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JUN PROJECTS\Operations Performance Analytics\Excel Analysis\"/>
    </mc:Choice>
  </mc:AlternateContent>
  <xr:revisionPtr revIDLastSave="0" documentId="13_ncr:1_{471EFA84-8CB0-4EB6-8177-63CBE7F00251}" xr6:coauthVersionLast="47" xr6:coauthVersionMax="47" xr10:uidLastSave="{00000000-0000-0000-0000-000000000000}"/>
  <bookViews>
    <workbookView xWindow="-110" yWindow="-110" windowWidth="19420" windowHeight="10300" firstSheet="9" activeTab="9" xr2:uid="{037419F6-1B2D-4957-93CB-4273F857A8D1}"/>
  </bookViews>
  <sheets>
    <sheet name="Agents" sheetId="1" r:id="rId1"/>
    <sheet name="Tickets" sheetId="2" r:id="rId2"/>
    <sheet name="KPI_summary" sheetId="3" r:id="rId3"/>
    <sheet name="pivot_priority" sheetId="4" r:id="rId4"/>
    <sheet name="pivot_ticket_status" sheetId="5" r:id="rId5"/>
    <sheet name="pivot_agent_performance" sheetId="7" r:id="rId6"/>
    <sheet name="pivot_agent_resolution" sheetId="10" r:id="rId7"/>
    <sheet name="pivot_issuetype" sheetId="13" r:id="rId8"/>
    <sheet name="pivot_monthly_trend" sheetId="15" r:id="rId9"/>
    <sheet name="Business Insight Analysis Sheet" sheetId="9" r:id="rId10"/>
  </sheets>
  <definedNames>
    <definedName name="ExternalData_1" localSheetId="0" hidden="1">Agents!$A$1:$E$51</definedName>
    <definedName name="ExternalData_1" localSheetId="1" hidden="1">Tickets!$A$1:$J$10001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2" i="2"/>
  <c r="I2" i="3"/>
  <c r="H2" i="3"/>
  <c r="C4" i="5"/>
  <c r="B2" i="3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F2" i="3" l="1"/>
  <c r="L2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M665" i="2" s="1"/>
  <c r="L666" i="2"/>
  <c r="M666" i="2" s="1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 s="1"/>
  <c r="L682" i="2"/>
  <c r="M682" i="2" s="1"/>
  <c r="L683" i="2"/>
  <c r="M683" i="2" s="1"/>
  <c r="L684" i="2"/>
  <c r="M684" i="2" s="1"/>
  <c r="L685" i="2"/>
  <c r="M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M701" i="2" s="1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M713" i="2" s="1"/>
  <c r="L714" i="2"/>
  <c r="M714" i="2" s="1"/>
  <c r="L715" i="2"/>
  <c r="M715" i="2" s="1"/>
  <c r="L716" i="2"/>
  <c r="M716" i="2" s="1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L729" i="2"/>
  <c r="M729" i="2" s="1"/>
  <c r="L730" i="2"/>
  <c r="M730" i="2" s="1"/>
  <c r="L731" i="2"/>
  <c r="M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M737" i="2" s="1"/>
  <c r="L738" i="2"/>
  <c r="M738" i="2" s="1"/>
  <c r="L739" i="2"/>
  <c r="M739" i="2" s="1"/>
  <c r="L740" i="2"/>
  <c r="M740" i="2" s="1"/>
  <c r="L741" i="2"/>
  <c r="M741" i="2" s="1"/>
  <c r="L742" i="2"/>
  <c r="M742" i="2" s="1"/>
  <c r="L743" i="2"/>
  <c r="M743" i="2" s="1"/>
  <c r="L744" i="2"/>
  <c r="M744" i="2" s="1"/>
  <c r="L745" i="2"/>
  <c r="M745" i="2" s="1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760" i="2"/>
  <c r="M760" i="2" s="1"/>
  <c r="L761" i="2"/>
  <c r="M761" i="2" s="1"/>
  <c r="L762" i="2"/>
  <c r="M762" i="2" s="1"/>
  <c r="L763" i="2"/>
  <c r="M763" i="2" s="1"/>
  <c r="L764" i="2"/>
  <c r="M764" i="2" s="1"/>
  <c r="L765" i="2"/>
  <c r="M765" i="2" s="1"/>
  <c r="L766" i="2"/>
  <c r="M766" i="2" s="1"/>
  <c r="L767" i="2"/>
  <c r="M767" i="2" s="1"/>
  <c r="L768" i="2"/>
  <c r="M768" i="2" s="1"/>
  <c r="L769" i="2"/>
  <c r="M769" i="2" s="1"/>
  <c r="L770" i="2"/>
  <c r="M770" i="2" s="1"/>
  <c r="L771" i="2"/>
  <c r="M771" i="2" s="1"/>
  <c r="L772" i="2"/>
  <c r="M772" i="2" s="1"/>
  <c r="L773" i="2"/>
  <c r="M773" i="2" s="1"/>
  <c r="L774" i="2"/>
  <c r="M774" i="2" s="1"/>
  <c r="L775" i="2"/>
  <c r="M775" i="2" s="1"/>
  <c r="L776" i="2"/>
  <c r="M776" i="2" s="1"/>
  <c r="L777" i="2"/>
  <c r="M777" i="2" s="1"/>
  <c r="L778" i="2"/>
  <c r="M778" i="2" s="1"/>
  <c r="L779" i="2"/>
  <c r="M779" i="2" s="1"/>
  <c r="L780" i="2"/>
  <c r="M780" i="2" s="1"/>
  <c r="L781" i="2"/>
  <c r="M781" i="2" s="1"/>
  <c r="L782" i="2"/>
  <c r="M782" i="2" s="1"/>
  <c r="L783" i="2"/>
  <c r="M783" i="2" s="1"/>
  <c r="L784" i="2"/>
  <c r="M784" i="2" s="1"/>
  <c r="L785" i="2"/>
  <c r="M785" i="2" s="1"/>
  <c r="L786" i="2"/>
  <c r="M786" i="2" s="1"/>
  <c r="L787" i="2"/>
  <c r="M787" i="2" s="1"/>
  <c r="L788" i="2"/>
  <c r="M788" i="2" s="1"/>
  <c r="L789" i="2"/>
  <c r="M789" i="2" s="1"/>
  <c r="L790" i="2"/>
  <c r="M790" i="2" s="1"/>
  <c r="L791" i="2"/>
  <c r="M791" i="2" s="1"/>
  <c r="L792" i="2"/>
  <c r="M792" i="2" s="1"/>
  <c r="L793" i="2"/>
  <c r="M793" i="2" s="1"/>
  <c r="L794" i="2"/>
  <c r="M794" i="2" s="1"/>
  <c r="L795" i="2"/>
  <c r="M795" i="2" s="1"/>
  <c r="L796" i="2"/>
  <c r="M796" i="2" s="1"/>
  <c r="L797" i="2"/>
  <c r="M797" i="2" s="1"/>
  <c r="L798" i="2"/>
  <c r="M798" i="2" s="1"/>
  <c r="L799" i="2"/>
  <c r="M799" i="2" s="1"/>
  <c r="L800" i="2"/>
  <c r="M800" i="2" s="1"/>
  <c r="L801" i="2"/>
  <c r="M801" i="2" s="1"/>
  <c r="L802" i="2"/>
  <c r="M802" i="2" s="1"/>
  <c r="L803" i="2"/>
  <c r="M803" i="2" s="1"/>
  <c r="L804" i="2"/>
  <c r="M804" i="2" s="1"/>
  <c r="L805" i="2"/>
  <c r="M805" i="2" s="1"/>
  <c r="L806" i="2"/>
  <c r="M806" i="2" s="1"/>
  <c r="L807" i="2"/>
  <c r="M807" i="2" s="1"/>
  <c r="L808" i="2"/>
  <c r="M808" i="2" s="1"/>
  <c r="L809" i="2"/>
  <c r="M809" i="2" s="1"/>
  <c r="L810" i="2"/>
  <c r="M810" i="2" s="1"/>
  <c r="L811" i="2"/>
  <c r="M811" i="2" s="1"/>
  <c r="L812" i="2"/>
  <c r="M812" i="2" s="1"/>
  <c r="L813" i="2"/>
  <c r="M813" i="2" s="1"/>
  <c r="L814" i="2"/>
  <c r="M814" i="2" s="1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M821" i="2" s="1"/>
  <c r="L822" i="2"/>
  <c r="M822" i="2" s="1"/>
  <c r="L823" i="2"/>
  <c r="M823" i="2" s="1"/>
  <c r="L824" i="2"/>
  <c r="M824" i="2" s="1"/>
  <c r="L825" i="2"/>
  <c r="M825" i="2" s="1"/>
  <c r="L826" i="2"/>
  <c r="M826" i="2" s="1"/>
  <c r="L827" i="2"/>
  <c r="M827" i="2" s="1"/>
  <c r="L828" i="2"/>
  <c r="M828" i="2" s="1"/>
  <c r="L829" i="2"/>
  <c r="M829" i="2" s="1"/>
  <c r="L830" i="2"/>
  <c r="M830" i="2" s="1"/>
  <c r="L831" i="2"/>
  <c r="M831" i="2" s="1"/>
  <c r="L832" i="2"/>
  <c r="M832" i="2" s="1"/>
  <c r="L833" i="2"/>
  <c r="M833" i="2" s="1"/>
  <c r="L834" i="2"/>
  <c r="M834" i="2" s="1"/>
  <c r="L835" i="2"/>
  <c r="M835" i="2" s="1"/>
  <c r="L836" i="2"/>
  <c r="M836" i="2" s="1"/>
  <c r="L837" i="2"/>
  <c r="M837" i="2" s="1"/>
  <c r="L838" i="2"/>
  <c r="M838" i="2" s="1"/>
  <c r="L839" i="2"/>
  <c r="M839" i="2" s="1"/>
  <c r="L840" i="2"/>
  <c r="M840" i="2" s="1"/>
  <c r="L841" i="2"/>
  <c r="M841" i="2" s="1"/>
  <c r="L842" i="2"/>
  <c r="M842" i="2" s="1"/>
  <c r="L843" i="2"/>
  <c r="M843" i="2" s="1"/>
  <c r="L844" i="2"/>
  <c r="M844" i="2" s="1"/>
  <c r="L845" i="2"/>
  <c r="M845" i="2" s="1"/>
  <c r="L846" i="2"/>
  <c r="M846" i="2" s="1"/>
  <c r="L847" i="2"/>
  <c r="M847" i="2" s="1"/>
  <c r="L848" i="2"/>
  <c r="M848" i="2" s="1"/>
  <c r="L849" i="2"/>
  <c r="M849" i="2" s="1"/>
  <c r="L850" i="2"/>
  <c r="M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L857" i="2"/>
  <c r="M857" i="2" s="1"/>
  <c r="L858" i="2"/>
  <c r="M858" i="2" s="1"/>
  <c r="L859" i="2"/>
  <c r="M859" i="2" s="1"/>
  <c r="L860" i="2"/>
  <c r="M860" i="2" s="1"/>
  <c r="L861" i="2"/>
  <c r="M861" i="2" s="1"/>
  <c r="L862" i="2"/>
  <c r="M862" i="2" s="1"/>
  <c r="L863" i="2"/>
  <c r="M863" i="2" s="1"/>
  <c r="L864" i="2"/>
  <c r="M864" i="2" s="1"/>
  <c r="L865" i="2"/>
  <c r="M865" i="2" s="1"/>
  <c r="L866" i="2"/>
  <c r="M866" i="2" s="1"/>
  <c r="L867" i="2"/>
  <c r="M867" i="2" s="1"/>
  <c r="L868" i="2"/>
  <c r="M868" i="2" s="1"/>
  <c r="L869" i="2"/>
  <c r="M869" i="2" s="1"/>
  <c r="L870" i="2"/>
  <c r="M870" i="2" s="1"/>
  <c r="L871" i="2"/>
  <c r="M871" i="2" s="1"/>
  <c r="L872" i="2"/>
  <c r="M872" i="2" s="1"/>
  <c r="L873" i="2"/>
  <c r="M873" i="2" s="1"/>
  <c r="L874" i="2"/>
  <c r="M874" i="2" s="1"/>
  <c r="L875" i="2"/>
  <c r="M875" i="2" s="1"/>
  <c r="L876" i="2"/>
  <c r="M876" i="2" s="1"/>
  <c r="L877" i="2"/>
  <c r="M877" i="2" s="1"/>
  <c r="L878" i="2"/>
  <c r="M878" i="2" s="1"/>
  <c r="L879" i="2"/>
  <c r="M879" i="2" s="1"/>
  <c r="L880" i="2"/>
  <c r="M880" i="2" s="1"/>
  <c r="L881" i="2"/>
  <c r="M881" i="2" s="1"/>
  <c r="L882" i="2"/>
  <c r="M882" i="2" s="1"/>
  <c r="L883" i="2"/>
  <c r="M883" i="2" s="1"/>
  <c r="L884" i="2"/>
  <c r="M884" i="2" s="1"/>
  <c r="L885" i="2"/>
  <c r="M885" i="2" s="1"/>
  <c r="L886" i="2"/>
  <c r="M886" i="2" s="1"/>
  <c r="L887" i="2"/>
  <c r="M887" i="2" s="1"/>
  <c r="L888" i="2"/>
  <c r="M888" i="2" s="1"/>
  <c r="L889" i="2"/>
  <c r="M889" i="2" s="1"/>
  <c r="L890" i="2"/>
  <c r="M890" i="2" s="1"/>
  <c r="L891" i="2"/>
  <c r="M891" i="2" s="1"/>
  <c r="L892" i="2"/>
  <c r="M892" i="2" s="1"/>
  <c r="L893" i="2"/>
  <c r="M893" i="2" s="1"/>
  <c r="L894" i="2"/>
  <c r="M894" i="2" s="1"/>
  <c r="L895" i="2"/>
  <c r="M895" i="2" s="1"/>
  <c r="L896" i="2"/>
  <c r="M896" i="2" s="1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L903" i="2"/>
  <c r="M903" i="2" s="1"/>
  <c r="L904" i="2"/>
  <c r="M904" i="2" s="1"/>
  <c r="L905" i="2"/>
  <c r="M905" i="2" s="1"/>
  <c r="L906" i="2"/>
  <c r="M906" i="2" s="1"/>
  <c r="L907" i="2"/>
  <c r="M907" i="2" s="1"/>
  <c r="L908" i="2"/>
  <c r="M908" i="2" s="1"/>
  <c r="L909" i="2"/>
  <c r="M909" i="2" s="1"/>
  <c r="L910" i="2"/>
  <c r="M910" i="2" s="1"/>
  <c r="L911" i="2"/>
  <c r="M911" i="2" s="1"/>
  <c r="L912" i="2"/>
  <c r="M912" i="2" s="1"/>
  <c r="L913" i="2"/>
  <c r="M913" i="2" s="1"/>
  <c r="L914" i="2"/>
  <c r="M914" i="2" s="1"/>
  <c r="L915" i="2"/>
  <c r="M915" i="2" s="1"/>
  <c r="L916" i="2"/>
  <c r="M916" i="2" s="1"/>
  <c r="L917" i="2"/>
  <c r="M917" i="2" s="1"/>
  <c r="L918" i="2"/>
  <c r="M918" i="2" s="1"/>
  <c r="L919" i="2"/>
  <c r="M919" i="2" s="1"/>
  <c r="L920" i="2"/>
  <c r="M920" i="2" s="1"/>
  <c r="L921" i="2"/>
  <c r="M921" i="2" s="1"/>
  <c r="L922" i="2"/>
  <c r="M922" i="2" s="1"/>
  <c r="L923" i="2"/>
  <c r="M923" i="2" s="1"/>
  <c r="L924" i="2"/>
  <c r="M924" i="2" s="1"/>
  <c r="L925" i="2"/>
  <c r="M925" i="2" s="1"/>
  <c r="L926" i="2"/>
  <c r="M926" i="2" s="1"/>
  <c r="L927" i="2"/>
  <c r="M927" i="2" s="1"/>
  <c r="L928" i="2"/>
  <c r="M928" i="2" s="1"/>
  <c r="L929" i="2"/>
  <c r="M929" i="2" s="1"/>
  <c r="L930" i="2"/>
  <c r="M930" i="2" s="1"/>
  <c r="L931" i="2"/>
  <c r="M931" i="2" s="1"/>
  <c r="L932" i="2"/>
  <c r="M932" i="2" s="1"/>
  <c r="L933" i="2"/>
  <c r="M933" i="2" s="1"/>
  <c r="L934" i="2"/>
  <c r="M934" i="2" s="1"/>
  <c r="L935" i="2"/>
  <c r="M935" i="2" s="1"/>
  <c r="L936" i="2"/>
  <c r="M936" i="2" s="1"/>
  <c r="L937" i="2"/>
  <c r="M937" i="2" s="1"/>
  <c r="L938" i="2"/>
  <c r="M938" i="2" s="1"/>
  <c r="L939" i="2"/>
  <c r="M939" i="2" s="1"/>
  <c r="L940" i="2"/>
  <c r="M940" i="2" s="1"/>
  <c r="L941" i="2"/>
  <c r="M941" i="2" s="1"/>
  <c r="L942" i="2"/>
  <c r="M942" i="2" s="1"/>
  <c r="L943" i="2"/>
  <c r="M943" i="2" s="1"/>
  <c r="L944" i="2"/>
  <c r="M944" i="2" s="1"/>
  <c r="L945" i="2"/>
  <c r="M945" i="2" s="1"/>
  <c r="L946" i="2"/>
  <c r="M946" i="2" s="1"/>
  <c r="L947" i="2"/>
  <c r="M947" i="2" s="1"/>
  <c r="L948" i="2"/>
  <c r="M948" i="2" s="1"/>
  <c r="L949" i="2"/>
  <c r="M949" i="2" s="1"/>
  <c r="L950" i="2"/>
  <c r="M950" i="2" s="1"/>
  <c r="L951" i="2"/>
  <c r="M951" i="2" s="1"/>
  <c r="L952" i="2"/>
  <c r="M952" i="2" s="1"/>
  <c r="L953" i="2"/>
  <c r="M953" i="2" s="1"/>
  <c r="L954" i="2"/>
  <c r="M954" i="2" s="1"/>
  <c r="L955" i="2"/>
  <c r="M955" i="2" s="1"/>
  <c r="L956" i="2"/>
  <c r="M956" i="2" s="1"/>
  <c r="L957" i="2"/>
  <c r="M957" i="2" s="1"/>
  <c r="L958" i="2"/>
  <c r="M958" i="2" s="1"/>
  <c r="L959" i="2"/>
  <c r="M959" i="2" s="1"/>
  <c r="L960" i="2"/>
  <c r="M960" i="2" s="1"/>
  <c r="L961" i="2"/>
  <c r="M961" i="2" s="1"/>
  <c r="L962" i="2"/>
  <c r="M962" i="2" s="1"/>
  <c r="L963" i="2"/>
  <c r="M963" i="2" s="1"/>
  <c r="L964" i="2"/>
  <c r="M964" i="2" s="1"/>
  <c r="L965" i="2"/>
  <c r="M965" i="2" s="1"/>
  <c r="L966" i="2"/>
  <c r="M966" i="2" s="1"/>
  <c r="L967" i="2"/>
  <c r="M967" i="2" s="1"/>
  <c r="L968" i="2"/>
  <c r="M968" i="2" s="1"/>
  <c r="L969" i="2"/>
  <c r="M969" i="2" s="1"/>
  <c r="L970" i="2"/>
  <c r="M970" i="2" s="1"/>
  <c r="L971" i="2"/>
  <c r="M971" i="2" s="1"/>
  <c r="L972" i="2"/>
  <c r="M972" i="2" s="1"/>
  <c r="L973" i="2"/>
  <c r="M973" i="2" s="1"/>
  <c r="L974" i="2"/>
  <c r="M974" i="2" s="1"/>
  <c r="L975" i="2"/>
  <c r="M975" i="2" s="1"/>
  <c r="L976" i="2"/>
  <c r="M976" i="2" s="1"/>
  <c r="L977" i="2"/>
  <c r="M977" i="2" s="1"/>
  <c r="L978" i="2"/>
  <c r="M978" i="2" s="1"/>
  <c r="L979" i="2"/>
  <c r="M979" i="2" s="1"/>
  <c r="L980" i="2"/>
  <c r="M980" i="2" s="1"/>
  <c r="L981" i="2"/>
  <c r="M981" i="2" s="1"/>
  <c r="L982" i="2"/>
  <c r="M982" i="2" s="1"/>
  <c r="L983" i="2"/>
  <c r="M983" i="2" s="1"/>
  <c r="L984" i="2"/>
  <c r="M984" i="2" s="1"/>
  <c r="L985" i="2"/>
  <c r="M985" i="2" s="1"/>
  <c r="L986" i="2"/>
  <c r="M986" i="2" s="1"/>
  <c r="L987" i="2"/>
  <c r="M987" i="2" s="1"/>
  <c r="L988" i="2"/>
  <c r="M988" i="2" s="1"/>
  <c r="L989" i="2"/>
  <c r="M989" i="2" s="1"/>
  <c r="L990" i="2"/>
  <c r="M990" i="2" s="1"/>
  <c r="L991" i="2"/>
  <c r="M991" i="2" s="1"/>
  <c r="L992" i="2"/>
  <c r="M992" i="2" s="1"/>
  <c r="L993" i="2"/>
  <c r="M993" i="2" s="1"/>
  <c r="L994" i="2"/>
  <c r="M994" i="2" s="1"/>
  <c r="L995" i="2"/>
  <c r="M995" i="2" s="1"/>
  <c r="L996" i="2"/>
  <c r="M996" i="2" s="1"/>
  <c r="L997" i="2"/>
  <c r="M997" i="2" s="1"/>
  <c r="L998" i="2"/>
  <c r="M998" i="2" s="1"/>
  <c r="L999" i="2"/>
  <c r="M999" i="2" s="1"/>
  <c r="L1000" i="2"/>
  <c r="M1000" i="2" s="1"/>
  <c r="L1001" i="2"/>
  <c r="M1001" i="2" s="1"/>
  <c r="L1002" i="2"/>
  <c r="M1002" i="2" s="1"/>
  <c r="L1003" i="2"/>
  <c r="M1003" i="2" s="1"/>
  <c r="L1004" i="2"/>
  <c r="M1004" i="2" s="1"/>
  <c r="L1005" i="2"/>
  <c r="M1005" i="2" s="1"/>
  <c r="L1006" i="2"/>
  <c r="M1006" i="2" s="1"/>
  <c r="L1007" i="2"/>
  <c r="M1007" i="2" s="1"/>
  <c r="L1008" i="2"/>
  <c r="M1008" i="2" s="1"/>
  <c r="L1009" i="2"/>
  <c r="M1009" i="2" s="1"/>
  <c r="L1010" i="2"/>
  <c r="M1010" i="2" s="1"/>
  <c r="L1011" i="2"/>
  <c r="M1011" i="2" s="1"/>
  <c r="L1012" i="2"/>
  <c r="M1012" i="2" s="1"/>
  <c r="L1013" i="2"/>
  <c r="M1013" i="2" s="1"/>
  <c r="L1014" i="2"/>
  <c r="M1014" i="2" s="1"/>
  <c r="L1015" i="2"/>
  <c r="M1015" i="2" s="1"/>
  <c r="L1016" i="2"/>
  <c r="M1016" i="2" s="1"/>
  <c r="L1017" i="2"/>
  <c r="M1017" i="2" s="1"/>
  <c r="L1018" i="2"/>
  <c r="M1018" i="2" s="1"/>
  <c r="L1019" i="2"/>
  <c r="M1019" i="2" s="1"/>
  <c r="L1020" i="2"/>
  <c r="M1020" i="2" s="1"/>
  <c r="L1021" i="2"/>
  <c r="M1021" i="2" s="1"/>
  <c r="L1022" i="2"/>
  <c r="M1022" i="2" s="1"/>
  <c r="L1023" i="2"/>
  <c r="M1023" i="2" s="1"/>
  <c r="L1024" i="2"/>
  <c r="M1024" i="2" s="1"/>
  <c r="L1025" i="2"/>
  <c r="M1025" i="2" s="1"/>
  <c r="L1026" i="2"/>
  <c r="M1026" i="2" s="1"/>
  <c r="L1027" i="2"/>
  <c r="M1027" i="2" s="1"/>
  <c r="L1028" i="2"/>
  <c r="M1028" i="2" s="1"/>
  <c r="L1029" i="2"/>
  <c r="M1029" i="2" s="1"/>
  <c r="L1030" i="2"/>
  <c r="M1030" i="2" s="1"/>
  <c r="L1031" i="2"/>
  <c r="M1031" i="2" s="1"/>
  <c r="L1032" i="2"/>
  <c r="M1032" i="2" s="1"/>
  <c r="L1033" i="2"/>
  <c r="M1033" i="2" s="1"/>
  <c r="L1034" i="2"/>
  <c r="M1034" i="2" s="1"/>
  <c r="L1035" i="2"/>
  <c r="M1035" i="2" s="1"/>
  <c r="L1036" i="2"/>
  <c r="M1036" i="2" s="1"/>
  <c r="L1037" i="2"/>
  <c r="M1037" i="2" s="1"/>
  <c r="L1038" i="2"/>
  <c r="M1038" i="2" s="1"/>
  <c r="L1039" i="2"/>
  <c r="M1039" i="2" s="1"/>
  <c r="L1040" i="2"/>
  <c r="M1040" i="2" s="1"/>
  <c r="L1041" i="2"/>
  <c r="M1041" i="2" s="1"/>
  <c r="L1042" i="2"/>
  <c r="M1042" i="2" s="1"/>
  <c r="L1043" i="2"/>
  <c r="M1043" i="2" s="1"/>
  <c r="L1044" i="2"/>
  <c r="M1044" i="2" s="1"/>
  <c r="L1045" i="2"/>
  <c r="M1045" i="2" s="1"/>
  <c r="L1046" i="2"/>
  <c r="M1046" i="2" s="1"/>
  <c r="L1047" i="2"/>
  <c r="M1047" i="2" s="1"/>
  <c r="L1048" i="2"/>
  <c r="M1048" i="2" s="1"/>
  <c r="L1049" i="2"/>
  <c r="M1049" i="2" s="1"/>
  <c r="L1050" i="2"/>
  <c r="M1050" i="2" s="1"/>
  <c r="L1051" i="2"/>
  <c r="M1051" i="2" s="1"/>
  <c r="L1052" i="2"/>
  <c r="M1052" i="2" s="1"/>
  <c r="L1053" i="2"/>
  <c r="M1053" i="2" s="1"/>
  <c r="L1054" i="2"/>
  <c r="M1054" i="2" s="1"/>
  <c r="L1055" i="2"/>
  <c r="M1055" i="2" s="1"/>
  <c r="L1056" i="2"/>
  <c r="M1056" i="2" s="1"/>
  <c r="L1057" i="2"/>
  <c r="M1057" i="2" s="1"/>
  <c r="L1058" i="2"/>
  <c r="M1058" i="2" s="1"/>
  <c r="L1059" i="2"/>
  <c r="M1059" i="2" s="1"/>
  <c r="L1060" i="2"/>
  <c r="M1060" i="2" s="1"/>
  <c r="L1061" i="2"/>
  <c r="M1061" i="2" s="1"/>
  <c r="L1062" i="2"/>
  <c r="M1062" i="2" s="1"/>
  <c r="L1063" i="2"/>
  <c r="M1063" i="2" s="1"/>
  <c r="L1064" i="2"/>
  <c r="M1064" i="2" s="1"/>
  <c r="L1065" i="2"/>
  <c r="M1065" i="2" s="1"/>
  <c r="L1066" i="2"/>
  <c r="M1066" i="2" s="1"/>
  <c r="L1067" i="2"/>
  <c r="M1067" i="2" s="1"/>
  <c r="L1068" i="2"/>
  <c r="M1068" i="2" s="1"/>
  <c r="L1069" i="2"/>
  <c r="M1069" i="2" s="1"/>
  <c r="L1070" i="2"/>
  <c r="M1070" i="2" s="1"/>
  <c r="L1071" i="2"/>
  <c r="M1071" i="2" s="1"/>
  <c r="L1072" i="2"/>
  <c r="M1072" i="2" s="1"/>
  <c r="L1073" i="2"/>
  <c r="M1073" i="2" s="1"/>
  <c r="L1074" i="2"/>
  <c r="M1074" i="2" s="1"/>
  <c r="L1075" i="2"/>
  <c r="M1075" i="2" s="1"/>
  <c r="L1076" i="2"/>
  <c r="M1076" i="2" s="1"/>
  <c r="L1077" i="2"/>
  <c r="M1077" i="2" s="1"/>
  <c r="L1078" i="2"/>
  <c r="M1078" i="2" s="1"/>
  <c r="L1079" i="2"/>
  <c r="M1079" i="2" s="1"/>
  <c r="L1080" i="2"/>
  <c r="M1080" i="2" s="1"/>
  <c r="L1081" i="2"/>
  <c r="M1081" i="2" s="1"/>
  <c r="L1082" i="2"/>
  <c r="M1082" i="2" s="1"/>
  <c r="L1083" i="2"/>
  <c r="M1083" i="2" s="1"/>
  <c r="L1084" i="2"/>
  <c r="M1084" i="2" s="1"/>
  <c r="L1085" i="2"/>
  <c r="M1085" i="2" s="1"/>
  <c r="L1086" i="2"/>
  <c r="M1086" i="2" s="1"/>
  <c r="L1087" i="2"/>
  <c r="M1087" i="2" s="1"/>
  <c r="L1088" i="2"/>
  <c r="M1088" i="2" s="1"/>
  <c r="L1089" i="2"/>
  <c r="M1089" i="2" s="1"/>
  <c r="L1090" i="2"/>
  <c r="M1090" i="2" s="1"/>
  <c r="L1091" i="2"/>
  <c r="M1091" i="2" s="1"/>
  <c r="L1092" i="2"/>
  <c r="M1092" i="2" s="1"/>
  <c r="L1093" i="2"/>
  <c r="M1093" i="2" s="1"/>
  <c r="L1094" i="2"/>
  <c r="M1094" i="2" s="1"/>
  <c r="L1095" i="2"/>
  <c r="M1095" i="2" s="1"/>
  <c r="L1096" i="2"/>
  <c r="M1096" i="2" s="1"/>
  <c r="L1097" i="2"/>
  <c r="M1097" i="2" s="1"/>
  <c r="L1098" i="2"/>
  <c r="M1098" i="2" s="1"/>
  <c r="L1099" i="2"/>
  <c r="M1099" i="2" s="1"/>
  <c r="L1100" i="2"/>
  <c r="M1100" i="2" s="1"/>
  <c r="L1101" i="2"/>
  <c r="M1101" i="2" s="1"/>
  <c r="L1102" i="2"/>
  <c r="M1102" i="2" s="1"/>
  <c r="L1103" i="2"/>
  <c r="M1103" i="2" s="1"/>
  <c r="L1104" i="2"/>
  <c r="M1104" i="2" s="1"/>
  <c r="L1105" i="2"/>
  <c r="M1105" i="2" s="1"/>
  <c r="L1106" i="2"/>
  <c r="M1106" i="2" s="1"/>
  <c r="L1107" i="2"/>
  <c r="M1107" i="2" s="1"/>
  <c r="L1108" i="2"/>
  <c r="M1108" i="2" s="1"/>
  <c r="L1109" i="2"/>
  <c r="M1109" i="2" s="1"/>
  <c r="L1110" i="2"/>
  <c r="M1110" i="2" s="1"/>
  <c r="L1111" i="2"/>
  <c r="M1111" i="2" s="1"/>
  <c r="L1112" i="2"/>
  <c r="M1112" i="2" s="1"/>
  <c r="L1113" i="2"/>
  <c r="M1113" i="2" s="1"/>
  <c r="L1114" i="2"/>
  <c r="M1114" i="2" s="1"/>
  <c r="L1115" i="2"/>
  <c r="M1115" i="2" s="1"/>
  <c r="L1116" i="2"/>
  <c r="M1116" i="2" s="1"/>
  <c r="L1117" i="2"/>
  <c r="M1117" i="2" s="1"/>
  <c r="L1118" i="2"/>
  <c r="M1118" i="2" s="1"/>
  <c r="L1119" i="2"/>
  <c r="M1119" i="2" s="1"/>
  <c r="L1120" i="2"/>
  <c r="M1120" i="2" s="1"/>
  <c r="L1121" i="2"/>
  <c r="M1121" i="2" s="1"/>
  <c r="L1122" i="2"/>
  <c r="M1122" i="2" s="1"/>
  <c r="L1123" i="2"/>
  <c r="M1123" i="2" s="1"/>
  <c r="L1124" i="2"/>
  <c r="M1124" i="2" s="1"/>
  <c r="L1125" i="2"/>
  <c r="M1125" i="2" s="1"/>
  <c r="L1126" i="2"/>
  <c r="M1126" i="2" s="1"/>
  <c r="L1127" i="2"/>
  <c r="M1127" i="2" s="1"/>
  <c r="L1128" i="2"/>
  <c r="M1128" i="2" s="1"/>
  <c r="L1129" i="2"/>
  <c r="M1129" i="2" s="1"/>
  <c r="L1130" i="2"/>
  <c r="M1130" i="2" s="1"/>
  <c r="L1131" i="2"/>
  <c r="M1131" i="2" s="1"/>
  <c r="L1132" i="2"/>
  <c r="M1132" i="2" s="1"/>
  <c r="L1133" i="2"/>
  <c r="M1133" i="2" s="1"/>
  <c r="L1134" i="2"/>
  <c r="M1134" i="2" s="1"/>
  <c r="L1135" i="2"/>
  <c r="M1135" i="2" s="1"/>
  <c r="L1136" i="2"/>
  <c r="M1136" i="2" s="1"/>
  <c r="L1137" i="2"/>
  <c r="M1137" i="2" s="1"/>
  <c r="L1138" i="2"/>
  <c r="M1138" i="2" s="1"/>
  <c r="L1139" i="2"/>
  <c r="M1139" i="2" s="1"/>
  <c r="L1140" i="2"/>
  <c r="M1140" i="2" s="1"/>
  <c r="L1141" i="2"/>
  <c r="M1141" i="2" s="1"/>
  <c r="L1142" i="2"/>
  <c r="M1142" i="2" s="1"/>
  <c r="L1143" i="2"/>
  <c r="M1143" i="2" s="1"/>
  <c r="L1144" i="2"/>
  <c r="M1144" i="2" s="1"/>
  <c r="L1145" i="2"/>
  <c r="M1145" i="2" s="1"/>
  <c r="L1146" i="2"/>
  <c r="M1146" i="2" s="1"/>
  <c r="L1147" i="2"/>
  <c r="M1147" i="2" s="1"/>
  <c r="L1148" i="2"/>
  <c r="M1148" i="2" s="1"/>
  <c r="L1149" i="2"/>
  <c r="M1149" i="2" s="1"/>
  <c r="L1150" i="2"/>
  <c r="M1150" i="2" s="1"/>
  <c r="L1151" i="2"/>
  <c r="M1151" i="2" s="1"/>
  <c r="L1152" i="2"/>
  <c r="M1152" i="2" s="1"/>
  <c r="L1153" i="2"/>
  <c r="M1153" i="2" s="1"/>
  <c r="L1154" i="2"/>
  <c r="M1154" i="2" s="1"/>
  <c r="L1155" i="2"/>
  <c r="M1155" i="2" s="1"/>
  <c r="L1156" i="2"/>
  <c r="M1156" i="2" s="1"/>
  <c r="L1157" i="2"/>
  <c r="M1157" i="2" s="1"/>
  <c r="L1158" i="2"/>
  <c r="M1158" i="2" s="1"/>
  <c r="L1159" i="2"/>
  <c r="M1159" i="2" s="1"/>
  <c r="L1160" i="2"/>
  <c r="M1160" i="2" s="1"/>
  <c r="L1161" i="2"/>
  <c r="M1161" i="2" s="1"/>
  <c r="L1162" i="2"/>
  <c r="M1162" i="2" s="1"/>
  <c r="L1163" i="2"/>
  <c r="M1163" i="2" s="1"/>
  <c r="L1164" i="2"/>
  <c r="M1164" i="2" s="1"/>
  <c r="L1165" i="2"/>
  <c r="M1165" i="2" s="1"/>
  <c r="L1166" i="2"/>
  <c r="M1166" i="2" s="1"/>
  <c r="L1167" i="2"/>
  <c r="M1167" i="2" s="1"/>
  <c r="L1168" i="2"/>
  <c r="M1168" i="2" s="1"/>
  <c r="L1169" i="2"/>
  <c r="M1169" i="2" s="1"/>
  <c r="L1170" i="2"/>
  <c r="M1170" i="2" s="1"/>
  <c r="L1171" i="2"/>
  <c r="M1171" i="2" s="1"/>
  <c r="L1172" i="2"/>
  <c r="M1172" i="2" s="1"/>
  <c r="L1173" i="2"/>
  <c r="M1173" i="2" s="1"/>
  <c r="L1174" i="2"/>
  <c r="M1174" i="2" s="1"/>
  <c r="L1175" i="2"/>
  <c r="M1175" i="2" s="1"/>
  <c r="L1176" i="2"/>
  <c r="M1176" i="2" s="1"/>
  <c r="L1177" i="2"/>
  <c r="M1177" i="2" s="1"/>
  <c r="L1178" i="2"/>
  <c r="M1178" i="2" s="1"/>
  <c r="L1179" i="2"/>
  <c r="M1179" i="2" s="1"/>
  <c r="L1180" i="2"/>
  <c r="M1180" i="2" s="1"/>
  <c r="L1181" i="2"/>
  <c r="M1181" i="2" s="1"/>
  <c r="L1182" i="2"/>
  <c r="M1182" i="2" s="1"/>
  <c r="L1183" i="2"/>
  <c r="M1183" i="2" s="1"/>
  <c r="L1184" i="2"/>
  <c r="M1184" i="2" s="1"/>
  <c r="L1185" i="2"/>
  <c r="M1185" i="2" s="1"/>
  <c r="L1186" i="2"/>
  <c r="M1186" i="2" s="1"/>
  <c r="L1187" i="2"/>
  <c r="M1187" i="2" s="1"/>
  <c r="L1188" i="2"/>
  <c r="M1188" i="2" s="1"/>
  <c r="L1189" i="2"/>
  <c r="M1189" i="2" s="1"/>
  <c r="L1190" i="2"/>
  <c r="M1190" i="2" s="1"/>
  <c r="L1191" i="2"/>
  <c r="M1191" i="2" s="1"/>
  <c r="L1192" i="2"/>
  <c r="M1192" i="2" s="1"/>
  <c r="L1193" i="2"/>
  <c r="M1193" i="2" s="1"/>
  <c r="L1194" i="2"/>
  <c r="M1194" i="2" s="1"/>
  <c r="L1195" i="2"/>
  <c r="M1195" i="2" s="1"/>
  <c r="L1196" i="2"/>
  <c r="M1196" i="2" s="1"/>
  <c r="L1197" i="2"/>
  <c r="M1197" i="2" s="1"/>
  <c r="L1198" i="2"/>
  <c r="M1198" i="2" s="1"/>
  <c r="L1199" i="2"/>
  <c r="M1199" i="2" s="1"/>
  <c r="L1200" i="2"/>
  <c r="M1200" i="2" s="1"/>
  <c r="L1201" i="2"/>
  <c r="M1201" i="2" s="1"/>
  <c r="L1202" i="2"/>
  <c r="M1202" i="2" s="1"/>
  <c r="L1203" i="2"/>
  <c r="M1203" i="2" s="1"/>
  <c r="L1204" i="2"/>
  <c r="M1204" i="2" s="1"/>
  <c r="L1205" i="2"/>
  <c r="M1205" i="2" s="1"/>
  <c r="L1206" i="2"/>
  <c r="M1206" i="2" s="1"/>
  <c r="L1207" i="2"/>
  <c r="M1207" i="2" s="1"/>
  <c r="L1208" i="2"/>
  <c r="M1208" i="2" s="1"/>
  <c r="L1209" i="2"/>
  <c r="M1209" i="2" s="1"/>
  <c r="L1210" i="2"/>
  <c r="M1210" i="2" s="1"/>
  <c r="L1211" i="2"/>
  <c r="M1211" i="2" s="1"/>
  <c r="L1212" i="2"/>
  <c r="M1212" i="2" s="1"/>
  <c r="L1213" i="2"/>
  <c r="M1213" i="2" s="1"/>
  <c r="L1214" i="2"/>
  <c r="M1214" i="2" s="1"/>
  <c r="L1215" i="2"/>
  <c r="M1215" i="2" s="1"/>
  <c r="L1216" i="2"/>
  <c r="M1216" i="2" s="1"/>
  <c r="L1217" i="2"/>
  <c r="M1217" i="2" s="1"/>
  <c r="L1218" i="2"/>
  <c r="M1218" i="2" s="1"/>
  <c r="L1219" i="2"/>
  <c r="M1219" i="2" s="1"/>
  <c r="L1220" i="2"/>
  <c r="M1220" i="2" s="1"/>
  <c r="L1221" i="2"/>
  <c r="M1221" i="2" s="1"/>
  <c r="L1222" i="2"/>
  <c r="M1222" i="2" s="1"/>
  <c r="L1223" i="2"/>
  <c r="M1223" i="2" s="1"/>
  <c r="L1224" i="2"/>
  <c r="M1224" i="2" s="1"/>
  <c r="L1225" i="2"/>
  <c r="M1225" i="2" s="1"/>
  <c r="L1226" i="2"/>
  <c r="M1226" i="2" s="1"/>
  <c r="L1227" i="2"/>
  <c r="M1227" i="2" s="1"/>
  <c r="L1228" i="2"/>
  <c r="M1228" i="2" s="1"/>
  <c r="L1229" i="2"/>
  <c r="M1229" i="2" s="1"/>
  <c r="L1230" i="2"/>
  <c r="M1230" i="2" s="1"/>
  <c r="L1231" i="2"/>
  <c r="M1231" i="2" s="1"/>
  <c r="L1232" i="2"/>
  <c r="M1232" i="2" s="1"/>
  <c r="L1233" i="2"/>
  <c r="M1233" i="2" s="1"/>
  <c r="L1234" i="2"/>
  <c r="M1234" i="2" s="1"/>
  <c r="L1235" i="2"/>
  <c r="M1235" i="2" s="1"/>
  <c r="L1236" i="2"/>
  <c r="M1236" i="2" s="1"/>
  <c r="L1237" i="2"/>
  <c r="M1237" i="2" s="1"/>
  <c r="L1238" i="2"/>
  <c r="M1238" i="2" s="1"/>
  <c r="L1239" i="2"/>
  <c r="M1239" i="2" s="1"/>
  <c r="L1240" i="2"/>
  <c r="M1240" i="2" s="1"/>
  <c r="L1241" i="2"/>
  <c r="M1241" i="2" s="1"/>
  <c r="L1242" i="2"/>
  <c r="M1242" i="2" s="1"/>
  <c r="L1243" i="2"/>
  <c r="M1243" i="2" s="1"/>
  <c r="L1244" i="2"/>
  <c r="M1244" i="2" s="1"/>
  <c r="L1245" i="2"/>
  <c r="M1245" i="2" s="1"/>
  <c r="L1246" i="2"/>
  <c r="M1246" i="2" s="1"/>
  <c r="L1247" i="2"/>
  <c r="M1247" i="2" s="1"/>
  <c r="L1248" i="2"/>
  <c r="M1248" i="2" s="1"/>
  <c r="L1249" i="2"/>
  <c r="M1249" i="2" s="1"/>
  <c r="L1250" i="2"/>
  <c r="M1250" i="2" s="1"/>
  <c r="L1251" i="2"/>
  <c r="M1251" i="2" s="1"/>
  <c r="L1252" i="2"/>
  <c r="M1252" i="2" s="1"/>
  <c r="L1253" i="2"/>
  <c r="M1253" i="2" s="1"/>
  <c r="L1254" i="2"/>
  <c r="M1254" i="2" s="1"/>
  <c r="L1255" i="2"/>
  <c r="M1255" i="2" s="1"/>
  <c r="L1256" i="2"/>
  <c r="M1256" i="2" s="1"/>
  <c r="L1257" i="2"/>
  <c r="M1257" i="2" s="1"/>
  <c r="L1258" i="2"/>
  <c r="M1258" i="2" s="1"/>
  <c r="L1259" i="2"/>
  <c r="M1259" i="2" s="1"/>
  <c r="L1260" i="2"/>
  <c r="M1260" i="2" s="1"/>
  <c r="L1261" i="2"/>
  <c r="M1261" i="2" s="1"/>
  <c r="L1262" i="2"/>
  <c r="M1262" i="2" s="1"/>
  <c r="L1263" i="2"/>
  <c r="M1263" i="2" s="1"/>
  <c r="L1264" i="2"/>
  <c r="M1264" i="2" s="1"/>
  <c r="L1265" i="2"/>
  <c r="M1265" i="2" s="1"/>
  <c r="L1266" i="2"/>
  <c r="M1266" i="2" s="1"/>
  <c r="L1267" i="2"/>
  <c r="M1267" i="2" s="1"/>
  <c r="L1268" i="2"/>
  <c r="M1268" i="2" s="1"/>
  <c r="L1269" i="2"/>
  <c r="M1269" i="2" s="1"/>
  <c r="L1270" i="2"/>
  <c r="M1270" i="2" s="1"/>
  <c r="L1271" i="2"/>
  <c r="M1271" i="2" s="1"/>
  <c r="L1272" i="2"/>
  <c r="M1272" i="2" s="1"/>
  <c r="L1273" i="2"/>
  <c r="M1273" i="2" s="1"/>
  <c r="L1274" i="2"/>
  <c r="M1274" i="2" s="1"/>
  <c r="L1275" i="2"/>
  <c r="M1275" i="2" s="1"/>
  <c r="L1276" i="2"/>
  <c r="M1276" i="2" s="1"/>
  <c r="L1277" i="2"/>
  <c r="M1277" i="2" s="1"/>
  <c r="L1278" i="2"/>
  <c r="M1278" i="2" s="1"/>
  <c r="L1279" i="2"/>
  <c r="M1279" i="2" s="1"/>
  <c r="L1280" i="2"/>
  <c r="M1280" i="2" s="1"/>
  <c r="L1281" i="2"/>
  <c r="M1281" i="2" s="1"/>
  <c r="L1282" i="2"/>
  <c r="M1282" i="2" s="1"/>
  <c r="L1283" i="2"/>
  <c r="M1283" i="2" s="1"/>
  <c r="L1284" i="2"/>
  <c r="M1284" i="2" s="1"/>
  <c r="L1285" i="2"/>
  <c r="M1285" i="2" s="1"/>
  <c r="L1286" i="2"/>
  <c r="M1286" i="2" s="1"/>
  <c r="L1287" i="2"/>
  <c r="M1287" i="2" s="1"/>
  <c r="L1288" i="2"/>
  <c r="M1288" i="2" s="1"/>
  <c r="L1289" i="2"/>
  <c r="M1289" i="2" s="1"/>
  <c r="L1290" i="2"/>
  <c r="M1290" i="2" s="1"/>
  <c r="L1291" i="2"/>
  <c r="M1291" i="2" s="1"/>
  <c r="L1292" i="2"/>
  <c r="M1292" i="2" s="1"/>
  <c r="L1293" i="2"/>
  <c r="M1293" i="2" s="1"/>
  <c r="L1294" i="2"/>
  <c r="M1294" i="2" s="1"/>
  <c r="L1295" i="2"/>
  <c r="M1295" i="2" s="1"/>
  <c r="L1296" i="2"/>
  <c r="M1296" i="2" s="1"/>
  <c r="L1297" i="2"/>
  <c r="M1297" i="2" s="1"/>
  <c r="L1298" i="2"/>
  <c r="M1298" i="2" s="1"/>
  <c r="L1299" i="2"/>
  <c r="M1299" i="2" s="1"/>
  <c r="L1300" i="2"/>
  <c r="M1300" i="2" s="1"/>
  <c r="L1301" i="2"/>
  <c r="M1301" i="2" s="1"/>
  <c r="L1302" i="2"/>
  <c r="M1302" i="2" s="1"/>
  <c r="L1303" i="2"/>
  <c r="M1303" i="2" s="1"/>
  <c r="L1304" i="2"/>
  <c r="M1304" i="2" s="1"/>
  <c r="L1305" i="2"/>
  <c r="M1305" i="2" s="1"/>
  <c r="L1306" i="2"/>
  <c r="M1306" i="2" s="1"/>
  <c r="L1307" i="2"/>
  <c r="M1307" i="2" s="1"/>
  <c r="L1308" i="2"/>
  <c r="M1308" i="2" s="1"/>
  <c r="L1309" i="2"/>
  <c r="M1309" i="2" s="1"/>
  <c r="L1310" i="2"/>
  <c r="M1310" i="2" s="1"/>
  <c r="L1311" i="2"/>
  <c r="M1311" i="2" s="1"/>
  <c r="L1312" i="2"/>
  <c r="M1312" i="2" s="1"/>
  <c r="L1313" i="2"/>
  <c r="M1313" i="2" s="1"/>
  <c r="L1314" i="2"/>
  <c r="M1314" i="2" s="1"/>
  <c r="L1315" i="2"/>
  <c r="M1315" i="2" s="1"/>
  <c r="L1316" i="2"/>
  <c r="M1316" i="2" s="1"/>
  <c r="L1317" i="2"/>
  <c r="M1317" i="2" s="1"/>
  <c r="L1318" i="2"/>
  <c r="M1318" i="2" s="1"/>
  <c r="L1319" i="2"/>
  <c r="M1319" i="2" s="1"/>
  <c r="L1320" i="2"/>
  <c r="M1320" i="2" s="1"/>
  <c r="L1321" i="2"/>
  <c r="M1321" i="2" s="1"/>
  <c r="L1322" i="2"/>
  <c r="M1322" i="2" s="1"/>
  <c r="L1323" i="2"/>
  <c r="M1323" i="2" s="1"/>
  <c r="L1324" i="2"/>
  <c r="M1324" i="2" s="1"/>
  <c r="L1325" i="2"/>
  <c r="M1325" i="2" s="1"/>
  <c r="L1326" i="2"/>
  <c r="M1326" i="2" s="1"/>
  <c r="L1327" i="2"/>
  <c r="M1327" i="2" s="1"/>
  <c r="L1328" i="2"/>
  <c r="M1328" i="2" s="1"/>
  <c r="L1329" i="2"/>
  <c r="M1329" i="2" s="1"/>
  <c r="L1330" i="2"/>
  <c r="M1330" i="2" s="1"/>
  <c r="L1331" i="2"/>
  <c r="M1331" i="2" s="1"/>
  <c r="L1332" i="2"/>
  <c r="M1332" i="2" s="1"/>
  <c r="L1333" i="2"/>
  <c r="M1333" i="2" s="1"/>
  <c r="L1334" i="2"/>
  <c r="M1334" i="2" s="1"/>
  <c r="L1335" i="2"/>
  <c r="M1335" i="2" s="1"/>
  <c r="L1336" i="2"/>
  <c r="M1336" i="2" s="1"/>
  <c r="L1337" i="2"/>
  <c r="M1337" i="2" s="1"/>
  <c r="L1338" i="2"/>
  <c r="M1338" i="2" s="1"/>
  <c r="L1339" i="2"/>
  <c r="M1339" i="2" s="1"/>
  <c r="L1340" i="2"/>
  <c r="M1340" i="2" s="1"/>
  <c r="L1341" i="2"/>
  <c r="M1341" i="2" s="1"/>
  <c r="L1342" i="2"/>
  <c r="M1342" i="2" s="1"/>
  <c r="L1343" i="2"/>
  <c r="M1343" i="2" s="1"/>
  <c r="L1344" i="2"/>
  <c r="M1344" i="2" s="1"/>
  <c r="L1345" i="2"/>
  <c r="M1345" i="2" s="1"/>
  <c r="L1346" i="2"/>
  <c r="M1346" i="2" s="1"/>
  <c r="L1347" i="2"/>
  <c r="M1347" i="2" s="1"/>
  <c r="L1348" i="2"/>
  <c r="M1348" i="2" s="1"/>
  <c r="L1349" i="2"/>
  <c r="M1349" i="2" s="1"/>
  <c r="L1350" i="2"/>
  <c r="M1350" i="2" s="1"/>
  <c r="L1351" i="2"/>
  <c r="M1351" i="2" s="1"/>
  <c r="L1352" i="2"/>
  <c r="M1352" i="2" s="1"/>
  <c r="L1353" i="2"/>
  <c r="M1353" i="2" s="1"/>
  <c r="L1354" i="2"/>
  <c r="M1354" i="2" s="1"/>
  <c r="L1355" i="2"/>
  <c r="M1355" i="2" s="1"/>
  <c r="L1356" i="2"/>
  <c r="M1356" i="2" s="1"/>
  <c r="L1357" i="2"/>
  <c r="M1357" i="2" s="1"/>
  <c r="L1358" i="2"/>
  <c r="M1358" i="2" s="1"/>
  <c r="L1359" i="2"/>
  <c r="M1359" i="2" s="1"/>
  <c r="L1360" i="2"/>
  <c r="M1360" i="2" s="1"/>
  <c r="L1361" i="2"/>
  <c r="M1361" i="2" s="1"/>
  <c r="L1362" i="2"/>
  <c r="M1362" i="2" s="1"/>
  <c r="L1363" i="2"/>
  <c r="M1363" i="2" s="1"/>
  <c r="L1364" i="2"/>
  <c r="M1364" i="2" s="1"/>
  <c r="L1365" i="2"/>
  <c r="M1365" i="2" s="1"/>
  <c r="L1366" i="2"/>
  <c r="M1366" i="2" s="1"/>
  <c r="L1367" i="2"/>
  <c r="M1367" i="2" s="1"/>
  <c r="L1368" i="2"/>
  <c r="M1368" i="2" s="1"/>
  <c r="L1369" i="2"/>
  <c r="M1369" i="2" s="1"/>
  <c r="L1370" i="2"/>
  <c r="M1370" i="2" s="1"/>
  <c r="L1371" i="2"/>
  <c r="M1371" i="2" s="1"/>
  <c r="L1372" i="2"/>
  <c r="M1372" i="2" s="1"/>
  <c r="L1373" i="2"/>
  <c r="M1373" i="2" s="1"/>
  <c r="L1374" i="2"/>
  <c r="M1374" i="2" s="1"/>
  <c r="L1375" i="2"/>
  <c r="M1375" i="2" s="1"/>
  <c r="L1376" i="2"/>
  <c r="M1376" i="2" s="1"/>
  <c r="L1377" i="2"/>
  <c r="M1377" i="2" s="1"/>
  <c r="L1378" i="2"/>
  <c r="M1378" i="2" s="1"/>
  <c r="L1379" i="2"/>
  <c r="M1379" i="2" s="1"/>
  <c r="L1380" i="2"/>
  <c r="M1380" i="2" s="1"/>
  <c r="L1381" i="2"/>
  <c r="M1381" i="2" s="1"/>
  <c r="L1382" i="2"/>
  <c r="M1382" i="2" s="1"/>
  <c r="L1383" i="2"/>
  <c r="M1383" i="2" s="1"/>
  <c r="L1384" i="2"/>
  <c r="M1384" i="2" s="1"/>
  <c r="L1385" i="2"/>
  <c r="M1385" i="2" s="1"/>
  <c r="L1386" i="2"/>
  <c r="M1386" i="2" s="1"/>
  <c r="L1387" i="2"/>
  <c r="M1387" i="2" s="1"/>
  <c r="L1388" i="2"/>
  <c r="M1388" i="2" s="1"/>
  <c r="L1389" i="2"/>
  <c r="M1389" i="2" s="1"/>
  <c r="L1390" i="2"/>
  <c r="M1390" i="2" s="1"/>
  <c r="L1391" i="2"/>
  <c r="M1391" i="2" s="1"/>
  <c r="L1392" i="2"/>
  <c r="M1392" i="2" s="1"/>
  <c r="L1393" i="2"/>
  <c r="M1393" i="2" s="1"/>
  <c r="L1394" i="2"/>
  <c r="M1394" i="2" s="1"/>
  <c r="L1395" i="2"/>
  <c r="M1395" i="2" s="1"/>
  <c r="L1396" i="2"/>
  <c r="M1396" i="2" s="1"/>
  <c r="L1397" i="2"/>
  <c r="M1397" i="2" s="1"/>
  <c r="L1398" i="2"/>
  <c r="M1398" i="2" s="1"/>
  <c r="L1399" i="2"/>
  <c r="M1399" i="2" s="1"/>
  <c r="L1400" i="2"/>
  <c r="M1400" i="2" s="1"/>
  <c r="L1401" i="2"/>
  <c r="M1401" i="2" s="1"/>
  <c r="L1402" i="2"/>
  <c r="M1402" i="2" s="1"/>
  <c r="L1403" i="2"/>
  <c r="M1403" i="2" s="1"/>
  <c r="L1404" i="2"/>
  <c r="M1404" i="2" s="1"/>
  <c r="L1405" i="2"/>
  <c r="M1405" i="2" s="1"/>
  <c r="L1406" i="2"/>
  <c r="M1406" i="2" s="1"/>
  <c r="L1407" i="2"/>
  <c r="M1407" i="2" s="1"/>
  <c r="L1408" i="2"/>
  <c r="M1408" i="2" s="1"/>
  <c r="L1409" i="2"/>
  <c r="M1409" i="2" s="1"/>
  <c r="L1410" i="2"/>
  <c r="M1410" i="2" s="1"/>
  <c r="L1411" i="2"/>
  <c r="M1411" i="2" s="1"/>
  <c r="L1412" i="2"/>
  <c r="M1412" i="2" s="1"/>
  <c r="L1413" i="2"/>
  <c r="M1413" i="2" s="1"/>
  <c r="L1414" i="2"/>
  <c r="M1414" i="2" s="1"/>
  <c r="L1415" i="2"/>
  <c r="M1415" i="2" s="1"/>
  <c r="L1416" i="2"/>
  <c r="M1416" i="2" s="1"/>
  <c r="L1417" i="2"/>
  <c r="M1417" i="2" s="1"/>
  <c r="L1418" i="2"/>
  <c r="M1418" i="2" s="1"/>
  <c r="L1419" i="2"/>
  <c r="M1419" i="2" s="1"/>
  <c r="L1420" i="2"/>
  <c r="M1420" i="2" s="1"/>
  <c r="L1421" i="2"/>
  <c r="M1421" i="2" s="1"/>
  <c r="L1422" i="2"/>
  <c r="M1422" i="2" s="1"/>
  <c r="L1423" i="2"/>
  <c r="M1423" i="2" s="1"/>
  <c r="L1424" i="2"/>
  <c r="M1424" i="2" s="1"/>
  <c r="L1425" i="2"/>
  <c r="M1425" i="2" s="1"/>
  <c r="L1426" i="2"/>
  <c r="M1426" i="2" s="1"/>
  <c r="L1427" i="2"/>
  <c r="M1427" i="2" s="1"/>
  <c r="L1428" i="2"/>
  <c r="M1428" i="2" s="1"/>
  <c r="L1429" i="2"/>
  <c r="M1429" i="2" s="1"/>
  <c r="L1430" i="2"/>
  <c r="M1430" i="2" s="1"/>
  <c r="L1431" i="2"/>
  <c r="M1431" i="2" s="1"/>
  <c r="L1432" i="2"/>
  <c r="M1432" i="2" s="1"/>
  <c r="L1433" i="2"/>
  <c r="M1433" i="2" s="1"/>
  <c r="L1434" i="2"/>
  <c r="M1434" i="2" s="1"/>
  <c r="L1435" i="2"/>
  <c r="M1435" i="2" s="1"/>
  <c r="L1436" i="2"/>
  <c r="M1436" i="2" s="1"/>
  <c r="L1437" i="2"/>
  <c r="M1437" i="2" s="1"/>
  <c r="L1438" i="2"/>
  <c r="M1438" i="2" s="1"/>
  <c r="L1439" i="2"/>
  <c r="M1439" i="2" s="1"/>
  <c r="L1440" i="2"/>
  <c r="M1440" i="2" s="1"/>
  <c r="L1441" i="2"/>
  <c r="M1441" i="2" s="1"/>
  <c r="L1442" i="2"/>
  <c r="M1442" i="2" s="1"/>
  <c r="L1443" i="2"/>
  <c r="M1443" i="2" s="1"/>
  <c r="L1444" i="2"/>
  <c r="M1444" i="2" s="1"/>
  <c r="L1445" i="2"/>
  <c r="M1445" i="2" s="1"/>
  <c r="L1446" i="2"/>
  <c r="M1446" i="2" s="1"/>
  <c r="L1447" i="2"/>
  <c r="M1447" i="2" s="1"/>
  <c r="L1448" i="2"/>
  <c r="M1448" i="2" s="1"/>
  <c r="L1449" i="2"/>
  <c r="M1449" i="2" s="1"/>
  <c r="L1450" i="2"/>
  <c r="M1450" i="2" s="1"/>
  <c r="L1451" i="2"/>
  <c r="M1451" i="2" s="1"/>
  <c r="L1452" i="2"/>
  <c r="M1452" i="2" s="1"/>
  <c r="L1453" i="2"/>
  <c r="M1453" i="2" s="1"/>
  <c r="L1454" i="2"/>
  <c r="M1454" i="2" s="1"/>
  <c r="L1455" i="2"/>
  <c r="M1455" i="2" s="1"/>
  <c r="L1456" i="2"/>
  <c r="M1456" i="2" s="1"/>
  <c r="L1457" i="2"/>
  <c r="M1457" i="2" s="1"/>
  <c r="L1458" i="2"/>
  <c r="M1458" i="2" s="1"/>
  <c r="L1459" i="2"/>
  <c r="M1459" i="2" s="1"/>
  <c r="L1460" i="2"/>
  <c r="M1460" i="2" s="1"/>
  <c r="L1461" i="2"/>
  <c r="M1461" i="2" s="1"/>
  <c r="L1462" i="2"/>
  <c r="M1462" i="2" s="1"/>
  <c r="L1463" i="2"/>
  <c r="M1463" i="2" s="1"/>
  <c r="L1464" i="2"/>
  <c r="M1464" i="2" s="1"/>
  <c r="L1465" i="2"/>
  <c r="M1465" i="2" s="1"/>
  <c r="L1466" i="2"/>
  <c r="M1466" i="2" s="1"/>
  <c r="L1467" i="2"/>
  <c r="M1467" i="2" s="1"/>
  <c r="L1468" i="2"/>
  <c r="M1468" i="2" s="1"/>
  <c r="L1469" i="2"/>
  <c r="M1469" i="2" s="1"/>
  <c r="L1470" i="2"/>
  <c r="M1470" i="2" s="1"/>
  <c r="L1471" i="2"/>
  <c r="M1471" i="2" s="1"/>
  <c r="L1472" i="2"/>
  <c r="M1472" i="2" s="1"/>
  <c r="L1473" i="2"/>
  <c r="M1473" i="2" s="1"/>
  <c r="L1474" i="2"/>
  <c r="M1474" i="2" s="1"/>
  <c r="L1475" i="2"/>
  <c r="M1475" i="2" s="1"/>
  <c r="L1476" i="2"/>
  <c r="M1476" i="2" s="1"/>
  <c r="L1477" i="2"/>
  <c r="M1477" i="2" s="1"/>
  <c r="L1478" i="2"/>
  <c r="M1478" i="2" s="1"/>
  <c r="L1479" i="2"/>
  <c r="M1479" i="2" s="1"/>
  <c r="L1480" i="2"/>
  <c r="M1480" i="2" s="1"/>
  <c r="L1481" i="2"/>
  <c r="M1481" i="2" s="1"/>
  <c r="L1482" i="2"/>
  <c r="M1482" i="2" s="1"/>
  <c r="L1483" i="2"/>
  <c r="M1483" i="2" s="1"/>
  <c r="L1484" i="2"/>
  <c r="M1484" i="2" s="1"/>
  <c r="L1485" i="2"/>
  <c r="M1485" i="2" s="1"/>
  <c r="L1486" i="2"/>
  <c r="M1486" i="2" s="1"/>
  <c r="L1487" i="2"/>
  <c r="M1487" i="2" s="1"/>
  <c r="L1488" i="2"/>
  <c r="M1488" i="2" s="1"/>
  <c r="L1489" i="2"/>
  <c r="M1489" i="2" s="1"/>
  <c r="L1490" i="2"/>
  <c r="M1490" i="2" s="1"/>
  <c r="L1491" i="2"/>
  <c r="M1491" i="2" s="1"/>
  <c r="L1492" i="2"/>
  <c r="M1492" i="2" s="1"/>
  <c r="L1493" i="2"/>
  <c r="M1493" i="2" s="1"/>
  <c r="L1494" i="2"/>
  <c r="M1494" i="2" s="1"/>
  <c r="L1495" i="2"/>
  <c r="M1495" i="2" s="1"/>
  <c r="L1496" i="2"/>
  <c r="M1496" i="2" s="1"/>
  <c r="L1497" i="2"/>
  <c r="M1497" i="2" s="1"/>
  <c r="L1498" i="2"/>
  <c r="M1498" i="2" s="1"/>
  <c r="L1499" i="2"/>
  <c r="M1499" i="2" s="1"/>
  <c r="L1500" i="2"/>
  <c r="M1500" i="2" s="1"/>
  <c r="L1501" i="2"/>
  <c r="M1501" i="2" s="1"/>
  <c r="L1502" i="2"/>
  <c r="M1502" i="2" s="1"/>
  <c r="L1503" i="2"/>
  <c r="M1503" i="2" s="1"/>
  <c r="L1504" i="2"/>
  <c r="M1504" i="2" s="1"/>
  <c r="L1505" i="2"/>
  <c r="M1505" i="2" s="1"/>
  <c r="L1506" i="2"/>
  <c r="M1506" i="2" s="1"/>
  <c r="L1507" i="2"/>
  <c r="M1507" i="2" s="1"/>
  <c r="L1508" i="2"/>
  <c r="M1508" i="2" s="1"/>
  <c r="L1509" i="2"/>
  <c r="M1509" i="2" s="1"/>
  <c r="L1510" i="2"/>
  <c r="M1510" i="2" s="1"/>
  <c r="L1511" i="2"/>
  <c r="M1511" i="2" s="1"/>
  <c r="L1512" i="2"/>
  <c r="M1512" i="2" s="1"/>
  <c r="L1513" i="2"/>
  <c r="M1513" i="2" s="1"/>
  <c r="L1514" i="2"/>
  <c r="M1514" i="2" s="1"/>
  <c r="L1515" i="2"/>
  <c r="M1515" i="2" s="1"/>
  <c r="L1516" i="2"/>
  <c r="M1516" i="2" s="1"/>
  <c r="L1517" i="2"/>
  <c r="M1517" i="2" s="1"/>
  <c r="L1518" i="2"/>
  <c r="M1518" i="2" s="1"/>
  <c r="L1519" i="2"/>
  <c r="M1519" i="2" s="1"/>
  <c r="L1520" i="2"/>
  <c r="M1520" i="2" s="1"/>
  <c r="L1521" i="2"/>
  <c r="M1521" i="2" s="1"/>
  <c r="L1522" i="2"/>
  <c r="M1522" i="2" s="1"/>
  <c r="L1523" i="2"/>
  <c r="M1523" i="2" s="1"/>
  <c r="L1524" i="2"/>
  <c r="M1524" i="2" s="1"/>
  <c r="L1525" i="2"/>
  <c r="M1525" i="2" s="1"/>
  <c r="L1526" i="2"/>
  <c r="M1526" i="2" s="1"/>
  <c r="L1527" i="2"/>
  <c r="M1527" i="2" s="1"/>
  <c r="L1528" i="2"/>
  <c r="M1528" i="2" s="1"/>
  <c r="L1529" i="2"/>
  <c r="M1529" i="2" s="1"/>
  <c r="L1530" i="2"/>
  <c r="M1530" i="2" s="1"/>
  <c r="L1531" i="2"/>
  <c r="M1531" i="2" s="1"/>
  <c r="L1532" i="2"/>
  <c r="M1532" i="2" s="1"/>
  <c r="L1533" i="2"/>
  <c r="M1533" i="2" s="1"/>
  <c r="L1534" i="2"/>
  <c r="M1534" i="2" s="1"/>
  <c r="L1535" i="2"/>
  <c r="M1535" i="2" s="1"/>
  <c r="L1536" i="2"/>
  <c r="M1536" i="2" s="1"/>
  <c r="L1537" i="2"/>
  <c r="M1537" i="2" s="1"/>
  <c r="L1538" i="2"/>
  <c r="M1538" i="2" s="1"/>
  <c r="L1539" i="2"/>
  <c r="M1539" i="2" s="1"/>
  <c r="L1540" i="2"/>
  <c r="M1540" i="2" s="1"/>
  <c r="L1541" i="2"/>
  <c r="M1541" i="2" s="1"/>
  <c r="L1542" i="2"/>
  <c r="M1542" i="2" s="1"/>
  <c r="L1543" i="2"/>
  <c r="M1543" i="2" s="1"/>
  <c r="L1544" i="2"/>
  <c r="M1544" i="2" s="1"/>
  <c r="L1545" i="2"/>
  <c r="M1545" i="2" s="1"/>
  <c r="L1546" i="2"/>
  <c r="M1546" i="2" s="1"/>
  <c r="L1547" i="2"/>
  <c r="M1547" i="2" s="1"/>
  <c r="L1548" i="2"/>
  <c r="M1548" i="2" s="1"/>
  <c r="L1549" i="2"/>
  <c r="M1549" i="2" s="1"/>
  <c r="L1550" i="2"/>
  <c r="M1550" i="2" s="1"/>
  <c r="L1551" i="2"/>
  <c r="M1551" i="2" s="1"/>
  <c r="L1552" i="2"/>
  <c r="M1552" i="2" s="1"/>
  <c r="L1553" i="2"/>
  <c r="M1553" i="2" s="1"/>
  <c r="L1554" i="2"/>
  <c r="M1554" i="2" s="1"/>
  <c r="L1555" i="2"/>
  <c r="M1555" i="2" s="1"/>
  <c r="L1556" i="2"/>
  <c r="M1556" i="2" s="1"/>
  <c r="L1557" i="2"/>
  <c r="M1557" i="2" s="1"/>
  <c r="L1558" i="2"/>
  <c r="M1558" i="2" s="1"/>
  <c r="L1559" i="2"/>
  <c r="M1559" i="2" s="1"/>
  <c r="L1560" i="2"/>
  <c r="M1560" i="2" s="1"/>
  <c r="L1561" i="2"/>
  <c r="M1561" i="2" s="1"/>
  <c r="L1562" i="2"/>
  <c r="M1562" i="2" s="1"/>
  <c r="L1563" i="2"/>
  <c r="M1563" i="2" s="1"/>
  <c r="L1564" i="2"/>
  <c r="M1564" i="2" s="1"/>
  <c r="L1565" i="2"/>
  <c r="M1565" i="2" s="1"/>
  <c r="L1566" i="2"/>
  <c r="M1566" i="2" s="1"/>
  <c r="L1567" i="2"/>
  <c r="M1567" i="2" s="1"/>
  <c r="L1568" i="2"/>
  <c r="M1568" i="2" s="1"/>
  <c r="L1569" i="2"/>
  <c r="M1569" i="2" s="1"/>
  <c r="L1570" i="2"/>
  <c r="M1570" i="2" s="1"/>
  <c r="L1571" i="2"/>
  <c r="M1571" i="2" s="1"/>
  <c r="L1572" i="2"/>
  <c r="M1572" i="2" s="1"/>
  <c r="L1573" i="2"/>
  <c r="M1573" i="2" s="1"/>
  <c r="L1574" i="2"/>
  <c r="M1574" i="2" s="1"/>
  <c r="L1575" i="2"/>
  <c r="M1575" i="2" s="1"/>
  <c r="L1576" i="2"/>
  <c r="M1576" i="2" s="1"/>
  <c r="L1577" i="2"/>
  <c r="M1577" i="2" s="1"/>
  <c r="L1578" i="2"/>
  <c r="M1578" i="2" s="1"/>
  <c r="L1579" i="2"/>
  <c r="M1579" i="2" s="1"/>
  <c r="L1580" i="2"/>
  <c r="M1580" i="2" s="1"/>
  <c r="L1581" i="2"/>
  <c r="M1581" i="2" s="1"/>
  <c r="L1582" i="2"/>
  <c r="M1582" i="2" s="1"/>
  <c r="L1583" i="2"/>
  <c r="M1583" i="2" s="1"/>
  <c r="L1584" i="2"/>
  <c r="M1584" i="2" s="1"/>
  <c r="L1585" i="2"/>
  <c r="M1585" i="2" s="1"/>
  <c r="L1586" i="2"/>
  <c r="M1586" i="2" s="1"/>
  <c r="L1587" i="2"/>
  <c r="M1587" i="2" s="1"/>
  <c r="L1588" i="2"/>
  <c r="M1588" i="2" s="1"/>
  <c r="L1589" i="2"/>
  <c r="M1589" i="2" s="1"/>
  <c r="L1590" i="2"/>
  <c r="M1590" i="2" s="1"/>
  <c r="L1591" i="2"/>
  <c r="M1591" i="2" s="1"/>
  <c r="L1592" i="2"/>
  <c r="M1592" i="2" s="1"/>
  <c r="L1593" i="2"/>
  <c r="M1593" i="2" s="1"/>
  <c r="L1594" i="2"/>
  <c r="M1594" i="2" s="1"/>
  <c r="L1595" i="2"/>
  <c r="M1595" i="2" s="1"/>
  <c r="L1596" i="2"/>
  <c r="M1596" i="2" s="1"/>
  <c r="L1597" i="2"/>
  <c r="M1597" i="2" s="1"/>
  <c r="L1598" i="2"/>
  <c r="M1598" i="2" s="1"/>
  <c r="L1599" i="2"/>
  <c r="M1599" i="2" s="1"/>
  <c r="L1600" i="2"/>
  <c r="M1600" i="2" s="1"/>
  <c r="L1601" i="2"/>
  <c r="M1601" i="2" s="1"/>
  <c r="L1602" i="2"/>
  <c r="M1602" i="2" s="1"/>
  <c r="L1603" i="2"/>
  <c r="M1603" i="2" s="1"/>
  <c r="L1604" i="2"/>
  <c r="M1604" i="2" s="1"/>
  <c r="L1605" i="2"/>
  <c r="M1605" i="2" s="1"/>
  <c r="L1606" i="2"/>
  <c r="M1606" i="2" s="1"/>
  <c r="L1607" i="2"/>
  <c r="M1607" i="2" s="1"/>
  <c r="L1608" i="2"/>
  <c r="M1608" i="2" s="1"/>
  <c r="L1609" i="2"/>
  <c r="M1609" i="2" s="1"/>
  <c r="L1610" i="2"/>
  <c r="M1610" i="2" s="1"/>
  <c r="L1611" i="2"/>
  <c r="M1611" i="2" s="1"/>
  <c r="L1612" i="2"/>
  <c r="M1612" i="2" s="1"/>
  <c r="L1613" i="2"/>
  <c r="M1613" i="2" s="1"/>
  <c r="L1614" i="2"/>
  <c r="M1614" i="2" s="1"/>
  <c r="L1615" i="2"/>
  <c r="M1615" i="2" s="1"/>
  <c r="L1616" i="2"/>
  <c r="M1616" i="2" s="1"/>
  <c r="L1617" i="2"/>
  <c r="M1617" i="2" s="1"/>
  <c r="L1618" i="2"/>
  <c r="M1618" i="2" s="1"/>
  <c r="L1619" i="2"/>
  <c r="M1619" i="2" s="1"/>
  <c r="L1620" i="2"/>
  <c r="M1620" i="2" s="1"/>
  <c r="L1621" i="2"/>
  <c r="M1621" i="2" s="1"/>
  <c r="L1622" i="2"/>
  <c r="M1622" i="2" s="1"/>
  <c r="L1623" i="2"/>
  <c r="M1623" i="2" s="1"/>
  <c r="L1624" i="2"/>
  <c r="M1624" i="2" s="1"/>
  <c r="L1625" i="2"/>
  <c r="M1625" i="2" s="1"/>
  <c r="L1626" i="2"/>
  <c r="M1626" i="2" s="1"/>
  <c r="L1627" i="2"/>
  <c r="M1627" i="2" s="1"/>
  <c r="L1628" i="2"/>
  <c r="M1628" i="2" s="1"/>
  <c r="L1629" i="2"/>
  <c r="M1629" i="2" s="1"/>
  <c r="L1630" i="2"/>
  <c r="M1630" i="2" s="1"/>
  <c r="L1631" i="2"/>
  <c r="M1631" i="2" s="1"/>
  <c r="L1632" i="2"/>
  <c r="M1632" i="2" s="1"/>
  <c r="L1633" i="2"/>
  <c r="M1633" i="2" s="1"/>
  <c r="L1634" i="2"/>
  <c r="M1634" i="2" s="1"/>
  <c r="L1635" i="2"/>
  <c r="M1635" i="2" s="1"/>
  <c r="L1636" i="2"/>
  <c r="M1636" i="2" s="1"/>
  <c r="L1637" i="2"/>
  <c r="M1637" i="2" s="1"/>
  <c r="L1638" i="2"/>
  <c r="M1638" i="2" s="1"/>
  <c r="L1639" i="2"/>
  <c r="M1639" i="2" s="1"/>
  <c r="L1640" i="2"/>
  <c r="M1640" i="2" s="1"/>
  <c r="L1641" i="2"/>
  <c r="M1641" i="2" s="1"/>
  <c r="L1642" i="2"/>
  <c r="M1642" i="2" s="1"/>
  <c r="L1643" i="2"/>
  <c r="M1643" i="2" s="1"/>
  <c r="L1644" i="2"/>
  <c r="M1644" i="2" s="1"/>
  <c r="L1645" i="2"/>
  <c r="M1645" i="2" s="1"/>
  <c r="L1646" i="2"/>
  <c r="M1646" i="2" s="1"/>
  <c r="L1647" i="2"/>
  <c r="M1647" i="2" s="1"/>
  <c r="L1648" i="2"/>
  <c r="M1648" i="2" s="1"/>
  <c r="L1649" i="2"/>
  <c r="M1649" i="2" s="1"/>
  <c r="L1650" i="2"/>
  <c r="M1650" i="2" s="1"/>
  <c r="L1651" i="2"/>
  <c r="M1651" i="2" s="1"/>
  <c r="L1652" i="2"/>
  <c r="M1652" i="2" s="1"/>
  <c r="L1653" i="2"/>
  <c r="M1653" i="2" s="1"/>
  <c r="L1654" i="2"/>
  <c r="M1654" i="2" s="1"/>
  <c r="L1655" i="2"/>
  <c r="M1655" i="2" s="1"/>
  <c r="L1656" i="2"/>
  <c r="M1656" i="2" s="1"/>
  <c r="L1657" i="2"/>
  <c r="M1657" i="2" s="1"/>
  <c r="L1658" i="2"/>
  <c r="M1658" i="2" s="1"/>
  <c r="L1659" i="2"/>
  <c r="M1659" i="2" s="1"/>
  <c r="L1660" i="2"/>
  <c r="M1660" i="2" s="1"/>
  <c r="L1661" i="2"/>
  <c r="M1661" i="2" s="1"/>
  <c r="L1662" i="2"/>
  <c r="M1662" i="2" s="1"/>
  <c r="L1663" i="2"/>
  <c r="M1663" i="2" s="1"/>
  <c r="L1664" i="2"/>
  <c r="M1664" i="2" s="1"/>
  <c r="L1665" i="2"/>
  <c r="M1665" i="2" s="1"/>
  <c r="L1666" i="2"/>
  <c r="M1666" i="2" s="1"/>
  <c r="L1667" i="2"/>
  <c r="M1667" i="2" s="1"/>
  <c r="L1668" i="2"/>
  <c r="M1668" i="2" s="1"/>
  <c r="L1669" i="2"/>
  <c r="M1669" i="2" s="1"/>
  <c r="L1670" i="2"/>
  <c r="M1670" i="2" s="1"/>
  <c r="L1671" i="2"/>
  <c r="M1671" i="2" s="1"/>
  <c r="L1672" i="2"/>
  <c r="M1672" i="2" s="1"/>
  <c r="L1673" i="2"/>
  <c r="M1673" i="2" s="1"/>
  <c r="L1674" i="2"/>
  <c r="M1674" i="2" s="1"/>
  <c r="L1675" i="2"/>
  <c r="M1675" i="2" s="1"/>
  <c r="L1676" i="2"/>
  <c r="M1676" i="2" s="1"/>
  <c r="L1677" i="2"/>
  <c r="M1677" i="2" s="1"/>
  <c r="L1678" i="2"/>
  <c r="M1678" i="2" s="1"/>
  <c r="L1679" i="2"/>
  <c r="M1679" i="2" s="1"/>
  <c r="L1680" i="2"/>
  <c r="M1680" i="2" s="1"/>
  <c r="L1681" i="2"/>
  <c r="M1681" i="2" s="1"/>
  <c r="L1682" i="2"/>
  <c r="M1682" i="2" s="1"/>
  <c r="L1683" i="2"/>
  <c r="M1683" i="2" s="1"/>
  <c r="L1684" i="2"/>
  <c r="M1684" i="2" s="1"/>
  <c r="L1685" i="2"/>
  <c r="M1685" i="2" s="1"/>
  <c r="L1686" i="2"/>
  <c r="M1686" i="2" s="1"/>
  <c r="L1687" i="2"/>
  <c r="M1687" i="2" s="1"/>
  <c r="L1688" i="2"/>
  <c r="M1688" i="2" s="1"/>
  <c r="L1689" i="2"/>
  <c r="M1689" i="2" s="1"/>
  <c r="L1690" i="2"/>
  <c r="M1690" i="2" s="1"/>
  <c r="L1691" i="2"/>
  <c r="M1691" i="2" s="1"/>
  <c r="L1692" i="2"/>
  <c r="M1692" i="2" s="1"/>
  <c r="L1693" i="2"/>
  <c r="M1693" i="2" s="1"/>
  <c r="L1694" i="2"/>
  <c r="M1694" i="2" s="1"/>
  <c r="L1695" i="2"/>
  <c r="M1695" i="2" s="1"/>
  <c r="L1696" i="2"/>
  <c r="M1696" i="2" s="1"/>
  <c r="L1697" i="2"/>
  <c r="M1697" i="2" s="1"/>
  <c r="L1698" i="2"/>
  <c r="M1698" i="2" s="1"/>
  <c r="L1699" i="2"/>
  <c r="M1699" i="2" s="1"/>
  <c r="L1700" i="2"/>
  <c r="M1700" i="2" s="1"/>
  <c r="L1701" i="2"/>
  <c r="M1701" i="2" s="1"/>
  <c r="L1702" i="2"/>
  <c r="M1702" i="2" s="1"/>
  <c r="L1703" i="2"/>
  <c r="M1703" i="2" s="1"/>
  <c r="L1704" i="2"/>
  <c r="M1704" i="2" s="1"/>
  <c r="L1705" i="2"/>
  <c r="M1705" i="2" s="1"/>
  <c r="L1706" i="2"/>
  <c r="M1706" i="2" s="1"/>
  <c r="L1707" i="2"/>
  <c r="M1707" i="2" s="1"/>
  <c r="L1708" i="2"/>
  <c r="M1708" i="2" s="1"/>
  <c r="L1709" i="2"/>
  <c r="M1709" i="2" s="1"/>
  <c r="L1710" i="2"/>
  <c r="M1710" i="2" s="1"/>
  <c r="L1711" i="2"/>
  <c r="M1711" i="2" s="1"/>
  <c r="L1712" i="2"/>
  <c r="M1712" i="2" s="1"/>
  <c r="L1713" i="2"/>
  <c r="M1713" i="2" s="1"/>
  <c r="L1714" i="2"/>
  <c r="M1714" i="2" s="1"/>
  <c r="L1715" i="2"/>
  <c r="M1715" i="2" s="1"/>
  <c r="L1716" i="2"/>
  <c r="M1716" i="2" s="1"/>
  <c r="L1717" i="2"/>
  <c r="M1717" i="2" s="1"/>
  <c r="L1718" i="2"/>
  <c r="M1718" i="2" s="1"/>
  <c r="L1719" i="2"/>
  <c r="M1719" i="2" s="1"/>
  <c r="L1720" i="2"/>
  <c r="M1720" i="2" s="1"/>
  <c r="L1721" i="2"/>
  <c r="M1721" i="2" s="1"/>
  <c r="L1722" i="2"/>
  <c r="M1722" i="2" s="1"/>
  <c r="L1723" i="2"/>
  <c r="M1723" i="2" s="1"/>
  <c r="L1724" i="2"/>
  <c r="M1724" i="2" s="1"/>
  <c r="L1725" i="2"/>
  <c r="M1725" i="2" s="1"/>
  <c r="L1726" i="2"/>
  <c r="M1726" i="2" s="1"/>
  <c r="L1727" i="2"/>
  <c r="M1727" i="2" s="1"/>
  <c r="L1728" i="2"/>
  <c r="M1728" i="2" s="1"/>
  <c r="L1729" i="2"/>
  <c r="M1729" i="2" s="1"/>
  <c r="L1730" i="2"/>
  <c r="M1730" i="2" s="1"/>
  <c r="L1731" i="2"/>
  <c r="M1731" i="2" s="1"/>
  <c r="L1732" i="2"/>
  <c r="M1732" i="2" s="1"/>
  <c r="L1733" i="2"/>
  <c r="M1733" i="2" s="1"/>
  <c r="L1734" i="2"/>
  <c r="M1734" i="2" s="1"/>
  <c r="L1735" i="2"/>
  <c r="M1735" i="2" s="1"/>
  <c r="L1736" i="2"/>
  <c r="M1736" i="2" s="1"/>
  <c r="L1737" i="2"/>
  <c r="M1737" i="2" s="1"/>
  <c r="L1738" i="2"/>
  <c r="M1738" i="2" s="1"/>
  <c r="L1739" i="2"/>
  <c r="M1739" i="2" s="1"/>
  <c r="L1740" i="2"/>
  <c r="M1740" i="2" s="1"/>
  <c r="L1741" i="2"/>
  <c r="M1741" i="2" s="1"/>
  <c r="L1742" i="2"/>
  <c r="M1742" i="2" s="1"/>
  <c r="L1743" i="2"/>
  <c r="M1743" i="2" s="1"/>
  <c r="L1744" i="2"/>
  <c r="M1744" i="2" s="1"/>
  <c r="L1745" i="2"/>
  <c r="M1745" i="2" s="1"/>
  <c r="L1746" i="2"/>
  <c r="M1746" i="2" s="1"/>
  <c r="L1747" i="2"/>
  <c r="M1747" i="2" s="1"/>
  <c r="L1748" i="2"/>
  <c r="M1748" i="2" s="1"/>
  <c r="L1749" i="2"/>
  <c r="M1749" i="2" s="1"/>
  <c r="L1750" i="2"/>
  <c r="M1750" i="2" s="1"/>
  <c r="L1751" i="2"/>
  <c r="M1751" i="2" s="1"/>
  <c r="L1752" i="2"/>
  <c r="M1752" i="2" s="1"/>
  <c r="L1753" i="2"/>
  <c r="M1753" i="2" s="1"/>
  <c r="L1754" i="2"/>
  <c r="M1754" i="2" s="1"/>
  <c r="L1755" i="2"/>
  <c r="M1755" i="2" s="1"/>
  <c r="L1756" i="2"/>
  <c r="M1756" i="2" s="1"/>
  <c r="L1757" i="2"/>
  <c r="M1757" i="2" s="1"/>
  <c r="L1758" i="2"/>
  <c r="M1758" i="2" s="1"/>
  <c r="L1759" i="2"/>
  <c r="M1759" i="2" s="1"/>
  <c r="L1760" i="2"/>
  <c r="M1760" i="2" s="1"/>
  <c r="L1761" i="2"/>
  <c r="M1761" i="2" s="1"/>
  <c r="L1762" i="2"/>
  <c r="M1762" i="2" s="1"/>
  <c r="L1763" i="2"/>
  <c r="M1763" i="2" s="1"/>
  <c r="L1764" i="2"/>
  <c r="M1764" i="2" s="1"/>
  <c r="L1765" i="2"/>
  <c r="M1765" i="2" s="1"/>
  <c r="L1766" i="2"/>
  <c r="M1766" i="2" s="1"/>
  <c r="L1767" i="2"/>
  <c r="M1767" i="2" s="1"/>
  <c r="L1768" i="2"/>
  <c r="M1768" i="2" s="1"/>
  <c r="L1769" i="2"/>
  <c r="M1769" i="2" s="1"/>
  <c r="L1770" i="2"/>
  <c r="M1770" i="2" s="1"/>
  <c r="L1771" i="2"/>
  <c r="M1771" i="2" s="1"/>
  <c r="L1772" i="2"/>
  <c r="M1772" i="2" s="1"/>
  <c r="L1773" i="2"/>
  <c r="M1773" i="2" s="1"/>
  <c r="L1774" i="2"/>
  <c r="M1774" i="2" s="1"/>
  <c r="L1775" i="2"/>
  <c r="M1775" i="2" s="1"/>
  <c r="L1776" i="2"/>
  <c r="M1776" i="2" s="1"/>
  <c r="L1777" i="2"/>
  <c r="M1777" i="2" s="1"/>
  <c r="L1778" i="2"/>
  <c r="M1778" i="2" s="1"/>
  <c r="L1779" i="2"/>
  <c r="M1779" i="2" s="1"/>
  <c r="L1780" i="2"/>
  <c r="M1780" i="2" s="1"/>
  <c r="L1781" i="2"/>
  <c r="M1781" i="2" s="1"/>
  <c r="L1782" i="2"/>
  <c r="M1782" i="2" s="1"/>
  <c r="L1783" i="2"/>
  <c r="M1783" i="2" s="1"/>
  <c r="L1784" i="2"/>
  <c r="M1784" i="2" s="1"/>
  <c r="L1785" i="2"/>
  <c r="M1785" i="2" s="1"/>
  <c r="L1786" i="2"/>
  <c r="M1786" i="2" s="1"/>
  <c r="L1787" i="2"/>
  <c r="M1787" i="2" s="1"/>
  <c r="L1788" i="2"/>
  <c r="M1788" i="2" s="1"/>
  <c r="L1789" i="2"/>
  <c r="M1789" i="2" s="1"/>
  <c r="L1790" i="2"/>
  <c r="M1790" i="2" s="1"/>
  <c r="L1791" i="2"/>
  <c r="M1791" i="2" s="1"/>
  <c r="L1792" i="2"/>
  <c r="M1792" i="2" s="1"/>
  <c r="L1793" i="2"/>
  <c r="M1793" i="2" s="1"/>
  <c r="L1794" i="2"/>
  <c r="M1794" i="2" s="1"/>
  <c r="L1795" i="2"/>
  <c r="M1795" i="2" s="1"/>
  <c r="L1796" i="2"/>
  <c r="M1796" i="2" s="1"/>
  <c r="L1797" i="2"/>
  <c r="M1797" i="2" s="1"/>
  <c r="L1798" i="2"/>
  <c r="M1798" i="2" s="1"/>
  <c r="L1799" i="2"/>
  <c r="M1799" i="2" s="1"/>
  <c r="L1800" i="2"/>
  <c r="M1800" i="2" s="1"/>
  <c r="L1801" i="2"/>
  <c r="M1801" i="2" s="1"/>
  <c r="L1802" i="2"/>
  <c r="M1802" i="2" s="1"/>
  <c r="L1803" i="2"/>
  <c r="M1803" i="2" s="1"/>
  <c r="L1804" i="2"/>
  <c r="M1804" i="2" s="1"/>
  <c r="L1805" i="2"/>
  <c r="M1805" i="2" s="1"/>
  <c r="L1806" i="2"/>
  <c r="M1806" i="2" s="1"/>
  <c r="L1807" i="2"/>
  <c r="M1807" i="2" s="1"/>
  <c r="L1808" i="2"/>
  <c r="M1808" i="2" s="1"/>
  <c r="L1809" i="2"/>
  <c r="M1809" i="2" s="1"/>
  <c r="L1810" i="2"/>
  <c r="M1810" i="2" s="1"/>
  <c r="L1811" i="2"/>
  <c r="M1811" i="2" s="1"/>
  <c r="L1812" i="2"/>
  <c r="M1812" i="2" s="1"/>
  <c r="L1813" i="2"/>
  <c r="M1813" i="2" s="1"/>
  <c r="L1814" i="2"/>
  <c r="M1814" i="2" s="1"/>
  <c r="L1815" i="2"/>
  <c r="M1815" i="2" s="1"/>
  <c r="L1816" i="2"/>
  <c r="M1816" i="2" s="1"/>
  <c r="L1817" i="2"/>
  <c r="M1817" i="2" s="1"/>
  <c r="L1818" i="2"/>
  <c r="M1818" i="2" s="1"/>
  <c r="L1819" i="2"/>
  <c r="M1819" i="2" s="1"/>
  <c r="L1820" i="2"/>
  <c r="M1820" i="2" s="1"/>
  <c r="L1821" i="2"/>
  <c r="M1821" i="2" s="1"/>
  <c r="L1822" i="2"/>
  <c r="M1822" i="2" s="1"/>
  <c r="L1823" i="2"/>
  <c r="M1823" i="2" s="1"/>
  <c r="L1824" i="2"/>
  <c r="M1824" i="2" s="1"/>
  <c r="L1825" i="2"/>
  <c r="M1825" i="2" s="1"/>
  <c r="L1826" i="2"/>
  <c r="M1826" i="2" s="1"/>
  <c r="L1827" i="2"/>
  <c r="M1827" i="2" s="1"/>
  <c r="L1828" i="2"/>
  <c r="M1828" i="2" s="1"/>
  <c r="L1829" i="2"/>
  <c r="M1829" i="2" s="1"/>
  <c r="L1830" i="2"/>
  <c r="M1830" i="2" s="1"/>
  <c r="L1831" i="2"/>
  <c r="M1831" i="2" s="1"/>
  <c r="L1832" i="2"/>
  <c r="M1832" i="2" s="1"/>
  <c r="L1833" i="2"/>
  <c r="M1833" i="2" s="1"/>
  <c r="L1834" i="2"/>
  <c r="M1834" i="2" s="1"/>
  <c r="L1835" i="2"/>
  <c r="M1835" i="2" s="1"/>
  <c r="L1836" i="2"/>
  <c r="M1836" i="2" s="1"/>
  <c r="L1837" i="2"/>
  <c r="M1837" i="2" s="1"/>
  <c r="L1838" i="2"/>
  <c r="M1838" i="2" s="1"/>
  <c r="L1839" i="2"/>
  <c r="M1839" i="2" s="1"/>
  <c r="L1840" i="2"/>
  <c r="M1840" i="2" s="1"/>
  <c r="L1841" i="2"/>
  <c r="M1841" i="2" s="1"/>
  <c r="L1842" i="2"/>
  <c r="M1842" i="2" s="1"/>
  <c r="L1843" i="2"/>
  <c r="M1843" i="2" s="1"/>
  <c r="L1844" i="2"/>
  <c r="M1844" i="2" s="1"/>
  <c r="L1845" i="2"/>
  <c r="M1845" i="2" s="1"/>
  <c r="L1846" i="2"/>
  <c r="M1846" i="2" s="1"/>
  <c r="L1847" i="2"/>
  <c r="M1847" i="2" s="1"/>
  <c r="L1848" i="2"/>
  <c r="M1848" i="2" s="1"/>
  <c r="L1849" i="2"/>
  <c r="M1849" i="2" s="1"/>
  <c r="L1850" i="2"/>
  <c r="M1850" i="2" s="1"/>
  <c r="L1851" i="2"/>
  <c r="M1851" i="2" s="1"/>
  <c r="L1852" i="2"/>
  <c r="M1852" i="2" s="1"/>
  <c r="L1853" i="2"/>
  <c r="M1853" i="2" s="1"/>
  <c r="L1854" i="2"/>
  <c r="M1854" i="2" s="1"/>
  <c r="L1855" i="2"/>
  <c r="M1855" i="2" s="1"/>
  <c r="L1856" i="2"/>
  <c r="M1856" i="2" s="1"/>
  <c r="L1857" i="2"/>
  <c r="M1857" i="2" s="1"/>
  <c r="L1858" i="2"/>
  <c r="M1858" i="2" s="1"/>
  <c r="L1859" i="2"/>
  <c r="M1859" i="2" s="1"/>
  <c r="L1860" i="2"/>
  <c r="M1860" i="2" s="1"/>
  <c r="L1861" i="2"/>
  <c r="M1861" i="2" s="1"/>
  <c r="L1862" i="2"/>
  <c r="M1862" i="2" s="1"/>
  <c r="L1863" i="2"/>
  <c r="M1863" i="2" s="1"/>
  <c r="L1864" i="2"/>
  <c r="M1864" i="2" s="1"/>
  <c r="L1865" i="2"/>
  <c r="M1865" i="2" s="1"/>
  <c r="L1866" i="2"/>
  <c r="M1866" i="2" s="1"/>
  <c r="L1867" i="2"/>
  <c r="M1867" i="2" s="1"/>
  <c r="L1868" i="2"/>
  <c r="M1868" i="2" s="1"/>
  <c r="L1869" i="2"/>
  <c r="M1869" i="2" s="1"/>
  <c r="L1870" i="2"/>
  <c r="M1870" i="2" s="1"/>
  <c r="L1871" i="2"/>
  <c r="M1871" i="2" s="1"/>
  <c r="L1872" i="2"/>
  <c r="M1872" i="2" s="1"/>
  <c r="L1873" i="2"/>
  <c r="M1873" i="2" s="1"/>
  <c r="L1874" i="2"/>
  <c r="M1874" i="2" s="1"/>
  <c r="L1875" i="2"/>
  <c r="M1875" i="2" s="1"/>
  <c r="L1876" i="2"/>
  <c r="M1876" i="2" s="1"/>
  <c r="L1877" i="2"/>
  <c r="M1877" i="2" s="1"/>
  <c r="L1878" i="2"/>
  <c r="M1878" i="2" s="1"/>
  <c r="L1879" i="2"/>
  <c r="M1879" i="2" s="1"/>
  <c r="L1880" i="2"/>
  <c r="M1880" i="2" s="1"/>
  <c r="L1881" i="2"/>
  <c r="M1881" i="2" s="1"/>
  <c r="L1882" i="2"/>
  <c r="M1882" i="2" s="1"/>
  <c r="L1883" i="2"/>
  <c r="M1883" i="2" s="1"/>
  <c r="L1884" i="2"/>
  <c r="M1884" i="2" s="1"/>
  <c r="L1885" i="2"/>
  <c r="M1885" i="2" s="1"/>
  <c r="L1886" i="2"/>
  <c r="M1886" i="2" s="1"/>
  <c r="L1887" i="2"/>
  <c r="M1887" i="2" s="1"/>
  <c r="L1888" i="2"/>
  <c r="M1888" i="2" s="1"/>
  <c r="L1889" i="2"/>
  <c r="M1889" i="2" s="1"/>
  <c r="L1890" i="2"/>
  <c r="M1890" i="2" s="1"/>
  <c r="L1891" i="2"/>
  <c r="M1891" i="2" s="1"/>
  <c r="L1892" i="2"/>
  <c r="M1892" i="2" s="1"/>
  <c r="L1893" i="2"/>
  <c r="M1893" i="2" s="1"/>
  <c r="L1894" i="2"/>
  <c r="M1894" i="2" s="1"/>
  <c r="L1895" i="2"/>
  <c r="M1895" i="2" s="1"/>
  <c r="L1896" i="2"/>
  <c r="M1896" i="2" s="1"/>
  <c r="L1897" i="2"/>
  <c r="M1897" i="2" s="1"/>
  <c r="L1898" i="2"/>
  <c r="M1898" i="2" s="1"/>
  <c r="L1899" i="2"/>
  <c r="M1899" i="2" s="1"/>
  <c r="L1900" i="2"/>
  <c r="M1900" i="2" s="1"/>
  <c r="L1901" i="2"/>
  <c r="M1901" i="2" s="1"/>
  <c r="L1902" i="2"/>
  <c r="M1902" i="2" s="1"/>
  <c r="L1903" i="2"/>
  <c r="M1903" i="2" s="1"/>
  <c r="L1904" i="2"/>
  <c r="M1904" i="2" s="1"/>
  <c r="L1905" i="2"/>
  <c r="M1905" i="2" s="1"/>
  <c r="L1906" i="2"/>
  <c r="M1906" i="2" s="1"/>
  <c r="L1907" i="2"/>
  <c r="M1907" i="2" s="1"/>
  <c r="L1908" i="2"/>
  <c r="M1908" i="2" s="1"/>
  <c r="L1909" i="2"/>
  <c r="M1909" i="2" s="1"/>
  <c r="L1910" i="2"/>
  <c r="M1910" i="2" s="1"/>
  <c r="L1911" i="2"/>
  <c r="M1911" i="2" s="1"/>
  <c r="L1912" i="2"/>
  <c r="M1912" i="2" s="1"/>
  <c r="L1913" i="2"/>
  <c r="M1913" i="2" s="1"/>
  <c r="L1914" i="2"/>
  <c r="M1914" i="2" s="1"/>
  <c r="L1915" i="2"/>
  <c r="M1915" i="2" s="1"/>
  <c r="L1916" i="2"/>
  <c r="M1916" i="2" s="1"/>
  <c r="L1917" i="2"/>
  <c r="M1917" i="2" s="1"/>
  <c r="L1918" i="2"/>
  <c r="M1918" i="2" s="1"/>
  <c r="L1919" i="2"/>
  <c r="M1919" i="2" s="1"/>
  <c r="L1920" i="2"/>
  <c r="M1920" i="2" s="1"/>
  <c r="L1921" i="2"/>
  <c r="M1921" i="2" s="1"/>
  <c r="L1922" i="2"/>
  <c r="M1922" i="2" s="1"/>
  <c r="L1923" i="2"/>
  <c r="M1923" i="2" s="1"/>
  <c r="L1924" i="2"/>
  <c r="M1924" i="2" s="1"/>
  <c r="L1925" i="2"/>
  <c r="M1925" i="2" s="1"/>
  <c r="L1926" i="2"/>
  <c r="M1926" i="2" s="1"/>
  <c r="L1927" i="2"/>
  <c r="M1927" i="2" s="1"/>
  <c r="L1928" i="2"/>
  <c r="M1928" i="2" s="1"/>
  <c r="L1929" i="2"/>
  <c r="M1929" i="2" s="1"/>
  <c r="L1930" i="2"/>
  <c r="M1930" i="2" s="1"/>
  <c r="L1931" i="2"/>
  <c r="M1931" i="2" s="1"/>
  <c r="L1932" i="2"/>
  <c r="M1932" i="2" s="1"/>
  <c r="L1933" i="2"/>
  <c r="M1933" i="2" s="1"/>
  <c r="L1934" i="2"/>
  <c r="M1934" i="2" s="1"/>
  <c r="L1935" i="2"/>
  <c r="M1935" i="2" s="1"/>
  <c r="L1936" i="2"/>
  <c r="M1936" i="2" s="1"/>
  <c r="L1937" i="2"/>
  <c r="M1937" i="2" s="1"/>
  <c r="L1938" i="2"/>
  <c r="M1938" i="2" s="1"/>
  <c r="L1939" i="2"/>
  <c r="M1939" i="2" s="1"/>
  <c r="L1940" i="2"/>
  <c r="M1940" i="2" s="1"/>
  <c r="L1941" i="2"/>
  <c r="M1941" i="2" s="1"/>
  <c r="L1942" i="2"/>
  <c r="M1942" i="2" s="1"/>
  <c r="L1943" i="2"/>
  <c r="M1943" i="2" s="1"/>
  <c r="L1944" i="2"/>
  <c r="M1944" i="2" s="1"/>
  <c r="L1945" i="2"/>
  <c r="M1945" i="2" s="1"/>
  <c r="L1946" i="2"/>
  <c r="M1946" i="2" s="1"/>
  <c r="L1947" i="2"/>
  <c r="M1947" i="2" s="1"/>
  <c r="L1948" i="2"/>
  <c r="M1948" i="2" s="1"/>
  <c r="L1949" i="2"/>
  <c r="M1949" i="2" s="1"/>
  <c r="L1950" i="2"/>
  <c r="M1950" i="2" s="1"/>
  <c r="L1951" i="2"/>
  <c r="M1951" i="2" s="1"/>
  <c r="L1952" i="2"/>
  <c r="M1952" i="2" s="1"/>
  <c r="L1953" i="2"/>
  <c r="M1953" i="2" s="1"/>
  <c r="L1954" i="2"/>
  <c r="M1954" i="2" s="1"/>
  <c r="L1955" i="2"/>
  <c r="M1955" i="2" s="1"/>
  <c r="L1956" i="2"/>
  <c r="M1956" i="2" s="1"/>
  <c r="L1957" i="2"/>
  <c r="M1957" i="2" s="1"/>
  <c r="L1958" i="2"/>
  <c r="M1958" i="2" s="1"/>
  <c r="L1959" i="2"/>
  <c r="M1959" i="2" s="1"/>
  <c r="L1960" i="2"/>
  <c r="M1960" i="2" s="1"/>
  <c r="L1961" i="2"/>
  <c r="M1961" i="2" s="1"/>
  <c r="L1962" i="2"/>
  <c r="M1962" i="2" s="1"/>
  <c r="L1963" i="2"/>
  <c r="M1963" i="2" s="1"/>
  <c r="L1964" i="2"/>
  <c r="M1964" i="2" s="1"/>
  <c r="L1965" i="2"/>
  <c r="M1965" i="2" s="1"/>
  <c r="L1966" i="2"/>
  <c r="M1966" i="2" s="1"/>
  <c r="L1967" i="2"/>
  <c r="M1967" i="2" s="1"/>
  <c r="L1968" i="2"/>
  <c r="M1968" i="2" s="1"/>
  <c r="L1969" i="2"/>
  <c r="M1969" i="2" s="1"/>
  <c r="L1970" i="2"/>
  <c r="M1970" i="2" s="1"/>
  <c r="L1971" i="2"/>
  <c r="M1971" i="2" s="1"/>
  <c r="L1972" i="2"/>
  <c r="M1972" i="2" s="1"/>
  <c r="L1973" i="2"/>
  <c r="M1973" i="2" s="1"/>
  <c r="L1974" i="2"/>
  <c r="M1974" i="2" s="1"/>
  <c r="L1975" i="2"/>
  <c r="M1975" i="2" s="1"/>
  <c r="L1976" i="2"/>
  <c r="M1976" i="2" s="1"/>
  <c r="L1977" i="2"/>
  <c r="M1977" i="2" s="1"/>
  <c r="L1978" i="2"/>
  <c r="M1978" i="2" s="1"/>
  <c r="L1979" i="2"/>
  <c r="M1979" i="2" s="1"/>
  <c r="L1980" i="2"/>
  <c r="M1980" i="2" s="1"/>
  <c r="L1981" i="2"/>
  <c r="M1981" i="2" s="1"/>
  <c r="L1982" i="2"/>
  <c r="M1982" i="2" s="1"/>
  <c r="L1983" i="2"/>
  <c r="M1983" i="2" s="1"/>
  <c r="L1984" i="2"/>
  <c r="M1984" i="2" s="1"/>
  <c r="L1985" i="2"/>
  <c r="M1985" i="2" s="1"/>
  <c r="L1986" i="2"/>
  <c r="M1986" i="2" s="1"/>
  <c r="L1987" i="2"/>
  <c r="M1987" i="2" s="1"/>
  <c r="L1988" i="2"/>
  <c r="M1988" i="2" s="1"/>
  <c r="L1989" i="2"/>
  <c r="M1989" i="2" s="1"/>
  <c r="L1990" i="2"/>
  <c r="M1990" i="2" s="1"/>
  <c r="L1991" i="2"/>
  <c r="M1991" i="2" s="1"/>
  <c r="L1992" i="2"/>
  <c r="M1992" i="2" s="1"/>
  <c r="L1993" i="2"/>
  <c r="M1993" i="2" s="1"/>
  <c r="L1994" i="2"/>
  <c r="M1994" i="2" s="1"/>
  <c r="L1995" i="2"/>
  <c r="M1995" i="2" s="1"/>
  <c r="L1996" i="2"/>
  <c r="M1996" i="2" s="1"/>
  <c r="L1997" i="2"/>
  <c r="M1997" i="2" s="1"/>
  <c r="L1998" i="2"/>
  <c r="M1998" i="2" s="1"/>
  <c r="L1999" i="2"/>
  <c r="M1999" i="2" s="1"/>
  <c r="L2000" i="2"/>
  <c r="M2000" i="2" s="1"/>
  <c r="L2001" i="2"/>
  <c r="M2001" i="2" s="1"/>
  <c r="L2002" i="2"/>
  <c r="M2002" i="2" s="1"/>
  <c r="L2003" i="2"/>
  <c r="M2003" i="2" s="1"/>
  <c r="L2004" i="2"/>
  <c r="M2004" i="2" s="1"/>
  <c r="L2005" i="2"/>
  <c r="M2005" i="2" s="1"/>
  <c r="L2006" i="2"/>
  <c r="M2006" i="2" s="1"/>
  <c r="L2007" i="2"/>
  <c r="M2007" i="2" s="1"/>
  <c r="L2008" i="2"/>
  <c r="M2008" i="2" s="1"/>
  <c r="L2009" i="2"/>
  <c r="M2009" i="2" s="1"/>
  <c r="L2010" i="2"/>
  <c r="M2010" i="2" s="1"/>
  <c r="L2011" i="2"/>
  <c r="M2011" i="2" s="1"/>
  <c r="L2012" i="2"/>
  <c r="M2012" i="2" s="1"/>
  <c r="L2013" i="2"/>
  <c r="M2013" i="2" s="1"/>
  <c r="L2014" i="2"/>
  <c r="M2014" i="2" s="1"/>
  <c r="L2015" i="2"/>
  <c r="M2015" i="2" s="1"/>
  <c r="L2016" i="2"/>
  <c r="M2016" i="2" s="1"/>
  <c r="L2017" i="2"/>
  <c r="M2017" i="2" s="1"/>
  <c r="L2018" i="2"/>
  <c r="M2018" i="2" s="1"/>
  <c r="L2019" i="2"/>
  <c r="M2019" i="2" s="1"/>
  <c r="L2020" i="2"/>
  <c r="M2020" i="2" s="1"/>
  <c r="L2021" i="2"/>
  <c r="M2021" i="2" s="1"/>
  <c r="L2022" i="2"/>
  <c r="M2022" i="2" s="1"/>
  <c r="L2023" i="2"/>
  <c r="M2023" i="2" s="1"/>
  <c r="L2024" i="2"/>
  <c r="M2024" i="2" s="1"/>
  <c r="L2025" i="2"/>
  <c r="M2025" i="2" s="1"/>
  <c r="L2026" i="2"/>
  <c r="M2026" i="2" s="1"/>
  <c r="L2027" i="2"/>
  <c r="M2027" i="2" s="1"/>
  <c r="L2028" i="2"/>
  <c r="M2028" i="2" s="1"/>
  <c r="L2029" i="2"/>
  <c r="M2029" i="2" s="1"/>
  <c r="L2030" i="2"/>
  <c r="M2030" i="2" s="1"/>
  <c r="L2031" i="2"/>
  <c r="M2031" i="2" s="1"/>
  <c r="L2032" i="2"/>
  <c r="M2032" i="2" s="1"/>
  <c r="L2033" i="2"/>
  <c r="M2033" i="2" s="1"/>
  <c r="L2034" i="2"/>
  <c r="M2034" i="2" s="1"/>
  <c r="L2035" i="2"/>
  <c r="M2035" i="2" s="1"/>
  <c r="L2036" i="2"/>
  <c r="M2036" i="2" s="1"/>
  <c r="L2037" i="2"/>
  <c r="M2037" i="2" s="1"/>
  <c r="L2038" i="2"/>
  <c r="M2038" i="2" s="1"/>
  <c r="L2039" i="2"/>
  <c r="M2039" i="2" s="1"/>
  <c r="L2040" i="2"/>
  <c r="M2040" i="2" s="1"/>
  <c r="L2041" i="2"/>
  <c r="M2041" i="2" s="1"/>
  <c r="L2042" i="2"/>
  <c r="M2042" i="2" s="1"/>
  <c r="L2043" i="2"/>
  <c r="M2043" i="2" s="1"/>
  <c r="L2044" i="2"/>
  <c r="M2044" i="2" s="1"/>
  <c r="L2045" i="2"/>
  <c r="M2045" i="2" s="1"/>
  <c r="L2046" i="2"/>
  <c r="M2046" i="2" s="1"/>
  <c r="L2047" i="2"/>
  <c r="M2047" i="2" s="1"/>
  <c r="L2048" i="2"/>
  <c r="M2048" i="2" s="1"/>
  <c r="L2049" i="2"/>
  <c r="M2049" i="2" s="1"/>
  <c r="L2050" i="2"/>
  <c r="M2050" i="2" s="1"/>
  <c r="L2051" i="2"/>
  <c r="M2051" i="2" s="1"/>
  <c r="L2052" i="2"/>
  <c r="M2052" i="2" s="1"/>
  <c r="L2053" i="2"/>
  <c r="M2053" i="2" s="1"/>
  <c r="L2054" i="2"/>
  <c r="M2054" i="2" s="1"/>
  <c r="L2055" i="2"/>
  <c r="M2055" i="2" s="1"/>
  <c r="L2056" i="2"/>
  <c r="M2056" i="2" s="1"/>
  <c r="L2057" i="2"/>
  <c r="M2057" i="2" s="1"/>
  <c r="L2058" i="2"/>
  <c r="M2058" i="2" s="1"/>
  <c r="L2059" i="2"/>
  <c r="M2059" i="2" s="1"/>
  <c r="L2060" i="2"/>
  <c r="M2060" i="2" s="1"/>
  <c r="L2061" i="2"/>
  <c r="M2061" i="2" s="1"/>
  <c r="L2062" i="2"/>
  <c r="M2062" i="2" s="1"/>
  <c r="L2063" i="2"/>
  <c r="M2063" i="2" s="1"/>
  <c r="L2064" i="2"/>
  <c r="M2064" i="2" s="1"/>
  <c r="L2065" i="2"/>
  <c r="M2065" i="2" s="1"/>
  <c r="L2066" i="2"/>
  <c r="M2066" i="2" s="1"/>
  <c r="L2067" i="2"/>
  <c r="M2067" i="2" s="1"/>
  <c r="L2068" i="2"/>
  <c r="M2068" i="2" s="1"/>
  <c r="L2069" i="2"/>
  <c r="M2069" i="2" s="1"/>
  <c r="L2070" i="2"/>
  <c r="M2070" i="2" s="1"/>
  <c r="L2071" i="2"/>
  <c r="M2071" i="2" s="1"/>
  <c r="L2072" i="2"/>
  <c r="M2072" i="2" s="1"/>
  <c r="L2073" i="2"/>
  <c r="M2073" i="2" s="1"/>
  <c r="L2074" i="2"/>
  <c r="M2074" i="2" s="1"/>
  <c r="L2075" i="2"/>
  <c r="M2075" i="2" s="1"/>
  <c r="L2076" i="2"/>
  <c r="M2076" i="2" s="1"/>
  <c r="L2077" i="2"/>
  <c r="M2077" i="2" s="1"/>
  <c r="L2078" i="2"/>
  <c r="M2078" i="2" s="1"/>
  <c r="L2079" i="2"/>
  <c r="M2079" i="2" s="1"/>
  <c r="L2080" i="2"/>
  <c r="M2080" i="2" s="1"/>
  <c r="L2081" i="2"/>
  <c r="M2081" i="2" s="1"/>
  <c r="L2082" i="2"/>
  <c r="M2082" i="2" s="1"/>
  <c r="L2083" i="2"/>
  <c r="M2083" i="2" s="1"/>
  <c r="L2084" i="2"/>
  <c r="M2084" i="2" s="1"/>
  <c r="L2085" i="2"/>
  <c r="M2085" i="2" s="1"/>
  <c r="L2086" i="2"/>
  <c r="M2086" i="2" s="1"/>
  <c r="L2087" i="2"/>
  <c r="M2087" i="2" s="1"/>
  <c r="L2088" i="2"/>
  <c r="M2088" i="2" s="1"/>
  <c r="L2089" i="2"/>
  <c r="M2089" i="2" s="1"/>
  <c r="L2090" i="2"/>
  <c r="M2090" i="2" s="1"/>
  <c r="L2091" i="2"/>
  <c r="M2091" i="2" s="1"/>
  <c r="L2092" i="2"/>
  <c r="M2092" i="2" s="1"/>
  <c r="L2093" i="2"/>
  <c r="M2093" i="2" s="1"/>
  <c r="L2094" i="2"/>
  <c r="M2094" i="2" s="1"/>
  <c r="L2095" i="2"/>
  <c r="M2095" i="2" s="1"/>
  <c r="L2096" i="2"/>
  <c r="M2096" i="2" s="1"/>
  <c r="L2097" i="2"/>
  <c r="M2097" i="2" s="1"/>
  <c r="L2098" i="2"/>
  <c r="M2098" i="2" s="1"/>
  <c r="L2099" i="2"/>
  <c r="M2099" i="2" s="1"/>
  <c r="L2100" i="2"/>
  <c r="M2100" i="2" s="1"/>
  <c r="L2101" i="2"/>
  <c r="M2101" i="2" s="1"/>
  <c r="L2102" i="2"/>
  <c r="M2102" i="2" s="1"/>
  <c r="L2103" i="2"/>
  <c r="M2103" i="2" s="1"/>
  <c r="L2104" i="2"/>
  <c r="M2104" i="2" s="1"/>
  <c r="L2105" i="2"/>
  <c r="M2105" i="2" s="1"/>
  <c r="L2106" i="2"/>
  <c r="M2106" i="2" s="1"/>
  <c r="L2107" i="2"/>
  <c r="M2107" i="2" s="1"/>
  <c r="L2108" i="2"/>
  <c r="M2108" i="2" s="1"/>
  <c r="L2109" i="2"/>
  <c r="M2109" i="2" s="1"/>
  <c r="L2110" i="2"/>
  <c r="M2110" i="2" s="1"/>
  <c r="L2111" i="2"/>
  <c r="M2111" i="2" s="1"/>
  <c r="L2112" i="2"/>
  <c r="M2112" i="2" s="1"/>
  <c r="L2113" i="2"/>
  <c r="M2113" i="2" s="1"/>
  <c r="L2114" i="2"/>
  <c r="M2114" i="2" s="1"/>
  <c r="L2115" i="2"/>
  <c r="M2115" i="2" s="1"/>
  <c r="L2116" i="2"/>
  <c r="M2116" i="2" s="1"/>
  <c r="L2117" i="2"/>
  <c r="M2117" i="2" s="1"/>
  <c r="L2118" i="2"/>
  <c r="M2118" i="2" s="1"/>
  <c r="L2119" i="2"/>
  <c r="M2119" i="2" s="1"/>
  <c r="L2120" i="2"/>
  <c r="M2120" i="2" s="1"/>
  <c r="L2121" i="2"/>
  <c r="M2121" i="2" s="1"/>
  <c r="L2122" i="2"/>
  <c r="M2122" i="2" s="1"/>
  <c r="L2123" i="2"/>
  <c r="M2123" i="2" s="1"/>
  <c r="L2124" i="2"/>
  <c r="M2124" i="2" s="1"/>
  <c r="L2125" i="2"/>
  <c r="M2125" i="2" s="1"/>
  <c r="L2126" i="2"/>
  <c r="M2126" i="2" s="1"/>
  <c r="L2127" i="2"/>
  <c r="M2127" i="2" s="1"/>
  <c r="L2128" i="2"/>
  <c r="M2128" i="2" s="1"/>
  <c r="L2129" i="2"/>
  <c r="M2129" i="2" s="1"/>
  <c r="L2130" i="2"/>
  <c r="M2130" i="2" s="1"/>
  <c r="L2131" i="2"/>
  <c r="M2131" i="2" s="1"/>
  <c r="L2132" i="2"/>
  <c r="M2132" i="2" s="1"/>
  <c r="L2133" i="2"/>
  <c r="M2133" i="2" s="1"/>
  <c r="L2134" i="2"/>
  <c r="M2134" i="2" s="1"/>
  <c r="L2135" i="2"/>
  <c r="M2135" i="2" s="1"/>
  <c r="L2136" i="2"/>
  <c r="M2136" i="2" s="1"/>
  <c r="L2137" i="2"/>
  <c r="M2137" i="2" s="1"/>
  <c r="L2138" i="2"/>
  <c r="M2138" i="2" s="1"/>
  <c r="L2139" i="2"/>
  <c r="M2139" i="2" s="1"/>
  <c r="L2140" i="2"/>
  <c r="M2140" i="2" s="1"/>
  <c r="L2141" i="2"/>
  <c r="M2141" i="2" s="1"/>
  <c r="L2142" i="2"/>
  <c r="M2142" i="2" s="1"/>
  <c r="L2143" i="2"/>
  <c r="M2143" i="2" s="1"/>
  <c r="L2144" i="2"/>
  <c r="M2144" i="2" s="1"/>
  <c r="L2145" i="2"/>
  <c r="M2145" i="2" s="1"/>
  <c r="L2146" i="2"/>
  <c r="M2146" i="2" s="1"/>
  <c r="L2147" i="2"/>
  <c r="M2147" i="2" s="1"/>
  <c r="L2148" i="2"/>
  <c r="M2148" i="2" s="1"/>
  <c r="L2149" i="2"/>
  <c r="M2149" i="2" s="1"/>
  <c r="L2150" i="2"/>
  <c r="M2150" i="2" s="1"/>
  <c r="L2151" i="2"/>
  <c r="M2151" i="2" s="1"/>
  <c r="L2152" i="2"/>
  <c r="M2152" i="2" s="1"/>
  <c r="L2153" i="2"/>
  <c r="M2153" i="2" s="1"/>
  <c r="L2154" i="2"/>
  <c r="M2154" i="2" s="1"/>
  <c r="L2155" i="2"/>
  <c r="M2155" i="2" s="1"/>
  <c r="L2156" i="2"/>
  <c r="M2156" i="2" s="1"/>
  <c r="L2157" i="2"/>
  <c r="M2157" i="2" s="1"/>
  <c r="L2158" i="2"/>
  <c r="M2158" i="2" s="1"/>
  <c r="L2159" i="2"/>
  <c r="M2159" i="2" s="1"/>
  <c r="L2160" i="2"/>
  <c r="M2160" i="2" s="1"/>
  <c r="L2161" i="2"/>
  <c r="M2161" i="2" s="1"/>
  <c r="L2162" i="2"/>
  <c r="M2162" i="2" s="1"/>
  <c r="L2163" i="2"/>
  <c r="M2163" i="2" s="1"/>
  <c r="L2164" i="2"/>
  <c r="M2164" i="2" s="1"/>
  <c r="L2165" i="2"/>
  <c r="M2165" i="2" s="1"/>
  <c r="L2166" i="2"/>
  <c r="M2166" i="2" s="1"/>
  <c r="L2167" i="2"/>
  <c r="M2167" i="2" s="1"/>
  <c r="L2168" i="2"/>
  <c r="M2168" i="2" s="1"/>
  <c r="L2169" i="2"/>
  <c r="M2169" i="2" s="1"/>
  <c r="L2170" i="2"/>
  <c r="M2170" i="2" s="1"/>
  <c r="L2171" i="2"/>
  <c r="M2171" i="2" s="1"/>
  <c r="L2172" i="2"/>
  <c r="M2172" i="2" s="1"/>
  <c r="L2173" i="2"/>
  <c r="M2173" i="2" s="1"/>
  <c r="L2174" i="2"/>
  <c r="M2174" i="2" s="1"/>
  <c r="L2175" i="2"/>
  <c r="M2175" i="2" s="1"/>
  <c r="L2176" i="2"/>
  <c r="M2176" i="2" s="1"/>
  <c r="L2177" i="2"/>
  <c r="M2177" i="2" s="1"/>
  <c r="L2178" i="2"/>
  <c r="M2178" i="2" s="1"/>
  <c r="L2179" i="2"/>
  <c r="M2179" i="2" s="1"/>
  <c r="L2180" i="2"/>
  <c r="M2180" i="2" s="1"/>
  <c r="L2181" i="2"/>
  <c r="M2181" i="2" s="1"/>
  <c r="L2182" i="2"/>
  <c r="M2182" i="2" s="1"/>
  <c r="L2183" i="2"/>
  <c r="M2183" i="2" s="1"/>
  <c r="L2184" i="2"/>
  <c r="M2184" i="2" s="1"/>
  <c r="L2185" i="2"/>
  <c r="M2185" i="2" s="1"/>
  <c r="L2186" i="2"/>
  <c r="M2186" i="2" s="1"/>
  <c r="L2187" i="2"/>
  <c r="M2187" i="2" s="1"/>
  <c r="L2188" i="2"/>
  <c r="M2188" i="2" s="1"/>
  <c r="L2189" i="2"/>
  <c r="M2189" i="2" s="1"/>
  <c r="L2190" i="2"/>
  <c r="M2190" i="2" s="1"/>
  <c r="L2191" i="2"/>
  <c r="M2191" i="2" s="1"/>
  <c r="L2192" i="2"/>
  <c r="M2192" i="2" s="1"/>
  <c r="L2193" i="2"/>
  <c r="M2193" i="2" s="1"/>
  <c r="L2194" i="2"/>
  <c r="M2194" i="2" s="1"/>
  <c r="L2195" i="2"/>
  <c r="M2195" i="2" s="1"/>
  <c r="L2196" i="2"/>
  <c r="M2196" i="2" s="1"/>
  <c r="L2197" i="2"/>
  <c r="M2197" i="2" s="1"/>
  <c r="L2198" i="2"/>
  <c r="M2198" i="2" s="1"/>
  <c r="L2199" i="2"/>
  <c r="M2199" i="2" s="1"/>
  <c r="L2200" i="2"/>
  <c r="M2200" i="2" s="1"/>
  <c r="L2201" i="2"/>
  <c r="M2201" i="2" s="1"/>
  <c r="L2202" i="2"/>
  <c r="M2202" i="2" s="1"/>
  <c r="L2203" i="2"/>
  <c r="M2203" i="2" s="1"/>
  <c r="L2204" i="2"/>
  <c r="M2204" i="2" s="1"/>
  <c r="L2205" i="2"/>
  <c r="M2205" i="2" s="1"/>
  <c r="L2206" i="2"/>
  <c r="M2206" i="2" s="1"/>
  <c r="L2207" i="2"/>
  <c r="M2207" i="2" s="1"/>
  <c r="L2208" i="2"/>
  <c r="M2208" i="2" s="1"/>
  <c r="L2209" i="2"/>
  <c r="M2209" i="2" s="1"/>
  <c r="L2210" i="2"/>
  <c r="M2210" i="2" s="1"/>
  <c r="L2211" i="2"/>
  <c r="M2211" i="2" s="1"/>
  <c r="L2212" i="2"/>
  <c r="M2212" i="2" s="1"/>
  <c r="L2213" i="2"/>
  <c r="M2213" i="2" s="1"/>
  <c r="L2214" i="2"/>
  <c r="M2214" i="2" s="1"/>
  <c r="L2215" i="2"/>
  <c r="M2215" i="2" s="1"/>
  <c r="L2216" i="2"/>
  <c r="M2216" i="2" s="1"/>
  <c r="L2217" i="2"/>
  <c r="M2217" i="2" s="1"/>
  <c r="L2218" i="2"/>
  <c r="M2218" i="2" s="1"/>
  <c r="L2219" i="2"/>
  <c r="M2219" i="2" s="1"/>
  <c r="L2220" i="2"/>
  <c r="M2220" i="2" s="1"/>
  <c r="L2221" i="2"/>
  <c r="M2221" i="2" s="1"/>
  <c r="L2222" i="2"/>
  <c r="M2222" i="2" s="1"/>
  <c r="L2223" i="2"/>
  <c r="M2223" i="2" s="1"/>
  <c r="L2224" i="2"/>
  <c r="M2224" i="2" s="1"/>
  <c r="L2225" i="2"/>
  <c r="M2225" i="2" s="1"/>
  <c r="L2226" i="2"/>
  <c r="M2226" i="2" s="1"/>
  <c r="L2227" i="2"/>
  <c r="M2227" i="2" s="1"/>
  <c r="L2228" i="2"/>
  <c r="M2228" i="2" s="1"/>
  <c r="L2229" i="2"/>
  <c r="M2229" i="2" s="1"/>
  <c r="L2230" i="2"/>
  <c r="M2230" i="2" s="1"/>
  <c r="L2231" i="2"/>
  <c r="M2231" i="2" s="1"/>
  <c r="L2232" i="2"/>
  <c r="M2232" i="2" s="1"/>
  <c r="L2233" i="2"/>
  <c r="M2233" i="2" s="1"/>
  <c r="L2234" i="2"/>
  <c r="M2234" i="2" s="1"/>
  <c r="L2235" i="2"/>
  <c r="M2235" i="2" s="1"/>
  <c r="L2236" i="2"/>
  <c r="M2236" i="2" s="1"/>
  <c r="L2237" i="2"/>
  <c r="M2237" i="2" s="1"/>
  <c r="L2238" i="2"/>
  <c r="M2238" i="2" s="1"/>
  <c r="L2239" i="2"/>
  <c r="M2239" i="2" s="1"/>
  <c r="L2240" i="2"/>
  <c r="M2240" i="2" s="1"/>
  <c r="L2241" i="2"/>
  <c r="M2241" i="2" s="1"/>
  <c r="L2242" i="2"/>
  <c r="M2242" i="2" s="1"/>
  <c r="L2243" i="2"/>
  <c r="M2243" i="2" s="1"/>
  <c r="L2244" i="2"/>
  <c r="M2244" i="2" s="1"/>
  <c r="L2245" i="2"/>
  <c r="M2245" i="2" s="1"/>
  <c r="L2246" i="2"/>
  <c r="M2246" i="2" s="1"/>
  <c r="L2247" i="2"/>
  <c r="M2247" i="2" s="1"/>
  <c r="L2248" i="2"/>
  <c r="M2248" i="2" s="1"/>
  <c r="L2249" i="2"/>
  <c r="M2249" i="2" s="1"/>
  <c r="L2250" i="2"/>
  <c r="M2250" i="2" s="1"/>
  <c r="L2251" i="2"/>
  <c r="M2251" i="2" s="1"/>
  <c r="L2252" i="2"/>
  <c r="M2252" i="2" s="1"/>
  <c r="L2253" i="2"/>
  <c r="M2253" i="2" s="1"/>
  <c r="L2254" i="2"/>
  <c r="M2254" i="2" s="1"/>
  <c r="L2255" i="2"/>
  <c r="M2255" i="2" s="1"/>
  <c r="L2256" i="2"/>
  <c r="M2256" i="2" s="1"/>
  <c r="L2257" i="2"/>
  <c r="M2257" i="2" s="1"/>
  <c r="L2258" i="2"/>
  <c r="M2258" i="2" s="1"/>
  <c r="L2259" i="2"/>
  <c r="M2259" i="2" s="1"/>
  <c r="L2260" i="2"/>
  <c r="M2260" i="2" s="1"/>
  <c r="L2261" i="2"/>
  <c r="M2261" i="2" s="1"/>
  <c r="L2262" i="2"/>
  <c r="M2262" i="2" s="1"/>
  <c r="L2263" i="2"/>
  <c r="M2263" i="2" s="1"/>
  <c r="L2264" i="2"/>
  <c r="M2264" i="2" s="1"/>
  <c r="L2265" i="2"/>
  <c r="M2265" i="2" s="1"/>
  <c r="L2266" i="2"/>
  <c r="M2266" i="2" s="1"/>
  <c r="L2267" i="2"/>
  <c r="M2267" i="2" s="1"/>
  <c r="L2268" i="2"/>
  <c r="M2268" i="2" s="1"/>
  <c r="L2269" i="2"/>
  <c r="M2269" i="2" s="1"/>
  <c r="L2270" i="2"/>
  <c r="M2270" i="2" s="1"/>
  <c r="L2271" i="2"/>
  <c r="M2271" i="2" s="1"/>
  <c r="L2272" i="2"/>
  <c r="M2272" i="2" s="1"/>
  <c r="L2273" i="2"/>
  <c r="M2273" i="2" s="1"/>
  <c r="L2274" i="2"/>
  <c r="M2274" i="2" s="1"/>
  <c r="L2275" i="2"/>
  <c r="M2275" i="2" s="1"/>
  <c r="L2276" i="2"/>
  <c r="M2276" i="2" s="1"/>
  <c r="L2277" i="2"/>
  <c r="M2277" i="2" s="1"/>
  <c r="L2278" i="2"/>
  <c r="M2278" i="2" s="1"/>
  <c r="L2279" i="2"/>
  <c r="M2279" i="2" s="1"/>
  <c r="L2280" i="2"/>
  <c r="M2280" i="2" s="1"/>
  <c r="L2281" i="2"/>
  <c r="M2281" i="2" s="1"/>
  <c r="L2282" i="2"/>
  <c r="M2282" i="2" s="1"/>
  <c r="L2283" i="2"/>
  <c r="M2283" i="2" s="1"/>
  <c r="L2284" i="2"/>
  <c r="M2284" i="2" s="1"/>
  <c r="L2285" i="2"/>
  <c r="M2285" i="2" s="1"/>
  <c r="L2286" i="2"/>
  <c r="M2286" i="2" s="1"/>
  <c r="L2287" i="2"/>
  <c r="M2287" i="2" s="1"/>
  <c r="L2288" i="2"/>
  <c r="M2288" i="2" s="1"/>
  <c r="L2289" i="2"/>
  <c r="M2289" i="2" s="1"/>
  <c r="L2290" i="2"/>
  <c r="M2290" i="2" s="1"/>
  <c r="L2291" i="2"/>
  <c r="M2291" i="2" s="1"/>
  <c r="L2292" i="2"/>
  <c r="M2292" i="2" s="1"/>
  <c r="L2293" i="2"/>
  <c r="M2293" i="2" s="1"/>
  <c r="L2294" i="2"/>
  <c r="M2294" i="2" s="1"/>
  <c r="L2295" i="2"/>
  <c r="M2295" i="2" s="1"/>
  <c r="L2296" i="2"/>
  <c r="M2296" i="2" s="1"/>
  <c r="L2297" i="2"/>
  <c r="M2297" i="2" s="1"/>
  <c r="L2298" i="2"/>
  <c r="M2298" i="2" s="1"/>
  <c r="L2299" i="2"/>
  <c r="M2299" i="2" s="1"/>
  <c r="L2300" i="2"/>
  <c r="M2300" i="2" s="1"/>
  <c r="L2301" i="2"/>
  <c r="M2301" i="2" s="1"/>
  <c r="L2302" i="2"/>
  <c r="M2302" i="2" s="1"/>
  <c r="L2303" i="2"/>
  <c r="M2303" i="2" s="1"/>
  <c r="L2304" i="2"/>
  <c r="M2304" i="2" s="1"/>
  <c r="L2305" i="2"/>
  <c r="M2305" i="2" s="1"/>
  <c r="L2306" i="2"/>
  <c r="M2306" i="2" s="1"/>
  <c r="L2307" i="2"/>
  <c r="M2307" i="2" s="1"/>
  <c r="L2308" i="2"/>
  <c r="M2308" i="2" s="1"/>
  <c r="L2309" i="2"/>
  <c r="M2309" i="2" s="1"/>
  <c r="L2310" i="2"/>
  <c r="M2310" i="2" s="1"/>
  <c r="L2311" i="2"/>
  <c r="M2311" i="2" s="1"/>
  <c r="L2312" i="2"/>
  <c r="M2312" i="2" s="1"/>
  <c r="L2313" i="2"/>
  <c r="M2313" i="2" s="1"/>
  <c r="L2314" i="2"/>
  <c r="M2314" i="2" s="1"/>
  <c r="L2315" i="2"/>
  <c r="M2315" i="2" s="1"/>
  <c r="L2316" i="2"/>
  <c r="M2316" i="2" s="1"/>
  <c r="L2317" i="2"/>
  <c r="M2317" i="2" s="1"/>
  <c r="L2318" i="2"/>
  <c r="M2318" i="2" s="1"/>
  <c r="L2319" i="2"/>
  <c r="M2319" i="2" s="1"/>
  <c r="L2320" i="2"/>
  <c r="M2320" i="2" s="1"/>
  <c r="L2321" i="2"/>
  <c r="M2321" i="2" s="1"/>
  <c r="L2322" i="2"/>
  <c r="M2322" i="2" s="1"/>
  <c r="L2323" i="2"/>
  <c r="M2323" i="2" s="1"/>
  <c r="L2324" i="2"/>
  <c r="M2324" i="2" s="1"/>
  <c r="L2325" i="2"/>
  <c r="M2325" i="2" s="1"/>
  <c r="L2326" i="2"/>
  <c r="M2326" i="2" s="1"/>
  <c r="L2327" i="2"/>
  <c r="M2327" i="2" s="1"/>
  <c r="L2328" i="2"/>
  <c r="M2328" i="2" s="1"/>
  <c r="L2329" i="2"/>
  <c r="M2329" i="2" s="1"/>
  <c r="L2330" i="2"/>
  <c r="M2330" i="2" s="1"/>
  <c r="L2331" i="2"/>
  <c r="M2331" i="2" s="1"/>
  <c r="L2332" i="2"/>
  <c r="M2332" i="2" s="1"/>
  <c r="L2333" i="2"/>
  <c r="M2333" i="2" s="1"/>
  <c r="L2334" i="2"/>
  <c r="M2334" i="2" s="1"/>
  <c r="L2335" i="2"/>
  <c r="M2335" i="2" s="1"/>
  <c r="L2336" i="2"/>
  <c r="M2336" i="2" s="1"/>
  <c r="L2337" i="2"/>
  <c r="M2337" i="2" s="1"/>
  <c r="L2338" i="2"/>
  <c r="M2338" i="2" s="1"/>
  <c r="L2339" i="2"/>
  <c r="M2339" i="2" s="1"/>
  <c r="L2340" i="2"/>
  <c r="M2340" i="2" s="1"/>
  <c r="L2341" i="2"/>
  <c r="M2341" i="2" s="1"/>
  <c r="L2342" i="2"/>
  <c r="M2342" i="2" s="1"/>
  <c r="L2343" i="2"/>
  <c r="M2343" i="2" s="1"/>
  <c r="L2344" i="2"/>
  <c r="M2344" i="2" s="1"/>
  <c r="L2345" i="2"/>
  <c r="M2345" i="2" s="1"/>
  <c r="L2346" i="2"/>
  <c r="M2346" i="2" s="1"/>
  <c r="L2347" i="2"/>
  <c r="M2347" i="2" s="1"/>
  <c r="L2348" i="2"/>
  <c r="M2348" i="2" s="1"/>
  <c r="L2349" i="2"/>
  <c r="M2349" i="2" s="1"/>
  <c r="L2350" i="2"/>
  <c r="M2350" i="2" s="1"/>
  <c r="L2351" i="2"/>
  <c r="M2351" i="2" s="1"/>
  <c r="L2352" i="2"/>
  <c r="M2352" i="2" s="1"/>
  <c r="L2353" i="2"/>
  <c r="M2353" i="2" s="1"/>
  <c r="L2354" i="2"/>
  <c r="M2354" i="2" s="1"/>
  <c r="L2355" i="2"/>
  <c r="M2355" i="2" s="1"/>
  <c r="L2356" i="2"/>
  <c r="M2356" i="2" s="1"/>
  <c r="L2357" i="2"/>
  <c r="M2357" i="2" s="1"/>
  <c r="L2358" i="2"/>
  <c r="M2358" i="2" s="1"/>
  <c r="L2359" i="2"/>
  <c r="M2359" i="2" s="1"/>
  <c r="L2360" i="2"/>
  <c r="M2360" i="2" s="1"/>
  <c r="L2361" i="2"/>
  <c r="M2361" i="2" s="1"/>
  <c r="L2362" i="2"/>
  <c r="M2362" i="2" s="1"/>
  <c r="L2363" i="2"/>
  <c r="M2363" i="2" s="1"/>
  <c r="L2364" i="2"/>
  <c r="M2364" i="2" s="1"/>
  <c r="L2365" i="2"/>
  <c r="M2365" i="2" s="1"/>
  <c r="L2366" i="2"/>
  <c r="M2366" i="2" s="1"/>
  <c r="L2367" i="2"/>
  <c r="M2367" i="2" s="1"/>
  <c r="L2368" i="2"/>
  <c r="M2368" i="2" s="1"/>
  <c r="L2369" i="2"/>
  <c r="M2369" i="2" s="1"/>
  <c r="L2370" i="2"/>
  <c r="M2370" i="2" s="1"/>
  <c r="L2371" i="2"/>
  <c r="M2371" i="2" s="1"/>
  <c r="L2372" i="2"/>
  <c r="M2372" i="2" s="1"/>
  <c r="L2373" i="2"/>
  <c r="M2373" i="2" s="1"/>
  <c r="L2374" i="2"/>
  <c r="M2374" i="2" s="1"/>
  <c r="L2375" i="2"/>
  <c r="M2375" i="2" s="1"/>
  <c r="L2376" i="2"/>
  <c r="M2376" i="2" s="1"/>
  <c r="L2377" i="2"/>
  <c r="M2377" i="2" s="1"/>
  <c r="L2378" i="2"/>
  <c r="M2378" i="2" s="1"/>
  <c r="L2379" i="2"/>
  <c r="M2379" i="2" s="1"/>
  <c r="L2380" i="2"/>
  <c r="M2380" i="2" s="1"/>
  <c r="L2381" i="2"/>
  <c r="M2381" i="2" s="1"/>
  <c r="L2382" i="2"/>
  <c r="M2382" i="2" s="1"/>
  <c r="L2383" i="2"/>
  <c r="M2383" i="2" s="1"/>
  <c r="L2384" i="2"/>
  <c r="M2384" i="2" s="1"/>
  <c r="L2385" i="2"/>
  <c r="M2385" i="2" s="1"/>
  <c r="L2386" i="2"/>
  <c r="M2386" i="2" s="1"/>
  <c r="L2387" i="2"/>
  <c r="M2387" i="2" s="1"/>
  <c r="L2388" i="2"/>
  <c r="M2388" i="2" s="1"/>
  <c r="L2389" i="2"/>
  <c r="M2389" i="2" s="1"/>
  <c r="L2390" i="2"/>
  <c r="M2390" i="2" s="1"/>
  <c r="L2391" i="2"/>
  <c r="M2391" i="2" s="1"/>
  <c r="L2392" i="2"/>
  <c r="M2392" i="2" s="1"/>
  <c r="L2393" i="2"/>
  <c r="M2393" i="2" s="1"/>
  <c r="L2394" i="2"/>
  <c r="M2394" i="2" s="1"/>
  <c r="L2395" i="2"/>
  <c r="M2395" i="2" s="1"/>
  <c r="L2396" i="2"/>
  <c r="M2396" i="2" s="1"/>
  <c r="L2397" i="2"/>
  <c r="M2397" i="2" s="1"/>
  <c r="L2398" i="2"/>
  <c r="M2398" i="2" s="1"/>
  <c r="L2399" i="2"/>
  <c r="M2399" i="2" s="1"/>
  <c r="L2400" i="2"/>
  <c r="M2400" i="2" s="1"/>
  <c r="L2401" i="2"/>
  <c r="M2401" i="2" s="1"/>
  <c r="L2402" i="2"/>
  <c r="M2402" i="2" s="1"/>
  <c r="L2403" i="2"/>
  <c r="M2403" i="2" s="1"/>
  <c r="L2404" i="2"/>
  <c r="M2404" i="2" s="1"/>
  <c r="L2405" i="2"/>
  <c r="M2405" i="2" s="1"/>
  <c r="L2406" i="2"/>
  <c r="M2406" i="2" s="1"/>
  <c r="L2407" i="2"/>
  <c r="M2407" i="2" s="1"/>
  <c r="L2408" i="2"/>
  <c r="M2408" i="2" s="1"/>
  <c r="L2409" i="2"/>
  <c r="M2409" i="2" s="1"/>
  <c r="L2410" i="2"/>
  <c r="M2410" i="2" s="1"/>
  <c r="L2411" i="2"/>
  <c r="M2411" i="2" s="1"/>
  <c r="L2412" i="2"/>
  <c r="M2412" i="2" s="1"/>
  <c r="L2413" i="2"/>
  <c r="M2413" i="2" s="1"/>
  <c r="L2414" i="2"/>
  <c r="M2414" i="2" s="1"/>
  <c r="L2415" i="2"/>
  <c r="M2415" i="2" s="1"/>
  <c r="L2416" i="2"/>
  <c r="M2416" i="2" s="1"/>
  <c r="L2417" i="2"/>
  <c r="M2417" i="2" s="1"/>
  <c r="L2418" i="2"/>
  <c r="M2418" i="2" s="1"/>
  <c r="L2419" i="2"/>
  <c r="M2419" i="2" s="1"/>
  <c r="L2420" i="2"/>
  <c r="M2420" i="2" s="1"/>
  <c r="L2421" i="2"/>
  <c r="M2421" i="2" s="1"/>
  <c r="L2422" i="2"/>
  <c r="M2422" i="2" s="1"/>
  <c r="L2423" i="2"/>
  <c r="M2423" i="2" s="1"/>
  <c r="L2424" i="2"/>
  <c r="M2424" i="2" s="1"/>
  <c r="L2425" i="2"/>
  <c r="M2425" i="2" s="1"/>
  <c r="L2426" i="2"/>
  <c r="M2426" i="2" s="1"/>
  <c r="L2427" i="2"/>
  <c r="M2427" i="2" s="1"/>
  <c r="L2428" i="2"/>
  <c r="M2428" i="2" s="1"/>
  <c r="L2429" i="2"/>
  <c r="M2429" i="2" s="1"/>
  <c r="L2430" i="2"/>
  <c r="M2430" i="2" s="1"/>
  <c r="L2431" i="2"/>
  <c r="M2431" i="2" s="1"/>
  <c r="L2432" i="2"/>
  <c r="M2432" i="2" s="1"/>
  <c r="L2433" i="2"/>
  <c r="M2433" i="2" s="1"/>
  <c r="L2434" i="2"/>
  <c r="M2434" i="2" s="1"/>
  <c r="L2435" i="2"/>
  <c r="M2435" i="2" s="1"/>
  <c r="L2436" i="2"/>
  <c r="M2436" i="2" s="1"/>
  <c r="L2437" i="2"/>
  <c r="M2437" i="2" s="1"/>
  <c r="L2438" i="2"/>
  <c r="M2438" i="2" s="1"/>
  <c r="L2439" i="2"/>
  <c r="M2439" i="2" s="1"/>
  <c r="L2440" i="2"/>
  <c r="M2440" i="2" s="1"/>
  <c r="L2441" i="2"/>
  <c r="M2441" i="2" s="1"/>
  <c r="L2442" i="2"/>
  <c r="M2442" i="2" s="1"/>
  <c r="L2443" i="2"/>
  <c r="M2443" i="2" s="1"/>
  <c r="L2444" i="2"/>
  <c r="M2444" i="2" s="1"/>
  <c r="L2445" i="2"/>
  <c r="M2445" i="2" s="1"/>
  <c r="L2446" i="2"/>
  <c r="M2446" i="2" s="1"/>
  <c r="L2447" i="2"/>
  <c r="M2447" i="2" s="1"/>
  <c r="L2448" i="2"/>
  <c r="M2448" i="2" s="1"/>
  <c r="L2449" i="2"/>
  <c r="M2449" i="2" s="1"/>
  <c r="L2450" i="2"/>
  <c r="M2450" i="2" s="1"/>
  <c r="L2451" i="2"/>
  <c r="M2451" i="2" s="1"/>
  <c r="L2452" i="2"/>
  <c r="M2452" i="2" s="1"/>
  <c r="L2453" i="2"/>
  <c r="M2453" i="2" s="1"/>
  <c r="L2454" i="2"/>
  <c r="M2454" i="2" s="1"/>
  <c r="L2455" i="2"/>
  <c r="M2455" i="2" s="1"/>
  <c r="L2456" i="2"/>
  <c r="M2456" i="2" s="1"/>
  <c r="L2457" i="2"/>
  <c r="M2457" i="2" s="1"/>
  <c r="L2458" i="2"/>
  <c r="M2458" i="2" s="1"/>
  <c r="L2459" i="2"/>
  <c r="M2459" i="2" s="1"/>
  <c r="L2460" i="2"/>
  <c r="M2460" i="2" s="1"/>
  <c r="L2461" i="2"/>
  <c r="M2461" i="2" s="1"/>
  <c r="L2462" i="2"/>
  <c r="M2462" i="2" s="1"/>
  <c r="L2463" i="2"/>
  <c r="M2463" i="2" s="1"/>
  <c r="L2464" i="2"/>
  <c r="M2464" i="2" s="1"/>
  <c r="L2465" i="2"/>
  <c r="M2465" i="2" s="1"/>
  <c r="L2466" i="2"/>
  <c r="M2466" i="2" s="1"/>
  <c r="L2467" i="2"/>
  <c r="M2467" i="2" s="1"/>
  <c r="L2468" i="2"/>
  <c r="M2468" i="2" s="1"/>
  <c r="L2469" i="2"/>
  <c r="M2469" i="2" s="1"/>
  <c r="L2470" i="2"/>
  <c r="M2470" i="2" s="1"/>
  <c r="L2471" i="2"/>
  <c r="M2471" i="2" s="1"/>
  <c r="L2472" i="2"/>
  <c r="M2472" i="2" s="1"/>
  <c r="L2473" i="2"/>
  <c r="M2473" i="2" s="1"/>
  <c r="L2474" i="2"/>
  <c r="M2474" i="2" s="1"/>
  <c r="L2475" i="2"/>
  <c r="M2475" i="2" s="1"/>
  <c r="L2476" i="2"/>
  <c r="M2476" i="2" s="1"/>
  <c r="L2477" i="2"/>
  <c r="M2477" i="2" s="1"/>
  <c r="L2478" i="2"/>
  <c r="M2478" i="2" s="1"/>
  <c r="L2479" i="2"/>
  <c r="M2479" i="2" s="1"/>
  <c r="L2480" i="2"/>
  <c r="M2480" i="2" s="1"/>
  <c r="L2481" i="2"/>
  <c r="M2481" i="2" s="1"/>
  <c r="L2482" i="2"/>
  <c r="M2482" i="2" s="1"/>
  <c r="L2483" i="2"/>
  <c r="M2483" i="2" s="1"/>
  <c r="L2484" i="2"/>
  <c r="M2484" i="2" s="1"/>
  <c r="L2485" i="2"/>
  <c r="M2485" i="2" s="1"/>
  <c r="L2486" i="2"/>
  <c r="M2486" i="2" s="1"/>
  <c r="L2487" i="2"/>
  <c r="M2487" i="2" s="1"/>
  <c r="L2488" i="2"/>
  <c r="M2488" i="2" s="1"/>
  <c r="L2489" i="2"/>
  <c r="M2489" i="2" s="1"/>
  <c r="L2490" i="2"/>
  <c r="M2490" i="2" s="1"/>
  <c r="L2491" i="2"/>
  <c r="M2491" i="2" s="1"/>
  <c r="L2492" i="2"/>
  <c r="M2492" i="2" s="1"/>
  <c r="L2493" i="2"/>
  <c r="M2493" i="2" s="1"/>
  <c r="L2494" i="2"/>
  <c r="M2494" i="2" s="1"/>
  <c r="L2495" i="2"/>
  <c r="M2495" i="2" s="1"/>
  <c r="L2496" i="2"/>
  <c r="M2496" i="2" s="1"/>
  <c r="L2497" i="2"/>
  <c r="M2497" i="2" s="1"/>
  <c r="L2498" i="2"/>
  <c r="M2498" i="2" s="1"/>
  <c r="L2499" i="2"/>
  <c r="M2499" i="2" s="1"/>
  <c r="L2500" i="2"/>
  <c r="M2500" i="2" s="1"/>
  <c r="L2501" i="2"/>
  <c r="M2501" i="2" s="1"/>
  <c r="L2502" i="2"/>
  <c r="M2502" i="2" s="1"/>
  <c r="L2503" i="2"/>
  <c r="M2503" i="2" s="1"/>
  <c r="L2504" i="2"/>
  <c r="M2504" i="2" s="1"/>
  <c r="L2505" i="2"/>
  <c r="M2505" i="2" s="1"/>
  <c r="L2506" i="2"/>
  <c r="M2506" i="2" s="1"/>
  <c r="L2507" i="2"/>
  <c r="M2507" i="2" s="1"/>
  <c r="L2508" i="2"/>
  <c r="M2508" i="2" s="1"/>
  <c r="L2509" i="2"/>
  <c r="M2509" i="2" s="1"/>
  <c r="L2510" i="2"/>
  <c r="M2510" i="2" s="1"/>
  <c r="L2511" i="2"/>
  <c r="M2511" i="2" s="1"/>
  <c r="L2512" i="2"/>
  <c r="M2512" i="2" s="1"/>
  <c r="L2513" i="2"/>
  <c r="M2513" i="2" s="1"/>
  <c r="L2514" i="2"/>
  <c r="M2514" i="2" s="1"/>
  <c r="L2515" i="2"/>
  <c r="M2515" i="2" s="1"/>
  <c r="L2516" i="2"/>
  <c r="M2516" i="2" s="1"/>
  <c r="L2517" i="2"/>
  <c r="M2517" i="2" s="1"/>
  <c r="L2518" i="2"/>
  <c r="M2518" i="2" s="1"/>
  <c r="L2519" i="2"/>
  <c r="M2519" i="2" s="1"/>
  <c r="L2520" i="2"/>
  <c r="M2520" i="2" s="1"/>
  <c r="L2521" i="2"/>
  <c r="M2521" i="2" s="1"/>
  <c r="L2522" i="2"/>
  <c r="M2522" i="2" s="1"/>
  <c r="L2523" i="2"/>
  <c r="M2523" i="2" s="1"/>
  <c r="L2524" i="2"/>
  <c r="M2524" i="2" s="1"/>
  <c r="L2525" i="2"/>
  <c r="M2525" i="2" s="1"/>
  <c r="L2526" i="2"/>
  <c r="M2526" i="2" s="1"/>
  <c r="L2527" i="2"/>
  <c r="M2527" i="2" s="1"/>
  <c r="L2528" i="2"/>
  <c r="M2528" i="2" s="1"/>
  <c r="L2529" i="2"/>
  <c r="M2529" i="2" s="1"/>
  <c r="L2530" i="2"/>
  <c r="M2530" i="2" s="1"/>
  <c r="L2531" i="2"/>
  <c r="M2531" i="2" s="1"/>
  <c r="L2532" i="2"/>
  <c r="M2532" i="2" s="1"/>
  <c r="L2533" i="2"/>
  <c r="M2533" i="2" s="1"/>
  <c r="L2534" i="2"/>
  <c r="M2534" i="2" s="1"/>
  <c r="L2535" i="2"/>
  <c r="M2535" i="2" s="1"/>
  <c r="L2536" i="2"/>
  <c r="M2536" i="2" s="1"/>
  <c r="L2537" i="2"/>
  <c r="M2537" i="2" s="1"/>
  <c r="L2538" i="2"/>
  <c r="M2538" i="2" s="1"/>
  <c r="L2539" i="2"/>
  <c r="M2539" i="2" s="1"/>
  <c r="L2540" i="2"/>
  <c r="M2540" i="2" s="1"/>
  <c r="L2541" i="2"/>
  <c r="M2541" i="2" s="1"/>
  <c r="L2542" i="2"/>
  <c r="M2542" i="2" s="1"/>
  <c r="L2543" i="2"/>
  <c r="M2543" i="2" s="1"/>
  <c r="L2544" i="2"/>
  <c r="M2544" i="2" s="1"/>
  <c r="L2545" i="2"/>
  <c r="M2545" i="2" s="1"/>
  <c r="L2546" i="2"/>
  <c r="M2546" i="2" s="1"/>
  <c r="L2547" i="2"/>
  <c r="M2547" i="2" s="1"/>
  <c r="L2548" i="2"/>
  <c r="M2548" i="2" s="1"/>
  <c r="L2549" i="2"/>
  <c r="M2549" i="2" s="1"/>
  <c r="L2550" i="2"/>
  <c r="M2550" i="2" s="1"/>
  <c r="L2551" i="2"/>
  <c r="M2551" i="2" s="1"/>
  <c r="L2552" i="2"/>
  <c r="M2552" i="2" s="1"/>
  <c r="L2553" i="2"/>
  <c r="M2553" i="2" s="1"/>
  <c r="L2554" i="2"/>
  <c r="M2554" i="2" s="1"/>
  <c r="L2555" i="2"/>
  <c r="M2555" i="2" s="1"/>
  <c r="L2556" i="2"/>
  <c r="M2556" i="2" s="1"/>
  <c r="L2557" i="2"/>
  <c r="M2557" i="2" s="1"/>
  <c r="L2558" i="2"/>
  <c r="M2558" i="2" s="1"/>
  <c r="L2559" i="2"/>
  <c r="M2559" i="2" s="1"/>
  <c r="L2560" i="2"/>
  <c r="M2560" i="2" s="1"/>
  <c r="L2561" i="2"/>
  <c r="M2561" i="2" s="1"/>
  <c r="L2562" i="2"/>
  <c r="M2562" i="2" s="1"/>
  <c r="L2563" i="2"/>
  <c r="M2563" i="2" s="1"/>
  <c r="L2564" i="2"/>
  <c r="M2564" i="2" s="1"/>
  <c r="L2565" i="2"/>
  <c r="M2565" i="2" s="1"/>
  <c r="L2566" i="2"/>
  <c r="M2566" i="2" s="1"/>
  <c r="L2567" i="2"/>
  <c r="M2567" i="2" s="1"/>
  <c r="L2568" i="2"/>
  <c r="M2568" i="2" s="1"/>
  <c r="L2569" i="2"/>
  <c r="M2569" i="2" s="1"/>
  <c r="L2570" i="2"/>
  <c r="M2570" i="2" s="1"/>
  <c r="L2571" i="2"/>
  <c r="M2571" i="2" s="1"/>
  <c r="L2572" i="2"/>
  <c r="M2572" i="2" s="1"/>
  <c r="L2573" i="2"/>
  <c r="M2573" i="2" s="1"/>
  <c r="L2574" i="2"/>
  <c r="M2574" i="2" s="1"/>
  <c r="L2575" i="2"/>
  <c r="M2575" i="2" s="1"/>
  <c r="L2576" i="2"/>
  <c r="M2576" i="2" s="1"/>
  <c r="L2577" i="2"/>
  <c r="M2577" i="2" s="1"/>
  <c r="L2578" i="2"/>
  <c r="M2578" i="2" s="1"/>
  <c r="L2579" i="2"/>
  <c r="M2579" i="2" s="1"/>
  <c r="L2580" i="2"/>
  <c r="M2580" i="2" s="1"/>
  <c r="L2581" i="2"/>
  <c r="M2581" i="2" s="1"/>
  <c r="L2582" i="2"/>
  <c r="M2582" i="2" s="1"/>
  <c r="L2583" i="2"/>
  <c r="M2583" i="2" s="1"/>
  <c r="L2584" i="2"/>
  <c r="M2584" i="2" s="1"/>
  <c r="L2585" i="2"/>
  <c r="M2585" i="2" s="1"/>
  <c r="L2586" i="2"/>
  <c r="M2586" i="2" s="1"/>
  <c r="L2587" i="2"/>
  <c r="M2587" i="2" s="1"/>
  <c r="L2588" i="2"/>
  <c r="M2588" i="2" s="1"/>
  <c r="L2589" i="2"/>
  <c r="M2589" i="2" s="1"/>
  <c r="L2590" i="2"/>
  <c r="M2590" i="2" s="1"/>
  <c r="L2591" i="2"/>
  <c r="M2591" i="2" s="1"/>
  <c r="L2592" i="2"/>
  <c r="M2592" i="2" s="1"/>
  <c r="L2593" i="2"/>
  <c r="M2593" i="2" s="1"/>
  <c r="L2594" i="2"/>
  <c r="M2594" i="2" s="1"/>
  <c r="L2595" i="2"/>
  <c r="M2595" i="2" s="1"/>
  <c r="L2596" i="2"/>
  <c r="M2596" i="2" s="1"/>
  <c r="L2597" i="2"/>
  <c r="M2597" i="2" s="1"/>
  <c r="L2598" i="2"/>
  <c r="M2598" i="2" s="1"/>
  <c r="L2599" i="2"/>
  <c r="M2599" i="2" s="1"/>
  <c r="L2600" i="2"/>
  <c r="M2600" i="2" s="1"/>
  <c r="L2601" i="2"/>
  <c r="M2601" i="2" s="1"/>
  <c r="L2602" i="2"/>
  <c r="M2602" i="2" s="1"/>
  <c r="L2603" i="2"/>
  <c r="M2603" i="2" s="1"/>
  <c r="L2604" i="2"/>
  <c r="M2604" i="2" s="1"/>
  <c r="L2605" i="2"/>
  <c r="M2605" i="2" s="1"/>
  <c r="L2606" i="2"/>
  <c r="M2606" i="2" s="1"/>
  <c r="L2607" i="2"/>
  <c r="M2607" i="2" s="1"/>
  <c r="L2608" i="2"/>
  <c r="M2608" i="2" s="1"/>
  <c r="L2609" i="2"/>
  <c r="M2609" i="2" s="1"/>
  <c r="L2610" i="2"/>
  <c r="M2610" i="2" s="1"/>
  <c r="L2611" i="2"/>
  <c r="M2611" i="2" s="1"/>
  <c r="L2612" i="2"/>
  <c r="M2612" i="2" s="1"/>
  <c r="L2613" i="2"/>
  <c r="M2613" i="2" s="1"/>
  <c r="L2614" i="2"/>
  <c r="M2614" i="2" s="1"/>
  <c r="L2615" i="2"/>
  <c r="M2615" i="2" s="1"/>
  <c r="L2616" i="2"/>
  <c r="M2616" i="2" s="1"/>
  <c r="L2617" i="2"/>
  <c r="M2617" i="2" s="1"/>
  <c r="L2618" i="2"/>
  <c r="M2618" i="2" s="1"/>
  <c r="L2619" i="2"/>
  <c r="M2619" i="2" s="1"/>
  <c r="L2620" i="2"/>
  <c r="M2620" i="2" s="1"/>
  <c r="L2621" i="2"/>
  <c r="M2621" i="2" s="1"/>
  <c r="L2622" i="2"/>
  <c r="M2622" i="2" s="1"/>
  <c r="L2623" i="2"/>
  <c r="M2623" i="2" s="1"/>
  <c r="L2624" i="2"/>
  <c r="M2624" i="2" s="1"/>
  <c r="L2625" i="2"/>
  <c r="M2625" i="2" s="1"/>
  <c r="L2626" i="2"/>
  <c r="M2626" i="2" s="1"/>
  <c r="L2627" i="2"/>
  <c r="M2627" i="2" s="1"/>
  <c r="L2628" i="2"/>
  <c r="M2628" i="2" s="1"/>
  <c r="L2629" i="2"/>
  <c r="M2629" i="2" s="1"/>
  <c r="L2630" i="2"/>
  <c r="M2630" i="2" s="1"/>
  <c r="L2631" i="2"/>
  <c r="M2631" i="2" s="1"/>
  <c r="L2632" i="2"/>
  <c r="M2632" i="2" s="1"/>
  <c r="L2633" i="2"/>
  <c r="M2633" i="2" s="1"/>
  <c r="L2634" i="2"/>
  <c r="M2634" i="2" s="1"/>
  <c r="L2635" i="2"/>
  <c r="M2635" i="2" s="1"/>
  <c r="L2636" i="2"/>
  <c r="M2636" i="2" s="1"/>
  <c r="L2637" i="2"/>
  <c r="M2637" i="2" s="1"/>
  <c r="L2638" i="2"/>
  <c r="M2638" i="2" s="1"/>
  <c r="L2639" i="2"/>
  <c r="M2639" i="2" s="1"/>
  <c r="L2640" i="2"/>
  <c r="M2640" i="2" s="1"/>
  <c r="L2641" i="2"/>
  <c r="M2641" i="2" s="1"/>
  <c r="L2642" i="2"/>
  <c r="M2642" i="2" s="1"/>
  <c r="L2643" i="2"/>
  <c r="M2643" i="2" s="1"/>
  <c r="L2644" i="2"/>
  <c r="M2644" i="2" s="1"/>
  <c r="L2645" i="2"/>
  <c r="M2645" i="2" s="1"/>
  <c r="L2646" i="2"/>
  <c r="M2646" i="2" s="1"/>
  <c r="L2647" i="2"/>
  <c r="M2647" i="2" s="1"/>
  <c r="L2648" i="2"/>
  <c r="M2648" i="2" s="1"/>
  <c r="L2649" i="2"/>
  <c r="M2649" i="2" s="1"/>
  <c r="L2650" i="2"/>
  <c r="M2650" i="2" s="1"/>
  <c r="L2651" i="2"/>
  <c r="M2651" i="2" s="1"/>
  <c r="L2652" i="2"/>
  <c r="M2652" i="2" s="1"/>
  <c r="L2653" i="2"/>
  <c r="M2653" i="2" s="1"/>
  <c r="L2654" i="2"/>
  <c r="M2654" i="2" s="1"/>
  <c r="L2655" i="2"/>
  <c r="M2655" i="2" s="1"/>
  <c r="L2656" i="2"/>
  <c r="M2656" i="2" s="1"/>
  <c r="L2657" i="2"/>
  <c r="M2657" i="2" s="1"/>
  <c r="L2658" i="2"/>
  <c r="M2658" i="2" s="1"/>
  <c r="L2659" i="2"/>
  <c r="M2659" i="2" s="1"/>
  <c r="L2660" i="2"/>
  <c r="M2660" i="2" s="1"/>
  <c r="L2661" i="2"/>
  <c r="M2661" i="2" s="1"/>
  <c r="L2662" i="2"/>
  <c r="M2662" i="2" s="1"/>
  <c r="L2663" i="2"/>
  <c r="M2663" i="2" s="1"/>
  <c r="L2664" i="2"/>
  <c r="M2664" i="2" s="1"/>
  <c r="L2665" i="2"/>
  <c r="M2665" i="2" s="1"/>
  <c r="L2666" i="2"/>
  <c r="M2666" i="2" s="1"/>
  <c r="L2667" i="2"/>
  <c r="M2667" i="2" s="1"/>
  <c r="L2668" i="2"/>
  <c r="M2668" i="2" s="1"/>
  <c r="L2669" i="2"/>
  <c r="M2669" i="2" s="1"/>
  <c r="L2670" i="2"/>
  <c r="M2670" i="2" s="1"/>
  <c r="L2671" i="2"/>
  <c r="M2671" i="2" s="1"/>
  <c r="L2672" i="2"/>
  <c r="M2672" i="2" s="1"/>
  <c r="L2673" i="2"/>
  <c r="M2673" i="2" s="1"/>
  <c r="L2674" i="2"/>
  <c r="M2674" i="2" s="1"/>
  <c r="L2675" i="2"/>
  <c r="M2675" i="2" s="1"/>
  <c r="L2676" i="2"/>
  <c r="M2676" i="2" s="1"/>
  <c r="L2677" i="2"/>
  <c r="M2677" i="2" s="1"/>
  <c r="L2678" i="2"/>
  <c r="M2678" i="2" s="1"/>
  <c r="L2679" i="2"/>
  <c r="M2679" i="2" s="1"/>
  <c r="L2680" i="2"/>
  <c r="M2680" i="2" s="1"/>
  <c r="L2681" i="2"/>
  <c r="M2681" i="2" s="1"/>
  <c r="L2682" i="2"/>
  <c r="M2682" i="2" s="1"/>
  <c r="L2683" i="2"/>
  <c r="M2683" i="2" s="1"/>
  <c r="L2684" i="2"/>
  <c r="M2684" i="2" s="1"/>
  <c r="L2685" i="2"/>
  <c r="M2685" i="2" s="1"/>
  <c r="L2686" i="2"/>
  <c r="M2686" i="2" s="1"/>
  <c r="L2687" i="2"/>
  <c r="M2687" i="2" s="1"/>
  <c r="L2688" i="2"/>
  <c r="M2688" i="2" s="1"/>
  <c r="L2689" i="2"/>
  <c r="M2689" i="2" s="1"/>
  <c r="L2690" i="2"/>
  <c r="M2690" i="2" s="1"/>
  <c r="L2691" i="2"/>
  <c r="M2691" i="2" s="1"/>
  <c r="L2692" i="2"/>
  <c r="M2692" i="2" s="1"/>
  <c r="L2693" i="2"/>
  <c r="M2693" i="2" s="1"/>
  <c r="L2694" i="2"/>
  <c r="M2694" i="2" s="1"/>
  <c r="L2695" i="2"/>
  <c r="M2695" i="2" s="1"/>
  <c r="L2696" i="2"/>
  <c r="M2696" i="2" s="1"/>
  <c r="L2697" i="2"/>
  <c r="M2697" i="2" s="1"/>
  <c r="L2698" i="2"/>
  <c r="M2698" i="2" s="1"/>
  <c r="L2699" i="2"/>
  <c r="M2699" i="2" s="1"/>
  <c r="L2700" i="2"/>
  <c r="M2700" i="2" s="1"/>
  <c r="L2701" i="2"/>
  <c r="M2701" i="2" s="1"/>
  <c r="L2702" i="2"/>
  <c r="M2702" i="2" s="1"/>
  <c r="L2703" i="2"/>
  <c r="M2703" i="2" s="1"/>
  <c r="L2704" i="2"/>
  <c r="M2704" i="2" s="1"/>
  <c r="L2705" i="2"/>
  <c r="M2705" i="2" s="1"/>
  <c r="L2706" i="2"/>
  <c r="M2706" i="2" s="1"/>
  <c r="L2707" i="2"/>
  <c r="M2707" i="2" s="1"/>
  <c r="L2708" i="2"/>
  <c r="M2708" i="2" s="1"/>
  <c r="L2709" i="2"/>
  <c r="M2709" i="2" s="1"/>
  <c r="L2710" i="2"/>
  <c r="M2710" i="2" s="1"/>
  <c r="L2711" i="2"/>
  <c r="M2711" i="2" s="1"/>
  <c r="L2712" i="2"/>
  <c r="M2712" i="2" s="1"/>
  <c r="L2713" i="2"/>
  <c r="M2713" i="2" s="1"/>
  <c r="L2714" i="2"/>
  <c r="M2714" i="2" s="1"/>
  <c r="L2715" i="2"/>
  <c r="M2715" i="2" s="1"/>
  <c r="L2716" i="2"/>
  <c r="M2716" i="2" s="1"/>
  <c r="L2717" i="2"/>
  <c r="M2717" i="2" s="1"/>
  <c r="L2718" i="2"/>
  <c r="M2718" i="2" s="1"/>
  <c r="L2719" i="2"/>
  <c r="M2719" i="2" s="1"/>
  <c r="L2720" i="2"/>
  <c r="M2720" i="2" s="1"/>
  <c r="L2721" i="2"/>
  <c r="M2721" i="2" s="1"/>
  <c r="L2722" i="2"/>
  <c r="M2722" i="2" s="1"/>
  <c r="L2723" i="2"/>
  <c r="M2723" i="2" s="1"/>
  <c r="L2724" i="2"/>
  <c r="M2724" i="2" s="1"/>
  <c r="L2725" i="2"/>
  <c r="M2725" i="2" s="1"/>
  <c r="L2726" i="2"/>
  <c r="M2726" i="2" s="1"/>
  <c r="L2727" i="2"/>
  <c r="M2727" i="2" s="1"/>
  <c r="L2728" i="2"/>
  <c r="M2728" i="2" s="1"/>
  <c r="L2729" i="2"/>
  <c r="M2729" i="2" s="1"/>
  <c r="L2730" i="2"/>
  <c r="M2730" i="2" s="1"/>
  <c r="L2731" i="2"/>
  <c r="M2731" i="2" s="1"/>
  <c r="L2732" i="2"/>
  <c r="M2732" i="2" s="1"/>
  <c r="L2733" i="2"/>
  <c r="M2733" i="2" s="1"/>
  <c r="L2734" i="2"/>
  <c r="M2734" i="2" s="1"/>
  <c r="L2735" i="2"/>
  <c r="M2735" i="2" s="1"/>
  <c r="L2736" i="2"/>
  <c r="M2736" i="2" s="1"/>
  <c r="L2737" i="2"/>
  <c r="M2737" i="2" s="1"/>
  <c r="L2738" i="2"/>
  <c r="M2738" i="2" s="1"/>
  <c r="L2739" i="2"/>
  <c r="M2739" i="2" s="1"/>
  <c r="L2740" i="2"/>
  <c r="M2740" i="2" s="1"/>
  <c r="L2741" i="2"/>
  <c r="M2741" i="2" s="1"/>
  <c r="L2742" i="2"/>
  <c r="M2742" i="2" s="1"/>
  <c r="L2743" i="2"/>
  <c r="M2743" i="2" s="1"/>
  <c r="L2744" i="2"/>
  <c r="M2744" i="2" s="1"/>
  <c r="L2745" i="2"/>
  <c r="M2745" i="2" s="1"/>
  <c r="L2746" i="2"/>
  <c r="M2746" i="2" s="1"/>
  <c r="L2747" i="2"/>
  <c r="M2747" i="2" s="1"/>
  <c r="L2748" i="2"/>
  <c r="M2748" i="2" s="1"/>
  <c r="L2749" i="2"/>
  <c r="M2749" i="2" s="1"/>
  <c r="L2750" i="2"/>
  <c r="M2750" i="2" s="1"/>
  <c r="L2751" i="2"/>
  <c r="M2751" i="2" s="1"/>
  <c r="L2752" i="2"/>
  <c r="M2752" i="2" s="1"/>
  <c r="L2753" i="2"/>
  <c r="M2753" i="2" s="1"/>
  <c r="L2754" i="2"/>
  <c r="M2754" i="2" s="1"/>
  <c r="L2755" i="2"/>
  <c r="M2755" i="2" s="1"/>
  <c r="L2756" i="2"/>
  <c r="M2756" i="2" s="1"/>
  <c r="L2757" i="2"/>
  <c r="M2757" i="2" s="1"/>
  <c r="L2758" i="2"/>
  <c r="M2758" i="2" s="1"/>
  <c r="L2759" i="2"/>
  <c r="M2759" i="2" s="1"/>
  <c r="L2760" i="2"/>
  <c r="M2760" i="2" s="1"/>
  <c r="L2761" i="2"/>
  <c r="M2761" i="2" s="1"/>
  <c r="L2762" i="2"/>
  <c r="M2762" i="2" s="1"/>
  <c r="L2763" i="2"/>
  <c r="M2763" i="2" s="1"/>
  <c r="L2764" i="2"/>
  <c r="M2764" i="2" s="1"/>
  <c r="L2765" i="2"/>
  <c r="M2765" i="2" s="1"/>
  <c r="L2766" i="2"/>
  <c r="M2766" i="2" s="1"/>
  <c r="L2767" i="2"/>
  <c r="M2767" i="2" s="1"/>
  <c r="L2768" i="2"/>
  <c r="M2768" i="2" s="1"/>
  <c r="L2769" i="2"/>
  <c r="M2769" i="2" s="1"/>
  <c r="L2770" i="2"/>
  <c r="M2770" i="2" s="1"/>
  <c r="L2771" i="2"/>
  <c r="M2771" i="2" s="1"/>
  <c r="L2772" i="2"/>
  <c r="M2772" i="2" s="1"/>
  <c r="L2773" i="2"/>
  <c r="M2773" i="2" s="1"/>
  <c r="L2774" i="2"/>
  <c r="M2774" i="2" s="1"/>
  <c r="L2775" i="2"/>
  <c r="M2775" i="2" s="1"/>
  <c r="L2776" i="2"/>
  <c r="M2776" i="2" s="1"/>
  <c r="L2777" i="2"/>
  <c r="M2777" i="2" s="1"/>
  <c r="L2778" i="2"/>
  <c r="M2778" i="2" s="1"/>
  <c r="L2779" i="2"/>
  <c r="M2779" i="2" s="1"/>
  <c r="L2780" i="2"/>
  <c r="M2780" i="2" s="1"/>
  <c r="L2781" i="2"/>
  <c r="M2781" i="2" s="1"/>
  <c r="L2782" i="2"/>
  <c r="M2782" i="2" s="1"/>
  <c r="L2783" i="2"/>
  <c r="M2783" i="2" s="1"/>
  <c r="L2784" i="2"/>
  <c r="M2784" i="2" s="1"/>
  <c r="L2785" i="2"/>
  <c r="M2785" i="2" s="1"/>
  <c r="L2786" i="2"/>
  <c r="M2786" i="2" s="1"/>
  <c r="L2787" i="2"/>
  <c r="M2787" i="2" s="1"/>
  <c r="L2788" i="2"/>
  <c r="M2788" i="2" s="1"/>
  <c r="L2789" i="2"/>
  <c r="M2789" i="2" s="1"/>
  <c r="L2790" i="2"/>
  <c r="M2790" i="2" s="1"/>
  <c r="L2791" i="2"/>
  <c r="M2791" i="2" s="1"/>
  <c r="L2792" i="2"/>
  <c r="M2792" i="2" s="1"/>
  <c r="L2793" i="2"/>
  <c r="M2793" i="2" s="1"/>
  <c r="L2794" i="2"/>
  <c r="M2794" i="2" s="1"/>
  <c r="L2795" i="2"/>
  <c r="M2795" i="2" s="1"/>
  <c r="L2796" i="2"/>
  <c r="M2796" i="2" s="1"/>
  <c r="L2797" i="2"/>
  <c r="M2797" i="2" s="1"/>
  <c r="L2798" i="2"/>
  <c r="M2798" i="2" s="1"/>
  <c r="L2799" i="2"/>
  <c r="M2799" i="2" s="1"/>
  <c r="L2800" i="2"/>
  <c r="M2800" i="2" s="1"/>
  <c r="L2801" i="2"/>
  <c r="M2801" i="2" s="1"/>
  <c r="L2802" i="2"/>
  <c r="M2802" i="2" s="1"/>
  <c r="L2803" i="2"/>
  <c r="M2803" i="2" s="1"/>
  <c r="L2804" i="2"/>
  <c r="M2804" i="2" s="1"/>
  <c r="L2805" i="2"/>
  <c r="M2805" i="2" s="1"/>
  <c r="L2806" i="2"/>
  <c r="M2806" i="2" s="1"/>
  <c r="L2807" i="2"/>
  <c r="M2807" i="2" s="1"/>
  <c r="L2808" i="2"/>
  <c r="M2808" i="2" s="1"/>
  <c r="L2809" i="2"/>
  <c r="M2809" i="2" s="1"/>
  <c r="L2810" i="2"/>
  <c r="M2810" i="2" s="1"/>
  <c r="L2811" i="2"/>
  <c r="M2811" i="2" s="1"/>
  <c r="L2812" i="2"/>
  <c r="M2812" i="2" s="1"/>
  <c r="L2813" i="2"/>
  <c r="M2813" i="2" s="1"/>
  <c r="L2814" i="2"/>
  <c r="M2814" i="2" s="1"/>
  <c r="L2815" i="2"/>
  <c r="M2815" i="2" s="1"/>
  <c r="L2816" i="2"/>
  <c r="M2816" i="2" s="1"/>
  <c r="L2817" i="2"/>
  <c r="M2817" i="2" s="1"/>
  <c r="L2818" i="2"/>
  <c r="M2818" i="2" s="1"/>
  <c r="L2819" i="2"/>
  <c r="M2819" i="2" s="1"/>
  <c r="L2820" i="2"/>
  <c r="M2820" i="2" s="1"/>
  <c r="L2821" i="2"/>
  <c r="M2821" i="2" s="1"/>
  <c r="L2822" i="2"/>
  <c r="M2822" i="2" s="1"/>
  <c r="L2823" i="2"/>
  <c r="M2823" i="2" s="1"/>
  <c r="L2824" i="2"/>
  <c r="M2824" i="2" s="1"/>
  <c r="L2825" i="2"/>
  <c r="M2825" i="2" s="1"/>
  <c r="L2826" i="2"/>
  <c r="M2826" i="2" s="1"/>
  <c r="L2827" i="2"/>
  <c r="M2827" i="2" s="1"/>
  <c r="L2828" i="2"/>
  <c r="M2828" i="2" s="1"/>
  <c r="L2829" i="2"/>
  <c r="M2829" i="2" s="1"/>
  <c r="L2830" i="2"/>
  <c r="M2830" i="2" s="1"/>
  <c r="L2831" i="2"/>
  <c r="M2831" i="2" s="1"/>
  <c r="L2832" i="2"/>
  <c r="M2832" i="2" s="1"/>
  <c r="L2833" i="2"/>
  <c r="M2833" i="2" s="1"/>
  <c r="L2834" i="2"/>
  <c r="M2834" i="2" s="1"/>
  <c r="L2835" i="2"/>
  <c r="M2835" i="2" s="1"/>
  <c r="L2836" i="2"/>
  <c r="M2836" i="2" s="1"/>
  <c r="L2837" i="2"/>
  <c r="M2837" i="2" s="1"/>
  <c r="L2838" i="2"/>
  <c r="M2838" i="2" s="1"/>
  <c r="L2839" i="2"/>
  <c r="M2839" i="2" s="1"/>
  <c r="L2840" i="2"/>
  <c r="M2840" i="2" s="1"/>
  <c r="L2841" i="2"/>
  <c r="M2841" i="2" s="1"/>
  <c r="L2842" i="2"/>
  <c r="M2842" i="2" s="1"/>
  <c r="L2843" i="2"/>
  <c r="M2843" i="2" s="1"/>
  <c r="L2844" i="2"/>
  <c r="M2844" i="2" s="1"/>
  <c r="L2845" i="2"/>
  <c r="M2845" i="2" s="1"/>
  <c r="L2846" i="2"/>
  <c r="M2846" i="2" s="1"/>
  <c r="L2847" i="2"/>
  <c r="M2847" i="2" s="1"/>
  <c r="L2848" i="2"/>
  <c r="M2848" i="2" s="1"/>
  <c r="L2849" i="2"/>
  <c r="M2849" i="2" s="1"/>
  <c r="L2850" i="2"/>
  <c r="M2850" i="2" s="1"/>
  <c r="L2851" i="2"/>
  <c r="M2851" i="2" s="1"/>
  <c r="L2852" i="2"/>
  <c r="M2852" i="2" s="1"/>
  <c r="L2853" i="2"/>
  <c r="M2853" i="2" s="1"/>
  <c r="L2854" i="2"/>
  <c r="M2854" i="2" s="1"/>
  <c r="L2855" i="2"/>
  <c r="M2855" i="2" s="1"/>
  <c r="L2856" i="2"/>
  <c r="M2856" i="2" s="1"/>
  <c r="L2857" i="2"/>
  <c r="M2857" i="2" s="1"/>
  <c r="L2858" i="2"/>
  <c r="M2858" i="2" s="1"/>
  <c r="L2859" i="2"/>
  <c r="M2859" i="2" s="1"/>
  <c r="L2860" i="2"/>
  <c r="M2860" i="2" s="1"/>
  <c r="L2861" i="2"/>
  <c r="M2861" i="2" s="1"/>
  <c r="L2862" i="2"/>
  <c r="M2862" i="2" s="1"/>
  <c r="L2863" i="2"/>
  <c r="M2863" i="2" s="1"/>
  <c r="L2864" i="2"/>
  <c r="M2864" i="2" s="1"/>
  <c r="L2865" i="2"/>
  <c r="M2865" i="2" s="1"/>
  <c r="L2866" i="2"/>
  <c r="M2866" i="2" s="1"/>
  <c r="L2867" i="2"/>
  <c r="M2867" i="2" s="1"/>
  <c r="L2868" i="2"/>
  <c r="M2868" i="2" s="1"/>
  <c r="L2869" i="2"/>
  <c r="M2869" i="2" s="1"/>
  <c r="L2870" i="2"/>
  <c r="M2870" i="2" s="1"/>
  <c r="L2871" i="2"/>
  <c r="M2871" i="2" s="1"/>
  <c r="L2872" i="2"/>
  <c r="M2872" i="2" s="1"/>
  <c r="L2873" i="2"/>
  <c r="M2873" i="2" s="1"/>
  <c r="L2874" i="2"/>
  <c r="M2874" i="2" s="1"/>
  <c r="L2875" i="2"/>
  <c r="M2875" i="2" s="1"/>
  <c r="L2876" i="2"/>
  <c r="M2876" i="2" s="1"/>
  <c r="L2877" i="2"/>
  <c r="M2877" i="2" s="1"/>
  <c r="L2878" i="2"/>
  <c r="M2878" i="2" s="1"/>
  <c r="L2879" i="2"/>
  <c r="M2879" i="2" s="1"/>
  <c r="L2880" i="2"/>
  <c r="M2880" i="2" s="1"/>
  <c r="L2881" i="2"/>
  <c r="M2881" i="2" s="1"/>
  <c r="L2882" i="2"/>
  <c r="M2882" i="2" s="1"/>
  <c r="L2883" i="2"/>
  <c r="M2883" i="2" s="1"/>
  <c r="L2884" i="2"/>
  <c r="M2884" i="2" s="1"/>
  <c r="L2885" i="2"/>
  <c r="M2885" i="2" s="1"/>
  <c r="L2886" i="2"/>
  <c r="M2886" i="2" s="1"/>
  <c r="L2887" i="2"/>
  <c r="M2887" i="2" s="1"/>
  <c r="L2888" i="2"/>
  <c r="M2888" i="2" s="1"/>
  <c r="L2889" i="2"/>
  <c r="M2889" i="2" s="1"/>
  <c r="L2890" i="2"/>
  <c r="M2890" i="2" s="1"/>
  <c r="L2891" i="2"/>
  <c r="M2891" i="2" s="1"/>
  <c r="L2892" i="2"/>
  <c r="M2892" i="2" s="1"/>
  <c r="L2893" i="2"/>
  <c r="M2893" i="2" s="1"/>
  <c r="L2894" i="2"/>
  <c r="M2894" i="2" s="1"/>
  <c r="L2895" i="2"/>
  <c r="M2895" i="2" s="1"/>
  <c r="L2896" i="2"/>
  <c r="M2896" i="2" s="1"/>
  <c r="L2897" i="2"/>
  <c r="M2897" i="2" s="1"/>
  <c r="L2898" i="2"/>
  <c r="M2898" i="2" s="1"/>
  <c r="L2899" i="2"/>
  <c r="M2899" i="2" s="1"/>
  <c r="L2900" i="2"/>
  <c r="M2900" i="2" s="1"/>
  <c r="L2901" i="2"/>
  <c r="M2901" i="2" s="1"/>
  <c r="L2902" i="2"/>
  <c r="M2902" i="2" s="1"/>
  <c r="L2903" i="2"/>
  <c r="M2903" i="2" s="1"/>
  <c r="L2904" i="2"/>
  <c r="M2904" i="2" s="1"/>
  <c r="L2905" i="2"/>
  <c r="M2905" i="2" s="1"/>
  <c r="L2906" i="2"/>
  <c r="M2906" i="2" s="1"/>
  <c r="L2907" i="2"/>
  <c r="M2907" i="2" s="1"/>
  <c r="L2908" i="2"/>
  <c r="M2908" i="2" s="1"/>
  <c r="L2909" i="2"/>
  <c r="M2909" i="2" s="1"/>
  <c r="L2910" i="2"/>
  <c r="M2910" i="2" s="1"/>
  <c r="L2911" i="2"/>
  <c r="M2911" i="2" s="1"/>
  <c r="L2912" i="2"/>
  <c r="M2912" i="2" s="1"/>
  <c r="L2913" i="2"/>
  <c r="M2913" i="2" s="1"/>
  <c r="L2914" i="2"/>
  <c r="M2914" i="2" s="1"/>
  <c r="L2915" i="2"/>
  <c r="M2915" i="2" s="1"/>
  <c r="L2916" i="2"/>
  <c r="M2916" i="2" s="1"/>
  <c r="L2917" i="2"/>
  <c r="M2917" i="2" s="1"/>
  <c r="L2918" i="2"/>
  <c r="M2918" i="2" s="1"/>
  <c r="L2919" i="2"/>
  <c r="M2919" i="2" s="1"/>
  <c r="L2920" i="2"/>
  <c r="M2920" i="2" s="1"/>
  <c r="L2921" i="2"/>
  <c r="M2921" i="2" s="1"/>
  <c r="L2922" i="2"/>
  <c r="M2922" i="2" s="1"/>
  <c r="L2923" i="2"/>
  <c r="M2923" i="2" s="1"/>
  <c r="L2924" i="2"/>
  <c r="M2924" i="2" s="1"/>
  <c r="L2925" i="2"/>
  <c r="M2925" i="2" s="1"/>
  <c r="L2926" i="2"/>
  <c r="M2926" i="2" s="1"/>
  <c r="L2927" i="2"/>
  <c r="M2927" i="2" s="1"/>
  <c r="L2928" i="2"/>
  <c r="M2928" i="2" s="1"/>
  <c r="L2929" i="2"/>
  <c r="M2929" i="2" s="1"/>
  <c r="L2930" i="2"/>
  <c r="M2930" i="2" s="1"/>
  <c r="L2931" i="2"/>
  <c r="M2931" i="2" s="1"/>
  <c r="L2932" i="2"/>
  <c r="M2932" i="2" s="1"/>
  <c r="L2933" i="2"/>
  <c r="M2933" i="2" s="1"/>
  <c r="L2934" i="2"/>
  <c r="M2934" i="2" s="1"/>
  <c r="L2935" i="2"/>
  <c r="M2935" i="2" s="1"/>
  <c r="L2936" i="2"/>
  <c r="M2936" i="2" s="1"/>
  <c r="L2937" i="2"/>
  <c r="M2937" i="2" s="1"/>
  <c r="L2938" i="2"/>
  <c r="M2938" i="2" s="1"/>
  <c r="L2939" i="2"/>
  <c r="M2939" i="2" s="1"/>
  <c r="L2940" i="2"/>
  <c r="M2940" i="2" s="1"/>
  <c r="L2941" i="2"/>
  <c r="M2941" i="2" s="1"/>
  <c r="L2942" i="2"/>
  <c r="M2942" i="2" s="1"/>
  <c r="L2943" i="2"/>
  <c r="M2943" i="2" s="1"/>
  <c r="L2944" i="2"/>
  <c r="M2944" i="2" s="1"/>
  <c r="L2945" i="2"/>
  <c r="M2945" i="2" s="1"/>
  <c r="L2946" i="2"/>
  <c r="M2946" i="2" s="1"/>
  <c r="L2947" i="2"/>
  <c r="M2947" i="2" s="1"/>
  <c r="L2948" i="2"/>
  <c r="M2948" i="2" s="1"/>
  <c r="L2949" i="2"/>
  <c r="M2949" i="2" s="1"/>
  <c r="L2950" i="2"/>
  <c r="M2950" i="2" s="1"/>
  <c r="L2951" i="2"/>
  <c r="M2951" i="2" s="1"/>
  <c r="L2952" i="2"/>
  <c r="M2952" i="2" s="1"/>
  <c r="L2953" i="2"/>
  <c r="M2953" i="2" s="1"/>
  <c r="L2954" i="2"/>
  <c r="M2954" i="2" s="1"/>
  <c r="L2955" i="2"/>
  <c r="M2955" i="2" s="1"/>
  <c r="L2956" i="2"/>
  <c r="M2956" i="2" s="1"/>
  <c r="L2957" i="2"/>
  <c r="M2957" i="2" s="1"/>
  <c r="L2958" i="2"/>
  <c r="M2958" i="2" s="1"/>
  <c r="L2959" i="2"/>
  <c r="M2959" i="2" s="1"/>
  <c r="L2960" i="2"/>
  <c r="M2960" i="2" s="1"/>
  <c r="L2961" i="2"/>
  <c r="M2961" i="2" s="1"/>
  <c r="L2962" i="2"/>
  <c r="M2962" i="2" s="1"/>
  <c r="L2963" i="2"/>
  <c r="M2963" i="2" s="1"/>
  <c r="L2964" i="2"/>
  <c r="M2964" i="2" s="1"/>
  <c r="L2965" i="2"/>
  <c r="M2965" i="2" s="1"/>
  <c r="L2966" i="2"/>
  <c r="M2966" i="2" s="1"/>
  <c r="L2967" i="2"/>
  <c r="M2967" i="2" s="1"/>
  <c r="L2968" i="2"/>
  <c r="M2968" i="2" s="1"/>
  <c r="L2969" i="2"/>
  <c r="M2969" i="2" s="1"/>
  <c r="L2970" i="2"/>
  <c r="M2970" i="2" s="1"/>
  <c r="L2971" i="2"/>
  <c r="M2971" i="2" s="1"/>
  <c r="L2972" i="2"/>
  <c r="M2972" i="2" s="1"/>
  <c r="L2973" i="2"/>
  <c r="M2973" i="2" s="1"/>
  <c r="L2974" i="2"/>
  <c r="M2974" i="2" s="1"/>
  <c r="L2975" i="2"/>
  <c r="M2975" i="2" s="1"/>
  <c r="L2976" i="2"/>
  <c r="M2976" i="2" s="1"/>
  <c r="L2977" i="2"/>
  <c r="M2977" i="2" s="1"/>
  <c r="L2978" i="2"/>
  <c r="M2978" i="2" s="1"/>
  <c r="L2979" i="2"/>
  <c r="M2979" i="2" s="1"/>
  <c r="L2980" i="2"/>
  <c r="M2980" i="2" s="1"/>
  <c r="L2981" i="2"/>
  <c r="M2981" i="2" s="1"/>
  <c r="L2982" i="2"/>
  <c r="M2982" i="2" s="1"/>
  <c r="L2983" i="2"/>
  <c r="M2983" i="2" s="1"/>
  <c r="L2984" i="2"/>
  <c r="M2984" i="2" s="1"/>
  <c r="L2985" i="2"/>
  <c r="M2985" i="2" s="1"/>
  <c r="L2986" i="2"/>
  <c r="M2986" i="2" s="1"/>
  <c r="L2987" i="2"/>
  <c r="M2987" i="2" s="1"/>
  <c r="L2988" i="2"/>
  <c r="M2988" i="2" s="1"/>
  <c r="L2989" i="2"/>
  <c r="M2989" i="2" s="1"/>
  <c r="L2990" i="2"/>
  <c r="M2990" i="2" s="1"/>
  <c r="L2991" i="2"/>
  <c r="M2991" i="2" s="1"/>
  <c r="L2992" i="2"/>
  <c r="M2992" i="2" s="1"/>
  <c r="L2993" i="2"/>
  <c r="M2993" i="2" s="1"/>
  <c r="L2994" i="2"/>
  <c r="M2994" i="2" s="1"/>
  <c r="L2995" i="2"/>
  <c r="M2995" i="2" s="1"/>
  <c r="L2996" i="2"/>
  <c r="M2996" i="2" s="1"/>
  <c r="L2997" i="2"/>
  <c r="M2997" i="2" s="1"/>
  <c r="L2998" i="2"/>
  <c r="M2998" i="2" s="1"/>
  <c r="L2999" i="2"/>
  <c r="M2999" i="2" s="1"/>
  <c r="L3000" i="2"/>
  <c r="M3000" i="2" s="1"/>
  <c r="L3001" i="2"/>
  <c r="M3001" i="2" s="1"/>
  <c r="L3002" i="2"/>
  <c r="M3002" i="2" s="1"/>
  <c r="L3003" i="2"/>
  <c r="M3003" i="2" s="1"/>
  <c r="L3004" i="2"/>
  <c r="M3004" i="2" s="1"/>
  <c r="L3005" i="2"/>
  <c r="M3005" i="2" s="1"/>
  <c r="L3006" i="2"/>
  <c r="M3006" i="2" s="1"/>
  <c r="L3007" i="2"/>
  <c r="M3007" i="2" s="1"/>
  <c r="L3008" i="2"/>
  <c r="M3008" i="2" s="1"/>
  <c r="L3009" i="2"/>
  <c r="M3009" i="2" s="1"/>
  <c r="L3010" i="2"/>
  <c r="M3010" i="2" s="1"/>
  <c r="L3011" i="2"/>
  <c r="M3011" i="2" s="1"/>
  <c r="L3012" i="2"/>
  <c r="M3012" i="2" s="1"/>
  <c r="L3013" i="2"/>
  <c r="M3013" i="2" s="1"/>
  <c r="L3014" i="2"/>
  <c r="M3014" i="2" s="1"/>
  <c r="L3015" i="2"/>
  <c r="M3015" i="2" s="1"/>
  <c r="L3016" i="2"/>
  <c r="M3016" i="2" s="1"/>
  <c r="L3017" i="2"/>
  <c r="M3017" i="2" s="1"/>
  <c r="L3018" i="2"/>
  <c r="M3018" i="2" s="1"/>
  <c r="L3019" i="2"/>
  <c r="M3019" i="2" s="1"/>
  <c r="L3020" i="2"/>
  <c r="M3020" i="2" s="1"/>
  <c r="L3021" i="2"/>
  <c r="M3021" i="2" s="1"/>
  <c r="L3022" i="2"/>
  <c r="M3022" i="2" s="1"/>
  <c r="L3023" i="2"/>
  <c r="M3023" i="2" s="1"/>
  <c r="L3024" i="2"/>
  <c r="M3024" i="2" s="1"/>
  <c r="L3025" i="2"/>
  <c r="M3025" i="2" s="1"/>
  <c r="L3026" i="2"/>
  <c r="M3026" i="2" s="1"/>
  <c r="L3027" i="2"/>
  <c r="M3027" i="2" s="1"/>
  <c r="L3028" i="2"/>
  <c r="M3028" i="2" s="1"/>
  <c r="L3029" i="2"/>
  <c r="M3029" i="2" s="1"/>
  <c r="L3030" i="2"/>
  <c r="M3030" i="2" s="1"/>
  <c r="L3031" i="2"/>
  <c r="M3031" i="2" s="1"/>
  <c r="L3032" i="2"/>
  <c r="M3032" i="2" s="1"/>
  <c r="L3033" i="2"/>
  <c r="M3033" i="2" s="1"/>
  <c r="L3034" i="2"/>
  <c r="M3034" i="2" s="1"/>
  <c r="L3035" i="2"/>
  <c r="M3035" i="2" s="1"/>
  <c r="L3036" i="2"/>
  <c r="M3036" i="2" s="1"/>
  <c r="L3037" i="2"/>
  <c r="M3037" i="2" s="1"/>
  <c r="L3038" i="2"/>
  <c r="M3038" i="2" s="1"/>
  <c r="L3039" i="2"/>
  <c r="M3039" i="2" s="1"/>
  <c r="L3040" i="2"/>
  <c r="M3040" i="2" s="1"/>
  <c r="L3041" i="2"/>
  <c r="M3041" i="2" s="1"/>
  <c r="L3042" i="2"/>
  <c r="M3042" i="2" s="1"/>
  <c r="L3043" i="2"/>
  <c r="M3043" i="2" s="1"/>
  <c r="L3044" i="2"/>
  <c r="M3044" i="2" s="1"/>
  <c r="L3045" i="2"/>
  <c r="M3045" i="2" s="1"/>
  <c r="L3046" i="2"/>
  <c r="M3046" i="2" s="1"/>
  <c r="L3047" i="2"/>
  <c r="M3047" i="2" s="1"/>
  <c r="L3048" i="2"/>
  <c r="M3048" i="2" s="1"/>
  <c r="L3049" i="2"/>
  <c r="M3049" i="2" s="1"/>
  <c r="L3050" i="2"/>
  <c r="M3050" i="2" s="1"/>
  <c r="L3051" i="2"/>
  <c r="M3051" i="2" s="1"/>
  <c r="L3052" i="2"/>
  <c r="M3052" i="2" s="1"/>
  <c r="L3053" i="2"/>
  <c r="M3053" i="2" s="1"/>
  <c r="L3054" i="2"/>
  <c r="M3054" i="2" s="1"/>
  <c r="L3055" i="2"/>
  <c r="M3055" i="2" s="1"/>
  <c r="L3056" i="2"/>
  <c r="M3056" i="2" s="1"/>
  <c r="L3057" i="2"/>
  <c r="M3057" i="2" s="1"/>
  <c r="L3058" i="2"/>
  <c r="M3058" i="2" s="1"/>
  <c r="L3059" i="2"/>
  <c r="M3059" i="2" s="1"/>
  <c r="L3060" i="2"/>
  <c r="M3060" i="2" s="1"/>
  <c r="L3061" i="2"/>
  <c r="M3061" i="2" s="1"/>
  <c r="L3062" i="2"/>
  <c r="M3062" i="2" s="1"/>
  <c r="L3063" i="2"/>
  <c r="M3063" i="2" s="1"/>
  <c r="L3064" i="2"/>
  <c r="M3064" i="2" s="1"/>
  <c r="L3065" i="2"/>
  <c r="M3065" i="2" s="1"/>
  <c r="L3066" i="2"/>
  <c r="M3066" i="2" s="1"/>
  <c r="L3067" i="2"/>
  <c r="M3067" i="2" s="1"/>
  <c r="L3068" i="2"/>
  <c r="M3068" i="2" s="1"/>
  <c r="L3069" i="2"/>
  <c r="M3069" i="2" s="1"/>
  <c r="L3070" i="2"/>
  <c r="M3070" i="2" s="1"/>
  <c r="L3071" i="2"/>
  <c r="M3071" i="2" s="1"/>
  <c r="L3072" i="2"/>
  <c r="M3072" i="2" s="1"/>
  <c r="L3073" i="2"/>
  <c r="M3073" i="2" s="1"/>
  <c r="L3074" i="2"/>
  <c r="M3074" i="2" s="1"/>
  <c r="L3075" i="2"/>
  <c r="M3075" i="2" s="1"/>
  <c r="L3076" i="2"/>
  <c r="M3076" i="2" s="1"/>
  <c r="L3077" i="2"/>
  <c r="M3077" i="2" s="1"/>
  <c r="L3078" i="2"/>
  <c r="M3078" i="2" s="1"/>
  <c r="L3079" i="2"/>
  <c r="M3079" i="2" s="1"/>
  <c r="L3080" i="2"/>
  <c r="M3080" i="2" s="1"/>
  <c r="L3081" i="2"/>
  <c r="M3081" i="2" s="1"/>
  <c r="L3082" i="2"/>
  <c r="M3082" i="2" s="1"/>
  <c r="L3083" i="2"/>
  <c r="M3083" i="2" s="1"/>
  <c r="L3084" i="2"/>
  <c r="M3084" i="2" s="1"/>
  <c r="L3085" i="2"/>
  <c r="M3085" i="2" s="1"/>
  <c r="L3086" i="2"/>
  <c r="M3086" i="2" s="1"/>
  <c r="L3087" i="2"/>
  <c r="M3087" i="2" s="1"/>
  <c r="L3088" i="2"/>
  <c r="M3088" i="2" s="1"/>
  <c r="L3089" i="2"/>
  <c r="M3089" i="2" s="1"/>
  <c r="L3090" i="2"/>
  <c r="M3090" i="2" s="1"/>
  <c r="L3091" i="2"/>
  <c r="M3091" i="2" s="1"/>
  <c r="L3092" i="2"/>
  <c r="M3092" i="2" s="1"/>
  <c r="L3093" i="2"/>
  <c r="M3093" i="2" s="1"/>
  <c r="L3094" i="2"/>
  <c r="M3094" i="2" s="1"/>
  <c r="L3095" i="2"/>
  <c r="M3095" i="2" s="1"/>
  <c r="L3096" i="2"/>
  <c r="M3096" i="2" s="1"/>
  <c r="L3097" i="2"/>
  <c r="M3097" i="2" s="1"/>
  <c r="L3098" i="2"/>
  <c r="M3098" i="2" s="1"/>
  <c r="L3099" i="2"/>
  <c r="M3099" i="2" s="1"/>
  <c r="L3100" i="2"/>
  <c r="M3100" i="2" s="1"/>
  <c r="L3101" i="2"/>
  <c r="M3101" i="2" s="1"/>
  <c r="L3102" i="2"/>
  <c r="M3102" i="2" s="1"/>
  <c r="L3103" i="2"/>
  <c r="M3103" i="2" s="1"/>
  <c r="L3104" i="2"/>
  <c r="M3104" i="2" s="1"/>
  <c r="L3105" i="2"/>
  <c r="M3105" i="2" s="1"/>
  <c r="L3106" i="2"/>
  <c r="M3106" i="2" s="1"/>
  <c r="L3107" i="2"/>
  <c r="M3107" i="2" s="1"/>
  <c r="L3108" i="2"/>
  <c r="M3108" i="2" s="1"/>
  <c r="L3109" i="2"/>
  <c r="M3109" i="2" s="1"/>
  <c r="L3110" i="2"/>
  <c r="M3110" i="2" s="1"/>
  <c r="L3111" i="2"/>
  <c r="M3111" i="2" s="1"/>
  <c r="L3112" i="2"/>
  <c r="M3112" i="2" s="1"/>
  <c r="L3113" i="2"/>
  <c r="M3113" i="2" s="1"/>
  <c r="L3114" i="2"/>
  <c r="M3114" i="2" s="1"/>
  <c r="L3115" i="2"/>
  <c r="M3115" i="2" s="1"/>
  <c r="L3116" i="2"/>
  <c r="M3116" i="2" s="1"/>
  <c r="L3117" i="2"/>
  <c r="M3117" i="2" s="1"/>
  <c r="L3118" i="2"/>
  <c r="M3118" i="2" s="1"/>
  <c r="L3119" i="2"/>
  <c r="M3119" i="2" s="1"/>
  <c r="L3120" i="2"/>
  <c r="M3120" i="2" s="1"/>
  <c r="L3121" i="2"/>
  <c r="M3121" i="2" s="1"/>
  <c r="L3122" i="2"/>
  <c r="M3122" i="2" s="1"/>
  <c r="L3123" i="2"/>
  <c r="M3123" i="2" s="1"/>
  <c r="L3124" i="2"/>
  <c r="M3124" i="2" s="1"/>
  <c r="L3125" i="2"/>
  <c r="M3125" i="2" s="1"/>
  <c r="L3126" i="2"/>
  <c r="M3126" i="2" s="1"/>
  <c r="L3127" i="2"/>
  <c r="M3127" i="2" s="1"/>
  <c r="L3128" i="2"/>
  <c r="M3128" i="2" s="1"/>
  <c r="L3129" i="2"/>
  <c r="M3129" i="2" s="1"/>
  <c r="L3130" i="2"/>
  <c r="M3130" i="2" s="1"/>
  <c r="L3131" i="2"/>
  <c r="M3131" i="2" s="1"/>
  <c r="L3132" i="2"/>
  <c r="M3132" i="2" s="1"/>
  <c r="L3133" i="2"/>
  <c r="M3133" i="2" s="1"/>
  <c r="L3134" i="2"/>
  <c r="M3134" i="2" s="1"/>
  <c r="L3135" i="2"/>
  <c r="M3135" i="2" s="1"/>
  <c r="L3136" i="2"/>
  <c r="M3136" i="2" s="1"/>
  <c r="L3137" i="2"/>
  <c r="M3137" i="2" s="1"/>
  <c r="L3138" i="2"/>
  <c r="M3138" i="2" s="1"/>
  <c r="L3139" i="2"/>
  <c r="M3139" i="2" s="1"/>
  <c r="L3140" i="2"/>
  <c r="M3140" i="2" s="1"/>
  <c r="L3141" i="2"/>
  <c r="M3141" i="2" s="1"/>
  <c r="L3142" i="2"/>
  <c r="M3142" i="2" s="1"/>
  <c r="L3143" i="2"/>
  <c r="M3143" i="2" s="1"/>
  <c r="L3144" i="2"/>
  <c r="M3144" i="2" s="1"/>
  <c r="L3145" i="2"/>
  <c r="M3145" i="2" s="1"/>
  <c r="L3146" i="2"/>
  <c r="M3146" i="2" s="1"/>
  <c r="L3147" i="2"/>
  <c r="M3147" i="2" s="1"/>
  <c r="L3148" i="2"/>
  <c r="M3148" i="2" s="1"/>
  <c r="L3149" i="2"/>
  <c r="M3149" i="2" s="1"/>
  <c r="L3150" i="2"/>
  <c r="M3150" i="2" s="1"/>
  <c r="L3151" i="2"/>
  <c r="M3151" i="2" s="1"/>
  <c r="L3152" i="2"/>
  <c r="M3152" i="2" s="1"/>
  <c r="L3153" i="2"/>
  <c r="M3153" i="2" s="1"/>
  <c r="L3154" i="2"/>
  <c r="M3154" i="2" s="1"/>
  <c r="L3155" i="2"/>
  <c r="M3155" i="2" s="1"/>
  <c r="L3156" i="2"/>
  <c r="M3156" i="2" s="1"/>
  <c r="L3157" i="2"/>
  <c r="M3157" i="2" s="1"/>
  <c r="L3158" i="2"/>
  <c r="M3158" i="2" s="1"/>
  <c r="L3159" i="2"/>
  <c r="M3159" i="2" s="1"/>
  <c r="L3160" i="2"/>
  <c r="M3160" i="2" s="1"/>
  <c r="L3161" i="2"/>
  <c r="M3161" i="2" s="1"/>
  <c r="L3162" i="2"/>
  <c r="M3162" i="2" s="1"/>
  <c r="L3163" i="2"/>
  <c r="M3163" i="2" s="1"/>
  <c r="L3164" i="2"/>
  <c r="M3164" i="2" s="1"/>
  <c r="L3165" i="2"/>
  <c r="M3165" i="2" s="1"/>
  <c r="L3166" i="2"/>
  <c r="M3166" i="2" s="1"/>
  <c r="L3167" i="2"/>
  <c r="M3167" i="2" s="1"/>
  <c r="L3168" i="2"/>
  <c r="M3168" i="2" s="1"/>
  <c r="L3169" i="2"/>
  <c r="M3169" i="2" s="1"/>
  <c r="L3170" i="2"/>
  <c r="M3170" i="2" s="1"/>
  <c r="L3171" i="2"/>
  <c r="M3171" i="2" s="1"/>
  <c r="L3172" i="2"/>
  <c r="M3172" i="2" s="1"/>
  <c r="L3173" i="2"/>
  <c r="M3173" i="2" s="1"/>
  <c r="L3174" i="2"/>
  <c r="M3174" i="2" s="1"/>
  <c r="L3175" i="2"/>
  <c r="M3175" i="2" s="1"/>
  <c r="L3176" i="2"/>
  <c r="M3176" i="2" s="1"/>
  <c r="L3177" i="2"/>
  <c r="M3177" i="2" s="1"/>
  <c r="L3178" i="2"/>
  <c r="M3178" i="2" s="1"/>
  <c r="L3179" i="2"/>
  <c r="M3179" i="2" s="1"/>
  <c r="L3180" i="2"/>
  <c r="M3180" i="2" s="1"/>
  <c r="L3181" i="2"/>
  <c r="M3181" i="2" s="1"/>
  <c r="L3182" i="2"/>
  <c r="M3182" i="2" s="1"/>
  <c r="L3183" i="2"/>
  <c r="M3183" i="2" s="1"/>
  <c r="L3184" i="2"/>
  <c r="M3184" i="2" s="1"/>
  <c r="L3185" i="2"/>
  <c r="M3185" i="2" s="1"/>
  <c r="L3186" i="2"/>
  <c r="M3186" i="2" s="1"/>
  <c r="L3187" i="2"/>
  <c r="M3187" i="2" s="1"/>
  <c r="L3188" i="2"/>
  <c r="M3188" i="2" s="1"/>
  <c r="L3189" i="2"/>
  <c r="M3189" i="2" s="1"/>
  <c r="L3190" i="2"/>
  <c r="M3190" i="2" s="1"/>
  <c r="L3191" i="2"/>
  <c r="M3191" i="2" s="1"/>
  <c r="L3192" i="2"/>
  <c r="M3192" i="2" s="1"/>
  <c r="L3193" i="2"/>
  <c r="M3193" i="2" s="1"/>
  <c r="L3194" i="2"/>
  <c r="M3194" i="2" s="1"/>
  <c r="L3195" i="2"/>
  <c r="M3195" i="2" s="1"/>
  <c r="L3196" i="2"/>
  <c r="M3196" i="2" s="1"/>
  <c r="L3197" i="2"/>
  <c r="M3197" i="2" s="1"/>
  <c r="L3198" i="2"/>
  <c r="M3198" i="2" s="1"/>
  <c r="L3199" i="2"/>
  <c r="M3199" i="2" s="1"/>
  <c r="L3200" i="2"/>
  <c r="M3200" i="2" s="1"/>
  <c r="L3201" i="2"/>
  <c r="M3201" i="2" s="1"/>
  <c r="L3202" i="2"/>
  <c r="M3202" i="2" s="1"/>
  <c r="L3203" i="2"/>
  <c r="M3203" i="2" s="1"/>
  <c r="L3204" i="2"/>
  <c r="M3204" i="2" s="1"/>
  <c r="L3205" i="2"/>
  <c r="M3205" i="2" s="1"/>
  <c r="L3206" i="2"/>
  <c r="M3206" i="2" s="1"/>
  <c r="L3207" i="2"/>
  <c r="M3207" i="2" s="1"/>
  <c r="L3208" i="2"/>
  <c r="M3208" i="2" s="1"/>
  <c r="L3209" i="2"/>
  <c r="M3209" i="2" s="1"/>
  <c r="L3210" i="2"/>
  <c r="M3210" i="2" s="1"/>
  <c r="L3211" i="2"/>
  <c r="M3211" i="2" s="1"/>
  <c r="L3212" i="2"/>
  <c r="M3212" i="2" s="1"/>
  <c r="L3213" i="2"/>
  <c r="M3213" i="2" s="1"/>
  <c r="L3214" i="2"/>
  <c r="M3214" i="2" s="1"/>
  <c r="L3215" i="2"/>
  <c r="M3215" i="2" s="1"/>
  <c r="L3216" i="2"/>
  <c r="M3216" i="2" s="1"/>
  <c r="L3217" i="2"/>
  <c r="M3217" i="2" s="1"/>
  <c r="L3218" i="2"/>
  <c r="M3218" i="2" s="1"/>
  <c r="L3219" i="2"/>
  <c r="M3219" i="2" s="1"/>
  <c r="L3220" i="2"/>
  <c r="M3220" i="2" s="1"/>
  <c r="L3221" i="2"/>
  <c r="M3221" i="2" s="1"/>
  <c r="L3222" i="2"/>
  <c r="M3222" i="2" s="1"/>
  <c r="L3223" i="2"/>
  <c r="M3223" i="2" s="1"/>
  <c r="L3224" i="2"/>
  <c r="M3224" i="2" s="1"/>
  <c r="L3225" i="2"/>
  <c r="M3225" i="2" s="1"/>
  <c r="L3226" i="2"/>
  <c r="M3226" i="2" s="1"/>
  <c r="L3227" i="2"/>
  <c r="M3227" i="2" s="1"/>
  <c r="L3228" i="2"/>
  <c r="M3228" i="2" s="1"/>
  <c r="L3229" i="2"/>
  <c r="M3229" i="2" s="1"/>
  <c r="L3230" i="2"/>
  <c r="M3230" i="2" s="1"/>
  <c r="L3231" i="2"/>
  <c r="M3231" i="2" s="1"/>
  <c r="L3232" i="2"/>
  <c r="M3232" i="2" s="1"/>
  <c r="L3233" i="2"/>
  <c r="M3233" i="2" s="1"/>
  <c r="L3234" i="2"/>
  <c r="M3234" i="2" s="1"/>
  <c r="L3235" i="2"/>
  <c r="M3235" i="2" s="1"/>
  <c r="L3236" i="2"/>
  <c r="M3236" i="2" s="1"/>
  <c r="L3237" i="2"/>
  <c r="M3237" i="2" s="1"/>
  <c r="L3238" i="2"/>
  <c r="M3238" i="2" s="1"/>
  <c r="L3239" i="2"/>
  <c r="M3239" i="2" s="1"/>
  <c r="L3240" i="2"/>
  <c r="M3240" i="2" s="1"/>
  <c r="L3241" i="2"/>
  <c r="M3241" i="2" s="1"/>
  <c r="L3242" i="2"/>
  <c r="M3242" i="2" s="1"/>
  <c r="L3243" i="2"/>
  <c r="M3243" i="2" s="1"/>
  <c r="L3244" i="2"/>
  <c r="M3244" i="2" s="1"/>
  <c r="L3245" i="2"/>
  <c r="M3245" i="2" s="1"/>
  <c r="L3246" i="2"/>
  <c r="M3246" i="2" s="1"/>
  <c r="L3247" i="2"/>
  <c r="M3247" i="2" s="1"/>
  <c r="L3248" i="2"/>
  <c r="M3248" i="2" s="1"/>
  <c r="L3249" i="2"/>
  <c r="M3249" i="2" s="1"/>
  <c r="L3250" i="2"/>
  <c r="M3250" i="2" s="1"/>
  <c r="L3251" i="2"/>
  <c r="M3251" i="2" s="1"/>
  <c r="L3252" i="2"/>
  <c r="M3252" i="2" s="1"/>
  <c r="L3253" i="2"/>
  <c r="M3253" i="2" s="1"/>
  <c r="L3254" i="2"/>
  <c r="M3254" i="2" s="1"/>
  <c r="L3255" i="2"/>
  <c r="M3255" i="2" s="1"/>
  <c r="L3256" i="2"/>
  <c r="M3256" i="2" s="1"/>
  <c r="L3257" i="2"/>
  <c r="M3257" i="2" s="1"/>
  <c r="L3258" i="2"/>
  <c r="M3258" i="2" s="1"/>
  <c r="L3259" i="2"/>
  <c r="M3259" i="2" s="1"/>
  <c r="L3260" i="2"/>
  <c r="M3260" i="2" s="1"/>
  <c r="L3261" i="2"/>
  <c r="M3261" i="2" s="1"/>
  <c r="L3262" i="2"/>
  <c r="M3262" i="2" s="1"/>
  <c r="L3263" i="2"/>
  <c r="M3263" i="2" s="1"/>
  <c r="L3264" i="2"/>
  <c r="M3264" i="2" s="1"/>
  <c r="L3265" i="2"/>
  <c r="M3265" i="2" s="1"/>
  <c r="L3266" i="2"/>
  <c r="M3266" i="2" s="1"/>
  <c r="L3267" i="2"/>
  <c r="M3267" i="2" s="1"/>
  <c r="L3268" i="2"/>
  <c r="M3268" i="2" s="1"/>
  <c r="L3269" i="2"/>
  <c r="M3269" i="2" s="1"/>
  <c r="L3270" i="2"/>
  <c r="M3270" i="2" s="1"/>
  <c r="L3271" i="2"/>
  <c r="M3271" i="2" s="1"/>
  <c r="L3272" i="2"/>
  <c r="M3272" i="2" s="1"/>
  <c r="L3273" i="2"/>
  <c r="M3273" i="2" s="1"/>
  <c r="L3274" i="2"/>
  <c r="M3274" i="2" s="1"/>
  <c r="L3275" i="2"/>
  <c r="M3275" i="2" s="1"/>
  <c r="L3276" i="2"/>
  <c r="M3276" i="2" s="1"/>
  <c r="L3277" i="2"/>
  <c r="M3277" i="2" s="1"/>
  <c r="L3278" i="2"/>
  <c r="M3278" i="2" s="1"/>
  <c r="L3279" i="2"/>
  <c r="M3279" i="2" s="1"/>
  <c r="L3280" i="2"/>
  <c r="M3280" i="2" s="1"/>
  <c r="L3281" i="2"/>
  <c r="M3281" i="2" s="1"/>
  <c r="L3282" i="2"/>
  <c r="M3282" i="2" s="1"/>
  <c r="L3283" i="2"/>
  <c r="M3283" i="2" s="1"/>
  <c r="L3284" i="2"/>
  <c r="M3284" i="2" s="1"/>
  <c r="L3285" i="2"/>
  <c r="M3285" i="2" s="1"/>
  <c r="L3286" i="2"/>
  <c r="M3286" i="2" s="1"/>
  <c r="L3287" i="2"/>
  <c r="M3287" i="2" s="1"/>
  <c r="L3288" i="2"/>
  <c r="M3288" i="2" s="1"/>
  <c r="L3289" i="2"/>
  <c r="M3289" i="2" s="1"/>
  <c r="L3290" i="2"/>
  <c r="M3290" i="2" s="1"/>
  <c r="L3291" i="2"/>
  <c r="M3291" i="2" s="1"/>
  <c r="L3292" i="2"/>
  <c r="M3292" i="2" s="1"/>
  <c r="L3293" i="2"/>
  <c r="M3293" i="2" s="1"/>
  <c r="L3294" i="2"/>
  <c r="M3294" i="2" s="1"/>
  <c r="L3295" i="2"/>
  <c r="M3295" i="2" s="1"/>
  <c r="L3296" i="2"/>
  <c r="M3296" i="2" s="1"/>
  <c r="L3297" i="2"/>
  <c r="M3297" i="2" s="1"/>
  <c r="L3298" i="2"/>
  <c r="M3298" i="2" s="1"/>
  <c r="L3299" i="2"/>
  <c r="M3299" i="2" s="1"/>
  <c r="L3300" i="2"/>
  <c r="M3300" i="2" s="1"/>
  <c r="L3301" i="2"/>
  <c r="M3301" i="2" s="1"/>
  <c r="L3302" i="2"/>
  <c r="M3302" i="2" s="1"/>
  <c r="L3303" i="2"/>
  <c r="M3303" i="2" s="1"/>
  <c r="L3304" i="2"/>
  <c r="M3304" i="2" s="1"/>
  <c r="L3305" i="2"/>
  <c r="M3305" i="2" s="1"/>
  <c r="L3306" i="2"/>
  <c r="M3306" i="2" s="1"/>
  <c r="L3307" i="2"/>
  <c r="M3307" i="2" s="1"/>
  <c r="L3308" i="2"/>
  <c r="M3308" i="2" s="1"/>
  <c r="L3309" i="2"/>
  <c r="M3309" i="2" s="1"/>
  <c r="L3310" i="2"/>
  <c r="M3310" i="2" s="1"/>
  <c r="L3311" i="2"/>
  <c r="M3311" i="2" s="1"/>
  <c r="L3312" i="2"/>
  <c r="M3312" i="2" s="1"/>
  <c r="L3313" i="2"/>
  <c r="M3313" i="2" s="1"/>
  <c r="L3314" i="2"/>
  <c r="M3314" i="2" s="1"/>
  <c r="L3315" i="2"/>
  <c r="M3315" i="2" s="1"/>
  <c r="L3316" i="2"/>
  <c r="M3316" i="2" s="1"/>
  <c r="L3317" i="2"/>
  <c r="M3317" i="2" s="1"/>
  <c r="L3318" i="2"/>
  <c r="M3318" i="2" s="1"/>
  <c r="L3319" i="2"/>
  <c r="M3319" i="2" s="1"/>
  <c r="L3320" i="2"/>
  <c r="M3320" i="2" s="1"/>
  <c r="L3321" i="2"/>
  <c r="M3321" i="2" s="1"/>
  <c r="L3322" i="2"/>
  <c r="M3322" i="2" s="1"/>
  <c r="L3323" i="2"/>
  <c r="M3323" i="2" s="1"/>
  <c r="L3324" i="2"/>
  <c r="M3324" i="2" s="1"/>
  <c r="L3325" i="2"/>
  <c r="M3325" i="2" s="1"/>
  <c r="L3326" i="2"/>
  <c r="M3326" i="2" s="1"/>
  <c r="L3327" i="2"/>
  <c r="M3327" i="2" s="1"/>
  <c r="L3328" i="2"/>
  <c r="M3328" i="2" s="1"/>
  <c r="L3329" i="2"/>
  <c r="M3329" i="2" s="1"/>
  <c r="L3330" i="2"/>
  <c r="M3330" i="2" s="1"/>
  <c r="L3331" i="2"/>
  <c r="M3331" i="2" s="1"/>
  <c r="L3332" i="2"/>
  <c r="M3332" i="2" s="1"/>
  <c r="L3333" i="2"/>
  <c r="M3333" i="2" s="1"/>
  <c r="L3334" i="2"/>
  <c r="M3334" i="2" s="1"/>
  <c r="L3335" i="2"/>
  <c r="M3335" i="2" s="1"/>
  <c r="L3336" i="2"/>
  <c r="M3336" i="2" s="1"/>
  <c r="L3337" i="2"/>
  <c r="M3337" i="2" s="1"/>
  <c r="L3338" i="2"/>
  <c r="M3338" i="2" s="1"/>
  <c r="L3339" i="2"/>
  <c r="M3339" i="2" s="1"/>
  <c r="L3340" i="2"/>
  <c r="M3340" i="2" s="1"/>
  <c r="L3341" i="2"/>
  <c r="M3341" i="2" s="1"/>
  <c r="L3342" i="2"/>
  <c r="M3342" i="2" s="1"/>
  <c r="L3343" i="2"/>
  <c r="M3343" i="2" s="1"/>
  <c r="L3344" i="2"/>
  <c r="M3344" i="2" s="1"/>
  <c r="L3345" i="2"/>
  <c r="M3345" i="2" s="1"/>
  <c r="L3346" i="2"/>
  <c r="M3346" i="2" s="1"/>
  <c r="L3347" i="2"/>
  <c r="M3347" i="2" s="1"/>
  <c r="L3348" i="2"/>
  <c r="M3348" i="2" s="1"/>
  <c r="L3349" i="2"/>
  <c r="M3349" i="2" s="1"/>
  <c r="L3350" i="2"/>
  <c r="M3350" i="2" s="1"/>
  <c r="L3351" i="2"/>
  <c r="M3351" i="2" s="1"/>
  <c r="L3352" i="2"/>
  <c r="M3352" i="2" s="1"/>
  <c r="L3353" i="2"/>
  <c r="M3353" i="2" s="1"/>
  <c r="L3354" i="2"/>
  <c r="M3354" i="2" s="1"/>
  <c r="L3355" i="2"/>
  <c r="M3355" i="2" s="1"/>
  <c r="L3356" i="2"/>
  <c r="M3356" i="2" s="1"/>
  <c r="L3357" i="2"/>
  <c r="M3357" i="2" s="1"/>
  <c r="L3358" i="2"/>
  <c r="M3358" i="2" s="1"/>
  <c r="L3359" i="2"/>
  <c r="M3359" i="2" s="1"/>
  <c r="L3360" i="2"/>
  <c r="M3360" i="2" s="1"/>
  <c r="L3361" i="2"/>
  <c r="M3361" i="2" s="1"/>
  <c r="L3362" i="2"/>
  <c r="M3362" i="2" s="1"/>
  <c r="L3363" i="2"/>
  <c r="M3363" i="2" s="1"/>
  <c r="L3364" i="2"/>
  <c r="M3364" i="2" s="1"/>
  <c r="L3365" i="2"/>
  <c r="M3365" i="2" s="1"/>
  <c r="L3366" i="2"/>
  <c r="M3366" i="2" s="1"/>
  <c r="L3367" i="2"/>
  <c r="M3367" i="2" s="1"/>
  <c r="L3368" i="2"/>
  <c r="M3368" i="2" s="1"/>
  <c r="L3369" i="2"/>
  <c r="M3369" i="2" s="1"/>
  <c r="L3370" i="2"/>
  <c r="M3370" i="2" s="1"/>
  <c r="L3371" i="2"/>
  <c r="M3371" i="2" s="1"/>
  <c r="L3372" i="2"/>
  <c r="M3372" i="2" s="1"/>
  <c r="L3373" i="2"/>
  <c r="M3373" i="2" s="1"/>
  <c r="L3374" i="2"/>
  <c r="M3374" i="2" s="1"/>
  <c r="L3375" i="2"/>
  <c r="M3375" i="2" s="1"/>
  <c r="L3376" i="2"/>
  <c r="M3376" i="2" s="1"/>
  <c r="L3377" i="2"/>
  <c r="M3377" i="2" s="1"/>
  <c r="L3378" i="2"/>
  <c r="M3378" i="2" s="1"/>
  <c r="L3379" i="2"/>
  <c r="M3379" i="2" s="1"/>
  <c r="L3380" i="2"/>
  <c r="M3380" i="2" s="1"/>
  <c r="L3381" i="2"/>
  <c r="M3381" i="2" s="1"/>
  <c r="L3382" i="2"/>
  <c r="M3382" i="2" s="1"/>
  <c r="L3383" i="2"/>
  <c r="M3383" i="2" s="1"/>
  <c r="L3384" i="2"/>
  <c r="M3384" i="2" s="1"/>
  <c r="L3385" i="2"/>
  <c r="M3385" i="2" s="1"/>
  <c r="L3386" i="2"/>
  <c r="M3386" i="2" s="1"/>
  <c r="L3387" i="2"/>
  <c r="M3387" i="2" s="1"/>
  <c r="L3388" i="2"/>
  <c r="M3388" i="2" s="1"/>
  <c r="L3389" i="2"/>
  <c r="M3389" i="2" s="1"/>
  <c r="L3390" i="2"/>
  <c r="M3390" i="2" s="1"/>
  <c r="L3391" i="2"/>
  <c r="M3391" i="2" s="1"/>
  <c r="L3392" i="2"/>
  <c r="M3392" i="2" s="1"/>
  <c r="L3393" i="2"/>
  <c r="M3393" i="2" s="1"/>
  <c r="L3394" i="2"/>
  <c r="M3394" i="2" s="1"/>
  <c r="L3395" i="2"/>
  <c r="M3395" i="2" s="1"/>
  <c r="L3396" i="2"/>
  <c r="M3396" i="2" s="1"/>
  <c r="L3397" i="2"/>
  <c r="M3397" i="2" s="1"/>
  <c r="L3398" i="2"/>
  <c r="M3398" i="2" s="1"/>
  <c r="L3399" i="2"/>
  <c r="M3399" i="2" s="1"/>
  <c r="L3400" i="2"/>
  <c r="M3400" i="2" s="1"/>
  <c r="L3401" i="2"/>
  <c r="M3401" i="2" s="1"/>
  <c r="L3402" i="2"/>
  <c r="M3402" i="2" s="1"/>
  <c r="L3403" i="2"/>
  <c r="M3403" i="2" s="1"/>
  <c r="L3404" i="2"/>
  <c r="M3404" i="2" s="1"/>
  <c r="L3405" i="2"/>
  <c r="M3405" i="2" s="1"/>
  <c r="L3406" i="2"/>
  <c r="M3406" i="2" s="1"/>
  <c r="L3407" i="2"/>
  <c r="M3407" i="2" s="1"/>
  <c r="L3408" i="2"/>
  <c r="M3408" i="2" s="1"/>
  <c r="L3409" i="2"/>
  <c r="M3409" i="2" s="1"/>
  <c r="L3410" i="2"/>
  <c r="M3410" i="2" s="1"/>
  <c r="L3411" i="2"/>
  <c r="M3411" i="2" s="1"/>
  <c r="L3412" i="2"/>
  <c r="M3412" i="2" s="1"/>
  <c r="L3413" i="2"/>
  <c r="M3413" i="2" s="1"/>
  <c r="L3414" i="2"/>
  <c r="M3414" i="2" s="1"/>
  <c r="L3415" i="2"/>
  <c r="M3415" i="2" s="1"/>
  <c r="L3416" i="2"/>
  <c r="M3416" i="2" s="1"/>
  <c r="L3417" i="2"/>
  <c r="M3417" i="2" s="1"/>
  <c r="L3418" i="2"/>
  <c r="M3418" i="2" s="1"/>
  <c r="L3419" i="2"/>
  <c r="M3419" i="2" s="1"/>
  <c r="L3420" i="2"/>
  <c r="M3420" i="2" s="1"/>
  <c r="L3421" i="2"/>
  <c r="M3421" i="2" s="1"/>
  <c r="L3422" i="2"/>
  <c r="M3422" i="2" s="1"/>
  <c r="L3423" i="2"/>
  <c r="M3423" i="2" s="1"/>
  <c r="L3424" i="2"/>
  <c r="M3424" i="2" s="1"/>
  <c r="L3425" i="2"/>
  <c r="M3425" i="2" s="1"/>
  <c r="L3426" i="2"/>
  <c r="M3426" i="2" s="1"/>
  <c r="L3427" i="2"/>
  <c r="M3427" i="2" s="1"/>
  <c r="L3428" i="2"/>
  <c r="M3428" i="2" s="1"/>
  <c r="L3429" i="2"/>
  <c r="M3429" i="2" s="1"/>
  <c r="L3430" i="2"/>
  <c r="M3430" i="2" s="1"/>
  <c r="L3431" i="2"/>
  <c r="M3431" i="2" s="1"/>
  <c r="L3432" i="2"/>
  <c r="M3432" i="2" s="1"/>
  <c r="L3433" i="2"/>
  <c r="M3433" i="2" s="1"/>
  <c r="L3434" i="2"/>
  <c r="M3434" i="2" s="1"/>
  <c r="L3435" i="2"/>
  <c r="M3435" i="2" s="1"/>
  <c r="L3436" i="2"/>
  <c r="M3436" i="2" s="1"/>
  <c r="L3437" i="2"/>
  <c r="M3437" i="2" s="1"/>
  <c r="L3438" i="2"/>
  <c r="M3438" i="2" s="1"/>
  <c r="L3439" i="2"/>
  <c r="M3439" i="2" s="1"/>
  <c r="L3440" i="2"/>
  <c r="M3440" i="2" s="1"/>
  <c r="L3441" i="2"/>
  <c r="M3441" i="2" s="1"/>
  <c r="L3442" i="2"/>
  <c r="M3442" i="2" s="1"/>
  <c r="L3443" i="2"/>
  <c r="M3443" i="2" s="1"/>
  <c r="L3444" i="2"/>
  <c r="M3444" i="2" s="1"/>
  <c r="L3445" i="2"/>
  <c r="M3445" i="2" s="1"/>
  <c r="L3446" i="2"/>
  <c r="M3446" i="2" s="1"/>
  <c r="L3447" i="2"/>
  <c r="M3447" i="2" s="1"/>
  <c r="L3448" i="2"/>
  <c r="M3448" i="2" s="1"/>
  <c r="L3449" i="2"/>
  <c r="M3449" i="2" s="1"/>
  <c r="L3450" i="2"/>
  <c r="M3450" i="2" s="1"/>
  <c r="L3451" i="2"/>
  <c r="M3451" i="2" s="1"/>
  <c r="L3452" i="2"/>
  <c r="M3452" i="2" s="1"/>
  <c r="L3453" i="2"/>
  <c r="M3453" i="2" s="1"/>
  <c r="L3454" i="2"/>
  <c r="M3454" i="2" s="1"/>
  <c r="L3455" i="2"/>
  <c r="M3455" i="2" s="1"/>
  <c r="L3456" i="2"/>
  <c r="M3456" i="2" s="1"/>
  <c r="L3457" i="2"/>
  <c r="M3457" i="2" s="1"/>
  <c r="L3458" i="2"/>
  <c r="M3458" i="2" s="1"/>
  <c r="L3459" i="2"/>
  <c r="M3459" i="2" s="1"/>
  <c r="L3460" i="2"/>
  <c r="M3460" i="2" s="1"/>
  <c r="L3461" i="2"/>
  <c r="M3461" i="2" s="1"/>
  <c r="L3462" i="2"/>
  <c r="M3462" i="2" s="1"/>
  <c r="L3463" i="2"/>
  <c r="M3463" i="2" s="1"/>
  <c r="L3464" i="2"/>
  <c r="M3464" i="2" s="1"/>
  <c r="L3465" i="2"/>
  <c r="M3465" i="2" s="1"/>
  <c r="L3466" i="2"/>
  <c r="M3466" i="2" s="1"/>
  <c r="L3467" i="2"/>
  <c r="M3467" i="2" s="1"/>
  <c r="L3468" i="2"/>
  <c r="M3468" i="2" s="1"/>
  <c r="L3469" i="2"/>
  <c r="M3469" i="2" s="1"/>
  <c r="L3470" i="2"/>
  <c r="M3470" i="2" s="1"/>
  <c r="L3471" i="2"/>
  <c r="M3471" i="2" s="1"/>
  <c r="L3472" i="2"/>
  <c r="M3472" i="2" s="1"/>
  <c r="L3473" i="2"/>
  <c r="M3473" i="2" s="1"/>
  <c r="L3474" i="2"/>
  <c r="M3474" i="2" s="1"/>
  <c r="L3475" i="2"/>
  <c r="M3475" i="2" s="1"/>
  <c r="L3476" i="2"/>
  <c r="M3476" i="2" s="1"/>
  <c r="L3477" i="2"/>
  <c r="M3477" i="2" s="1"/>
  <c r="L3478" i="2"/>
  <c r="M3478" i="2" s="1"/>
  <c r="L3479" i="2"/>
  <c r="M3479" i="2" s="1"/>
  <c r="L3480" i="2"/>
  <c r="M3480" i="2" s="1"/>
  <c r="L3481" i="2"/>
  <c r="M3481" i="2" s="1"/>
  <c r="L3482" i="2"/>
  <c r="M3482" i="2" s="1"/>
  <c r="L3483" i="2"/>
  <c r="M3483" i="2" s="1"/>
  <c r="L3484" i="2"/>
  <c r="M3484" i="2" s="1"/>
  <c r="L3485" i="2"/>
  <c r="M3485" i="2" s="1"/>
  <c r="L3486" i="2"/>
  <c r="M3486" i="2" s="1"/>
  <c r="L3487" i="2"/>
  <c r="M3487" i="2" s="1"/>
  <c r="L3488" i="2"/>
  <c r="M3488" i="2" s="1"/>
  <c r="L3489" i="2"/>
  <c r="M3489" i="2" s="1"/>
  <c r="L3490" i="2"/>
  <c r="M3490" i="2" s="1"/>
  <c r="L3491" i="2"/>
  <c r="M3491" i="2" s="1"/>
  <c r="L3492" i="2"/>
  <c r="M3492" i="2" s="1"/>
  <c r="L3493" i="2"/>
  <c r="M3493" i="2" s="1"/>
  <c r="L3494" i="2"/>
  <c r="M3494" i="2" s="1"/>
  <c r="L3495" i="2"/>
  <c r="M3495" i="2" s="1"/>
  <c r="L3496" i="2"/>
  <c r="M3496" i="2" s="1"/>
  <c r="L3497" i="2"/>
  <c r="M3497" i="2" s="1"/>
  <c r="L3498" i="2"/>
  <c r="M3498" i="2" s="1"/>
  <c r="L3499" i="2"/>
  <c r="M3499" i="2" s="1"/>
  <c r="L3500" i="2"/>
  <c r="M3500" i="2" s="1"/>
  <c r="L3501" i="2"/>
  <c r="M3501" i="2" s="1"/>
  <c r="L3502" i="2"/>
  <c r="M3502" i="2" s="1"/>
  <c r="L3503" i="2"/>
  <c r="M3503" i="2" s="1"/>
  <c r="L3504" i="2"/>
  <c r="M3504" i="2" s="1"/>
  <c r="L3505" i="2"/>
  <c r="M3505" i="2" s="1"/>
  <c r="L3506" i="2"/>
  <c r="M3506" i="2" s="1"/>
  <c r="L3507" i="2"/>
  <c r="M3507" i="2" s="1"/>
  <c r="L3508" i="2"/>
  <c r="M3508" i="2" s="1"/>
  <c r="L3509" i="2"/>
  <c r="M3509" i="2" s="1"/>
  <c r="L3510" i="2"/>
  <c r="M3510" i="2" s="1"/>
  <c r="L3511" i="2"/>
  <c r="M3511" i="2" s="1"/>
  <c r="L3512" i="2"/>
  <c r="M3512" i="2" s="1"/>
  <c r="L3513" i="2"/>
  <c r="M3513" i="2" s="1"/>
  <c r="L3514" i="2"/>
  <c r="M3514" i="2" s="1"/>
  <c r="L3515" i="2"/>
  <c r="M3515" i="2" s="1"/>
  <c r="L3516" i="2"/>
  <c r="M3516" i="2" s="1"/>
  <c r="L3517" i="2"/>
  <c r="M3517" i="2" s="1"/>
  <c r="L3518" i="2"/>
  <c r="M3518" i="2" s="1"/>
  <c r="L3519" i="2"/>
  <c r="M3519" i="2" s="1"/>
  <c r="L3520" i="2"/>
  <c r="M3520" i="2" s="1"/>
  <c r="L3521" i="2"/>
  <c r="M3521" i="2" s="1"/>
  <c r="L3522" i="2"/>
  <c r="M3522" i="2" s="1"/>
  <c r="L3523" i="2"/>
  <c r="M3523" i="2" s="1"/>
  <c r="L3524" i="2"/>
  <c r="M3524" i="2" s="1"/>
  <c r="L3525" i="2"/>
  <c r="M3525" i="2" s="1"/>
  <c r="L3526" i="2"/>
  <c r="M3526" i="2" s="1"/>
  <c r="L3527" i="2"/>
  <c r="M3527" i="2" s="1"/>
  <c r="L3528" i="2"/>
  <c r="M3528" i="2" s="1"/>
  <c r="L3529" i="2"/>
  <c r="M3529" i="2" s="1"/>
  <c r="L3530" i="2"/>
  <c r="M3530" i="2" s="1"/>
  <c r="L3531" i="2"/>
  <c r="M3531" i="2" s="1"/>
  <c r="L3532" i="2"/>
  <c r="M3532" i="2" s="1"/>
  <c r="L3533" i="2"/>
  <c r="M3533" i="2" s="1"/>
  <c r="L3534" i="2"/>
  <c r="M3534" i="2" s="1"/>
  <c r="L3535" i="2"/>
  <c r="M3535" i="2" s="1"/>
  <c r="L3536" i="2"/>
  <c r="M3536" i="2" s="1"/>
  <c r="L3537" i="2"/>
  <c r="M3537" i="2" s="1"/>
  <c r="L3538" i="2"/>
  <c r="M3538" i="2" s="1"/>
  <c r="L3539" i="2"/>
  <c r="M3539" i="2" s="1"/>
  <c r="L3540" i="2"/>
  <c r="M3540" i="2" s="1"/>
  <c r="L3541" i="2"/>
  <c r="M3541" i="2" s="1"/>
  <c r="L3542" i="2"/>
  <c r="M3542" i="2" s="1"/>
  <c r="L3543" i="2"/>
  <c r="M3543" i="2" s="1"/>
  <c r="L3544" i="2"/>
  <c r="M3544" i="2" s="1"/>
  <c r="L3545" i="2"/>
  <c r="M3545" i="2" s="1"/>
  <c r="L3546" i="2"/>
  <c r="M3546" i="2" s="1"/>
  <c r="L3547" i="2"/>
  <c r="M3547" i="2" s="1"/>
  <c r="L3548" i="2"/>
  <c r="M3548" i="2" s="1"/>
  <c r="L3549" i="2"/>
  <c r="M3549" i="2" s="1"/>
  <c r="L3550" i="2"/>
  <c r="M3550" i="2" s="1"/>
  <c r="L3551" i="2"/>
  <c r="M3551" i="2" s="1"/>
  <c r="L3552" i="2"/>
  <c r="M3552" i="2" s="1"/>
  <c r="L3553" i="2"/>
  <c r="M3553" i="2" s="1"/>
  <c r="L3554" i="2"/>
  <c r="M3554" i="2" s="1"/>
  <c r="L3555" i="2"/>
  <c r="M3555" i="2" s="1"/>
  <c r="L3556" i="2"/>
  <c r="M3556" i="2" s="1"/>
  <c r="L3557" i="2"/>
  <c r="M3557" i="2" s="1"/>
  <c r="L3558" i="2"/>
  <c r="M3558" i="2" s="1"/>
  <c r="L3559" i="2"/>
  <c r="M3559" i="2" s="1"/>
  <c r="L3560" i="2"/>
  <c r="M3560" i="2" s="1"/>
  <c r="L3561" i="2"/>
  <c r="M3561" i="2" s="1"/>
  <c r="L3562" i="2"/>
  <c r="M3562" i="2" s="1"/>
  <c r="L3563" i="2"/>
  <c r="M3563" i="2" s="1"/>
  <c r="L3564" i="2"/>
  <c r="M3564" i="2" s="1"/>
  <c r="L3565" i="2"/>
  <c r="M3565" i="2" s="1"/>
  <c r="L3566" i="2"/>
  <c r="M3566" i="2" s="1"/>
  <c r="L3567" i="2"/>
  <c r="M3567" i="2" s="1"/>
  <c r="L3568" i="2"/>
  <c r="M3568" i="2" s="1"/>
  <c r="L3569" i="2"/>
  <c r="M3569" i="2" s="1"/>
  <c r="L3570" i="2"/>
  <c r="M3570" i="2" s="1"/>
  <c r="L3571" i="2"/>
  <c r="M3571" i="2" s="1"/>
  <c r="L3572" i="2"/>
  <c r="M3572" i="2" s="1"/>
  <c r="L3573" i="2"/>
  <c r="M3573" i="2" s="1"/>
  <c r="L3574" i="2"/>
  <c r="M3574" i="2" s="1"/>
  <c r="L3575" i="2"/>
  <c r="M3575" i="2" s="1"/>
  <c r="L3576" i="2"/>
  <c r="M3576" i="2" s="1"/>
  <c r="L3577" i="2"/>
  <c r="M3577" i="2" s="1"/>
  <c r="L3578" i="2"/>
  <c r="M3578" i="2" s="1"/>
  <c r="L3579" i="2"/>
  <c r="M3579" i="2" s="1"/>
  <c r="L3580" i="2"/>
  <c r="M3580" i="2" s="1"/>
  <c r="L3581" i="2"/>
  <c r="M3581" i="2" s="1"/>
  <c r="L3582" i="2"/>
  <c r="M3582" i="2" s="1"/>
  <c r="L3583" i="2"/>
  <c r="M3583" i="2" s="1"/>
  <c r="L3584" i="2"/>
  <c r="M3584" i="2" s="1"/>
  <c r="L3585" i="2"/>
  <c r="M3585" i="2" s="1"/>
  <c r="L3586" i="2"/>
  <c r="M3586" i="2" s="1"/>
  <c r="L3587" i="2"/>
  <c r="M3587" i="2" s="1"/>
  <c r="L3588" i="2"/>
  <c r="M3588" i="2" s="1"/>
  <c r="L3589" i="2"/>
  <c r="M3589" i="2" s="1"/>
  <c r="L3590" i="2"/>
  <c r="M3590" i="2" s="1"/>
  <c r="L3591" i="2"/>
  <c r="M3591" i="2" s="1"/>
  <c r="L3592" i="2"/>
  <c r="M3592" i="2" s="1"/>
  <c r="L3593" i="2"/>
  <c r="M3593" i="2" s="1"/>
  <c r="L3594" i="2"/>
  <c r="M3594" i="2" s="1"/>
  <c r="L3595" i="2"/>
  <c r="M3595" i="2" s="1"/>
  <c r="L3596" i="2"/>
  <c r="M3596" i="2" s="1"/>
  <c r="L3597" i="2"/>
  <c r="M3597" i="2" s="1"/>
  <c r="L3598" i="2"/>
  <c r="M3598" i="2" s="1"/>
  <c r="L3599" i="2"/>
  <c r="M3599" i="2" s="1"/>
  <c r="L3600" i="2"/>
  <c r="M3600" i="2" s="1"/>
  <c r="L3601" i="2"/>
  <c r="M3601" i="2" s="1"/>
  <c r="L3602" i="2"/>
  <c r="M3602" i="2" s="1"/>
  <c r="L3603" i="2"/>
  <c r="M3603" i="2" s="1"/>
  <c r="L3604" i="2"/>
  <c r="M3604" i="2" s="1"/>
  <c r="L3605" i="2"/>
  <c r="M3605" i="2" s="1"/>
  <c r="L3606" i="2"/>
  <c r="M3606" i="2" s="1"/>
  <c r="L3607" i="2"/>
  <c r="M3607" i="2" s="1"/>
  <c r="L3608" i="2"/>
  <c r="M3608" i="2" s="1"/>
  <c r="L3609" i="2"/>
  <c r="M3609" i="2" s="1"/>
  <c r="L3610" i="2"/>
  <c r="M3610" i="2" s="1"/>
  <c r="L3611" i="2"/>
  <c r="M3611" i="2" s="1"/>
  <c r="L3612" i="2"/>
  <c r="M3612" i="2" s="1"/>
  <c r="L3613" i="2"/>
  <c r="M3613" i="2" s="1"/>
  <c r="L3614" i="2"/>
  <c r="M3614" i="2" s="1"/>
  <c r="L3615" i="2"/>
  <c r="M3615" i="2" s="1"/>
  <c r="L3616" i="2"/>
  <c r="M3616" i="2" s="1"/>
  <c r="L3617" i="2"/>
  <c r="M3617" i="2" s="1"/>
  <c r="L3618" i="2"/>
  <c r="M3618" i="2" s="1"/>
  <c r="L3619" i="2"/>
  <c r="M3619" i="2" s="1"/>
  <c r="L3620" i="2"/>
  <c r="M3620" i="2" s="1"/>
  <c r="L3621" i="2"/>
  <c r="M3621" i="2" s="1"/>
  <c r="L3622" i="2"/>
  <c r="M3622" i="2" s="1"/>
  <c r="L3623" i="2"/>
  <c r="M3623" i="2" s="1"/>
  <c r="L3624" i="2"/>
  <c r="M3624" i="2" s="1"/>
  <c r="L3625" i="2"/>
  <c r="M3625" i="2" s="1"/>
  <c r="L3626" i="2"/>
  <c r="M3626" i="2" s="1"/>
  <c r="L3627" i="2"/>
  <c r="M3627" i="2" s="1"/>
  <c r="L3628" i="2"/>
  <c r="M3628" i="2" s="1"/>
  <c r="L3629" i="2"/>
  <c r="M3629" i="2" s="1"/>
  <c r="L3630" i="2"/>
  <c r="M3630" i="2" s="1"/>
  <c r="L3631" i="2"/>
  <c r="M3631" i="2" s="1"/>
  <c r="L3632" i="2"/>
  <c r="M3632" i="2" s="1"/>
  <c r="L3633" i="2"/>
  <c r="M3633" i="2" s="1"/>
  <c r="L3634" i="2"/>
  <c r="M3634" i="2" s="1"/>
  <c r="L3635" i="2"/>
  <c r="M3635" i="2" s="1"/>
  <c r="L3636" i="2"/>
  <c r="M3636" i="2" s="1"/>
  <c r="L3637" i="2"/>
  <c r="M3637" i="2" s="1"/>
  <c r="L3638" i="2"/>
  <c r="M3638" i="2" s="1"/>
  <c r="L3639" i="2"/>
  <c r="M3639" i="2" s="1"/>
  <c r="L3640" i="2"/>
  <c r="M3640" i="2" s="1"/>
  <c r="L3641" i="2"/>
  <c r="M3641" i="2" s="1"/>
  <c r="L3642" i="2"/>
  <c r="M3642" i="2" s="1"/>
  <c r="L3643" i="2"/>
  <c r="M3643" i="2" s="1"/>
  <c r="L3644" i="2"/>
  <c r="M3644" i="2" s="1"/>
  <c r="L3645" i="2"/>
  <c r="M3645" i="2" s="1"/>
  <c r="L3646" i="2"/>
  <c r="M3646" i="2" s="1"/>
  <c r="L3647" i="2"/>
  <c r="M3647" i="2" s="1"/>
  <c r="L3648" i="2"/>
  <c r="M3648" i="2" s="1"/>
  <c r="L3649" i="2"/>
  <c r="M3649" i="2" s="1"/>
  <c r="L3650" i="2"/>
  <c r="M3650" i="2" s="1"/>
  <c r="L3651" i="2"/>
  <c r="M3651" i="2" s="1"/>
  <c r="L3652" i="2"/>
  <c r="M3652" i="2" s="1"/>
  <c r="L3653" i="2"/>
  <c r="M3653" i="2" s="1"/>
  <c r="L3654" i="2"/>
  <c r="M3654" i="2" s="1"/>
  <c r="L3655" i="2"/>
  <c r="M3655" i="2" s="1"/>
  <c r="L3656" i="2"/>
  <c r="M3656" i="2" s="1"/>
  <c r="L3657" i="2"/>
  <c r="M3657" i="2" s="1"/>
  <c r="L3658" i="2"/>
  <c r="M3658" i="2" s="1"/>
  <c r="L3659" i="2"/>
  <c r="M3659" i="2" s="1"/>
  <c r="L3660" i="2"/>
  <c r="M3660" i="2" s="1"/>
  <c r="L3661" i="2"/>
  <c r="M3661" i="2" s="1"/>
  <c r="L3662" i="2"/>
  <c r="M3662" i="2" s="1"/>
  <c r="L3663" i="2"/>
  <c r="M3663" i="2" s="1"/>
  <c r="L3664" i="2"/>
  <c r="M3664" i="2" s="1"/>
  <c r="L3665" i="2"/>
  <c r="M3665" i="2" s="1"/>
  <c r="L3666" i="2"/>
  <c r="M3666" i="2" s="1"/>
  <c r="L3667" i="2"/>
  <c r="M3667" i="2" s="1"/>
  <c r="L3668" i="2"/>
  <c r="M3668" i="2" s="1"/>
  <c r="L3669" i="2"/>
  <c r="M3669" i="2" s="1"/>
  <c r="L3670" i="2"/>
  <c r="M3670" i="2" s="1"/>
  <c r="L3671" i="2"/>
  <c r="M3671" i="2" s="1"/>
  <c r="L3672" i="2"/>
  <c r="M3672" i="2" s="1"/>
  <c r="L3673" i="2"/>
  <c r="M3673" i="2" s="1"/>
  <c r="L3674" i="2"/>
  <c r="M3674" i="2" s="1"/>
  <c r="L3675" i="2"/>
  <c r="M3675" i="2" s="1"/>
  <c r="L3676" i="2"/>
  <c r="M3676" i="2" s="1"/>
  <c r="L3677" i="2"/>
  <c r="M3677" i="2" s="1"/>
  <c r="L3678" i="2"/>
  <c r="M3678" i="2" s="1"/>
  <c r="L3679" i="2"/>
  <c r="M3679" i="2" s="1"/>
  <c r="L3680" i="2"/>
  <c r="M3680" i="2" s="1"/>
  <c r="L3681" i="2"/>
  <c r="M3681" i="2" s="1"/>
  <c r="L3682" i="2"/>
  <c r="M3682" i="2" s="1"/>
  <c r="L3683" i="2"/>
  <c r="M3683" i="2" s="1"/>
  <c r="L3684" i="2"/>
  <c r="M3684" i="2" s="1"/>
  <c r="L3685" i="2"/>
  <c r="M3685" i="2" s="1"/>
  <c r="L3686" i="2"/>
  <c r="M3686" i="2" s="1"/>
  <c r="L3687" i="2"/>
  <c r="M3687" i="2" s="1"/>
  <c r="L3688" i="2"/>
  <c r="M3688" i="2" s="1"/>
  <c r="L3689" i="2"/>
  <c r="M3689" i="2" s="1"/>
  <c r="L3690" i="2"/>
  <c r="M3690" i="2" s="1"/>
  <c r="L3691" i="2"/>
  <c r="M3691" i="2" s="1"/>
  <c r="L3692" i="2"/>
  <c r="M3692" i="2" s="1"/>
  <c r="L3693" i="2"/>
  <c r="M3693" i="2" s="1"/>
  <c r="L3694" i="2"/>
  <c r="M3694" i="2" s="1"/>
  <c r="L3695" i="2"/>
  <c r="M3695" i="2" s="1"/>
  <c r="L3696" i="2"/>
  <c r="M3696" i="2" s="1"/>
  <c r="L3697" i="2"/>
  <c r="M3697" i="2" s="1"/>
  <c r="L3698" i="2"/>
  <c r="M3698" i="2" s="1"/>
  <c r="L3699" i="2"/>
  <c r="M3699" i="2" s="1"/>
  <c r="L3700" i="2"/>
  <c r="M3700" i="2" s="1"/>
  <c r="L3701" i="2"/>
  <c r="M3701" i="2" s="1"/>
  <c r="L3702" i="2"/>
  <c r="M3702" i="2" s="1"/>
  <c r="L3703" i="2"/>
  <c r="M3703" i="2" s="1"/>
  <c r="L3704" i="2"/>
  <c r="M3704" i="2" s="1"/>
  <c r="L3705" i="2"/>
  <c r="M3705" i="2" s="1"/>
  <c r="L3706" i="2"/>
  <c r="M3706" i="2" s="1"/>
  <c r="L3707" i="2"/>
  <c r="M3707" i="2" s="1"/>
  <c r="L3708" i="2"/>
  <c r="M3708" i="2" s="1"/>
  <c r="L3709" i="2"/>
  <c r="M3709" i="2" s="1"/>
  <c r="L3710" i="2"/>
  <c r="M3710" i="2" s="1"/>
  <c r="L3711" i="2"/>
  <c r="M3711" i="2" s="1"/>
  <c r="L3712" i="2"/>
  <c r="M3712" i="2" s="1"/>
  <c r="L3713" i="2"/>
  <c r="M3713" i="2" s="1"/>
  <c r="L3714" i="2"/>
  <c r="M3714" i="2" s="1"/>
  <c r="L3715" i="2"/>
  <c r="M3715" i="2" s="1"/>
  <c r="L3716" i="2"/>
  <c r="M3716" i="2" s="1"/>
  <c r="L3717" i="2"/>
  <c r="M3717" i="2" s="1"/>
  <c r="L3718" i="2"/>
  <c r="M3718" i="2" s="1"/>
  <c r="L3719" i="2"/>
  <c r="M3719" i="2" s="1"/>
  <c r="L3720" i="2"/>
  <c r="M3720" i="2" s="1"/>
  <c r="L3721" i="2"/>
  <c r="M3721" i="2" s="1"/>
  <c r="L3722" i="2"/>
  <c r="M3722" i="2" s="1"/>
  <c r="L3723" i="2"/>
  <c r="M3723" i="2" s="1"/>
  <c r="L3724" i="2"/>
  <c r="M3724" i="2" s="1"/>
  <c r="L3725" i="2"/>
  <c r="M3725" i="2" s="1"/>
  <c r="L3726" i="2"/>
  <c r="M3726" i="2" s="1"/>
  <c r="L3727" i="2"/>
  <c r="M3727" i="2" s="1"/>
  <c r="L3728" i="2"/>
  <c r="M3728" i="2" s="1"/>
  <c r="L3729" i="2"/>
  <c r="M3729" i="2" s="1"/>
  <c r="L3730" i="2"/>
  <c r="M3730" i="2" s="1"/>
  <c r="L3731" i="2"/>
  <c r="M3731" i="2" s="1"/>
  <c r="L3732" i="2"/>
  <c r="M3732" i="2" s="1"/>
  <c r="L3733" i="2"/>
  <c r="M3733" i="2" s="1"/>
  <c r="L3734" i="2"/>
  <c r="M3734" i="2" s="1"/>
  <c r="L3735" i="2"/>
  <c r="M3735" i="2" s="1"/>
  <c r="L3736" i="2"/>
  <c r="M3736" i="2" s="1"/>
  <c r="L3737" i="2"/>
  <c r="M3737" i="2" s="1"/>
  <c r="L3738" i="2"/>
  <c r="M3738" i="2" s="1"/>
  <c r="L3739" i="2"/>
  <c r="M3739" i="2" s="1"/>
  <c r="L3740" i="2"/>
  <c r="M3740" i="2" s="1"/>
  <c r="L3741" i="2"/>
  <c r="M3741" i="2" s="1"/>
  <c r="L3742" i="2"/>
  <c r="M3742" i="2" s="1"/>
  <c r="L3743" i="2"/>
  <c r="M3743" i="2" s="1"/>
  <c r="L3744" i="2"/>
  <c r="M3744" i="2" s="1"/>
  <c r="L3745" i="2"/>
  <c r="M3745" i="2" s="1"/>
  <c r="L3746" i="2"/>
  <c r="M3746" i="2" s="1"/>
  <c r="L3747" i="2"/>
  <c r="M3747" i="2" s="1"/>
  <c r="L3748" i="2"/>
  <c r="M3748" i="2" s="1"/>
  <c r="L3749" i="2"/>
  <c r="M3749" i="2" s="1"/>
  <c r="L3750" i="2"/>
  <c r="M3750" i="2" s="1"/>
  <c r="L3751" i="2"/>
  <c r="M3751" i="2" s="1"/>
  <c r="L3752" i="2"/>
  <c r="M3752" i="2" s="1"/>
  <c r="L3753" i="2"/>
  <c r="M3753" i="2" s="1"/>
  <c r="L3754" i="2"/>
  <c r="M3754" i="2" s="1"/>
  <c r="L3755" i="2"/>
  <c r="M3755" i="2" s="1"/>
  <c r="L3756" i="2"/>
  <c r="M3756" i="2" s="1"/>
  <c r="L3757" i="2"/>
  <c r="M3757" i="2" s="1"/>
  <c r="L3758" i="2"/>
  <c r="M3758" i="2" s="1"/>
  <c r="L3759" i="2"/>
  <c r="M3759" i="2" s="1"/>
  <c r="L3760" i="2"/>
  <c r="M3760" i="2" s="1"/>
  <c r="L3761" i="2"/>
  <c r="M3761" i="2" s="1"/>
  <c r="L3762" i="2"/>
  <c r="M3762" i="2" s="1"/>
  <c r="L3763" i="2"/>
  <c r="M3763" i="2" s="1"/>
  <c r="L3764" i="2"/>
  <c r="M3764" i="2" s="1"/>
  <c r="L3765" i="2"/>
  <c r="M3765" i="2" s="1"/>
  <c r="L3766" i="2"/>
  <c r="M3766" i="2" s="1"/>
  <c r="L3767" i="2"/>
  <c r="M3767" i="2" s="1"/>
  <c r="L3768" i="2"/>
  <c r="M3768" i="2" s="1"/>
  <c r="L3769" i="2"/>
  <c r="M3769" i="2" s="1"/>
  <c r="L3770" i="2"/>
  <c r="M3770" i="2" s="1"/>
  <c r="L3771" i="2"/>
  <c r="M3771" i="2" s="1"/>
  <c r="L3772" i="2"/>
  <c r="M3772" i="2" s="1"/>
  <c r="L3773" i="2"/>
  <c r="M3773" i="2" s="1"/>
  <c r="L3774" i="2"/>
  <c r="M3774" i="2" s="1"/>
  <c r="L3775" i="2"/>
  <c r="M3775" i="2" s="1"/>
  <c r="L3776" i="2"/>
  <c r="M3776" i="2" s="1"/>
  <c r="L3777" i="2"/>
  <c r="M3777" i="2" s="1"/>
  <c r="L3778" i="2"/>
  <c r="M3778" i="2" s="1"/>
  <c r="L3779" i="2"/>
  <c r="M3779" i="2" s="1"/>
  <c r="L3780" i="2"/>
  <c r="M3780" i="2" s="1"/>
  <c r="L3781" i="2"/>
  <c r="M3781" i="2" s="1"/>
  <c r="L3782" i="2"/>
  <c r="M3782" i="2" s="1"/>
  <c r="L3783" i="2"/>
  <c r="M3783" i="2" s="1"/>
  <c r="L3784" i="2"/>
  <c r="M3784" i="2" s="1"/>
  <c r="L3785" i="2"/>
  <c r="M3785" i="2" s="1"/>
  <c r="L3786" i="2"/>
  <c r="M3786" i="2" s="1"/>
  <c r="L3787" i="2"/>
  <c r="M3787" i="2" s="1"/>
  <c r="L3788" i="2"/>
  <c r="M3788" i="2" s="1"/>
  <c r="L3789" i="2"/>
  <c r="M3789" i="2" s="1"/>
  <c r="L3790" i="2"/>
  <c r="M3790" i="2" s="1"/>
  <c r="L3791" i="2"/>
  <c r="M3791" i="2" s="1"/>
  <c r="L3792" i="2"/>
  <c r="M3792" i="2" s="1"/>
  <c r="L3793" i="2"/>
  <c r="M3793" i="2" s="1"/>
  <c r="L3794" i="2"/>
  <c r="M3794" i="2" s="1"/>
  <c r="L3795" i="2"/>
  <c r="M3795" i="2" s="1"/>
  <c r="L3796" i="2"/>
  <c r="M3796" i="2" s="1"/>
  <c r="L3797" i="2"/>
  <c r="M3797" i="2" s="1"/>
  <c r="L3798" i="2"/>
  <c r="M3798" i="2" s="1"/>
  <c r="L3799" i="2"/>
  <c r="M3799" i="2" s="1"/>
  <c r="L3800" i="2"/>
  <c r="M3800" i="2" s="1"/>
  <c r="L3801" i="2"/>
  <c r="M3801" i="2" s="1"/>
  <c r="L3802" i="2"/>
  <c r="M3802" i="2" s="1"/>
  <c r="L3803" i="2"/>
  <c r="M3803" i="2" s="1"/>
  <c r="L3804" i="2"/>
  <c r="M3804" i="2" s="1"/>
  <c r="L3805" i="2"/>
  <c r="M3805" i="2" s="1"/>
  <c r="L3806" i="2"/>
  <c r="M3806" i="2" s="1"/>
  <c r="L3807" i="2"/>
  <c r="M3807" i="2" s="1"/>
  <c r="L3808" i="2"/>
  <c r="M3808" i="2" s="1"/>
  <c r="L3809" i="2"/>
  <c r="M3809" i="2" s="1"/>
  <c r="L3810" i="2"/>
  <c r="M3810" i="2" s="1"/>
  <c r="L3811" i="2"/>
  <c r="M3811" i="2" s="1"/>
  <c r="L3812" i="2"/>
  <c r="M3812" i="2" s="1"/>
  <c r="L3813" i="2"/>
  <c r="M3813" i="2" s="1"/>
  <c r="L3814" i="2"/>
  <c r="M3814" i="2" s="1"/>
  <c r="L3815" i="2"/>
  <c r="M3815" i="2" s="1"/>
  <c r="L3816" i="2"/>
  <c r="M3816" i="2" s="1"/>
  <c r="L3817" i="2"/>
  <c r="M3817" i="2" s="1"/>
  <c r="L3818" i="2"/>
  <c r="M3818" i="2" s="1"/>
  <c r="L3819" i="2"/>
  <c r="M3819" i="2" s="1"/>
  <c r="L3820" i="2"/>
  <c r="M3820" i="2" s="1"/>
  <c r="L3821" i="2"/>
  <c r="M3821" i="2" s="1"/>
  <c r="L3822" i="2"/>
  <c r="M3822" i="2" s="1"/>
  <c r="L3823" i="2"/>
  <c r="M3823" i="2" s="1"/>
  <c r="L3824" i="2"/>
  <c r="M3824" i="2" s="1"/>
  <c r="L3825" i="2"/>
  <c r="M3825" i="2" s="1"/>
  <c r="L3826" i="2"/>
  <c r="M3826" i="2" s="1"/>
  <c r="L3827" i="2"/>
  <c r="M3827" i="2" s="1"/>
  <c r="L3828" i="2"/>
  <c r="M3828" i="2" s="1"/>
  <c r="L3829" i="2"/>
  <c r="M3829" i="2" s="1"/>
  <c r="L3830" i="2"/>
  <c r="M3830" i="2" s="1"/>
  <c r="L3831" i="2"/>
  <c r="M3831" i="2" s="1"/>
  <c r="L3832" i="2"/>
  <c r="M3832" i="2" s="1"/>
  <c r="L3833" i="2"/>
  <c r="M3833" i="2" s="1"/>
  <c r="L3834" i="2"/>
  <c r="M3834" i="2" s="1"/>
  <c r="L3835" i="2"/>
  <c r="M3835" i="2" s="1"/>
  <c r="L3836" i="2"/>
  <c r="M3836" i="2" s="1"/>
  <c r="L3837" i="2"/>
  <c r="M3837" i="2" s="1"/>
  <c r="L3838" i="2"/>
  <c r="M3838" i="2" s="1"/>
  <c r="L3839" i="2"/>
  <c r="M3839" i="2" s="1"/>
  <c r="L3840" i="2"/>
  <c r="M3840" i="2" s="1"/>
  <c r="L3841" i="2"/>
  <c r="M3841" i="2" s="1"/>
  <c r="L3842" i="2"/>
  <c r="M3842" i="2" s="1"/>
  <c r="L3843" i="2"/>
  <c r="M3843" i="2" s="1"/>
  <c r="L3844" i="2"/>
  <c r="M3844" i="2" s="1"/>
  <c r="L3845" i="2"/>
  <c r="M3845" i="2" s="1"/>
  <c r="L3846" i="2"/>
  <c r="M3846" i="2" s="1"/>
  <c r="L3847" i="2"/>
  <c r="M3847" i="2" s="1"/>
  <c r="L3848" i="2"/>
  <c r="M3848" i="2" s="1"/>
  <c r="L3849" i="2"/>
  <c r="M3849" i="2" s="1"/>
  <c r="L3850" i="2"/>
  <c r="M3850" i="2" s="1"/>
  <c r="L3851" i="2"/>
  <c r="M3851" i="2" s="1"/>
  <c r="L3852" i="2"/>
  <c r="M3852" i="2" s="1"/>
  <c r="L3853" i="2"/>
  <c r="M3853" i="2" s="1"/>
  <c r="L3854" i="2"/>
  <c r="M3854" i="2" s="1"/>
  <c r="L3855" i="2"/>
  <c r="M3855" i="2" s="1"/>
  <c r="L3856" i="2"/>
  <c r="M3856" i="2" s="1"/>
  <c r="L3857" i="2"/>
  <c r="M3857" i="2" s="1"/>
  <c r="L3858" i="2"/>
  <c r="M3858" i="2" s="1"/>
  <c r="L3859" i="2"/>
  <c r="M3859" i="2" s="1"/>
  <c r="L3860" i="2"/>
  <c r="M3860" i="2" s="1"/>
  <c r="L3861" i="2"/>
  <c r="M3861" i="2" s="1"/>
  <c r="L3862" i="2"/>
  <c r="M3862" i="2" s="1"/>
  <c r="L3863" i="2"/>
  <c r="M3863" i="2" s="1"/>
  <c r="L3864" i="2"/>
  <c r="M3864" i="2" s="1"/>
  <c r="L3865" i="2"/>
  <c r="M3865" i="2" s="1"/>
  <c r="L3866" i="2"/>
  <c r="M3866" i="2" s="1"/>
  <c r="L3867" i="2"/>
  <c r="M3867" i="2" s="1"/>
  <c r="L3868" i="2"/>
  <c r="M3868" i="2" s="1"/>
  <c r="L3869" i="2"/>
  <c r="M3869" i="2" s="1"/>
  <c r="L3870" i="2"/>
  <c r="M3870" i="2" s="1"/>
  <c r="L3871" i="2"/>
  <c r="M3871" i="2" s="1"/>
  <c r="L3872" i="2"/>
  <c r="M3872" i="2" s="1"/>
  <c r="L3873" i="2"/>
  <c r="M3873" i="2" s="1"/>
  <c r="L3874" i="2"/>
  <c r="M3874" i="2" s="1"/>
  <c r="L3875" i="2"/>
  <c r="M3875" i="2" s="1"/>
  <c r="L3876" i="2"/>
  <c r="M3876" i="2" s="1"/>
  <c r="L3877" i="2"/>
  <c r="M3877" i="2" s="1"/>
  <c r="L3878" i="2"/>
  <c r="M3878" i="2" s="1"/>
  <c r="L3879" i="2"/>
  <c r="M3879" i="2" s="1"/>
  <c r="L3880" i="2"/>
  <c r="M3880" i="2" s="1"/>
  <c r="L3881" i="2"/>
  <c r="M3881" i="2" s="1"/>
  <c r="L3882" i="2"/>
  <c r="M3882" i="2" s="1"/>
  <c r="L3883" i="2"/>
  <c r="M3883" i="2" s="1"/>
  <c r="L3884" i="2"/>
  <c r="M3884" i="2" s="1"/>
  <c r="L3885" i="2"/>
  <c r="M3885" i="2" s="1"/>
  <c r="L3886" i="2"/>
  <c r="M3886" i="2" s="1"/>
  <c r="L3887" i="2"/>
  <c r="M3887" i="2" s="1"/>
  <c r="L3888" i="2"/>
  <c r="M3888" i="2" s="1"/>
  <c r="L3889" i="2"/>
  <c r="M3889" i="2" s="1"/>
  <c r="L3890" i="2"/>
  <c r="M3890" i="2" s="1"/>
  <c r="L3891" i="2"/>
  <c r="M3891" i="2" s="1"/>
  <c r="L3892" i="2"/>
  <c r="M3892" i="2" s="1"/>
  <c r="L3893" i="2"/>
  <c r="M3893" i="2" s="1"/>
  <c r="L3894" i="2"/>
  <c r="M3894" i="2" s="1"/>
  <c r="L3895" i="2"/>
  <c r="M3895" i="2" s="1"/>
  <c r="L3896" i="2"/>
  <c r="M3896" i="2" s="1"/>
  <c r="L3897" i="2"/>
  <c r="M3897" i="2" s="1"/>
  <c r="L3898" i="2"/>
  <c r="M3898" i="2" s="1"/>
  <c r="L3899" i="2"/>
  <c r="M3899" i="2" s="1"/>
  <c r="L3900" i="2"/>
  <c r="M3900" i="2" s="1"/>
  <c r="L3901" i="2"/>
  <c r="M3901" i="2" s="1"/>
  <c r="L3902" i="2"/>
  <c r="M3902" i="2" s="1"/>
  <c r="L3903" i="2"/>
  <c r="M3903" i="2" s="1"/>
  <c r="L3904" i="2"/>
  <c r="M3904" i="2" s="1"/>
  <c r="L3905" i="2"/>
  <c r="M3905" i="2" s="1"/>
  <c r="L3906" i="2"/>
  <c r="M3906" i="2" s="1"/>
  <c r="L3907" i="2"/>
  <c r="M3907" i="2" s="1"/>
  <c r="L3908" i="2"/>
  <c r="M3908" i="2" s="1"/>
  <c r="L3909" i="2"/>
  <c r="M3909" i="2" s="1"/>
  <c r="L3910" i="2"/>
  <c r="M3910" i="2" s="1"/>
  <c r="L3911" i="2"/>
  <c r="M3911" i="2" s="1"/>
  <c r="L3912" i="2"/>
  <c r="M3912" i="2" s="1"/>
  <c r="L3913" i="2"/>
  <c r="M3913" i="2" s="1"/>
  <c r="L3914" i="2"/>
  <c r="M3914" i="2" s="1"/>
  <c r="L3915" i="2"/>
  <c r="M3915" i="2" s="1"/>
  <c r="L3916" i="2"/>
  <c r="M3916" i="2" s="1"/>
  <c r="L3917" i="2"/>
  <c r="M3917" i="2" s="1"/>
  <c r="L3918" i="2"/>
  <c r="M3918" i="2" s="1"/>
  <c r="L3919" i="2"/>
  <c r="M3919" i="2" s="1"/>
  <c r="L3920" i="2"/>
  <c r="M3920" i="2" s="1"/>
  <c r="L3921" i="2"/>
  <c r="M3921" i="2" s="1"/>
  <c r="L3922" i="2"/>
  <c r="M3922" i="2" s="1"/>
  <c r="L3923" i="2"/>
  <c r="M3923" i="2" s="1"/>
  <c r="L3924" i="2"/>
  <c r="M3924" i="2" s="1"/>
  <c r="L3925" i="2"/>
  <c r="M3925" i="2" s="1"/>
  <c r="L3926" i="2"/>
  <c r="M3926" i="2" s="1"/>
  <c r="L3927" i="2"/>
  <c r="M3927" i="2" s="1"/>
  <c r="L3928" i="2"/>
  <c r="M3928" i="2" s="1"/>
  <c r="L3929" i="2"/>
  <c r="M3929" i="2" s="1"/>
  <c r="L3930" i="2"/>
  <c r="M3930" i="2" s="1"/>
  <c r="L3931" i="2"/>
  <c r="M3931" i="2" s="1"/>
  <c r="L3932" i="2"/>
  <c r="M3932" i="2" s="1"/>
  <c r="L3933" i="2"/>
  <c r="M3933" i="2" s="1"/>
  <c r="L3934" i="2"/>
  <c r="M3934" i="2" s="1"/>
  <c r="L3935" i="2"/>
  <c r="M3935" i="2" s="1"/>
  <c r="L3936" i="2"/>
  <c r="M3936" i="2" s="1"/>
  <c r="L3937" i="2"/>
  <c r="M3937" i="2" s="1"/>
  <c r="L3938" i="2"/>
  <c r="M3938" i="2" s="1"/>
  <c r="L3939" i="2"/>
  <c r="M3939" i="2" s="1"/>
  <c r="L3940" i="2"/>
  <c r="M3940" i="2" s="1"/>
  <c r="L3941" i="2"/>
  <c r="M3941" i="2" s="1"/>
  <c r="L3942" i="2"/>
  <c r="M3942" i="2" s="1"/>
  <c r="L3943" i="2"/>
  <c r="M3943" i="2" s="1"/>
  <c r="L3944" i="2"/>
  <c r="M3944" i="2" s="1"/>
  <c r="L3945" i="2"/>
  <c r="M3945" i="2" s="1"/>
  <c r="L3946" i="2"/>
  <c r="M3946" i="2" s="1"/>
  <c r="L3947" i="2"/>
  <c r="M3947" i="2" s="1"/>
  <c r="L3948" i="2"/>
  <c r="M3948" i="2" s="1"/>
  <c r="L3949" i="2"/>
  <c r="M3949" i="2" s="1"/>
  <c r="L3950" i="2"/>
  <c r="M3950" i="2" s="1"/>
  <c r="L3951" i="2"/>
  <c r="M3951" i="2" s="1"/>
  <c r="L3952" i="2"/>
  <c r="M3952" i="2" s="1"/>
  <c r="L3953" i="2"/>
  <c r="M3953" i="2" s="1"/>
  <c r="L3954" i="2"/>
  <c r="M3954" i="2" s="1"/>
  <c r="L3955" i="2"/>
  <c r="M3955" i="2" s="1"/>
  <c r="L3956" i="2"/>
  <c r="M3956" i="2" s="1"/>
  <c r="L3957" i="2"/>
  <c r="M3957" i="2" s="1"/>
  <c r="L3958" i="2"/>
  <c r="M3958" i="2" s="1"/>
  <c r="L3959" i="2"/>
  <c r="M3959" i="2" s="1"/>
  <c r="L3960" i="2"/>
  <c r="M3960" i="2" s="1"/>
  <c r="L3961" i="2"/>
  <c r="M3961" i="2" s="1"/>
  <c r="L3962" i="2"/>
  <c r="M3962" i="2" s="1"/>
  <c r="L3963" i="2"/>
  <c r="M3963" i="2" s="1"/>
  <c r="L3964" i="2"/>
  <c r="M3964" i="2" s="1"/>
  <c r="L3965" i="2"/>
  <c r="M3965" i="2" s="1"/>
  <c r="L3966" i="2"/>
  <c r="M3966" i="2" s="1"/>
  <c r="L3967" i="2"/>
  <c r="M3967" i="2" s="1"/>
  <c r="L3968" i="2"/>
  <c r="M3968" i="2" s="1"/>
  <c r="L3969" i="2"/>
  <c r="M3969" i="2" s="1"/>
  <c r="L3970" i="2"/>
  <c r="M3970" i="2" s="1"/>
  <c r="L3971" i="2"/>
  <c r="M3971" i="2" s="1"/>
  <c r="L3972" i="2"/>
  <c r="M3972" i="2" s="1"/>
  <c r="L3973" i="2"/>
  <c r="M3973" i="2" s="1"/>
  <c r="L3974" i="2"/>
  <c r="M3974" i="2" s="1"/>
  <c r="L3975" i="2"/>
  <c r="M3975" i="2" s="1"/>
  <c r="L3976" i="2"/>
  <c r="M3976" i="2" s="1"/>
  <c r="L3977" i="2"/>
  <c r="M3977" i="2" s="1"/>
  <c r="L3978" i="2"/>
  <c r="M3978" i="2" s="1"/>
  <c r="L3979" i="2"/>
  <c r="M3979" i="2" s="1"/>
  <c r="L3980" i="2"/>
  <c r="M3980" i="2" s="1"/>
  <c r="L3981" i="2"/>
  <c r="M3981" i="2" s="1"/>
  <c r="L3982" i="2"/>
  <c r="M3982" i="2" s="1"/>
  <c r="L3983" i="2"/>
  <c r="M3983" i="2" s="1"/>
  <c r="L3984" i="2"/>
  <c r="M3984" i="2" s="1"/>
  <c r="L3985" i="2"/>
  <c r="M3985" i="2" s="1"/>
  <c r="L3986" i="2"/>
  <c r="M3986" i="2" s="1"/>
  <c r="L3987" i="2"/>
  <c r="M3987" i="2" s="1"/>
  <c r="L3988" i="2"/>
  <c r="M3988" i="2" s="1"/>
  <c r="L3989" i="2"/>
  <c r="M3989" i="2" s="1"/>
  <c r="L3990" i="2"/>
  <c r="M3990" i="2" s="1"/>
  <c r="L3991" i="2"/>
  <c r="M3991" i="2" s="1"/>
  <c r="L3992" i="2"/>
  <c r="M3992" i="2" s="1"/>
  <c r="L3993" i="2"/>
  <c r="M3993" i="2" s="1"/>
  <c r="L3994" i="2"/>
  <c r="M3994" i="2" s="1"/>
  <c r="L3995" i="2"/>
  <c r="M3995" i="2" s="1"/>
  <c r="L3996" i="2"/>
  <c r="M3996" i="2" s="1"/>
  <c r="L3997" i="2"/>
  <c r="M3997" i="2" s="1"/>
  <c r="L3998" i="2"/>
  <c r="M3998" i="2" s="1"/>
  <c r="L3999" i="2"/>
  <c r="M3999" i="2" s="1"/>
  <c r="L4000" i="2"/>
  <c r="M4000" i="2" s="1"/>
  <c r="L4001" i="2"/>
  <c r="M4001" i="2" s="1"/>
  <c r="L4002" i="2"/>
  <c r="M4002" i="2" s="1"/>
  <c r="L4003" i="2"/>
  <c r="M4003" i="2" s="1"/>
  <c r="L4004" i="2"/>
  <c r="M4004" i="2" s="1"/>
  <c r="L4005" i="2"/>
  <c r="M4005" i="2" s="1"/>
  <c r="L4006" i="2"/>
  <c r="M4006" i="2" s="1"/>
  <c r="L4007" i="2"/>
  <c r="M4007" i="2" s="1"/>
  <c r="L4008" i="2"/>
  <c r="M4008" i="2" s="1"/>
  <c r="L4009" i="2"/>
  <c r="M4009" i="2" s="1"/>
  <c r="L4010" i="2"/>
  <c r="M4010" i="2" s="1"/>
  <c r="L4011" i="2"/>
  <c r="M4011" i="2" s="1"/>
  <c r="L4012" i="2"/>
  <c r="M4012" i="2" s="1"/>
  <c r="L4013" i="2"/>
  <c r="M4013" i="2" s="1"/>
  <c r="L4014" i="2"/>
  <c r="M4014" i="2" s="1"/>
  <c r="L4015" i="2"/>
  <c r="M4015" i="2" s="1"/>
  <c r="L4016" i="2"/>
  <c r="M4016" i="2" s="1"/>
  <c r="L4017" i="2"/>
  <c r="M4017" i="2" s="1"/>
  <c r="L4018" i="2"/>
  <c r="M4018" i="2" s="1"/>
  <c r="L4019" i="2"/>
  <c r="M4019" i="2" s="1"/>
  <c r="L4020" i="2"/>
  <c r="M4020" i="2" s="1"/>
  <c r="L4021" i="2"/>
  <c r="M4021" i="2" s="1"/>
  <c r="L4022" i="2"/>
  <c r="M4022" i="2" s="1"/>
  <c r="L4023" i="2"/>
  <c r="M4023" i="2" s="1"/>
  <c r="L4024" i="2"/>
  <c r="M4024" i="2" s="1"/>
  <c r="L4025" i="2"/>
  <c r="M4025" i="2" s="1"/>
  <c r="L4026" i="2"/>
  <c r="M4026" i="2" s="1"/>
  <c r="L4027" i="2"/>
  <c r="M4027" i="2" s="1"/>
  <c r="L4028" i="2"/>
  <c r="M4028" i="2" s="1"/>
  <c r="L4029" i="2"/>
  <c r="M4029" i="2" s="1"/>
  <c r="L4030" i="2"/>
  <c r="M4030" i="2" s="1"/>
  <c r="L4031" i="2"/>
  <c r="M4031" i="2" s="1"/>
  <c r="L4032" i="2"/>
  <c r="M4032" i="2" s="1"/>
  <c r="L4033" i="2"/>
  <c r="M4033" i="2" s="1"/>
  <c r="L4034" i="2"/>
  <c r="M4034" i="2" s="1"/>
  <c r="L4035" i="2"/>
  <c r="M4035" i="2" s="1"/>
  <c r="L4036" i="2"/>
  <c r="M4036" i="2" s="1"/>
  <c r="L4037" i="2"/>
  <c r="M4037" i="2" s="1"/>
  <c r="L4038" i="2"/>
  <c r="M4038" i="2" s="1"/>
  <c r="L4039" i="2"/>
  <c r="M4039" i="2" s="1"/>
  <c r="L4040" i="2"/>
  <c r="M4040" i="2" s="1"/>
  <c r="L4041" i="2"/>
  <c r="M4041" i="2" s="1"/>
  <c r="L4042" i="2"/>
  <c r="M4042" i="2" s="1"/>
  <c r="L4043" i="2"/>
  <c r="M4043" i="2" s="1"/>
  <c r="L4044" i="2"/>
  <c r="M4044" i="2" s="1"/>
  <c r="L4045" i="2"/>
  <c r="M4045" i="2" s="1"/>
  <c r="L4046" i="2"/>
  <c r="M4046" i="2" s="1"/>
  <c r="L4047" i="2"/>
  <c r="M4047" i="2" s="1"/>
  <c r="L4048" i="2"/>
  <c r="M4048" i="2" s="1"/>
  <c r="L4049" i="2"/>
  <c r="M4049" i="2" s="1"/>
  <c r="L4050" i="2"/>
  <c r="M4050" i="2" s="1"/>
  <c r="L4051" i="2"/>
  <c r="M4051" i="2" s="1"/>
  <c r="L4052" i="2"/>
  <c r="M4052" i="2" s="1"/>
  <c r="L4053" i="2"/>
  <c r="M4053" i="2" s="1"/>
  <c r="L4054" i="2"/>
  <c r="M4054" i="2" s="1"/>
  <c r="L4055" i="2"/>
  <c r="M4055" i="2" s="1"/>
  <c r="L4056" i="2"/>
  <c r="M4056" i="2" s="1"/>
  <c r="L4057" i="2"/>
  <c r="M4057" i="2" s="1"/>
  <c r="L4058" i="2"/>
  <c r="M4058" i="2" s="1"/>
  <c r="L4059" i="2"/>
  <c r="M4059" i="2" s="1"/>
  <c r="L4060" i="2"/>
  <c r="M4060" i="2" s="1"/>
  <c r="L4061" i="2"/>
  <c r="M4061" i="2" s="1"/>
  <c r="L4062" i="2"/>
  <c r="M4062" i="2" s="1"/>
  <c r="L4063" i="2"/>
  <c r="M4063" i="2" s="1"/>
  <c r="L4064" i="2"/>
  <c r="M4064" i="2" s="1"/>
  <c r="L4065" i="2"/>
  <c r="M4065" i="2" s="1"/>
  <c r="L4066" i="2"/>
  <c r="M4066" i="2" s="1"/>
  <c r="L4067" i="2"/>
  <c r="M4067" i="2" s="1"/>
  <c r="L4068" i="2"/>
  <c r="M4068" i="2" s="1"/>
  <c r="L4069" i="2"/>
  <c r="M4069" i="2" s="1"/>
  <c r="L4070" i="2"/>
  <c r="M4070" i="2" s="1"/>
  <c r="L4071" i="2"/>
  <c r="M4071" i="2" s="1"/>
  <c r="L4072" i="2"/>
  <c r="M4072" i="2" s="1"/>
  <c r="L4073" i="2"/>
  <c r="M4073" i="2" s="1"/>
  <c r="L4074" i="2"/>
  <c r="M4074" i="2" s="1"/>
  <c r="L4075" i="2"/>
  <c r="M4075" i="2" s="1"/>
  <c r="L4076" i="2"/>
  <c r="M4076" i="2" s="1"/>
  <c r="L4077" i="2"/>
  <c r="M4077" i="2" s="1"/>
  <c r="L4078" i="2"/>
  <c r="M4078" i="2" s="1"/>
  <c r="L4079" i="2"/>
  <c r="M4079" i="2" s="1"/>
  <c r="L4080" i="2"/>
  <c r="M4080" i="2" s="1"/>
  <c r="L4081" i="2"/>
  <c r="M4081" i="2" s="1"/>
  <c r="L4082" i="2"/>
  <c r="M4082" i="2" s="1"/>
  <c r="L4083" i="2"/>
  <c r="M4083" i="2" s="1"/>
  <c r="L4084" i="2"/>
  <c r="M4084" i="2" s="1"/>
  <c r="L4085" i="2"/>
  <c r="M4085" i="2" s="1"/>
  <c r="L4086" i="2"/>
  <c r="M4086" i="2" s="1"/>
  <c r="L4087" i="2"/>
  <c r="M4087" i="2" s="1"/>
  <c r="L4088" i="2"/>
  <c r="M4088" i="2" s="1"/>
  <c r="L4089" i="2"/>
  <c r="M4089" i="2" s="1"/>
  <c r="L4090" i="2"/>
  <c r="M4090" i="2" s="1"/>
  <c r="L4091" i="2"/>
  <c r="M4091" i="2" s="1"/>
  <c r="L4092" i="2"/>
  <c r="M4092" i="2" s="1"/>
  <c r="L4093" i="2"/>
  <c r="M4093" i="2" s="1"/>
  <c r="L4094" i="2"/>
  <c r="M4094" i="2" s="1"/>
  <c r="L4095" i="2"/>
  <c r="M4095" i="2" s="1"/>
  <c r="L4096" i="2"/>
  <c r="M4096" i="2" s="1"/>
  <c r="L4097" i="2"/>
  <c r="M4097" i="2" s="1"/>
  <c r="L4098" i="2"/>
  <c r="M4098" i="2" s="1"/>
  <c r="L4099" i="2"/>
  <c r="M4099" i="2" s="1"/>
  <c r="L4100" i="2"/>
  <c r="M4100" i="2" s="1"/>
  <c r="L4101" i="2"/>
  <c r="M4101" i="2" s="1"/>
  <c r="L4102" i="2"/>
  <c r="M4102" i="2" s="1"/>
  <c r="L4103" i="2"/>
  <c r="M4103" i="2" s="1"/>
  <c r="L4104" i="2"/>
  <c r="M4104" i="2" s="1"/>
  <c r="L4105" i="2"/>
  <c r="M4105" i="2" s="1"/>
  <c r="L4106" i="2"/>
  <c r="M4106" i="2" s="1"/>
  <c r="L4107" i="2"/>
  <c r="M4107" i="2" s="1"/>
  <c r="L4108" i="2"/>
  <c r="M4108" i="2" s="1"/>
  <c r="L4109" i="2"/>
  <c r="M4109" i="2" s="1"/>
  <c r="L4110" i="2"/>
  <c r="M4110" i="2" s="1"/>
  <c r="L4111" i="2"/>
  <c r="M4111" i="2" s="1"/>
  <c r="L4112" i="2"/>
  <c r="M4112" i="2" s="1"/>
  <c r="L4113" i="2"/>
  <c r="M4113" i="2" s="1"/>
  <c r="L4114" i="2"/>
  <c r="M4114" i="2" s="1"/>
  <c r="L4115" i="2"/>
  <c r="M4115" i="2" s="1"/>
  <c r="L4116" i="2"/>
  <c r="M4116" i="2" s="1"/>
  <c r="L4117" i="2"/>
  <c r="M4117" i="2" s="1"/>
  <c r="L4118" i="2"/>
  <c r="M4118" i="2" s="1"/>
  <c r="L4119" i="2"/>
  <c r="M4119" i="2" s="1"/>
  <c r="L4120" i="2"/>
  <c r="M4120" i="2" s="1"/>
  <c r="L4121" i="2"/>
  <c r="M4121" i="2" s="1"/>
  <c r="L4122" i="2"/>
  <c r="M4122" i="2" s="1"/>
  <c r="L4123" i="2"/>
  <c r="M4123" i="2" s="1"/>
  <c r="L4124" i="2"/>
  <c r="M4124" i="2" s="1"/>
  <c r="L4125" i="2"/>
  <c r="M4125" i="2" s="1"/>
  <c r="L4126" i="2"/>
  <c r="M4126" i="2" s="1"/>
  <c r="L4127" i="2"/>
  <c r="M4127" i="2" s="1"/>
  <c r="L4128" i="2"/>
  <c r="M4128" i="2" s="1"/>
  <c r="L4129" i="2"/>
  <c r="M4129" i="2" s="1"/>
  <c r="L4130" i="2"/>
  <c r="M4130" i="2" s="1"/>
  <c r="L4131" i="2"/>
  <c r="M4131" i="2" s="1"/>
  <c r="L4132" i="2"/>
  <c r="M4132" i="2" s="1"/>
  <c r="L4133" i="2"/>
  <c r="M4133" i="2" s="1"/>
  <c r="L4134" i="2"/>
  <c r="M4134" i="2" s="1"/>
  <c r="L4135" i="2"/>
  <c r="M4135" i="2" s="1"/>
  <c r="L4136" i="2"/>
  <c r="M4136" i="2" s="1"/>
  <c r="L4137" i="2"/>
  <c r="M4137" i="2" s="1"/>
  <c r="L4138" i="2"/>
  <c r="M4138" i="2" s="1"/>
  <c r="L4139" i="2"/>
  <c r="M4139" i="2" s="1"/>
  <c r="L4140" i="2"/>
  <c r="M4140" i="2" s="1"/>
  <c r="L4141" i="2"/>
  <c r="M4141" i="2" s="1"/>
  <c r="L4142" i="2"/>
  <c r="M4142" i="2" s="1"/>
  <c r="L4143" i="2"/>
  <c r="M4143" i="2" s="1"/>
  <c r="L4144" i="2"/>
  <c r="M4144" i="2" s="1"/>
  <c r="L4145" i="2"/>
  <c r="M4145" i="2" s="1"/>
  <c r="L4146" i="2"/>
  <c r="M4146" i="2" s="1"/>
  <c r="L4147" i="2"/>
  <c r="M4147" i="2" s="1"/>
  <c r="L4148" i="2"/>
  <c r="M4148" i="2" s="1"/>
  <c r="L4149" i="2"/>
  <c r="M4149" i="2" s="1"/>
  <c r="L4150" i="2"/>
  <c r="M4150" i="2" s="1"/>
  <c r="L4151" i="2"/>
  <c r="M4151" i="2" s="1"/>
  <c r="L4152" i="2"/>
  <c r="M4152" i="2" s="1"/>
  <c r="L4153" i="2"/>
  <c r="M4153" i="2" s="1"/>
  <c r="L4154" i="2"/>
  <c r="M4154" i="2" s="1"/>
  <c r="L4155" i="2"/>
  <c r="M4155" i="2" s="1"/>
  <c r="L4156" i="2"/>
  <c r="M4156" i="2" s="1"/>
  <c r="L4157" i="2"/>
  <c r="M4157" i="2" s="1"/>
  <c r="L4158" i="2"/>
  <c r="M4158" i="2" s="1"/>
  <c r="L4159" i="2"/>
  <c r="M4159" i="2" s="1"/>
  <c r="L4160" i="2"/>
  <c r="M4160" i="2" s="1"/>
  <c r="L4161" i="2"/>
  <c r="M4161" i="2" s="1"/>
  <c r="L4162" i="2"/>
  <c r="M4162" i="2" s="1"/>
  <c r="L4163" i="2"/>
  <c r="M4163" i="2" s="1"/>
  <c r="L4164" i="2"/>
  <c r="M4164" i="2" s="1"/>
  <c r="L4165" i="2"/>
  <c r="M4165" i="2" s="1"/>
  <c r="L4166" i="2"/>
  <c r="M4166" i="2" s="1"/>
  <c r="L4167" i="2"/>
  <c r="M4167" i="2" s="1"/>
  <c r="L4168" i="2"/>
  <c r="M4168" i="2" s="1"/>
  <c r="L4169" i="2"/>
  <c r="M4169" i="2" s="1"/>
  <c r="L4170" i="2"/>
  <c r="M4170" i="2" s="1"/>
  <c r="L4171" i="2"/>
  <c r="M4171" i="2" s="1"/>
  <c r="L4172" i="2"/>
  <c r="M4172" i="2" s="1"/>
  <c r="L4173" i="2"/>
  <c r="M4173" i="2" s="1"/>
  <c r="L4174" i="2"/>
  <c r="M4174" i="2" s="1"/>
  <c r="L4175" i="2"/>
  <c r="M4175" i="2" s="1"/>
  <c r="L4176" i="2"/>
  <c r="M4176" i="2" s="1"/>
  <c r="L4177" i="2"/>
  <c r="M4177" i="2" s="1"/>
  <c r="L4178" i="2"/>
  <c r="M4178" i="2" s="1"/>
  <c r="L4179" i="2"/>
  <c r="M4179" i="2" s="1"/>
  <c r="L4180" i="2"/>
  <c r="M4180" i="2" s="1"/>
  <c r="L4181" i="2"/>
  <c r="M4181" i="2" s="1"/>
  <c r="L4182" i="2"/>
  <c r="M4182" i="2" s="1"/>
  <c r="L4183" i="2"/>
  <c r="M4183" i="2" s="1"/>
  <c r="L4184" i="2"/>
  <c r="M4184" i="2" s="1"/>
  <c r="L4185" i="2"/>
  <c r="M4185" i="2" s="1"/>
  <c r="L4186" i="2"/>
  <c r="M4186" i="2" s="1"/>
  <c r="L4187" i="2"/>
  <c r="M4187" i="2" s="1"/>
  <c r="L4188" i="2"/>
  <c r="M4188" i="2" s="1"/>
  <c r="L4189" i="2"/>
  <c r="M4189" i="2" s="1"/>
  <c r="L4190" i="2"/>
  <c r="M4190" i="2" s="1"/>
  <c r="L4191" i="2"/>
  <c r="M4191" i="2" s="1"/>
  <c r="L4192" i="2"/>
  <c r="M4192" i="2" s="1"/>
  <c r="L4193" i="2"/>
  <c r="M4193" i="2" s="1"/>
  <c r="L4194" i="2"/>
  <c r="M4194" i="2" s="1"/>
  <c r="L4195" i="2"/>
  <c r="M4195" i="2" s="1"/>
  <c r="L4196" i="2"/>
  <c r="M4196" i="2" s="1"/>
  <c r="L4197" i="2"/>
  <c r="M4197" i="2" s="1"/>
  <c r="L4198" i="2"/>
  <c r="M4198" i="2" s="1"/>
  <c r="L4199" i="2"/>
  <c r="M4199" i="2" s="1"/>
  <c r="L4200" i="2"/>
  <c r="M4200" i="2" s="1"/>
  <c r="L4201" i="2"/>
  <c r="M4201" i="2" s="1"/>
  <c r="L4202" i="2"/>
  <c r="M4202" i="2" s="1"/>
  <c r="L4203" i="2"/>
  <c r="M4203" i="2" s="1"/>
  <c r="L4204" i="2"/>
  <c r="M4204" i="2" s="1"/>
  <c r="L4205" i="2"/>
  <c r="M4205" i="2" s="1"/>
  <c r="L4206" i="2"/>
  <c r="M4206" i="2" s="1"/>
  <c r="L4207" i="2"/>
  <c r="M4207" i="2" s="1"/>
  <c r="L4208" i="2"/>
  <c r="M4208" i="2" s="1"/>
  <c r="L4209" i="2"/>
  <c r="M4209" i="2" s="1"/>
  <c r="L4210" i="2"/>
  <c r="M4210" i="2" s="1"/>
  <c r="L4211" i="2"/>
  <c r="M4211" i="2" s="1"/>
  <c r="L4212" i="2"/>
  <c r="M4212" i="2" s="1"/>
  <c r="L4213" i="2"/>
  <c r="M4213" i="2" s="1"/>
  <c r="L4214" i="2"/>
  <c r="M4214" i="2" s="1"/>
  <c r="L4215" i="2"/>
  <c r="M4215" i="2" s="1"/>
  <c r="L4216" i="2"/>
  <c r="M4216" i="2" s="1"/>
  <c r="L4217" i="2"/>
  <c r="M4217" i="2" s="1"/>
  <c r="L4218" i="2"/>
  <c r="M4218" i="2" s="1"/>
  <c r="L4219" i="2"/>
  <c r="M4219" i="2" s="1"/>
  <c r="L4220" i="2"/>
  <c r="M4220" i="2" s="1"/>
  <c r="L4221" i="2"/>
  <c r="M4221" i="2" s="1"/>
  <c r="L4222" i="2"/>
  <c r="M4222" i="2" s="1"/>
  <c r="L4223" i="2"/>
  <c r="M4223" i="2" s="1"/>
  <c r="L4224" i="2"/>
  <c r="M4224" i="2" s="1"/>
  <c r="L4225" i="2"/>
  <c r="M4225" i="2" s="1"/>
  <c r="L4226" i="2"/>
  <c r="M4226" i="2" s="1"/>
  <c r="L4227" i="2"/>
  <c r="M4227" i="2" s="1"/>
  <c r="L4228" i="2"/>
  <c r="M4228" i="2" s="1"/>
  <c r="L4229" i="2"/>
  <c r="M4229" i="2" s="1"/>
  <c r="L4230" i="2"/>
  <c r="M4230" i="2" s="1"/>
  <c r="L4231" i="2"/>
  <c r="M4231" i="2" s="1"/>
  <c r="L4232" i="2"/>
  <c r="M4232" i="2" s="1"/>
  <c r="L4233" i="2"/>
  <c r="M4233" i="2" s="1"/>
  <c r="L4234" i="2"/>
  <c r="M4234" i="2" s="1"/>
  <c r="L4235" i="2"/>
  <c r="M4235" i="2" s="1"/>
  <c r="L4236" i="2"/>
  <c r="M4236" i="2" s="1"/>
  <c r="L4237" i="2"/>
  <c r="M4237" i="2" s="1"/>
  <c r="L4238" i="2"/>
  <c r="M4238" i="2" s="1"/>
  <c r="L4239" i="2"/>
  <c r="M4239" i="2" s="1"/>
  <c r="L4240" i="2"/>
  <c r="M4240" i="2" s="1"/>
  <c r="L4241" i="2"/>
  <c r="M4241" i="2" s="1"/>
  <c r="L4242" i="2"/>
  <c r="M4242" i="2" s="1"/>
  <c r="L4243" i="2"/>
  <c r="M4243" i="2" s="1"/>
  <c r="L4244" i="2"/>
  <c r="M4244" i="2" s="1"/>
  <c r="L4245" i="2"/>
  <c r="M4245" i="2" s="1"/>
  <c r="L4246" i="2"/>
  <c r="M4246" i="2" s="1"/>
  <c r="L4247" i="2"/>
  <c r="M4247" i="2" s="1"/>
  <c r="L4248" i="2"/>
  <c r="M4248" i="2" s="1"/>
  <c r="L4249" i="2"/>
  <c r="M4249" i="2" s="1"/>
  <c r="L4250" i="2"/>
  <c r="M4250" i="2" s="1"/>
  <c r="L4251" i="2"/>
  <c r="M4251" i="2" s="1"/>
  <c r="L4252" i="2"/>
  <c r="M4252" i="2" s="1"/>
  <c r="L4253" i="2"/>
  <c r="M4253" i="2" s="1"/>
  <c r="L4254" i="2"/>
  <c r="M4254" i="2" s="1"/>
  <c r="L4255" i="2"/>
  <c r="M4255" i="2" s="1"/>
  <c r="L4256" i="2"/>
  <c r="M4256" i="2" s="1"/>
  <c r="L4257" i="2"/>
  <c r="M4257" i="2" s="1"/>
  <c r="L4258" i="2"/>
  <c r="M4258" i="2" s="1"/>
  <c r="L4259" i="2"/>
  <c r="M4259" i="2" s="1"/>
  <c r="L4260" i="2"/>
  <c r="M4260" i="2" s="1"/>
  <c r="L4261" i="2"/>
  <c r="M4261" i="2" s="1"/>
  <c r="L4262" i="2"/>
  <c r="M4262" i="2" s="1"/>
  <c r="L4263" i="2"/>
  <c r="M4263" i="2" s="1"/>
  <c r="L4264" i="2"/>
  <c r="M4264" i="2" s="1"/>
  <c r="L4265" i="2"/>
  <c r="M4265" i="2" s="1"/>
  <c r="L4266" i="2"/>
  <c r="M4266" i="2" s="1"/>
  <c r="L4267" i="2"/>
  <c r="M4267" i="2" s="1"/>
  <c r="L4268" i="2"/>
  <c r="M4268" i="2" s="1"/>
  <c r="L4269" i="2"/>
  <c r="M4269" i="2" s="1"/>
  <c r="L4270" i="2"/>
  <c r="M4270" i="2" s="1"/>
  <c r="L4271" i="2"/>
  <c r="M4271" i="2" s="1"/>
  <c r="L4272" i="2"/>
  <c r="M4272" i="2" s="1"/>
  <c r="L4273" i="2"/>
  <c r="M4273" i="2" s="1"/>
  <c r="L4274" i="2"/>
  <c r="M4274" i="2" s="1"/>
  <c r="L4275" i="2"/>
  <c r="M4275" i="2" s="1"/>
  <c r="L4276" i="2"/>
  <c r="M4276" i="2" s="1"/>
  <c r="L4277" i="2"/>
  <c r="M4277" i="2" s="1"/>
  <c r="L4278" i="2"/>
  <c r="M4278" i="2" s="1"/>
  <c r="L4279" i="2"/>
  <c r="M4279" i="2" s="1"/>
  <c r="L4280" i="2"/>
  <c r="M4280" i="2" s="1"/>
  <c r="L4281" i="2"/>
  <c r="M4281" i="2" s="1"/>
  <c r="L4282" i="2"/>
  <c r="M4282" i="2" s="1"/>
  <c r="L4283" i="2"/>
  <c r="M4283" i="2" s="1"/>
  <c r="L4284" i="2"/>
  <c r="M4284" i="2" s="1"/>
  <c r="L4285" i="2"/>
  <c r="M4285" i="2" s="1"/>
  <c r="L4286" i="2"/>
  <c r="M4286" i="2" s="1"/>
  <c r="L4287" i="2"/>
  <c r="M4287" i="2" s="1"/>
  <c r="L4288" i="2"/>
  <c r="M4288" i="2" s="1"/>
  <c r="L4289" i="2"/>
  <c r="M4289" i="2" s="1"/>
  <c r="L4290" i="2"/>
  <c r="M4290" i="2" s="1"/>
  <c r="L4291" i="2"/>
  <c r="M4291" i="2" s="1"/>
  <c r="L4292" i="2"/>
  <c r="M4292" i="2" s="1"/>
  <c r="L4293" i="2"/>
  <c r="M4293" i="2" s="1"/>
  <c r="L4294" i="2"/>
  <c r="M4294" i="2" s="1"/>
  <c r="L4295" i="2"/>
  <c r="M4295" i="2" s="1"/>
  <c r="L4296" i="2"/>
  <c r="M4296" i="2" s="1"/>
  <c r="L4297" i="2"/>
  <c r="M4297" i="2" s="1"/>
  <c r="L4298" i="2"/>
  <c r="M4298" i="2" s="1"/>
  <c r="L4299" i="2"/>
  <c r="M4299" i="2" s="1"/>
  <c r="L4300" i="2"/>
  <c r="M4300" i="2" s="1"/>
  <c r="L4301" i="2"/>
  <c r="M4301" i="2" s="1"/>
  <c r="L4302" i="2"/>
  <c r="M4302" i="2" s="1"/>
  <c r="L4303" i="2"/>
  <c r="M4303" i="2" s="1"/>
  <c r="L4304" i="2"/>
  <c r="M4304" i="2" s="1"/>
  <c r="L4305" i="2"/>
  <c r="M4305" i="2" s="1"/>
  <c r="L4306" i="2"/>
  <c r="M4306" i="2" s="1"/>
  <c r="L4307" i="2"/>
  <c r="M4307" i="2" s="1"/>
  <c r="L4308" i="2"/>
  <c r="M4308" i="2" s="1"/>
  <c r="L4309" i="2"/>
  <c r="M4309" i="2" s="1"/>
  <c r="L4310" i="2"/>
  <c r="M4310" i="2" s="1"/>
  <c r="L4311" i="2"/>
  <c r="M4311" i="2" s="1"/>
  <c r="L4312" i="2"/>
  <c r="M4312" i="2" s="1"/>
  <c r="L4313" i="2"/>
  <c r="M4313" i="2" s="1"/>
  <c r="L4314" i="2"/>
  <c r="M4314" i="2" s="1"/>
  <c r="L4315" i="2"/>
  <c r="M4315" i="2" s="1"/>
  <c r="L4316" i="2"/>
  <c r="M4316" i="2" s="1"/>
  <c r="L4317" i="2"/>
  <c r="M4317" i="2" s="1"/>
  <c r="L4318" i="2"/>
  <c r="M4318" i="2" s="1"/>
  <c r="L4319" i="2"/>
  <c r="M4319" i="2" s="1"/>
  <c r="L4320" i="2"/>
  <c r="M4320" i="2" s="1"/>
  <c r="L4321" i="2"/>
  <c r="M4321" i="2" s="1"/>
  <c r="L4322" i="2"/>
  <c r="M4322" i="2" s="1"/>
  <c r="L4323" i="2"/>
  <c r="M4323" i="2" s="1"/>
  <c r="L4324" i="2"/>
  <c r="M4324" i="2" s="1"/>
  <c r="L4325" i="2"/>
  <c r="M4325" i="2" s="1"/>
  <c r="L4326" i="2"/>
  <c r="M4326" i="2" s="1"/>
  <c r="L4327" i="2"/>
  <c r="M4327" i="2" s="1"/>
  <c r="L4328" i="2"/>
  <c r="M4328" i="2" s="1"/>
  <c r="L4329" i="2"/>
  <c r="M4329" i="2" s="1"/>
  <c r="L4330" i="2"/>
  <c r="M4330" i="2" s="1"/>
  <c r="L4331" i="2"/>
  <c r="M4331" i="2" s="1"/>
  <c r="L4332" i="2"/>
  <c r="M4332" i="2" s="1"/>
  <c r="L4333" i="2"/>
  <c r="M4333" i="2" s="1"/>
  <c r="L4334" i="2"/>
  <c r="M4334" i="2" s="1"/>
  <c r="L4335" i="2"/>
  <c r="M4335" i="2" s="1"/>
  <c r="L4336" i="2"/>
  <c r="M4336" i="2" s="1"/>
  <c r="L4337" i="2"/>
  <c r="M4337" i="2" s="1"/>
  <c r="L4338" i="2"/>
  <c r="M4338" i="2" s="1"/>
  <c r="L4339" i="2"/>
  <c r="M4339" i="2" s="1"/>
  <c r="L4340" i="2"/>
  <c r="M4340" i="2" s="1"/>
  <c r="L4341" i="2"/>
  <c r="M4341" i="2" s="1"/>
  <c r="L4342" i="2"/>
  <c r="M4342" i="2" s="1"/>
  <c r="L4343" i="2"/>
  <c r="M4343" i="2" s="1"/>
  <c r="L4344" i="2"/>
  <c r="M4344" i="2" s="1"/>
  <c r="L4345" i="2"/>
  <c r="M4345" i="2" s="1"/>
  <c r="L4346" i="2"/>
  <c r="M4346" i="2" s="1"/>
  <c r="L4347" i="2"/>
  <c r="M4347" i="2" s="1"/>
  <c r="L4348" i="2"/>
  <c r="M4348" i="2" s="1"/>
  <c r="L4349" i="2"/>
  <c r="M4349" i="2" s="1"/>
  <c r="L4350" i="2"/>
  <c r="M4350" i="2" s="1"/>
  <c r="L4351" i="2"/>
  <c r="M4351" i="2" s="1"/>
  <c r="L4352" i="2"/>
  <c r="M4352" i="2" s="1"/>
  <c r="L4353" i="2"/>
  <c r="M4353" i="2" s="1"/>
  <c r="L4354" i="2"/>
  <c r="M4354" i="2" s="1"/>
  <c r="L4355" i="2"/>
  <c r="M4355" i="2" s="1"/>
  <c r="L4356" i="2"/>
  <c r="M4356" i="2" s="1"/>
  <c r="L4357" i="2"/>
  <c r="M4357" i="2" s="1"/>
  <c r="L4358" i="2"/>
  <c r="M4358" i="2" s="1"/>
  <c r="L4359" i="2"/>
  <c r="M4359" i="2" s="1"/>
  <c r="L4360" i="2"/>
  <c r="M4360" i="2" s="1"/>
  <c r="L4361" i="2"/>
  <c r="M4361" i="2" s="1"/>
  <c r="L4362" i="2"/>
  <c r="M4362" i="2" s="1"/>
  <c r="L4363" i="2"/>
  <c r="M4363" i="2" s="1"/>
  <c r="L4364" i="2"/>
  <c r="M4364" i="2" s="1"/>
  <c r="L4365" i="2"/>
  <c r="M4365" i="2" s="1"/>
  <c r="L4366" i="2"/>
  <c r="M4366" i="2" s="1"/>
  <c r="L4367" i="2"/>
  <c r="M4367" i="2" s="1"/>
  <c r="L4368" i="2"/>
  <c r="M4368" i="2" s="1"/>
  <c r="L4369" i="2"/>
  <c r="M4369" i="2" s="1"/>
  <c r="L4370" i="2"/>
  <c r="M4370" i="2" s="1"/>
  <c r="L4371" i="2"/>
  <c r="M4371" i="2" s="1"/>
  <c r="L4372" i="2"/>
  <c r="M4372" i="2" s="1"/>
  <c r="L4373" i="2"/>
  <c r="M4373" i="2" s="1"/>
  <c r="L4374" i="2"/>
  <c r="M4374" i="2" s="1"/>
  <c r="L4375" i="2"/>
  <c r="M4375" i="2" s="1"/>
  <c r="L4376" i="2"/>
  <c r="M4376" i="2" s="1"/>
  <c r="L4377" i="2"/>
  <c r="M4377" i="2" s="1"/>
  <c r="L4378" i="2"/>
  <c r="M4378" i="2" s="1"/>
  <c r="L4379" i="2"/>
  <c r="M4379" i="2" s="1"/>
  <c r="L4380" i="2"/>
  <c r="M4380" i="2" s="1"/>
  <c r="L4381" i="2"/>
  <c r="M4381" i="2" s="1"/>
  <c r="L4382" i="2"/>
  <c r="M4382" i="2" s="1"/>
  <c r="L4383" i="2"/>
  <c r="M4383" i="2" s="1"/>
  <c r="L4384" i="2"/>
  <c r="M4384" i="2" s="1"/>
  <c r="L4385" i="2"/>
  <c r="M4385" i="2" s="1"/>
  <c r="L4386" i="2"/>
  <c r="M4386" i="2" s="1"/>
  <c r="L4387" i="2"/>
  <c r="M4387" i="2" s="1"/>
  <c r="L4388" i="2"/>
  <c r="M4388" i="2" s="1"/>
  <c r="L4389" i="2"/>
  <c r="M4389" i="2" s="1"/>
  <c r="L4390" i="2"/>
  <c r="M4390" i="2" s="1"/>
  <c r="L4391" i="2"/>
  <c r="M4391" i="2" s="1"/>
  <c r="L4392" i="2"/>
  <c r="M4392" i="2" s="1"/>
  <c r="L4393" i="2"/>
  <c r="M4393" i="2" s="1"/>
  <c r="L4394" i="2"/>
  <c r="M4394" i="2" s="1"/>
  <c r="L4395" i="2"/>
  <c r="M4395" i="2" s="1"/>
  <c r="L4396" i="2"/>
  <c r="M4396" i="2" s="1"/>
  <c r="L4397" i="2"/>
  <c r="M4397" i="2" s="1"/>
  <c r="L4398" i="2"/>
  <c r="M4398" i="2" s="1"/>
  <c r="L4399" i="2"/>
  <c r="M4399" i="2" s="1"/>
  <c r="L4400" i="2"/>
  <c r="M4400" i="2" s="1"/>
  <c r="L4401" i="2"/>
  <c r="M4401" i="2" s="1"/>
  <c r="L4402" i="2"/>
  <c r="M4402" i="2" s="1"/>
  <c r="L4403" i="2"/>
  <c r="M4403" i="2" s="1"/>
  <c r="L4404" i="2"/>
  <c r="M4404" i="2" s="1"/>
  <c r="L4405" i="2"/>
  <c r="M4405" i="2" s="1"/>
  <c r="L4406" i="2"/>
  <c r="M4406" i="2" s="1"/>
  <c r="L4407" i="2"/>
  <c r="M4407" i="2" s="1"/>
  <c r="L4408" i="2"/>
  <c r="M4408" i="2" s="1"/>
  <c r="L4409" i="2"/>
  <c r="M4409" i="2" s="1"/>
  <c r="L4410" i="2"/>
  <c r="M4410" i="2" s="1"/>
  <c r="L4411" i="2"/>
  <c r="M4411" i="2" s="1"/>
  <c r="L4412" i="2"/>
  <c r="M4412" i="2" s="1"/>
  <c r="L4413" i="2"/>
  <c r="M4413" i="2" s="1"/>
  <c r="L4414" i="2"/>
  <c r="M4414" i="2" s="1"/>
  <c r="L4415" i="2"/>
  <c r="M4415" i="2" s="1"/>
  <c r="L4416" i="2"/>
  <c r="M4416" i="2" s="1"/>
  <c r="L4417" i="2"/>
  <c r="M4417" i="2" s="1"/>
  <c r="L4418" i="2"/>
  <c r="M4418" i="2" s="1"/>
  <c r="L4419" i="2"/>
  <c r="M4419" i="2" s="1"/>
  <c r="L4420" i="2"/>
  <c r="M4420" i="2" s="1"/>
  <c r="L4421" i="2"/>
  <c r="M4421" i="2" s="1"/>
  <c r="L4422" i="2"/>
  <c r="M4422" i="2" s="1"/>
  <c r="L4423" i="2"/>
  <c r="M4423" i="2" s="1"/>
  <c r="L4424" i="2"/>
  <c r="M4424" i="2" s="1"/>
  <c r="L4425" i="2"/>
  <c r="M4425" i="2" s="1"/>
  <c r="L4426" i="2"/>
  <c r="M4426" i="2" s="1"/>
  <c r="L4427" i="2"/>
  <c r="M4427" i="2" s="1"/>
  <c r="L4428" i="2"/>
  <c r="M4428" i="2" s="1"/>
  <c r="L4429" i="2"/>
  <c r="M4429" i="2" s="1"/>
  <c r="L4430" i="2"/>
  <c r="M4430" i="2" s="1"/>
  <c r="L4431" i="2"/>
  <c r="M4431" i="2" s="1"/>
  <c r="L4432" i="2"/>
  <c r="M4432" i="2" s="1"/>
  <c r="L4433" i="2"/>
  <c r="M4433" i="2" s="1"/>
  <c r="L4434" i="2"/>
  <c r="M4434" i="2" s="1"/>
  <c r="L4435" i="2"/>
  <c r="M4435" i="2" s="1"/>
  <c r="L4436" i="2"/>
  <c r="M4436" i="2" s="1"/>
  <c r="L4437" i="2"/>
  <c r="M4437" i="2" s="1"/>
  <c r="L4438" i="2"/>
  <c r="M4438" i="2" s="1"/>
  <c r="L4439" i="2"/>
  <c r="M4439" i="2" s="1"/>
  <c r="L4440" i="2"/>
  <c r="M4440" i="2" s="1"/>
  <c r="L4441" i="2"/>
  <c r="M4441" i="2" s="1"/>
  <c r="L4442" i="2"/>
  <c r="M4442" i="2" s="1"/>
  <c r="L4443" i="2"/>
  <c r="M4443" i="2" s="1"/>
  <c r="L4444" i="2"/>
  <c r="M4444" i="2" s="1"/>
  <c r="L4445" i="2"/>
  <c r="M4445" i="2" s="1"/>
  <c r="L4446" i="2"/>
  <c r="M4446" i="2" s="1"/>
  <c r="L4447" i="2"/>
  <c r="M4447" i="2" s="1"/>
  <c r="L4448" i="2"/>
  <c r="M4448" i="2" s="1"/>
  <c r="L4449" i="2"/>
  <c r="M4449" i="2" s="1"/>
  <c r="L4450" i="2"/>
  <c r="M4450" i="2" s="1"/>
  <c r="L4451" i="2"/>
  <c r="M4451" i="2" s="1"/>
  <c r="L4452" i="2"/>
  <c r="M4452" i="2" s="1"/>
  <c r="L4453" i="2"/>
  <c r="M4453" i="2" s="1"/>
  <c r="L4454" i="2"/>
  <c r="M4454" i="2" s="1"/>
  <c r="L4455" i="2"/>
  <c r="M4455" i="2" s="1"/>
  <c r="L4456" i="2"/>
  <c r="M4456" i="2" s="1"/>
  <c r="L4457" i="2"/>
  <c r="M4457" i="2" s="1"/>
  <c r="L4458" i="2"/>
  <c r="M4458" i="2" s="1"/>
  <c r="L4459" i="2"/>
  <c r="M4459" i="2" s="1"/>
  <c r="L4460" i="2"/>
  <c r="M4460" i="2" s="1"/>
  <c r="L4461" i="2"/>
  <c r="M4461" i="2" s="1"/>
  <c r="L4462" i="2"/>
  <c r="M4462" i="2" s="1"/>
  <c r="L4463" i="2"/>
  <c r="M4463" i="2" s="1"/>
  <c r="L4464" i="2"/>
  <c r="M4464" i="2" s="1"/>
  <c r="L4465" i="2"/>
  <c r="M4465" i="2" s="1"/>
  <c r="L4466" i="2"/>
  <c r="M4466" i="2" s="1"/>
  <c r="L4467" i="2"/>
  <c r="M4467" i="2" s="1"/>
  <c r="L4468" i="2"/>
  <c r="M4468" i="2" s="1"/>
  <c r="L4469" i="2"/>
  <c r="M4469" i="2" s="1"/>
  <c r="L4470" i="2"/>
  <c r="M4470" i="2" s="1"/>
  <c r="L4471" i="2"/>
  <c r="M4471" i="2" s="1"/>
  <c r="L4472" i="2"/>
  <c r="M4472" i="2" s="1"/>
  <c r="L4473" i="2"/>
  <c r="M4473" i="2" s="1"/>
  <c r="L4474" i="2"/>
  <c r="M4474" i="2" s="1"/>
  <c r="L4475" i="2"/>
  <c r="M4475" i="2" s="1"/>
  <c r="L4476" i="2"/>
  <c r="M4476" i="2" s="1"/>
  <c r="L4477" i="2"/>
  <c r="M4477" i="2" s="1"/>
  <c r="L4478" i="2"/>
  <c r="M4478" i="2" s="1"/>
  <c r="L4479" i="2"/>
  <c r="M4479" i="2" s="1"/>
  <c r="L4480" i="2"/>
  <c r="M4480" i="2" s="1"/>
  <c r="L4481" i="2"/>
  <c r="M4481" i="2" s="1"/>
  <c r="L4482" i="2"/>
  <c r="M4482" i="2" s="1"/>
  <c r="L4483" i="2"/>
  <c r="M4483" i="2" s="1"/>
  <c r="L4484" i="2"/>
  <c r="M4484" i="2" s="1"/>
  <c r="L4485" i="2"/>
  <c r="M4485" i="2" s="1"/>
  <c r="L4486" i="2"/>
  <c r="M4486" i="2" s="1"/>
  <c r="L4487" i="2"/>
  <c r="M4487" i="2" s="1"/>
  <c r="L4488" i="2"/>
  <c r="M4488" i="2" s="1"/>
  <c r="L4489" i="2"/>
  <c r="M4489" i="2" s="1"/>
  <c r="L4490" i="2"/>
  <c r="M4490" i="2" s="1"/>
  <c r="L4491" i="2"/>
  <c r="M4491" i="2" s="1"/>
  <c r="L4492" i="2"/>
  <c r="M4492" i="2" s="1"/>
  <c r="L4493" i="2"/>
  <c r="M4493" i="2" s="1"/>
  <c r="L4494" i="2"/>
  <c r="M4494" i="2" s="1"/>
  <c r="L4495" i="2"/>
  <c r="M4495" i="2" s="1"/>
  <c r="L4496" i="2"/>
  <c r="M4496" i="2" s="1"/>
  <c r="L4497" i="2"/>
  <c r="M4497" i="2" s="1"/>
  <c r="L4498" i="2"/>
  <c r="M4498" i="2" s="1"/>
  <c r="L4499" i="2"/>
  <c r="M4499" i="2" s="1"/>
  <c r="L4500" i="2"/>
  <c r="M4500" i="2" s="1"/>
  <c r="L4501" i="2"/>
  <c r="M4501" i="2" s="1"/>
  <c r="L4502" i="2"/>
  <c r="M4502" i="2" s="1"/>
  <c r="L4503" i="2"/>
  <c r="M4503" i="2" s="1"/>
  <c r="L4504" i="2"/>
  <c r="M4504" i="2" s="1"/>
  <c r="L4505" i="2"/>
  <c r="M4505" i="2" s="1"/>
  <c r="L4506" i="2"/>
  <c r="M4506" i="2" s="1"/>
  <c r="L4507" i="2"/>
  <c r="M4507" i="2" s="1"/>
  <c r="L4508" i="2"/>
  <c r="M4508" i="2" s="1"/>
  <c r="L4509" i="2"/>
  <c r="M4509" i="2" s="1"/>
  <c r="L4510" i="2"/>
  <c r="M4510" i="2" s="1"/>
  <c r="L4511" i="2"/>
  <c r="M4511" i="2" s="1"/>
  <c r="L4512" i="2"/>
  <c r="M4512" i="2" s="1"/>
  <c r="L4513" i="2"/>
  <c r="M4513" i="2" s="1"/>
  <c r="L4514" i="2"/>
  <c r="M4514" i="2" s="1"/>
  <c r="L4515" i="2"/>
  <c r="M4515" i="2" s="1"/>
  <c r="L4516" i="2"/>
  <c r="M4516" i="2" s="1"/>
  <c r="L4517" i="2"/>
  <c r="M4517" i="2" s="1"/>
  <c r="L4518" i="2"/>
  <c r="M4518" i="2" s="1"/>
  <c r="L4519" i="2"/>
  <c r="M4519" i="2" s="1"/>
  <c r="L4520" i="2"/>
  <c r="M4520" i="2" s="1"/>
  <c r="L4521" i="2"/>
  <c r="M4521" i="2" s="1"/>
  <c r="L4522" i="2"/>
  <c r="M4522" i="2" s="1"/>
  <c r="L4523" i="2"/>
  <c r="M4523" i="2" s="1"/>
  <c r="L4524" i="2"/>
  <c r="M4524" i="2" s="1"/>
  <c r="L4525" i="2"/>
  <c r="M4525" i="2" s="1"/>
  <c r="L4526" i="2"/>
  <c r="M4526" i="2" s="1"/>
  <c r="L4527" i="2"/>
  <c r="M4527" i="2" s="1"/>
  <c r="L4528" i="2"/>
  <c r="M4528" i="2" s="1"/>
  <c r="L4529" i="2"/>
  <c r="M4529" i="2" s="1"/>
  <c r="L4530" i="2"/>
  <c r="M4530" i="2" s="1"/>
  <c r="L4531" i="2"/>
  <c r="M4531" i="2" s="1"/>
  <c r="L4532" i="2"/>
  <c r="M4532" i="2" s="1"/>
  <c r="L4533" i="2"/>
  <c r="M4533" i="2" s="1"/>
  <c r="L4534" i="2"/>
  <c r="M4534" i="2" s="1"/>
  <c r="L4535" i="2"/>
  <c r="M4535" i="2" s="1"/>
  <c r="L4536" i="2"/>
  <c r="M4536" i="2" s="1"/>
  <c r="L4537" i="2"/>
  <c r="M4537" i="2" s="1"/>
  <c r="L4538" i="2"/>
  <c r="M4538" i="2" s="1"/>
  <c r="L4539" i="2"/>
  <c r="M4539" i="2" s="1"/>
  <c r="L4540" i="2"/>
  <c r="M4540" i="2" s="1"/>
  <c r="L4541" i="2"/>
  <c r="M4541" i="2" s="1"/>
  <c r="L4542" i="2"/>
  <c r="M4542" i="2" s="1"/>
  <c r="L4543" i="2"/>
  <c r="M4543" i="2" s="1"/>
  <c r="L4544" i="2"/>
  <c r="M4544" i="2" s="1"/>
  <c r="L4545" i="2"/>
  <c r="M4545" i="2" s="1"/>
  <c r="L4546" i="2"/>
  <c r="M4546" i="2" s="1"/>
  <c r="L4547" i="2"/>
  <c r="M4547" i="2" s="1"/>
  <c r="L4548" i="2"/>
  <c r="M4548" i="2" s="1"/>
  <c r="L4549" i="2"/>
  <c r="M4549" i="2" s="1"/>
  <c r="L4550" i="2"/>
  <c r="M4550" i="2" s="1"/>
  <c r="L4551" i="2"/>
  <c r="M4551" i="2" s="1"/>
  <c r="L4552" i="2"/>
  <c r="M4552" i="2" s="1"/>
  <c r="L4553" i="2"/>
  <c r="M4553" i="2" s="1"/>
  <c r="L4554" i="2"/>
  <c r="M4554" i="2" s="1"/>
  <c r="L4555" i="2"/>
  <c r="M4555" i="2" s="1"/>
  <c r="L4556" i="2"/>
  <c r="M4556" i="2" s="1"/>
  <c r="L4557" i="2"/>
  <c r="M4557" i="2" s="1"/>
  <c r="L4558" i="2"/>
  <c r="M4558" i="2" s="1"/>
  <c r="L4559" i="2"/>
  <c r="M4559" i="2" s="1"/>
  <c r="L4560" i="2"/>
  <c r="M4560" i="2" s="1"/>
  <c r="L4561" i="2"/>
  <c r="M4561" i="2" s="1"/>
  <c r="L4562" i="2"/>
  <c r="M4562" i="2" s="1"/>
  <c r="L4563" i="2"/>
  <c r="M4563" i="2" s="1"/>
  <c r="L4564" i="2"/>
  <c r="M4564" i="2" s="1"/>
  <c r="L4565" i="2"/>
  <c r="M4565" i="2" s="1"/>
  <c r="L4566" i="2"/>
  <c r="M4566" i="2" s="1"/>
  <c r="L4567" i="2"/>
  <c r="M4567" i="2" s="1"/>
  <c r="L4568" i="2"/>
  <c r="M4568" i="2" s="1"/>
  <c r="L4569" i="2"/>
  <c r="M4569" i="2" s="1"/>
  <c r="L4570" i="2"/>
  <c r="M4570" i="2" s="1"/>
  <c r="L4571" i="2"/>
  <c r="M4571" i="2" s="1"/>
  <c r="L4572" i="2"/>
  <c r="M4572" i="2" s="1"/>
  <c r="L4573" i="2"/>
  <c r="M4573" i="2" s="1"/>
  <c r="L4574" i="2"/>
  <c r="M4574" i="2" s="1"/>
  <c r="L4575" i="2"/>
  <c r="M4575" i="2" s="1"/>
  <c r="L4576" i="2"/>
  <c r="M4576" i="2" s="1"/>
  <c r="L4577" i="2"/>
  <c r="M4577" i="2" s="1"/>
  <c r="L4578" i="2"/>
  <c r="M4578" i="2" s="1"/>
  <c r="L4579" i="2"/>
  <c r="M4579" i="2" s="1"/>
  <c r="L4580" i="2"/>
  <c r="M4580" i="2" s="1"/>
  <c r="L4581" i="2"/>
  <c r="M4581" i="2" s="1"/>
  <c r="L4582" i="2"/>
  <c r="M4582" i="2" s="1"/>
  <c r="L4583" i="2"/>
  <c r="M4583" i="2" s="1"/>
  <c r="L4584" i="2"/>
  <c r="M4584" i="2" s="1"/>
  <c r="L4585" i="2"/>
  <c r="M4585" i="2" s="1"/>
  <c r="L4586" i="2"/>
  <c r="M4586" i="2" s="1"/>
  <c r="L4587" i="2"/>
  <c r="M4587" i="2" s="1"/>
  <c r="L4588" i="2"/>
  <c r="M4588" i="2" s="1"/>
  <c r="L4589" i="2"/>
  <c r="M4589" i="2" s="1"/>
  <c r="L4590" i="2"/>
  <c r="M4590" i="2" s="1"/>
  <c r="L4591" i="2"/>
  <c r="M4591" i="2" s="1"/>
  <c r="L4592" i="2"/>
  <c r="M4592" i="2" s="1"/>
  <c r="L4593" i="2"/>
  <c r="M4593" i="2" s="1"/>
  <c r="L4594" i="2"/>
  <c r="M4594" i="2" s="1"/>
  <c r="L4595" i="2"/>
  <c r="M4595" i="2" s="1"/>
  <c r="L4596" i="2"/>
  <c r="M4596" i="2" s="1"/>
  <c r="L4597" i="2"/>
  <c r="M4597" i="2" s="1"/>
  <c r="L4598" i="2"/>
  <c r="M4598" i="2" s="1"/>
  <c r="L4599" i="2"/>
  <c r="M4599" i="2" s="1"/>
  <c r="L4600" i="2"/>
  <c r="M4600" i="2" s="1"/>
  <c r="L4601" i="2"/>
  <c r="M4601" i="2" s="1"/>
  <c r="L4602" i="2"/>
  <c r="M4602" i="2" s="1"/>
  <c r="L4603" i="2"/>
  <c r="M4603" i="2" s="1"/>
  <c r="L4604" i="2"/>
  <c r="M4604" i="2" s="1"/>
  <c r="L4605" i="2"/>
  <c r="M4605" i="2" s="1"/>
  <c r="L4606" i="2"/>
  <c r="M4606" i="2" s="1"/>
  <c r="L4607" i="2"/>
  <c r="M4607" i="2" s="1"/>
  <c r="L4608" i="2"/>
  <c r="M4608" i="2" s="1"/>
  <c r="L4609" i="2"/>
  <c r="M4609" i="2" s="1"/>
  <c r="L4610" i="2"/>
  <c r="M4610" i="2" s="1"/>
  <c r="L4611" i="2"/>
  <c r="M4611" i="2" s="1"/>
  <c r="L4612" i="2"/>
  <c r="M4612" i="2" s="1"/>
  <c r="L4613" i="2"/>
  <c r="M4613" i="2" s="1"/>
  <c r="L4614" i="2"/>
  <c r="M4614" i="2" s="1"/>
  <c r="L4615" i="2"/>
  <c r="M4615" i="2" s="1"/>
  <c r="L4616" i="2"/>
  <c r="M4616" i="2" s="1"/>
  <c r="L4617" i="2"/>
  <c r="M4617" i="2" s="1"/>
  <c r="L4618" i="2"/>
  <c r="M4618" i="2" s="1"/>
  <c r="L4619" i="2"/>
  <c r="M4619" i="2" s="1"/>
  <c r="L4620" i="2"/>
  <c r="M4620" i="2" s="1"/>
  <c r="L4621" i="2"/>
  <c r="M4621" i="2" s="1"/>
  <c r="L4622" i="2"/>
  <c r="M4622" i="2" s="1"/>
  <c r="L4623" i="2"/>
  <c r="M4623" i="2" s="1"/>
  <c r="L4624" i="2"/>
  <c r="M4624" i="2" s="1"/>
  <c r="L4625" i="2"/>
  <c r="M4625" i="2" s="1"/>
  <c r="L4626" i="2"/>
  <c r="M4626" i="2" s="1"/>
  <c r="L4627" i="2"/>
  <c r="M4627" i="2" s="1"/>
  <c r="L4628" i="2"/>
  <c r="M4628" i="2" s="1"/>
  <c r="L4629" i="2"/>
  <c r="M4629" i="2" s="1"/>
  <c r="L4630" i="2"/>
  <c r="M4630" i="2" s="1"/>
  <c r="L4631" i="2"/>
  <c r="M4631" i="2" s="1"/>
  <c r="L4632" i="2"/>
  <c r="M4632" i="2" s="1"/>
  <c r="L4633" i="2"/>
  <c r="M4633" i="2" s="1"/>
  <c r="L4634" i="2"/>
  <c r="M4634" i="2" s="1"/>
  <c r="L4635" i="2"/>
  <c r="M4635" i="2" s="1"/>
  <c r="L4636" i="2"/>
  <c r="M4636" i="2" s="1"/>
  <c r="L4637" i="2"/>
  <c r="M4637" i="2" s="1"/>
  <c r="L4638" i="2"/>
  <c r="M4638" i="2" s="1"/>
  <c r="L4639" i="2"/>
  <c r="M4639" i="2" s="1"/>
  <c r="L4640" i="2"/>
  <c r="M4640" i="2" s="1"/>
  <c r="L4641" i="2"/>
  <c r="M4641" i="2" s="1"/>
  <c r="L4642" i="2"/>
  <c r="M4642" i="2" s="1"/>
  <c r="L4643" i="2"/>
  <c r="M4643" i="2" s="1"/>
  <c r="L4644" i="2"/>
  <c r="M4644" i="2" s="1"/>
  <c r="L4645" i="2"/>
  <c r="M4645" i="2" s="1"/>
  <c r="L4646" i="2"/>
  <c r="M4646" i="2" s="1"/>
  <c r="L4647" i="2"/>
  <c r="M4647" i="2" s="1"/>
  <c r="L4648" i="2"/>
  <c r="M4648" i="2" s="1"/>
  <c r="L4649" i="2"/>
  <c r="M4649" i="2" s="1"/>
  <c r="L4650" i="2"/>
  <c r="M4650" i="2" s="1"/>
  <c r="L4651" i="2"/>
  <c r="M4651" i="2" s="1"/>
  <c r="L4652" i="2"/>
  <c r="M4652" i="2" s="1"/>
  <c r="L4653" i="2"/>
  <c r="M4653" i="2" s="1"/>
  <c r="L4654" i="2"/>
  <c r="M4654" i="2" s="1"/>
  <c r="L4655" i="2"/>
  <c r="M4655" i="2" s="1"/>
  <c r="L4656" i="2"/>
  <c r="M4656" i="2" s="1"/>
  <c r="L4657" i="2"/>
  <c r="M4657" i="2" s="1"/>
  <c r="L4658" i="2"/>
  <c r="M4658" i="2" s="1"/>
  <c r="L4659" i="2"/>
  <c r="M4659" i="2" s="1"/>
  <c r="L4660" i="2"/>
  <c r="M4660" i="2" s="1"/>
  <c r="L4661" i="2"/>
  <c r="M4661" i="2" s="1"/>
  <c r="L4662" i="2"/>
  <c r="M4662" i="2" s="1"/>
  <c r="L4663" i="2"/>
  <c r="M4663" i="2" s="1"/>
  <c r="L4664" i="2"/>
  <c r="M4664" i="2" s="1"/>
  <c r="L4665" i="2"/>
  <c r="M4665" i="2" s="1"/>
  <c r="L4666" i="2"/>
  <c r="M4666" i="2" s="1"/>
  <c r="L4667" i="2"/>
  <c r="M4667" i="2" s="1"/>
  <c r="L4668" i="2"/>
  <c r="M4668" i="2" s="1"/>
  <c r="L4669" i="2"/>
  <c r="M4669" i="2" s="1"/>
  <c r="L4670" i="2"/>
  <c r="M4670" i="2" s="1"/>
  <c r="L4671" i="2"/>
  <c r="M4671" i="2" s="1"/>
  <c r="L4672" i="2"/>
  <c r="M4672" i="2" s="1"/>
  <c r="L4673" i="2"/>
  <c r="M4673" i="2" s="1"/>
  <c r="L4674" i="2"/>
  <c r="M4674" i="2" s="1"/>
  <c r="L4675" i="2"/>
  <c r="M4675" i="2" s="1"/>
  <c r="L4676" i="2"/>
  <c r="M4676" i="2" s="1"/>
  <c r="L4677" i="2"/>
  <c r="M4677" i="2" s="1"/>
  <c r="L4678" i="2"/>
  <c r="M4678" i="2" s="1"/>
  <c r="L4679" i="2"/>
  <c r="M4679" i="2" s="1"/>
  <c r="L4680" i="2"/>
  <c r="M4680" i="2" s="1"/>
  <c r="L4681" i="2"/>
  <c r="M4681" i="2" s="1"/>
  <c r="L4682" i="2"/>
  <c r="M4682" i="2" s="1"/>
  <c r="L4683" i="2"/>
  <c r="M4683" i="2" s="1"/>
  <c r="L4684" i="2"/>
  <c r="M4684" i="2" s="1"/>
  <c r="L4685" i="2"/>
  <c r="M4685" i="2" s="1"/>
  <c r="L4686" i="2"/>
  <c r="M4686" i="2" s="1"/>
  <c r="L4687" i="2"/>
  <c r="M4687" i="2" s="1"/>
  <c r="L4688" i="2"/>
  <c r="M4688" i="2" s="1"/>
  <c r="L4689" i="2"/>
  <c r="M4689" i="2" s="1"/>
  <c r="L4690" i="2"/>
  <c r="M4690" i="2" s="1"/>
  <c r="L4691" i="2"/>
  <c r="M4691" i="2" s="1"/>
  <c r="L4692" i="2"/>
  <c r="M4692" i="2" s="1"/>
  <c r="L4693" i="2"/>
  <c r="M4693" i="2" s="1"/>
  <c r="L4694" i="2"/>
  <c r="M4694" i="2" s="1"/>
  <c r="L4695" i="2"/>
  <c r="M4695" i="2" s="1"/>
  <c r="L4696" i="2"/>
  <c r="M4696" i="2" s="1"/>
  <c r="L4697" i="2"/>
  <c r="M4697" i="2" s="1"/>
  <c r="L4698" i="2"/>
  <c r="M4698" i="2" s="1"/>
  <c r="L4699" i="2"/>
  <c r="M4699" i="2" s="1"/>
  <c r="L4700" i="2"/>
  <c r="M4700" i="2" s="1"/>
  <c r="L4701" i="2"/>
  <c r="M4701" i="2" s="1"/>
  <c r="L4702" i="2"/>
  <c r="M4702" i="2" s="1"/>
  <c r="L4703" i="2"/>
  <c r="M4703" i="2" s="1"/>
  <c r="L4704" i="2"/>
  <c r="M4704" i="2" s="1"/>
  <c r="L4705" i="2"/>
  <c r="M4705" i="2" s="1"/>
  <c r="L4706" i="2"/>
  <c r="M4706" i="2" s="1"/>
  <c r="L4707" i="2"/>
  <c r="M4707" i="2" s="1"/>
  <c r="L4708" i="2"/>
  <c r="M4708" i="2" s="1"/>
  <c r="L4709" i="2"/>
  <c r="M4709" i="2" s="1"/>
  <c r="L4710" i="2"/>
  <c r="M4710" i="2" s="1"/>
  <c r="L4711" i="2"/>
  <c r="M4711" i="2" s="1"/>
  <c r="L4712" i="2"/>
  <c r="M4712" i="2" s="1"/>
  <c r="L4713" i="2"/>
  <c r="M4713" i="2" s="1"/>
  <c r="L4714" i="2"/>
  <c r="M4714" i="2" s="1"/>
  <c r="L4715" i="2"/>
  <c r="M4715" i="2" s="1"/>
  <c r="L4716" i="2"/>
  <c r="M4716" i="2" s="1"/>
  <c r="L4717" i="2"/>
  <c r="M4717" i="2" s="1"/>
  <c r="L4718" i="2"/>
  <c r="M4718" i="2" s="1"/>
  <c r="L4719" i="2"/>
  <c r="M4719" i="2" s="1"/>
  <c r="L4720" i="2"/>
  <c r="M4720" i="2" s="1"/>
  <c r="L4721" i="2"/>
  <c r="M4721" i="2" s="1"/>
  <c r="L4722" i="2"/>
  <c r="M4722" i="2" s="1"/>
  <c r="L4723" i="2"/>
  <c r="M4723" i="2" s="1"/>
  <c r="L4724" i="2"/>
  <c r="M4724" i="2" s="1"/>
  <c r="L4725" i="2"/>
  <c r="M4725" i="2" s="1"/>
  <c r="L4726" i="2"/>
  <c r="M4726" i="2" s="1"/>
  <c r="L4727" i="2"/>
  <c r="M4727" i="2" s="1"/>
  <c r="L4728" i="2"/>
  <c r="M4728" i="2" s="1"/>
  <c r="L4729" i="2"/>
  <c r="M4729" i="2" s="1"/>
  <c r="L4730" i="2"/>
  <c r="M4730" i="2" s="1"/>
  <c r="L4731" i="2"/>
  <c r="M4731" i="2" s="1"/>
  <c r="L4732" i="2"/>
  <c r="M4732" i="2" s="1"/>
  <c r="L4733" i="2"/>
  <c r="M4733" i="2" s="1"/>
  <c r="L4734" i="2"/>
  <c r="M4734" i="2" s="1"/>
  <c r="L4735" i="2"/>
  <c r="M4735" i="2" s="1"/>
  <c r="L4736" i="2"/>
  <c r="M4736" i="2" s="1"/>
  <c r="L4737" i="2"/>
  <c r="M4737" i="2" s="1"/>
  <c r="L4738" i="2"/>
  <c r="M4738" i="2" s="1"/>
  <c r="L4739" i="2"/>
  <c r="M4739" i="2" s="1"/>
  <c r="L4740" i="2"/>
  <c r="M4740" i="2" s="1"/>
  <c r="L4741" i="2"/>
  <c r="M4741" i="2" s="1"/>
  <c r="L4742" i="2"/>
  <c r="M4742" i="2" s="1"/>
  <c r="L4743" i="2"/>
  <c r="M4743" i="2" s="1"/>
  <c r="L4744" i="2"/>
  <c r="M4744" i="2" s="1"/>
  <c r="L4745" i="2"/>
  <c r="M4745" i="2" s="1"/>
  <c r="L4746" i="2"/>
  <c r="M4746" i="2" s="1"/>
  <c r="L4747" i="2"/>
  <c r="M4747" i="2" s="1"/>
  <c r="L4748" i="2"/>
  <c r="M4748" i="2" s="1"/>
  <c r="L4749" i="2"/>
  <c r="M4749" i="2" s="1"/>
  <c r="L4750" i="2"/>
  <c r="M4750" i="2" s="1"/>
  <c r="L4751" i="2"/>
  <c r="M4751" i="2" s="1"/>
  <c r="L4752" i="2"/>
  <c r="M4752" i="2" s="1"/>
  <c r="L4753" i="2"/>
  <c r="M4753" i="2" s="1"/>
  <c r="L4754" i="2"/>
  <c r="M4754" i="2" s="1"/>
  <c r="L4755" i="2"/>
  <c r="M4755" i="2" s="1"/>
  <c r="L4756" i="2"/>
  <c r="M4756" i="2" s="1"/>
  <c r="L4757" i="2"/>
  <c r="M4757" i="2" s="1"/>
  <c r="L4758" i="2"/>
  <c r="M4758" i="2" s="1"/>
  <c r="L4759" i="2"/>
  <c r="M4759" i="2" s="1"/>
  <c r="L4760" i="2"/>
  <c r="M4760" i="2" s="1"/>
  <c r="L4761" i="2"/>
  <c r="M4761" i="2" s="1"/>
  <c r="L4762" i="2"/>
  <c r="M4762" i="2" s="1"/>
  <c r="L4763" i="2"/>
  <c r="M4763" i="2" s="1"/>
  <c r="L4764" i="2"/>
  <c r="M4764" i="2" s="1"/>
  <c r="L4765" i="2"/>
  <c r="M4765" i="2" s="1"/>
  <c r="L4766" i="2"/>
  <c r="M4766" i="2" s="1"/>
  <c r="L4767" i="2"/>
  <c r="M4767" i="2" s="1"/>
  <c r="L4768" i="2"/>
  <c r="M4768" i="2" s="1"/>
  <c r="L4769" i="2"/>
  <c r="M4769" i="2" s="1"/>
  <c r="L4770" i="2"/>
  <c r="M4770" i="2" s="1"/>
  <c r="L4771" i="2"/>
  <c r="M4771" i="2" s="1"/>
  <c r="L4772" i="2"/>
  <c r="M4772" i="2" s="1"/>
  <c r="L4773" i="2"/>
  <c r="M4773" i="2" s="1"/>
  <c r="L4774" i="2"/>
  <c r="M4774" i="2" s="1"/>
  <c r="L4775" i="2"/>
  <c r="M4775" i="2" s="1"/>
  <c r="L4776" i="2"/>
  <c r="M4776" i="2" s="1"/>
  <c r="L4777" i="2"/>
  <c r="M4777" i="2" s="1"/>
  <c r="L4778" i="2"/>
  <c r="M4778" i="2" s="1"/>
  <c r="L4779" i="2"/>
  <c r="M4779" i="2" s="1"/>
  <c r="L4780" i="2"/>
  <c r="M4780" i="2" s="1"/>
  <c r="L4781" i="2"/>
  <c r="M4781" i="2" s="1"/>
  <c r="L4782" i="2"/>
  <c r="M4782" i="2" s="1"/>
  <c r="L4783" i="2"/>
  <c r="M4783" i="2" s="1"/>
  <c r="L4784" i="2"/>
  <c r="M4784" i="2" s="1"/>
  <c r="L4785" i="2"/>
  <c r="M4785" i="2" s="1"/>
  <c r="L4786" i="2"/>
  <c r="M4786" i="2" s="1"/>
  <c r="L4787" i="2"/>
  <c r="M4787" i="2" s="1"/>
  <c r="L4788" i="2"/>
  <c r="M4788" i="2" s="1"/>
  <c r="L4789" i="2"/>
  <c r="M4789" i="2" s="1"/>
  <c r="L4790" i="2"/>
  <c r="M4790" i="2" s="1"/>
  <c r="L4791" i="2"/>
  <c r="M4791" i="2" s="1"/>
  <c r="L4792" i="2"/>
  <c r="M4792" i="2" s="1"/>
  <c r="L4793" i="2"/>
  <c r="M4793" i="2" s="1"/>
  <c r="L4794" i="2"/>
  <c r="M4794" i="2" s="1"/>
  <c r="L4795" i="2"/>
  <c r="M4795" i="2" s="1"/>
  <c r="L4796" i="2"/>
  <c r="M4796" i="2" s="1"/>
  <c r="L4797" i="2"/>
  <c r="M4797" i="2" s="1"/>
  <c r="L4798" i="2"/>
  <c r="M4798" i="2" s="1"/>
  <c r="L4799" i="2"/>
  <c r="M4799" i="2" s="1"/>
  <c r="L4800" i="2"/>
  <c r="M4800" i="2" s="1"/>
  <c r="L4801" i="2"/>
  <c r="M4801" i="2" s="1"/>
  <c r="L4802" i="2"/>
  <c r="M4802" i="2" s="1"/>
  <c r="L4803" i="2"/>
  <c r="M4803" i="2" s="1"/>
  <c r="L4804" i="2"/>
  <c r="M4804" i="2" s="1"/>
  <c r="L4805" i="2"/>
  <c r="M4805" i="2" s="1"/>
  <c r="L4806" i="2"/>
  <c r="M4806" i="2" s="1"/>
  <c r="L4807" i="2"/>
  <c r="M4807" i="2" s="1"/>
  <c r="L4808" i="2"/>
  <c r="M4808" i="2" s="1"/>
  <c r="L4809" i="2"/>
  <c r="M4809" i="2" s="1"/>
  <c r="L4810" i="2"/>
  <c r="M4810" i="2" s="1"/>
  <c r="L4811" i="2"/>
  <c r="M4811" i="2" s="1"/>
  <c r="L4812" i="2"/>
  <c r="M4812" i="2" s="1"/>
  <c r="L4813" i="2"/>
  <c r="M4813" i="2" s="1"/>
  <c r="L4814" i="2"/>
  <c r="M4814" i="2" s="1"/>
  <c r="L4815" i="2"/>
  <c r="M4815" i="2" s="1"/>
  <c r="L4816" i="2"/>
  <c r="M4816" i="2" s="1"/>
  <c r="L4817" i="2"/>
  <c r="M4817" i="2" s="1"/>
  <c r="L4818" i="2"/>
  <c r="M4818" i="2" s="1"/>
  <c r="L4819" i="2"/>
  <c r="M4819" i="2" s="1"/>
  <c r="L4820" i="2"/>
  <c r="M4820" i="2" s="1"/>
  <c r="L4821" i="2"/>
  <c r="M4821" i="2" s="1"/>
  <c r="L4822" i="2"/>
  <c r="M4822" i="2" s="1"/>
  <c r="L4823" i="2"/>
  <c r="M4823" i="2" s="1"/>
  <c r="L4824" i="2"/>
  <c r="M4824" i="2" s="1"/>
  <c r="L4825" i="2"/>
  <c r="M4825" i="2" s="1"/>
  <c r="L4826" i="2"/>
  <c r="M4826" i="2" s="1"/>
  <c r="L4827" i="2"/>
  <c r="M4827" i="2" s="1"/>
  <c r="L4828" i="2"/>
  <c r="M4828" i="2" s="1"/>
  <c r="L4829" i="2"/>
  <c r="M4829" i="2" s="1"/>
  <c r="L4830" i="2"/>
  <c r="M4830" i="2" s="1"/>
  <c r="L4831" i="2"/>
  <c r="M4831" i="2" s="1"/>
  <c r="L4832" i="2"/>
  <c r="M4832" i="2" s="1"/>
  <c r="L4833" i="2"/>
  <c r="M4833" i="2" s="1"/>
  <c r="L4834" i="2"/>
  <c r="M4834" i="2" s="1"/>
  <c r="L4835" i="2"/>
  <c r="M4835" i="2" s="1"/>
  <c r="L4836" i="2"/>
  <c r="M4836" i="2" s="1"/>
  <c r="L4837" i="2"/>
  <c r="M4837" i="2" s="1"/>
  <c r="L4838" i="2"/>
  <c r="M4838" i="2" s="1"/>
  <c r="L4839" i="2"/>
  <c r="M4839" i="2" s="1"/>
  <c r="L4840" i="2"/>
  <c r="M4840" i="2" s="1"/>
  <c r="L4841" i="2"/>
  <c r="M4841" i="2" s="1"/>
  <c r="L4842" i="2"/>
  <c r="M4842" i="2" s="1"/>
  <c r="L4843" i="2"/>
  <c r="M4843" i="2" s="1"/>
  <c r="L4844" i="2"/>
  <c r="M4844" i="2" s="1"/>
  <c r="L4845" i="2"/>
  <c r="M4845" i="2" s="1"/>
  <c r="L4846" i="2"/>
  <c r="M4846" i="2" s="1"/>
  <c r="L4847" i="2"/>
  <c r="M4847" i="2" s="1"/>
  <c r="L4848" i="2"/>
  <c r="M4848" i="2" s="1"/>
  <c r="L4849" i="2"/>
  <c r="M4849" i="2" s="1"/>
  <c r="L4850" i="2"/>
  <c r="M4850" i="2" s="1"/>
  <c r="L4851" i="2"/>
  <c r="M4851" i="2" s="1"/>
  <c r="L4852" i="2"/>
  <c r="M4852" i="2" s="1"/>
  <c r="L4853" i="2"/>
  <c r="M4853" i="2" s="1"/>
  <c r="L4854" i="2"/>
  <c r="M4854" i="2" s="1"/>
  <c r="L4855" i="2"/>
  <c r="M4855" i="2" s="1"/>
  <c r="L4856" i="2"/>
  <c r="M4856" i="2" s="1"/>
  <c r="L4857" i="2"/>
  <c r="M4857" i="2" s="1"/>
  <c r="L4858" i="2"/>
  <c r="M4858" i="2" s="1"/>
  <c r="L4859" i="2"/>
  <c r="M4859" i="2" s="1"/>
  <c r="L4860" i="2"/>
  <c r="M4860" i="2" s="1"/>
  <c r="L4861" i="2"/>
  <c r="M4861" i="2" s="1"/>
  <c r="L4862" i="2"/>
  <c r="M4862" i="2" s="1"/>
  <c r="L4863" i="2"/>
  <c r="M4863" i="2" s="1"/>
  <c r="L4864" i="2"/>
  <c r="M4864" i="2" s="1"/>
  <c r="L4865" i="2"/>
  <c r="M4865" i="2" s="1"/>
  <c r="L4866" i="2"/>
  <c r="M4866" i="2" s="1"/>
  <c r="L4867" i="2"/>
  <c r="M4867" i="2" s="1"/>
  <c r="L4868" i="2"/>
  <c r="M4868" i="2" s="1"/>
  <c r="L4869" i="2"/>
  <c r="M4869" i="2" s="1"/>
  <c r="L4870" i="2"/>
  <c r="M4870" i="2" s="1"/>
  <c r="L4871" i="2"/>
  <c r="M4871" i="2" s="1"/>
  <c r="L4872" i="2"/>
  <c r="M4872" i="2" s="1"/>
  <c r="L4873" i="2"/>
  <c r="M4873" i="2" s="1"/>
  <c r="L4874" i="2"/>
  <c r="M4874" i="2" s="1"/>
  <c r="L4875" i="2"/>
  <c r="M4875" i="2" s="1"/>
  <c r="L4876" i="2"/>
  <c r="M4876" i="2" s="1"/>
  <c r="L4877" i="2"/>
  <c r="M4877" i="2" s="1"/>
  <c r="L4878" i="2"/>
  <c r="M4878" i="2" s="1"/>
  <c r="L4879" i="2"/>
  <c r="M4879" i="2" s="1"/>
  <c r="L4880" i="2"/>
  <c r="M4880" i="2" s="1"/>
  <c r="L4881" i="2"/>
  <c r="M4881" i="2" s="1"/>
  <c r="L4882" i="2"/>
  <c r="M4882" i="2" s="1"/>
  <c r="L4883" i="2"/>
  <c r="M4883" i="2" s="1"/>
  <c r="L4884" i="2"/>
  <c r="M4884" i="2" s="1"/>
  <c r="L4885" i="2"/>
  <c r="M4885" i="2" s="1"/>
  <c r="L4886" i="2"/>
  <c r="M4886" i="2" s="1"/>
  <c r="L4887" i="2"/>
  <c r="M4887" i="2" s="1"/>
  <c r="L4888" i="2"/>
  <c r="M4888" i="2" s="1"/>
  <c r="L4889" i="2"/>
  <c r="M4889" i="2" s="1"/>
  <c r="L4890" i="2"/>
  <c r="M4890" i="2" s="1"/>
  <c r="L4891" i="2"/>
  <c r="M4891" i="2" s="1"/>
  <c r="L4892" i="2"/>
  <c r="M4892" i="2" s="1"/>
  <c r="L4893" i="2"/>
  <c r="M4893" i="2" s="1"/>
  <c r="L4894" i="2"/>
  <c r="M4894" i="2" s="1"/>
  <c r="L4895" i="2"/>
  <c r="M4895" i="2" s="1"/>
  <c r="L4896" i="2"/>
  <c r="M4896" i="2" s="1"/>
  <c r="L4897" i="2"/>
  <c r="M4897" i="2" s="1"/>
  <c r="L4898" i="2"/>
  <c r="M4898" i="2" s="1"/>
  <c r="L4899" i="2"/>
  <c r="M4899" i="2" s="1"/>
  <c r="L4900" i="2"/>
  <c r="M4900" i="2" s="1"/>
  <c r="L4901" i="2"/>
  <c r="M4901" i="2" s="1"/>
  <c r="L4902" i="2"/>
  <c r="M4902" i="2" s="1"/>
  <c r="L4903" i="2"/>
  <c r="M4903" i="2" s="1"/>
  <c r="L4904" i="2"/>
  <c r="M4904" i="2" s="1"/>
  <c r="L4905" i="2"/>
  <c r="M4905" i="2" s="1"/>
  <c r="L4906" i="2"/>
  <c r="M4906" i="2" s="1"/>
  <c r="L4907" i="2"/>
  <c r="M4907" i="2" s="1"/>
  <c r="L4908" i="2"/>
  <c r="M4908" i="2" s="1"/>
  <c r="L4909" i="2"/>
  <c r="M4909" i="2" s="1"/>
  <c r="L4910" i="2"/>
  <c r="M4910" i="2" s="1"/>
  <c r="L4911" i="2"/>
  <c r="M4911" i="2" s="1"/>
  <c r="L4912" i="2"/>
  <c r="M4912" i="2" s="1"/>
  <c r="L4913" i="2"/>
  <c r="M4913" i="2" s="1"/>
  <c r="L4914" i="2"/>
  <c r="M4914" i="2" s="1"/>
  <c r="L4915" i="2"/>
  <c r="M4915" i="2" s="1"/>
  <c r="L4916" i="2"/>
  <c r="M4916" i="2" s="1"/>
  <c r="L4917" i="2"/>
  <c r="M4917" i="2" s="1"/>
  <c r="L4918" i="2"/>
  <c r="M4918" i="2" s="1"/>
  <c r="L4919" i="2"/>
  <c r="M4919" i="2" s="1"/>
  <c r="L4920" i="2"/>
  <c r="M4920" i="2" s="1"/>
  <c r="L4921" i="2"/>
  <c r="M4921" i="2" s="1"/>
  <c r="L4922" i="2"/>
  <c r="M4922" i="2" s="1"/>
  <c r="L4923" i="2"/>
  <c r="M4923" i="2" s="1"/>
  <c r="L4924" i="2"/>
  <c r="M4924" i="2" s="1"/>
  <c r="L4925" i="2"/>
  <c r="M4925" i="2" s="1"/>
  <c r="L4926" i="2"/>
  <c r="M4926" i="2" s="1"/>
  <c r="L4927" i="2"/>
  <c r="M4927" i="2" s="1"/>
  <c r="L4928" i="2"/>
  <c r="M4928" i="2" s="1"/>
  <c r="L4929" i="2"/>
  <c r="M4929" i="2" s="1"/>
  <c r="L4930" i="2"/>
  <c r="M4930" i="2" s="1"/>
  <c r="L4931" i="2"/>
  <c r="M4931" i="2" s="1"/>
  <c r="L4932" i="2"/>
  <c r="M4932" i="2" s="1"/>
  <c r="L4933" i="2"/>
  <c r="M4933" i="2" s="1"/>
  <c r="L4934" i="2"/>
  <c r="M4934" i="2" s="1"/>
  <c r="L4935" i="2"/>
  <c r="M4935" i="2" s="1"/>
  <c r="L4936" i="2"/>
  <c r="M4936" i="2" s="1"/>
  <c r="L4937" i="2"/>
  <c r="M4937" i="2" s="1"/>
  <c r="L4938" i="2"/>
  <c r="M4938" i="2" s="1"/>
  <c r="L4939" i="2"/>
  <c r="M4939" i="2" s="1"/>
  <c r="L4940" i="2"/>
  <c r="M4940" i="2" s="1"/>
  <c r="L4941" i="2"/>
  <c r="M4941" i="2" s="1"/>
  <c r="L4942" i="2"/>
  <c r="M4942" i="2" s="1"/>
  <c r="L4943" i="2"/>
  <c r="M4943" i="2" s="1"/>
  <c r="L4944" i="2"/>
  <c r="M4944" i="2" s="1"/>
  <c r="L4945" i="2"/>
  <c r="M4945" i="2" s="1"/>
  <c r="L4946" i="2"/>
  <c r="M4946" i="2" s="1"/>
  <c r="L4947" i="2"/>
  <c r="M4947" i="2" s="1"/>
  <c r="L4948" i="2"/>
  <c r="M4948" i="2" s="1"/>
  <c r="L4949" i="2"/>
  <c r="M4949" i="2" s="1"/>
  <c r="L4950" i="2"/>
  <c r="M4950" i="2" s="1"/>
  <c r="L4951" i="2"/>
  <c r="M4951" i="2" s="1"/>
  <c r="L4952" i="2"/>
  <c r="M4952" i="2" s="1"/>
  <c r="L4953" i="2"/>
  <c r="M4953" i="2" s="1"/>
  <c r="L4954" i="2"/>
  <c r="M4954" i="2" s="1"/>
  <c r="L4955" i="2"/>
  <c r="M4955" i="2" s="1"/>
  <c r="L4956" i="2"/>
  <c r="M4956" i="2" s="1"/>
  <c r="L4957" i="2"/>
  <c r="M4957" i="2" s="1"/>
  <c r="L4958" i="2"/>
  <c r="M4958" i="2" s="1"/>
  <c r="L4959" i="2"/>
  <c r="M4959" i="2" s="1"/>
  <c r="L4960" i="2"/>
  <c r="M4960" i="2" s="1"/>
  <c r="L4961" i="2"/>
  <c r="M4961" i="2" s="1"/>
  <c r="L4962" i="2"/>
  <c r="M4962" i="2" s="1"/>
  <c r="L4963" i="2"/>
  <c r="M4963" i="2" s="1"/>
  <c r="L4964" i="2"/>
  <c r="M4964" i="2" s="1"/>
  <c r="L4965" i="2"/>
  <c r="M4965" i="2" s="1"/>
  <c r="L4966" i="2"/>
  <c r="M4966" i="2" s="1"/>
  <c r="L4967" i="2"/>
  <c r="M4967" i="2" s="1"/>
  <c r="L4968" i="2"/>
  <c r="M4968" i="2" s="1"/>
  <c r="L4969" i="2"/>
  <c r="M4969" i="2" s="1"/>
  <c r="L4970" i="2"/>
  <c r="M4970" i="2" s="1"/>
  <c r="L4971" i="2"/>
  <c r="M4971" i="2" s="1"/>
  <c r="L4972" i="2"/>
  <c r="M4972" i="2" s="1"/>
  <c r="L4973" i="2"/>
  <c r="M4973" i="2" s="1"/>
  <c r="L4974" i="2"/>
  <c r="M4974" i="2" s="1"/>
  <c r="L4975" i="2"/>
  <c r="M4975" i="2" s="1"/>
  <c r="L4976" i="2"/>
  <c r="M4976" i="2" s="1"/>
  <c r="L4977" i="2"/>
  <c r="M4977" i="2" s="1"/>
  <c r="L4978" i="2"/>
  <c r="M4978" i="2" s="1"/>
  <c r="L4979" i="2"/>
  <c r="M4979" i="2" s="1"/>
  <c r="L4980" i="2"/>
  <c r="M4980" i="2" s="1"/>
  <c r="L4981" i="2"/>
  <c r="M4981" i="2" s="1"/>
  <c r="L4982" i="2"/>
  <c r="M4982" i="2" s="1"/>
  <c r="L4983" i="2"/>
  <c r="M4983" i="2" s="1"/>
  <c r="L4984" i="2"/>
  <c r="M4984" i="2" s="1"/>
  <c r="L4985" i="2"/>
  <c r="M4985" i="2" s="1"/>
  <c r="L4986" i="2"/>
  <c r="M4986" i="2" s="1"/>
  <c r="L4987" i="2"/>
  <c r="M4987" i="2" s="1"/>
  <c r="L4988" i="2"/>
  <c r="M4988" i="2" s="1"/>
  <c r="L4989" i="2"/>
  <c r="M4989" i="2" s="1"/>
  <c r="L4990" i="2"/>
  <c r="M4990" i="2" s="1"/>
  <c r="L4991" i="2"/>
  <c r="M4991" i="2" s="1"/>
  <c r="L4992" i="2"/>
  <c r="M4992" i="2" s="1"/>
  <c r="L4993" i="2"/>
  <c r="M4993" i="2" s="1"/>
  <c r="L4994" i="2"/>
  <c r="M4994" i="2" s="1"/>
  <c r="L4995" i="2"/>
  <c r="M4995" i="2" s="1"/>
  <c r="L4996" i="2"/>
  <c r="M4996" i="2" s="1"/>
  <c r="L4997" i="2"/>
  <c r="M4997" i="2" s="1"/>
  <c r="L4998" i="2"/>
  <c r="M4998" i="2" s="1"/>
  <c r="L4999" i="2"/>
  <c r="M4999" i="2" s="1"/>
  <c r="L5000" i="2"/>
  <c r="M5000" i="2" s="1"/>
  <c r="L5001" i="2"/>
  <c r="M5001" i="2" s="1"/>
  <c r="L5002" i="2"/>
  <c r="M5002" i="2" s="1"/>
  <c r="L5003" i="2"/>
  <c r="M5003" i="2" s="1"/>
  <c r="L5004" i="2"/>
  <c r="M5004" i="2" s="1"/>
  <c r="L5005" i="2"/>
  <c r="M5005" i="2" s="1"/>
  <c r="L5006" i="2"/>
  <c r="M5006" i="2" s="1"/>
  <c r="L5007" i="2"/>
  <c r="M5007" i="2" s="1"/>
  <c r="L5008" i="2"/>
  <c r="M5008" i="2" s="1"/>
  <c r="L5009" i="2"/>
  <c r="M5009" i="2" s="1"/>
  <c r="L5010" i="2"/>
  <c r="M5010" i="2" s="1"/>
  <c r="L5011" i="2"/>
  <c r="M5011" i="2" s="1"/>
  <c r="L5012" i="2"/>
  <c r="M5012" i="2" s="1"/>
  <c r="L5013" i="2"/>
  <c r="M5013" i="2" s="1"/>
  <c r="L5014" i="2"/>
  <c r="M5014" i="2" s="1"/>
  <c r="L5015" i="2"/>
  <c r="M5015" i="2" s="1"/>
  <c r="L5016" i="2"/>
  <c r="M5016" i="2" s="1"/>
  <c r="L5017" i="2"/>
  <c r="M5017" i="2" s="1"/>
  <c r="L5018" i="2"/>
  <c r="M5018" i="2" s="1"/>
  <c r="L5019" i="2"/>
  <c r="M5019" i="2" s="1"/>
  <c r="L5020" i="2"/>
  <c r="M5020" i="2" s="1"/>
  <c r="L5021" i="2"/>
  <c r="M5021" i="2" s="1"/>
  <c r="L5022" i="2"/>
  <c r="M5022" i="2" s="1"/>
  <c r="L5023" i="2"/>
  <c r="M5023" i="2" s="1"/>
  <c r="L5024" i="2"/>
  <c r="M5024" i="2" s="1"/>
  <c r="L5025" i="2"/>
  <c r="M5025" i="2" s="1"/>
  <c r="L5026" i="2"/>
  <c r="M5026" i="2" s="1"/>
  <c r="L5027" i="2"/>
  <c r="M5027" i="2" s="1"/>
  <c r="L5028" i="2"/>
  <c r="M5028" i="2" s="1"/>
  <c r="L5029" i="2"/>
  <c r="M5029" i="2" s="1"/>
  <c r="L5030" i="2"/>
  <c r="M5030" i="2" s="1"/>
  <c r="L5031" i="2"/>
  <c r="M5031" i="2" s="1"/>
  <c r="L5032" i="2"/>
  <c r="M5032" i="2" s="1"/>
  <c r="L5033" i="2"/>
  <c r="M5033" i="2" s="1"/>
  <c r="L5034" i="2"/>
  <c r="M5034" i="2" s="1"/>
  <c r="L5035" i="2"/>
  <c r="M5035" i="2" s="1"/>
  <c r="L5036" i="2"/>
  <c r="M5036" i="2" s="1"/>
  <c r="L5037" i="2"/>
  <c r="M5037" i="2" s="1"/>
  <c r="L5038" i="2"/>
  <c r="M5038" i="2" s="1"/>
  <c r="L5039" i="2"/>
  <c r="M5039" i="2" s="1"/>
  <c r="L5040" i="2"/>
  <c r="M5040" i="2" s="1"/>
  <c r="L5041" i="2"/>
  <c r="M5041" i="2" s="1"/>
  <c r="L5042" i="2"/>
  <c r="M5042" i="2" s="1"/>
  <c r="L5043" i="2"/>
  <c r="M5043" i="2" s="1"/>
  <c r="L5044" i="2"/>
  <c r="M5044" i="2" s="1"/>
  <c r="L5045" i="2"/>
  <c r="M5045" i="2" s="1"/>
  <c r="L5046" i="2"/>
  <c r="M5046" i="2" s="1"/>
  <c r="L5047" i="2"/>
  <c r="M5047" i="2" s="1"/>
  <c r="L5048" i="2"/>
  <c r="M5048" i="2" s="1"/>
  <c r="L5049" i="2"/>
  <c r="M5049" i="2" s="1"/>
  <c r="L5050" i="2"/>
  <c r="M5050" i="2" s="1"/>
  <c r="L5051" i="2"/>
  <c r="M5051" i="2" s="1"/>
  <c r="L5052" i="2"/>
  <c r="M5052" i="2" s="1"/>
  <c r="L5053" i="2"/>
  <c r="M5053" i="2" s="1"/>
  <c r="L5054" i="2"/>
  <c r="M5054" i="2" s="1"/>
  <c r="L5055" i="2"/>
  <c r="M5055" i="2" s="1"/>
  <c r="L5056" i="2"/>
  <c r="M5056" i="2" s="1"/>
  <c r="L5057" i="2"/>
  <c r="M5057" i="2" s="1"/>
  <c r="L5058" i="2"/>
  <c r="M5058" i="2" s="1"/>
  <c r="L5059" i="2"/>
  <c r="M5059" i="2" s="1"/>
  <c r="L5060" i="2"/>
  <c r="M5060" i="2" s="1"/>
  <c r="L5061" i="2"/>
  <c r="M5061" i="2" s="1"/>
  <c r="L5062" i="2"/>
  <c r="M5062" i="2" s="1"/>
  <c r="L5063" i="2"/>
  <c r="M5063" i="2" s="1"/>
  <c r="L5064" i="2"/>
  <c r="M5064" i="2" s="1"/>
  <c r="L5065" i="2"/>
  <c r="M5065" i="2" s="1"/>
  <c r="L5066" i="2"/>
  <c r="M5066" i="2" s="1"/>
  <c r="L5067" i="2"/>
  <c r="M5067" i="2" s="1"/>
  <c r="L5068" i="2"/>
  <c r="M5068" i="2" s="1"/>
  <c r="L5069" i="2"/>
  <c r="M5069" i="2" s="1"/>
  <c r="L5070" i="2"/>
  <c r="M5070" i="2" s="1"/>
  <c r="L5071" i="2"/>
  <c r="M5071" i="2" s="1"/>
  <c r="L5072" i="2"/>
  <c r="M5072" i="2" s="1"/>
  <c r="L5073" i="2"/>
  <c r="M5073" i="2" s="1"/>
  <c r="L5074" i="2"/>
  <c r="M5074" i="2" s="1"/>
  <c r="L5075" i="2"/>
  <c r="M5075" i="2" s="1"/>
  <c r="L5076" i="2"/>
  <c r="M5076" i="2" s="1"/>
  <c r="L5077" i="2"/>
  <c r="M5077" i="2" s="1"/>
  <c r="L5078" i="2"/>
  <c r="M5078" i="2" s="1"/>
  <c r="L5079" i="2"/>
  <c r="M5079" i="2" s="1"/>
  <c r="L5080" i="2"/>
  <c r="M5080" i="2" s="1"/>
  <c r="L5081" i="2"/>
  <c r="M5081" i="2" s="1"/>
  <c r="L5082" i="2"/>
  <c r="M5082" i="2" s="1"/>
  <c r="L5083" i="2"/>
  <c r="M5083" i="2" s="1"/>
  <c r="L5084" i="2"/>
  <c r="M5084" i="2" s="1"/>
  <c r="L5085" i="2"/>
  <c r="M5085" i="2" s="1"/>
  <c r="L5086" i="2"/>
  <c r="M5086" i="2" s="1"/>
  <c r="L5087" i="2"/>
  <c r="M5087" i="2" s="1"/>
  <c r="L5088" i="2"/>
  <c r="M5088" i="2" s="1"/>
  <c r="L5089" i="2"/>
  <c r="M5089" i="2" s="1"/>
  <c r="L5090" i="2"/>
  <c r="M5090" i="2" s="1"/>
  <c r="L5091" i="2"/>
  <c r="M5091" i="2" s="1"/>
  <c r="L5092" i="2"/>
  <c r="M5092" i="2" s="1"/>
  <c r="L5093" i="2"/>
  <c r="M5093" i="2" s="1"/>
  <c r="L5094" i="2"/>
  <c r="M5094" i="2" s="1"/>
  <c r="L5095" i="2"/>
  <c r="M5095" i="2" s="1"/>
  <c r="L5096" i="2"/>
  <c r="M5096" i="2" s="1"/>
  <c r="L5097" i="2"/>
  <c r="M5097" i="2" s="1"/>
  <c r="L5098" i="2"/>
  <c r="M5098" i="2" s="1"/>
  <c r="L5099" i="2"/>
  <c r="M5099" i="2" s="1"/>
  <c r="L5100" i="2"/>
  <c r="M5100" i="2" s="1"/>
  <c r="L5101" i="2"/>
  <c r="M5101" i="2" s="1"/>
  <c r="L5102" i="2"/>
  <c r="M5102" i="2" s="1"/>
  <c r="L5103" i="2"/>
  <c r="M5103" i="2" s="1"/>
  <c r="L5104" i="2"/>
  <c r="M5104" i="2" s="1"/>
  <c r="L5105" i="2"/>
  <c r="M5105" i="2" s="1"/>
  <c r="L5106" i="2"/>
  <c r="M5106" i="2" s="1"/>
  <c r="L5107" i="2"/>
  <c r="M5107" i="2" s="1"/>
  <c r="L5108" i="2"/>
  <c r="M5108" i="2" s="1"/>
  <c r="L5109" i="2"/>
  <c r="M5109" i="2" s="1"/>
  <c r="L5110" i="2"/>
  <c r="M5110" i="2" s="1"/>
  <c r="L5111" i="2"/>
  <c r="M5111" i="2" s="1"/>
  <c r="L5112" i="2"/>
  <c r="M5112" i="2" s="1"/>
  <c r="L5113" i="2"/>
  <c r="M5113" i="2" s="1"/>
  <c r="L5114" i="2"/>
  <c r="M5114" i="2" s="1"/>
  <c r="L5115" i="2"/>
  <c r="M5115" i="2" s="1"/>
  <c r="L5116" i="2"/>
  <c r="M5116" i="2" s="1"/>
  <c r="L5117" i="2"/>
  <c r="M5117" i="2" s="1"/>
  <c r="L5118" i="2"/>
  <c r="M5118" i="2" s="1"/>
  <c r="L5119" i="2"/>
  <c r="M5119" i="2" s="1"/>
  <c r="L5120" i="2"/>
  <c r="M5120" i="2" s="1"/>
  <c r="L5121" i="2"/>
  <c r="M5121" i="2" s="1"/>
  <c r="L5122" i="2"/>
  <c r="M5122" i="2" s="1"/>
  <c r="L5123" i="2"/>
  <c r="M5123" i="2" s="1"/>
  <c r="L5124" i="2"/>
  <c r="M5124" i="2" s="1"/>
  <c r="L5125" i="2"/>
  <c r="M5125" i="2" s="1"/>
  <c r="L5126" i="2"/>
  <c r="M5126" i="2" s="1"/>
  <c r="L5127" i="2"/>
  <c r="M5127" i="2" s="1"/>
  <c r="L5128" i="2"/>
  <c r="M5128" i="2" s="1"/>
  <c r="L5129" i="2"/>
  <c r="M5129" i="2" s="1"/>
  <c r="L5130" i="2"/>
  <c r="M5130" i="2" s="1"/>
  <c r="L5131" i="2"/>
  <c r="M5131" i="2" s="1"/>
  <c r="L5132" i="2"/>
  <c r="M5132" i="2" s="1"/>
  <c r="L5133" i="2"/>
  <c r="M5133" i="2" s="1"/>
  <c r="L5134" i="2"/>
  <c r="M5134" i="2" s="1"/>
  <c r="L5135" i="2"/>
  <c r="M5135" i="2" s="1"/>
  <c r="L5136" i="2"/>
  <c r="M5136" i="2" s="1"/>
  <c r="L5137" i="2"/>
  <c r="M5137" i="2" s="1"/>
  <c r="L5138" i="2"/>
  <c r="M5138" i="2" s="1"/>
  <c r="L5139" i="2"/>
  <c r="M5139" i="2" s="1"/>
  <c r="L5140" i="2"/>
  <c r="M5140" i="2" s="1"/>
  <c r="L5141" i="2"/>
  <c r="M5141" i="2" s="1"/>
  <c r="L5142" i="2"/>
  <c r="M5142" i="2" s="1"/>
  <c r="L5143" i="2"/>
  <c r="M5143" i="2" s="1"/>
  <c r="L5144" i="2"/>
  <c r="M5144" i="2" s="1"/>
  <c r="L5145" i="2"/>
  <c r="M5145" i="2" s="1"/>
  <c r="L5146" i="2"/>
  <c r="M5146" i="2" s="1"/>
  <c r="L5147" i="2"/>
  <c r="M5147" i="2" s="1"/>
  <c r="L5148" i="2"/>
  <c r="M5148" i="2" s="1"/>
  <c r="L5149" i="2"/>
  <c r="M5149" i="2" s="1"/>
  <c r="L5150" i="2"/>
  <c r="M5150" i="2" s="1"/>
  <c r="L5151" i="2"/>
  <c r="M5151" i="2" s="1"/>
  <c r="L5152" i="2"/>
  <c r="M5152" i="2" s="1"/>
  <c r="L5153" i="2"/>
  <c r="M5153" i="2" s="1"/>
  <c r="L5154" i="2"/>
  <c r="M5154" i="2" s="1"/>
  <c r="L5155" i="2"/>
  <c r="M5155" i="2" s="1"/>
  <c r="L5156" i="2"/>
  <c r="M5156" i="2" s="1"/>
  <c r="L5157" i="2"/>
  <c r="M5157" i="2" s="1"/>
  <c r="L5158" i="2"/>
  <c r="M5158" i="2" s="1"/>
  <c r="L5159" i="2"/>
  <c r="M5159" i="2" s="1"/>
  <c r="L5160" i="2"/>
  <c r="M5160" i="2" s="1"/>
  <c r="L5161" i="2"/>
  <c r="M5161" i="2" s="1"/>
  <c r="L5162" i="2"/>
  <c r="M5162" i="2" s="1"/>
  <c r="L5163" i="2"/>
  <c r="M5163" i="2" s="1"/>
  <c r="L5164" i="2"/>
  <c r="M5164" i="2" s="1"/>
  <c r="L5165" i="2"/>
  <c r="M5165" i="2" s="1"/>
  <c r="L5166" i="2"/>
  <c r="M5166" i="2" s="1"/>
  <c r="L5167" i="2"/>
  <c r="M5167" i="2" s="1"/>
  <c r="L5168" i="2"/>
  <c r="M5168" i="2" s="1"/>
  <c r="L5169" i="2"/>
  <c r="M5169" i="2" s="1"/>
  <c r="L5170" i="2"/>
  <c r="M5170" i="2" s="1"/>
  <c r="L5171" i="2"/>
  <c r="M5171" i="2" s="1"/>
  <c r="L5172" i="2"/>
  <c r="M5172" i="2" s="1"/>
  <c r="L5173" i="2"/>
  <c r="M5173" i="2" s="1"/>
  <c r="L5174" i="2"/>
  <c r="M5174" i="2" s="1"/>
  <c r="L5175" i="2"/>
  <c r="M5175" i="2" s="1"/>
  <c r="L5176" i="2"/>
  <c r="M5176" i="2" s="1"/>
  <c r="L5177" i="2"/>
  <c r="M5177" i="2" s="1"/>
  <c r="L5178" i="2"/>
  <c r="M5178" i="2" s="1"/>
  <c r="L5179" i="2"/>
  <c r="M5179" i="2" s="1"/>
  <c r="L5180" i="2"/>
  <c r="M5180" i="2" s="1"/>
  <c r="L5181" i="2"/>
  <c r="M5181" i="2" s="1"/>
  <c r="L5182" i="2"/>
  <c r="M5182" i="2" s="1"/>
  <c r="L5183" i="2"/>
  <c r="M5183" i="2" s="1"/>
  <c r="L5184" i="2"/>
  <c r="M5184" i="2" s="1"/>
  <c r="L5185" i="2"/>
  <c r="M5185" i="2" s="1"/>
  <c r="L5186" i="2"/>
  <c r="M5186" i="2" s="1"/>
  <c r="L5187" i="2"/>
  <c r="M5187" i="2" s="1"/>
  <c r="L5188" i="2"/>
  <c r="M5188" i="2" s="1"/>
  <c r="L5189" i="2"/>
  <c r="M5189" i="2" s="1"/>
  <c r="L5190" i="2"/>
  <c r="M5190" i="2" s="1"/>
  <c r="L5191" i="2"/>
  <c r="M5191" i="2" s="1"/>
  <c r="L5192" i="2"/>
  <c r="M5192" i="2" s="1"/>
  <c r="L5193" i="2"/>
  <c r="M5193" i="2" s="1"/>
  <c r="L5194" i="2"/>
  <c r="M5194" i="2" s="1"/>
  <c r="L5195" i="2"/>
  <c r="M5195" i="2" s="1"/>
  <c r="L5196" i="2"/>
  <c r="M5196" i="2" s="1"/>
  <c r="L5197" i="2"/>
  <c r="M5197" i="2" s="1"/>
  <c r="L5198" i="2"/>
  <c r="M5198" i="2" s="1"/>
  <c r="L5199" i="2"/>
  <c r="M5199" i="2" s="1"/>
  <c r="L5200" i="2"/>
  <c r="M5200" i="2" s="1"/>
  <c r="L5201" i="2"/>
  <c r="M5201" i="2" s="1"/>
  <c r="L5202" i="2"/>
  <c r="M5202" i="2" s="1"/>
  <c r="L5203" i="2"/>
  <c r="M5203" i="2" s="1"/>
  <c r="L5204" i="2"/>
  <c r="M5204" i="2" s="1"/>
  <c r="L5205" i="2"/>
  <c r="M5205" i="2" s="1"/>
  <c r="L5206" i="2"/>
  <c r="M5206" i="2" s="1"/>
  <c r="L5207" i="2"/>
  <c r="M5207" i="2" s="1"/>
  <c r="L5208" i="2"/>
  <c r="M5208" i="2" s="1"/>
  <c r="L5209" i="2"/>
  <c r="M5209" i="2" s="1"/>
  <c r="L5210" i="2"/>
  <c r="M5210" i="2" s="1"/>
  <c r="L5211" i="2"/>
  <c r="M5211" i="2" s="1"/>
  <c r="L5212" i="2"/>
  <c r="M5212" i="2" s="1"/>
  <c r="L5213" i="2"/>
  <c r="M5213" i="2" s="1"/>
  <c r="L5214" i="2"/>
  <c r="M5214" i="2" s="1"/>
  <c r="L5215" i="2"/>
  <c r="M5215" i="2" s="1"/>
  <c r="L5216" i="2"/>
  <c r="M5216" i="2" s="1"/>
  <c r="L5217" i="2"/>
  <c r="M5217" i="2" s="1"/>
  <c r="L5218" i="2"/>
  <c r="M5218" i="2" s="1"/>
  <c r="L5219" i="2"/>
  <c r="M5219" i="2" s="1"/>
  <c r="L5220" i="2"/>
  <c r="M5220" i="2" s="1"/>
  <c r="L5221" i="2"/>
  <c r="M5221" i="2" s="1"/>
  <c r="L5222" i="2"/>
  <c r="M5222" i="2" s="1"/>
  <c r="L5223" i="2"/>
  <c r="M5223" i="2" s="1"/>
  <c r="L5224" i="2"/>
  <c r="M5224" i="2" s="1"/>
  <c r="L5225" i="2"/>
  <c r="M5225" i="2" s="1"/>
  <c r="L5226" i="2"/>
  <c r="M5226" i="2" s="1"/>
  <c r="L5227" i="2"/>
  <c r="M5227" i="2" s="1"/>
  <c r="L5228" i="2"/>
  <c r="M5228" i="2" s="1"/>
  <c r="L5229" i="2"/>
  <c r="M5229" i="2" s="1"/>
  <c r="L5230" i="2"/>
  <c r="M5230" i="2" s="1"/>
  <c r="L5231" i="2"/>
  <c r="M5231" i="2" s="1"/>
  <c r="L5232" i="2"/>
  <c r="M5232" i="2" s="1"/>
  <c r="L5233" i="2"/>
  <c r="M5233" i="2" s="1"/>
  <c r="L5234" i="2"/>
  <c r="M5234" i="2" s="1"/>
  <c r="L5235" i="2"/>
  <c r="M5235" i="2" s="1"/>
  <c r="L5236" i="2"/>
  <c r="M5236" i="2" s="1"/>
  <c r="L5237" i="2"/>
  <c r="M5237" i="2" s="1"/>
  <c r="L5238" i="2"/>
  <c r="M5238" i="2" s="1"/>
  <c r="L5239" i="2"/>
  <c r="M5239" i="2" s="1"/>
  <c r="L5240" i="2"/>
  <c r="M5240" i="2" s="1"/>
  <c r="L5241" i="2"/>
  <c r="M5241" i="2" s="1"/>
  <c r="L5242" i="2"/>
  <c r="M5242" i="2" s="1"/>
  <c r="L5243" i="2"/>
  <c r="M5243" i="2" s="1"/>
  <c r="L5244" i="2"/>
  <c r="M5244" i="2" s="1"/>
  <c r="L5245" i="2"/>
  <c r="M5245" i="2" s="1"/>
  <c r="L5246" i="2"/>
  <c r="M5246" i="2" s="1"/>
  <c r="L5247" i="2"/>
  <c r="M5247" i="2" s="1"/>
  <c r="L5248" i="2"/>
  <c r="M5248" i="2" s="1"/>
  <c r="L5249" i="2"/>
  <c r="M5249" i="2" s="1"/>
  <c r="L5250" i="2"/>
  <c r="M5250" i="2" s="1"/>
  <c r="L5251" i="2"/>
  <c r="M5251" i="2" s="1"/>
  <c r="L5252" i="2"/>
  <c r="M5252" i="2" s="1"/>
  <c r="L5253" i="2"/>
  <c r="M5253" i="2" s="1"/>
  <c r="L5254" i="2"/>
  <c r="M5254" i="2" s="1"/>
  <c r="L5255" i="2"/>
  <c r="M5255" i="2" s="1"/>
  <c r="L5256" i="2"/>
  <c r="M5256" i="2" s="1"/>
  <c r="L5257" i="2"/>
  <c r="M5257" i="2" s="1"/>
  <c r="L5258" i="2"/>
  <c r="M5258" i="2" s="1"/>
  <c r="L5259" i="2"/>
  <c r="M5259" i="2" s="1"/>
  <c r="L5260" i="2"/>
  <c r="M5260" i="2" s="1"/>
  <c r="L5261" i="2"/>
  <c r="M5261" i="2" s="1"/>
  <c r="L5262" i="2"/>
  <c r="M5262" i="2" s="1"/>
  <c r="L5263" i="2"/>
  <c r="M5263" i="2" s="1"/>
  <c r="L5264" i="2"/>
  <c r="M5264" i="2" s="1"/>
  <c r="L5265" i="2"/>
  <c r="M5265" i="2" s="1"/>
  <c r="L5266" i="2"/>
  <c r="M5266" i="2" s="1"/>
  <c r="L5267" i="2"/>
  <c r="M5267" i="2" s="1"/>
  <c r="L5268" i="2"/>
  <c r="M5268" i="2" s="1"/>
  <c r="L5269" i="2"/>
  <c r="M5269" i="2" s="1"/>
  <c r="L5270" i="2"/>
  <c r="M5270" i="2" s="1"/>
  <c r="L5271" i="2"/>
  <c r="M5271" i="2" s="1"/>
  <c r="L5272" i="2"/>
  <c r="M5272" i="2" s="1"/>
  <c r="L5273" i="2"/>
  <c r="M5273" i="2" s="1"/>
  <c r="L5274" i="2"/>
  <c r="M5274" i="2" s="1"/>
  <c r="L5275" i="2"/>
  <c r="M5275" i="2" s="1"/>
  <c r="L5276" i="2"/>
  <c r="M5276" i="2" s="1"/>
  <c r="L5277" i="2"/>
  <c r="M5277" i="2" s="1"/>
  <c r="L5278" i="2"/>
  <c r="M5278" i="2" s="1"/>
  <c r="L5279" i="2"/>
  <c r="M5279" i="2" s="1"/>
  <c r="L5280" i="2"/>
  <c r="M5280" i="2" s="1"/>
  <c r="L5281" i="2"/>
  <c r="M5281" i="2" s="1"/>
  <c r="L5282" i="2"/>
  <c r="M5282" i="2" s="1"/>
  <c r="L5283" i="2"/>
  <c r="M5283" i="2" s="1"/>
  <c r="L5284" i="2"/>
  <c r="M5284" i="2" s="1"/>
  <c r="L5285" i="2"/>
  <c r="M5285" i="2" s="1"/>
  <c r="L5286" i="2"/>
  <c r="M5286" i="2" s="1"/>
  <c r="L5287" i="2"/>
  <c r="M5287" i="2" s="1"/>
  <c r="L5288" i="2"/>
  <c r="M5288" i="2" s="1"/>
  <c r="L5289" i="2"/>
  <c r="M5289" i="2" s="1"/>
  <c r="L5290" i="2"/>
  <c r="M5290" i="2" s="1"/>
  <c r="L5291" i="2"/>
  <c r="M5291" i="2" s="1"/>
  <c r="L5292" i="2"/>
  <c r="M5292" i="2" s="1"/>
  <c r="L5293" i="2"/>
  <c r="M5293" i="2" s="1"/>
  <c r="L5294" i="2"/>
  <c r="M5294" i="2" s="1"/>
  <c r="L5295" i="2"/>
  <c r="M5295" i="2" s="1"/>
  <c r="L5296" i="2"/>
  <c r="M5296" i="2" s="1"/>
  <c r="L5297" i="2"/>
  <c r="M5297" i="2" s="1"/>
  <c r="L5298" i="2"/>
  <c r="M5298" i="2" s="1"/>
  <c r="L5299" i="2"/>
  <c r="M5299" i="2" s="1"/>
  <c r="L5300" i="2"/>
  <c r="M5300" i="2" s="1"/>
  <c r="L5301" i="2"/>
  <c r="M5301" i="2" s="1"/>
  <c r="L5302" i="2"/>
  <c r="M5302" i="2" s="1"/>
  <c r="L5303" i="2"/>
  <c r="M5303" i="2" s="1"/>
  <c r="L5304" i="2"/>
  <c r="M5304" i="2" s="1"/>
  <c r="L5305" i="2"/>
  <c r="M5305" i="2" s="1"/>
  <c r="L5306" i="2"/>
  <c r="M5306" i="2" s="1"/>
  <c r="L5307" i="2"/>
  <c r="M5307" i="2" s="1"/>
  <c r="L5308" i="2"/>
  <c r="M5308" i="2" s="1"/>
  <c r="L5309" i="2"/>
  <c r="M5309" i="2" s="1"/>
  <c r="L5310" i="2"/>
  <c r="M5310" i="2" s="1"/>
  <c r="L5311" i="2"/>
  <c r="M5311" i="2" s="1"/>
  <c r="L5312" i="2"/>
  <c r="M5312" i="2" s="1"/>
  <c r="L5313" i="2"/>
  <c r="M5313" i="2" s="1"/>
  <c r="L5314" i="2"/>
  <c r="M5314" i="2" s="1"/>
  <c r="L5315" i="2"/>
  <c r="M5315" i="2" s="1"/>
  <c r="L5316" i="2"/>
  <c r="M5316" i="2" s="1"/>
  <c r="L5317" i="2"/>
  <c r="M5317" i="2" s="1"/>
  <c r="L5318" i="2"/>
  <c r="M5318" i="2" s="1"/>
  <c r="L5319" i="2"/>
  <c r="M5319" i="2" s="1"/>
  <c r="L5320" i="2"/>
  <c r="M5320" i="2" s="1"/>
  <c r="L5321" i="2"/>
  <c r="M5321" i="2" s="1"/>
  <c r="L5322" i="2"/>
  <c r="M5322" i="2" s="1"/>
  <c r="L5323" i="2"/>
  <c r="M5323" i="2" s="1"/>
  <c r="L5324" i="2"/>
  <c r="M5324" i="2" s="1"/>
  <c r="L5325" i="2"/>
  <c r="M5325" i="2" s="1"/>
  <c r="L5326" i="2"/>
  <c r="M5326" i="2" s="1"/>
  <c r="L5327" i="2"/>
  <c r="M5327" i="2" s="1"/>
  <c r="L5328" i="2"/>
  <c r="M5328" i="2" s="1"/>
  <c r="L5329" i="2"/>
  <c r="M5329" i="2" s="1"/>
  <c r="L5330" i="2"/>
  <c r="M5330" i="2" s="1"/>
  <c r="L5331" i="2"/>
  <c r="M5331" i="2" s="1"/>
  <c r="L5332" i="2"/>
  <c r="M5332" i="2" s="1"/>
  <c r="L5333" i="2"/>
  <c r="M5333" i="2" s="1"/>
  <c r="L5334" i="2"/>
  <c r="M5334" i="2" s="1"/>
  <c r="L5335" i="2"/>
  <c r="M5335" i="2" s="1"/>
  <c r="L5336" i="2"/>
  <c r="M5336" i="2" s="1"/>
  <c r="L5337" i="2"/>
  <c r="M5337" i="2" s="1"/>
  <c r="L5338" i="2"/>
  <c r="M5338" i="2" s="1"/>
  <c r="L5339" i="2"/>
  <c r="M5339" i="2" s="1"/>
  <c r="L5340" i="2"/>
  <c r="M5340" i="2" s="1"/>
  <c r="L5341" i="2"/>
  <c r="M5341" i="2" s="1"/>
  <c r="L5342" i="2"/>
  <c r="M5342" i="2" s="1"/>
  <c r="L5343" i="2"/>
  <c r="M5343" i="2" s="1"/>
  <c r="L5344" i="2"/>
  <c r="M5344" i="2" s="1"/>
  <c r="L5345" i="2"/>
  <c r="M5345" i="2" s="1"/>
  <c r="L5346" i="2"/>
  <c r="M5346" i="2" s="1"/>
  <c r="L5347" i="2"/>
  <c r="M5347" i="2" s="1"/>
  <c r="L5348" i="2"/>
  <c r="M5348" i="2" s="1"/>
  <c r="L5349" i="2"/>
  <c r="M5349" i="2" s="1"/>
  <c r="L5350" i="2"/>
  <c r="M5350" i="2" s="1"/>
  <c r="L5351" i="2"/>
  <c r="M5351" i="2" s="1"/>
  <c r="L5352" i="2"/>
  <c r="M5352" i="2" s="1"/>
  <c r="L5353" i="2"/>
  <c r="M5353" i="2" s="1"/>
  <c r="L5354" i="2"/>
  <c r="M5354" i="2" s="1"/>
  <c r="L5355" i="2"/>
  <c r="M5355" i="2" s="1"/>
  <c r="L5356" i="2"/>
  <c r="M5356" i="2" s="1"/>
  <c r="L5357" i="2"/>
  <c r="M5357" i="2" s="1"/>
  <c r="L5358" i="2"/>
  <c r="M5358" i="2" s="1"/>
  <c r="L5359" i="2"/>
  <c r="M5359" i="2" s="1"/>
  <c r="L5360" i="2"/>
  <c r="M5360" i="2" s="1"/>
  <c r="L5361" i="2"/>
  <c r="M5361" i="2" s="1"/>
  <c r="L5362" i="2"/>
  <c r="M5362" i="2" s="1"/>
  <c r="L5363" i="2"/>
  <c r="M5363" i="2" s="1"/>
  <c r="L5364" i="2"/>
  <c r="M5364" i="2" s="1"/>
  <c r="L5365" i="2"/>
  <c r="M5365" i="2" s="1"/>
  <c r="L5366" i="2"/>
  <c r="M5366" i="2" s="1"/>
  <c r="L5367" i="2"/>
  <c r="M5367" i="2" s="1"/>
  <c r="L5368" i="2"/>
  <c r="M5368" i="2" s="1"/>
  <c r="L5369" i="2"/>
  <c r="M5369" i="2" s="1"/>
  <c r="L5370" i="2"/>
  <c r="M5370" i="2" s="1"/>
  <c r="L5371" i="2"/>
  <c r="M5371" i="2" s="1"/>
  <c r="L5372" i="2"/>
  <c r="M5372" i="2" s="1"/>
  <c r="L5373" i="2"/>
  <c r="M5373" i="2" s="1"/>
  <c r="L5374" i="2"/>
  <c r="M5374" i="2" s="1"/>
  <c r="L5375" i="2"/>
  <c r="M5375" i="2" s="1"/>
  <c r="L5376" i="2"/>
  <c r="M5376" i="2" s="1"/>
  <c r="L5377" i="2"/>
  <c r="M5377" i="2" s="1"/>
  <c r="L5378" i="2"/>
  <c r="M5378" i="2" s="1"/>
  <c r="L5379" i="2"/>
  <c r="M5379" i="2" s="1"/>
  <c r="L5380" i="2"/>
  <c r="M5380" i="2" s="1"/>
  <c r="L5381" i="2"/>
  <c r="M5381" i="2" s="1"/>
  <c r="L5382" i="2"/>
  <c r="M5382" i="2" s="1"/>
  <c r="L5383" i="2"/>
  <c r="M5383" i="2" s="1"/>
  <c r="L5384" i="2"/>
  <c r="M5384" i="2" s="1"/>
  <c r="L5385" i="2"/>
  <c r="M5385" i="2" s="1"/>
  <c r="L5386" i="2"/>
  <c r="M5386" i="2" s="1"/>
  <c r="L5387" i="2"/>
  <c r="M5387" i="2" s="1"/>
  <c r="L5388" i="2"/>
  <c r="M5388" i="2" s="1"/>
  <c r="L5389" i="2"/>
  <c r="M5389" i="2" s="1"/>
  <c r="L5390" i="2"/>
  <c r="M5390" i="2" s="1"/>
  <c r="L5391" i="2"/>
  <c r="M5391" i="2" s="1"/>
  <c r="L5392" i="2"/>
  <c r="M5392" i="2" s="1"/>
  <c r="L5393" i="2"/>
  <c r="M5393" i="2" s="1"/>
  <c r="L5394" i="2"/>
  <c r="M5394" i="2" s="1"/>
  <c r="L5395" i="2"/>
  <c r="M5395" i="2" s="1"/>
  <c r="L5396" i="2"/>
  <c r="M5396" i="2" s="1"/>
  <c r="L5397" i="2"/>
  <c r="M5397" i="2" s="1"/>
  <c r="L5398" i="2"/>
  <c r="M5398" i="2" s="1"/>
  <c r="L5399" i="2"/>
  <c r="M5399" i="2" s="1"/>
  <c r="L5400" i="2"/>
  <c r="M5400" i="2" s="1"/>
  <c r="L5401" i="2"/>
  <c r="M5401" i="2" s="1"/>
  <c r="L5402" i="2"/>
  <c r="M5402" i="2" s="1"/>
  <c r="L5403" i="2"/>
  <c r="M5403" i="2" s="1"/>
  <c r="L5404" i="2"/>
  <c r="M5404" i="2" s="1"/>
  <c r="L5405" i="2"/>
  <c r="M5405" i="2" s="1"/>
  <c r="L5406" i="2"/>
  <c r="M5406" i="2" s="1"/>
  <c r="L5407" i="2"/>
  <c r="M5407" i="2" s="1"/>
  <c r="L5408" i="2"/>
  <c r="M5408" i="2" s="1"/>
  <c r="L5409" i="2"/>
  <c r="M5409" i="2" s="1"/>
  <c r="L5410" i="2"/>
  <c r="M5410" i="2" s="1"/>
  <c r="L5411" i="2"/>
  <c r="M5411" i="2" s="1"/>
  <c r="L5412" i="2"/>
  <c r="M5412" i="2" s="1"/>
  <c r="L5413" i="2"/>
  <c r="M5413" i="2" s="1"/>
  <c r="L5414" i="2"/>
  <c r="M5414" i="2" s="1"/>
  <c r="L5415" i="2"/>
  <c r="M5415" i="2" s="1"/>
  <c r="L5416" i="2"/>
  <c r="M5416" i="2" s="1"/>
  <c r="L5417" i="2"/>
  <c r="M5417" i="2" s="1"/>
  <c r="L5418" i="2"/>
  <c r="M5418" i="2" s="1"/>
  <c r="L5419" i="2"/>
  <c r="M5419" i="2" s="1"/>
  <c r="L5420" i="2"/>
  <c r="M5420" i="2" s="1"/>
  <c r="L5421" i="2"/>
  <c r="M5421" i="2" s="1"/>
  <c r="L5422" i="2"/>
  <c r="M5422" i="2" s="1"/>
  <c r="L5423" i="2"/>
  <c r="M5423" i="2" s="1"/>
  <c r="L5424" i="2"/>
  <c r="M5424" i="2" s="1"/>
  <c r="L5425" i="2"/>
  <c r="M5425" i="2" s="1"/>
  <c r="L5426" i="2"/>
  <c r="M5426" i="2" s="1"/>
  <c r="L5427" i="2"/>
  <c r="M5427" i="2" s="1"/>
  <c r="L5428" i="2"/>
  <c r="M5428" i="2" s="1"/>
  <c r="L5429" i="2"/>
  <c r="M5429" i="2" s="1"/>
  <c r="L5430" i="2"/>
  <c r="M5430" i="2" s="1"/>
  <c r="L5431" i="2"/>
  <c r="M5431" i="2" s="1"/>
  <c r="L5432" i="2"/>
  <c r="M5432" i="2" s="1"/>
  <c r="L5433" i="2"/>
  <c r="M5433" i="2" s="1"/>
  <c r="L5434" i="2"/>
  <c r="M5434" i="2" s="1"/>
  <c r="L5435" i="2"/>
  <c r="M5435" i="2" s="1"/>
  <c r="L5436" i="2"/>
  <c r="M5436" i="2" s="1"/>
  <c r="L5437" i="2"/>
  <c r="M5437" i="2" s="1"/>
  <c r="L5438" i="2"/>
  <c r="M5438" i="2" s="1"/>
  <c r="L5439" i="2"/>
  <c r="M5439" i="2" s="1"/>
  <c r="L5440" i="2"/>
  <c r="M5440" i="2" s="1"/>
  <c r="L5441" i="2"/>
  <c r="M5441" i="2" s="1"/>
  <c r="L5442" i="2"/>
  <c r="M5442" i="2" s="1"/>
  <c r="L5443" i="2"/>
  <c r="M5443" i="2" s="1"/>
  <c r="L5444" i="2"/>
  <c r="M5444" i="2" s="1"/>
  <c r="L5445" i="2"/>
  <c r="M5445" i="2" s="1"/>
  <c r="L5446" i="2"/>
  <c r="M5446" i="2" s="1"/>
  <c r="L5447" i="2"/>
  <c r="M5447" i="2" s="1"/>
  <c r="L5448" i="2"/>
  <c r="M5448" i="2" s="1"/>
  <c r="L5449" i="2"/>
  <c r="M5449" i="2" s="1"/>
  <c r="L5450" i="2"/>
  <c r="M5450" i="2" s="1"/>
  <c r="L5451" i="2"/>
  <c r="M5451" i="2" s="1"/>
  <c r="L5452" i="2"/>
  <c r="M5452" i="2" s="1"/>
  <c r="L5453" i="2"/>
  <c r="M5453" i="2" s="1"/>
  <c r="L5454" i="2"/>
  <c r="M5454" i="2" s="1"/>
  <c r="L5455" i="2"/>
  <c r="M5455" i="2" s="1"/>
  <c r="L5456" i="2"/>
  <c r="M5456" i="2" s="1"/>
  <c r="L5457" i="2"/>
  <c r="M5457" i="2" s="1"/>
  <c r="L5458" i="2"/>
  <c r="M5458" i="2" s="1"/>
  <c r="L5459" i="2"/>
  <c r="M5459" i="2" s="1"/>
  <c r="L5460" i="2"/>
  <c r="M5460" i="2" s="1"/>
  <c r="L5461" i="2"/>
  <c r="M5461" i="2" s="1"/>
  <c r="L5462" i="2"/>
  <c r="M5462" i="2" s="1"/>
  <c r="L5463" i="2"/>
  <c r="M5463" i="2" s="1"/>
  <c r="L5464" i="2"/>
  <c r="M5464" i="2" s="1"/>
  <c r="L5465" i="2"/>
  <c r="M5465" i="2" s="1"/>
  <c r="L5466" i="2"/>
  <c r="M5466" i="2" s="1"/>
  <c r="L5467" i="2"/>
  <c r="M5467" i="2" s="1"/>
  <c r="L5468" i="2"/>
  <c r="M5468" i="2" s="1"/>
  <c r="L5469" i="2"/>
  <c r="M5469" i="2" s="1"/>
  <c r="L5470" i="2"/>
  <c r="M5470" i="2" s="1"/>
  <c r="L5471" i="2"/>
  <c r="M5471" i="2" s="1"/>
  <c r="L5472" i="2"/>
  <c r="M5472" i="2" s="1"/>
  <c r="L5473" i="2"/>
  <c r="M5473" i="2" s="1"/>
  <c r="L5474" i="2"/>
  <c r="M5474" i="2" s="1"/>
  <c r="L5475" i="2"/>
  <c r="M5475" i="2" s="1"/>
  <c r="L5476" i="2"/>
  <c r="M5476" i="2" s="1"/>
  <c r="L5477" i="2"/>
  <c r="M5477" i="2" s="1"/>
  <c r="L5478" i="2"/>
  <c r="M5478" i="2" s="1"/>
  <c r="L5479" i="2"/>
  <c r="M5479" i="2" s="1"/>
  <c r="L5480" i="2"/>
  <c r="M5480" i="2" s="1"/>
  <c r="L5481" i="2"/>
  <c r="M5481" i="2" s="1"/>
  <c r="L5482" i="2"/>
  <c r="M5482" i="2" s="1"/>
  <c r="L5483" i="2"/>
  <c r="M5483" i="2" s="1"/>
  <c r="L5484" i="2"/>
  <c r="M5484" i="2" s="1"/>
  <c r="L5485" i="2"/>
  <c r="M5485" i="2" s="1"/>
  <c r="L5486" i="2"/>
  <c r="M5486" i="2" s="1"/>
  <c r="L5487" i="2"/>
  <c r="M5487" i="2" s="1"/>
  <c r="L5488" i="2"/>
  <c r="M5488" i="2" s="1"/>
  <c r="L5489" i="2"/>
  <c r="M5489" i="2" s="1"/>
  <c r="L5490" i="2"/>
  <c r="M5490" i="2" s="1"/>
  <c r="L5491" i="2"/>
  <c r="M5491" i="2" s="1"/>
  <c r="L5492" i="2"/>
  <c r="M5492" i="2" s="1"/>
  <c r="L5493" i="2"/>
  <c r="M5493" i="2" s="1"/>
  <c r="L5494" i="2"/>
  <c r="M5494" i="2" s="1"/>
  <c r="L5495" i="2"/>
  <c r="M5495" i="2" s="1"/>
  <c r="L5496" i="2"/>
  <c r="M5496" i="2" s="1"/>
  <c r="L5497" i="2"/>
  <c r="M5497" i="2" s="1"/>
  <c r="L5498" i="2"/>
  <c r="M5498" i="2" s="1"/>
  <c r="L5499" i="2"/>
  <c r="M5499" i="2" s="1"/>
  <c r="L5500" i="2"/>
  <c r="M5500" i="2" s="1"/>
  <c r="L5501" i="2"/>
  <c r="M5501" i="2" s="1"/>
  <c r="L5502" i="2"/>
  <c r="M5502" i="2" s="1"/>
  <c r="L5503" i="2"/>
  <c r="M5503" i="2" s="1"/>
  <c r="L5504" i="2"/>
  <c r="M5504" i="2" s="1"/>
  <c r="L5505" i="2"/>
  <c r="M5505" i="2" s="1"/>
  <c r="L5506" i="2"/>
  <c r="M5506" i="2" s="1"/>
  <c r="L5507" i="2"/>
  <c r="M5507" i="2" s="1"/>
  <c r="L5508" i="2"/>
  <c r="M5508" i="2" s="1"/>
  <c r="L5509" i="2"/>
  <c r="M5509" i="2" s="1"/>
  <c r="L5510" i="2"/>
  <c r="M5510" i="2" s="1"/>
  <c r="L5511" i="2"/>
  <c r="M5511" i="2" s="1"/>
  <c r="L5512" i="2"/>
  <c r="M5512" i="2" s="1"/>
  <c r="L5513" i="2"/>
  <c r="M5513" i="2" s="1"/>
  <c r="L5514" i="2"/>
  <c r="M5514" i="2" s="1"/>
  <c r="L5515" i="2"/>
  <c r="M5515" i="2" s="1"/>
  <c r="L5516" i="2"/>
  <c r="M5516" i="2" s="1"/>
  <c r="L5517" i="2"/>
  <c r="M5517" i="2" s="1"/>
  <c r="L5518" i="2"/>
  <c r="M5518" i="2" s="1"/>
  <c r="L5519" i="2"/>
  <c r="M5519" i="2" s="1"/>
  <c r="L5520" i="2"/>
  <c r="M5520" i="2" s="1"/>
  <c r="L5521" i="2"/>
  <c r="M5521" i="2" s="1"/>
  <c r="L5522" i="2"/>
  <c r="M5522" i="2" s="1"/>
  <c r="L5523" i="2"/>
  <c r="M5523" i="2" s="1"/>
  <c r="L5524" i="2"/>
  <c r="M5524" i="2" s="1"/>
  <c r="L5525" i="2"/>
  <c r="M5525" i="2" s="1"/>
  <c r="L5526" i="2"/>
  <c r="M5526" i="2" s="1"/>
  <c r="L5527" i="2"/>
  <c r="M5527" i="2" s="1"/>
  <c r="L5528" i="2"/>
  <c r="M5528" i="2" s="1"/>
  <c r="L5529" i="2"/>
  <c r="M5529" i="2" s="1"/>
  <c r="L5530" i="2"/>
  <c r="M5530" i="2" s="1"/>
  <c r="L5531" i="2"/>
  <c r="M5531" i="2" s="1"/>
  <c r="L5532" i="2"/>
  <c r="M5532" i="2" s="1"/>
  <c r="L5533" i="2"/>
  <c r="M5533" i="2" s="1"/>
  <c r="L5534" i="2"/>
  <c r="M5534" i="2" s="1"/>
  <c r="L5535" i="2"/>
  <c r="M5535" i="2" s="1"/>
  <c r="L5536" i="2"/>
  <c r="M5536" i="2" s="1"/>
  <c r="L5537" i="2"/>
  <c r="M5537" i="2" s="1"/>
  <c r="L5538" i="2"/>
  <c r="M5538" i="2" s="1"/>
  <c r="L5539" i="2"/>
  <c r="M5539" i="2" s="1"/>
  <c r="L5540" i="2"/>
  <c r="M5540" i="2" s="1"/>
  <c r="L5541" i="2"/>
  <c r="M5541" i="2" s="1"/>
  <c r="L5542" i="2"/>
  <c r="M5542" i="2" s="1"/>
  <c r="L5543" i="2"/>
  <c r="M5543" i="2" s="1"/>
  <c r="L5544" i="2"/>
  <c r="M5544" i="2" s="1"/>
  <c r="L5545" i="2"/>
  <c r="M5545" i="2" s="1"/>
  <c r="L5546" i="2"/>
  <c r="M5546" i="2" s="1"/>
  <c r="L5547" i="2"/>
  <c r="M5547" i="2" s="1"/>
  <c r="L5548" i="2"/>
  <c r="M5548" i="2" s="1"/>
  <c r="L5549" i="2"/>
  <c r="M5549" i="2" s="1"/>
  <c r="L5550" i="2"/>
  <c r="M5550" i="2" s="1"/>
  <c r="L5551" i="2"/>
  <c r="M5551" i="2" s="1"/>
  <c r="L5552" i="2"/>
  <c r="M5552" i="2" s="1"/>
  <c r="L5553" i="2"/>
  <c r="M5553" i="2" s="1"/>
  <c r="L5554" i="2"/>
  <c r="M5554" i="2" s="1"/>
  <c r="L5555" i="2"/>
  <c r="M5555" i="2" s="1"/>
  <c r="L5556" i="2"/>
  <c r="M5556" i="2" s="1"/>
  <c r="L5557" i="2"/>
  <c r="M5557" i="2" s="1"/>
  <c r="L5558" i="2"/>
  <c r="M5558" i="2" s="1"/>
  <c r="L5559" i="2"/>
  <c r="M5559" i="2" s="1"/>
  <c r="L5560" i="2"/>
  <c r="M5560" i="2" s="1"/>
  <c r="L5561" i="2"/>
  <c r="M5561" i="2" s="1"/>
  <c r="L5562" i="2"/>
  <c r="M5562" i="2" s="1"/>
  <c r="L5563" i="2"/>
  <c r="M5563" i="2" s="1"/>
  <c r="L5564" i="2"/>
  <c r="M5564" i="2" s="1"/>
  <c r="L5565" i="2"/>
  <c r="M5565" i="2" s="1"/>
  <c r="L5566" i="2"/>
  <c r="M5566" i="2" s="1"/>
  <c r="L5567" i="2"/>
  <c r="M5567" i="2" s="1"/>
  <c r="L5568" i="2"/>
  <c r="M5568" i="2" s="1"/>
  <c r="L5569" i="2"/>
  <c r="M5569" i="2" s="1"/>
  <c r="L5570" i="2"/>
  <c r="M5570" i="2" s="1"/>
  <c r="L5571" i="2"/>
  <c r="M5571" i="2" s="1"/>
  <c r="L5572" i="2"/>
  <c r="M5572" i="2" s="1"/>
  <c r="L5573" i="2"/>
  <c r="M5573" i="2" s="1"/>
  <c r="L5574" i="2"/>
  <c r="M5574" i="2" s="1"/>
  <c r="L5575" i="2"/>
  <c r="M5575" i="2" s="1"/>
  <c r="L5576" i="2"/>
  <c r="M5576" i="2" s="1"/>
  <c r="L5577" i="2"/>
  <c r="M5577" i="2" s="1"/>
  <c r="L5578" i="2"/>
  <c r="M5578" i="2" s="1"/>
  <c r="L5579" i="2"/>
  <c r="M5579" i="2" s="1"/>
  <c r="L5580" i="2"/>
  <c r="M5580" i="2" s="1"/>
  <c r="L5581" i="2"/>
  <c r="M5581" i="2" s="1"/>
  <c r="L5582" i="2"/>
  <c r="M5582" i="2" s="1"/>
  <c r="L5583" i="2"/>
  <c r="M5583" i="2" s="1"/>
  <c r="L5584" i="2"/>
  <c r="M5584" i="2" s="1"/>
  <c r="L5585" i="2"/>
  <c r="M5585" i="2" s="1"/>
  <c r="L5586" i="2"/>
  <c r="M5586" i="2" s="1"/>
  <c r="L5587" i="2"/>
  <c r="M5587" i="2" s="1"/>
  <c r="L5588" i="2"/>
  <c r="M5588" i="2" s="1"/>
  <c r="L5589" i="2"/>
  <c r="M5589" i="2" s="1"/>
  <c r="L5590" i="2"/>
  <c r="M5590" i="2" s="1"/>
  <c r="L5591" i="2"/>
  <c r="M5591" i="2" s="1"/>
  <c r="L5592" i="2"/>
  <c r="M5592" i="2" s="1"/>
  <c r="L5593" i="2"/>
  <c r="M5593" i="2" s="1"/>
  <c r="L5594" i="2"/>
  <c r="M5594" i="2" s="1"/>
  <c r="L5595" i="2"/>
  <c r="M5595" i="2" s="1"/>
  <c r="L5596" i="2"/>
  <c r="M5596" i="2" s="1"/>
  <c r="L5597" i="2"/>
  <c r="M5597" i="2" s="1"/>
  <c r="L5598" i="2"/>
  <c r="M5598" i="2" s="1"/>
  <c r="L5599" i="2"/>
  <c r="M5599" i="2" s="1"/>
  <c r="L5600" i="2"/>
  <c r="M5600" i="2" s="1"/>
  <c r="L5601" i="2"/>
  <c r="M5601" i="2" s="1"/>
  <c r="L5602" i="2"/>
  <c r="M5602" i="2" s="1"/>
  <c r="L5603" i="2"/>
  <c r="M5603" i="2" s="1"/>
  <c r="L5604" i="2"/>
  <c r="M5604" i="2" s="1"/>
  <c r="L5605" i="2"/>
  <c r="M5605" i="2" s="1"/>
  <c r="L5606" i="2"/>
  <c r="M5606" i="2" s="1"/>
  <c r="L5607" i="2"/>
  <c r="M5607" i="2" s="1"/>
  <c r="L5608" i="2"/>
  <c r="M5608" i="2" s="1"/>
  <c r="L5609" i="2"/>
  <c r="M5609" i="2" s="1"/>
  <c r="L5610" i="2"/>
  <c r="M5610" i="2" s="1"/>
  <c r="L5611" i="2"/>
  <c r="M5611" i="2" s="1"/>
  <c r="L5612" i="2"/>
  <c r="M5612" i="2" s="1"/>
  <c r="L5613" i="2"/>
  <c r="M5613" i="2" s="1"/>
  <c r="L5614" i="2"/>
  <c r="M5614" i="2" s="1"/>
  <c r="L5615" i="2"/>
  <c r="M5615" i="2" s="1"/>
  <c r="L5616" i="2"/>
  <c r="M5616" i="2" s="1"/>
  <c r="L5617" i="2"/>
  <c r="M5617" i="2" s="1"/>
  <c r="L5618" i="2"/>
  <c r="M5618" i="2" s="1"/>
  <c r="L5619" i="2"/>
  <c r="M5619" i="2" s="1"/>
  <c r="L5620" i="2"/>
  <c r="M5620" i="2" s="1"/>
  <c r="L5621" i="2"/>
  <c r="M5621" i="2" s="1"/>
  <c r="L5622" i="2"/>
  <c r="M5622" i="2" s="1"/>
  <c r="L5623" i="2"/>
  <c r="M5623" i="2" s="1"/>
  <c r="L5624" i="2"/>
  <c r="M5624" i="2" s="1"/>
  <c r="L5625" i="2"/>
  <c r="M5625" i="2" s="1"/>
  <c r="L5626" i="2"/>
  <c r="M5626" i="2" s="1"/>
  <c r="L5627" i="2"/>
  <c r="M5627" i="2" s="1"/>
  <c r="L5628" i="2"/>
  <c r="M5628" i="2" s="1"/>
  <c r="L5629" i="2"/>
  <c r="M5629" i="2" s="1"/>
  <c r="L5630" i="2"/>
  <c r="M5630" i="2" s="1"/>
  <c r="L5631" i="2"/>
  <c r="M5631" i="2" s="1"/>
  <c r="L5632" i="2"/>
  <c r="M5632" i="2" s="1"/>
  <c r="L5633" i="2"/>
  <c r="M5633" i="2" s="1"/>
  <c r="L5634" i="2"/>
  <c r="M5634" i="2" s="1"/>
  <c r="L5635" i="2"/>
  <c r="M5635" i="2" s="1"/>
  <c r="L5636" i="2"/>
  <c r="M5636" i="2" s="1"/>
  <c r="L5637" i="2"/>
  <c r="M5637" i="2" s="1"/>
  <c r="L5638" i="2"/>
  <c r="M5638" i="2" s="1"/>
  <c r="L5639" i="2"/>
  <c r="M5639" i="2" s="1"/>
  <c r="L5640" i="2"/>
  <c r="M5640" i="2" s="1"/>
  <c r="L5641" i="2"/>
  <c r="M5641" i="2" s="1"/>
  <c r="L5642" i="2"/>
  <c r="M5642" i="2" s="1"/>
  <c r="L5643" i="2"/>
  <c r="M5643" i="2" s="1"/>
  <c r="L5644" i="2"/>
  <c r="M5644" i="2" s="1"/>
  <c r="L5645" i="2"/>
  <c r="M5645" i="2" s="1"/>
  <c r="L5646" i="2"/>
  <c r="M5646" i="2" s="1"/>
  <c r="L5647" i="2"/>
  <c r="M5647" i="2" s="1"/>
  <c r="L5648" i="2"/>
  <c r="M5648" i="2" s="1"/>
  <c r="L5649" i="2"/>
  <c r="M5649" i="2" s="1"/>
  <c r="L5650" i="2"/>
  <c r="M5650" i="2" s="1"/>
  <c r="L5651" i="2"/>
  <c r="M5651" i="2" s="1"/>
  <c r="L5652" i="2"/>
  <c r="M5652" i="2" s="1"/>
  <c r="L5653" i="2"/>
  <c r="M5653" i="2" s="1"/>
  <c r="L5654" i="2"/>
  <c r="M5654" i="2" s="1"/>
  <c r="L5655" i="2"/>
  <c r="M5655" i="2" s="1"/>
  <c r="L5656" i="2"/>
  <c r="M5656" i="2" s="1"/>
  <c r="L5657" i="2"/>
  <c r="M5657" i="2" s="1"/>
  <c r="L5658" i="2"/>
  <c r="M5658" i="2" s="1"/>
  <c r="L5659" i="2"/>
  <c r="M5659" i="2" s="1"/>
  <c r="L5660" i="2"/>
  <c r="M5660" i="2" s="1"/>
  <c r="L5661" i="2"/>
  <c r="M5661" i="2" s="1"/>
  <c r="L5662" i="2"/>
  <c r="M5662" i="2" s="1"/>
  <c r="L5663" i="2"/>
  <c r="M5663" i="2" s="1"/>
  <c r="L5664" i="2"/>
  <c r="M5664" i="2" s="1"/>
  <c r="L5665" i="2"/>
  <c r="M5665" i="2" s="1"/>
  <c r="L5666" i="2"/>
  <c r="M5666" i="2" s="1"/>
  <c r="L5667" i="2"/>
  <c r="M5667" i="2" s="1"/>
  <c r="L5668" i="2"/>
  <c r="M5668" i="2" s="1"/>
  <c r="L5669" i="2"/>
  <c r="M5669" i="2" s="1"/>
  <c r="L5670" i="2"/>
  <c r="M5670" i="2" s="1"/>
  <c r="L5671" i="2"/>
  <c r="M5671" i="2" s="1"/>
  <c r="L5672" i="2"/>
  <c r="M5672" i="2" s="1"/>
  <c r="L5673" i="2"/>
  <c r="M5673" i="2" s="1"/>
  <c r="L5674" i="2"/>
  <c r="M5674" i="2" s="1"/>
  <c r="L5675" i="2"/>
  <c r="M5675" i="2" s="1"/>
  <c r="L5676" i="2"/>
  <c r="M5676" i="2" s="1"/>
  <c r="L5677" i="2"/>
  <c r="M5677" i="2" s="1"/>
  <c r="L5678" i="2"/>
  <c r="M5678" i="2" s="1"/>
  <c r="L5679" i="2"/>
  <c r="M5679" i="2" s="1"/>
  <c r="L5680" i="2"/>
  <c r="M5680" i="2" s="1"/>
  <c r="L5681" i="2"/>
  <c r="M5681" i="2" s="1"/>
  <c r="L5682" i="2"/>
  <c r="M5682" i="2" s="1"/>
  <c r="L5683" i="2"/>
  <c r="M5683" i="2" s="1"/>
  <c r="L5684" i="2"/>
  <c r="M5684" i="2" s="1"/>
  <c r="L5685" i="2"/>
  <c r="M5685" i="2" s="1"/>
  <c r="L5686" i="2"/>
  <c r="M5686" i="2" s="1"/>
  <c r="L5687" i="2"/>
  <c r="M5687" i="2" s="1"/>
  <c r="L5688" i="2"/>
  <c r="M5688" i="2" s="1"/>
  <c r="L5689" i="2"/>
  <c r="M5689" i="2" s="1"/>
  <c r="L5690" i="2"/>
  <c r="M5690" i="2" s="1"/>
  <c r="L5691" i="2"/>
  <c r="M5691" i="2" s="1"/>
  <c r="L5692" i="2"/>
  <c r="M5692" i="2" s="1"/>
  <c r="L5693" i="2"/>
  <c r="M5693" i="2" s="1"/>
  <c r="L5694" i="2"/>
  <c r="M5694" i="2" s="1"/>
  <c r="L5695" i="2"/>
  <c r="M5695" i="2" s="1"/>
  <c r="L5696" i="2"/>
  <c r="M5696" i="2" s="1"/>
  <c r="L5697" i="2"/>
  <c r="M5697" i="2" s="1"/>
  <c r="L5698" i="2"/>
  <c r="M5698" i="2" s="1"/>
  <c r="L5699" i="2"/>
  <c r="M5699" i="2" s="1"/>
  <c r="L5700" i="2"/>
  <c r="M5700" i="2" s="1"/>
  <c r="L5701" i="2"/>
  <c r="M5701" i="2" s="1"/>
  <c r="L5702" i="2"/>
  <c r="M5702" i="2" s="1"/>
  <c r="L5703" i="2"/>
  <c r="M5703" i="2" s="1"/>
  <c r="L5704" i="2"/>
  <c r="M5704" i="2" s="1"/>
  <c r="L5705" i="2"/>
  <c r="M5705" i="2" s="1"/>
  <c r="L5706" i="2"/>
  <c r="M5706" i="2" s="1"/>
  <c r="L5707" i="2"/>
  <c r="M5707" i="2" s="1"/>
  <c r="L5708" i="2"/>
  <c r="M5708" i="2" s="1"/>
  <c r="L5709" i="2"/>
  <c r="M5709" i="2" s="1"/>
  <c r="L5710" i="2"/>
  <c r="M5710" i="2" s="1"/>
  <c r="L5711" i="2"/>
  <c r="M5711" i="2" s="1"/>
  <c r="L5712" i="2"/>
  <c r="M5712" i="2" s="1"/>
  <c r="L5713" i="2"/>
  <c r="M5713" i="2" s="1"/>
  <c r="L5714" i="2"/>
  <c r="M5714" i="2" s="1"/>
  <c r="L5715" i="2"/>
  <c r="M5715" i="2" s="1"/>
  <c r="L5716" i="2"/>
  <c r="M5716" i="2" s="1"/>
  <c r="L5717" i="2"/>
  <c r="M5717" i="2" s="1"/>
  <c r="L5718" i="2"/>
  <c r="M5718" i="2" s="1"/>
  <c r="L5719" i="2"/>
  <c r="M5719" i="2" s="1"/>
  <c r="L5720" i="2"/>
  <c r="M5720" i="2" s="1"/>
  <c r="L5721" i="2"/>
  <c r="M5721" i="2" s="1"/>
  <c r="L5722" i="2"/>
  <c r="M5722" i="2" s="1"/>
  <c r="L5723" i="2"/>
  <c r="M5723" i="2" s="1"/>
  <c r="L5724" i="2"/>
  <c r="M5724" i="2" s="1"/>
  <c r="L5725" i="2"/>
  <c r="M5725" i="2" s="1"/>
  <c r="L5726" i="2"/>
  <c r="M5726" i="2" s="1"/>
  <c r="L5727" i="2"/>
  <c r="M5727" i="2" s="1"/>
  <c r="L5728" i="2"/>
  <c r="M5728" i="2" s="1"/>
  <c r="L5729" i="2"/>
  <c r="M5729" i="2" s="1"/>
  <c r="L5730" i="2"/>
  <c r="M5730" i="2" s="1"/>
  <c r="L5731" i="2"/>
  <c r="M5731" i="2" s="1"/>
  <c r="L5732" i="2"/>
  <c r="M5732" i="2" s="1"/>
  <c r="L5733" i="2"/>
  <c r="M5733" i="2" s="1"/>
  <c r="L5734" i="2"/>
  <c r="M5734" i="2" s="1"/>
  <c r="L5735" i="2"/>
  <c r="M5735" i="2" s="1"/>
  <c r="L5736" i="2"/>
  <c r="M5736" i="2" s="1"/>
  <c r="L5737" i="2"/>
  <c r="M5737" i="2" s="1"/>
  <c r="L5738" i="2"/>
  <c r="M5738" i="2" s="1"/>
  <c r="L5739" i="2"/>
  <c r="M5739" i="2" s="1"/>
  <c r="L5740" i="2"/>
  <c r="M5740" i="2" s="1"/>
  <c r="L5741" i="2"/>
  <c r="M5741" i="2" s="1"/>
  <c r="L5742" i="2"/>
  <c r="M5742" i="2" s="1"/>
  <c r="L5743" i="2"/>
  <c r="M5743" i="2" s="1"/>
  <c r="L5744" i="2"/>
  <c r="M5744" i="2" s="1"/>
  <c r="L5745" i="2"/>
  <c r="M5745" i="2" s="1"/>
  <c r="L5746" i="2"/>
  <c r="M5746" i="2" s="1"/>
  <c r="L5747" i="2"/>
  <c r="M5747" i="2" s="1"/>
  <c r="L5748" i="2"/>
  <c r="M5748" i="2" s="1"/>
  <c r="L5749" i="2"/>
  <c r="M5749" i="2" s="1"/>
  <c r="L5750" i="2"/>
  <c r="M5750" i="2" s="1"/>
  <c r="L5751" i="2"/>
  <c r="M5751" i="2" s="1"/>
  <c r="L5752" i="2"/>
  <c r="M5752" i="2" s="1"/>
  <c r="L5753" i="2"/>
  <c r="M5753" i="2" s="1"/>
  <c r="L5754" i="2"/>
  <c r="M5754" i="2" s="1"/>
  <c r="L5755" i="2"/>
  <c r="M5755" i="2" s="1"/>
  <c r="L5756" i="2"/>
  <c r="M5756" i="2" s="1"/>
  <c r="L5757" i="2"/>
  <c r="M5757" i="2" s="1"/>
  <c r="L5758" i="2"/>
  <c r="M5758" i="2" s="1"/>
  <c r="L5759" i="2"/>
  <c r="M5759" i="2" s="1"/>
  <c r="L5760" i="2"/>
  <c r="M5760" i="2" s="1"/>
  <c r="L5761" i="2"/>
  <c r="M5761" i="2" s="1"/>
  <c r="L5762" i="2"/>
  <c r="M5762" i="2" s="1"/>
  <c r="L5763" i="2"/>
  <c r="M5763" i="2" s="1"/>
  <c r="L5764" i="2"/>
  <c r="M5764" i="2" s="1"/>
  <c r="L5765" i="2"/>
  <c r="M5765" i="2" s="1"/>
  <c r="L5766" i="2"/>
  <c r="M5766" i="2" s="1"/>
  <c r="L5767" i="2"/>
  <c r="M5767" i="2" s="1"/>
  <c r="L5768" i="2"/>
  <c r="M5768" i="2" s="1"/>
  <c r="L5769" i="2"/>
  <c r="M5769" i="2" s="1"/>
  <c r="L5770" i="2"/>
  <c r="M5770" i="2" s="1"/>
  <c r="L5771" i="2"/>
  <c r="M5771" i="2" s="1"/>
  <c r="L5772" i="2"/>
  <c r="M5772" i="2" s="1"/>
  <c r="L5773" i="2"/>
  <c r="M5773" i="2" s="1"/>
  <c r="L5774" i="2"/>
  <c r="M5774" i="2" s="1"/>
  <c r="L5775" i="2"/>
  <c r="M5775" i="2" s="1"/>
  <c r="L5776" i="2"/>
  <c r="M5776" i="2" s="1"/>
  <c r="L5777" i="2"/>
  <c r="M5777" i="2" s="1"/>
  <c r="L5778" i="2"/>
  <c r="M5778" i="2" s="1"/>
  <c r="L5779" i="2"/>
  <c r="M5779" i="2" s="1"/>
  <c r="L5780" i="2"/>
  <c r="M5780" i="2" s="1"/>
  <c r="L5781" i="2"/>
  <c r="M5781" i="2" s="1"/>
  <c r="L5782" i="2"/>
  <c r="M5782" i="2" s="1"/>
  <c r="L5783" i="2"/>
  <c r="M5783" i="2" s="1"/>
  <c r="L5784" i="2"/>
  <c r="M5784" i="2" s="1"/>
  <c r="L5785" i="2"/>
  <c r="M5785" i="2" s="1"/>
  <c r="L5786" i="2"/>
  <c r="M5786" i="2" s="1"/>
  <c r="L5787" i="2"/>
  <c r="M5787" i="2" s="1"/>
  <c r="L5788" i="2"/>
  <c r="M5788" i="2" s="1"/>
  <c r="L5789" i="2"/>
  <c r="M5789" i="2" s="1"/>
  <c r="L5790" i="2"/>
  <c r="M5790" i="2" s="1"/>
  <c r="L5791" i="2"/>
  <c r="M5791" i="2" s="1"/>
  <c r="L5792" i="2"/>
  <c r="M5792" i="2" s="1"/>
  <c r="L5793" i="2"/>
  <c r="M5793" i="2" s="1"/>
  <c r="L5794" i="2"/>
  <c r="M5794" i="2" s="1"/>
  <c r="L5795" i="2"/>
  <c r="M5795" i="2" s="1"/>
  <c r="L5796" i="2"/>
  <c r="M5796" i="2" s="1"/>
  <c r="L5797" i="2"/>
  <c r="M5797" i="2" s="1"/>
  <c r="L5798" i="2"/>
  <c r="M5798" i="2" s="1"/>
  <c r="L5799" i="2"/>
  <c r="M5799" i="2" s="1"/>
  <c r="L5800" i="2"/>
  <c r="M5800" i="2" s="1"/>
  <c r="L5801" i="2"/>
  <c r="M5801" i="2" s="1"/>
  <c r="L5802" i="2"/>
  <c r="M5802" i="2" s="1"/>
  <c r="L5803" i="2"/>
  <c r="M5803" i="2" s="1"/>
  <c r="L5804" i="2"/>
  <c r="M5804" i="2" s="1"/>
  <c r="L5805" i="2"/>
  <c r="M5805" i="2" s="1"/>
  <c r="L5806" i="2"/>
  <c r="M5806" i="2" s="1"/>
  <c r="L5807" i="2"/>
  <c r="M5807" i="2" s="1"/>
  <c r="L5808" i="2"/>
  <c r="M5808" i="2" s="1"/>
  <c r="L5809" i="2"/>
  <c r="M5809" i="2" s="1"/>
  <c r="L5810" i="2"/>
  <c r="M5810" i="2" s="1"/>
  <c r="L5811" i="2"/>
  <c r="M5811" i="2" s="1"/>
  <c r="L5812" i="2"/>
  <c r="M5812" i="2" s="1"/>
  <c r="L5813" i="2"/>
  <c r="M5813" i="2" s="1"/>
  <c r="L5814" i="2"/>
  <c r="M5814" i="2" s="1"/>
  <c r="L5815" i="2"/>
  <c r="M5815" i="2" s="1"/>
  <c r="L5816" i="2"/>
  <c r="M5816" i="2" s="1"/>
  <c r="L5817" i="2"/>
  <c r="M5817" i="2" s="1"/>
  <c r="L5818" i="2"/>
  <c r="M5818" i="2" s="1"/>
  <c r="L5819" i="2"/>
  <c r="M5819" i="2" s="1"/>
  <c r="L5820" i="2"/>
  <c r="M5820" i="2" s="1"/>
  <c r="L5821" i="2"/>
  <c r="M5821" i="2" s="1"/>
  <c r="L5822" i="2"/>
  <c r="M5822" i="2" s="1"/>
  <c r="L5823" i="2"/>
  <c r="M5823" i="2" s="1"/>
  <c r="L5824" i="2"/>
  <c r="M5824" i="2" s="1"/>
  <c r="L5825" i="2"/>
  <c r="M5825" i="2" s="1"/>
  <c r="L5826" i="2"/>
  <c r="M5826" i="2" s="1"/>
  <c r="L5827" i="2"/>
  <c r="M5827" i="2" s="1"/>
  <c r="L5828" i="2"/>
  <c r="M5828" i="2" s="1"/>
  <c r="L5829" i="2"/>
  <c r="M5829" i="2" s="1"/>
  <c r="L5830" i="2"/>
  <c r="M5830" i="2" s="1"/>
  <c r="L5831" i="2"/>
  <c r="M5831" i="2" s="1"/>
  <c r="L5832" i="2"/>
  <c r="M5832" i="2" s="1"/>
  <c r="L5833" i="2"/>
  <c r="M5833" i="2" s="1"/>
  <c r="L5834" i="2"/>
  <c r="M5834" i="2" s="1"/>
  <c r="L5835" i="2"/>
  <c r="M5835" i="2" s="1"/>
  <c r="L5836" i="2"/>
  <c r="M5836" i="2" s="1"/>
  <c r="L5837" i="2"/>
  <c r="M5837" i="2" s="1"/>
  <c r="L5838" i="2"/>
  <c r="M5838" i="2" s="1"/>
  <c r="L5839" i="2"/>
  <c r="M5839" i="2" s="1"/>
  <c r="L5840" i="2"/>
  <c r="M5840" i="2" s="1"/>
  <c r="L5841" i="2"/>
  <c r="M5841" i="2" s="1"/>
  <c r="L5842" i="2"/>
  <c r="M5842" i="2" s="1"/>
  <c r="L5843" i="2"/>
  <c r="M5843" i="2" s="1"/>
  <c r="L5844" i="2"/>
  <c r="M5844" i="2" s="1"/>
  <c r="L5845" i="2"/>
  <c r="M5845" i="2" s="1"/>
  <c r="L5846" i="2"/>
  <c r="M5846" i="2" s="1"/>
  <c r="L5847" i="2"/>
  <c r="M5847" i="2" s="1"/>
  <c r="L5848" i="2"/>
  <c r="M5848" i="2" s="1"/>
  <c r="L5849" i="2"/>
  <c r="M5849" i="2" s="1"/>
  <c r="L5850" i="2"/>
  <c r="M5850" i="2" s="1"/>
  <c r="L5851" i="2"/>
  <c r="M5851" i="2" s="1"/>
  <c r="L5852" i="2"/>
  <c r="M5852" i="2" s="1"/>
  <c r="L5853" i="2"/>
  <c r="M5853" i="2" s="1"/>
  <c r="L5854" i="2"/>
  <c r="M5854" i="2" s="1"/>
  <c r="L5855" i="2"/>
  <c r="M5855" i="2" s="1"/>
  <c r="L5856" i="2"/>
  <c r="M5856" i="2" s="1"/>
  <c r="L5857" i="2"/>
  <c r="M5857" i="2" s="1"/>
  <c r="L5858" i="2"/>
  <c r="M5858" i="2" s="1"/>
  <c r="L5859" i="2"/>
  <c r="M5859" i="2" s="1"/>
  <c r="L5860" i="2"/>
  <c r="M5860" i="2" s="1"/>
  <c r="L5861" i="2"/>
  <c r="M5861" i="2" s="1"/>
  <c r="L5862" i="2"/>
  <c r="M5862" i="2" s="1"/>
  <c r="L5863" i="2"/>
  <c r="M5863" i="2" s="1"/>
  <c r="L5864" i="2"/>
  <c r="M5864" i="2" s="1"/>
  <c r="L5865" i="2"/>
  <c r="M5865" i="2" s="1"/>
  <c r="L5866" i="2"/>
  <c r="M5866" i="2" s="1"/>
  <c r="L5867" i="2"/>
  <c r="M5867" i="2" s="1"/>
  <c r="L5868" i="2"/>
  <c r="M5868" i="2" s="1"/>
  <c r="L5869" i="2"/>
  <c r="M5869" i="2" s="1"/>
  <c r="L5870" i="2"/>
  <c r="M5870" i="2" s="1"/>
  <c r="L5871" i="2"/>
  <c r="M5871" i="2" s="1"/>
  <c r="L5872" i="2"/>
  <c r="M5872" i="2" s="1"/>
  <c r="L5873" i="2"/>
  <c r="M5873" i="2" s="1"/>
  <c r="L5874" i="2"/>
  <c r="M5874" i="2" s="1"/>
  <c r="L5875" i="2"/>
  <c r="M5875" i="2" s="1"/>
  <c r="L5876" i="2"/>
  <c r="M5876" i="2" s="1"/>
  <c r="L5877" i="2"/>
  <c r="M5877" i="2" s="1"/>
  <c r="L5878" i="2"/>
  <c r="M5878" i="2" s="1"/>
  <c r="L5879" i="2"/>
  <c r="M5879" i="2" s="1"/>
  <c r="L5880" i="2"/>
  <c r="M5880" i="2" s="1"/>
  <c r="L5881" i="2"/>
  <c r="M5881" i="2" s="1"/>
  <c r="L5882" i="2"/>
  <c r="M5882" i="2" s="1"/>
  <c r="L5883" i="2"/>
  <c r="M5883" i="2" s="1"/>
  <c r="L5884" i="2"/>
  <c r="M5884" i="2" s="1"/>
  <c r="L5885" i="2"/>
  <c r="M5885" i="2" s="1"/>
  <c r="L5886" i="2"/>
  <c r="M5886" i="2" s="1"/>
  <c r="L5887" i="2"/>
  <c r="M5887" i="2" s="1"/>
  <c r="L5888" i="2"/>
  <c r="M5888" i="2" s="1"/>
  <c r="L5889" i="2"/>
  <c r="M5889" i="2" s="1"/>
  <c r="L5890" i="2"/>
  <c r="M5890" i="2" s="1"/>
  <c r="L5891" i="2"/>
  <c r="M5891" i="2" s="1"/>
  <c r="L5892" i="2"/>
  <c r="M5892" i="2" s="1"/>
  <c r="L5893" i="2"/>
  <c r="M5893" i="2" s="1"/>
  <c r="L5894" i="2"/>
  <c r="M5894" i="2" s="1"/>
  <c r="L5895" i="2"/>
  <c r="M5895" i="2" s="1"/>
  <c r="L5896" i="2"/>
  <c r="M5896" i="2" s="1"/>
  <c r="L5897" i="2"/>
  <c r="M5897" i="2" s="1"/>
  <c r="L5898" i="2"/>
  <c r="M5898" i="2" s="1"/>
  <c r="L5899" i="2"/>
  <c r="M5899" i="2" s="1"/>
  <c r="L5900" i="2"/>
  <c r="M5900" i="2" s="1"/>
  <c r="L5901" i="2"/>
  <c r="M5901" i="2" s="1"/>
  <c r="L5902" i="2"/>
  <c r="M5902" i="2" s="1"/>
  <c r="L5903" i="2"/>
  <c r="M5903" i="2" s="1"/>
  <c r="L5904" i="2"/>
  <c r="M5904" i="2" s="1"/>
  <c r="L5905" i="2"/>
  <c r="M5905" i="2" s="1"/>
  <c r="L5906" i="2"/>
  <c r="M5906" i="2" s="1"/>
  <c r="L5907" i="2"/>
  <c r="M5907" i="2" s="1"/>
  <c r="L5908" i="2"/>
  <c r="M5908" i="2" s="1"/>
  <c r="L5909" i="2"/>
  <c r="M5909" i="2" s="1"/>
  <c r="L5910" i="2"/>
  <c r="M5910" i="2" s="1"/>
  <c r="L5911" i="2"/>
  <c r="M5911" i="2" s="1"/>
  <c r="L5912" i="2"/>
  <c r="M5912" i="2" s="1"/>
  <c r="L5913" i="2"/>
  <c r="M5913" i="2" s="1"/>
  <c r="L5914" i="2"/>
  <c r="M5914" i="2" s="1"/>
  <c r="L5915" i="2"/>
  <c r="M5915" i="2" s="1"/>
  <c r="L5916" i="2"/>
  <c r="M5916" i="2" s="1"/>
  <c r="L5917" i="2"/>
  <c r="M5917" i="2" s="1"/>
  <c r="L5918" i="2"/>
  <c r="M5918" i="2" s="1"/>
  <c r="L5919" i="2"/>
  <c r="M5919" i="2" s="1"/>
  <c r="L5920" i="2"/>
  <c r="M5920" i="2" s="1"/>
  <c r="L5921" i="2"/>
  <c r="M5921" i="2" s="1"/>
  <c r="L5922" i="2"/>
  <c r="M5922" i="2" s="1"/>
  <c r="L5923" i="2"/>
  <c r="M5923" i="2" s="1"/>
  <c r="L5924" i="2"/>
  <c r="M5924" i="2" s="1"/>
  <c r="L5925" i="2"/>
  <c r="M5925" i="2" s="1"/>
  <c r="L5926" i="2"/>
  <c r="M5926" i="2" s="1"/>
  <c r="L5927" i="2"/>
  <c r="M5927" i="2" s="1"/>
  <c r="L5928" i="2"/>
  <c r="M5928" i="2" s="1"/>
  <c r="L5929" i="2"/>
  <c r="M5929" i="2" s="1"/>
  <c r="L5930" i="2"/>
  <c r="M5930" i="2" s="1"/>
  <c r="L5931" i="2"/>
  <c r="M5931" i="2" s="1"/>
  <c r="L5932" i="2"/>
  <c r="M5932" i="2" s="1"/>
  <c r="L5933" i="2"/>
  <c r="M5933" i="2" s="1"/>
  <c r="L5934" i="2"/>
  <c r="M5934" i="2" s="1"/>
  <c r="L5935" i="2"/>
  <c r="M5935" i="2" s="1"/>
  <c r="L5936" i="2"/>
  <c r="M5936" i="2" s="1"/>
  <c r="L5937" i="2"/>
  <c r="M5937" i="2" s="1"/>
  <c r="L5938" i="2"/>
  <c r="M5938" i="2" s="1"/>
  <c r="L5939" i="2"/>
  <c r="M5939" i="2" s="1"/>
  <c r="L5940" i="2"/>
  <c r="M5940" i="2" s="1"/>
  <c r="L5941" i="2"/>
  <c r="M5941" i="2" s="1"/>
  <c r="L5942" i="2"/>
  <c r="M5942" i="2" s="1"/>
  <c r="L5943" i="2"/>
  <c r="M5943" i="2" s="1"/>
  <c r="L5944" i="2"/>
  <c r="M5944" i="2" s="1"/>
  <c r="L5945" i="2"/>
  <c r="M5945" i="2" s="1"/>
  <c r="L5946" i="2"/>
  <c r="M5946" i="2" s="1"/>
  <c r="L5947" i="2"/>
  <c r="M5947" i="2" s="1"/>
  <c r="L5948" i="2"/>
  <c r="M5948" i="2" s="1"/>
  <c r="L5949" i="2"/>
  <c r="M5949" i="2" s="1"/>
  <c r="L5950" i="2"/>
  <c r="M5950" i="2" s="1"/>
  <c r="L5951" i="2"/>
  <c r="M5951" i="2" s="1"/>
  <c r="L5952" i="2"/>
  <c r="M5952" i="2" s="1"/>
  <c r="L5953" i="2"/>
  <c r="M5953" i="2" s="1"/>
  <c r="L5954" i="2"/>
  <c r="M5954" i="2" s="1"/>
  <c r="L5955" i="2"/>
  <c r="M5955" i="2" s="1"/>
  <c r="L5956" i="2"/>
  <c r="M5956" i="2" s="1"/>
  <c r="L5957" i="2"/>
  <c r="M5957" i="2" s="1"/>
  <c r="L5958" i="2"/>
  <c r="M5958" i="2" s="1"/>
  <c r="L5959" i="2"/>
  <c r="M5959" i="2" s="1"/>
  <c r="L5960" i="2"/>
  <c r="M5960" i="2" s="1"/>
  <c r="L5961" i="2"/>
  <c r="M5961" i="2" s="1"/>
  <c r="L5962" i="2"/>
  <c r="M5962" i="2" s="1"/>
  <c r="L5963" i="2"/>
  <c r="M5963" i="2" s="1"/>
  <c r="L5964" i="2"/>
  <c r="M5964" i="2" s="1"/>
  <c r="L5965" i="2"/>
  <c r="M5965" i="2" s="1"/>
  <c r="L5966" i="2"/>
  <c r="M5966" i="2" s="1"/>
  <c r="L5967" i="2"/>
  <c r="M5967" i="2" s="1"/>
  <c r="L5968" i="2"/>
  <c r="M5968" i="2" s="1"/>
  <c r="L5969" i="2"/>
  <c r="M5969" i="2" s="1"/>
  <c r="L5970" i="2"/>
  <c r="M5970" i="2" s="1"/>
  <c r="L5971" i="2"/>
  <c r="M5971" i="2" s="1"/>
  <c r="L5972" i="2"/>
  <c r="M5972" i="2" s="1"/>
  <c r="L5973" i="2"/>
  <c r="M5973" i="2" s="1"/>
  <c r="L5974" i="2"/>
  <c r="M5974" i="2" s="1"/>
  <c r="L5975" i="2"/>
  <c r="M5975" i="2" s="1"/>
  <c r="L5976" i="2"/>
  <c r="M5976" i="2" s="1"/>
  <c r="L5977" i="2"/>
  <c r="M5977" i="2" s="1"/>
  <c r="L5978" i="2"/>
  <c r="M5978" i="2" s="1"/>
  <c r="L5979" i="2"/>
  <c r="M5979" i="2" s="1"/>
  <c r="L5980" i="2"/>
  <c r="M5980" i="2" s="1"/>
  <c r="L5981" i="2"/>
  <c r="M5981" i="2" s="1"/>
  <c r="L5982" i="2"/>
  <c r="M5982" i="2" s="1"/>
  <c r="L5983" i="2"/>
  <c r="M5983" i="2" s="1"/>
  <c r="L5984" i="2"/>
  <c r="M5984" i="2" s="1"/>
  <c r="L5985" i="2"/>
  <c r="M5985" i="2" s="1"/>
  <c r="L5986" i="2"/>
  <c r="M5986" i="2" s="1"/>
  <c r="L5987" i="2"/>
  <c r="M5987" i="2" s="1"/>
  <c r="L5988" i="2"/>
  <c r="M5988" i="2" s="1"/>
  <c r="L5989" i="2"/>
  <c r="M5989" i="2" s="1"/>
  <c r="L5990" i="2"/>
  <c r="M5990" i="2" s="1"/>
  <c r="L5991" i="2"/>
  <c r="M5991" i="2" s="1"/>
  <c r="L5992" i="2"/>
  <c r="M5992" i="2" s="1"/>
  <c r="L5993" i="2"/>
  <c r="M5993" i="2" s="1"/>
  <c r="L5994" i="2"/>
  <c r="M5994" i="2" s="1"/>
  <c r="L5995" i="2"/>
  <c r="M5995" i="2" s="1"/>
  <c r="L5996" i="2"/>
  <c r="M5996" i="2" s="1"/>
  <c r="L5997" i="2"/>
  <c r="M5997" i="2" s="1"/>
  <c r="L5998" i="2"/>
  <c r="M5998" i="2" s="1"/>
  <c r="L5999" i="2"/>
  <c r="M5999" i="2" s="1"/>
  <c r="L6000" i="2"/>
  <c r="M6000" i="2" s="1"/>
  <c r="L6001" i="2"/>
  <c r="M6001" i="2" s="1"/>
  <c r="L6002" i="2"/>
  <c r="M6002" i="2" s="1"/>
  <c r="L6003" i="2"/>
  <c r="M6003" i="2" s="1"/>
  <c r="L6004" i="2"/>
  <c r="M6004" i="2" s="1"/>
  <c r="L6005" i="2"/>
  <c r="M6005" i="2" s="1"/>
  <c r="L6006" i="2"/>
  <c r="M6006" i="2" s="1"/>
  <c r="L6007" i="2"/>
  <c r="M6007" i="2" s="1"/>
  <c r="L6008" i="2"/>
  <c r="M6008" i="2" s="1"/>
  <c r="L6009" i="2"/>
  <c r="M6009" i="2" s="1"/>
  <c r="L6010" i="2"/>
  <c r="M6010" i="2" s="1"/>
  <c r="L6011" i="2"/>
  <c r="M6011" i="2" s="1"/>
  <c r="L6012" i="2"/>
  <c r="M6012" i="2" s="1"/>
  <c r="L6013" i="2"/>
  <c r="M6013" i="2" s="1"/>
  <c r="L6014" i="2"/>
  <c r="M6014" i="2" s="1"/>
  <c r="L6015" i="2"/>
  <c r="M6015" i="2" s="1"/>
  <c r="L6016" i="2"/>
  <c r="M6016" i="2" s="1"/>
  <c r="L6017" i="2"/>
  <c r="M6017" i="2" s="1"/>
  <c r="L6018" i="2"/>
  <c r="M6018" i="2" s="1"/>
  <c r="L6019" i="2"/>
  <c r="M6019" i="2" s="1"/>
  <c r="L6020" i="2"/>
  <c r="M6020" i="2" s="1"/>
  <c r="L6021" i="2"/>
  <c r="M6021" i="2" s="1"/>
  <c r="L6022" i="2"/>
  <c r="M6022" i="2" s="1"/>
  <c r="L6023" i="2"/>
  <c r="M6023" i="2" s="1"/>
  <c r="L6024" i="2"/>
  <c r="M6024" i="2" s="1"/>
  <c r="L6025" i="2"/>
  <c r="M6025" i="2" s="1"/>
  <c r="L6026" i="2"/>
  <c r="M6026" i="2" s="1"/>
  <c r="L6027" i="2"/>
  <c r="M6027" i="2" s="1"/>
  <c r="L6028" i="2"/>
  <c r="M6028" i="2" s="1"/>
  <c r="L6029" i="2"/>
  <c r="M6029" i="2" s="1"/>
  <c r="L6030" i="2"/>
  <c r="M6030" i="2" s="1"/>
  <c r="L6031" i="2"/>
  <c r="M6031" i="2" s="1"/>
  <c r="L6032" i="2"/>
  <c r="M6032" i="2" s="1"/>
  <c r="L6033" i="2"/>
  <c r="M6033" i="2" s="1"/>
  <c r="L6034" i="2"/>
  <c r="M6034" i="2" s="1"/>
  <c r="L6035" i="2"/>
  <c r="M6035" i="2" s="1"/>
  <c r="L6036" i="2"/>
  <c r="M6036" i="2" s="1"/>
  <c r="L6037" i="2"/>
  <c r="M6037" i="2" s="1"/>
  <c r="L6038" i="2"/>
  <c r="M6038" i="2" s="1"/>
  <c r="L6039" i="2"/>
  <c r="M6039" i="2" s="1"/>
  <c r="L6040" i="2"/>
  <c r="M6040" i="2" s="1"/>
  <c r="L6041" i="2"/>
  <c r="M6041" i="2" s="1"/>
  <c r="L6042" i="2"/>
  <c r="M6042" i="2" s="1"/>
  <c r="L6043" i="2"/>
  <c r="M6043" i="2" s="1"/>
  <c r="L6044" i="2"/>
  <c r="M6044" i="2" s="1"/>
  <c r="L6045" i="2"/>
  <c r="M6045" i="2" s="1"/>
  <c r="L6046" i="2"/>
  <c r="M6046" i="2" s="1"/>
  <c r="L6047" i="2"/>
  <c r="M6047" i="2" s="1"/>
  <c r="L6048" i="2"/>
  <c r="M6048" i="2" s="1"/>
  <c r="L6049" i="2"/>
  <c r="M6049" i="2" s="1"/>
  <c r="L6050" i="2"/>
  <c r="M6050" i="2" s="1"/>
  <c r="L6051" i="2"/>
  <c r="M6051" i="2" s="1"/>
  <c r="L6052" i="2"/>
  <c r="M6052" i="2" s="1"/>
  <c r="L6053" i="2"/>
  <c r="M6053" i="2" s="1"/>
  <c r="L6054" i="2"/>
  <c r="M6054" i="2" s="1"/>
  <c r="L6055" i="2"/>
  <c r="M6055" i="2" s="1"/>
  <c r="L6056" i="2"/>
  <c r="M6056" i="2" s="1"/>
  <c r="L6057" i="2"/>
  <c r="M6057" i="2" s="1"/>
  <c r="L6058" i="2"/>
  <c r="M6058" i="2" s="1"/>
  <c r="L6059" i="2"/>
  <c r="M6059" i="2" s="1"/>
  <c r="L6060" i="2"/>
  <c r="M6060" i="2" s="1"/>
  <c r="L6061" i="2"/>
  <c r="M6061" i="2" s="1"/>
  <c r="L6062" i="2"/>
  <c r="M6062" i="2" s="1"/>
  <c r="L6063" i="2"/>
  <c r="M6063" i="2" s="1"/>
  <c r="L6064" i="2"/>
  <c r="M6064" i="2" s="1"/>
  <c r="L6065" i="2"/>
  <c r="M6065" i="2" s="1"/>
  <c r="L6066" i="2"/>
  <c r="M6066" i="2" s="1"/>
  <c r="L6067" i="2"/>
  <c r="M6067" i="2" s="1"/>
  <c r="L6068" i="2"/>
  <c r="M6068" i="2" s="1"/>
  <c r="L6069" i="2"/>
  <c r="M6069" i="2" s="1"/>
  <c r="L6070" i="2"/>
  <c r="M6070" i="2" s="1"/>
  <c r="L6071" i="2"/>
  <c r="M6071" i="2" s="1"/>
  <c r="L6072" i="2"/>
  <c r="M6072" i="2" s="1"/>
  <c r="L6073" i="2"/>
  <c r="M6073" i="2" s="1"/>
  <c r="L6074" i="2"/>
  <c r="M6074" i="2" s="1"/>
  <c r="L6075" i="2"/>
  <c r="M6075" i="2" s="1"/>
  <c r="L6076" i="2"/>
  <c r="M6076" i="2" s="1"/>
  <c r="L6077" i="2"/>
  <c r="M6077" i="2" s="1"/>
  <c r="L6078" i="2"/>
  <c r="M6078" i="2" s="1"/>
  <c r="L6079" i="2"/>
  <c r="M6079" i="2" s="1"/>
  <c r="L6080" i="2"/>
  <c r="M6080" i="2" s="1"/>
  <c r="L6081" i="2"/>
  <c r="M6081" i="2" s="1"/>
  <c r="L6082" i="2"/>
  <c r="M6082" i="2" s="1"/>
  <c r="L6083" i="2"/>
  <c r="M6083" i="2" s="1"/>
  <c r="L6084" i="2"/>
  <c r="M6084" i="2" s="1"/>
  <c r="L6085" i="2"/>
  <c r="M6085" i="2" s="1"/>
  <c r="L6086" i="2"/>
  <c r="M6086" i="2" s="1"/>
  <c r="L6087" i="2"/>
  <c r="M6087" i="2" s="1"/>
  <c r="L6088" i="2"/>
  <c r="M6088" i="2" s="1"/>
  <c r="L6089" i="2"/>
  <c r="M6089" i="2" s="1"/>
  <c r="L6090" i="2"/>
  <c r="M6090" i="2" s="1"/>
  <c r="L6091" i="2"/>
  <c r="M6091" i="2" s="1"/>
  <c r="L6092" i="2"/>
  <c r="M6092" i="2" s="1"/>
  <c r="L6093" i="2"/>
  <c r="M6093" i="2" s="1"/>
  <c r="L6094" i="2"/>
  <c r="M6094" i="2" s="1"/>
  <c r="L6095" i="2"/>
  <c r="M6095" i="2" s="1"/>
  <c r="L6096" i="2"/>
  <c r="M6096" i="2" s="1"/>
  <c r="L6097" i="2"/>
  <c r="M6097" i="2" s="1"/>
  <c r="L6098" i="2"/>
  <c r="M6098" i="2" s="1"/>
  <c r="L6099" i="2"/>
  <c r="M6099" i="2" s="1"/>
  <c r="L6100" i="2"/>
  <c r="M6100" i="2" s="1"/>
  <c r="L6101" i="2"/>
  <c r="M6101" i="2" s="1"/>
  <c r="L6102" i="2"/>
  <c r="M6102" i="2" s="1"/>
  <c r="L6103" i="2"/>
  <c r="M6103" i="2" s="1"/>
  <c r="L6104" i="2"/>
  <c r="M6104" i="2" s="1"/>
  <c r="L6105" i="2"/>
  <c r="M6105" i="2" s="1"/>
  <c r="L6106" i="2"/>
  <c r="M6106" i="2" s="1"/>
  <c r="L6107" i="2"/>
  <c r="M6107" i="2" s="1"/>
  <c r="L6108" i="2"/>
  <c r="M6108" i="2" s="1"/>
  <c r="L6109" i="2"/>
  <c r="M6109" i="2" s="1"/>
  <c r="L6110" i="2"/>
  <c r="M6110" i="2" s="1"/>
  <c r="L6111" i="2"/>
  <c r="M6111" i="2" s="1"/>
  <c r="L6112" i="2"/>
  <c r="M6112" i="2" s="1"/>
  <c r="L6113" i="2"/>
  <c r="M6113" i="2" s="1"/>
  <c r="L6114" i="2"/>
  <c r="M6114" i="2" s="1"/>
  <c r="L6115" i="2"/>
  <c r="M6115" i="2" s="1"/>
  <c r="L6116" i="2"/>
  <c r="M6116" i="2" s="1"/>
  <c r="L6117" i="2"/>
  <c r="M6117" i="2" s="1"/>
  <c r="L6118" i="2"/>
  <c r="M6118" i="2" s="1"/>
  <c r="L6119" i="2"/>
  <c r="M6119" i="2" s="1"/>
  <c r="L6120" i="2"/>
  <c r="M6120" i="2" s="1"/>
  <c r="L6121" i="2"/>
  <c r="M6121" i="2" s="1"/>
  <c r="L6122" i="2"/>
  <c r="M6122" i="2" s="1"/>
  <c r="L6123" i="2"/>
  <c r="M6123" i="2" s="1"/>
  <c r="L6124" i="2"/>
  <c r="M6124" i="2" s="1"/>
  <c r="L6125" i="2"/>
  <c r="M6125" i="2" s="1"/>
  <c r="L6126" i="2"/>
  <c r="M6126" i="2" s="1"/>
  <c r="L6127" i="2"/>
  <c r="M6127" i="2" s="1"/>
  <c r="L6128" i="2"/>
  <c r="M6128" i="2" s="1"/>
  <c r="L6129" i="2"/>
  <c r="M6129" i="2" s="1"/>
  <c r="L6130" i="2"/>
  <c r="M6130" i="2" s="1"/>
  <c r="L6131" i="2"/>
  <c r="M6131" i="2" s="1"/>
  <c r="L6132" i="2"/>
  <c r="M6132" i="2" s="1"/>
  <c r="L6133" i="2"/>
  <c r="M6133" i="2" s="1"/>
  <c r="L6134" i="2"/>
  <c r="M6134" i="2" s="1"/>
  <c r="L6135" i="2"/>
  <c r="M6135" i="2" s="1"/>
  <c r="L6136" i="2"/>
  <c r="M6136" i="2" s="1"/>
  <c r="L6137" i="2"/>
  <c r="M6137" i="2" s="1"/>
  <c r="L6138" i="2"/>
  <c r="M6138" i="2" s="1"/>
  <c r="L6139" i="2"/>
  <c r="M6139" i="2" s="1"/>
  <c r="L6140" i="2"/>
  <c r="M6140" i="2" s="1"/>
  <c r="L6141" i="2"/>
  <c r="M6141" i="2" s="1"/>
  <c r="L6142" i="2"/>
  <c r="M6142" i="2" s="1"/>
  <c r="L6143" i="2"/>
  <c r="M6143" i="2" s="1"/>
  <c r="L6144" i="2"/>
  <c r="M6144" i="2" s="1"/>
  <c r="L6145" i="2"/>
  <c r="M6145" i="2" s="1"/>
  <c r="L6146" i="2"/>
  <c r="M6146" i="2" s="1"/>
  <c r="L6147" i="2"/>
  <c r="M6147" i="2" s="1"/>
  <c r="L6148" i="2"/>
  <c r="M6148" i="2" s="1"/>
  <c r="L6149" i="2"/>
  <c r="M6149" i="2" s="1"/>
  <c r="L6150" i="2"/>
  <c r="M6150" i="2" s="1"/>
  <c r="L6151" i="2"/>
  <c r="M6151" i="2" s="1"/>
  <c r="L6152" i="2"/>
  <c r="M6152" i="2" s="1"/>
  <c r="L6153" i="2"/>
  <c r="M6153" i="2" s="1"/>
  <c r="L6154" i="2"/>
  <c r="M6154" i="2" s="1"/>
  <c r="L6155" i="2"/>
  <c r="M6155" i="2" s="1"/>
  <c r="L6156" i="2"/>
  <c r="M6156" i="2" s="1"/>
  <c r="L6157" i="2"/>
  <c r="M6157" i="2" s="1"/>
  <c r="L6158" i="2"/>
  <c r="M6158" i="2" s="1"/>
  <c r="L6159" i="2"/>
  <c r="M6159" i="2" s="1"/>
  <c r="L6160" i="2"/>
  <c r="M6160" i="2" s="1"/>
  <c r="L6161" i="2"/>
  <c r="M6161" i="2" s="1"/>
  <c r="L6162" i="2"/>
  <c r="M6162" i="2" s="1"/>
  <c r="L6163" i="2"/>
  <c r="M6163" i="2" s="1"/>
  <c r="L6164" i="2"/>
  <c r="M6164" i="2" s="1"/>
  <c r="L6165" i="2"/>
  <c r="M6165" i="2" s="1"/>
  <c r="L6166" i="2"/>
  <c r="M6166" i="2" s="1"/>
  <c r="L6167" i="2"/>
  <c r="M6167" i="2" s="1"/>
  <c r="L6168" i="2"/>
  <c r="M6168" i="2" s="1"/>
  <c r="L6169" i="2"/>
  <c r="M6169" i="2" s="1"/>
  <c r="L6170" i="2"/>
  <c r="M6170" i="2" s="1"/>
  <c r="L6171" i="2"/>
  <c r="M6171" i="2" s="1"/>
  <c r="L6172" i="2"/>
  <c r="M6172" i="2" s="1"/>
  <c r="L6173" i="2"/>
  <c r="M6173" i="2" s="1"/>
  <c r="L6174" i="2"/>
  <c r="M6174" i="2" s="1"/>
  <c r="L6175" i="2"/>
  <c r="M6175" i="2" s="1"/>
  <c r="L6176" i="2"/>
  <c r="M6176" i="2" s="1"/>
  <c r="L6177" i="2"/>
  <c r="M6177" i="2" s="1"/>
  <c r="L6178" i="2"/>
  <c r="M6178" i="2" s="1"/>
  <c r="L6179" i="2"/>
  <c r="M6179" i="2" s="1"/>
  <c r="L6180" i="2"/>
  <c r="M6180" i="2" s="1"/>
  <c r="L6181" i="2"/>
  <c r="M6181" i="2" s="1"/>
  <c r="L6182" i="2"/>
  <c r="M6182" i="2" s="1"/>
  <c r="L6183" i="2"/>
  <c r="M6183" i="2" s="1"/>
  <c r="L6184" i="2"/>
  <c r="M6184" i="2" s="1"/>
  <c r="L6185" i="2"/>
  <c r="M6185" i="2" s="1"/>
  <c r="L6186" i="2"/>
  <c r="M6186" i="2" s="1"/>
  <c r="L6187" i="2"/>
  <c r="M6187" i="2" s="1"/>
  <c r="L6188" i="2"/>
  <c r="M6188" i="2" s="1"/>
  <c r="L6189" i="2"/>
  <c r="M6189" i="2" s="1"/>
  <c r="L6190" i="2"/>
  <c r="M6190" i="2" s="1"/>
  <c r="L6191" i="2"/>
  <c r="M6191" i="2" s="1"/>
  <c r="L6192" i="2"/>
  <c r="M6192" i="2" s="1"/>
  <c r="L6193" i="2"/>
  <c r="M6193" i="2" s="1"/>
  <c r="L6194" i="2"/>
  <c r="M6194" i="2" s="1"/>
  <c r="L6195" i="2"/>
  <c r="M6195" i="2" s="1"/>
  <c r="L6196" i="2"/>
  <c r="M6196" i="2" s="1"/>
  <c r="L6197" i="2"/>
  <c r="M6197" i="2" s="1"/>
  <c r="L6198" i="2"/>
  <c r="M6198" i="2" s="1"/>
  <c r="L6199" i="2"/>
  <c r="M6199" i="2" s="1"/>
  <c r="L6200" i="2"/>
  <c r="M6200" i="2" s="1"/>
  <c r="L6201" i="2"/>
  <c r="M6201" i="2" s="1"/>
  <c r="L6202" i="2"/>
  <c r="M6202" i="2" s="1"/>
  <c r="L6203" i="2"/>
  <c r="M6203" i="2" s="1"/>
  <c r="L6204" i="2"/>
  <c r="M6204" i="2" s="1"/>
  <c r="L6205" i="2"/>
  <c r="M6205" i="2" s="1"/>
  <c r="L6206" i="2"/>
  <c r="M6206" i="2" s="1"/>
  <c r="L6207" i="2"/>
  <c r="M6207" i="2" s="1"/>
  <c r="L6208" i="2"/>
  <c r="M6208" i="2" s="1"/>
  <c r="L6209" i="2"/>
  <c r="M6209" i="2" s="1"/>
  <c r="L6210" i="2"/>
  <c r="M6210" i="2" s="1"/>
  <c r="L6211" i="2"/>
  <c r="M6211" i="2" s="1"/>
  <c r="L6212" i="2"/>
  <c r="M6212" i="2" s="1"/>
  <c r="L6213" i="2"/>
  <c r="M6213" i="2" s="1"/>
  <c r="L6214" i="2"/>
  <c r="M6214" i="2" s="1"/>
  <c r="L6215" i="2"/>
  <c r="M6215" i="2" s="1"/>
  <c r="L6216" i="2"/>
  <c r="M6216" i="2" s="1"/>
  <c r="L6217" i="2"/>
  <c r="M6217" i="2" s="1"/>
  <c r="L6218" i="2"/>
  <c r="M6218" i="2" s="1"/>
  <c r="L6219" i="2"/>
  <c r="M6219" i="2" s="1"/>
  <c r="L6220" i="2"/>
  <c r="M6220" i="2" s="1"/>
  <c r="L6221" i="2"/>
  <c r="M6221" i="2" s="1"/>
  <c r="L6222" i="2"/>
  <c r="M6222" i="2" s="1"/>
  <c r="L6223" i="2"/>
  <c r="M6223" i="2" s="1"/>
  <c r="L6224" i="2"/>
  <c r="M6224" i="2" s="1"/>
  <c r="L6225" i="2"/>
  <c r="M6225" i="2" s="1"/>
  <c r="L6226" i="2"/>
  <c r="M6226" i="2" s="1"/>
  <c r="L6227" i="2"/>
  <c r="M6227" i="2" s="1"/>
  <c r="L6228" i="2"/>
  <c r="M6228" i="2" s="1"/>
  <c r="L6229" i="2"/>
  <c r="M6229" i="2" s="1"/>
  <c r="L6230" i="2"/>
  <c r="M6230" i="2" s="1"/>
  <c r="L6231" i="2"/>
  <c r="M6231" i="2" s="1"/>
  <c r="L6232" i="2"/>
  <c r="M6232" i="2" s="1"/>
  <c r="L6233" i="2"/>
  <c r="M6233" i="2" s="1"/>
  <c r="L6234" i="2"/>
  <c r="M6234" i="2" s="1"/>
  <c r="L6235" i="2"/>
  <c r="M6235" i="2" s="1"/>
  <c r="L6236" i="2"/>
  <c r="M6236" i="2" s="1"/>
  <c r="L6237" i="2"/>
  <c r="M6237" i="2" s="1"/>
  <c r="L6238" i="2"/>
  <c r="M6238" i="2" s="1"/>
  <c r="L6239" i="2"/>
  <c r="M6239" i="2" s="1"/>
  <c r="L6240" i="2"/>
  <c r="M6240" i="2" s="1"/>
  <c r="L6241" i="2"/>
  <c r="M6241" i="2" s="1"/>
  <c r="L6242" i="2"/>
  <c r="M6242" i="2" s="1"/>
  <c r="L6243" i="2"/>
  <c r="M6243" i="2" s="1"/>
  <c r="L6244" i="2"/>
  <c r="M6244" i="2" s="1"/>
  <c r="L6245" i="2"/>
  <c r="M6245" i="2" s="1"/>
  <c r="L6246" i="2"/>
  <c r="M6246" i="2" s="1"/>
  <c r="L6247" i="2"/>
  <c r="M6247" i="2" s="1"/>
  <c r="L6248" i="2"/>
  <c r="M6248" i="2" s="1"/>
  <c r="L6249" i="2"/>
  <c r="M6249" i="2" s="1"/>
  <c r="L6250" i="2"/>
  <c r="M6250" i="2" s="1"/>
  <c r="L6251" i="2"/>
  <c r="M6251" i="2" s="1"/>
  <c r="L6252" i="2"/>
  <c r="M6252" i="2" s="1"/>
  <c r="L6253" i="2"/>
  <c r="M6253" i="2" s="1"/>
  <c r="L6254" i="2"/>
  <c r="M6254" i="2" s="1"/>
  <c r="L6255" i="2"/>
  <c r="M6255" i="2" s="1"/>
  <c r="L6256" i="2"/>
  <c r="M6256" i="2" s="1"/>
  <c r="L6257" i="2"/>
  <c r="M6257" i="2" s="1"/>
  <c r="L6258" i="2"/>
  <c r="M6258" i="2" s="1"/>
  <c r="L6259" i="2"/>
  <c r="M6259" i="2" s="1"/>
  <c r="L6260" i="2"/>
  <c r="M6260" i="2" s="1"/>
  <c r="L6261" i="2"/>
  <c r="M6261" i="2" s="1"/>
  <c r="L6262" i="2"/>
  <c r="M6262" i="2" s="1"/>
  <c r="L6263" i="2"/>
  <c r="M6263" i="2" s="1"/>
  <c r="L6264" i="2"/>
  <c r="M6264" i="2" s="1"/>
  <c r="L6265" i="2"/>
  <c r="M6265" i="2" s="1"/>
  <c r="L6266" i="2"/>
  <c r="M6266" i="2" s="1"/>
  <c r="L6267" i="2"/>
  <c r="M6267" i="2" s="1"/>
  <c r="L6268" i="2"/>
  <c r="M6268" i="2" s="1"/>
  <c r="L6269" i="2"/>
  <c r="M6269" i="2" s="1"/>
  <c r="L6270" i="2"/>
  <c r="M6270" i="2" s="1"/>
  <c r="L6271" i="2"/>
  <c r="M6271" i="2" s="1"/>
  <c r="L6272" i="2"/>
  <c r="M6272" i="2" s="1"/>
  <c r="L6273" i="2"/>
  <c r="M6273" i="2" s="1"/>
  <c r="L6274" i="2"/>
  <c r="M6274" i="2" s="1"/>
  <c r="L6275" i="2"/>
  <c r="M6275" i="2" s="1"/>
  <c r="L6276" i="2"/>
  <c r="M6276" i="2" s="1"/>
  <c r="L6277" i="2"/>
  <c r="M6277" i="2" s="1"/>
  <c r="L6278" i="2"/>
  <c r="M6278" i="2" s="1"/>
  <c r="L6279" i="2"/>
  <c r="M6279" i="2" s="1"/>
  <c r="L6280" i="2"/>
  <c r="M6280" i="2" s="1"/>
  <c r="L6281" i="2"/>
  <c r="M6281" i="2" s="1"/>
  <c r="L6282" i="2"/>
  <c r="M6282" i="2" s="1"/>
  <c r="L6283" i="2"/>
  <c r="M6283" i="2" s="1"/>
  <c r="L6284" i="2"/>
  <c r="M6284" i="2" s="1"/>
  <c r="L6285" i="2"/>
  <c r="M6285" i="2" s="1"/>
  <c r="L6286" i="2"/>
  <c r="M6286" i="2" s="1"/>
  <c r="L6287" i="2"/>
  <c r="M6287" i="2" s="1"/>
  <c r="L6288" i="2"/>
  <c r="M6288" i="2" s="1"/>
  <c r="L6289" i="2"/>
  <c r="M6289" i="2" s="1"/>
  <c r="L6290" i="2"/>
  <c r="M6290" i="2" s="1"/>
  <c r="L6291" i="2"/>
  <c r="M6291" i="2" s="1"/>
  <c r="L6292" i="2"/>
  <c r="M6292" i="2" s="1"/>
  <c r="L6293" i="2"/>
  <c r="M6293" i="2" s="1"/>
  <c r="L6294" i="2"/>
  <c r="M6294" i="2" s="1"/>
  <c r="L6295" i="2"/>
  <c r="M6295" i="2" s="1"/>
  <c r="L6296" i="2"/>
  <c r="M6296" i="2" s="1"/>
  <c r="L6297" i="2"/>
  <c r="M6297" i="2" s="1"/>
  <c r="L6298" i="2"/>
  <c r="M6298" i="2" s="1"/>
  <c r="L6299" i="2"/>
  <c r="M6299" i="2" s="1"/>
  <c r="L6300" i="2"/>
  <c r="M6300" i="2" s="1"/>
  <c r="L6301" i="2"/>
  <c r="M6301" i="2" s="1"/>
  <c r="L6302" i="2"/>
  <c r="M6302" i="2" s="1"/>
  <c r="L6303" i="2"/>
  <c r="M6303" i="2" s="1"/>
  <c r="L6304" i="2"/>
  <c r="M6304" i="2" s="1"/>
  <c r="L6305" i="2"/>
  <c r="M6305" i="2" s="1"/>
  <c r="L6306" i="2"/>
  <c r="M6306" i="2" s="1"/>
  <c r="L6307" i="2"/>
  <c r="M6307" i="2" s="1"/>
  <c r="L6308" i="2"/>
  <c r="M6308" i="2" s="1"/>
  <c r="L6309" i="2"/>
  <c r="M6309" i="2" s="1"/>
  <c r="L6310" i="2"/>
  <c r="M6310" i="2" s="1"/>
  <c r="L6311" i="2"/>
  <c r="M6311" i="2" s="1"/>
  <c r="L6312" i="2"/>
  <c r="M6312" i="2" s="1"/>
  <c r="L6313" i="2"/>
  <c r="M6313" i="2" s="1"/>
  <c r="L6314" i="2"/>
  <c r="M6314" i="2" s="1"/>
  <c r="L6315" i="2"/>
  <c r="M6315" i="2" s="1"/>
  <c r="L6316" i="2"/>
  <c r="M6316" i="2" s="1"/>
  <c r="L6317" i="2"/>
  <c r="M6317" i="2" s="1"/>
  <c r="L6318" i="2"/>
  <c r="M6318" i="2" s="1"/>
  <c r="L6319" i="2"/>
  <c r="M6319" i="2" s="1"/>
  <c r="L6320" i="2"/>
  <c r="M6320" i="2" s="1"/>
  <c r="L6321" i="2"/>
  <c r="M6321" i="2" s="1"/>
  <c r="L6322" i="2"/>
  <c r="M6322" i="2" s="1"/>
  <c r="L6323" i="2"/>
  <c r="M6323" i="2" s="1"/>
  <c r="L6324" i="2"/>
  <c r="M6324" i="2" s="1"/>
  <c r="L6325" i="2"/>
  <c r="M6325" i="2" s="1"/>
  <c r="L6326" i="2"/>
  <c r="M6326" i="2" s="1"/>
  <c r="L6327" i="2"/>
  <c r="M6327" i="2" s="1"/>
  <c r="L6328" i="2"/>
  <c r="M6328" i="2" s="1"/>
  <c r="L6329" i="2"/>
  <c r="M6329" i="2" s="1"/>
  <c r="L6330" i="2"/>
  <c r="M6330" i="2" s="1"/>
  <c r="L6331" i="2"/>
  <c r="M6331" i="2" s="1"/>
  <c r="L6332" i="2"/>
  <c r="M6332" i="2" s="1"/>
  <c r="L6333" i="2"/>
  <c r="M6333" i="2" s="1"/>
  <c r="L6334" i="2"/>
  <c r="M6334" i="2" s="1"/>
  <c r="L6335" i="2"/>
  <c r="M6335" i="2" s="1"/>
  <c r="L6336" i="2"/>
  <c r="M6336" i="2" s="1"/>
  <c r="L6337" i="2"/>
  <c r="M6337" i="2" s="1"/>
  <c r="L6338" i="2"/>
  <c r="M6338" i="2" s="1"/>
  <c r="L6339" i="2"/>
  <c r="M6339" i="2" s="1"/>
  <c r="L6340" i="2"/>
  <c r="M6340" i="2" s="1"/>
  <c r="L6341" i="2"/>
  <c r="M6341" i="2" s="1"/>
  <c r="L6342" i="2"/>
  <c r="M6342" i="2" s="1"/>
  <c r="L6343" i="2"/>
  <c r="M6343" i="2" s="1"/>
  <c r="L6344" i="2"/>
  <c r="M6344" i="2" s="1"/>
  <c r="L6345" i="2"/>
  <c r="M6345" i="2" s="1"/>
  <c r="L6346" i="2"/>
  <c r="M6346" i="2" s="1"/>
  <c r="L6347" i="2"/>
  <c r="M6347" i="2" s="1"/>
  <c r="L6348" i="2"/>
  <c r="M6348" i="2" s="1"/>
  <c r="L6349" i="2"/>
  <c r="M6349" i="2" s="1"/>
  <c r="L6350" i="2"/>
  <c r="M6350" i="2" s="1"/>
  <c r="L6351" i="2"/>
  <c r="M6351" i="2" s="1"/>
  <c r="L6352" i="2"/>
  <c r="M6352" i="2" s="1"/>
  <c r="L6353" i="2"/>
  <c r="M6353" i="2" s="1"/>
  <c r="L6354" i="2"/>
  <c r="M6354" i="2" s="1"/>
  <c r="L6355" i="2"/>
  <c r="M6355" i="2" s="1"/>
  <c r="L6356" i="2"/>
  <c r="M6356" i="2" s="1"/>
  <c r="L6357" i="2"/>
  <c r="M6357" i="2" s="1"/>
  <c r="L6358" i="2"/>
  <c r="M6358" i="2" s="1"/>
  <c r="L6359" i="2"/>
  <c r="M6359" i="2" s="1"/>
  <c r="L6360" i="2"/>
  <c r="M6360" i="2" s="1"/>
  <c r="L6361" i="2"/>
  <c r="M6361" i="2" s="1"/>
  <c r="L6362" i="2"/>
  <c r="M6362" i="2" s="1"/>
  <c r="L6363" i="2"/>
  <c r="M6363" i="2" s="1"/>
  <c r="L6364" i="2"/>
  <c r="M6364" i="2" s="1"/>
  <c r="L6365" i="2"/>
  <c r="M6365" i="2" s="1"/>
  <c r="L6366" i="2"/>
  <c r="M6366" i="2" s="1"/>
  <c r="L6367" i="2"/>
  <c r="M6367" i="2" s="1"/>
  <c r="L6368" i="2"/>
  <c r="M6368" i="2" s="1"/>
  <c r="L6369" i="2"/>
  <c r="M6369" i="2" s="1"/>
  <c r="L6370" i="2"/>
  <c r="M6370" i="2" s="1"/>
  <c r="L6371" i="2"/>
  <c r="M6371" i="2" s="1"/>
  <c r="L6372" i="2"/>
  <c r="M6372" i="2" s="1"/>
  <c r="L6373" i="2"/>
  <c r="M6373" i="2" s="1"/>
  <c r="L6374" i="2"/>
  <c r="M6374" i="2" s="1"/>
  <c r="L6375" i="2"/>
  <c r="M6375" i="2" s="1"/>
  <c r="L6376" i="2"/>
  <c r="M6376" i="2" s="1"/>
  <c r="L6377" i="2"/>
  <c r="M6377" i="2" s="1"/>
  <c r="L6378" i="2"/>
  <c r="M6378" i="2" s="1"/>
  <c r="L6379" i="2"/>
  <c r="M6379" i="2" s="1"/>
  <c r="L6380" i="2"/>
  <c r="M6380" i="2" s="1"/>
  <c r="L6381" i="2"/>
  <c r="M6381" i="2" s="1"/>
  <c r="L6382" i="2"/>
  <c r="M6382" i="2" s="1"/>
  <c r="L6383" i="2"/>
  <c r="M6383" i="2" s="1"/>
  <c r="L6384" i="2"/>
  <c r="M6384" i="2" s="1"/>
  <c r="L6385" i="2"/>
  <c r="M6385" i="2" s="1"/>
  <c r="L6386" i="2"/>
  <c r="M6386" i="2" s="1"/>
  <c r="L6387" i="2"/>
  <c r="M6387" i="2" s="1"/>
  <c r="L6388" i="2"/>
  <c r="M6388" i="2" s="1"/>
  <c r="L6389" i="2"/>
  <c r="M6389" i="2" s="1"/>
  <c r="L6390" i="2"/>
  <c r="M6390" i="2" s="1"/>
  <c r="L6391" i="2"/>
  <c r="M6391" i="2" s="1"/>
  <c r="L6392" i="2"/>
  <c r="M6392" i="2" s="1"/>
  <c r="L6393" i="2"/>
  <c r="M6393" i="2" s="1"/>
  <c r="L6394" i="2"/>
  <c r="M6394" i="2" s="1"/>
  <c r="L6395" i="2"/>
  <c r="M6395" i="2" s="1"/>
  <c r="L6396" i="2"/>
  <c r="M6396" i="2" s="1"/>
  <c r="L6397" i="2"/>
  <c r="M6397" i="2" s="1"/>
  <c r="L6398" i="2"/>
  <c r="M6398" i="2" s="1"/>
  <c r="L6399" i="2"/>
  <c r="M6399" i="2" s="1"/>
  <c r="L6400" i="2"/>
  <c r="M6400" i="2" s="1"/>
  <c r="L6401" i="2"/>
  <c r="M6401" i="2" s="1"/>
  <c r="L6402" i="2"/>
  <c r="M6402" i="2" s="1"/>
  <c r="L6403" i="2"/>
  <c r="M6403" i="2" s="1"/>
  <c r="L6404" i="2"/>
  <c r="M6404" i="2" s="1"/>
  <c r="L6405" i="2"/>
  <c r="M6405" i="2" s="1"/>
  <c r="L6406" i="2"/>
  <c r="M6406" i="2" s="1"/>
  <c r="L6407" i="2"/>
  <c r="M6407" i="2" s="1"/>
  <c r="L6408" i="2"/>
  <c r="M6408" i="2" s="1"/>
  <c r="L6409" i="2"/>
  <c r="M6409" i="2" s="1"/>
  <c r="L6410" i="2"/>
  <c r="M6410" i="2" s="1"/>
  <c r="L6411" i="2"/>
  <c r="M6411" i="2" s="1"/>
  <c r="L6412" i="2"/>
  <c r="M6412" i="2" s="1"/>
  <c r="L6413" i="2"/>
  <c r="M6413" i="2" s="1"/>
  <c r="L6414" i="2"/>
  <c r="M6414" i="2" s="1"/>
  <c r="L6415" i="2"/>
  <c r="M6415" i="2" s="1"/>
  <c r="L6416" i="2"/>
  <c r="M6416" i="2" s="1"/>
  <c r="L6417" i="2"/>
  <c r="M6417" i="2" s="1"/>
  <c r="L6418" i="2"/>
  <c r="M6418" i="2" s="1"/>
  <c r="L6419" i="2"/>
  <c r="M6419" i="2" s="1"/>
  <c r="L6420" i="2"/>
  <c r="M6420" i="2" s="1"/>
  <c r="L6421" i="2"/>
  <c r="M6421" i="2" s="1"/>
  <c r="L6422" i="2"/>
  <c r="M6422" i="2" s="1"/>
  <c r="L6423" i="2"/>
  <c r="M6423" i="2" s="1"/>
  <c r="L6424" i="2"/>
  <c r="M6424" i="2" s="1"/>
  <c r="L6425" i="2"/>
  <c r="M6425" i="2" s="1"/>
  <c r="L6426" i="2"/>
  <c r="M6426" i="2" s="1"/>
  <c r="L6427" i="2"/>
  <c r="M6427" i="2" s="1"/>
  <c r="L6428" i="2"/>
  <c r="M6428" i="2" s="1"/>
  <c r="L6429" i="2"/>
  <c r="M6429" i="2" s="1"/>
  <c r="L6430" i="2"/>
  <c r="M6430" i="2" s="1"/>
  <c r="L6431" i="2"/>
  <c r="M6431" i="2" s="1"/>
  <c r="L6432" i="2"/>
  <c r="M6432" i="2" s="1"/>
  <c r="L6433" i="2"/>
  <c r="M6433" i="2" s="1"/>
  <c r="L6434" i="2"/>
  <c r="M6434" i="2" s="1"/>
  <c r="L6435" i="2"/>
  <c r="M6435" i="2" s="1"/>
  <c r="L6436" i="2"/>
  <c r="M6436" i="2" s="1"/>
  <c r="L6437" i="2"/>
  <c r="M6437" i="2" s="1"/>
  <c r="L6438" i="2"/>
  <c r="M6438" i="2" s="1"/>
  <c r="L6439" i="2"/>
  <c r="M6439" i="2" s="1"/>
  <c r="L6440" i="2"/>
  <c r="M6440" i="2" s="1"/>
  <c r="L6441" i="2"/>
  <c r="M6441" i="2" s="1"/>
  <c r="L6442" i="2"/>
  <c r="M6442" i="2" s="1"/>
  <c r="L6443" i="2"/>
  <c r="M6443" i="2" s="1"/>
  <c r="L6444" i="2"/>
  <c r="M6444" i="2" s="1"/>
  <c r="L6445" i="2"/>
  <c r="M6445" i="2" s="1"/>
  <c r="L6446" i="2"/>
  <c r="M6446" i="2" s="1"/>
  <c r="L6447" i="2"/>
  <c r="M6447" i="2" s="1"/>
  <c r="L6448" i="2"/>
  <c r="M6448" i="2" s="1"/>
  <c r="L6449" i="2"/>
  <c r="M6449" i="2" s="1"/>
  <c r="L6450" i="2"/>
  <c r="M6450" i="2" s="1"/>
  <c r="L6451" i="2"/>
  <c r="M6451" i="2" s="1"/>
  <c r="L6452" i="2"/>
  <c r="M6452" i="2" s="1"/>
  <c r="L6453" i="2"/>
  <c r="M6453" i="2" s="1"/>
  <c r="L6454" i="2"/>
  <c r="M6454" i="2" s="1"/>
  <c r="L6455" i="2"/>
  <c r="M6455" i="2" s="1"/>
  <c r="L6456" i="2"/>
  <c r="M6456" i="2" s="1"/>
  <c r="L6457" i="2"/>
  <c r="M6457" i="2" s="1"/>
  <c r="L6458" i="2"/>
  <c r="M6458" i="2" s="1"/>
  <c r="L6459" i="2"/>
  <c r="M6459" i="2" s="1"/>
  <c r="L6460" i="2"/>
  <c r="M6460" i="2" s="1"/>
  <c r="L6461" i="2"/>
  <c r="M6461" i="2" s="1"/>
  <c r="L6462" i="2"/>
  <c r="M6462" i="2" s="1"/>
  <c r="L6463" i="2"/>
  <c r="M6463" i="2" s="1"/>
  <c r="L6464" i="2"/>
  <c r="M6464" i="2" s="1"/>
  <c r="L6465" i="2"/>
  <c r="M6465" i="2" s="1"/>
  <c r="L6466" i="2"/>
  <c r="M6466" i="2" s="1"/>
  <c r="L6467" i="2"/>
  <c r="M6467" i="2" s="1"/>
  <c r="L6468" i="2"/>
  <c r="M6468" i="2" s="1"/>
  <c r="L6469" i="2"/>
  <c r="M6469" i="2" s="1"/>
  <c r="L6470" i="2"/>
  <c r="M6470" i="2" s="1"/>
  <c r="L6471" i="2"/>
  <c r="M6471" i="2" s="1"/>
  <c r="L6472" i="2"/>
  <c r="M6472" i="2" s="1"/>
  <c r="L6473" i="2"/>
  <c r="M6473" i="2" s="1"/>
  <c r="L6474" i="2"/>
  <c r="M6474" i="2" s="1"/>
  <c r="L6475" i="2"/>
  <c r="M6475" i="2" s="1"/>
  <c r="L6476" i="2"/>
  <c r="M6476" i="2" s="1"/>
  <c r="L6477" i="2"/>
  <c r="M6477" i="2" s="1"/>
  <c r="L6478" i="2"/>
  <c r="M6478" i="2" s="1"/>
  <c r="L6479" i="2"/>
  <c r="M6479" i="2" s="1"/>
  <c r="L6480" i="2"/>
  <c r="M6480" i="2" s="1"/>
  <c r="L6481" i="2"/>
  <c r="M6481" i="2" s="1"/>
  <c r="L6482" i="2"/>
  <c r="M6482" i="2" s="1"/>
  <c r="L6483" i="2"/>
  <c r="M6483" i="2" s="1"/>
  <c r="L6484" i="2"/>
  <c r="M6484" i="2" s="1"/>
  <c r="L6485" i="2"/>
  <c r="M6485" i="2" s="1"/>
  <c r="L6486" i="2"/>
  <c r="M6486" i="2" s="1"/>
  <c r="L6487" i="2"/>
  <c r="M6487" i="2" s="1"/>
  <c r="L6488" i="2"/>
  <c r="M6488" i="2" s="1"/>
  <c r="L6489" i="2"/>
  <c r="M6489" i="2" s="1"/>
  <c r="L6490" i="2"/>
  <c r="M6490" i="2" s="1"/>
  <c r="L6491" i="2"/>
  <c r="M6491" i="2" s="1"/>
  <c r="L6492" i="2"/>
  <c r="M6492" i="2" s="1"/>
  <c r="L6493" i="2"/>
  <c r="M6493" i="2" s="1"/>
  <c r="L6494" i="2"/>
  <c r="M6494" i="2" s="1"/>
  <c r="L6495" i="2"/>
  <c r="M6495" i="2" s="1"/>
  <c r="L6496" i="2"/>
  <c r="M6496" i="2" s="1"/>
  <c r="L6497" i="2"/>
  <c r="M6497" i="2" s="1"/>
  <c r="L6498" i="2"/>
  <c r="M6498" i="2" s="1"/>
  <c r="L6499" i="2"/>
  <c r="M6499" i="2" s="1"/>
  <c r="L6500" i="2"/>
  <c r="M6500" i="2" s="1"/>
  <c r="L6501" i="2"/>
  <c r="M6501" i="2" s="1"/>
  <c r="L6502" i="2"/>
  <c r="M6502" i="2" s="1"/>
  <c r="L6503" i="2"/>
  <c r="M6503" i="2" s="1"/>
  <c r="L6504" i="2"/>
  <c r="M6504" i="2" s="1"/>
  <c r="L6505" i="2"/>
  <c r="M6505" i="2" s="1"/>
  <c r="L6506" i="2"/>
  <c r="M6506" i="2" s="1"/>
  <c r="L6507" i="2"/>
  <c r="M6507" i="2" s="1"/>
  <c r="L6508" i="2"/>
  <c r="M6508" i="2" s="1"/>
  <c r="L6509" i="2"/>
  <c r="M6509" i="2" s="1"/>
  <c r="L6510" i="2"/>
  <c r="M6510" i="2" s="1"/>
  <c r="L6511" i="2"/>
  <c r="M6511" i="2" s="1"/>
  <c r="L6512" i="2"/>
  <c r="M6512" i="2" s="1"/>
  <c r="L6513" i="2"/>
  <c r="M6513" i="2" s="1"/>
  <c r="L6514" i="2"/>
  <c r="M6514" i="2" s="1"/>
  <c r="L6515" i="2"/>
  <c r="M6515" i="2" s="1"/>
  <c r="L6516" i="2"/>
  <c r="M6516" i="2" s="1"/>
  <c r="L6517" i="2"/>
  <c r="M6517" i="2" s="1"/>
  <c r="L6518" i="2"/>
  <c r="M6518" i="2" s="1"/>
  <c r="L6519" i="2"/>
  <c r="M6519" i="2" s="1"/>
  <c r="L6520" i="2"/>
  <c r="M6520" i="2" s="1"/>
  <c r="L6521" i="2"/>
  <c r="M6521" i="2" s="1"/>
  <c r="L6522" i="2"/>
  <c r="M6522" i="2" s="1"/>
  <c r="L6523" i="2"/>
  <c r="M6523" i="2" s="1"/>
  <c r="L6524" i="2"/>
  <c r="M6524" i="2" s="1"/>
  <c r="L6525" i="2"/>
  <c r="M6525" i="2" s="1"/>
  <c r="L6526" i="2"/>
  <c r="M6526" i="2" s="1"/>
  <c r="L6527" i="2"/>
  <c r="M6527" i="2" s="1"/>
  <c r="L6528" i="2"/>
  <c r="M6528" i="2" s="1"/>
  <c r="L6529" i="2"/>
  <c r="M6529" i="2" s="1"/>
  <c r="L6530" i="2"/>
  <c r="M6530" i="2" s="1"/>
  <c r="L6531" i="2"/>
  <c r="M6531" i="2" s="1"/>
  <c r="L6532" i="2"/>
  <c r="M6532" i="2" s="1"/>
  <c r="L6533" i="2"/>
  <c r="M6533" i="2" s="1"/>
  <c r="L6534" i="2"/>
  <c r="M6534" i="2" s="1"/>
  <c r="L6535" i="2"/>
  <c r="M6535" i="2" s="1"/>
  <c r="L6536" i="2"/>
  <c r="M6536" i="2" s="1"/>
  <c r="L6537" i="2"/>
  <c r="M6537" i="2" s="1"/>
  <c r="L6538" i="2"/>
  <c r="M6538" i="2" s="1"/>
  <c r="L6539" i="2"/>
  <c r="M6539" i="2" s="1"/>
  <c r="L6540" i="2"/>
  <c r="M6540" i="2" s="1"/>
  <c r="L6541" i="2"/>
  <c r="M6541" i="2" s="1"/>
  <c r="L6542" i="2"/>
  <c r="M6542" i="2" s="1"/>
  <c r="L6543" i="2"/>
  <c r="M6543" i="2" s="1"/>
  <c r="L6544" i="2"/>
  <c r="M6544" i="2" s="1"/>
  <c r="L6545" i="2"/>
  <c r="M6545" i="2" s="1"/>
  <c r="L6546" i="2"/>
  <c r="M6546" i="2" s="1"/>
  <c r="L6547" i="2"/>
  <c r="M6547" i="2" s="1"/>
  <c r="L6548" i="2"/>
  <c r="M6548" i="2" s="1"/>
  <c r="L6549" i="2"/>
  <c r="M6549" i="2" s="1"/>
  <c r="L6550" i="2"/>
  <c r="M6550" i="2" s="1"/>
  <c r="L6551" i="2"/>
  <c r="M6551" i="2" s="1"/>
  <c r="L6552" i="2"/>
  <c r="M6552" i="2" s="1"/>
  <c r="L6553" i="2"/>
  <c r="M6553" i="2" s="1"/>
  <c r="L6554" i="2"/>
  <c r="M6554" i="2" s="1"/>
  <c r="L6555" i="2"/>
  <c r="M6555" i="2" s="1"/>
  <c r="L6556" i="2"/>
  <c r="M6556" i="2" s="1"/>
  <c r="L6557" i="2"/>
  <c r="M6557" i="2" s="1"/>
  <c r="L6558" i="2"/>
  <c r="M6558" i="2" s="1"/>
  <c r="L6559" i="2"/>
  <c r="M6559" i="2" s="1"/>
  <c r="L6560" i="2"/>
  <c r="M6560" i="2" s="1"/>
  <c r="L6561" i="2"/>
  <c r="M6561" i="2" s="1"/>
  <c r="L6562" i="2"/>
  <c r="M6562" i="2" s="1"/>
  <c r="L6563" i="2"/>
  <c r="M6563" i="2" s="1"/>
  <c r="L6564" i="2"/>
  <c r="M6564" i="2" s="1"/>
  <c r="L6565" i="2"/>
  <c r="M6565" i="2" s="1"/>
  <c r="L6566" i="2"/>
  <c r="M6566" i="2" s="1"/>
  <c r="L6567" i="2"/>
  <c r="M6567" i="2" s="1"/>
  <c r="L6568" i="2"/>
  <c r="M6568" i="2" s="1"/>
  <c r="L6569" i="2"/>
  <c r="M6569" i="2" s="1"/>
  <c r="L6570" i="2"/>
  <c r="M6570" i="2" s="1"/>
  <c r="L6571" i="2"/>
  <c r="M6571" i="2" s="1"/>
  <c r="L6572" i="2"/>
  <c r="M6572" i="2" s="1"/>
  <c r="L6573" i="2"/>
  <c r="M6573" i="2" s="1"/>
  <c r="L6574" i="2"/>
  <c r="M6574" i="2" s="1"/>
  <c r="L6575" i="2"/>
  <c r="M6575" i="2" s="1"/>
  <c r="L6576" i="2"/>
  <c r="M6576" i="2" s="1"/>
  <c r="L6577" i="2"/>
  <c r="M6577" i="2" s="1"/>
  <c r="L6578" i="2"/>
  <c r="M6578" i="2" s="1"/>
  <c r="L6579" i="2"/>
  <c r="M6579" i="2" s="1"/>
  <c r="L6580" i="2"/>
  <c r="M6580" i="2" s="1"/>
  <c r="L6581" i="2"/>
  <c r="M6581" i="2" s="1"/>
  <c r="L6582" i="2"/>
  <c r="M6582" i="2" s="1"/>
  <c r="L6583" i="2"/>
  <c r="M6583" i="2" s="1"/>
  <c r="L6584" i="2"/>
  <c r="M6584" i="2" s="1"/>
  <c r="L6585" i="2"/>
  <c r="M6585" i="2" s="1"/>
  <c r="L6586" i="2"/>
  <c r="M6586" i="2" s="1"/>
  <c r="L6587" i="2"/>
  <c r="M6587" i="2" s="1"/>
  <c r="L6588" i="2"/>
  <c r="M6588" i="2" s="1"/>
  <c r="L6589" i="2"/>
  <c r="M6589" i="2" s="1"/>
  <c r="L6590" i="2"/>
  <c r="M6590" i="2" s="1"/>
  <c r="L6591" i="2"/>
  <c r="M6591" i="2" s="1"/>
  <c r="L6592" i="2"/>
  <c r="M6592" i="2" s="1"/>
  <c r="L6593" i="2"/>
  <c r="M6593" i="2" s="1"/>
  <c r="L6594" i="2"/>
  <c r="M6594" i="2" s="1"/>
  <c r="L6595" i="2"/>
  <c r="M6595" i="2" s="1"/>
  <c r="L6596" i="2"/>
  <c r="M6596" i="2" s="1"/>
  <c r="L6597" i="2"/>
  <c r="M6597" i="2" s="1"/>
  <c r="L6598" i="2"/>
  <c r="M6598" i="2" s="1"/>
  <c r="L6599" i="2"/>
  <c r="M6599" i="2" s="1"/>
  <c r="L6600" i="2"/>
  <c r="M6600" i="2" s="1"/>
  <c r="L6601" i="2"/>
  <c r="M6601" i="2" s="1"/>
  <c r="L6602" i="2"/>
  <c r="M6602" i="2" s="1"/>
  <c r="L6603" i="2"/>
  <c r="M6603" i="2" s="1"/>
  <c r="L6604" i="2"/>
  <c r="M6604" i="2" s="1"/>
  <c r="L6605" i="2"/>
  <c r="M6605" i="2" s="1"/>
  <c r="L6606" i="2"/>
  <c r="M6606" i="2" s="1"/>
  <c r="L6607" i="2"/>
  <c r="M6607" i="2" s="1"/>
  <c r="L6608" i="2"/>
  <c r="M6608" i="2" s="1"/>
  <c r="L6609" i="2"/>
  <c r="M6609" i="2" s="1"/>
  <c r="L6610" i="2"/>
  <c r="M6610" i="2" s="1"/>
  <c r="L6611" i="2"/>
  <c r="M6611" i="2" s="1"/>
  <c r="L6612" i="2"/>
  <c r="M6612" i="2" s="1"/>
  <c r="L6613" i="2"/>
  <c r="M6613" i="2" s="1"/>
  <c r="L6614" i="2"/>
  <c r="M6614" i="2" s="1"/>
  <c r="L6615" i="2"/>
  <c r="M6615" i="2" s="1"/>
  <c r="L6616" i="2"/>
  <c r="M6616" i="2" s="1"/>
  <c r="L6617" i="2"/>
  <c r="M6617" i="2" s="1"/>
  <c r="L6618" i="2"/>
  <c r="M6618" i="2" s="1"/>
  <c r="L6619" i="2"/>
  <c r="M6619" i="2" s="1"/>
  <c r="L6620" i="2"/>
  <c r="M6620" i="2" s="1"/>
  <c r="L6621" i="2"/>
  <c r="M6621" i="2" s="1"/>
  <c r="L6622" i="2"/>
  <c r="M6622" i="2" s="1"/>
  <c r="L6623" i="2"/>
  <c r="M6623" i="2" s="1"/>
  <c r="L6624" i="2"/>
  <c r="M6624" i="2" s="1"/>
  <c r="L6625" i="2"/>
  <c r="M6625" i="2" s="1"/>
  <c r="L6626" i="2"/>
  <c r="M6626" i="2" s="1"/>
  <c r="L6627" i="2"/>
  <c r="M6627" i="2" s="1"/>
  <c r="L6628" i="2"/>
  <c r="M6628" i="2" s="1"/>
  <c r="L6629" i="2"/>
  <c r="M6629" i="2" s="1"/>
  <c r="L6630" i="2"/>
  <c r="M6630" i="2" s="1"/>
  <c r="L6631" i="2"/>
  <c r="M6631" i="2" s="1"/>
  <c r="L6632" i="2"/>
  <c r="M6632" i="2" s="1"/>
  <c r="L6633" i="2"/>
  <c r="M6633" i="2" s="1"/>
  <c r="L6634" i="2"/>
  <c r="M6634" i="2" s="1"/>
  <c r="L6635" i="2"/>
  <c r="M6635" i="2" s="1"/>
  <c r="L6636" i="2"/>
  <c r="M6636" i="2" s="1"/>
  <c r="L6637" i="2"/>
  <c r="M6637" i="2" s="1"/>
  <c r="L6638" i="2"/>
  <c r="M6638" i="2" s="1"/>
  <c r="L6639" i="2"/>
  <c r="M6639" i="2" s="1"/>
  <c r="L6640" i="2"/>
  <c r="M6640" i="2" s="1"/>
  <c r="L6641" i="2"/>
  <c r="M6641" i="2" s="1"/>
  <c r="L6642" i="2"/>
  <c r="M6642" i="2" s="1"/>
  <c r="L6643" i="2"/>
  <c r="M6643" i="2" s="1"/>
  <c r="L6644" i="2"/>
  <c r="M6644" i="2" s="1"/>
  <c r="L6645" i="2"/>
  <c r="M6645" i="2" s="1"/>
  <c r="L6646" i="2"/>
  <c r="M6646" i="2" s="1"/>
  <c r="L6647" i="2"/>
  <c r="M6647" i="2" s="1"/>
  <c r="L6648" i="2"/>
  <c r="M6648" i="2" s="1"/>
  <c r="L6649" i="2"/>
  <c r="M6649" i="2" s="1"/>
  <c r="L6650" i="2"/>
  <c r="M6650" i="2" s="1"/>
  <c r="L6651" i="2"/>
  <c r="M6651" i="2" s="1"/>
  <c r="L6652" i="2"/>
  <c r="M6652" i="2" s="1"/>
  <c r="L6653" i="2"/>
  <c r="M6653" i="2" s="1"/>
  <c r="L6654" i="2"/>
  <c r="M6654" i="2" s="1"/>
  <c r="L6655" i="2"/>
  <c r="M6655" i="2" s="1"/>
  <c r="L6656" i="2"/>
  <c r="M6656" i="2" s="1"/>
  <c r="L6657" i="2"/>
  <c r="M6657" i="2" s="1"/>
  <c r="L6658" i="2"/>
  <c r="M6658" i="2" s="1"/>
  <c r="L6659" i="2"/>
  <c r="M6659" i="2" s="1"/>
  <c r="L6660" i="2"/>
  <c r="M6660" i="2" s="1"/>
  <c r="L6661" i="2"/>
  <c r="M6661" i="2" s="1"/>
  <c r="L6662" i="2"/>
  <c r="M6662" i="2" s="1"/>
  <c r="L6663" i="2"/>
  <c r="M6663" i="2" s="1"/>
  <c r="L6664" i="2"/>
  <c r="M6664" i="2" s="1"/>
  <c r="L6665" i="2"/>
  <c r="M6665" i="2" s="1"/>
  <c r="L6666" i="2"/>
  <c r="M6666" i="2" s="1"/>
  <c r="L6667" i="2"/>
  <c r="M6667" i="2" s="1"/>
  <c r="L6668" i="2"/>
  <c r="M6668" i="2" s="1"/>
  <c r="L6669" i="2"/>
  <c r="M6669" i="2" s="1"/>
  <c r="L6670" i="2"/>
  <c r="M6670" i="2" s="1"/>
  <c r="L6671" i="2"/>
  <c r="M6671" i="2" s="1"/>
  <c r="L6672" i="2"/>
  <c r="M6672" i="2" s="1"/>
  <c r="L6673" i="2"/>
  <c r="M6673" i="2" s="1"/>
  <c r="L6674" i="2"/>
  <c r="M6674" i="2" s="1"/>
  <c r="L6675" i="2"/>
  <c r="M6675" i="2" s="1"/>
  <c r="L6676" i="2"/>
  <c r="M6676" i="2" s="1"/>
  <c r="L6677" i="2"/>
  <c r="M6677" i="2" s="1"/>
  <c r="L6678" i="2"/>
  <c r="M6678" i="2" s="1"/>
  <c r="L6679" i="2"/>
  <c r="M6679" i="2" s="1"/>
  <c r="L6680" i="2"/>
  <c r="M6680" i="2" s="1"/>
  <c r="L6681" i="2"/>
  <c r="M6681" i="2" s="1"/>
  <c r="L6682" i="2"/>
  <c r="M6682" i="2" s="1"/>
  <c r="L6683" i="2"/>
  <c r="M6683" i="2" s="1"/>
  <c r="L6684" i="2"/>
  <c r="M6684" i="2" s="1"/>
  <c r="L6685" i="2"/>
  <c r="M6685" i="2" s="1"/>
  <c r="L6686" i="2"/>
  <c r="M6686" i="2" s="1"/>
  <c r="L6687" i="2"/>
  <c r="M6687" i="2" s="1"/>
  <c r="L6688" i="2"/>
  <c r="M6688" i="2" s="1"/>
  <c r="L6689" i="2"/>
  <c r="M6689" i="2" s="1"/>
  <c r="L6690" i="2"/>
  <c r="M6690" i="2" s="1"/>
  <c r="L6691" i="2"/>
  <c r="M6691" i="2" s="1"/>
  <c r="L6692" i="2"/>
  <c r="M6692" i="2" s="1"/>
  <c r="L6693" i="2"/>
  <c r="M6693" i="2" s="1"/>
  <c r="L6694" i="2"/>
  <c r="M6694" i="2" s="1"/>
  <c r="L6695" i="2"/>
  <c r="M6695" i="2" s="1"/>
  <c r="L6696" i="2"/>
  <c r="M6696" i="2" s="1"/>
  <c r="L6697" i="2"/>
  <c r="M6697" i="2" s="1"/>
  <c r="L6698" i="2"/>
  <c r="M6698" i="2" s="1"/>
  <c r="L6699" i="2"/>
  <c r="M6699" i="2" s="1"/>
  <c r="L6700" i="2"/>
  <c r="M6700" i="2" s="1"/>
  <c r="L6701" i="2"/>
  <c r="M6701" i="2" s="1"/>
  <c r="L6702" i="2"/>
  <c r="M6702" i="2" s="1"/>
  <c r="L6703" i="2"/>
  <c r="M6703" i="2" s="1"/>
  <c r="L6704" i="2"/>
  <c r="M6704" i="2" s="1"/>
  <c r="L6705" i="2"/>
  <c r="M6705" i="2" s="1"/>
  <c r="L6706" i="2"/>
  <c r="M6706" i="2" s="1"/>
  <c r="L6707" i="2"/>
  <c r="M6707" i="2" s="1"/>
  <c r="L6708" i="2"/>
  <c r="M6708" i="2" s="1"/>
  <c r="L6709" i="2"/>
  <c r="M6709" i="2" s="1"/>
  <c r="L6710" i="2"/>
  <c r="M6710" i="2" s="1"/>
  <c r="L6711" i="2"/>
  <c r="M6711" i="2" s="1"/>
  <c r="L6712" i="2"/>
  <c r="M6712" i="2" s="1"/>
  <c r="L6713" i="2"/>
  <c r="M6713" i="2" s="1"/>
  <c r="L6714" i="2"/>
  <c r="M6714" i="2" s="1"/>
  <c r="L6715" i="2"/>
  <c r="M6715" i="2" s="1"/>
  <c r="L6716" i="2"/>
  <c r="M6716" i="2" s="1"/>
  <c r="L6717" i="2"/>
  <c r="M6717" i="2" s="1"/>
  <c r="L6718" i="2"/>
  <c r="M6718" i="2" s="1"/>
  <c r="L6719" i="2"/>
  <c r="M6719" i="2" s="1"/>
  <c r="L6720" i="2"/>
  <c r="M6720" i="2" s="1"/>
  <c r="L6721" i="2"/>
  <c r="M6721" i="2" s="1"/>
  <c r="L6722" i="2"/>
  <c r="M6722" i="2" s="1"/>
  <c r="L6723" i="2"/>
  <c r="M6723" i="2" s="1"/>
  <c r="L6724" i="2"/>
  <c r="M6724" i="2" s="1"/>
  <c r="L6725" i="2"/>
  <c r="M6725" i="2" s="1"/>
  <c r="L6726" i="2"/>
  <c r="M6726" i="2" s="1"/>
  <c r="L6727" i="2"/>
  <c r="M6727" i="2" s="1"/>
  <c r="L6728" i="2"/>
  <c r="M6728" i="2" s="1"/>
  <c r="L6729" i="2"/>
  <c r="M6729" i="2" s="1"/>
  <c r="L6730" i="2"/>
  <c r="M6730" i="2" s="1"/>
  <c r="L6731" i="2"/>
  <c r="M6731" i="2" s="1"/>
  <c r="L6732" i="2"/>
  <c r="M6732" i="2" s="1"/>
  <c r="L6733" i="2"/>
  <c r="M6733" i="2" s="1"/>
  <c r="L6734" i="2"/>
  <c r="M6734" i="2" s="1"/>
  <c r="L6735" i="2"/>
  <c r="M6735" i="2" s="1"/>
  <c r="L6736" i="2"/>
  <c r="M6736" i="2" s="1"/>
  <c r="L6737" i="2"/>
  <c r="M6737" i="2" s="1"/>
  <c r="L6738" i="2"/>
  <c r="M6738" i="2" s="1"/>
  <c r="L6739" i="2"/>
  <c r="M6739" i="2" s="1"/>
  <c r="L6740" i="2"/>
  <c r="M6740" i="2" s="1"/>
  <c r="L6741" i="2"/>
  <c r="M6741" i="2" s="1"/>
  <c r="L6742" i="2"/>
  <c r="M6742" i="2" s="1"/>
  <c r="L6743" i="2"/>
  <c r="M6743" i="2" s="1"/>
  <c r="L6744" i="2"/>
  <c r="M6744" i="2" s="1"/>
  <c r="L6745" i="2"/>
  <c r="M6745" i="2" s="1"/>
  <c r="L6746" i="2"/>
  <c r="M6746" i="2" s="1"/>
  <c r="L6747" i="2"/>
  <c r="M6747" i="2" s="1"/>
  <c r="L6748" i="2"/>
  <c r="M6748" i="2" s="1"/>
  <c r="L6749" i="2"/>
  <c r="M6749" i="2" s="1"/>
  <c r="L6750" i="2"/>
  <c r="M6750" i="2" s="1"/>
  <c r="L6751" i="2"/>
  <c r="M6751" i="2" s="1"/>
  <c r="L6752" i="2"/>
  <c r="M6752" i="2" s="1"/>
  <c r="L6753" i="2"/>
  <c r="M6753" i="2" s="1"/>
  <c r="L6754" i="2"/>
  <c r="M6754" i="2" s="1"/>
  <c r="L6755" i="2"/>
  <c r="M6755" i="2" s="1"/>
  <c r="L6756" i="2"/>
  <c r="M6756" i="2" s="1"/>
  <c r="L6757" i="2"/>
  <c r="M6757" i="2" s="1"/>
  <c r="L6758" i="2"/>
  <c r="M6758" i="2" s="1"/>
  <c r="L6759" i="2"/>
  <c r="M6759" i="2" s="1"/>
  <c r="L6760" i="2"/>
  <c r="M6760" i="2" s="1"/>
  <c r="L6761" i="2"/>
  <c r="M6761" i="2" s="1"/>
  <c r="L6762" i="2"/>
  <c r="M6762" i="2" s="1"/>
  <c r="L6763" i="2"/>
  <c r="M6763" i="2" s="1"/>
  <c r="L6764" i="2"/>
  <c r="M6764" i="2" s="1"/>
  <c r="L6765" i="2"/>
  <c r="M6765" i="2" s="1"/>
  <c r="L6766" i="2"/>
  <c r="M6766" i="2" s="1"/>
  <c r="L6767" i="2"/>
  <c r="M6767" i="2" s="1"/>
  <c r="L6768" i="2"/>
  <c r="M6768" i="2" s="1"/>
  <c r="L6769" i="2"/>
  <c r="M6769" i="2" s="1"/>
  <c r="L6770" i="2"/>
  <c r="M6770" i="2" s="1"/>
  <c r="L6771" i="2"/>
  <c r="M6771" i="2" s="1"/>
  <c r="L6772" i="2"/>
  <c r="M6772" i="2" s="1"/>
  <c r="L6773" i="2"/>
  <c r="M6773" i="2" s="1"/>
  <c r="L6774" i="2"/>
  <c r="M6774" i="2" s="1"/>
  <c r="L6775" i="2"/>
  <c r="M6775" i="2" s="1"/>
  <c r="L6776" i="2"/>
  <c r="M6776" i="2" s="1"/>
  <c r="L6777" i="2"/>
  <c r="M6777" i="2" s="1"/>
  <c r="L6778" i="2"/>
  <c r="M6778" i="2" s="1"/>
  <c r="L6779" i="2"/>
  <c r="M6779" i="2" s="1"/>
  <c r="L6780" i="2"/>
  <c r="M6780" i="2" s="1"/>
  <c r="L6781" i="2"/>
  <c r="M6781" i="2" s="1"/>
  <c r="L6782" i="2"/>
  <c r="M6782" i="2" s="1"/>
  <c r="L6783" i="2"/>
  <c r="M6783" i="2" s="1"/>
  <c r="L6784" i="2"/>
  <c r="M6784" i="2" s="1"/>
  <c r="L6785" i="2"/>
  <c r="M6785" i="2" s="1"/>
  <c r="L6786" i="2"/>
  <c r="M6786" i="2" s="1"/>
  <c r="L6787" i="2"/>
  <c r="M6787" i="2" s="1"/>
  <c r="L6788" i="2"/>
  <c r="M6788" i="2" s="1"/>
  <c r="L6789" i="2"/>
  <c r="M6789" i="2" s="1"/>
  <c r="L6790" i="2"/>
  <c r="M6790" i="2" s="1"/>
  <c r="L6791" i="2"/>
  <c r="M6791" i="2" s="1"/>
  <c r="L6792" i="2"/>
  <c r="M6792" i="2" s="1"/>
  <c r="L6793" i="2"/>
  <c r="M6793" i="2" s="1"/>
  <c r="L6794" i="2"/>
  <c r="M6794" i="2" s="1"/>
  <c r="L6795" i="2"/>
  <c r="M6795" i="2" s="1"/>
  <c r="L6796" i="2"/>
  <c r="M6796" i="2" s="1"/>
  <c r="L6797" i="2"/>
  <c r="M6797" i="2" s="1"/>
  <c r="L6798" i="2"/>
  <c r="M6798" i="2" s="1"/>
  <c r="L6799" i="2"/>
  <c r="M6799" i="2" s="1"/>
  <c r="L6800" i="2"/>
  <c r="M6800" i="2" s="1"/>
  <c r="L6801" i="2"/>
  <c r="M6801" i="2" s="1"/>
  <c r="L6802" i="2"/>
  <c r="M6802" i="2" s="1"/>
  <c r="L6803" i="2"/>
  <c r="M6803" i="2" s="1"/>
  <c r="L6804" i="2"/>
  <c r="M6804" i="2" s="1"/>
  <c r="L6805" i="2"/>
  <c r="M6805" i="2" s="1"/>
  <c r="L6806" i="2"/>
  <c r="M6806" i="2" s="1"/>
  <c r="L6807" i="2"/>
  <c r="M6807" i="2" s="1"/>
  <c r="L6808" i="2"/>
  <c r="M6808" i="2" s="1"/>
  <c r="L6809" i="2"/>
  <c r="M6809" i="2" s="1"/>
  <c r="L6810" i="2"/>
  <c r="M6810" i="2" s="1"/>
  <c r="L6811" i="2"/>
  <c r="M6811" i="2" s="1"/>
  <c r="L6812" i="2"/>
  <c r="M6812" i="2" s="1"/>
  <c r="L6813" i="2"/>
  <c r="M6813" i="2" s="1"/>
  <c r="L6814" i="2"/>
  <c r="M6814" i="2" s="1"/>
  <c r="L6815" i="2"/>
  <c r="M6815" i="2" s="1"/>
  <c r="L6816" i="2"/>
  <c r="M6816" i="2" s="1"/>
  <c r="L6817" i="2"/>
  <c r="M6817" i="2" s="1"/>
  <c r="L6818" i="2"/>
  <c r="M6818" i="2" s="1"/>
  <c r="L6819" i="2"/>
  <c r="M6819" i="2" s="1"/>
  <c r="L6820" i="2"/>
  <c r="M6820" i="2" s="1"/>
  <c r="L6821" i="2"/>
  <c r="M6821" i="2" s="1"/>
  <c r="L6822" i="2"/>
  <c r="M6822" i="2" s="1"/>
  <c r="L6823" i="2"/>
  <c r="M6823" i="2" s="1"/>
  <c r="L6824" i="2"/>
  <c r="M6824" i="2" s="1"/>
  <c r="L6825" i="2"/>
  <c r="M6825" i="2" s="1"/>
  <c r="L6826" i="2"/>
  <c r="M6826" i="2" s="1"/>
  <c r="L6827" i="2"/>
  <c r="M6827" i="2" s="1"/>
  <c r="L6828" i="2"/>
  <c r="M6828" i="2" s="1"/>
  <c r="L6829" i="2"/>
  <c r="M6829" i="2" s="1"/>
  <c r="L6830" i="2"/>
  <c r="M6830" i="2" s="1"/>
  <c r="L6831" i="2"/>
  <c r="M6831" i="2" s="1"/>
  <c r="L6832" i="2"/>
  <c r="M6832" i="2" s="1"/>
  <c r="L6833" i="2"/>
  <c r="M6833" i="2" s="1"/>
  <c r="L6834" i="2"/>
  <c r="M6834" i="2" s="1"/>
  <c r="L6835" i="2"/>
  <c r="M6835" i="2" s="1"/>
  <c r="L6836" i="2"/>
  <c r="M6836" i="2" s="1"/>
  <c r="L6837" i="2"/>
  <c r="M6837" i="2" s="1"/>
  <c r="L6838" i="2"/>
  <c r="M6838" i="2" s="1"/>
  <c r="L6839" i="2"/>
  <c r="M6839" i="2" s="1"/>
  <c r="L6840" i="2"/>
  <c r="M6840" i="2" s="1"/>
  <c r="L6841" i="2"/>
  <c r="M6841" i="2" s="1"/>
  <c r="L6842" i="2"/>
  <c r="M6842" i="2" s="1"/>
  <c r="L6843" i="2"/>
  <c r="M6843" i="2" s="1"/>
  <c r="L6844" i="2"/>
  <c r="M6844" i="2" s="1"/>
  <c r="L6845" i="2"/>
  <c r="M6845" i="2" s="1"/>
  <c r="L6846" i="2"/>
  <c r="M6846" i="2" s="1"/>
  <c r="L6847" i="2"/>
  <c r="M6847" i="2" s="1"/>
  <c r="L6848" i="2"/>
  <c r="M6848" i="2" s="1"/>
  <c r="L6849" i="2"/>
  <c r="M6849" i="2" s="1"/>
  <c r="L6850" i="2"/>
  <c r="M6850" i="2" s="1"/>
  <c r="L6851" i="2"/>
  <c r="M6851" i="2" s="1"/>
  <c r="L6852" i="2"/>
  <c r="M6852" i="2" s="1"/>
  <c r="L6853" i="2"/>
  <c r="M6853" i="2" s="1"/>
  <c r="L6854" i="2"/>
  <c r="M6854" i="2" s="1"/>
  <c r="L6855" i="2"/>
  <c r="M6855" i="2" s="1"/>
  <c r="L6856" i="2"/>
  <c r="M6856" i="2" s="1"/>
  <c r="L6857" i="2"/>
  <c r="M6857" i="2" s="1"/>
  <c r="L6858" i="2"/>
  <c r="M6858" i="2" s="1"/>
  <c r="L6859" i="2"/>
  <c r="M6859" i="2" s="1"/>
  <c r="L6860" i="2"/>
  <c r="M6860" i="2" s="1"/>
  <c r="L6861" i="2"/>
  <c r="M6861" i="2" s="1"/>
  <c r="L6862" i="2"/>
  <c r="M6862" i="2" s="1"/>
  <c r="L6863" i="2"/>
  <c r="M6863" i="2" s="1"/>
  <c r="L6864" i="2"/>
  <c r="M6864" i="2" s="1"/>
  <c r="L6865" i="2"/>
  <c r="M6865" i="2" s="1"/>
  <c r="L6866" i="2"/>
  <c r="M6866" i="2" s="1"/>
  <c r="L6867" i="2"/>
  <c r="M6867" i="2" s="1"/>
  <c r="L6868" i="2"/>
  <c r="M6868" i="2" s="1"/>
  <c r="L6869" i="2"/>
  <c r="M6869" i="2" s="1"/>
  <c r="L6870" i="2"/>
  <c r="M6870" i="2" s="1"/>
  <c r="L6871" i="2"/>
  <c r="M6871" i="2" s="1"/>
  <c r="L6872" i="2"/>
  <c r="M6872" i="2" s="1"/>
  <c r="L6873" i="2"/>
  <c r="M6873" i="2" s="1"/>
  <c r="L6874" i="2"/>
  <c r="M6874" i="2" s="1"/>
  <c r="L6875" i="2"/>
  <c r="M6875" i="2" s="1"/>
  <c r="L6876" i="2"/>
  <c r="M6876" i="2" s="1"/>
  <c r="L6877" i="2"/>
  <c r="M6877" i="2" s="1"/>
  <c r="L6878" i="2"/>
  <c r="M6878" i="2" s="1"/>
  <c r="L6879" i="2"/>
  <c r="M6879" i="2" s="1"/>
  <c r="L6880" i="2"/>
  <c r="M6880" i="2" s="1"/>
  <c r="L6881" i="2"/>
  <c r="M6881" i="2" s="1"/>
  <c r="L6882" i="2"/>
  <c r="M6882" i="2" s="1"/>
  <c r="L6883" i="2"/>
  <c r="M6883" i="2" s="1"/>
  <c r="L6884" i="2"/>
  <c r="M6884" i="2" s="1"/>
  <c r="L6885" i="2"/>
  <c r="M6885" i="2" s="1"/>
  <c r="L6886" i="2"/>
  <c r="M6886" i="2" s="1"/>
  <c r="L6887" i="2"/>
  <c r="M6887" i="2" s="1"/>
  <c r="L6888" i="2"/>
  <c r="M6888" i="2" s="1"/>
  <c r="L6889" i="2"/>
  <c r="M6889" i="2" s="1"/>
  <c r="L6890" i="2"/>
  <c r="M6890" i="2" s="1"/>
  <c r="L6891" i="2"/>
  <c r="M6891" i="2" s="1"/>
  <c r="L6892" i="2"/>
  <c r="M6892" i="2" s="1"/>
  <c r="L6893" i="2"/>
  <c r="M6893" i="2" s="1"/>
  <c r="L6894" i="2"/>
  <c r="M6894" i="2" s="1"/>
  <c r="L6895" i="2"/>
  <c r="M6895" i="2" s="1"/>
  <c r="L6896" i="2"/>
  <c r="M6896" i="2" s="1"/>
  <c r="L6897" i="2"/>
  <c r="M6897" i="2" s="1"/>
  <c r="L6898" i="2"/>
  <c r="M6898" i="2" s="1"/>
  <c r="L6899" i="2"/>
  <c r="M6899" i="2" s="1"/>
  <c r="L6900" i="2"/>
  <c r="M6900" i="2" s="1"/>
  <c r="L6901" i="2"/>
  <c r="M6901" i="2" s="1"/>
  <c r="L6902" i="2"/>
  <c r="M6902" i="2" s="1"/>
  <c r="L6903" i="2"/>
  <c r="M6903" i="2" s="1"/>
  <c r="L6904" i="2"/>
  <c r="M6904" i="2" s="1"/>
  <c r="L6905" i="2"/>
  <c r="M6905" i="2" s="1"/>
  <c r="L6906" i="2"/>
  <c r="M6906" i="2" s="1"/>
  <c r="L6907" i="2"/>
  <c r="M6907" i="2" s="1"/>
  <c r="L6908" i="2"/>
  <c r="M6908" i="2" s="1"/>
  <c r="L6909" i="2"/>
  <c r="M6909" i="2" s="1"/>
  <c r="L6910" i="2"/>
  <c r="M6910" i="2" s="1"/>
  <c r="L6911" i="2"/>
  <c r="M6911" i="2" s="1"/>
  <c r="L6912" i="2"/>
  <c r="M6912" i="2" s="1"/>
  <c r="L6913" i="2"/>
  <c r="M6913" i="2" s="1"/>
  <c r="L6914" i="2"/>
  <c r="M6914" i="2" s="1"/>
  <c r="L6915" i="2"/>
  <c r="M6915" i="2" s="1"/>
  <c r="L6916" i="2"/>
  <c r="M6916" i="2" s="1"/>
  <c r="L6917" i="2"/>
  <c r="M6917" i="2" s="1"/>
  <c r="L6918" i="2"/>
  <c r="M6918" i="2" s="1"/>
  <c r="L6919" i="2"/>
  <c r="M6919" i="2" s="1"/>
  <c r="L6920" i="2"/>
  <c r="M6920" i="2" s="1"/>
  <c r="L6921" i="2"/>
  <c r="M6921" i="2" s="1"/>
  <c r="L6922" i="2"/>
  <c r="M6922" i="2" s="1"/>
  <c r="L6923" i="2"/>
  <c r="M6923" i="2" s="1"/>
  <c r="L6924" i="2"/>
  <c r="M6924" i="2" s="1"/>
  <c r="L6925" i="2"/>
  <c r="M6925" i="2" s="1"/>
  <c r="L6926" i="2"/>
  <c r="M6926" i="2" s="1"/>
  <c r="L6927" i="2"/>
  <c r="M6927" i="2" s="1"/>
  <c r="L6928" i="2"/>
  <c r="M6928" i="2" s="1"/>
  <c r="L6929" i="2"/>
  <c r="M6929" i="2" s="1"/>
  <c r="L6930" i="2"/>
  <c r="M6930" i="2" s="1"/>
  <c r="L6931" i="2"/>
  <c r="M6931" i="2" s="1"/>
  <c r="L6932" i="2"/>
  <c r="M6932" i="2" s="1"/>
  <c r="L6933" i="2"/>
  <c r="M6933" i="2" s="1"/>
  <c r="L6934" i="2"/>
  <c r="M6934" i="2" s="1"/>
  <c r="L6935" i="2"/>
  <c r="M6935" i="2" s="1"/>
  <c r="L6936" i="2"/>
  <c r="M6936" i="2" s="1"/>
  <c r="L6937" i="2"/>
  <c r="M6937" i="2" s="1"/>
  <c r="L6938" i="2"/>
  <c r="M6938" i="2" s="1"/>
  <c r="L6939" i="2"/>
  <c r="M6939" i="2" s="1"/>
  <c r="L6940" i="2"/>
  <c r="M6940" i="2" s="1"/>
  <c r="L6941" i="2"/>
  <c r="M6941" i="2" s="1"/>
  <c r="L6942" i="2"/>
  <c r="M6942" i="2" s="1"/>
  <c r="L6943" i="2"/>
  <c r="M6943" i="2" s="1"/>
  <c r="L6944" i="2"/>
  <c r="M6944" i="2" s="1"/>
  <c r="L6945" i="2"/>
  <c r="M6945" i="2" s="1"/>
  <c r="L6946" i="2"/>
  <c r="M6946" i="2" s="1"/>
  <c r="L6947" i="2"/>
  <c r="M6947" i="2" s="1"/>
  <c r="L6948" i="2"/>
  <c r="M6948" i="2" s="1"/>
  <c r="L6949" i="2"/>
  <c r="M6949" i="2" s="1"/>
  <c r="L6950" i="2"/>
  <c r="M6950" i="2" s="1"/>
  <c r="L6951" i="2"/>
  <c r="M6951" i="2" s="1"/>
  <c r="L6952" i="2"/>
  <c r="M6952" i="2" s="1"/>
  <c r="L6953" i="2"/>
  <c r="M6953" i="2" s="1"/>
  <c r="L6954" i="2"/>
  <c r="M6954" i="2" s="1"/>
  <c r="L6955" i="2"/>
  <c r="M6955" i="2" s="1"/>
  <c r="L6956" i="2"/>
  <c r="M6956" i="2" s="1"/>
  <c r="L6957" i="2"/>
  <c r="M6957" i="2" s="1"/>
  <c r="L6958" i="2"/>
  <c r="M6958" i="2" s="1"/>
  <c r="L6959" i="2"/>
  <c r="M6959" i="2" s="1"/>
  <c r="L6960" i="2"/>
  <c r="M6960" i="2" s="1"/>
  <c r="L6961" i="2"/>
  <c r="M6961" i="2" s="1"/>
  <c r="L6962" i="2"/>
  <c r="M6962" i="2" s="1"/>
  <c r="L6963" i="2"/>
  <c r="M6963" i="2" s="1"/>
  <c r="L6964" i="2"/>
  <c r="M6964" i="2" s="1"/>
  <c r="L6965" i="2"/>
  <c r="M6965" i="2" s="1"/>
  <c r="L6966" i="2"/>
  <c r="M6966" i="2" s="1"/>
  <c r="L6967" i="2"/>
  <c r="M6967" i="2" s="1"/>
  <c r="L6968" i="2"/>
  <c r="M6968" i="2" s="1"/>
  <c r="L6969" i="2"/>
  <c r="M6969" i="2" s="1"/>
  <c r="L6970" i="2"/>
  <c r="M6970" i="2" s="1"/>
  <c r="L6971" i="2"/>
  <c r="M6971" i="2" s="1"/>
  <c r="L6972" i="2"/>
  <c r="M6972" i="2" s="1"/>
  <c r="L6973" i="2"/>
  <c r="M6973" i="2" s="1"/>
  <c r="L6974" i="2"/>
  <c r="M6974" i="2" s="1"/>
  <c r="L6975" i="2"/>
  <c r="M6975" i="2" s="1"/>
  <c r="L6976" i="2"/>
  <c r="M6976" i="2" s="1"/>
  <c r="L6977" i="2"/>
  <c r="M6977" i="2" s="1"/>
  <c r="L6978" i="2"/>
  <c r="M6978" i="2" s="1"/>
  <c r="L6979" i="2"/>
  <c r="M6979" i="2" s="1"/>
  <c r="L6980" i="2"/>
  <c r="M6980" i="2" s="1"/>
  <c r="L6981" i="2"/>
  <c r="M6981" i="2" s="1"/>
  <c r="L6982" i="2"/>
  <c r="M6982" i="2" s="1"/>
  <c r="L6983" i="2"/>
  <c r="M6983" i="2" s="1"/>
  <c r="L6984" i="2"/>
  <c r="M6984" i="2" s="1"/>
  <c r="L6985" i="2"/>
  <c r="M6985" i="2" s="1"/>
  <c r="L6986" i="2"/>
  <c r="M6986" i="2" s="1"/>
  <c r="L6987" i="2"/>
  <c r="M6987" i="2" s="1"/>
  <c r="L6988" i="2"/>
  <c r="M6988" i="2" s="1"/>
  <c r="L6989" i="2"/>
  <c r="M6989" i="2" s="1"/>
  <c r="L6990" i="2"/>
  <c r="M6990" i="2" s="1"/>
  <c r="L6991" i="2"/>
  <c r="M6991" i="2" s="1"/>
  <c r="L6992" i="2"/>
  <c r="M6992" i="2" s="1"/>
  <c r="L6993" i="2"/>
  <c r="M6993" i="2" s="1"/>
  <c r="L6994" i="2"/>
  <c r="M6994" i="2" s="1"/>
  <c r="L6995" i="2"/>
  <c r="M6995" i="2" s="1"/>
  <c r="L6996" i="2"/>
  <c r="M6996" i="2" s="1"/>
  <c r="L6997" i="2"/>
  <c r="M6997" i="2" s="1"/>
  <c r="L6998" i="2"/>
  <c r="M6998" i="2" s="1"/>
  <c r="L6999" i="2"/>
  <c r="M6999" i="2" s="1"/>
  <c r="L7000" i="2"/>
  <c r="M7000" i="2" s="1"/>
  <c r="L7001" i="2"/>
  <c r="M7001" i="2" s="1"/>
  <c r="L7002" i="2"/>
  <c r="M7002" i="2" s="1"/>
  <c r="L7003" i="2"/>
  <c r="M7003" i="2" s="1"/>
  <c r="L7004" i="2"/>
  <c r="M7004" i="2" s="1"/>
  <c r="L7005" i="2"/>
  <c r="M7005" i="2" s="1"/>
  <c r="L7006" i="2"/>
  <c r="M7006" i="2" s="1"/>
  <c r="L7007" i="2"/>
  <c r="M7007" i="2" s="1"/>
  <c r="L7008" i="2"/>
  <c r="M7008" i="2" s="1"/>
  <c r="L7009" i="2"/>
  <c r="M7009" i="2" s="1"/>
  <c r="L7010" i="2"/>
  <c r="M7010" i="2" s="1"/>
  <c r="L7011" i="2"/>
  <c r="M7011" i="2" s="1"/>
  <c r="L7012" i="2"/>
  <c r="M7012" i="2" s="1"/>
  <c r="L7013" i="2"/>
  <c r="M7013" i="2" s="1"/>
  <c r="L7014" i="2"/>
  <c r="M7014" i="2" s="1"/>
  <c r="L7015" i="2"/>
  <c r="M7015" i="2" s="1"/>
  <c r="L7016" i="2"/>
  <c r="M7016" i="2" s="1"/>
  <c r="L7017" i="2"/>
  <c r="M7017" i="2" s="1"/>
  <c r="L7018" i="2"/>
  <c r="M7018" i="2" s="1"/>
  <c r="L7019" i="2"/>
  <c r="M7019" i="2" s="1"/>
  <c r="L7020" i="2"/>
  <c r="M7020" i="2" s="1"/>
  <c r="L7021" i="2"/>
  <c r="M7021" i="2" s="1"/>
  <c r="L7022" i="2"/>
  <c r="M7022" i="2" s="1"/>
  <c r="L7023" i="2"/>
  <c r="M7023" i="2" s="1"/>
  <c r="L7024" i="2"/>
  <c r="M7024" i="2" s="1"/>
  <c r="L7025" i="2"/>
  <c r="M7025" i="2" s="1"/>
  <c r="L7026" i="2"/>
  <c r="M7026" i="2" s="1"/>
  <c r="L7027" i="2"/>
  <c r="M7027" i="2" s="1"/>
  <c r="L7028" i="2"/>
  <c r="M7028" i="2" s="1"/>
  <c r="L7029" i="2"/>
  <c r="M7029" i="2" s="1"/>
  <c r="L7030" i="2"/>
  <c r="M7030" i="2" s="1"/>
  <c r="L7031" i="2"/>
  <c r="M7031" i="2" s="1"/>
  <c r="L7032" i="2"/>
  <c r="M7032" i="2" s="1"/>
  <c r="L7033" i="2"/>
  <c r="M7033" i="2" s="1"/>
  <c r="L7034" i="2"/>
  <c r="M7034" i="2" s="1"/>
  <c r="L7035" i="2"/>
  <c r="M7035" i="2" s="1"/>
  <c r="L7036" i="2"/>
  <c r="M7036" i="2" s="1"/>
  <c r="L7037" i="2"/>
  <c r="M7037" i="2" s="1"/>
  <c r="L7038" i="2"/>
  <c r="M7038" i="2" s="1"/>
  <c r="L7039" i="2"/>
  <c r="M7039" i="2" s="1"/>
  <c r="L7040" i="2"/>
  <c r="M7040" i="2" s="1"/>
  <c r="L7041" i="2"/>
  <c r="M7041" i="2" s="1"/>
  <c r="L7042" i="2"/>
  <c r="M7042" i="2" s="1"/>
  <c r="L7043" i="2"/>
  <c r="M7043" i="2" s="1"/>
  <c r="L7044" i="2"/>
  <c r="M7044" i="2" s="1"/>
  <c r="L7045" i="2"/>
  <c r="M7045" i="2" s="1"/>
  <c r="L7046" i="2"/>
  <c r="M7046" i="2" s="1"/>
  <c r="L7047" i="2"/>
  <c r="M7047" i="2" s="1"/>
  <c r="L7048" i="2"/>
  <c r="M7048" i="2" s="1"/>
  <c r="L7049" i="2"/>
  <c r="M7049" i="2" s="1"/>
  <c r="L7050" i="2"/>
  <c r="M7050" i="2" s="1"/>
  <c r="L7051" i="2"/>
  <c r="M7051" i="2" s="1"/>
  <c r="L7052" i="2"/>
  <c r="M7052" i="2" s="1"/>
  <c r="L7053" i="2"/>
  <c r="M7053" i="2" s="1"/>
  <c r="L7054" i="2"/>
  <c r="M7054" i="2" s="1"/>
  <c r="L7055" i="2"/>
  <c r="M7055" i="2" s="1"/>
  <c r="L7056" i="2"/>
  <c r="M7056" i="2" s="1"/>
  <c r="L7057" i="2"/>
  <c r="M7057" i="2" s="1"/>
  <c r="L7058" i="2"/>
  <c r="M7058" i="2" s="1"/>
  <c r="L7059" i="2"/>
  <c r="M7059" i="2" s="1"/>
  <c r="L7060" i="2"/>
  <c r="M7060" i="2" s="1"/>
  <c r="L7061" i="2"/>
  <c r="M7061" i="2" s="1"/>
  <c r="L7062" i="2"/>
  <c r="M7062" i="2" s="1"/>
  <c r="L7063" i="2"/>
  <c r="M7063" i="2" s="1"/>
  <c r="L7064" i="2"/>
  <c r="M7064" i="2" s="1"/>
  <c r="L7065" i="2"/>
  <c r="M7065" i="2" s="1"/>
  <c r="L7066" i="2"/>
  <c r="M7066" i="2" s="1"/>
  <c r="L7067" i="2"/>
  <c r="M7067" i="2" s="1"/>
  <c r="L7068" i="2"/>
  <c r="M7068" i="2" s="1"/>
  <c r="L7069" i="2"/>
  <c r="M7069" i="2" s="1"/>
  <c r="L7070" i="2"/>
  <c r="M7070" i="2" s="1"/>
  <c r="L7071" i="2"/>
  <c r="M7071" i="2" s="1"/>
  <c r="L7072" i="2"/>
  <c r="M7072" i="2" s="1"/>
  <c r="L7073" i="2"/>
  <c r="M7073" i="2" s="1"/>
  <c r="L7074" i="2"/>
  <c r="M7074" i="2" s="1"/>
  <c r="L7075" i="2"/>
  <c r="M7075" i="2" s="1"/>
  <c r="L7076" i="2"/>
  <c r="M7076" i="2" s="1"/>
  <c r="L7077" i="2"/>
  <c r="M7077" i="2" s="1"/>
  <c r="L7078" i="2"/>
  <c r="M7078" i="2" s="1"/>
  <c r="L7079" i="2"/>
  <c r="M7079" i="2" s="1"/>
  <c r="L7080" i="2"/>
  <c r="M7080" i="2" s="1"/>
  <c r="L7081" i="2"/>
  <c r="M7081" i="2" s="1"/>
  <c r="L7082" i="2"/>
  <c r="M7082" i="2" s="1"/>
  <c r="L7083" i="2"/>
  <c r="M7083" i="2" s="1"/>
  <c r="L7084" i="2"/>
  <c r="M7084" i="2" s="1"/>
  <c r="L7085" i="2"/>
  <c r="M7085" i="2" s="1"/>
  <c r="L7086" i="2"/>
  <c r="M7086" i="2" s="1"/>
  <c r="L7087" i="2"/>
  <c r="M7087" i="2" s="1"/>
  <c r="L7088" i="2"/>
  <c r="M7088" i="2" s="1"/>
  <c r="L7089" i="2"/>
  <c r="M7089" i="2" s="1"/>
  <c r="L7090" i="2"/>
  <c r="M7090" i="2" s="1"/>
  <c r="L7091" i="2"/>
  <c r="M7091" i="2" s="1"/>
  <c r="L7092" i="2"/>
  <c r="M7092" i="2" s="1"/>
  <c r="L7093" i="2"/>
  <c r="M7093" i="2" s="1"/>
  <c r="L7094" i="2"/>
  <c r="M7094" i="2" s="1"/>
  <c r="L7095" i="2"/>
  <c r="M7095" i="2" s="1"/>
  <c r="L7096" i="2"/>
  <c r="M7096" i="2" s="1"/>
  <c r="L7097" i="2"/>
  <c r="M7097" i="2" s="1"/>
  <c r="L7098" i="2"/>
  <c r="M7098" i="2" s="1"/>
  <c r="L7099" i="2"/>
  <c r="M7099" i="2" s="1"/>
  <c r="L7100" i="2"/>
  <c r="M7100" i="2" s="1"/>
  <c r="L7101" i="2"/>
  <c r="M7101" i="2" s="1"/>
  <c r="L7102" i="2"/>
  <c r="M7102" i="2" s="1"/>
  <c r="L7103" i="2"/>
  <c r="M7103" i="2" s="1"/>
  <c r="L7104" i="2"/>
  <c r="M7104" i="2" s="1"/>
  <c r="L7105" i="2"/>
  <c r="M7105" i="2" s="1"/>
  <c r="L7106" i="2"/>
  <c r="M7106" i="2" s="1"/>
  <c r="L7107" i="2"/>
  <c r="M7107" i="2" s="1"/>
  <c r="L7108" i="2"/>
  <c r="M7108" i="2" s="1"/>
  <c r="L7109" i="2"/>
  <c r="M7109" i="2" s="1"/>
  <c r="L7110" i="2"/>
  <c r="M7110" i="2" s="1"/>
  <c r="L7111" i="2"/>
  <c r="M7111" i="2" s="1"/>
  <c r="L7112" i="2"/>
  <c r="M7112" i="2" s="1"/>
  <c r="L7113" i="2"/>
  <c r="M7113" i="2" s="1"/>
  <c r="L7114" i="2"/>
  <c r="M7114" i="2" s="1"/>
  <c r="L7115" i="2"/>
  <c r="M7115" i="2" s="1"/>
  <c r="L7116" i="2"/>
  <c r="M7116" i="2" s="1"/>
  <c r="L7117" i="2"/>
  <c r="M7117" i="2" s="1"/>
  <c r="L7118" i="2"/>
  <c r="M7118" i="2" s="1"/>
  <c r="L7119" i="2"/>
  <c r="M7119" i="2" s="1"/>
  <c r="L7120" i="2"/>
  <c r="M7120" i="2" s="1"/>
  <c r="L7121" i="2"/>
  <c r="M7121" i="2" s="1"/>
  <c r="L7122" i="2"/>
  <c r="M7122" i="2" s="1"/>
  <c r="L7123" i="2"/>
  <c r="M7123" i="2" s="1"/>
  <c r="L7124" i="2"/>
  <c r="M7124" i="2" s="1"/>
  <c r="L7125" i="2"/>
  <c r="M7125" i="2" s="1"/>
  <c r="L7126" i="2"/>
  <c r="M7126" i="2" s="1"/>
  <c r="L7127" i="2"/>
  <c r="M7127" i="2" s="1"/>
  <c r="L7128" i="2"/>
  <c r="M7128" i="2" s="1"/>
  <c r="L7129" i="2"/>
  <c r="M7129" i="2" s="1"/>
  <c r="L7130" i="2"/>
  <c r="M7130" i="2" s="1"/>
  <c r="L7131" i="2"/>
  <c r="M7131" i="2" s="1"/>
  <c r="L7132" i="2"/>
  <c r="M7132" i="2" s="1"/>
  <c r="L7133" i="2"/>
  <c r="M7133" i="2" s="1"/>
  <c r="L7134" i="2"/>
  <c r="M7134" i="2" s="1"/>
  <c r="L7135" i="2"/>
  <c r="M7135" i="2" s="1"/>
  <c r="L7136" i="2"/>
  <c r="M7136" i="2" s="1"/>
  <c r="L7137" i="2"/>
  <c r="M7137" i="2" s="1"/>
  <c r="L7138" i="2"/>
  <c r="M7138" i="2" s="1"/>
  <c r="L7139" i="2"/>
  <c r="M7139" i="2" s="1"/>
  <c r="L7140" i="2"/>
  <c r="M7140" i="2" s="1"/>
  <c r="L7141" i="2"/>
  <c r="M7141" i="2" s="1"/>
  <c r="L7142" i="2"/>
  <c r="M7142" i="2" s="1"/>
  <c r="L7143" i="2"/>
  <c r="M7143" i="2" s="1"/>
  <c r="L7144" i="2"/>
  <c r="M7144" i="2" s="1"/>
  <c r="L7145" i="2"/>
  <c r="M7145" i="2" s="1"/>
  <c r="L7146" i="2"/>
  <c r="M7146" i="2" s="1"/>
  <c r="L7147" i="2"/>
  <c r="M7147" i="2" s="1"/>
  <c r="L7148" i="2"/>
  <c r="M7148" i="2" s="1"/>
  <c r="L7149" i="2"/>
  <c r="M7149" i="2" s="1"/>
  <c r="L7150" i="2"/>
  <c r="M7150" i="2" s="1"/>
  <c r="L7151" i="2"/>
  <c r="M7151" i="2" s="1"/>
  <c r="L7152" i="2"/>
  <c r="M7152" i="2" s="1"/>
  <c r="L7153" i="2"/>
  <c r="M7153" i="2" s="1"/>
  <c r="L7154" i="2"/>
  <c r="M7154" i="2" s="1"/>
  <c r="L7155" i="2"/>
  <c r="M7155" i="2" s="1"/>
  <c r="L7156" i="2"/>
  <c r="M7156" i="2" s="1"/>
  <c r="L7157" i="2"/>
  <c r="M7157" i="2" s="1"/>
  <c r="L7158" i="2"/>
  <c r="M7158" i="2" s="1"/>
  <c r="L7159" i="2"/>
  <c r="M7159" i="2" s="1"/>
  <c r="L7160" i="2"/>
  <c r="M7160" i="2" s="1"/>
  <c r="L7161" i="2"/>
  <c r="M7161" i="2" s="1"/>
  <c r="L7162" i="2"/>
  <c r="M7162" i="2" s="1"/>
  <c r="L7163" i="2"/>
  <c r="M7163" i="2" s="1"/>
  <c r="L7164" i="2"/>
  <c r="M7164" i="2" s="1"/>
  <c r="L7165" i="2"/>
  <c r="M7165" i="2" s="1"/>
  <c r="L7166" i="2"/>
  <c r="M7166" i="2" s="1"/>
  <c r="L7167" i="2"/>
  <c r="M7167" i="2" s="1"/>
  <c r="L7168" i="2"/>
  <c r="M7168" i="2" s="1"/>
  <c r="L7169" i="2"/>
  <c r="M7169" i="2" s="1"/>
  <c r="L7170" i="2"/>
  <c r="M7170" i="2" s="1"/>
  <c r="L7171" i="2"/>
  <c r="M7171" i="2" s="1"/>
  <c r="L7172" i="2"/>
  <c r="M7172" i="2" s="1"/>
  <c r="L7173" i="2"/>
  <c r="M7173" i="2" s="1"/>
  <c r="L7174" i="2"/>
  <c r="M7174" i="2" s="1"/>
  <c r="L7175" i="2"/>
  <c r="M7175" i="2" s="1"/>
  <c r="L7176" i="2"/>
  <c r="M7176" i="2" s="1"/>
  <c r="L7177" i="2"/>
  <c r="M7177" i="2" s="1"/>
  <c r="L7178" i="2"/>
  <c r="M7178" i="2" s="1"/>
  <c r="L7179" i="2"/>
  <c r="M7179" i="2" s="1"/>
  <c r="L7180" i="2"/>
  <c r="M7180" i="2" s="1"/>
  <c r="L7181" i="2"/>
  <c r="M7181" i="2" s="1"/>
  <c r="L7182" i="2"/>
  <c r="M7182" i="2" s="1"/>
  <c r="L7183" i="2"/>
  <c r="M7183" i="2" s="1"/>
  <c r="L7184" i="2"/>
  <c r="M7184" i="2" s="1"/>
  <c r="L7185" i="2"/>
  <c r="M7185" i="2" s="1"/>
  <c r="L7186" i="2"/>
  <c r="M7186" i="2" s="1"/>
  <c r="L7187" i="2"/>
  <c r="M7187" i="2" s="1"/>
  <c r="L7188" i="2"/>
  <c r="M7188" i="2" s="1"/>
  <c r="L7189" i="2"/>
  <c r="M7189" i="2" s="1"/>
  <c r="L7190" i="2"/>
  <c r="M7190" i="2" s="1"/>
  <c r="L7191" i="2"/>
  <c r="M7191" i="2" s="1"/>
  <c r="L7192" i="2"/>
  <c r="M7192" i="2" s="1"/>
  <c r="L7193" i="2"/>
  <c r="M7193" i="2" s="1"/>
  <c r="L7194" i="2"/>
  <c r="M7194" i="2" s="1"/>
  <c r="L7195" i="2"/>
  <c r="M7195" i="2" s="1"/>
  <c r="L7196" i="2"/>
  <c r="M7196" i="2" s="1"/>
  <c r="L7197" i="2"/>
  <c r="M7197" i="2" s="1"/>
  <c r="L7198" i="2"/>
  <c r="M7198" i="2" s="1"/>
  <c r="L7199" i="2"/>
  <c r="M7199" i="2" s="1"/>
  <c r="L7200" i="2"/>
  <c r="M7200" i="2" s="1"/>
  <c r="L7201" i="2"/>
  <c r="M7201" i="2" s="1"/>
  <c r="L7202" i="2"/>
  <c r="M7202" i="2" s="1"/>
  <c r="L7203" i="2"/>
  <c r="M7203" i="2" s="1"/>
  <c r="L7204" i="2"/>
  <c r="M7204" i="2" s="1"/>
  <c r="L7205" i="2"/>
  <c r="M7205" i="2" s="1"/>
  <c r="L7206" i="2"/>
  <c r="M7206" i="2" s="1"/>
  <c r="L7207" i="2"/>
  <c r="M7207" i="2" s="1"/>
  <c r="L7208" i="2"/>
  <c r="M7208" i="2" s="1"/>
  <c r="L7209" i="2"/>
  <c r="M7209" i="2" s="1"/>
  <c r="L7210" i="2"/>
  <c r="M7210" i="2" s="1"/>
  <c r="L7211" i="2"/>
  <c r="M7211" i="2" s="1"/>
  <c r="L7212" i="2"/>
  <c r="M7212" i="2" s="1"/>
  <c r="L7213" i="2"/>
  <c r="M7213" i="2" s="1"/>
  <c r="L7214" i="2"/>
  <c r="M7214" i="2" s="1"/>
  <c r="L7215" i="2"/>
  <c r="M7215" i="2" s="1"/>
  <c r="L7216" i="2"/>
  <c r="M7216" i="2" s="1"/>
  <c r="L7217" i="2"/>
  <c r="M7217" i="2" s="1"/>
  <c r="L7218" i="2"/>
  <c r="M7218" i="2" s="1"/>
  <c r="L7219" i="2"/>
  <c r="M7219" i="2" s="1"/>
  <c r="L7220" i="2"/>
  <c r="M7220" i="2" s="1"/>
  <c r="L7221" i="2"/>
  <c r="M7221" i="2" s="1"/>
  <c r="L7222" i="2"/>
  <c r="M7222" i="2" s="1"/>
  <c r="L7223" i="2"/>
  <c r="M7223" i="2" s="1"/>
  <c r="L7224" i="2"/>
  <c r="M7224" i="2" s="1"/>
  <c r="L7225" i="2"/>
  <c r="M7225" i="2" s="1"/>
  <c r="L7226" i="2"/>
  <c r="M7226" i="2" s="1"/>
  <c r="L7227" i="2"/>
  <c r="M7227" i="2" s="1"/>
  <c r="L7228" i="2"/>
  <c r="M7228" i="2" s="1"/>
  <c r="L7229" i="2"/>
  <c r="M7229" i="2" s="1"/>
  <c r="L7230" i="2"/>
  <c r="M7230" i="2" s="1"/>
  <c r="L7231" i="2"/>
  <c r="M7231" i="2" s="1"/>
  <c r="L7232" i="2"/>
  <c r="M7232" i="2" s="1"/>
  <c r="L7233" i="2"/>
  <c r="M7233" i="2" s="1"/>
  <c r="L7234" i="2"/>
  <c r="M7234" i="2" s="1"/>
  <c r="L7235" i="2"/>
  <c r="M7235" i="2" s="1"/>
  <c r="L7236" i="2"/>
  <c r="M7236" i="2" s="1"/>
  <c r="L7237" i="2"/>
  <c r="M7237" i="2" s="1"/>
  <c r="L7238" i="2"/>
  <c r="M7238" i="2" s="1"/>
  <c r="L7239" i="2"/>
  <c r="M7239" i="2" s="1"/>
  <c r="L7240" i="2"/>
  <c r="M7240" i="2" s="1"/>
  <c r="L7241" i="2"/>
  <c r="M7241" i="2" s="1"/>
  <c r="L7242" i="2"/>
  <c r="M7242" i="2" s="1"/>
  <c r="L7243" i="2"/>
  <c r="M7243" i="2" s="1"/>
  <c r="L7244" i="2"/>
  <c r="M7244" i="2" s="1"/>
  <c r="L7245" i="2"/>
  <c r="M7245" i="2" s="1"/>
  <c r="L7246" i="2"/>
  <c r="M7246" i="2" s="1"/>
  <c r="L7247" i="2"/>
  <c r="M7247" i="2" s="1"/>
  <c r="L7248" i="2"/>
  <c r="M7248" i="2" s="1"/>
  <c r="L7249" i="2"/>
  <c r="M7249" i="2" s="1"/>
  <c r="L7250" i="2"/>
  <c r="M7250" i="2" s="1"/>
  <c r="L7251" i="2"/>
  <c r="M7251" i="2" s="1"/>
  <c r="L7252" i="2"/>
  <c r="M7252" i="2" s="1"/>
  <c r="L7253" i="2"/>
  <c r="M7253" i="2" s="1"/>
  <c r="L7254" i="2"/>
  <c r="M7254" i="2" s="1"/>
  <c r="L7255" i="2"/>
  <c r="M7255" i="2" s="1"/>
  <c r="L7256" i="2"/>
  <c r="M7256" i="2" s="1"/>
  <c r="L7257" i="2"/>
  <c r="M7257" i="2" s="1"/>
  <c r="L7258" i="2"/>
  <c r="M7258" i="2" s="1"/>
  <c r="L7259" i="2"/>
  <c r="M7259" i="2" s="1"/>
  <c r="L7260" i="2"/>
  <c r="M7260" i="2" s="1"/>
  <c r="L7261" i="2"/>
  <c r="M7261" i="2" s="1"/>
  <c r="L7262" i="2"/>
  <c r="M7262" i="2" s="1"/>
  <c r="L7263" i="2"/>
  <c r="M7263" i="2" s="1"/>
  <c r="L7264" i="2"/>
  <c r="M7264" i="2" s="1"/>
  <c r="L7265" i="2"/>
  <c r="M7265" i="2" s="1"/>
  <c r="L7266" i="2"/>
  <c r="M7266" i="2" s="1"/>
  <c r="L7267" i="2"/>
  <c r="M7267" i="2" s="1"/>
  <c r="L7268" i="2"/>
  <c r="M7268" i="2" s="1"/>
  <c r="L7269" i="2"/>
  <c r="M7269" i="2" s="1"/>
  <c r="L7270" i="2"/>
  <c r="M7270" i="2" s="1"/>
  <c r="L7271" i="2"/>
  <c r="M7271" i="2" s="1"/>
  <c r="L7272" i="2"/>
  <c r="M7272" i="2" s="1"/>
  <c r="L7273" i="2"/>
  <c r="M7273" i="2" s="1"/>
  <c r="L7274" i="2"/>
  <c r="M7274" i="2" s="1"/>
  <c r="L7275" i="2"/>
  <c r="M7275" i="2" s="1"/>
  <c r="L7276" i="2"/>
  <c r="M7276" i="2" s="1"/>
  <c r="L7277" i="2"/>
  <c r="M7277" i="2" s="1"/>
  <c r="L7278" i="2"/>
  <c r="M7278" i="2" s="1"/>
  <c r="L7279" i="2"/>
  <c r="M7279" i="2" s="1"/>
  <c r="L7280" i="2"/>
  <c r="M7280" i="2" s="1"/>
  <c r="L7281" i="2"/>
  <c r="M7281" i="2" s="1"/>
  <c r="L7282" i="2"/>
  <c r="M7282" i="2" s="1"/>
  <c r="L7283" i="2"/>
  <c r="M7283" i="2" s="1"/>
  <c r="L7284" i="2"/>
  <c r="M7284" i="2" s="1"/>
  <c r="L7285" i="2"/>
  <c r="M7285" i="2" s="1"/>
  <c r="L7286" i="2"/>
  <c r="M7286" i="2" s="1"/>
  <c r="L7287" i="2"/>
  <c r="M7287" i="2" s="1"/>
  <c r="L7288" i="2"/>
  <c r="M7288" i="2" s="1"/>
  <c r="L7289" i="2"/>
  <c r="M7289" i="2" s="1"/>
  <c r="L7290" i="2"/>
  <c r="M7290" i="2" s="1"/>
  <c r="L7291" i="2"/>
  <c r="M7291" i="2" s="1"/>
  <c r="L7292" i="2"/>
  <c r="M7292" i="2" s="1"/>
  <c r="L7293" i="2"/>
  <c r="M7293" i="2" s="1"/>
  <c r="L7294" i="2"/>
  <c r="M7294" i="2" s="1"/>
  <c r="L7295" i="2"/>
  <c r="M7295" i="2" s="1"/>
  <c r="L7296" i="2"/>
  <c r="M7296" i="2" s="1"/>
  <c r="L7297" i="2"/>
  <c r="M7297" i="2" s="1"/>
  <c r="L7298" i="2"/>
  <c r="M7298" i="2" s="1"/>
  <c r="L7299" i="2"/>
  <c r="M7299" i="2" s="1"/>
  <c r="L7300" i="2"/>
  <c r="M7300" i="2" s="1"/>
  <c r="L7301" i="2"/>
  <c r="M7301" i="2" s="1"/>
  <c r="L7302" i="2"/>
  <c r="M7302" i="2" s="1"/>
  <c r="L7303" i="2"/>
  <c r="M7303" i="2" s="1"/>
  <c r="L7304" i="2"/>
  <c r="M7304" i="2" s="1"/>
  <c r="L7305" i="2"/>
  <c r="M7305" i="2" s="1"/>
  <c r="L7306" i="2"/>
  <c r="M7306" i="2" s="1"/>
  <c r="L7307" i="2"/>
  <c r="M7307" i="2" s="1"/>
  <c r="L7308" i="2"/>
  <c r="M7308" i="2" s="1"/>
  <c r="L7309" i="2"/>
  <c r="M7309" i="2" s="1"/>
  <c r="L7310" i="2"/>
  <c r="M7310" i="2" s="1"/>
  <c r="L7311" i="2"/>
  <c r="M7311" i="2" s="1"/>
  <c r="L7312" i="2"/>
  <c r="M7312" i="2" s="1"/>
  <c r="L7313" i="2"/>
  <c r="M7313" i="2" s="1"/>
  <c r="L7314" i="2"/>
  <c r="M7314" i="2" s="1"/>
  <c r="L7315" i="2"/>
  <c r="M7315" i="2" s="1"/>
  <c r="L7316" i="2"/>
  <c r="M7316" i="2" s="1"/>
  <c r="L7317" i="2"/>
  <c r="M7317" i="2" s="1"/>
  <c r="L7318" i="2"/>
  <c r="M7318" i="2" s="1"/>
  <c r="L7319" i="2"/>
  <c r="M7319" i="2" s="1"/>
  <c r="L7320" i="2"/>
  <c r="M7320" i="2" s="1"/>
  <c r="L7321" i="2"/>
  <c r="M7321" i="2" s="1"/>
  <c r="L7322" i="2"/>
  <c r="M7322" i="2" s="1"/>
  <c r="L7323" i="2"/>
  <c r="M7323" i="2" s="1"/>
  <c r="L7324" i="2"/>
  <c r="M7324" i="2" s="1"/>
  <c r="L7325" i="2"/>
  <c r="M7325" i="2" s="1"/>
  <c r="L7326" i="2"/>
  <c r="M7326" i="2" s="1"/>
  <c r="L7327" i="2"/>
  <c r="M7327" i="2" s="1"/>
  <c r="L7328" i="2"/>
  <c r="M7328" i="2" s="1"/>
  <c r="L7329" i="2"/>
  <c r="M7329" i="2" s="1"/>
  <c r="L7330" i="2"/>
  <c r="M7330" i="2" s="1"/>
  <c r="L7331" i="2"/>
  <c r="M7331" i="2" s="1"/>
  <c r="L7332" i="2"/>
  <c r="M7332" i="2" s="1"/>
  <c r="L7333" i="2"/>
  <c r="M7333" i="2" s="1"/>
  <c r="L7334" i="2"/>
  <c r="M7334" i="2" s="1"/>
  <c r="L7335" i="2"/>
  <c r="M7335" i="2" s="1"/>
  <c r="L7336" i="2"/>
  <c r="M7336" i="2" s="1"/>
  <c r="L7337" i="2"/>
  <c r="M7337" i="2" s="1"/>
  <c r="L7338" i="2"/>
  <c r="M7338" i="2" s="1"/>
  <c r="L7339" i="2"/>
  <c r="M7339" i="2" s="1"/>
  <c r="L7340" i="2"/>
  <c r="M7340" i="2" s="1"/>
  <c r="L7341" i="2"/>
  <c r="M7341" i="2" s="1"/>
  <c r="L7342" i="2"/>
  <c r="M7342" i="2" s="1"/>
  <c r="L7343" i="2"/>
  <c r="M7343" i="2" s="1"/>
  <c r="L7344" i="2"/>
  <c r="M7344" i="2" s="1"/>
  <c r="L7345" i="2"/>
  <c r="M7345" i="2" s="1"/>
  <c r="L7346" i="2"/>
  <c r="M7346" i="2" s="1"/>
  <c r="L7347" i="2"/>
  <c r="M7347" i="2" s="1"/>
  <c r="L7348" i="2"/>
  <c r="M7348" i="2" s="1"/>
  <c r="L7349" i="2"/>
  <c r="M7349" i="2" s="1"/>
  <c r="L7350" i="2"/>
  <c r="M7350" i="2" s="1"/>
  <c r="L7351" i="2"/>
  <c r="M7351" i="2" s="1"/>
  <c r="L7352" i="2"/>
  <c r="M7352" i="2" s="1"/>
  <c r="L7353" i="2"/>
  <c r="M7353" i="2" s="1"/>
  <c r="L7354" i="2"/>
  <c r="M7354" i="2" s="1"/>
  <c r="L7355" i="2"/>
  <c r="M7355" i="2" s="1"/>
  <c r="L7356" i="2"/>
  <c r="M7356" i="2" s="1"/>
  <c r="L7357" i="2"/>
  <c r="M7357" i="2" s="1"/>
  <c r="L7358" i="2"/>
  <c r="M7358" i="2" s="1"/>
  <c r="L7359" i="2"/>
  <c r="M7359" i="2" s="1"/>
  <c r="L7360" i="2"/>
  <c r="M7360" i="2" s="1"/>
  <c r="L7361" i="2"/>
  <c r="M7361" i="2" s="1"/>
  <c r="L7362" i="2"/>
  <c r="M7362" i="2" s="1"/>
  <c r="L7363" i="2"/>
  <c r="M7363" i="2" s="1"/>
  <c r="L7364" i="2"/>
  <c r="M7364" i="2" s="1"/>
  <c r="L7365" i="2"/>
  <c r="M7365" i="2" s="1"/>
  <c r="L7366" i="2"/>
  <c r="M7366" i="2" s="1"/>
  <c r="L7367" i="2"/>
  <c r="M7367" i="2" s="1"/>
  <c r="L7368" i="2"/>
  <c r="M7368" i="2" s="1"/>
  <c r="L7369" i="2"/>
  <c r="M7369" i="2" s="1"/>
  <c r="L7370" i="2"/>
  <c r="M7370" i="2" s="1"/>
  <c r="L7371" i="2"/>
  <c r="M7371" i="2" s="1"/>
  <c r="L7372" i="2"/>
  <c r="M7372" i="2" s="1"/>
  <c r="L7373" i="2"/>
  <c r="M7373" i="2" s="1"/>
  <c r="L7374" i="2"/>
  <c r="M7374" i="2" s="1"/>
  <c r="L7375" i="2"/>
  <c r="M7375" i="2" s="1"/>
  <c r="L7376" i="2"/>
  <c r="M7376" i="2" s="1"/>
  <c r="L7377" i="2"/>
  <c r="M7377" i="2" s="1"/>
  <c r="L7378" i="2"/>
  <c r="M7378" i="2" s="1"/>
  <c r="L7379" i="2"/>
  <c r="M7379" i="2" s="1"/>
  <c r="L7380" i="2"/>
  <c r="M7380" i="2" s="1"/>
  <c r="L7381" i="2"/>
  <c r="M7381" i="2" s="1"/>
  <c r="L7382" i="2"/>
  <c r="M7382" i="2" s="1"/>
  <c r="L7383" i="2"/>
  <c r="M7383" i="2" s="1"/>
  <c r="L7384" i="2"/>
  <c r="M7384" i="2" s="1"/>
  <c r="L7385" i="2"/>
  <c r="M7385" i="2" s="1"/>
  <c r="L7386" i="2"/>
  <c r="M7386" i="2" s="1"/>
  <c r="L7387" i="2"/>
  <c r="M7387" i="2" s="1"/>
  <c r="L7388" i="2"/>
  <c r="M7388" i="2" s="1"/>
  <c r="L7389" i="2"/>
  <c r="M7389" i="2" s="1"/>
  <c r="L7390" i="2"/>
  <c r="M7390" i="2" s="1"/>
  <c r="L7391" i="2"/>
  <c r="M7391" i="2" s="1"/>
  <c r="L7392" i="2"/>
  <c r="M7392" i="2" s="1"/>
  <c r="L7393" i="2"/>
  <c r="M7393" i="2" s="1"/>
  <c r="L7394" i="2"/>
  <c r="M7394" i="2" s="1"/>
  <c r="L7395" i="2"/>
  <c r="M7395" i="2" s="1"/>
  <c r="L7396" i="2"/>
  <c r="M7396" i="2" s="1"/>
  <c r="L7397" i="2"/>
  <c r="M7397" i="2" s="1"/>
  <c r="L7398" i="2"/>
  <c r="M7398" i="2" s="1"/>
  <c r="L7399" i="2"/>
  <c r="M7399" i="2" s="1"/>
  <c r="L7400" i="2"/>
  <c r="M7400" i="2" s="1"/>
  <c r="L7401" i="2"/>
  <c r="M7401" i="2" s="1"/>
  <c r="L7402" i="2"/>
  <c r="M7402" i="2" s="1"/>
  <c r="L7403" i="2"/>
  <c r="M7403" i="2" s="1"/>
  <c r="L7404" i="2"/>
  <c r="M7404" i="2" s="1"/>
  <c r="L7405" i="2"/>
  <c r="M7405" i="2" s="1"/>
  <c r="L7406" i="2"/>
  <c r="M7406" i="2" s="1"/>
  <c r="L7407" i="2"/>
  <c r="M7407" i="2" s="1"/>
  <c r="L7408" i="2"/>
  <c r="M7408" i="2" s="1"/>
  <c r="L7409" i="2"/>
  <c r="M7409" i="2" s="1"/>
  <c r="L7410" i="2"/>
  <c r="M7410" i="2" s="1"/>
  <c r="L7411" i="2"/>
  <c r="M7411" i="2" s="1"/>
  <c r="L7412" i="2"/>
  <c r="M7412" i="2" s="1"/>
  <c r="L7413" i="2"/>
  <c r="M7413" i="2" s="1"/>
  <c r="L7414" i="2"/>
  <c r="M7414" i="2" s="1"/>
  <c r="L7415" i="2"/>
  <c r="M7415" i="2" s="1"/>
  <c r="L7416" i="2"/>
  <c r="M7416" i="2" s="1"/>
  <c r="L7417" i="2"/>
  <c r="M7417" i="2" s="1"/>
  <c r="L7418" i="2"/>
  <c r="M7418" i="2" s="1"/>
  <c r="L7419" i="2"/>
  <c r="M7419" i="2" s="1"/>
  <c r="L7420" i="2"/>
  <c r="M7420" i="2" s="1"/>
  <c r="L7421" i="2"/>
  <c r="M7421" i="2" s="1"/>
  <c r="L7422" i="2"/>
  <c r="M7422" i="2" s="1"/>
  <c r="L7423" i="2"/>
  <c r="M7423" i="2" s="1"/>
  <c r="L7424" i="2"/>
  <c r="M7424" i="2" s="1"/>
  <c r="L7425" i="2"/>
  <c r="M7425" i="2" s="1"/>
  <c r="L7426" i="2"/>
  <c r="M7426" i="2" s="1"/>
  <c r="L7427" i="2"/>
  <c r="M7427" i="2" s="1"/>
  <c r="L7428" i="2"/>
  <c r="M7428" i="2" s="1"/>
  <c r="L7429" i="2"/>
  <c r="M7429" i="2" s="1"/>
  <c r="L7430" i="2"/>
  <c r="M7430" i="2" s="1"/>
  <c r="L7431" i="2"/>
  <c r="M7431" i="2" s="1"/>
  <c r="L7432" i="2"/>
  <c r="M7432" i="2" s="1"/>
  <c r="L7433" i="2"/>
  <c r="M7433" i="2" s="1"/>
  <c r="L7434" i="2"/>
  <c r="M7434" i="2" s="1"/>
  <c r="L7435" i="2"/>
  <c r="M7435" i="2" s="1"/>
  <c r="L7436" i="2"/>
  <c r="M7436" i="2" s="1"/>
  <c r="L7437" i="2"/>
  <c r="M7437" i="2" s="1"/>
  <c r="L7438" i="2"/>
  <c r="M7438" i="2" s="1"/>
  <c r="L7439" i="2"/>
  <c r="M7439" i="2" s="1"/>
  <c r="L7440" i="2"/>
  <c r="M7440" i="2" s="1"/>
  <c r="L7441" i="2"/>
  <c r="M7441" i="2" s="1"/>
  <c r="L7442" i="2"/>
  <c r="M7442" i="2" s="1"/>
  <c r="L7443" i="2"/>
  <c r="M7443" i="2" s="1"/>
  <c r="L7444" i="2"/>
  <c r="M7444" i="2" s="1"/>
  <c r="L7445" i="2"/>
  <c r="M7445" i="2" s="1"/>
  <c r="L7446" i="2"/>
  <c r="M7446" i="2" s="1"/>
  <c r="L7447" i="2"/>
  <c r="M7447" i="2" s="1"/>
  <c r="L7448" i="2"/>
  <c r="M7448" i="2" s="1"/>
  <c r="L7449" i="2"/>
  <c r="M7449" i="2" s="1"/>
  <c r="L7450" i="2"/>
  <c r="M7450" i="2" s="1"/>
  <c r="L7451" i="2"/>
  <c r="M7451" i="2" s="1"/>
  <c r="L7452" i="2"/>
  <c r="M7452" i="2" s="1"/>
  <c r="L7453" i="2"/>
  <c r="M7453" i="2" s="1"/>
  <c r="L7454" i="2"/>
  <c r="M7454" i="2" s="1"/>
  <c r="L7455" i="2"/>
  <c r="M7455" i="2" s="1"/>
  <c r="L7456" i="2"/>
  <c r="M7456" i="2" s="1"/>
  <c r="L7457" i="2"/>
  <c r="M7457" i="2" s="1"/>
  <c r="L7458" i="2"/>
  <c r="M7458" i="2" s="1"/>
  <c r="L7459" i="2"/>
  <c r="M7459" i="2" s="1"/>
  <c r="L7460" i="2"/>
  <c r="M7460" i="2" s="1"/>
  <c r="L7461" i="2"/>
  <c r="M7461" i="2" s="1"/>
  <c r="L7462" i="2"/>
  <c r="M7462" i="2" s="1"/>
  <c r="L7463" i="2"/>
  <c r="M7463" i="2" s="1"/>
  <c r="L7464" i="2"/>
  <c r="M7464" i="2" s="1"/>
  <c r="L7465" i="2"/>
  <c r="M7465" i="2" s="1"/>
  <c r="L7466" i="2"/>
  <c r="M7466" i="2" s="1"/>
  <c r="L7467" i="2"/>
  <c r="M7467" i="2" s="1"/>
  <c r="L7468" i="2"/>
  <c r="M7468" i="2" s="1"/>
  <c r="L7469" i="2"/>
  <c r="M7469" i="2" s="1"/>
  <c r="L7470" i="2"/>
  <c r="M7470" i="2" s="1"/>
  <c r="L7471" i="2"/>
  <c r="M7471" i="2" s="1"/>
  <c r="L7472" i="2"/>
  <c r="M7472" i="2" s="1"/>
  <c r="L7473" i="2"/>
  <c r="M7473" i="2" s="1"/>
  <c r="L7474" i="2"/>
  <c r="M7474" i="2" s="1"/>
  <c r="L7475" i="2"/>
  <c r="M7475" i="2" s="1"/>
  <c r="L7476" i="2"/>
  <c r="M7476" i="2" s="1"/>
  <c r="L7477" i="2"/>
  <c r="M7477" i="2" s="1"/>
  <c r="L7478" i="2"/>
  <c r="M7478" i="2" s="1"/>
  <c r="L7479" i="2"/>
  <c r="M7479" i="2" s="1"/>
  <c r="L7480" i="2"/>
  <c r="M7480" i="2" s="1"/>
  <c r="L7481" i="2"/>
  <c r="M7481" i="2" s="1"/>
  <c r="L7482" i="2"/>
  <c r="M7482" i="2" s="1"/>
  <c r="L7483" i="2"/>
  <c r="M7483" i="2" s="1"/>
  <c r="L7484" i="2"/>
  <c r="M7484" i="2" s="1"/>
  <c r="L7485" i="2"/>
  <c r="M7485" i="2" s="1"/>
  <c r="L7486" i="2"/>
  <c r="M7486" i="2" s="1"/>
  <c r="L7487" i="2"/>
  <c r="M7487" i="2" s="1"/>
  <c r="L7488" i="2"/>
  <c r="M7488" i="2" s="1"/>
  <c r="L7489" i="2"/>
  <c r="M7489" i="2" s="1"/>
  <c r="L7490" i="2"/>
  <c r="M7490" i="2" s="1"/>
  <c r="L7491" i="2"/>
  <c r="M7491" i="2" s="1"/>
  <c r="L7492" i="2"/>
  <c r="M7492" i="2" s="1"/>
  <c r="L7493" i="2"/>
  <c r="M7493" i="2" s="1"/>
  <c r="L7494" i="2"/>
  <c r="M7494" i="2" s="1"/>
  <c r="L7495" i="2"/>
  <c r="M7495" i="2" s="1"/>
  <c r="L7496" i="2"/>
  <c r="M7496" i="2" s="1"/>
  <c r="L7497" i="2"/>
  <c r="M7497" i="2" s="1"/>
  <c r="L7498" i="2"/>
  <c r="M7498" i="2" s="1"/>
  <c r="L7499" i="2"/>
  <c r="M7499" i="2" s="1"/>
  <c r="L7500" i="2"/>
  <c r="M7500" i="2" s="1"/>
  <c r="L7501" i="2"/>
  <c r="M7501" i="2" s="1"/>
  <c r="L7502" i="2"/>
  <c r="M7502" i="2" s="1"/>
  <c r="L7503" i="2"/>
  <c r="M7503" i="2" s="1"/>
  <c r="L7504" i="2"/>
  <c r="M7504" i="2" s="1"/>
  <c r="L7505" i="2"/>
  <c r="M7505" i="2" s="1"/>
  <c r="L7506" i="2"/>
  <c r="M7506" i="2" s="1"/>
  <c r="L7507" i="2"/>
  <c r="M7507" i="2" s="1"/>
  <c r="L7508" i="2"/>
  <c r="M7508" i="2" s="1"/>
  <c r="L7509" i="2"/>
  <c r="M7509" i="2" s="1"/>
  <c r="L7510" i="2"/>
  <c r="M7510" i="2" s="1"/>
  <c r="L7511" i="2"/>
  <c r="M7511" i="2" s="1"/>
  <c r="L7512" i="2"/>
  <c r="M7512" i="2" s="1"/>
  <c r="L7513" i="2"/>
  <c r="M7513" i="2" s="1"/>
  <c r="L7514" i="2"/>
  <c r="M7514" i="2" s="1"/>
  <c r="L7515" i="2"/>
  <c r="M7515" i="2" s="1"/>
  <c r="L7516" i="2"/>
  <c r="M7516" i="2" s="1"/>
  <c r="L7517" i="2"/>
  <c r="M7517" i="2" s="1"/>
  <c r="L7518" i="2"/>
  <c r="M7518" i="2" s="1"/>
  <c r="L7519" i="2"/>
  <c r="M7519" i="2" s="1"/>
  <c r="L7520" i="2"/>
  <c r="M7520" i="2" s="1"/>
  <c r="L7521" i="2"/>
  <c r="M7521" i="2" s="1"/>
  <c r="L7522" i="2"/>
  <c r="M7522" i="2" s="1"/>
  <c r="L7523" i="2"/>
  <c r="M7523" i="2" s="1"/>
  <c r="L7524" i="2"/>
  <c r="M7524" i="2" s="1"/>
  <c r="L7525" i="2"/>
  <c r="M7525" i="2" s="1"/>
  <c r="L7526" i="2"/>
  <c r="M7526" i="2" s="1"/>
  <c r="L7527" i="2"/>
  <c r="M7527" i="2" s="1"/>
  <c r="L7528" i="2"/>
  <c r="M7528" i="2" s="1"/>
  <c r="L7529" i="2"/>
  <c r="M7529" i="2" s="1"/>
  <c r="L7530" i="2"/>
  <c r="M7530" i="2" s="1"/>
  <c r="L7531" i="2"/>
  <c r="M7531" i="2" s="1"/>
  <c r="L7532" i="2"/>
  <c r="M7532" i="2" s="1"/>
  <c r="L7533" i="2"/>
  <c r="M7533" i="2" s="1"/>
  <c r="L7534" i="2"/>
  <c r="M7534" i="2" s="1"/>
  <c r="L7535" i="2"/>
  <c r="M7535" i="2" s="1"/>
  <c r="L7536" i="2"/>
  <c r="M7536" i="2" s="1"/>
  <c r="L7537" i="2"/>
  <c r="M7537" i="2" s="1"/>
  <c r="L7538" i="2"/>
  <c r="M7538" i="2" s="1"/>
  <c r="L7539" i="2"/>
  <c r="M7539" i="2" s="1"/>
  <c r="L7540" i="2"/>
  <c r="M7540" i="2" s="1"/>
  <c r="L7541" i="2"/>
  <c r="M7541" i="2" s="1"/>
  <c r="L7542" i="2"/>
  <c r="M7542" i="2" s="1"/>
  <c r="L7543" i="2"/>
  <c r="M7543" i="2" s="1"/>
  <c r="L7544" i="2"/>
  <c r="M7544" i="2" s="1"/>
  <c r="L7545" i="2"/>
  <c r="M7545" i="2" s="1"/>
  <c r="L7546" i="2"/>
  <c r="M7546" i="2" s="1"/>
  <c r="L7547" i="2"/>
  <c r="M7547" i="2" s="1"/>
  <c r="L7548" i="2"/>
  <c r="M7548" i="2" s="1"/>
  <c r="L7549" i="2"/>
  <c r="M7549" i="2" s="1"/>
  <c r="L7550" i="2"/>
  <c r="M7550" i="2" s="1"/>
  <c r="L7551" i="2"/>
  <c r="M7551" i="2" s="1"/>
  <c r="L7552" i="2"/>
  <c r="M7552" i="2" s="1"/>
  <c r="L7553" i="2"/>
  <c r="M7553" i="2" s="1"/>
  <c r="L7554" i="2"/>
  <c r="M7554" i="2" s="1"/>
  <c r="L7555" i="2"/>
  <c r="M7555" i="2" s="1"/>
  <c r="L7556" i="2"/>
  <c r="M7556" i="2" s="1"/>
  <c r="L7557" i="2"/>
  <c r="M7557" i="2" s="1"/>
  <c r="L7558" i="2"/>
  <c r="M7558" i="2" s="1"/>
  <c r="L7559" i="2"/>
  <c r="M7559" i="2" s="1"/>
  <c r="L7560" i="2"/>
  <c r="M7560" i="2" s="1"/>
  <c r="L7561" i="2"/>
  <c r="M7561" i="2" s="1"/>
  <c r="L7562" i="2"/>
  <c r="M7562" i="2" s="1"/>
  <c r="L7563" i="2"/>
  <c r="M7563" i="2" s="1"/>
  <c r="L7564" i="2"/>
  <c r="M7564" i="2" s="1"/>
  <c r="L7565" i="2"/>
  <c r="M7565" i="2" s="1"/>
  <c r="L7566" i="2"/>
  <c r="M7566" i="2" s="1"/>
  <c r="L7567" i="2"/>
  <c r="M7567" i="2" s="1"/>
  <c r="L7568" i="2"/>
  <c r="M7568" i="2" s="1"/>
  <c r="L7569" i="2"/>
  <c r="M7569" i="2" s="1"/>
  <c r="L7570" i="2"/>
  <c r="M7570" i="2" s="1"/>
  <c r="L7571" i="2"/>
  <c r="M7571" i="2" s="1"/>
  <c r="L7572" i="2"/>
  <c r="M7572" i="2" s="1"/>
  <c r="L7573" i="2"/>
  <c r="M7573" i="2" s="1"/>
  <c r="L7574" i="2"/>
  <c r="M7574" i="2" s="1"/>
  <c r="L7575" i="2"/>
  <c r="M7575" i="2" s="1"/>
  <c r="L7576" i="2"/>
  <c r="M7576" i="2" s="1"/>
  <c r="L7577" i="2"/>
  <c r="M7577" i="2" s="1"/>
  <c r="L7578" i="2"/>
  <c r="M7578" i="2" s="1"/>
  <c r="L7579" i="2"/>
  <c r="M7579" i="2" s="1"/>
  <c r="L7580" i="2"/>
  <c r="M7580" i="2" s="1"/>
  <c r="L7581" i="2"/>
  <c r="M7581" i="2" s="1"/>
  <c r="L7582" i="2"/>
  <c r="M7582" i="2" s="1"/>
  <c r="L7583" i="2"/>
  <c r="M7583" i="2" s="1"/>
  <c r="L7584" i="2"/>
  <c r="M7584" i="2" s="1"/>
  <c r="L7585" i="2"/>
  <c r="M7585" i="2" s="1"/>
  <c r="L7586" i="2"/>
  <c r="M7586" i="2" s="1"/>
  <c r="L7587" i="2"/>
  <c r="M7587" i="2" s="1"/>
  <c r="L7588" i="2"/>
  <c r="M7588" i="2" s="1"/>
  <c r="L7589" i="2"/>
  <c r="M7589" i="2" s="1"/>
  <c r="L7590" i="2"/>
  <c r="M7590" i="2" s="1"/>
  <c r="L7591" i="2"/>
  <c r="M7591" i="2" s="1"/>
  <c r="L7592" i="2"/>
  <c r="M7592" i="2" s="1"/>
  <c r="L7593" i="2"/>
  <c r="M7593" i="2" s="1"/>
  <c r="L7594" i="2"/>
  <c r="M7594" i="2" s="1"/>
  <c r="L7595" i="2"/>
  <c r="M7595" i="2" s="1"/>
  <c r="L7596" i="2"/>
  <c r="M7596" i="2" s="1"/>
  <c r="L7597" i="2"/>
  <c r="M7597" i="2" s="1"/>
  <c r="L7598" i="2"/>
  <c r="M7598" i="2" s="1"/>
  <c r="L7599" i="2"/>
  <c r="M7599" i="2" s="1"/>
  <c r="L7600" i="2"/>
  <c r="M7600" i="2" s="1"/>
  <c r="L7601" i="2"/>
  <c r="M7601" i="2" s="1"/>
  <c r="L7602" i="2"/>
  <c r="M7602" i="2" s="1"/>
  <c r="L7603" i="2"/>
  <c r="M7603" i="2" s="1"/>
  <c r="L7604" i="2"/>
  <c r="M7604" i="2" s="1"/>
  <c r="L7605" i="2"/>
  <c r="M7605" i="2" s="1"/>
  <c r="L7606" i="2"/>
  <c r="M7606" i="2" s="1"/>
  <c r="L7607" i="2"/>
  <c r="M7607" i="2" s="1"/>
  <c r="L7608" i="2"/>
  <c r="M7608" i="2" s="1"/>
  <c r="L7609" i="2"/>
  <c r="M7609" i="2" s="1"/>
  <c r="L7610" i="2"/>
  <c r="M7610" i="2" s="1"/>
  <c r="L7611" i="2"/>
  <c r="M7611" i="2" s="1"/>
  <c r="L7612" i="2"/>
  <c r="M7612" i="2" s="1"/>
  <c r="L7613" i="2"/>
  <c r="M7613" i="2" s="1"/>
  <c r="L7614" i="2"/>
  <c r="M7614" i="2" s="1"/>
  <c r="L7615" i="2"/>
  <c r="M7615" i="2" s="1"/>
  <c r="L7616" i="2"/>
  <c r="M7616" i="2" s="1"/>
  <c r="L7617" i="2"/>
  <c r="M7617" i="2" s="1"/>
  <c r="L7618" i="2"/>
  <c r="M7618" i="2" s="1"/>
  <c r="L7619" i="2"/>
  <c r="M7619" i="2" s="1"/>
  <c r="L7620" i="2"/>
  <c r="M7620" i="2" s="1"/>
  <c r="L7621" i="2"/>
  <c r="M7621" i="2" s="1"/>
  <c r="L7622" i="2"/>
  <c r="M7622" i="2" s="1"/>
  <c r="L7623" i="2"/>
  <c r="M7623" i="2" s="1"/>
  <c r="L7624" i="2"/>
  <c r="M7624" i="2" s="1"/>
  <c r="L7625" i="2"/>
  <c r="M7625" i="2" s="1"/>
  <c r="L7626" i="2"/>
  <c r="M7626" i="2" s="1"/>
  <c r="L7627" i="2"/>
  <c r="M7627" i="2" s="1"/>
  <c r="L7628" i="2"/>
  <c r="M7628" i="2" s="1"/>
  <c r="L7629" i="2"/>
  <c r="M7629" i="2" s="1"/>
  <c r="L7630" i="2"/>
  <c r="M7630" i="2" s="1"/>
  <c r="L7631" i="2"/>
  <c r="M7631" i="2" s="1"/>
  <c r="L7632" i="2"/>
  <c r="M7632" i="2" s="1"/>
  <c r="L7633" i="2"/>
  <c r="M7633" i="2" s="1"/>
  <c r="L7634" i="2"/>
  <c r="M7634" i="2" s="1"/>
  <c r="L7635" i="2"/>
  <c r="M7635" i="2" s="1"/>
  <c r="L7636" i="2"/>
  <c r="M7636" i="2" s="1"/>
  <c r="L7637" i="2"/>
  <c r="M7637" i="2" s="1"/>
  <c r="L7638" i="2"/>
  <c r="M7638" i="2" s="1"/>
  <c r="L7639" i="2"/>
  <c r="M7639" i="2" s="1"/>
  <c r="L7640" i="2"/>
  <c r="M7640" i="2" s="1"/>
  <c r="L7641" i="2"/>
  <c r="M7641" i="2" s="1"/>
  <c r="L7642" i="2"/>
  <c r="M7642" i="2" s="1"/>
  <c r="L7643" i="2"/>
  <c r="M7643" i="2" s="1"/>
  <c r="L7644" i="2"/>
  <c r="M7644" i="2" s="1"/>
  <c r="L7645" i="2"/>
  <c r="M7645" i="2" s="1"/>
  <c r="L7646" i="2"/>
  <c r="M7646" i="2" s="1"/>
  <c r="L7647" i="2"/>
  <c r="M7647" i="2" s="1"/>
  <c r="L7648" i="2"/>
  <c r="M7648" i="2" s="1"/>
  <c r="L7649" i="2"/>
  <c r="M7649" i="2" s="1"/>
  <c r="L7650" i="2"/>
  <c r="M7650" i="2" s="1"/>
  <c r="L7651" i="2"/>
  <c r="M7651" i="2" s="1"/>
  <c r="L7652" i="2"/>
  <c r="M7652" i="2" s="1"/>
  <c r="L7653" i="2"/>
  <c r="M7653" i="2" s="1"/>
  <c r="L7654" i="2"/>
  <c r="M7654" i="2" s="1"/>
  <c r="L7655" i="2"/>
  <c r="M7655" i="2" s="1"/>
  <c r="L7656" i="2"/>
  <c r="M7656" i="2" s="1"/>
  <c r="L7657" i="2"/>
  <c r="M7657" i="2" s="1"/>
  <c r="L7658" i="2"/>
  <c r="M7658" i="2" s="1"/>
  <c r="L7659" i="2"/>
  <c r="M7659" i="2" s="1"/>
  <c r="L7660" i="2"/>
  <c r="M7660" i="2" s="1"/>
  <c r="L7661" i="2"/>
  <c r="M7661" i="2" s="1"/>
  <c r="L7662" i="2"/>
  <c r="M7662" i="2" s="1"/>
  <c r="L7663" i="2"/>
  <c r="M7663" i="2" s="1"/>
  <c r="L7664" i="2"/>
  <c r="M7664" i="2" s="1"/>
  <c r="L7665" i="2"/>
  <c r="M7665" i="2" s="1"/>
  <c r="L7666" i="2"/>
  <c r="M7666" i="2" s="1"/>
  <c r="L7667" i="2"/>
  <c r="M7667" i="2" s="1"/>
  <c r="L7668" i="2"/>
  <c r="M7668" i="2" s="1"/>
  <c r="L7669" i="2"/>
  <c r="M7669" i="2" s="1"/>
  <c r="L7670" i="2"/>
  <c r="M7670" i="2" s="1"/>
  <c r="L7671" i="2"/>
  <c r="M7671" i="2" s="1"/>
  <c r="L7672" i="2"/>
  <c r="M7672" i="2" s="1"/>
  <c r="L7673" i="2"/>
  <c r="M7673" i="2" s="1"/>
  <c r="L7674" i="2"/>
  <c r="M7674" i="2" s="1"/>
  <c r="L7675" i="2"/>
  <c r="M7675" i="2" s="1"/>
  <c r="L7676" i="2"/>
  <c r="M7676" i="2" s="1"/>
  <c r="L7677" i="2"/>
  <c r="M7677" i="2" s="1"/>
  <c r="L7678" i="2"/>
  <c r="M7678" i="2" s="1"/>
  <c r="L7679" i="2"/>
  <c r="M7679" i="2" s="1"/>
  <c r="L7680" i="2"/>
  <c r="M7680" i="2" s="1"/>
  <c r="L7681" i="2"/>
  <c r="M7681" i="2" s="1"/>
  <c r="L7682" i="2"/>
  <c r="M7682" i="2" s="1"/>
  <c r="L7683" i="2"/>
  <c r="M7683" i="2" s="1"/>
  <c r="L7684" i="2"/>
  <c r="M7684" i="2" s="1"/>
  <c r="L7685" i="2"/>
  <c r="M7685" i="2" s="1"/>
  <c r="L7686" i="2"/>
  <c r="M7686" i="2" s="1"/>
  <c r="L7687" i="2"/>
  <c r="M7687" i="2" s="1"/>
  <c r="L7688" i="2"/>
  <c r="M7688" i="2" s="1"/>
  <c r="L7689" i="2"/>
  <c r="M7689" i="2" s="1"/>
  <c r="L7690" i="2"/>
  <c r="M7690" i="2" s="1"/>
  <c r="L7691" i="2"/>
  <c r="M7691" i="2" s="1"/>
  <c r="L7692" i="2"/>
  <c r="M7692" i="2" s="1"/>
  <c r="L7693" i="2"/>
  <c r="M7693" i="2" s="1"/>
  <c r="L7694" i="2"/>
  <c r="M7694" i="2" s="1"/>
  <c r="L7695" i="2"/>
  <c r="M7695" i="2" s="1"/>
  <c r="L7696" i="2"/>
  <c r="M7696" i="2" s="1"/>
  <c r="L7697" i="2"/>
  <c r="M7697" i="2" s="1"/>
  <c r="L7698" i="2"/>
  <c r="M7698" i="2" s="1"/>
  <c r="L7699" i="2"/>
  <c r="M7699" i="2" s="1"/>
  <c r="L7700" i="2"/>
  <c r="M7700" i="2" s="1"/>
  <c r="L7701" i="2"/>
  <c r="M7701" i="2" s="1"/>
  <c r="L7702" i="2"/>
  <c r="M7702" i="2" s="1"/>
  <c r="L7703" i="2"/>
  <c r="M7703" i="2" s="1"/>
  <c r="L7704" i="2"/>
  <c r="M7704" i="2" s="1"/>
  <c r="L7705" i="2"/>
  <c r="M7705" i="2" s="1"/>
  <c r="L7706" i="2"/>
  <c r="M7706" i="2" s="1"/>
  <c r="L7707" i="2"/>
  <c r="M7707" i="2" s="1"/>
  <c r="L7708" i="2"/>
  <c r="M7708" i="2" s="1"/>
  <c r="L7709" i="2"/>
  <c r="M7709" i="2" s="1"/>
  <c r="L7710" i="2"/>
  <c r="M7710" i="2" s="1"/>
  <c r="L7711" i="2"/>
  <c r="M7711" i="2" s="1"/>
  <c r="L7712" i="2"/>
  <c r="M7712" i="2" s="1"/>
  <c r="L7713" i="2"/>
  <c r="M7713" i="2" s="1"/>
  <c r="L7714" i="2"/>
  <c r="M7714" i="2" s="1"/>
  <c r="L7715" i="2"/>
  <c r="M7715" i="2" s="1"/>
  <c r="L7716" i="2"/>
  <c r="M7716" i="2" s="1"/>
  <c r="L7717" i="2"/>
  <c r="M7717" i="2" s="1"/>
  <c r="L7718" i="2"/>
  <c r="M7718" i="2" s="1"/>
  <c r="L7719" i="2"/>
  <c r="M7719" i="2" s="1"/>
  <c r="L7720" i="2"/>
  <c r="M7720" i="2" s="1"/>
  <c r="L7721" i="2"/>
  <c r="M7721" i="2" s="1"/>
  <c r="L7722" i="2"/>
  <c r="M7722" i="2" s="1"/>
  <c r="L7723" i="2"/>
  <c r="M7723" i="2" s="1"/>
  <c r="L7724" i="2"/>
  <c r="M7724" i="2" s="1"/>
  <c r="L7725" i="2"/>
  <c r="M7725" i="2" s="1"/>
  <c r="L7726" i="2"/>
  <c r="M7726" i="2" s="1"/>
  <c r="L7727" i="2"/>
  <c r="M7727" i="2" s="1"/>
  <c r="L7728" i="2"/>
  <c r="M7728" i="2" s="1"/>
  <c r="L7729" i="2"/>
  <c r="M7729" i="2" s="1"/>
  <c r="L7730" i="2"/>
  <c r="M7730" i="2" s="1"/>
  <c r="L7731" i="2"/>
  <c r="M7731" i="2" s="1"/>
  <c r="L7732" i="2"/>
  <c r="M7732" i="2" s="1"/>
  <c r="L7733" i="2"/>
  <c r="M7733" i="2" s="1"/>
  <c r="L7734" i="2"/>
  <c r="M7734" i="2" s="1"/>
  <c r="L7735" i="2"/>
  <c r="M7735" i="2" s="1"/>
  <c r="L7736" i="2"/>
  <c r="M7736" i="2" s="1"/>
  <c r="L7737" i="2"/>
  <c r="M7737" i="2" s="1"/>
  <c r="L7738" i="2"/>
  <c r="M7738" i="2" s="1"/>
  <c r="L7739" i="2"/>
  <c r="M7739" i="2" s="1"/>
  <c r="L7740" i="2"/>
  <c r="M7740" i="2" s="1"/>
  <c r="L7741" i="2"/>
  <c r="M7741" i="2" s="1"/>
  <c r="L7742" i="2"/>
  <c r="M7742" i="2" s="1"/>
  <c r="L7743" i="2"/>
  <c r="M7743" i="2" s="1"/>
  <c r="L7744" i="2"/>
  <c r="M7744" i="2" s="1"/>
  <c r="L7745" i="2"/>
  <c r="M7745" i="2" s="1"/>
  <c r="L7746" i="2"/>
  <c r="M7746" i="2" s="1"/>
  <c r="L7747" i="2"/>
  <c r="M7747" i="2" s="1"/>
  <c r="L7748" i="2"/>
  <c r="M7748" i="2" s="1"/>
  <c r="L7749" i="2"/>
  <c r="M7749" i="2" s="1"/>
  <c r="L7750" i="2"/>
  <c r="M7750" i="2" s="1"/>
  <c r="L7751" i="2"/>
  <c r="M7751" i="2" s="1"/>
  <c r="L7752" i="2"/>
  <c r="M7752" i="2" s="1"/>
  <c r="L7753" i="2"/>
  <c r="M7753" i="2" s="1"/>
  <c r="L7754" i="2"/>
  <c r="M7754" i="2" s="1"/>
  <c r="L7755" i="2"/>
  <c r="M7755" i="2" s="1"/>
  <c r="L7756" i="2"/>
  <c r="M7756" i="2" s="1"/>
  <c r="L7757" i="2"/>
  <c r="M7757" i="2" s="1"/>
  <c r="L7758" i="2"/>
  <c r="M7758" i="2" s="1"/>
  <c r="L7759" i="2"/>
  <c r="M7759" i="2" s="1"/>
  <c r="L7760" i="2"/>
  <c r="M7760" i="2" s="1"/>
  <c r="L7761" i="2"/>
  <c r="M7761" i="2" s="1"/>
  <c r="L7762" i="2"/>
  <c r="M7762" i="2" s="1"/>
  <c r="L7763" i="2"/>
  <c r="M7763" i="2" s="1"/>
  <c r="L7764" i="2"/>
  <c r="M7764" i="2" s="1"/>
  <c r="L7765" i="2"/>
  <c r="M7765" i="2" s="1"/>
  <c r="L7766" i="2"/>
  <c r="M7766" i="2" s="1"/>
  <c r="L7767" i="2"/>
  <c r="M7767" i="2" s="1"/>
  <c r="L7768" i="2"/>
  <c r="M7768" i="2" s="1"/>
  <c r="L7769" i="2"/>
  <c r="M7769" i="2" s="1"/>
  <c r="L7770" i="2"/>
  <c r="M7770" i="2" s="1"/>
  <c r="L7771" i="2"/>
  <c r="M7771" i="2" s="1"/>
  <c r="L7772" i="2"/>
  <c r="M7772" i="2" s="1"/>
  <c r="L7773" i="2"/>
  <c r="M7773" i="2" s="1"/>
  <c r="L7774" i="2"/>
  <c r="M7774" i="2" s="1"/>
  <c r="L7775" i="2"/>
  <c r="M7775" i="2" s="1"/>
  <c r="L7776" i="2"/>
  <c r="M7776" i="2" s="1"/>
  <c r="L7777" i="2"/>
  <c r="M7777" i="2" s="1"/>
  <c r="L7778" i="2"/>
  <c r="M7778" i="2" s="1"/>
  <c r="L7779" i="2"/>
  <c r="M7779" i="2" s="1"/>
  <c r="L7780" i="2"/>
  <c r="M7780" i="2" s="1"/>
  <c r="L7781" i="2"/>
  <c r="M7781" i="2" s="1"/>
  <c r="L7782" i="2"/>
  <c r="M7782" i="2" s="1"/>
  <c r="L7783" i="2"/>
  <c r="M7783" i="2" s="1"/>
  <c r="L7784" i="2"/>
  <c r="M7784" i="2" s="1"/>
  <c r="L7785" i="2"/>
  <c r="M7785" i="2" s="1"/>
  <c r="L7786" i="2"/>
  <c r="M7786" i="2" s="1"/>
  <c r="L7787" i="2"/>
  <c r="M7787" i="2" s="1"/>
  <c r="L7788" i="2"/>
  <c r="M7788" i="2" s="1"/>
  <c r="L7789" i="2"/>
  <c r="M7789" i="2" s="1"/>
  <c r="L7790" i="2"/>
  <c r="M7790" i="2" s="1"/>
  <c r="L7791" i="2"/>
  <c r="M7791" i="2" s="1"/>
  <c r="L7792" i="2"/>
  <c r="M7792" i="2" s="1"/>
  <c r="L7793" i="2"/>
  <c r="M7793" i="2" s="1"/>
  <c r="L7794" i="2"/>
  <c r="M7794" i="2" s="1"/>
  <c r="L7795" i="2"/>
  <c r="M7795" i="2" s="1"/>
  <c r="L7796" i="2"/>
  <c r="M7796" i="2" s="1"/>
  <c r="L7797" i="2"/>
  <c r="M7797" i="2" s="1"/>
  <c r="L7798" i="2"/>
  <c r="M7798" i="2" s="1"/>
  <c r="L7799" i="2"/>
  <c r="M7799" i="2" s="1"/>
  <c r="L7800" i="2"/>
  <c r="M7800" i="2" s="1"/>
  <c r="L7801" i="2"/>
  <c r="M7801" i="2" s="1"/>
  <c r="L7802" i="2"/>
  <c r="M7802" i="2" s="1"/>
  <c r="L7803" i="2"/>
  <c r="M7803" i="2" s="1"/>
  <c r="L7804" i="2"/>
  <c r="M7804" i="2" s="1"/>
  <c r="L7805" i="2"/>
  <c r="M7805" i="2" s="1"/>
  <c r="L7806" i="2"/>
  <c r="M7806" i="2" s="1"/>
  <c r="L7807" i="2"/>
  <c r="M7807" i="2" s="1"/>
  <c r="L7808" i="2"/>
  <c r="M7808" i="2" s="1"/>
  <c r="L7809" i="2"/>
  <c r="M7809" i="2" s="1"/>
  <c r="L7810" i="2"/>
  <c r="M7810" i="2" s="1"/>
  <c r="L7811" i="2"/>
  <c r="M7811" i="2" s="1"/>
  <c r="L7812" i="2"/>
  <c r="M7812" i="2" s="1"/>
  <c r="L7813" i="2"/>
  <c r="M7813" i="2" s="1"/>
  <c r="L7814" i="2"/>
  <c r="M7814" i="2" s="1"/>
  <c r="L7815" i="2"/>
  <c r="M7815" i="2" s="1"/>
  <c r="L7816" i="2"/>
  <c r="M7816" i="2" s="1"/>
  <c r="L7817" i="2"/>
  <c r="M7817" i="2" s="1"/>
  <c r="L7818" i="2"/>
  <c r="M7818" i="2" s="1"/>
  <c r="L7819" i="2"/>
  <c r="M7819" i="2" s="1"/>
  <c r="L7820" i="2"/>
  <c r="M7820" i="2" s="1"/>
  <c r="L7821" i="2"/>
  <c r="M7821" i="2" s="1"/>
  <c r="L7822" i="2"/>
  <c r="M7822" i="2" s="1"/>
  <c r="L7823" i="2"/>
  <c r="M7823" i="2" s="1"/>
  <c r="L7824" i="2"/>
  <c r="M7824" i="2" s="1"/>
  <c r="L7825" i="2"/>
  <c r="M7825" i="2" s="1"/>
  <c r="L7826" i="2"/>
  <c r="M7826" i="2" s="1"/>
  <c r="L7827" i="2"/>
  <c r="M7827" i="2" s="1"/>
  <c r="L7828" i="2"/>
  <c r="M7828" i="2" s="1"/>
  <c r="L7829" i="2"/>
  <c r="M7829" i="2" s="1"/>
  <c r="L7830" i="2"/>
  <c r="M7830" i="2" s="1"/>
  <c r="L7831" i="2"/>
  <c r="M7831" i="2" s="1"/>
  <c r="L7832" i="2"/>
  <c r="M7832" i="2" s="1"/>
  <c r="L7833" i="2"/>
  <c r="M7833" i="2" s="1"/>
  <c r="L7834" i="2"/>
  <c r="M7834" i="2" s="1"/>
  <c r="L7835" i="2"/>
  <c r="M7835" i="2" s="1"/>
  <c r="L7836" i="2"/>
  <c r="M7836" i="2" s="1"/>
  <c r="L7837" i="2"/>
  <c r="M7837" i="2" s="1"/>
  <c r="L7838" i="2"/>
  <c r="M7838" i="2" s="1"/>
  <c r="L7839" i="2"/>
  <c r="M7839" i="2" s="1"/>
  <c r="L7840" i="2"/>
  <c r="M7840" i="2" s="1"/>
  <c r="L7841" i="2"/>
  <c r="M7841" i="2" s="1"/>
  <c r="L7842" i="2"/>
  <c r="M7842" i="2" s="1"/>
  <c r="L7843" i="2"/>
  <c r="M7843" i="2" s="1"/>
  <c r="L7844" i="2"/>
  <c r="M7844" i="2" s="1"/>
  <c r="L7845" i="2"/>
  <c r="M7845" i="2" s="1"/>
  <c r="L7846" i="2"/>
  <c r="M7846" i="2" s="1"/>
  <c r="L7847" i="2"/>
  <c r="M7847" i="2" s="1"/>
  <c r="L7848" i="2"/>
  <c r="M7848" i="2" s="1"/>
  <c r="L7849" i="2"/>
  <c r="M7849" i="2" s="1"/>
  <c r="L7850" i="2"/>
  <c r="M7850" i="2" s="1"/>
  <c r="L7851" i="2"/>
  <c r="M7851" i="2" s="1"/>
  <c r="L7852" i="2"/>
  <c r="M7852" i="2" s="1"/>
  <c r="L7853" i="2"/>
  <c r="M7853" i="2" s="1"/>
  <c r="L7854" i="2"/>
  <c r="M7854" i="2" s="1"/>
  <c r="L7855" i="2"/>
  <c r="M7855" i="2" s="1"/>
  <c r="L7856" i="2"/>
  <c r="M7856" i="2" s="1"/>
  <c r="L7857" i="2"/>
  <c r="M7857" i="2" s="1"/>
  <c r="L7858" i="2"/>
  <c r="M7858" i="2" s="1"/>
  <c r="L7859" i="2"/>
  <c r="M7859" i="2" s="1"/>
  <c r="L7860" i="2"/>
  <c r="M7860" i="2" s="1"/>
  <c r="L7861" i="2"/>
  <c r="M7861" i="2" s="1"/>
  <c r="L7862" i="2"/>
  <c r="M7862" i="2" s="1"/>
  <c r="L7863" i="2"/>
  <c r="M7863" i="2" s="1"/>
  <c r="L7864" i="2"/>
  <c r="M7864" i="2" s="1"/>
  <c r="L7865" i="2"/>
  <c r="M7865" i="2" s="1"/>
  <c r="L7866" i="2"/>
  <c r="M7866" i="2" s="1"/>
  <c r="L7867" i="2"/>
  <c r="M7867" i="2" s="1"/>
  <c r="L7868" i="2"/>
  <c r="M7868" i="2" s="1"/>
  <c r="L7869" i="2"/>
  <c r="M7869" i="2" s="1"/>
  <c r="L7870" i="2"/>
  <c r="M7870" i="2" s="1"/>
  <c r="L7871" i="2"/>
  <c r="M7871" i="2" s="1"/>
  <c r="L7872" i="2"/>
  <c r="M7872" i="2" s="1"/>
  <c r="L7873" i="2"/>
  <c r="M7873" i="2" s="1"/>
  <c r="L7874" i="2"/>
  <c r="M7874" i="2" s="1"/>
  <c r="L7875" i="2"/>
  <c r="M7875" i="2" s="1"/>
  <c r="L7876" i="2"/>
  <c r="M7876" i="2" s="1"/>
  <c r="L7877" i="2"/>
  <c r="M7877" i="2" s="1"/>
  <c r="L7878" i="2"/>
  <c r="M7878" i="2" s="1"/>
  <c r="L7879" i="2"/>
  <c r="M7879" i="2" s="1"/>
  <c r="L7880" i="2"/>
  <c r="M7880" i="2" s="1"/>
  <c r="L7881" i="2"/>
  <c r="M7881" i="2" s="1"/>
  <c r="L7882" i="2"/>
  <c r="M7882" i="2" s="1"/>
  <c r="L7883" i="2"/>
  <c r="M7883" i="2" s="1"/>
  <c r="L7884" i="2"/>
  <c r="M7884" i="2" s="1"/>
  <c r="L7885" i="2"/>
  <c r="M7885" i="2" s="1"/>
  <c r="L7886" i="2"/>
  <c r="M7886" i="2" s="1"/>
  <c r="L7887" i="2"/>
  <c r="M7887" i="2" s="1"/>
  <c r="L7888" i="2"/>
  <c r="M7888" i="2" s="1"/>
  <c r="L7889" i="2"/>
  <c r="M7889" i="2" s="1"/>
  <c r="L7890" i="2"/>
  <c r="M7890" i="2" s="1"/>
  <c r="L7891" i="2"/>
  <c r="M7891" i="2" s="1"/>
  <c r="L7892" i="2"/>
  <c r="M7892" i="2" s="1"/>
  <c r="L7893" i="2"/>
  <c r="M7893" i="2" s="1"/>
  <c r="L7894" i="2"/>
  <c r="M7894" i="2" s="1"/>
  <c r="L7895" i="2"/>
  <c r="M7895" i="2" s="1"/>
  <c r="L7896" i="2"/>
  <c r="M7896" i="2" s="1"/>
  <c r="L7897" i="2"/>
  <c r="M7897" i="2" s="1"/>
  <c r="L7898" i="2"/>
  <c r="M7898" i="2" s="1"/>
  <c r="L7899" i="2"/>
  <c r="M7899" i="2" s="1"/>
  <c r="L7900" i="2"/>
  <c r="M7900" i="2" s="1"/>
  <c r="L7901" i="2"/>
  <c r="M7901" i="2" s="1"/>
  <c r="L7902" i="2"/>
  <c r="M7902" i="2" s="1"/>
  <c r="L7903" i="2"/>
  <c r="M7903" i="2" s="1"/>
  <c r="L7904" i="2"/>
  <c r="M7904" i="2" s="1"/>
  <c r="L7905" i="2"/>
  <c r="M7905" i="2" s="1"/>
  <c r="L7906" i="2"/>
  <c r="M7906" i="2" s="1"/>
  <c r="L7907" i="2"/>
  <c r="M7907" i="2" s="1"/>
  <c r="L7908" i="2"/>
  <c r="M7908" i="2" s="1"/>
  <c r="L7909" i="2"/>
  <c r="M7909" i="2" s="1"/>
  <c r="L7910" i="2"/>
  <c r="M7910" i="2" s="1"/>
  <c r="L7911" i="2"/>
  <c r="M7911" i="2" s="1"/>
  <c r="L7912" i="2"/>
  <c r="M7912" i="2" s="1"/>
  <c r="L7913" i="2"/>
  <c r="M7913" i="2" s="1"/>
  <c r="L7914" i="2"/>
  <c r="M7914" i="2" s="1"/>
  <c r="L7915" i="2"/>
  <c r="M7915" i="2" s="1"/>
  <c r="L7916" i="2"/>
  <c r="M7916" i="2" s="1"/>
  <c r="L7917" i="2"/>
  <c r="M7917" i="2" s="1"/>
  <c r="L7918" i="2"/>
  <c r="M7918" i="2" s="1"/>
  <c r="L7919" i="2"/>
  <c r="M7919" i="2" s="1"/>
  <c r="L7920" i="2"/>
  <c r="M7920" i="2" s="1"/>
  <c r="L7921" i="2"/>
  <c r="M7921" i="2" s="1"/>
  <c r="L7922" i="2"/>
  <c r="M7922" i="2" s="1"/>
  <c r="L7923" i="2"/>
  <c r="M7923" i="2" s="1"/>
  <c r="L7924" i="2"/>
  <c r="M7924" i="2" s="1"/>
  <c r="L7925" i="2"/>
  <c r="M7925" i="2" s="1"/>
  <c r="L7926" i="2"/>
  <c r="M7926" i="2" s="1"/>
  <c r="L7927" i="2"/>
  <c r="M7927" i="2" s="1"/>
  <c r="L7928" i="2"/>
  <c r="M7928" i="2" s="1"/>
  <c r="L7929" i="2"/>
  <c r="M7929" i="2" s="1"/>
  <c r="L7930" i="2"/>
  <c r="M7930" i="2" s="1"/>
  <c r="L7931" i="2"/>
  <c r="M7931" i="2" s="1"/>
  <c r="L7932" i="2"/>
  <c r="M7932" i="2" s="1"/>
  <c r="L7933" i="2"/>
  <c r="M7933" i="2" s="1"/>
  <c r="L7934" i="2"/>
  <c r="M7934" i="2" s="1"/>
  <c r="L7935" i="2"/>
  <c r="M7935" i="2" s="1"/>
  <c r="L7936" i="2"/>
  <c r="M7936" i="2" s="1"/>
  <c r="L7937" i="2"/>
  <c r="M7937" i="2" s="1"/>
  <c r="L7938" i="2"/>
  <c r="M7938" i="2" s="1"/>
  <c r="L7939" i="2"/>
  <c r="M7939" i="2" s="1"/>
  <c r="L7940" i="2"/>
  <c r="M7940" i="2" s="1"/>
  <c r="L7941" i="2"/>
  <c r="M7941" i="2" s="1"/>
  <c r="L7942" i="2"/>
  <c r="M7942" i="2" s="1"/>
  <c r="L7943" i="2"/>
  <c r="M7943" i="2" s="1"/>
  <c r="L7944" i="2"/>
  <c r="M7944" i="2" s="1"/>
  <c r="L7945" i="2"/>
  <c r="M7945" i="2" s="1"/>
  <c r="L7946" i="2"/>
  <c r="M7946" i="2" s="1"/>
  <c r="L7947" i="2"/>
  <c r="M7947" i="2" s="1"/>
  <c r="L7948" i="2"/>
  <c r="M7948" i="2" s="1"/>
  <c r="L7949" i="2"/>
  <c r="M7949" i="2" s="1"/>
  <c r="L7950" i="2"/>
  <c r="M7950" i="2" s="1"/>
  <c r="L7951" i="2"/>
  <c r="M7951" i="2" s="1"/>
  <c r="L7952" i="2"/>
  <c r="M7952" i="2" s="1"/>
  <c r="L7953" i="2"/>
  <c r="M7953" i="2" s="1"/>
  <c r="L7954" i="2"/>
  <c r="M7954" i="2" s="1"/>
  <c r="L7955" i="2"/>
  <c r="M7955" i="2" s="1"/>
  <c r="L7956" i="2"/>
  <c r="M7956" i="2" s="1"/>
  <c r="L7957" i="2"/>
  <c r="M7957" i="2" s="1"/>
  <c r="L7958" i="2"/>
  <c r="M7958" i="2" s="1"/>
  <c r="L7959" i="2"/>
  <c r="M7959" i="2" s="1"/>
  <c r="L7960" i="2"/>
  <c r="M7960" i="2" s="1"/>
  <c r="L7961" i="2"/>
  <c r="M7961" i="2" s="1"/>
  <c r="L7962" i="2"/>
  <c r="M7962" i="2" s="1"/>
  <c r="L7963" i="2"/>
  <c r="M7963" i="2" s="1"/>
  <c r="L7964" i="2"/>
  <c r="M7964" i="2" s="1"/>
  <c r="L7965" i="2"/>
  <c r="M7965" i="2" s="1"/>
  <c r="L7966" i="2"/>
  <c r="M7966" i="2" s="1"/>
  <c r="L7967" i="2"/>
  <c r="M7967" i="2" s="1"/>
  <c r="L7968" i="2"/>
  <c r="M7968" i="2" s="1"/>
  <c r="L7969" i="2"/>
  <c r="M7969" i="2" s="1"/>
  <c r="L7970" i="2"/>
  <c r="M7970" i="2" s="1"/>
  <c r="L7971" i="2"/>
  <c r="M7971" i="2" s="1"/>
  <c r="L7972" i="2"/>
  <c r="M7972" i="2" s="1"/>
  <c r="L7973" i="2"/>
  <c r="M7973" i="2" s="1"/>
  <c r="L7974" i="2"/>
  <c r="M7974" i="2" s="1"/>
  <c r="L7975" i="2"/>
  <c r="M7975" i="2" s="1"/>
  <c r="L7976" i="2"/>
  <c r="M7976" i="2" s="1"/>
  <c r="L7977" i="2"/>
  <c r="M7977" i="2" s="1"/>
  <c r="L7978" i="2"/>
  <c r="M7978" i="2" s="1"/>
  <c r="L7979" i="2"/>
  <c r="M7979" i="2" s="1"/>
  <c r="L7980" i="2"/>
  <c r="M7980" i="2" s="1"/>
  <c r="L7981" i="2"/>
  <c r="M7981" i="2" s="1"/>
  <c r="L7982" i="2"/>
  <c r="M7982" i="2" s="1"/>
  <c r="L7983" i="2"/>
  <c r="M7983" i="2" s="1"/>
  <c r="L7984" i="2"/>
  <c r="M7984" i="2" s="1"/>
  <c r="L7985" i="2"/>
  <c r="M7985" i="2" s="1"/>
  <c r="L7986" i="2"/>
  <c r="M7986" i="2" s="1"/>
  <c r="L7987" i="2"/>
  <c r="M7987" i="2" s="1"/>
  <c r="L7988" i="2"/>
  <c r="M7988" i="2" s="1"/>
  <c r="L7989" i="2"/>
  <c r="M7989" i="2" s="1"/>
  <c r="L7990" i="2"/>
  <c r="M7990" i="2" s="1"/>
  <c r="L7991" i="2"/>
  <c r="M7991" i="2" s="1"/>
  <c r="L7992" i="2"/>
  <c r="M7992" i="2" s="1"/>
  <c r="L7993" i="2"/>
  <c r="M7993" i="2" s="1"/>
  <c r="L7994" i="2"/>
  <c r="M7994" i="2" s="1"/>
  <c r="L7995" i="2"/>
  <c r="M7995" i="2" s="1"/>
  <c r="L7996" i="2"/>
  <c r="M7996" i="2" s="1"/>
  <c r="L7997" i="2"/>
  <c r="M7997" i="2" s="1"/>
  <c r="L7998" i="2"/>
  <c r="M7998" i="2" s="1"/>
  <c r="L7999" i="2"/>
  <c r="M7999" i="2" s="1"/>
  <c r="L8000" i="2"/>
  <c r="M8000" i="2" s="1"/>
  <c r="L8001" i="2"/>
  <c r="M8001" i="2" s="1"/>
  <c r="L8002" i="2"/>
  <c r="M8002" i="2" s="1"/>
  <c r="L8003" i="2"/>
  <c r="M8003" i="2" s="1"/>
  <c r="L8004" i="2"/>
  <c r="M8004" i="2" s="1"/>
  <c r="L8005" i="2"/>
  <c r="M8005" i="2" s="1"/>
  <c r="L8006" i="2"/>
  <c r="M8006" i="2" s="1"/>
  <c r="L8007" i="2"/>
  <c r="M8007" i="2" s="1"/>
  <c r="L8008" i="2"/>
  <c r="M8008" i="2" s="1"/>
  <c r="L8009" i="2"/>
  <c r="M8009" i="2" s="1"/>
  <c r="L8010" i="2"/>
  <c r="M8010" i="2" s="1"/>
  <c r="L8011" i="2"/>
  <c r="M8011" i="2" s="1"/>
  <c r="L8012" i="2"/>
  <c r="M8012" i="2" s="1"/>
  <c r="L8013" i="2"/>
  <c r="M8013" i="2" s="1"/>
  <c r="L8014" i="2"/>
  <c r="M8014" i="2" s="1"/>
  <c r="L8015" i="2"/>
  <c r="M8015" i="2" s="1"/>
  <c r="L8016" i="2"/>
  <c r="M8016" i="2" s="1"/>
  <c r="L8017" i="2"/>
  <c r="M8017" i="2" s="1"/>
  <c r="L8018" i="2"/>
  <c r="M8018" i="2" s="1"/>
  <c r="L8019" i="2"/>
  <c r="M8019" i="2" s="1"/>
  <c r="L8020" i="2"/>
  <c r="M8020" i="2" s="1"/>
  <c r="L8021" i="2"/>
  <c r="M8021" i="2" s="1"/>
  <c r="L8022" i="2"/>
  <c r="M8022" i="2" s="1"/>
  <c r="L8023" i="2"/>
  <c r="M8023" i="2" s="1"/>
  <c r="L8024" i="2"/>
  <c r="M8024" i="2" s="1"/>
  <c r="L8025" i="2"/>
  <c r="M8025" i="2" s="1"/>
  <c r="L8026" i="2"/>
  <c r="M8026" i="2" s="1"/>
  <c r="L8027" i="2"/>
  <c r="M8027" i="2" s="1"/>
  <c r="L8028" i="2"/>
  <c r="M8028" i="2" s="1"/>
  <c r="L8029" i="2"/>
  <c r="M8029" i="2" s="1"/>
  <c r="L8030" i="2"/>
  <c r="M8030" i="2" s="1"/>
  <c r="L8031" i="2"/>
  <c r="M8031" i="2" s="1"/>
  <c r="L8032" i="2"/>
  <c r="M8032" i="2" s="1"/>
  <c r="L8033" i="2"/>
  <c r="M8033" i="2" s="1"/>
  <c r="L8034" i="2"/>
  <c r="M8034" i="2" s="1"/>
  <c r="L8035" i="2"/>
  <c r="M8035" i="2" s="1"/>
  <c r="L8036" i="2"/>
  <c r="M8036" i="2" s="1"/>
  <c r="L8037" i="2"/>
  <c r="M8037" i="2" s="1"/>
  <c r="L8038" i="2"/>
  <c r="M8038" i="2" s="1"/>
  <c r="L8039" i="2"/>
  <c r="M8039" i="2" s="1"/>
  <c r="L8040" i="2"/>
  <c r="M8040" i="2" s="1"/>
  <c r="L8041" i="2"/>
  <c r="M8041" i="2" s="1"/>
  <c r="L8042" i="2"/>
  <c r="M8042" i="2" s="1"/>
  <c r="L8043" i="2"/>
  <c r="M8043" i="2" s="1"/>
  <c r="L8044" i="2"/>
  <c r="M8044" i="2" s="1"/>
  <c r="L8045" i="2"/>
  <c r="M8045" i="2" s="1"/>
  <c r="L8046" i="2"/>
  <c r="M8046" i="2" s="1"/>
  <c r="L8047" i="2"/>
  <c r="M8047" i="2" s="1"/>
  <c r="L8048" i="2"/>
  <c r="M8048" i="2" s="1"/>
  <c r="L8049" i="2"/>
  <c r="M8049" i="2" s="1"/>
  <c r="L8050" i="2"/>
  <c r="M8050" i="2" s="1"/>
  <c r="L8051" i="2"/>
  <c r="M8051" i="2" s="1"/>
  <c r="L8052" i="2"/>
  <c r="M8052" i="2" s="1"/>
  <c r="L8053" i="2"/>
  <c r="M8053" i="2" s="1"/>
  <c r="L8054" i="2"/>
  <c r="M8054" i="2" s="1"/>
  <c r="L8055" i="2"/>
  <c r="M8055" i="2" s="1"/>
  <c r="L8056" i="2"/>
  <c r="M8056" i="2" s="1"/>
  <c r="L8057" i="2"/>
  <c r="M8057" i="2" s="1"/>
  <c r="L8058" i="2"/>
  <c r="M8058" i="2" s="1"/>
  <c r="L8059" i="2"/>
  <c r="M8059" i="2" s="1"/>
  <c r="L8060" i="2"/>
  <c r="M8060" i="2" s="1"/>
  <c r="L8061" i="2"/>
  <c r="M8061" i="2" s="1"/>
  <c r="L8062" i="2"/>
  <c r="M8062" i="2" s="1"/>
  <c r="L8063" i="2"/>
  <c r="M8063" i="2" s="1"/>
  <c r="L8064" i="2"/>
  <c r="M8064" i="2" s="1"/>
  <c r="L8065" i="2"/>
  <c r="M8065" i="2" s="1"/>
  <c r="L8066" i="2"/>
  <c r="M8066" i="2" s="1"/>
  <c r="L8067" i="2"/>
  <c r="M8067" i="2" s="1"/>
  <c r="L8068" i="2"/>
  <c r="M8068" i="2" s="1"/>
  <c r="L8069" i="2"/>
  <c r="M8069" i="2" s="1"/>
  <c r="L8070" i="2"/>
  <c r="M8070" i="2" s="1"/>
  <c r="L8071" i="2"/>
  <c r="M8071" i="2" s="1"/>
  <c r="L8072" i="2"/>
  <c r="M8072" i="2" s="1"/>
  <c r="L8073" i="2"/>
  <c r="M8073" i="2" s="1"/>
  <c r="L8074" i="2"/>
  <c r="M8074" i="2" s="1"/>
  <c r="L8075" i="2"/>
  <c r="M8075" i="2" s="1"/>
  <c r="L8076" i="2"/>
  <c r="M8076" i="2" s="1"/>
  <c r="L8077" i="2"/>
  <c r="M8077" i="2" s="1"/>
  <c r="L8078" i="2"/>
  <c r="M8078" i="2" s="1"/>
  <c r="L8079" i="2"/>
  <c r="M8079" i="2" s="1"/>
  <c r="L8080" i="2"/>
  <c r="M8080" i="2" s="1"/>
  <c r="L8081" i="2"/>
  <c r="M8081" i="2" s="1"/>
  <c r="L8082" i="2"/>
  <c r="M8082" i="2" s="1"/>
  <c r="L8083" i="2"/>
  <c r="M8083" i="2" s="1"/>
  <c r="L8084" i="2"/>
  <c r="M8084" i="2" s="1"/>
  <c r="L8085" i="2"/>
  <c r="M8085" i="2" s="1"/>
  <c r="L8086" i="2"/>
  <c r="M8086" i="2" s="1"/>
  <c r="L8087" i="2"/>
  <c r="M8087" i="2" s="1"/>
  <c r="L8088" i="2"/>
  <c r="M8088" i="2" s="1"/>
  <c r="L8089" i="2"/>
  <c r="M8089" i="2" s="1"/>
  <c r="L8090" i="2"/>
  <c r="M8090" i="2" s="1"/>
  <c r="L8091" i="2"/>
  <c r="M8091" i="2" s="1"/>
  <c r="L8092" i="2"/>
  <c r="M8092" i="2" s="1"/>
  <c r="L8093" i="2"/>
  <c r="M8093" i="2" s="1"/>
  <c r="L8094" i="2"/>
  <c r="M8094" i="2" s="1"/>
  <c r="L8095" i="2"/>
  <c r="M8095" i="2" s="1"/>
  <c r="L8096" i="2"/>
  <c r="M8096" i="2" s="1"/>
  <c r="L8097" i="2"/>
  <c r="M8097" i="2" s="1"/>
  <c r="L8098" i="2"/>
  <c r="M8098" i="2" s="1"/>
  <c r="L8099" i="2"/>
  <c r="M8099" i="2" s="1"/>
  <c r="L8100" i="2"/>
  <c r="M8100" i="2" s="1"/>
  <c r="L8101" i="2"/>
  <c r="M8101" i="2" s="1"/>
  <c r="L8102" i="2"/>
  <c r="M8102" i="2" s="1"/>
  <c r="L8103" i="2"/>
  <c r="M8103" i="2" s="1"/>
  <c r="L8104" i="2"/>
  <c r="M8104" i="2" s="1"/>
  <c r="L8105" i="2"/>
  <c r="M8105" i="2" s="1"/>
  <c r="L8106" i="2"/>
  <c r="M8106" i="2" s="1"/>
  <c r="L8107" i="2"/>
  <c r="M8107" i="2" s="1"/>
  <c r="L8108" i="2"/>
  <c r="M8108" i="2" s="1"/>
  <c r="L8109" i="2"/>
  <c r="M8109" i="2" s="1"/>
  <c r="L8110" i="2"/>
  <c r="M8110" i="2" s="1"/>
  <c r="L8111" i="2"/>
  <c r="M8111" i="2" s="1"/>
  <c r="L8112" i="2"/>
  <c r="M8112" i="2" s="1"/>
  <c r="L8113" i="2"/>
  <c r="M8113" i="2" s="1"/>
  <c r="L8114" i="2"/>
  <c r="M8114" i="2" s="1"/>
  <c r="L8115" i="2"/>
  <c r="M8115" i="2" s="1"/>
  <c r="L8116" i="2"/>
  <c r="M8116" i="2" s="1"/>
  <c r="L8117" i="2"/>
  <c r="M8117" i="2" s="1"/>
  <c r="L8118" i="2"/>
  <c r="M8118" i="2" s="1"/>
  <c r="L8119" i="2"/>
  <c r="M8119" i="2" s="1"/>
  <c r="L8120" i="2"/>
  <c r="M8120" i="2" s="1"/>
  <c r="L8121" i="2"/>
  <c r="M8121" i="2" s="1"/>
  <c r="L8122" i="2"/>
  <c r="M8122" i="2" s="1"/>
  <c r="L8123" i="2"/>
  <c r="M8123" i="2" s="1"/>
  <c r="L8124" i="2"/>
  <c r="M8124" i="2" s="1"/>
  <c r="L8125" i="2"/>
  <c r="M8125" i="2" s="1"/>
  <c r="L8126" i="2"/>
  <c r="M8126" i="2" s="1"/>
  <c r="L8127" i="2"/>
  <c r="M8127" i="2" s="1"/>
  <c r="L8128" i="2"/>
  <c r="M8128" i="2" s="1"/>
  <c r="L8129" i="2"/>
  <c r="M8129" i="2" s="1"/>
  <c r="L8130" i="2"/>
  <c r="M8130" i="2" s="1"/>
  <c r="L8131" i="2"/>
  <c r="M8131" i="2" s="1"/>
  <c r="L8132" i="2"/>
  <c r="M8132" i="2" s="1"/>
  <c r="L8133" i="2"/>
  <c r="M8133" i="2" s="1"/>
  <c r="L8134" i="2"/>
  <c r="M8134" i="2" s="1"/>
  <c r="L8135" i="2"/>
  <c r="M8135" i="2" s="1"/>
  <c r="L8136" i="2"/>
  <c r="M8136" i="2" s="1"/>
  <c r="L8137" i="2"/>
  <c r="M8137" i="2" s="1"/>
  <c r="L8138" i="2"/>
  <c r="M8138" i="2" s="1"/>
  <c r="L8139" i="2"/>
  <c r="M8139" i="2" s="1"/>
  <c r="L8140" i="2"/>
  <c r="M8140" i="2" s="1"/>
  <c r="L8141" i="2"/>
  <c r="M8141" i="2" s="1"/>
  <c r="L8142" i="2"/>
  <c r="M8142" i="2" s="1"/>
  <c r="L8143" i="2"/>
  <c r="M8143" i="2" s="1"/>
  <c r="L8144" i="2"/>
  <c r="M8144" i="2" s="1"/>
  <c r="L8145" i="2"/>
  <c r="M8145" i="2" s="1"/>
  <c r="L8146" i="2"/>
  <c r="M8146" i="2" s="1"/>
  <c r="L8147" i="2"/>
  <c r="M8147" i="2" s="1"/>
  <c r="L8148" i="2"/>
  <c r="M8148" i="2" s="1"/>
  <c r="L8149" i="2"/>
  <c r="M8149" i="2" s="1"/>
  <c r="L8150" i="2"/>
  <c r="M8150" i="2" s="1"/>
  <c r="L8151" i="2"/>
  <c r="M8151" i="2" s="1"/>
  <c r="L8152" i="2"/>
  <c r="M8152" i="2" s="1"/>
  <c r="L8153" i="2"/>
  <c r="M8153" i="2" s="1"/>
  <c r="L8154" i="2"/>
  <c r="M8154" i="2" s="1"/>
  <c r="L8155" i="2"/>
  <c r="M8155" i="2" s="1"/>
  <c r="L8156" i="2"/>
  <c r="M8156" i="2" s="1"/>
  <c r="L8157" i="2"/>
  <c r="M8157" i="2" s="1"/>
  <c r="L8158" i="2"/>
  <c r="M8158" i="2" s="1"/>
  <c r="L8159" i="2"/>
  <c r="M8159" i="2" s="1"/>
  <c r="L8160" i="2"/>
  <c r="M8160" i="2" s="1"/>
  <c r="L8161" i="2"/>
  <c r="M8161" i="2" s="1"/>
  <c r="L8162" i="2"/>
  <c r="M8162" i="2" s="1"/>
  <c r="L8163" i="2"/>
  <c r="M8163" i="2" s="1"/>
  <c r="L8164" i="2"/>
  <c r="M8164" i="2" s="1"/>
  <c r="L8165" i="2"/>
  <c r="M8165" i="2" s="1"/>
  <c r="L8166" i="2"/>
  <c r="M8166" i="2" s="1"/>
  <c r="L8167" i="2"/>
  <c r="M8167" i="2" s="1"/>
  <c r="L8168" i="2"/>
  <c r="M8168" i="2" s="1"/>
  <c r="L8169" i="2"/>
  <c r="M8169" i="2" s="1"/>
  <c r="L8170" i="2"/>
  <c r="M8170" i="2" s="1"/>
  <c r="L8171" i="2"/>
  <c r="M8171" i="2" s="1"/>
  <c r="L8172" i="2"/>
  <c r="M8172" i="2" s="1"/>
  <c r="L8173" i="2"/>
  <c r="M8173" i="2" s="1"/>
  <c r="L8174" i="2"/>
  <c r="M8174" i="2" s="1"/>
  <c r="L8175" i="2"/>
  <c r="M8175" i="2" s="1"/>
  <c r="L8176" i="2"/>
  <c r="M8176" i="2" s="1"/>
  <c r="L8177" i="2"/>
  <c r="M8177" i="2" s="1"/>
  <c r="L8178" i="2"/>
  <c r="M8178" i="2" s="1"/>
  <c r="L8179" i="2"/>
  <c r="M8179" i="2" s="1"/>
  <c r="L8180" i="2"/>
  <c r="M8180" i="2" s="1"/>
  <c r="L8181" i="2"/>
  <c r="M8181" i="2" s="1"/>
  <c r="L8182" i="2"/>
  <c r="M8182" i="2" s="1"/>
  <c r="L8183" i="2"/>
  <c r="M8183" i="2" s="1"/>
  <c r="L8184" i="2"/>
  <c r="M8184" i="2" s="1"/>
  <c r="L8185" i="2"/>
  <c r="M8185" i="2" s="1"/>
  <c r="L8186" i="2"/>
  <c r="M8186" i="2" s="1"/>
  <c r="L8187" i="2"/>
  <c r="M8187" i="2" s="1"/>
  <c r="L8188" i="2"/>
  <c r="M8188" i="2" s="1"/>
  <c r="L8189" i="2"/>
  <c r="M8189" i="2" s="1"/>
  <c r="L8190" i="2"/>
  <c r="M8190" i="2" s="1"/>
  <c r="L8191" i="2"/>
  <c r="M8191" i="2" s="1"/>
  <c r="L8192" i="2"/>
  <c r="M8192" i="2" s="1"/>
  <c r="L8193" i="2"/>
  <c r="M8193" i="2" s="1"/>
  <c r="L8194" i="2"/>
  <c r="M8194" i="2" s="1"/>
  <c r="L8195" i="2"/>
  <c r="M8195" i="2" s="1"/>
  <c r="L8196" i="2"/>
  <c r="M8196" i="2" s="1"/>
  <c r="L8197" i="2"/>
  <c r="M8197" i="2" s="1"/>
  <c r="L8198" i="2"/>
  <c r="M8198" i="2" s="1"/>
  <c r="L8199" i="2"/>
  <c r="M8199" i="2" s="1"/>
  <c r="L8200" i="2"/>
  <c r="M8200" i="2" s="1"/>
  <c r="L8201" i="2"/>
  <c r="M8201" i="2" s="1"/>
  <c r="L8202" i="2"/>
  <c r="M8202" i="2" s="1"/>
  <c r="L8203" i="2"/>
  <c r="M8203" i="2" s="1"/>
  <c r="L8204" i="2"/>
  <c r="M8204" i="2" s="1"/>
  <c r="L8205" i="2"/>
  <c r="M8205" i="2" s="1"/>
  <c r="L8206" i="2"/>
  <c r="M8206" i="2" s="1"/>
  <c r="L8207" i="2"/>
  <c r="M8207" i="2" s="1"/>
  <c r="L8208" i="2"/>
  <c r="M8208" i="2" s="1"/>
  <c r="L8209" i="2"/>
  <c r="M8209" i="2" s="1"/>
  <c r="L8210" i="2"/>
  <c r="M8210" i="2" s="1"/>
  <c r="L8211" i="2"/>
  <c r="M8211" i="2" s="1"/>
  <c r="L8212" i="2"/>
  <c r="M8212" i="2" s="1"/>
  <c r="L8213" i="2"/>
  <c r="M8213" i="2" s="1"/>
  <c r="L8214" i="2"/>
  <c r="M8214" i="2" s="1"/>
  <c r="L8215" i="2"/>
  <c r="M8215" i="2" s="1"/>
  <c r="L8216" i="2"/>
  <c r="M8216" i="2" s="1"/>
  <c r="L8217" i="2"/>
  <c r="M8217" i="2" s="1"/>
  <c r="L8218" i="2"/>
  <c r="M8218" i="2" s="1"/>
  <c r="L8219" i="2"/>
  <c r="M8219" i="2" s="1"/>
  <c r="L8220" i="2"/>
  <c r="M8220" i="2" s="1"/>
  <c r="L8221" i="2"/>
  <c r="M8221" i="2" s="1"/>
  <c r="L8222" i="2"/>
  <c r="M8222" i="2" s="1"/>
  <c r="L8223" i="2"/>
  <c r="M8223" i="2" s="1"/>
  <c r="L8224" i="2"/>
  <c r="M8224" i="2" s="1"/>
  <c r="L8225" i="2"/>
  <c r="M8225" i="2" s="1"/>
  <c r="L8226" i="2"/>
  <c r="M8226" i="2" s="1"/>
  <c r="L8227" i="2"/>
  <c r="M8227" i="2" s="1"/>
  <c r="L8228" i="2"/>
  <c r="M8228" i="2" s="1"/>
  <c r="L8229" i="2"/>
  <c r="M8229" i="2" s="1"/>
  <c r="L8230" i="2"/>
  <c r="M8230" i="2" s="1"/>
  <c r="L8231" i="2"/>
  <c r="M8231" i="2" s="1"/>
  <c r="L8232" i="2"/>
  <c r="M8232" i="2" s="1"/>
  <c r="L8233" i="2"/>
  <c r="M8233" i="2" s="1"/>
  <c r="L8234" i="2"/>
  <c r="M8234" i="2" s="1"/>
  <c r="L8235" i="2"/>
  <c r="M8235" i="2" s="1"/>
  <c r="L8236" i="2"/>
  <c r="M8236" i="2" s="1"/>
  <c r="L8237" i="2"/>
  <c r="M8237" i="2" s="1"/>
  <c r="L8238" i="2"/>
  <c r="M8238" i="2" s="1"/>
  <c r="L8239" i="2"/>
  <c r="M8239" i="2" s="1"/>
  <c r="L8240" i="2"/>
  <c r="M8240" i="2" s="1"/>
  <c r="L8241" i="2"/>
  <c r="M8241" i="2" s="1"/>
  <c r="L8242" i="2"/>
  <c r="M8242" i="2" s="1"/>
  <c r="L8243" i="2"/>
  <c r="M8243" i="2" s="1"/>
  <c r="L8244" i="2"/>
  <c r="M8244" i="2" s="1"/>
  <c r="L8245" i="2"/>
  <c r="M8245" i="2" s="1"/>
  <c r="L8246" i="2"/>
  <c r="M8246" i="2" s="1"/>
  <c r="L8247" i="2"/>
  <c r="M8247" i="2" s="1"/>
  <c r="L8248" i="2"/>
  <c r="M8248" i="2" s="1"/>
  <c r="L8249" i="2"/>
  <c r="M8249" i="2" s="1"/>
  <c r="L8250" i="2"/>
  <c r="M8250" i="2" s="1"/>
  <c r="L8251" i="2"/>
  <c r="M8251" i="2" s="1"/>
  <c r="L8252" i="2"/>
  <c r="M8252" i="2" s="1"/>
  <c r="L8253" i="2"/>
  <c r="M8253" i="2" s="1"/>
  <c r="L8254" i="2"/>
  <c r="M8254" i="2" s="1"/>
  <c r="L8255" i="2"/>
  <c r="M8255" i="2" s="1"/>
  <c r="L8256" i="2"/>
  <c r="M8256" i="2" s="1"/>
  <c r="L8257" i="2"/>
  <c r="M8257" i="2" s="1"/>
  <c r="L8258" i="2"/>
  <c r="M8258" i="2" s="1"/>
  <c r="L8259" i="2"/>
  <c r="M8259" i="2" s="1"/>
  <c r="L8260" i="2"/>
  <c r="M8260" i="2" s="1"/>
  <c r="L8261" i="2"/>
  <c r="M8261" i="2" s="1"/>
  <c r="L8262" i="2"/>
  <c r="M8262" i="2" s="1"/>
  <c r="L8263" i="2"/>
  <c r="M8263" i="2" s="1"/>
  <c r="L8264" i="2"/>
  <c r="M8264" i="2" s="1"/>
  <c r="L8265" i="2"/>
  <c r="M8265" i="2" s="1"/>
  <c r="L8266" i="2"/>
  <c r="M8266" i="2" s="1"/>
  <c r="L8267" i="2"/>
  <c r="M8267" i="2" s="1"/>
  <c r="L8268" i="2"/>
  <c r="M8268" i="2" s="1"/>
  <c r="L8269" i="2"/>
  <c r="M8269" i="2" s="1"/>
  <c r="L8270" i="2"/>
  <c r="M8270" i="2" s="1"/>
  <c r="L8271" i="2"/>
  <c r="M8271" i="2" s="1"/>
  <c r="L8272" i="2"/>
  <c r="M8272" i="2" s="1"/>
  <c r="L8273" i="2"/>
  <c r="M8273" i="2" s="1"/>
  <c r="L8274" i="2"/>
  <c r="M8274" i="2" s="1"/>
  <c r="L8275" i="2"/>
  <c r="M8275" i="2" s="1"/>
  <c r="L8276" i="2"/>
  <c r="M8276" i="2" s="1"/>
  <c r="L8277" i="2"/>
  <c r="M8277" i="2" s="1"/>
  <c r="L8278" i="2"/>
  <c r="M8278" i="2" s="1"/>
  <c r="L8279" i="2"/>
  <c r="M8279" i="2" s="1"/>
  <c r="L8280" i="2"/>
  <c r="M8280" i="2" s="1"/>
  <c r="L8281" i="2"/>
  <c r="M8281" i="2" s="1"/>
  <c r="L8282" i="2"/>
  <c r="M8282" i="2" s="1"/>
  <c r="L8283" i="2"/>
  <c r="M8283" i="2" s="1"/>
  <c r="L8284" i="2"/>
  <c r="M8284" i="2" s="1"/>
  <c r="L8285" i="2"/>
  <c r="M8285" i="2" s="1"/>
  <c r="L8286" i="2"/>
  <c r="M8286" i="2" s="1"/>
  <c r="L8287" i="2"/>
  <c r="M8287" i="2" s="1"/>
  <c r="L8288" i="2"/>
  <c r="M8288" i="2" s="1"/>
  <c r="L8289" i="2"/>
  <c r="M8289" i="2" s="1"/>
  <c r="L8290" i="2"/>
  <c r="M8290" i="2" s="1"/>
  <c r="L8291" i="2"/>
  <c r="M8291" i="2" s="1"/>
  <c r="L8292" i="2"/>
  <c r="M8292" i="2" s="1"/>
  <c r="L8293" i="2"/>
  <c r="M8293" i="2" s="1"/>
  <c r="L8294" i="2"/>
  <c r="M8294" i="2" s="1"/>
  <c r="L8295" i="2"/>
  <c r="M8295" i="2" s="1"/>
  <c r="L8296" i="2"/>
  <c r="M8296" i="2" s="1"/>
  <c r="L8297" i="2"/>
  <c r="M8297" i="2" s="1"/>
  <c r="L8298" i="2"/>
  <c r="M8298" i="2" s="1"/>
  <c r="L8299" i="2"/>
  <c r="M8299" i="2" s="1"/>
  <c r="L8300" i="2"/>
  <c r="M8300" i="2" s="1"/>
  <c r="L8301" i="2"/>
  <c r="M8301" i="2" s="1"/>
  <c r="L8302" i="2"/>
  <c r="M8302" i="2" s="1"/>
  <c r="L8303" i="2"/>
  <c r="M8303" i="2" s="1"/>
  <c r="L8304" i="2"/>
  <c r="M8304" i="2" s="1"/>
  <c r="L8305" i="2"/>
  <c r="M8305" i="2" s="1"/>
  <c r="L8306" i="2"/>
  <c r="M8306" i="2" s="1"/>
  <c r="L8307" i="2"/>
  <c r="M8307" i="2" s="1"/>
  <c r="L8308" i="2"/>
  <c r="M8308" i="2" s="1"/>
  <c r="L8309" i="2"/>
  <c r="M8309" i="2" s="1"/>
  <c r="L8310" i="2"/>
  <c r="M8310" i="2" s="1"/>
  <c r="L8311" i="2"/>
  <c r="M8311" i="2" s="1"/>
  <c r="L8312" i="2"/>
  <c r="M8312" i="2" s="1"/>
  <c r="L8313" i="2"/>
  <c r="M8313" i="2" s="1"/>
  <c r="L8314" i="2"/>
  <c r="M8314" i="2" s="1"/>
  <c r="L8315" i="2"/>
  <c r="M8315" i="2" s="1"/>
  <c r="L8316" i="2"/>
  <c r="M8316" i="2" s="1"/>
  <c r="L8317" i="2"/>
  <c r="M8317" i="2" s="1"/>
  <c r="L8318" i="2"/>
  <c r="M8318" i="2" s="1"/>
  <c r="L8319" i="2"/>
  <c r="M8319" i="2" s="1"/>
  <c r="L8320" i="2"/>
  <c r="M8320" i="2" s="1"/>
  <c r="L8321" i="2"/>
  <c r="M8321" i="2" s="1"/>
  <c r="L8322" i="2"/>
  <c r="M8322" i="2" s="1"/>
  <c r="L8323" i="2"/>
  <c r="M8323" i="2" s="1"/>
  <c r="L8324" i="2"/>
  <c r="M8324" i="2" s="1"/>
  <c r="L8325" i="2"/>
  <c r="M8325" i="2" s="1"/>
  <c r="L8326" i="2"/>
  <c r="M8326" i="2" s="1"/>
  <c r="L8327" i="2"/>
  <c r="M8327" i="2" s="1"/>
  <c r="L8328" i="2"/>
  <c r="M8328" i="2" s="1"/>
  <c r="L8329" i="2"/>
  <c r="M8329" i="2" s="1"/>
  <c r="L8330" i="2"/>
  <c r="M8330" i="2" s="1"/>
  <c r="L8331" i="2"/>
  <c r="M8331" i="2" s="1"/>
  <c r="L8332" i="2"/>
  <c r="M8332" i="2" s="1"/>
  <c r="L8333" i="2"/>
  <c r="M8333" i="2" s="1"/>
  <c r="L8334" i="2"/>
  <c r="M8334" i="2" s="1"/>
  <c r="L8335" i="2"/>
  <c r="M8335" i="2" s="1"/>
  <c r="L8336" i="2"/>
  <c r="M8336" i="2" s="1"/>
  <c r="L8337" i="2"/>
  <c r="M8337" i="2" s="1"/>
  <c r="L8338" i="2"/>
  <c r="M8338" i="2" s="1"/>
  <c r="L8339" i="2"/>
  <c r="M8339" i="2" s="1"/>
  <c r="L8340" i="2"/>
  <c r="M8340" i="2" s="1"/>
  <c r="L8341" i="2"/>
  <c r="M8341" i="2" s="1"/>
  <c r="L8342" i="2"/>
  <c r="M8342" i="2" s="1"/>
  <c r="L8343" i="2"/>
  <c r="M8343" i="2" s="1"/>
  <c r="L8344" i="2"/>
  <c r="M8344" i="2" s="1"/>
  <c r="L8345" i="2"/>
  <c r="M8345" i="2" s="1"/>
  <c r="L8346" i="2"/>
  <c r="M8346" i="2" s="1"/>
  <c r="L8347" i="2"/>
  <c r="M8347" i="2" s="1"/>
  <c r="L8348" i="2"/>
  <c r="M8348" i="2" s="1"/>
  <c r="L8349" i="2"/>
  <c r="M8349" i="2" s="1"/>
  <c r="L8350" i="2"/>
  <c r="M8350" i="2" s="1"/>
  <c r="L8351" i="2"/>
  <c r="M8351" i="2" s="1"/>
  <c r="L8352" i="2"/>
  <c r="M8352" i="2" s="1"/>
  <c r="L8353" i="2"/>
  <c r="M8353" i="2" s="1"/>
  <c r="L8354" i="2"/>
  <c r="M8354" i="2" s="1"/>
  <c r="L8355" i="2"/>
  <c r="M8355" i="2" s="1"/>
  <c r="L8356" i="2"/>
  <c r="M8356" i="2" s="1"/>
  <c r="L8357" i="2"/>
  <c r="M8357" i="2" s="1"/>
  <c r="L8358" i="2"/>
  <c r="M8358" i="2" s="1"/>
  <c r="L8359" i="2"/>
  <c r="M8359" i="2" s="1"/>
  <c r="L8360" i="2"/>
  <c r="M8360" i="2" s="1"/>
  <c r="L8361" i="2"/>
  <c r="M8361" i="2" s="1"/>
  <c r="L8362" i="2"/>
  <c r="M8362" i="2" s="1"/>
  <c r="L8363" i="2"/>
  <c r="M8363" i="2" s="1"/>
  <c r="L8364" i="2"/>
  <c r="M8364" i="2" s="1"/>
  <c r="L8365" i="2"/>
  <c r="M8365" i="2" s="1"/>
  <c r="L8366" i="2"/>
  <c r="M8366" i="2" s="1"/>
  <c r="L8367" i="2"/>
  <c r="M8367" i="2" s="1"/>
  <c r="L8368" i="2"/>
  <c r="M8368" i="2" s="1"/>
  <c r="L8369" i="2"/>
  <c r="M8369" i="2" s="1"/>
  <c r="L8370" i="2"/>
  <c r="M8370" i="2" s="1"/>
  <c r="L8371" i="2"/>
  <c r="M8371" i="2" s="1"/>
  <c r="L8372" i="2"/>
  <c r="M8372" i="2" s="1"/>
  <c r="L8373" i="2"/>
  <c r="M8373" i="2" s="1"/>
  <c r="L8374" i="2"/>
  <c r="M8374" i="2" s="1"/>
  <c r="L8375" i="2"/>
  <c r="M8375" i="2" s="1"/>
  <c r="L8376" i="2"/>
  <c r="M8376" i="2" s="1"/>
  <c r="L8377" i="2"/>
  <c r="M8377" i="2" s="1"/>
  <c r="L8378" i="2"/>
  <c r="M8378" i="2" s="1"/>
  <c r="L8379" i="2"/>
  <c r="M8379" i="2" s="1"/>
  <c r="L8380" i="2"/>
  <c r="M8380" i="2" s="1"/>
  <c r="L8381" i="2"/>
  <c r="M8381" i="2" s="1"/>
  <c r="L8382" i="2"/>
  <c r="M8382" i="2" s="1"/>
  <c r="L8383" i="2"/>
  <c r="M8383" i="2" s="1"/>
  <c r="L8384" i="2"/>
  <c r="M8384" i="2" s="1"/>
  <c r="L8385" i="2"/>
  <c r="M8385" i="2" s="1"/>
  <c r="L8386" i="2"/>
  <c r="M8386" i="2" s="1"/>
  <c r="L8387" i="2"/>
  <c r="M8387" i="2" s="1"/>
  <c r="L8388" i="2"/>
  <c r="M8388" i="2" s="1"/>
  <c r="L8389" i="2"/>
  <c r="M8389" i="2" s="1"/>
  <c r="L8390" i="2"/>
  <c r="M8390" i="2" s="1"/>
  <c r="L8391" i="2"/>
  <c r="M8391" i="2" s="1"/>
  <c r="L8392" i="2"/>
  <c r="M8392" i="2" s="1"/>
  <c r="L8393" i="2"/>
  <c r="M8393" i="2" s="1"/>
  <c r="L8394" i="2"/>
  <c r="M8394" i="2" s="1"/>
  <c r="L8395" i="2"/>
  <c r="M8395" i="2" s="1"/>
  <c r="L8396" i="2"/>
  <c r="M8396" i="2" s="1"/>
  <c r="L8397" i="2"/>
  <c r="M8397" i="2" s="1"/>
  <c r="L8398" i="2"/>
  <c r="M8398" i="2" s="1"/>
  <c r="L8399" i="2"/>
  <c r="M8399" i="2" s="1"/>
  <c r="L8400" i="2"/>
  <c r="M8400" i="2" s="1"/>
  <c r="L8401" i="2"/>
  <c r="M8401" i="2" s="1"/>
  <c r="L8402" i="2"/>
  <c r="M8402" i="2" s="1"/>
  <c r="L8403" i="2"/>
  <c r="M8403" i="2" s="1"/>
  <c r="L8404" i="2"/>
  <c r="M8404" i="2" s="1"/>
  <c r="L8405" i="2"/>
  <c r="M8405" i="2" s="1"/>
  <c r="L8406" i="2"/>
  <c r="M8406" i="2" s="1"/>
  <c r="L8407" i="2"/>
  <c r="M8407" i="2" s="1"/>
  <c r="L8408" i="2"/>
  <c r="M8408" i="2" s="1"/>
  <c r="L8409" i="2"/>
  <c r="M8409" i="2" s="1"/>
  <c r="L8410" i="2"/>
  <c r="M8410" i="2" s="1"/>
  <c r="L8411" i="2"/>
  <c r="M8411" i="2" s="1"/>
  <c r="L8412" i="2"/>
  <c r="M8412" i="2" s="1"/>
  <c r="L8413" i="2"/>
  <c r="M8413" i="2" s="1"/>
  <c r="L8414" i="2"/>
  <c r="M8414" i="2" s="1"/>
  <c r="L8415" i="2"/>
  <c r="M8415" i="2" s="1"/>
  <c r="L8416" i="2"/>
  <c r="M8416" i="2" s="1"/>
  <c r="L8417" i="2"/>
  <c r="M8417" i="2" s="1"/>
  <c r="L8418" i="2"/>
  <c r="M8418" i="2" s="1"/>
  <c r="L8419" i="2"/>
  <c r="M8419" i="2" s="1"/>
  <c r="L8420" i="2"/>
  <c r="M8420" i="2" s="1"/>
  <c r="L8421" i="2"/>
  <c r="M8421" i="2" s="1"/>
  <c r="L8422" i="2"/>
  <c r="M8422" i="2" s="1"/>
  <c r="L8423" i="2"/>
  <c r="M8423" i="2" s="1"/>
  <c r="L8424" i="2"/>
  <c r="M8424" i="2" s="1"/>
  <c r="L8425" i="2"/>
  <c r="M8425" i="2" s="1"/>
  <c r="L8426" i="2"/>
  <c r="M8426" i="2" s="1"/>
  <c r="L8427" i="2"/>
  <c r="M8427" i="2" s="1"/>
  <c r="L8428" i="2"/>
  <c r="M8428" i="2" s="1"/>
  <c r="L8429" i="2"/>
  <c r="M8429" i="2" s="1"/>
  <c r="L8430" i="2"/>
  <c r="M8430" i="2" s="1"/>
  <c r="L8431" i="2"/>
  <c r="M8431" i="2" s="1"/>
  <c r="L8432" i="2"/>
  <c r="M8432" i="2" s="1"/>
  <c r="L8433" i="2"/>
  <c r="M8433" i="2" s="1"/>
  <c r="L8434" i="2"/>
  <c r="M8434" i="2" s="1"/>
  <c r="L8435" i="2"/>
  <c r="M8435" i="2" s="1"/>
  <c r="L8436" i="2"/>
  <c r="M8436" i="2" s="1"/>
  <c r="L8437" i="2"/>
  <c r="M8437" i="2" s="1"/>
  <c r="L8438" i="2"/>
  <c r="M8438" i="2" s="1"/>
  <c r="L8439" i="2"/>
  <c r="M8439" i="2" s="1"/>
  <c r="L8440" i="2"/>
  <c r="M8440" i="2" s="1"/>
  <c r="L8441" i="2"/>
  <c r="M8441" i="2" s="1"/>
  <c r="L8442" i="2"/>
  <c r="M8442" i="2" s="1"/>
  <c r="L8443" i="2"/>
  <c r="M8443" i="2" s="1"/>
  <c r="L8444" i="2"/>
  <c r="M8444" i="2" s="1"/>
  <c r="L8445" i="2"/>
  <c r="M8445" i="2" s="1"/>
  <c r="L8446" i="2"/>
  <c r="M8446" i="2" s="1"/>
  <c r="L8447" i="2"/>
  <c r="M8447" i="2" s="1"/>
  <c r="L8448" i="2"/>
  <c r="M8448" i="2" s="1"/>
  <c r="L8449" i="2"/>
  <c r="M8449" i="2" s="1"/>
  <c r="L8450" i="2"/>
  <c r="M8450" i="2" s="1"/>
  <c r="L8451" i="2"/>
  <c r="M8451" i="2" s="1"/>
  <c r="L8452" i="2"/>
  <c r="M8452" i="2" s="1"/>
  <c r="L8453" i="2"/>
  <c r="M8453" i="2" s="1"/>
  <c r="L8454" i="2"/>
  <c r="M8454" i="2" s="1"/>
  <c r="L8455" i="2"/>
  <c r="M8455" i="2" s="1"/>
  <c r="L8456" i="2"/>
  <c r="M8456" i="2" s="1"/>
  <c r="L8457" i="2"/>
  <c r="M8457" i="2" s="1"/>
  <c r="L8458" i="2"/>
  <c r="M8458" i="2" s="1"/>
  <c r="L8459" i="2"/>
  <c r="M8459" i="2" s="1"/>
  <c r="L8460" i="2"/>
  <c r="M8460" i="2" s="1"/>
  <c r="L8461" i="2"/>
  <c r="M8461" i="2" s="1"/>
  <c r="L8462" i="2"/>
  <c r="M8462" i="2" s="1"/>
  <c r="L8463" i="2"/>
  <c r="M8463" i="2" s="1"/>
  <c r="L8464" i="2"/>
  <c r="M8464" i="2" s="1"/>
  <c r="L8465" i="2"/>
  <c r="M8465" i="2" s="1"/>
  <c r="L8466" i="2"/>
  <c r="M8466" i="2" s="1"/>
  <c r="L8467" i="2"/>
  <c r="M8467" i="2" s="1"/>
  <c r="L8468" i="2"/>
  <c r="M8468" i="2" s="1"/>
  <c r="L8469" i="2"/>
  <c r="M8469" i="2" s="1"/>
  <c r="L8470" i="2"/>
  <c r="M8470" i="2" s="1"/>
  <c r="L8471" i="2"/>
  <c r="M8471" i="2" s="1"/>
  <c r="L8472" i="2"/>
  <c r="M8472" i="2" s="1"/>
  <c r="L8473" i="2"/>
  <c r="M8473" i="2" s="1"/>
  <c r="L8474" i="2"/>
  <c r="M8474" i="2" s="1"/>
  <c r="L8475" i="2"/>
  <c r="M8475" i="2" s="1"/>
  <c r="L8476" i="2"/>
  <c r="M8476" i="2" s="1"/>
  <c r="L8477" i="2"/>
  <c r="M8477" i="2" s="1"/>
  <c r="L8478" i="2"/>
  <c r="M8478" i="2" s="1"/>
  <c r="L8479" i="2"/>
  <c r="M8479" i="2" s="1"/>
  <c r="L8480" i="2"/>
  <c r="M8480" i="2" s="1"/>
  <c r="L8481" i="2"/>
  <c r="M8481" i="2" s="1"/>
  <c r="L8482" i="2"/>
  <c r="M8482" i="2" s="1"/>
  <c r="L8483" i="2"/>
  <c r="M8483" i="2" s="1"/>
  <c r="L8484" i="2"/>
  <c r="M8484" i="2" s="1"/>
  <c r="L8485" i="2"/>
  <c r="M8485" i="2" s="1"/>
  <c r="L8486" i="2"/>
  <c r="M8486" i="2" s="1"/>
  <c r="L8487" i="2"/>
  <c r="M8487" i="2" s="1"/>
  <c r="L8488" i="2"/>
  <c r="M8488" i="2" s="1"/>
  <c r="L8489" i="2"/>
  <c r="M8489" i="2" s="1"/>
  <c r="L8490" i="2"/>
  <c r="M8490" i="2" s="1"/>
  <c r="L8491" i="2"/>
  <c r="M8491" i="2" s="1"/>
  <c r="L8492" i="2"/>
  <c r="M8492" i="2" s="1"/>
  <c r="L8493" i="2"/>
  <c r="M8493" i="2" s="1"/>
  <c r="L8494" i="2"/>
  <c r="M8494" i="2" s="1"/>
  <c r="L8495" i="2"/>
  <c r="M8495" i="2" s="1"/>
  <c r="L8496" i="2"/>
  <c r="M8496" i="2" s="1"/>
  <c r="L8497" i="2"/>
  <c r="M8497" i="2" s="1"/>
  <c r="L8498" i="2"/>
  <c r="M8498" i="2" s="1"/>
  <c r="L8499" i="2"/>
  <c r="M8499" i="2" s="1"/>
  <c r="L8500" i="2"/>
  <c r="M8500" i="2" s="1"/>
  <c r="L8501" i="2"/>
  <c r="M8501" i="2" s="1"/>
  <c r="L8502" i="2"/>
  <c r="M8502" i="2" s="1"/>
  <c r="L8503" i="2"/>
  <c r="M8503" i="2" s="1"/>
  <c r="L8504" i="2"/>
  <c r="M8504" i="2" s="1"/>
  <c r="L8505" i="2"/>
  <c r="M8505" i="2" s="1"/>
  <c r="L8506" i="2"/>
  <c r="M8506" i="2" s="1"/>
  <c r="L8507" i="2"/>
  <c r="M8507" i="2" s="1"/>
  <c r="L8508" i="2"/>
  <c r="M8508" i="2" s="1"/>
  <c r="L8509" i="2"/>
  <c r="M8509" i="2" s="1"/>
  <c r="L8510" i="2"/>
  <c r="M8510" i="2" s="1"/>
  <c r="L8511" i="2"/>
  <c r="M8511" i="2" s="1"/>
  <c r="L8512" i="2"/>
  <c r="M8512" i="2" s="1"/>
  <c r="L8513" i="2"/>
  <c r="M8513" i="2" s="1"/>
  <c r="L8514" i="2"/>
  <c r="M8514" i="2" s="1"/>
  <c r="L8515" i="2"/>
  <c r="M8515" i="2" s="1"/>
  <c r="L8516" i="2"/>
  <c r="M8516" i="2" s="1"/>
  <c r="L8517" i="2"/>
  <c r="M8517" i="2" s="1"/>
  <c r="L8518" i="2"/>
  <c r="M8518" i="2" s="1"/>
  <c r="L8519" i="2"/>
  <c r="M8519" i="2" s="1"/>
  <c r="L8520" i="2"/>
  <c r="M8520" i="2" s="1"/>
  <c r="L8521" i="2"/>
  <c r="M8521" i="2" s="1"/>
  <c r="L8522" i="2"/>
  <c r="M8522" i="2" s="1"/>
  <c r="L8523" i="2"/>
  <c r="M8523" i="2" s="1"/>
  <c r="L8524" i="2"/>
  <c r="M8524" i="2" s="1"/>
  <c r="L8525" i="2"/>
  <c r="M8525" i="2" s="1"/>
  <c r="L8526" i="2"/>
  <c r="M8526" i="2" s="1"/>
  <c r="L8527" i="2"/>
  <c r="M8527" i="2" s="1"/>
  <c r="L8528" i="2"/>
  <c r="M8528" i="2" s="1"/>
  <c r="L8529" i="2"/>
  <c r="M8529" i="2" s="1"/>
  <c r="L8530" i="2"/>
  <c r="M8530" i="2" s="1"/>
  <c r="L8531" i="2"/>
  <c r="M8531" i="2" s="1"/>
  <c r="L8532" i="2"/>
  <c r="M8532" i="2" s="1"/>
  <c r="L8533" i="2"/>
  <c r="M8533" i="2" s="1"/>
  <c r="L8534" i="2"/>
  <c r="M8534" i="2" s="1"/>
  <c r="L8535" i="2"/>
  <c r="M8535" i="2" s="1"/>
  <c r="L8536" i="2"/>
  <c r="M8536" i="2" s="1"/>
  <c r="L8537" i="2"/>
  <c r="M8537" i="2" s="1"/>
  <c r="L8538" i="2"/>
  <c r="M8538" i="2" s="1"/>
  <c r="L8539" i="2"/>
  <c r="M8539" i="2" s="1"/>
  <c r="L8540" i="2"/>
  <c r="M8540" i="2" s="1"/>
  <c r="L8541" i="2"/>
  <c r="M8541" i="2" s="1"/>
  <c r="L8542" i="2"/>
  <c r="M8542" i="2" s="1"/>
  <c r="L8543" i="2"/>
  <c r="M8543" i="2" s="1"/>
  <c r="L8544" i="2"/>
  <c r="M8544" i="2" s="1"/>
  <c r="L8545" i="2"/>
  <c r="M8545" i="2" s="1"/>
  <c r="L8546" i="2"/>
  <c r="M8546" i="2" s="1"/>
  <c r="L8547" i="2"/>
  <c r="M8547" i="2" s="1"/>
  <c r="L8548" i="2"/>
  <c r="M8548" i="2" s="1"/>
  <c r="L8549" i="2"/>
  <c r="M8549" i="2" s="1"/>
  <c r="L8550" i="2"/>
  <c r="M8550" i="2" s="1"/>
  <c r="L8551" i="2"/>
  <c r="M8551" i="2" s="1"/>
  <c r="L8552" i="2"/>
  <c r="M8552" i="2" s="1"/>
  <c r="L8553" i="2"/>
  <c r="M8553" i="2" s="1"/>
  <c r="L8554" i="2"/>
  <c r="M8554" i="2" s="1"/>
  <c r="L8555" i="2"/>
  <c r="M8555" i="2" s="1"/>
  <c r="L8556" i="2"/>
  <c r="M8556" i="2" s="1"/>
  <c r="L8557" i="2"/>
  <c r="M8557" i="2" s="1"/>
  <c r="L8558" i="2"/>
  <c r="M8558" i="2" s="1"/>
  <c r="L8559" i="2"/>
  <c r="M8559" i="2" s="1"/>
  <c r="L8560" i="2"/>
  <c r="M8560" i="2" s="1"/>
  <c r="L8561" i="2"/>
  <c r="M8561" i="2" s="1"/>
  <c r="L8562" i="2"/>
  <c r="M8562" i="2" s="1"/>
  <c r="L8563" i="2"/>
  <c r="M8563" i="2" s="1"/>
  <c r="L8564" i="2"/>
  <c r="M8564" i="2" s="1"/>
  <c r="L8565" i="2"/>
  <c r="M8565" i="2" s="1"/>
  <c r="L8566" i="2"/>
  <c r="M8566" i="2" s="1"/>
  <c r="L8567" i="2"/>
  <c r="M8567" i="2" s="1"/>
  <c r="L8568" i="2"/>
  <c r="M8568" i="2" s="1"/>
  <c r="L8569" i="2"/>
  <c r="M8569" i="2" s="1"/>
  <c r="L8570" i="2"/>
  <c r="M8570" i="2" s="1"/>
  <c r="L8571" i="2"/>
  <c r="M8571" i="2" s="1"/>
  <c r="L8572" i="2"/>
  <c r="M8572" i="2" s="1"/>
  <c r="L8573" i="2"/>
  <c r="M8573" i="2" s="1"/>
  <c r="L8574" i="2"/>
  <c r="M8574" i="2" s="1"/>
  <c r="L8575" i="2"/>
  <c r="M8575" i="2" s="1"/>
  <c r="L8576" i="2"/>
  <c r="M8576" i="2" s="1"/>
  <c r="L8577" i="2"/>
  <c r="M8577" i="2" s="1"/>
  <c r="L8578" i="2"/>
  <c r="M8578" i="2" s="1"/>
  <c r="L8579" i="2"/>
  <c r="M8579" i="2" s="1"/>
  <c r="L8580" i="2"/>
  <c r="M8580" i="2" s="1"/>
  <c r="L8581" i="2"/>
  <c r="M8581" i="2" s="1"/>
  <c r="L8582" i="2"/>
  <c r="M8582" i="2" s="1"/>
  <c r="L8583" i="2"/>
  <c r="M8583" i="2" s="1"/>
  <c r="L8584" i="2"/>
  <c r="M8584" i="2" s="1"/>
  <c r="L8585" i="2"/>
  <c r="M8585" i="2" s="1"/>
  <c r="L8586" i="2"/>
  <c r="M8586" i="2" s="1"/>
  <c r="L8587" i="2"/>
  <c r="M8587" i="2" s="1"/>
  <c r="L8588" i="2"/>
  <c r="M8588" i="2" s="1"/>
  <c r="L8589" i="2"/>
  <c r="M8589" i="2" s="1"/>
  <c r="L8590" i="2"/>
  <c r="M8590" i="2" s="1"/>
  <c r="L8591" i="2"/>
  <c r="M8591" i="2" s="1"/>
  <c r="L8592" i="2"/>
  <c r="M8592" i="2" s="1"/>
  <c r="L8593" i="2"/>
  <c r="M8593" i="2" s="1"/>
  <c r="L8594" i="2"/>
  <c r="M8594" i="2" s="1"/>
  <c r="L8595" i="2"/>
  <c r="M8595" i="2" s="1"/>
  <c r="L8596" i="2"/>
  <c r="M8596" i="2" s="1"/>
  <c r="L8597" i="2"/>
  <c r="M8597" i="2" s="1"/>
  <c r="L8598" i="2"/>
  <c r="M8598" i="2" s="1"/>
  <c r="L8599" i="2"/>
  <c r="M8599" i="2" s="1"/>
  <c r="L8600" i="2"/>
  <c r="M8600" i="2" s="1"/>
  <c r="L8601" i="2"/>
  <c r="M8601" i="2" s="1"/>
  <c r="L8602" i="2"/>
  <c r="M8602" i="2" s="1"/>
  <c r="L8603" i="2"/>
  <c r="M8603" i="2" s="1"/>
  <c r="L8604" i="2"/>
  <c r="M8604" i="2" s="1"/>
  <c r="L8605" i="2"/>
  <c r="M8605" i="2" s="1"/>
  <c r="L8606" i="2"/>
  <c r="M8606" i="2" s="1"/>
  <c r="L8607" i="2"/>
  <c r="M8607" i="2" s="1"/>
  <c r="L8608" i="2"/>
  <c r="M8608" i="2" s="1"/>
  <c r="L8609" i="2"/>
  <c r="M8609" i="2" s="1"/>
  <c r="L8610" i="2"/>
  <c r="M8610" i="2" s="1"/>
  <c r="L8611" i="2"/>
  <c r="M8611" i="2" s="1"/>
  <c r="L8612" i="2"/>
  <c r="M8612" i="2" s="1"/>
  <c r="L8613" i="2"/>
  <c r="M8613" i="2" s="1"/>
  <c r="L8614" i="2"/>
  <c r="M8614" i="2" s="1"/>
  <c r="L8615" i="2"/>
  <c r="M8615" i="2" s="1"/>
  <c r="L8616" i="2"/>
  <c r="M8616" i="2" s="1"/>
  <c r="L8617" i="2"/>
  <c r="M8617" i="2" s="1"/>
  <c r="L8618" i="2"/>
  <c r="M8618" i="2" s="1"/>
  <c r="L8619" i="2"/>
  <c r="M8619" i="2" s="1"/>
  <c r="L8620" i="2"/>
  <c r="M8620" i="2" s="1"/>
  <c r="L8621" i="2"/>
  <c r="M8621" i="2" s="1"/>
  <c r="L8622" i="2"/>
  <c r="M8622" i="2" s="1"/>
  <c r="L8623" i="2"/>
  <c r="M8623" i="2" s="1"/>
  <c r="L8624" i="2"/>
  <c r="M8624" i="2" s="1"/>
  <c r="L8625" i="2"/>
  <c r="M8625" i="2" s="1"/>
  <c r="L8626" i="2"/>
  <c r="M8626" i="2" s="1"/>
  <c r="L8627" i="2"/>
  <c r="M8627" i="2" s="1"/>
  <c r="L8628" i="2"/>
  <c r="M8628" i="2" s="1"/>
  <c r="L8629" i="2"/>
  <c r="M8629" i="2" s="1"/>
  <c r="L8630" i="2"/>
  <c r="M8630" i="2" s="1"/>
  <c r="L8631" i="2"/>
  <c r="M8631" i="2" s="1"/>
  <c r="L8632" i="2"/>
  <c r="M8632" i="2" s="1"/>
  <c r="L8633" i="2"/>
  <c r="M8633" i="2" s="1"/>
  <c r="L8634" i="2"/>
  <c r="M8634" i="2" s="1"/>
  <c r="L8635" i="2"/>
  <c r="M8635" i="2" s="1"/>
  <c r="L8636" i="2"/>
  <c r="M8636" i="2" s="1"/>
  <c r="L8637" i="2"/>
  <c r="M8637" i="2" s="1"/>
  <c r="L8638" i="2"/>
  <c r="M8638" i="2" s="1"/>
  <c r="L8639" i="2"/>
  <c r="M8639" i="2" s="1"/>
  <c r="L8640" i="2"/>
  <c r="M8640" i="2" s="1"/>
  <c r="L8641" i="2"/>
  <c r="M8641" i="2" s="1"/>
  <c r="L8642" i="2"/>
  <c r="M8642" i="2" s="1"/>
  <c r="L8643" i="2"/>
  <c r="M8643" i="2" s="1"/>
  <c r="L8644" i="2"/>
  <c r="M8644" i="2" s="1"/>
  <c r="L8645" i="2"/>
  <c r="M8645" i="2" s="1"/>
  <c r="L8646" i="2"/>
  <c r="M8646" i="2" s="1"/>
  <c r="L8647" i="2"/>
  <c r="M8647" i="2" s="1"/>
  <c r="L8648" i="2"/>
  <c r="M8648" i="2" s="1"/>
  <c r="L8649" i="2"/>
  <c r="M8649" i="2" s="1"/>
  <c r="L8650" i="2"/>
  <c r="M8650" i="2" s="1"/>
  <c r="L8651" i="2"/>
  <c r="M8651" i="2" s="1"/>
  <c r="L8652" i="2"/>
  <c r="M8652" i="2" s="1"/>
  <c r="L8653" i="2"/>
  <c r="M8653" i="2" s="1"/>
  <c r="L8654" i="2"/>
  <c r="M8654" i="2" s="1"/>
  <c r="L8655" i="2"/>
  <c r="M8655" i="2" s="1"/>
  <c r="L8656" i="2"/>
  <c r="M8656" i="2" s="1"/>
  <c r="L8657" i="2"/>
  <c r="M8657" i="2" s="1"/>
  <c r="L8658" i="2"/>
  <c r="M8658" i="2" s="1"/>
  <c r="L8659" i="2"/>
  <c r="M8659" i="2" s="1"/>
  <c r="L8660" i="2"/>
  <c r="M8660" i="2" s="1"/>
  <c r="L8661" i="2"/>
  <c r="M8661" i="2" s="1"/>
  <c r="L8662" i="2"/>
  <c r="M8662" i="2" s="1"/>
  <c r="L8663" i="2"/>
  <c r="M8663" i="2" s="1"/>
  <c r="L8664" i="2"/>
  <c r="M8664" i="2" s="1"/>
  <c r="L8665" i="2"/>
  <c r="M8665" i="2" s="1"/>
  <c r="L8666" i="2"/>
  <c r="M8666" i="2" s="1"/>
  <c r="L8667" i="2"/>
  <c r="M8667" i="2" s="1"/>
  <c r="L8668" i="2"/>
  <c r="M8668" i="2" s="1"/>
  <c r="L8669" i="2"/>
  <c r="M8669" i="2" s="1"/>
  <c r="L8670" i="2"/>
  <c r="M8670" i="2" s="1"/>
  <c r="L8671" i="2"/>
  <c r="M8671" i="2" s="1"/>
  <c r="L8672" i="2"/>
  <c r="M8672" i="2" s="1"/>
  <c r="L8673" i="2"/>
  <c r="M8673" i="2" s="1"/>
  <c r="L8674" i="2"/>
  <c r="M8674" i="2" s="1"/>
  <c r="L8675" i="2"/>
  <c r="M8675" i="2" s="1"/>
  <c r="L8676" i="2"/>
  <c r="M8676" i="2" s="1"/>
  <c r="L8677" i="2"/>
  <c r="M8677" i="2" s="1"/>
  <c r="L8678" i="2"/>
  <c r="M8678" i="2" s="1"/>
  <c r="L8679" i="2"/>
  <c r="M8679" i="2" s="1"/>
  <c r="L8680" i="2"/>
  <c r="M8680" i="2" s="1"/>
  <c r="L8681" i="2"/>
  <c r="M8681" i="2" s="1"/>
  <c r="L8682" i="2"/>
  <c r="M8682" i="2" s="1"/>
  <c r="L8683" i="2"/>
  <c r="M8683" i="2" s="1"/>
  <c r="L8684" i="2"/>
  <c r="M8684" i="2" s="1"/>
  <c r="L8685" i="2"/>
  <c r="M8685" i="2" s="1"/>
  <c r="L8686" i="2"/>
  <c r="M8686" i="2" s="1"/>
  <c r="L8687" i="2"/>
  <c r="M8687" i="2" s="1"/>
  <c r="L8688" i="2"/>
  <c r="M8688" i="2" s="1"/>
  <c r="L8689" i="2"/>
  <c r="M8689" i="2" s="1"/>
  <c r="L8690" i="2"/>
  <c r="M8690" i="2" s="1"/>
  <c r="L8691" i="2"/>
  <c r="M8691" i="2" s="1"/>
  <c r="L8692" i="2"/>
  <c r="M8692" i="2" s="1"/>
  <c r="L8693" i="2"/>
  <c r="M8693" i="2" s="1"/>
  <c r="L8694" i="2"/>
  <c r="M8694" i="2" s="1"/>
  <c r="L8695" i="2"/>
  <c r="M8695" i="2" s="1"/>
  <c r="L8696" i="2"/>
  <c r="M8696" i="2" s="1"/>
  <c r="L8697" i="2"/>
  <c r="M8697" i="2" s="1"/>
  <c r="L8698" i="2"/>
  <c r="M8698" i="2" s="1"/>
  <c r="L8699" i="2"/>
  <c r="M8699" i="2" s="1"/>
  <c r="L8700" i="2"/>
  <c r="M8700" i="2" s="1"/>
  <c r="L8701" i="2"/>
  <c r="M8701" i="2" s="1"/>
  <c r="L8702" i="2"/>
  <c r="M8702" i="2" s="1"/>
  <c r="L8703" i="2"/>
  <c r="M8703" i="2" s="1"/>
  <c r="L8704" i="2"/>
  <c r="M8704" i="2" s="1"/>
  <c r="L8705" i="2"/>
  <c r="M8705" i="2" s="1"/>
  <c r="L8706" i="2"/>
  <c r="M8706" i="2" s="1"/>
  <c r="L8707" i="2"/>
  <c r="M8707" i="2" s="1"/>
  <c r="L8708" i="2"/>
  <c r="M8708" i="2" s="1"/>
  <c r="L8709" i="2"/>
  <c r="M8709" i="2" s="1"/>
  <c r="L8710" i="2"/>
  <c r="M8710" i="2" s="1"/>
  <c r="L8711" i="2"/>
  <c r="M8711" i="2" s="1"/>
  <c r="L8712" i="2"/>
  <c r="M8712" i="2" s="1"/>
  <c r="L8713" i="2"/>
  <c r="M8713" i="2" s="1"/>
  <c r="L8714" i="2"/>
  <c r="M8714" i="2" s="1"/>
  <c r="L8715" i="2"/>
  <c r="M8715" i="2" s="1"/>
  <c r="L8716" i="2"/>
  <c r="M8716" i="2" s="1"/>
  <c r="L8717" i="2"/>
  <c r="M8717" i="2" s="1"/>
  <c r="L8718" i="2"/>
  <c r="M8718" i="2" s="1"/>
  <c r="L8719" i="2"/>
  <c r="M8719" i="2" s="1"/>
  <c r="L8720" i="2"/>
  <c r="M8720" i="2" s="1"/>
  <c r="L8721" i="2"/>
  <c r="M8721" i="2" s="1"/>
  <c r="L8722" i="2"/>
  <c r="M8722" i="2" s="1"/>
  <c r="L8723" i="2"/>
  <c r="M8723" i="2" s="1"/>
  <c r="L8724" i="2"/>
  <c r="M8724" i="2" s="1"/>
  <c r="L8725" i="2"/>
  <c r="M8725" i="2" s="1"/>
  <c r="L8726" i="2"/>
  <c r="M8726" i="2" s="1"/>
  <c r="L8727" i="2"/>
  <c r="M8727" i="2" s="1"/>
  <c r="L8728" i="2"/>
  <c r="M8728" i="2" s="1"/>
  <c r="L8729" i="2"/>
  <c r="M8729" i="2" s="1"/>
  <c r="L8730" i="2"/>
  <c r="M8730" i="2" s="1"/>
  <c r="L8731" i="2"/>
  <c r="M8731" i="2" s="1"/>
  <c r="L8732" i="2"/>
  <c r="M8732" i="2" s="1"/>
  <c r="L8733" i="2"/>
  <c r="M8733" i="2" s="1"/>
  <c r="L8734" i="2"/>
  <c r="M8734" i="2" s="1"/>
  <c r="L8735" i="2"/>
  <c r="M8735" i="2" s="1"/>
  <c r="L8736" i="2"/>
  <c r="M8736" i="2" s="1"/>
  <c r="L8737" i="2"/>
  <c r="M8737" i="2" s="1"/>
  <c r="L8738" i="2"/>
  <c r="M8738" i="2" s="1"/>
  <c r="L8739" i="2"/>
  <c r="M8739" i="2" s="1"/>
  <c r="L8740" i="2"/>
  <c r="M8740" i="2" s="1"/>
  <c r="L8741" i="2"/>
  <c r="M8741" i="2" s="1"/>
  <c r="L8742" i="2"/>
  <c r="M8742" i="2" s="1"/>
  <c r="L8743" i="2"/>
  <c r="M8743" i="2" s="1"/>
  <c r="L8744" i="2"/>
  <c r="M8744" i="2" s="1"/>
  <c r="L8745" i="2"/>
  <c r="M8745" i="2" s="1"/>
  <c r="L8746" i="2"/>
  <c r="M8746" i="2" s="1"/>
  <c r="L8747" i="2"/>
  <c r="M8747" i="2" s="1"/>
  <c r="L8748" i="2"/>
  <c r="M8748" i="2" s="1"/>
  <c r="L8749" i="2"/>
  <c r="M8749" i="2" s="1"/>
  <c r="L8750" i="2"/>
  <c r="M8750" i="2" s="1"/>
  <c r="L8751" i="2"/>
  <c r="M8751" i="2" s="1"/>
  <c r="L8752" i="2"/>
  <c r="M8752" i="2" s="1"/>
  <c r="L8753" i="2"/>
  <c r="M8753" i="2" s="1"/>
  <c r="L8754" i="2"/>
  <c r="M8754" i="2" s="1"/>
  <c r="L8755" i="2"/>
  <c r="M8755" i="2" s="1"/>
  <c r="L8756" i="2"/>
  <c r="M8756" i="2" s="1"/>
  <c r="L8757" i="2"/>
  <c r="M8757" i="2" s="1"/>
  <c r="L8758" i="2"/>
  <c r="M8758" i="2" s="1"/>
  <c r="L8759" i="2"/>
  <c r="M8759" i="2" s="1"/>
  <c r="L8760" i="2"/>
  <c r="M8760" i="2" s="1"/>
  <c r="L8761" i="2"/>
  <c r="M8761" i="2" s="1"/>
  <c r="L8762" i="2"/>
  <c r="M8762" i="2" s="1"/>
  <c r="L8763" i="2"/>
  <c r="M8763" i="2" s="1"/>
  <c r="L8764" i="2"/>
  <c r="M8764" i="2" s="1"/>
  <c r="L8765" i="2"/>
  <c r="M8765" i="2" s="1"/>
  <c r="L8766" i="2"/>
  <c r="M8766" i="2" s="1"/>
  <c r="L8767" i="2"/>
  <c r="M8767" i="2" s="1"/>
  <c r="L8768" i="2"/>
  <c r="M8768" i="2" s="1"/>
  <c r="L8769" i="2"/>
  <c r="M8769" i="2" s="1"/>
  <c r="L8770" i="2"/>
  <c r="M8770" i="2" s="1"/>
  <c r="L8771" i="2"/>
  <c r="M8771" i="2" s="1"/>
  <c r="L8772" i="2"/>
  <c r="M8772" i="2" s="1"/>
  <c r="L8773" i="2"/>
  <c r="M8773" i="2" s="1"/>
  <c r="L8774" i="2"/>
  <c r="M8774" i="2" s="1"/>
  <c r="L8775" i="2"/>
  <c r="M8775" i="2" s="1"/>
  <c r="L8776" i="2"/>
  <c r="M8776" i="2" s="1"/>
  <c r="L8777" i="2"/>
  <c r="M8777" i="2" s="1"/>
  <c r="L8778" i="2"/>
  <c r="M8778" i="2" s="1"/>
  <c r="L8779" i="2"/>
  <c r="M8779" i="2" s="1"/>
  <c r="L8780" i="2"/>
  <c r="M8780" i="2" s="1"/>
  <c r="L8781" i="2"/>
  <c r="M8781" i="2" s="1"/>
  <c r="L8782" i="2"/>
  <c r="M8782" i="2" s="1"/>
  <c r="L8783" i="2"/>
  <c r="M8783" i="2" s="1"/>
  <c r="L8784" i="2"/>
  <c r="M8784" i="2" s="1"/>
  <c r="L8785" i="2"/>
  <c r="M8785" i="2" s="1"/>
  <c r="L8786" i="2"/>
  <c r="M8786" i="2" s="1"/>
  <c r="L8787" i="2"/>
  <c r="M8787" i="2" s="1"/>
  <c r="L8788" i="2"/>
  <c r="M8788" i="2" s="1"/>
  <c r="L8789" i="2"/>
  <c r="M8789" i="2" s="1"/>
  <c r="L8790" i="2"/>
  <c r="M8790" i="2" s="1"/>
  <c r="L8791" i="2"/>
  <c r="M8791" i="2" s="1"/>
  <c r="L8792" i="2"/>
  <c r="M8792" i="2" s="1"/>
  <c r="L8793" i="2"/>
  <c r="M8793" i="2" s="1"/>
  <c r="L8794" i="2"/>
  <c r="M8794" i="2" s="1"/>
  <c r="L8795" i="2"/>
  <c r="M8795" i="2" s="1"/>
  <c r="L8796" i="2"/>
  <c r="M8796" i="2" s="1"/>
  <c r="L8797" i="2"/>
  <c r="M8797" i="2" s="1"/>
  <c r="L8798" i="2"/>
  <c r="M8798" i="2" s="1"/>
  <c r="L8799" i="2"/>
  <c r="M8799" i="2" s="1"/>
  <c r="L8800" i="2"/>
  <c r="M8800" i="2" s="1"/>
  <c r="L8801" i="2"/>
  <c r="M8801" i="2" s="1"/>
  <c r="L8802" i="2"/>
  <c r="M8802" i="2" s="1"/>
  <c r="L8803" i="2"/>
  <c r="M8803" i="2" s="1"/>
  <c r="L8804" i="2"/>
  <c r="M8804" i="2" s="1"/>
  <c r="L8805" i="2"/>
  <c r="M8805" i="2" s="1"/>
  <c r="L8806" i="2"/>
  <c r="M8806" i="2" s="1"/>
  <c r="L8807" i="2"/>
  <c r="M8807" i="2" s="1"/>
  <c r="L8808" i="2"/>
  <c r="M8808" i="2" s="1"/>
  <c r="L8809" i="2"/>
  <c r="M8809" i="2" s="1"/>
  <c r="L8810" i="2"/>
  <c r="M8810" i="2" s="1"/>
  <c r="L8811" i="2"/>
  <c r="M8811" i="2" s="1"/>
  <c r="L8812" i="2"/>
  <c r="M8812" i="2" s="1"/>
  <c r="L8813" i="2"/>
  <c r="M8813" i="2" s="1"/>
  <c r="L8814" i="2"/>
  <c r="M8814" i="2" s="1"/>
  <c r="L8815" i="2"/>
  <c r="M8815" i="2" s="1"/>
  <c r="L8816" i="2"/>
  <c r="M8816" i="2" s="1"/>
  <c r="L8817" i="2"/>
  <c r="M8817" i="2" s="1"/>
  <c r="L8818" i="2"/>
  <c r="M8818" i="2" s="1"/>
  <c r="L8819" i="2"/>
  <c r="M8819" i="2" s="1"/>
  <c r="L8820" i="2"/>
  <c r="M8820" i="2" s="1"/>
  <c r="L8821" i="2"/>
  <c r="M8821" i="2" s="1"/>
  <c r="L8822" i="2"/>
  <c r="M8822" i="2" s="1"/>
  <c r="L8823" i="2"/>
  <c r="M8823" i="2" s="1"/>
  <c r="L8824" i="2"/>
  <c r="M8824" i="2" s="1"/>
  <c r="L8825" i="2"/>
  <c r="M8825" i="2" s="1"/>
  <c r="L8826" i="2"/>
  <c r="M8826" i="2" s="1"/>
  <c r="L8827" i="2"/>
  <c r="M8827" i="2" s="1"/>
  <c r="L8828" i="2"/>
  <c r="M8828" i="2" s="1"/>
  <c r="L8829" i="2"/>
  <c r="M8829" i="2" s="1"/>
  <c r="L8830" i="2"/>
  <c r="M8830" i="2" s="1"/>
  <c r="L8831" i="2"/>
  <c r="M8831" i="2" s="1"/>
  <c r="L8832" i="2"/>
  <c r="M8832" i="2" s="1"/>
  <c r="L8833" i="2"/>
  <c r="M8833" i="2" s="1"/>
  <c r="L8834" i="2"/>
  <c r="M8834" i="2" s="1"/>
  <c r="L8835" i="2"/>
  <c r="M8835" i="2" s="1"/>
  <c r="L8836" i="2"/>
  <c r="M8836" i="2" s="1"/>
  <c r="L8837" i="2"/>
  <c r="M8837" i="2" s="1"/>
  <c r="L8838" i="2"/>
  <c r="M8838" i="2" s="1"/>
  <c r="L8839" i="2"/>
  <c r="M8839" i="2" s="1"/>
  <c r="L8840" i="2"/>
  <c r="M8840" i="2" s="1"/>
  <c r="L8841" i="2"/>
  <c r="M8841" i="2" s="1"/>
  <c r="L8842" i="2"/>
  <c r="M8842" i="2" s="1"/>
  <c r="L8843" i="2"/>
  <c r="M8843" i="2" s="1"/>
  <c r="L8844" i="2"/>
  <c r="M8844" i="2" s="1"/>
  <c r="L8845" i="2"/>
  <c r="M8845" i="2" s="1"/>
  <c r="L8846" i="2"/>
  <c r="M8846" i="2" s="1"/>
  <c r="L8847" i="2"/>
  <c r="M8847" i="2" s="1"/>
  <c r="L8848" i="2"/>
  <c r="M8848" i="2" s="1"/>
  <c r="L8849" i="2"/>
  <c r="M8849" i="2" s="1"/>
  <c r="L8850" i="2"/>
  <c r="M8850" i="2" s="1"/>
  <c r="L8851" i="2"/>
  <c r="M8851" i="2" s="1"/>
  <c r="L8852" i="2"/>
  <c r="M8852" i="2" s="1"/>
  <c r="L8853" i="2"/>
  <c r="M8853" i="2" s="1"/>
  <c r="L8854" i="2"/>
  <c r="M8854" i="2" s="1"/>
  <c r="L8855" i="2"/>
  <c r="M8855" i="2" s="1"/>
  <c r="L8856" i="2"/>
  <c r="M8856" i="2" s="1"/>
  <c r="L8857" i="2"/>
  <c r="M8857" i="2" s="1"/>
  <c r="L8858" i="2"/>
  <c r="M8858" i="2" s="1"/>
  <c r="L8859" i="2"/>
  <c r="M8859" i="2" s="1"/>
  <c r="L8860" i="2"/>
  <c r="M8860" i="2" s="1"/>
  <c r="L8861" i="2"/>
  <c r="M8861" i="2" s="1"/>
  <c r="L8862" i="2"/>
  <c r="M8862" i="2" s="1"/>
  <c r="L8863" i="2"/>
  <c r="M8863" i="2" s="1"/>
  <c r="L8864" i="2"/>
  <c r="M8864" i="2" s="1"/>
  <c r="L8865" i="2"/>
  <c r="M8865" i="2" s="1"/>
  <c r="L8866" i="2"/>
  <c r="M8866" i="2" s="1"/>
  <c r="L8867" i="2"/>
  <c r="M8867" i="2" s="1"/>
  <c r="L8868" i="2"/>
  <c r="M8868" i="2" s="1"/>
  <c r="L8869" i="2"/>
  <c r="M8869" i="2" s="1"/>
  <c r="L8870" i="2"/>
  <c r="M8870" i="2" s="1"/>
  <c r="L8871" i="2"/>
  <c r="M8871" i="2" s="1"/>
  <c r="L8872" i="2"/>
  <c r="M8872" i="2" s="1"/>
  <c r="L8873" i="2"/>
  <c r="M8873" i="2" s="1"/>
  <c r="L8874" i="2"/>
  <c r="M8874" i="2" s="1"/>
  <c r="L8875" i="2"/>
  <c r="M8875" i="2" s="1"/>
  <c r="L8876" i="2"/>
  <c r="M8876" i="2" s="1"/>
  <c r="L8877" i="2"/>
  <c r="M8877" i="2" s="1"/>
  <c r="L8878" i="2"/>
  <c r="M8878" i="2" s="1"/>
  <c r="L8879" i="2"/>
  <c r="M8879" i="2" s="1"/>
  <c r="L8880" i="2"/>
  <c r="M8880" i="2" s="1"/>
  <c r="L8881" i="2"/>
  <c r="M8881" i="2" s="1"/>
  <c r="L8882" i="2"/>
  <c r="M8882" i="2" s="1"/>
  <c r="L8883" i="2"/>
  <c r="M8883" i="2" s="1"/>
  <c r="L8884" i="2"/>
  <c r="M8884" i="2" s="1"/>
  <c r="L8885" i="2"/>
  <c r="M8885" i="2" s="1"/>
  <c r="L8886" i="2"/>
  <c r="M8886" i="2" s="1"/>
  <c r="L8887" i="2"/>
  <c r="M8887" i="2" s="1"/>
  <c r="L8888" i="2"/>
  <c r="M8888" i="2" s="1"/>
  <c r="L8889" i="2"/>
  <c r="M8889" i="2" s="1"/>
  <c r="L8890" i="2"/>
  <c r="M8890" i="2" s="1"/>
  <c r="L8891" i="2"/>
  <c r="M8891" i="2" s="1"/>
  <c r="L8892" i="2"/>
  <c r="M8892" i="2" s="1"/>
  <c r="L8893" i="2"/>
  <c r="M8893" i="2" s="1"/>
  <c r="L8894" i="2"/>
  <c r="M8894" i="2" s="1"/>
  <c r="L8895" i="2"/>
  <c r="M8895" i="2" s="1"/>
  <c r="L8896" i="2"/>
  <c r="M8896" i="2" s="1"/>
  <c r="L8897" i="2"/>
  <c r="M8897" i="2" s="1"/>
  <c r="L8898" i="2"/>
  <c r="M8898" i="2" s="1"/>
  <c r="L8899" i="2"/>
  <c r="M8899" i="2" s="1"/>
  <c r="L8900" i="2"/>
  <c r="M8900" i="2" s="1"/>
  <c r="L8901" i="2"/>
  <c r="M8901" i="2" s="1"/>
  <c r="L8902" i="2"/>
  <c r="M8902" i="2" s="1"/>
  <c r="L8903" i="2"/>
  <c r="M8903" i="2" s="1"/>
  <c r="L8904" i="2"/>
  <c r="M8904" i="2" s="1"/>
  <c r="L8905" i="2"/>
  <c r="M8905" i="2" s="1"/>
  <c r="L8906" i="2"/>
  <c r="M8906" i="2" s="1"/>
  <c r="L8907" i="2"/>
  <c r="M8907" i="2" s="1"/>
  <c r="L8908" i="2"/>
  <c r="M8908" i="2" s="1"/>
  <c r="L8909" i="2"/>
  <c r="M8909" i="2" s="1"/>
  <c r="L8910" i="2"/>
  <c r="M8910" i="2" s="1"/>
  <c r="L8911" i="2"/>
  <c r="M8911" i="2" s="1"/>
  <c r="L8912" i="2"/>
  <c r="M8912" i="2" s="1"/>
  <c r="L8913" i="2"/>
  <c r="M8913" i="2" s="1"/>
  <c r="L8914" i="2"/>
  <c r="M8914" i="2" s="1"/>
  <c r="L8915" i="2"/>
  <c r="M8915" i="2" s="1"/>
  <c r="L8916" i="2"/>
  <c r="M8916" i="2" s="1"/>
  <c r="L8917" i="2"/>
  <c r="M8917" i="2" s="1"/>
  <c r="L8918" i="2"/>
  <c r="M8918" i="2" s="1"/>
  <c r="L8919" i="2"/>
  <c r="M8919" i="2" s="1"/>
  <c r="L8920" i="2"/>
  <c r="M8920" i="2" s="1"/>
  <c r="L8921" i="2"/>
  <c r="M8921" i="2" s="1"/>
  <c r="L8922" i="2"/>
  <c r="M8922" i="2" s="1"/>
  <c r="L8923" i="2"/>
  <c r="M8923" i="2" s="1"/>
  <c r="L8924" i="2"/>
  <c r="M8924" i="2" s="1"/>
  <c r="L8925" i="2"/>
  <c r="M8925" i="2" s="1"/>
  <c r="L8926" i="2"/>
  <c r="M8926" i="2" s="1"/>
  <c r="L8927" i="2"/>
  <c r="M8927" i="2" s="1"/>
  <c r="L8928" i="2"/>
  <c r="M8928" i="2" s="1"/>
  <c r="L8929" i="2"/>
  <c r="M8929" i="2" s="1"/>
  <c r="L8930" i="2"/>
  <c r="M8930" i="2" s="1"/>
  <c r="L8931" i="2"/>
  <c r="M8931" i="2" s="1"/>
  <c r="L8932" i="2"/>
  <c r="M8932" i="2" s="1"/>
  <c r="L8933" i="2"/>
  <c r="M8933" i="2" s="1"/>
  <c r="L8934" i="2"/>
  <c r="M8934" i="2" s="1"/>
  <c r="L8935" i="2"/>
  <c r="M8935" i="2" s="1"/>
  <c r="L8936" i="2"/>
  <c r="M8936" i="2" s="1"/>
  <c r="L8937" i="2"/>
  <c r="M8937" i="2" s="1"/>
  <c r="L8938" i="2"/>
  <c r="M8938" i="2" s="1"/>
  <c r="L8939" i="2"/>
  <c r="M8939" i="2" s="1"/>
  <c r="L8940" i="2"/>
  <c r="M8940" i="2" s="1"/>
  <c r="L8941" i="2"/>
  <c r="M8941" i="2" s="1"/>
  <c r="L8942" i="2"/>
  <c r="M8942" i="2" s="1"/>
  <c r="L8943" i="2"/>
  <c r="M8943" i="2" s="1"/>
  <c r="L8944" i="2"/>
  <c r="M8944" i="2" s="1"/>
  <c r="L8945" i="2"/>
  <c r="M8945" i="2" s="1"/>
  <c r="L8946" i="2"/>
  <c r="M8946" i="2" s="1"/>
  <c r="L8947" i="2"/>
  <c r="M8947" i="2" s="1"/>
  <c r="L8948" i="2"/>
  <c r="M8948" i="2" s="1"/>
  <c r="L8949" i="2"/>
  <c r="M8949" i="2" s="1"/>
  <c r="L8950" i="2"/>
  <c r="M8950" i="2" s="1"/>
  <c r="L8951" i="2"/>
  <c r="M8951" i="2" s="1"/>
  <c r="L8952" i="2"/>
  <c r="M8952" i="2" s="1"/>
  <c r="L8953" i="2"/>
  <c r="M8953" i="2" s="1"/>
  <c r="L8954" i="2"/>
  <c r="M8954" i="2" s="1"/>
  <c r="L8955" i="2"/>
  <c r="M8955" i="2" s="1"/>
  <c r="L8956" i="2"/>
  <c r="M8956" i="2" s="1"/>
  <c r="L8957" i="2"/>
  <c r="M8957" i="2" s="1"/>
  <c r="L8958" i="2"/>
  <c r="M8958" i="2" s="1"/>
  <c r="L8959" i="2"/>
  <c r="M8959" i="2" s="1"/>
  <c r="L8960" i="2"/>
  <c r="M8960" i="2" s="1"/>
  <c r="L8961" i="2"/>
  <c r="M8961" i="2" s="1"/>
  <c r="L8962" i="2"/>
  <c r="M8962" i="2" s="1"/>
  <c r="L8963" i="2"/>
  <c r="M8963" i="2" s="1"/>
  <c r="L8964" i="2"/>
  <c r="M8964" i="2" s="1"/>
  <c r="L8965" i="2"/>
  <c r="M8965" i="2" s="1"/>
  <c r="L8966" i="2"/>
  <c r="M8966" i="2" s="1"/>
  <c r="L8967" i="2"/>
  <c r="M8967" i="2" s="1"/>
  <c r="L8968" i="2"/>
  <c r="M8968" i="2" s="1"/>
  <c r="L8969" i="2"/>
  <c r="M8969" i="2" s="1"/>
  <c r="L8970" i="2"/>
  <c r="M8970" i="2" s="1"/>
  <c r="L8971" i="2"/>
  <c r="M8971" i="2" s="1"/>
  <c r="L8972" i="2"/>
  <c r="M8972" i="2" s="1"/>
  <c r="L8973" i="2"/>
  <c r="M8973" i="2" s="1"/>
  <c r="L8974" i="2"/>
  <c r="M8974" i="2" s="1"/>
  <c r="L8975" i="2"/>
  <c r="M8975" i="2" s="1"/>
  <c r="L8976" i="2"/>
  <c r="M8976" i="2" s="1"/>
  <c r="L8977" i="2"/>
  <c r="M8977" i="2" s="1"/>
  <c r="L8978" i="2"/>
  <c r="M8978" i="2" s="1"/>
  <c r="L8979" i="2"/>
  <c r="M8979" i="2" s="1"/>
  <c r="L8980" i="2"/>
  <c r="M8980" i="2" s="1"/>
  <c r="L8981" i="2"/>
  <c r="M8981" i="2" s="1"/>
  <c r="L8982" i="2"/>
  <c r="M8982" i="2" s="1"/>
  <c r="L8983" i="2"/>
  <c r="M8983" i="2" s="1"/>
  <c r="L8984" i="2"/>
  <c r="M8984" i="2" s="1"/>
  <c r="L8985" i="2"/>
  <c r="M8985" i="2" s="1"/>
  <c r="L8986" i="2"/>
  <c r="M8986" i="2" s="1"/>
  <c r="L8987" i="2"/>
  <c r="M8987" i="2" s="1"/>
  <c r="L8988" i="2"/>
  <c r="M8988" i="2" s="1"/>
  <c r="L8989" i="2"/>
  <c r="M8989" i="2" s="1"/>
  <c r="L8990" i="2"/>
  <c r="M8990" i="2" s="1"/>
  <c r="L8991" i="2"/>
  <c r="M8991" i="2" s="1"/>
  <c r="L8992" i="2"/>
  <c r="M8992" i="2" s="1"/>
  <c r="L8993" i="2"/>
  <c r="M8993" i="2" s="1"/>
  <c r="L8994" i="2"/>
  <c r="M8994" i="2" s="1"/>
  <c r="L8995" i="2"/>
  <c r="M8995" i="2" s="1"/>
  <c r="L8996" i="2"/>
  <c r="M8996" i="2" s="1"/>
  <c r="L8997" i="2"/>
  <c r="M8997" i="2" s="1"/>
  <c r="L8998" i="2"/>
  <c r="M8998" i="2" s="1"/>
  <c r="L8999" i="2"/>
  <c r="M8999" i="2" s="1"/>
  <c r="L9000" i="2"/>
  <c r="M9000" i="2" s="1"/>
  <c r="L9001" i="2"/>
  <c r="M9001" i="2" s="1"/>
  <c r="L9002" i="2"/>
  <c r="M9002" i="2" s="1"/>
  <c r="L9003" i="2"/>
  <c r="M9003" i="2" s="1"/>
  <c r="L9004" i="2"/>
  <c r="M9004" i="2" s="1"/>
  <c r="L9005" i="2"/>
  <c r="M9005" i="2" s="1"/>
  <c r="L9006" i="2"/>
  <c r="M9006" i="2" s="1"/>
  <c r="L9007" i="2"/>
  <c r="M9007" i="2" s="1"/>
  <c r="L9008" i="2"/>
  <c r="M9008" i="2" s="1"/>
  <c r="L9009" i="2"/>
  <c r="M9009" i="2" s="1"/>
  <c r="L9010" i="2"/>
  <c r="M9010" i="2" s="1"/>
  <c r="L9011" i="2"/>
  <c r="M9011" i="2" s="1"/>
  <c r="L9012" i="2"/>
  <c r="M9012" i="2" s="1"/>
  <c r="L9013" i="2"/>
  <c r="M9013" i="2" s="1"/>
  <c r="L9014" i="2"/>
  <c r="M9014" i="2" s="1"/>
  <c r="L9015" i="2"/>
  <c r="M9015" i="2" s="1"/>
  <c r="L9016" i="2"/>
  <c r="M9016" i="2" s="1"/>
  <c r="L9017" i="2"/>
  <c r="M9017" i="2" s="1"/>
  <c r="L9018" i="2"/>
  <c r="M9018" i="2" s="1"/>
  <c r="L9019" i="2"/>
  <c r="M9019" i="2" s="1"/>
  <c r="L9020" i="2"/>
  <c r="M9020" i="2" s="1"/>
  <c r="L9021" i="2"/>
  <c r="M9021" i="2" s="1"/>
  <c r="L9022" i="2"/>
  <c r="M9022" i="2" s="1"/>
  <c r="L9023" i="2"/>
  <c r="M9023" i="2" s="1"/>
  <c r="L9024" i="2"/>
  <c r="M9024" i="2" s="1"/>
  <c r="L9025" i="2"/>
  <c r="M9025" i="2" s="1"/>
  <c r="L9026" i="2"/>
  <c r="M9026" i="2" s="1"/>
  <c r="L9027" i="2"/>
  <c r="M9027" i="2" s="1"/>
  <c r="L9028" i="2"/>
  <c r="M9028" i="2" s="1"/>
  <c r="L9029" i="2"/>
  <c r="M9029" i="2" s="1"/>
  <c r="L9030" i="2"/>
  <c r="M9030" i="2" s="1"/>
  <c r="L9031" i="2"/>
  <c r="M9031" i="2" s="1"/>
  <c r="L9032" i="2"/>
  <c r="M9032" i="2" s="1"/>
  <c r="L9033" i="2"/>
  <c r="M9033" i="2" s="1"/>
  <c r="L9034" i="2"/>
  <c r="M9034" i="2" s="1"/>
  <c r="L9035" i="2"/>
  <c r="M9035" i="2" s="1"/>
  <c r="L9036" i="2"/>
  <c r="M9036" i="2" s="1"/>
  <c r="L9037" i="2"/>
  <c r="M9037" i="2" s="1"/>
  <c r="L9038" i="2"/>
  <c r="M9038" i="2" s="1"/>
  <c r="L9039" i="2"/>
  <c r="M9039" i="2" s="1"/>
  <c r="L9040" i="2"/>
  <c r="M9040" i="2" s="1"/>
  <c r="L9041" i="2"/>
  <c r="M9041" i="2" s="1"/>
  <c r="L9042" i="2"/>
  <c r="M9042" i="2" s="1"/>
  <c r="L9043" i="2"/>
  <c r="M9043" i="2" s="1"/>
  <c r="L9044" i="2"/>
  <c r="M9044" i="2" s="1"/>
  <c r="L9045" i="2"/>
  <c r="M9045" i="2" s="1"/>
  <c r="L9046" i="2"/>
  <c r="M9046" i="2" s="1"/>
  <c r="L9047" i="2"/>
  <c r="M9047" i="2" s="1"/>
  <c r="L9048" i="2"/>
  <c r="M9048" i="2" s="1"/>
  <c r="L9049" i="2"/>
  <c r="M9049" i="2" s="1"/>
  <c r="L9050" i="2"/>
  <c r="M9050" i="2" s="1"/>
  <c r="L9051" i="2"/>
  <c r="M9051" i="2" s="1"/>
  <c r="L9052" i="2"/>
  <c r="M9052" i="2" s="1"/>
  <c r="L9053" i="2"/>
  <c r="M9053" i="2" s="1"/>
  <c r="L9054" i="2"/>
  <c r="M9054" i="2" s="1"/>
  <c r="L9055" i="2"/>
  <c r="M9055" i="2" s="1"/>
  <c r="L9056" i="2"/>
  <c r="M9056" i="2" s="1"/>
  <c r="L9057" i="2"/>
  <c r="M9057" i="2" s="1"/>
  <c r="L9058" i="2"/>
  <c r="M9058" i="2" s="1"/>
  <c r="L9059" i="2"/>
  <c r="M9059" i="2" s="1"/>
  <c r="L9060" i="2"/>
  <c r="M9060" i="2" s="1"/>
  <c r="L9061" i="2"/>
  <c r="M9061" i="2" s="1"/>
  <c r="L9062" i="2"/>
  <c r="M9062" i="2" s="1"/>
  <c r="L9063" i="2"/>
  <c r="M9063" i="2" s="1"/>
  <c r="L9064" i="2"/>
  <c r="M9064" i="2" s="1"/>
  <c r="L9065" i="2"/>
  <c r="M9065" i="2" s="1"/>
  <c r="L9066" i="2"/>
  <c r="M9066" i="2" s="1"/>
  <c r="L9067" i="2"/>
  <c r="M9067" i="2" s="1"/>
  <c r="L9068" i="2"/>
  <c r="M9068" i="2" s="1"/>
  <c r="L9069" i="2"/>
  <c r="M9069" i="2" s="1"/>
  <c r="L9070" i="2"/>
  <c r="M9070" i="2" s="1"/>
  <c r="L9071" i="2"/>
  <c r="M9071" i="2" s="1"/>
  <c r="L9072" i="2"/>
  <c r="M9072" i="2" s="1"/>
  <c r="L9073" i="2"/>
  <c r="M9073" i="2" s="1"/>
  <c r="L9074" i="2"/>
  <c r="M9074" i="2" s="1"/>
  <c r="L9075" i="2"/>
  <c r="M9075" i="2" s="1"/>
  <c r="L9076" i="2"/>
  <c r="M9076" i="2" s="1"/>
  <c r="L9077" i="2"/>
  <c r="M9077" i="2" s="1"/>
  <c r="L9078" i="2"/>
  <c r="M9078" i="2" s="1"/>
  <c r="L9079" i="2"/>
  <c r="M9079" i="2" s="1"/>
  <c r="L9080" i="2"/>
  <c r="M9080" i="2" s="1"/>
  <c r="L9081" i="2"/>
  <c r="M9081" i="2" s="1"/>
  <c r="L9082" i="2"/>
  <c r="M9082" i="2" s="1"/>
  <c r="L9083" i="2"/>
  <c r="M9083" i="2" s="1"/>
  <c r="L9084" i="2"/>
  <c r="M9084" i="2" s="1"/>
  <c r="L9085" i="2"/>
  <c r="M9085" i="2" s="1"/>
  <c r="L9086" i="2"/>
  <c r="M9086" i="2" s="1"/>
  <c r="L9087" i="2"/>
  <c r="M9087" i="2" s="1"/>
  <c r="L9088" i="2"/>
  <c r="M9088" i="2" s="1"/>
  <c r="L9089" i="2"/>
  <c r="M9089" i="2" s="1"/>
  <c r="L9090" i="2"/>
  <c r="M9090" i="2" s="1"/>
  <c r="L9091" i="2"/>
  <c r="M9091" i="2" s="1"/>
  <c r="L9092" i="2"/>
  <c r="M9092" i="2" s="1"/>
  <c r="L9093" i="2"/>
  <c r="M9093" i="2" s="1"/>
  <c r="L9094" i="2"/>
  <c r="M9094" i="2" s="1"/>
  <c r="L9095" i="2"/>
  <c r="M9095" i="2" s="1"/>
  <c r="L9096" i="2"/>
  <c r="M9096" i="2" s="1"/>
  <c r="L9097" i="2"/>
  <c r="M9097" i="2" s="1"/>
  <c r="L9098" i="2"/>
  <c r="M9098" i="2" s="1"/>
  <c r="L9099" i="2"/>
  <c r="M9099" i="2" s="1"/>
  <c r="L9100" i="2"/>
  <c r="M9100" i="2" s="1"/>
  <c r="L9101" i="2"/>
  <c r="M9101" i="2" s="1"/>
  <c r="L9102" i="2"/>
  <c r="M9102" i="2" s="1"/>
  <c r="L9103" i="2"/>
  <c r="M9103" i="2" s="1"/>
  <c r="L9104" i="2"/>
  <c r="M9104" i="2" s="1"/>
  <c r="L9105" i="2"/>
  <c r="M9105" i="2" s="1"/>
  <c r="L9106" i="2"/>
  <c r="M9106" i="2" s="1"/>
  <c r="L9107" i="2"/>
  <c r="M9107" i="2" s="1"/>
  <c r="L9108" i="2"/>
  <c r="M9108" i="2" s="1"/>
  <c r="L9109" i="2"/>
  <c r="M9109" i="2" s="1"/>
  <c r="L9110" i="2"/>
  <c r="M9110" i="2" s="1"/>
  <c r="L9111" i="2"/>
  <c r="M9111" i="2" s="1"/>
  <c r="L9112" i="2"/>
  <c r="M9112" i="2" s="1"/>
  <c r="L9113" i="2"/>
  <c r="M9113" i="2" s="1"/>
  <c r="L9114" i="2"/>
  <c r="M9114" i="2" s="1"/>
  <c r="L9115" i="2"/>
  <c r="M9115" i="2" s="1"/>
  <c r="L9116" i="2"/>
  <c r="M9116" i="2" s="1"/>
  <c r="L9117" i="2"/>
  <c r="M9117" i="2" s="1"/>
  <c r="L9118" i="2"/>
  <c r="M9118" i="2" s="1"/>
  <c r="L9119" i="2"/>
  <c r="M9119" i="2" s="1"/>
  <c r="L9120" i="2"/>
  <c r="M9120" i="2" s="1"/>
  <c r="L9121" i="2"/>
  <c r="M9121" i="2" s="1"/>
  <c r="L9122" i="2"/>
  <c r="M9122" i="2" s="1"/>
  <c r="L9123" i="2"/>
  <c r="M9123" i="2" s="1"/>
  <c r="L9124" i="2"/>
  <c r="M9124" i="2" s="1"/>
  <c r="L9125" i="2"/>
  <c r="M9125" i="2" s="1"/>
  <c r="L9126" i="2"/>
  <c r="M9126" i="2" s="1"/>
  <c r="L9127" i="2"/>
  <c r="M9127" i="2" s="1"/>
  <c r="L9128" i="2"/>
  <c r="M9128" i="2" s="1"/>
  <c r="L9129" i="2"/>
  <c r="M9129" i="2" s="1"/>
  <c r="L9130" i="2"/>
  <c r="M9130" i="2" s="1"/>
  <c r="L9131" i="2"/>
  <c r="M9131" i="2" s="1"/>
  <c r="L9132" i="2"/>
  <c r="M9132" i="2" s="1"/>
  <c r="L9133" i="2"/>
  <c r="M9133" i="2" s="1"/>
  <c r="L9134" i="2"/>
  <c r="M9134" i="2" s="1"/>
  <c r="L9135" i="2"/>
  <c r="M9135" i="2" s="1"/>
  <c r="L9136" i="2"/>
  <c r="M9136" i="2" s="1"/>
  <c r="L9137" i="2"/>
  <c r="M9137" i="2" s="1"/>
  <c r="L9138" i="2"/>
  <c r="M9138" i="2" s="1"/>
  <c r="L9139" i="2"/>
  <c r="M9139" i="2" s="1"/>
  <c r="L9140" i="2"/>
  <c r="M9140" i="2" s="1"/>
  <c r="L9141" i="2"/>
  <c r="M9141" i="2" s="1"/>
  <c r="L9142" i="2"/>
  <c r="M9142" i="2" s="1"/>
  <c r="L9143" i="2"/>
  <c r="M9143" i="2" s="1"/>
  <c r="L9144" i="2"/>
  <c r="M9144" i="2" s="1"/>
  <c r="L9145" i="2"/>
  <c r="M9145" i="2" s="1"/>
  <c r="L9146" i="2"/>
  <c r="M9146" i="2" s="1"/>
  <c r="L9147" i="2"/>
  <c r="M9147" i="2" s="1"/>
  <c r="L9148" i="2"/>
  <c r="M9148" i="2" s="1"/>
  <c r="L9149" i="2"/>
  <c r="M9149" i="2" s="1"/>
  <c r="L9150" i="2"/>
  <c r="M9150" i="2" s="1"/>
  <c r="L9151" i="2"/>
  <c r="M9151" i="2" s="1"/>
  <c r="L9152" i="2"/>
  <c r="M9152" i="2" s="1"/>
  <c r="L9153" i="2"/>
  <c r="M9153" i="2" s="1"/>
  <c r="L9154" i="2"/>
  <c r="M9154" i="2" s="1"/>
  <c r="L9155" i="2"/>
  <c r="M9155" i="2" s="1"/>
  <c r="L9156" i="2"/>
  <c r="M9156" i="2" s="1"/>
  <c r="L9157" i="2"/>
  <c r="M9157" i="2" s="1"/>
  <c r="L9158" i="2"/>
  <c r="M9158" i="2" s="1"/>
  <c r="L9159" i="2"/>
  <c r="M9159" i="2" s="1"/>
  <c r="L9160" i="2"/>
  <c r="M9160" i="2" s="1"/>
  <c r="L9161" i="2"/>
  <c r="M9161" i="2" s="1"/>
  <c r="L9162" i="2"/>
  <c r="M9162" i="2" s="1"/>
  <c r="L9163" i="2"/>
  <c r="M9163" i="2" s="1"/>
  <c r="L9164" i="2"/>
  <c r="M9164" i="2" s="1"/>
  <c r="L9165" i="2"/>
  <c r="M9165" i="2" s="1"/>
  <c r="L9166" i="2"/>
  <c r="M9166" i="2" s="1"/>
  <c r="L9167" i="2"/>
  <c r="M9167" i="2" s="1"/>
  <c r="L9168" i="2"/>
  <c r="M9168" i="2" s="1"/>
  <c r="L9169" i="2"/>
  <c r="M9169" i="2" s="1"/>
  <c r="L9170" i="2"/>
  <c r="M9170" i="2" s="1"/>
  <c r="L9171" i="2"/>
  <c r="M9171" i="2" s="1"/>
  <c r="L9172" i="2"/>
  <c r="M9172" i="2" s="1"/>
  <c r="L9173" i="2"/>
  <c r="M9173" i="2" s="1"/>
  <c r="L9174" i="2"/>
  <c r="M9174" i="2" s="1"/>
  <c r="L9175" i="2"/>
  <c r="M9175" i="2" s="1"/>
  <c r="L9176" i="2"/>
  <c r="M9176" i="2" s="1"/>
  <c r="L9177" i="2"/>
  <c r="M9177" i="2" s="1"/>
  <c r="L9178" i="2"/>
  <c r="M9178" i="2" s="1"/>
  <c r="L9179" i="2"/>
  <c r="M9179" i="2" s="1"/>
  <c r="L9180" i="2"/>
  <c r="M9180" i="2" s="1"/>
  <c r="L9181" i="2"/>
  <c r="M9181" i="2" s="1"/>
  <c r="L9182" i="2"/>
  <c r="M9182" i="2" s="1"/>
  <c r="L9183" i="2"/>
  <c r="M9183" i="2" s="1"/>
  <c r="L9184" i="2"/>
  <c r="M9184" i="2" s="1"/>
  <c r="L9185" i="2"/>
  <c r="M9185" i="2" s="1"/>
  <c r="L9186" i="2"/>
  <c r="M9186" i="2" s="1"/>
  <c r="L9187" i="2"/>
  <c r="M9187" i="2" s="1"/>
  <c r="L9188" i="2"/>
  <c r="M9188" i="2" s="1"/>
  <c r="L9189" i="2"/>
  <c r="M9189" i="2" s="1"/>
  <c r="L9190" i="2"/>
  <c r="M9190" i="2" s="1"/>
  <c r="L9191" i="2"/>
  <c r="M9191" i="2" s="1"/>
  <c r="L9192" i="2"/>
  <c r="M9192" i="2" s="1"/>
  <c r="L9193" i="2"/>
  <c r="M9193" i="2" s="1"/>
  <c r="L9194" i="2"/>
  <c r="M9194" i="2" s="1"/>
  <c r="L9195" i="2"/>
  <c r="M9195" i="2" s="1"/>
  <c r="L9196" i="2"/>
  <c r="M9196" i="2" s="1"/>
  <c r="L9197" i="2"/>
  <c r="M9197" i="2" s="1"/>
  <c r="L9198" i="2"/>
  <c r="M9198" i="2" s="1"/>
  <c r="L9199" i="2"/>
  <c r="M9199" i="2" s="1"/>
  <c r="L9200" i="2"/>
  <c r="M9200" i="2" s="1"/>
  <c r="L9201" i="2"/>
  <c r="M9201" i="2" s="1"/>
  <c r="L9202" i="2"/>
  <c r="M9202" i="2" s="1"/>
  <c r="L9203" i="2"/>
  <c r="M9203" i="2" s="1"/>
  <c r="L9204" i="2"/>
  <c r="M9204" i="2" s="1"/>
  <c r="L9205" i="2"/>
  <c r="M9205" i="2" s="1"/>
  <c r="L9206" i="2"/>
  <c r="M9206" i="2" s="1"/>
  <c r="L9207" i="2"/>
  <c r="M9207" i="2" s="1"/>
  <c r="L9208" i="2"/>
  <c r="M9208" i="2" s="1"/>
  <c r="L9209" i="2"/>
  <c r="M9209" i="2" s="1"/>
  <c r="L9210" i="2"/>
  <c r="M9210" i="2" s="1"/>
  <c r="L9211" i="2"/>
  <c r="M9211" i="2" s="1"/>
  <c r="L9212" i="2"/>
  <c r="M9212" i="2" s="1"/>
  <c r="L9213" i="2"/>
  <c r="M9213" i="2" s="1"/>
  <c r="L9214" i="2"/>
  <c r="M9214" i="2" s="1"/>
  <c r="L9215" i="2"/>
  <c r="M9215" i="2" s="1"/>
  <c r="L9216" i="2"/>
  <c r="M9216" i="2" s="1"/>
  <c r="L9217" i="2"/>
  <c r="M9217" i="2" s="1"/>
  <c r="L9218" i="2"/>
  <c r="M9218" i="2" s="1"/>
  <c r="L9219" i="2"/>
  <c r="M9219" i="2" s="1"/>
  <c r="L9220" i="2"/>
  <c r="M9220" i="2" s="1"/>
  <c r="L9221" i="2"/>
  <c r="M9221" i="2" s="1"/>
  <c r="L9222" i="2"/>
  <c r="M9222" i="2" s="1"/>
  <c r="L9223" i="2"/>
  <c r="M9223" i="2" s="1"/>
  <c r="L9224" i="2"/>
  <c r="M9224" i="2" s="1"/>
  <c r="L9225" i="2"/>
  <c r="M9225" i="2" s="1"/>
  <c r="L9226" i="2"/>
  <c r="M9226" i="2" s="1"/>
  <c r="L9227" i="2"/>
  <c r="M9227" i="2" s="1"/>
  <c r="L9228" i="2"/>
  <c r="M9228" i="2" s="1"/>
  <c r="L9229" i="2"/>
  <c r="M9229" i="2" s="1"/>
  <c r="L9230" i="2"/>
  <c r="M9230" i="2" s="1"/>
  <c r="L9231" i="2"/>
  <c r="M9231" i="2" s="1"/>
  <c r="L9232" i="2"/>
  <c r="M9232" i="2" s="1"/>
  <c r="L9233" i="2"/>
  <c r="M9233" i="2" s="1"/>
  <c r="L9234" i="2"/>
  <c r="M9234" i="2" s="1"/>
  <c r="L9235" i="2"/>
  <c r="M9235" i="2" s="1"/>
  <c r="L9236" i="2"/>
  <c r="M9236" i="2" s="1"/>
  <c r="L9237" i="2"/>
  <c r="M9237" i="2" s="1"/>
  <c r="L9238" i="2"/>
  <c r="M9238" i="2" s="1"/>
  <c r="L9239" i="2"/>
  <c r="M9239" i="2" s="1"/>
  <c r="L9240" i="2"/>
  <c r="M9240" i="2" s="1"/>
  <c r="L9241" i="2"/>
  <c r="M9241" i="2" s="1"/>
  <c r="L9242" i="2"/>
  <c r="M9242" i="2" s="1"/>
  <c r="L9243" i="2"/>
  <c r="M9243" i="2" s="1"/>
  <c r="L9244" i="2"/>
  <c r="M9244" i="2" s="1"/>
  <c r="L9245" i="2"/>
  <c r="M9245" i="2" s="1"/>
  <c r="L9246" i="2"/>
  <c r="M9246" i="2" s="1"/>
  <c r="L9247" i="2"/>
  <c r="M9247" i="2" s="1"/>
  <c r="L9248" i="2"/>
  <c r="M9248" i="2" s="1"/>
  <c r="L9249" i="2"/>
  <c r="M9249" i="2" s="1"/>
  <c r="L9250" i="2"/>
  <c r="M9250" i="2" s="1"/>
  <c r="L9251" i="2"/>
  <c r="M9251" i="2" s="1"/>
  <c r="L9252" i="2"/>
  <c r="M9252" i="2" s="1"/>
  <c r="L9253" i="2"/>
  <c r="M9253" i="2" s="1"/>
  <c r="L9254" i="2"/>
  <c r="M9254" i="2" s="1"/>
  <c r="L9255" i="2"/>
  <c r="M9255" i="2" s="1"/>
  <c r="L9256" i="2"/>
  <c r="M9256" i="2" s="1"/>
  <c r="L9257" i="2"/>
  <c r="M9257" i="2" s="1"/>
  <c r="L9258" i="2"/>
  <c r="M9258" i="2" s="1"/>
  <c r="L9259" i="2"/>
  <c r="M9259" i="2" s="1"/>
  <c r="L9260" i="2"/>
  <c r="M9260" i="2" s="1"/>
  <c r="L9261" i="2"/>
  <c r="M9261" i="2" s="1"/>
  <c r="L9262" i="2"/>
  <c r="M9262" i="2" s="1"/>
  <c r="L9263" i="2"/>
  <c r="M9263" i="2" s="1"/>
  <c r="L9264" i="2"/>
  <c r="M9264" i="2" s="1"/>
  <c r="L9265" i="2"/>
  <c r="M9265" i="2" s="1"/>
  <c r="L9266" i="2"/>
  <c r="M9266" i="2" s="1"/>
  <c r="L9267" i="2"/>
  <c r="M9267" i="2" s="1"/>
  <c r="L9268" i="2"/>
  <c r="M9268" i="2" s="1"/>
  <c r="L9269" i="2"/>
  <c r="M9269" i="2" s="1"/>
  <c r="L9270" i="2"/>
  <c r="M9270" i="2" s="1"/>
  <c r="L9271" i="2"/>
  <c r="M9271" i="2" s="1"/>
  <c r="L9272" i="2"/>
  <c r="M9272" i="2" s="1"/>
  <c r="L9273" i="2"/>
  <c r="M9273" i="2" s="1"/>
  <c r="L9274" i="2"/>
  <c r="M9274" i="2" s="1"/>
  <c r="L9275" i="2"/>
  <c r="M9275" i="2" s="1"/>
  <c r="L9276" i="2"/>
  <c r="M9276" i="2" s="1"/>
  <c r="L9277" i="2"/>
  <c r="M9277" i="2" s="1"/>
  <c r="L9278" i="2"/>
  <c r="M9278" i="2" s="1"/>
  <c r="L9279" i="2"/>
  <c r="M9279" i="2" s="1"/>
  <c r="L9280" i="2"/>
  <c r="M9280" i="2" s="1"/>
  <c r="L9281" i="2"/>
  <c r="M9281" i="2" s="1"/>
  <c r="L9282" i="2"/>
  <c r="M9282" i="2" s="1"/>
  <c r="L9283" i="2"/>
  <c r="M9283" i="2" s="1"/>
  <c r="L9284" i="2"/>
  <c r="M9284" i="2" s="1"/>
  <c r="L9285" i="2"/>
  <c r="M9285" i="2" s="1"/>
  <c r="L9286" i="2"/>
  <c r="M9286" i="2" s="1"/>
  <c r="L9287" i="2"/>
  <c r="M9287" i="2" s="1"/>
  <c r="L9288" i="2"/>
  <c r="M9288" i="2" s="1"/>
  <c r="L9289" i="2"/>
  <c r="M9289" i="2" s="1"/>
  <c r="L9290" i="2"/>
  <c r="M9290" i="2" s="1"/>
  <c r="L9291" i="2"/>
  <c r="M9291" i="2" s="1"/>
  <c r="L9292" i="2"/>
  <c r="M9292" i="2" s="1"/>
  <c r="L9293" i="2"/>
  <c r="M9293" i="2" s="1"/>
  <c r="L9294" i="2"/>
  <c r="M9294" i="2" s="1"/>
  <c r="L9295" i="2"/>
  <c r="M9295" i="2" s="1"/>
  <c r="L9296" i="2"/>
  <c r="M9296" i="2" s="1"/>
  <c r="L9297" i="2"/>
  <c r="M9297" i="2" s="1"/>
  <c r="L9298" i="2"/>
  <c r="M9298" i="2" s="1"/>
  <c r="L9299" i="2"/>
  <c r="M9299" i="2" s="1"/>
  <c r="L9300" i="2"/>
  <c r="M9300" i="2" s="1"/>
  <c r="L9301" i="2"/>
  <c r="M9301" i="2" s="1"/>
  <c r="L9302" i="2"/>
  <c r="M9302" i="2" s="1"/>
  <c r="L9303" i="2"/>
  <c r="M9303" i="2" s="1"/>
  <c r="L9304" i="2"/>
  <c r="M9304" i="2" s="1"/>
  <c r="L9305" i="2"/>
  <c r="M9305" i="2" s="1"/>
  <c r="L9306" i="2"/>
  <c r="M9306" i="2" s="1"/>
  <c r="L9307" i="2"/>
  <c r="M9307" i="2" s="1"/>
  <c r="L9308" i="2"/>
  <c r="M9308" i="2" s="1"/>
  <c r="L9309" i="2"/>
  <c r="M9309" i="2" s="1"/>
  <c r="L9310" i="2"/>
  <c r="M9310" i="2" s="1"/>
  <c r="L9311" i="2"/>
  <c r="M9311" i="2" s="1"/>
  <c r="L9312" i="2"/>
  <c r="M9312" i="2" s="1"/>
  <c r="L9313" i="2"/>
  <c r="M9313" i="2" s="1"/>
  <c r="L9314" i="2"/>
  <c r="M9314" i="2" s="1"/>
  <c r="L9315" i="2"/>
  <c r="M9315" i="2" s="1"/>
  <c r="L9316" i="2"/>
  <c r="M9316" i="2" s="1"/>
  <c r="L9317" i="2"/>
  <c r="M9317" i="2" s="1"/>
  <c r="L9318" i="2"/>
  <c r="M9318" i="2" s="1"/>
  <c r="L9319" i="2"/>
  <c r="M9319" i="2" s="1"/>
  <c r="L9320" i="2"/>
  <c r="M9320" i="2" s="1"/>
  <c r="L9321" i="2"/>
  <c r="M9321" i="2" s="1"/>
  <c r="L9322" i="2"/>
  <c r="M9322" i="2" s="1"/>
  <c r="L9323" i="2"/>
  <c r="M9323" i="2" s="1"/>
  <c r="L9324" i="2"/>
  <c r="M9324" i="2" s="1"/>
  <c r="L9325" i="2"/>
  <c r="M9325" i="2" s="1"/>
  <c r="L9326" i="2"/>
  <c r="M9326" i="2" s="1"/>
  <c r="L9327" i="2"/>
  <c r="M9327" i="2" s="1"/>
  <c r="L9328" i="2"/>
  <c r="M9328" i="2" s="1"/>
  <c r="L9329" i="2"/>
  <c r="M9329" i="2" s="1"/>
  <c r="L9330" i="2"/>
  <c r="M9330" i="2" s="1"/>
  <c r="L9331" i="2"/>
  <c r="M9331" i="2" s="1"/>
  <c r="L9332" i="2"/>
  <c r="M9332" i="2" s="1"/>
  <c r="L9333" i="2"/>
  <c r="M9333" i="2" s="1"/>
  <c r="L9334" i="2"/>
  <c r="M9334" i="2" s="1"/>
  <c r="L9335" i="2"/>
  <c r="M9335" i="2" s="1"/>
  <c r="L9336" i="2"/>
  <c r="M9336" i="2" s="1"/>
  <c r="L9337" i="2"/>
  <c r="M9337" i="2" s="1"/>
  <c r="L9338" i="2"/>
  <c r="M9338" i="2" s="1"/>
  <c r="L9339" i="2"/>
  <c r="M9339" i="2" s="1"/>
  <c r="L9340" i="2"/>
  <c r="M9340" i="2" s="1"/>
  <c r="L9341" i="2"/>
  <c r="M9341" i="2" s="1"/>
  <c r="L9342" i="2"/>
  <c r="M9342" i="2" s="1"/>
  <c r="L9343" i="2"/>
  <c r="M9343" i="2" s="1"/>
  <c r="L9344" i="2"/>
  <c r="M9344" i="2" s="1"/>
  <c r="L9345" i="2"/>
  <c r="M9345" i="2" s="1"/>
  <c r="L9346" i="2"/>
  <c r="M9346" i="2" s="1"/>
  <c r="L9347" i="2"/>
  <c r="M9347" i="2" s="1"/>
  <c r="L9348" i="2"/>
  <c r="M9348" i="2" s="1"/>
  <c r="L9349" i="2"/>
  <c r="M9349" i="2" s="1"/>
  <c r="L9350" i="2"/>
  <c r="M9350" i="2" s="1"/>
  <c r="L9351" i="2"/>
  <c r="M9351" i="2" s="1"/>
  <c r="L9352" i="2"/>
  <c r="M9352" i="2" s="1"/>
  <c r="L9353" i="2"/>
  <c r="M9353" i="2" s="1"/>
  <c r="L9354" i="2"/>
  <c r="M9354" i="2" s="1"/>
  <c r="L9355" i="2"/>
  <c r="M9355" i="2" s="1"/>
  <c r="L9356" i="2"/>
  <c r="M9356" i="2" s="1"/>
  <c r="L9357" i="2"/>
  <c r="M9357" i="2" s="1"/>
  <c r="L9358" i="2"/>
  <c r="M9358" i="2" s="1"/>
  <c r="L9359" i="2"/>
  <c r="M9359" i="2" s="1"/>
  <c r="L9360" i="2"/>
  <c r="M9360" i="2" s="1"/>
  <c r="L9361" i="2"/>
  <c r="M9361" i="2" s="1"/>
  <c r="L9362" i="2"/>
  <c r="M9362" i="2" s="1"/>
  <c r="L9363" i="2"/>
  <c r="M9363" i="2" s="1"/>
  <c r="L9364" i="2"/>
  <c r="M9364" i="2" s="1"/>
  <c r="L9365" i="2"/>
  <c r="M9365" i="2" s="1"/>
  <c r="L9366" i="2"/>
  <c r="M9366" i="2" s="1"/>
  <c r="L9367" i="2"/>
  <c r="M9367" i="2" s="1"/>
  <c r="L9368" i="2"/>
  <c r="M9368" i="2" s="1"/>
  <c r="L9369" i="2"/>
  <c r="M9369" i="2" s="1"/>
  <c r="L9370" i="2"/>
  <c r="M9370" i="2" s="1"/>
  <c r="L9371" i="2"/>
  <c r="M9371" i="2" s="1"/>
  <c r="L9372" i="2"/>
  <c r="M9372" i="2" s="1"/>
  <c r="L9373" i="2"/>
  <c r="M9373" i="2" s="1"/>
  <c r="L9374" i="2"/>
  <c r="M9374" i="2" s="1"/>
  <c r="L9375" i="2"/>
  <c r="M9375" i="2" s="1"/>
  <c r="L9376" i="2"/>
  <c r="M9376" i="2" s="1"/>
  <c r="L9377" i="2"/>
  <c r="M9377" i="2" s="1"/>
  <c r="L9378" i="2"/>
  <c r="M9378" i="2" s="1"/>
  <c r="L9379" i="2"/>
  <c r="M9379" i="2" s="1"/>
  <c r="L9380" i="2"/>
  <c r="M9380" i="2" s="1"/>
  <c r="L9381" i="2"/>
  <c r="M9381" i="2" s="1"/>
  <c r="L9382" i="2"/>
  <c r="M9382" i="2" s="1"/>
  <c r="L9383" i="2"/>
  <c r="M9383" i="2" s="1"/>
  <c r="L9384" i="2"/>
  <c r="M9384" i="2" s="1"/>
  <c r="L9385" i="2"/>
  <c r="M9385" i="2" s="1"/>
  <c r="L9386" i="2"/>
  <c r="M9386" i="2" s="1"/>
  <c r="L9387" i="2"/>
  <c r="M9387" i="2" s="1"/>
  <c r="L9388" i="2"/>
  <c r="M9388" i="2" s="1"/>
  <c r="L9389" i="2"/>
  <c r="M9389" i="2" s="1"/>
  <c r="L9390" i="2"/>
  <c r="M9390" i="2" s="1"/>
  <c r="L9391" i="2"/>
  <c r="M9391" i="2" s="1"/>
  <c r="L9392" i="2"/>
  <c r="M9392" i="2" s="1"/>
  <c r="L9393" i="2"/>
  <c r="M9393" i="2" s="1"/>
  <c r="L9394" i="2"/>
  <c r="M9394" i="2" s="1"/>
  <c r="L9395" i="2"/>
  <c r="M9395" i="2" s="1"/>
  <c r="L9396" i="2"/>
  <c r="M9396" i="2" s="1"/>
  <c r="L9397" i="2"/>
  <c r="M9397" i="2" s="1"/>
  <c r="L9398" i="2"/>
  <c r="M9398" i="2" s="1"/>
  <c r="L9399" i="2"/>
  <c r="M9399" i="2" s="1"/>
  <c r="L9400" i="2"/>
  <c r="M9400" i="2" s="1"/>
  <c r="L9401" i="2"/>
  <c r="M9401" i="2" s="1"/>
  <c r="L9402" i="2"/>
  <c r="M9402" i="2" s="1"/>
  <c r="L9403" i="2"/>
  <c r="M9403" i="2" s="1"/>
  <c r="L9404" i="2"/>
  <c r="M9404" i="2" s="1"/>
  <c r="L9405" i="2"/>
  <c r="M9405" i="2" s="1"/>
  <c r="L9406" i="2"/>
  <c r="M9406" i="2" s="1"/>
  <c r="L9407" i="2"/>
  <c r="M9407" i="2" s="1"/>
  <c r="L9408" i="2"/>
  <c r="M9408" i="2" s="1"/>
  <c r="L9409" i="2"/>
  <c r="M9409" i="2" s="1"/>
  <c r="L9410" i="2"/>
  <c r="M9410" i="2" s="1"/>
  <c r="L9411" i="2"/>
  <c r="M9411" i="2" s="1"/>
  <c r="L9412" i="2"/>
  <c r="M9412" i="2" s="1"/>
  <c r="L9413" i="2"/>
  <c r="M9413" i="2" s="1"/>
  <c r="L9414" i="2"/>
  <c r="M9414" i="2" s="1"/>
  <c r="L9415" i="2"/>
  <c r="M9415" i="2" s="1"/>
  <c r="L9416" i="2"/>
  <c r="M9416" i="2" s="1"/>
  <c r="L9417" i="2"/>
  <c r="M9417" i="2" s="1"/>
  <c r="L9418" i="2"/>
  <c r="M9418" i="2" s="1"/>
  <c r="L9419" i="2"/>
  <c r="M9419" i="2" s="1"/>
  <c r="L9420" i="2"/>
  <c r="M9420" i="2" s="1"/>
  <c r="L9421" i="2"/>
  <c r="M9421" i="2" s="1"/>
  <c r="L9422" i="2"/>
  <c r="M9422" i="2" s="1"/>
  <c r="L9423" i="2"/>
  <c r="M9423" i="2" s="1"/>
  <c r="L9424" i="2"/>
  <c r="M9424" i="2" s="1"/>
  <c r="L9425" i="2"/>
  <c r="M9425" i="2" s="1"/>
  <c r="L9426" i="2"/>
  <c r="M9426" i="2" s="1"/>
  <c r="L9427" i="2"/>
  <c r="M9427" i="2" s="1"/>
  <c r="L9428" i="2"/>
  <c r="M9428" i="2" s="1"/>
  <c r="L9429" i="2"/>
  <c r="M9429" i="2" s="1"/>
  <c r="L9430" i="2"/>
  <c r="M9430" i="2" s="1"/>
  <c r="L9431" i="2"/>
  <c r="M9431" i="2" s="1"/>
  <c r="L9432" i="2"/>
  <c r="M9432" i="2" s="1"/>
  <c r="L9433" i="2"/>
  <c r="M9433" i="2" s="1"/>
  <c r="L9434" i="2"/>
  <c r="M9434" i="2" s="1"/>
  <c r="L9435" i="2"/>
  <c r="M9435" i="2" s="1"/>
  <c r="L9436" i="2"/>
  <c r="M9436" i="2" s="1"/>
  <c r="L9437" i="2"/>
  <c r="M9437" i="2" s="1"/>
  <c r="L9438" i="2"/>
  <c r="M9438" i="2" s="1"/>
  <c r="L9439" i="2"/>
  <c r="M9439" i="2" s="1"/>
  <c r="L9440" i="2"/>
  <c r="M9440" i="2" s="1"/>
  <c r="L9441" i="2"/>
  <c r="M9441" i="2" s="1"/>
  <c r="L9442" i="2"/>
  <c r="M9442" i="2" s="1"/>
  <c r="L9443" i="2"/>
  <c r="M9443" i="2" s="1"/>
  <c r="L9444" i="2"/>
  <c r="M9444" i="2" s="1"/>
  <c r="L9445" i="2"/>
  <c r="M9445" i="2" s="1"/>
  <c r="L9446" i="2"/>
  <c r="M9446" i="2" s="1"/>
  <c r="L9447" i="2"/>
  <c r="M9447" i="2" s="1"/>
  <c r="L9448" i="2"/>
  <c r="M9448" i="2" s="1"/>
  <c r="L9449" i="2"/>
  <c r="M9449" i="2" s="1"/>
  <c r="L9450" i="2"/>
  <c r="M9450" i="2" s="1"/>
  <c r="L9451" i="2"/>
  <c r="M9451" i="2" s="1"/>
  <c r="L9452" i="2"/>
  <c r="M9452" i="2" s="1"/>
  <c r="L9453" i="2"/>
  <c r="M9453" i="2" s="1"/>
  <c r="L9454" i="2"/>
  <c r="M9454" i="2" s="1"/>
  <c r="L9455" i="2"/>
  <c r="M9455" i="2" s="1"/>
  <c r="L9456" i="2"/>
  <c r="M9456" i="2" s="1"/>
  <c r="L9457" i="2"/>
  <c r="M9457" i="2" s="1"/>
  <c r="L9458" i="2"/>
  <c r="M9458" i="2" s="1"/>
  <c r="L9459" i="2"/>
  <c r="M9459" i="2" s="1"/>
  <c r="L9460" i="2"/>
  <c r="M9460" i="2" s="1"/>
  <c r="L9461" i="2"/>
  <c r="M9461" i="2" s="1"/>
  <c r="L9462" i="2"/>
  <c r="M9462" i="2" s="1"/>
  <c r="L9463" i="2"/>
  <c r="M9463" i="2" s="1"/>
  <c r="L9464" i="2"/>
  <c r="M9464" i="2" s="1"/>
  <c r="L9465" i="2"/>
  <c r="M9465" i="2" s="1"/>
  <c r="L9466" i="2"/>
  <c r="M9466" i="2" s="1"/>
  <c r="L9467" i="2"/>
  <c r="M9467" i="2" s="1"/>
  <c r="L9468" i="2"/>
  <c r="M9468" i="2" s="1"/>
  <c r="L9469" i="2"/>
  <c r="M9469" i="2" s="1"/>
  <c r="L9470" i="2"/>
  <c r="M9470" i="2" s="1"/>
  <c r="L9471" i="2"/>
  <c r="M9471" i="2" s="1"/>
  <c r="L9472" i="2"/>
  <c r="M9472" i="2" s="1"/>
  <c r="L9473" i="2"/>
  <c r="M9473" i="2" s="1"/>
  <c r="L9474" i="2"/>
  <c r="M9474" i="2" s="1"/>
  <c r="L9475" i="2"/>
  <c r="M9475" i="2" s="1"/>
  <c r="L9476" i="2"/>
  <c r="M9476" i="2" s="1"/>
  <c r="L9477" i="2"/>
  <c r="M9477" i="2" s="1"/>
  <c r="L9478" i="2"/>
  <c r="M9478" i="2" s="1"/>
  <c r="L9479" i="2"/>
  <c r="M9479" i="2" s="1"/>
  <c r="L9480" i="2"/>
  <c r="M9480" i="2" s="1"/>
  <c r="L9481" i="2"/>
  <c r="M9481" i="2" s="1"/>
  <c r="L9482" i="2"/>
  <c r="M9482" i="2" s="1"/>
  <c r="L9483" i="2"/>
  <c r="M9483" i="2" s="1"/>
  <c r="L9484" i="2"/>
  <c r="M9484" i="2" s="1"/>
  <c r="L9485" i="2"/>
  <c r="M9485" i="2" s="1"/>
  <c r="L9486" i="2"/>
  <c r="M9486" i="2" s="1"/>
  <c r="L9487" i="2"/>
  <c r="M9487" i="2" s="1"/>
  <c r="L9488" i="2"/>
  <c r="M9488" i="2" s="1"/>
  <c r="L9489" i="2"/>
  <c r="M9489" i="2" s="1"/>
  <c r="L9490" i="2"/>
  <c r="M9490" i="2" s="1"/>
  <c r="L9491" i="2"/>
  <c r="M9491" i="2" s="1"/>
  <c r="L9492" i="2"/>
  <c r="M9492" i="2" s="1"/>
  <c r="L9493" i="2"/>
  <c r="M9493" i="2" s="1"/>
  <c r="L9494" i="2"/>
  <c r="M9494" i="2" s="1"/>
  <c r="L9495" i="2"/>
  <c r="M9495" i="2" s="1"/>
  <c r="L9496" i="2"/>
  <c r="M9496" i="2" s="1"/>
  <c r="L9497" i="2"/>
  <c r="M9497" i="2" s="1"/>
  <c r="L9498" i="2"/>
  <c r="M9498" i="2" s="1"/>
  <c r="L9499" i="2"/>
  <c r="M9499" i="2" s="1"/>
  <c r="L9500" i="2"/>
  <c r="M9500" i="2" s="1"/>
  <c r="L9501" i="2"/>
  <c r="M9501" i="2" s="1"/>
  <c r="L9502" i="2"/>
  <c r="M9502" i="2" s="1"/>
  <c r="L9503" i="2"/>
  <c r="M9503" i="2" s="1"/>
  <c r="L9504" i="2"/>
  <c r="M9504" i="2" s="1"/>
  <c r="L9505" i="2"/>
  <c r="M9505" i="2" s="1"/>
  <c r="L9506" i="2"/>
  <c r="M9506" i="2" s="1"/>
  <c r="L9507" i="2"/>
  <c r="M9507" i="2" s="1"/>
  <c r="L9508" i="2"/>
  <c r="M9508" i="2" s="1"/>
  <c r="L9509" i="2"/>
  <c r="M9509" i="2" s="1"/>
  <c r="L9510" i="2"/>
  <c r="M9510" i="2" s="1"/>
  <c r="L9511" i="2"/>
  <c r="M9511" i="2" s="1"/>
  <c r="L9512" i="2"/>
  <c r="M9512" i="2" s="1"/>
  <c r="L9513" i="2"/>
  <c r="M9513" i="2" s="1"/>
  <c r="L9514" i="2"/>
  <c r="M9514" i="2" s="1"/>
  <c r="L9515" i="2"/>
  <c r="M9515" i="2" s="1"/>
  <c r="L9516" i="2"/>
  <c r="M9516" i="2" s="1"/>
  <c r="L9517" i="2"/>
  <c r="M9517" i="2" s="1"/>
  <c r="L9518" i="2"/>
  <c r="M9518" i="2" s="1"/>
  <c r="L9519" i="2"/>
  <c r="M9519" i="2" s="1"/>
  <c r="L9520" i="2"/>
  <c r="M9520" i="2" s="1"/>
  <c r="L9521" i="2"/>
  <c r="M9521" i="2" s="1"/>
  <c r="L9522" i="2"/>
  <c r="M9522" i="2" s="1"/>
  <c r="L9523" i="2"/>
  <c r="M9523" i="2" s="1"/>
  <c r="L9524" i="2"/>
  <c r="M9524" i="2" s="1"/>
  <c r="L9525" i="2"/>
  <c r="M9525" i="2" s="1"/>
  <c r="L9526" i="2"/>
  <c r="M9526" i="2" s="1"/>
  <c r="L9527" i="2"/>
  <c r="M9527" i="2" s="1"/>
  <c r="L9528" i="2"/>
  <c r="M9528" i="2" s="1"/>
  <c r="L9529" i="2"/>
  <c r="M9529" i="2" s="1"/>
  <c r="L9530" i="2"/>
  <c r="M9530" i="2" s="1"/>
  <c r="L9531" i="2"/>
  <c r="M9531" i="2" s="1"/>
  <c r="L9532" i="2"/>
  <c r="M9532" i="2" s="1"/>
  <c r="L9533" i="2"/>
  <c r="M9533" i="2" s="1"/>
  <c r="L9534" i="2"/>
  <c r="M9534" i="2" s="1"/>
  <c r="L9535" i="2"/>
  <c r="M9535" i="2" s="1"/>
  <c r="L9536" i="2"/>
  <c r="M9536" i="2" s="1"/>
  <c r="L9537" i="2"/>
  <c r="M9537" i="2" s="1"/>
  <c r="L9538" i="2"/>
  <c r="M9538" i="2" s="1"/>
  <c r="L9539" i="2"/>
  <c r="M9539" i="2" s="1"/>
  <c r="L9540" i="2"/>
  <c r="M9540" i="2" s="1"/>
  <c r="L9541" i="2"/>
  <c r="M9541" i="2" s="1"/>
  <c r="L9542" i="2"/>
  <c r="M9542" i="2" s="1"/>
  <c r="L9543" i="2"/>
  <c r="M9543" i="2" s="1"/>
  <c r="L9544" i="2"/>
  <c r="M9544" i="2" s="1"/>
  <c r="L9545" i="2"/>
  <c r="M9545" i="2" s="1"/>
  <c r="L9546" i="2"/>
  <c r="M9546" i="2" s="1"/>
  <c r="L9547" i="2"/>
  <c r="M9547" i="2" s="1"/>
  <c r="L9548" i="2"/>
  <c r="M9548" i="2" s="1"/>
  <c r="L9549" i="2"/>
  <c r="M9549" i="2" s="1"/>
  <c r="L9550" i="2"/>
  <c r="M9550" i="2" s="1"/>
  <c r="L9551" i="2"/>
  <c r="M9551" i="2" s="1"/>
  <c r="L9552" i="2"/>
  <c r="M9552" i="2" s="1"/>
  <c r="L9553" i="2"/>
  <c r="M9553" i="2" s="1"/>
  <c r="L9554" i="2"/>
  <c r="M9554" i="2" s="1"/>
  <c r="L9555" i="2"/>
  <c r="M9555" i="2" s="1"/>
  <c r="L9556" i="2"/>
  <c r="M9556" i="2" s="1"/>
  <c r="L9557" i="2"/>
  <c r="M9557" i="2" s="1"/>
  <c r="L9558" i="2"/>
  <c r="M9558" i="2" s="1"/>
  <c r="L9559" i="2"/>
  <c r="M9559" i="2" s="1"/>
  <c r="L9560" i="2"/>
  <c r="M9560" i="2" s="1"/>
  <c r="L9561" i="2"/>
  <c r="M9561" i="2" s="1"/>
  <c r="L9562" i="2"/>
  <c r="M9562" i="2" s="1"/>
  <c r="L9563" i="2"/>
  <c r="M9563" i="2" s="1"/>
  <c r="L9564" i="2"/>
  <c r="M9564" i="2" s="1"/>
  <c r="L9565" i="2"/>
  <c r="M9565" i="2" s="1"/>
  <c r="L9566" i="2"/>
  <c r="M9566" i="2" s="1"/>
  <c r="L9567" i="2"/>
  <c r="M9567" i="2" s="1"/>
  <c r="L9568" i="2"/>
  <c r="M9568" i="2" s="1"/>
  <c r="L9569" i="2"/>
  <c r="M9569" i="2" s="1"/>
  <c r="L9570" i="2"/>
  <c r="M9570" i="2" s="1"/>
  <c r="L9571" i="2"/>
  <c r="M9571" i="2" s="1"/>
  <c r="L9572" i="2"/>
  <c r="M9572" i="2" s="1"/>
  <c r="L9573" i="2"/>
  <c r="M9573" i="2" s="1"/>
  <c r="L9574" i="2"/>
  <c r="M9574" i="2" s="1"/>
  <c r="L9575" i="2"/>
  <c r="M9575" i="2" s="1"/>
  <c r="L9576" i="2"/>
  <c r="M9576" i="2" s="1"/>
  <c r="L9577" i="2"/>
  <c r="M9577" i="2" s="1"/>
  <c r="L9578" i="2"/>
  <c r="M9578" i="2" s="1"/>
  <c r="L9579" i="2"/>
  <c r="M9579" i="2" s="1"/>
  <c r="L9580" i="2"/>
  <c r="M9580" i="2" s="1"/>
  <c r="L9581" i="2"/>
  <c r="M9581" i="2" s="1"/>
  <c r="L9582" i="2"/>
  <c r="M9582" i="2" s="1"/>
  <c r="L9583" i="2"/>
  <c r="M9583" i="2" s="1"/>
  <c r="L9584" i="2"/>
  <c r="M9584" i="2" s="1"/>
  <c r="L9585" i="2"/>
  <c r="M9585" i="2" s="1"/>
  <c r="L9586" i="2"/>
  <c r="M9586" i="2" s="1"/>
  <c r="L9587" i="2"/>
  <c r="M9587" i="2" s="1"/>
  <c r="L9588" i="2"/>
  <c r="M9588" i="2" s="1"/>
  <c r="L9589" i="2"/>
  <c r="M9589" i="2" s="1"/>
  <c r="L9590" i="2"/>
  <c r="M9590" i="2" s="1"/>
  <c r="L9591" i="2"/>
  <c r="M9591" i="2" s="1"/>
  <c r="L9592" i="2"/>
  <c r="M9592" i="2" s="1"/>
  <c r="L9593" i="2"/>
  <c r="M9593" i="2" s="1"/>
  <c r="L9594" i="2"/>
  <c r="M9594" i="2" s="1"/>
  <c r="L9595" i="2"/>
  <c r="M9595" i="2" s="1"/>
  <c r="L9596" i="2"/>
  <c r="M9596" i="2" s="1"/>
  <c r="L9597" i="2"/>
  <c r="M9597" i="2" s="1"/>
  <c r="L9598" i="2"/>
  <c r="M9598" i="2" s="1"/>
  <c r="L9599" i="2"/>
  <c r="M9599" i="2" s="1"/>
  <c r="L9600" i="2"/>
  <c r="M9600" i="2" s="1"/>
  <c r="L9601" i="2"/>
  <c r="M9601" i="2" s="1"/>
  <c r="L9602" i="2"/>
  <c r="M9602" i="2" s="1"/>
  <c r="L9603" i="2"/>
  <c r="M9603" i="2" s="1"/>
  <c r="L9604" i="2"/>
  <c r="M9604" i="2" s="1"/>
  <c r="L9605" i="2"/>
  <c r="M9605" i="2" s="1"/>
  <c r="L9606" i="2"/>
  <c r="M9606" i="2" s="1"/>
  <c r="L9607" i="2"/>
  <c r="M9607" i="2" s="1"/>
  <c r="L9608" i="2"/>
  <c r="M9608" i="2" s="1"/>
  <c r="L9609" i="2"/>
  <c r="M9609" i="2" s="1"/>
  <c r="L9610" i="2"/>
  <c r="M9610" i="2" s="1"/>
  <c r="L9611" i="2"/>
  <c r="M9611" i="2" s="1"/>
  <c r="L9612" i="2"/>
  <c r="M9612" i="2" s="1"/>
  <c r="L9613" i="2"/>
  <c r="M9613" i="2" s="1"/>
  <c r="L9614" i="2"/>
  <c r="M9614" i="2" s="1"/>
  <c r="L9615" i="2"/>
  <c r="M9615" i="2" s="1"/>
  <c r="L9616" i="2"/>
  <c r="M9616" i="2" s="1"/>
  <c r="L9617" i="2"/>
  <c r="M9617" i="2" s="1"/>
  <c r="L9618" i="2"/>
  <c r="M9618" i="2" s="1"/>
  <c r="L9619" i="2"/>
  <c r="M9619" i="2" s="1"/>
  <c r="L9620" i="2"/>
  <c r="M9620" i="2" s="1"/>
  <c r="L9621" i="2"/>
  <c r="M9621" i="2" s="1"/>
  <c r="L9622" i="2"/>
  <c r="M9622" i="2" s="1"/>
  <c r="L9623" i="2"/>
  <c r="M9623" i="2" s="1"/>
  <c r="L9624" i="2"/>
  <c r="M9624" i="2" s="1"/>
  <c r="L9625" i="2"/>
  <c r="M9625" i="2" s="1"/>
  <c r="L9626" i="2"/>
  <c r="M9626" i="2" s="1"/>
  <c r="L9627" i="2"/>
  <c r="M9627" i="2" s="1"/>
  <c r="L9628" i="2"/>
  <c r="M9628" i="2" s="1"/>
  <c r="L9629" i="2"/>
  <c r="M9629" i="2" s="1"/>
  <c r="L9630" i="2"/>
  <c r="M9630" i="2" s="1"/>
  <c r="L9631" i="2"/>
  <c r="M9631" i="2" s="1"/>
  <c r="L9632" i="2"/>
  <c r="M9632" i="2" s="1"/>
  <c r="L9633" i="2"/>
  <c r="M9633" i="2" s="1"/>
  <c r="L9634" i="2"/>
  <c r="M9634" i="2" s="1"/>
  <c r="L9635" i="2"/>
  <c r="M9635" i="2" s="1"/>
  <c r="L9636" i="2"/>
  <c r="M9636" i="2" s="1"/>
  <c r="L9637" i="2"/>
  <c r="M9637" i="2" s="1"/>
  <c r="L9638" i="2"/>
  <c r="M9638" i="2" s="1"/>
  <c r="L9639" i="2"/>
  <c r="M9639" i="2" s="1"/>
  <c r="L9640" i="2"/>
  <c r="M9640" i="2" s="1"/>
  <c r="L9641" i="2"/>
  <c r="M9641" i="2" s="1"/>
  <c r="L9642" i="2"/>
  <c r="M9642" i="2" s="1"/>
  <c r="L9643" i="2"/>
  <c r="M9643" i="2" s="1"/>
  <c r="L9644" i="2"/>
  <c r="M9644" i="2" s="1"/>
  <c r="L9645" i="2"/>
  <c r="M9645" i="2" s="1"/>
  <c r="L9646" i="2"/>
  <c r="M9646" i="2" s="1"/>
  <c r="L9647" i="2"/>
  <c r="M9647" i="2" s="1"/>
  <c r="L9648" i="2"/>
  <c r="M9648" i="2" s="1"/>
  <c r="L9649" i="2"/>
  <c r="M9649" i="2" s="1"/>
  <c r="L9650" i="2"/>
  <c r="M9650" i="2" s="1"/>
  <c r="L9651" i="2"/>
  <c r="M9651" i="2" s="1"/>
  <c r="L9652" i="2"/>
  <c r="M9652" i="2" s="1"/>
  <c r="L9653" i="2"/>
  <c r="M9653" i="2" s="1"/>
  <c r="L9654" i="2"/>
  <c r="M9654" i="2" s="1"/>
  <c r="L9655" i="2"/>
  <c r="M9655" i="2" s="1"/>
  <c r="L9656" i="2"/>
  <c r="M9656" i="2" s="1"/>
  <c r="L9657" i="2"/>
  <c r="M9657" i="2" s="1"/>
  <c r="L9658" i="2"/>
  <c r="M9658" i="2" s="1"/>
  <c r="L9659" i="2"/>
  <c r="M9659" i="2" s="1"/>
  <c r="L9660" i="2"/>
  <c r="M9660" i="2" s="1"/>
  <c r="L9661" i="2"/>
  <c r="M9661" i="2" s="1"/>
  <c r="L9662" i="2"/>
  <c r="M9662" i="2" s="1"/>
  <c r="L9663" i="2"/>
  <c r="M9663" i="2" s="1"/>
  <c r="L9664" i="2"/>
  <c r="M9664" i="2" s="1"/>
  <c r="L9665" i="2"/>
  <c r="M9665" i="2" s="1"/>
  <c r="L9666" i="2"/>
  <c r="M9666" i="2" s="1"/>
  <c r="L9667" i="2"/>
  <c r="M9667" i="2" s="1"/>
  <c r="L9668" i="2"/>
  <c r="M9668" i="2" s="1"/>
  <c r="L9669" i="2"/>
  <c r="M9669" i="2" s="1"/>
  <c r="L9670" i="2"/>
  <c r="M9670" i="2" s="1"/>
  <c r="L9671" i="2"/>
  <c r="M9671" i="2" s="1"/>
  <c r="L9672" i="2"/>
  <c r="M9672" i="2" s="1"/>
  <c r="L9673" i="2"/>
  <c r="M9673" i="2" s="1"/>
  <c r="L9674" i="2"/>
  <c r="M9674" i="2" s="1"/>
  <c r="L9675" i="2"/>
  <c r="M9675" i="2" s="1"/>
  <c r="L9676" i="2"/>
  <c r="M9676" i="2" s="1"/>
  <c r="L9677" i="2"/>
  <c r="M9677" i="2" s="1"/>
  <c r="L9678" i="2"/>
  <c r="M9678" i="2" s="1"/>
  <c r="L9679" i="2"/>
  <c r="M9679" i="2" s="1"/>
  <c r="L9680" i="2"/>
  <c r="M9680" i="2" s="1"/>
  <c r="L9681" i="2"/>
  <c r="M9681" i="2" s="1"/>
  <c r="L9682" i="2"/>
  <c r="M9682" i="2" s="1"/>
  <c r="L9683" i="2"/>
  <c r="M9683" i="2" s="1"/>
  <c r="L9684" i="2"/>
  <c r="M9684" i="2" s="1"/>
  <c r="L9685" i="2"/>
  <c r="M9685" i="2" s="1"/>
  <c r="L9686" i="2"/>
  <c r="M9686" i="2" s="1"/>
  <c r="L9687" i="2"/>
  <c r="M9687" i="2" s="1"/>
  <c r="L9688" i="2"/>
  <c r="M9688" i="2" s="1"/>
  <c r="L9689" i="2"/>
  <c r="M9689" i="2" s="1"/>
  <c r="L9690" i="2"/>
  <c r="M9690" i="2" s="1"/>
  <c r="L9691" i="2"/>
  <c r="M9691" i="2" s="1"/>
  <c r="L9692" i="2"/>
  <c r="M9692" i="2" s="1"/>
  <c r="L9693" i="2"/>
  <c r="M9693" i="2" s="1"/>
  <c r="L9694" i="2"/>
  <c r="M9694" i="2" s="1"/>
  <c r="L9695" i="2"/>
  <c r="M9695" i="2" s="1"/>
  <c r="L9696" i="2"/>
  <c r="M9696" i="2" s="1"/>
  <c r="L9697" i="2"/>
  <c r="M9697" i="2" s="1"/>
  <c r="L9698" i="2"/>
  <c r="M9698" i="2" s="1"/>
  <c r="L9699" i="2"/>
  <c r="M9699" i="2" s="1"/>
  <c r="L9700" i="2"/>
  <c r="M9700" i="2" s="1"/>
  <c r="L9701" i="2"/>
  <c r="M9701" i="2" s="1"/>
  <c r="L9702" i="2"/>
  <c r="M9702" i="2" s="1"/>
  <c r="L9703" i="2"/>
  <c r="M9703" i="2" s="1"/>
  <c r="L9704" i="2"/>
  <c r="M9704" i="2" s="1"/>
  <c r="L9705" i="2"/>
  <c r="M9705" i="2" s="1"/>
  <c r="L9706" i="2"/>
  <c r="M9706" i="2" s="1"/>
  <c r="L9707" i="2"/>
  <c r="M9707" i="2" s="1"/>
  <c r="L9708" i="2"/>
  <c r="M9708" i="2" s="1"/>
  <c r="L9709" i="2"/>
  <c r="M9709" i="2" s="1"/>
  <c r="L9710" i="2"/>
  <c r="M9710" i="2" s="1"/>
  <c r="L9711" i="2"/>
  <c r="M9711" i="2" s="1"/>
  <c r="L9712" i="2"/>
  <c r="M9712" i="2" s="1"/>
  <c r="L9713" i="2"/>
  <c r="M9713" i="2" s="1"/>
  <c r="L9714" i="2"/>
  <c r="M9714" i="2" s="1"/>
  <c r="L9715" i="2"/>
  <c r="M9715" i="2" s="1"/>
  <c r="L9716" i="2"/>
  <c r="M9716" i="2" s="1"/>
  <c r="L9717" i="2"/>
  <c r="M9717" i="2" s="1"/>
  <c r="L9718" i="2"/>
  <c r="M9718" i="2" s="1"/>
  <c r="L9719" i="2"/>
  <c r="M9719" i="2" s="1"/>
  <c r="L9720" i="2"/>
  <c r="M9720" i="2" s="1"/>
  <c r="L9721" i="2"/>
  <c r="M9721" i="2" s="1"/>
  <c r="L9722" i="2"/>
  <c r="M9722" i="2" s="1"/>
  <c r="L9723" i="2"/>
  <c r="M9723" i="2" s="1"/>
  <c r="L9724" i="2"/>
  <c r="M9724" i="2" s="1"/>
  <c r="L9725" i="2"/>
  <c r="M9725" i="2" s="1"/>
  <c r="L9726" i="2"/>
  <c r="M9726" i="2" s="1"/>
  <c r="L9727" i="2"/>
  <c r="M9727" i="2" s="1"/>
  <c r="L9728" i="2"/>
  <c r="M9728" i="2" s="1"/>
  <c r="L9729" i="2"/>
  <c r="M9729" i="2" s="1"/>
  <c r="L9730" i="2"/>
  <c r="M9730" i="2" s="1"/>
  <c r="L9731" i="2"/>
  <c r="M9731" i="2" s="1"/>
  <c r="L9732" i="2"/>
  <c r="M9732" i="2" s="1"/>
  <c r="L9733" i="2"/>
  <c r="M9733" i="2" s="1"/>
  <c r="L9734" i="2"/>
  <c r="M9734" i="2" s="1"/>
  <c r="L9735" i="2"/>
  <c r="M9735" i="2" s="1"/>
  <c r="L9736" i="2"/>
  <c r="M9736" i="2" s="1"/>
  <c r="L9737" i="2"/>
  <c r="M9737" i="2" s="1"/>
  <c r="L9738" i="2"/>
  <c r="M9738" i="2" s="1"/>
  <c r="L9739" i="2"/>
  <c r="M9739" i="2" s="1"/>
  <c r="L9740" i="2"/>
  <c r="M9740" i="2" s="1"/>
  <c r="L9741" i="2"/>
  <c r="M9741" i="2" s="1"/>
  <c r="L9742" i="2"/>
  <c r="M9742" i="2" s="1"/>
  <c r="L9743" i="2"/>
  <c r="M9743" i="2" s="1"/>
  <c r="L9744" i="2"/>
  <c r="M9744" i="2" s="1"/>
  <c r="L9745" i="2"/>
  <c r="M9745" i="2" s="1"/>
  <c r="L9746" i="2"/>
  <c r="M9746" i="2" s="1"/>
  <c r="L9747" i="2"/>
  <c r="M9747" i="2" s="1"/>
  <c r="L9748" i="2"/>
  <c r="M9748" i="2" s="1"/>
  <c r="L9749" i="2"/>
  <c r="M9749" i="2" s="1"/>
  <c r="L9750" i="2"/>
  <c r="M9750" i="2" s="1"/>
  <c r="L9751" i="2"/>
  <c r="M9751" i="2" s="1"/>
  <c r="L9752" i="2"/>
  <c r="M9752" i="2" s="1"/>
  <c r="L9753" i="2"/>
  <c r="M9753" i="2" s="1"/>
  <c r="L9754" i="2"/>
  <c r="M9754" i="2" s="1"/>
  <c r="L9755" i="2"/>
  <c r="M9755" i="2" s="1"/>
  <c r="L9756" i="2"/>
  <c r="M9756" i="2" s="1"/>
  <c r="L9757" i="2"/>
  <c r="M9757" i="2" s="1"/>
  <c r="L9758" i="2"/>
  <c r="M9758" i="2" s="1"/>
  <c r="L9759" i="2"/>
  <c r="M9759" i="2" s="1"/>
  <c r="L9760" i="2"/>
  <c r="M9760" i="2" s="1"/>
  <c r="L9761" i="2"/>
  <c r="M9761" i="2" s="1"/>
  <c r="L9762" i="2"/>
  <c r="M9762" i="2" s="1"/>
  <c r="L9763" i="2"/>
  <c r="M9763" i="2" s="1"/>
  <c r="L9764" i="2"/>
  <c r="M9764" i="2" s="1"/>
  <c r="L9765" i="2"/>
  <c r="M9765" i="2" s="1"/>
  <c r="L9766" i="2"/>
  <c r="M9766" i="2" s="1"/>
  <c r="L9767" i="2"/>
  <c r="M9767" i="2" s="1"/>
  <c r="L9768" i="2"/>
  <c r="M9768" i="2" s="1"/>
  <c r="L9769" i="2"/>
  <c r="M9769" i="2" s="1"/>
  <c r="L9770" i="2"/>
  <c r="M9770" i="2" s="1"/>
  <c r="L9771" i="2"/>
  <c r="M9771" i="2" s="1"/>
  <c r="L9772" i="2"/>
  <c r="M9772" i="2" s="1"/>
  <c r="L9773" i="2"/>
  <c r="M9773" i="2" s="1"/>
  <c r="L9774" i="2"/>
  <c r="M9774" i="2" s="1"/>
  <c r="L9775" i="2"/>
  <c r="M9775" i="2" s="1"/>
  <c r="L9776" i="2"/>
  <c r="M9776" i="2" s="1"/>
  <c r="L9777" i="2"/>
  <c r="M9777" i="2" s="1"/>
  <c r="L9778" i="2"/>
  <c r="M9778" i="2" s="1"/>
  <c r="L9779" i="2"/>
  <c r="M9779" i="2" s="1"/>
  <c r="L9780" i="2"/>
  <c r="M9780" i="2" s="1"/>
  <c r="L9781" i="2"/>
  <c r="M9781" i="2" s="1"/>
  <c r="L9782" i="2"/>
  <c r="M9782" i="2" s="1"/>
  <c r="L9783" i="2"/>
  <c r="M9783" i="2" s="1"/>
  <c r="L9784" i="2"/>
  <c r="M9784" i="2" s="1"/>
  <c r="L9785" i="2"/>
  <c r="M9785" i="2" s="1"/>
  <c r="L9786" i="2"/>
  <c r="M9786" i="2" s="1"/>
  <c r="L9787" i="2"/>
  <c r="M9787" i="2" s="1"/>
  <c r="L9788" i="2"/>
  <c r="M9788" i="2" s="1"/>
  <c r="L9789" i="2"/>
  <c r="M9789" i="2" s="1"/>
  <c r="L9790" i="2"/>
  <c r="M9790" i="2" s="1"/>
  <c r="L9791" i="2"/>
  <c r="M9791" i="2" s="1"/>
  <c r="L9792" i="2"/>
  <c r="M9792" i="2" s="1"/>
  <c r="L9793" i="2"/>
  <c r="M9793" i="2" s="1"/>
  <c r="L9794" i="2"/>
  <c r="M9794" i="2" s="1"/>
  <c r="L9795" i="2"/>
  <c r="M9795" i="2" s="1"/>
  <c r="L9796" i="2"/>
  <c r="M9796" i="2" s="1"/>
  <c r="L9797" i="2"/>
  <c r="M9797" i="2" s="1"/>
  <c r="L9798" i="2"/>
  <c r="M9798" i="2" s="1"/>
  <c r="L9799" i="2"/>
  <c r="M9799" i="2" s="1"/>
  <c r="L9800" i="2"/>
  <c r="M9800" i="2" s="1"/>
  <c r="L9801" i="2"/>
  <c r="M9801" i="2" s="1"/>
  <c r="L9802" i="2"/>
  <c r="M9802" i="2" s="1"/>
  <c r="L9803" i="2"/>
  <c r="M9803" i="2" s="1"/>
  <c r="L9804" i="2"/>
  <c r="M9804" i="2" s="1"/>
  <c r="L9805" i="2"/>
  <c r="M9805" i="2" s="1"/>
  <c r="L9806" i="2"/>
  <c r="M9806" i="2" s="1"/>
  <c r="L9807" i="2"/>
  <c r="M9807" i="2" s="1"/>
  <c r="L9808" i="2"/>
  <c r="M9808" i="2" s="1"/>
  <c r="L9809" i="2"/>
  <c r="M9809" i="2" s="1"/>
  <c r="L9810" i="2"/>
  <c r="M9810" i="2" s="1"/>
  <c r="L9811" i="2"/>
  <c r="M9811" i="2" s="1"/>
  <c r="L9812" i="2"/>
  <c r="M9812" i="2" s="1"/>
  <c r="L9813" i="2"/>
  <c r="M9813" i="2" s="1"/>
  <c r="L9814" i="2"/>
  <c r="M9814" i="2" s="1"/>
  <c r="L9815" i="2"/>
  <c r="M9815" i="2" s="1"/>
  <c r="L9816" i="2"/>
  <c r="M9816" i="2" s="1"/>
  <c r="L9817" i="2"/>
  <c r="M9817" i="2" s="1"/>
  <c r="L9818" i="2"/>
  <c r="M9818" i="2" s="1"/>
  <c r="L9819" i="2"/>
  <c r="M9819" i="2" s="1"/>
  <c r="L9820" i="2"/>
  <c r="M9820" i="2" s="1"/>
  <c r="L9821" i="2"/>
  <c r="M9821" i="2" s="1"/>
  <c r="L9822" i="2"/>
  <c r="M9822" i="2" s="1"/>
  <c r="L9823" i="2"/>
  <c r="M9823" i="2" s="1"/>
  <c r="L9824" i="2"/>
  <c r="M9824" i="2" s="1"/>
  <c r="L9825" i="2"/>
  <c r="M9825" i="2" s="1"/>
  <c r="L9826" i="2"/>
  <c r="M9826" i="2" s="1"/>
  <c r="L9827" i="2"/>
  <c r="M9827" i="2" s="1"/>
  <c r="L9828" i="2"/>
  <c r="M9828" i="2" s="1"/>
  <c r="L9829" i="2"/>
  <c r="M9829" i="2" s="1"/>
  <c r="L9830" i="2"/>
  <c r="M9830" i="2" s="1"/>
  <c r="L9831" i="2"/>
  <c r="M9831" i="2" s="1"/>
  <c r="L9832" i="2"/>
  <c r="M9832" i="2" s="1"/>
  <c r="L9833" i="2"/>
  <c r="M9833" i="2" s="1"/>
  <c r="L9834" i="2"/>
  <c r="M9834" i="2" s="1"/>
  <c r="L9835" i="2"/>
  <c r="M9835" i="2" s="1"/>
  <c r="L9836" i="2"/>
  <c r="M9836" i="2" s="1"/>
  <c r="L9837" i="2"/>
  <c r="M9837" i="2" s="1"/>
  <c r="L9838" i="2"/>
  <c r="M9838" i="2" s="1"/>
  <c r="L9839" i="2"/>
  <c r="M9839" i="2" s="1"/>
  <c r="L9840" i="2"/>
  <c r="M9840" i="2" s="1"/>
  <c r="L9841" i="2"/>
  <c r="M9841" i="2" s="1"/>
  <c r="L9842" i="2"/>
  <c r="M9842" i="2" s="1"/>
  <c r="L9843" i="2"/>
  <c r="M9843" i="2" s="1"/>
  <c r="L9844" i="2"/>
  <c r="M9844" i="2" s="1"/>
  <c r="L9845" i="2"/>
  <c r="M9845" i="2" s="1"/>
  <c r="L9846" i="2"/>
  <c r="M9846" i="2" s="1"/>
  <c r="L9847" i="2"/>
  <c r="M9847" i="2" s="1"/>
  <c r="L9848" i="2"/>
  <c r="M9848" i="2" s="1"/>
  <c r="L9849" i="2"/>
  <c r="M9849" i="2" s="1"/>
  <c r="L9850" i="2"/>
  <c r="M9850" i="2" s="1"/>
  <c r="L9851" i="2"/>
  <c r="M9851" i="2" s="1"/>
  <c r="L9852" i="2"/>
  <c r="M9852" i="2" s="1"/>
  <c r="L9853" i="2"/>
  <c r="M9853" i="2" s="1"/>
  <c r="L9854" i="2"/>
  <c r="M9854" i="2" s="1"/>
  <c r="L9855" i="2"/>
  <c r="M9855" i="2" s="1"/>
  <c r="L9856" i="2"/>
  <c r="M9856" i="2" s="1"/>
  <c r="L9857" i="2"/>
  <c r="M9857" i="2" s="1"/>
  <c r="L9858" i="2"/>
  <c r="M9858" i="2" s="1"/>
  <c r="L9859" i="2"/>
  <c r="M9859" i="2" s="1"/>
  <c r="L9860" i="2"/>
  <c r="M9860" i="2" s="1"/>
  <c r="L9861" i="2"/>
  <c r="M9861" i="2" s="1"/>
  <c r="L9862" i="2"/>
  <c r="M9862" i="2" s="1"/>
  <c r="L9863" i="2"/>
  <c r="M9863" i="2" s="1"/>
  <c r="L9864" i="2"/>
  <c r="M9864" i="2" s="1"/>
  <c r="L9865" i="2"/>
  <c r="M9865" i="2" s="1"/>
  <c r="L9866" i="2"/>
  <c r="M9866" i="2" s="1"/>
  <c r="L9867" i="2"/>
  <c r="M9867" i="2" s="1"/>
  <c r="L9868" i="2"/>
  <c r="M9868" i="2" s="1"/>
  <c r="L9869" i="2"/>
  <c r="M9869" i="2" s="1"/>
  <c r="L9870" i="2"/>
  <c r="M9870" i="2" s="1"/>
  <c r="L9871" i="2"/>
  <c r="M9871" i="2" s="1"/>
  <c r="L9872" i="2"/>
  <c r="M9872" i="2" s="1"/>
  <c r="L9873" i="2"/>
  <c r="M9873" i="2" s="1"/>
  <c r="L9874" i="2"/>
  <c r="M9874" i="2" s="1"/>
  <c r="L9875" i="2"/>
  <c r="M9875" i="2" s="1"/>
  <c r="L9876" i="2"/>
  <c r="M9876" i="2" s="1"/>
  <c r="L9877" i="2"/>
  <c r="M9877" i="2" s="1"/>
  <c r="L9878" i="2"/>
  <c r="M9878" i="2" s="1"/>
  <c r="L9879" i="2"/>
  <c r="M9879" i="2" s="1"/>
  <c r="L9880" i="2"/>
  <c r="M9880" i="2" s="1"/>
  <c r="L9881" i="2"/>
  <c r="M9881" i="2" s="1"/>
  <c r="L9882" i="2"/>
  <c r="M9882" i="2" s="1"/>
  <c r="L9883" i="2"/>
  <c r="M9883" i="2" s="1"/>
  <c r="L9884" i="2"/>
  <c r="M9884" i="2" s="1"/>
  <c r="L9885" i="2"/>
  <c r="M9885" i="2" s="1"/>
  <c r="L9886" i="2"/>
  <c r="M9886" i="2" s="1"/>
  <c r="L9887" i="2"/>
  <c r="M9887" i="2" s="1"/>
  <c r="L9888" i="2"/>
  <c r="M9888" i="2" s="1"/>
  <c r="L9889" i="2"/>
  <c r="M9889" i="2" s="1"/>
  <c r="L9890" i="2"/>
  <c r="M9890" i="2" s="1"/>
  <c r="L9891" i="2"/>
  <c r="M9891" i="2" s="1"/>
  <c r="L9892" i="2"/>
  <c r="M9892" i="2" s="1"/>
  <c r="L9893" i="2"/>
  <c r="M9893" i="2" s="1"/>
  <c r="L9894" i="2"/>
  <c r="M9894" i="2" s="1"/>
  <c r="L9895" i="2"/>
  <c r="M9895" i="2" s="1"/>
  <c r="L9896" i="2"/>
  <c r="M9896" i="2" s="1"/>
  <c r="L9897" i="2"/>
  <c r="M9897" i="2" s="1"/>
  <c r="L9898" i="2"/>
  <c r="M9898" i="2" s="1"/>
  <c r="L9899" i="2"/>
  <c r="M9899" i="2" s="1"/>
  <c r="L9900" i="2"/>
  <c r="M9900" i="2" s="1"/>
  <c r="L9901" i="2"/>
  <c r="M9901" i="2" s="1"/>
  <c r="L9902" i="2"/>
  <c r="M9902" i="2" s="1"/>
  <c r="L9903" i="2"/>
  <c r="M9903" i="2" s="1"/>
  <c r="L9904" i="2"/>
  <c r="M9904" i="2" s="1"/>
  <c r="L9905" i="2"/>
  <c r="M9905" i="2" s="1"/>
  <c r="L9906" i="2"/>
  <c r="M9906" i="2" s="1"/>
  <c r="L9907" i="2"/>
  <c r="M9907" i="2" s="1"/>
  <c r="L9908" i="2"/>
  <c r="M9908" i="2" s="1"/>
  <c r="L9909" i="2"/>
  <c r="M9909" i="2" s="1"/>
  <c r="L9910" i="2"/>
  <c r="M9910" i="2" s="1"/>
  <c r="L9911" i="2"/>
  <c r="M9911" i="2" s="1"/>
  <c r="L9912" i="2"/>
  <c r="M9912" i="2" s="1"/>
  <c r="L9913" i="2"/>
  <c r="M9913" i="2" s="1"/>
  <c r="L9914" i="2"/>
  <c r="M9914" i="2" s="1"/>
  <c r="L9915" i="2"/>
  <c r="M9915" i="2" s="1"/>
  <c r="L9916" i="2"/>
  <c r="M9916" i="2" s="1"/>
  <c r="L9917" i="2"/>
  <c r="M9917" i="2" s="1"/>
  <c r="L9918" i="2"/>
  <c r="M9918" i="2" s="1"/>
  <c r="L9919" i="2"/>
  <c r="M9919" i="2" s="1"/>
  <c r="L9920" i="2"/>
  <c r="M9920" i="2" s="1"/>
  <c r="L9921" i="2"/>
  <c r="M9921" i="2" s="1"/>
  <c r="L9922" i="2"/>
  <c r="M9922" i="2" s="1"/>
  <c r="L9923" i="2"/>
  <c r="M9923" i="2" s="1"/>
  <c r="L9924" i="2"/>
  <c r="M9924" i="2" s="1"/>
  <c r="L9925" i="2"/>
  <c r="M9925" i="2" s="1"/>
  <c r="L9926" i="2"/>
  <c r="M9926" i="2" s="1"/>
  <c r="L9927" i="2"/>
  <c r="M9927" i="2" s="1"/>
  <c r="L9928" i="2"/>
  <c r="M9928" i="2" s="1"/>
  <c r="L9929" i="2"/>
  <c r="M9929" i="2" s="1"/>
  <c r="L9930" i="2"/>
  <c r="M9930" i="2" s="1"/>
  <c r="L9931" i="2"/>
  <c r="M9931" i="2" s="1"/>
  <c r="L9932" i="2"/>
  <c r="M9932" i="2" s="1"/>
  <c r="L9933" i="2"/>
  <c r="M9933" i="2" s="1"/>
  <c r="L9934" i="2"/>
  <c r="M9934" i="2" s="1"/>
  <c r="L9935" i="2"/>
  <c r="M9935" i="2" s="1"/>
  <c r="L9936" i="2"/>
  <c r="M9936" i="2" s="1"/>
  <c r="L9937" i="2"/>
  <c r="M9937" i="2" s="1"/>
  <c r="L9938" i="2"/>
  <c r="M9938" i="2" s="1"/>
  <c r="L9939" i="2"/>
  <c r="M9939" i="2" s="1"/>
  <c r="L9940" i="2"/>
  <c r="M9940" i="2" s="1"/>
  <c r="L9941" i="2"/>
  <c r="M9941" i="2" s="1"/>
  <c r="L9942" i="2"/>
  <c r="M9942" i="2" s="1"/>
  <c r="L9943" i="2"/>
  <c r="M9943" i="2" s="1"/>
  <c r="L9944" i="2"/>
  <c r="M9944" i="2" s="1"/>
  <c r="L9945" i="2"/>
  <c r="M9945" i="2" s="1"/>
  <c r="L9946" i="2"/>
  <c r="M9946" i="2" s="1"/>
  <c r="L9947" i="2"/>
  <c r="M9947" i="2" s="1"/>
  <c r="L9948" i="2"/>
  <c r="M9948" i="2" s="1"/>
  <c r="L9949" i="2"/>
  <c r="M9949" i="2" s="1"/>
  <c r="L9950" i="2"/>
  <c r="M9950" i="2" s="1"/>
  <c r="L9951" i="2"/>
  <c r="M9951" i="2" s="1"/>
  <c r="L9952" i="2"/>
  <c r="M9952" i="2" s="1"/>
  <c r="L9953" i="2"/>
  <c r="M9953" i="2" s="1"/>
  <c r="L9954" i="2"/>
  <c r="M9954" i="2" s="1"/>
  <c r="L9955" i="2"/>
  <c r="M9955" i="2" s="1"/>
  <c r="L9956" i="2"/>
  <c r="M9956" i="2" s="1"/>
  <c r="L9957" i="2"/>
  <c r="M9957" i="2" s="1"/>
  <c r="L9958" i="2"/>
  <c r="M9958" i="2" s="1"/>
  <c r="L9959" i="2"/>
  <c r="M9959" i="2" s="1"/>
  <c r="L9960" i="2"/>
  <c r="M9960" i="2" s="1"/>
  <c r="L9961" i="2"/>
  <c r="M9961" i="2" s="1"/>
  <c r="L9962" i="2"/>
  <c r="M9962" i="2" s="1"/>
  <c r="L9963" i="2"/>
  <c r="M9963" i="2" s="1"/>
  <c r="L9964" i="2"/>
  <c r="M9964" i="2" s="1"/>
  <c r="L9965" i="2"/>
  <c r="M9965" i="2" s="1"/>
  <c r="L9966" i="2"/>
  <c r="M9966" i="2" s="1"/>
  <c r="L9967" i="2"/>
  <c r="M9967" i="2" s="1"/>
  <c r="L9968" i="2"/>
  <c r="M9968" i="2" s="1"/>
  <c r="L9969" i="2"/>
  <c r="M9969" i="2" s="1"/>
  <c r="L9970" i="2"/>
  <c r="M9970" i="2" s="1"/>
  <c r="L9971" i="2"/>
  <c r="M9971" i="2" s="1"/>
  <c r="L9972" i="2"/>
  <c r="M9972" i="2" s="1"/>
  <c r="L9973" i="2"/>
  <c r="M9973" i="2" s="1"/>
  <c r="L9974" i="2"/>
  <c r="M9974" i="2" s="1"/>
  <c r="L9975" i="2"/>
  <c r="M9975" i="2" s="1"/>
  <c r="L9976" i="2"/>
  <c r="M9976" i="2" s="1"/>
  <c r="L9977" i="2"/>
  <c r="M9977" i="2" s="1"/>
  <c r="L9978" i="2"/>
  <c r="M9978" i="2" s="1"/>
  <c r="L9979" i="2"/>
  <c r="M9979" i="2" s="1"/>
  <c r="L9980" i="2"/>
  <c r="M9980" i="2" s="1"/>
  <c r="L9981" i="2"/>
  <c r="M9981" i="2" s="1"/>
  <c r="L9982" i="2"/>
  <c r="M9982" i="2" s="1"/>
  <c r="L9983" i="2"/>
  <c r="M9983" i="2" s="1"/>
  <c r="L9984" i="2"/>
  <c r="M9984" i="2" s="1"/>
  <c r="L9985" i="2"/>
  <c r="M9985" i="2" s="1"/>
  <c r="L9986" i="2"/>
  <c r="M9986" i="2" s="1"/>
  <c r="L9987" i="2"/>
  <c r="M9987" i="2" s="1"/>
  <c r="L9988" i="2"/>
  <c r="M9988" i="2" s="1"/>
  <c r="L9989" i="2"/>
  <c r="M9989" i="2" s="1"/>
  <c r="L9990" i="2"/>
  <c r="M9990" i="2" s="1"/>
  <c r="L9991" i="2"/>
  <c r="M9991" i="2" s="1"/>
  <c r="L9992" i="2"/>
  <c r="M9992" i="2" s="1"/>
  <c r="L9993" i="2"/>
  <c r="M9993" i="2" s="1"/>
  <c r="L9994" i="2"/>
  <c r="M9994" i="2" s="1"/>
  <c r="L9995" i="2"/>
  <c r="M9995" i="2" s="1"/>
  <c r="L9996" i="2"/>
  <c r="M9996" i="2" s="1"/>
  <c r="L9997" i="2"/>
  <c r="M9997" i="2" s="1"/>
  <c r="L9998" i="2"/>
  <c r="M9998" i="2" s="1"/>
  <c r="L9999" i="2"/>
  <c r="M9999" i="2" s="1"/>
  <c r="L10000" i="2"/>
  <c r="M10000" i="2" s="1"/>
  <c r="L10001" i="2"/>
  <c r="M10001" i="2" s="1"/>
  <c r="K3" i="2"/>
  <c r="K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D2" i="3" l="1"/>
  <c r="C2" i="3"/>
  <c r="M2" i="2"/>
  <c r="G2" i="3" s="1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5916E0-85F3-4DB6-BC03-EADC86D54366}" keepAlive="1" name="Query - agents_dataset" description="Connection to the 'agents_dataset' query in the workbook." type="5" refreshedVersion="6" background="1" saveData="1">
    <dbPr connection="Provider=Microsoft.Mashup.OleDb.1;Data Source=$Workbook$;Location=agents_dataset;Extended Properties=&quot;&quot;" command="SELECT * FROM [agents_dataset]"/>
  </connection>
  <connection id="2" xr16:uid="{7F3E228A-6F95-44C1-8F51-5D4884BD0B77}" keepAlive="1" name="Query - tickets_dataset" description="Connection to the 'tickets_dataset' query in the workbook." type="5" refreshedVersion="6" background="1" saveData="1">
    <dbPr connection="Provider=Microsoft.Mashup.OleDb.1;Data Source=$Workbook$;Location=tickets_dataset;Extended Properties=&quot;&quot;" command="SELECT * FROM [tickets_dataset]"/>
  </connection>
</connections>
</file>

<file path=xl/sharedStrings.xml><?xml version="1.0" encoding="utf-8"?>
<sst xmlns="http://schemas.openxmlformats.org/spreadsheetml/2006/main" count="70414" uniqueCount="14500">
  <si>
    <t>ticket_id</t>
  </si>
  <si>
    <t>customer_id</t>
  </si>
  <si>
    <t>issue_type</t>
  </si>
  <si>
    <t>priority</t>
  </si>
  <si>
    <t>created_date</t>
  </si>
  <si>
    <t>resolved_date</t>
  </si>
  <si>
    <t>agent_id</t>
  </si>
  <si>
    <t>status</t>
  </si>
  <si>
    <t>escalation_flag</t>
  </si>
  <si>
    <t>csat_score</t>
  </si>
  <si>
    <t>T00001</t>
  </si>
  <si>
    <t>C4277</t>
  </si>
  <si>
    <t>Refund</t>
  </si>
  <si>
    <t>High</t>
  </si>
  <si>
    <t>A050</t>
  </si>
  <si>
    <t>Closed</t>
  </si>
  <si>
    <t>No</t>
  </si>
  <si>
    <t>T00002</t>
  </si>
  <si>
    <t>C0441</t>
  </si>
  <si>
    <t>A003</t>
  </si>
  <si>
    <t>T00003</t>
  </si>
  <si>
    <t>C0404</t>
  </si>
  <si>
    <t>Order Issue</t>
  </si>
  <si>
    <t>A011</t>
  </si>
  <si>
    <t>T00004</t>
  </si>
  <si>
    <t>C3882</t>
  </si>
  <si>
    <t>Medium</t>
  </si>
  <si>
    <t>A025</t>
  </si>
  <si>
    <t>Open</t>
  </si>
  <si>
    <t>T00005</t>
  </si>
  <si>
    <t>C0419</t>
  </si>
  <si>
    <t>A005</t>
  </si>
  <si>
    <t>T00006</t>
  </si>
  <si>
    <t>C0203</t>
  </si>
  <si>
    <t>Other</t>
  </si>
  <si>
    <t>A048</t>
  </si>
  <si>
    <t>T00007</t>
  </si>
  <si>
    <t>C2792</t>
  </si>
  <si>
    <t>Low</t>
  </si>
  <si>
    <t>A009</t>
  </si>
  <si>
    <t>T00008</t>
  </si>
  <si>
    <t>C4619</t>
  </si>
  <si>
    <t>A047</t>
  </si>
  <si>
    <t>T00009</t>
  </si>
  <si>
    <t>C2404</t>
  </si>
  <si>
    <t>A035</t>
  </si>
  <si>
    <t>T00010</t>
  </si>
  <si>
    <t>C3908</t>
  </si>
  <si>
    <t>T00011</t>
  </si>
  <si>
    <t>C2863</t>
  </si>
  <si>
    <t>Technical</t>
  </si>
  <si>
    <t>T00012</t>
  </si>
  <si>
    <t>C1433</t>
  </si>
  <si>
    <t>A019</t>
  </si>
  <si>
    <t>T00013</t>
  </si>
  <si>
    <t>C4214</t>
  </si>
  <si>
    <t>A027</t>
  </si>
  <si>
    <t>T00014</t>
  </si>
  <si>
    <t>C0433</t>
  </si>
  <si>
    <t>A041</t>
  </si>
  <si>
    <t>T00015</t>
  </si>
  <si>
    <t>C2545</t>
  </si>
  <si>
    <t>A037</t>
  </si>
  <si>
    <t>T00016</t>
  </si>
  <si>
    <t>C2712</t>
  </si>
  <si>
    <t>T00017</t>
  </si>
  <si>
    <t>C2781</t>
  </si>
  <si>
    <t>A039</t>
  </si>
  <si>
    <t>Yes</t>
  </si>
  <si>
    <t>T00018</t>
  </si>
  <si>
    <t>C3150</t>
  </si>
  <si>
    <t>T00019</t>
  </si>
  <si>
    <t>C0060</t>
  </si>
  <si>
    <t>A023</t>
  </si>
  <si>
    <t>T00020</t>
  </si>
  <si>
    <t>C1290</t>
  </si>
  <si>
    <t>Payment</t>
  </si>
  <si>
    <t>A043</t>
  </si>
  <si>
    <t>T00021</t>
  </si>
  <si>
    <t>C2481</t>
  </si>
  <si>
    <t>A010</t>
  </si>
  <si>
    <t>T00022</t>
  </si>
  <si>
    <t>C1585</t>
  </si>
  <si>
    <t>A029</t>
  </si>
  <si>
    <t>T00023</t>
  </si>
  <si>
    <t>C3991</t>
  </si>
  <si>
    <t>A026</t>
  </si>
  <si>
    <t>T00024</t>
  </si>
  <si>
    <t>C1898</t>
  </si>
  <si>
    <t>T00025</t>
  </si>
  <si>
    <t>C2327</t>
  </si>
  <si>
    <t>A020</t>
  </si>
  <si>
    <t>T00026</t>
  </si>
  <si>
    <t>C4899</t>
  </si>
  <si>
    <t>T00027</t>
  </si>
  <si>
    <t>C0347</t>
  </si>
  <si>
    <t>T00028</t>
  </si>
  <si>
    <t>C0448</t>
  </si>
  <si>
    <t>T00029</t>
  </si>
  <si>
    <t>C3121</t>
  </si>
  <si>
    <t>A004</t>
  </si>
  <si>
    <t>T00030</t>
  </si>
  <si>
    <t>C2943</t>
  </si>
  <si>
    <t>A044</t>
  </si>
  <si>
    <t>T00031</t>
  </si>
  <si>
    <t>C2178</t>
  </si>
  <si>
    <t>T00032</t>
  </si>
  <si>
    <t>C1812</t>
  </si>
  <si>
    <t>T00033</t>
  </si>
  <si>
    <t>C1238</t>
  </si>
  <si>
    <t>A038</t>
  </si>
  <si>
    <t>T00034</t>
  </si>
  <si>
    <t>C0502</t>
  </si>
  <si>
    <t>T00035</t>
  </si>
  <si>
    <t>C1983</t>
  </si>
  <si>
    <t>T00036</t>
  </si>
  <si>
    <t>C3172</t>
  </si>
  <si>
    <t>T00037</t>
  </si>
  <si>
    <t>C3471</t>
  </si>
  <si>
    <t>A001</t>
  </si>
  <si>
    <t>T00038</t>
  </si>
  <si>
    <t>C4461</t>
  </si>
  <si>
    <t>T00039</t>
  </si>
  <si>
    <t>C1423</t>
  </si>
  <si>
    <t>T00040</t>
  </si>
  <si>
    <t>C1411</t>
  </si>
  <si>
    <t>T00041</t>
  </si>
  <si>
    <t>C4873</t>
  </si>
  <si>
    <t>A042</t>
  </si>
  <si>
    <t>T00042</t>
  </si>
  <si>
    <t>C4173</t>
  </si>
  <si>
    <t>A031</t>
  </si>
  <si>
    <t>Escalated</t>
  </si>
  <si>
    <t>T00043</t>
  </si>
  <si>
    <t>C2055</t>
  </si>
  <si>
    <t>T00044</t>
  </si>
  <si>
    <t>C2675</t>
  </si>
  <si>
    <t>A018</t>
  </si>
  <si>
    <t>T00045</t>
  </si>
  <si>
    <t>C3580</t>
  </si>
  <si>
    <t>A012</t>
  </si>
  <si>
    <t>T00046</t>
  </si>
  <si>
    <t>C4137</t>
  </si>
  <si>
    <t>T00047</t>
  </si>
  <si>
    <t>C0456</t>
  </si>
  <si>
    <t>T00048</t>
  </si>
  <si>
    <t>C3073</t>
  </si>
  <si>
    <t>T00049</t>
  </si>
  <si>
    <t>C2264</t>
  </si>
  <si>
    <t>A007</t>
  </si>
  <si>
    <t>T00050</t>
  </si>
  <si>
    <t>C2199</t>
  </si>
  <si>
    <t>T00051</t>
  </si>
  <si>
    <t>C2640</t>
  </si>
  <si>
    <t>T00052</t>
  </si>
  <si>
    <t>C4563</t>
  </si>
  <si>
    <t>A002</t>
  </si>
  <si>
    <t>T00053</t>
  </si>
  <si>
    <t>C3478</t>
  </si>
  <si>
    <t>A036</t>
  </si>
  <si>
    <t>T00054</t>
  </si>
  <si>
    <t>C2942</t>
  </si>
  <si>
    <t>T00055</t>
  </si>
  <si>
    <t>C4001</t>
  </si>
  <si>
    <t>A034</t>
  </si>
  <si>
    <t>T00056</t>
  </si>
  <si>
    <t>C3368</t>
  </si>
  <si>
    <t>A008</t>
  </si>
  <si>
    <t>T00057</t>
  </si>
  <si>
    <t>C3713</t>
  </si>
  <si>
    <t>A006</t>
  </si>
  <si>
    <t>T00058</t>
  </si>
  <si>
    <t>C4117</t>
  </si>
  <si>
    <t>T00059</t>
  </si>
  <si>
    <t>C4363</t>
  </si>
  <si>
    <t>T00060</t>
  </si>
  <si>
    <t>C4935</t>
  </si>
  <si>
    <t>T00061</t>
  </si>
  <si>
    <t>C1561</t>
  </si>
  <si>
    <t>T00062</t>
  </si>
  <si>
    <t>C4377</t>
  </si>
  <si>
    <t>T00063</t>
  </si>
  <si>
    <t>C2820</t>
  </si>
  <si>
    <t>A015</t>
  </si>
  <si>
    <t>T00064</t>
  </si>
  <si>
    <t>C3128</t>
  </si>
  <si>
    <t>T00065</t>
  </si>
  <si>
    <t>C1663</t>
  </si>
  <si>
    <t>T00066</t>
  </si>
  <si>
    <t>C3098</t>
  </si>
  <si>
    <t>A016</t>
  </si>
  <si>
    <t>T00067</t>
  </si>
  <si>
    <t>C0714</t>
  </si>
  <si>
    <t>T00068</t>
  </si>
  <si>
    <t>C3506</t>
  </si>
  <si>
    <t>T00069</t>
  </si>
  <si>
    <t>C4950</t>
  </si>
  <si>
    <t>T00070</t>
  </si>
  <si>
    <t>C0961</t>
  </si>
  <si>
    <t>A030</t>
  </si>
  <si>
    <t>T00071</t>
  </si>
  <si>
    <t>C3101</t>
  </si>
  <si>
    <t>T00072</t>
  </si>
  <si>
    <t>C3743</t>
  </si>
  <si>
    <t>T00073</t>
  </si>
  <si>
    <t>C0689</t>
  </si>
  <si>
    <t>A022</t>
  </si>
  <si>
    <t>T00074</t>
  </si>
  <si>
    <t>C4964</t>
  </si>
  <si>
    <t>T00075</t>
  </si>
  <si>
    <t>C4412</t>
  </si>
  <si>
    <t>A014</t>
  </si>
  <si>
    <t>T00076</t>
  </si>
  <si>
    <t>C3532</t>
  </si>
  <si>
    <t>T00077</t>
  </si>
  <si>
    <t>C3089</t>
  </si>
  <si>
    <t>A049</t>
  </si>
  <si>
    <t>T00078</t>
  </si>
  <si>
    <t>C2924</t>
  </si>
  <si>
    <t>T00079</t>
  </si>
  <si>
    <t>C1510</t>
  </si>
  <si>
    <t>A040</t>
  </si>
  <si>
    <t>T00080</t>
  </si>
  <si>
    <t>C0341</t>
  </si>
  <si>
    <t>T00081</t>
  </si>
  <si>
    <t>C3475</t>
  </si>
  <si>
    <t>T00082</t>
  </si>
  <si>
    <t>C4662</t>
  </si>
  <si>
    <t>T00083</t>
  </si>
  <si>
    <t>C4937</t>
  </si>
  <si>
    <t>T00084</t>
  </si>
  <si>
    <t>C3806</t>
  </si>
  <si>
    <t>T00085</t>
  </si>
  <si>
    <t>C4100</t>
  </si>
  <si>
    <t>A046</t>
  </si>
  <si>
    <t>T00086</t>
  </si>
  <si>
    <t>C4379</t>
  </si>
  <si>
    <t>T00087</t>
  </si>
  <si>
    <t>C1631</t>
  </si>
  <si>
    <t>A032</t>
  </si>
  <si>
    <t>T00088</t>
  </si>
  <si>
    <t>C3255</t>
  </si>
  <si>
    <t>T00089</t>
  </si>
  <si>
    <t>C2057</t>
  </si>
  <si>
    <t>T00090</t>
  </si>
  <si>
    <t>C1783</t>
  </si>
  <si>
    <t>T00091</t>
  </si>
  <si>
    <t>C1848</t>
  </si>
  <si>
    <t>T00092</t>
  </si>
  <si>
    <t>C3782</t>
  </si>
  <si>
    <t>T00093</t>
  </si>
  <si>
    <t>C4240</t>
  </si>
  <si>
    <t>T00094</t>
  </si>
  <si>
    <t>C3817</t>
  </si>
  <si>
    <t>T00095</t>
  </si>
  <si>
    <t>C1592</t>
  </si>
  <si>
    <t>A024</t>
  </si>
  <si>
    <t>T00096</t>
  </si>
  <si>
    <t>C1170</t>
  </si>
  <si>
    <t>T00097</t>
  </si>
  <si>
    <t>C1702</t>
  </si>
  <si>
    <t>T00098</t>
  </si>
  <si>
    <t>C0289</t>
  </si>
  <si>
    <t>T00099</t>
  </si>
  <si>
    <t>C3483</t>
  </si>
  <si>
    <t>T00100</t>
  </si>
  <si>
    <t>C0748</t>
  </si>
  <si>
    <t>T00101</t>
  </si>
  <si>
    <t>C2509</t>
  </si>
  <si>
    <t>T00102</t>
  </si>
  <si>
    <t>C3764</t>
  </si>
  <si>
    <t>T00103</t>
  </si>
  <si>
    <t>C2299</t>
  </si>
  <si>
    <t>A021</t>
  </si>
  <si>
    <t>T00104</t>
  </si>
  <si>
    <t>C4708</t>
  </si>
  <si>
    <t>T00105</t>
  </si>
  <si>
    <t>C3192</t>
  </si>
  <si>
    <t>T00106</t>
  </si>
  <si>
    <t>C0154</t>
  </si>
  <si>
    <t>T00107</t>
  </si>
  <si>
    <t>C3683</t>
  </si>
  <si>
    <t>A045</t>
  </si>
  <si>
    <t>T00108</t>
  </si>
  <si>
    <t>C2028</t>
  </si>
  <si>
    <t>T00109</t>
  </si>
  <si>
    <t>C3156</t>
  </si>
  <si>
    <t>T00110</t>
  </si>
  <si>
    <t>C3464</t>
  </si>
  <si>
    <t>T00111</t>
  </si>
  <si>
    <t>C0239</t>
  </si>
  <si>
    <t>T00112</t>
  </si>
  <si>
    <t>C4201</t>
  </si>
  <si>
    <t>T00113</t>
  </si>
  <si>
    <t>C4940</t>
  </si>
  <si>
    <t>T00114</t>
  </si>
  <si>
    <t>C2608</t>
  </si>
  <si>
    <t>T00115</t>
  </si>
  <si>
    <t>C3862</t>
  </si>
  <si>
    <t>T00116</t>
  </si>
  <si>
    <t>C3904</t>
  </si>
  <si>
    <t>T00117</t>
  </si>
  <si>
    <t>C1937</t>
  </si>
  <si>
    <t>T00118</t>
  </si>
  <si>
    <t>C3976</t>
  </si>
  <si>
    <t>T00119</t>
  </si>
  <si>
    <t>C3343</t>
  </si>
  <si>
    <t>T00120</t>
  </si>
  <si>
    <t>C4154</t>
  </si>
  <si>
    <t>T00121</t>
  </si>
  <si>
    <t>C4481</t>
  </si>
  <si>
    <t>A028</t>
  </si>
  <si>
    <t>T00122</t>
  </si>
  <si>
    <t>C3451</t>
  </si>
  <si>
    <t>T00123</t>
  </si>
  <si>
    <t>C0637</t>
  </si>
  <si>
    <t>T00124</t>
  </si>
  <si>
    <t>C1603</t>
  </si>
  <si>
    <t>T00125</t>
  </si>
  <si>
    <t>C0785</t>
  </si>
  <si>
    <t>T00126</t>
  </si>
  <si>
    <t>C2928</t>
  </si>
  <si>
    <t>T00127</t>
  </si>
  <si>
    <t>C4310</t>
  </si>
  <si>
    <t>T00128</t>
  </si>
  <si>
    <t>C0093</t>
  </si>
  <si>
    <t>T00129</t>
  </si>
  <si>
    <t>C3617</t>
  </si>
  <si>
    <t>T00130</t>
  </si>
  <si>
    <t>C1658</t>
  </si>
  <si>
    <t>T00131</t>
  </si>
  <si>
    <t>C1335</t>
  </si>
  <si>
    <t>T00132</t>
  </si>
  <si>
    <t>C2743</t>
  </si>
  <si>
    <t>T00133</t>
  </si>
  <si>
    <t>C0547</t>
  </si>
  <si>
    <t>T00134</t>
  </si>
  <si>
    <t>C4414</t>
  </si>
  <si>
    <t>T00135</t>
  </si>
  <si>
    <t>C4645</t>
  </si>
  <si>
    <t>T00136</t>
  </si>
  <si>
    <t>C0461</t>
  </si>
  <si>
    <t>T00137</t>
  </si>
  <si>
    <t>C0493</t>
  </si>
  <si>
    <t>A033</t>
  </si>
  <si>
    <t>T00138</t>
  </si>
  <si>
    <t>C0770</t>
  </si>
  <si>
    <t>T00139</t>
  </si>
  <si>
    <t>C0166</t>
  </si>
  <si>
    <t>T00140</t>
  </si>
  <si>
    <t>C2771</t>
  </si>
  <si>
    <t>T00141</t>
  </si>
  <si>
    <t>C2435</t>
  </si>
  <si>
    <t>T00142</t>
  </si>
  <si>
    <t>C0795</t>
  </si>
  <si>
    <t>T00143</t>
  </si>
  <si>
    <t>C0314</t>
  </si>
  <si>
    <t>A013</t>
  </si>
  <si>
    <t>T00144</t>
  </si>
  <si>
    <t>C2716</t>
  </si>
  <si>
    <t>T00145</t>
  </si>
  <si>
    <t>C0103</t>
  </si>
  <si>
    <t>T00146</t>
  </si>
  <si>
    <t>C0889</t>
  </si>
  <si>
    <t>T00147</t>
  </si>
  <si>
    <t>C2627</t>
  </si>
  <si>
    <t>T00148</t>
  </si>
  <si>
    <t>C4405</t>
  </si>
  <si>
    <t>T00149</t>
  </si>
  <si>
    <t>C0087</t>
  </si>
  <si>
    <t>T00150</t>
  </si>
  <si>
    <t>C3370</t>
  </si>
  <si>
    <t>T00151</t>
  </si>
  <si>
    <t>C3081</t>
  </si>
  <si>
    <t>T00152</t>
  </si>
  <si>
    <t>C0444</t>
  </si>
  <si>
    <t>T00153</t>
  </si>
  <si>
    <t>C4133</t>
  </si>
  <si>
    <t>T00154</t>
  </si>
  <si>
    <t>C2482</t>
  </si>
  <si>
    <t>T00155</t>
  </si>
  <si>
    <t>C0040</t>
  </si>
  <si>
    <t>T00156</t>
  </si>
  <si>
    <t>C1047</t>
  </si>
  <si>
    <t>T00157</t>
  </si>
  <si>
    <t>C0028</t>
  </si>
  <si>
    <t>T00158</t>
  </si>
  <si>
    <t>C4767</t>
  </si>
  <si>
    <t>T00159</t>
  </si>
  <si>
    <t>C4081</t>
  </si>
  <si>
    <t>T00160</t>
  </si>
  <si>
    <t>C1106</t>
  </si>
  <si>
    <t>T00161</t>
  </si>
  <si>
    <t>C4817</t>
  </si>
  <si>
    <t>T00162</t>
  </si>
  <si>
    <t>C1410</t>
  </si>
  <si>
    <t>T00163</t>
  </si>
  <si>
    <t>C4826</t>
  </si>
  <si>
    <t>T00164</t>
  </si>
  <si>
    <t>C3377</t>
  </si>
  <si>
    <t>T00165</t>
  </si>
  <si>
    <t>C3331</t>
  </si>
  <si>
    <t>T00166</t>
  </si>
  <si>
    <t>C1209</t>
  </si>
  <si>
    <t>T00167</t>
  </si>
  <si>
    <t>C1795</t>
  </si>
  <si>
    <t>T00168</t>
  </si>
  <si>
    <t>T00169</t>
  </si>
  <si>
    <t>C4226</t>
  </si>
  <si>
    <t>T00170</t>
  </si>
  <si>
    <t>C2886</t>
  </si>
  <si>
    <t>T00171</t>
  </si>
  <si>
    <t>C1514</t>
  </si>
  <si>
    <t>T00172</t>
  </si>
  <si>
    <t>C3210</t>
  </si>
  <si>
    <t>T00173</t>
  </si>
  <si>
    <t>C1653</t>
  </si>
  <si>
    <t>T00174</t>
  </si>
  <si>
    <t>C4449</t>
  </si>
  <si>
    <t>T00175</t>
  </si>
  <si>
    <t>T00176</t>
  </si>
  <si>
    <t>C2464</t>
  </si>
  <si>
    <t>A017</t>
  </si>
  <si>
    <t>T00177</t>
  </si>
  <si>
    <t>C3631</t>
  </si>
  <si>
    <t>T00178</t>
  </si>
  <si>
    <t>C3300</t>
  </si>
  <si>
    <t>T00179</t>
  </si>
  <si>
    <t>C4990</t>
  </si>
  <si>
    <t>T00180</t>
  </si>
  <si>
    <t>C1181</t>
  </si>
  <si>
    <t>T00181</t>
  </si>
  <si>
    <t>C4314</t>
  </si>
  <si>
    <t>T00182</t>
  </si>
  <si>
    <t>C1468</t>
  </si>
  <si>
    <t>T00183</t>
  </si>
  <si>
    <t>C1902</t>
  </si>
  <si>
    <t>T00184</t>
  </si>
  <si>
    <t>C4703</t>
  </si>
  <si>
    <t>T00185</t>
  </si>
  <si>
    <t>C1840</t>
  </si>
  <si>
    <t>T00186</t>
  </si>
  <si>
    <t>C4443</t>
  </si>
  <si>
    <t>T00187</t>
  </si>
  <si>
    <t>C2564</t>
  </si>
  <si>
    <t>T00188</t>
  </si>
  <si>
    <t>C3600</t>
  </si>
  <si>
    <t>T00189</t>
  </si>
  <si>
    <t>C0940</t>
  </si>
  <si>
    <t>T00190</t>
  </si>
  <si>
    <t>C3391</t>
  </si>
  <si>
    <t>T00191</t>
  </si>
  <si>
    <t>C4042</t>
  </si>
  <si>
    <t>T00192</t>
  </si>
  <si>
    <t>C3914</t>
  </si>
  <si>
    <t>T00193</t>
  </si>
  <si>
    <t>C4774</t>
  </si>
  <si>
    <t>T00194</t>
  </si>
  <si>
    <t>C4476</t>
  </si>
  <si>
    <t>T00195</t>
  </si>
  <si>
    <t>C0977</t>
  </si>
  <si>
    <t>T00196</t>
  </si>
  <si>
    <t>T00197</t>
  </si>
  <si>
    <t>C1584</t>
  </si>
  <si>
    <t>T00198</t>
  </si>
  <si>
    <t>C4675</t>
  </si>
  <si>
    <t>T00199</t>
  </si>
  <si>
    <t>C2379</t>
  </si>
  <si>
    <t>T00200</t>
  </si>
  <si>
    <t>C2972</t>
  </si>
  <si>
    <t>T00201</t>
  </si>
  <si>
    <t>C0634</t>
  </si>
  <si>
    <t>T00202</t>
  </si>
  <si>
    <t>C1019</t>
  </si>
  <si>
    <t>T00203</t>
  </si>
  <si>
    <t>C4838</t>
  </si>
  <si>
    <t>T00204</t>
  </si>
  <si>
    <t>C1348</t>
  </si>
  <si>
    <t>T00205</t>
  </si>
  <si>
    <t>C1331</t>
  </si>
  <si>
    <t>T00206</t>
  </si>
  <si>
    <t>C0257</t>
  </si>
  <si>
    <t>T00207</t>
  </si>
  <si>
    <t>C4941</t>
  </si>
  <si>
    <t>T00208</t>
  </si>
  <si>
    <t>C3346</t>
  </si>
  <si>
    <t>T00209</t>
  </si>
  <si>
    <t>C2535</t>
  </si>
  <si>
    <t>T00210</t>
  </si>
  <si>
    <t>C3230</t>
  </si>
  <si>
    <t>T00211</t>
  </si>
  <si>
    <t>C1737</t>
  </si>
  <si>
    <t>T00212</t>
  </si>
  <si>
    <t>C2936</t>
  </si>
  <si>
    <t>T00213</t>
  </si>
  <si>
    <t>C4302</t>
  </si>
  <si>
    <t>T00214</t>
  </si>
  <si>
    <t>C1597</t>
  </si>
  <si>
    <t>T00215</t>
  </si>
  <si>
    <t>C1679</t>
  </si>
  <si>
    <t>T00216</t>
  </si>
  <si>
    <t>C1640</t>
  </si>
  <si>
    <t>T00217</t>
  </si>
  <si>
    <t>C4265</t>
  </si>
  <si>
    <t>T00218</t>
  </si>
  <si>
    <t>T00219</t>
  </si>
  <si>
    <t>C3092</t>
  </si>
  <si>
    <t>T00220</t>
  </si>
  <si>
    <t>C1478</t>
  </si>
  <si>
    <t>T00221</t>
  </si>
  <si>
    <t>C2666</t>
  </si>
  <si>
    <t>T00222</t>
  </si>
  <si>
    <t>C1526</t>
  </si>
  <si>
    <t>T00223</t>
  </si>
  <si>
    <t>C4245</t>
  </si>
  <si>
    <t>T00224</t>
  </si>
  <si>
    <t>C2459</t>
  </si>
  <si>
    <t>T00225</t>
  </si>
  <si>
    <t>C4435</t>
  </si>
  <si>
    <t>T00226</t>
  </si>
  <si>
    <t>C1922</t>
  </si>
  <si>
    <t>T00227</t>
  </si>
  <si>
    <t>C3893</t>
  </si>
  <si>
    <t>T00228</t>
  </si>
  <si>
    <t>C1057</t>
  </si>
  <si>
    <t>T00229</t>
  </si>
  <si>
    <t>C3480</t>
  </si>
  <si>
    <t>T00230</t>
  </si>
  <si>
    <t>C0541</t>
  </si>
  <si>
    <t>T00231</t>
  </si>
  <si>
    <t>C4653</t>
  </si>
  <si>
    <t>T00232</t>
  </si>
  <si>
    <t>C0299</t>
  </si>
  <si>
    <t>T00233</t>
  </si>
  <si>
    <t>C0288</t>
  </si>
  <si>
    <t>T00234</t>
  </si>
  <si>
    <t>C2733</t>
  </si>
  <si>
    <t>T00235</t>
  </si>
  <si>
    <t>C0250</t>
  </si>
  <si>
    <t>T00236</t>
  </si>
  <si>
    <t>C1913</t>
  </si>
  <si>
    <t>T00237</t>
  </si>
  <si>
    <t>C0400</t>
  </si>
  <si>
    <t>T00238</t>
  </si>
  <si>
    <t>C0011</t>
  </si>
  <si>
    <t>T00239</t>
  </si>
  <si>
    <t>C4785</t>
  </si>
  <si>
    <t>T00240</t>
  </si>
  <si>
    <t>C1327</t>
  </si>
  <si>
    <t>T00241</t>
  </si>
  <si>
    <t>C3442</t>
  </si>
  <si>
    <t>T00242</t>
  </si>
  <si>
    <t>C4338</t>
  </si>
  <si>
    <t>T00243</t>
  </si>
  <si>
    <t>T00244</t>
  </si>
  <si>
    <t>C1158</t>
  </si>
  <si>
    <t>T00245</t>
  </si>
  <si>
    <t>C0304</t>
  </si>
  <si>
    <t>T00246</t>
  </si>
  <si>
    <t>C0553</t>
  </si>
  <si>
    <t>T00247</t>
  </si>
  <si>
    <t>C2103</t>
  </si>
  <si>
    <t>T00248</t>
  </si>
  <si>
    <t>C0959</t>
  </si>
  <si>
    <t>T00249</t>
  </si>
  <si>
    <t>C3257</t>
  </si>
  <si>
    <t>T00250</t>
  </si>
  <si>
    <t>C3977</t>
  </si>
  <si>
    <t>T00251</t>
  </si>
  <si>
    <t>C1639</t>
  </si>
  <si>
    <t>T00252</t>
  </si>
  <si>
    <t>C4254</t>
  </si>
  <si>
    <t>T00253</t>
  </si>
  <si>
    <t>C0136</t>
  </si>
  <si>
    <t>T00254</t>
  </si>
  <si>
    <t>C4180</t>
  </si>
  <si>
    <t>T00255</t>
  </si>
  <si>
    <t>C1694</t>
  </si>
  <si>
    <t>T00256</t>
  </si>
  <si>
    <t>C4642</t>
  </si>
  <si>
    <t>T00257</t>
  </si>
  <si>
    <t>C3756</t>
  </si>
  <si>
    <t>T00258</t>
  </si>
  <si>
    <t>C4087</t>
  </si>
  <si>
    <t>T00259</t>
  </si>
  <si>
    <t>C4811</t>
  </si>
  <si>
    <t>T00260</t>
  </si>
  <si>
    <t>C0474</t>
  </si>
  <si>
    <t>T00261</t>
  </si>
  <si>
    <t>C2501</t>
  </si>
  <si>
    <t>T00262</t>
  </si>
  <si>
    <t>C2335</t>
  </si>
  <si>
    <t>T00263</t>
  </si>
  <si>
    <t>C1590</t>
  </si>
  <si>
    <t>T00264</t>
  </si>
  <si>
    <t>C4535</t>
  </si>
  <si>
    <t>T00265</t>
  </si>
  <si>
    <t>C2277</t>
  </si>
  <si>
    <t>T00266</t>
  </si>
  <si>
    <t>C4579</t>
  </si>
  <si>
    <t>T00267</t>
  </si>
  <si>
    <t>C2592</t>
  </si>
  <si>
    <t>T00268</t>
  </si>
  <si>
    <t>C4291</t>
  </si>
  <si>
    <t>T00269</t>
  </si>
  <si>
    <t>C3179</t>
  </si>
  <si>
    <t>T00270</t>
  </si>
  <si>
    <t>C0531</t>
  </si>
  <si>
    <t>T00271</t>
  </si>
  <si>
    <t>C0772</t>
  </si>
  <si>
    <t>T00272</t>
  </si>
  <si>
    <t>C2636</t>
  </si>
  <si>
    <t>T00273</t>
  </si>
  <si>
    <t>C4865</t>
  </si>
  <si>
    <t>T00274</t>
  </si>
  <si>
    <t>T00275</t>
  </si>
  <si>
    <t>C4303</t>
  </si>
  <si>
    <t>T00276</t>
  </si>
  <si>
    <t>C4758</t>
  </si>
  <si>
    <t>T00277</t>
  </si>
  <si>
    <t>C0809</t>
  </si>
  <si>
    <t>T00278</t>
  </si>
  <si>
    <t>C3722</t>
  </si>
  <si>
    <t>T00279</t>
  </si>
  <si>
    <t>T00280</t>
  </si>
  <si>
    <t>C4611</t>
  </si>
  <si>
    <t>T00281</t>
  </si>
  <si>
    <t>C3402</t>
  </si>
  <si>
    <t>T00282</t>
  </si>
  <si>
    <t>C0090</t>
  </si>
  <si>
    <t>T00283</t>
  </si>
  <si>
    <t>C1314</t>
  </si>
  <si>
    <t>T00284</t>
  </si>
  <si>
    <t>C4390</t>
  </si>
  <si>
    <t>T00285</t>
  </si>
  <si>
    <t>C2423</t>
  </si>
  <si>
    <t>T00286</t>
  </si>
  <si>
    <t>C0460</t>
  </si>
  <si>
    <t>T00287</t>
  </si>
  <si>
    <t>C4352</t>
  </si>
  <si>
    <t>T00288</t>
  </si>
  <si>
    <t>C0159</t>
  </si>
  <si>
    <t>T00289</t>
  </si>
  <si>
    <t>C3302</t>
  </si>
  <si>
    <t>T00290</t>
  </si>
  <si>
    <t>C0047</t>
  </si>
  <si>
    <t>T00291</t>
  </si>
  <si>
    <t>C0323</t>
  </si>
  <si>
    <t>T00292</t>
  </si>
  <si>
    <t>C1720</t>
  </si>
  <si>
    <t>T00293</t>
  </si>
  <si>
    <t>C0399</t>
  </si>
  <si>
    <t>T00294</t>
  </si>
  <si>
    <t>C4786</t>
  </si>
  <si>
    <t>T00295</t>
  </si>
  <si>
    <t>T00296</t>
  </si>
  <si>
    <t>C2185</t>
  </si>
  <si>
    <t>T00297</t>
  </si>
  <si>
    <t>C3906</t>
  </si>
  <si>
    <t>T00298</t>
  </si>
  <si>
    <t>C0109</t>
  </si>
  <si>
    <t>T00299</t>
  </si>
  <si>
    <t>C3563</t>
  </si>
  <si>
    <t>T00300</t>
  </si>
  <si>
    <t>C3140</t>
  </si>
  <si>
    <t>T00301</t>
  </si>
  <si>
    <t>C4030</t>
  </si>
  <si>
    <t>T00302</t>
  </si>
  <si>
    <t>C4952</t>
  </si>
  <si>
    <t>T00303</t>
  </si>
  <si>
    <t>C1771</t>
  </si>
  <si>
    <t>T00304</t>
  </si>
  <si>
    <t>C2597</t>
  </si>
  <si>
    <t>T00305</t>
  </si>
  <si>
    <t>C3067</t>
  </si>
  <si>
    <t>T00306</t>
  </si>
  <si>
    <t>C3669</t>
  </si>
  <si>
    <t>T00307</t>
  </si>
  <si>
    <t>C3438</t>
  </si>
  <si>
    <t>T00308</t>
  </si>
  <si>
    <t>C4462</t>
  </si>
  <si>
    <t>T00309</t>
  </si>
  <si>
    <t>C2184</t>
  </si>
  <si>
    <t>T00310</t>
  </si>
  <si>
    <t>C2760</t>
  </si>
  <si>
    <t>T00311</t>
  </si>
  <si>
    <t>C2318</t>
  </si>
  <si>
    <t>T00312</t>
  </si>
  <si>
    <t>C2022</t>
  </si>
  <si>
    <t>T00313</t>
  </si>
  <si>
    <t>C4816</t>
  </si>
  <si>
    <t>T00314</t>
  </si>
  <si>
    <t>C4712</t>
  </si>
  <si>
    <t>T00315</t>
  </si>
  <si>
    <t>C2267</t>
  </si>
  <si>
    <t>T00316</t>
  </si>
  <si>
    <t>C3564</t>
  </si>
  <si>
    <t>T00317</t>
  </si>
  <si>
    <t>C1768</t>
  </si>
  <si>
    <t>T00318</t>
  </si>
  <si>
    <t>C3926</t>
  </si>
  <si>
    <t>T00319</t>
  </si>
  <si>
    <t>C2035</t>
  </si>
  <si>
    <t>T00320</t>
  </si>
  <si>
    <t>C4755</t>
  </si>
  <si>
    <t>T00321</t>
  </si>
  <si>
    <t>C4885</t>
  </si>
  <si>
    <t>T00322</t>
  </si>
  <si>
    <t>C3032</t>
  </si>
  <si>
    <t>T00323</t>
  </si>
  <si>
    <t>C3130</t>
  </si>
  <si>
    <t>T00324</t>
  </si>
  <si>
    <t>C0512</t>
  </si>
  <si>
    <t>T00325</t>
  </si>
  <si>
    <t>C2973</t>
  </si>
  <si>
    <t>T00326</t>
  </si>
  <si>
    <t>C1070</t>
  </si>
  <si>
    <t>T00327</t>
  </si>
  <si>
    <t>C3772</t>
  </si>
  <si>
    <t>T00328</t>
  </si>
  <si>
    <t>C0642</t>
  </si>
  <si>
    <t>T00329</t>
  </si>
  <si>
    <t>C3590</t>
  </si>
  <si>
    <t>T00330</t>
  </si>
  <si>
    <t>C2944</t>
  </si>
  <si>
    <t>T00331</t>
  </si>
  <si>
    <t>C2194</t>
  </si>
  <si>
    <t>T00332</t>
  </si>
  <si>
    <t>C3141</t>
  </si>
  <si>
    <t>T00333</t>
  </si>
  <si>
    <t>C2147</t>
  </si>
  <si>
    <t>T00334</t>
  </si>
  <si>
    <t>C2492</t>
  </si>
  <si>
    <t>T00335</t>
  </si>
  <si>
    <t>C0473</t>
  </si>
  <si>
    <t>T00336</t>
  </si>
  <si>
    <t>C3072</t>
  </si>
  <si>
    <t>T00337</t>
  </si>
  <si>
    <t>C3911</t>
  </si>
  <si>
    <t>T00338</t>
  </si>
  <si>
    <t>T00339</t>
  </si>
  <si>
    <t>C1341</t>
  </si>
  <si>
    <t>T00340</t>
  </si>
  <si>
    <t>C1456</t>
  </si>
  <si>
    <t>T00341</t>
  </si>
  <si>
    <t>C2125</t>
  </si>
  <si>
    <t>T00342</t>
  </si>
  <si>
    <t>C3158</t>
  </si>
  <si>
    <t>T00343</t>
  </si>
  <si>
    <t>C4577</t>
  </si>
  <si>
    <t>T00344</t>
  </si>
  <si>
    <t>C4419</t>
  </si>
  <si>
    <t>T00345</t>
  </si>
  <si>
    <t>C3843</t>
  </si>
  <si>
    <t>T00346</t>
  </si>
  <si>
    <t>C3684</t>
  </si>
  <si>
    <t>T00347</t>
  </si>
  <si>
    <t>C2702</t>
  </si>
  <si>
    <t>T00348</t>
  </si>
  <si>
    <t>C2142</t>
  </si>
  <si>
    <t>T00349</t>
  </si>
  <si>
    <t>C1357</t>
  </si>
  <si>
    <t>T00350</t>
  </si>
  <si>
    <t>C1028</t>
  </si>
  <si>
    <t>T00351</t>
  </si>
  <si>
    <t>C2294</t>
  </si>
  <si>
    <t>T00352</t>
  </si>
  <si>
    <t>C1562</t>
  </si>
  <si>
    <t>T00353</t>
  </si>
  <si>
    <t>C2745</t>
  </si>
  <si>
    <t>T00354</t>
  </si>
  <si>
    <t>C0713</t>
  </si>
  <si>
    <t>T00355</t>
  </si>
  <si>
    <t>C2451</t>
  </si>
  <si>
    <t>T00356</t>
  </si>
  <si>
    <t>C0348</t>
  </si>
  <si>
    <t>T00357</t>
  </si>
  <si>
    <t>C1995</t>
  </si>
  <si>
    <t>T00358</t>
  </si>
  <si>
    <t>C3177</t>
  </si>
  <si>
    <t>T00359</t>
  </si>
  <si>
    <t>C0505</t>
  </si>
  <si>
    <t>T00360</t>
  </si>
  <si>
    <t>T00361</t>
  </si>
  <si>
    <t>T00362</t>
  </si>
  <si>
    <t>C1952</t>
  </si>
  <si>
    <t>T00363</t>
  </si>
  <si>
    <t>C1801</t>
  </si>
  <si>
    <t>T00364</t>
  </si>
  <si>
    <t>C3350</t>
  </si>
  <si>
    <t>T00365</t>
  </si>
  <si>
    <t>C3207</t>
  </si>
  <si>
    <t>T00366</t>
  </si>
  <si>
    <t>C0205</t>
  </si>
  <si>
    <t>T00367</t>
  </si>
  <si>
    <t>C1656</t>
  </si>
  <si>
    <t>T00368</t>
  </si>
  <si>
    <t>C1954</t>
  </si>
  <si>
    <t>T00369</t>
  </si>
  <si>
    <t>C4208</t>
  </si>
  <si>
    <t>T00370</t>
  </si>
  <si>
    <t>C3488</t>
  </si>
  <si>
    <t>T00371</t>
  </si>
  <si>
    <t>C4673</t>
  </si>
  <si>
    <t>T00372</t>
  </si>
  <si>
    <t>C0710</t>
  </si>
  <si>
    <t>T00373</t>
  </si>
  <si>
    <t>C2658</t>
  </si>
  <si>
    <t>T00374</t>
  </si>
  <si>
    <t>T00375</t>
  </si>
  <si>
    <t>C4413</t>
  </si>
  <si>
    <t>T00376</t>
  </si>
  <si>
    <t>C3411</t>
  </si>
  <si>
    <t>T00377</t>
  </si>
  <si>
    <t>C2891</t>
  </si>
  <si>
    <t>T00378</t>
  </si>
  <si>
    <t>C1675</t>
  </si>
  <si>
    <t>T00379</t>
  </si>
  <si>
    <t>C3465</t>
  </si>
  <si>
    <t>T00380</t>
  </si>
  <si>
    <t>C3757</t>
  </si>
  <si>
    <t>T00381</t>
  </si>
  <si>
    <t>C1099</t>
  </si>
  <si>
    <t>T00382</t>
  </si>
  <si>
    <t>C3558</t>
  </si>
  <si>
    <t>T00383</t>
  </si>
  <si>
    <t>T00384</t>
  </si>
  <si>
    <t>C3968</t>
  </si>
  <si>
    <t>T00385</t>
  </si>
  <si>
    <t>C0967</t>
  </si>
  <si>
    <t>T00386</t>
  </si>
  <si>
    <t>C2135</t>
  </si>
  <si>
    <t>T00387</t>
  </si>
  <si>
    <t>C1790</t>
  </si>
  <si>
    <t>T00388</t>
  </si>
  <si>
    <t>C1258</t>
  </si>
  <si>
    <t>T00389</t>
  </si>
  <si>
    <t>T00390</t>
  </si>
  <si>
    <t>C2766</t>
  </si>
  <si>
    <t>T00391</t>
  </si>
  <si>
    <t>C0587</t>
  </si>
  <si>
    <t>T00392</t>
  </si>
  <si>
    <t>C3337</t>
  </si>
  <si>
    <t>T00393</t>
  </si>
  <si>
    <t>C2497</t>
  </si>
  <si>
    <t>T00394</t>
  </si>
  <si>
    <t>C4554</t>
  </si>
  <si>
    <t>T00395</t>
  </si>
  <si>
    <t>C0235</t>
  </si>
  <si>
    <t>T00396</t>
  </si>
  <si>
    <t>C1476</t>
  </si>
  <si>
    <t>T00397</t>
  </si>
  <si>
    <t>C1004</t>
  </si>
  <si>
    <t>T00398</t>
  </si>
  <si>
    <t>C3448</t>
  </si>
  <si>
    <t>T00399</t>
  </si>
  <si>
    <t>C2419</t>
  </si>
  <si>
    <t>T00400</t>
  </si>
  <si>
    <t>C4796</t>
  </si>
  <si>
    <t>T00401</t>
  </si>
  <si>
    <t>C4329</t>
  </si>
  <si>
    <t>T00402</t>
  </si>
  <si>
    <t>C3924</t>
  </si>
  <si>
    <t>T00403</t>
  </si>
  <si>
    <t>C2485</t>
  </si>
  <si>
    <t>T00404</t>
  </si>
  <si>
    <t>C4239</t>
  </si>
  <si>
    <t>T00405</t>
  </si>
  <si>
    <t>C0415</t>
  </si>
  <si>
    <t>T00406</t>
  </si>
  <si>
    <t>C1567</t>
  </si>
  <si>
    <t>T00407</t>
  </si>
  <si>
    <t>C2281</t>
  </si>
  <si>
    <t>T00408</t>
  </si>
  <si>
    <t>C0276</t>
  </si>
  <si>
    <t>T00409</t>
  </si>
  <si>
    <t>C1204</t>
  </si>
  <si>
    <t>T00410</t>
  </si>
  <si>
    <t>C2499</t>
  </si>
  <si>
    <t>T00411</t>
  </si>
  <si>
    <t>C2167</t>
  </si>
  <si>
    <t>T00412</t>
  </si>
  <si>
    <t>C2062</t>
  </si>
  <si>
    <t>T00413</t>
  </si>
  <si>
    <t>C3655</t>
  </si>
  <si>
    <t>T00414</t>
  </si>
  <si>
    <t>C1845</t>
  </si>
  <si>
    <t>T00415</t>
  </si>
  <si>
    <t>C1623</t>
  </si>
  <si>
    <t>T00416</t>
  </si>
  <si>
    <t>C3266</t>
  </si>
  <si>
    <t>T00417</t>
  </si>
  <si>
    <t>C4018</t>
  </si>
  <si>
    <t>T00418</t>
  </si>
  <si>
    <t>C3288</t>
  </si>
  <si>
    <t>T00419</t>
  </si>
  <si>
    <t>C0530</t>
  </si>
  <si>
    <t>T00420</t>
  </si>
  <si>
    <t>T00421</t>
  </si>
  <si>
    <t>C0895</t>
  </si>
  <si>
    <t>T00422</t>
  </si>
  <si>
    <t>T00423</t>
  </si>
  <si>
    <t>C3194</t>
  </si>
  <si>
    <t>T00424</t>
  </si>
  <si>
    <t>C4770</t>
  </si>
  <si>
    <t>T00425</t>
  </si>
  <si>
    <t>C4565</t>
  </si>
  <si>
    <t>T00426</t>
  </si>
  <si>
    <t>C4331</t>
  </si>
  <si>
    <t>T00427</t>
  </si>
  <si>
    <t>C1323</t>
  </si>
  <si>
    <t>T00428</t>
  </si>
  <si>
    <t>C2365</t>
  </si>
  <si>
    <t>T00429</t>
  </si>
  <si>
    <t>C2550</t>
  </si>
  <si>
    <t>T00430</t>
  </si>
  <si>
    <t>C3109</t>
  </si>
  <si>
    <t>T00431</t>
  </si>
  <si>
    <t>C0891</t>
  </si>
  <si>
    <t>T00432</t>
  </si>
  <si>
    <t>C4098</t>
  </si>
  <si>
    <t>T00433</t>
  </si>
  <si>
    <t>C4672</t>
  </si>
  <si>
    <t>T00434</t>
  </si>
  <si>
    <t>C2907</t>
  </si>
  <si>
    <t>T00435</t>
  </si>
  <si>
    <t>C4626</t>
  </si>
  <si>
    <t>T00436</t>
  </si>
  <si>
    <t>C4986</t>
  </si>
  <si>
    <t>T00437</t>
  </si>
  <si>
    <t>C0104</t>
  </si>
  <si>
    <t>T00438</t>
  </si>
  <si>
    <t>C4745</t>
  </si>
  <si>
    <t>T00439</t>
  </si>
  <si>
    <t>C3687</t>
  </si>
  <si>
    <t>T00440</t>
  </si>
  <si>
    <t>C1931</t>
  </si>
  <si>
    <t>T00441</t>
  </si>
  <si>
    <t>C3770</t>
  </si>
  <si>
    <t>T00442</t>
  </si>
  <si>
    <t>C4433</t>
  </si>
  <si>
    <t>T00443</t>
  </si>
  <si>
    <t>C2801</t>
  </si>
  <si>
    <t>T00444</t>
  </si>
  <si>
    <t>C4886</t>
  </si>
  <si>
    <t>T00445</t>
  </si>
  <si>
    <t>C4159</t>
  </si>
  <si>
    <t>T00446</t>
  </si>
  <si>
    <t>C3441</t>
  </si>
  <si>
    <t>T00447</t>
  </si>
  <si>
    <t>C0244</t>
  </si>
  <si>
    <t>T00448</t>
  </si>
  <si>
    <t>C0925</t>
  </si>
  <si>
    <t>T00449</t>
  </si>
  <si>
    <t>C2116</t>
  </si>
  <si>
    <t>T00450</t>
  </si>
  <si>
    <t>C3129</t>
  </si>
  <si>
    <t>T00451</t>
  </si>
  <si>
    <t>C4992</t>
  </si>
  <si>
    <t>T00452</t>
  </si>
  <si>
    <t>C4260</t>
  </si>
  <si>
    <t>T00453</t>
  </si>
  <si>
    <t>T00454</t>
  </si>
  <si>
    <t>C1243</t>
  </si>
  <si>
    <t>T00455</t>
  </si>
  <si>
    <t>C4638</t>
  </si>
  <si>
    <t>T00456</t>
  </si>
  <si>
    <t>C2424</t>
  </si>
  <si>
    <t>T00457</t>
  </si>
  <si>
    <t>C4504</t>
  </si>
  <si>
    <t>T00458</t>
  </si>
  <si>
    <t>C3453</t>
  </si>
  <si>
    <t>T00459</t>
  </si>
  <si>
    <t>C1107</t>
  </si>
  <si>
    <t>T00460</t>
  </si>
  <si>
    <t>C2083</t>
  </si>
  <si>
    <t>T00461</t>
  </si>
  <si>
    <t>C4896</t>
  </si>
  <si>
    <t>T00462</t>
  </si>
  <si>
    <t>C1987</t>
  </si>
  <si>
    <t>T00463</t>
  </si>
  <si>
    <t>C3715</t>
  </si>
  <si>
    <t>T00464</t>
  </si>
  <si>
    <t>T00465</t>
  </si>
  <si>
    <t>C4589</t>
  </si>
  <si>
    <t>T00466</t>
  </si>
  <si>
    <t>C0228</t>
  </si>
  <si>
    <t>T00467</t>
  </si>
  <si>
    <t>C2274</t>
  </si>
  <si>
    <t>T00468</t>
  </si>
  <si>
    <t>C2579</t>
  </si>
  <si>
    <t>T00469</t>
  </si>
  <si>
    <t>C2519</t>
  </si>
  <si>
    <t>T00470</t>
  </si>
  <si>
    <t>C0559</t>
  </si>
  <si>
    <t>T00471</t>
  </si>
  <si>
    <t>C3783</t>
  </si>
  <si>
    <t>T00472</t>
  </si>
  <si>
    <t>C3723</t>
  </si>
  <si>
    <t>T00473</t>
  </si>
  <si>
    <t>C0144</t>
  </si>
  <si>
    <t>T00474</t>
  </si>
  <si>
    <t>C2560</t>
  </si>
  <si>
    <t>T00475</t>
  </si>
  <si>
    <t>C4847</t>
  </si>
  <si>
    <t>T00476</t>
  </si>
  <si>
    <t>C4370</t>
  </si>
  <si>
    <t>T00477</t>
  </si>
  <si>
    <t>C0375</t>
  </si>
  <si>
    <t>T00478</t>
  </si>
  <si>
    <t>C0450</t>
  </si>
  <si>
    <t>T00479</t>
  </si>
  <si>
    <t>C3061</t>
  </si>
  <si>
    <t>T00480</t>
  </si>
  <si>
    <t>C4822</t>
  </si>
  <si>
    <t>T00481</t>
  </si>
  <si>
    <t>C4784</t>
  </si>
  <si>
    <t>T00482</t>
  </si>
  <si>
    <t>C1127</t>
  </si>
  <si>
    <t>T00483</t>
  </si>
  <si>
    <t>C1240</t>
  </si>
  <si>
    <t>T00484</t>
  </si>
  <si>
    <t>C0414</t>
  </si>
  <si>
    <t>T00485</t>
  </si>
  <si>
    <t>C0955</t>
  </si>
  <si>
    <t>T00486</t>
  </si>
  <si>
    <t>C4353</t>
  </si>
  <si>
    <t>T00487</t>
  </si>
  <si>
    <t>C3070</t>
  </si>
  <si>
    <t>T00488</t>
  </si>
  <si>
    <t>C4846</t>
  </si>
  <si>
    <t>T00489</t>
  </si>
  <si>
    <t>C2994</t>
  </si>
  <si>
    <t>T00490</t>
  </si>
  <si>
    <t>T00491</t>
  </si>
  <si>
    <t>C0999</t>
  </si>
  <si>
    <t>T00492</t>
  </si>
  <si>
    <t>C4036</t>
  </si>
  <si>
    <t>T00493</t>
  </si>
  <si>
    <t>C3204</t>
  </si>
  <si>
    <t>T00494</t>
  </si>
  <si>
    <t>C3054</t>
  </si>
  <si>
    <t>T00495</t>
  </si>
  <si>
    <t>C2019</t>
  </si>
  <si>
    <t>T00496</t>
  </si>
  <si>
    <t>C0070</t>
  </si>
  <si>
    <t>T00497</t>
  </si>
  <si>
    <t>C3452</t>
  </si>
  <si>
    <t>T00498</t>
  </si>
  <si>
    <t>T00499</t>
  </si>
  <si>
    <t>C3364</t>
  </si>
  <si>
    <t>T00500</t>
  </si>
  <si>
    <t>C4519</t>
  </si>
  <si>
    <t>T00501</t>
  </si>
  <si>
    <t>C4903</t>
  </si>
  <si>
    <t>T00502</t>
  </si>
  <si>
    <t>C4830</t>
  </si>
  <si>
    <t>T00503</t>
  </si>
  <si>
    <t>C4401</t>
  </si>
  <si>
    <t>T00504</t>
  </si>
  <si>
    <t>C3595</t>
  </si>
  <si>
    <t>T00505</t>
  </si>
  <si>
    <t>C3943</t>
  </si>
  <si>
    <t>T00506</t>
  </si>
  <si>
    <t>C0494</t>
  </si>
  <si>
    <t>T00507</t>
  </si>
  <si>
    <t>C2922</t>
  </si>
  <si>
    <t>T00508</t>
  </si>
  <si>
    <t>C0157</t>
  </si>
  <si>
    <t>T00509</t>
  </si>
  <si>
    <t>C0318</t>
  </si>
  <si>
    <t>T00510</t>
  </si>
  <si>
    <t>C2769</t>
  </si>
  <si>
    <t>T00511</t>
  </si>
  <si>
    <t>C3408</t>
  </si>
  <si>
    <t>T00512</t>
  </si>
  <si>
    <t>C0803</t>
  </si>
  <si>
    <t>T00513</t>
  </si>
  <si>
    <t>C3366</t>
  </si>
  <si>
    <t>T00514</t>
  </si>
  <si>
    <t>C1394</t>
  </si>
  <si>
    <t>T00515</t>
  </si>
  <si>
    <t>C2762</t>
  </si>
  <si>
    <t>T00516</t>
  </si>
  <si>
    <t>T00517</t>
  </si>
  <si>
    <t>C0817</t>
  </si>
  <si>
    <t>T00518</t>
  </si>
  <si>
    <t>C2945</t>
  </si>
  <si>
    <t>T00519</t>
  </si>
  <si>
    <t>C1246</t>
  </si>
  <si>
    <t>T00520</t>
  </si>
  <si>
    <t>C2753</t>
  </si>
  <si>
    <t>T00521</t>
  </si>
  <si>
    <t>C4931</t>
  </si>
  <si>
    <t>T00522</t>
  </si>
  <si>
    <t>C2831</t>
  </si>
  <si>
    <t>T00523</t>
  </si>
  <si>
    <t>C2341</t>
  </si>
  <si>
    <t>T00524</t>
  </si>
  <si>
    <t>C4600</t>
  </si>
  <si>
    <t>T00525</t>
  </si>
  <si>
    <t>C3795</t>
  </si>
  <si>
    <t>T00526</t>
  </si>
  <si>
    <t>C4717</t>
  </si>
  <si>
    <t>T00527</t>
  </si>
  <si>
    <t>C0102</t>
  </si>
  <si>
    <t>T00528</t>
  </si>
  <si>
    <t>C4974</t>
  </si>
  <si>
    <t>T00529</t>
  </si>
  <si>
    <t>C0426</t>
  </si>
  <si>
    <t>T00530</t>
  </si>
  <si>
    <t>C2018</t>
  </si>
  <si>
    <t>T00531</t>
  </si>
  <si>
    <t>C4361</t>
  </si>
  <si>
    <t>T00532</t>
  </si>
  <si>
    <t>C4977</t>
  </si>
  <si>
    <t>T00533</t>
  </si>
  <si>
    <t>C0621</t>
  </si>
  <si>
    <t>T00534</t>
  </si>
  <si>
    <t>C2259</t>
  </si>
  <si>
    <t>T00535</t>
  </si>
  <si>
    <t>C2276</t>
  </si>
  <si>
    <t>T00536</t>
  </si>
  <si>
    <t>C4209</t>
  </si>
  <si>
    <t>T00537</t>
  </si>
  <si>
    <t>C0364</t>
  </si>
  <si>
    <t>T00538</t>
  </si>
  <si>
    <t>C0699</t>
  </si>
  <si>
    <t>T00539</t>
  </si>
  <si>
    <t>C3734</t>
  </si>
  <si>
    <t>T00540</t>
  </si>
  <si>
    <t>C2089</t>
  </si>
  <si>
    <t>T00541</t>
  </si>
  <si>
    <t>C3271</t>
  </si>
  <si>
    <t>T00542</t>
  </si>
  <si>
    <t>C1769</t>
  </si>
  <si>
    <t>T00543</t>
  </si>
  <si>
    <t>C2192</t>
  </si>
  <si>
    <t>T00544</t>
  </si>
  <si>
    <t>C3022</t>
  </si>
  <si>
    <t>T00545</t>
  </si>
  <si>
    <t>C2958</t>
  </si>
  <si>
    <t>T00546</t>
  </si>
  <si>
    <t>T00547</t>
  </si>
  <si>
    <t>C1071</t>
  </si>
  <si>
    <t>T00548</t>
  </si>
  <si>
    <t>C1726</t>
  </si>
  <si>
    <t>T00549</t>
  </si>
  <si>
    <t>C4743</t>
  </si>
  <si>
    <t>T00550</t>
  </si>
  <si>
    <t>C0919</t>
  </si>
  <si>
    <t>T00551</t>
  </si>
  <si>
    <t>C3585</t>
  </si>
  <si>
    <t>T00552</t>
  </si>
  <si>
    <t>C2452</t>
  </si>
  <si>
    <t>T00553</t>
  </si>
  <si>
    <t>C2795</t>
  </si>
  <si>
    <t>T00554</t>
  </si>
  <si>
    <t>C3586</t>
  </si>
  <si>
    <t>T00555</t>
  </si>
  <si>
    <t>C0312</t>
  </si>
  <si>
    <t>T00556</t>
  </si>
  <si>
    <t>C0050</t>
  </si>
  <si>
    <t>T00557</t>
  </si>
  <si>
    <t>C3711</t>
  </si>
  <si>
    <t>T00558</t>
  </si>
  <si>
    <t>C1239</t>
  </si>
  <si>
    <t>T00559</t>
  </si>
  <si>
    <t>C4810</t>
  </si>
  <si>
    <t>T00560</t>
  </si>
  <si>
    <t>C3673</t>
  </si>
  <si>
    <t>T00561</t>
  </si>
  <si>
    <t>C4466</t>
  </si>
  <si>
    <t>T00562</t>
  </si>
  <si>
    <t>C1648</t>
  </si>
  <si>
    <t>T00563</t>
  </si>
  <si>
    <t>C1865</t>
  </si>
  <si>
    <t>T00564</t>
  </si>
  <si>
    <t>C4014</t>
  </si>
  <si>
    <t>T00565</t>
  </si>
  <si>
    <t>C4320</t>
  </si>
  <si>
    <t>T00566</t>
  </si>
  <si>
    <t>C1682</t>
  </si>
  <si>
    <t>T00567</t>
  </si>
  <si>
    <t>C1970</t>
  </si>
  <si>
    <t>T00568</t>
  </si>
  <si>
    <t>C4923</t>
  </si>
  <si>
    <t>T00569</t>
  </si>
  <si>
    <t>C1033</t>
  </si>
  <si>
    <t>T00570</t>
  </si>
  <si>
    <t>C2701</t>
  </si>
  <si>
    <t>T00571</t>
  </si>
  <si>
    <t>C4955</t>
  </si>
  <si>
    <t>T00572</t>
  </si>
  <si>
    <t>C1941</t>
  </si>
  <si>
    <t>T00573</t>
  </si>
  <si>
    <t>C3998</t>
  </si>
  <si>
    <t>T00574</t>
  </si>
  <si>
    <t>C2050</t>
  </si>
  <si>
    <t>T00575</t>
  </si>
  <si>
    <t>C0408</t>
  </si>
  <si>
    <t>T00576</t>
  </si>
  <si>
    <t>C4220</t>
  </si>
  <si>
    <t>T00577</t>
  </si>
  <si>
    <t>C1620</t>
  </si>
  <si>
    <t>T00578</t>
  </si>
  <si>
    <t>C4262</t>
  </si>
  <si>
    <t>T00579</t>
  </si>
  <si>
    <t>C1596</t>
  </si>
  <si>
    <t>T00580</t>
  </si>
  <si>
    <t>C4818</t>
  </si>
  <si>
    <t>T00581</t>
  </si>
  <si>
    <t>C3326</t>
  </si>
  <si>
    <t>T00582</t>
  </si>
  <si>
    <t>C1805</t>
  </si>
  <si>
    <t>T00583</t>
  </si>
  <si>
    <t>C2954</t>
  </si>
  <si>
    <t>T00584</t>
  </si>
  <si>
    <t>C2439</t>
  </si>
  <si>
    <t>T00585</t>
  </si>
  <si>
    <t>C1119</t>
  </si>
  <si>
    <t>T00586</t>
  </si>
  <si>
    <t>T00587</t>
  </si>
  <si>
    <t>C0843</t>
  </si>
  <si>
    <t>T00588</t>
  </si>
  <si>
    <t>C2188</t>
  </si>
  <si>
    <t>T00589</t>
  </si>
  <si>
    <t>C2528</t>
  </si>
  <si>
    <t>T00590</t>
  </si>
  <si>
    <t>C2553</t>
  </si>
  <si>
    <t>T00591</t>
  </si>
  <si>
    <t>C4984</t>
  </si>
  <si>
    <t>T00592</t>
  </si>
  <si>
    <t>C0024</t>
  </si>
  <si>
    <t>T00593</t>
  </si>
  <si>
    <t>C2479</t>
  </si>
  <si>
    <t>T00594</t>
  </si>
  <si>
    <t>C0442</t>
  </si>
  <si>
    <t>T00595</t>
  </si>
  <si>
    <t>C4304</t>
  </si>
  <si>
    <t>T00596</t>
  </si>
  <si>
    <t>C4765</t>
  </si>
  <si>
    <t>T00597</t>
  </si>
  <si>
    <t>C1284</t>
  </si>
  <si>
    <t>T00598</t>
  </si>
  <si>
    <t>C0542</t>
  </si>
  <si>
    <t>T00599</t>
  </si>
  <si>
    <t>T00600</t>
  </si>
  <si>
    <t>C3414</t>
  </si>
  <si>
    <t>T00601</t>
  </si>
  <si>
    <t>T00602</t>
  </si>
  <si>
    <t>C1466</t>
  </si>
  <si>
    <t>T00603</t>
  </si>
  <si>
    <t>C0577</t>
  </si>
  <si>
    <t>T00604</t>
  </si>
  <si>
    <t>C3662</t>
  </si>
  <si>
    <t>T00605</t>
  </si>
  <si>
    <t>C1039</t>
  </si>
  <si>
    <t>T00606</t>
  </si>
  <si>
    <t>C4010</t>
  </si>
  <si>
    <t>T00607</t>
  </si>
  <si>
    <t>C4206</t>
  </si>
  <si>
    <t>T00608</t>
  </si>
  <si>
    <t>C3797</t>
  </si>
  <si>
    <t>T00609</t>
  </si>
  <si>
    <t>C2120</t>
  </si>
  <si>
    <t>T00610</t>
  </si>
  <si>
    <t>C3416</t>
  </si>
  <si>
    <t>T00611</t>
  </si>
  <si>
    <t>C4492</t>
  </si>
  <si>
    <t>T00612</t>
  </si>
  <si>
    <t>C4523</t>
  </si>
  <si>
    <t>T00613</t>
  </si>
  <si>
    <t>C1299</t>
  </si>
  <si>
    <t>T00614</t>
  </si>
  <si>
    <t>C2937</t>
  </si>
  <si>
    <t>T00615</t>
  </si>
  <si>
    <t>C1572</t>
  </si>
  <si>
    <t>T00616</t>
  </si>
  <si>
    <t>C1671</t>
  </si>
  <si>
    <t>T00617</t>
  </si>
  <si>
    <t>C1918</t>
  </si>
  <si>
    <t>T00618</t>
  </si>
  <si>
    <t>C1804</t>
  </si>
  <si>
    <t>T00619</t>
  </si>
  <si>
    <t>C1786</t>
  </si>
  <si>
    <t>T00620</t>
  </si>
  <si>
    <t>C4197</t>
  </si>
  <si>
    <t>T00621</t>
  </si>
  <si>
    <t>C3454</t>
  </si>
  <si>
    <t>T00622</t>
  </si>
  <si>
    <t>C3533</t>
  </si>
  <si>
    <t>T00623</t>
  </si>
  <si>
    <t>C1056</t>
  </si>
  <si>
    <t>T00624</t>
  </si>
  <si>
    <t>T00625</t>
  </si>
  <si>
    <t>C0728</t>
  </si>
  <si>
    <t>T00626</t>
  </si>
  <si>
    <t>C1123</t>
  </si>
  <si>
    <t>T00627</t>
  </si>
  <si>
    <t>C4561</t>
  </si>
  <si>
    <t>T00628</t>
  </si>
  <si>
    <t>C1994</t>
  </si>
  <si>
    <t>T00629</t>
  </si>
  <si>
    <t>C4644</t>
  </si>
  <si>
    <t>T00630</t>
  </si>
  <si>
    <t>C4747</t>
  </si>
  <si>
    <t>T00631</t>
  </si>
  <si>
    <t>C0867</t>
  </si>
  <si>
    <t>T00632</t>
  </si>
  <si>
    <t>T00633</t>
  </si>
  <si>
    <t>C4003</t>
  </si>
  <si>
    <t>T00634</t>
  </si>
  <si>
    <t>C2705</t>
  </si>
  <si>
    <t>T00635</t>
  </si>
  <si>
    <t>C0462</t>
  </si>
  <si>
    <t>T00636</t>
  </si>
  <si>
    <t>C0508</t>
  </si>
  <si>
    <t>T00637</t>
  </si>
  <si>
    <t>C0107</t>
  </si>
  <si>
    <t>T00638</t>
  </si>
  <si>
    <t>C3776</t>
  </si>
  <si>
    <t>T00639</t>
  </si>
  <si>
    <t>C4083</t>
  </si>
  <si>
    <t>T00640</t>
  </si>
  <si>
    <t>C2463</t>
  </si>
  <si>
    <t>T00641</t>
  </si>
  <si>
    <t>C0830</t>
  </si>
  <si>
    <t>T00642</t>
  </si>
  <si>
    <t>C0086</t>
  </si>
  <si>
    <t>T00643</t>
  </si>
  <si>
    <t>C0591</t>
  </si>
  <si>
    <t>T00644</t>
  </si>
  <si>
    <t>C2380</t>
  </si>
  <si>
    <t>T00645</t>
  </si>
  <si>
    <t>C4909</t>
  </si>
  <si>
    <t>T00646</t>
  </si>
  <si>
    <t>C0708</t>
  </si>
  <si>
    <t>T00647</t>
  </si>
  <si>
    <t>C2410</t>
  </si>
  <si>
    <t>T00648</t>
  </si>
  <si>
    <t>C0941</t>
  </si>
  <si>
    <t>T00649</t>
  </si>
  <si>
    <t>C4832</t>
  </si>
  <si>
    <t>T00650</t>
  </si>
  <si>
    <t>C1304</t>
  </si>
  <si>
    <t>T00651</t>
  </si>
  <si>
    <t>C1784</t>
  </si>
  <si>
    <t>T00652</t>
  </si>
  <si>
    <t>C4027</t>
  </si>
  <si>
    <t>T00653</t>
  </si>
  <si>
    <t>T00654</t>
  </si>
  <si>
    <t>T00655</t>
  </si>
  <si>
    <t>T00656</t>
  </si>
  <si>
    <t>C0554</t>
  </si>
  <si>
    <t>T00657</t>
  </si>
  <si>
    <t>C2271</t>
  </si>
  <si>
    <t>T00658</t>
  </si>
  <si>
    <t>T00659</t>
  </si>
  <si>
    <t>C4664</t>
  </si>
  <si>
    <t>T00660</t>
  </si>
  <si>
    <t>C2959</t>
  </si>
  <si>
    <t>T00661</t>
  </si>
  <si>
    <t>C2321</t>
  </si>
  <si>
    <t>T00662</t>
  </si>
  <si>
    <t>C1565</t>
  </si>
  <si>
    <t>T00663</t>
  </si>
  <si>
    <t>C4112</t>
  </si>
  <si>
    <t>T00664</t>
  </si>
  <si>
    <t>C4129</t>
  </si>
  <si>
    <t>T00665</t>
  </si>
  <si>
    <t>C3176</t>
  </si>
  <si>
    <t>T00666</t>
  </si>
  <si>
    <t>C1440</t>
  </si>
  <si>
    <t>T00667</t>
  </si>
  <si>
    <t>C2465</t>
  </si>
  <si>
    <t>T00668</t>
  </si>
  <si>
    <t>C3389</t>
  </si>
  <si>
    <t>T00669</t>
  </si>
  <si>
    <t>C0571</t>
  </si>
  <si>
    <t>T00670</t>
  </si>
  <si>
    <t>C1457</t>
  </si>
  <si>
    <t>T00671</t>
  </si>
  <si>
    <t>C1739</t>
  </si>
  <si>
    <t>T00672</t>
  </si>
  <si>
    <t>C2504</t>
  </si>
  <si>
    <t>T00673</t>
  </si>
  <si>
    <t>C3583</t>
  </si>
  <si>
    <t>T00674</t>
  </si>
  <si>
    <t>C2208</t>
  </si>
  <si>
    <t>T00675</t>
  </si>
  <si>
    <t>C3434</t>
  </si>
  <si>
    <t>T00676</t>
  </si>
  <si>
    <t>C1154</t>
  </si>
  <si>
    <t>T00677</t>
  </si>
  <si>
    <t>C0807</t>
  </si>
  <si>
    <t>T00678</t>
  </si>
  <si>
    <t>C2001</t>
  </si>
  <si>
    <t>T00679</t>
  </si>
  <si>
    <t>C3268</t>
  </si>
  <si>
    <t>T00680</t>
  </si>
  <si>
    <t>C2311</t>
  </si>
  <si>
    <t>T00681</t>
  </si>
  <si>
    <t>C4024</t>
  </si>
  <si>
    <t>T00682</t>
  </si>
  <si>
    <t>T00683</t>
  </si>
  <si>
    <t>C1282</t>
  </si>
  <si>
    <t>T00684</t>
  </si>
  <si>
    <t>C4236</t>
  </si>
  <si>
    <t>T00685</t>
  </si>
  <si>
    <t>C3790</t>
  </si>
  <si>
    <t>T00686</t>
  </si>
  <si>
    <t>C0743</t>
  </si>
  <si>
    <t>T00687</t>
  </si>
  <si>
    <t>C1749</t>
  </si>
  <si>
    <t>T00688</t>
  </si>
  <si>
    <t>C4829</t>
  </si>
  <si>
    <t>T00689</t>
  </si>
  <si>
    <t>C0828</t>
  </si>
  <si>
    <t>T00690</t>
  </si>
  <si>
    <t>C1283</t>
  </si>
  <si>
    <t>T00691</t>
  </si>
  <si>
    <t>C2211</t>
  </si>
  <si>
    <t>T00692</t>
  </si>
  <si>
    <t>C2780</t>
  </si>
  <si>
    <t>T00693</t>
  </si>
  <si>
    <t>C4580</t>
  </si>
  <si>
    <t>T00694</t>
  </si>
  <si>
    <t>C3472</t>
  </si>
  <si>
    <t>T00695</t>
  </si>
  <si>
    <t>C4447</t>
  </si>
  <si>
    <t>T00696</t>
  </si>
  <si>
    <t>C4550</t>
  </si>
  <si>
    <t>T00697</t>
  </si>
  <si>
    <t>C1867</t>
  </si>
  <si>
    <t>T00698</t>
  </si>
  <si>
    <t>C1910</t>
  </si>
  <si>
    <t>T00699</t>
  </si>
  <si>
    <t>C0616</t>
  </si>
  <si>
    <t>T00700</t>
  </si>
  <si>
    <t>C0280</t>
  </si>
  <si>
    <t>T00701</t>
  </si>
  <si>
    <t>C1168</t>
  </si>
  <si>
    <t>T00702</t>
  </si>
  <si>
    <t>C4351</t>
  </si>
  <si>
    <t>T00703</t>
  </si>
  <si>
    <t>C1504</t>
  </si>
  <si>
    <t>T00704</t>
  </si>
  <si>
    <t>C3953</t>
  </si>
  <si>
    <t>T00705</t>
  </si>
  <si>
    <t>C2344</t>
  </si>
  <si>
    <t>T00706</t>
  </si>
  <si>
    <t>T00707</t>
  </si>
  <si>
    <t>C3970</t>
  </si>
  <si>
    <t>T00708</t>
  </si>
  <si>
    <t>C3793</t>
  </si>
  <si>
    <t>T00709</t>
  </si>
  <si>
    <t>C1262</t>
  </si>
  <si>
    <t>T00710</t>
  </si>
  <si>
    <t>C3071</t>
  </si>
  <si>
    <t>T00711</t>
  </si>
  <si>
    <t>C4092</t>
  </si>
  <si>
    <t>T00712</t>
  </si>
  <si>
    <t>C0384</t>
  </si>
  <si>
    <t>T00713</t>
  </si>
  <si>
    <t>C3880</t>
  </si>
  <si>
    <t>T00714</t>
  </si>
  <si>
    <t>C2220</t>
  </si>
  <si>
    <t>T00715</t>
  </si>
  <si>
    <t>T00716</t>
  </si>
  <si>
    <t>C3541</t>
  </si>
  <si>
    <t>T00717</t>
  </si>
  <si>
    <t>C0343</t>
  </si>
  <si>
    <t>T00718</t>
  </si>
  <si>
    <t>C0445</t>
  </si>
  <si>
    <t>T00719</t>
  </si>
  <si>
    <t>C4682</t>
  </si>
  <si>
    <t>T00720</t>
  </si>
  <si>
    <t>C0983</t>
  </si>
  <si>
    <t>T00721</t>
  </si>
  <si>
    <t>C0672</t>
  </si>
  <si>
    <t>T00722</t>
  </si>
  <si>
    <t>C4191</t>
  </si>
  <si>
    <t>T00723</t>
  </si>
  <si>
    <t>C2438</t>
  </si>
  <si>
    <t>T00724</t>
  </si>
  <si>
    <t>C2154</t>
  </si>
  <si>
    <t>T00725</t>
  </si>
  <si>
    <t>C3947</t>
  </si>
  <si>
    <t>T00726</t>
  </si>
  <si>
    <t>C1655</t>
  </si>
  <si>
    <t>T00727</t>
  </si>
  <si>
    <t>C1832</t>
  </si>
  <si>
    <t>T00728</t>
  </si>
  <si>
    <t>C4764</t>
  </si>
  <si>
    <t>T00729</t>
  </si>
  <si>
    <t>C3243</t>
  </si>
  <si>
    <t>T00730</t>
  </si>
  <si>
    <t>C3289</t>
  </si>
  <si>
    <t>T00731</t>
  </si>
  <si>
    <t>T00732</t>
  </si>
  <si>
    <t>C2287</t>
  </si>
  <si>
    <t>T00733</t>
  </si>
  <si>
    <t>C4167</t>
  </si>
  <si>
    <t>T00734</t>
  </si>
  <si>
    <t>T00735</t>
  </si>
  <si>
    <t>C4750</t>
  </si>
  <si>
    <t>T00736</t>
  </si>
  <si>
    <t>C1678</t>
  </si>
  <si>
    <t>T00737</t>
  </si>
  <si>
    <t>C3026</t>
  </si>
  <si>
    <t>T00738</t>
  </si>
  <si>
    <t>C0211</t>
  </si>
  <si>
    <t>T00739</t>
  </si>
  <si>
    <t>C2761</t>
  </si>
  <si>
    <t>T00740</t>
  </si>
  <si>
    <t>C0394</t>
  </si>
  <si>
    <t>T00741</t>
  </si>
  <si>
    <t>C1727</t>
  </si>
  <si>
    <t>T00742</t>
  </si>
  <si>
    <t>T00743</t>
  </si>
  <si>
    <t>T00744</t>
  </si>
  <si>
    <t>C2816</t>
  </si>
  <si>
    <t>T00745</t>
  </si>
  <si>
    <t>C3925</t>
  </si>
  <si>
    <t>T00746</t>
  </si>
  <si>
    <t>C3315</t>
  </si>
  <si>
    <t>T00747</t>
  </si>
  <si>
    <t>C0248</t>
  </si>
  <si>
    <t>T00748</t>
  </si>
  <si>
    <t>T00749</t>
  </si>
  <si>
    <t>C4407</t>
  </si>
  <si>
    <t>T00750</t>
  </si>
  <si>
    <t>C2446</t>
  </si>
  <si>
    <t>T00751</t>
  </si>
  <si>
    <t>T00752</t>
  </si>
  <si>
    <t>T00753</t>
  </si>
  <si>
    <t>C1480</t>
  </si>
  <si>
    <t>T00754</t>
  </si>
  <si>
    <t>C2681</t>
  </si>
  <si>
    <t>T00755</t>
  </si>
  <si>
    <t>C1745</t>
  </si>
  <si>
    <t>T00756</t>
  </si>
  <si>
    <t>C1750</t>
  </si>
  <si>
    <t>T00757</t>
  </si>
  <si>
    <t>C2572</t>
  </si>
  <si>
    <t>T00758</t>
  </si>
  <si>
    <t>C1979</t>
  </si>
  <si>
    <t>T00759</t>
  </si>
  <si>
    <t>T00760</t>
  </si>
  <si>
    <t>C1449</t>
  </si>
  <si>
    <t>T00761</t>
  </si>
  <si>
    <t>C2036</t>
  </si>
  <si>
    <t>T00762</t>
  </si>
  <si>
    <t>C3960</t>
  </si>
  <si>
    <t>T00763</t>
  </si>
  <si>
    <t>C3888</t>
  </si>
  <si>
    <t>T00764</t>
  </si>
  <si>
    <t>C0216</t>
  </si>
  <si>
    <t>T00765</t>
  </si>
  <si>
    <t>C2788</t>
  </si>
  <si>
    <t>T00766</t>
  </si>
  <si>
    <t>T00767</t>
  </si>
  <si>
    <t>C1162</t>
  </si>
  <si>
    <t>T00768</t>
  </si>
  <si>
    <t>C4510</t>
  </si>
  <si>
    <t>T00769</t>
  </si>
  <si>
    <t>T00770</t>
  </si>
  <si>
    <t>C2472</t>
  </si>
  <si>
    <t>T00771</t>
  </si>
  <si>
    <t>C1591</t>
  </si>
  <si>
    <t>T00772</t>
  </si>
  <si>
    <t>C1722</t>
  </si>
  <si>
    <t>T00773</t>
  </si>
  <si>
    <t>C1953</t>
  </si>
  <si>
    <t>T00774</t>
  </si>
  <si>
    <t>C4124</t>
  </si>
  <si>
    <t>T00775</t>
  </si>
  <si>
    <t>C0438</t>
  </si>
  <si>
    <t>T00776</t>
  </si>
  <si>
    <t>C1903</t>
  </si>
  <si>
    <t>T00777</t>
  </si>
  <si>
    <t>C4242</t>
  </si>
  <si>
    <t>T00778</t>
  </si>
  <si>
    <t>C0210</t>
  </si>
  <si>
    <t>T00779</t>
  </si>
  <si>
    <t>C0287</t>
  </si>
  <si>
    <t>T00780</t>
  </si>
  <si>
    <t>C1527</t>
  </si>
  <si>
    <t>T00781</t>
  </si>
  <si>
    <t>C1075</t>
  </si>
  <si>
    <t>T00782</t>
  </si>
  <si>
    <t>C4257</t>
  </si>
  <si>
    <t>T00783</t>
  </si>
  <si>
    <t>C1630</t>
  </si>
  <si>
    <t>T00784</t>
  </si>
  <si>
    <t>C3887</t>
  </si>
  <si>
    <t>T00785</t>
  </si>
  <si>
    <t>C2568</t>
  </si>
  <si>
    <t>T00786</t>
  </si>
  <si>
    <t>C3258</t>
  </si>
  <si>
    <t>T00787</t>
  </si>
  <si>
    <t>C1905</t>
  </si>
  <si>
    <t>T00788</t>
  </si>
  <si>
    <t>C4046</t>
  </si>
  <si>
    <t>T00789</t>
  </si>
  <si>
    <t>C0464</t>
  </si>
  <si>
    <t>T00790</t>
  </si>
  <si>
    <t>C3792</t>
  </si>
  <si>
    <t>T00791</t>
  </si>
  <si>
    <t>C1051</t>
  </si>
  <si>
    <t>T00792</t>
  </si>
  <si>
    <t>T00793</t>
  </si>
  <si>
    <t>C4586</t>
  </si>
  <si>
    <t>T00794</t>
  </si>
  <si>
    <t>T00795</t>
  </si>
  <si>
    <t>C0805</t>
  </si>
  <si>
    <t>T00796</t>
  </si>
  <si>
    <t>C4715</t>
  </si>
  <si>
    <t>T00797</t>
  </si>
  <si>
    <t>C4683</t>
  </si>
  <si>
    <t>T00798</t>
  </si>
  <si>
    <t>C2110</t>
  </si>
  <si>
    <t>T00799</t>
  </si>
  <si>
    <t>C4235</t>
  </si>
  <si>
    <t>T00800</t>
  </si>
  <si>
    <t>C0790</t>
  </si>
  <si>
    <t>T00801</t>
  </si>
  <si>
    <t>T00802</t>
  </si>
  <si>
    <t>C1369</t>
  </si>
  <si>
    <t>T00803</t>
  </si>
  <si>
    <t>C3946</t>
  </si>
  <si>
    <t>T00804</t>
  </si>
  <si>
    <t>C1305</t>
  </si>
  <si>
    <t>T00805</t>
  </si>
  <si>
    <t>T00806</t>
  </si>
  <si>
    <t>C2641</t>
  </si>
  <si>
    <t>T00807</t>
  </si>
  <si>
    <t>C1339</t>
  </si>
  <si>
    <t>T00808</t>
  </si>
  <si>
    <t>C1932</t>
  </si>
  <si>
    <t>T00809</t>
  </si>
  <si>
    <t>C3447</t>
  </si>
  <si>
    <t>T00810</t>
  </si>
  <si>
    <t>T00811</t>
  </si>
  <si>
    <t>C0013</t>
  </si>
  <si>
    <t>T00812</t>
  </si>
  <si>
    <t>C2510</t>
  </si>
  <si>
    <t>T00813</t>
  </si>
  <si>
    <t>T00814</t>
  </si>
  <si>
    <t>T00815</t>
  </si>
  <si>
    <t>C0262</t>
  </si>
  <si>
    <t>T00816</t>
  </si>
  <si>
    <t>C1551</t>
  </si>
  <si>
    <t>T00817</t>
  </si>
  <si>
    <t>C2246</t>
  </si>
  <si>
    <t>T00818</t>
  </si>
  <si>
    <t>C4163</t>
  </si>
  <si>
    <t>T00819</t>
  </si>
  <si>
    <t>C3732</t>
  </si>
  <si>
    <t>T00820</t>
  </si>
  <si>
    <t>C2345</t>
  </si>
  <si>
    <t>T00821</t>
  </si>
  <si>
    <t>C1367</t>
  </si>
  <si>
    <t>T00822</t>
  </si>
  <si>
    <t>C1988</t>
  </si>
  <si>
    <t>T00823</t>
  </si>
  <si>
    <t>C3450</t>
  </si>
  <si>
    <t>T00824</t>
  </si>
  <si>
    <t>C0149</t>
  </si>
  <si>
    <t>T00825</t>
  </si>
  <si>
    <t>C1839</t>
  </si>
  <si>
    <t>T00826</t>
  </si>
  <si>
    <t>C4670</t>
  </si>
  <si>
    <t>T00827</t>
  </si>
  <si>
    <t>T00828</t>
  </si>
  <si>
    <t>C2215</t>
  </si>
  <si>
    <t>T00829</t>
  </si>
  <si>
    <t>C0152</t>
  </si>
  <si>
    <t>T00830</t>
  </si>
  <si>
    <t>T00831</t>
  </si>
  <si>
    <t>C4183</t>
  </si>
  <si>
    <t>T00832</t>
  </si>
  <si>
    <t>C4332</t>
  </si>
  <si>
    <t>T00833</t>
  </si>
  <si>
    <t>C2668</t>
  </si>
  <si>
    <t>T00834</t>
  </si>
  <si>
    <t>C0949</t>
  </si>
  <si>
    <t>T00835</t>
  </si>
  <si>
    <t>C4015</t>
  </si>
  <si>
    <t>T00836</t>
  </si>
  <si>
    <t>C2631</t>
  </si>
  <si>
    <t>T00837</t>
  </si>
  <si>
    <t>C1581</t>
  </si>
  <si>
    <t>T00838</t>
  </si>
  <si>
    <t>T00839</t>
  </si>
  <si>
    <t>C3539</t>
  </si>
  <si>
    <t>T00840</t>
  </si>
  <si>
    <t>C2889</t>
  </si>
  <si>
    <t>T00841</t>
  </si>
  <si>
    <t>T00842</t>
  </si>
  <si>
    <t>C4181</t>
  </si>
  <si>
    <t>T00843</t>
  </si>
  <si>
    <t>C3439</t>
  </si>
  <si>
    <t>T00844</t>
  </si>
  <si>
    <t>C4689</t>
  </si>
  <si>
    <t>T00845</t>
  </si>
  <si>
    <t>T00846</t>
  </si>
  <si>
    <t>C0875</t>
  </si>
  <si>
    <t>T00847</t>
  </si>
  <si>
    <t>C0181</t>
  </si>
  <si>
    <t>T00848</t>
  </si>
  <si>
    <t>C3105</t>
  </si>
  <si>
    <t>T00849</t>
  </si>
  <si>
    <t>C4415</t>
  </si>
  <si>
    <t>T00850</t>
  </si>
  <si>
    <t>C3745</t>
  </si>
  <si>
    <t>T00851</t>
  </si>
  <si>
    <t>C2819</t>
  </si>
  <si>
    <t>T00852</t>
  </si>
  <si>
    <t>C4939</t>
  </si>
  <si>
    <t>T00853</t>
  </si>
  <si>
    <t>C0575</t>
  </si>
  <si>
    <t>T00854</t>
  </si>
  <si>
    <t>T00855</t>
  </si>
  <si>
    <t>C1742</t>
  </si>
  <si>
    <t>T00856</t>
  </si>
  <si>
    <t>T00857</t>
  </si>
  <si>
    <t>C0140</t>
  </si>
  <si>
    <t>T00858</t>
  </si>
  <si>
    <t>C0861</t>
  </si>
  <si>
    <t>T00859</t>
  </si>
  <si>
    <t>T00860</t>
  </si>
  <si>
    <t>C1835</t>
  </si>
  <si>
    <t>T00861</t>
  </si>
  <si>
    <t>C1025</t>
  </si>
  <si>
    <t>T00862</t>
  </si>
  <si>
    <t>C3842</t>
  </si>
  <si>
    <t>T00863</t>
  </si>
  <si>
    <t>C3518</t>
  </si>
  <si>
    <t>T00864</t>
  </si>
  <si>
    <t>C0829</t>
  </si>
  <si>
    <t>T00865</t>
  </si>
  <si>
    <t>T00866</t>
  </si>
  <si>
    <t>C0182</t>
  </si>
  <si>
    <t>T00867</t>
  </si>
  <si>
    <t>C0279</t>
  </si>
  <si>
    <t>T00868</t>
  </si>
  <si>
    <t>C3206</t>
  </si>
  <si>
    <t>T00869</t>
  </si>
  <si>
    <t>T00870</t>
  </si>
  <si>
    <t>T00871</t>
  </si>
  <si>
    <t>C3222</t>
  </si>
  <si>
    <t>T00872</t>
  </si>
  <si>
    <t>C2003</t>
  </si>
  <si>
    <t>T00873</t>
  </si>
  <si>
    <t>C1872</t>
  </si>
  <si>
    <t>T00874</t>
  </si>
  <si>
    <t>C3138</t>
  </si>
  <si>
    <t>T00875</t>
  </si>
  <si>
    <t>T00876</t>
  </si>
  <si>
    <t>C0814</t>
  </si>
  <si>
    <t>T00877</t>
  </si>
  <si>
    <t>C3879</t>
  </si>
  <si>
    <t>T00878</t>
  </si>
  <si>
    <t>C0605</t>
  </si>
  <si>
    <t>T00879</t>
  </si>
  <si>
    <t>C3310</t>
  </si>
  <si>
    <t>T00880</t>
  </si>
  <si>
    <t>C4079</t>
  </si>
  <si>
    <t>T00881</t>
  </si>
  <si>
    <t>C3710</t>
  </si>
  <si>
    <t>T00882</t>
  </si>
  <si>
    <t>C4791</t>
  </si>
  <si>
    <t>T00883</t>
  </si>
  <si>
    <t>C3604</t>
  </si>
  <si>
    <t>T00884</t>
  </si>
  <si>
    <t>T00885</t>
  </si>
  <si>
    <t>C4558</t>
  </si>
  <si>
    <t>T00886</t>
  </si>
  <si>
    <t>C3482</t>
  </si>
  <si>
    <t>T00887</t>
  </si>
  <si>
    <t>C1699</t>
  </si>
  <si>
    <t>T00888</t>
  </si>
  <si>
    <t>C2923</t>
  </si>
  <si>
    <t>T00889</t>
  </si>
  <si>
    <t>C1807</t>
  </si>
  <si>
    <t>T00890</t>
  </si>
  <si>
    <t>C3498</t>
  </si>
  <si>
    <t>T00891</t>
  </si>
  <si>
    <t>C0416</t>
  </si>
  <si>
    <t>T00892</t>
  </si>
  <si>
    <t>C3748</t>
  </si>
  <si>
    <t>T00893</t>
  </si>
  <si>
    <t>C1980</t>
  </si>
  <si>
    <t>T00894</t>
  </si>
  <si>
    <t>T00895</t>
  </si>
  <si>
    <t>T00896</t>
  </si>
  <si>
    <t>C1583</t>
  </si>
  <si>
    <t>T00897</t>
  </si>
  <si>
    <t>C3827</t>
  </si>
  <si>
    <t>T00898</t>
  </si>
  <si>
    <t>C4057</t>
  </si>
  <si>
    <t>T00899</t>
  </si>
  <si>
    <t>C4013</t>
  </si>
  <si>
    <t>T00900</t>
  </si>
  <si>
    <t>C0075</t>
  </si>
  <si>
    <t>T00901</t>
  </si>
  <si>
    <t>C3811</t>
  </si>
  <si>
    <t>T00902</t>
  </si>
  <si>
    <t>C4688</t>
  </si>
  <si>
    <t>T00903</t>
  </si>
  <si>
    <t>T00904</t>
  </si>
  <si>
    <t>C3190</t>
  </si>
  <si>
    <t>T00905</t>
  </si>
  <si>
    <t>C1842</t>
  </si>
  <si>
    <t>T00906</t>
  </si>
  <si>
    <t>C3820</t>
  </si>
  <si>
    <t>T00907</t>
  </si>
  <si>
    <t>C3284</t>
  </si>
  <si>
    <t>T00908</t>
  </si>
  <si>
    <t>C4055</t>
  </si>
  <si>
    <t>T00909</t>
  </si>
  <si>
    <t>C3544</t>
  </si>
  <si>
    <t>T00910</t>
  </si>
  <si>
    <t>C2518</t>
  </si>
  <si>
    <t>T00911</t>
  </si>
  <si>
    <t>C3549</t>
  </si>
  <si>
    <t>T00912</t>
  </si>
  <si>
    <t>C1789</t>
  </si>
  <si>
    <t>T00913</t>
  </si>
  <si>
    <t>C3844</t>
  </si>
  <si>
    <t>T00914</t>
  </si>
  <si>
    <t>C3663</t>
  </si>
  <si>
    <t>T00915</t>
  </si>
  <si>
    <t>C0794</t>
  </si>
  <si>
    <t>T00916</t>
  </si>
  <si>
    <t>C3126</t>
  </si>
  <si>
    <t>T00917</t>
  </si>
  <si>
    <t>C0204</t>
  </si>
  <si>
    <t>T00918</t>
  </si>
  <si>
    <t>C4595</t>
  </si>
  <si>
    <t>T00919</t>
  </si>
  <si>
    <t>C4649</t>
  </si>
  <si>
    <t>T00920</t>
  </si>
  <si>
    <t>C2742</t>
  </si>
  <si>
    <t>T00921</t>
  </si>
  <si>
    <t>C2983</t>
  </si>
  <si>
    <t>T00922</t>
  </si>
  <si>
    <t>C3910</t>
  </si>
  <si>
    <t>T00923</t>
  </si>
  <si>
    <t>C1422</t>
  </si>
  <si>
    <t>T00924</t>
  </si>
  <si>
    <t>C3254</t>
  </si>
  <si>
    <t>T00925</t>
  </si>
  <si>
    <t>C4949</t>
  </si>
  <si>
    <t>T00926</t>
  </si>
  <si>
    <t>C1909</t>
  </si>
  <si>
    <t>T00927</t>
  </si>
  <si>
    <t>C3380</t>
  </si>
  <si>
    <t>T00928</t>
  </si>
  <si>
    <t>C0081</t>
  </si>
  <si>
    <t>T00929</t>
  </si>
  <si>
    <t>C2005</t>
  </si>
  <si>
    <t>T00930</t>
  </si>
  <si>
    <t>C0908</t>
  </si>
  <si>
    <t>T00931</t>
  </si>
  <si>
    <t>C2656</t>
  </si>
  <si>
    <t>T00932</t>
  </si>
  <si>
    <t>C4244</t>
  </si>
  <si>
    <t>T00933</t>
  </si>
  <si>
    <t>C4905</t>
  </si>
  <si>
    <t>T00934</t>
  </si>
  <si>
    <t>C1010</t>
  </si>
  <si>
    <t>T00935</t>
  </si>
  <si>
    <t>C1077</t>
  </si>
  <si>
    <t>T00936</t>
  </si>
  <si>
    <t>C2384</t>
  </si>
  <si>
    <t>T00937</t>
  </si>
  <si>
    <t>C4537</t>
  </si>
  <si>
    <t>T00938</t>
  </si>
  <si>
    <t>C0680</t>
  </si>
  <si>
    <t>T00939</t>
  </si>
  <si>
    <t>C3458</t>
  </si>
  <si>
    <t>T00940</t>
  </si>
  <si>
    <t>T00941</t>
  </si>
  <si>
    <t>C3889</t>
  </si>
  <si>
    <t>T00942</t>
  </si>
  <si>
    <t>T00943</t>
  </si>
  <si>
    <t>C0808</t>
  </si>
  <si>
    <t>T00944</t>
  </si>
  <si>
    <t>T00945</t>
  </si>
  <si>
    <t>C2222</t>
  </si>
  <si>
    <t>T00946</t>
  </si>
  <si>
    <t>C2847</t>
  </si>
  <si>
    <t>T00947</t>
  </si>
  <si>
    <t>C1055</t>
  </si>
  <si>
    <t>T00948</t>
  </si>
  <si>
    <t>T00949</t>
  </si>
  <si>
    <t>C2109</t>
  </si>
  <si>
    <t>T00950</t>
  </si>
  <si>
    <t>T00951</t>
  </si>
  <si>
    <t>C4491</t>
  </si>
  <si>
    <t>T00952</t>
  </si>
  <si>
    <t>C4300</t>
  </si>
  <si>
    <t>T00953</t>
  </si>
  <si>
    <t>C4701</t>
  </si>
  <si>
    <t>T00954</t>
  </si>
  <si>
    <t>C2507</t>
  </si>
  <si>
    <t>T00955</t>
  </si>
  <si>
    <t>C3455</t>
  </si>
  <si>
    <t>T00956</t>
  </si>
  <si>
    <t>T00957</t>
  </si>
  <si>
    <t>C4863</t>
  </si>
  <si>
    <t>T00958</t>
  </si>
  <si>
    <t>T00959</t>
  </si>
  <si>
    <t>T00960</t>
  </si>
  <si>
    <t>T00961</t>
  </si>
  <si>
    <t>C3630</t>
  </si>
  <si>
    <t>T00962</t>
  </si>
  <si>
    <t>C4942</t>
  </si>
  <si>
    <t>T00963</t>
  </si>
  <si>
    <t>C4128</t>
  </si>
  <si>
    <t>T00964</t>
  </si>
  <si>
    <t>C2674</t>
  </si>
  <si>
    <t>T00965</t>
  </si>
  <si>
    <t>C0837</t>
  </si>
  <si>
    <t>T00966</t>
  </si>
  <si>
    <t>T00967</t>
  </si>
  <si>
    <t>C1103</t>
  </si>
  <si>
    <t>T00968</t>
  </si>
  <si>
    <t>C2487</t>
  </si>
  <si>
    <t>T00969</t>
  </si>
  <si>
    <t>C4690</t>
  </si>
  <si>
    <t>T00970</t>
  </si>
  <si>
    <t>C1118</t>
  </si>
  <si>
    <t>T00971</t>
  </si>
  <si>
    <t>C2785</t>
  </si>
  <si>
    <t>T00972</t>
  </si>
  <si>
    <t>C1729</t>
  </si>
  <si>
    <t>T00973</t>
  </si>
  <si>
    <t>C4628</t>
  </si>
  <si>
    <t>T00974</t>
  </si>
  <si>
    <t>C1280</t>
  </si>
  <si>
    <t>T00975</t>
  </si>
  <si>
    <t>C2377</t>
  </si>
  <si>
    <t>T00976</t>
  </si>
  <si>
    <t>C2950</t>
  </si>
  <si>
    <t>T00977</t>
  </si>
  <si>
    <t>C1728</t>
  </si>
  <si>
    <t>T00978</t>
  </si>
  <si>
    <t>C0315</t>
  </si>
  <si>
    <t>T00979</t>
  </si>
  <si>
    <t>C1469</t>
  </si>
  <si>
    <t>T00980</t>
  </si>
  <si>
    <t>C3993</t>
  </si>
  <si>
    <t>T00981</t>
  </si>
  <si>
    <t>C2751</t>
  </si>
  <si>
    <t>T00982</t>
  </si>
  <si>
    <t>C0277</t>
  </si>
  <si>
    <t>T00983</t>
  </si>
  <si>
    <t>C4639</t>
  </si>
  <si>
    <t>T00984</t>
  </si>
  <si>
    <t>C2867</t>
  </si>
  <si>
    <t>T00985</t>
  </si>
  <si>
    <t>C2921</t>
  </si>
  <si>
    <t>T00986</t>
  </si>
  <si>
    <t>C3674</t>
  </si>
  <si>
    <t>T00987</t>
  </si>
  <si>
    <t>C1794</t>
  </si>
  <si>
    <t>T00988</t>
  </si>
  <si>
    <t>T00989</t>
  </si>
  <si>
    <t>T00990</t>
  </si>
  <si>
    <t>C0601</t>
  </si>
  <si>
    <t>T00991</t>
  </si>
  <si>
    <t>C1735</t>
  </si>
  <si>
    <t>T00992</t>
  </si>
  <si>
    <t>C1535</t>
  </si>
  <si>
    <t>T00993</t>
  </si>
  <si>
    <t>T00994</t>
  </si>
  <si>
    <t>C0907</t>
  </si>
  <si>
    <t>T00995</t>
  </si>
  <si>
    <t>C1819</t>
  </si>
  <si>
    <t>T00996</t>
  </si>
  <si>
    <t>C1128</t>
  </si>
  <si>
    <t>T00997</t>
  </si>
  <si>
    <t>C3424</t>
  </si>
  <si>
    <t>T00998</t>
  </si>
  <si>
    <t>C2217</t>
  </si>
  <si>
    <t>T00999</t>
  </si>
  <si>
    <t>C4103</t>
  </si>
  <si>
    <t>T01000</t>
  </si>
  <si>
    <t>C1386</t>
  </si>
  <si>
    <t>T01001</t>
  </si>
  <si>
    <t>C3773</t>
  </si>
  <si>
    <t>T01002</t>
  </si>
  <si>
    <t>C3318</t>
  </si>
  <si>
    <t>T01003</t>
  </si>
  <si>
    <t>T01004</t>
  </si>
  <si>
    <t>C2850</t>
  </si>
  <si>
    <t>T01005</t>
  </si>
  <si>
    <t>C1203</t>
  </si>
  <si>
    <t>T01006</t>
  </si>
  <si>
    <t>T01007</t>
  </si>
  <si>
    <t>C0797</t>
  </si>
  <si>
    <t>T01008</t>
  </si>
  <si>
    <t>C0852</t>
  </si>
  <si>
    <t>T01009</t>
  </si>
  <si>
    <t>C1743</t>
  </si>
  <si>
    <t>T01010</t>
  </si>
  <si>
    <t>C1963</t>
  </si>
  <si>
    <t>T01011</t>
  </si>
  <si>
    <t>C1286</t>
  </si>
  <si>
    <t>T01012</t>
  </si>
  <si>
    <t>C4256</t>
  </si>
  <si>
    <t>T01013</t>
  </si>
  <si>
    <t>C2506</t>
  </si>
  <si>
    <t>T01014</t>
  </si>
  <si>
    <t>C1310</t>
  </si>
  <si>
    <t>T01015</t>
  </si>
  <si>
    <t>C4135</t>
  </si>
  <si>
    <t>T01016</t>
  </si>
  <si>
    <t>C2684</t>
  </si>
  <si>
    <t>T01017</t>
  </si>
  <si>
    <t>C0636</t>
  </si>
  <si>
    <t>T01018</t>
  </si>
  <si>
    <t>T01019</t>
  </si>
  <si>
    <t>C1990</t>
  </si>
  <si>
    <t>T01020</t>
  </si>
  <si>
    <t>C0207</t>
  </si>
  <si>
    <t>T01021</t>
  </si>
  <si>
    <t>C2833</t>
  </si>
  <si>
    <t>T01022</t>
  </si>
  <si>
    <t>C1350</t>
  </si>
  <si>
    <t>T01023</t>
  </si>
  <si>
    <t>C2987</t>
  </si>
  <si>
    <t>T01024</t>
  </si>
  <si>
    <t>T01025</t>
  </si>
  <si>
    <t>C0673</t>
  </si>
  <si>
    <t>T01026</t>
  </si>
  <si>
    <t>C4170</t>
  </si>
  <si>
    <t>T01027</t>
  </si>
  <si>
    <t>C3554</t>
  </si>
  <si>
    <t>T01028</t>
  </si>
  <si>
    <t>C3287</t>
  </si>
  <si>
    <t>T01029</t>
  </si>
  <si>
    <t>C0696</t>
  </si>
  <si>
    <t>T01030</t>
  </si>
  <si>
    <t>T01031</t>
  </si>
  <si>
    <t>C0791</t>
  </si>
  <si>
    <t>T01032</t>
  </si>
  <si>
    <t>C1641</t>
  </si>
  <si>
    <t>T01033</t>
  </si>
  <si>
    <t>T01034</t>
  </si>
  <si>
    <t>C2813</t>
  </si>
  <si>
    <t>T01035</t>
  </si>
  <si>
    <t>C2469</t>
  </si>
  <si>
    <t>T01036</t>
  </si>
  <si>
    <t>T01037</t>
  </si>
  <si>
    <t>T01038</t>
  </si>
  <si>
    <t>C2615</t>
  </si>
  <si>
    <t>T01039</t>
  </si>
  <si>
    <t>C3108</t>
  </si>
  <si>
    <t>T01040</t>
  </si>
  <si>
    <t>C0926</t>
  </si>
  <si>
    <t>T01041</t>
  </si>
  <si>
    <t>C4500</t>
  </si>
  <si>
    <t>T01042</t>
  </si>
  <si>
    <t>C1463</t>
  </si>
  <si>
    <t>T01043</t>
  </si>
  <si>
    <t>C1043</t>
  </si>
  <si>
    <t>T01044</t>
  </si>
  <si>
    <t>C2095</t>
  </si>
  <si>
    <t>T01045</t>
  </si>
  <si>
    <t>T01046</t>
  </si>
  <si>
    <t>C2378</t>
  </si>
  <si>
    <t>T01047</t>
  </si>
  <si>
    <t>C0969</t>
  </si>
  <si>
    <t>T01048</t>
  </si>
  <si>
    <t>C2828</t>
  </si>
  <si>
    <t>T01049</t>
  </si>
  <si>
    <t>C4907</t>
  </si>
  <si>
    <t>T01050</t>
  </si>
  <si>
    <t>C2798</t>
  </si>
  <si>
    <t>T01051</t>
  </si>
  <si>
    <t>C2406</t>
  </si>
  <si>
    <t>T01052</t>
  </si>
  <si>
    <t>T01053</t>
  </si>
  <si>
    <t>C1524</t>
  </si>
  <si>
    <t>T01054</t>
  </si>
  <si>
    <t>C4274</t>
  </si>
  <si>
    <t>T01055</t>
  </si>
  <si>
    <t>C3936</t>
  </si>
  <si>
    <t>T01056</t>
  </si>
  <si>
    <t>C2687</t>
  </si>
  <si>
    <t>T01057</t>
  </si>
  <si>
    <t>T01058</t>
  </si>
  <si>
    <t>C1220</t>
  </si>
  <si>
    <t>T01059</t>
  </si>
  <si>
    <t>C0362</t>
  </si>
  <si>
    <t>T01060</t>
  </si>
  <si>
    <t>C4062</t>
  </si>
  <si>
    <t>T01061</t>
  </si>
  <si>
    <t>T01062</t>
  </si>
  <si>
    <t>C2609</t>
  </si>
  <si>
    <t>T01063</t>
  </si>
  <si>
    <t>C3515</t>
  </si>
  <si>
    <t>T01064</t>
  </si>
  <si>
    <t>C2067</t>
  </si>
  <si>
    <t>T01065</t>
  </si>
  <si>
    <t>C1300</t>
  </si>
  <si>
    <t>T01066</t>
  </si>
  <si>
    <t>C0162</t>
  </si>
  <si>
    <t>T01067</t>
  </si>
  <si>
    <t>C3885</t>
  </si>
  <si>
    <t>T01068</t>
  </si>
  <si>
    <t>C1250</t>
  </si>
  <si>
    <t>T01069</t>
  </si>
  <si>
    <t>C4831</t>
  </si>
  <si>
    <t>T01070</t>
  </si>
  <si>
    <t>C1975</t>
  </si>
  <si>
    <t>T01071</t>
  </si>
  <si>
    <t>C4848</t>
  </si>
  <si>
    <t>T01072</t>
  </si>
  <si>
    <t>C3994</t>
  </si>
  <si>
    <t>T01073</t>
  </si>
  <si>
    <t>T01074</t>
  </si>
  <si>
    <t>C1023</t>
  </si>
  <si>
    <t>T01075</t>
  </si>
  <si>
    <t>C4020</t>
  </si>
  <si>
    <t>T01076</t>
  </si>
  <si>
    <t>C4468</t>
  </si>
  <si>
    <t>T01077</t>
  </si>
  <si>
    <t>C3658</t>
  </si>
  <si>
    <t>T01078</t>
  </si>
  <si>
    <t>T01079</t>
  </si>
  <si>
    <t>T01080</t>
  </si>
  <si>
    <t>T01081</t>
  </si>
  <si>
    <t>C3808</t>
  </si>
  <si>
    <t>T01082</t>
  </si>
  <si>
    <t>C0677</t>
  </si>
  <si>
    <t>T01083</t>
  </si>
  <si>
    <t>C2475</t>
  </si>
  <si>
    <t>T01084</t>
  </si>
  <si>
    <t>T01085</t>
  </si>
  <si>
    <t>C4113</t>
  </si>
  <si>
    <t>T01086</t>
  </si>
  <si>
    <t>C2226</t>
  </si>
  <si>
    <t>T01087</t>
  </si>
  <si>
    <t>C4543</t>
  </si>
  <si>
    <t>T01088</t>
  </si>
  <si>
    <t>C4194</t>
  </si>
  <si>
    <t>T01089</t>
  </si>
  <si>
    <t>T01090</t>
  </si>
  <si>
    <t>T01091</t>
  </si>
  <si>
    <t>C4538</t>
  </si>
  <si>
    <t>T01092</t>
  </si>
  <si>
    <t>C0056</t>
  </si>
  <si>
    <t>T01093</t>
  </si>
  <si>
    <t>C4667</t>
  </si>
  <si>
    <t>T01094</t>
  </si>
  <si>
    <t>C2230</t>
  </si>
  <si>
    <t>T01095</t>
  </si>
  <si>
    <t>C1471</t>
  </si>
  <si>
    <t>T01096</t>
  </si>
  <si>
    <t>T01097</t>
  </si>
  <si>
    <t>C3979</t>
  </si>
  <si>
    <t>T01098</t>
  </si>
  <si>
    <t>C4692</t>
  </si>
  <si>
    <t>T01099</t>
  </si>
  <si>
    <t>C2655</t>
  </si>
  <si>
    <t>T01100</t>
  </si>
  <si>
    <t>T01101</t>
  </si>
  <si>
    <t>C4819</t>
  </si>
  <si>
    <t>T01102</t>
  </si>
  <si>
    <t>C3161</t>
  </si>
  <si>
    <t>T01103</t>
  </si>
  <si>
    <t>C4091</t>
  </si>
  <si>
    <t>T01104</t>
  </si>
  <si>
    <t>C3826</t>
  </si>
  <si>
    <t>T01105</t>
  </si>
  <si>
    <t>T01106</t>
  </si>
  <si>
    <t>C2034</t>
  </si>
  <si>
    <t>T01107</t>
  </si>
  <si>
    <t>C3920</t>
  </si>
  <si>
    <t>T01108</t>
  </si>
  <si>
    <t>C0849</t>
  </si>
  <si>
    <t>T01109</t>
  </si>
  <si>
    <t>C3964</t>
  </si>
  <si>
    <t>T01110</t>
  </si>
  <si>
    <t>C4038</t>
  </si>
  <si>
    <t>T01111</t>
  </si>
  <si>
    <t>C4051</t>
  </si>
  <si>
    <t>T01112</t>
  </si>
  <si>
    <t>C1834</t>
  </si>
  <si>
    <t>T01113</t>
  </si>
  <si>
    <t>C4851</t>
  </si>
  <si>
    <t>T01114</t>
  </si>
  <si>
    <t>C3742</t>
  </si>
  <si>
    <t>T01115</t>
  </si>
  <si>
    <t>C3298</t>
  </si>
  <si>
    <t>T01116</t>
  </si>
  <si>
    <t>C2060</t>
  </si>
  <si>
    <t>T01117</t>
  </si>
  <si>
    <t>C3707</t>
  </si>
  <si>
    <t>T01118</t>
  </si>
  <si>
    <t>T01119</t>
  </si>
  <si>
    <t>C0407</t>
  </si>
  <si>
    <t>T01120</t>
  </si>
  <si>
    <t>C2851</t>
  </si>
  <si>
    <t>T01121</t>
  </si>
  <si>
    <t>T01122</t>
  </si>
  <si>
    <t>T01123</t>
  </si>
  <si>
    <t>C3529</t>
  </si>
  <si>
    <t>T01124</t>
  </si>
  <si>
    <t>C3112</t>
  </si>
  <si>
    <t>T01125</t>
  </si>
  <si>
    <t>C3171</t>
  </si>
  <si>
    <t>T01126</t>
  </si>
  <si>
    <t>C3901</t>
  </si>
  <si>
    <t>T01127</t>
  </si>
  <si>
    <t>C2268</t>
  </si>
  <si>
    <t>T01128</t>
  </si>
  <si>
    <t>C1967</t>
  </si>
  <si>
    <t>T01129</t>
  </si>
  <si>
    <t>C1297</t>
  </si>
  <si>
    <t>T01130</t>
  </si>
  <si>
    <t>C4735</t>
  </si>
  <si>
    <t>T01131</t>
  </si>
  <si>
    <t>C1670</t>
  </si>
  <si>
    <t>T01132</t>
  </si>
  <si>
    <t>C4315</t>
  </si>
  <si>
    <t>T01133</t>
  </si>
  <si>
    <t>C2170</t>
  </si>
  <si>
    <t>T01134</t>
  </si>
  <si>
    <t>C2720</t>
  </si>
  <si>
    <t>T01135</t>
  </si>
  <si>
    <t>C1096</t>
  </si>
  <si>
    <t>T01136</t>
  </si>
  <si>
    <t>T01137</t>
  </si>
  <si>
    <t>C3927</t>
  </si>
  <si>
    <t>T01138</t>
  </si>
  <si>
    <t>C0666</t>
  </si>
  <si>
    <t>T01139</t>
  </si>
  <si>
    <t>C4850</t>
  </si>
  <si>
    <t>T01140</t>
  </si>
  <si>
    <t>C2066</t>
  </si>
  <si>
    <t>T01141</t>
  </si>
  <si>
    <t>C3239</t>
  </si>
  <si>
    <t>T01142</t>
  </si>
  <si>
    <t>C0777</t>
  </si>
  <si>
    <t>T01143</t>
  </si>
  <si>
    <t>C0704</t>
  </si>
  <si>
    <t>T01144</t>
  </si>
  <si>
    <t>C3652</t>
  </si>
  <si>
    <t>T01145</t>
  </si>
  <si>
    <t>C1600</t>
  </si>
  <si>
    <t>T01146</t>
  </si>
  <si>
    <t>T01147</t>
  </si>
  <si>
    <t>C1328</t>
  </si>
  <si>
    <t>T01148</t>
  </si>
  <si>
    <t>C1710</t>
  </si>
  <si>
    <t>T01149</t>
  </si>
  <si>
    <t>C1713</t>
  </si>
  <si>
    <t>T01150</t>
  </si>
  <si>
    <t>C3229</t>
  </si>
  <si>
    <t>T01151</t>
  </si>
  <si>
    <t>C0882</t>
  </si>
  <si>
    <t>T01152</t>
  </si>
  <si>
    <t>C2152</t>
  </si>
  <si>
    <t>T01153</t>
  </si>
  <si>
    <t>T01154</t>
  </si>
  <si>
    <t>C3766</t>
  </si>
  <si>
    <t>T01155</t>
  </si>
  <si>
    <t>T01156</t>
  </si>
  <si>
    <t>T01157</t>
  </si>
  <si>
    <t>C1546</t>
  </si>
  <si>
    <t>T01158</t>
  </si>
  <si>
    <t>C4874</t>
  </si>
  <si>
    <t>T01159</t>
  </si>
  <si>
    <t>C4983</t>
  </si>
  <si>
    <t>T01160</t>
  </si>
  <si>
    <t>C3864</t>
  </si>
  <si>
    <t>T01161</t>
  </si>
  <si>
    <t>C3730</t>
  </si>
  <si>
    <t>T01162</t>
  </si>
  <si>
    <t>C4756</t>
  </si>
  <si>
    <t>T01163</t>
  </si>
  <si>
    <t>T01164</t>
  </si>
  <si>
    <t>C3952</t>
  </si>
  <si>
    <t>T01165</t>
  </si>
  <si>
    <t>C1938</t>
  </si>
  <si>
    <t>T01166</t>
  </si>
  <si>
    <t>C0367</t>
  </si>
  <si>
    <t>T01167</t>
  </si>
  <si>
    <t>C3209</t>
  </si>
  <si>
    <t>T01168</t>
  </si>
  <si>
    <t>C0351</t>
  </si>
  <si>
    <t>T01169</t>
  </si>
  <si>
    <t>C4706</t>
  </si>
  <si>
    <t>T01170</t>
  </si>
  <si>
    <t>C4880</t>
  </si>
  <si>
    <t>T01171</t>
  </si>
  <si>
    <t>C2079</t>
  </si>
  <si>
    <t>T01172</t>
  </si>
  <si>
    <t>C0665</t>
  </si>
  <si>
    <t>T01173</t>
  </si>
  <si>
    <t>T01174</t>
  </si>
  <si>
    <t>T01175</t>
  </si>
  <si>
    <t>C1566</t>
  </si>
  <si>
    <t>T01176</t>
  </si>
  <si>
    <t>C2407</t>
  </si>
  <si>
    <t>T01177</t>
  </si>
  <si>
    <t>C4355</t>
  </si>
  <si>
    <t>T01178</t>
  </si>
  <si>
    <t>C4599</t>
  </si>
  <si>
    <t>T01179</t>
  </si>
  <si>
    <t>C2858</t>
  </si>
  <si>
    <t>T01180</t>
  </si>
  <si>
    <t>C4868</t>
  </si>
  <si>
    <t>T01181</t>
  </si>
  <si>
    <t>C4506</t>
  </si>
  <si>
    <t>T01182</t>
  </si>
  <si>
    <t>C3163</t>
  </si>
  <si>
    <t>T01183</t>
  </si>
  <si>
    <t>C1686</t>
  </si>
  <si>
    <t>T01184</t>
  </si>
  <si>
    <t>C3345</t>
  </si>
  <si>
    <t>T01185</t>
  </si>
  <si>
    <t>C2324</t>
  </si>
  <si>
    <t>T01186</t>
  </si>
  <si>
    <t>C4588</t>
  </si>
  <si>
    <t>T01187</t>
  </si>
  <si>
    <t>C1379</t>
  </si>
  <si>
    <t>T01188</t>
  </si>
  <si>
    <t>C2195</t>
  </si>
  <si>
    <t>T01189</t>
  </si>
  <si>
    <t>T01190</t>
  </si>
  <si>
    <t>T01191</t>
  </si>
  <si>
    <t>C2399</t>
  </si>
  <si>
    <t>T01192</t>
  </si>
  <si>
    <t>T01193</t>
  </si>
  <si>
    <t>C0470</t>
  </si>
  <si>
    <t>T01194</t>
  </si>
  <si>
    <t>C1188</t>
  </si>
  <si>
    <t>T01195</t>
  </si>
  <si>
    <t>C4427</t>
  </si>
  <si>
    <t>T01196</t>
  </si>
  <si>
    <t>T01197</t>
  </si>
  <si>
    <t>C3648</t>
  </si>
  <si>
    <t>T01198</t>
  </si>
  <si>
    <t>T01199</t>
  </si>
  <si>
    <t>C3241</t>
  </si>
  <si>
    <t>T01200</t>
  </si>
  <si>
    <t>T01201</t>
  </si>
  <si>
    <t>C4967</t>
  </si>
  <si>
    <t>T01202</t>
  </si>
  <si>
    <t>C0232</t>
  </si>
  <si>
    <t>T01203</t>
  </si>
  <si>
    <t>C3834</t>
  </si>
  <si>
    <t>T01204</t>
  </si>
  <si>
    <t>C1826</t>
  </si>
  <si>
    <t>T01205</t>
  </si>
  <si>
    <t>T01206</t>
  </si>
  <si>
    <t>T01207</t>
  </si>
  <si>
    <t>C1500</t>
  </si>
  <si>
    <t>T01208</t>
  </si>
  <si>
    <t>C2671</t>
  </si>
  <si>
    <t>T01209</t>
  </si>
  <si>
    <t>C0482</t>
  </si>
  <si>
    <t>T01210</t>
  </si>
  <si>
    <t>C0034</t>
  </si>
  <si>
    <t>T01211</t>
  </si>
  <si>
    <t>C0237</t>
  </si>
  <si>
    <t>T01212</t>
  </si>
  <si>
    <t>C0014</t>
  </si>
  <si>
    <t>T01213</t>
  </si>
  <si>
    <t>C1200</t>
  </si>
  <si>
    <t>T01214</t>
  </si>
  <si>
    <t>C3938</t>
  </si>
  <si>
    <t>T01215</t>
  </si>
  <si>
    <t>C4145</t>
  </si>
  <si>
    <t>T01216</t>
  </si>
  <si>
    <t>C1571</t>
  </si>
  <si>
    <t>T01217</t>
  </si>
  <si>
    <t>C4156</t>
  </si>
  <si>
    <t>T01218</t>
  </si>
  <si>
    <t>C3303</t>
  </si>
  <si>
    <t>T01219</t>
  </si>
  <si>
    <t>C4727</t>
  </si>
  <si>
    <t>T01220</t>
  </si>
  <si>
    <t>T01221</t>
  </si>
  <si>
    <t>C3189</t>
  </si>
  <si>
    <t>T01222</t>
  </si>
  <si>
    <t>T01223</t>
  </si>
  <si>
    <t>C1703</t>
  </si>
  <si>
    <t>T01224</t>
  </si>
  <si>
    <t>C3846</t>
  </si>
  <si>
    <t>T01225</t>
  </si>
  <si>
    <t>T01226</t>
  </si>
  <si>
    <t>C3031</t>
  </si>
  <si>
    <t>T01227</t>
  </si>
  <si>
    <t>C3335</t>
  </si>
  <si>
    <t>T01228</t>
  </si>
  <si>
    <t>C3460</t>
  </si>
  <si>
    <t>T01229</t>
  </si>
  <si>
    <t>C3845</t>
  </si>
  <si>
    <t>T01230</t>
  </si>
  <si>
    <t>C2145</t>
  </si>
  <si>
    <t>T01231</t>
  </si>
  <si>
    <t>T01232</t>
  </si>
  <si>
    <t>C2044</t>
  </si>
  <si>
    <t>T01233</t>
  </si>
  <si>
    <t>C3308</t>
  </si>
  <si>
    <t>T01234</t>
  </si>
  <si>
    <t>C2146</t>
  </si>
  <si>
    <t>T01235</t>
  </si>
  <si>
    <t>C4648</t>
  </si>
  <si>
    <t>T01236</t>
  </si>
  <si>
    <t>C3611</t>
  </si>
  <si>
    <t>T01237</t>
  </si>
  <si>
    <t>C0393</t>
  </si>
  <si>
    <t>T01238</t>
  </si>
  <si>
    <t>T01239</t>
  </si>
  <si>
    <t>C3921</t>
  </si>
  <si>
    <t>T01240</t>
  </si>
  <si>
    <t>T01241</t>
  </si>
  <si>
    <t>C4835</t>
  </si>
  <si>
    <t>T01242</t>
  </si>
  <si>
    <t>C3821</t>
  </si>
  <si>
    <t>T01243</t>
  </si>
  <si>
    <t>T01244</t>
  </si>
  <si>
    <t>C0834</t>
  </si>
  <si>
    <t>T01245</t>
  </si>
  <si>
    <t>T01246</t>
  </si>
  <si>
    <t>C1495</t>
  </si>
  <si>
    <t>T01247</t>
  </si>
  <si>
    <t>C4255</t>
  </si>
  <si>
    <t>T01248</t>
  </si>
  <si>
    <t>C2894</t>
  </si>
  <si>
    <t>T01249</t>
  </si>
  <si>
    <t>C0345</t>
  </si>
  <si>
    <t>T01250</t>
  </si>
  <si>
    <t>C2919</t>
  </si>
  <si>
    <t>T01251</t>
  </si>
  <si>
    <t>T01252</t>
  </si>
  <si>
    <t>C3443</t>
  </si>
  <si>
    <t>T01253</t>
  </si>
  <si>
    <t>C1999</t>
  </si>
  <si>
    <t>T01254</t>
  </si>
  <si>
    <t>C4307</t>
  </si>
  <si>
    <t>T01255</t>
  </si>
  <si>
    <t>C1272</t>
  </si>
  <si>
    <t>T01256</t>
  </si>
  <si>
    <t>T01257</t>
  </si>
  <si>
    <t>C4380</t>
  </si>
  <si>
    <t>T01258</t>
  </si>
  <si>
    <t>C4827</t>
  </si>
  <si>
    <t>T01259</t>
  </si>
  <si>
    <t>C4450</t>
  </si>
  <si>
    <t>T01260</t>
  </si>
  <si>
    <t>C2955</t>
  </si>
  <si>
    <t>T01261</t>
  </si>
  <si>
    <t>C0822</t>
  </si>
  <si>
    <t>T01262</t>
  </si>
  <si>
    <t>T01263</t>
  </si>
  <si>
    <t>C4190</t>
  </si>
  <si>
    <t>T01264</t>
  </si>
  <si>
    <t>C4643</t>
  </si>
  <si>
    <t>T01265</t>
  </si>
  <si>
    <t>C1652</t>
  </si>
  <si>
    <t>T01266</t>
  </si>
  <si>
    <t>C3511</t>
  </si>
  <si>
    <t>T01267</t>
  </si>
  <si>
    <t>C2902</t>
  </si>
  <si>
    <t>T01268</t>
  </si>
  <si>
    <t>T01269</t>
  </si>
  <si>
    <t>C0669</t>
  </si>
  <si>
    <t>T01270</t>
  </si>
  <si>
    <t>C2757</t>
  </si>
  <si>
    <t>T01271</t>
  </si>
  <si>
    <t>C1802</t>
  </si>
  <si>
    <t>T01272</t>
  </si>
  <si>
    <t>T01273</t>
  </si>
  <si>
    <t>C2013</t>
  </si>
  <si>
    <t>T01274</t>
  </si>
  <si>
    <t>C2696</t>
  </si>
  <si>
    <t>T01275</t>
  </si>
  <si>
    <t>T01276</t>
  </si>
  <si>
    <t>C0191</t>
  </si>
  <si>
    <t>T01277</t>
  </si>
  <si>
    <t>T01278</t>
  </si>
  <si>
    <t>T01279</t>
  </si>
  <si>
    <t>C3083</t>
  </si>
  <si>
    <t>T01280</t>
  </si>
  <si>
    <t>C2783</t>
  </si>
  <si>
    <t>T01281</t>
  </si>
  <si>
    <t>C1657</t>
  </si>
  <si>
    <t>T01282</t>
  </si>
  <si>
    <t>C2874</t>
  </si>
  <si>
    <t>T01283</t>
  </si>
  <si>
    <t>C3709</t>
  </si>
  <si>
    <t>T01284</t>
  </si>
  <si>
    <t>C0880</t>
  </si>
  <si>
    <t>T01285</t>
  </si>
  <si>
    <t>C4234</t>
  </si>
  <si>
    <t>T01286</t>
  </si>
  <si>
    <t>C0030</t>
  </si>
  <si>
    <t>T01287</t>
  </si>
  <si>
    <t>C3523</t>
  </si>
  <si>
    <t>T01288</t>
  </si>
  <si>
    <t>C3349</t>
  </si>
  <si>
    <t>T01289</t>
  </si>
  <si>
    <t>C0331</t>
  </si>
  <si>
    <t>T01290</t>
  </si>
  <si>
    <t>T01291</t>
  </si>
  <si>
    <t>C1785</t>
  </si>
  <si>
    <t>T01292</t>
  </si>
  <si>
    <t>T01293</t>
  </si>
  <si>
    <t>C3341</t>
  </si>
  <si>
    <t>T01294</t>
  </si>
  <si>
    <t>C0511</t>
  </si>
  <si>
    <t>T01295</t>
  </si>
  <si>
    <t>T01296</t>
  </si>
  <si>
    <t>T01297</t>
  </si>
  <si>
    <t>C4713</t>
  </si>
  <si>
    <t>T01298</t>
  </si>
  <si>
    <t>T01299</t>
  </si>
  <si>
    <t>T01300</t>
  </si>
  <si>
    <t>C0640</t>
  </si>
  <si>
    <t>T01301</t>
  </si>
  <si>
    <t>C4477</t>
  </si>
  <si>
    <t>T01302</t>
  </si>
  <si>
    <t>T01303</t>
  </si>
  <si>
    <t>C0724</t>
  </si>
  <si>
    <t>T01304</t>
  </si>
  <si>
    <t>C1353</t>
  </si>
  <si>
    <t>T01305</t>
  </si>
  <si>
    <t>C3907</t>
  </si>
  <si>
    <t>T01306</t>
  </si>
  <si>
    <t>C0147</t>
  </si>
  <si>
    <t>T01307</t>
  </si>
  <si>
    <t>C1886</t>
  </si>
  <si>
    <t>T01308</t>
  </si>
  <si>
    <t>C0799</t>
  </si>
  <si>
    <t>T01309</t>
  </si>
  <si>
    <t>C1813</t>
  </si>
  <si>
    <t>T01310</t>
  </si>
  <si>
    <t>C1218</t>
  </si>
  <si>
    <t>T01311</t>
  </si>
  <si>
    <t>T01312</t>
  </si>
  <si>
    <t>T01313</t>
  </si>
  <si>
    <t>C1533</t>
  </si>
  <si>
    <t>T01314</t>
  </si>
  <si>
    <t>T01315</t>
  </si>
  <si>
    <t>C0468</t>
  </si>
  <si>
    <t>T01316</t>
  </si>
  <si>
    <t>C1174</t>
  </si>
  <si>
    <t>T01317</t>
  </si>
  <si>
    <t>C4138</t>
  </si>
  <si>
    <t>T01318</t>
  </si>
  <si>
    <t>T01319</t>
  </si>
  <si>
    <t>C0886</t>
  </si>
  <si>
    <t>T01320</t>
  </si>
  <si>
    <t>T01321</t>
  </si>
  <si>
    <t>C4165</t>
  </si>
  <si>
    <t>T01322</t>
  </si>
  <si>
    <t>C4806</t>
  </si>
  <si>
    <t>T01323</t>
  </si>
  <si>
    <t>T01324</t>
  </si>
  <si>
    <t>T01325</t>
  </si>
  <si>
    <t>C1843</t>
  </si>
  <si>
    <t>T01326</t>
  </si>
  <si>
    <t>C4374</t>
  </si>
  <si>
    <t>T01327</t>
  </si>
  <si>
    <t>C2078</t>
  </si>
  <si>
    <t>T01328</t>
  </si>
  <si>
    <t>C1924</t>
  </si>
  <si>
    <t>T01329</t>
  </si>
  <si>
    <t>C0402</t>
  </si>
  <si>
    <t>T01330</t>
  </si>
  <si>
    <t>C4021</t>
  </si>
  <si>
    <t>T01331</t>
  </si>
  <si>
    <t>C0754</t>
  </si>
  <si>
    <t>T01332</t>
  </si>
  <si>
    <t>C4367</t>
  </si>
  <si>
    <t>T01333</t>
  </si>
  <si>
    <t>T01334</t>
  </si>
  <si>
    <t>T01335</t>
  </si>
  <si>
    <t>C3259</t>
  </si>
  <si>
    <t>T01336</t>
  </si>
  <si>
    <t>C0929</t>
  </si>
  <si>
    <t>T01337</t>
  </si>
  <si>
    <t>C2763</t>
  </si>
  <si>
    <t>T01338</t>
  </si>
  <si>
    <t>C4533</t>
  </si>
  <si>
    <t>T01339</t>
  </si>
  <si>
    <t>C4233</t>
  </si>
  <si>
    <t>T01340</t>
  </si>
  <si>
    <t>C4126</t>
  </si>
  <si>
    <t>T01341</t>
  </si>
  <si>
    <t>C4612</t>
  </si>
  <si>
    <t>T01342</t>
  </si>
  <si>
    <t>T01343</t>
  </si>
  <si>
    <t>C1395</t>
  </si>
  <si>
    <t>T01344</t>
  </si>
  <si>
    <t>C1762</t>
  </si>
  <si>
    <t>T01345</t>
  </si>
  <si>
    <t>C4733</t>
  </si>
  <si>
    <t>T01346</t>
  </si>
  <si>
    <t>C1255</t>
  </si>
  <si>
    <t>T01347</t>
  </si>
  <si>
    <t>T01348</t>
  </si>
  <si>
    <t>C1711</t>
  </si>
  <si>
    <t>T01349</t>
  </si>
  <si>
    <t>C0270</t>
  </si>
  <si>
    <t>T01350</t>
  </si>
  <si>
    <t>T01351</t>
  </si>
  <si>
    <t>C0295</t>
  </si>
  <si>
    <t>T01352</t>
  </si>
  <si>
    <t>C3546</t>
  </si>
  <si>
    <t>T01353</t>
  </si>
  <si>
    <t>C3744</t>
  </si>
  <si>
    <t>T01354</t>
  </si>
  <si>
    <t>C4620</t>
  </si>
  <si>
    <t>T01355</t>
  </si>
  <si>
    <t>C2284</t>
  </si>
  <si>
    <t>T01356</t>
  </si>
  <si>
    <t>T01357</t>
  </si>
  <si>
    <t>C2383</t>
  </si>
  <si>
    <t>T01358</t>
  </si>
  <si>
    <t>C0938</t>
  </si>
  <si>
    <t>T01359</t>
  </si>
  <si>
    <t>C0173</t>
  </si>
  <si>
    <t>T01360</t>
  </si>
  <si>
    <t>C3961</t>
  </si>
  <si>
    <t>T01361</t>
  </si>
  <si>
    <t>C0513</t>
  </si>
  <si>
    <t>T01362</t>
  </si>
  <si>
    <t>C4490</t>
  </si>
  <si>
    <t>T01363</t>
  </si>
  <si>
    <t>C1315</t>
  </si>
  <si>
    <t>T01364</t>
  </si>
  <si>
    <t>C3220</t>
  </si>
  <si>
    <t>T01365</t>
  </si>
  <si>
    <t>C1426</t>
  </si>
  <si>
    <t>T01366</t>
  </si>
  <si>
    <t>C3727</t>
  </si>
  <si>
    <t>T01367</t>
  </si>
  <si>
    <t>C4335</t>
  </si>
  <si>
    <t>T01368</t>
  </si>
  <si>
    <t>C1539</t>
  </si>
  <si>
    <t>T01369</t>
  </si>
  <si>
    <t>C1332</t>
  </si>
  <si>
    <t>T01370</t>
  </si>
  <si>
    <t>C0206</t>
  </si>
  <si>
    <t>T01371</t>
  </si>
  <si>
    <t>C4685</t>
  </si>
  <si>
    <t>T01372</t>
  </si>
  <si>
    <t>C4781</t>
  </si>
  <si>
    <t>T01373</t>
  </si>
  <si>
    <t>T01374</t>
  </si>
  <si>
    <t>T01375</t>
  </si>
  <si>
    <t>T01376</t>
  </si>
  <si>
    <t>T01377</t>
  </si>
  <si>
    <t>C2926</t>
  </si>
  <si>
    <t>T01378</t>
  </si>
  <si>
    <t>C2842</t>
  </si>
  <si>
    <t>T01379</t>
  </si>
  <si>
    <t>T01380</t>
  </si>
  <si>
    <t>C0027</t>
  </si>
  <si>
    <t>T01381</t>
  </si>
  <si>
    <t>C0725</t>
  </si>
  <si>
    <t>T01382</t>
  </si>
  <si>
    <t>C2845</t>
  </si>
  <si>
    <t>T01383</t>
  </si>
  <si>
    <t>C4732</t>
  </si>
  <si>
    <t>T01384</t>
  </si>
  <si>
    <t>C4354</t>
  </si>
  <si>
    <t>T01385</t>
  </si>
  <si>
    <t>C2489</t>
  </si>
  <si>
    <t>T01386</t>
  </si>
  <si>
    <t>C1615</t>
  </si>
  <si>
    <t>T01387</t>
  </si>
  <si>
    <t>T01388</t>
  </si>
  <si>
    <t>C2659</t>
  </si>
  <si>
    <t>T01389</t>
  </si>
  <si>
    <t>C2088</t>
  </si>
  <si>
    <t>T01390</t>
  </si>
  <si>
    <t>T01391</t>
  </si>
  <si>
    <t>C1708</t>
  </si>
  <si>
    <t>T01392</t>
  </si>
  <si>
    <t>C4762</t>
  </si>
  <si>
    <t>T01393</t>
  </si>
  <si>
    <t>C4140</t>
  </si>
  <si>
    <t>T01394</t>
  </si>
  <si>
    <t>C2644</t>
  </si>
  <si>
    <t>T01395</t>
  </si>
  <si>
    <t>C0639</t>
  </si>
  <si>
    <t>T01396</t>
  </si>
  <si>
    <t>T01397</t>
  </si>
  <si>
    <t>C3627</t>
  </si>
  <si>
    <t>T01398</t>
  </si>
  <si>
    <t>C2660</t>
  </si>
  <si>
    <t>T01399</t>
  </si>
  <si>
    <t>C3856</t>
  </si>
  <si>
    <t>T01400</t>
  </si>
  <si>
    <t>T01401</t>
  </si>
  <si>
    <t>C2562</t>
  </si>
  <si>
    <t>T01402</t>
  </si>
  <si>
    <t>C2434</t>
  </si>
  <si>
    <t>T01403</t>
  </si>
  <si>
    <t>T01404</t>
  </si>
  <si>
    <t>C0798</t>
  </si>
  <si>
    <t>T01405</t>
  </si>
  <si>
    <t>T01406</t>
  </si>
  <si>
    <t>C1986</t>
  </si>
  <si>
    <t>T01407</t>
  </si>
  <si>
    <t>T01408</t>
  </si>
  <si>
    <t>C3095</t>
  </si>
  <si>
    <t>T01409</t>
  </si>
  <si>
    <t>C1458</t>
  </si>
  <si>
    <t>T01410</t>
  </si>
  <si>
    <t>T01411</t>
  </si>
  <si>
    <t>C0025</t>
  </si>
  <si>
    <t>T01412</t>
  </si>
  <si>
    <t>T01413</t>
  </si>
  <si>
    <t>C3522</t>
  </si>
  <si>
    <t>T01414</t>
  </si>
  <si>
    <t>C4879</t>
  </si>
  <si>
    <t>T01415</t>
  </si>
  <si>
    <t>C2151</t>
  </si>
  <si>
    <t>T01416</t>
  </si>
  <si>
    <t>C2952</t>
  </si>
  <si>
    <t>T01417</t>
  </si>
  <si>
    <t>C0654</t>
  </si>
  <si>
    <t>T01418</t>
  </si>
  <si>
    <t>T01419</t>
  </si>
  <si>
    <t>C2141</t>
  </si>
  <si>
    <t>T01420</t>
  </si>
  <si>
    <t>C1415</t>
  </si>
  <si>
    <t>T01421</t>
  </si>
  <si>
    <t>C2165</t>
  </si>
  <si>
    <t>T01422</t>
  </si>
  <si>
    <t>C0988</t>
  </si>
  <si>
    <t>T01423</t>
  </si>
  <si>
    <t>T01424</t>
  </si>
  <si>
    <t>C1947</t>
  </si>
  <si>
    <t>T01425</t>
  </si>
  <si>
    <t>C0832</t>
  </si>
  <si>
    <t>T01426</t>
  </si>
  <si>
    <t>C4761</t>
  </si>
  <si>
    <t>T01427</t>
  </si>
  <si>
    <t>T01428</t>
  </si>
  <si>
    <t>C0165</t>
  </si>
  <si>
    <t>T01429</t>
  </si>
  <si>
    <t>C1847</t>
  </si>
  <si>
    <t>T01430</t>
  </si>
  <si>
    <t>T01431</t>
  </si>
  <si>
    <t>C4150</t>
  </si>
  <si>
    <t>T01432</t>
  </si>
  <si>
    <t>C4792</t>
  </si>
  <si>
    <t>T01433</t>
  </si>
  <si>
    <t>C4348</t>
  </si>
  <si>
    <t>T01434</t>
  </si>
  <si>
    <t>T01435</t>
  </si>
  <si>
    <t>C3410</t>
  </si>
  <si>
    <t>T01436</t>
  </si>
  <si>
    <t>C1419</t>
  </si>
  <si>
    <t>T01437</t>
  </si>
  <si>
    <t>C3754</t>
  </si>
  <si>
    <t>T01438</t>
  </si>
  <si>
    <t>C1741</t>
  </si>
  <si>
    <t>T01439</t>
  </si>
  <si>
    <t>C0700</t>
  </si>
  <si>
    <t>T01440</t>
  </si>
  <si>
    <t>C4833</t>
  </si>
  <si>
    <t>T01441</t>
  </si>
  <si>
    <t>C2940</t>
  </si>
  <si>
    <t>T01442</t>
  </si>
  <si>
    <t>C1397</t>
  </si>
  <si>
    <t>T01443</t>
  </si>
  <si>
    <t>C4630</t>
  </si>
  <si>
    <t>T01444</t>
  </si>
  <si>
    <t>C1037</t>
  </si>
  <si>
    <t>T01445</t>
  </si>
  <si>
    <t>C2366</t>
  </si>
  <si>
    <t>T01446</t>
  </si>
  <si>
    <t>C3825</t>
  </si>
  <si>
    <t>T01447</t>
  </si>
  <si>
    <t>C4008</t>
  </si>
  <si>
    <t>T01448</t>
  </si>
  <si>
    <t>C0269</t>
  </si>
  <si>
    <t>T01449</t>
  </si>
  <si>
    <t>C0018</t>
  </si>
  <si>
    <t>T01450</t>
  </si>
  <si>
    <t>T01451</t>
  </si>
  <si>
    <t>C3493</t>
  </si>
  <si>
    <t>T01452</t>
  </si>
  <si>
    <t>C0022</t>
  </si>
  <si>
    <t>T01453</t>
  </si>
  <si>
    <t>C0751</t>
  </si>
  <si>
    <t>T01454</t>
  </si>
  <si>
    <t>C3737</t>
  </si>
  <si>
    <t>T01455</t>
  </si>
  <si>
    <t>C1474</t>
  </si>
  <si>
    <t>T01456</t>
  </si>
  <si>
    <t>C0997</t>
  </si>
  <si>
    <t>T01457</t>
  </si>
  <si>
    <t>C1199</t>
  </si>
  <si>
    <t>T01458</t>
  </si>
  <si>
    <t>C4501</t>
  </si>
  <si>
    <t>T01459</t>
  </si>
  <si>
    <t>C2802</t>
  </si>
  <si>
    <t>T01460</t>
  </si>
  <si>
    <t>C4364</t>
  </si>
  <si>
    <t>T01461</t>
  </si>
  <si>
    <t>C1844</t>
  </si>
  <si>
    <t>T01462</t>
  </si>
  <si>
    <t>C0386</t>
  </si>
  <si>
    <t>T01463</t>
  </si>
  <si>
    <t>C3803</t>
  </si>
  <si>
    <t>T01464</t>
  </si>
  <si>
    <t>C4754</t>
  </si>
  <si>
    <t>T01465</t>
  </si>
  <si>
    <t>T01466</t>
  </si>
  <si>
    <t>C0670</t>
  </si>
  <si>
    <t>T01467</t>
  </si>
  <si>
    <t>T01468</t>
  </si>
  <si>
    <t>C0163</t>
  </si>
  <si>
    <t>T01469</t>
  </si>
  <si>
    <t>T01470</t>
  </si>
  <si>
    <t>T01471</t>
  </si>
  <si>
    <t>C1934</t>
  </si>
  <si>
    <t>T01472</t>
  </si>
  <si>
    <t>C4283</t>
  </si>
  <si>
    <t>T01473</t>
  </si>
  <si>
    <t>C1602</t>
  </si>
  <si>
    <t>T01474</t>
  </si>
  <si>
    <t>C2042</t>
  </si>
  <si>
    <t>T01475</t>
  </si>
  <si>
    <t>C0885</t>
  </si>
  <si>
    <t>T01476</t>
  </si>
  <si>
    <t>C0058</t>
  </si>
  <si>
    <t>T01477</t>
  </si>
  <si>
    <t>C2395</t>
  </si>
  <si>
    <t>T01478</t>
  </si>
  <si>
    <t>T01479</t>
  </si>
  <si>
    <t>C3521</t>
  </si>
  <si>
    <t>T01480</t>
  </si>
  <si>
    <t>C0359</t>
  </si>
  <si>
    <t>T01481</t>
  </si>
  <si>
    <t>C4753</t>
  </si>
  <si>
    <t>T01482</t>
  </si>
  <si>
    <t>T01483</t>
  </si>
  <si>
    <t>C3148</t>
  </si>
  <si>
    <t>T01484</t>
  </si>
  <si>
    <t>C3823</t>
  </si>
  <si>
    <t>T01485</t>
  </si>
  <si>
    <t>C2521</t>
  </si>
  <si>
    <t>T01486</t>
  </si>
  <si>
    <t>C1806</t>
  </si>
  <si>
    <t>T01487</t>
  </si>
  <si>
    <t>C1163</t>
  </si>
  <si>
    <t>T01488</t>
  </si>
  <si>
    <t>C3420</t>
  </si>
  <si>
    <t>T01489</t>
  </si>
  <si>
    <t>C0936</t>
  </si>
  <si>
    <t>T01490</t>
  </si>
  <si>
    <t>T01491</t>
  </si>
  <si>
    <t>C0177</t>
  </si>
  <si>
    <t>T01492</t>
  </si>
  <si>
    <t>T01493</t>
  </si>
  <si>
    <t>T01494</t>
  </si>
  <si>
    <t>C2575</t>
  </si>
  <si>
    <t>T01495</t>
  </si>
  <si>
    <t>C0668</t>
  </si>
  <si>
    <t>T01496</t>
  </si>
  <si>
    <t>C4622</t>
  </si>
  <si>
    <t>T01497</t>
  </si>
  <si>
    <t>C3122</t>
  </si>
  <si>
    <t>T01498</t>
  </si>
  <si>
    <t>C3085</t>
  </si>
  <si>
    <t>T01499</t>
  </si>
  <si>
    <t>C3626</t>
  </si>
  <si>
    <t>T01500</t>
  </si>
  <si>
    <t>T01501</t>
  </si>
  <si>
    <t>C0495</t>
  </si>
  <si>
    <t>T01502</t>
  </si>
  <si>
    <t>C0935</t>
  </si>
  <si>
    <t>T01503</t>
  </si>
  <si>
    <t>C3269</t>
  </si>
  <si>
    <t>T01504</t>
  </si>
  <si>
    <t>C4961</t>
  </si>
  <si>
    <t>T01505</t>
  </si>
  <si>
    <t>T01506</t>
  </si>
  <si>
    <t>T01507</t>
  </si>
  <si>
    <t>C0525</t>
  </si>
  <si>
    <t>T01508</t>
  </si>
  <si>
    <t>C1883</t>
  </si>
  <si>
    <t>T01509</t>
  </si>
  <si>
    <t>C4323</t>
  </si>
  <si>
    <t>T01510</t>
  </si>
  <si>
    <t>C0110</t>
  </si>
  <si>
    <t>T01511</t>
  </si>
  <si>
    <t>C2639</t>
  </si>
  <si>
    <t>T01512</t>
  </si>
  <si>
    <t>C2202</t>
  </si>
  <si>
    <t>T01513</t>
  </si>
  <si>
    <t>C0004</t>
  </si>
  <si>
    <t>T01514</t>
  </si>
  <si>
    <t>C3048</t>
  </si>
  <si>
    <t>T01515</t>
  </si>
  <si>
    <t>C3718</t>
  </si>
  <si>
    <t>T01516</t>
  </si>
  <si>
    <t>C1837</t>
  </si>
  <si>
    <t>T01517</t>
  </si>
  <si>
    <t>C2445</t>
  </si>
  <si>
    <t>T01518</t>
  </si>
  <si>
    <t>T01519</t>
  </si>
  <si>
    <t>C2233</t>
  </si>
  <si>
    <t>T01520</t>
  </si>
  <si>
    <t>C2784</t>
  </si>
  <si>
    <t>T01521</t>
  </si>
  <si>
    <t>C0038</t>
  </si>
  <si>
    <t>T01522</t>
  </si>
  <si>
    <t>C1770</t>
  </si>
  <si>
    <t>T01523</t>
  </si>
  <si>
    <t>C2240</t>
  </si>
  <si>
    <t>T01524</t>
  </si>
  <si>
    <t>C4686</t>
  </si>
  <si>
    <t>T01525</t>
  </si>
  <si>
    <t>C4073</t>
  </si>
  <si>
    <t>T01526</t>
  </si>
  <si>
    <t>C0029</t>
  </si>
  <si>
    <t>T01527</t>
  </si>
  <si>
    <t>C0598</t>
  </si>
  <si>
    <t>T01528</t>
  </si>
  <si>
    <t>T01529</t>
  </si>
  <si>
    <t>T01530</t>
  </si>
  <si>
    <t>C2476</t>
  </si>
  <si>
    <t>T01531</t>
  </si>
  <si>
    <t>C3262</t>
  </si>
  <si>
    <t>T01532</t>
  </si>
  <si>
    <t>C3812</t>
  </si>
  <si>
    <t>T01533</t>
  </si>
  <si>
    <t>C0916</t>
  </si>
  <si>
    <t>T01534</t>
  </si>
  <si>
    <t>C2542</t>
  </si>
  <si>
    <t>T01535</t>
  </si>
  <si>
    <t>T01536</t>
  </si>
  <si>
    <t>C4465</t>
  </si>
  <si>
    <t>T01537</t>
  </si>
  <si>
    <t>T01538</t>
  </si>
  <si>
    <t>C0117</t>
  </si>
  <si>
    <t>T01539</t>
  </si>
  <si>
    <t>C3639</t>
  </si>
  <si>
    <t>T01540</t>
  </si>
  <si>
    <t>T01541</t>
  </si>
  <si>
    <t>C1982</t>
  </si>
  <si>
    <t>T01542</t>
  </si>
  <si>
    <t>C1222</t>
  </si>
  <si>
    <t>T01543</t>
  </si>
  <si>
    <t>C4676</t>
  </si>
  <si>
    <t>T01544</t>
  </si>
  <si>
    <t>C0872</t>
  </si>
  <si>
    <t>T01545</t>
  </si>
  <si>
    <t>C1355</t>
  </si>
  <si>
    <t>T01546</t>
  </si>
  <si>
    <t>C3930</t>
  </si>
  <si>
    <t>T01547</t>
  </si>
  <si>
    <t>C3093</t>
  </si>
  <si>
    <t>T01548</t>
  </si>
  <si>
    <t>C2441</t>
  </si>
  <si>
    <t>T01549</t>
  </si>
  <si>
    <t>T01550</t>
  </si>
  <si>
    <t>T01551</t>
  </si>
  <si>
    <t>C1894</t>
  </si>
  <si>
    <t>T01552</t>
  </si>
  <si>
    <t>C3653</t>
  </si>
  <si>
    <t>T01553</t>
  </si>
  <si>
    <t>T01554</t>
  </si>
  <si>
    <t>C3306</t>
  </si>
  <si>
    <t>T01555</t>
  </si>
  <si>
    <t>C0576</t>
  </si>
  <si>
    <t>T01556</t>
  </si>
  <si>
    <t>C1877</t>
  </si>
  <si>
    <t>T01557</t>
  </si>
  <si>
    <t>C2002</t>
  </si>
  <si>
    <t>T01558</t>
  </si>
  <si>
    <t>C1455</t>
  </si>
  <si>
    <t>T01559</t>
  </si>
  <si>
    <t>C3646</t>
  </si>
  <si>
    <t>T01560</t>
  </si>
  <si>
    <t>T01561</t>
  </si>
  <si>
    <t>T01562</t>
  </si>
  <si>
    <t>C3917</t>
  </si>
  <si>
    <t>T01563</t>
  </si>
  <si>
    <t>C1054</t>
  </si>
  <si>
    <t>T01564</t>
  </si>
  <si>
    <t>C2322</t>
  </si>
  <si>
    <t>T01565</t>
  </si>
  <si>
    <t>T01566</t>
  </si>
  <si>
    <t>C0695</t>
  </si>
  <si>
    <t>T01567</t>
  </si>
  <si>
    <t>C3111</t>
  </si>
  <si>
    <t>T01568</t>
  </si>
  <si>
    <t>C3160</t>
  </si>
  <si>
    <t>T01569</t>
  </si>
  <si>
    <t>C0842</t>
  </si>
  <si>
    <t>T01570</t>
  </si>
  <si>
    <t>C0836</t>
  </si>
  <si>
    <t>T01571</t>
  </si>
  <si>
    <t>C1069</t>
  </si>
  <si>
    <t>T01572</t>
  </si>
  <si>
    <t>T01573</t>
  </si>
  <si>
    <t>C4327</t>
  </si>
  <si>
    <t>T01574</t>
  </si>
  <si>
    <t>T01575</t>
  </si>
  <si>
    <t>C4740</t>
  </si>
  <si>
    <t>T01576</t>
  </si>
  <si>
    <t>C4328</t>
  </si>
  <si>
    <t>T01577</t>
  </si>
  <si>
    <t>C2101</t>
  </si>
  <si>
    <t>T01578</t>
  </si>
  <si>
    <t>T01579</t>
  </si>
  <si>
    <t>T01580</t>
  </si>
  <si>
    <t>C3747</t>
  </si>
  <si>
    <t>T01581</t>
  </si>
  <si>
    <t>C2768</t>
  </si>
  <si>
    <t>T01582</t>
  </si>
  <si>
    <t>T01583</t>
  </si>
  <si>
    <t>C4997</t>
  </si>
  <si>
    <t>T01584</t>
  </si>
  <si>
    <t>T01585</t>
  </si>
  <si>
    <t>T01586</t>
  </si>
  <si>
    <t>C1991</t>
  </si>
  <si>
    <t>T01587</t>
  </si>
  <si>
    <t>T01588</t>
  </si>
  <si>
    <t>T01589</t>
  </si>
  <si>
    <t>T01590</t>
  </si>
  <si>
    <t>C4143</t>
  </si>
  <si>
    <t>T01591</t>
  </si>
  <si>
    <t>T01592</t>
  </si>
  <si>
    <t>C3021</t>
  </si>
  <si>
    <t>T01593</t>
  </si>
  <si>
    <t>T01594</t>
  </si>
  <si>
    <t>C4440</t>
  </si>
  <si>
    <t>T01595</t>
  </si>
  <si>
    <t>C0778</t>
  </si>
  <si>
    <t>T01596</t>
  </si>
  <si>
    <t>T01597</t>
  </si>
  <si>
    <t>C0921</t>
  </si>
  <si>
    <t>T01598</t>
  </si>
  <si>
    <t>C2300</t>
  </si>
  <si>
    <t>T01599</t>
  </si>
  <si>
    <t>C1976</t>
  </si>
  <si>
    <t>T01600</t>
  </si>
  <si>
    <t>C0532</t>
  </si>
  <si>
    <t>T01601</t>
  </si>
  <si>
    <t>C1968</t>
  </si>
  <si>
    <t>T01602</t>
  </si>
  <si>
    <t>C3699</t>
  </si>
  <si>
    <t>T01603</t>
  </si>
  <si>
    <t>T01604</t>
  </si>
  <si>
    <t>C1964</t>
  </si>
  <si>
    <t>T01605</t>
  </si>
  <si>
    <t>C1578</t>
  </si>
  <si>
    <t>T01606</t>
  </si>
  <si>
    <t>C4551</t>
  </si>
  <si>
    <t>T01607</t>
  </si>
  <si>
    <t>C3543</t>
  </si>
  <si>
    <t>T01608</t>
  </si>
  <si>
    <t>T01609</t>
  </si>
  <si>
    <t>C1634</t>
  </si>
  <si>
    <t>T01610</t>
  </si>
  <si>
    <t>T01611</t>
  </si>
  <si>
    <t>C1241</t>
  </si>
  <si>
    <t>T01612</t>
  </si>
  <si>
    <t>C0096</t>
  </si>
  <si>
    <t>T01613</t>
  </si>
  <si>
    <t>C0446</t>
  </si>
  <si>
    <t>T01614</t>
  </si>
  <si>
    <t>C0261</t>
  </si>
  <si>
    <t>T01615</t>
  </si>
  <si>
    <t>C4452</t>
  </si>
  <si>
    <t>T01616</t>
  </si>
  <si>
    <t>C3292</t>
  </si>
  <si>
    <t>T01617</t>
  </si>
  <si>
    <t>T01618</t>
  </si>
  <si>
    <t>C3941</t>
  </si>
  <si>
    <t>T01619</t>
  </si>
  <si>
    <t>C4809</t>
  </si>
  <si>
    <t>T01620</t>
  </si>
  <si>
    <t>T01621</t>
  </si>
  <si>
    <t>T01622</t>
  </si>
  <si>
    <t>C0209</t>
  </si>
  <si>
    <t>T01623</t>
  </si>
  <si>
    <t>C0449</t>
  </si>
  <si>
    <t>T01624</t>
  </si>
  <si>
    <t>T01625</t>
  </si>
  <si>
    <t>T01626</t>
  </si>
  <si>
    <t>T01627</t>
  </si>
  <si>
    <t>C4737</t>
  </si>
  <si>
    <t>T01628</t>
  </si>
  <si>
    <t>C2704</t>
  </si>
  <si>
    <t>T01629</t>
  </si>
  <si>
    <t>T01630</t>
  </si>
  <si>
    <t>C0974</t>
  </si>
  <si>
    <t>T01631</t>
  </si>
  <si>
    <t>T01632</t>
  </si>
  <si>
    <t>C2688</t>
  </si>
  <si>
    <t>T01633</t>
  </si>
  <si>
    <t>C2988</t>
  </si>
  <si>
    <t>T01634</t>
  </si>
  <si>
    <t>C0731</t>
  </si>
  <si>
    <t>T01635</t>
  </si>
  <si>
    <t>T01636</t>
  </si>
  <si>
    <t>C4059</t>
  </si>
  <si>
    <t>T01637</t>
  </si>
  <si>
    <t>C1814</t>
  </si>
  <si>
    <t>T01638</t>
  </si>
  <si>
    <t>C1541</t>
  </si>
  <si>
    <t>T01639</t>
  </si>
  <si>
    <t>C3784</t>
  </si>
  <si>
    <t>T01640</t>
  </si>
  <si>
    <t>C1774</t>
  </si>
  <si>
    <t>T01641</t>
  </si>
  <si>
    <t>T01642</t>
  </si>
  <si>
    <t>C3494</t>
  </si>
  <si>
    <t>T01643</t>
  </si>
  <si>
    <t>T01644</t>
  </si>
  <si>
    <t>T01645</t>
  </si>
  <si>
    <t>C1925</t>
  </si>
  <si>
    <t>T01646</t>
  </si>
  <si>
    <t>T01647</t>
  </si>
  <si>
    <t>T01648</t>
  </si>
  <si>
    <t>T01649</t>
  </si>
  <si>
    <t>C1717</t>
  </si>
  <si>
    <t>T01650</t>
  </si>
  <si>
    <t>C2836</t>
  </si>
  <si>
    <t>T01651</t>
  </si>
  <si>
    <t>T01652</t>
  </si>
  <si>
    <t>C2283</t>
  </si>
  <si>
    <t>T01653</t>
  </si>
  <si>
    <t>T01654</t>
  </si>
  <si>
    <t>C0021</t>
  </si>
  <si>
    <t>T01655</t>
  </si>
  <si>
    <t>C0150</t>
  </si>
  <si>
    <t>T01656</t>
  </si>
  <si>
    <t>C1467</t>
  </si>
  <si>
    <t>T01657</t>
  </si>
  <si>
    <t>T01658</t>
  </si>
  <si>
    <t>C4779</t>
  </si>
  <si>
    <t>T01659</t>
  </si>
  <si>
    <t>T01660</t>
  </si>
  <si>
    <t>C3356</t>
  </si>
  <si>
    <t>T01661</t>
  </si>
  <si>
    <t>C0334</t>
  </si>
  <si>
    <t>T01662</t>
  </si>
  <si>
    <t>C3809</t>
  </si>
  <si>
    <t>T01663</t>
  </si>
  <si>
    <t>C4460</t>
  </si>
  <si>
    <t>T01664</t>
  </si>
  <si>
    <t>C2793</t>
  </si>
  <si>
    <t>T01665</t>
  </si>
  <si>
    <t>C4249</t>
  </si>
  <si>
    <t>T01666</t>
  </si>
  <si>
    <t>C3878</t>
  </si>
  <si>
    <t>T01667</t>
  </si>
  <si>
    <t>C0839</t>
  </si>
  <si>
    <t>T01668</t>
  </si>
  <si>
    <t>T01669</t>
  </si>
  <si>
    <t>C1888</t>
  </si>
  <si>
    <t>T01670</t>
  </si>
  <si>
    <t>C3642</t>
  </si>
  <si>
    <t>T01671</t>
  </si>
  <si>
    <t>C1803</t>
  </si>
  <si>
    <t>T01672</t>
  </si>
  <si>
    <t>C1961</t>
  </si>
  <si>
    <t>T01673</t>
  </si>
  <si>
    <t>C3168</t>
  </si>
  <si>
    <t>T01674</t>
  </si>
  <si>
    <t>T01675</t>
  </si>
  <si>
    <t>C0479</t>
  </si>
  <si>
    <t>T01676</t>
  </si>
  <si>
    <t>C4730</t>
  </si>
  <si>
    <t>T01677</t>
  </si>
  <si>
    <t>C1378</t>
  </si>
  <si>
    <t>T01678</t>
  </si>
  <si>
    <t>C2642</t>
  </si>
  <si>
    <t>T01679</t>
  </si>
  <si>
    <t>C4076</t>
  </si>
  <si>
    <t>T01680</t>
  </si>
  <si>
    <t>C1244</t>
  </si>
  <si>
    <t>T01681</t>
  </si>
  <si>
    <t>C1211</t>
  </si>
  <si>
    <t>T01682</t>
  </si>
  <si>
    <t>C3517</t>
  </si>
  <si>
    <t>T01683</t>
  </si>
  <si>
    <t>C0271</t>
  </si>
  <si>
    <t>T01684</t>
  </si>
  <si>
    <t>C0981</t>
  </si>
  <si>
    <t>T01685</t>
  </si>
  <si>
    <t>C3400</t>
  </si>
  <si>
    <t>T01686</t>
  </si>
  <si>
    <t>C0719</t>
  </si>
  <si>
    <t>T01687</t>
  </si>
  <si>
    <t>C3039</t>
  </si>
  <si>
    <t>T01688</t>
  </si>
  <si>
    <t>C1278</t>
  </si>
  <si>
    <t>T01689</t>
  </si>
  <si>
    <t>T01690</t>
  </si>
  <si>
    <t>C2534</t>
  </si>
  <si>
    <t>T01691</t>
  </si>
  <si>
    <t>T01692</t>
  </si>
  <si>
    <t>C0643</t>
  </si>
  <si>
    <t>T01693</t>
  </si>
  <si>
    <t>T01694</t>
  </si>
  <si>
    <t>T01695</t>
  </si>
  <si>
    <t>C3436</t>
  </si>
  <si>
    <t>T01696</t>
  </si>
  <si>
    <t>C0687</t>
  </si>
  <si>
    <t>T01697</t>
  </si>
  <si>
    <t>T01698</t>
  </si>
  <si>
    <t>C2471</t>
  </si>
  <si>
    <t>T01699</t>
  </si>
  <si>
    <t>C3102</t>
  </si>
  <si>
    <t>T01700</t>
  </si>
  <si>
    <t>C3024</t>
  </si>
  <si>
    <t>T01701</t>
  </si>
  <si>
    <t>C1403</t>
  </si>
  <si>
    <t>T01702</t>
  </si>
  <si>
    <t>T01703</t>
  </si>
  <si>
    <t>C3008</t>
  </si>
  <si>
    <t>T01704</t>
  </si>
  <si>
    <t>C4987</t>
  </si>
  <si>
    <t>T01705</t>
  </si>
  <si>
    <t>C2628</t>
  </si>
  <si>
    <t>T01706</t>
  </si>
  <si>
    <t>C0453</t>
  </si>
  <si>
    <t>T01707</t>
  </si>
  <si>
    <t>C4693</t>
  </si>
  <si>
    <t>T01708</t>
  </si>
  <si>
    <t>C1364</t>
  </si>
  <si>
    <t>T01709</t>
  </si>
  <si>
    <t>C1016</t>
  </si>
  <si>
    <t>T01710</t>
  </si>
  <si>
    <t>C0434</t>
  </si>
  <si>
    <t>T01711</t>
  </si>
  <si>
    <t>C1633</t>
  </si>
  <si>
    <t>T01712</t>
  </si>
  <si>
    <t>T01713</t>
  </si>
  <si>
    <t>C4241</t>
  </si>
  <si>
    <t>T01714</t>
  </si>
  <si>
    <t>C4418</t>
  </si>
  <si>
    <t>T01715</t>
  </si>
  <si>
    <t>C3487</t>
  </si>
  <si>
    <t>T01716</t>
  </si>
  <si>
    <t>C0745</t>
  </si>
  <si>
    <t>T01717</t>
  </si>
  <si>
    <t>T01718</t>
  </si>
  <si>
    <t>C2878</t>
  </si>
  <si>
    <t>T01719</t>
  </si>
  <si>
    <t>C4108</t>
  </si>
  <si>
    <t>T01720</t>
  </si>
  <si>
    <t>C1034</t>
  </si>
  <si>
    <t>T01721</t>
  </si>
  <si>
    <t>T01722</t>
  </si>
  <si>
    <t>C3319</t>
  </si>
  <si>
    <t>T01723</t>
  </si>
  <si>
    <t>C1086</t>
  </si>
  <si>
    <t>T01724</t>
  </si>
  <si>
    <t>T01725</t>
  </si>
  <si>
    <t>C0106</t>
  </si>
  <si>
    <t>T01726</t>
  </si>
  <si>
    <t>T01727</t>
  </si>
  <si>
    <t>C3786</t>
  </si>
  <si>
    <t>T01728</t>
  </si>
  <si>
    <t>C2029</t>
  </si>
  <si>
    <t>T01729</t>
  </si>
  <si>
    <t>C2549</t>
  </si>
  <si>
    <t>T01730</t>
  </si>
  <si>
    <t>C4695</t>
  </si>
  <si>
    <t>T01731</t>
  </si>
  <si>
    <t>C0796</t>
  </si>
  <si>
    <t>T01732</t>
  </si>
  <si>
    <t>C4434</t>
  </si>
  <si>
    <t>T01733</t>
  </si>
  <si>
    <t>C1177</t>
  </si>
  <si>
    <t>T01734</t>
  </si>
  <si>
    <t>C2224</t>
  </si>
  <si>
    <t>T01735</t>
  </si>
  <si>
    <t>C2389</t>
  </si>
  <si>
    <t>T01736</t>
  </si>
  <si>
    <t>C0556</t>
  </si>
  <si>
    <t>T01737</t>
  </si>
  <si>
    <t>C3547</t>
  </si>
  <si>
    <t>T01738</t>
  </si>
  <si>
    <t>C3568</t>
  </si>
  <si>
    <t>T01739</t>
  </si>
  <si>
    <t>C4681</t>
  </si>
  <si>
    <t>T01740</t>
  </si>
  <si>
    <t>C1536</t>
  </si>
  <si>
    <t>T01741</t>
  </si>
  <si>
    <t>C0193</t>
  </si>
  <si>
    <t>T01742</t>
  </si>
  <si>
    <t>T01743</t>
  </si>
  <si>
    <t>C0730</t>
  </si>
  <si>
    <t>T01744</t>
  </si>
  <si>
    <t>T01745</t>
  </si>
  <si>
    <t>C1943</t>
  </si>
  <si>
    <t>T01746</t>
  </si>
  <si>
    <t>T01747</t>
  </si>
  <si>
    <t>C4981</t>
  </si>
  <si>
    <t>T01748</t>
  </si>
  <si>
    <t>T01749</t>
  </si>
  <si>
    <t>C4603</t>
  </si>
  <si>
    <t>T01750</t>
  </si>
  <si>
    <t>C2115</t>
  </si>
  <si>
    <t>T01751</t>
  </si>
  <si>
    <t>C1273</t>
  </si>
  <si>
    <t>T01752</t>
  </si>
  <si>
    <t>T01753</t>
  </si>
  <si>
    <t>C3016</t>
  </si>
  <si>
    <t>T01754</t>
  </si>
  <si>
    <t>C3942</t>
  </si>
  <si>
    <t>T01755</t>
  </si>
  <si>
    <t>C2938</t>
  </si>
  <si>
    <t>T01756</t>
  </si>
  <si>
    <t>T01757</t>
  </si>
  <si>
    <t>C4464</t>
  </si>
  <si>
    <t>T01758</t>
  </si>
  <si>
    <t>C0286</t>
  </si>
  <si>
    <t>T01759</t>
  </si>
  <si>
    <t>C3876</t>
  </si>
  <si>
    <t>T01760</t>
  </si>
  <si>
    <t>C1145</t>
  </si>
  <si>
    <t>T01761</t>
  </si>
  <si>
    <t>C4854</t>
  </si>
  <si>
    <t>T01762</t>
  </si>
  <si>
    <t>C1008</t>
  </si>
  <si>
    <t>T01763</t>
  </si>
  <si>
    <t>C0418</t>
  </si>
  <si>
    <t>T01764</t>
  </si>
  <si>
    <t>C1734</t>
  </si>
  <si>
    <t>T01765</t>
  </si>
  <si>
    <t>C1418</t>
  </si>
  <si>
    <t>T01766</t>
  </si>
  <si>
    <t>T01767</t>
  </si>
  <si>
    <t>T01768</t>
  </si>
  <si>
    <t>C2331</t>
  </si>
  <si>
    <t>T01769</t>
  </si>
  <si>
    <t>C1342</t>
  </si>
  <si>
    <t>T01770</t>
  </si>
  <si>
    <t>T01771</t>
  </si>
  <si>
    <t>C2876</t>
  </si>
  <si>
    <t>T01772</t>
  </si>
  <si>
    <t>C2396</t>
  </si>
  <si>
    <t>T01773</t>
  </si>
  <si>
    <t>T01774</t>
  </si>
  <si>
    <t>T01775</t>
  </si>
  <si>
    <t>T01776</t>
  </si>
  <si>
    <t>C1613</t>
  </si>
  <si>
    <t>T01777</t>
  </si>
  <si>
    <t>T01778</t>
  </si>
  <si>
    <t>C1945</t>
  </si>
  <si>
    <t>T01779</t>
  </si>
  <si>
    <t>C2912</t>
  </si>
  <si>
    <t>T01780</t>
  </si>
  <si>
    <t>C1263</t>
  </si>
  <si>
    <t>T01781</t>
  </si>
  <si>
    <t>C3467</t>
  </si>
  <si>
    <t>T01782</t>
  </si>
  <si>
    <t>C1219</t>
  </si>
  <si>
    <t>T01783</t>
  </si>
  <si>
    <t>T01784</t>
  </si>
  <si>
    <t>C1959</t>
  </si>
  <si>
    <t>T01785</t>
  </si>
  <si>
    <t>T01786</t>
  </si>
  <si>
    <t>C1109</t>
  </si>
  <si>
    <t>T01787</t>
  </si>
  <si>
    <t>T01788</t>
  </si>
  <si>
    <t>C4002</t>
  </si>
  <si>
    <t>T01789</t>
  </si>
  <si>
    <t>T01790</t>
  </si>
  <si>
    <t>C0122</t>
  </si>
  <si>
    <t>T01791</t>
  </si>
  <si>
    <t>T01792</t>
  </si>
  <si>
    <t>C1672</t>
  </si>
  <si>
    <t>T01793</t>
  </si>
  <si>
    <t>C2108</t>
  </si>
  <si>
    <t>T01794</t>
  </si>
  <si>
    <t>C4375</t>
  </si>
  <si>
    <t>T01795</t>
  </si>
  <si>
    <t>C0952</t>
  </si>
  <si>
    <t>T01796</t>
  </si>
  <si>
    <t>C1116</t>
  </si>
  <si>
    <t>T01797</t>
  </si>
  <si>
    <t>T01798</t>
  </si>
  <si>
    <t>C0072</t>
  </si>
  <si>
    <t>T01799</t>
  </si>
  <si>
    <t>C3418</t>
  </si>
  <si>
    <t>T01800</t>
  </si>
  <si>
    <t>T01801</t>
  </si>
  <si>
    <t>C3099</t>
  </si>
  <si>
    <t>T01802</t>
  </si>
  <si>
    <t>T01803</t>
  </si>
  <si>
    <t>C3237</t>
  </si>
  <si>
    <t>T01804</t>
  </si>
  <si>
    <t>C1003</t>
  </si>
  <si>
    <t>T01805</t>
  </si>
  <si>
    <t>C0671</t>
  </si>
  <si>
    <t>T01806</t>
  </si>
  <si>
    <t>C2722</t>
  </si>
  <si>
    <t>T01807</t>
  </si>
  <si>
    <t>C1668</t>
  </si>
  <si>
    <t>T01808</t>
  </si>
  <si>
    <t>C0380</t>
  </si>
  <si>
    <t>T01809</t>
  </si>
  <si>
    <t>T01810</t>
  </si>
  <si>
    <t>C1175</t>
  </si>
  <si>
    <t>T01811</t>
  </si>
  <si>
    <t>C0489</t>
  </si>
  <si>
    <t>T01812</t>
  </si>
  <si>
    <t>C2386</t>
  </si>
  <si>
    <t>T01813</t>
  </si>
  <si>
    <t>T01814</t>
  </si>
  <si>
    <t>C0548</t>
  </si>
  <si>
    <t>T01815</t>
  </si>
  <si>
    <t>C4424</t>
  </si>
  <si>
    <t>T01816</t>
  </si>
  <si>
    <t>C1257</t>
  </si>
  <si>
    <t>T01817</t>
  </si>
  <si>
    <t>T01818</t>
  </si>
  <si>
    <t>T01819</t>
  </si>
  <si>
    <t>C0377</t>
  </si>
  <si>
    <t>T01820</t>
  </si>
  <si>
    <t>C1063</t>
  </si>
  <si>
    <t>T01821</t>
  </si>
  <si>
    <t>C4132</t>
  </si>
  <si>
    <t>T01822</t>
  </si>
  <si>
    <t>C4624</t>
  </si>
  <si>
    <t>T01823</t>
  </si>
  <si>
    <t>C1691</t>
  </si>
  <si>
    <t>T01824</t>
  </si>
  <si>
    <t>T01825</t>
  </si>
  <si>
    <t>T01826</t>
  </si>
  <si>
    <t>C2670</t>
  </si>
  <si>
    <t>T01827</t>
  </si>
  <si>
    <t>T01828</t>
  </si>
  <si>
    <t>C0294</t>
  </si>
  <si>
    <t>T01829</t>
  </si>
  <si>
    <t>C1180</t>
  </si>
  <si>
    <t>T01830</t>
  </si>
  <si>
    <t>C2774</t>
  </si>
  <si>
    <t>T01831</t>
  </si>
  <si>
    <t>C1599</t>
  </si>
  <si>
    <t>T01832</t>
  </si>
  <si>
    <t>C2588</t>
  </si>
  <si>
    <t>T01833</t>
  </si>
  <si>
    <t>T01834</t>
  </si>
  <si>
    <t>T01835</t>
  </si>
  <si>
    <t>C4157</t>
  </si>
  <si>
    <t>T01836</t>
  </si>
  <si>
    <t>C1137</t>
  </si>
  <si>
    <t>T01837</t>
  </si>
  <si>
    <t>C1816</t>
  </si>
  <si>
    <t>T01838</t>
  </si>
  <si>
    <t>C4884</t>
  </si>
  <si>
    <t>T01839</t>
  </si>
  <si>
    <t>C3647</t>
  </si>
  <si>
    <t>T01840</t>
  </si>
  <si>
    <t>T01841</t>
  </si>
  <si>
    <t>T01842</t>
  </si>
  <si>
    <t>T01843</t>
  </si>
  <si>
    <t>C4547</t>
  </si>
  <si>
    <t>T01844</t>
  </si>
  <si>
    <t>C4975</t>
  </si>
  <si>
    <t>T01845</t>
  </si>
  <si>
    <t>C2280</t>
  </si>
  <si>
    <t>T01846</t>
  </si>
  <si>
    <t>C0498</t>
  </si>
  <si>
    <t>T01847</t>
  </si>
  <si>
    <t>C1520</t>
  </si>
  <si>
    <t>T01848</t>
  </si>
  <si>
    <t>T01849</t>
  </si>
  <si>
    <t>T01850</t>
  </si>
  <si>
    <t>C0383</t>
  </si>
  <si>
    <t>T01851</t>
  </si>
  <si>
    <t>T01852</t>
  </si>
  <si>
    <t>C3589</t>
  </si>
  <si>
    <t>T01853</t>
  </si>
  <si>
    <t>T01854</t>
  </si>
  <si>
    <t>C2403</t>
  </si>
  <si>
    <t>T01855</t>
  </si>
  <si>
    <t>C0042</t>
  </si>
  <si>
    <t>T01856</t>
  </si>
  <si>
    <t>C3877</t>
  </si>
  <si>
    <t>T01857</t>
  </si>
  <si>
    <t>C2405</t>
  </si>
  <si>
    <t>T01858</t>
  </si>
  <si>
    <t>C4569</t>
  </si>
  <si>
    <t>T01859</t>
  </si>
  <si>
    <t>T01860</t>
  </si>
  <si>
    <t>C0659</t>
  </si>
  <si>
    <t>T01861</t>
  </si>
  <si>
    <t>T01862</t>
  </si>
  <si>
    <t>C2854</t>
  </si>
  <si>
    <t>T01863</t>
  </si>
  <si>
    <t>T01864</t>
  </si>
  <si>
    <t>T01865</t>
  </si>
  <si>
    <t>T01866</t>
  </si>
  <si>
    <t>T01867</t>
  </si>
  <si>
    <t>T01868</t>
  </si>
  <si>
    <t>C2216</t>
  </si>
  <si>
    <t>T01869</t>
  </si>
  <si>
    <t>C2773</t>
  </si>
  <si>
    <t>T01870</t>
  </si>
  <si>
    <t>C3422</t>
  </si>
  <si>
    <t>T01871</t>
  </si>
  <si>
    <t>C3561</t>
  </si>
  <si>
    <t>T01872</t>
  </si>
  <si>
    <t>C3928</t>
  </si>
  <si>
    <t>T01873</t>
  </si>
  <si>
    <t>C4453</t>
  </si>
  <si>
    <t>T01874</t>
  </si>
  <si>
    <t>C1618</t>
  </si>
  <si>
    <t>T01875</t>
  </si>
  <si>
    <t>C1507</t>
  </si>
  <si>
    <t>T01876</t>
  </si>
  <si>
    <t>C3755</t>
  </si>
  <si>
    <t>T01877</t>
  </si>
  <si>
    <t>C0499</t>
  </si>
  <si>
    <t>T01878</t>
  </si>
  <si>
    <t>T01879</t>
  </si>
  <si>
    <t>T01880</t>
  </si>
  <si>
    <t>T01881</t>
  </si>
  <si>
    <t>C0346</t>
  </si>
  <si>
    <t>T01882</t>
  </si>
  <si>
    <t>C2676</t>
  </si>
  <si>
    <t>T01883</t>
  </si>
  <si>
    <t>C2540</t>
  </si>
  <si>
    <t>T01884</t>
  </si>
  <si>
    <t>T01885</t>
  </si>
  <si>
    <t>T01886</t>
  </si>
  <si>
    <t>C2150</t>
  </si>
  <si>
    <t>T01887</t>
  </si>
  <si>
    <t>T01888</t>
  </si>
  <si>
    <t>T01889</t>
  </si>
  <si>
    <t>C2330</t>
  </si>
  <si>
    <t>T01890</t>
  </si>
  <si>
    <t>T01891</t>
  </si>
  <si>
    <t>C2794</t>
  </si>
  <si>
    <t>T01892</t>
  </si>
  <si>
    <t>C3244</t>
  </si>
  <si>
    <t>T01893</t>
  </si>
  <si>
    <t>C3501</t>
  </si>
  <si>
    <t>T01894</t>
  </si>
  <si>
    <t>C0302</t>
  </si>
  <si>
    <t>T01895</t>
  </si>
  <si>
    <t>C1719</t>
  </si>
  <si>
    <t>T01896</t>
  </si>
  <si>
    <t>T01897</t>
  </si>
  <si>
    <t>C2076</t>
  </si>
  <si>
    <t>T01898</t>
  </si>
  <si>
    <t>T01899</t>
  </si>
  <si>
    <t>C1479</t>
  </si>
  <si>
    <t>T01900</t>
  </si>
  <si>
    <t>C2458</t>
  </si>
  <si>
    <t>T01901</t>
  </si>
  <si>
    <t>C1340</t>
  </si>
  <si>
    <t>T01902</t>
  </si>
  <si>
    <t>C0709</t>
  </si>
  <si>
    <t>T01903</t>
  </si>
  <si>
    <t>T01904</t>
  </si>
  <si>
    <t>C4875</t>
  </si>
  <si>
    <t>T01905</t>
  </si>
  <si>
    <t>C4344</t>
  </si>
  <si>
    <t>T01906</t>
  </si>
  <si>
    <t>T01907</t>
  </si>
  <si>
    <t>C3005</t>
  </si>
  <si>
    <t>T01908</t>
  </si>
  <si>
    <t>C1313</t>
  </si>
  <si>
    <t>T01909</t>
  </si>
  <si>
    <t>C1857</t>
  </si>
  <si>
    <t>T01910</t>
  </si>
  <si>
    <t>T01911</t>
  </si>
  <si>
    <t>C0044</t>
  </si>
  <si>
    <t>T01912</t>
  </si>
  <si>
    <t>C0281</t>
  </si>
  <si>
    <t>T01913</t>
  </si>
  <si>
    <t>C0260</t>
  </si>
  <si>
    <t>T01914</t>
  </si>
  <si>
    <t>C2296</t>
  </si>
  <si>
    <t>T01915</t>
  </si>
  <si>
    <t>C0263</t>
  </si>
  <si>
    <t>T01916</t>
  </si>
  <si>
    <t>T01917</t>
  </si>
  <si>
    <t>T01918</t>
  </si>
  <si>
    <t>T01919</t>
  </si>
  <si>
    <t>C0196</t>
  </si>
  <si>
    <t>T01920</t>
  </si>
  <si>
    <t>T01921</t>
  </si>
  <si>
    <t>C0968</t>
  </si>
  <si>
    <t>T01922</t>
  </si>
  <si>
    <t>T01923</t>
  </si>
  <si>
    <t>T01924</t>
  </si>
  <si>
    <t>C3625</t>
  </si>
  <si>
    <t>T01925</t>
  </si>
  <si>
    <t>C2825</t>
  </si>
  <si>
    <t>T01926</t>
  </si>
  <si>
    <t>C3375</t>
  </si>
  <si>
    <t>T01927</t>
  </si>
  <si>
    <t>T01928</t>
  </si>
  <si>
    <t>T01929</t>
  </si>
  <si>
    <t>C2601</t>
  </si>
  <si>
    <t>T01930</t>
  </si>
  <si>
    <t>C0006</t>
  </si>
  <si>
    <t>T01931</t>
  </si>
  <si>
    <t>C2823</t>
  </si>
  <si>
    <t>T01932</t>
  </si>
  <si>
    <t>T01933</t>
  </si>
  <si>
    <t>C3570</t>
  </si>
  <si>
    <t>T01934</t>
  </si>
  <si>
    <t>C3670</t>
  </si>
  <si>
    <t>T01935</t>
  </si>
  <si>
    <t>C1404</t>
  </si>
  <si>
    <t>T01936</t>
  </si>
  <si>
    <t>T01937</t>
  </si>
  <si>
    <t>T01938</t>
  </si>
  <si>
    <t>C0496</t>
  </si>
  <si>
    <t>T01939</t>
  </si>
  <si>
    <t>C3680</t>
  </si>
  <si>
    <t>T01940</t>
  </si>
  <si>
    <t>T01941</t>
  </si>
  <si>
    <t>C1496</t>
  </si>
  <si>
    <t>T01942</t>
  </si>
  <si>
    <t>T01943</t>
  </si>
  <si>
    <t>C1344</t>
  </si>
  <si>
    <t>T01944</t>
  </si>
  <si>
    <t>C4177</t>
  </si>
  <si>
    <t>T01945</t>
  </si>
  <si>
    <t>T01946</t>
  </si>
  <si>
    <t>C3153</t>
  </si>
  <si>
    <t>T01947</t>
  </si>
  <si>
    <t>C0221</t>
  </si>
  <si>
    <t>T01948</t>
  </si>
  <si>
    <t>C0584</t>
  </si>
  <si>
    <t>T01949</t>
  </si>
  <si>
    <t>C4146</t>
  </si>
  <si>
    <t>T01950</t>
  </si>
  <si>
    <t>C2585</t>
  </si>
  <si>
    <t>T01951</t>
  </si>
  <si>
    <t>C2355</t>
  </si>
  <si>
    <t>T01952</t>
  </si>
  <si>
    <t>C3874</t>
  </si>
  <si>
    <t>T01953</t>
  </si>
  <si>
    <t>C4063</t>
  </si>
  <si>
    <t>T01954</t>
  </si>
  <si>
    <t>C0097</t>
  </si>
  <si>
    <t>T01955</t>
  </si>
  <si>
    <t>T01956</t>
  </si>
  <si>
    <t>C3423</t>
  </si>
  <si>
    <t>T01957</t>
  </si>
  <si>
    <t>T01958</t>
  </si>
  <si>
    <t>C0373</t>
  </si>
  <si>
    <t>T01959</t>
  </si>
  <si>
    <t>C2872</t>
  </si>
  <si>
    <t>T01960</t>
  </si>
  <si>
    <t>C4479</t>
  </si>
  <si>
    <t>T01961</t>
  </si>
  <si>
    <t>C4058</t>
  </si>
  <si>
    <t>T01962</t>
  </si>
  <si>
    <t>C3461</t>
  </si>
  <si>
    <t>T01963</t>
  </si>
  <si>
    <t>C3692</t>
  </si>
  <si>
    <t>T01964</t>
  </si>
  <si>
    <t>C1788</t>
  </si>
  <si>
    <t>T01965</t>
  </si>
  <si>
    <t>C4921</t>
  </si>
  <si>
    <t>T01966</t>
  </si>
  <si>
    <t>C3459</t>
  </si>
  <si>
    <t>T01967</t>
  </si>
  <si>
    <t>T01968</t>
  </si>
  <si>
    <t>C2530</t>
  </si>
  <si>
    <t>T01969</t>
  </si>
  <si>
    <t>C0316</t>
  </si>
  <si>
    <t>T01970</t>
  </si>
  <si>
    <t>C3857</t>
  </si>
  <si>
    <t>T01971</t>
  </si>
  <si>
    <t>C0048</t>
  </si>
  <si>
    <t>T01972</t>
  </si>
  <si>
    <t>C3249</t>
  </si>
  <si>
    <t>T01973</t>
  </si>
  <si>
    <t>C1224</t>
  </si>
  <si>
    <t>T01974</t>
  </si>
  <si>
    <t>C4769</t>
  </si>
  <si>
    <t>T01975</t>
  </si>
  <si>
    <t>C2402</t>
  </si>
  <si>
    <t>T01976</t>
  </si>
  <si>
    <t>C4534</t>
  </si>
  <si>
    <t>T01977</t>
  </si>
  <si>
    <t>C2460</t>
  </si>
  <si>
    <t>T01978</t>
  </si>
  <si>
    <t>C4895</t>
  </si>
  <si>
    <t>T01979</t>
  </si>
  <si>
    <t>C1192</t>
  </si>
  <si>
    <t>T01980</t>
  </si>
  <si>
    <t>C0082</t>
  </si>
  <si>
    <t>T01981</t>
  </si>
  <si>
    <t>C1046</t>
  </si>
  <si>
    <t>T01982</t>
  </si>
  <si>
    <t>C2558</t>
  </si>
  <si>
    <t>T01983</t>
  </si>
  <si>
    <t>C3386</t>
  </si>
  <si>
    <t>T01984</t>
  </si>
  <si>
    <t>C0633</t>
  </si>
  <si>
    <t>T01985</t>
  </si>
  <si>
    <t>T01986</t>
  </si>
  <si>
    <t>C1053</t>
  </si>
  <si>
    <t>T01987</t>
  </si>
  <si>
    <t>T01988</t>
  </si>
  <si>
    <t>C0039</t>
  </si>
  <si>
    <t>T01989</t>
  </si>
  <si>
    <t>C4175</t>
  </si>
  <si>
    <t>T01990</t>
  </si>
  <si>
    <t>C4284</t>
  </si>
  <si>
    <t>T01991</t>
  </si>
  <si>
    <t>C4094</t>
  </si>
  <si>
    <t>T01992</t>
  </si>
  <si>
    <t>C3571</t>
  </si>
  <si>
    <t>T01993</t>
  </si>
  <si>
    <t>C3066</t>
  </si>
  <si>
    <t>T01994</t>
  </si>
  <si>
    <t>T01995</t>
  </si>
  <si>
    <t>C0565</t>
  </si>
  <si>
    <t>T01996</t>
  </si>
  <si>
    <t>C3063</t>
  </si>
  <si>
    <t>T01997</t>
  </si>
  <si>
    <t>T01998</t>
  </si>
  <si>
    <t>C4617</t>
  </si>
  <si>
    <t>T01999</t>
  </si>
  <si>
    <t>T02000</t>
  </si>
  <si>
    <t>C2617</t>
  </si>
  <si>
    <t>T02001</t>
  </si>
  <si>
    <t>C2329</t>
  </si>
  <si>
    <t>T02002</t>
  </si>
  <si>
    <t>C2000</t>
  </si>
  <si>
    <t>T02003</t>
  </si>
  <si>
    <t>C2563</t>
  </si>
  <si>
    <t>T02004</t>
  </si>
  <si>
    <t>C4295</t>
  </si>
  <si>
    <t>T02005</t>
  </si>
  <si>
    <t>C2455</t>
  </si>
  <si>
    <t>T02006</t>
  </si>
  <si>
    <t>T02007</t>
  </si>
  <si>
    <t>C1666</t>
  </si>
  <si>
    <t>T02008</t>
  </si>
  <si>
    <t>C0298</t>
  </si>
  <si>
    <t>T02009</t>
  </si>
  <si>
    <t>T02010</t>
  </si>
  <si>
    <t>C3616</t>
  </si>
  <si>
    <t>T02011</t>
  </si>
  <si>
    <t>T02012</t>
  </si>
  <si>
    <t>C1383</t>
  </si>
  <si>
    <t>T02013</t>
  </si>
  <si>
    <t>C3540</t>
  </si>
  <si>
    <t>T02014</t>
  </si>
  <si>
    <t>C2669</t>
  </si>
  <si>
    <t>T02015</t>
  </si>
  <si>
    <t>C3238</t>
  </si>
  <si>
    <t>T02016</t>
  </si>
  <si>
    <t>C1366</t>
  </si>
  <si>
    <t>T02017</t>
  </si>
  <si>
    <t>T02018</t>
  </si>
  <si>
    <t>T02019</t>
  </si>
  <si>
    <t>C3899</t>
  </si>
  <si>
    <t>T02020</t>
  </si>
  <si>
    <t>C2358</t>
  </si>
  <si>
    <t>T02021</t>
  </si>
  <si>
    <t>C0137</t>
  </si>
  <si>
    <t>T02022</t>
  </si>
  <si>
    <t>C4897</t>
  </si>
  <si>
    <t>T02023</t>
  </si>
  <si>
    <t>C2941</t>
  </si>
  <si>
    <t>T02024</t>
  </si>
  <si>
    <t>T02025</t>
  </si>
  <si>
    <t>C2903</t>
  </si>
  <si>
    <t>T02026</t>
  </si>
  <si>
    <t>T02027</t>
  </si>
  <si>
    <t>C1382</t>
  </si>
  <si>
    <t>T02028</t>
  </si>
  <si>
    <t>C0078</t>
  </si>
  <si>
    <t>T02029</t>
  </si>
  <si>
    <t>T02030</t>
  </si>
  <si>
    <t>C0871</t>
  </si>
  <si>
    <t>T02031</t>
  </si>
  <si>
    <t>C1601</t>
  </si>
  <si>
    <t>T02032</t>
  </si>
  <si>
    <t>C1032</t>
  </si>
  <si>
    <t>T02033</t>
  </si>
  <si>
    <t>T02034</t>
  </si>
  <si>
    <t>C3104</t>
  </si>
  <si>
    <t>T02035</t>
  </si>
  <si>
    <t>T02036</t>
  </si>
  <si>
    <t>C3779</t>
  </si>
  <si>
    <t>T02037</t>
  </si>
  <si>
    <t>T02038</t>
  </si>
  <si>
    <t>C4918</t>
  </si>
  <si>
    <t>T02039</t>
  </si>
  <si>
    <t>T02040</t>
  </si>
  <si>
    <t>C3504</t>
  </si>
  <si>
    <t>T02041</t>
  </si>
  <si>
    <t>C1665</t>
  </si>
  <si>
    <t>T02042</t>
  </si>
  <si>
    <t>C3775</t>
  </si>
  <si>
    <t>T02043</t>
  </si>
  <si>
    <t>C0005</t>
  </si>
  <si>
    <t>T02044</t>
  </si>
  <si>
    <t>C0161</t>
  </si>
  <si>
    <t>T02045</t>
  </si>
  <si>
    <t>C2884</t>
  </si>
  <si>
    <t>T02046</t>
  </si>
  <si>
    <t>C4927</t>
  </si>
  <si>
    <t>T02047</t>
  </si>
  <si>
    <t>C3565</t>
  </si>
  <si>
    <t>T02048</t>
  </si>
  <si>
    <t>T02049</t>
  </si>
  <si>
    <t>T02050</t>
  </si>
  <si>
    <t>C2812</t>
  </si>
  <si>
    <t>T02051</t>
  </si>
  <si>
    <t>C2128</t>
  </si>
  <si>
    <t>T02052</t>
  </si>
  <si>
    <t>C1058</t>
  </si>
  <si>
    <t>T02053</t>
  </si>
  <si>
    <t>C3969</t>
  </si>
  <si>
    <t>T02054</t>
  </si>
  <si>
    <t>C3835</t>
  </si>
  <si>
    <t>T02055</t>
  </si>
  <si>
    <t>C2046</t>
  </si>
  <si>
    <t>T02056</t>
  </si>
  <si>
    <t>C0607</t>
  </si>
  <si>
    <t>T02057</t>
  </si>
  <si>
    <t>C1547</t>
  </si>
  <si>
    <t>T02058</t>
  </si>
  <si>
    <t>C1532</t>
  </si>
  <si>
    <t>T02059</t>
  </si>
  <si>
    <t>T02060</t>
  </si>
  <si>
    <t>C0971</t>
  </si>
  <si>
    <t>T02061</t>
  </si>
  <si>
    <t>C4296</t>
  </si>
  <si>
    <t>T02062</t>
  </si>
  <si>
    <t>C1129</t>
  </si>
  <si>
    <t>T02063</t>
  </si>
  <si>
    <t>T02064</t>
  </si>
  <si>
    <t>C2637</t>
  </si>
  <si>
    <t>T02065</t>
  </si>
  <si>
    <t>C3412</t>
  </si>
  <si>
    <t>T02066</t>
  </si>
  <si>
    <t>T02067</t>
  </si>
  <si>
    <t>T02068</t>
  </si>
  <si>
    <t>C3852</t>
  </si>
  <si>
    <t>T02069</t>
  </si>
  <si>
    <t>T02070</t>
  </si>
  <si>
    <t>C2756</t>
  </si>
  <si>
    <t>T02071</t>
  </si>
  <si>
    <t>T02072</t>
  </si>
  <si>
    <t>T02073</t>
  </si>
  <si>
    <t>T02074</t>
  </si>
  <si>
    <t>C2440</t>
  </si>
  <si>
    <t>T02075</t>
  </si>
  <si>
    <t>C4428</t>
  </si>
  <si>
    <t>T02076</t>
  </si>
  <si>
    <t>T02077</t>
  </si>
  <si>
    <t>T02078</t>
  </si>
  <si>
    <t>C0176</t>
  </si>
  <si>
    <t>T02079</t>
  </si>
  <si>
    <t>T02080</t>
  </si>
  <si>
    <t>C3127</t>
  </si>
  <si>
    <t>T02081</t>
  </si>
  <si>
    <t>C0336</t>
  </si>
  <si>
    <t>T02082</t>
  </si>
  <si>
    <t>C4575</t>
  </si>
  <si>
    <t>T02083</t>
  </si>
  <si>
    <t>C4012</t>
  </si>
  <si>
    <t>T02084</t>
  </si>
  <si>
    <t>T02085</t>
  </si>
  <si>
    <t>C4360</t>
  </si>
  <si>
    <t>T02086</t>
  </si>
  <si>
    <t>C4499</t>
  </si>
  <si>
    <t>T02087</t>
  </si>
  <si>
    <t>T02088</t>
  </si>
  <si>
    <t>T02089</t>
  </si>
  <si>
    <t>C0146</t>
  </si>
  <si>
    <t>T02090</t>
  </si>
  <si>
    <t>T02091</t>
  </si>
  <si>
    <t>C4507</t>
  </si>
  <si>
    <t>T02092</t>
  </si>
  <si>
    <t>T02093</t>
  </si>
  <si>
    <t>C1230</t>
  </si>
  <si>
    <t>T02094</t>
  </si>
  <si>
    <t>C1503</t>
  </si>
  <si>
    <t>T02095</t>
  </si>
  <si>
    <t>C2490</t>
  </si>
  <si>
    <t>T02096</t>
  </si>
  <si>
    <t>C4536</t>
  </si>
  <si>
    <t>T02097</t>
  </si>
  <si>
    <t>C3519</t>
  </si>
  <si>
    <t>T02098</t>
  </si>
  <si>
    <t>C3703</t>
  </si>
  <si>
    <t>T02099</t>
  </si>
  <si>
    <t>T02100</t>
  </si>
  <si>
    <t>C2977</t>
  </si>
  <si>
    <t>T02101</t>
  </si>
  <si>
    <t>T02102</t>
  </si>
  <si>
    <t>C1473</t>
  </si>
  <si>
    <t>T02103</t>
  </si>
  <si>
    <t>C4402</t>
  </si>
  <si>
    <t>T02104</t>
  </si>
  <si>
    <t>C0370</t>
  </si>
  <si>
    <t>T02105</t>
  </si>
  <si>
    <t>C2827</t>
  </si>
  <si>
    <t>T02106</t>
  </si>
  <si>
    <t>C4760</t>
  </si>
  <si>
    <t>T02107</t>
  </si>
  <si>
    <t>C3940</t>
  </si>
  <si>
    <t>T02108</t>
  </si>
  <si>
    <t>C3566</t>
  </si>
  <si>
    <t>T02109</t>
  </si>
  <si>
    <t>C2313</t>
  </si>
  <si>
    <t>T02110</t>
  </si>
  <si>
    <t>C2747</t>
  </si>
  <si>
    <t>T02111</t>
  </si>
  <si>
    <t>C1112</t>
  </si>
  <si>
    <t>T02112</t>
  </si>
  <si>
    <t>T02113</t>
  </si>
  <si>
    <t>C3551</t>
  </si>
  <si>
    <t>T02114</t>
  </si>
  <si>
    <t>C3891</t>
  </si>
  <si>
    <t>T02115</t>
  </si>
  <si>
    <t>T02116</t>
  </si>
  <si>
    <t>T02117</t>
  </si>
  <si>
    <t>T02118</t>
  </si>
  <si>
    <t>C4524</t>
  </si>
  <si>
    <t>T02119</t>
  </si>
  <si>
    <t>C3632</t>
  </si>
  <si>
    <t>T02120</t>
  </si>
  <si>
    <t>C0915</t>
  </si>
  <si>
    <t>T02121</t>
  </si>
  <si>
    <t>C3115</t>
  </si>
  <si>
    <t>T02122</t>
  </si>
  <si>
    <t>C3409</t>
  </si>
  <si>
    <t>T02123</t>
  </si>
  <si>
    <t>C3078</t>
  </si>
  <si>
    <t>T02124</t>
  </si>
  <si>
    <t>C4890</t>
  </si>
  <si>
    <t>T02125</t>
  </si>
  <si>
    <t>T02126</t>
  </si>
  <si>
    <t>C3801</t>
  </si>
  <si>
    <t>T02127</t>
  </si>
  <si>
    <t>C2153</t>
  </si>
  <si>
    <t>T02128</t>
  </si>
  <si>
    <t>T02129</t>
  </si>
  <si>
    <t>C2577</t>
  </si>
  <si>
    <t>T02130</t>
  </si>
  <si>
    <t>C2838</t>
  </si>
  <si>
    <t>T02131</t>
  </si>
  <si>
    <t>C0845</t>
  </si>
  <si>
    <t>T02132</t>
  </si>
  <si>
    <t>C0923</t>
  </si>
  <si>
    <t>T02133</t>
  </si>
  <si>
    <t>C2030</t>
  </si>
  <si>
    <t>T02134</t>
  </si>
  <si>
    <t>C0476</t>
  </si>
  <si>
    <t>T02135</t>
  </si>
  <si>
    <t>T02136</t>
  </si>
  <si>
    <t>C0214</t>
  </si>
  <si>
    <t>T02137</t>
  </si>
  <si>
    <t>T02138</t>
  </si>
  <si>
    <t>C2391</t>
  </si>
  <si>
    <t>T02139</t>
  </si>
  <si>
    <t>C1205</t>
  </si>
  <si>
    <t>T02140</t>
  </si>
  <si>
    <t>C2625</t>
  </si>
  <si>
    <t>T02141</t>
  </si>
  <si>
    <t>T02142</t>
  </si>
  <si>
    <t>C1505</t>
  </si>
  <si>
    <t>T02143</t>
  </si>
  <si>
    <t>T02144</t>
  </si>
  <si>
    <t>T02145</t>
  </si>
  <si>
    <t>T02146</t>
  </si>
  <si>
    <t>T02147</t>
  </si>
  <si>
    <t>T02148</t>
  </si>
  <si>
    <t>T02149</t>
  </si>
  <si>
    <t>C3273</t>
  </si>
  <si>
    <t>T02150</t>
  </si>
  <si>
    <t>C4576</t>
  </si>
  <si>
    <t>T02151</t>
  </si>
  <si>
    <t>T02152</t>
  </si>
  <si>
    <t>T02153</t>
  </si>
  <si>
    <t>T02154</t>
  </si>
  <si>
    <t>C4634</t>
  </si>
  <si>
    <t>T02155</t>
  </si>
  <si>
    <t>C2473</t>
  </si>
  <si>
    <t>T02156</t>
  </si>
  <si>
    <t>C1090</t>
  </si>
  <si>
    <t>T02157</t>
  </si>
  <si>
    <t>C4096</t>
  </si>
  <si>
    <t>T02158</t>
  </si>
  <si>
    <t>T02159</t>
  </si>
  <si>
    <t>T02160</t>
  </si>
  <si>
    <t>T02161</t>
  </si>
  <si>
    <t>C3945</t>
  </si>
  <si>
    <t>T02162</t>
  </si>
  <si>
    <t>C3221</t>
  </si>
  <si>
    <t>T02163</t>
  </si>
  <si>
    <t>C0755</t>
  </si>
  <si>
    <t>T02164</t>
  </si>
  <si>
    <t>T02165</t>
  </si>
  <si>
    <t>C2646</t>
  </si>
  <si>
    <t>T02166</t>
  </si>
  <si>
    <t>C2256</t>
  </si>
  <si>
    <t>T02167</t>
  </si>
  <si>
    <t>C3681</t>
  </si>
  <si>
    <t>T02168</t>
  </si>
  <si>
    <t>C4004</t>
  </si>
  <si>
    <t>T02169</t>
  </si>
  <si>
    <t>T02170</t>
  </si>
  <si>
    <t>C0693</t>
  </si>
  <si>
    <t>T02171</t>
  </si>
  <si>
    <t>T02172</t>
  </si>
  <si>
    <t>C3242</t>
  </si>
  <si>
    <t>T02173</t>
  </si>
  <si>
    <t>T02174</t>
  </si>
  <si>
    <t>T02175</t>
  </si>
  <si>
    <t>C4426</t>
  </si>
  <si>
    <t>T02176</t>
  </si>
  <si>
    <t>C2736</t>
  </si>
  <si>
    <t>T02177</t>
  </si>
  <si>
    <t>C2347</t>
  </si>
  <si>
    <t>T02178</t>
  </si>
  <si>
    <t>C2951</t>
  </si>
  <si>
    <t>T02179</t>
  </si>
  <si>
    <t>C3724</t>
  </si>
  <si>
    <t>T02180</t>
  </si>
  <si>
    <t>T02181</t>
  </si>
  <si>
    <t>C2177</t>
  </si>
  <si>
    <t>T02182</t>
  </si>
  <si>
    <t>T02183</t>
  </si>
  <si>
    <t>C0519</t>
  </si>
  <si>
    <t>T02184</t>
  </si>
  <si>
    <t>C1760</t>
  </si>
  <si>
    <t>T02185</t>
  </si>
  <si>
    <t>T02186</t>
  </si>
  <si>
    <t>T02187</t>
  </si>
  <si>
    <t>C4814</t>
  </si>
  <si>
    <t>T02188</t>
  </si>
  <si>
    <t>T02189</t>
  </si>
  <si>
    <t>C0068</t>
  </si>
  <si>
    <t>T02190</t>
  </si>
  <si>
    <t>T02191</t>
  </si>
  <si>
    <t>C1828</t>
  </si>
  <si>
    <t>T02192</t>
  </si>
  <si>
    <t>T02193</t>
  </si>
  <si>
    <t>C2846</t>
  </si>
  <si>
    <t>T02194</t>
  </si>
  <si>
    <t>C0771</t>
  </si>
  <si>
    <t>T02195</t>
  </si>
  <si>
    <t>T02196</t>
  </si>
  <si>
    <t>T02197</t>
  </si>
  <si>
    <t>T02198</t>
  </si>
  <si>
    <t>C2072</t>
  </si>
  <si>
    <t>T02199</t>
  </si>
  <si>
    <t>T02200</t>
  </si>
  <si>
    <t>C0661</t>
  </si>
  <si>
    <t>T02201</t>
  </si>
  <si>
    <t>T02202</t>
  </si>
  <si>
    <t>T02203</t>
  </si>
  <si>
    <t>T02204</t>
  </si>
  <si>
    <t>T02205</t>
  </si>
  <si>
    <t>C2735</t>
  </si>
  <si>
    <t>T02206</t>
  </si>
  <si>
    <t>C1632</t>
  </si>
  <si>
    <t>T02207</t>
  </si>
  <si>
    <t>T02208</t>
  </si>
  <si>
    <t>T02209</t>
  </si>
  <si>
    <t>C3367</t>
  </si>
  <si>
    <t>T02210</t>
  </si>
  <si>
    <t>T02211</t>
  </si>
  <si>
    <t>C0197</t>
  </si>
  <si>
    <t>T02212</t>
  </si>
  <si>
    <t>C1901</t>
  </si>
  <si>
    <t>T02213</t>
  </si>
  <si>
    <t>C4618</t>
  </si>
  <si>
    <t>T02214</t>
  </si>
  <si>
    <t>T02215</t>
  </si>
  <si>
    <t>C2255</t>
  </si>
  <si>
    <t>T02216</t>
  </si>
  <si>
    <t>T02217</t>
  </si>
  <si>
    <t>C3635</t>
  </si>
  <si>
    <t>T02218</t>
  </si>
  <si>
    <t>T02219</t>
  </si>
  <si>
    <t>C4900</t>
  </si>
  <si>
    <t>T02220</t>
  </si>
  <si>
    <t>C4195</t>
  </si>
  <si>
    <t>T02221</t>
  </si>
  <si>
    <t>T02222</t>
  </si>
  <si>
    <t>C0604</t>
  </si>
  <si>
    <t>T02223</t>
  </si>
  <si>
    <t>C0297</t>
  </si>
  <si>
    <t>T02224</t>
  </si>
  <si>
    <t>C0405</t>
  </si>
  <si>
    <t>T02225</t>
  </si>
  <si>
    <t>C3110</t>
  </si>
  <si>
    <t>T02226</t>
  </si>
  <si>
    <t>C0340</t>
  </si>
  <si>
    <t>T02227</t>
  </si>
  <si>
    <t>T02228</t>
  </si>
  <si>
    <t>C4075</t>
  </si>
  <si>
    <t>T02229</t>
  </si>
  <si>
    <t>C1606</t>
  </si>
  <si>
    <t>T02230</t>
  </si>
  <si>
    <t>C2291</t>
  </si>
  <si>
    <t>T02231</t>
  </si>
  <si>
    <t>T02232</t>
  </si>
  <si>
    <t>C2025</t>
  </si>
  <si>
    <t>T02233</t>
  </si>
  <si>
    <t>C2052</t>
  </si>
  <si>
    <t>T02234</t>
  </si>
  <si>
    <t>C2156</t>
  </si>
  <si>
    <t>T02235</t>
  </si>
  <si>
    <t>C4086</t>
  </si>
  <si>
    <t>T02236</t>
  </si>
  <si>
    <t>T02237</t>
  </si>
  <si>
    <t>C1965</t>
  </si>
  <si>
    <t>T02238</t>
  </si>
  <si>
    <t>T02239</t>
  </si>
  <si>
    <t>C1897</t>
  </si>
  <si>
    <t>T02240</t>
  </si>
  <si>
    <t>T02241</t>
  </si>
  <si>
    <t>C4436</t>
  </si>
  <si>
    <t>T02242</t>
  </si>
  <si>
    <t>T02243</t>
  </si>
  <si>
    <t>T02244</t>
  </si>
  <si>
    <t>C1126</t>
  </si>
  <si>
    <t>T02245</t>
  </si>
  <si>
    <t>C4906</t>
  </si>
  <si>
    <t>T02246</t>
  </si>
  <si>
    <t>C4009</t>
  </si>
  <si>
    <t>T02247</t>
  </si>
  <si>
    <t>C1942</t>
  </si>
  <si>
    <t>T02248</t>
  </si>
  <si>
    <t>T02249</t>
  </si>
  <si>
    <t>C4711</t>
  </si>
  <si>
    <t>T02250</t>
  </si>
  <si>
    <t>T02251</t>
  </si>
  <si>
    <t>C4017</t>
  </si>
  <si>
    <t>T02252</t>
  </si>
  <si>
    <t>T02253</t>
  </si>
  <si>
    <t>T02254</t>
  </si>
  <si>
    <t>C2815</t>
  </si>
  <si>
    <t>T02255</t>
  </si>
  <si>
    <t>C2292</t>
  </si>
  <si>
    <t>T02256</t>
  </si>
  <si>
    <t>C4164</t>
  </si>
  <si>
    <t>T02257</t>
  </si>
  <si>
    <t>T02258</t>
  </si>
  <si>
    <t>C4366</t>
  </si>
  <si>
    <t>T02259</t>
  </si>
  <si>
    <t>C0356</t>
  </si>
  <si>
    <t>T02260</t>
  </si>
  <si>
    <t>C4408</t>
  </si>
  <si>
    <t>T02261</t>
  </si>
  <si>
    <t>T02262</t>
  </si>
  <si>
    <t>C0753</t>
  </si>
  <si>
    <t>T02263</t>
  </si>
  <si>
    <t>C0752</t>
  </si>
  <si>
    <t>T02264</t>
  </si>
  <si>
    <t>T02265</t>
  </si>
  <si>
    <t>C3700</t>
  </si>
  <si>
    <t>T02266</t>
  </si>
  <si>
    <t>T02267</t>
  </si>
  <si>
    <t>C1049</t>
  </si>
  <si>
    <t>T02268</t>
  </si>
  <si>
    <t>T02269</t>
  </si>
  <si>
    <t>C2500</t>
  </si>
  <si>
    <t>T02270</t>
  </si>
  <si>
    <t>C2302</t>
  </si>
  <si>
    <t>T02271</t>
  </si>
  <si>
    <t>C1628</t>
  </si>
  <si>
    <t>T02272</t>
  </si>
  <si>
    <t>T02273</t>
  </si>
  <si>
    <t>C0976</t>
  </si>
  <si>
    <t>T02274</t>
  </si>
  <si>
    <t>C3987</t>
  </si>
  <si>
    <t>T02275</t>
  </si>
  <si>
    <t>C3145</t>
  </si>
  <si>
    <t>T02276</t>
  </si>
  <si>
    <t>C2368</t>
  </si>
  <si>
    <t>T02277</t>
  </si>
  <si>
    <t>T02278</t>
  </si>
  <si>
    <t>C1152</t>
  </si>
  <si>
    <t>T02279</t>
  </si>
  <si>
    <t>T02280</t>
  </si>
  <si>
    <t>C1233</t>
  </si>
  <si>
    <t>T02281</t>
  </si>
  <si>
    <t>C0555</t>
  </si>
  <si>
    <t>T02282</t>
  </si>
  <si>
    <t>T02283</t>
  </si>
  <si>
    <t>C3278</t>
  </si>
  <si>
    <t>T02284</t>
  </si>
  <si>
    <t>T02285</t>
  </si>
  <si>
    <t>C0846</t>
  </si>
  <si>
    <t>T02286</t>
  </si>
  <si>
    <t>C4855</t>
  </si>
  <si>
    <t>T02287</t>
  </si>
  <si>
    <t>C3421</t>
  </si>
  <si>
    <t>T02288</t>
  </si>
  <si>
    <t>C2613</t>
  </si>
  <si>
    <t>T02289</t>
  </si>
  <si>
    <t>C4746</t>
  </si>
  <si>
    <t>T02290</t>
  </si>
  <si>
    <t>C0947</t>
  </si>
  <si>
    <t>T02291</t>
  </si>
  <si>
    <t>T02292</t>
  </si>
  <si>
    <t>C3752</t>
  </si>
  <si>
    <t>T02293</t>
  </si>
  <si>
    <t>C2239</t>
  </si>
  <si>
    <t>T02294</t>
  </si>
  <si>
    <t>C0451</t>
  </si>
  <si>
    <t>T02295</t>
  </si>
  <si>
    <t>T02296</t>
  </si>
  <si>
    <t>T02297</t>
  </si>
  <si>
    <t>C4650</t>
  </si>
  <si>
    <t>T02298</t>
  </si>
  <si>
    <t>C1969</t>
  </si>
  <si>
    <t>T02299</t>
  </si>
  <si>
    <t>T02300</t>
  </si>
  <si>
    <t>C4121</t>
  </si>
  <si>
    <t>T02301</t>
  </si>
  <si>
    <t>C4658</t>
  </si>
  <si>
    <t>T02302</t>
  </si>
  <si>
    <t>C2975</t>
  </si>
  <si>
    <t>T02303</t>
  </si>
  <si>
    <t>C2092</t>
  </si>
  <si>
    <t>T02304</t>
  </si>
  <si>
    <t>C0119</t>
  </si>
  <si>
    <t>T02305</t>
  </si>
  <si>
    <t>C2332</t>
  </si>
  <si>
    <t>T02306</t>
  </si>
  <si>
    <t>C3051</t>
  </si>
  <si>
    <t>T02307</t>
  </si>
  <si>
    <t>C2453</t>
  </si>
  <si>
    <t>T02308</t>
  </si>
  <si>
    <t>C1470</t>
  </si>
  <si>
    <t>T02309</t>
  </si>
  <si>
    <t>T02310</t>
  </si>
  <si>
    <t>T02311</t>
  </si>
  <si>
    <t>C0527</t>
  </si>
  <si>
    <t>T02312</t>
  </si>
  <si>
    <t>C2371</t>
  </si>
  <si>
    <t>T02313</t>
  </si>
  <si>
    <t>C2097</t>
  </si>
  <si>
    <t>T02314</t>
  </si>
  <si>
    <t>C2623</t>
  </si>
  <si>
    <t>T02315</t>
  </si>
  <si>
    <t>C1695</t>
  </si>
  <si>
    <t>T02316</t>
  </si>
  <si>
    <t>C4592</t>
  </si>
  <si>
    <t>T02317</t>
  </si>
  <si>
    <t>C3497</t>
  </si>
  <si>
    <t>T02318</t>
  </si>
  <si>
    <t>C0135</t>
  </si>
  <si>
    <t>T02319</t>
  </si>
  <si>
    <t>T02320</t>
  </si>
  <si>
    <t>T02321</t>
  </si>
  <si>
    <t>T02322</t>
  </si>
  <si>
    <t>C1073</t>
  </si>
  <si>
    <t>T02323</t>
  </si>
  <si>
    <t>C1390</t>
  </si>
  <si>
    <t>T02324</t>
  </si>
  <si>
    <t>C2143</t>
  </si>
  <si>
    <t>T02325</t>
  </si>
  <si>
    <t>T02326</t>
  </si>
  <si>
    <t>C1190</t>
  </si>
  <si>
    <t>T02327</t>
  </si>
  <si>
    <t>C3584</t>
  </si>
  <si>
    <t>T02328</t>
  </si>
  <si>
    <t>C3959</t>
  </si>
  <si>
    <t>T02329</t>
  </si>
  <si>
    <t>C3325</t>
  </si>
  <si>
    <t>T02330</t>
  </si>
  <si>
    <t>C4656</t>
  </si>
  <si>
    <t>T02331</t>
  </si>
  <si>
    <t>C1643</t>
  </si>
  <si>
    <t>T02332</t>
  </si>
  <si>
    <t>T02333</t>
  </si>
  <si>
    <t>C2427</t>
  </si>
  <si>
    <t>T02334</t>
  </si>
  <si>
    <t>T02335</t>
  </si>
  <si>
    <t>C2728</t>
  </si>
  <si>
    <t>T02336</t>
  </si>
  <si>
    <t>C1093</t>
  </si>
  <si>
    <t>T02337</t>
  </si>
  <si>
    <t>C3218</t>
  </si>
  <si>
    <t>T02338</t>
  </si>
  <si>
    <t>T02339</t>
  </si>
  <si>
    <t>C0275</t>
  </si>
  <si>
    <t>T02340</t>
  </si>
  <si>
    <t>C2190</t>
  </si>
  <si>
    <t>T02341</t>
  </si>
  <si>
    <t>C1287</t>
  </si>
  <si>
    <t>T02342</t>
  </si>
  <si>
    <t>T02343</t>
  </si>
  <si>
    <t>C3895</t>
  </si>
  <si>
    <t>T02344</t>
  </si>
  <si>
    <t>T02345</t>
  </si>
  <si>
    <t>C3668</t>
  </si>
  <si>
    <t>T02346</t>
  </si>
  <si>
    <t>C3884</t>
  </si>
  <si>
    <t>T02347</t>
  </si>
  <si>
    <t>T02348</t>
  </si>
  <si>
    <t>C2679</t>
  </si>
  <si>
    <t>T02349</t>
  </si>
  <si>
    <t>C3260</t>
  </si>
  <si>
    <t>T02350</t>
  </si>
  <si>
    <t>C1490</t>
  </si>
  <si>
    <t>T02351</t>
  </si>
  <si>
    <t>T02352</t>
  </si>
  <si>
    <t>T02353</t>
  </si>
  <si>
    <t>C0333</t>
  </si>
  <si>
    <t>T02354</t>
  </si>
  <si>
    <t>C3534</t>
  </si>
  <si>
    <t>T02355</t>
  </si>
  <si>
    <t>C4601</t>
  </si>
  <si>
    <t>T02356</t>
  </si>
  <si>
    <t>C1148</t>
  </si>
  <si>
    <t>T02357</t>
  </si>
  <si>
    <t>C0909</t>
  </si>
  <si>
    <t>T02358</t>
  </si>
  <si>
    <t>C1143</t>
  </si>
  <si>
    <t>T02359</t>
  </si>
  <si>
    <t>C0432</t>
  </si>
  <si>
    <t>T02360</t>
  </si>
  <si>
    <t>C3151</t>
  </si>
  <si>
    <t>T02361</t>
  </si>
  <si>
    <t>T02362</t>
  </si>
  <si>
    <t>T02363</t>
  </si>
  <si>
    <t>C2860</t>
  </si>
  <si>
    <t>T02364</t>
  </si>
  <si>
    <t>C4867</t>
  </si>
  <si>
    <t>T02365</t>
  </si>
  <si>
    <t>T02366</t>
  </si>
  <si>
    <t>T02367</t>
  </si>
  <si>
    <t>C4066</t>
  </si>
  <si>
    <t>T02368</t>
  </si>
  <si>
    <t>T02369</t>
  </si>
  <si>
    <t>C4041</t>
  </si>
  <si>
    <t>T02370</t>
  </si>
  <si>
    <t>C2809</t>
  </si>
  <si>
    <t>T02371</t>
  </si>
  <si>
    <t>T02372</t>
  </si>
  <si>
    <t>C4594</t>
  </si>
  <si>
    <t>T02373</t>
  </si>
  <si>
    <t>C1977</t>
  </si>
  <si>
    <t>T02374</t>
  </si>
  <si>
    <t>C2721</t>
  </si>
  <si>
    <t>T02375</t>
  </si>
  <si>
    <t>C2898</t>
  </si>
  <si>
    <t>T02376</t>
  </si>
  <si>
    <t>C2014</t>
  </si>
  <si>
    <t>T02377</t>
  </si>
  <si>
    <t>T02378</t>
  </si>
  <si>
    <t>T02379</t>
  </si>
  <si>
    <t>C1542</t>
  </si>
  <si>
    <t>T02380</t>
  </si>
  <si>
    <t>C0189</t>
  </si>
  <si>
    <t>T02381</t>
  </si>
  <si>
    <t>T02382</t>
  </si>
  <si>
    <t>T02383</t>
  </si>
  <si>
    <t>C0625</t>
  </si>
  <si>
    <t>T02384</t>
  </si>
  <si>
    <t>T02385</t>
  </si>
  <si>
    <t>C3932</t>
  </si>
  <si>
    <t>T02386</t>
  </si>
  <si>
    <t>C0129</t>
  </si>
  <si>
    <t>T02387</t>
  </si>
  <si>
    <t>C4700</t>
  </si>
  <si>
    <t>T02388</t>
  </si>
  <si>
    <t>T02389</t>
  </si>
  <si>
    <t>C0624</t>
  </si>
  <si>
    <t>T02390</t>
  </si>
  <si>
    <t>T02391</t>
  </si>
  <si>
    <t>C4278</t>
  </si>
  <si>
    <t>T02392</t>
  </si>
  <si>
    <t>C2263</t>
  </si>
  <si>
    <t>T02393</t>
  </si>
  <si>
    <t>T02394</t>
  </si>
  <si>
    <t>C0970</t>
  </si>
  <si>
    <t>T02395</t>
  </si>
  <si>
    <t>C1445</t>
  </si>
  <si>
    <t>T02396</t>
  </si>
  <si>
    <t>T02397</t>
  </si>
  <si>
    <t>T02398</t>
  </si>
  <si>
    <t>T02399</t>
  </si>
  <si>
    <t>C1311</t>
  </si>
  <si>
    <t>T02400</t>
  </si>
  <si>
    <t>T02401</t>
  </si>
  <si>
    <t>C4608</t>
  </si>
  <si>
    <t>T02402</t>
  </si>
  <si>
    <t>T02403</t>
  </si>
  <si>
    <t>C0721</t>
  </si>
  <si>
    <t>T02404</t>
  </si>
  <si>
    <t>C1120</t>
  </si>
  <si>
    <t>T02405</t>
  </si>
  <si>
    <t>C0374</t>
  </si>
  <si>
    <t>T02406</t>
  </si>
  <si>
    <t>C0091</t>
  </si>
  <si>
    <t>T02407</t>
  </si>
  <si>
    <t>T02408</t>
  </si>
  <si>
    <t>T02409</t>
  </si>
  <si>
    <t>C2770</t>
  </si>
  <si>
    <t>T02410</t>
  </si>
  <si>
    <t>C0012</t>
  </si>
  <si>
    <t>T02411</t>
  </si>
  <si>
    <t>C2408</t>
  </si>
  <si>
    <t>T02412</t>
  </si>
  <si>
    <t>C1907</t>
  </si>
  <si>
    <t>T02413</t>
  </si>
  <si>
    <t>T02414</t>
  </si>
  <si>
    <t>C0962</t>
  </si>
  <si>
    <t>T02415</t>
  </si>
  <si>
    <t>C0957</t>
  </si>
  <si>
    <t>T02416</t>
  </si>
  <si>
    <t>C1650</t>
  </si>
  <si>
    <t>T02417</t>
  </si>
  <si>
    <t>T02418</t>
  </si>
  <si>
    <t>C3446</t>
  </si>
  <si>
    <t>T02419</t>
  </si>
  <si>
    <t>C4738</t>
  </si>
  <si>
    <t>T02420</t>
  </si>
  <si>
    <t>T02421</t>
  </si>
  <si>
    <t>C3084</t>
  </si>
  <si>
    <t>T02422</t>
  </si>
  <si>
    <t>T02423</t>
  </si>
  <si>
    <t>C3295</t>
  </si>
  <si>
    <t>T02424</t>
  </si>
  <si>
    <t>C0582</t>
  </si>
  <si>
    <t>T02425</t>
  </si>
  <si>
    <t>C4085</t>
  </si>
  <si>
    <t>T02426</t>
  </si>
  <si>
    <t>C0626</t>
  </si>
  <si>
    <t>T02427</t>
  </si>
  <si>
    <t>T02428</t>
  </si>
  <si>
    <t>C2163</t>
  </si>
  <si>
    <t>T02429</t>
  </si>
  <si>
    <t>C4652</t>
  </si>
  <si>
    <t>T02430</t>
  </si>
  <si>
    <t>C4489</t>
  </si>
  <si>
    <t>T02431</t>
  </si>
  <si>
    <t>C0622</t>
  </si>
  <si>
    <t>T02432</t>
  </si>
  <si>
    <t>T02433</t>
  </si>
  <si>
    <t>T02434</t>
  </si>
  <si>
    <t>C2161</t>
  </si>
  <si>
    <t>T02435</t>
  </si>
  <si>
    <t>T02436</t>
  </si>
  <si>
    <t>C0664</t>
  </si>
  <si>
    <t>T02437</t>
  </si>
  <si>
    <t>T02438</t>
  </si>
  <si>
    <t>C2069</t>
  </si>
  <si>
    <t>T02439</t>
  </si>
  <si>
    <t>C4049</t>
  </si>
  <si>
    <t>T02440</t>
  </si>
  <si>
    <t>C3046</t>
  </si>
  <si>
    <t>T02441</t>
  </si>
  <si>
    <t>C3507</t>
  </si>
  <si>
    <t>T02442</t>
  </si>
  <si>
    <t>C3437</t>
  </si>
  <si>
    <t>T02443</t>
  </si>
  <si>
    <t>C1465</t>
  </si>
  <si>
    <t>T02444</t>
  </si>
  <si>
    <t>T02445</t>
  </si>
  <si>
    <t>C1356</t>
  </si>
  <si>
    <t>T02446</t>
  </si>
  <si>
    <t>T02447</t>
  </si>
  <si>
    <t>C1892</t>
  </si>
  <si>
    <t>T02448</t>
  </si>
  <si>
    <t>C4431</t>
  </si>
  <si>
    <t>T02449</t>
  </si>
  <si>
    <t>T02450</t>
  </si>
  <si>
    <t>C3931</t>
  </si>
  <si>
    <t>T02451</t>
  </si>
  <si>
    <t>C3080</t>
  </si>
  <si>
    <t>T02452</t>
  </si>
  <si>
    <t>C2730</t>
  </si>
  <si>
    <t>T02453</t>
  </si>
  <si>
    <t>T02454</t>
  </si>
  <si>
    <t>T02455</t>
  </si>
  <si>
    <t>C4749</t>
  </si>
  <si>
    <t>T02456</t>
  </si>
  <si>
    <t>C1626</t>
  </si>
  <si>
    <t>T02457</t>
  </si>
  <si>
    <t>T02458</t>
  </si>
  <si>
    <t>C4325</t>
  </si>
  <si>
    <t>T02459</t>
  </si>
  <si>
    <t>C1827</t>
  </si>
  <si>
    <t>T02460</t>
  </si>
  <si>
    <t>C1778</t>
  </si>
  <si>
    <t>T02461</t>
  </si>
  <si>
    <t>T02462</t>
  </si>
  <si>
    <t>C2200</t>
  </si>
  <si>
    <t>T02463</t>
  </si>
  <si>
    <t>T02464</t>
  </si>
  <si>
    <t>C3431</t>
  </si>
  <si>
    <t>T02465</t>
  </si>
  <si>
    <t>C3340</t>
  </si>
  <si>
    <t>T02466</t>
  </si>
  <si>
    <t>T02467</t>
  </si>
  <si>
    <t>C0009</t>
  </si>
  <si>
    <t>T02468</t>
  </si>
  <si>
    <t>C4924</t>
  </si>
  <si>
    <t>T02469</t>
  </si>
  <si>
    <t>T02470</t>
  </si>
  <si>
    <t>T02471</t>
  </si>
  <si>
    <t>T02472</t>
  </si>
  <si>
    <t>C2689</t>
  </si>
  <si>
    <t>T02473</t>
  </si>
  <si>
    <t>C1167</t>
  </si>
  <si>
    <t>T02474</t>
  </si>
  <si>
    <t>C1040</t>
  </si>
  <si>
    <t>T02475</t>
  </si>
  <si>
    <t>C2337</t>
  </si>
  <si>
    <t>T02476</t>
  </si>
  <si>
    <t>C0413</t>
  </si>
  <si>
    <t>T02477</t>
  </si>
  <si>
    <t>T02478</t>
  </si>
  <si>
    <t>C4223</t>
  </si>
  <si>
    <t>T02479</t>
  </si>
  <si>
    <t>C0372</t>
  </si>
  <si>
    <t>T02480</t>
  </si>
  <si>
    <t>C3542</t>
  </si>
  <si>
    <t>T02481</t>
  </si>
  <si>
    <t>C3536</t>
  </si>
  <si>
    <t>T02482</t>
  </si>
  <si>
    <t>T02483</t>
  </si>
  <si>
    <t>T02484</t>
  </si>
  <si>
    <t>T02485</t>
  </si>
  <si>
    <t>C1214</t>
  </si>
  <si>
    <t>T02486</t>
  </si>
  <si>
    <t>C2594</t>
  </si>
  <si>
    <t>T02487</t>
  </si>
  <si>
    <t>C0160</t>
  </si>
  <si>
    <t>T02488</t>
  </si>
  <si>
    <t>C2039</t>
  </si>
  <si>
    <t>T02489</t>
  </si>
  <si>
    <t>C4488</t>
  </si>
  <si>
    <t>T02490</t>
  </si>
  <si>
    <t>C2090</t>
  </si>
  <si>
    <t>T02491</t>
  </si>
  <si>
    <t>C2707</t>
  </si>
  <si>
    <t>T02492</t>
  </si>
  <si>
    <t>C4768</t>
  </si>
  <si>
    <t>T02493</t>
  </si>
  <si>
    <t>C3948</t>
  </si>
  <si>
    <t>T02494</t>
  </si>
  <si>
    <t>T02495</t>
  </si>
  <si>
    <t>T02496</t>
  </si>
  <si>
    <t>C4842</t>
  </si>
  <si>
    <t>T02497</t>
  </si>
  <si>
    <t>T02498</t>
  </si>
  <si>
    <t>C0737</t>
  </si>
  <si>
    <t>T02499</t>
  </si>
  <si>
    <t>C2694</t>
  </si>
  <si>
    <t>T02500</t>
  </si>
  <si>
    <t>C2843</t>
  </si>
  <si>
    <t>T02501</t>
  </si>
  <si>
    <t>T02502</t>
  </si>
  <si>
    <t>T02503</t>
  </si>
  <si>
    <t>C4778</t>
  </si>
  <si>
    <t>T02504</t>
  </si>
  <si>
    <t>C2171</t>
  </si>
  <si>
    <t>T02505</t>
  </si>
  <si>
    <t>T02506</t>
  </si>
  <si>
    <t>C0492</t>
  </si>
  <si>
    <t>T02507</t>
  </si>
  <si>
    <t>T02508</t>
  </si>
  <si>
    <t>C2229</t>
  </si>
  <si>
    <t>T02509</t>
  </si>
  <si>
    <t>C0613</t>
  </si>
  <si>
    <t>T02510</t>
  </si>
  <si>
    <t>T02511</t>
  </si>
  <si>
    <t>C0945</t>
  </si>
  <si>
    <t>T02512</t>
  </si>
  <si>
    <t>C4926</t>
  </si>
  <si>
    <t>T02513</t>
  </si>
  <si>
    <t>C0768</t>
  </si>
  <si>
    <t>T02514</t>
  </si>
  <si>
    <t>T02515</t>
  </si>
  <si>
    <t>T02516</t>
  </si>
  <si>
    <t>C0241</t>
  </si>
  <si>
    <t>T02517</t>
  </si>
  <si>
    <t>C1110</t>
  </si>
  <si>
    <t>T02518</t>
  </si>
  <si>
    <t>C4217</t>
  </si>
  <si>
    <t>T02519</t>
  </si>
  <si>
    <t>C1186</t>
  </si>
  <si>
    <t>T02520</t>
  </si>
  <si>
    <t>T02521</t>
  </si>
  <si>
    <t>C2198</t>
  </si>
  <si>
    <t>T02522</t>
  </si>
  <si>
    <t>T02523</t>
  </si>
  <si>
    <t>T02524</t>
  </si>
  <si>
    <t>C0055</t>
  </si>
  <si>
    <t>T02525</t>
  </si>
  <si>
    <t>C3205</t>
  </si>
  <si>
    <t>T02526</t>
  </si>
  <si>
    <t>C4446</t>
  </si>
  <si>
    <t>T02527</t>
  </si>
  <si>
    <t>C2474</t>
  </si>
  <si>
    <t>T02528</t>
  </si>
  <si>
    <t>T02529</t>
  </si>
  <si>
    <t>T02530</t>
  </si>
  <si>
    <t>T02531</t>
  </si>
  <si>
    <t>C2643</t>
  </si>
  <si>
    <t>T02532</t>
  </si>
  <si>
    <t>C4799</t>
  </si>
  <si>
    <t>T02533</t>
  </si>
  <si>
    <t>T02534</t>
  </si>
  <si>
    <t>C1660</t>
  </si>
  <si>
    <t>T02535</t>
  </si>
  <si>
    <t>C0151</t>
  </si>
  <si>
    <t>T02536</t>
  </si>
  <si>
    <t>T02537</t>
  </si>
  <si>
    <t>T02538</t>
  </si>
  <si>
    <t>C2799</t>
  </si>
  <si>
    <t>T02539</t>
  </si>
  <si>
    <t>C0922</t>
  </si>
  <si>
    <t>T02540</t>
  </si>
  <si>
    <t>C0484</t>
  </si>
  <si>
    <t>T02541</t>
  </si>
  <si>
    <t>T02542</t>
  </si>
  <si>
    <t>T02543</t>
  </si>
  <si>
    <t>C3056</t>
  </si>
  <si>
    <t>T02544</t>
  </si>
  <si>
    <t>C3873</t>
  </si>
  <si>
    <t>T02545</t>
  </si>
  <si>
    <t>C0998</t>
  </si>
  <si>
    <t>T02546</t>
  </si>
  <si>
    <t>T02547</t>
  </si>
  <si>
    <t>C0156</t>
  </si>
  <si>
    <t>T02548</t>
  </si>
  <si>
    <t>C4797</t>
  </si>
  <si>
    <t>T02549</t>
  </si>
  <si>
    <t>C1066</t>
  </si>
  <si>
    <t>T02550</t>
  </si>
  <si>
    <t>C4184</t>
  </si>
  <si>
    <t>T02551</t>
  </si>
  <si>
    <t>T02552</t>
  </si>
  <si>
    <t>C0917</t>
  </si>
  <si>
    <t>T02553</t>
  </si>
  <si>
    <t>T02554</t>
  </si>
  <si>
    <t>C1080</t>
  </si>
  <si>
    <t>T02555</t>
  </si>
  <si>
    <t>T02556</t>
  </si>
  <si>
    <t>C0594</t>
  </si>
  <si>
    <t>T02557</t>
  </si>
  <si>
    <t>T02558</t>
  </si>
  <si>
    <t>C1559</t>
  </si>
  <si>
    <t>T02559</t>
  </si>
  <si>
    <t>C1651</t>
  </si>
  <si>
    <t>T02560</t>
  </si>
  <si>
    <t>C3294</t>
  </si>
  <si>
    <t>T02561</t>
  </si>
  <si>
    <t>T02562</t>
  </si>
  <si>
    <t>C3966</t>
  </si>
  <si>
    <t>T02563</t>
  </si>
  <si>
    <t>C4318</t>
  </si>
  <si>
    <t>T02564</t>
  </si>
  <si>
    <t>T02565</t>
  </si>
  <si>
    <t>C2896</t>
  </si>
  <si>
    <t>T02566</t>
  </si>
  <si>
    <t>C0201</t>
  </si>
  <si>
    <t>T02567</t>
  </si>
  <si>
    <t>T02568</t>
  </si>
  <si>
    <t>C3000</t>
  </si>
  <si>
    <t>T02569</t>
  </si>
  <si>
    <t>C4757</t>
  </si>
  <si>
    <t>T02570</t>
  </si>
  <si>
    <t>C0985</t>
  </si>
  <si>
    <t>T02571</t>
  </si>
  <si>
    <t>C3962</t>
  </si>
  <si>
    <t>T02572</t>
  </si>
  <si>
    <t>T02573</t>
  </si>
  <si>
    <t>T02574</t>
  </si>
  <si>
    <t>C3394</t>
  </si>
  <si>
    <t>T02575</t>
  </si>
  <si>
    <t>C1121</t>
  </si>
  <si>
    <t>T02576</t>
  </si>
  <si>
    <t>T02577</t>
  </si>
  <si>
    <t>C3282</t>
  </si>
  <si>
    <t>T02578</t>
  </si>
  <si>
    <t>C2100</t>
  </si>
  <si>
    <t>T02579</t>
  </si>
  <si>
    <t>C3181</t>
  </si>
  <si>
    <t>T02580</t>
  </si>
  <si>
    <t>T02581</t>
  </si>
  <si>
    <t>C2607</t>
  </si>
  <si>
    <t>T02582</t>
  </si>
  <si>
    <t>C2984</t>
  </si>
  <si>
    <t>T02583</t>
  </si>
  <si>
    <t>C4169</t>
  </si>
  <si>
    <t>T02584</t>
  </si>
  <si>
    <t>C2409</t>
  </si>
  <si>
    <t>T02585</t>
  </si>
  <si>
    <t>C3738</t>
  </si>
  <si>
    <t>T02586</t>
  </si>
  <si>
    <t>C1732</t>
  </si>
  <si>
    <t>T02587</t>
  </si>
  <si>
    <t>C0675</t>
  </si>
  <si>
    <t>T02588</t>
  </si>
  <si>
    <t>T02589</t>
  </si>
  <si>
    <t>C2495</t>
  </si>
  <si>
    <t>T02590</t>
  </si>
  <si>
    <t>C2333</t>
  </si>
  <si>
    <t>T02591</t>
  </si>
  <si>
    <t>T02592</t>
  </si>
  <si>
    <t>C1150</t>
  </si>
  <si>
    <t>T02593</t>
  </si>
  <si>
    <t>T02594</t>
  </si>
  <si>
    <t>C2043</t>
  </si>
  <si>
    <t>T02595</t>
  </si>
  <si>
    <t>C3363</t>
  </si>
  <si>
    <t>T02596</t>
  </si>
  <si>
    <t>T02597</t>
  </si>
  <si>
    <t>T02598</t>
  </si>
  <si>
    <t>C3579</t>
  </si>
  <si>
    <t>T02599</t>
  </si>
  <si>
    <t>C0544</t>
  </si>
  <si>
    <t>T02600</t>
  </si>
  <si>
    <t>C0644</t>
  </si>
  <si>
    <t>T02601</t>
  </si>
  <si>
    <t>C4956</t>
  </si>
  <si>
    <t>T02602</t>
  </si>
  <si>
    <t>C0131</t>
  </si>
  <si>
    <t>T02603</t>
  </si>
  <si>
    <t>C3574</t>
  </si>
  <si>
    <t>T02604</t>
  </si>
  <si>
    <t>C1253</t>
  </si>
  <si>
    <t>T02605</t>
  </si>
  <si>
    <t>C4022</t>
  </si>
  <si>
    <t>T02606</t>
  </si>
  <si>
    <t>C2008</t>
  </si>
  <si>
    <t>T02607</t>
  </si>
  <si>
    <t>T02608</t>
  </si>
  <si>
    <t>C0358</t>
  </si>
  <si>
    <t>T02609</t>
  </si>
  <si>
    <t>C0463</t>
  </si>
  <si>
    <t>T02610</t>
  </si>
  <si>
    <t>T02611</t>
  </si>
  <si>
    <t>C4549</t>
  </si>
  <si>
    <t>T02612</t>
  </si>
  <si>
    <t>C4980</t>
  </si>
  <si>
    <t>T02613</t>
  </si>
  <si>
    <t>T02614</t>
  </si>
  <si>
    <t>C1921</t>
  </si>
  <si>
    <t>T02615</t>
  </si>
  <si>
    <t>C4528</t>
  </si>
  <si>
    <t>T02616</t>
  </si>
  <si>
    <t>C0865</t>
  </si>
  <si>
    <t>T02617</t>
  </si>
  <si>
    <t>T02618</t>
  </si>
  <si>
    <t>C1758</t>
  </si>
  <si>
    <t>T02619</t>
  </si>
  <si>
    <t>T02620</t>
  </si>
  <si>
    <t>T02621</t>
  </si>
  <si>
    <t>T02622</t>
  </si>
  <si>
    <t>T02623</t>
  </si>
  <si>
    <t>C3188</t>
  </si>
  <si>
    <t>T02624</t>
  </si>
  <si>
    <t>T02625</t>
  </si>
  <si>
    <t>C0063</t>
  </si>
  <si>
    <t>T02626</t>
  </si>
  <si>
    <t>C4516</t>
  </si>
  <si>
    <t>T02627</t>
  </si>
  <si>
    <t>C4912</t>
  </si>
  <si>
    <t>T02628</t>
  </si>
  <si>
    <t>T02629</t>
  </si>
  <si>
    <t>T02630</t>
  </si>
  <si>
    <t>C0764</t>
  </si>
  <si>
    <t>T02631</t>
  </si>
  <si>
    <t>C1221</t>
  </si>
  <si>
    <t>T02632</t>
  </si>
  <si>
    <t>T02633</t>
  </si>
  <si>
    <t>T02634</t>
  </si>
  <si>
    <t>T02635</t>
  </si>
  <si>
    <t>C4567</t>
  </si>
  <si>
    <t>T02636</t>
  </si>
  <si>
    <t>C0368</t>
  </si>
  <si>
    <t>T02637</t>
  </si>
  <si>
    <t>C0599</t>
  </si>
  <si>
    <t>T02638</t>
  </si>
  <si>
    <t>T02639</t>
  </si>
  <si>
    <t>C1866</t>
  </si>
  <si>
    <t>T02640</t>
  </si>
  <si>
    <t>T02641</t>
  </si>
  <si>
    <t>C2209</t>
  </si>
  <si>
    <t>T02642</t>
  </si>
  <si>
    <t>T02643</t>
  </si>
  <si>
    <t>T02644</t>
  </si>
  <si>
    <t>T02645</t>
  </si>
  <si>
    <t>C3006</t>
  </si>
  <si>
    <t>T02646</t>
  </si>
  <si>
    <t>T02647</t>
  </si>
  <si>
    <t>T02648</t>
  </si>
  <si>
    <t>C2166</t>
  </si>
  <si>
    <t>T02649</t>
  </si>
  <si>
    <t>T02650</t>
  </si>
  <si>
    <t>C1491</t>
  </si>
  <si>
    <t>T02651</t>
  </si>
  <si>
    <t>T02652</t>
  </si>
  <si>
    <t>T02653</t>
  </si>
  <si>
    <t>T02654</t>
  </si>
  <si>
    <t>C4365</t>
  </si>
  <si>
    <t>T02655</t>
  </si>
  <si>
    <t>T02656</t>
  </si>
  <si>
    <t>C4469</t>
  </si>
  <si>
    <t>T02657</t>
  </si>
  <si>
    <t>T02658</t>
  </si>
  <si>
    <t>C0361</t>
  </si>
  <si>
    <t>T02659</t>
  </si>
  <si>
    <t>T02660</t>
  </si>
  <si>
    <t>C0440</t>
  </si>
  <si>
    <t>T02661</t>
  </si>
  <si>
    <t>T02662</t>
  </si>
  <si>
    <t>T02663</t>
  </si>
  <si>
    <t>C4243</t>
  </si>
  <si>
    <t>T02664</t>
  </si>
  <si>
    <t>C1251</t>
  </si>
  <si>
    <t>T02665</t>
  </si>
  <si>
    <t>T02666</t>
  </si>
  <si>
    <t>T02667</t>
  </si>
  <si>
    <t>T02668</t>
  </si>
  <si>
    <t>C3618</t>
  </si>
  <si>
    <t>T02669</t>
  </si>
  <si>
    <t>C4369</t>
  </si>
  <si>
    <t>T02670</t>
  </si>
  <si>
    <t>C2690</t>
  </si>
  <si>
    <t>T02671</t>
  </si>
  <si>
    <t>C4891</t>
  </si>
  <si>
    <t>T02672</t>
  </si>
  <si>
    <t>C3246</t>
  </si>
  <si>
    <t>T02673</t>
  </si>
  <si>
    <t>C2412</t>
  </si>
  <si>
    <t>T02674</t>
  </si>
  <si>
    <t>C1289</t>
  </si>
  <si>
    <t>T02675</t>
  </si>
  <si>
    <t>C0083</t>
  </si>
  <si>
    <t>T02676</t>
  </si>
  <si>
    <t>C0784</t>
  </si>
  <si>
    <t>T02677</t>
  </si>
  <si>
    <t>C4127</t>
  </si>
  <si>
    <t>T02678</t>
  </si>
  <si>
    <t>T02679</t>
  </si>
  <si>
    <t>T02680</t>
  </si>
  <si>
    <t>C1577</t>
  </si>
  <si>
    <t>T02681</t>
  </si>
  <si>
    <t>C1624</t>
  </si>
  <si>
    <t>T02682</t>
  </si>
  <si>
    <t>T02683</t>
  </si>
  <si>
    <t>T02684</t>
  </si>
  <si>
    <t>T02685</t>
  </si>
  <si>
    <t>T02686</t>
  </si>
  <si>
    <t>C2007</t>
  </si>
  <si>
    <t>T02687</t>
  </si>
  <si>
    <t>T02688</t>
  </si>
  <si>
    <t>C0019</t>
  </si>
  <si>
    <t>T02689</t>
  </si>
  <si>
    <t>C4495</t>
  </si>
  <si>
    <t>T02690</t>
  </si>
  <si>
    <t>C1260</t>
  </si>
  <si>
    <t>T02691</t>
  </si>
  <si>
    <t>C0841</t>
  </si>
  <si>
    <t>T02692</t>
  </si>
  <si>
    <t>C2306</t>
  </si>
  <si>
    <t>T02693</t>
  </si>
  <si>
    <t>T02694</t>
  </si>
  <si>
    <t>T02695</t>
  </si>
  <si>
    <t>C3778</t>
  </si>
  <si>
    <t>T02696</t>
  </si>
  <si>
    <t>T02697</t>
  </si>
  <si>
    <t>C3769</t>
  </si>
  <si>
    <t>T02698</t>
  </si>
  <si>
    <t>T02699</t>
  </si>
  <si>
    <t>T02700</t>
  </si>
  <si>
    <t>C4438</t>
  </si>
  <si>
    <t>T02701</t>
  </si>
  <si>
    <t>T02702</t>
  </si>
  <si>
    <t>T02703</t>
  </si>
  <si>
    <t>T02704</t>
  </si>
  <si>
    <t>T02705</t>
  </si>
  <si>
    <t>T02706</t>
  </si>
  <si>
    <t>C4970</t>
  </si>
  <si>
    <t>T02707</t>
  </si>
  <si>
    <t>C3057</t>
  </si>
  <si>
    <t>T02708</t>
  </si>
  <si>
    <t>C3609</t>
  </si>
  <si>
    <t>T02709</t>
  </si>
  <si>
    <t>C3870</t>
  </si>
  <si>
    <t>T02710</t>
  </si>
  <si>
    <t>T02711</t>
  </si>
  <si>
    <t>C2390</t>
  </si>
  <si>
    <t>T02712</t>
  </si>
  <si>
    <t>T02713</t>
  </si>
  <si>
    <t>T02714</t>
  </si>
  <si>
    <t>C2744</t>
  </si>
  <si>
    <t>T02715</t>
  </si>
  <si>
    <t>T02716</t>
  </si>
  <si>
    <t>C2258</t>
  </si>
  <si>
    <t>T02717</t>
  </si>
  <si>
    <t>C0143</t>
  </si>
  <si>
    <t>T02718</t>
  </si>
  <si>
    <t>C3576</t>
  </si>
  <si>
    <t>T02719</t>
  </si>
  <si>
    <t>C0322</t>
  </si>
  <si>
    <t>T02720</t>
  </si>
  <si>
    <t>C4660</t>
  </si>
  <si>
    <t>T02721</t>
  </si>
  <si>
    <t>C1850</t>
  </si>
  <si>
    <t>T02722</t>
  </si>
  <si>
    <t>T02723</t>
  </si>
  <si>
    <t>C2308</t>
  </si>
  <si>
    <t>T02724</t>
  </si>
  <si>
    <t>C4680</t>
  </si>
  <si>
    <t>T02725</t>
  </si>
  <si>
    <t>T02726</t>
  </si>
  <si>
    <t>T02727</t>
  </si>
  <si>
    <t>C0939</t>
  </si>
  <si>
    <t>T02728</t>
  </si>
  <si>
    <t>C3637</t>
  </si>
  <si>
    <t>T02729</t>
  </si>
  <si>
    <t>T02730</t>
  </si>
  <si>
    <t>C0251</t>
  </si>
  <si>
    <t>T02731</t>
  </si>
  <si>
    <t>C4629</t>
  </si>
  <si>
    <t>T02732</t>
  </si>
  <si>
    <t>C2196</t>
  </si>
  <si>
    <t>T02733</t>
  </si>
  <si>
    <t>C1513</t>
  </si>
  <si>
    <t>T02734</t>
  </si>
  <si>
    <t>T02735</t>
  </si>
  <si>
    <t>C4916</t>
  </si>
  <si>
    <t>T02736</t>
  </si>
  <si>
    <t>C0523</t>
  </si>
  <si>
    <t>T02737</t>
  </si>
  <si>
    <t>T02738</t>
  </si>
  <si>
    <t>C1972</t>
  </si>
  <si>
    <t>T02739</t>
  </si>
  <si>
    <t>C0903</t>
  </si>
  <si>
    <t>T02740</t>
  </si>
  <si>
    <t>C3831</t>
  </si>
  <si>
    <t>T02741</t>
  </si>
  <si>
    <t>C1558</t>
  </si>
  <si>
    <t>T02742</t>
  </si>
  <si>
    <t>C1608</t>
  </si>
  <si>
    <t>T02743</t>
  </si>
  <si>
    <t>C2032</t>
  </si>
  <si>
    <t>T02744</t>
  </si>
  <si>
    <t>T02745</t>
  </si>
  <si>
    <t>C3296</t>
  </si>
  <si>
    <t>T02746</t>
  </si>
  <si>
    <t>C1336</t>
  </si>
  <si>
    <t>T02747</t>
  </si>
  <si>
    <t>C2328</t>
  </si>
  <si>
    <t>T02748</t>
  </si>
  <si>
    <t>T02749</t>
  </si>
  <si>
    <t>T02750</t>
  </si>
  <si>
    <t>T02751</t>
  </si>
  <si>
    <t>T02752</t>
  </si>
  <si>
    <t>C1863</t>
  </si>
  <si>
    <t>T02753</t>
  </si>
  <si>
    <t>T02754</t>
  </si>
  <si>
    <t>T02755</t>
  </si>
  <si>
    <t>T02756</t>
  </si>
  <si>
    <t>C3338</t>
  </si>
  <si>
    <t>T02757</t>
  </si>
  <si>
    <t>T02758</t>
  </si>
  <si>
    <t>C3354</t>
  </si>
  <si>
    <t>T02759</t>
  </si>
  <si>
    <t>T02760</t>
  </si>
  <si>
    <t>C1108</t>
  </si>
  <si>
    <t>T02761</t>
  </si>
  <si>
    <t>C0069</t>
  </si>
  <si>
    <t>T02762</t>
  </si>
  <si>
    <t>T02763</t>
  </si>
  <si>
    <t>T02764</t>
  </si>
  <si>
    <t>C0614</t>
  </si>
  <si>
    <t>T02765</t>
  </si>
  <si>
    <t>C0503</t>
  </si>
  <si>
    <t>T02766</t>
  </si>
  <si>
    <t>C1428</t>
  </si>
  <si>
    <t>T02767</t>
  </si>
  <si>
    <t>T02768</t>
  </si>
  <si>
    <t>T02769</t>
  </si>
  <si>
    <t>C4605</t>
  </si>
  <si>
    <t>T02770</t>
  </si>
  <si>
    <t>C1659</t>
  </si>
  <si>
    <t>T02771</t>
  </si>
  <si>
    <t>T02772</t>
  </si>
  <si>
    <t>C1625</t>
  </si>
  <si>
    <t>T02773</t>
  </si>
  <si>
    <t>T02774</t>
  </si>
  <si>
    <t>C1936</t>
  </si>
  <si>
    <t>T02775</t>
  </si>
  <si>
    <t>C0218</t>
  </si>
  <si>
    <t>T02776</t>
  </si>
  <si>
    <t>C2448</t>
  </si>
  <si>
    <t>T02777</t>
  </si>
  <si>
    <t>C2804</t>
  </si>
  <si>
    <t>T02778</t>
  </si>
  <si>
    <t>T02779</t>
  </si>
  <si>
    <t>C3701</t>
  </si>
  <si>
    <t>T02780</t>
  </si>
  <si>
    <t>C1723</t>
  </si>
  <si>
    <t>T02781</t>
  </si>
  <si>
    <t>T02782</t>
  </si>
  <si>
    <t>C2340</t>
  </si>
  <si>
    <t>T02783</t>
  </si>
  <si>
    <t>C3393</t>
  </si>
  <si>
    <t>T02784</t>
  </si>
  <si>
    <t>C4294</t>
  </si>
  <si>
    <t>T02785</t>
  </si>
  <si>
    <t>T02786</t>
  </si>
  <si>
    <t>C3183</t>
  </si>
  <si>
    <t>T02787</t>
  </si>
  <si>
    <t>T02788</t>
  </si>
  <si>
    <t>C2967</t>
  </si>
  <si>
    <t>T02789</t>
  </si>
  <si>
    <t>T02790</t>
  </si>
  <si>
    <t>C1721</t>
  </si>
  <si>
    <t>T02791</t>
  </si>
  <si>
    <t>C0471</t>
  </si>
  <si>
    <t>T02792</t>
  </si>
  <si>
    <t>C4371</t>
  </si>
  <si>
    <t>T02793</t>
  </si>
  <si>
    <t>T02794</t>
  </si>
  <si>
    <t>C3934</t>
  </si>
  <si>
    <t>T02795</t>
  </si>
  <si>
    <t>T02796</t>
  </si>
  <si>
    <t>C0188</t>
  </si>
  <si>
    <t>T02797</t>
  </si>
  <si>
    <t>T02798</t>
  </si>
  <si>
    <t>T02799</t>
  </si>
  <si>
    <t>C1911</t>
  </si>
  <si>
    <t>T02800</t>
  </si>
  <si>
    <t>C2187</t>
  </si>
  <si>
    <t>T02801</t>
  </si>
  <si>
    <t>C2855</t>
  </si>
  <si>
    <t>T02802</t>
  </si>
  <si>
    <t>T02803</t>
  </si>
  <si>
    <t>C1740</t>
  </si>
  <si>
    <t>T02804</t>
  </si>
  <si>
    <t>T02805</t>
  </si>
  <si>
    <t>C2369</t>
  </si>
  <si>
    <t>T02806</t>
  </si>
  <si>
    <t>T02807</t>
  </si>
  <si>
    <t>T02808</t>
  </si>
  <si>
    <t>T02809</t>
  </si>
  <si>
    <t>C1078</t>
  </si>
  <si>
    <t>T02810</t>
  </si>
  <si>
    <t>C2546</t>
  </si>
  <si>
    <t>T02811</t>
  </si>
  <si>
    <t>C3883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</si>
  <si>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</si>
  <si>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</si>
  <si>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</si>
  <si>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</si>
  <si>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</si>
  <si>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</si>
  <si>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</si>
  <si>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</si>
  <si>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</si>
  <si>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</si>
  <si>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</si>
  <si>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C2961</t>
  </si>
  <si>
    <t>T02823</t>
  </si>
  <si>
    <t>T02824</t>
  </si>
  <si>
    <t>C4210</t>
  </si>
  <si>
    <t>T02825</t>
  </si>
  <si>
    <t>C4857</t>
  </si>
  <si>
    <t>T02826</t>
  </si>
  <si>
    <t>C2916</t>
  </si>
  <si>
    <t>T02827</t>
  </si>
  <si>
    <t>T02828</t>
  </si>
  <si>
    <t>C2140</t>
  </si>
  <si>
    <t>T02829</t>
  </si>
  <si>
    <t>T02830</t>
  </si>
  <si>
    <t>C4776</t>
  </si>
  <si>
    <t>T02831</t>
  </si>
  <si>
    <t>C0447</t>
  </si>
  <si>
    <t>T02832</t>
  </si>
  <si>
    <t>C3854</t>
  </si>
  <si>
    <t>T02833</t>
  </si>
  <si>
    <t>C4396</t>
  </si>
  <si>
    <t>T02834</t>
  </si>
  <si>
    <t>T02835</t>
  </si>
  <si>
    <t>C2527</t>
  </si>
  <si>
    <t>T02836</t>
  </si>
  <si>
    <t>T02837</t>
  </si>
  <si>
    <t>T02838</t>
  </si>
  <si>
    <t>T02839</t>
  </si>
  <si>
    <t>C3342</t>
  </si>
  <si>
    <t>T02840</t>
  </si>
  <si>
    <t>C2235</t>
  </si>
  <si>
    <t>T02841</t>
  </si>
  <si>
    <t>T02842</t>
  </si>
  <si>
    <t>C3012</t>
  </si>
  <si>
    <t>T02843</t>
  </si>
  <si>
    <t>T02844</t>
  </si>
  <si>
    <t>C0458</t>
  </si>
  <si>
    <t>T02845</t>
  </si>
  <si>
    <t>T02846</t>
  </si>
  <si>
    <t>C0202</t>
  </si>
  <si>
    <t>T02847</t>
  </si>
  <si>
    <t>C2084</t>
  </si>
  <si>
    <t>T02848</t>
  </si>
  <si>
    <t>T02849</t>
  </si>
  <si>
    <t>T02850</t>
  </si>
  <si>
    <t>T02851</t>
  </si>
  <si>
    <t>T02852</t>
  </si>
  <si>
    <t>C0881</t>
  </si>
  <si>
    <t>T02853</t>
  </si>
  <si>
    <t>C3079</t>
  </si>
  <si>
    <t>T02854</t>
  </si>
  <si>
    <t>C2207</t>
  </si>
  <si>
    <t>T02855</t>
  </si>
  <si>
    <t>C1372</t>
  </si>
  <si>
    <t>T02856</t>
  </si>
  <si>
    <t>C1398</t>
  </si>
  <si>
    <t>T02857</t>
  </si>
  <si>
    <t>C3490</t>
  </si>
  <si>
    <t>T02858</t>
  </si>
  <si>
    <t>T02859</t>
  </si>
  <si>
    <t>C2363</t>
  </si>
  <si>
    <t>T02860</t>
  </si>
  <si>
    <t>C2934</t>
  </si>
  <si>
    <t>T02861</t>
  </si>
  <si>
    <t>C3569</t>
  </si>
  <si>
    <t>T02862</t>
  </si>
  <si>
    <t>T02863</t>
  </si>
  <si>
    <t>T02864</t>
  </si>
  <si>
    <t>T02865</t>
  </si>
  <si>
    <t>T02866</t>
  </si>
  <si>
    <t>C3675</t>
  </si>
  <si>
    <t>T02867</t>
  </si>
  <si>
    <t>T02868</t>
  </si>
  <si>
    <t>C1160</t>
  </si>
  <si>
    <t>T02869</t>
  </si>
  <si>
    <t>T02870</t>
  </si>
  <si>
    <t>C1295</t>
  </si>
  <si>
    <t>T02871</t>
  </si>
  <si>
    <t>T02872</t>
  </si>
  <si>
    <t>C3253</t>
  </si>
  <si>
    <t>T02873</t>
  </si>
  <si>
    <t>C0231</t>
  </si>
  <si>
    <t>T02874</t>
  </si>
  <si>
    <t>T02875</t>
  </si>
  <si>
    <t>C0423</t>
  </si>
  <si>
    <t>T02876</t>
  </si>
  <si>
    <t>T02877</t>
  </si>
  <si>
    <t>C4383</t>
  </si>
  <si>
    <t>T02878</t>
  </si>
  <si>
    <t>T02879</t>
  </si>
  <si>
    <t>C2056</t>
  </si>
  <si>
    <t>T02880</t>
  </si>
  <si>
    <t>C1797</t>
  </si>
  <si>
    <t>T02881</t>
  </si>
  <si>
    <t>T02882</t>
  </si>
  <si>
    <t>T02883</t>
  </si>
  <si>
    <t>T02884</t>
  </si>
  <si>
    <t>C4889</t>
  </si>
  <si>
    <t>T02885</t>
  </si>
  <si>
    <t>C0611</t>
  </si>
  <si>
    <t>T02886</t>
  </si>
  <si>
    <t>T02887</t>
  </si>
  <si>
    <t>T02888</t>
  </si>
  <si>
    <t>T02889</t>
  </si>
  <si>
    <t>T02890</t>
  </si>
  <si>
    <t>C3980</t>
  </si>
  <si>
    <t>T02891</t>
  </si>
  <si>
    <t>C4493</t>
  </si>
  <si>
    <t>T02892</t>
  </si>
  <si>
    <t>C4359</t>
  </si>
  <si>
    <t>T02893</t>
  </si>
  <si>
    <t>C4188</t>
  </si>
  <si>
    <t>T02894</t>
  </si>
  <si>
    <t>C1642</t>
  </si>
  <si>
    <t>T02895</t>
  </si>
  <si>
    <t>T02896</t>
  </si>
  <si>
    <t>C4356</t>
  </si>
  <si>
    <t>T02897</t>
  </si>
  <si>
    <t>C4887</t>
  </si>
  <si>
    <t>T02898</t>
  </si>
  <si>
    <t>T02899</t>
  </si>
  <si>
    <t>C1388</t>
  </si>
  <si>
    <t>T02900</t>
  </si>
  <si>
    <t>C4929</t>
  </si>
  <si>
    <t>T02901</t>
  </si>
  <si>
    <t>T02902</t>
  </si>
  <si>
    <t>T02903</t>
  </si>
  <si>
    <t>T02904</t>
  </si>
  <si>
    <t>C2543</t>
  </si>
  <si>
    <t>T02905</t>
  </si>
  <si>
    <t>C1237</t>
  </si>
  <si>
    <t>T02906</t>
  </si>
  <si>
    <t>T02907</t>
  </si>
  <si>
    <t>T02908</t>
  </si>
  <si>
    <t>C4409</t>
  </si>
  <si>
    <t>T02909</t>
  </si>
  <si>
    <t>C3052</t>
  </si>
  <si>
    <t>T02910</t>
  </si>
  <si>
    <t>C0226</t>
  </si>
  <si>
    <t>T02911</t>
  </si>
  <si>
    <t>C0551</t>
  </si>
  <si>
    <t>T02912</t>
  </si>
  <si>
    <t>C4061</t>
  </si>
  <si>
    <t>T02913</t>
  </si>
  <si>
    <t>C0859</t>
  </si>
  <si>
    <t>T02914</t>
  </si>
  <si>
    <t>T02915</t>
  </si>
  <si>
    <t>T02916</t>
  </si>
  <si>
    <t>T02917</t>
  </si>
  <si>
    <t>T02918</t>
  </si>
  <si>
    <t>C2037</t>
  </si>
  <si>
    <t>T02919</t>
  </si>
  <si>
    <t>T02920</t>
  </si>
  <si>
    <t>C1317</t>
  </si>
  <si>
    <t>T02921</t>
  </si>
  <si>
    <t>C2422</t>
  </si>
  <si>
    <t>T02922</t>
  </si>
  <si>
    <t>C0950</t>
  </si>
  <si>
    <t>T02923</t>
  </si>
  <si>
    <t>C4445</t>
  </si>
  <si>
    <t>T02924</t>
  </si>
  <si>
    <t>C0660</t>
  </si>
  <si>
    <t>T02925</t>
  </si>
  <si>
    <t>C1067</t>
  </si>
  <si>
    <t>T02926</t>
  </si>
  <si>
    <t>C0942</t>
  </si>
  <si>
    <t>T02927</t>
  </si>
  <si>
    <t>C0124</t>
  </si>
  <si>
    <t>T02928</t>
  </si>
  <si>
    <t>C0804</t>
  </si>
  <si>
    <t>T02929</t>
  </si>
  <si>
    <t>C4192</t>
  </si>
  <si>
    <t>T02930</t>
  </si>
  <si>
    <t>C1586</t>
  </si>
  <si>
    <t>T02931</t>
  </si>
  <si>
    <t>T02932</t>
  </si>
  <si>
    <t>T02933</t>
  </si>
  <si>
    <t>C0138</t>
  </si>
  <si>
    <t>T02934</t>
  </si>
  <si>
    <t>C3477</t>
  </si>
  <si>
    <t>T02935</t>
  </si>
  <si>
    <t>T02936</t>
  </si>
  <si>
    <t>C0101</t>
  </si>
  <si>
    <t>T02937</t>
  </si>
  <si>
    <t>C3358</t>
  </si>
  <si>
    <t>T02938</t>
  </si>
  <si>
    <t>T02939</t>
  </si>
  <si>
    <t>C4736</t>
  </si>
  <si>
    <t>T02940</t>
  </si>
  <si>
    <t>T02941</t>
  </si>
  <si>
    <t>T02942</t>
  </si>
  <si>
    <t>C4647</t>
  </si>
  <si>
    <t>T02943</t>
  </si>
  <si>
    <t>T02944</t>
  </si>
  <si>
    <t>C2918</t>
  </si>
  <si>
    <t>T02945</t>
  </si>
  <si>
    <t>T02946</t>
  </si>
  <si>
    <t>C2993</t>
  </si>
  <si>
    <t>T02947</t>
  </si>
  <si>
    <t>T02948</t>
  </si>
  <si>
    <t>C1882</t>
  </si>
  <si>
    <t>T02949</t>
  </si>
  <si>
    <t>T02950</t>
  </si>
  <si>
    <t>C0688</t>
  </si>
  <si>
    <t>T02951</t>
  </si>
  <si>
    <t>T02952</t>
  </si>
  <si>
    <t>C4782</t>
  </si>
  <si>
    <t>T02953</t>
  </si>
  <si>
    <t>C0944</t>
  </si>
  <si>
    <t>T02954</t>
  </si>
  <si>
    <t>C1157</t>
  </si>
  <si>
    <t>T02955</t>
  </si>
  <si>
    <t>C3578</t>
  </si>
  <si>
    <t>T02956</t>
  </si>
  <si>
    <t>C3621</t>
  </si>
  <si>
    <t>T02957</t>
  </si>
  <si>
    <t>C4394</t>
  </si>
  <si>
    <t>T02958</t>
  </si>
  <si>
    <t>C1208</t>
  </si>
  <si>
    <t>T02959</t>
  </si>
  <si>
    <t>C4258</t>
  </si>
  <si>
    <t>T02960</t>
  </si>
  <si>
    <t>C2162</t>
  </si>
  <si>
    <t>T02961</t>
  </si>
  <si>
    <t>T02962</t>
  </si>
  <si>
    <t>C4979</t>
  </si>
  <si>
    <t>T02963</t>
  </si>
  <si>
    <t>C3234</t>
  </si>
  <si>
    <t>T02964</t>
  </si>
  <si>
    <t>T02965</t>
  </si>
  <si>
    <t>C0736</t>
  </si>
  <si>
    <t>T02966</t>
  </si>
  <si>
    <t>T02967</t>
  </si>
  <si>
    <t>T02968</t>
  </si>
  <si>
    <t>T02969</t>
  </si>
  <si>
    <t>C4910</t>
  </si>
  <si>
    <t>T02970</t>
  </si>
  <si>
    <t>T02971</t>
  </si>
  <si>
    <t>C0127</t>
  </si>
  <si>
    <t>T02972</t>
  </si>
  <si>
    <t>C1018</t>
  </si>
  <si>
    <t>T02973</t>
  </si>
  <si>
    <t>C2461</t>
  </si>
  <si>
    <t>T02974</t>
  </si>
  <si>
    <t>T02975</t>
  </si>
  <si>
    <t>C4487</t>
  </si>
  <si>
    <t>T02976</t>
  </si>
  <si>
    <t>T02977</t>
  </si>
  <si>
    <t>C1285</t>
  </si>
  <si>
    <t>T02978</t>
  </si>
  <si>
    <t>T02979</t>
  </si>
  <si>
    <t>C2908</t>
  </si>
  <si>
    <t>T02980</t>
  </si>
  <si>
    <t>T02981</t>
  </si>
  <si>
    <t>C4994</t>
  </si>
  <si>
    <t>T02982</t>
  </si>
  <si>
    <t>C4813</t>
  </si>
  <si>
    <t>T02983</t>
  </si>
  <si>
    <t>C4350</t>
  </si>
  <si>
    <t>T02984</t>
  </si>
  <si>
    <t>T02985</t>
  </si>
  <si>
    <t>C0800</t>
  </si>
  <si>
    <t>T02986</t>
  </si>
  <si>
    <t>C3725</t>
  </si>
  <si>
    <t>T02987</t>
  </si>
  <si>
    <t>T02988</t>
  </si>
  <si>
    <t>C3848</t>
  </si>
  <si>
    <t>T02989</t>
  </si>
  <si>
    <t>C3388</t>
  </si>
  <si>
    <t>T02990</t>
  </si>
  <si>
    <t>C4725</t>
  </si>
  <si>
    <t>T02991</t>
  </si>
  <si>
    <t>C0723</t>
  </si>
  <si>
    <t>T02992</t>
  </si>
  <si>
    <t>C1517</t>
  </si>
  <si>
    <t>T02993</t>
  </si>
  <si>
    <t>T02994</t>
  </si>
  <si>
    <t>C4521</t>
  </si>
  <si>
    <t>T02995</t>
  </si>
  <si>
    <t>T02996</t>
  </si>
  <si>
    <t>C2853</t>
  </si>
  <si>
    <t>T02997</t>
  </si>
  <si>
    <t>T02998</t>
  </si>
  <si>
    <t>C0589</t>
  </si>
  <si>
    <t>T02999</t>
  </si>
  <si>
    <t>C4787</t>
  </si>
  <si>
    <t>T03000</t>
  </si>
  <si>
    <t>T03001</t>
  </si>
  <si>
    <t>T03002</t>
  </si>
  <si>
    <t>C4651</t>
  </si>
  <si>
    <t>T03003</t>
  </si>
  <si>
    <t>T03004</t>
  </si>
  <si>
    <t>C1091</t>
  </si>
  <si>
    <t>T03005</t>
  </si>
  <si>
    <t>T03006</t>
  </si>
  <si>
    <t>T03007</t>
  </si>
  <si>
    <t>C2723</t>
  </si>
  <si>
    <t>T03008</t>
  </si>
  <si>
    <t>C3614</t>
  </si>
  <si>
    <t>T03009</t>
  </si>
  <si>
    <t>T03010</t>
  </si>
  <si>
    <t>T03011</t>
  </si>
  <si>
    <t>C3861</t>
  </si>
  <si>
    <t>T03012</t>
  </si>
  <si>
    <t>C1198</t>
  </si>
  <si>
    <t>T03013</t>
  </si>
  <si>
    <t>T03014</t>
  </si>
  <si>
    <t>C2122</t>
  </si>
  <si>
    <t>T03015</t>
  </si>
  <si>
    <t>T03016</t>
  </si>
  <si>
    <t>C2117</t>
  </si>
  <si>
    <t>T03017</t>
  </si>
  <si>
    <t>C0996</t>
  </si>
  <si>
    <t>T03018</t>
  </si>
  <si>
    <t>C4378</t>
  </si>
  <si>
    <t>T03019</t>
  </si>
  <si>
    <t>T03020</t>
  </si>
  <si>
    <t>C1156</t>
  </si>
  <si>
    <t>T03021</t>
  </si>
  <si>
    <t>C0992</t>
  </si>
  <si>
    <t>T03022</t>
  </si>
  <si>
    <t>T03023</t>
  </si>
  <si>
    <t>T03024</t>
  </si>
  <si>
    <t>C0617</t>
  </si>
  <si>
    <t>T03025</t>
  </si>
  <si>
    <t>C3449</t>
  </si>
  <si>
    <t>T03026</t>
  </si>
  <si>
    <t>T03027</t>
  </si>
  <si>
    <t>C3545</t>
  </si>
  <si>
    <t>T03028</t>
  </si>
  <si>
    <t>C0080</t>
  </si>
  <si>
    <t>T03029</t>
  </si>
  <si>
    <t>C4225</t>
  </si>
  <si>
    <t>T03030</t>
  </si>
  <si>
    <t>C2238</t>
  </si>
  <si>
    <t>T03031</t>
  </si>
  <si>
    <t>C2580</t>
  </si>
  <si>
    <t>T03032</t>
  </si>
  <si>
    <t>C2873</t>
  </si>
  <si>
    <t>T03033</t>
  </si>
  <si>
    <t>C4572</t>
  </si>
  <si>
    <t>T03034</t>
  </si>
  <si>
    <t>C2982</t>
  </si>
  <si>
    <t>T03035</t>
  </si>
  <si>
    <t>T03036</t>
  </si>
  <si>
    <t>C2234</t>
  </si>
  <si>
    <t>T03037</t>
  </si>
  <si>
    <t>C4080</t>
  </si>
  <si>
    <t>T03038</t>
  </si>
  <si>
    <t>T03039</t>
  </si>
  <si>
    <t>C3606</t>
  </si>
  <si>
    <t>T03040</t>
  </si>
  <si>
    <t>T03041</t>
  </si>
  <si>
    <t>C2935</t>
  </si>
  <si>
    <t>T03042</t>
  </si>
  <si>
    <t>T03043</t>
  </si>
  <si>
    <t>T03044</t>
  </si>
  <si>
    <t>T03045</t>
  </si>
  <si>
    <t>T03046</t>
  </si>
  <si>
    <t>C2197</t>
  </si>
  <si>
    <t>T03047</t>
  </si>
  <si>
    <t>C3232</t>
  </si>
  <si>
    <t>T03048</t>
  </si>
  <si>
    <t>T03049</t>
  </si>
  <si>
    <t>T03050</t>
  </si>
  <si>
    <t>C2112</t>
  </si>
  <si>
    <t>T03051</t>
  </si>
  <si>
    <t>T03052</t>
  </si>
  <si>
    <t>T03053</t>
  </si>
  <si>
    <t>C2157</t>
  </si>
  <si>
    <t>T03054</t>
  </si>
  <si>
    <t>T03055</t>
  </si>
  <si>
    <t>C2869</t>
  </si>
  <si>
    <t>T03056</t>
  </si>
  <si>
    <t>C0596</t>
  </si>
  <si>
    <t>T03057</t>
  </si>
  <si>
    <t>T03058</t>
  </si>
  <si>
    <t>T03059</t>
  </si>
  <si>
    <t>T03060</t>
  </si>
  <si>
    <t>T03061</t>
  </si>
  <si>
    <t>T03062</t>
  </si>
  <si>
    <t>T03063</t>
  </si>
  <si>
    <t>C3481</t>
  </si>
  <si>
    <t>T03064</t>
  </si>
  <si>
    <t>T03065</t>
  </si>
  <si>
    <t>C1899</t>
  </si>
  <si>
    <t>T03066</t>
  </si>
  <si>
    <t>T03067</t>
  </si>
  <si>
    <t>T03068</t>
  </si>
  <si>
    <t>C4668</t>
  </si>
  <si>
    <t>T03069</t>
  </si>
  <si>
    <t>T03070</t>
  </si>
  <si>
    <t>T03071</t>
  </si>
  <si>
    <t>C4218</t>
  </si>
  <si>
    <t>T03072</t>
  </si>
  <si>
    <t>T03073</t>
  </si>
  <si>
    <t>T03074</t>
  </si>
  <si>
    <t>C4480</t>
  </si>
  <si>
    <t>T03075</t>
  </si>
  <si>
    <t>C3605</t>
  </si>
  <si>
    <t>T03076</t>
  </si>
  <si>
    <t>C4948</t>
  </si>
  <si>
    <t>T03077</t>
  </si>
  <si>
    <t>T03078</t>
  </si>
  <si>
    <t>T03079</t>
  </si>
  <si>
    <t>C3146</t>
  </si>
  <si>
    <t>T03080</t>
  </si>
  <si>
    <t>C2939</t>
  </si>
  <si>
    <t>T03081</t>
  </si>
  <si>
    <t>T03082</t>
  </si>
  <si>
    <t>T03083</t>
  </si>
  <si>
    <t>T03084</t>
  </si>
  <si>
    <t>C1301</t>
  </si>
  <si>
    <t>T03085</t>
  </si>
  <si>
    <t>T03086</t>
  </si>
  <si>
    <t>T03087</t>
  </si>
  <si>
    <t>C3654</t>
  </si>
  <si>
    <t>T03088</t>
  </si>
  <si>
    <t>C3348</t>
  </si>
  <si>
    <t>T03089</t>
  </si>
  <si>
    <t>T03090</t>
  </si>
  <si>
    <t>C3650</t>
  </si>
  <si>
    <t>T03091</t>
  </si>
  <si>
    <t>C0167</t>
  </si>
  <si>
    <t>T03092</t>
  </si>
  <si>
    <t>T03093</t>
  </si>
  <si>
    <t>T03094</t>
  </si>
  <si>
    <t>T03095</t>
  </si>
  <si>
    <t>C1409</t>
  </si>
  <si>
    <t>T03096</t>
  </si>
  <si>
    <t>C3967</t>
  </si>
  <si>
    <t>T03097</t>
  </si>
  <si>
    <t>C3090</t>
  </si>
  <si>
    <t>T03098</t>
  </si>
  <si>
    <t>C1225</t>
  </si>
  <si>
    <t>T03099</t>
  </si>
  <si>
    <t>C0183</t>
  </si>
  <si>
    <t>T03100</t>
  </si>
  <si>
    <t>T03101</t>
  </si>
  <si>
    <t>C0546</t>
  </si>
  <si>
    <t>T03102</t>
  </si>
  <si>
    <t>C4033</t>
  </si>
  <si>
    <t>T03103</t>
  </si>
  <si>
    <t>C1868</t>
  </si>
  <si>
    <t>T03104</t>
  </si>
  <si>
    <t>C0172</t>
  </si>
  <si>
    <t>T03105</t>
  </si>
  <si>
    <t>T03106</t>
  </si>
  <si>
    <t>T03107</t>
  </si>
  <si>
    <t>C0855</t>
  </si>
  <si>
    <t>T03108</t>
  </si>
  <si>
    <t>C3355</t>
  </si>
  <si>
    <t>T03109</t>
  </si>
  <si>
    <t>T03110</t>
  </si>
  <si>
    <t>C3187</t>
  </si>
  <si>
    <t>T03111</t>
  </si>
  <si>
    <t>C3277</t>
  </si>
  <si>
    <t>T03112</t>
  </si>
  <si>
    <t>C0401</t>
  </si>
  <si>
    <t>T03113</t>
  </si>
  <si>
    <t>C1935</t>
  </si>
  <si>
    <t>T03114</t>
  </si>
  <si>
    <t>C2830</t>
  </si>
  <si>
    <t>T03115</t>
  </si>
  <si>
    <t>C4843</t>
  </si>
  <si>
    <t>T03116</t>
  </si>
  <si>
    <t>C0067</t>
  </si>
  <si>
    <t>T03117</t>
  </si>
  <si>
    <t>C2505</t>
  </si>
  <si>
    <t>T03118</t>
  </si>
  <si>
    <t>T03119</t>
  </si>
  <si>
    <t>T03120</t>
  </si>
  <si>
    <t>C2104</t>
  </si>
  <si>
    <t>T03121</t>
  </si>
  <si>
    <t>T03122</t>
  </si>
  <si>
    <t>C0385</t>
  </si>
  <si>
    <t>T03123</t>
  </si>
  <si>
    <t>C0353</t>
  </si>
  <si>
    <t>T03124</t>
  </si>
  <si>
    <t>T03125</t>
  </si>
  <si>
    <t>C3695</t>
  </si>
  <si>
    <t>T03126</t>
  </si>
  <si>
    <t>C2556</t>
  </si>
  <si>
    <t>T03127</t>
  </si>
  <si>
    <t>C3468</t>
  </si>
  <si>
    <t>T03128</t>
  </si>
  <si>
    <t>C3912</t>
  </si>
  <si>
    <t>T03129</t>
  </si>
  <si>
    <t>C4147</t>
  </si>
  <si>
    <t>T03130</t>
  </si>
  <si>
    <t>C3430</t>
  </si>
  <si>
    <t>T03131</t>
  </si>
  <si>
    <t>T03132</t>
  </si>
  <si>
    <t>T03133</t>
  </si>
  <si>
    <t>T03134</t>
  </si>
  <si>
    <t>C2985</t>
  </si>
  <si>
    <t>T03135</t>
  </si>
  <si>
    <t>T03136</t>
  </si>
  <si>
    <t>C1940</t>
  </si>
  <si>
    <t>T03137</t>
  </si>
  <si>
    <t>T03138</t>
  </si>
  <si>
    <t>C2181</t>
  </si>
  <si>
    <t>T03139</t>
  </si>
  <si>
    <t>C1757</t>
  </si>
  <si>
    <t>T03140</t>
  </si>
  <si>
    <t>T03141</t>
  </si>
  <si>
    <t>T03142</t>
  </si>
  <si>
    <t>C1700</t>
  </si>
  <si>
    <t>T03143</t>
  </si>
  <si>
    <t>C1915</t>
  </si>
  <si>
    <t>T03144</t>
  </si>
  <si>
    <t>T03145</t>
  </si>
  <si>
    <t>C4748</t>
  </si>
  <si>
    <t>T03146</t>
  </si>
  <si>
    <t>C1919</t>
  </si>
  <si>
    <t>T03147</t>
  </si>
  <si>
    <t>T03148</t>
  </si>
  <si>
    <t>T03149</t>
  </si>
  <si>
    <t>C0648</t>
  </si>
  <si>
    <t>T03150</t>
  </si>
  <si>
    <t>C2800</t>
  </si>
  <si>
    <t>T03151</t>
  </si>
  <si>
    <t>C3706</t>
  </si>
  <si>
    <t>T03152</t>
  </si>
  <si>
    <t>C3582</t>
  </si>
  <si>
    <t>T03153</t>
  </si>
  <si>
    <t>T03154</t>
  </si>
  <si>
    <t>C2262</t>
  </si>
  <si>
    <t>T03155</t>
  </si>
  <si>
    <t>C3903</t>
  </si>
  <si>
    <t>T03156</t>
  </si>
  <si>
    <t>C0595</t>
  </si>
  <si>
    <t>T03157</t>
  </si>
  <si>
    <t>T03158</t>
  </si>
  <si>
    <t>T03159</t>
  </si>
  <si>
    <t>T03160</t>
  </si>
  <si>
    <t>C3233</t>
  </si>
  <si>
    <t>T03161</t>
  </si>
  <si>
    <t>C4751</t>
  </si>
  <si>
    <t>T03162</t>
  </si>
  <si>
    <t>T03163</t>
  </si>
  <si>
    <t>T03164</t>
  </si>
  <si>
    <t>T03165</t>
  </si>
  <si>
    <t>T03166</t>
  </si>
  <si>
    <t>C1412</t>
  </si>
  <si>
    <t>T03167</t>
  </si>
  <si>
    <t>C4512</t>
  </si>
  <si>
    <t>T03168</t>
  </si>
  <si>
    <t>C0851</t>
  </si>
  <si>
    <t>T03169</t>
  </si>
  <si>
    <t>C1998</t>
  </si>
  <si>
    <t>T03170</t>
  </si>
  <si>
    <t>T03171</t>
  </si>
  <si>
    <t>C3197</t>
  </si>
  <si>
    <t>T03172</t>
  </si>
  <si>
    <t>C0641</t>
  </si>
  <si>
    <t>T03173</t>
  </si>
  <si>
    <t>T03174</t>
  </si>
  <si>
    <t>T03175</t>
  </si>
  <si>
    <t>C4825</t>
  </si>
  <si>
    <t>T03176</t>
  </si>
  <si>
    <t>C2350</t>
  </si>
  <si>
    <t>T03177</t>
  </si>
  <si>
    <t>T03178</t>
  </si>
  <si>
    <t>C4282</t>
  </si>
  <si>
    <t>T03179</t>
  </si>
  <si>
    <t>C3791</t>
  </si>
  <si>
    <t>T03180</t>
  </si>
  <si>
    <t>T03181</t>
  </si>
  <si>
    <t>T03182</t>
  </si>
  <si>
    <t>T03183</t>
  </si>
  <si>
    <t>C4439</t>
  </si>
  <si>
    <t>T03184</t>
  </si>
  <si>
    <t>C4161</t>
  </si>
  <si>
    <t>T03185</t>
  </si>
  <si>
    <t>T03186</t>
  </si>
  <si>
    <t>T03187</t>
  </si>
  <si>
    <t>C4625</t>
  </si>
  <si>
    <t>T03188</t>
  </si>
  <si>
    <t>C0540</t>
  </si>
  <si>
    <t>T03189</t>
  </si>
  <si>
    <t>C0184</t>
  </si>
  <si>
    <t>T03190</t>
  </si>
  <si>
    <t>T03191</t>
  </si>
  <si>
    <t>C4205</t>
  </si>
  <si>
    <t>T03192</t>
  </si>
  <si>
    <t>C1197</t>
  </si>
  <si>
    <t>T03193</t>
  </si>
  <si>
    <t>T03194</t>
  </si>
  <si>
    <t>T03195</t>
  </si>
  <si>
    <t>C0079</t>
  </si>
  <si>
    <t>T03196</t>
  </si>
  <si>
    <t>C2201</t>
  </si>
  <si>
    <t>T03197</t>
  </si>
  <si>
    <t>C0732</t>
  </si>
  <si>
    <t>T03198</t>
  </si>
  <si>
    <t>T03199</t>
  </si>
  <si>
    <t>C3949</t>
  </si>
  <si>
    <t>T03200</t>
  </si>
  <si>
    <t>T03201</t>
  </si>
  <si>
    <t>T03202</t>
  </si>
  <si>
    <t>T03203</t>
  </si>
  <si>
    <t>C0533</t>
  </si>
  <si>
    <t>T03204</t>
  </si>
  <si>
    <t>T03205</t>
  </si>
  <si>
    <t>C4238</t>
  </si>
  <si>
    <t>T03206</t>
  </si>
  <si>
    <t>T03207</t>
  </si>
  <si>
    <t>C2779</t>
  </si>
  <si>
    <t>T03208</t>
  </si>
  <si>
    <t>C0158</t>
  </si>
  <si>
    <t>T03209</t>
  </si>
  <si>
    <t>C4185</t>
  </si>
  <si>
    <t>T03210</t>
  </si>
  <si>
    <t>C1059</t>
  </si>
  <si>
    <t>T03211</t>
  </si>
  <si>
    <t>C1792</t>
  </si>
  <si>
    <t>T03212</t>
  </si>
  <si>
    <t>C2787</t>
  </si>
  <si>
    <t>T03213</t>
  </si>
  <si>
    <t>T03214</t>
  </si>
  <si>
    <t>T03215</t>
  </si>
  <si>
    <t>T03216</t>
  </si>
  <si>
    <t>T03217</t>
  </si>
  <si>
    <t>C3500</t>
  </si>
  <si>
    <t>T03218</t>
  </si>
  <si>
    <t>C3010</t>
  </si>
  <si>
    <t>T03219</t>
  </si>
  <si>
    <t>T03220</t>
  </si>
  <si>
    <t>C3613</t>
  </si>
  <si>
    <t>T03221</t>
  </si>
  <si>
    <t>C0720</t>
  </si>
  <si>
    <t>T03222</t>
  </si>
  <si>
    <t>T03223</t>
  </si>
  <si>
    <t>C1617</t>
  </si>
  <si>
    <t>T03224</t>
  </si>
  <si>
    <t>C0321</t>
  </si>
  <si>
    <t>T03225</t>
  </si>
  <si>
    <t>C4641</t>
  </si>
  <si>
    <t>T03226</t>
  </si>
  <si>
    <t>T03227</t>
  </si>
  <si>
    <t>T03228</t>
  </si>
  <si>
    <t>T03229</t>
  </si>
  <si>
    <t>T03230</t>
  </si>
  <si>
    <t>T03231</t>
  </si>
  <si>
    <t>C3215</t>
  </si>
  <si>
    <t>T03232</t>
  </si>
  <si>
    <t>C3499</t>
  </si>
  <si>
    <t>T03233</t>
  </si>
  <si>
    <t>T03234</t>
  </si>
  <si>
    <t>C1013</t>
  </si>
  <si>
    <t>T03235</t>
  </si>
  <si>
    <t>T03236</t>
  </si>
  <si>
    <t>C3043</t>
  </si>
  <si>
    <t>T03237</t>
  </si>
  <si>
    <t>T03238</t>
  </si>
  <si>
    <t>T03239</t>
  </si>
  <si>
    <t>C0866</t>
  </si>
  <si>
    <t>T03240</t>
  </si>
  <si>
    <t>C0686</t>
  </si>
  <si>
    <t>T03241</t>
  </si>
  <si>
    <t>C2949</t>
  </si>
  <si>
    <t>T03242</t>
  </si>
  <si>
    <t>C1765</t>
  </si>
  <si>
    <t>T03243</t>
  </si>
  <si>
    <t>T03244</t>
  </si>
  <si>
    <t>C4674</t>
  </si>
  <si>
    <t>T03245</t>
  </si>
  <si>
    <t>T03246</t>
  </si>
  <si>
    <t>C0563</t>
  </si>
  <si>
    <t>T03247</t>
  </si>
  <si>
    <t>T03248</t>
  </si>
  <si>
    <t>C4179</t>
  </si>
  <si>
    <t>T03249</t>
  </si>
  <si>
    <t>T03250</t>
  </si>
  <si>
    <t>C3186</t>
  </si>
  <si>
    <t>T03251</t>
  </si>
  <si>
    <t>C3174</t>
  </si>
  <si>
    <t>T03252</t>
  </si>
  <si>
    <t>T03253</t>
  </si>
  <si>
    <t>C1102</t>
  </si>
  <si>
    <t>T03254</t>
  </si>
  <si>
    <t>T03255</t>
  </si>
  <si>
    <t>T03256</t>
  </si>
  <si>
    <t>C3526</t>
  </si>
  <si>
    <t>T03257</t>
  </si>
  <si>
    <t>T03258</t>
  </si>
  <si>
    <t>T03259</t>
  </si>
  <si>
    <t>C4095</t>
  </si>
  <si>
    <t>T03260</t>
  </si>
  <si>
    <t>T03261</t>
  </si>
  <si>
    <t>C2881</t>
  </si>
  <si>
    <t>T03262</t>
  </si>
  <si>
    <t>C1256</t>
  </si>
  <si>
    <t>T03263</t>
  </si>
  <si>
    <t>T03264</t>
  </si>
  <si>
    <t>C2320</t>
  </si>
  <si>
    <t>T03265</t>
  </si>
  <si>
    <t>C4869</t>
  </si>
  <si>
    <t>T03266</t>
  </si>
  <si>
    <t>T03267</t>
  </si>
  <si>
    <t>C4341</t>
  </si>
  <si>
    <t>T03268</t>
  </si>
  <si>
    <t>T03269</t>
  </si>
  <si>
    <t>T03270</t>
  </si>
  <si>
    <t>C0758</t>
  </si>
  <si>
    <t>T03271</t>
  </si>
  <si>
    <t>T03272</t>
  </si>
  <si>
    <t>C3392</t>
  </si>
  <si>
    <t>T03273</t>
  </si>
  <si>
    <t>C1294</t>
  </si>
  <si>
    <t>T03274</t>
  </si>
  <si>
    <t>C4421</t>
  </si>
  <si>
    <t>T03275</t>
  </si>
  <si>
    <t>C0698</t>
  </si>
  <si>
    <t>T03276</t>
  </si>
  <si>
    <t>T03277</t>
  </si>
  <si>
    <t>T03278</t>
  </si>
  <si>
    <t>C4962</t>
  </si>
  <si>
    <t>T03279</t>
  </si>
  <si>
    <t>C3152</t>
  </si>
  <si>
    <t>T03280</t>
  </si>
  <si>
    <t>T03281</t>
  </si>
  <si>
    <t>T03282</t>
  </si>
  <si>
    <t>T03283</t>
  </si>
  <si>
    <t>T03284</t>
  </si>
  <si>
    <t>C4334</t>
  </si>
  <si>
    <t>T03285</t>
  </si>
  <si>
    <t>C0933</t>
  </si>
  <si>
    <t>T03286</t>
  </si>
  <si>
    <t>T03287</t>
  </si>
  <si>
    <t>T03288</t>
  </si>
  <si>
    <t>C3530</t>
  </si>
  <si>
    <t>T03289</t>
  </si>
  <si>
    <t>C4933</t>
  </si>
  <si>
    <t>T03290</t>
  </si>
  <si>
    <t>C1525</t>
  </si>
  <si>
    <t>T03291</t>
  </si>
  <si>
    <t>T03292</t>
  </si>
  <si>
    <t>T03293</t>
  </si>
  <si>
    <t>T03294</t>
  </si>
  <si>
    <t>C3213</t>
  </si>
  <si>
    <t>T03295</t>
  </si>
  <si>
    <t>C3548</t>
  </si>
  <si>
    <t>T03296</t>
  </si>
  <si>
    <t>C1275</t>
  </si>
  <si>
    <t>T03297</t>
  </si>
  <si>
    <t>C1009</t>
  </si>
  <si>
    <t>T03298</t>
  </si>
  <si>
    <t>T03299</t>
  </si>
  <si>
    <t>T03300</t>
  </si>
  <si>
    <t>C3131</t>
  </si>
  <si>
    <t>T03301</t>
  </si>
  <si>
    <t>T03302</t>
  </si>
  <si>
    <t>T03303</t>
  </si>
  <si>
    <t>C4271</t>
  </si>
  <si>
    <t>T03304</t>
  </si>
  <si>
    <t>C1759</t>
  </si>
  <si>
    <t>T03305</t>
  </si>
  <si>
    <t>C0783</t>
  </si>
  <si>
    <t>T03306</t>
  </si>
  <si>
    <t>C0510</t>
  </si>
  <si>
    <t>T03307</t>
  </si>
  <si>
    <t>T03308</t>
  </si>
  <si>
    <t>C0801</t>
  </si>
  <si>
    <t>T03309</t>
  </si>
  <si>
    <t>T03310</t>
  </si>
  <si>
    <t>T03311</t>
  </si>
  <si>
    <t>T03312</t>
  </si>
  <si>
    <t>T03313</t>
  </si>
  <si>
    <t>C0706</t>
  </si>
  <si>
    <t>T03314</t>
  </si>
  <si>
    <t>C1401</t>
  </si>
  <si>
    <t>T03315</t>
  </si>
  <si>
    <t>C4971</t>
  </si>
  <si>
    <t>T03316</t>
  </si>
  <si>
    <t>C4151</t>
  </si>
  <si>
    <t>T03317</t>
  </si>
  <si>
    <t>C3143</t>
  </si>
  <si>
    <t>T03318</t>
  </si>
  <si>
    <t>C4052</t>
  </si>
  <si>
    <t>T03319</t>
  </si>
  <si>
    <t>C0646</t>
  </si>
  <si>
    <t>T03320</t>
  </si>
  <si>
    <t>C4403</t>
  </si>
  <si>
    <t>T03321</t>
  </si>
  <si>
    <t>T03322</t>
  </si>
  <si>
    <t>T03323</t>
  </si>
  <si>
    <t>T03324</t>
  </si>
  <si>
    <t>T03325</t>
  </si>
  <si>
    <t>T03326</t>
  </si>
  <si>
    <t>C1989</t>
  </si>
  <si>
    <t>T03327</t>
  </si>
  <si>
    <t>C0883</t>
  </si>
  <si>
    <t>T03328</t>
  </si>
  <si>
    <t>C1540</t>
  </si>
  <si>
    <t>T03329</t>
  </si>
  <si>
    <t>T03330</t>
  </si>
  <si>
    <t>C2664</t>
  </si>
  <si>
    <t>T03331</t>
  </si>
  <si>
    <t>C4216</t>
  </si>
  <si>
    <t>T03332</t>
  </si>
  <si>
    <t>T03333</t>
  </si>
  <si>
    <t>T03334</t>
  </si>
  <si>
    <t>C4065</t>
  </si>
  <si>
    <t>T03335</t>
  </si>
  <si>
    <t>T03336</t>
  </si>
  <si>
    <t>C3065</t>
  </si>
  <si>
    <t>T03337</t>
  </si>
  <si>
    <t>T03338</t>
  </si>
  <si>
    <t>T03339</t>
  </si>
  <si>
    <t>T03340</t>
  </si>
  <si>
    <t>T03341</t>
  </si>
  <si>
    <t>T03342</t>
  </si>
  <si>
    <t>C3865</t>
  </si>
  <si>
    <t>T03343</t>
  </si>
  <si>
    <t>C3485</t>
  </si>
  <si>
    <t>T03344</t>
  </si>
  <si>
    <t>C2121</t>
  </si>
  <si>
    <t>T03345</t>
  </si>
  <si>
    <t>T03346</t>
  </si>
  <si>
    <t>T03347</t>
  </si>
  <si>
    <t>C1254</t>
  </si>
  <si>
    <t>T03348</t>
  </si>
  <si>
    <t>C0139</t>
  </si>
  <si>
    <t>T03349</t>
  </si>
  <si>
    <t>T03350</t>
  </si>
  <si>
    <t>T03351</t>
  </si>
  <si>
    <t>C4995</t>
  </si>
  <si>
    <t>T03352</t>
  </si>
  <si>
    <t>C1673</t>
  </si>
  <si>
    <t>T03353</t>
  </si>
  <si>
    <t>C3015</t>
  </si>
  <si>
    <t>T03354</t>
  </si>
  <si>
    <t>C1035</t>
  </si>
  <si>
    <t>T03355</t>
  </si>
  <si>
    <t>T03356</t>
  </si>
  <si>
    <t>C4471</t>
  </si>
  <si>
    <t>T03357</t>
  </si>
  <si>
    <t>C4006</t>
  </si>
  <si>
    <t>T03358</t>
  </si>
  <si>
    <t>T03359</t>
  </si>
  <si>
    <t>T03360</t>
  </si>
  <si>
    <t>C2176</t>
  </si>
  <si>
    <t>T03361</t>
  </si>
  <si>
    <t>T03362</t>
  </si>
  <si>
    <t>C2829</t>
  </si>
  <si>
    <t>T03363</t>
  </si>
  <si>
    <t>T03364</t>
  </si>
  <si>
    <t>C4005</t>
  </si>
  <si>
    <t>T03365</t>
  </si>
  <si>
    <t>C4698</t>
  </si>
  <si>
    <t>T03366</t>
  </si>
  <si>
    <t>C3731</t>
  </si>
  <si>
    <t>T03367</t>
  </si>
  <si>
    <t>T03368</t>
  </si>
  <si>
    <t>T03369</t>
  </si>
  <si>
    <t>T03370</t>
  </si>
  <si>
    <t>T03371</t>
  </si>
  <si>
    <t>C4804</t>
  </si>
  <si>
    <t>T03372</t>
  </si>
  <si>
    <t>T03373</t>
  </si>
  <si>
    <t>C4386</t>
  </si>
  <si>
    <t>T03374</t>
  </si>
  <si>
    <t>C4597</t>
  </si>
  <si>
    <t>T03375</t>
  </si>
  <si>
    <t>T03376</t>
  </si>
  <si>
    <t>T03377</t>
  </si>
  <si>
    <t>C3165</t>
  </si>
  <si>
    <t>T03378</t>
  </si>
  <si>
    <t>T03379</t>
  </si>
  <si>
    <t>C2124</t>
  </si>
  <si>
    <t>T03380</t>
  </si>
  <si>
    <t>C1194</t>
  </si>
  <si>
    <t>T03381</t>
  </si>
  <si>
    <t>C4973</t>
  </si>
  <si>
    <t>T03382</t>
  </si>
  <si>
    <t>C0032</t>
  </si>
  <si>
    <t>T03383</t>
  </si>
  <si>
    <t>T03384</t>
  </si>
  <si>
    <t>T03385</t>
  </si>
  <si>
    <t>T03386</t>
  </si>
  <si>
    <t>T03387</t>
  </si>
  <si>
    <t>T03388</t>
  </si>
  <si>
    <t>T03389</t>
  </si>
  <si>
    <t>C1268</t>
  </si>
  <si>
    <t>T03390</t>
  </si>
  <si>
    <t>T03391</t>
  </si>
  <si>
    <t>C0327</t>
  </si>
  <si>
    <t>T03392</t>
  </si>
  <si>
    <t>C4311</t>
  </si>
  <si>
    <t>T03393</t>
  </si>
  <si>
    <t>T03394</t>
  </si>
  <si>
    <t>T03395</t>
  </si>
  <si>
    <t>T03396</t>
  </si>
  <si>
    <t>T03397</t>
  </si>
  <si>
    <t>C0779</t>
  </si>
  <si>
    <t>T03398</t>
  </si>
  <si>
    <t>C1482</t>
  </si>
  <si>
    <t>T03399</t>
  </si>
  <si>
    <t>C0324</t>
  </si>
  <si>
    <t>T03400</t>
  </si>
  <si>
    <t>T03401</t>
  </si>
  <si>
    <t>C1825</t>
  </si>
  <si>
    <t>T03402</t>
  </si>
  <si>
    <t>C0132</t>
  </si>
  <si>
    <t>T03403</t>
  </si>
  <si>
    <t>C1325</t>
  </si>
  <si>
    <t>T03404</t>
  </si>
  <si>
    <t>C1554</t>
  </si>
  <si>
    <t>T03405</t>
  </si>
  <si>
    <t>C3982</t>
  </si>
  <si>
    <t>T03406</t>
  </si>
  <si>
    <t>C2965</t>
  </si>
  <si>
    <t>T03407</t>
  </si>
  <si>
    <t>C2285</t>
  </si>
  <si>
    <t>T03408</t>
  </si>
  <si>
    <t>C1436</t>
  </si>
  <si>
    <t>T03409</t>
  </si>
  <si>
    <t>C0284</t>
  </si>
  <si>
    <t>T03410</t>
  </si>
  <si>
    <t>C1345</t>
  </si>
  <si>
    <t>T03411</t>
  </si>
  <si>
    <t>C1861</t>
  </si>
  <si>
    <t>T03412</t>
  </si>
  <si>
    <t>T03413</t>
  </si>
  <si>
    <t>T03414</t>
  </si>
  <si>
    <t>T03415</t>
  </si>
  <si>
    <t>C0697</t>
  </si>
  <si>
    <t>T03416</t>
  </si>
  <si>
    <t>C1435</t>
  </si>
  <si>
    <t>T03417</t>
  </si>
  <si>
    <t>C2339</t>
  </si>
  <si>
    <t>T03418</t>
  </si>
  <si>
    <t>T03419</t>
  </si>
  <si>
    <t>T03420</t>
  </si>
  <si>
    <t>T03421</t>
  </si>
  <si>
    <t>T03422</t>
  </si>
  <si>
    <t>T03423</t>
  </si>
  <si>
    <t>T03424</t>
  </si>
  <si>
    <t>C2708</t>
  </si>
  <si>
    <t>T03425</t>
  </si>
  <si>
    <t>T03426</t>
  </si>
  <si>
    <t>T03427</t>
  </si>
  <si>
    <t>C2205</t>
  </si>
  <si>
    <t>T03428</t>
  </si>
  <si>
    <t>C3050</t>
  </si>
  <si>
    <t>T03429</t>
  </si>
  <si>
    <t>T03430</t>
  </si>
  <si>
    <t>C4130</t>
  </si>
  <si>
    <t>T03431</t>
  </si>
  <si>
    <t>T03432</t>
  </si>
  <si>
    <t>T03433</t>
  </si>
  <si>
    <t>C3807</t>
  </si>
  <si>
    <t>T03434</t>
  </si>
  <si>
    <t>C2737</t>
  </si>
  <si>
    <t>T03435</t>
  </si>
  <si>
    <t>T03436</t>
  </si>
  <si>
    <t>C0326</t>
  </si>
  <si>
    <t>T03437</t>
  </si>
  <si>
    <t>C1852</t>
  </si>
  <si>
    <t>T03438</t>
  </si>
  <si>
    <t>C0854</t>
  </si>
  <si>
    <t>T03439</t>
  </si>
  <si>
    <t>T03440</t>
  </si>
  <si>
    <t>C1550</t>
  </si>
  <si>
    <t>T03441</t>
  </si>
  <si>
    <t>T03442</t>
  </si>
  <si>
    <t>C4696</t>
  </si>
  <si>
    <t>T03443</t>
  </si>
  <si>
    <t>T03444</t>
  </si>
  <si>
    <t>C2158</t>
  </si>
  <si>
    <t>T03445</t>
  </si>
  <si>
    <t>T03446</t>
  </si>
  <si>
    <t>C2051</t>
  </si>
  <si>
    <t>T03447</t>
  </si>
  <si>
    <t>C1333</t>
  </si>
  <si>
    <t>T03448</t>
  </si>
  <si>
    <t>C2868</t>
  </si>
  <si>
    <t>T03449</t>
  </si>
  <si>
    <t>T03450</t>
  </si>
  <si>
    <t>C2017</t>
  </si>
  <si>
    <t>T03451</t>
  </si>
  <si>
    <t>T03452</t>
  </si>
  <si>
    <t>C4120</t>
  </si>
  <si>
    <t>T03453</t>
  </si>
  <si>
    <t>C3758</t>
  </si>
  <si>
    <t>T03454</t>
  </si>
  <si>
    <t>C3913</t>
  </si>
  <si>
    <t>T03455</t>
  </si>
  <si>
    <t>C2837</t>
  </si>
  <si>
    <t>T03456</t>
  </si>
  <si>
    <t>T03457</t>
  </si>
  <si>
    <t>T03458</t>
  </si>
  <si>
    <t>C4581</t>
  </si>
  <si>
    <t>T03459</t>
  </si>
  <si>
    <t>C4478</t>
  </si>
  <si>
    <t>T03460</t>
  </si>
  <si>
    <t>T03461</t>
  </si>
  <si>
    <t>C4636</t>
  </si>
  <si>
    <t>T03462</t>
  </si>
  <si>
    <t>C4705</t>
  </si>
  <si>
    <t>T03463</t>
  </si>
  <si>
    <t>C4470</t>
  </si>
  <si>
    <t>T03464</t>
  </si>
  <si>
    <t>C0389</t>
  </si>
  <si>
    <t>T03465</t>
  </si>
  <si>
    <t>T03466</t>
  </si>
  <si>
    <t>C3664</t>
  </si>
  <si>
    <t>T03467</t>
  </si>
  <si>
    <t>C2911</t>
  </si>
  <si>
    <t>T03468</t>
  </si>
  <si>
    <t>C3028</t>
  </si>
  <si>
    <t>T03469</t>
  </si>
  <si>
    <t>T03470</t>
  </si>
  <si>
    <t>T03471</t>
  </si>
  <si>
    <t>C0436</t>
  </si>
  <si>
    <t>T03472</t>
  </si>
  <si>
    <t>T03473</t>
  </si>
  <si>
    <t>C1636</t>
  </si>
  <si>
    <t>T03474</t>
  </si>
  <si>
    <t>T03475</t>
  </si>
  <si>
    <t>C3147</t>
  </si>
  <si>
    <t>T03476</t>
  </si>
  <si>
    <t>T03477</t>
  </si>
  <si>
    <t>C0747</t>
  </si>
  <si>
    <t>T03478</t>
  </si>
  <si>
    <t>T03479</t>
  </si>
  <si>
    <t>T03480</t>
  </si>
  <si>
    <t>C4621</t>
  </si>
  <si>
    <t>T03481</t>
  </si>
  <si>
    <t>T03482</t>
  </si>
  <si>
    <t>C3322</t>
  </si>
  <si>
    <t>T03483</t>
  </si>
  <si>
    <t>C4028</t>
  </si>
  <si>
    <t>T03484</t>
  </si>
  <si>
    <t>C0052</t>
  </si>
  <si>
    <t>T03485</t>
  </si>
  <si>
    <t>C2301</t>
  </si>
  <si>
    <t>T03486</t>
  </si>
  <si>
    <t>T03487</t>
  </si>
  <si>
    <t>T03488</t>
  </si>
  <si>
    <t>T03489</t>
  </si>
  <si>
    <t>C4339</t>
  </si>
  <si>
    <t>T03490</t>
  </si>
  <si>
    <t>C2193</t>
  </si>
  <si>
    <t>T03491</t>
  </si>
  <si>
    <t>T03492</t>
  </si>
  <si>
    <t>C2273</t>
  </si>
  <si>
    <t>T03493</t>
  </si>
  <si>
    <t>C3347</t>
  </si>
  <si>
    <t>T03494</t>
  </si>
  <si>
    <t>T03495</t>
  </si>
  <si>
    <t>T03496</t>
  </si>
  <si>
    <t>C3137</t>
  </si>
  <si>
    <t>T03497</t>
  </si>
  <si>
    <t>T03498</t>
  </si>
  <si>
    <t>C0437</t>
  </si>
  <si>
    <t>T03499</t>
  </si>
  <si>
    <t>C1985</t>
  </si>
  <si>
    <t>T03500</t>
  </si>
  <si>
    <t>C3216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</si>
  <si>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</si>
  <si>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</si>
  <si>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</si>
  <si>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</si>
  <si>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</si>
  <si>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</si>
  <si>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</si>
  <si>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</si>
  <si>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C3116</t>
  </si>
  <si>
    <t>T03509</t>
  </si>
  <si>
    <t>T03510</t>
  </si>
  <si>
    <t>T03511</t>
  </si>
  <si>
    <t>T03512</t>
  </si>
  <si>
    <t>T03513</t>
  </si>
  <si>
    <t>C3332</t>
  </si>
  <si>
    <t>T03514</t>
  </si>
  <si>
    <t>C1113</t>
  </si>
  <si>
    <t>T03515</t>
  </si>
  <si>
    <t>T03516</t>
  </si>
  <si>
    <t>C0931</t>
  </si>
  <si>
    <t>T03517</t>
  </si>
  <si>
    <t>T03518</t>
  </si>
  <si>
    <t>T03519</t>
  </si>
  <si>
    <t>T03520</t>
  </si>
  <si>
    <t>T03521</t>
  </si>
  <si>
    <t>C2603</t>
  </si>
  <si>
    <t>T03522</t>
  </si>
  <si>
    <t>T03523</t>
  </si>
  <si>
    <t>T03524</t>
  </si>
  <si>
    <t>T03525</t>
  </si>
  <si>
    <t>C1731</t>
  </si>
  <si>
    <t>T03526</t>
  </si>
  <si>
    <t>T03527</t>
  </si>
  <si>
    <t>T03528</t>
  </si>
  <si>
    <t>T03529</t>
  </si>
  <si>
    <t>C3445</t>
  </si>
  <si>
    <t>T03530</t>
  </si>
  <si>
    <t>C0979</t>
  </si>
  <si>
    <t>T03531</t>
  </si>
  <si>
    <t>T03532</t>
  </si>
  <si>
    <t>C0630</t>
  </si>
  <si>
    <t>T03533</t>
  </si>
  <si>
    <t>C0716</t>
  </si>
  <si>
    <t>T03534</t>
  </si>
  <si>
    <t>T03535</t>
  </si>
  <si>
    <t>C1477</t>
  </si>
  <si>
    <t>T03536</t>
  </si>
  <si>
    <t>C3406</t>
  </si>
  <si>
    <t>T03537</t>
  </si>
  <si>
    <t>T03538</t>
  </si>
  <si>
    <t>C0215</t>
  </si>
  <si>
    <t>T03539</t>
  </si>
  <si>
    <t>C1528</t>
  </si>
  <si>
    <t>T03540</t>
  </si>
  <si>
    <t>C3612</t>
  </si>
  <si>
    <t>T03541</t>
  </si>
  <si>
    <t>T03542</t>
  </si>
  <si>
    <t>C3798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</si>
  <si>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</si>
  <si>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</si>
  <si>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</si>
  <si>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</si>
  <si>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</si>
  <si>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</si>
  <si>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</si>
  <si>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</si>
  <si>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</si>
  <si>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</si>
  <si>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</si>
  <si>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</si>
  <si>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C4716</t>
  </si>
  <si>
    <t>T03555</t>
  </si>
  <si>
    <t>T03556</t>
  </si>
  <si>
    <t>C3228</t>
  </si>
  <si>
    <t>T03557</t>
  </si>
  <si>
    <t>T03558</t>
  </si>
  <si>
    <t>T03559</t>
  </si>
  <si>
    <t>T03560</t>
  </si>
  <si>
    <t>C4039</t>
  </si>
  <si>
    <t>T03561</t>
  </si>
  <si>
    <t>C3401</t>
  </si>
  <si>
    <t>T03562</t>
  </si>
  <si>
    <t>C2203</t>
  </si>
  <si>
    <t>T03563</t>
  </si>
  <si>
    <t>T03564</t>
  </si>
  <si>
    <t>C1014</t>
  </si>
  <si>
    <t>T03565</t>
  </si>
  <si>
    <t>T03566</t>
  </si>
  <si>
    <t>C1155</t>
  </si>
  <si>
    <t>T03567</t>
  </si>
  <si>
    <t>C2749</t>
  </si>
  <si>
    <t>T03568</t>
  </si>
  <si>
    <t>C1791</t>
  </si>
  <si>
    <t>T03569</t>
  </si>
  <si>
    <t>C1752</t>
  </si>
  <si>
    <t>T03570</t>
  </si>
  <si>
    <t>C2149</t>
  </si>
  <si>
    <t>T03571</t>
  </si>
  <si>
    <t>T03572</t>
  </si>
  <si>
    <t>C0733</t>
  </si>
  <si>
    <t>T03573</t>
  </si>
  <si>
    <t>C2023</t>
  </si>
  <si>
    <t>T03574</t>
  </si>
  <si>
    <t>C3313</t>
  </si>
  <si>
    <t>T03575</t>
  </si>
  <si>
    <t>C0509</t>
  </si>
  <si>
    <t>T03576</t>
  </si>
  <si>
    <t>T03577</t>
  </si>
  <si>
    <t>C0632</t>
  </si>
  <si>
    <t>T03578</t>
  </si>
  <si>
    <t>T03579</t>
  </si>
  <si>
    <t>C4894</t>
  </si>
  <si>
    <t>T03580</t>
  </si>
  <si>
    <t>T03581</t>
  </si>
  <si>
    <t>T03582</t>
  </si>
  <si>
    <t>C2502</t>
  </si>
  <si>
    <t>T03583</t>
  </si>
  <si>
    <t>C1488</t>
  </si>
  <si>
    <t>T03584</t>
  </si>
  <si>
    <t>C1508</t>
  </si>
  <si>
    <t>T03585</t>
  </si>
  <si>
    <t>T03586</t>
  </si>
  <si>
    <t>C1506</t>
  </si>
  <si>
    <t>T03587</t>
  </si>
  <si>
    <t>T03588</t>
  </si>
  <si>
    <t>T03589</t>
  </si>
  <si>
    <t>C1820</t>
  </si>
  <si>
    <t>T03590</t>
  </si>
  <si>
    <t>T03591</t>
  </si>
  <si>
    <t>T03592</t>
  </si>
  <si>
    <t>T03593</t>
  </si>
  <si>
    <t>C4915</t>
  </si>
  <si>
    <t>T03594</t>
  </si>
  <si>
    <t>C2877</t>
  </si>
  <si>
    <t>T03595</t>
  </si>
  <si>
    <t>C3659</t>
  </si>
  <si>
    <t>T03596</t>
  </si>
  <si>
    <t>T03597</t>
  </si>
  <si>
    <t>T03598</t>
  </si>
  <si>
    <t>T03599</t>
  </si>
  <si>
    <t>C1667</t>
  </si>
  <si>
    <t>T03600</t>
  </si>
  <si>
    <t>T03601</t>
  </si>
  <si>
    <t>C0168</t>
  </si>
  <si>
    <t>T03602</t>
  </si>
  <si>
    <t>T03603</t>
  </si>
  <si>
    <t>C4423</t>
  </si>
  <si>
    <t>T03604</t>
  </si>
  <si>
    <t>T03605</t>
  </si>
  <si>
    <t>C2715</t>
  </si>
  <si>
    <t>T03606</t>
  </si>
  <si>
    <t>T03607</t>
  </si>
  <si>
    <t>C0491</t>
  </si>
  <si>
    <t>T03608</t>
  </si>
  <si>
    <t>C2325</t>
  </si>
  <si>
    <t>T03609</t>
  </si>
  <si>
    <t>T03610</t>
  </si>
  <si>
    <t>T03611</t>
  </si>
  <si>
    <t>C4246</t>
  </si>
  <si>
    <t>T03612</t>
  </si>
  <si>
    <t>T03613</t>
  </si>
  <si>
    <t>T03614</t>
  </si>
  <si>
    <t>C4109</t>
  </si>
  <si>
    <t>T03615</t>
  </si>
  <si>
    <t>C4861</t>
  </si>
  <si>
    <t>T03616</t>
  </si>
  <si>
    <t>C2118</t>
  </si>
  <si>
    <t>T03617</t>
  </si>
  <si>
    <t>C1330</t>
  </si>
  <si>
    <t>T03618</t>
  </si>
  <si>
    <t>T03619</t>
  </si>
  <si>
    <t>C4614</t>
  </si>
  <si>
    <t>T03620</t>
  </si>
  <si>
    <t>C2995</t>
  </si>
  <si>
    <t>T03621</t>
  </si>
  <si>
    <t>T03622</t>
  </si>
  <si>
    <t>C1450</t>
  </si>
  <si>
    <t>T03623</t>
  </si>
  <si>
    <t>T03624</t>
  </si>
  <si>
    <t>C1646</t>
  </si>
  <si>
    <t>T03625</t>
  </si>
  <si>
    <t>C0412</t>
  </si>
  <si>
    <t>T03626</t>
  </si>
  <si>
    <t>T03627</t>
  </si>
  <si>
    <t>C4679</t>
  </si>
  <si>
    <t>T03628</t>
  </si>
  <si>
    <t>C2213</t>
  </si>
  <si>
    <t>T03629</t>
  </si>
  <si>
    <t>C3250</t>
  </si>
  <si>
    <t>T03630</t>
  </si>
  <si>
    <t>C2266</t>
  </si>
  <si>
    <t>T03631</t>
  </si>
  <si>
    <t>T03632</t>
  </si>
  <si>
    <t>T03633</t>
  </si>
  <si>
    <t>T03634</t>
  </si>
  <si>
    <t>C2632</t>
  </si>
  <si>
    <t>T03635</t>
  </si>
  <si>
    <t>C0738</t>
  </si>
  <si>
    <t>T03636</t>
  </si>
  <si>
    <t>C4176</t>
  </si>
  <si>
    <t>T03637</t>
  </si>
  <si>
    <t>T03638</t>
  </si>
  <si>
    <t>C3097</t>
  </si>
  <si>
    <t>T03639</t>
  </si>
  <si>
    <t>T03640</t>
  </si>
  <si>
    <t>T03641</t>
  </si>
  <si>
    <t>C2360</t>
  </si>
  <si>
    <t>T03642</t>
  </si>
  <si>
    <t>T03643</t>
  </si>
  <si>
    <t>C2020</t>
  </si>
  <si>
    <t>T03644</t>
  </si>
  <si>
    <t>C0683</t>
  </si>
  <si>
    <t>T03645</t>
  </si>
  <si>
    <t>T03646</t>
  </si>
  <si>
    <t>C1674</t>
  </si>
  <si>
    <t>T03647</t>
  </si>
  <si>
    <t>C4174</t>
  </si>
  <si>
    <t>T03648</t>
  </si>
  <si>
    <t>T03649</t>
  </si>
  <si>
    <t>T03650</t>
  </si>
  <si>
    <t>T03651</t>
  </si>
  <si>
    <t>C2038</t>
  </si>
  <si>
    <t>T03652</t>
  </si>
  <si>
    <t>T03653</t>
  </si>
  <si>
    <t>T03654</t>
  </si>
  <si>
    <t>C0339</t>
  </si>
  <si>
    <t>T03655</t>
  </si>
  <si>
    <t>C3986</t>
  </si>
  <si>
    <t>T03656</t>
  </si>
  <si>
    <t>T03657</t>
  </si>
  <si>
    <t>C0421</t>
  </si>
  <si>
    <t>T03658</t>
  </si>
  <si>
    <t>T03659</t>
  </si>
  <si>
    <t>C1712</t>
  </si>
  <si>
    <t>T03660</t>
  </si>
  <si>
    <t>T03661</t>
  </si>
  <si>
    <t>T03662</t>
  </si>
  <si>
    <t>T03663</t>
  </si>
  <si>
    <t>T03664</t>
  </si>
  <si>
    <t>T03665</t>
  </si>
  <si>
    <t>C1501</t>
  </si>
  <si>
    <t>T03666</t>
  </si>
  <si>
    <t>T03667</t>
  </si>
  <si>
    <t>T03668</t>
  </si>
  <si>
    <t>C3520</t>
  </si>
  <si>
    <t>T03669</t>
  </si>
  <si>
    <t>T03670</t>
  </si>
  <si>
    <t>T03671</t>
  </si>
  <si>
    <t>C2529</t>
  </si>
  <si>
    <t>T03672</t>
  </si>
  <si>
    <t>T03673</t>
  </si>
  <si>
    <t>C1234</t>
  </si>
  <si>
    <t>T03674</t>
  </si>
  <si>
    <t>T03675</t>
  </si>
  <si>
    <t>C2612</t>
  </si>
  <si>
    <t>T03676</t>
  </si>
  <si>
    <t>T03677</t>
  </si>
  <si>
    <t>C2764</t>
  </si>
  <si>
    <t>T03678</t>
  </si>
  <si>
    <t>C1681</t>
  </si>
  <si>
    <t>T03679</t>
  </si>
  <si>
    <t>C1002</t>
  </si>
  <si>
    <t>T03680</t>
  </si>
  <si>
    <t>T03681</t>
  </si>
  <si>
    <t>C1231</t>
  </si>
  <si>
    <t>T03682</t>
  </si>
  <si>
    <t>T03683</t>
  </si>
  <si>
    <t>C0352</t>
  </si>
  <si>
    <t>T03684</t>
  </si>
  <si>
    <t>T03685</t>
  </si>
  <si>
    <t>T03686</t>
  </si>
  <si>
    <t>C3291</t>
  </si>
  <si>
    <t>T03687</t>
  </si>
  <si>
    <t>T03688</t>
  </si>
  <si>
    <t>T03689</t>
  </si>
  <si>
    <t>C1321</t>
  </si>
  <si>
    <t>T03690</t>
  </si>
  <si>
    <t>C0588</t>
  </si>
  <si>
    <t>T03691</t>
  </si>
  <si>
    <t>C2517</t>
  </si>
  <si>
    <t>T03692</t>
  </si>
  <si>
    <t>C2392</t>
  </si>
  <si>
    <t>T03693</t>
  </si>
  <si>
    <t>T03694</t>
  </si>
  <si>
    <t>C1434</t>
  </si>
  <si>
    <t>T03695</t>
  </si>
  <si>
    <t>T03696</t>
  </si>
  <si>
    <t>T03697</t>
  </si>
  <si>
    <t>T03698</t>
  </si>
  <si>
    <t>T03699</t>
  </si>
  <si>
    <t>C1316</t>
  </si>
  <si>
    <t>T03700</t>
  </si>
  <si>
    <t>C3859</t>
  </si>
  <si>
    <t>T03701</t>
  </si>
  <si>
    <t>C4898</t>
  </si>
  <si>
    <t>T03702</t>
  </si>
  <si>
    <t>T03703</t>
  </si>
  <si>
    <t>T03704</t>
  </si>
  <si>
    <t>C4934</t>
  </si>
  <si>
    <t>T03705</t>
  </si>
  <si>
    <t>C4766</t>
  </si>
  <si>
    <t>T03706</t>
  </si>
  <si>
    <t>C0579</t>
  </si>
  <si>
    <t>T03707</t>
  </si>
  <si>
    <t>T03708</t>
  </si>
  <si>
    <t>C2314</t>
  </si>
  <si>
    <t>T03709</t>
  </si>
  <si>
    <t>C2179</t>
  </si>
  <si>
    <t>T03710</t>
  </si>
  <si>
    <t>C0760</t>
  </si>
  <si>
    <t>T03711</t>
  </si>
  <si>
    <t>T03712</t>
  </si>
  <si>
    <t>T03713</t>
  </si>
  <si>
    <t>T03714</t>
  </si>
  <si>
    <t>C2356</t>
  </si>
  <si>
    <t>T03715</t>
  </si>
  <si>
    <t>T03716</t>
  </si>
  <si>
    <t>T03717</t>
  </si>
  <si>
    <t>T03718</t>
  </si>
  <si>
    <t>T03719</t>
  </si>
  <si>
    <t>C0912</t>
  </si>
  <si>
    <t>T03720</t>
  </si>
  <si>
    <t>C4759</t>
  </si>
  <si>
    <t>T03721</t>
  </si>
  <si>
    <t>T03722</t>
  </si>
  <si>
    <t>T03723</t>
  </si>
  <si>
    <t>C4207</t>
  </si>
  <si>
    <t>T03724</t>
  </si>
  <si>
    <t>T03725</t>
  </si>
  <si>
    <t>C0274</t>
  </si>
  <si>
    <t>T03726</t>
  </si>
  <si>
    <t>C3531</t>
  </si>
  <si>
    <t>T03727</t>
  </si>
  <si>
    <t>T03728</t>
  </si>
  <si>
    <t>T03729</t>
  </si>
  <si>
    <t>C2980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</si>
  <si>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</si>
  <si>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</si>
  <si>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</si>
  <si>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</si>
  <si>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</si>
  <si>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</si>
  <si>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</si>
  <si>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</si>
  <si>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</si>
  <si>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</si>
  <si>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</si>
  <si>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</si>
  <si>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</si>
  <si>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C0877</t>
  </si>
  <si>
    <t>T03743</t>
  </si>
  <si>
    <t>T03744</t>
  </si>
  <si>
    <t>T03745</t>
  </si>
  <si>
    <t>T03746</t>
  </si>
  <si>
    <t>C2692</t>
  </si>
  <si>
    <t>T03747</t>
  </si>
  <si>
    <t>C1391</t>
  </si>
  <si>
    <t>T03748</t>
  </si>
  <si>
    <t>C4372</t>
  </si>
  <si>
    <t>T03749</t>
  </si>
  <si>
    <t>C2113</t>
  </si>
  <si>
    <t>T03750</t>
  </si>
  <si>
    <t>T03751</t>
  </si>
  <si>
    <t>T03752</t>
  </si>
  <si>
    <t>C2186</t>
  </si>
  <si>
    <t>T03753</t>
  </si>
  <si>
    <t>T03754</t>
  </si>
  <si>
    <t>C1777</t>
  </si>
  <si>
    <t>T03755</t>
  </si>
  <si>
    <t>T03756</t>
  </si>
  <si>
    <t>C3688</t>
  </si>
  <si>
    <t>T03757</t>
  </si>
  <si>
    <t>C1736</t>
  </si>
  <si>
    <t>T03758</t>
  </si>
  <si>
    <t>C1147</t>
  </si>
  <si>
    <t>T03759</t>
  </si>
  <si>
    <t>C1089</t>
  </si>
  <si>
    <t>T03760</t>
  </si>
  <si>
    <t>T03761</t>
  </si>
  <si>
    <t>C0020</t>
  </si>
  <si>
    <t>T03762</t>
  </si>
  <si>
    <t>C0249</t>
  </si>
  <si>
    <t>T03763</t>
  </si>
  <si>
    <t>C2254</t>
  </si>
  <si>
    <t>T03764</t>
  </si>
  <si>
    <t>C1693</t>
  </si>
  <si>
    <t>T03765</t>
  </si>
  <si>
    <t>T03766</t>
  </si>
  <si>
    <t>C4387</t>
  </si>
  <si>
    <t>T03767</t>
  </si>
  <si>
    <t>C2221</t>
  </si>
  <si>
    <t>T03768</t>
  </si>
  <si>
    <t>T03769</t>
  </si>
  <si>
    <t>C1448</t>
  </si>
  <si>
    <t>T03770</t>
  </si>
  <si>
    <t>C2559</t>
  </si>
  <si>
    <t>T03771</t>
  </si>
  <si>
    <t>T03772</t>
  </si>
  <si>
    <t>T03773</t>
  </si>
  <si>
    <t>T03774</t>
  </si>
  <si>
    <t>C1575</t>
  </si>
  <si>
    <t>T03775</t>
  </si>
  <si>
    <t>C4633</t>
  </si>
  <si>
    <t>T03776</t>
  </si>
  <si>
    <t>T03777</t>
  </si>
  <si>
    <t>T03778</t>
  </si>
  <si>
    <t>C4484</t>
  </si>
  <si>
    <t>T03779</t>
  </si>
  <si>
    <t>C4571</t>
  </si>
  <si>
    <t>T03780</t>
  </si>
  <si>
    <t>T03781</t>
  </si>
  <si>
    <t>C3902</t>
  </si>
  <si>
    <t>T03782</t>
  </si>
  <si>
    <t>T03783</t>
  </si>
  <si>
    <t>T03784</t>
  </si>
  <si>
    <t>T03785</t>
  </si>
  <si>
    <t>T03786</t>
  </si>
  <si>
    <t>C2522</t>
  </si>
  <si>
    <t>T03787</t>
  </si>
  <si>
    <t>C4820</t>
  </si>
  <si>
    <t>T03788</t>
  </si>
  <si>
    <t>C3191</t>
  </si>
  <si>
    <t>T03789</t>
  </si>
  <si>
    <t>C2348</t>
  </si>
  <si>
    <t>T03790</t>
  </si>
  <si>
    <t>T03791</t>
  </si>
  <si>
    <t>T03792</t>
  </si>
  <si>
    <t>C0522</t>
  </si>
  <si>
    <t>T03793</t>
  </si>
  <si>
    <t>T03794</t>
  </si>
  <si>
    <t>T03795</t>
  </si>
  <si>
    <t>T03796</t>
  </si>
  <si>
    <t>T03797</t>
  </si>
  <si>
    <t>T03798</t>
  </si>
  <si>
    <t>C3679</t>
  </si>
  <si>
    <t>T03799</t>
  </si>
  <si>
    <t>C2191</t>
  </si>
  <si>
    <t>T03800</t>
  </si>
  <si>
    <t>T03801</t>
  </si>
  <si>
    <t>T03802</t>
  </si>
  <si>
    <t>T03803</t>
  </si>
  <si>
    <t>T03804</t>
  </si>
  <si>
    <t>C2691</t>
  </si>
  <si>
    <t>T03805</t>
  </si>
  <si>
    <t>C1098</t>
  </si>
  <si>
    <t>T03806</t>
  </si>
  <si>
    <t>T03807</t>
  </si>
  <si>
    <t>T03808</t>
  </si>
  <si>
    <t>C3202</t>
  </si>
  <si>
    <t>T03809</t>
  </si>
  <si>
    <t>C3712</t>
  </si>
  <si>
    <t>T03810</t>
  </si>
  <si>
    <t>C4399</t>
  </si>
  <si>
    <t>T03811</t>
  </si>
  <si>
    <t>C0187</t>
  </si>
  <si>
    <t>T03812</t>
  </si>
  <si>
    <t>T03813</t>
  </si>
  <si>
    <t>C2882</t>
  </si>
  <si>
    <t>T03814</t>
  </si>
  <si>
    <t>C1753</t>
  </si>
  <si>
    <t>T03815</t>
  </si>
  <si>
    <t>T03816</t>
  </si>
  <si>
    <t>T03817</t>
  </si>
  <si>
    <t>C1446</t>
  </si>
  <si>
    <t>T03818</t>
  </si>
  <si>
    <t>T03819</t>
  </si>
  <si>
    <t>T03820</t>
  </si>
  <si>
    <t>C0590</t>
  </si>
  <si>
    <t>T03821</t>
  </si>
  <si>
    <t>C0142</t>
  </si>
  <si>
    <t>T03822</t>
  </si>
  <si>
    <t>T03823</t>
  </si>
  <si>
    <t>C4011</t>
  </si>
  <si>
    <t>T03824</t>
  </si>
  <si>
    <t>T03825</t>
  </si>
  <si>
    <t>C2183</t>
  </si>
  <si>
    <t>T03826</t>
  </si>
  <si>
    <t>C3767</t>
  </si>
  <si>
    <t>T03827</t>
  </si>
  <si>
    <t>C2219</t>
  </si>
  <si>
    <t>T03828</t>
  </si>
  <si>
    <t>T03829</t>
  </si>
  <si>
    <t>C3781</t>
  </si>
  <si>
    <t>T03830</t>
  </si>
  <si>
    <t>T03831</t>
  </si>
  <si>
    <t>C0545</t>
  </si>
  <si>
    <t>T03832</t>
  </si>
  <si>
    <t>T03833</t>
  </si>
  <si>
    <t>C1298</t>
  </si>
  <si>
    <t>T03834</t>
  </si>
  <si>
    <t>T03835</t>
  </si>
  <si>
    <t>T03836</t>
  </si>
  <si>
    <t>C2129</t>
  </si>
  <si>
    <t>T03837</t>
  </si>
  <si>
    <t>T03838</t>
  </si>
  <si>
    <t>T03839</t>
  </si>
  <si>
    <t>T03840</t>
  </si>
  <si>
    <t>C2693</t>
  </si>
  <si>
    <t>T03841</t>
  </si>
  <si>
    <t>T03842</t>
  </si>
  <si>
    <t>C4520</t>
  </si>
  <si>
    <t>T03843</t>
  </si>
  <si>
    <t>C1622</t>
  </si>
  <si>
    <t>T03844</t>
  </si>
  <si>
    <t>T03845</t>
  </si>
  <si>
    <t>T03846</t>
  </si>
  <si>
    <t>C0254</t>
  </si>
  <si>
    <t>T03847</t>
  </si>
  <si>
    <t>T03848</t>
  </si>
  <si>
    <t>C0562</t>
  </si>
  <si>
    <t>T03849</t>
  </si>
  <si>
    <t>C0570</t>
  </si>
  <si>
    <t>T03850</t>
  </si>
  <si>
    <t>C0245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</si>
  <si>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</si>
  <si>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</si>
  <si>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</si>
  <si>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</si>
  <si>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</si>
  <si>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</si>
  <si>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</si>
  <si>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</si>
  <si>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</si>
  <si>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</si>
  <si>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</si>
  <si>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C2251</t>
  </si>
  <si>
    <t>T03862</t>
  </si>
  <si>
    <t>C3120</t>
  </si>
  <si>
    <t>T03863</t>
  </si>
  <si>
    <t>C0746</t>
  </si>
  <si>
    <t>T03864</t>
  </si>
  <si>
    <t>T03865</t>
  </si>
  <si>
    <t>T03866</t>
  </si>
  <si>
    <t>C3886</t>
  </si>
  <si>
    <t>T03867</t>
  </si>
  <si>
    <t>T03868</t>
  </si>
  <si>
    <t>T03869</t>
  </si>
  <si>
    <t>T03870</t>
  </si>
  <si>
    <t>T03871</t>
  </si>
  <si>
    <t>T03872</t>
  </si>
  <si>
    <t>C1880</t>
  </si>
  <si>
    <t>T03873</t>
  </si>
  <si>
    <t>C3816</t>
  </si>
  <si>
    <t>T03874</t>
  </si>
  <si>
    <t>T03875</t>
  </si>
  <si>
    <t>C0381</t>
  </si>
  <si>
    <t>T03876</t>
  </si>
  <si>
    <t>T03877</t>
  </si>
  <si>
    <t>C3935</t>
  </si>
  <si>
    <t>T03878</t>
  </si>
  <si>
    <t>C0593</t>
  </si>
  <si>
    <t>T03879</t>
  </si>
  <si>
    <t>C3524</t>
  </si>
  <si>
    <t>T03880</t>
  </si>
  <si>
    <t>C3833</t>
  </si>
  <si>
    <t>T03881</t>
  </si>
  <si>
    <t>T03882</t>
  </si>
  <si>
    <t>C0651</t>
  </si>
  <si>
    <t>T03883</t>
  </si>
  <si>
    <t>C1716</t>
  </si>
  <si>
    <t>T03884</t>
  </si>
  <si>
    <t>T03885</t>
  </si>
  <si>
    <t>C1920</t>
  </si>
  <si>
    <t>T03886</t>
  </si>
  <si>
    <t>C1676</t>
  </si>
  <si>
    <t>T03887</t>
  </si>
  <si>
    <t>T03888</t>
  </si>
  <si>
    <t>T03889</t>
  </si>
  <si>
    <t>C4925</t>
  </si>
  <si>
    <t>T03890</t>
  </si>
  <si>
    <t>T03891</t>
  </si>
  <si>
    <t>T03892</t>
  </si>
  <si>
    <t>T03893</t>
  </si>
  <si>
    <t>C3270</t>
  </si>
  <si>
    <t>T03894</t>
  </si>
  <si>
    <t>C1050</t>
  </si>
  <si>
    <t>T03895</t>
  </si>
  <si>
    <t>C3717</t>
  </si>
  <si>
    <t>T03896</t>
  </si>
  <si>
    <t>C0573</t>
  </si>
  <si>
    <t>T03897</t>
  </si>
  <si>
    <t>C1384</t>
  </si>
  <si>
    <t>T03898</t>
  </si>
  <si>
    <t>C3892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</si>
  <si>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</si>
  <si>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</si>
  <si>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</si>
  <si>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</si>
  <si>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</si>
  <si>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</si>
  <si>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</si>
  <si>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</si>
  <si>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</si>
  <si>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C3649</t>
  </si>
  <si>
    <t>T03908</t>
  </si>
  <si>
    <t>C2496</t>
  </si>
  <si>
    <t>T03909</t>
  </si>
  <si>
    <t>C1793</t>
  </si>
  <si>
    <t>T03910</t>
  </si>
  <si>
    <t>C1084</t>
  </si>
  <si>
    <t>T03911</t>
  </si>
  <si>
    <t>T03912</t>
  </si>
  <si>
    <t>C0619</t>
  </si>
  <si>
    <t>T03913</t>
  </si>
  <si>
    <t>T03914</t>
  </si>
  <si>
    <t>T03915</t>
  </si>
  <si>
    <t>T03916</t>
  </si>
  <si>
    <t>C3855</t>
  </si>
  <si>
    <t>T03917</t>
  </si>
  <si>
    <t>T03918</t>
  </si>
  <si>
    <t>C3440</t>
  </si>
  <si>
    <t>T03919</t>
  </si>
  <si>
    <t>C2074</t>
  </si>
  <si>
    <t>T03920</t>
  </si>
  <si>
    <t>C1900</t>
  </si>
  <si>
    <t>T03921</t>
  </si>
  <si>
    <t>T03922</t>
  </si>
  <si>
    <t>T03923</t>
  </si>
  <si>
    <t>T03924</t>
  </si>
  <si>
    <t>T03925</t>
  </si>
  <si>
    <t>C0094</t>
  </si>
  <si>
    <t>T03926</t>
  </si>
  <si>
    <t>T03927</t>
  </si>
  <si>
    <t>T03928</t>
  </si>
  <si>
    <t>T03929</t>
  </si>
  <si>
    <t>T03930</t>
  </si>
  <si>
    <t>T03931</t>
  </si>
  <si>
    <t>T03932</t>
  </si>
  <si>
    <t>C1026</t>
  </si>
  <si>
    <t>T03933</t>
  </si>
  <si>
    <t>T03934</t>
  </si>
  <si>
    <t>C0344</t>
  </si>
  <si>
    <t>T03935</t>
  </si>
  <si>
    <t>T03936</t>
  </si>
  <si>
    <t>C4305</t>
  </si>
  <si>
    <t>T03937</t>
  </si>
  <si>
    <t>T03938</t>
  </si>
  <si>
    <t>C3620</t>
  </si>
  <si>
    <t>T03939</t>
  </si>
  <si>
    <t>T03940</t>
  </si>
  <si>
    <t>C1271</t>
  </si>
  <si>
    <t>T03941</t>
  </si>
  <si>
    <t>T03942</t>
  </si>
  <si>
    <t>T03943</t>
  </si>
  <si>
    <t>C2605</t>
  </si>
  <si>
    <t>T03944</t>
  </si>
  <si>
    <t>C2555</t>
  </si>
  <si>
    <t>T03945</t>
  </si>
  <si>
    <t>C2431</t>
  </si>
  <si>
    <t>T03946</t>
  </si>
  <si>
    <t>T03947</t>
  </si>
  <si>
    <t>C0583</t>
  </si>
  <si>
    <t>T03948</t>
  </si>
  <si>
    <t>C0071</t>
  </si>
  <si>
    <t>T03949</t>
  </si>
  <si>
    <t>C2648</t>
  </si>
  <si>
    <t>T03950</t>
  </si>
  <si>
    <t>C1065</t>
  </si>
  <si>
    <t>T03951</t>
  </si>
  <si>
    <t>T03952</t>
  </si>
  <si>
    <t>T03953</t>
  </si>
  <si>
    <t>T03954</t>
  </si>
  <si>
    <t>C2887</t>
  </si>
  <si>
    <t>T03955</t>
  </si>
  <si>
    <t>C2004</t>
  </si>
  <si>
    <t>T03956</t>
  </si>
  <si>
    <t>T03957</t>
  </si>
  <si>
    <t>T03958</t>
  </si>
  <si>
    <t>T03959</t>
  </si>
  <si>
    <t>T03960</t>
  </si>
  <si>
    <t>C1973</t>
  </si>
  <si>
    <t>T03961</t>
  </si>
  <si>
    <t>T03962</t>
  </si>
  <si>
    <t>C3035</t>
  </si>
  <si>
    <t>T03963</t>
  </si>
  <si>
    <t>T03964</t>
  </si>
  <si>
    <t>C1830</t>
  </si>
  <si>
    <t>T03965</t>
  </si>
  <si>
    <t>T03966</t>
  </si>
  <si>
    <t>T03967</t>
  </si>
  <si>
    <t>C1149</t>
  </si>
  <si>
    <t>T03968</t>
  </si>
  <si>
    <t>T03969</t>
  </si>
  <si>
    <t>C4646</t>
  </si>
  <si>
    <t>T03970</t>
  </si>
  <si>
    <t>T03971</t>
  </si>
  <si>
    <t>T03972</t>
  </si>
  <si>
    <t>T03973</t>
  </si>
  <si>
    <t>C2746</t>
  </si>
  <si>
    <t>T03974</t>
  </si>
  <si>
    <t>T03975</t>
  </si>
  <si>
    <t>C1088</t>
  </si>
  <si>
    <t>T03976</t>
  </si>
  <si>
    <t>T03977</t>
  </si>
  <si>
    <t>T03978</t>
  </si>
  <si>
    <t>C0806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</si>
  <si>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</si>
  <si>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</si>
  <si>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</si>
  <si>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</si>
  <si>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</si>
  <si>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</si>
  <si>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</si>
  <si>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</si>
  <si>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</si>
  <si>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</si>
  <si>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C3944</t>
  </si>
  <si>
    <t>T03989</t>
  </si>
  <si>
    <t>T03990</t>
  </si>
  <si>
    <t>T03991</t>
  </si>
  <si>
    <t>T03992</t>
  </si>
  <si>
    <t>C4148</t>
  </si>
  <si>
    <t>T03993</t>
  </si>
  <si>
    <t>T03994</t>
  </si>
  <si>
    <t>C0391</t>
  </si>
  <si>
    <t>T03995</t>
  </si>
  <si>
    <t>T03996</t>
  </si>
  <si>
    <t>C3502</t>
  </si>
  <si>
    <t>T03997</t>
  </si>
  <si>
    <t>T03998</t>
  </si>
  <si>
    <t>C1425</t>
  </si>
  <si>
    <t>T03999</t>
  </si>
  <si>
    <t>T04000</t>
  </si>
  <si>
    <t>C0466</t>
  </si>
  <si>
    <t>T04001</t>
  </si>
  <si>
    <t>C0920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</si>
  <si>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</si>
  <si>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</si>
  <si>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</si>
  <si>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</si>
  <si>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</si>
  <si>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</si>
  <si>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</si>
  <si>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</si>
  <si>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C4946</t>
  </si>
  <si>
    <t>T04010</t>
  </si>
  <si>
    <t>C2127</t>
  </si>
  <si>
    <t>T04011</t>
  </si>
  <si>
    <t>T04012</t>
  </si>
  <si>
    <t>T04013</t>
  </si>
  <si>
    <t>T04014</t>
  </si>
  <si>
    <t>C2778</t>
  </si>
  <si>
    <t>T04015</t>
  </si>
  <si>
    <t>C3486</t>
  </si>
  <si>
    <t>T04016</t>
  </si>
  <si>
    <t>C1680</t>
  </si>
  <si>
    <t>T04017</t>
  </si>
  <si>
    <t>T04018</t>
  </si>
  <si>
    <t>C4285</t>
  </si>
  <si>
    <t>T04019</t>
  </si>
  <si>
    <t>T04020</t>
  </si>
  <si>
    <t>C1117</t>
  </si>
  <si>
    <t>T04021</t>
  </si>
  <si>
    <t>C3263</t>
  </si>
  <si>
    <t>T04022</t>
  </si>
  <si>
    <t>T04023</t>
  </si>
  <si>
    <t>T04024</t>
  </si>
  <si>
    <t>T04025</t>
  </si>
  <si>
    <t>T04026</t>
  </si>
  <si>
    <t>T04027</t>
  </si>
  <si>
    <t>T04028</t>
  </si>
  <si>
    <t>C1475</t>
  </si>
  <si>
    <t>T04029</t>
  </si>
  <si>
    <t>T04030</t>
  </si>
  <si>
    <t>T04031</t>
  </si>
  <si>
    <t>C4070</t>
  </si>
  <si>
    <t>T04032</t>
  </si>
  <si>
    <t>T04033</t>
  </si>
  <si>
    <t>T04034</t>
  </si>
  <si>
    <t>C4793</t>
  </si>
  <si>
    <t>T04035</t>
  </si>
  <si>
    <t>C0258</t>
  </si>
  <si>
    <t>T04036</t>
  </si>
  <si>
    <t>T04037</t>
  </si>
  <si>
    <t>T04038</t>
  </si>
  <si>
    <t>T04039</t>
  </si>
  <si>
    <t>C4483</t>
  </si>
  <si>
    <t>T04040</t>
  </si>
  <si>
    <t>C3091</t>
  </si>
  <si>
    <t>T04041</t>
  </si>
  <si>
    <t>T04042</t>
  </si>
  <si>
    <t>T04043</t>
  </si>
  <si>
    <t>C4888</t>
  </si>
  <si>
    <t>T04044</t>
  </si>
  <si>
    <t>C1338</t>
  </si>
  <si>
    <t>T04045</t>
  </si>
  <si>
    <t>T04046</t>
  </si>
  <si>
    <t>C4134</t>
  </si>
  <si>
    <t>T04047</t>
  </si>
  <si>
    <t>T04048</t>
  </si>
  <si>
    <t>C1984</t>
  </si>
  <si>
    <t>T04049</t>
  </si>
  <si>
    <t>C1824</t>
  </si>
  <si>
    <t>T04050</t>
  </si>
  <si>
    <t>C1531</t>
  </si>
  <si>
    <t>T04051</t>
  </si>
  <si>
    <t>C3682</t>
  </si>
  <si>
    <t>T04052</t>
  </si>
  <si>
    <t>C4362</t>
  </si>
  <si>
    <t>T04053</t>
  </si>
  <si>
    <t>C0864</t>
  </si>
  <si>
    <t>T04054</t>
  </si>
  <si>
    <t>C1916</t>
  </si>
  <si>
    <t>T04055</t>
  </si>
  <si>
    <t>T04056</t>
  </si>
  <si>
    <t>C2182</t>
  </si>
  <si>
    <t>T04057</t>
  </si>
  <si>
    <t>C2657</t>
  </si>
  <si>
    <t>T04058</t>
  </si>
  <si>
    <t>T04059</t>
  </si>
  <si>
    <t>C3182</t>
  </si>
  <si>
    <t>T04060</t>
  </si>
  <si>
    <t>T04061</t>
  </si>
  <si>
    <t>T04062</t>
  </si>
  <si>
    <t>T04063</t>
  </si>
  <si>
    <t>C2317</t>
  </si>
  <si>
    <t>T04064</t>
  </si>
  <si>
    <t>T04065</t>
  </si>
  <si>
    <t>C0995</t>
  </si>
  <si>
    <t>T04066</t>
  </si>
  <si>
    <t>C3622</t>
  </si>
  <si>
    <t>T04067</t>
  </si>
  <si>
    <t>C0010</t>
  </si>
  <si>
    <t>T04068</t>
  </si>
  <si>
    <t>T04069</t>
  </si>
  <si>
    <t>C2387</t>
  </si>
  <si>
    <t>T04070</t>
  </si>
  <si>
    <t>C4783</t>
  </si>
  <si>
    <t>T04071</t>
  </si>
  <si>
    <t>T04072</t>
  </si>
  <si>
    <t>T04073</t>
  </si>
  <si>
    <t>T04074</t>
  </si>
  <si>
    <t>T04075</t>
  </si>
  <si>
    <t>T04076</t>
  </si>
  <si>
    <t>T04077</t>
  </si>
  <si>
    <t>C0501</t>
  </si>
  <si>
    <t>T04078</t>
  </si>
  <si>
    <t>T04079</t>
  </si>
  <si>
    <t>T04080</t>
  </si>
  <si>
    <t>C4395</t>
  </si>
  <si>
    <t>T04081</t>
  </si>
  <si>
    <t>T04082</t>
  </si>
  <si>
    <t>C2232</t>
  </si>
  <si>
    <t>T04083</t>
  </si>
  <si>
    <t>T04084</t>
  </si>
  <si>
    <t>T04085</t>
  </si>
  <si>
    <t>C1368</t>
  </si>
  <si>
    <t>T04086</t>
  </si>
  <si>
    <t>C3628</t>
  </si>
  <si>
    <t>T04087</t>
  </si>
  <si>
    <t>T04088</t>
  </si>
  <si>
    <t>T04089</t>
  </si>
  <si>
    <t>C3624</t>
  </si>
  <si>
    <t>T04090</t>
  </si>
  <si>
    <t>C3829</t>
  </si>
  <si>
    <t>T04091</t>
  </si>
  <si>
    <t>T04092</t>
  </si>
  <si>
    <t>C1914</t>
  </si>
  <si>
    <t>T04093</t>
  </si>
  <si>
    <t>T04094</t>
  </si>
  <si>
    <t>T04095</t>
  </si>
  <si>
    <t>T04096</t>
  </si>
  <si>
    <t>C1746</t>
  </si>
  <si>
    <t>T04097</t>
  </si>
  <si>
    <t>T04098</t>
  </si>
  <si>
    <t>T04099</t>
  </si>
  <si>
    <t>T04100</t>
  </si>
  <si>
    <t>T04101</t>
  </si>
  <si>
    <t>C0208</t>
  </si>
  <si>
    <t>T04102</t>
  </si>
  <si>
    <t>T04103</t>
  </si>
  <si>
    <t>C2126</t>
  </si>
  <si>
    <t>T04104</t>
  </si>
  <si>
    <t>T04105</t>
  </si>
  <si>
    <t>T04106</t>
  </si>
  <si>
    <t>C4118</t>
  </si>
  <si>
    <t>T04107</t>
  </si>
  <si>
    <t>C4448</t>
  </si>
  <si>
    <t>T04108</t>
  </si>
  <si>
    <t>T04109</t>
  </si>
  <si>
    <t>T04110</t>
  </si>
  <si>
    <t>T04111</t>
  </si>
  <si>
    <t>T04112</t>
  </si>
  <si>
    <t>C0863</t>
  </si>
  <si>
    <t>T04113</t>
  </si>
  <si>
    <t>T04114</t>
  </si>
  <si>
    <t>T04115</t>
  </si>
  <si>
    <t>T04116</t>
  </si>
  <si>
    <t>T04117</t>
  </si>
  <si>
    <t>T04118</t>
  </si>
  <si>
    <t>C3965</t>
  </si>
  <si>
    <t>T04119</t>
  </si>
  <si>
    <t>T04120</t>
  </si>
  <si>
    <t>C1927</t>
  </si>
  <si>
    <t>T04121</t>
  </si>
  <si>
    <t>T04122</t>
  </si>
  <si>
    <t>T04123</t>
  </si>
  <si>
    <t>T04124</t>
  </si>
  <si>
    <t>T04125</t>
  </si>
  <si>
    <t>C1374</t>
  </si>
  <si>
    <t>T04126</t>
  </si>
  <si>
    <t>T04127</t>
  </si>
  <si>
    <t>T04128</t>
  </si>
  <si>
    <t>T04129</t>
  </si>
  <si>
    <t>C0870</t>
  </si>
  <si>
    <t>T04130</t>
  </si>
  <si>
    <t>C3958</t>
  </si>
  <si>
    <t>T04131</t>
  </si>
  <si>
    <t>T04132</t>
  </si>
  <si>
    <t>C0958</t>
  </si>
  <si>
    <t>T04133</t>
  </si>
  <si>
    <t>T04134</t>
  </si>
  <si>
    <t>C1552</t>
  </si>
  <si>
    <t>T04135</t>
  </si>
  <si>
    <t>C2425</t>
  </si>
  <si>
    <t>T04136</t>
  </si>
  <si>
    <t>T04137</t>
  </si>
  <si>
    <t>C3819</t>
  </si>
  <si>
    <t>T04138</t>
  </si>
  <si>
    <t>T04139</t>
  </si>
  <si>
    <t>C1780</t>
  </si>
  <si>
    <t>T04140</t>
  </si>
  <si>
    <t>C0592</t>
  </si>
  <si>
    <t>T04141</t>
  </si>
  <si>
    <t>C1776</t>
  </si>
  <si>
    <t>T04142</t>
  </si>
  <si>
    <t>T04143</t>
  </si>
  <si>
    <t>C0574</t>
  </si>
  <si>
    <t>T04144</t>
  </si>
  <si>
    <t>T04145</t>
  </si>
  <si>
    <t>T04146</t>
  </si>
  <si>
    <t>C0217</t>
  </si>
  <si>
    <t>T04147</t>
  </si>
  <si>
    <t>T04148</t>
  </si>
  <si>
    <t>T04149</t>
  </si>
  <si>
    <t>T04150</t>
  </si>
  <si>
    <t>T04151</t>
  </si>
  <si>
    <t>T04152</t>
  </si>
  <si>
    <t>T04153</t>
  </si>
  <si>
    <t>C2677</t>
  </si>
  <si>
    <t>T04154</t>
  </si>
  <si>
    <t>T04155</t>
  </si>
  <si>
    <t>T04156</t>
  </si>
  <si>
    <t>C2367</t>
  </si>
  <si>
    <t>T04157</t>
  </si>
  <si>
    <t>C2515</t>
  </si>
  <si>
    <t>T04158</t>
  </si>
  <si>
    <t>T04159</t>
  </si>
  <si>
    <t>T04160</t>
  </si>
  <si>
    <t>C4587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</si>
  <si>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</si>
  <si>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</si>
  <si>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</si>
  <si>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</si>
  <si>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</si>
  <si>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</si>
  <si>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</si>
  <si>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</si>
  <si>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</si>
  <si>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</si>
  <si>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</si>
  <si>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</si>
  <si>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</si>
  <si>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</si>
  <si>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</si>
  <si>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C2319</t>
  </si>
  <si>
    <t>T04176</t>
  </si>
  <si>
    <t>C4518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</si>
  <si>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</si>
  <si>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</si>
  <si>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</si>
  <si>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</si>
  <si>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</si>
  <si>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</si>
  <si>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</si>
  <si>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</si>
  <si>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</si>
  <si>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</si>
  <si>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</si>
  <si>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</si>
  <si>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C4945</t>
  </si>
  <si>
    <t>T04189</t>
  </si>
  <si>
    <t>T04190</t>
  </si>
  <si>
    <t>T04191</t>
  </si>
  <si>
    <t>C2134</t>
  </si>
  <si>
    <t>T04192</t>
  </si>
  <si>
    <t>T04193</t>
  </si>
  <si>
    <t>T04194</t>
  </si>
  <si>
    <t>T04195</t>
  </si>
  <si>
    <t>T04196</t>
  </si>
  <si>
    <t>C2710</t>
  </si>
  <si>
    <t>T04197</t>
  </si>
  <si>
    <t>T04198</t>
  </si>
  <si>
    <t>T04199</t>
  </si>
  <si>
    <t>T04200</t>
  </si>
  <si>
    <t>C3694</t>
  </si>
  <si>
    <t>T04201</t>
  </si>
  <si>
    <t>T04202</t>
  </si>
  <si>
    <t>C1836</t>
  </si>
  <si>
    <t>T04203</t>
  </si>
  <si>
    <t>C3516</t>
  </si>
  <si>
    <t>T04204</t>
  </si>
  <si>
    <t>C4525</t>
  </si>
  <si>
    <t>T04205</t>
  </si>
  <si>
    <t>T04206</t>
  </si>
  <si>
    <t>T04207</t>
  </si>
  <si>
    <t>C4199</t>
  </si>
  <si>
    <t>T04208</t>
  </si>
  <si>
    <t>C0603</t>
  </si>
  <si>
    <t>T04209</t>
  </si>
  <si>
    <t>T04210</t>
  </si>
  <si>
    <t>T04211</t>
  </si>
  <si>
    <t>C4969</t>
  </si>
  <si>
    <t>T04212</t>
  </si>
  <si>
    <t>C1619</t>
  </si>
  <si>
    <t>T04213</t>
  </si>
  <si>
    <t>T04214</t>
  </si>
  <si>
    <t>C1307</t>
  </si>
  <si>
    <t>T04215</t>
  </si>
  <si>
    <t>T04216</t>
  </si>
  <si>
    <t>C3623</t>
  </si>
  <si>
    <t>T04217</t>
  </si>
  <si>
    <t>T04218</t>
  </si>
  <si>
    <t>T04219</t>
  </si>
  <si>
    <t>C0850</t>
  </si>
  <si>
    <t>T04220</t>
  </si>
  <si>
    <t>T04221</t>
  </si>
  <si>
    <t>T04222</t>
  </si>
  <si>
    <t>T04223</t>
  </si>
  <si>
    <t>T04224</t>
  </si>
  <si>
    <t>C2718</t>
  </si>
  <si>
    <t>T04225</t>
  </si>
  <si>
    <t>T04226</t>
  </si>
  <si>
    <t>T04227</t>
  </si>
  <si>
    <t>T04228</t>
  </si>
  <si>
    <t>C1319</t>
  </si>
  <si>
    <t>T04229</t>
  </si>
  <si>
    <t>T04230</t>
  </si>
  <si>
    <t>T04231</t>
  </si>
  <si>
    <t>C2650</t>
  </si>
  <si>
    <t>T04232</t>
  </si>
  <si>
    <t>T04233</t>
  </si>
  <si>
    <t>T04234</t>
  </si>
  <si>
    <t>C3602</t>
  </si>
  <si>
    <t>T04235</t>
  </si>
  <si>
    <t>C3352</t>
  </si>
  <si>
    <t>T04236</t>
  </si>
  <si>
    <t>T04237</t>
  </si>
  <si>
    <t>C1815</t>
  </si>
  <si>
    <t>T04238</t>
  </si>
  <si>
    <t>T04239</t>
  </si>
  <si>
    <t>T04240</t>
  </si>
  <si>
    <t>C0272</t>
  </si>
  <si>
    <t>T04241</t>
  </si>
  <si>
    <t>T04242</t>
  </si>
  <si>
    <t>C0268</t>
  </si>
  <si>
    <t>T04243</t>
  </si>
  <si>
    <t>C1908</t>
  </si>
  <si>
    <t>T04244</t>
  </si>
  <si>
    <t>C2997</t>
  </si>
  <si>
    <t>T04245</t>
  </si>
  <si>
    <t>C2962</t>
  </si>
  <si>
    <t>T04246</t>
  </si>
  <si>
    <t>C3866</t>
  </si>
  <si>
    <t>T04247</t>
  </si>
  <si>
    <t>C0420</t>
  </si>
  <si>
    <t>T04248</t>
  </si>
  <si>
    <t>C0487</t>
  </si>
  <si>
    <t>T04249</t>
  </si>
  <si>
    <t>C0001</t>
  </si>
  <si>
    <t>T04250</t>
  </si>
  <si>
    <t>C3788</t>
  </si>
  <si>
    <t>T04251</t>
  </si>
  <si>
    <t>T04252</t>
  </si>
  <si>
    <t>T04253</t>
  </si>
  <si>
    <t>C2620</t>
  </si>
  <si>
    <t>T04254</t>
  </si>
  <si>
    <t>C4459</t>
  </si>
  <si>
    <t>T04255</t>
  </si>
  <si>
    <t>C2651</t>
  </si>
  <si>
    <t>T04256</t>
  </si>
  <si>
    <t>T04257</t>
  </si>
  <si>
    <t>T04258</t>
  </si>
  <si>
    <t>T04259</t>
  </si>
  <si>
    <t>T04260</t>
  </si>
  <si>
    <t>T04261</t>
  </si>
  <si>
    <t>C2514</t>
  </si>
  <si>
    <t>T04262</t>
  </si>
  <si>
    <t>T04263</t>
  </si>
  <si>
    <t>T04264</t>
  </si>
  <si>
    <t>C0823</t>
  </si>
  <si>
    <t>T04265</t>
  </si>
  <si>
    <t>C4224</t>
  </si>
  <si>
    <t>T04266</t>
  </si>
  <si>
    <t>C4261</t>
  </si>
  <si>
    <t>T04267</t>
  </si>
  <si>
    <t>T04268</t>
  </si>
  <si>
    <t>T04269</t>
  </si>
  <si>
    <t>T04270</t>
  </si>
  <si>
    <t>C3550</t>
  </si>
  <si>
    <t>T04271</t>
  </si>
  <si>
    <t>T04272</t>
  </si>
  <si>
    <t>C0186</t>
  </si>
  <si>
    <t>T04273</t>
  </si>
  <si>
    <t>T04274</t>
  </si>
  <si>
    <t>T04275</t>
  </si>
  <si>
    <t>T04276</t>
  </si>
  <si>
    <t>C0694</t>
  </si>
  <si>
    <t>T04277</t>
  </si>
  <si>
    <t>T04278</t>
  </si>
  <si>
    <t>C3587</t>
  </si>
  <si>
    <t>T04279</t>
  </si>
  <si>
    <t>T04280</t>
  </si>
  <si>
    <t>T04281</t>
  </si>
  <si>
    <t>T04282</t>
  </si>
  <si>
    <t>C0084</t>
  </si>
  <si>
    <t>T04283</t>
  </si>
  <si>
    <t>C3413</t>
  </si>
  <si>
    <t>T04284</t>
  </si>
  <si>
    <t>C1855</t>
  </si>
  <si>
    <t>T04285</t>
  </si>
  <si>
    <t>T04286</t>
  </si>
  <si>
    <t>C3317</t>
  </si>
  <si>
    <t>T04287</t>
  </si>
  <si>
    <t>C0711</t>
  </si>
  <si>
    <t>T04288</t>
  </si>
  <si>
    <t>T04289</t>
  </si>
  <si>
    <t>C2021</t>
  </si>
  <si>
    <t>T04290</t>
  </si>
  <si>
    <t>C1545</t>
  </si>
  <si>
    <t>T04291</t>
  </si>
  <si>
    <t>C3474</t>
  </si>
  <si>
    <t>T04292</t>
  </si>
  <si>
    <t>T04293</t>
  </si>
  <si>
    <t>T04294</t>
  </si>
  <si>
    <t>T04295</t>
  </si>
  <si>
    <t>T04296</t>
  </si>
  <si>
    <t>T04297</t>
  </si>
  <si>
    <t>C4699</t>
  </si>
  <si>
    <t>T04298</t>
  </si>
  <si>
    <t>C2748</t>
  </si>
  <si>
    <t>T04299</t>
  </si>
  <si>
    <t>T04300</t>
  </si>
  <si>
    <t>T04301</t>
  </si>
  <si>
    <t>C0059</t>
  </si>
  <si>
    <t>T04302</t>
  </si>
  <si>
    <t>T04303</t>
  </si>
  <si>
    <t>T04304</t>
  </si>
  <si>
    <t>T04305</t>
  </si>
  <si>
    <t>T04306</t>
  </si>
  <si>
    <t>C0869</t>
  </si>
  <si>
    <t>T04307</t>
  </si>
  <si>
    <t>T04308</t>
  </si>
  <si>
    <t>C4707</t>
  </si>
  <si>
    <t>T04309</t>
  </si>
  <si>
    <t>T04310</t>
  </si>
  <si>
    <t>T04311</t>
  </si>
  <si>
    <t>T04312</t>
  </si>
  <si>
    <t>C3285</t>
  </si>
  <si>
    <t>T04313</t>
  </si>
  <si>
    <t>C4616</t>
  </si>
  <si>
    <t>T04314</t>
  </si>
  <si>
    <t>C1523</t>
  </si>
  <si>
    <t>T04315</t>
  </si>
  <si>
    <t>C1134</t>
  </si>
  <si>
    <t>T04316</t>
  </si>
  <si>
    <t>T04317</t>
  </si>
  <si>
    <t>C2604</t>
  </si>
  <si>
    <t>T04318</t>
  </si>
  <si>
    <t>C1245</t>
  </si>
  <si>
    <t>T04319</t>
  </si>
  <si>
    <t>C1030</t>
  </si>
  <si>
    <t>T04320</t>
  </si>
  <si>
    <t>C1201</t>
  </si>
  <si>
    <t>T04321</t>
  </si>
  <si>
    <t>T04322</t>
  </si>
  <si>
    <t>T04323</t>
  </si>
  <si>
    <t>T04324</t>
  </si>
  <si>
    <t>T04325</t>
  </si>
  <si>
    <t>T04326</t>
  </si>
  <si>
    <t>C4526</t>
  </si>
  <si>
    <t>T04327</t>
  </si>
  <si>
    <t>C2137</t>
  </si>
  <si>
    <t>T04328</t>
  </si>
  <si>
    <t>C1747</t>
  </si>
  <si>
    <t>T04329</t>
  </si>
  <si>
    <t>C4219</t>
  </si>
  <si>
    <t>T04330</t>
  </si>
  <si>
    <t>C2334</t>
  </si>
  <si>
    <t>T04331</t>
  </si>
  <si>
    <t>C4771</t>
  </si>
  <si>
    <t>T04332</t>
  </si>
  <si>
    <t>C1521</t>
  </si>
  <si>
    <t>T04333</t>
  </si>
  <si>
    <t>T04334</t>
  </si>
  <si>
    <t>T04335</t>
  </si>
  <si>
    <t>C3107</t>
  </si>
  <si>
    <t>T04336</t>
  </si>
  <si>
    <t>T04337</t>
  </si>
  <si>
    <t>C4515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</si>
  <si>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</si>
  <si>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</si>
  <si>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</si>
  <si>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</si>
  <si>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</si>
  <si>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</si>
  <si>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</si>
  <si>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</si>
  <si>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C4598</t>
  </si>
  <si>
    <t>T04346</t>
  </si>
  <si>
    <t>T04347</t>
  </si>
  <si>
    <t>T04348</t>
  </si>
  <si>
    <t>C4045</t>
  </si>
  <si>
    <t>T04349</t>
  </si>
  <si>
    <t>T04350</t>
  </si>
  <si>
    <t>T04351</t>
  </si>
  <si>
    <t>T04352</t>
  </si>
  <si>
    <t>T04353</t>
  </si>
  <si>
    <t>T04354</t>
  </si>
  <si>
    <t>T04355</t>
  </si>
  <si>
    <t>C1595</t>
  </si>
  <si>
    <t>T04356</t>
  </si>
  <si>
    <t>C2765</t>
  </si>
  <si>
    <t>T04357</t>
  </si>
  <si>
    <t>T04358</t>
  </si>
  <si>
    <t>T04359</t>
  </si>
  <si>
    <t>T04360</t>
  </si>
  <si>
    <t>T04361</t>
  </si>
  <si>
    <t>T04362</t>
  </si>
  <si>
    <t>C0317</t>
  </si>
  <si>
    <t>T04363</t>
  </si>
  <si>
    <t>C2414</t>
  </si>
  <si>
    <t>T04364</t>
  </si>
  <si>
    <t>T04365</t>
  </si>
  <si>
    <t>C2189</t>
  </si>
  <si>
    <t>T04366</t>
  </si>
  <si>
    <t>T04367</t>
  </si>
  <si>
    <t>T04368</t>
  </si>
  <si>
    <t>C2503</t>
  </si>
  <si>
    <t>T04369</t>
  </si>
  <si>
    <t>T04370</t>
  </si>
  <si>
    <t>T04371</t>
  </si>
  <si>
    <t>T04372</t>
  </si>
  <si>
    <t>T04373</t>
  </si>
  <si>
    <t>C2065</t>
  </si>
  <si>
    <t>T04374</t>
  </si>
  <si>
    <t>C1414</t>
  </si>
  <si>
    <t>T04375</t>
  </si>
  <si>
    <t>T04376</t>
  </si>
  <si>
    <t>T04377</t>
  </si>
  <si>
    <t>T04378</t>
  </si>
  <si>
    <t>C0893</t>
  </si>
  <si>
    <t>T04379</t>
  </si>
  <si>
    <t>T04380</t>
  </si>
  <si>
    <t>C0840</t>
  </si>
  <si>
    <t>T04381</t>
  </si>
  <si>
    <t>C3513</t>
  </si>
  <si>
    <t>T04382</t>
  </si>
  <si>
    <t>T04383</t>
  </si>
  <si>
    <t>T04384</t>
  </si>
  <si>
    <t>T04385</t>
  </si>
  <si>
    <t>C0457</t>
  </si>
  <si>
    <t>T04386</t>
  </si>
  <si>
    <t>T04387</t>
  </si>
  <si>
    <t>C3828</t>
  </si>
  <si>
    <t>T04388</t>
  </si>
  <si>
    <t>T04389</t>
  </si>
  <si>
    <t>T04390</t>
  </si>
  <si>
    <t>T04391</t>
  </si>
  <si>
    <t>C2709</t>
  </si>
  <si>
    <t>T04392</t>
  </si>
  <si>
    <t>T04393</t>
  </si>
  <si>
    <t>C2879</t>
  </si>
  <si>
    <t>T04394</t>
  </si>
  <si>
    <t>T04395</t>
  </si>
  <si>
    <t>C3426</t>
  </si>
  <si>
    <t>T04396</t>
  </si>
  <si>
    <t>T04397</t>
  </si>
  <si>
    <t>T04398</t>
  </si>
  <si>
    <t>T04399</t>
  </si>
  <si>
    <t>T04400</t>
  </si>
  <si>
    <t>C4384</t>
  </si>
  <si>
    <t>T04401</t>
  </si>
  <si>
    <t>C0568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</si>
  <si>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</si>
  <si>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</si>
  <si>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</si>
  <si>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</si>
  <si>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</si>
  <si>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</si>
  <si>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</si>
  <si>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</si>
  <si>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</si>
  <si>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</si>
  <si>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C1944</t>
  </si>
  <si>
    <t>T04412</t>
  </si>
  <si>
    <t>C3223</t>
  </si>
  <si>
    <t>T04413</t>
  </si>
  <si>
    <t>T04414</t>
  </si>
  <si>
    <t>C2237</t>
  </si>
  <si>
    <t>T04415</t>
  </si>
  <si>
    <t>C2508</t>
  </si>
  <si>
    <t>T04416</t>
  </si>
  <si>
    <t>T04417</t>
  </si>
  <si>
    <t>C4326</t>
  </si>
  <si>
    <t>T04418</t>
  </si>
  <si>
    <t>C0629</t>
  </si>
  <si>
    <t>T04419</t>
  </si>
  <si>
    <t>T04420</t>
  </si>
  <si>
    <t>T04421</t>
  </si>
  <si>
    <t>T04422</t>
  </si>
  <si>
    <t>T04423</t>
  </si>
  <si>
    <t>C2678</t>
  </si>
  <si>
    <t>T04424</t>
  </si>
  <si>
    <t>T04425</t>
  </si>
  <si>
    <t>T04426</t>
  </si>
  <si>
    <t>T04427</t>
  </si>
  <si>
    <t>C0901</t>
  </si>
  <si>
    <t>T04428</t>
  </si>
  <si>
    <t>T04429</t>
  </si>
  <si>
    <t>T04430</t>
  </si>
  <si>
    <t>C0826</t>
  </si>
  <si>
    <t>T04431</t>
  </si>
  <si>
    <t>C3765</t>
  </si>
  <si>
    <t>T04432</t>
  </si>
  <si>
    <t>C0311</t>
  </si>
  <si>
    <t>T04433</t>
  </si>
  <si>
    <t>T04434</t>
  </si>
  <si>
    <t>T04435</t>
  </si>
  <si>
    <t>C0692</t>
  </si>
  <si>
    <t>T04436</t>
  </si>
  <si>
    <t>C3074</t>
  </si>
  <si>
    <t>T04437</t>
  </si>
  <si>
    <t>T04438</t>
  </si>
  <si>
    <t>C1135</t>
  </si>
  <si>
    <t>T04439</t>
  </si>
  <si>
    <t>T04440</t>
  </si>
  <si>
    <t>T04441</t>
  </si>
  <si>
    <t>C4196</t>
  </si>
  <si>
    <t>T04442</t>
  </si>
  <si>
    <t>C1958</t>
  </si>
  <si>
    <t>T04443</t>
  </si>
  <si>
    <t>T04444</t>
  </si>
  <si>
    <t>T04445</t>
  </si>
  <si>
    <t>C1775</t>
  </si>
  <si>
    <t>T04446</t>
  </si>
  <si>
    <t>T04447</t>
  </si>
  <si>
    <t>T04448</t>
  </si>
  <si>
    <t>C1459</t>
  </si>
  <si>
    <t>T04449</t>
  </si>
  <si>
    <t>T04450</t>
  </si>
  <si>
    <t>C2353</t>
  </si>
  <si>
    <t>T04451</t>
  </si>
  <si>
    <t>T04452</t>
  </si>
  <si>
    <t>T04453</t>
  </si>
  <si>
    <t>T04454</t>
  </si>
  <si>
    <t>T04455</t>
  </si>
  <si>
    <t>C4264</t>
  </si>
  <si>
    <t>T04456</t>
  </si>
  <si>
    <t>T04457</t>
  </si>
  <si>
    <t>T04458</t>
  </si>
  <si>
    <t>T04459</t>
  </si>
  <si>
    <t>T04460</t>
  </si>
  <si>
    <t>T04461</t>
  </si>
  <si>
    <t>C3984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</si>
  <si>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</si>
  <si>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</si>
  <si>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</si>
  <si>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</si>
  <si>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</si>
  <si>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</si>
  <si>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</si>
  <si>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</si>
  <si>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C1906</t>
  </si>
  <si>
    <t>T04470</t>
  </si>
  <si>
    <t>T04471</t>
  </si>
  <si>
    <t>C3495</t>
  </si>
  <si>
    <t>T04472</t>
  </si>
  <si>
    <t>C0113</t>
  </si>
  <si>
    <t>T04473</t>
  </si>
  <si>
    <t>T04474</t>
  </si>
  <si>
    <t>C4615</t>
  </si>
  <si>
    <t>T04475</t>
  </si>
  <si>
    <t>C2131</t>
  </si>
  <si>
    <t>T04476</t>
  </si>
  <si>
    <t>C2996</t>
  </si>
  <si>
    <t>T04477</t>
  </si>
  <si>
    <t>T04478</t>
  </si>
  <si>
    <t>C2070</t>
  </si>
  <si>
    <t>T04479</t>
  </si>
  <si>
    <t>C2343</t>
  </si>
  <si>
    <t>T04480</t>
  </si>
  <si>
    <t>C1871</t>
  </si>
  <si>
    <t>T04481</t>
  </si>
  <si>
    <t>T04482</t>
  </si>
  <si>
    <t>C0175</t>
  </si>
  <si>
    <t>T04483</t>
  </si>
  <si>
    <t>T04484</t>
  </si>
  <si>
    <t>T04485</t>
  </si>
  <si>
    <t>T04486</t>
  </si>
  <si>
    <t>T04487</t>
  </si>
  <si>
    <t>T04488</t>
  </si>
  <si>
    <t>C3435</t>
  </si>
  <si>
    <t>T04489</t>
  </si>
  <si>
    <t>C2834</t>
  </si>
  <si>
    <t>T04490</t>
  </si>
  <si>
    <t>C3404</t>
  </si>
  <si>
    <t>T04491</t>
  </si>
  <si>
    <t>C3167</t>
  </si>
  <si>
    <t>T04492</t>
  </si>
  <si>
    <t>T04493</t>
  </si>
  <si>
    <t>T04494</t>
  </si>
  <si>
    <t>T04495</t>
  </si>
  <si>
    <t>T04496</t>
  </si>
  <si>
    <t>C1421</t>
  </si>
  <si>
    <t>T04497</t>
  </si>
  <si>
    <t>T04498</t>
  </si>
  <si>
    <t>T04499</t>
  </si>
  <si>
    <t>T04500</t>
  </si>
  <si>
    <t>C2483</t>
  </si>
  <si>
    <t>T04501</t>
  </si>
  <si>
    <t>C0769</t>
  </si>
  <si>
    <t>T04502</t>
  </si>
  <si>
    <t>C3225</t>
  </si>
  <si>
    <t>T04503</t>
  </si>
  <si>
    <t>T04504</t>
  </si>
  <si>
    <t>T04505</t>
  </si>
  <si>
    <t>C3525</t>
  </si>
  <si>
    <t>T04506</t>
  </si>
  <si>
    <t>T04507</t>
  </si>
  <si>
    <t>C0309</t>
  </si>
  <si>
    <t>T04508</t>
  </si>
  <si>
    <t>C0557</t>
  </si>
  <si>
    <t>T04509</t>
  </si>
  <si>
    <t>T04510</t>
  </si>
  <si>
    <t>C1179</t>
  </si>
  <si>
    <t>T04511</t>
  </si>
  <si>
    <t>T04512</t>
  </si>
  <si>
    <t>C0787</t>
  </si>
  <si>
    <t>T04513</t>
  </si>
  <si>
    <t>T04514</t>
  </si>
  <si>
    <t>C3231</t>
  </si>
  <si>
    <t>T04515</t>
  </si>
  <si>
    <t>T04516</t>
  </si>
  <si>
    <t>T04517</t>
  </si>
  <si>
    <t>T04518</t>
  </si>
  <si>
    <t>T04519</t>
  </si>
  <si>
    <t>C3247</t>
  </si>
  <si>
    <t>T04520</t>
  </si>
  <si>
    <t>T04521</t>
  </si>
  <si>
    <t>C4263</t>
  </si>
  <si>
    <t>T04522</t>
  </si>
  <si>
    <t>C4077</t>
  </si>
  <si>
    <t>T04523</t>
  </si>
  <si>
    <t>C1193</t>
  </si>
  <si>
    <t>T04524</t>
  </si>
  <si>
    <t>C2338</t>
  </si>
  <si>
    <t>T04525</t>
  </si>
  <si>
    <t>T04526</t>
  </si>
  <si>
    <t>C2888</t>
  </si>
  <si>
    <t>T04527</t>
  </si>
  <si>
    <t>T04528</t>
  </si>
  <si>
    <t>T04529</t>
  </si>
  <si>
    <t>T04530</t>
  </si>
  <si>
    <t>C4763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</si>
  <si>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</si>
  <si>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</si>
  <si>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</si>
  <si>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</si>
  <si>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</si>
  <si>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</si>
  <si>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</si>
  <si>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</si>
  <si>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C1216</t>
  </si>
  <si>
    <t>T04539</t>
  </si>
  <si>
    <t>T04540</t>
  </si>
  <si>
    <t>C4287</t>
  </si>
  <si>
    <t>T04541</t>
  </si>
  <si>
    <t>C0620</t>
  </si>
  <si>
    <t>T04542</t>
  </si>
  <si>
    <t>T04543</t>
  </si>
  <si>
    <t>T04544</t>
  </si>
  <si>
    <t>C0008</t>
  </si>
  <si>
    <t>T04545</t>
  </si>
  <si>
    <t>T04546</t>
  </si>
  <si>
    <t>C3598</t>
  </si>
  <si>
    <t>T04547</t>
  </si>
  <si>
    <t>C2906</t>
  </si>
  <si>
    <t>T04548</t>
  </si>
  <si>
    <t>T04549</t>
  </si>
  <si>
    <t>T04550</t>
  </si>
  <si>
    <t>T04551</t>
  </si>
  <si>
    <t>T04552</t>
  </si>
  <si>
    <t>T04553</t>
  </si>
  <si>
    <t>T04554</t>
  </si>
  <si>
    <t>C1274</t>
  </si>
  <si>
    <t>T04555</t>
  </si>
  <si>
    <t>T04556</t>
  </si>
  <si>
    <t>C3868</t>
  </si>
  <si>
    <t>T04557</t>
  </si>
  <si>
    <t>T04558</t>
  </si>
  <si>
    <t>C3708</t>
  </si>
  <si>
    <t>T04559</t>
  </si>
  <si>
    <t>C2686</t>
  </si>
  <si>
    <t>T04560</t>
  </si>
  <si>
    <t>T04561</t>
  </si>
  <si>
    <t>C2755</t>
  </si>
  <si>
    <t>T04562</t>
  </si>
  <si>
    <t>T04563</t>
  </si>
  <si>
    <t>C4691</t>
  </si>
  <si>
    <t>T04564</t>
  </si>
  <si>
    <t>T04565</t>
  </si>
  <si>
    <t>T04566</t>
  </si>
  <si>
    <t>C1266</t>
  </si>
  <si>
    <t>T04567</t>
  </si>
  <si>
    <t>T04568</t>
  </si>
  <si>
    <t>T04569</t>
  </si>
  <si>
    <t>T04570</t>
  </si>
  <si>
    <t>C2600</t>
  </si>
  <si>
    <t>T04571</t>
  </si>
  <si>
    <t>T04572</t>
  </si>
  <si>
    <t>T04573</t>
  </si>
  <si>
    <t>C3407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</si>
  <si>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</si>
  <si>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</si>
  <si>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</si>
  <si>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</si>
  <si>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</si>
  <si>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</si>
  <si>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</si>
  <si>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</si>
  <si>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</si>
  <si>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</si>
  <si>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</si>
  <si>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</si>
  <si>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</si>
  <si>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</si>
  <si>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C0469</t>
  </si>
  <si>
    <t>T04588</t>
  </si>
  <si>
    <t>T04589</t>
  </si>
  <si>
    <t>T04590</t>
  </si>
  <si>
    <t>T04591</t>
  </si>
  <si>
    <t>T04592</t>
  </si>
  <si>
    <t>T04593</t>
  </si>
  <si>
    <t>T04594</t>
  </si>
  <si>
    <t>C0049</t>
  </si>
  <si>
    <t>T04595</t>
  </si>
  <si>
    <t>C3849</t>
  </si>
  <si>
    <t>T04596</t>
  </si>
  <si>
    <t>T04597</t>
  </si>
  <si>
    <t>C2817</t>
  </si>
  <si>
    <t>T04598</t>
  </si>
  <si>
    <t>C2741</t>
  </si>
  <si>
    <t>T04599</t>
  </si>
  <si>
    <t>T04600</t>
  </si>
  <si>
    <t>C4213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</si>
  <si>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</si>
  <si>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</si>
  <si>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</si>
  <si>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</si>
  <si>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</si>
  <si>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</si>
  <si>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</si>
  <si>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</si>
  <si>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</si>
  <si>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C2316</t>
  </si>
  <si>
    <t>T04610</t>
  </si>
  <si>
    <t>T04611</t>
  </si>
  <si>
    <t>T04612</t>
  </si>
  <si>
    <t>T04613</t>
  </si>
  <si>
    <t>T04614</t>
  </si>
  <si>
    <t>T04615</t>
  </si>
  <si>
    <t>T04616</t>
  </si>
  <si>
    <t>C2106</t>
  </si>
  <si>
    <t>T04617</t>
  </si>
  <si>
    <t>C1534</t>
  </si>
  <si>
    <t>T04618</t>
  </si>
  <si>
    <t>T04619</t>
  </si>
  <si>
    <t>C1100</t>
  </si>
  <si>
    <t>T04620</t>
  </si>
  <si>
    <t>T04621</t>
  </si>
  <si>
    <t>T04622</t>
  </si>
  <si>
    <t>T04623</t>
  </si>
  <si>
    <t>C3309</t>
  </si>
  <si>
    <t>T04624</t>
  </si>
  <si>
    <t>C3425</t>
  </si>
  <si>
    <t>T04625</t>
  </si>
  <si>
    <t>C2416</t>
  </si>
  <si>
    <t>T04626</t>
  </si>
  <si>
    <t>T04627</t>
  </si>
  <si>
    <t>T04628</t>
  </si>
  <si>
    <t>C0844</t>
  </si>
  <si>
    <t>T04629</t>
  </si>
  <si>
    <t>T04630</t>
  </si>
  <si>
    <t>T04631</t>
  </si>
  <si>
    <t>C3405</t>
  </si>
  <si>
    <t>T04632</t>
  </si>
  <si>
    <t>T04633</t>
  </si>
  <si>
    <t>T04634</t>
  </si>
  <si>
    <t>C0825</t>
  </si>
  <si>
    <t>T04635</t>
  </si>
  <si>
    <t>T04636</t>
  </si>
  <si>
    <t>T04637</t>
  </si>
  <si>
    <t>T04638</t>
  </si>
  <si>
    <t>C2899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</si>
  <si>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</si>
  <si>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</si>
  <si>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</si>
  <si>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</si>
  <si>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</si>
  <si>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</si>
  <si>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</si>
  <si>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</si>
  <si>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C3301</t>
  </si>
  <si>
    <t>T04647</t>
  </si>
  <si>
    <t>C1893</t>
  </si>
  <si>
    <t>T04648</t>
  </si>
  <si>
    <t>T04649</t>
  </si>
  <si>
    <t>T04650</t>
  </si>
  <si>
    <t>T04651</t>
  </si>
  <si>
    <t>C0862</t>
  </si>
  <si>
    <t>T04652</t>
  </si>
  <si>
    <t>T04653</t>
  </si>
  <si>
    <t>C4457</t>
  </si>
  <si>
    <t>T04654</t>
  </si>
  <si>
    <t>T04655</t>
  </si>
  <si>
    <t>C0363</t>
  </si>
  <si>
    <t>T04656</t>
  </si>
  <si>
    <t>C1453</t>
  </si>
  <si>
    <t>T04657</t>
  </si>
  <si>
    <t>T04658</t>
  </si>
  <si>
    <t>C1594</t>
  </si>
  <si>
    <t>T04659</t>
  </si>
  <si>
    <t>C3014</t>
  </si>
  <si>
    <t>T04660</t>
  </si>
  <si>
    <t>C1151</t>
  </si>
  <si>
    <t>T04661</t>
  </si>
  <si>
    <t>T04662</t>
  </si>
  <si>
    <t>C3619</t>
  </si>
  <si>
    <t>T04663</t>
  </si>
  <si>
    <t>T04664</t>
  </si>
  <si>
    <t>T04665</t>
  </si>
  <si>
    <t>C4724</t>
  </si>
  <si>
    <t>T04666</t>
  </si>
  <si>
    <t>T04667</t>
  </si>
  <si>
    <t>C1261</t>
  </si>
  <si>
    <t>T04668</t>
  </si>
  <si>
    <t>T04669</t>
  </si>
  <si>
    <t>C3281</t>
  </si>
  <si>
    <t>T04670</t>
  </si>
  <si>
    <t>T04671</t>
  </si>
  <si>
    <t>T04672</t>
  </si>
  <si>
    <t>T04673</t>
  </si>
  <si>
    <t>T04674</t>
  </si>
  <si>
    <t>C2342</t>
  </si>
  <si>
    <t>T04675</t>
  </si>
  <si>
    <t>C2012</t>
  </si>
  <si>
    <t>T04676</t>
  </si>
  <si>
    <t>C0031</t>
  </si>
  <si>
    <t>T04677</t>
  </si>
  <si>
    <t>C3159</t>
  </si>
  <si>
    <t>T04678</t>
  </si>
  <si>
    <t>C1085</t>
  </si>
  <si>
    <t>T04679</t>
  </si>
  <si>
    <t>C1610</t>
  </si>
  <si>
    <t>T04680</t>
  </si>
  <si>
    <t>T04681</t>
  </si>
  <si>
    <t>C1079</t>
  </si>
  <si>
    <t>T04682</t>
  </si>
  <si>
    <t>T04683</t>
  </si>
  <si>
    <t>C3915</t>
  </si>
  <si>
    <t>T04684</t>
  </si>
  <si>
    <t>T04685</t>
  </si>
  <si>
    <t>T04686</t>
  </si>
  <si>
    <t>T04687</t>
  </si>
  <si>
    <t>T04688</t>
  </si>
  <si>
    <t>C1172</t>
  </si>
  <si>
    <t>T04689</t>
  </si>
  <si>
    <t>C1432</t>
  </si>
  <si>
    <t>T04690</t>
  </si>
  <si>
    <t>T04691</t>
  </si>
  <si>
    <t>C1879</t>
  </si>
  <si>
    <t>T04692</t>
  </si>
  <si>
    <t>T04693</t>
  </si>
  <si>
    <t>C2848</t>
  </si>
  <si>
    <t>T04694</t>
  </si>
  <si>
    <t>C4583</t>
  </si>
  <si>
    <t>T04695</t>
  </si>
  <si>
    <t>C4623</t>
  </si>
  <si>
    <t>T04696</t>
  </si>
  <si>
    <t>C0283</t>
  </si>
  <si>
    <t>T04697</t>
  </si>
  <si>
    <t>T04698</t>
  </si>
  <si>
    <t>C4376</t>
  </si>
  <si>
    <t>T04699</t>
  </si>
  <si>
    <t>T04700</t>
  </si>
  <si>
    <t>C0430</t>
  </si>
  <si>
    <t>T04701</t>
  </si>
  <si>
    <t>T04702</t>
  </si>
  <si>
    <t>T04703</t>
  </si>
  <si>
    <t>T04704</t>
  </si>
  <si>
    <t>T04705</t>
  </si>
  <si>
    <t>C0252</t>
  </si>
  <si>
    <t>T04706</t>
  </si>
  <si>
    <t>C2144</t>
  </si>
  <si>
    <t>T04707</t>
  </si>
  <si>
    <t>C3799</t>
  </si>
  <si>
    <t>T04708</t>
  </si>
  <si>
    <t>C3357</t>
  </si>
  <si>
    <t>T04709</t>
  </si>
  <si>
    <t>C1087</t>
  </si>
  <si>
    <t>T04710</t>
  </si>
  <si>
    <t>C4040</t>
  </si>
  <si>
    <t>T04711</t>
  </si>
  <si>
    <t>T04712</t>
  </si>
  <si>
    <t>C3019</t>
  </si>
  <si>
    <t>T04713</t>
  </si>
  <si>
    <t>C4056</t>
  </si>
  <si>
    <t>T04714</t>
  </si>
  <si>
    <t>T04715</t>
  </si>
  <si>
    <t>C1966</t>
  </si>
  <si>
    <t>T04716</t>
  </si>
  <si>
    <t>C1654</t>
  </si>
  <si>
    <t>T04717</t>
  </si>
  <si>
    <t>T04718</t>
  </si>
  <si>
    <t>C3329</t>
  </si>
  <si>
    <t>T04719</t>
  </si>
  <si>
    <t>C2832</t>
  </si>
  <si>
    <t>T04720</t>
  </si>
  <si>
    <t>C0858</t>
  </si>
  <si>
    <t>T04721</t>
  </si>
  <si>
    <t>C0749</t>
  </si>
  <si>
    <t>T04722</t>
  </si>
  <si>
    <t>T04723</t>
  </si>
  <si>
    <t>T04724</t>
  </si>
  <si>
    <t>T04725</t>
  </si>
  <si>
    <t>C0899</t>
  </si>
  <si>
    <t>T04726</t>
  </si>
  <si>
    <t>C2925</t>
  </si>
  <si>
    <t>T04727</t>
  </si>
  <si>
    <t>T04728</t>
  </si>
  <si>
    <t>C0236</t>
  </si>
  <si>
    <t>T04729</t>
  </si>
  <si>
    <t>T04730</t>
  </si>
  <si>
    <t>C0558</t>
  </si>
  <si>
    <t>T04731</t>
  </si>
  <si>
    <t>C0948</t>
  </si>
  <si>
    <t>T04732</t>
  </si>
  <si>
    <t>T04733</t>
  </si>
  <si>
    <t>T04734</t>
  </si>
  <si>
    <t>C0726</t>
  </si>
  <si>
    <t>T04735</t>
  </si>
  <si>
    <t>C4268</t>
  </si>
  <si>
    <t>T04736</t>
  </si>
  <si>
    <t>C4090</t>
  </si>
  <si>
    <t>T04737</t>
  </si>
  <si>
    <t>T04738</t>
  </si>
  <si>
    <t>T04739</t>
  </si>
  <si>
    <t>T04740</t>
  </si>
  <si>
    <t>T04741</t>
  </si>
  <si>
    <t>T04742</t>
  </si>
  <si>
    <t>T04743</t>
  </si>
  <si>
    <t>C3236</t>
  </si>
  <si>
    <t>T04744</t>
  </si>
  <si>
    <t>T04745</t>
  </si>
  <si>
    <t>T04746</t>
  </si>
  <si>
    <t>C3787</t>
  </si>
  <si>
    <t>T04747</t>
  </si>
  <si>
    <t>T04748</t>
  </si>
  <si>
    <t>C0990</t>
  </si>
  <si>
    <t>T04749</t>
  </si>
  <si>
    <t>C2494</t>
  </si>
  <si>
    <t>T04750</t>
  </si>
  <si>
    <t>T04751</t>
  </si>
  <si>
    <t>T04752</t>
  </si>
  <si>
    <t>C0965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</si>
  <si>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</si>
  <si>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</si>
  <si>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</si>
  <si>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</si>
  <si>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</si>
  <si>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</si>
  <si>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</si>
  <si>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</si>
  <si>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C1249</t>
  </si>
  <si>
    <t>T04761</t>
  </si>
  <si>
    <t>C1604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</si>
  <si>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</si>
  <si>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</si>
  <si>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</si>
  <si>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</si>
  <si>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</si>
  <si>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</si>
  <si>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</si>
  <si>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</si>
  <si>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</si>
  <si>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</si>
  <si>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C1974</t>
  </si>
  <si>
    <t>T04772</t>
  </si>
  <si>
    <t>C4114</t>
  </si>
  <si>
    <t>T04773</t>
  </si>
  <si>
    <t>T04774</t>
  </si>
  <si>
    <t>T04775</t>
  </si>
  <si>
    <t>C3963</t>
  </si>
  <si>
    <t>T04776</t>
  </si>
  <si>
    <t>T04777</t>
  </si>
  <si>
    <t>T04778</t>
  </si>
  <si>
    <t>T04779</t>
  </si>
  <si>
    <t>C4144</t>
  </si>
  <si>
    <t>T04780</t>
  </si>
  <si>
    <t>T04781</t>
  </si>
  <si>
    <t>T04782</t>
  </si>
  <si>
    <t>T04783</t>
  </si>
  <si>
    <t>C2599</t>
  </si>
  <si>
    <t>T04784</t>
  </si>
  <si>
    <t>T04785</t>
  </si>
  <si>
    <t>C3055</t>
  </si>
  <si>
    <t>T04786</t>
  </si>
  <si>
    <t>C0185</t>
  </si>
  <si>
    <t>T04787</t>
  </si>
  <si>
    <t>C3645</t>
  </si>
  <si>
    <t>T04788</t>
  </si>
  <si>
    <t>T04789</t>
  </si>
  <si>
    <t>T04790</t>
  </si>
  <si>
    <t>C0535</t>
  </si>
  <si>
    <t>T04791</t>
  </si>
  <si>
    <t>C2098</t>
  </si>
  <si>
    <t>T04792</t>
  </si>
  <si>
    <t>T04793</t>
  </si>
  <si>
    <t>C2457</t>
  </si>
  <si>
    <t>T04794</t>
  </si>
  <si>
    <t>T04795</t>
  </si>
  <si>
    <t>C2582</t>
  </si>
  <si>
    <t>T04796</t>
  </si>
  <si>
    <t>T04797</t>
  </si>
  <si>
    <t>T04798</t>
  </si>
  <si>
    <t>C0392</t>
  </si>
  <si>
    <t>T04799</t>
  </si>
  <si>
    <t>T04800</t>
  </si>
  <si>
    <t>T04801</t>
  </si>
  <si>
    <t>T04802</t>
  </si>
  <si>
    <t>T04803</t>
  </si>
  <si>
    <t>C3124</t>
  </si>
  <si>
    <t>T04804</t>
  </si>
  <si>
    <t>C4026</t>
  </si>
  <si>
    <t>T04805</t>
  </si>
  <si>
    <t>T04806</t>
  </si>
  <si>
    <t>C4050</t>
  </si>
  <si>
    <t>T04807</t>
  </si>
  <si>
    <t>T04808</t>
  </si>
  <si>
    <t>T04809</t>
  </si>
  <si>
    <t>C2947</t>
  </si>
  <si>
    <t>T04810</t>
  </si>
  <si>
    <t>T04811</t>
  </si>
  <si>
    <t>C2257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</si>
  <si>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</si>
  <si>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</si>
  <si>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</si>
  <si>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</si>
  <si>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</si>
  <si>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</si>
  <si>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</si>
  <si>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</si>
  <si>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C3660</t>
  </si>
  <si>
    <t>T04820</t>
  </si>
  <si>
    <t>T04821</t>
  </si>
  <si>
    <t>C2932</t>
  </si>
  <si>
    <t>T04822</t>
  </si>
  <si>
    <t>C3601</t>
  </si>
  <si>
    <t>T04823</t>
  </si>
  <si>
    <t>T04824</t>
  </si>
  <si>
    <t>T04825</t>
  </si>
  <si>
    <t>T04826</t>
  </si>
  <si>
    <t>T04827</t>
  </si>
  <si>
    <t>T04828</t>
  </si>
  <si>
    <t>C0663</t>
  </si>
  <si>
    <t>T04829</t>
  </si>
  <si>
    <t>C3476</t>
  </si>
  <si>
    <t>T04830</t>
  </si>
  <si>
    <t>T04831</t>
  </si>
  <si>
    <t>T04832</t>
  </si>
  <si>
    <t>C1041</t>
  </si>
  <si>
    <t>T04833</t>
  </si>
  <si>
    <t>T04834</t>
  </si>
  <si>
    <t>C2790</t>
  </si>
  <si>
    <t>T04835</t>
  </si>
  <si>
    <t>T04836</t>
  </si>
  <si>
    <t>C0986</t>
  </si>
  <si>
    <t>T04837</t>
  </si>
  <si>
    <t>T04838</t>
  </si>
  <si>
    <t>T04839</t>
  </si>
  <si>
    <t>T04840</t>
  </si>
  <si>
    <t>T04841</t>
  </si>
  <si>
    <t>T04842</t>
  </si>
  <si>
    <t>C1022</t>
  </si>
  <si>
    <t>T04843</t>
  </si>
  <si>
    <t>T04844</t>
  </si>
  <si>
    <t>C2596</t>
  </si>
  <si>
    <t>T04845</t>
  </si>
  <si>
    <t>C0812</t>
  </si>
  <si>
    <t>T04846</t>
  </si>
  <si>
    <t>T04847</t>
  </si>
  <si>
    <t>C4454</t>
  </si>
  <si>
    <t>T04848</t>
  </si>
  <si>
    <t>T04849</t>
  </si>
  <si>
    <t>C4568</t>
  </si>
  <si>
    <t>T04850</t>
  </si>
  <si>
    <t>T04851</t>
  </si>
  <si>
    <t>T04852</t>
  </si>
  <si>
    <t>C1242</t>
  </si>
  <si>
    <t>T04853</t>
  </si>
  <si>
    <t>T04854</t>
  </si>
  <si>
    <t>C4882</t>
  </si>
  <si>
    <t>T04855</t>
  </si>
  <si>
    <t>T04856</t>
  </si>
  <si>
    <t>T04857</t>
  </si>
  <si>
    <t>C0645</t>
  </si>
  <si>
    <t>T04858</t>
  </si>
  <si>
    <t>T04859</t>
  </si>
  <si>
    <t>T04860</t>
  </si>
  <si>
    <t>C1027</t>
  </si>
  <si>
    <t>T04861</t>
  </si>
  <si>
    <t>T04862</t>
  </si>
  <si>
    <t>T04863</t>
  </si>
  <si>
    <t>T04864</t>
  </si>
  <si>
    <t>C0703</t>
  </si>
  <si>
    <t>T04865</t>
  </si>
  <si>
    <t>T04866</t>
  </si>
  <si>
    <t>T04867</t>
  </si>
  <si>
    <t>C1461</t>
  </si>
  <si>
    <t>T04868</t>
  </si>
  <si>
    <t>T04869</t>
  </si>
  <si>
    <t>T04870</t>
  </si>
  <si>
    <t>C3594</t>
  </si>
  <si>
    <t>T04871</t>
  </si>
  <si>
    <t>T04872</t>
  </si>
  <si>
    <t>C0521</t>
  </si>
  <si>
    <t>T04873</t>
  </si>
  <si>
    <t>T04874</t>
  </si>
  <si>
    <t>T04875</t>
  </si>
  <si>
    <t>C0552</t>
  </si>
  <si>
    <t>T04876</t>
  </si>
  <si>
    <t>T04877</t>
  </si>
  <si>
    <t>T04878</t>
  </si>
  <si>
    <t>T04879</t>
  </si>
  <si>
    <t>C1573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</si>
  <si>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</si>
  <si>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</si>
  <si>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</si>
  <si>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</si>
  <si>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</si>
  <si>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</si>
  <si>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</si>
  <si>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</si>
  <si>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</si>
  <si>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C1247</t>
  </si>
  <si>
    <t>T04889</t>
  </si>
  <si>
    <t>T04890</t>
  </si>
  <si>
    <t>C0789</t>
  </si>
  <si>
    <t>T04891</t>
  </si>
  <si>
    <t>T04892</t>
  </si>
  <si>
    <t>C4200</t>
  </si>
  <si>
    <t>T04893</t>
  </si>
  <si>
    <t>T04894</t>
  </si>
  <si>
    <t>C0906</t>
  </si>
  <si>
    <t>T04895</t>
  </si>
  <si>
    <t>T04896</t>
  </si>
  <si>
    <t>T04897</t>
  </si>
  <si>
    <t>T04898</t>
  </si>
  <si>
    <t>C1213</t>
  </si>
  <si>
    <t>T04899</t>
  </si>
  <si>
    <t>T04900</t>
  </si>
  <si>
    <t>T04901</t>
  </si>
  <si>
    <t>T04902</t>
  </si>
  <si>
    <t>T04903</t>
  </si>
  <si>
    <t>T04904</t>
  </si>
  <si>
    <t>C1933</t>
  </si>
  <si>
    <t>T04905</t>
  </si>
  <si>
    <t>C3577</t>
  </si>
  <si>
    <t>T04906</t>
  </si>
  <si>
    <t>T04907</t>
  </si>
  <si>
    <t>C4544</t>
  </si>
  <si>
    <t>T04908</t>
  </si>
  <si>
    <t>T04909</t>
  </si>
  <si>
    <t>T04910</t>
  </si>
  <si>
    <t>C0701</t>
  </si>
  <si>
    <t>T04911</t>
  </si>
  <si>
    <t>C0319</t>
  </si>
  <si>
    <t>T04912</t>
  </si>
  <si>
    <t>T04913</t>
  </si>
  <si>
    <t>C1029</t>
  </si>
  <si>
    <t>T04914</t>
  </si>
  <si>
    <t>T04915</t>
  </si>
  <si>
    <t>T04916</t>
  </si>
  <si>
    <t>T04917</t>
  </si>
  <si>
    <t>C2351</t>
  </si>
  <si>
    <t>T04918</t>
  </si>
  <si>
    <t>C1709</t>
  </si>
  <si>
    <t>T04919</t>
  </si>
  <si>
    <t>T04920</t>
  </si>
  <si>
    <t>C2148</t>
  </si>
  <si>
    <t>T04921</t>
  </si>
  <si>
    <t>C3047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</si>
  <si>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</si>
  <si>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</si>
  <si>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</si>
  <si>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</si>
  <si>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</si>
  <si>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</si>
  <si>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</si>
  <si>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</si>
  <si>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</si>
  <si>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</si>
  <si>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</si>
  <si>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</si>
  <si>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</si>
  <si>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</si>
  <si>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</si>
  <si>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</si>
  <si>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</si>
  <si>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</si>
  <si>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C4659</t>
  </si>
  <si>
    <t>T04940</t>
  </si>
  <si>
    <t>T04941</t>
  </si>
  <si>
    <t>C3615</t>
  </si>
  <si>
    <t>T04942</t>
  </si>
  <si>
    <t>T04943</t>
  </si>
  <si>
    <t>T04944</t>
  </si>
  <si>
    <t>T04945</t>
  </si>
  <si>
    <t>T04946</t>
  </si>
  <si>
    <t>T04947</t>
  </si>
  <si>
    <t>C4542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</si>
  <si>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</si>
  <si>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</si>
  <si>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</si>
  <si>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</si>
  <si>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</si>
  <si>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</si>
  <si>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</si>
  <si>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</si>
  <si>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</si>
  <si>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</si>
  <si>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C3053</t>
  </si>
  <si>
    <t>T04958</t>
  </si>
  <si>
    <t>T04959</t>
  </si>
  <si>
    <t>C4892</t>
  </si>
  <si>
    <t>T04960</t>
  </si>
  <si>
    <t>T04961</t>
  </si>
  <si>
    <t>T04962</t>
  </si>
  <si>
    <t>T04963</t>
  </si>
  <si>
    <t>T04964</t>
  </si>
  <si>
    <t>T04965</t>
  </si>
  <si>
    <t>T04966</t>
  </si>
  <si>
    <t>C4803</t>
  </si>
  <si>
    <t>T04967</t>
  </si>
  <si>
    <t>C4248</t>
  </si>
  <si>
    <t>T04968</t>
  </si>
  <si>
    <t>C0623</t>
  </si>
  <si>
    <t>T04969</t>
  </si>
  <si>
    <t>C3491</t>
  </si>
  <si>
    <t>T04970</t>
  </si>
  <si>
    <t>T04971</t>
  </si>
  <si>
    <t>T04972</t>
  </si>
  <si>
    <t>C0478</t>
  </si>
  <si>
    <t>T04973</t>
  </si>
  <si>
    <t>T04974</t>
  </si>
  <si>
    <t>C4883</t>
  </si>
  <si>
    <t>T04975</t>
  </si>
  <si>
    <t>C4064</t>
  </si>
  <si>
    <t>T04976</t>
  </si>
  <si>
    <t>T04977</t>
  </si>
  <si>
    <t>T04978</t>
  </si>
  <si>
    <t>C3537</t>
  </si>
  <si>
    <t>T04979</t>
  </si>
  <si>
    <t>T04980</t>
  </si>
  <si>
    <t>C4556</t>
  </si>
  <si>
    <t>T04981</t>
  </si>
  <si>
    <t>T04982</t>
  </si>
  <si>
    <t>T04983</t>
  </si>
  <si>
    <t>T04984</t>
  </si>
  <si>
    <t>T04985</t>
  </si>
  <si>
    <t>T04986</t>
  </si>
  <si>
    <t>T04987</t>
  </si>
  <si>
    <t>C1862</t>
  </si>
  <si>
    <t>T04988</t>
  </si>
  <si>
    <t>C2159</t>
  </si>
  <si>
    <t>T04989</t>
  </si>
  <si>
    <t>T04990</t>
  </si>
  <si>
    <t>T04991</t>
  </si>
  <si>
    <t>T04992</t>
  </si>
  <si>
    <t>T04993</t>
  </si>
  <si>
    <t>C2168</t>
  </si>
  <si>
    <t>T04994</t>
  </si>
  <si>
    <t>C3875</t>
  </si>
  <si>
    <t>T04995</t>
  </si>
  <si>
    <t>C2063</t>
  </si>
  <si>
    <t>T04996</t>
  </si>
  <si>
    <t>T04997</t>
  </si>
  <si>
    <t>C2484</t>
  </si>
  <si>
    <t>T04998</t>
  </si>
  <si>
    <t>T04999</t>
  </si>
  <si>
    <t>T05000</t>
  </si>
  <si>
    <t>T05001</t>
  </si>
  <si>
    <t>C2054</t>
  </si>
  <si>
    <t>T05002</t>
  </si>
  <si>
    <t>C2904</t>
  </si>
  <si>
    <t>T05003</t>
  </si>
  <si>
    <t>C3671</t>
  </si>
  <si>
    <t>T05004</t>
  </si>
  <si>
    <t>T05005</t>
  </si>
  <si>
    <t>T05006</t>
  </si>
  <si>
    <t>T05007</t>
  </si>
  <si>
    <t>T05008</t>
  </si>
  <si>
    <t>T05009</t>
  </si>
  <si>
    <t>C4531</t>
  </si>
  <si>
    <t>T05010</t>
  </si>
  <si>
    <t>C3132</t>
  </si>
  <si>
    <t>T05011</t>
  </si>
  <si>
    <t>T05012</t>
  </si>
  <si>
    <t>T05013</t>
  </si>
  <si>
    <t>T05014</t>
  </si>
  <si>
    <t>C0130</t>
  </si>
  <si>
    <t>T05015</t>
  </si>
  <si>
    <t>T05016</t>
  </si>
  <si>
    <t>T05017</t>
  </si>
  <si>
    <t>T05018</t>
  </si>
  <si>
    <t>T05019</t>
  </si>
  <si>
    <t>C1042</t>
  </si>
  <si>
    <t>T05020</t>
  </si>
  <si>
    <t>T05021</t>
  </si>
  <si>
    <t>T05022</t>
  </si>
  <si>
    <t>T05023</t>
  </si>
  <si>
    <t>C3469</t>
  </si>
  <si>
    <t>T05024</t>
  </si>
  <si>
    <t>C3641</t>
  </si>
  <si>
    <t>T05025</t>
  </si>
  <si>
    <t>T05026</t>
  </si>
  <si>
    <t>T05027</t>
  </si>
  <si>
    <t>T05028</t>
  </si>
  <si>
    <t>T05029</t>
  </si>
  <si>
    <t>T05030</t>
  </si>
  <si>
    <t>T05031</t>
  </si>
  <si>
    <t>C1007</t>
  </si>
  <si>
    <t>T05032</t>
  </si>
  <si>
    <t>T05033</t>
  </si>
  <si>
    <t>C0278</t>
  </si>
  <si>
    <t>T05034</t>
  </si>
  <si>
    <t>T05035</t>
  </si>
  <si>
    <t>T05036</t>
  </si>
  <si>
    <t>T05037</t>
  </si>
  <si>
    <t>T05038</t>
  </si>
  <si>
    <t>C2374</t>
  </si>
  <si>
    <t>T05039</t>
  </si>
  <si>
    <t>C3013</t>
  </si>
  <si>
    <t>T05040</t>
  </si>
  <si>
    <t>T05041</t>
  </si>
  <si>
    <t>T05042</t>
  </si>
  <si>
    <t>T05043</t>
  </si>
  <si>
    <t>T05044</t>
  </si>
  <si>
    <t>T05045</t>
  </si>
  <si>
    <t>C0927</t>
  </si>
  <si>
    <t>T05046</t>
  </si>
  <si>
    <t>T05047</t>
  </si>
  <si>
    <t>C2138</t>
  </si>
  <si>
    <t>T05048</t>
  </si>
  <si>
    <t>T05049</t>
  </si>
  <si>
    <t>T05050</t>
  </si>
  <si>
    <t>T05051</t>
  </si>
  <si>
    <t>T05052</t>
  </si>
  <si>
    <t>T05053</t>
  </si>
  <si>
    <t>C0057</t>
  </si>
  <si>
    <t>T05054</t>
  </si>
  <si>
    <t>T05055</t>
  </si>
  <si>
    <t>C1291</t>
  </si>
  <si>
    <t>T05056</t>
  </si>
  <si>
    <t>T05057</t>
  </si>
  <si>
    <t>T05058</t>
  </si>
  <si>
    <t>T05059</t>
  </si>
  <si>
    <t>C3020</t>
  </si>
  <si>
    <t>T05060</t>
  </si>
  <si>
    <t>C3371</t>
  </si>
  <si>
    <t>T05061</t>
  </si>
  <si>
    <t>T05062</t>
  </si>
  <si>
    <t>T05063</t>
  </si>
  <si>
    <t>C1322</t>
  </si>
  <si>
    <t>T05064</t>
  </si>
  <si>
    <t>C0213</t>
  </si>
  <si>
    <t>T05065</t>
  </si>
  <si>
    <t>T05066</t>
  </si>
  <si>
    <t>C0741</t>
  </si>
  <si>
    <t>T05067</t>
  </si>
  <si>
    <t>C3312</t>
  </si>
  <si>
    <t>T05068</t>
  </si>
  <si>
    <t>C0118</t>
  </si>
  <si>
    <t>T05069</t>
  </si>
  <si>
    <t>T05070</t>
  </si>
  <si>
    <t>C2565</t>
  </si>
  <si>
    <t>T05071</t>
  </si>
  <si>
    <t>T05072</t>
  </si>
  <si>
    <t>T05073</t>
  </si>
  <si>
    <t>T05074</t>
  </si>
  <si>
    <t>C1917</t>
  </si>
  <si>
    <t>T05075</t>
  </si>
  <si>
    <t>C4858</t>
  </si>
  <si>
    <t>T05076</t>
  </si>
  <si>
    <t>T05077</t>
  </si>
  <si>
    <t>T05078</t>
  </si>
  <si>
    <t>C0953</t>
  </si>
  <si>
    <t>T05079</t>
  </si>
  <si>
    <t>T05080</t>
  </si>
  <si>
    <t>T05081</t>
  </si>
  <si>
    <t>C2204</t>
  </si>
  <si>
    <t>T05082</t>
  </si>
  <si>
    <t>C1997</t>
  </si>
  <si>
    <t>T05083</t>
  </si>
  <si>
    <t>C3064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</si>
  <si>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</si>
  <si>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</si>
  <si>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</si>
  <si>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</si>
  <si>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</si>
  <si>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</si>
  <si>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</si>
  <si>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</si>
  <si>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</si>
  <si>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C2429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</si>
  <si>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</si>
  <si>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</si>
  <si>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</si>
  <si>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</si>
  <si>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</si>
  <si>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</si>
  <si>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</si>
  <si>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</si>
  <si>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C4821</t>
  </si>
  <si>
    <t>T05101</t>
  </si>
  <si>
    <t>C0685</t>
  </si>
  <si>
    <t>T05102</t>
  </si>
  <si>
    <t>T05103</t>
  </si>
  <si>
    <t>C3144</t>
  </si>
  <si>
    <t>T05104</t>
  </si>
  <si>
    <t>C1870</t>
  </si>
  <si>
    <t>T05105</t>
  </si>
  <si>
    <t>T05106</t>
  </si>
  <si>
    <t>T05107</t>
  </si>
  <si>
    <t>T05108</t>
  </si>
  <si>
    <t>T05109</t>
  </si>
  <si>
    <t>C4514</t>
  </si>
  <si>
    <t>T05110</t>
  </si>
  <si>
    <t>T05111</t>
  </si>
  <si>
    <t>T05112</t>
  </si>
  <si>
    <t>C1337</t>
  </si>
  <si>
    <t>T05113</t>
  </si>
  <si>
    <t>T05114</t>
  </si>
  <si>
    <t>T05115</t>
  </si>
  <si>
    <t>T05116</t>
  </si>
  <si>
    <t>T05117</t>
  </si>
  <si>
    <t>T05118</t>
  </si>
  <si>
    <t>C4517</t>
  </si>
  <si>
    <t>T05119</t>
  </si>
  <si>
    <t>C4110</t>
  </si>
  <si>
    <t>T05120</t>
  </si>
  <si>
    <t>T05121</t>
  </si>
  <si>
    <t>C2491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</si>
  <si>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</si>
  <si>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</si>
  <si>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</si>
  <si>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</si>
  <si>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</si>
  <si>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</si>
  <si>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</si>
  <si>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</si>
  <si>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C3087</t>
  </si>
  <si>
    <t>T05130</t>
  </si>
  <si>
    <t>T05131</t>
  </si>
  <si>
    <t>T05132</t>
  </si>
  <si>
    <t>T05133</t>
  </si>
  <si>
    <t>T05134</t>
  </si>
  <si>
    <t>T05135</t>
  </si>
  <si>
    <t>T05136</t>
  </si>
  <si>
    <t>C3415</t>
  </si>
  <si>
    <t>T05137</t>
  </si>
  <si>
    <t>T05138</t>
  </si>
  <si>
    <t>T05139</t>
  </si>
  <si>
    <t>T05140</t>
  </si>
  <si>
    <t>T05141</t>
  </si>
  <si>
    <t>C0600</t>
  </si>
  <si>
    <t>T05142</t>
  </si>
  <si>
    <t>T05143</t>
  </si>
  <si>
    <t>T05144</t>
  </si>
  <si>
    <t>T05145</t>
  </si>
  <si>
    <t>C0225</t>
  </si>
  <si>
    <t>T05146</t>
  </si>
  <si>
    <t>C2498</t>
  </si>
  <si>
    <t>T05147</t>
  </si>
  <si>
    <t>T05148</t>
  </si>
  <si>
    <t>T05149</t>
  </si>
  <si>
    <t>C0898</t>
  </si>
  <si>
    <t>T05150</t>
  </si>
  <si>
    <t>T05151</t>
  </si>
  <si>
    <t>T05152</t>
  </si>
  <si>
    <t>T05153</t>
  </si>
  <si>
    <t>T05154</t>
  </si>
  <si>
    <t>C4665</t>
  </si>
  <si>
    <t>T05155</t>
  </si>
  <si>
    <t>T05156</t>
  </si>
  <si>
    <t>T05157</t>
  </si>
  <si>
    <t>C3789</t>
  </si>
  <si>
    <t>T05158</t>
  </si>
  <si>
    <t>T05159</t>
  </si>
  <si>
    <t>T05160</t>
  </si>
  <si>
    <t>T05161</t>
  </si>
  <si>
    <t>C4053</t>
  </si>
  <si>
    <t>T05162</t>
  </si>
  <si>
    <t>C0134</t>
  </si>
  <si>
    <t>T05163</t>
  </si>
  <si>
    <t>C3203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</si>
  <si>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</si>
  <si>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</si>
  <si>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</si>
  <si>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</si>
  <si>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</si>
  <si>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</si>
  <si>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</si>
  <si>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</si>
  <si>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C2523</t>
  </si>
  <si>
    <t>T05172</t>
  </si>
  <si>
    <t>T05173</t>
  </si>
  <si>
    <t>C0310</t>
  </si>
  <si>
    <t>T05174</t>
  </si>
  <si>
    <t>T05175</t>
  </si>
  <si>
    <t>C3696</t>
  </si>
  <si>
    <t>T05176</t>
  </si>
  <si>
    <t>T05177</t>
  </si>
  <si>
    <t>T05178</t>
  </si>
  <si>
    <t>C1858</t>
  </si>
  <si>
    <t>T05179</t>
  </si>
  <si>
    <t>C3142</t>
  </si>
  <si>
    <t>T05180</t>
  </si>
  <si>
    <t>T05181</t>
  </si>
  <si>
    <t>C4582</t>
  </si>
  <si>
    <t>T05182</t>
  </si>
  <si>
    <t>C4420</t>
  </si>
  <si>
    <t>T05183</t>
  </si>
  <si>
    <t>T05184</t>
  </si>
  <si>
    <t>T05185</t>
  </si>
  <si>
    <t>T05186</t>
  </si>
  <si>
    <t>T05187</t>
  </si>
  <si>
    <t>T05188</t>
  </si>
  <si>
    <t>C4122</t>
  </si>
  <si>
    <t>T05189</t>
  </si>
  <si>
    <t>T05190</t>
  </si>
  <si>
    <t>T05191</t>
  </si>
  <si>
    <t>T05192</t>
  </si>
  <si>
    <t>C3640</t>
  </si>
  <si>
    <t>T05193</t>
  </si>
  <si>
    <t>C3716</t>
  </si>
  <si>
    <t>T05194</t>
  </si>
  <si>
    <t>T05195</t>
  </si>
  <si>
    <t>C3774</t>
  </si>
  <si>
    <t>T05196</t>
  </si>
  <si>
    <t>C3118</t>
  </si>
  <si>
    <t>T05197</t>
  </si>
  <si>
    <t>C4189</t>
  </si>
  <si>
    <t>T05198</t>
  </si>
  <si>
    <t>T05199</t>
  </si>
  <si>
    <t>T05200</t>
  </si>
  <si>
    <t>T05201</t>
  </si>
  <si>
    <t>T05202</t>
  </si>
  <si>
    <t>T05203</t>
  </si>
  <si>
    <t>C3086</t>
  </si>
  <si>
    <t>T05204</t>
  </si>
  <si>
    <t>C4349</t>
  </si>
  <si>
    <t>T05205</t>
  </si>
  <si>
    <t>T05206</t>
  </si>
  <si>
    <t>C4346</t>
  </si>
  <si>
    <t>T05207</t>
  </si>
  <si>
    <t>C3661</t>
  </si>
  <si>
    <t>T05208</t>
  </si>
  <si>
    <t>T05209</t>
  </si>
  <si>
    <t>T05210</t>
  </si>
  <si>
    <t>C1227</t>
  </si>
  <si>
    <t>T05211</t>
  </si>
  <si>
    <t>T05212</t>
  </si>
  <si>
    <t>T05213</t>
  </si>
  <si>
    <t>C2797</t>
  </si>
  <si>
    <t>T05214</t>
  </si>
  <si>
    <t>C2593</t>
  </si>
  <si>
    <t>T05215</t>
  </si>
  <si>
    <t>T05216</t>
  </si>
  <si>
    <t>T05217</t>
  </si>
  <si>
    <t>T05218</t>
  </si>
  <si>
    <t>C0300</t>
  </si>
  <si>
    <t>T05219</t>
  </si>
  <si>
    <t>T05220</t>
  </si>
  <si>
    <t>T05221</t>
  </si>
  <si>
    <t>C2665</t>
  </si>
  <si>
    <t>T05222</t>
  </si>
  <si>
    <t>T05223</t>
  </si>
  <si>
    <t>C2180</t>
  </si>
  <si>
    <t>T05224</t>
  </si>
  <si>
    <t>C4985</t>
  </si>
  <si>
    <t>T05225</t>
  </si>
  <si>
    <t>T05226</t>
  </si>
  <si>
    <t>C0170</t>
  </si>
  <si>
    <t>T05227</t>
  </si>
  <si>
    <t>C2526</t>
  </si>
  <si>
    <t>T05228</t>
  </si>
  <si>
    <t>C0360</t>
  </si>
  <si>
    <t>T05229</t>
  </si>
  <si>
    <t>C0879</t>
  </si>
  <si>
    <t>T05230</t>
  </si>
  <si>
    <t>T05231</t>
  </si>
  <si>
    <t>T05232</t>
  </si>
  <si>
    <t>T05233</t>
  </si>
  <si>
    <t>C1164</t>
  </si>
  <si>
    <t>T05234</t>
  </si>
  <si>
    <t>C3007</t>
  </si>
  <si>
    <t>T05235</t>
  </si>
  <si>
    <t>C1831</t>
  </si>
  <si>
    <t>T05236</t>
  </si>
  <si>
    <t>T05237</t>
  </si>
  <si>
    <t>C3387</t>
  </si>
  <si>
    <t>T05238</t>
  </si>
  <si>
    <t>T05239</t>
  </si>
  <si>
    <t>C1884</t>
  </si>
  <si>
    <t>T05240</t>
  </si>
  <si>
    <t>C1555</t>
  </si>
  <si>
    <t>T05241</t>
  </si>
  <si>
    <t>T05242</t>
  </si>
  <si>
    <t>C0991</t>
  </si>
  <si>
    <t>T05243</t>
  </si>
  <si>
    <t>T05244</t>
  </si>
  <si>
    <t>T05245</t>
  </si>
  <si>
    <t>T05246</t>
  </si>
  <si>
    <t>C3741</t>
  </si>
  <si>
    <t>T05247</t>
  </si>
  <si>
    <t>T05248</t>
  </si>
  <si>
    <t>T05249</t>
  </si>
  <si>
    <t>T05250</t>
  </si>
  <si>
    <t>C0282</t>
  </si>
  <si>
    <t>T05251</t>
  </si>
  <si>
    <t>T05252</t>
  </si>
  <si>
    <t>T05253</t>
  </si>
  <si>
    <t>C1082</t>
  </si>
  <si>
    <t>T05254</t>
  </si>
  <si>
    <t>C1579</t>
  </si>
  <si>
    <t>T05255</t>
  </si>
  <si>
    <t>T05256</t>
  </si>
  <si>
    <t>T05257</t>
  </si>
  <si>
    <t>T05258</t>
  </si>
  <si>
    <t>C0868</t>
  </si>
  <si>
    <t>T05259</t>
  </si>
  <si>
    <t>T05260</t>
  </si>
  <si>
    <t>T05261</t>
  </si>
  <si>
    <t>C4968</t>
  </si>
  <si>
    <t>T05262</t>
  </si>
  <si>
    <t>T05263</t>
  </si>
  <si>
    <t>T05264</t>
  </si>
  <si>
    <t>T05265</t>
  </si>
  <si>
    <t>C3162</t>
  </si>
  <si>
    <t>T05266</t>
  </si>
  <si>
    <t>T05267</t>
  </si>
  <si>
    <t>T05268</t>
  </si>
  <si>
    <t>C2864</t>
  </si>
  <si>
    <t>T05269</t>
  </si>
  <si>
    <t>T05270</t>
  </si>
  <si>
    <t>T05271</t>
  </si>
  <si>
    <t>T05272</t>
  </si>
  <si>
    <t>T05273</t>
  </si>
  <si>
    <t>T05274</t>
  </si>
  <si>
    <t>T05275</t>
  </si>
  <si>
    <t>C0178</t>
  </si>
  <si>
    <t>T05276</t>
  </si>
  <si>
    <t>T05277</t>
  </si>
  <si>
    <t>T05278</t>
  </si>
  <si>
    <t>T05279</t>
  </si>
  <si>
    <t>T05280</t>
  </si>
  <si>
    <t>T05281</t>
  </si>
  <si>
    <t>C0174</t>
  </si>
  <si>
    <t>T05282</t>
  </si>
  <si>
    <t>T05283</t>
  </si>
  <si>
    <t>T05284</t>
  </si>
  <si>
    <t>T05285</t>
  </si>
  <si>
    <t>T05286</t>
  </si>
  <si>
    <t>T05287</t>
  </si>
  <si>
    <t>T05288</t>
  </si>
  <si>
    <t>C1538</t>
  </si>
  <si>
    <t>T05289</t>
  </si>
  <si>
    <t>C0635</t>
  </si>
  <si>
    <t>T05290</t>
  </si>
  <si>
    <t>T05291</t>
  </si>
  <si>
    <t>T05292</t>
  </si>
  <si>
    <t>T05293</t>
  </si>
  <si>
    <t>T05294</t>
  </si>
  <si>
    <t>T05295</t>
  </si>
  <si>
    <t>T05296</t>
  </si>
  <si>
    <t>C2006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</si>
  <si>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</si>
  <si>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</si>
  <si>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</si>
  <si>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</si>
  <si>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</si>
  <si>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</si>
  <si>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</si>
  <si>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</si>
  <si>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</si>
  <si>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</si>
  <si>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</si>
  <si>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</si>
  <si>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</si>
  <si>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C2362</t>
  </si>
  <si>
    <t>T05310</t>
  </si>
  <si>
    <t>C3603</t>
  </si>
  <si>
    <t>T05311</t>
  </si>
  <si>
    <t>T05312</t>
  </si>
  <si>
    <t>T05313</t>
  </si>
  <si>
    <t>C2759</t>
  </si>
  <si>
    <t>T05314</t>
  </si>
  <si>
    <t>T05315</t>
  </si>
  <si>
    <t>T05316</t>
  </si>
  <si>
    <t>C4513</t>
  </si>
  <si>
    <t>T05317</t>
  </si>
  <si>
    <t>T05318</t>
  </si>
  <si>
    <t>C3170</t>
  </si>
  <si>
    <t>T05319</t>
  </si>
  <si>
    <t>C4251</t>
  </si>
  <si>
    <t>T05320</t>
  </si>
  <si>
    <t>T05321</t>
  </si>
  <si>
    <t>C1889</t>
  </si>
  <si>
    <t>T05322</t>
  </si>
  <si>
    <t>T05323</t>
  </si>
  <si>
    <t>T05324</t>
  </si>
  <si>
    <t>T05325</t>
  </si>
  <si>
    <t>T05326</t>
  </si>
  <si>
    <t>T05327</t>
  </si>
  <si>
    <t>C0856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</si>
  <si>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</si>
  <si>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</si>
  <si>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</si>
  <si>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</si>
  <si>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</si>
  <si>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</si>
  <si>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</si>
  <si>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</si>
  <si>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C3178</t>
  </si>
  <si>
    <t>T05336</t>
  </si>
  <si>
    <t>T05337</t>
  </si>
  <si>
    <t>T05338</t>
  </si>
  <si>
    <t>C2852</t>
  </si>
  <si>
    <t>T05339</t>
  </si>
  <si>
    <t>T05340</t>
  </si>
  <si>
    <t>T05341</t>
  </si>
  <si>
    <t>C4397</t>
  </si>
  <si>
    <t>T05342</t>
  </si>
  <si>
    <t>C1115</t>
  </si>
  <si>
    <t>T05343</t>
  </si>
  <si>
    <t>T05344</t>
  </si>
  <si>
    <t>C3759</t>
  </si>
  <si>
    <t>T05345</t>
  </si>
  <si>
    <t>C1413</t>
  </si>
  <si>
    <t>T05346</t>
  </si>
  <si>
    <t>T05347</t>
  </si>
  <si>
    <t>T05348</t>
  </si>
  <si>
    <t>T05349</t>
  </si>
  <si>
    <t>T05350</t>
  </si>
  <si>
    <t>C2859</t>
  </si>
  <si>
    <t>T05351</t>
  </si>
  <si>
    <t>C3117</t>
  </si>
  <si>
    <t>T05352</t>
  </si>
  <si>
    <t>C2900</t>
  </si>
  <si>
    <t>T05353</t>
  </si>
  <si>
    <t>T05354</t>
  </si>
  <si>
    <t>T05355</t>
  </si>
  <si>
    <t>T05356</t>
  </si>
  <si>
    <t>C4677</t>
  </si>
  <si>
    <t>T05357</t>
  </si>
  <si>
    <t>C1235</t>
  </si>
  <si>
    <t>T05358</t>
  </si>
  <si>
    <t>T05359</t>
  </si>
  <si>
    <t>T05360</t>
  </si>
  <si>
    <t>T05361</t>
  </si>
  <si>
    <t>T05362</t>
  </si>
  <si>
    <t>T05363</t>
  </si>
  <si>
    <t>T05364</t>
  </si>
  <si>
    <t>C0016</t>
  </si>
  <si>
    <t>T05365</t>
  </si>
  <si>
    <t>C2468</t>
  </si>
  <si>
    <t>T05366</t>
  </si>
  <si>
    <t>T05367</t>
  </si>
  <si>
    <t>T05368</t>
  </si>
  <si>
    <t>T05369</t>
  </si>
  <si>
    <t>T05370</t>
  </si>
  <si>
    <t>T05371</t>
  </si>
  <si>
    <t>C0045</t>
  </si>
  <si>
    <t>T05372</t>
  </si>
  <si>
    <t>T05373</t>
  </si>
  <si>
    <t>C1930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</si>
  <si>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</si>
  <si>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</si>
  <si>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</si>
  <si>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</si>
  <si>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</si>
  <si>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</si>
  <si>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</si>
  <si>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</si>
  <si>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</si>
  <si>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</si>
  <si>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C3638</t>
  </si>
  <si>
    <t>T05384</t>
  </si>
  <si>
    <t>C0539</t>
  </si>
  <si>
    <t>T05385</t>
  </si>
  <si>
    <t>C3720</t>
  </si>
  <si>
    <t>T05386</t>
  </si>
  <si>
    <t>T05387</t>
  </si>
  <si>
    <t>T05388</t>
  </si>
  <si>
    <t>T05389</t>
  </si>
  <si>
    <t>T05390</t>
  </si>
  <si>
    <t>C2739</t>
  </si>
  <si>
    <t>T05391</t>
  </si>
  <si>
    <t>C3560</t>
  </si>
  <si>
    <t>T05392</t>
  </si>
  <si>
    <t>C2139</t>
  </si>
  <si>
    <t>T05393</t>
  </si>
  <si>
    <t>C0853</t>
  </si>
  <si>
    <t>T05394</t>
  </si>
  <si>
    <t>C4060</t>
  </si>
  <si>
    <t>T05395</t>
  </si>
  <si>
    <t>T05396</t>
  </si>
  <si>
    <t>T05397</t>
  </si>
  <si>
    <t>T05398</t>
  </si>
  <si>
    <t>T05399</t>
  </si>
  <si>
    <t>C0425</t>
  </si>
  <si>
    <t>T05400</t>
  </si>
  <si>
    <t>C3794</t>
  </si>
  <si>
    <t>T05401</t>
  </si>
  <si>
    <t>T05402</t>
  </si>
  <si>
    <t>T05403</t>
  </si>
  <si>
    <t>T05404</t>
  </si>
  <si>
    <t>C2578</t>
  </si>
  <si>
    <t>T05405</t>
  </si>
  <si>
    <t>T05406</t>
  </si>
  <si>
    <t>C3751</t>
  </si>
  <si>
    <t>T05407</t>
  </si>
  <si>
    <t>C4772</t>
  </si>
  <si>
    <t>T05408</t>
  </si>
  <si>
    <t>T05409</t>
  </si>
  <si>
    <t>C1557</t>
  </si>
  <si>
    <t>T05410</t>
  </si>
  <si>
    <t>C2164</t>
  </si>
  <si>
    <t>T05411</t>
  </si>
  <si>
    <t>T05412</t>
  </si>
  <si>
    <t>T05413</t>
  </si>
  <si>
    <t>T05414</t>
  </si>
  <si>
    <t>T05415</t>
  </si>
  <si>
    <t>C3575</t>
  </si>
  <si>
    <t>T05416</t>
  </si>
  <si>
    <t>T05417</t>
  </si>
  <si>
    <t>T05418</t>
  </si>
  <si>
    <t>T05419</t>
  </si>
  <si>
    <t>T05420</t>
  </si>
  <si>
    <t>C4025</t>
  </si>
  <si>
    <t>T05421</t>
  </si>
  <si>
    <t>C3023</t>
  </si>
  <si>
    <t>T05422</t>
  </si>
  <si>
    <t>T05423</t>
  </si>
  <si>
    <t>C0820</t>
  </si>
  <si>
    <t>T05424</t>
  </si>
  <si>
    <t>T05425</t>
  </si>
  <si>
    <t>T05426</t>
  </si>
  <si>
    <t>T05427</t>
  </si>
  <si>
    <t>T05428</t>
  </si>
  <si>
    <t>T05429</t>
  </si>
  <si>
    <t>T05430</t>
  </si>
  <si>
    <t>C4972</t>
  </si>
  <si>
    <t>T05431</t>
  </si>
  <si>
    <t>T05432</t>
  </si>
  <si>
    <t>C2312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</si>
  <si>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</si>
  <si>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</si>
  <si>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</si>
  <si>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</si>
  <si>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</si>
  <si>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</si>
  <si>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</si>
  <si>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</si>
  <si>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C2107</t>
  </si>
  <si>
    <t>T05441</t>
  </si>
  <si>
    <t>C4815</t>
  </si>
  <si>
    <t>T05442</t>
  </si>
  <si>
    <t>T05443</t>
  </si>
  <si>
    <t>T05444</t>
  </si>
  <si>
    <t>T05445</t>
  </si>
  <si>
    <t>T05446</t>
  </si>
  <si>
    <t>T05447</t>
  </si>
  <si>
    <t>T05448</t>
  </si>
  <si>
    <t>C2261</t>
  </si>
  <si>
    <t>T05449</t>
  </si>
  <si>
    <t>T05450</t>
  </si>
  <si>
    <t>C3837</t>
  </si>
  <si>
    <t>T05451</t>
  </si>
  <si>
    <t>T05452</t>
  </si>
  <si>
    <t>T05453</t>
  </si>
  <si>
    <t>T05454</t>
  </si>
  <si>
    <t>C4198</t>
  </si>
  <si>
    <t>T05455</t>
  </si>
  <si>
    <t>T05456</t>
  </si>
  <si>
    <t>C0744</t>
  </si>
  <si>
    <t>T05457</t>
  </si>
  <si>
    <t>C1045</t>
  </si>
  <si>
    <t>T05458</t>
  </si>
  <si>
    <t>T05459</t>
  </si>
  <si>
    <t>C3069</t>
  </si>
  <si>
    <t>T05460</t>
  </si>
  <si>
    <t>C0046</t>
  </si>
  <si>
    <t>T05461</t>
  </si>
  <si>
    <t>T05462</t>
  </si>
  <si>
    <t>T05463</t>
  </si>
  <si>
    <t>C0819</t>
  </si>
  <si>
    <t>T05464</t>
  </si>
  <si>
    <t>T05465</t>
  </si>
  <si>
    <t>T05466</t>
  </si>
  <si>
    <t>T05467</t>
  </si>
  <si>
    <t>T05468</t>
  </si>
  <si>
    <t>T05469</t>
  </si>
  <si>
    <t>T05470</t>
  </si>
  <si>
    <t>C0267</t>
  </si>
  <si>
    <t>T05471</t>
  </si>
  <si>
    <t>T05472</t>
  </si>
  <si>
    <t>C1212</t>
  </si>
  <si>
    <t>T05473</t>
  </si>
  <si>
    <t>T05474</t>
  </si>
  <si>
    <t>C1738</t>
  </si>
  <si>
    <t>T05475</t>
  </si>
  <si>
    <t>T05476</t>
  </si>
  <si>
    <t>T05477</t>
  </si>
  <si>
    <t>C0739</t>
  </si>
  <si>
    <t>T05478</t>
  </si>
  <si>
    <t>C0904</t>
  </si>
  <si>
    <t>T05479</t>
  </si>
  <si>
    <t>T05480</t>
  </si>
  <si>
    <t>T05481</t>
  </si>
  <si>
    <t>C4279</t>
  </si>
  <si>
    <t>T05482</t>
  </si>
  <si>
    <t>C4532</t>
  </si>
  <si>
    <t>T05483</t>
  </si>
  <si>
    <t>T05484</t>
  </si>
  <si>
    <t>T05485</t>
  </si>
  <si>
    <t>T05486</t>
  </si>
  <si>
    <t>C4391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</si>
  <si>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</si>
  <si>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</si>
  <si>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</si>
  <si>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</si>
  <si>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</si>
  <si>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</si>
  <si>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</si>
  <si>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</si>
  <si>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</si>
  <si>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</si>
  <si>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</si>
  <si>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</si>
  <si>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C4115</t>
  </si>
  <si>
    <t>T05499</t>
  </si>
  <si>
    <t>C2086</t>
  </si>
  <si>
    <t>T05500</t>
  </si>
  <si>
    <t>T05501</t>
  </si>
  <si>
    <t>C0455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</si>
  <si>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</si>
  <si>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</si>
  <si>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</si>
  <si>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</si>
  <si>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</si>
  <si>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</si>
  <si>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</si>
  <si>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</si>
  <si>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</si>
  <si>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C2538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</si>
  <si>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</si>
  <si>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</si>
  <si>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</si>
  <si>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</si>
  <si>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</si>
  <si>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</si>
  <si>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</si>
  <si>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</si>
  <si>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</si>
  <si>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</si>
  <si>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C4250</t>
  </si>
  <si>
    <t>T05521</t>
  </si>
  <si>
    <t>C3973</t>
  </si>
  <si>
    <t>T05522</t>
  </si>
  <si>
    <t>T05523</t>
  </si>
  <si>
    <t>T05524</t>
  </si>
  <si>
    <t>C0707</t>
  </si>
  <si>
    <t>T05525</t>
  </si>
  <si>
    <t>C1800</t>
  </si>
  <si>
    <t>T05526</t>
  </si>
  <si>
    <t>C2080</t>
  </si>
  <si>
    <t>T05527</t>
  </si>
  <si>
    <t>C2622</t>
  </si>
  <si>
    <t>T05528</t>
  </si>
  <si>
    <t>T05529</t>
  </si>
  <si>
    <t>C0111</t>
  </si>
  <si>
    <t>T05530</t>
  </si>
  <si>
    <t>C3334</t>
  </si>
  <si>
    <t>T05531</t>
  </si>
  <si>
    <t>C2462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</si>
  <si>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</si>
  <si>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</si>
  <si>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</si>
  <si>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</si>
  <si>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</si>
  <si>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</si>
  <si>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</si>
  <si>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</si>
  <si>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C4275</t>
  </si>
  <si>
    <t>T05540</t>
  </si>
  <si>
    <t>T05541</t>
  </si>
  <si>
    <t>T05542</t>
  </si>
  <si>
    <t>C4557</t>
  </si>
  <si>
    <t>T05543</t>
  </si>
  <si>
    <t>T05544</t>
  </si>
  <si>
    <t>T05545</t>
  </si>
  <si>
    <t>T05546</t>
  </si>
  <si>
    <t>T05547</t>
  </si>
  <si>
    <t>C1568</t>
  </si>
  <si>
    <t>T05548</t>
  </si>
  <si>
    <t>T05549</t>
  </si>
  <si>
    <t>C3275</t>
  </si>
  <si>
    <t>T05550</t>
  </si>
  <si>
    <t>C2875</t>
  </si>
  <si>
    <t>T05551</t>
  </si>
  <si>
    <t>C2618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</si>
  <si>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</si>
  <si>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</si>
  <si>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</si>
  <si>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</si>
  <si>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</si>
  <si>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</si>
  <si>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</si>
  <si>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</si>
  <si>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</si>
  <si>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</si>
  <si>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</si>
  <si>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</si>
  <si>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</si>
  <si>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</si>
  <si>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C2682</t>
  </si>
  <si>
    <t>T05566</t>
  </si>
  <si>
    <t>T05567</t>
  </si>
  <si>
    <t>C4522</t>
  </si>
  <si>
    <t>T05568</t>
  </si>
  <si>
    <t>T05569</t>
  </si>
  <si>
    <t>T05570</t>
  </si>
  <si>
    <t>T05571</t>
  </si>
  <si>
    <t>C4106</t>
  </si>
  <si>
    <t>T05572</t>
  </si>
  <si>
    <t>C0597</t>
  </si>
  <si>
    <t>T05573</t>
  </si>
  <si>
    <t>T05574</t>
  </si>
  <si>
    <t>T05575</t>
  </si>
  <si>
    <t>C4153</t>
  </si>
  <si>
    <t>T05576</t>
  </si>
  <si>
    <t>C1292</t>
  </si>
  <si>
    <t>T05577</t>
  </si>
  <si>
    <t>T05578</t>
  </si>
  <si>
    <t>T05579</t>
  </si>
  <si>
    <t>T05580</t>
  </si>
  <si>
    <t>C3004</t>
  </si>
  <si>
    <t>T05581</t>
  </si>
  <si>
    <t>T05582</t>
  </si>
  <si>
    <t>T05583</t>
  </si>
  <si>
    <t>T05584</t>
  </si>
  <si>
    <t>T05585</t>
  </si>
  <si>
    <t>C4671</t>
  </si>
  <si>
    <t>T05586</t>
  </si>
  <si>
    <t>C1605</t>
  </si>
  <si>
    <t>T05587</t>
  </si>
  <si>
    <t>T05588</t>
  </si>
  <si>
    <t>T05589</t>
  </si>
  <si>
    <t>C0928</t>
  </si>
  <si>
    <t>T05590</t>
  </si>
  <si>
    <t>T05591</t>
  </si>
  <si>
    <t>T05592</t>
  </si>
  <si>
    <t>T05593</t>
  </si>
  <si>
    <t>T05594</t>
  </si>
  <si>
    <t>T05595</t>
  </si>
  <si>
    <t>T05596</t>
  </si>
  <si>
    <t>C3832</t>
  </si>
  <si>
    <t>T05597</t>
  </si>
  <si>
    <t>T05598</t>
  </si>
  <si>
    <t>T05599</t>
  </si>
  <si>
    <t>T05600</t>
  </si>
  <si>
    <t>C0729</t>
  </si>
  <si>
    <t>T05601</t>
  </si>
  <si>
    <t>C2796</t>
  </si>
  <si>
    <t>T05602</t>
  </si>
  <si>
    <t>C3123</t>
  </si>
  <si>
    <t>T05603</t>
  </si>
  <si>
    <t>T05604</t>
  </si>
  <si>
    <t>T05605</t>
  </si>
  <si>
    <t>T05606</t>
  </si>
  <si>
    <t>T05607</t>
  </si>
  <si>
    <t>C0308</t>
  </si>
  <si>
    <t>T05608</t>
  </si>
  <si>
    <t>T05609</t>
  </si>
  <si>
    <t>T05610</t>
  </si>
  <si>
    <t>T05611</t>
  </si>
  <si>
    <t>C0242</t>
  </si>
  <si>
    <t>T05612</t>
  </si>
  <si>
    <t>C3466</t>
  </si>
  <si>
    <t>T05613</t>
  </si>
  <si>
    <t>C3320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</si>
  <si>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</si>
  <si>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</si>
  <si>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</si>
  <si>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</si>
  <si>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</si>
  <si>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</si>
  <si>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</si>
  <si>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</si>
  <si>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</si>
  <si>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</si>
  <si>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</si>
  <si>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</si>
  <si>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</si>
  <si>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</si>
  <si>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</si>
  <si>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C0972</t>
  </si>
  <si>
    <t>T05629</t>
  </si>
  <si>
    <t>C3240</t>
  </si>
  <si>
    <t>T05630</t>
  </si>
  <si>
    <t>C4959</t>
  </si>
  <si>
    <t>T05631</t>
  </si>
  <si>
    <t>T05632</t>
  </si>
  <si>
    <t>C1661</t>
  </si>
  <si>
    <t>T05633</t>
  </si>
  <si>
    <t>C1052</t>
  </si>
  <si>
    <t>T05634</t>
  </si>
  <si>
    <t>T05635</t>
  </si>
  <si>
    <t>T05636</t>
  </si>
  <si>
    <t>C0098</t>
  </si>
  <si>
    <t>T05637</t>
  </si>
  <si>
    <t>T05638</t>
  </si>
  <si>
    <t>T05639</t>
  </si>
  <si>
    <t>C0674</t>
  </si>
  <si>
    <t>T05640</t>
  </si>
  <si>
    <t>T05641</t>
  </si>
  <si>
    <t>T05642</t>
  </si>
  <si>
    <t>T05643</t>
  </si>
  <si>
    <t>C2814</t>
  </si>
  <si>
    <t>T05644</t>
  </si>
  <si>
    <t>C4392</t>
  </si>
  <si>
    <t>T05645</t>
  </si>
  <si>
    <t>C0043</t>
  </si>
  <si>
    <t>T05646</t>
  </si>
  <si>
    <t>C2511</t>
  </si>
  <si>
    <t>T05647</t>
  </si>
  <si>
    <t>T05648</t>
  </si>
  <si>
    <t>T05649</t>
  </si>
  <si>
    <t>T05650</t>
  </si>
  <si>
    <t>T05651</t>
  </si>
  <si>
    <t>C4721</t>
  </si>
  <si>
    <t>T05652</t>
  </si>
  <si>
    <t>C1948</t>
  </si>
  <si>
    <t>T05653</t>
  </si>
  <si>
    <t>C4966</t>
  </si>
  <si>
    <t>T05654</t>
  </si>
  <si>
    <t>T05655</t>
  </si>
  <si>
    <t>C1874</t>
  </si>
  <si>
    <t>T05656</t>
  </si>
  <si>
    <t>T05657</t>
  </si>
  <si>
    <t>T05658</t>
  </si>
  <si>
    <t>C3427</t>
  </si>
  <si>
    <t>T05659</t>
  </si>
  <si>
    <t>T05660</t>
  </si>
  <si>
    <t>C3088</t>
  </si>
  <si>
    <t>T05661</t>
  </si>
  <si>
    <t>T05662</t>
  </si>
  <si>
    <t>T05663</t>
  </si>
  <si>
    <t>C4230</t>
  </si>
  <si>
    <t>T05664</t>
  </si>
  <si>
    <t>T05665</t>
  </si>
  <si>
    <t>T05666</t>
  </si>
  <si>
    <t>C2413</t>
  </si>
  <si>
    <t>T05667</t>
  </si>
  <si>
    <t>C0220</t>
  </si>
  <si>
    <t>T05668</t>
  </si>
  <si>
    <t>C2210</t>
  </si>
  <si>
    <t>T05669</t>
  </si>
  <si>
    <t>C1130</t>
  </si>
  <si>
    <t>T05670</t>
  </si>
  <si>
    <t>C0678</t>
  </si>
  <si>
    <t>T05671</t>
  </si>
  <si>
    <t>C4718</t>
  </si>
  <si>
    <t>T05672</t>
  </si>
  <si>
    <t>T05673</t>
  </si>
  <si>
    <t>C0424</t>
  </si>
  <si>
    <t>T05674</t>
  </si>
  <si>
    <t>T05675</t>
  </si>
  <si>
    <t>T05676</t>
  </si>
  <si>
    <t>T05677</t>
  </si>
  <si>
    <t>T05678</t>
  </si>
  <si>
    <t>C0821</t>
  </si>
  <si>
    <t>T05679</t>
  </si>
  <si>
    <t>T05680</t>
  </si>
  <si>
    <t>C1714</t>
  </si>
  <si>
    <t>T05681</t>
  </si>
  <si>
    <t>C0602</t>
  </si>
  <si>
    <t>T05682</t>
  </si>
  <si>
    <t>C1277</t>
  </si>
  <si>
    <t>T05683</t>
  </si>
  <si>
    <t>T05684</t>
  </si>
  <si>
    <t>T05685</t>
  </si>
  <si>
    <t>T05686</t>
  </si>
  <si>
    <t>T05687</t>
  </si>
  <si>
    <t>C0960</t>
  </si>
  <si>
    <t>T05688</t>
  </si>
  <si>
    <t>T05689</t>
  </si>
  <si>
    <t>C3656</t>
  </si>
  <si>
    <t>T05690</t>
  </si>
  <si>
    <t>T05691</t>
  </si>
  <si>
    <t>C3954</t>
  </si>
  <si>
    <t>T05692</t>
  </si>
  <si>
    <t>C4728</t>
  </si>
  <si>
    <t>T05693</t>
  </si>
  <si>
    <t>T05694</t>
  </si>
  <si>
    <t>T05695</t>
  </si>
  <si>
    <t>T05696</t>
  </si>
  <si>
    <t>C3588</t>
  </si>
  <si>
    <t>T05697</t>
  </si>
  <si>
    <t>T05698</t>
  </si>
  <si>
    <t>T05699</t>
  </si>
  <si>
    <t>C4429</t>
  </si>
  <si>
    <t>T05700</t>
  </si>
  <si>
    <t>T05701</t>
  </si>
  <si>
    <t>T05702</t>
  </si>
  <si>
    <t>C2430</t>
  </si>
  <si>
    <t>T05703</t>
  </si>
  <si>
    <t>C2602</t>
  </si>
  <si>
    <t>T05704</t>
  </si>
  <si>
    <t>T05705</t>
  </si>
  <si>
    <t>T05706</t>
  </si>
  <si>
    <t>T05707</t>
  </si>
  <si>
    <t>T05708</t>
  </si>
  <si>
    <t>C0332</t>
  </si>
  <si>
    <t>T05709</t>
  </si>
  <si>
    <t>C4798</t>
  </si>
  <si>
    <t>T05710</t>
  </si>
  <si>
    <t>C3193</t>
  </si>
  <si>
    <t>T05711</t>
  </si>
  <si>
    <t>T05712</t>
  </si>
  <si>
    <t>T05713</t>
  </si>
  <si>
    <t>T05714</t>
  </si>
  <si>
    <t>T05715</t>
  </si>
  <si>
    <t>T05716</t>
  </si>
  <si>
    <t>C3573</t>
  </si>
  <si>
    <t>T05717</t>
  </si>
  <si>
    <t>T05718</t>
  </si>
  <si>
    <t>T05719</t>
  </si>
  <si>
    <t>T05720</t>
  </si>
  <si>
    <t>C1707</t>
  </si>
  <si>
    <t>T05721</t>
  </si>
  <si>
    <t>C0615</t>
  </si>
  <si>
    <t>T05722</t>
  </si>
  <si>
    <t>T05723</t>
  </si>
  <si>
    <t>T05724</t>
  </si>
  <si>
    <t>C2818</t>
  </si>
  <si>
    <t>T05725</t>
  </si>
  <si>
    <t>T05726</t>
  </si>
  <si>
    <t>C3556</t>
  </si>
  <si>
    <t>T05727</t>
  </si>
  <si>
    <t>T05728</t>
  </si>
  <si>
    <t>C2094</t>
  </si>
  <si>
    <t>T05729</t>
  </si>
  <si>
    <t>T05730</t>
  </si>
  <si>
    <t>C4102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</si>
  <si>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</si>
  <si>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</si>
  <si>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</si>
  <si>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</si>
  <si>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</si>
  <si>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</si>
  <si>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</si>
  <si>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</si>
  <si>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</si>
  <si>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C3971</t>
  </si>
  <si>
    <t>T05740</t>
  </si>
  <si>
    <t>T05741</t>
  </si>
  <si>
    <t>C4789</t>
  </si>
  <si>
    <t>T05742</t>
  </si>
  <si>
    <t>T05743</t>
  </si>
  <si>
    <t>T05744</t>
  </si>
  <si>
    <t>C0650</t>
  </si>
  <si>
    <t>T05745</t>
  </si>
  <si>
    <t>T05746</t>
  </si>
  <si>
    <t>T05747</t>
  </si>
  <si>
    <t>T05748</t>
  </si>
  <si>
    <t>C4860</t>
  </si>
  <si>
    <t>T05749</t>
  </si>
  <si>
    <t>T05750</t>
  </si>
  <si>
    <t>T05751</t>
  </si>
  <si>
    <t>T05752</t>
  </si>
  <si>
    <t>C0417</t>
  </si>
  <si>
    <t>T05753</t>
  </si>
  <si>
    <t>T05754</t>
  </si>
  <si>
    <t>T05755</t>
  </si>
  <si>
    <t>C0243</t>
  </si>
  <si>
    <t>T05756</t>
  </si>
  <si>
    <t>T05757</t>
  </si>
  <si>
    <t>T05758</t>
  </si>
  <si>
    <t>T05759</t>
  </si>
  <si>
    <t>C0937</t>
  </si>
  <si>
    <t>T05760</t>
  </si>
  <si>
    <t>C3693</t>
  </si>
  <si>
    <t>T05761</t>
  </si>
  <si>
    <t>T05762</t>
  </si>
  <si>
    <t>T05763</t>
  </si>
  <si>
    <t>T05764</t>
  </si>
  <si>
    <t>T05765</t>
  </si>
  <si>
    <t>T05766</t>
  </si>
  <si>
    <t>C0781</t>
  </si>
  <si>
    <t>T05767</t>
  </si>
  <si>
    <t>T05768</t>
  </si>
  <si>
    <t>C2571</t>
  </si>
  <si>
    <t>T05769</t>
  </si>
  <si>
    <t>T05770</t>
  </si>
  <si>
    <t>T05771</t>
  </si>
  <si>
    <t>C1296</t>
  </si>
  <si>
    <t>T05772</t>
  </si>
  <si>
    <t>T05773</t>
  </si>
  <si>
    <t>T05774</t>
  </si>
  <si>
    <t>T05775</t>
  </si>
  <si>
    <t>T05776</t>
  </si>
  <si>
    <t>T05777</t>
  </si>
  <si>
    <t>T05778</t>
  </si>
  <si>
    <t>C2466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</si>
  <si>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</si>
  <si>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</si>
  <si>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</si>
  <si>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</si>
  <si>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</si>
  <si>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</si>
  <si>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</si>
  <si>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</si>
  <si>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</si>
  <si>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</si>
  <si>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</si>
  <si>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</si>
  <si>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</si>
  <si>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</si>
  <si>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</si>
  <si>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</si>
  <si>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</si>
  <si>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</si>
  <si>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</si>
  <si>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</si>
  <si>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</si>
  <si>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</si>
  <si>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</si>
  <si>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C2225</t>
  </si>
  <si>
    <t>T05802</t>
  </si>
  <si>
    <t>T05803</t>
  </si>
  <si>
    <t>C1548</t>
  </si>
  <si>
    <t>T05804</t>
  </si>
  <si>
    <t>T05805</t>
  </si>
  <si>
    <t>C2584</t>
  </si>
  <si>
    <t>T05806</t>
  </si>
  <si>
    <t>T05807</t>
  </si>
  <si>
    <t>T05808</t>
  </si>
  <si>
    <t>C2394</t>
  </si>
  <si>
    <t>T05809</t>
  </si>
  <si>
    <t>C3753</t>
  </si>
  <si>
    <t>T05810</t>
  </si>
  <si>
    <t>T05811</t>
  </si>
  <si>
    <t>T05812</t>
  </si>
  <si>
    <t>T05813</t>
  </si>
  <si>
    <t>C0253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</si>
  <si>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</si>
  <si>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</si>
  <si>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</si>
  <si>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</si>
  <si>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</si>
  <si>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</si>
  <si>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</si>
  <si>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</si>
  <si>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</si>
  <si>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</si>
  <si>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</si>
  <si>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</si>
  <si>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</si>
  <si>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</si>
  <si>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</si>
  <si>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C4564</t>
  </si>
  <si>
    <t>T05829</t>
  </si>
  <si>
    <t>T05830</t>
  </si>
  <si>
    <t>T05831</t>
  </si>
  <si>
    <t>T05832</t>
  </si>
  <si>
    <t>T05833</t>
  </si>
  <si>
    <t>T05834</t>
  </si>
  <si>
    <t>T05835</t>
  </si>
  <si>
    <t>C4034</t>
  </si>
  <si>
    <t>T05836</t>
  </si>
  <si>
    <t>T05837</t>
  </si>
  <si>
    <t>C1138</t>
  </si>
  <si>
    <t>T05838</t>
  </si>
  <si>
    <t>T05839</t>
  </si>
  <si>
    <t>C2248</t>
  </si>
  <si>
    <t>T05840</t>
  </si>
  <si>
    <t>C3059</t>
  </si>
  <si>
    <t>T05841</t>
  </si>
  <si>
    <t>C0180</t>
  </si>
  <si>
    <t>T05842</t>
  </si>
  <si>
    <t>T05843</t>
  </si>
  <si>
    <t>C4166</t>
  </si>
  <si>
    <t>T05844</t>
  </si>
  <si>
    <t>T05845</t>
  </si>
  <si>
    <t>T05846</t>
  </si>
  <si>
    <t>C3559</t>
  </si>
  <si>
    <t>T05847</t>
  </si>
  <si>
    <t>C0627</t>
  </si>
  <si>
    <t>T05848</t>
  </si>
  <si>
    <t>T05849</t>
  </si>
  <si>
    <t>T05850</t>
  </si>
  <si>
    <t>T05851</t>
  </si>
  <si>
    <t>T05852</t>
  </si>
  <si>
    <t>T05853</t>
  </si>
  <si>
    <t>C3304</t>
  </si>
  <si>
    <t>T05854</t>
  </si>
  <si>
    <t>T05855</t>
  </si>
  <si>
    <t>T05856</t>
  </si>
  <si>
    <t>T05857</t>
  </si>
  <si>
    <t>T05858</t>
  </si>
  <si>
    <t>C3311</t>
  </si>
  <si>
    <t>T05859</t>
  </si>
  <si>
    <t>C0088</t>
  </si>
  <si>
    <t>T05860</t>
  </si>
  <si>
    <t>T05861</t>
  </si>
  <si>
    <t>C3950</t>
  </si>
  <si>
    <t>T05862</t>
  </si>
  <si>
    <t>C3608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</si>
  <si>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</si>
  <si>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</si>
  <si>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</si>
  <si>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</si>
  <si>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</si>
  <si>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</si>
  <si>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</si>
  <si>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</si>
  <si>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</si>
  <si>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</si>
  <si>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</si>
  <si>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</si>
  <si>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C4019</t>
  </si>
  <si>
    <t>T05875</t>
  </si>
  <si>
    <t>T05876</t>
  </si>
  <si>
    <t>C2598</t>
  </si>
  <si>
    <t>T05877</t>
  </si>
  <si>
    <t>T05878</t>
  </si>
  <si>
    <t>T05879</t>
  </si>
  <si>
    <t>T05880</t>
  </si>
  <si>
    <t>C3514</t>
  </si>
  <si>
    <t>T05881</t>
  </si>
  <si>
    <t>T05882</t>
  </si>
  <si>
    <t>C1949</t>
  </si>
  <si>
    <t>T05883</t>
  </si>
  <si>
    <t>T05884</t>
  </si>
  <si>
    <t>C0379</t>
  </si>
  <si>
    <t>T05885</t>
  </si>
  <si>
    <t>C1161</t>
  </si>
  <si>
    <t>T05886</t>
  </si>
  <si>
    <t>T05887</t>
  </si>
  <si>
    <t>T05888</t>
  </si>
  <si>
    <t>T05889</t>
  </si>
  <si>
    <t>T05890</t>
  </si>
  <si>
    <t>C0431</t>
  </si>
  <si>
    <t>T05891</t>
  </si>
  <si>
    <t>T05892</t>
  </si>
  <si>
    <t>T05893</t>
  </si>
  <si>
    <t>T05894</t>
  </si>
  <si>
    <t>C2811</t>
  </si>
  <si>
    <t>T05895</t>
  </si>
  <si>
    <t>T05896</t>
  </si>
  <si>
    <t>T05897</t>
  </si>
  <si>
    <t>C0246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</si>
  <si>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</si>
  <si>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</si>
  <si>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</si>
  <si>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</si>
  <si>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</si>
  <si>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</si>
  <si>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</si>
  <si>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</si>
  <si>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</si>
  <si>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C1092</t>
  </si>
  <si>
    <t>T05907</t>
  </si>
  <si>
    <t>T05908</t>
  </si>
  <si>
    <t>T05909</t>
  </si>
  <si>
    <t>T05910</t>
  </si>
  <si>
    <t>T05911</t>
  </si>
  <si>
    <t>C2260</t>
  </si>
  <si>
    <t>T05912</t>
  </si>
  <si>
    <t>C3555</t>
  </si>
  <si>
    <t>T05913</t>
  </si>
  <si>
    <t>C0378</t>
  </si>
  <si>
    <t>T05914</t>
  </si>
  <si>
    <t>T05915</t>
  </si>
  <si>
    <t>T05916</t>
  </si>
  <si>
    <t>C0827</t>
  </si>
  <si>
    <t>T05917</t>
  </si>
  <si>
    <t>T05918</t>
  </si>
  <si>
    <t>C2695</t>
  </si>
  <si>
    <t>T05919</t>
  </si>
  <si>
    <t>T05920</t>
  </si>
  <si>
    <t>T05921</t>
  </si>
  <si>
    <t>T05922</t>
  </si>
  <si>
    <t>T05923</t>
  </si>
  <si>
    <t>T05924</t>
  </si>
  <si>
    <t>C2892</t>
  </si>
  <si>
    <t>T05925</t>
  </si>
  <si>
    <t>T05926</t>
  </si>
  <si>
    <t>T05927</t>
  </si>
  <si>
    <t>T05928</t>
  </si>
  <si>
    <t>T05929</t>
  </si>
  <si>
    <t>T05930</t>
  </si>
  <si>
    <t>T05931</t>
  </si>
  <si>
    <t>C4503</t>
  </si>
  <si>
    <t>T05932</t>
  </si>
  <si>
    <t>T05933</t>
  </si>
  <si>
    <t>T05934</t>
  </si>
  <si>
    <t>T05935</t>
  </si>
  <si>
    <t>T05936</t>
  </si>
  <si>
    <t>T05937</t>
  </si>
  <si>
    <t>T05938</t>
  </si>
  <si>
    <t>C4142</t>
  </si>
  <si>
    <t>T05939</t>
  </si>
  <si>
    <t>C0357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</si>
  <si>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</si>
  <si>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</si>
  <si>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</si>
  <si>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</si>
  <si>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</si>
  <si>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</si>
  <si>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</si>
  <si>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</si>
  <si>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</si>
  <si>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</si>
  <si>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C0222</t>
  </si>
  <si>
    <t>T05950</t>
  </si>
  <si>
    <t>T05951</t>
  </si>
  <si>
    <t>C4082</t>
  </si>
  <si>
    <t>T05952</t>
  </si>
  <si>
    <t>T05953</t>
  </si>
  <si>
    <t>T05954</t>
  </si>
  <si>
    <t>C2672</t>
  </si>
  <si>
    <t>T05955</t>
  </si>
  <si>
    <t>T05956</t>
  </si>
  <si>
    <t>T05957</t>
  </si>
  <si>
    <t>T05958</t>
  </si>
  <si>
    <t>C4228</t>
  </si>
  <si>
    <t>T05959</t>
  </si>
  <si>
    <t>T05960</t>
  </si>
  <si>
    <t>T05961</t>
  </si>
  <si>
    <t>T05962</t>
  </si>
  <si>
    <t>C1543</t>
  </si>
  <si>
    <t>T05963</t>
  </si>
  <si>
    <t>T05964</t>
  </si>
  <si>
    <t>T05965</t>
  </si>
  <si>
    <t>C1978</t>
  </si>
  <si>
    <t>T05966</t>
  </si>
  <si>
    <t>C0793</t>
  </si>
  <si>
    <t>T05967</t>
  </si>
  <si>
    <t>C0631</t>
  </si>
  <si>
    <t>T05968</t>
  </si>
  <si>
    <t>T05969</t>
  </si>
  <si>
    <t>T05970</t>
  </si>
  <si>
    <t>T05971</t>
  </si>
  <si>
    <t>C0053</t>
  </si>
  <si>
    <t>T05972</t>
  </si>
  <si>
    <t>T05973</t>
  </si>
  <si>
    <t>T05974</t>
  </si>
  <si>
    <t>T05975</t>
  </si>
  <si>
    <t>T05976</t>
  </si>
  <si>
    <t>T05977</t>
  </si>
  <si>
    <t>C2789</t>
  </si>
  <si>
    <t>T05978</t>
  </si>
  <si>
    <t>T05979</t>
  </si>
  <si>
    <t>T05980</t>
  </si>
  <si>
    <t>C3894</t>
  </si>
  <si>
    <t>T05981</t>
  </si>
  <si>
    <t>T05982</t>
  </si>
  <si>
    <t>T05983</t>
  </si>
  <si>
    <t>T05984</t>
  </si>
  <si>
    <t>T05985</t>
  </si>
  <si>
    <t>C4337</t>
  </si>
  <si>
    <t>T05986</t>
  </si>
  <si>
    <t>C0811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</si>
  <si>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</si>
  <si>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</si>
  <si>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</si>
  <si>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</si>
  <si>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</si>
  <si>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</si>
  <si>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</si>
  <si>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</si>
  <si>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</si>
  <si>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</si>
  <si>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</si>
  <si>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</si>
  <si>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</si>
  <si>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</si>
  <si>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</si>
  <si>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</si>
  <si>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C1182</t>
  </si>
  <si>
    <t>T06003</t>
  </si>
  <si>
    <t>C4047</t>
  </si>
  <si>
    <t>T06004</t>
  </si>
  <si>
    <t>T06005</t>
  </si>
  <si>
    <t>T06006</t>
  </si>
  <si>
    <t>T06007</t>
  </si>
  <si>
    <t>T06008</t>
  </si>
  <si>
    <t>T06009</t>
  </si>
  <si>
    <t>C0528</t>
  </si>
  <si>
    <t>T06010</t>
  </si>
  <si>
    <t>C0892</t>
  </si>
  <si>
    <t>T06011</t>
  </si>
  <si>
    <t>C3726</t>
  </si>
  <si>
    <t>T06012</t>
  </si>
  <si>
    <t>C2714</t>
  </si>
  <si>
    <t>T06013</t>
  </si>
  <si>
    <t>T06014</t>
  </si>
  <si>
    <t>T06015</t>
  </si>
  <si>
    <t>T06016</t>
  </si>
  <si>
    <t>T06017</t>
  </si>
  <si>
    <t>C4527</t>
  </si>
  <si>
    <t>T06018</t>
  </si>
  <si>
    <t>C1217</t>
  </si>
  <si>
    <t>T06019</t>
  </si>
  <si>
    <t>T06020</t>
  </si>
  <si>
    <t>T06021</t>
  </si>
  <si>
    <t>T06022</t>
  </si>
  <si>
    <t>T06023</t>
  </si>
  <si>
    <t>C0227</t>
  </si>
  <si>
    <t>T06024</t>
  </si>
  <si>
    <t>T06025</t>
  </si>
  <si>
    <t>T06026</t>
  </si>
  <si>
    <t>T06027</t>
  </si>
  <si>
    <t>T06028</t>
  </si>
  <si>
    <t>T06029</t>
  </si>
  <si>
    <t>C4982</t>
  </si>
  <si>
    <t>T06030</t>
  </si>
  <si>
    <t>T06031</t>
  </si>
  <si>
    <t>T06032</t>
  </si>
  <si>
    <t>C1362</t>
  </si>
  <si>
    <t>T06033</t>
  </si>
  <si>
    <t>C3869</t>
  </si>
  <si>
    <t>T06034</t>
  </si>
  <si>
    <t>T06035</t>
  </si>
  <si>
    <t>T06036</t>
  </si>
  <si>
    <t>T06037</t>
  </si>
  <si>
    <t>T06038</t>
  </si>
  <si>
    <t>T06039</t>
  </si>
  <si>
    <t>T06040</t>
  </si>
  <si>
    <t>C4877</t>
  </si>
  <si>
    <t>T06041</t>
  </si>
  <si>
    <t>T06042</t>
  </si>
  <si>
    <t>C0387</t>
  </si>
  <si>
    <t>T06043</t>
  </si>
  <si>
    <t>T06044</t>
  </si>
  <si>
    <t>C0036</t>
  </si>
  <si>
    <t>T06045</t>
  </si>
  <si>
    <t>T06046</t>
  </si>
  <si>
    <t>T06047</t>
  </si>
  <si>
    <t>C4368</t>
  </si>
  <si>
    <t>T06048</t>
  </si>
  <si>
    <t>T06049</t>
  </si>
  <si>
    <t>T06050</t>
  </si>
  <si>
    <t>T06051</t>
  </si>
  <si>
    <t>T06052</t>
  </si>
  <si>
    <t>C4286</t>
  </si>
  <si>
    <t>T06053</t>
  </si>
  <si>
    <t>C3484</t>
  </si>
  <si>
    <t>T06054</t>
  </si>
  <si>
    <t>T06055</t>
  </si>
  <si>
    <t>T06056</t>
  </si>
  <si>
    <t>C2634</t>
  </si>
  <si>
    <t>T06057</t>
  </si>
  <si>
    <t>C1698</t>
  </si>
  <si>
    <t>T06058</t>
  </si>
  <si>
    <t>T06059</t>
  </si>
  <si>
    <t>T06060</t>
  </si>
  <si>
    <t>C3344</t>
  </si>
  <si>
    <t>T06061</t>
  </si>
  <si>
    <t>C0802</t>
  </si>
  <si>
    <t>T06062</t>
  </si>
  <si>
    <t>T06063</t>
  </si>
  <si>
    <t>T06064</t>
  </si>
  <si>
    <t>T06065</t>
  </si>
  <si>
    <t>T06066</t>
  </si>
  <si>
    <t>C1031</t>
  </si>
  <si>
    <t>T06067</t>
  </si>
  <si>
    <t>C2040</t>
  </si>
  <si>
    <t>T06068</t>
  </si>
  <si>
    <t>T06069</t>
  </si>
  <si>
    <t>C2212</t>
  </si>
  <si>
    <t>T06070</t>
  </si>
  <si>
    <t>C1614</t>
  </si>
  <si>
    <t>T06071</t>
  </si>
  <si>
    <t>T06072</t>
  </si>
  <si>
    <t>C2752</t>
  </si>
  <si>
    <t>T06073</t>
  </si>
  <si>
    <t>C0951</t>
  </si>
  <si>
    <t>T06074</t>
  </si>
  <si>
    <t>T06075</t>
  </si>
  <si>
    <t>C1890</t>
  </si>
  <si>
    <t>T06076</t>
  </si>
  <si>
    <t>T06077</t>
  </si>
  <si>
    <t>C0342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</si>
  <si>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</si>
  <si>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</si>
  <si>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</si>
  <si>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</si>
  <si>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</si>
  <si>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</si>
  <si>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</si>
  <si>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</si>
  <si>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</si>
  <si>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</si>
  <si>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</si>
  <si>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</si>
  <si>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</si>
  <si>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</si>
  <si>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</si>
  <si>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</si>
  <si>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C1136</t>
  </si>
  <si>
    <t>T06094</t>
  </si>
  <si>
    <t>C2421</t>
  </si>
  <si>
    <t>T06095</t>
  </si>
  <si>
    <t>T06096</t>
  </si>
  <si>
    <t>T06097</t>
  </si>
  <si>
    <t>C2289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</si>
  <si>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</si>
  <si>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</si>
  <si>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</si>
  <si>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</si>
  <si>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</si>
  <si>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</si>
  <si>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</si>
  <si>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</si>
  <si>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</si>
  <si>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C4640</t>
  </si>
  <si>
    <t>T06107</t>
  </si>
  <si>
    <t>C2711</t>
  </si>
  <si>
    <t>T06108</t>
  </si>
  <si>
    <t>C4938</t>
  </si>
  <si>
    <t>T06109</t>
  </si>
  <si>
    <t>T06110</t>
  </si>
  <si>
    <t>T06111</t>
  </si>
  <si>
    <t>T06112</t>
  </si>
  <si>
    <t>T06113</t>
  </si>
  <si>
    <t>T06114</t>
  </si>
  <si>
    <t>T06115</t>
  </si>
  <si>
    <t>C3643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</si>
  <si>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</si>
  <si>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</si>
  <si>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</si>
  <si>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</si>
  <si>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</si>
  <si>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</si>
  <si>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</si>
  <si>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</si>
  <si>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</si>
  <si>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C1343</t>
  </si>
  <si>
    <t>T06125</t>
  </si>
  <si>
    <t>C1438</t>
  </si>
  <si>
    <t>T06126</t>
  </si>
  <si>
    <t>T06127</t>
  </si>
  <si>
    <t>C4125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</si>
  <si>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</si>
  <si>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</si>
  <si>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</si>
  <si>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</si>
  <si>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</si>
  <si>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</si>
  <si>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</si>
  <si>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</si>
  <si>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</si>
  <si>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</si>
  <si>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</si>
  <si>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C0171</t>
  </si>
  <si>
    <t>T06139</t>
  </si>
  <si>
    <t>C2569</t>
  </si>
  <si>
    <t>T06140</t>
  </si>
  <si>
    <t>T06141</t>
  </si>
  <si>
    <t>T06142</t>
  </si>
  <si>
    <t>T06143</t>
  </si>
  <si>
    <t>T06144</t>
  </si>
  <si>
    <t>C3830</t>
  </si>
  <si>
    <t>T06145</t>
  </si>
  <si>
    <t>T06146</t>
  </si>
  <si>
    <t>T06147</t>
  </si>
  <si>
    <t>T06148</t>
  </si>
  <si>
    <t>T06149</t>
  </si>
  <si>
    <t>C3989</t>
  </si>
  <si>
    <t>T06150</t>
  </si>
  <si>
    <t>T06151</t>
  </si>
  <si>
    <t>T06152</t>
  </si>
  <si>
    <t>C3060</t>
  </si>
  <si>
    <t>T06153</t>
  </si>
  <si>
    <t>C3685</t>
  </si>
  <si>
    <t>T06154</t>
  </si>
  <si>
    <t>C1001</t>
  </si>
  <si>
    <t>T06155</t>
  </si>
  <si>
    <t>T06156</t>
  </si>
  <si>
    <t>C4321</t>
  </si>
  <si>
    <t>T06157</t>
  </si>
  <si>
    <t>C2099</t>
  </si>
  <si>
    <t>T06158</t>
  </si>
  <si>
    <t>T06159</t>
  </si>
  <si>
    <t>C4930</t>
  </si>
  <si>
    <t>T06160</t>
  </si>
  <si>
    <t>T06161</t>
  </si>
  <si>
    <t>C3381</t>
  </si>
  <si>
    <t>T06162</t>
  </si>
  <si>
    <t>T06163</t>
  </si>
  <si>
    <t>T06164</t>
  </si>
  <si>
    <t>T06165</t>
  </si>
  <si>
    <t>T06166</t>
  </si>
  <si>
    <t>T06167</t>
  </si>
  <si>
    <t>C0762</t>
  </si>
  <si>
    <t>T06168</t>
  </si>
  <si>
    <t>T06169</t>
  </si>
  <si>
    <t>C1173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</si>
  <si>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</si>
  <si>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</si>
  <si>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</si>
  <si>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</si>
  <si>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</si>
  <si>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</si>
  <si>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</si>
  <si>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</si>
  <si>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</si>
  <si>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</si>
  <si>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</si>
  <si>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C3728</t>
  </si>
  <si>
    <t>T06181</t>
  </si>
  <si>
    <t>T06182</t>
  </si>
  <si>
    <t>T06183</t>
  </si>
  <si>
    <t>T06184</t>
  </si>
  <si>
    <t>T06185</t>
  </si>
  <si>
    <t>C2713</t>
  </si>
  <si>
    <t>T06186</t>
  </si>
  <si>
    <t>C2033</t>
  </si>
  <si>
    <t>T06187</t>
  </si>
  <si>
    <t>C4509</t>
  </si>
  <si>
    <t>T06188</t>
  </si>
  <si>
    <t>T06189</t>
  </si>
  <si>
    <t>C0153</t>
  </si>
  <si>
    <t>T06190</t>
  </si>
  <si>
    <t>C2624</t>
  </si>
  <si>
    <t>T06191</t>
  </si>
  <si>
    <t>T06192</t>
  </si>
  <si>
    <t>C0303</t>
  </si>
  <si>
    <t>T06193</t>
  </si>
  <si>
    <t>T06194</t>
  </si>
  <si>
    <t>T06195</t>
  </si>
  <si>
    <t>C2614</t>
  </si>
  <si>
    <t>T06196</t>
  </si>
  <si>
    <t>C0015</t>
  </si>
  <si>
    <t>T06197</t>
  </si>
  <si>
    <t>C1611</t>
  </si>
  <si>
    <t>T06198</t>
  </si>
  <si>
    <t>T06199</t>
  </si>
  <si>
    <t>T06200</t>
  </si>
  <si>
    <t>T06201</t>
  </si>
  <si>
    <t>T06202</t>
  </si>
  <si>
    <t>C3818</t>
  </si>
  <si>
    <t>T06203</t>
  </si>
  <si>
    <t>C2821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</si>
  <si>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</si>
  <si>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</si>
  <si>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</si>
  <si>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</si>
  <si>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</si>
  <si>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</si>
  <si>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</si>
  <si>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</si>
  <si>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C2840</t>
  </si>
  <si>
    <t>T06212</t>
  </si>
  <si>
    <t>T06213</t>
  </si>
  <si>
    <t>C4602</t>
  </si>
  <si>
    <t>T06214</t>
  </si>
  <si>
    <t>T06215</t>
  </si>
  <si>
    <t>T06216</t>
  </si>
  <si>
    <t>C1381</t>
  </si>
  <si>
    <t>T06217</t>
  </si>
  <si>
    <t>C4498</t>
  </si>
  <si>
    <t>T06218</t>
  </si>
  <si>
    <t>C4529</t>
  </si>
  <si>
    <t>T06219</t>
  </si>
  <si>
    <t>T06220</t>
  </si>
  <si>
    <t>T06221</t>
  </si>
  <si>
    <t>C1281</t>
  </si>
  <si>
    <t>T06222</t>
  </si>
  <si>
    <t>T06223</t>
  </si>
  <si>
    <t>C3038</t>
  </si>
  <si>
    <t>T06224</t>
  </si>
  <si>
    <t>T06225</t>
  </si>
  <si>
    <t>C1223</t>
  </si>
  <si>
    <t>T06226</t>
  </si>
  <si>
    <t>T06227</t>
  </si>
  <si>
    <t>T06228</t>
  </si>
  <si>
    <t>C4607</t>
  </si>
  <si>
    <t>T06229</t>
  </si>
  <si>
    <t>C1838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</si>
  <si>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</si>
  <si>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</si>
  <si>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</si>
  <si>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</si>
  <si>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</si>
  <si>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</si>
  <si>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</si>
  <si>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</si>
  <si>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</si>
  <si>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C2096</t>
  </si>
  <si>
    <t>T06239</t>
  </si>
  <si>
    <t>T06240</t>
  </si>
  <si>
    <t>T06241</t>
  </si>
  <si>
    <t>T06242</t>
  </si>
  <si>
    <t>T06243</t>
  </si>
  <si>
    <t>T06244</t>
  </si>
  <si>
    <t>C1376</t>
  </si>
  <si>
    <t>T06245</t>
  </si>
  <si>
    <t>T06246</t>
  </si>
  <si>
    <t>C2385</t>
  </si>
  <si>
    <t>T06247</t>
  </si>
  <si>
    <t>T06248</t>
  </si>
  <si>
    <t>T06249</t>
  </si>
  <si>
    <t>C0169</t>
  </si>
  <si>
    <t>T06250</t>
  </si>
  <si>
    <t>C0930</t>
  </si>
  <si>
    <t>T06251</t>
  </si>
  <si>
    <t>T06252</t>
  </si>
  <si>
    <t>T06253</t>
  </si>
  <si>
    <t>C0847</t>
  </si>
  <si>
    <t>T06254</t>
  </si>
  <si>
    <t>T06255</t>
  </si>
  <si>
    <t>C0390</t>
  </si>
  <si>
    <t>T06256</t>
  </si>
  <si>
    <t>T06257</t>
  </si>
  <si>
    <t>T06258</t>
  </si>
  <si>
    <t>T06259</t>
  </si>
  <si>
    <t>C3527</t>
  </si>
  <si>
    <t>T06260</t>
  </si>
  <si>
    <t>C0195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</si>
  <si>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</si>
  <si>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</si>
  <si>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</si>
  <si>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</si>
  <si>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</si>
  <si>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</si>
  <si>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</si>
  <si>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</si>
  <si>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C4441</t>
  </si>
  <si>
    <t>T06269</t>
  </si>
  <si>
    <t>T06270</t>
  </si>
  <si>
    <t>T06271</t>
  </si>
  <si>
    <t>T06272</t>
  </si>
  <si>
    <t>T06273</t>
  </si>
  <si>
    <t>C2750</t>
  </si>
  <si>
    <t>T06274</t>
  </si>
  <si>
    <t>T06275</t>
  </si>
  <si>
    <t>C0517</t>
  </si>
  <si>
    <t>T06276</t>
  </si>
  <si>
    <t>T06277</t>
  </si>
  <si>
    <t>T06278</t>
  </si>
  <si>
    <t>C3896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</si>
  <si>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</si>
  <si>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</si>
  <si>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</si>
  <si>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</si>
  <si>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</si>
  <si>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</si>
  <si>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</si>
  <si>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</si>
  <si>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</si>
  <si>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C1515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</si>
  <si>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</si>
  <si>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</si>
  <si>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</si>
  <si>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</si>
  <si>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</si>
  <si>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</si>
  <si>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</si>
  <si>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</si>
  <si>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</si>
  <si>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C2630</t>
  </si>
  <si>
    <t>T06297</t>
  </si>
  <si>
    <t>C3509</t>
  </si>
  <si>
    <t>T06298</t>
  </si>
  <si>
    <t>T06299</t>
  </si>
  <si>
    <t>C3379</t>
  </si>
  <si>
    <t>T06300</t>
  </si>
  <si>
    <t>C1011</t>
  </si>
  <si>
    <t>T06301</t>
  </si>
  <si>
    <t>T06302</t>
  </si>
  <si>
    <t>T06303</t>
  </si>
  <si>
    <t>T06304</t>
  </si>
  <si>
    <t>T06305</t>
  </si>
  <si>
    <t>T06306</t>
  </si>
  <si>
    <t>T06307</t>
  </si>
  <si>
    <t>C1226</t>
  </si>
  <si>
    <t>T06308</t>
  </si>
  <si>
    <t>C2309</t>
  </si>
  <si>
    <t>T06309</t>
  </si>
  <si>
    <t>C2970</t>
  </si>
  <si>
    <t>T06310</t>
  </si>
  <si>
    <t>T06311</t>
  </si>
  <si>
    <t>T06312</t>
  </si>
  <si>
    <t>T06313</t>
  </si>
  <si>
    <t>T06314</t>
  </si>
  <si>
    <t>C0712</t>
  </si>
  <si>
    <t>T06315</t>
  </si>
  <si>
    <t>T06316</t>
  </si>
  <si>
    <t>C3489</t>
  </si>
  <si>
    <t>T06317</t>
  </si>
  <si>
    <t>C4171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</si>
  <si>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</si>
  <si>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</si>
  <si>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</si>
  <si>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</si>
  <si>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</si>
  <si>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</si>
  <si>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</si>
  <si>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</si>
  <si>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</si>
  <si>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</si>
  <si>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</si>
  <si>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C4101</t>
  </si>
  <si>
    <t>T06329</t>
  </si>
  <si>
    <t>C3702</t>
  </si>
  <si>
    <t>T06330</t>
  </si>
  <si>
    <t>C2315</t>
  </si>
  <si>
    <t>T06331</t>
  </si>
  <si>
    <t>T06332</t>
  </si>
  <si>
    <t>T06333</t>
  </si>
  <si>
    <t>T06334</t>
  </si>
  <si>
    <t>T06335</t>
  </si>
  <si>
    <t>C1236</t>
  </si>
  <si>
    <t>T06336</t>
  </si>
  <si>
    <t>T06337</t>
  </si>
  <si>
    <t>T06338</t>
  </si>
  <si>
    <t>C1125</t>
  </si>
  <si>
    <t>T06339</t>
  </si>
  <si>
    <t>T06340</t>
  </si>
  <si>
    <t>T06341</t>
  </si>
  <si>
    <t>T06342</t>
  </si>
  <si>
    <t>T06343</t>
  </si>
  <si>
    <t>C3847</t>
  </si>
  <si>
    <t>T06344</t>
  </si>
  <si>
    <t>C2136</t>
  </si>
  <si>
    <t>T06345</t>
  </si>
  <si>
    <t>T06346</t>
  </si>
  <si>
    <t>T06347</t>
  </si>
  <si>
    <t>T06348</t>
  </si>
  <si>
    <t>C5000</t>
  </si>
  <si>
    <t>T06349</t>
  </si>
  <si>
    <t>T06350</t>
  </si>
  <si>
    <t>C0296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</si>
  <si>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</si>
  <si>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</si>
  <si>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</si>
  <si>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</si>
  <si>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</si>
  <si>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</si>
  <si>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</si>
  <si>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</si>
  <si>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C2573</t>
  </si>
  <si>
    <t>T06359</t>
  </si>
  <si>
    <t>C2243</t>
  </si>
  <si>
    <t>T06360</t>
  </si>
  <si>
    <t>C4097</t>
  </si>
  <si>
    <t>T06361</t>
  </si>
  <si>
    <t>T06362</t>
  </si>
  <si>
    <t>T06363</t>
  </si>
  <si>
    <t>T06364</t>
  </si>
  <si>
    <t>T06365</t>
  </si>
  <si>
    <t>C3457</t>
  </si>
  <si>
    <t>T06366</t>
  </si>
  <si>
    <t>C3359</t>
  </si>
  <si>
    <t>T06367</t>
  </si>
  <si>
    <t>T06368</t>
  </si>
  <si>
    <t>C4178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</si>
  <si>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</si>
  <si>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</si>
  <si>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</si>
  <si>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</si>
  <si>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</si>
  <si>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</si>
  <si>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</si>
  <si>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</si>
  <si>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C1518</t>
  </si>
  <si>
    <t>T06377</t>
  </si>
  <si>
    <t>T06378</t>
  </si>
  <si>
    <t>C2357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</si>
  <si>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</si>
  <si>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</si>
  <si>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</si>
  <si>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</si>
  <si>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</si>
  <si>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</si>
  <si>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</si>
  <si>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</si>
  <si>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C2102</t>
  </si>
  <si>
    <t>T06387</t>
  </si>
  <si>
    <t>T06388</t>
  </si>
  <si>
    <t>C0529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</si>
  <si>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</si>
  <si>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</si>
  <si>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</si>
  <si>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</si>
  <si>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</si>
  <si>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</si>
  <si>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</si>
  <si>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</si>
  <si>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</si>
  <si>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</si>
  <si>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C4385</t>
  </si>
  <si>
    <t>T06399</t>
  </si>
  <si>
    <t>T06400</t>
  </si>
  <si>
    <t>C4211</t>
  </si>
  <si>
    <t>T06401</t>
  </si>
  <si>
    <t>C1706</t>
  </si>
  <si>
    <t>T06402</t>
  </si>
  <si>
    <t>C4381</t>
  </si>
  <si>
    <t>T06403</t>
  </si>
  <si>
    <t>C2547</t>
  </si>
  <si>
    <t>T06404</t>
  </si>
  <si>
    <t>C0141</t>
  </si>
  <si>
    <t>T06405</t>
  </si>
  <si>
    <t>T06406</t>
  </si>
  <si>
    <t>T06407</t>
  </si>
  <si>
    <t>C0536</t>
  </si>
  <si>
    <t>T06408</t>
  </si>
  <si>
    <t>C0887</t>
  </si>
  <si>
    <t>T06409</t>
  </si>
  <si>
    <t>T06410</t>
  </si>
  <si>
    <t>T06411</t>
  </si>
  <si>
    <t>T06412</t>
  </si>
  <si>
    <t>C3330</t>
  </si>
  <si>
    <t>T06413</t>
  </si>
  <si>
    <t>T06414</t>
  </si>
  <si>
    <t>T06415</t>
  </si>
  <si>
    <t>C1569</t>
  </si>
  <si>
    <t>T06416</t>
  </si>
  <si>
    <t>T06417</t>
  </si>
  <si>
    <t>T06418</t>
  </si>
  <si>
    <t>C2520</t>
  </si>
  <si>
    <t>T06419</t>
  </si>
  <si>
    <t>T06420</t>
  </si>
  <si>
    <t>T06421</t>
  </si>
  <si>
    <t>C4951</t>
  </si>
  <si>
    <t>T06422</t>
  </si>
  <si>
    <t>T06423</t>
  </si>
  <si>
    <t>T06424</t>
  </si>
  <si>
    <t>T06425</t>
  </si>
  <si>
    <t>T06426</t>
  </si>
  <si>
    <t>T06427</t>
  </si>
  <si>
    <t>C1215</t>
  </si>
  <si>
    <t>T06428</t>
  </si>
  <si>
    <t>C4834</t>
  </si>
  <si>
    <t>T06429</t>
  </si>
  <si>
    <t>T06430</t>
  </si>
  <si>
    <t>T06431</t>
  </si>
  <si>
    <t>T06432</t>
  </si>
  <si>
    <t>T06433</t>
  </si>
  <si>
    <t>T06434</t>
  </si>
  <si>
    <t>C0653</t>
  </si>
  <si>
    <t>T06435</t>
  </si>
  <si>
    <t>C2286</t>
  </si>
  <si>
    <t>T06436</t>
  </si>
  <si>
    <t>C1105</t>
  </si>
  <si>
    <t>T06437</t>
  </si>
  <si>
    <t>C3169</t>
  </si>
  <si>
    <t>T06438</t>
  </si>
  <si>
    <t>C2160</t>
  </si>
  <si>
    <t>T06439</t>
  </si>
  <si>
    <t>T06440</t>
  </si>
  <si>
    <t>T06441</t>
  </si>
  <si>
    <t>T06442</t>
  </si>
  <si>
    <t>T06443</t>
  </si>
  <si>
    <t>C0488</t>
  </si>
  <si>
    <t>T06444</t>
  </si>
  <si>
    <t>T06445</t>
  </si>
  <si>
    <t>C0077</t>
  </si>
  <si>
    <t>T06446</t>
  </si>
  <si>
    <t>C1853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</si>
  <si>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</si>
  <si>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</si>
  <si>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</si>
  <si>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</si>
  <si>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</si>
  <si>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</si>
  <si>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</si>
  <si>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</si>
  <si>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</si>
  <si>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</si>
  <si>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</si>
  <si>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C4719</t>
  </si>
  <si>
    <t>T06458</t>
  </si>
  <si>
    <t>T06459</t>
  </si>
  <si>
    <t>C4281</t>
  </si>
  <si>
    <t>T06460</t>
  </si>
  <si>
    <t>C4312</t>
  </si>
  <si>
    <t>T06461</t>
  </si>
  <si>
    <t>T06462</t>
  </si>
  <si>
    <t>C2931</t>
  </si>
  <si>
    <t>T06463</t>
  </si>
  <si>
    <t>C4996</t>
  </si>
  <si>
    <t>T06464</t>
  </si>
  <si>
    <t>T06465</t>
  </si>
  <si>
    <t>T06466</t>
  </si>
  <si>
    <t>T06467</t>
  </si>
  <si>
    <t>T06468</t>
  </si>
  <si>
    <t>C0224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</si>
  <si>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</si>
  <si>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</si>
  <si>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</si>
  <si>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</si>
  <si>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</si>
  <si>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</si>
  <si>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</si>
  <si>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</si>
  <si>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C1437</t>
  </si>
  <si>
    <t>T06477</t>
  </si>
  <si>
    <t>T06478</t>
  </si>
  <si>
    <t>C2913</t>
  </si>
  <si>
    <t>T06479</t>
  </si>
  <si>
    <t>T06480</t>
  </si>
  <si>
    <t>C0095</t>
  </si>
  <si>
    <t>T06481</t>
  </si>
  <si>
    <t>T06482</t>
  </si>
  <si>
    <t>T06483</t>
  </si>
  <si>
    <t>T06484</t>
  </si>
  <si>
    <t>T06485</t>
  </si>
  <si>
    <t>C4928</t>
  </si>
  <si>
    <t>T06486</t>
  </si>
  <si>
    <t>T06487</t>
  </si>
  <si>
    <t>C1072</t>
  </si>
  <si>
    <t>T06488</t>
  </si>
  <si>
    <t>T06489</t>
  </si>
  <si>
    <t>T06490</t>
  </si>
  <si>
    <t>T06491</t>
  </si>
  <si>
    <t>C3235</t>
  </si>
  <si>
    <t>T06492</t>
  </si>
  <si>
    <t>C3196</t>
  </si>
  <si>
    <t>T06493</t>
  </si>
  <si>
    <t>C0337</t>
  </si>
  <si>
    <t>T06494</t>
  </si>
  <si>
    <t>T06495</t>
  </si>
  <si>
    <t>C0285</t>
  </si>
  <si>
    <t>T06496</t>
  </si>
  <si>
    <t>C0526</t>
  </si>
  <si>
    <t>T06497</t>
  </si>
  <si>
    <t>C0061</t>
  </si>
  <si>
    <t>T06498</t>
  </si>
  <si>
    <t>T06499</t>
  </si>
  <si>
    <t>C2250</t>
  </si>
  <si>
    <t>T06500</t>
  </si>
  <si>
    <t>T06501</t>
  </si>
  <si>
    <t>T06502</t>
  </si>
  <si>
    <t>C1904</t>
  </si>
  <si>
    <t>T06503</t>
  </si>
  <si>
    <t>T06504</t>
  </si>
  <si>
    <t>T06505</t>
  </si>
  <si>
    <t>C0767</t>
  </si>
  <si>
    <t>T06506</t>
  </si>
  <si>
    <t>T06507</t>
  </si>
  <si>
    <t>T06508</t>
  </si>
  <si>
    <t>T06509</t>
  </si>
  <si>
    <t>T06510</t>
  </si>
  <si>
    <t>C0560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</si>
  <si>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</si>
  <si>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</si>
  <si>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</si>
  <si>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</si>
  <si>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</si>
  <si>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</si>
  <si>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</si>
  <si>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</si>
  <si>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</si>
  <si>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C3385</t>
  </si>
  <si>
    <t>T06520</t>
  </si>
  <si>
    <t>T06521</t>
  </si>
  <si>
    <t>T06522</t>
  </si>
  <si>
    <t>T06523</t>
  </si>
  <si>
    <t>C2295</t>
  </si>
  <si>
    <t>T06524</t>
  </si>
  <si>
    <t>C3785</t>
  </si>
  <si>
    <t>T06525</t>
  </si>
  <si>
    <t>T06526</t>
  </si>
  <si>
    <t>T06527</t>
  </si>
  <si>
    <t>C4458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</si>
  <si>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</si>
  <si>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</si>
  <si>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</si>
  <si>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</si>
  <si>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</si>
  <si>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</si>
  <si>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</si>
  <si>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</si>
  <si>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C2786</t>
  </si>
  <si>
    <t>T06536</t>
  </si>
  <si>
    <t>T06537</t>
  </si>
  <si>
    <t>C0354</t>
  </si>
  <si>
    <t>T06538</t>
  </si>
  <si>
    <t>T06539</t>
  </si>
  <si>
    <t>C0524</t>
  </si>
  <si>
    <t>T06540</t>
  </si>
  <si>
    <t>C1303</t>
  </si>
  <si>
    <t>T06541</t>
  </si>
  <si>
    <t>T06542</t>
  </si>
  <si>
    <t>T06543</t>
  </si>
  <si>
    <t>T06544</t>
  </si>
  <si>
    <t>C1309</t>
  </si>
  <si>
    <t>T06545</t>
  </si>
  <si>
    <t>T06546</t>
  </si>
  <si>
    <t>C1705</t>
  </si>
  <si>
    <t>T06547</t>
  </si>
  <si>
    <t>C1811</t>
  </si>
  <si>
    <t>T06548</t>
  </si>
  <si>
    <t>C2206</t>
  </si>
  <si>
    <t>T06549</t>
  </si>
  <si>
    <t>C4596</t>
  </si>
  <si>
    <t>T06550</t>
  </si>
  <si>
    <t>T06551</t>
  </si>
  <si>
    <t>C3227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</si>
  <si>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</si>
  <si>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</si>
  <si>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</si>
  <si>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</si>
  <si>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</si>
  <si>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</si>
  <si>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</si>
  <si>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</si>
  <si>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C1166</t>
  </si>
  <si>
    <t>T06560</t>
  </si>
  <si>
    <t>C4545</t>
  </si>
  <si>
    <t>T06561</t>
  </si>
  <si>
    <t>T06562</t>
  </si>
  <si>
    <t>T06563</t>
  </si>
  <si>
    <t>T06564</t>
  </si>
  <si>
    <t>C2732</t>
  </si>
  <si>
    <t>T06565</t>
  </si>
  <si>
    <t>T06566</t>
  </si>
  <si>
    <t>T06567</t>
  </si>
  <si>
    <t>T06568</t>
  </si>
  <si>
    <t>C3840</t>
  </si>
  <si>
    <t>T06569</t>
  </si>
  <si>
    <t>C0550</t>
  </si>
  <si>
    <t>T06570</t>
  </si>
  <si>
    <t>T06571</t>
  </si>
  <si>
    <t>C3666</t>
  </si>
  <si>
    <t>T06572</t>
  </si>
  <si>
    <t>T06573</t>
  </si>
  <si>
    <t>T06574</t>
  </si>
  <si>
    <t>T06575</t>
  </si>
  <si>
    <t>T06576</t>
  </si>
  <si>
    <t>T06577</t>
  </si>
  <si>
    <t>C1499</t>
  </si>
  <si>
    <t>T06578</t>
  </si>
  <si>
    <t>T06579</t>
  </si>
  <si>
    <t>T06580</t>
  </si>
  <si>
    <t>T06581</t>
  </si>
  <si>
    <t>T06582</t>
  </si>
  <si>
    <t>T06583</t>
  </si>
  <si>
    <t>T06584</t>
  </si>
  <si>
    <t>C2807</t>
  </si>
  <si>
    <t>T06585</t>
  </si>
  <si>
    <t>T06586</t>
  </si>
  <si>
    <t>T06587</t>
  </si>
  <si>
    <t>T06588</t>
  </si>
  <si>
    <t>T06589</t>
  </si>
  <si>
    <t>C3323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</si>
  <si>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</si>
  <si>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</si>
  <si>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</si>
  <si>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</si>
  <si>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</si>
  <si>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</si>
  <si>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</si>
  <si>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</si>
  <si>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</si>
  <si>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</si>
  <si>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</si>
  <si>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C2091</t>
  </si>
  <si>
    <t>T06601</t>
  </si>
  <si>
    <t>C1860</t>
  </si>
  <si>
    <t>T06602</t>
  </si>
  <si>
    <t>T06603</t>
  </si>
  <si>
    <t>T06604</t>
  </si>
  <si>
    <t>T06605</t>
  </si>
  <si>
    <t>C0066</t>
  </si>
  <si>
    <t>T06606</t>
  </si>
  <si>
    <t>T06607</t>
  </si>
  <si>
    <t>T06608</t>
  </si>
  <si>
    <t>C3134</t>
  </si>
  <si>
    <t>T06609</t>
  </si>
  <si>
    <t>T06610</t>
  </si>
  <si>
    <t>T06611</t>
  </si>
  <si>
    <t>T06612</t>
  </si>
  <si>
    <t>T06613</t>
  </si>
  <si>
    <t>T06614</t>
  </si>
  <si>
    <t>C0561</t>
  </si>
  <si>
    <t>T06615</t>
  </si>
  <si>
    <t>C3496</t>
  </si>
  <si>
    <t>T06616</t>
  </si>
  <si>
    <t>T06617</t>
  </si>
  <si>
    <t>T06618</t>
  </si>
  <si>
    <t>T06619</t>
  </si>
  <si>
    <t>T06620</t>
  </si>
  <si>
    <t>T06621</t>
  </si>
  <si>
    <t>C4631</t>
  </si>
  <si>
    <t>T06622</t>
  </si>
  <si>
    <t>C0255</t>
  </si>
  <si>
    <t>T06623</t>
  </si>
  <si>
    <t>T06624</t>
  </si>
  <si>
    <t>C0128</t>
  </si>
  <si>
    <t>T06625</t>
  </si>
  <si>
    <t>T06626</t>
  </si>
  <si>
    <t>T06627</t>
  </si>
  <si>
    <t>C0649</t>
  </si>
  <si>
    <t>T06628</t>
  </si>
  <si>
    <t>C0411</t>
  </si>
  <si>
    <t>T06629</t>
  </si>
  <si>
    <t>T06630</t>
  </si>
  <si>
    <t>C2169</t>
  </si>
  <si>
    <t>T06631</t>
  </si>
  <si>
    <t>T06632</t>
  </si>
  <si>
    <t>C3929</t>
  </si>
  <si>
    <t>T06633</t>
  </si>
  <si>
    <t>T06634</t>
  </si>
  <si>
    <t>T06635</t>
  </si>
  <si>
    <t>C2361</t>
  </si>
  <si>
    <t>T06636</t>
  </si>
  <si>
    <t>T06637</t>
  </si>
  <si>
    <t>C3479</t>
  </si>
  <si>
    <t>T06638</t>
  </si>
  <si>
    <t>T06639</t>
  </si>
  <si>
    <t>C4871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</si>
  <si>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</si>
  <si>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</si>
  <si>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</si>
  <si>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</si>
  <si>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</si>
  <si>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</si>
  <si>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</si>
  <si>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</si>
  <si>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</si>
  <si>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</si>
  <si>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</si>
  <si>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C2397</t>
  </si>
  <si>
    <t>T06651</t>
  </si>
  <si>
    <t>T06652</t>
  </si>
  <si>
    <t>T06653</t>
  </si>
  <si>
    <t>C2725</t>
  </si>
  <si>
    <t>T06654</t>
  </si>
  <si>
    <t>T06655</t>
  </si>
  <si>
    <t>T06656</t>
  </si>
  <si>
    <t>T06657</t>
  </si>
  <si>
    <t>C3267</t>
  </si>
  <si>
    <t>T06658</t>
  </si>
  <si>
    <t>T06659</t>
  </si>
  <si>
    <t>T06660</t>
  </si>
  <si>
    <t>C3552</t>
  </si>
  <si>
    <t>T06661</t>
  </si>
  <si>
    <t>T06662</t>
  </si>
  <si>
    <t>T06663</t>
  </si>
  <si>
    <t>T06664</t>
  </si>
  <si>
    <t>T06665</t>
  </si>
  <si>
    <t>T06666</t>
  </si>
  <si>
    <t>C0913</t>
  </si>
  <si>
    <t>T06667</t>
  </si>
  <si>
    <t>T06668</t>
  </si>
  <si>
    <t>T06669</t>
  </si>
  <si>
    <t>C2638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</si>
  <si>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</si>
  <si>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</si>
  <si>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</si>
  <si>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</si>
  <si>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</si>
  <si>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</si>
  <si>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</si>
  <si>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</si>
  <si>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</si>
  <si>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C1593</t>
  </si>
  <si>
    <t>T06679</t>
  </si>
  <si>
    <t>T06680</t>
  </si>
  <si>
    <t>T06681</t>
  </si>
  <si>
    <t>T06682</t>
  </si>
  <si>
    <t>T06683</t>
  </si>
  <si>
    <t>C2895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</si>
  <si>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</si>
  <si>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</si>
  <si>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</si>
  <si>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</si>
  <si>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</si>
  <si>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</si>
  <si>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</si>
  <si>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</si>
  <si>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</si>
  <si>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</si>
  <si>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</si>
  <si>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</si>
  <si>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C4497</t>
  </si>
  <si>
    <t>T06696</t>
  </si>
  <si>
    <t>T06697</t>
  </si>
  <si>
    <t>C4231</t>
  </si>
  <si>
    <t>T06698</t>
  </si>
  <si>
    <t>T06699</t>
  </si>
  <si>
    <t>C2467</t>
  </si>
  <si>
    <t>T06700</t>
  </si>
  <si>
    <t>T06701</t>
  </si>
  <si>
    <t>C1229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</si>
  <si>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</si>
  <si>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</si>
  <si>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</si>
  <si>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</si>
  <si>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</si>
  <si>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</si>
  <si>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</si>
  <si>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</si>
  <si>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C1809</t>
  </si>
  <si>
    <t>T06710</t>
  </si>
  <si>
    <t>C4828</t>
  </si>
  <si>
    <t>T06711</t>
  </si>
  <si>
    <t>C3740</t>
  </si>
  <si>
    <t>T06712</t>
  </si>
  <si>
    <t>T06713</t>
  </si>
  <si>
    <t>C1564</t>
  </si>
  <si>
    <t>T06714</t>
  </si>
  <si>
    <t>T06715</t>
  </si>
  <si>
    <t>T06716</t>
  </si>
  <si>
    <t>T06717</t>
  </si>
  <si>
    <t>T06718</t>
  </si>
  <si>
    <t>T06719</t>
  </si>
  <si>
    <t>T06720</t>
  </si>
  <si>
    <t>C2621</t>
  </si>
  <si>
    <t>T06721</t>
  </si>
  <si>
    <t>T06722</t>
  </si>
  <si>
    <t>C3975</t>
  </si>
  <si>
    <t>T06723</t>
  </si>
  <si>
    <t>T06724</t>
  </si>
  <si>
    <t>C2927</t>
  </si>
  <si>
    <t>T06725</t>
  </si>
  <si>
    <t>T06726</t>
  </si>
  <si>
    <t>C4031</t>
  </si>
  <si>
    <t>T06727</t>
  </si>
  <si>
    <t>T06728</t>
  </si>
  <si>
    <t>T06729</t>
  </si>
  <si>
    <t>T06730</t>
  </si>
  <si>
    <t>C0481</t>
  </si>
  <si>
    <t>T06731</t>
  </si>
  <si>
    <t>C3077</t>
  </si>
  <si>
    <t>T06732</t>
  </si>
  <si>
    <t>T06733</t>
  </si>
  <si>
    <t>T06734</t>
  </si>
  <si>
    <t>T06735</t>
  </si>
  <si>
    <t>C1556</t>
  </si>
  <si>
    <t>T06736</t>
  </si>
  <si>
    <t>T06737</t>
  </si>
  <si>
    <t>T06738</t>
  </si>
  <si>
    <t>C1097</t>
  </si>
  <si>
    <t>T06739</t>
  </si>
  <si>
    <t>T06740</t>
  </si>
  <si>
    <t>T06741</t>
  </si>
  <si>
    <t>T06742</t>
  </si>
  <si>
    <t>T06743</t>
  </si>
  <si>
    <t>T06744</t>
  </si>
  <si>
    <t>C3538</t>
  </si>
  <si>
    <t>T06745</t>
  </si>
  <si>
    <t>T06746</t>
  </si>
  <si>
    <t>T06747</t>
  </si>
  <si>
    <t>T06748</t>
  </si>
  <si>
    <t>C4485</t>
  </si>
  <si>
    <t>T06749</t>
  </si>
  <si>
    <t>T06750</t>
  </si>
  <si>
    <t>T06751</t>
  </si>
  <si>
    <t>T06752</t>
  </si>
  <si>
    <t>C3390</t>
  </si>
  <si>
    <t>T06753</t>
  </si>
  <si>
    <t>C3376</t>
  </si>
  <si>
    <t>T06754</t>
  </si>
  <si>
    <t>T06755</t>
  </si>
  <si>
    <t>T06756</t>
  </si>
  <si>
    <t>T06757</t>
  </si>
  <si>
    <t>T06758</t>
  </si>
  <si>
    <t>T06759</t>
  </si>
  <si>
    <t>C4593</t>
  </si>
  <si>
    <t>T06760</t>
  </si>
  <si>
    <t>T06761</t>
  </si>
  <si>
    <t>T06762</t>
  </si>
  <si>
    <t>T06763</t>
  </si>
  <si>
    <t>T06764</t>
  </si>
  <si>
    <t>C1869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</si>
  <si>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</si>
  <si>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</si>
  <si>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</si>
  <si>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</si>
  <si>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</si>
  <si>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</si>
  <si>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</si>
  <si>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</si>
  <si>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C0301</t>
  </si>
  <si>
    <t>T06773</t>
  </si>
  <si>
    <t>C1481</t>
  </si>
  <si>
    <t>T06774</t>
  </si>
  <si>
    <t>C3898</t>
  </si>
  <si>
    <t>T06775</t>
  </si>
  <si>
    <t>C4881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</si>
  <si>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</si>
  <si>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</si>
  <si>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</si>
  <si>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</si>
  <si>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</si>
  <si>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</si>
  <si>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</si>
  <si>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</si>
  <si>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</si>
  <si>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</si>
  <si>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</si>
  <si>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</si>
  <si>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</si>
  <si>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</si>
  <si>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C3062</t>
  </si>
  <si>
    <t>T06790</t>
  </si>
  <si>
    <t>T06791</t>
  </si>
  <si>
    <t>T06792</t>
  </si>
  <si>
    <t>C2433</t>
  </si>
  <si>
    <t>T06793</t>
  </si>
  <si>
    <t>T06794</t>
  </si>
  <si>
    <t>T06795</t>
  </si>
  <si>
    <t>T06796</t>
  </si>
  <si>
    <t>C0718</t>
  </si>
  <si>
    <t>T06797</t>
  </si>
  <si>
    <t>T06798</t>
  </si>
  <si>
    <t>T06799</t>
  </si>
  <si>
    <t>T06800</t>
  </si>
  <si>
    <t>T06801</t>
  </si>
  <si>
    <t>C3155</t>
  </si>
  <si>
    <t>T06802</t>
  </si>
  <si>
    <t>C2567</t>
  </si>
  <si>
    <t>T06803</t>
  </si>
  <si>
    <t>T06804</t>
  </si>
  <si>
    <t>C1846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</si>
  <si>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</si>
  <si>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</si>
  <si>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</si>
  <si>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</si>
  <si>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</si>
  <si>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</si>
  <si>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</si>
  <si>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</si>
  <si>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C1094</t>
  </si>
  <si>
    <t>T06813</t>
  </si>
  <si>
    <t>T06814</t>
  </si>
  <si>
    <t>C2114</t>
  </si>
  <si>
    <t>T06815</t>
  </si>
  <si>
    <t>T06816</t>
  </si>
  <si>
    <t>T06817</t>
  </si>
  <si>
    <t>T06818</t>
  </si>
  <si>
    <t>T06819</t>
  </si>
  <si>
    <t>C1587</t>
  </si>
  <si>
    <t>T06820</t>
  </si>
  <si>
    <t>T06821</t>
  </si>
  <si>
    <t>T06822</t>
  </si>
  <si>
    <t>T06823</t>
  </si>
  <si>
    <t>C2303</t>
  </si>
  <si>
    <t>T06824</t>
  </si>
  <si>
    <t>T06825</t>
  </si>
  <si>
    <t>T06826</t>
  </si>
  <si>
    <t>T06827</t>
  </si>
  <si>
    <t>C0073</t>
  </si>
  <si>
    <t>T06828</t>
  </si>
  <si>
    <t>C0786</t>
  </si>
  <si>
    <t>T06829</t>
  </si>
  <si>
    <t>C0291</t>
  </si>
  <si>
    <t>T06830</t>
  </si>
  <si>
    <t>T06831</t>
  </si>
  <si>
    <t>C1232</t>
  </si>
  <si>
    <t>T06832</t>
  </si>
  <si>
    <t>T06833</t>
  </si>
  <si>
    <t>C3881</t>
  </si>
  <si>
    <t>T06834</t>
  </si>
  <si>
    <t>T06835</t>
  </si>
  <si>
    <t>T06836</t>
  </si>
  <si>
    <t>C4023</t>
  </si>
  <si>
    <t>T06837</t>
  </si>
  <si>
    <t>C3113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</si>
  <si>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</si>
  <si>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</si>
  <si>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</si>
  <si>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</si>
  <si>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</si>
  <si>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</si>
  <si>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</si>
  <si>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</si>
  <si>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C4212</t>
  </si>
  <si>
    <t>T06846</t>
  </si>
  <si>
    <t>T06847</t>
  </si>
  <si>
    <t>T06848</t>
  </si>
  <si>
    <t>T06849</t>
  </si>
  <si>
    <t>T06850</t>
  </si>
  <si>
    <t>T06851</t>
  </si>
  <si>
    <t>C4116</t>
  </si>
  <si>
    <t>T06852</t>
  </si>
  <si>
    <t>C1385</t>
  </si>
  <si>
    <t>T06853</t>
  </si>
  <si>
    <t>C4044</t>
  </si>
  <si>
    <t>T06854</t>
  </si>
  <si>
    <t>C1647</t>
  </si>
  <si>
    <t>T06855</t>
  </si>
  <si>
    <t>T06856</t>
  </si>
  <si>
    <t>T06857</t>
  </si>
  <si>
    <t>T06858</t>
  </si>
  <si>
    <t>C0506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</si>
  <si>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</si>
  <si>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</si>
  <si>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</si>
  <si>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</si>
  <si>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</si>
  <si>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</si>
  <si>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</si>
  <si>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</si>
  <si>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C0610</t>
  </si>
  <si>
    <t>T06867</t>
  </si>
  <si>
    <t>C4801</t>
  </si>
  <si>
    <t>T06868</t>
  </si>
  <si>
    <t>T06869</t>
  </si>
  <si>
    <t>C2401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</si>
  <si>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</si>
  <si>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</si>
  <si>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</si>
  <si>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</si>
  <si>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</si>
  <si>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</si>
  <si>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</si>
  <si>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</si>
  <si>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</si>
  <si>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</si>
  <si>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</si>
  <si>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</si>
  <si>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</si>
  <si>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</si>
  <si>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</si>
  <si>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</si>
  <si>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</si>
  <si>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</si>
  <si>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</si>
  <si>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C2130</t>
  </si>
  <si>
    <t>T06889</t>
  </si>
  <si>
    <t>T06890</t>
  </si>
  <si>
    <t>C4074</t>
  </si>
  <si>
    <t>T06891</t>
  </si>
  <si>
    <t>T06892</t>
  </si>
  <si>
    <t>T06893</t>
  </si>
  <si>
    <t>C4037</t>
  </si>
  <si>
    <t>T06894</t>
  </si>
  <si>
    <t>T06895</t>
  </si>
  <si>
    <t>T06896</t>
  </si>
  <si>
    <t>T06897</t>
  </si>
  <si>
    <t>C3011</t>
  </si>
  <si>
    <t>T06898</t>
  </si>
  <si>
    <t>T06899</t>
  </si>
  <si>
    <t>T06900</t>
  </si>
  <si>
    <t>T06901</t>
  </si>
  <si>
    <t>T06902</t>
  </si>
  <si>
    <t>T06903</t>
  </si>
  <si>
    <t>T06904</t>
  </si>
  <si>
    <t>C4456</t>
  </si>
  <si>
    <t>T06905</t>
  </si>
  <si>
    <t>T06906</t>
  </si>
  <si>
    <t>C4308</t>
  </si>
  <si>
    <t>T06907</t>
  </si>
  <si>
    <t>T06908</t>
  </si>
  <si>
    <t>T06909</t>
  </si>
  <si>
    <t>T06910</t>
  </si>
  <si>
    <t>T06911</t>
  </si>
  <si>
    <t>C3995</t>
  </si>
  <si>
    <t>T06912</t>
  </si>
  <si>
    <t>T06913</t>
  </si>
  <si>
    <t>C0396</t>
  </si>
  <si>
    <t>T06914</t>
  </si>
  <si>
    <t>T06915</t>
  </si>
  <si>
    <t>T06916</t>
  </si>
  <si>
    <t>T06917</t>
  </si>
  <si>
    <t>T06918</t>
  </si>
  <si>
    <t>T06919</t>
  </si>
  <si>
    <t>C4093</t>
  </si>
  <si>
    <t>T06920</t>
  </si>
  <si>
    <t>C3933</t>
  </si>
  <si>
    <t>T06921</t>
  </si>
  <si>
    <t>T06922</t>
  </si>
  <si>
    <t>T06923</t>
  </si>
  <si>
    <t>T06924</t>
  </si>
  <si>
    <t>T06925</t>
  </si>
  <si>
    <t>C1133</t>
  </si>
  <si>
    <t>T06926</t>
  </si>
  <si>
    <t>C1798</t>
  </si>
  <si>
    <t>T06927</t>
  </si>
  <si>
    <t>T06928</t>
  </si>
  <si>
    <t>T06929</t>
  </si>
  <si>
    <t>C0702</t>
  </si>
  <si>
    <t>T06930</t>
  </si>
  <si>
    <t>T06931</t>
  </si>
  <si>
    <t>T06932</t>
  </si>
  <si>
    <t>T06933</t>
  </si>
  <si>
    <t>T06934</t>
  </si>
  <si>
    <t>C2956</t>
  </si>
  <si>
    <t>T06935</t>
  </si>
  <si>
    <t>C1334</t>
  </si>
  <si>
    <t>T06936</t>
  </si>
  <si>
    <t>T06937</t>
  </si>
  <si>
    <t>T06938</t>
  </si>
  <si>
    <t>C0905</t>
  </si>
  <si>
    <t>T06939</t>
  </si>
  <si>
    <t>T06940</t>
  </si>
  <si>
    <t>T06941</t>
  </si>
  <si>
    <t>T06942</t>
  </si>
  <si>
    <t>T06943</t>
  </si>
  <si>
    <t>T06944</t>
  </si>
  <si>
    <t>C0504</t>
  </si>
  <si>
    <t>T06945</t>
  </si>
  <si>
    <t>T06946</t>
  </si>
  <si>
    <t>C3374</t>
  </si>
  <si>
    <t>T06947</t>
  </si>
  <si>
    <t>T06948</t>
  </si>
  <si>
    <t>T06949</t>
  </si>
  <si>
    <t>T06950</t>
  </si>
  <si>
    <t>C2835</t>
  </si>
  <si>
    <t>T06951</t>
  </si>
  <si>
    <t>C1400</t>
  </si>
  <si>
    <t>T06952</t>
  </si>
  <si>
    <t>T06953</t>
  </si>
  <si>
    <t>T06954</t>
  </si>
  <si>
    <t>T06955</t>
  </si>
  <si>
    <t>C2729</t>
  </si>
  <si>
    <t>T06956</t>
  </si>
  <si>
    <t>T06957</t>
  </si>
  <si>
    <t>T06958</t>
  </si>
  <si>
    <t>C0549</t>
  </si>
  <si>
    <t>T06959</t>
  </si>
  <si>
    <t>T06960</t>
  </si>
  <si>
    <t>C1324</t>
  </si>
  <si>
    <t>T06961</t>
  </si>
  <si>
    <t>C3351</t>
  </si>
  <si>
    <t>T06962</t>
  </si>
  <si>
    <t>T06963</t>
  </si>
  <si>
    <t>C3923</t>
  </si>
  <si>
    <t>T06964</t>
  </si>
  <si>
    <t>T06965</t>
  </si>
  <si>
    <t>T06966</t>
  </si>
  <si>
    <t>T06967</t>
  </si>
  <si>
    <t>T06968</t>
  </si>
  <si>
    <t>C1891</t>
  </si>
  <si>
    <t>T06969</t>
  </si>
  <si>
    <t>T06970</t>
  </si>
  <si>
    <t>T06971</t>
  </si>
  <si>
    <t>C0230</t>
  </si>
  <si>
    <t>T06972</t>
  </si>
  <si>
    <t>T06973</t>
  </si>
  <si>
    <t>C4714</t>
  </si>
  <si>
    <t>T06974</t>
  </si>
  <si>
    <t>T06975</t>
  </si>
  <si>
    <t>T06976</t>
  </si>
  <si>
    <t>C0485</t>
  </si>
  <si>
    <t>T06977</t>
  </si>
  <si>
    <t>T06978</t>
  </si>
  <si>
    <t>T06979</t>
  </si>
  <si>
    <t>T06980</t>
  </si>
  <si>
    <t>C3314</t>
  </si>
  <si>
    <t>T06981</t>
  </si>
  <si>
    <t>T06982</t>
  </si>
  <si>
    <t>C1061</t>
  </si>
  <si>
    <t>T06983</t>
  </si>
  <si>
    <t>T06984</t>
  </si>
  <si>
    <t>C4215</t>
  </si>
  <si>
    <t>T06985</t>
  </si>
  <si>
    <t>C1122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</si>
  <si>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</si>
  <si>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</si>
  <si>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</si>
  <si>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</si>
  <si>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</si>
  <si>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</si>
  <si>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</si>
  <si>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</si>
  <si>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</si>
  <si>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C3749</t>
  </si>
  <si>
    <t>T06995</t>
  </si>
  <si>
    <t>T06996</t>
  </si>
  <si>
    <t>C0775</t>
  </si>
  <si>
    <t>T06997</t>
  </si>
  <si>
    <t>T06998</t>
  </si>
  <si>
    <t>C3280</t>
  </si>
  <si>
    <t>T06999</t>
  </si>
  <si>
    <t>C4306</t>
  </si>
  <si>
    <t>T07000</t>
  </si>
  <si>
    <t>C2738</t>
  </si>
  <si>
    <t>T07001</t>
  </si>
  <si>
    <t>C4342</t>
  </si>
  <si>
    <t>T07002</t>
  </si>
  <si>
    <t>C3094</t>
  </si>
  <si>
    <t>T07003</t>
  </si>
  <si>
    <t>C4158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</si>
  <si>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</si>
  <si>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</si>
  <si>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</si>
  <si>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</si>
  <si>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</si>
  <si>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</si>
  <si>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</si>
  <si>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</si>
  <si>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C1685</t>
  </si>
  <si>
    <t>T07012</t>
  </si>
  <si>
    <t>C0756</t>
  </si>
  <si>
    <t>T07013</t>
  </si>
  <si>
    <t>C0307</t>
  </si>
  <si>
    <t>T07014</t>
  </si>
  <si>
    <t>C3135</t>
  </si>
  <si>
    <t>T07015</t>
  </si>
  <si>
    <t>T07016</t>
  </si>
  <si>
    <t>T07017</t>
  </si>
  <si>
    <t>T07018</t>
  </si>
  <si>
    <t>T07019</t>
  </si>
  <si>
    <t>T07020</t>
  </si>
  <si>
    <t>C0429</t>
  </si>
  <si>
    <t>T07021</t>
  </si>
  <si>
    <t>T07022</t>
  </si>
  <si>
    <t>T07023</t>
  </si>
  <si>
    <t>T07024</t>
  </si>
  <si>
    <t>T07025</t>
  </si>
  <si>
    <t>C1101</t>
  </si>
  <si>
    <t>T07026</t>
  </si>
  <si>
    <t>C1992</t>
  </si>
  <si>
    <t>T07027</t>
  </si>
  <si>
    <t>T07028</t>
  </si>
  <si>
    <t>C0190</t>
  </si>
  <si>
    <t>T07029</t>
  </si>
  <si>
    <t>C3040</t>
  </si>
  <si>
    <t>T07030</t>
  </si>
  <si>
    <t>T07031</t>
  </si>
  <si>
    <t>T07032</t>
  </si>
  <si>
    <t>C2293</t>
  </si>
  <si>
    <t>T07033</t>
  </si>
  <si>
    <t>T07034</t>
  </si>
  <si>
    <t>T07035</t>
  </si>
  <si>
    <t>T07036</t>
  </si>
  <si>
    <t>T07037</t>
  </si>
  <si>
    <t>T07038</t>
  </si>
  <si>
    <t>C2420</t>
  </si>
  <si>
    <t>T07039</t>
  </si>
  <si>
    <t>T07040</t>
  </si>
  <si>
    <t>C1389</t>
  </si>
  <si>
    <t>T07041</t>
  </si>
  <si>
    <t>T07042</t>
  </si>
  <si>
    <t>C1265</t>
  </si>
  <si>
    <t>T07043</t>
  </si>
  <si>
    <t>T07044</t>
  </si>
  <si>
    <t>C4862</t>
  </si>
  <si>
    <t>T07045</t>
  </si>
  <si>
    <t>C0265</t>
  </si>
  <si>
    <t>T07046</t>
  </si>
  <si>
    <t>T07047</t>
  </si>
  <si>
    <t>C3777</t>
  </si>
  <si>
    <t>T07048</t>
  </si>
  <si>
    <t>C1718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</si>
  <si>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</si>
  <si>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</si>
  <si>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</si>
  <si>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</si>
  <si>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</si>
  <si>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</si>
  <si>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</si>
  <si>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</si>
  <si>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</si>
  <si>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</si>
  <si>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</si>
  <si>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C3691</t>
  </si>
  <si>
    <t>T07060</t>
  </si>
  <si>
    <t>C3428</t>
  </si>
  <si>
    <t>T07061</t>
  </si>
  <si>
    <t>C0256</t>
  </si>
  <si>
    <t>T07062</t>
  </si>
  <si>
    <t>T07063</t>
  </si>
  <si>
    <t>T07064</t>
  </si>
  <si>
    <t>T07065</t>
  </si>
  <si>
    <t>C4343</t>
  </si>
  <si>
    <t>T07066</t>
  </si>
  <si>
    <t>C3068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</si>
  <si>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</si>
  <si>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</si>
  <si>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</si>
  <si>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</si>
  <si>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</si>
  <si>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</si>
  <si>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</si>
  <si>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</si>
  <si>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C0330</t>
  </si>
  <si>
    <t>T07075</t>
  </si>
  <si>
    <t>C3858</t>
  </si>
  <si>
    <t>T07076</t>
  </si>
  <si>
    <t>T07077</t>
  </si>
  <si>
    <t>T07078</t>
  </si>
  <si>
    <t>T07079</t>
  </si>
  <si>
    <t>T07080</t>
  </si>
  <si>
    <t>C1876</t>
  </si>
  <si>
    <t>T07081</t>
  </si>
  <si>
    <t>C1140</t>
  </si>
  <si>
    <t>T07082</t>
  </si>
  <si>
    <t>T07083</t>
  </si>
  <si>
    <t>C2905</t>
  </si>
  <si>
    <t>T07084</t>
  </si>
  <si>
    <t>C4635</t>
  </si>
  <si>
    <t>T07085</t>
  </si>
  <si>
    <t>C1169</t>
  </si>
  <si>
    <t>T07086</t>
  </si>
  <si>
    <t>T07087</t>
  </si>
  <si>
    <t>C3780</t>
  </si>
  <si>
    <t>T07088</t>
  </si>
  <si>
    <t>T07089</t>
  </si>
  <si>
    <t>T07090</t>
  </si>
  <si>
    <t>C1669</t>
  </si>
  <si>
    <t>T07091</t>
  </si>
  <si>
    <t>C1677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</si>
  <si>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</si>
  <si>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</si>
  <si>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</si>
  <si>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</si>
  <si>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</si>
  <si>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</si>
  <si>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</si>
  <si>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</si>
  <si>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</si>
  <si>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</si>
  <si>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</si>
  <si>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</si>
  <si>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</si>
  <si>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</si>
  <si>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C4139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</si>
  <si>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</si>
  <si>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</si>
  <si>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</si>
  <si>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</si>
  <si>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</si>
  <si>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</si>
  <si>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</si>
  <si>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</si>
  <si>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C4048</t>
  </si>
  <si>
    <t>T07114</t>
  </si>
  <si>
    <t>T07115</t>
  </si>
  <si>
    <t>C0763</t>
  </si>
  <si>
    <t>T07116</t>
  </si>
  <si>
    <t>T07117</t>
  </si>
  <si>
    <t>C1373</t>
  </si>
  <si>
    <t>T07118</t>
  </si>
  <si>
    <t>C4936</t>
  </si>
  <si>
    <t>T07119</t>
  </si>
  <si>
    <t>T07120</t>
  </si>
  <si>
    <t>T07121</t>
  </si>
  <si>
    <t>T07122</t>
  </si>
  <si>
    <t>C3719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</si>
  <si>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</si>
  <si>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</si>
  <si>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</si>
  <si>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</si>
  <si>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</si>
  <si>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</si>
  <si>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</si>
  <si>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</si>
  <si>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C4358</t>
  </si>
  <si>
    <t>T07131</t>
  </si>
  <si>
    <t>T07132</t>
  </si>
  <si>
    <t>T07133</t>
  </si>
  <si>
    <t>T07134</t>
  </si>
  <si>
    <t>T07135</t>
  </si>
  <si>
    <t>T07136</t>
  </si>
  <si>
    <t>T07137</t>
  </si>
  <si>
    <t>C4404</t>
  </si>
  <si>
    <t>T07138</t>
  </si>
  <si>
    <t>T07139</t>
  </si>
  <si>
    <t>T07140</t>
  </si>
  <si>
    <t>T07141</t>
  </si>
  <si>
    <t>T07142</t>
  </si>
  <si>
    <t>C0943</t>
  </si>
  <si>
    <t>T07143</t>
  </si>
  <si>
    <t>T07144</t>
  </si>
  <si>
    <t>T07145</t>
  </si>
  <si>
    <t>T07146</t>
  </si>
  <si>
    <t>C0831</t>
  </si>
  <si>
    <t>T07147</t>
  </si>
  <si>
    <t>T07148</t>
  </si>
  <si>
    <t>T07149</t>
  </si>
  <si>
    <t>C4299</t>
  </si>
  <si>
    <t>T07150</t>
  </si>
  <si>
    <t>C0964</t>
  </si>
  <si>
    <t>T07151</t>
  </si>
  <si>
    <t>T07152</t>
  </si>
  <si>
    <t>T07153</t>
  </si>
  <si>
    <t>T07154</t>
  </si>
  <si>
    <t>T07155</t>
  </si>
  <si>
    <t>T07156</t>
  </si>
  <si>
    <t>T07157</t>
  </si>
  <si>
    <t>C0662</t>
  </si>
  <si>
    <t>T07158</t>
  </si>
  <si>
    <t>T07159</t>
  </si>
  <si>
    <t>T07160</t>
  </si>
  <si>
    <t>T07161</t>
  </si>
  <si>
    <t>C0975</t>
  </si>
  <si>
    <t>T07162</t>
  </si>
  <si>
    <t>T07163</t>
  </si>
  <si>
    <t>T07164</t>
  </si>
  <si>
    <t>T07165</t>
  </si>
  <si>
    <t>T07166</t>
  </si>
  <si>
    <t>C2754</t>
  </si>
  <si>
    <t>T07167</t>
  </si>
  <si>
    <t>T07168</t>
  </si>
  <si>
    <t>T07169</t>
  </si>
  <si>
    <t>C2539</t>
  </si>
  <si>
    <t>T07170</t>
  </si>
  <si>
    <t>C4252</t>
  </si>
  <si>
    <t>T07171</t>
  </si>
  <si>
    <t>T07172</t>
  </si>
  <si>
    <t>C1489</t>
  </si>
  <si>
    <t>T07173</t>
  </si>
  <si>
    <t>C4253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</si>
  <si>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</si>
  <si>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</si>
  <si>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</si>
  <si>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</si>
  <si>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</si>
  <si>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</si>
  <si>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</si>
  <si>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</si>
  <si>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C1553</t>
  </si>
  <si>
    <t>T07182</t>
  </si>
  <si>
    <t>C2917</t>
  </si>
  <si>
    <t>T07183</t>
  </si>
  <si>
    <t>T07184</t>
  </si>
  <si>
    <t>T07185</t>
  </si>
  <si>
    <t>T07186</t>
  </si>
  <si>
    <t>T07187</t>
  </si>
  <si>
    <t>C2839</t>
  </si>
  <si>
    <t>T07188</t>
  </si>
  <si>
    <t>C4720</t>
  </si>
  <si>
    <t>T07189</t>
  </si>
  <si>
    <t>T07190</t>
  </si>
  <si>
    <t>C3983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</si>
  <si>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</si>
  <si>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</si>
  <si>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</si>
  <si>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</si>
  <si>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</si>
  <si>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</si>
  <si>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</si>
  <si>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</si>
  <si>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C4553</t>
  </si>
  <si>
    <t>T07199</t>
  </si>
  <si>
    <t>T07200</t>
  </si>
  <si>
    <t>T07201</t>
  </si>
  <si>
    <t>C3002</t>
  </si>
  <si>
    <t>T07202</t>
  </si>
  <si>
    <t>C4324</t>
  </si>
  <si>
    <t>T07203</t>
  </si>
  <si>
    <t>C3851</t>
  </si>
  <si>
    <t>T07204</t>
  </si>
  <si>
    <t>T07205</t>
  </si>
  <si>
    <t>C0350</t>
  </si>
  <si>
    <t>T07206</t>
  </si>
  <si>
    <t>T07207</t>
  </si>
  <si>
    <t>T07208</t>
  </si>
  <si>
    <t>C2477</t>
  </si>
  <si>
    <t>T07209</t>
  </si>
  <si>
    <t>T07210</t>
  </si>
  <si>
    <t>C2826</t>
  </si>
  <si>
    <t>T07211</t>
  </si>
  <si>
    <t>C1497</t>
  </si>
  <si>
    <t>T07212</t>
  </si>
  <si>
    <t>T07213</t>
  </si>
  <si>
    <t>T07214</t>
  </si>
  <si>
    <t>T07215</t>
  </si>
  <si>
    <t>C3512</t>
  </si>
  <si>
    <t>T07216</t>
  </si>
  <si>
    <t>T07217</t>
  </si>
  <si>
    <t>T07218</t>
  </si>
  <si>
    <t>C4247</t>
  </si>
  <si>
    <t>T07219</t>
  </si>
  <si>
    <t>T07220</t>
  </si>
  <si>
    <t>T07221</t>
  </si>
  <si>
    <t>T07222</t>
  </si>
  <si>
    <t>T07223</t>
  </si>
  <si>
    <t>T07224</t>
  </si>
  <si>
    <t>C3985</t>
  </si>
  <si>
    <t>T07225</t>
  </si>
  <si>
    <t>T07226</t>
  </si>
  <si>
    <t>T07227</t>
  </si>
  <si>
    <t>T07228</t>
  </si>
  <si>
    <t>T07229</t>
  </si>
  <si>
    <t>T07230</t>
  </si>
  <si>
    <t>C2493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</si>
  <si>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</si>
  <si>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</si>
  <si>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</si>
  <si>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</si>
  <si>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</si>
  <si>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</si>
  <si>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</si>
  <si>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</si>
  <si>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</si>
  <si>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C2297</t>
  </si>
  <si>
    <t>T07240</t>
  </si>
  <si>
    <t>T07241</t>
  </si>
  <si>
    <t>T07242</t>
  </si>
  <si>
    <t>C3173</t>
  </si>
  <si>
    <t>T07243</t>
  </si>
  <si>
    <t>T07244</t>
  </si>
  <si>
    <t>T07245</t>
  </si>
  <si>
    <t>T07246</t>
  </si>
  <si>
    <t>C3553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</si>
  <si>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</si>
  <si>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</si>
  <si>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</si>
  <si>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</si>
  <si>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</si>
  <si>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</si>
  <si>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</si>
  <si>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</si>
  <si>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</si>
  <si>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</si>
  <si>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C3810</t>
  </si>
  <si>
    <t>T07257</t>
  </si>
  <si>
    <t>T07258</t>
  </si>
  <si>
    <t>T07259</t>
  </si>
  <si>
    <t>T07260</t>
  </si>
  <si>
    <t>T07261</t>
  </si>
  <si>
    <t>T07262</t>
  </si>
  <si>
    <t>T07263</t>
  </si>
  <si>
    <t>C3042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</si>
  <si>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</si>
  <si>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</si>
  <si>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</si>
  <si>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</si>
  <si>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</si>
  <si>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</si>
  <si>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</si>
  <si>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</si>
  <si>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</si>
  <si>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</si>
  <si>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</si>
  <si>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C3607</t>
  </si>
  <si>
    <t>T07275</t>
  </si>
  <si>
    <t>T07276</t>
  </si>
  <si>
    <t>T07277</t>
  </si>
  <si>
    <t>C1563</t>
  </si>
  <si>
    <t>T07278</t>
  </si>
  <si>
    <t>T07279</t>
  </si>
  <si>
    <t>C0585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</si>
  <si>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</si>
  <si>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</si>
  <si>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</si>
  <si>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</si>
  <si>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</si>
  <si>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</si>
  <si>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</si>
  <si>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</si>
  <si>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</si>
  <si>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</si>
  <si>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</si>
  <si>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</si>
  <si>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C3001</t>
  </si>
  <si>
    <t>T07292</t>
  </si>
  <si>
    <t>T07293</t>
  </si>
  <si>
    <t>C0017</t>
  </si>
  <si>
    <t>T07294</t>
  </si>
  <si>
    <t>T07295</t>
  </si>
  <si>
    <t>T07296</t>
  </si>
  <si>
    <t>T07297</t>
  </si>
  <si>
    <t>C2236</t>
  </si>
  <si>
    <t>T07298</t>
  </si>
  <si>
    <t>T07299</t>
  </si>
  <si>
    <t>T07300</t>
  </si>
  <si>
    <t>T07301</t>
  </si>
  <si>
    <t>T07302</t>
  </si>
  <si>
    <t>C2265</t>
  </si>
  <si>
    <t>T07303</t>
  </si>
  <si>
    <t>C3184</t>
  </si>
  <si>
    <t>T07304</t>
  </si>
  <si>
    <t>T07305</t>
  </si>
  <si>
    <t>T07306</t>
  </si>
  <si>
    <t>T07307</t>
  </si>
  <si>
    <t>C0085</t>
  </si>
  <si>
    <t>T07308</t>
  </si>
  <si>
    <t>T07309</t>
  </si>
  <si>
    <t>T07310</t>
  </si>
  <si>
    <t>T07311</t>
  </si>
  <si>
    <t>C4661</t>
  </si>
  <si>
    <t>T07312</t>
  </si>
  <si>
    <t>T07313</t>
  </si>
  <si>
    <t>C2059</t>
  </si>
  <si>
    <t>T07314</t>
  </si>
  <si>
    <t>C2782</t>
  </si>
  <si>
    <t>T07315</t>
  </si>
  <si>
    <t>C2370</t>
  </si>
  <si>
    <t>T07316</t>
  </si>
  <si>
    <t>T07317</t>
  </si>
  <si>
    <t>T07318</t>
  </si>
  <si>
    <t>C0003</t>
  </si>
  <si>
    <t>T07319</t>
  </si>
  <si>
    <t>T07320</t>
  </si>
  <si>
    <t>T07321</t>
  </si>
  <si>
    <t>C0293</t>
  </si>
  <si>
    <t>T07322</t>
  </si>
  <si>
    <t>T07323</t>
  </si>
  <si>
    <t>C1141</t>
  </si>
  <si>
    <t>T07324</t>
  </si>
  <si>
    <t>T07325</t>
  </si>
  <si>
    <t>T07326</t>
  </si>
  <si>
    <t>T07327</t>
  </si>
  <si>
    <t>T07328</t>
  </si>
  <si>
    <t>T07329</t>
  </si>
  <si>
    <t>T07330</t>
  </si>
  <si>
    <t>C0735</t>
  </si>
  <si>
    <t>T07331</t>
  </si>
  <si>
    <t>T07332</t>
  </si>
  <si>
    <t>T07333</t>
  </si>
  <si>
    <t>C2653</t>
  </si>
  <si>
    <t>T07334</t>
  </si>
  <si>
    <t>T07335</t>
  </si>
  <si>
    <t>T07336</t>
  </si>
  <si>
    <t>T07337</t>
  </si>
  <si>
    <t>T07338</t>
  </si>
  <si>
    <t>C0618</t>
  </si>
  <si>
    <t>T07339</t>
  </si>
  <si>
    <t>T07340</t>
  </si>
  <si>
    <t>T07341</t>
  </si>
  <si>
    <t>T07342</t>
  </si>
  <si>
    <t>T07343</t>
  </si>
  <si>
    <t>T07344</t>
  </si>
  <si>
    <t>T07345</t>
  </si>
  <si>
    <t>C2552</t>
  </si>
  <si>
    <t>T07346</t>
  </si>
  <si>
    <t>C1787</t>
  </si>
  <si>
    <t>T07347</t>
  </si>
  <si>
    <t>T07348</t>
  </si>
  <si>
    <t>T07349</t>
  </si>
  <si>
    <t>T07350</t>
  </si>
  <si>
    <t>T07351</t>
  </si>
  <si>
    <t>C0946</t>
  </si>
  <si>
    <t>T07352</t>
  </si>
  <si>
    <t>T07353</t>
  </si>
  <si>
    <t>T07354</t>
  </si>
  <si>
    <t>T07355</t>
  </si>
  <si>
    <t>C3463</t>
  </si>
  <si>
    <t>T07356</t>
  </si>
  <si>
    <t>C0884</t>
  </si>
  <si>
    <t>T07357</t>
  </si>
  <si>
    <t>T07358</t>
  </si>
  <si>
    <t>C1487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</si>
  <si>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</si>
  <si>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</si>
  <si>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</si>
  <si>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</si>
  <si>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</si>
  <si>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</si>
  <si>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</si>
  <si>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</si>
  <si>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</si>
  <si>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</si>
  <si>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</si>
  <si>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</si>
  <si>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</si>
  <si>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</si>
  <si>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</si>
  <si>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</si>
  <si>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</si>
  <si>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C2087</t>
  </si>
  <si>
    <t>T07376</t>
  </si>
  <si>
    <t>T07377</t>
  </si>
  <si>
    <t>T07378</t>
  </si>
  <si>
    <t>C3339</t>
  </si>
  <si>
    <t>T07379</t>
  </si>
  <si>
    <t>T07380</t>
  </si>
  <si>
    <t>T07381</t>
  </si>
  <si>
    <t>C3597</t>
  </si>
  <si>
    <t>T07382</t>
  </si>
  <si>
    <t>C4684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</si>
  <si>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</si>
  <si>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</si>
  <si>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</si>
  <si>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</si>
  <si>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</si>
  <si>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</si>
  <si>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</si>
  <si>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</si>
  <si>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C4800</t>
  </si>
  <si>
    <t>T07391</t>
  </si>
  <si>
    <t>T07392</t>
  </si>
  <si>
    <t>T07393</t>
  </si>
  <si>
    <t>C0538</t>
  </si>
  <si>
    <t>T07394</t>
  </si>
  <si>
    <t>T07395</t>
  </si>
  <si>
    <t>T07396</t>
  </si>
  <si>
    <t>T07397</t>
  </si>
  <si>
    <t>C3119</t>
  </si>
  <si>
    <t>T07398</t>
  </si>
  <si>
    <t>T07399</t>
  </si>
  <si>
    <t>T07400</t>
  </si>
  <si>
    <t>T07401</t>
  </si>
  <si>
    <t>C2323</t>
  </si>
  <si>
    <t>T07402</t>
  </si>
  <si>
    <t>T07403</t>
  </si>
  <si>
    <t>T07404</t>
  </si>
  <si>
    <t>T07405</t>
  </si>
  <si>
    <t>T07406</t>
  </si>
  <si>
    <t>T07407</t>
  </si>
  <si>
    <t>C3804</t>
  </si>
  <si>
    <t>T07408</t>
  </si>
  <si>
    <t>T07409</t>
  </si>
  <si>
    <t>C0382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</si>
  <si>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</si>
  <si>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</si>
  <si>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</si>
  <si>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</si>
  <si>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</si>
  <si>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</si>
  <si>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</si>
  <si>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</si>
  <si>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C1359</t>
  </si>
  <si>
    <t>T07418</t>
  </si>
  <si>
    <t>C1210</t>
  </si>
  <si>
    <t>T07419</t>
  </si>
  <si>
    <t>T07420</t>
  </si>
  <si>
    <t>T07421</t>
  </si>
  <si>
    <t>C4411</t>
  </si>
  <si>
    <t>T07422</t>
  </si>
  <si>
    <t>T07423</t>
  </si>
  <si>
    <t>T07424</t>
  </si>
  <si>
    <t>T07425</t>
  </si>
  <si>
    <t>T07426</t>
  </si>
  <si>
    <t>T07427</t>
  </si>
  <si>
    <t>T07428</t>
  </si>
  <si>
    <t>C4422</t>
  </si>
  <si>
    <t>T07429</t>
  </si>
  <si>
    <t>C1036</t>
  </si>
  <si>
    <t>T07430</t>
  </si>
  <si>
    <t>T07431</t>
  </si>
  <si>
    <t>T07432</t>
  </si>
  <si>
    <t>T07433</t>
  </si>
  <si>
    <t>T07434</t>
  </si>
  <si>
    <t>T07435</t>
  </si>
  <si>
    <t>T07436</t>
  </si>
  <si>
    <t>C0472</t>
  </si>
  <si>
    <t>T07437</t>
  </si>
  <si>
    <t>T07438</t>
  </si>
  <si>
    <t>T07439</t>
  </si>
  <si>
    <t>T07440</t>
  </si>
  <si>
    <t>C2649</t>
  </si>
  <si>
    <t>T07441</t>
  </si>
  <si>
    <t>T07442</t>
  </si>
  <si>
    <t>C1083</t>
  </si>
  <si>
    <t>T07443</t>
  </si>
  <si>
    <t>T07444</t>
  </si>
  <si>
    <t>T07445</t>
  </si>
  <si>
    <t>T07446</t>
  </si>
  <si>
    <t>T07447</t>
  </si>
  <si>
    <t>T07448</t>
  </si>
  <si>
    <t>C0002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</si>
  <si>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</si>
  <si>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</si>
  <si>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</si>
  <si>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</si>
  <si>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</si>
  <si>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</si>
  <si>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</si>
  <si>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</si>
  <si>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</si>
  <si>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</si>
  <si>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</si>
  <si>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</si>
  <si>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</si>
  <si>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C2252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</si>
  <si>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</si>
  <si>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</si>
  <si>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</si>
  <si>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</si>
  <si>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</si>
  <si>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</si>
  <si>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</si>
  <si>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</si>
  <si>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C2456</t>
  </si>
  <si>
    <t>T07470</t>
  </si>
  <si>
    <t>T07471</t>
  </si>
  <si>
    <t>C4541</t>
  </si>
  <si>
    <t>T07472</t>
  </si>
  <si>
    <t>T07473</t>
  </si>
  <si>
    <t>T07474</t>
  </si>
  <si>
    <t>T07475</t>
  </si>
  <si>
    <t>T07476</t>
  </si>
  <si>
    <t>C0788</t>
  </si>
  <si>
    <t>T07477</t>
  </si>
  <si>
    <t>T07478</t>
  </si>
  <si>
    <t>C3591</t>
  </si>
  <si>
    <t>T07479</t>
  </si>
  <si>
    <t>T07480</t>
  </si>
  <si>
    <t>T07481</t>
  </si>
  <si>
    <t>T07482</t>
  </si>
  <si>
    <t>C1833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</si>
  <si>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</si>
  <si>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</si>
  <si>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</si>
  <si>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</si>
  <si>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</si>
  <si>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</si>
  <si>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</si>
  <si>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</si>
  <si>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</si>
  <si>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</si>
  <si>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</si>
  <si>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C1114</t>
  </si>
  <si>
    <t>T07494</t>
  </si>
  <si>
    <t>C3037</t>
  </si>
  <si>
    <t>T07495</t>
  </si>
  <si>
    <t>T07496</t>
  </si>
  <si>
    <t>C1318</t>
  </si>
  <si>
    <t>T07497</t>
  </si>
  <si>
    <t>C3360</t>
  </si>
  <si>
    <t>T07498</t>
  </si>
  <si>
    <t>C0395</t>
  </si>
  <si>
    <t>T07499</t>
  </si>
  <si>
    <t>C0125</t>
  </si>
  <si>
    <t>T07500</t>
  </si>
  <si>
    <t>T07501</t>
  </si>
  <si>
    <t>C4155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</si>
  <si>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</si>
  <si>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</si>
  <si>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</si>
  <si>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</si>
  <si>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</si>
  <si>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</si>
  <si>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</si>
  <si>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</si>
  <si>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</si>
  <si>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</si>
  <si>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</si>
  <si>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</si>
  <si>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</si>
  <si>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C3644</t>
  </si>
  <si>
    <t>T07515</t>
  </si>
  <si>
    <t>T07516</t>
  </si>
  <si>
    <t>C3009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</si>
  <si>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</si>
  <si>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</si>
  <si>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</si>
  <si>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</si>
  <si>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</si>
  <si>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</si>
  <si>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</si>
  <si>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</si>
  <si>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</si>
  <si>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C4496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</si>
  <si>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</si>
  <si>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</si>
  <si>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</si>
  <si>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</si>
  <si>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</si>
  <si>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</si>
  <si>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</si>
  <si>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</si>
  <si>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</si>
  <si>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</si>
  <si>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</si>
  <si>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</si>
  <si>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</si>
  <si>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</si>
  <si>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C3432</t>
  </si>
  <si>
    <t>T07540</t>
  </si>
  <si>
    <t>C3256</t>
  </si>
  <si>
    <t>T07541</t>
  </si>
  <si>
    <t>C4293</t>
  </si>
  <si>
    <t>T07542</t>
  </si>
  <si>
    <t>T07543</t>
  </si>
  <si>
    <t>T07544</t>
  </si>
  <si>
    <t>T07545</t>
  </si>
  <si>
    <t>C3850</t>
  </si>
  <si>
    <t>T07546</t>
  </si>
  <si>
    <t>C0435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</si>
  <si>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</si>
  <si>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</si>
  <si>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</si>
  <si>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</si>
  <si>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</si>
  <si>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</si>
  <si>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</si>
  <si>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</si>
  <si>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</si>
  <si>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C4613</t>
  </si>
  <si>
    <t>T07556</t>
  </si>
  <si>
    <t>T07557</t>
  </si>
  <si>
    <t>T07558</t>
  </si>
  <si>
    <t>C3419</t>
  </si>
  <si>
    <t>T07559</t>
  </si>
  <si>
    <t>T07560</t>
  </si>
  <si>
    <t>T07561</t>
  </si>
  <si>
    <t>T07562</t>
  </si>
  <si>
    <t>T07563</t>
  </si>
  <si>
    <t>C3599</t>
  </si>
  <si>
    <t>T07564</t>
  </si>
  <si>
    <t>T07565</t>
  </si>
  <si>
    <t>T07566</t>
  </si>
  <si>
    <t>T07567</t>
  </si>
  <si>
    <t>T07568</t>
  </si>
  <si>
    <t>C0259</t>
  </si>
  <si>
    <t>T07569</t>
  </si>
  <si>
    <t>T07570</t>
  </si>
  <si>
    <t>T07571</t>
  </si>
  <si>
    <t>C3103</t>
  </si>
  <si>
    <t>T07572</t>
  </si>
  <si>
    <t>C1951</t>
  </si>
  <si>
    <t>T07573</t>
  </si>
  <si>
    <t>C1725</t>
  </si>
  <si>
    <t>T07574</t>
  </si>
  <si>
    <t>T07575</t>
  </si>
  <si>
    <t>C2626</t>
  </si>
  <si>
    <t>T07576</t>
  </si>
  <si>
    <t>T07577</t>
  </si>
  <si>
    <t>T07578</t>
  </si>
  <si>
    <t>C2697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</si>
  <si>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</si>
  <si>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</si>
  <si>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</si>
  <si>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</si>
  <si>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</si>
  <si>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</si>
  <si>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</si>
  <si>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</si>
  <si>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</si>
  <si>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C0486</t>
  </si>
  <si>
    <t>T07588</t>
  </si>
  <si>
    <t>C1511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</si>
  <si>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</si>
  <si>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</si>
  <si>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</si>
  <si>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</si>
  <si>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</si>
  <si>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</si>
  <si>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</si>
  <si>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</si>
  <si>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</si>
  <si>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</si>
  <si>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</si>
  <si>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</si>
  <si>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</si>
  <si>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</si>
  <si>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</si>
  <si>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</si>
  <si>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</si>
  <si>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</si>
  <si>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</si>
  <si>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C1417</t>
  </si>
  <si>
    <t>T07608</t>
  </si>
  <si>
    <t>C3336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</si>
  <si>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</si>
  <si>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</si>
  <si>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</si>
  <si>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</si>
  <si>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</si>
  <si>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</si>
  <si>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</si>
  <si>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</si>
  <si>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</si>
  <si>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</si>
  <si>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C4269</t>
  </si>
  <si>
    <t>T07619</t>
  </si>
  <si>
    <t>T07620</t>
  </si>
  <si>
    <t>C1946</t>
  </si>
  <si>
    <t>T07621</t>
  </si>
  <si>
    <t>T07622</t>
  </si>
  <si>
    <t>T07623</t>
  </si>
  <si>
    <t>T07624</t>
  </si>
  <si>
    <t>C3839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</si>
  <si>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</si>
  <si>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</si>
  <si>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</si>
  <si>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</si>
  <si>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</si>
  <si>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</si>
  <si>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</si>
  <si>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</si>
  <si>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</si>
  <si>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C4709</t>
  </si>
  <si>
    <t>T07634</t>
  </si>
  <si>
    <t>T07635</t>
  </si>
  <si>
    <t>T07636</t>
  </si>
  <si>
    <t>T07637</t>
  </si>
  <si>
    <t>T07638</t>
  </si>
  <si>
    <t>C2619</t>
  </si>
  <si>
    <t>T07639</t>
  </si>
  <si>
    <t>T07640</t>
  </si>
  <si>
    <t>T07641</t>
  </si>
  <si>
    <t>T07642</t>
  </si>
  <si>
    <t>T07643</t>
  </si>
  <si>
    <t>T07644</t>
  </si>
  <si>
    <t>C3581</t>
  </si>
  <si>
    <t>T07645</t>
  </si>
  <si>
    <t>T07646</t>
  </si>
  <si>
    <t>C3096</t>
  </si>
  <si>
    <t>T07647</t>
  </si>
  <si>
    <t>T07648</t>
  </si>
  <si>
    <t>T07649</t>
  </si>
  <si>
    <t>T07650</t>
  </si>
  <si>
    <t>C4859</t>
  </si>
  <si>
    <t>T07651</t>
  </si>
  <si>
    <t>T07652</t>
  </si>
  <si>
    <t>T07653</t>
  </si>
  <si>
    <t>C3029</t>
  </si>
  <si>
    <t>T07654</t>
  </si>
  <si>
    <t>T07655</t>
  </si>
  <si>
    <t>C1796</t>
  </si>
  <si>
    <t>T07656</t>
  </si>
  <si>
    <t>T07657</t>
  </si>
  <si>
    <t>T07658</t>
  </si>
  <si>
    <t>T07659</t>
  </si>
  <si>
    <t>C3036</t>
  </si>
  <si>
    <t>T07660</t>
  </si>
  <si>
    <t>T07661</t>
  </si>
  <si>
    <t>T07662</t>
  </si>
  <si>
    <t>T07663</t>
  </si>
  <si>
    <t>C3750</t>
  </si>
  <si>
    <t>T07664</t>
  </si>
  <si>
    <t>C3689</t>
  </si>
  <si>
    <t>T07665</t>
  </si>
  <si>
    <t>T07666</t>
  </si>
  <si>
    <t>T07667</t>
  </si>
  <si>
    <t>T07668</t>
  </si>
  <si>
    <t>T07669</t>
  </si>
  <si>
    <t>T07670</t>
  </si>
  <si>
    <t>T07671</t>
  </si>
  <si>
    <t>C0108</t>
  </si>
  <si>
    <t>T07672</t>
  </si>
  <si>
    <t>C0628</t>
  </si>
  <si>
    <t>T07673</t>
  </si>
  <si>
    <t>T07674</t>
  </si>
  <si>
    <t>T07675</t>
  </si>
  <si>
    <t>T07676</t>
  </si>
  <si>
    <t>C0238</t>
  </si>
  <si>
    <t>T07677</t>
  </si>
  <si>
    <t>C1687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</si>
  <si>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</si>
  <si>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</si>
  <si>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</si>
  <si>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</si>
  <si>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</si>
  <si>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</si>
  <si>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</si>
  <si>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</si>
  <si>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</si>
  <si>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</si>
  <si>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</si>
  <si>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C3909</t>
  </si>
  <si>
    <t>T07689</t>
  </si>
  <si>
    <t>T07690</t>
  </si>
  <si>
    <t>T07691</t>
  </si>
  <si>
    <t>T07692</t>
  </si>
  <si>
    <t>C4203</t>
  </si>
  <si>
    <t>T07693</t>
  </si>
  <si>
    <t>T07694</t>
  </si>
  <si>
    <t>T07695</t>
  </si>
  <si>
    <t>T07696</t>
  </si>
  <si>
    <t>T07697</t>
  </si>
  <si>
    <t>C0328</t>
  </si>
  <si>
    <t>T07698</t>
  </si>
  <si>
    <t>C4119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</si>
  <si>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</si>
  <si>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</si>
  <si>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</si>
  <si>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</si>
  <si>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</si>
  <si>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</si>
  <si>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</si>
  <si>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</si>
  <si>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</si>
  <si>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</si>
  <si>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</si>
  <si>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</si>
  <si>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</si>
  <si>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</si>
  <si>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</si>
  <si>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</si>
  <si>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</si>
  <si>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</si>
  <si>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</si>
  <si>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</si>
  <si>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</si>
  <si>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</si>
  <si>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C0727</t>
  </si>
  <si>
    <t>T07721</t>
  </si>
  <si>
    <t>T07722</t>
  </si>
  <si>
    <t>T07723</t>
  </si>
  <si>
    <t>C1764</t>
  </si>
  <si>
    <t>T07724</t>
  </si>
  <si>
    <t>T07725</t>
  </si>
  <si>
    <t>T07726</t>
  </si>
  <si>
    <t>C4007</t>
  </si>
  <si>
    <t>T07727</t>
  </si>
  <si>
    <t>T07728</t>
  </si>
  <si>
    <t>T07729</t>
  </si>
  <si>
    <t>T07730</t>
  </si>
  <si>
    <t>C2388</t>
  </si>
  <si>
    <t>T07731</t>
  </si>
  <si>
    <t>T07732</t>
  </si>
  <si>
    <t>T07733</t>
  </si>
  <si>
    <t>C2241</t>
  </si>
  <si>
    <t>T07734</t>
  </si>
  <si>
    <t>T07735</t>
  </si>
  <si>
    <t>C1529</t>
  </si>
  <si>
    <t>T07736</t>
  </si>
  <si>
    <t>T07737</t>
  </si>
  <si>
    <t>T07738</t>
  </si>
  <si>
    <t>C2986</t>
  </si>
  <si>
    <t>T07739</t>
  </si>
  <si>
    <t>T07740</t>
  </si>
  <si>
    <t>C2400</t>
  </si>
  <si>
    <t>T07741</t>
  </si>
  <si>
    <t>T07742</t>
  </si>
  <si>
    <t>T07743</t>
  </si>
  <si>
    <t>T07744</t>
  </si>
  <si>
    <t>T07745</t>
  </si>
  <si>
    <t>T07746</t>
  </si>
  <si>
    <t>T07747</t>
  </si>
  <si>
    <t>C3198</t>
  </si>
  <si>
    <t>T07748</t>
  </si>
  <si>
    <t>T07749</t>
  </si>
  <si>
    <t>C1443</t>
  </si>
  <si>
    <t>T07750</t>
  </si>
  <si>
    <t>T07751</t>
  </si>
  <si>
    <t>T07752</t>
  </si>
  <si>
    <t>T07753</t>
  </si>
  <si>
    <t>C3027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</si>
  <si>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</si>
  <si>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</si>
  <si>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</si>
  <si>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</si>
  <si>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</si>
  <si>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</si>
  <si>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</si>
  <si>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</si>
  <si>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</si>
  <si>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</si>
  <si>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</si>
  <si>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C1024</t>
  </si>
  <si>
    <t>T07765</t>
  </si>
  <si>
    <t>T07766</t>
  </si>
  <si>
    <t>T07767</t>
  </si>
  <si>
    <t>T07768</t>
  </si>
  <si>
    <t>T07769</t>
  </si>
  <si>
    <t>T07770</t>
  </si>
  <si>
    <t>T07771</t>
  </si>
  <si>
    <t>C2870</t>
  </si>
  <si>
    <t>T07772</t>
  </si>
  <si>
    <t>T07773</t>
  </si>
  <si>
    <t>T07774</t>
  </si>
  <si>
    <t>C4400</t>
  </si>
  <si>
    <t>T07775</t>
  </si>
  <si>
    <t>T07776</t>
  </si>
  <si>
    <t>T07777</t>
  </si>
  <si>
    <t>C1370</t>
  </si>
  <si>
    <t>T07778</t>
  </si>
  <si>
    <t>C2810</t>
  </si>
  <si>
    <t>T07779</t>
  </si>
  <si>
    <t>C2398</t>
  </si>
  <si>
    <t>T07780</t>
  </si>
  <si>
    <t>T07781</t>
  </si>
  <si>
    <t>T07782</t>
  </si>
  <si>
    <t>T07783</t>
  </si>
  <si>
    <t>T07784</t>
  </si>
  <si>
    <t>T07785</t>
  </si>
  <si>
    <t>C0993</t>
  </si>
  <si>
    <t>T07786</t>
  </si>
  <si>
    <t>T07787</t>
  </si>
  <si>
    <t>T07788</t>
  </si>
  <si>
    <t>T07789</t>
  </si>
  <si>
    <t>T07790</t>
  </si>
  <si>
    <t>C1132</t>
  </si>
  <si>
    <t>T07791</t>
  </si>
  <si>
    <t>C3362</t>
  </si>
  <si>
    <t>T07792</t>
  </si>
  <si>
    <t>T07793</t>
  </si>
  <si>
    <t>T07794</t>
  </si>
  <si>
    <t>C4637</t>
  </si>
  <si>
    <t>T07795</t>
  </si>
  <si>
    <t>T07796</t>
  </si>
  <si>
    <t>T07797</t>
  </si>
  <si>
    <t>T07798</t>
  </si>
  <si>
    <t>T07799</t>
  </si>
  <si>
    <t>C2946</t>
  </si>
  <si>
    <t>T07800</t>
  </si>
  <si>
    <t>T07801</t>
  </si>
  <si>
    <t>T07802</t>
  </si>
  <si>
    <t>T07803</t>
  </si>
  <si>
    <t>C3939</t>
  </si>
  <si>
    <t>T07804</t>
  </si>
  <si>
    <t>C1006</t>
  </si>
  <si>
    <t>T07805</t>
  </si>
  <si>
    <t>T07806</t>
  </si>
  <si>
    <t>C4731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</si>
  <si>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</si>
  <si>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</si>
  <si>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</si>
  <si>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</si>
  <si>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</si>
  <si>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</si>
  <si>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</si>
  <si>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</si>
  <si>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</si>
  <si>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</si>
  <si>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</si>
  <si>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</si>
  <si>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</si>
  <si>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C4870</t>
  </si>
  <si>
    <t>T07820</t>
  </si>
  <si>
    <t>T07821</t>
  </si>
  <si>
    <t>T07822</t>
  </si>
  <si>
    <t>T07823</t>
  </si>
  <si>
    <t>T07824</t>
  </si>
  <si>
    <t>C4953</t>
  </si>
  <si>
    <t>T07825</t>
  </si>
  <si>
    <t>T07826</t>
  </si>
  <si>
    <t>T07827</t>
  </si>
  <si>
    <t>T07828</t>
  </si>
  <si>
    <t>C2974</t>
  </si>
  <si>
    <t>T07829</t>
  </si>
  <si>
    <t>T07830</t>
  </si>
  <si>
    <t>T07831</t>
  </si>
  <si>
    <t>T07832</t>
  </si>
  <si>
    <t>T07833</t>
  </si>
  <si>
    <t>T07834</t>
  </si>
  <si>
    <t>C3200</t>
  </si>
  <si>
    <t>T07835</t>
  </si>
  <si>
    <t>C2245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</si>
  <si>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</si>
  <si>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</si>
  <si>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</si>
  <si>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</si>
  <si>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</si>
  <si>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</si>
  <si>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</si>
  <si>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</si>
  <si>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C4330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</si>
  <si>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</si>
  <si>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</si>
  <si>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</si>
  <si>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</si>
  <si>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</si>
  <si>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</si>
  <si>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</si>
  <si>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</si>
  <si>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</si>
  <si>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</si>
  <si>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</si>
  <si>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</si>
  <si>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</si>
  <si>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</si>
  <si>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</si>
  <si>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</si>
  <si>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</si>
  <si>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C1629</t>
  </si>
  <si>
    <t>T07861</t>
  </si>
  <si>
    <t>T07862</t>
  </si>
  <si>
    <t>T07863</t>
  </si>
  <si>
    <t>C3988</t>
  </si>
  <si>
    <t>T07864</t>
  </si>
  <si>
    <t>T07865</t>
  </si>
  <si>
    <t>T07866</t>
  </si>
  <si>
    <t>T07867</t>
  </si>
  <si>
    <t>T07868</t>
  </si>
  <si>
    <t>T07869</t>
  </si>
  <si>
    <t>C3166</t>
  </si>
  <si>
    <t>T07870</t>
  </si>
  <si>
    <t>C2228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</si>
  <si>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</si>
  <si>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</si>
  <si>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</si>
  <si>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</si>
  <si>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</si>
  <si>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</si>
  <si>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</si>
  <si>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</si>
  <si>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C0234</t>
  </si>
  <si>
    <t>T07879</t>
  </si>
  <si>
    <t>T07880</t>
  </si>
  <si>
    <t>T07881</t>
  </si>
  <si>
    <t>C0475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</si>
  <si>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</si>
  <si>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</si>
  <si>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</si>
  <si>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</si>
  <si>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</si>
  <si>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</si>
  <si>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</si>
  <si>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</si>
  <si>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</si>
  <si>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</si>
  <si>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</si>
  <si>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</si>
  <si>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</si>
  <si>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</si>
  <si>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</si>
  <si>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</si>
  <si>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</si>
  <si>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</si>
  <si>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</si>
  <si>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</si>
  <si>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</si>
  <si>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</si>
  <si>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</si>
  <si>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</si>
  <si>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</si>
  <si>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</si>
  <si>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C4654</t>
  </si>
  <si>
    <t>T07908</t>
  </si>
  <si>
    <t>T07909</t>
  </si>
  <si>
    <t>T07910</t>
  </si>
  <si>
    <t>C1195</t>
  </si>
  <si>
    <t>T07911</t>
  </si>
  <si>
    <t>T07912</t>
  </si>
  <si>
    <t>C1288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</si>
  <si>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</si>
  <si>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</si>
  <si>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</si>
  <si>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</si>
  <si>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</si>
  <si>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</si>
  <si>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</si>
  <si>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</si>
  <si>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</si>
  <si>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</si>
  <si>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</si>
  <si>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</si>
  <si>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</si>
  <si>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</si>
  <si>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</si>
  <si>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</si>
  <si>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</si>
  <si>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</si>
  <si>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</si>
  <si>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</si>
  <si>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</si>
  <si>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</si>
  <si>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</si>
  <si>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C4824</t>
  </si>
  <si>
    <t>T07936</t>
  </si>
  <si>
    <t>T07937</t>
  </si>
  <si>
    <t>T07938</t>
  </si>
  <si>
    <t>C4266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</si>
  <si>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</si>
  <si>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</si>
  <si>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</si>
  <si>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</si>
  <si>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</si>
  <si>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</si>
  <si>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</si>
  <si>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</si>
  <si>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</si>
  <si>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</si>
  <si>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</si>
  <si>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</si>
  <si>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C0074</t>
  </si>
  <si>
    <t>T07951</t>
  </si>
  <si>
    <t>T07952</t>
  </si>
  <si>
    <t>T07953</t>
  </si>
  <si>
    <t>T07954</t>
  </si>
  <si>
    <t>C1993</t>
  </si>
  <si>
    <t>T07955</t>
  </si>
  <si>
    <t>T07956</t>
  </si>
  <si>
    <t>T07957</t>
  </si>
  <si>
    <t>T07958</t>
  </si>
  <si>
    <t>C2011</t>
  </si>
  <si>
    <t>T07959</t>
  </si>
  <si>
    <t>T07960</t>
  </si>
  <si>
    <t>T07961</t>
  </si>
  <si>
    <t>T07962</t>
  </si>
  <si>
    <t>T07963</t>
  </si>
  <si>
    <t>C4663</t>
  </si>
  <si>
    <t>T07964</t>
  </si>
  <si>
    <t>T07965</t>
  </si>
  <si>
    <t>T07966</t>
  </si>
  <si>
    <t>T07967</t>
  </si>
  <si>
    <t>C1878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</si>
  <si>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</si>
  <si>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</si>
  <si>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</si>
  <si>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</si>
  <si>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</si>
  <si>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</si>
  <si>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</si>
  <si>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</si>
  <si>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</si>
  <si>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</si>
  <si>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</si>
  <si>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</si>
  <si>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</si>
  <si>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</si>
  <si>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C2247</t>
  </si>
  <si>
    <t>T07982</t>
  </si>
  <si>
    <t>C1781</t>
  </si>
  <si>
    <t>T07983</t>
  </si>
  <si>
    <t>T07984</t>
  </si>
  <si>
    <t>T07985</t>
  </si>
  <si>
    <t>T07986</t>
  </si>
  <si>
    <t>C4913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</si>
  <si>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</si>
  <si>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</si>
  <si>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</si>
  <si>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</si>
  <si>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</si>
  <si>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</si>
  <si>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</si>
  <si>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</si>
  <si>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</si>
  <si>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</si>
  <si>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</si>
  <si>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C4845</t>
  </si>
  <si>
    <t>T07998</t>
  </si>
  <si>
    <t>C1270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</si>
  <si>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</si>
  <si>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</si>
  <si>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</si>
  <si>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</si>
  <si>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</si>
  <si>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</si>
  <si>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</si>
  <si>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</si>
  <si>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</si>
  <si>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C3593</t>
  </si>
  <si>
    <t>T08008</t>
  </si>
  <si>
    <t>T08009</t>
  </si>
  <si>
    <t>T08010</t>
  </si>
  <si>
    <t>T08011</t>
  </si>
  <si>
    <t>T08012</t>
  </si>
  <si>
    <t>C3697</t>
  </si>
  <si>
    <t>T08013</t>
  </si>
  <si>
    <t>T08014</t>
  </si>
  <si>
    <t>T08015</t>
  </si>
  <si>
    <t>T08016</t>
  </si>
  <si>
    <t>C1697</t>
  </si>
  <si>
    <t>T08017</t>
  </si>
  <si>
    <t>T08018</t>
  </si>
  <si>
    <t>C4107</t>
  </si>
  <si>
    <t>T08019</t>
  </si>
  <si>
    <t>C0223</t>
  </si>
  <si>
    <t>T08020</t>
  </si>
  <si>
    <t>T08021</t>
  </si>
  <si>
    <t>T08022</t>
  </si>
  <si>
    <t>C3704</t>
  </si>
  <si>
    <t>T08023</t>
  </si>
  <si>
    <t>T08024</t>
  </si>
  <si>
    <t>T08025</t>
  </si>
  <si>
    <t>C4866</t>
  </si>
  <si>
    <t>T08026</t>
  </si>
  <si>
    <t>T08027</t>
  </si>
  <si>
    <t>T08028</t>
  </si>
  <si>
    <t>C0679</t>
  </si>
  <si>
    <t>T08029</t>
  </si>
  <si>
    <t>T08030</t>
  </si>
  <si>
    <t>C0606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</si>
  <si>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</si>
  <si>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</si>
  <si>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</si>
  <si>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</si>
  <si>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</si>
  <si>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</si>
  <si>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</si>
  <si>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</si>
  <si>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</si>
  <si>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C3075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</si>
  <si>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</si>
  <si>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</si>
  <si>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</si>
  <si>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</si>
  <si>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</si>
  <si>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</si>
  <si>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</si>
  <si>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</si>
  <si>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C4606</t>
  </si>
  <si>
    <t>T08048</t>
  </si>
  <si>
    <t>C0398</t>
  </si>
  <si>
    <t>T08049</t>
  </si>
  <si>
    <t>C3044</t>
  </si>
  <si>
    <t>T08050</t>
  </si>
  <si>
    <t>T08051</t>
  </si>
  <si>
    <t>T08052</t>
  </si>
  <si>
    <t>T08053</t>
  </si>
  <si>
    <t>C0572</t>
  </si>
  <si>
    <t>T08054</t>
  </si>
  <si>
    <t>T08055</t>
  </si>
  <si>
    <t>T08056</t>
  </si>
  <si>
    <t>T08057</t>
  </si>
  <si>
    <t>T08058</t>
  </si>
  <si>
    <t>C4406</t>
  </si>
  <si>
    <t>T08059</t>
  </si>
  <si>
    <t>T08060</t>
  </si>
  <si>
    <t>T08061</t>
  </si>
  <si>
    <t>C1498</t>
  </si>
  <si>
    <t>T08062</t>
  </si>
  <si>
    <t>T08063</t>
  </si>
  <si>
    <t>T08064</t>
  </si>
  <si>
    <t>T08065</t>
  </si>
  <si>
    <t>T08066</t>
  </si>
  <si>
    <t>C4467</t>
  </si>
  <si>
    <t>T08067</t>
  </si>
  <si>
    <t>T08068</t>
  </si>
  <si>
    <t>T08069</t>
  </si>
  <si>
    <t>C0145</t>
  </si>
  <si>
    <t>T08070</t>
  </si>
  <si>
    <t>T08071</t>
  </si>
  <si>
    <t>T08072</t>
  </si>
  <si>
    <t>C3796</t>
  </si>
  <si>
    <t>T08073</t>
  </si>
  <si>
    <t>C1955</t>
  </si>
  <si>
    <t>T08074</t>
  </si>
  <si>
    <t>T08075</t>
  </si>
  <si>
    <t>T08076</t>
  </si>
  <si>
    <t>C0515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</si>
  <si>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</si>
  <si>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</si>
  <si>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</si>
  <si>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</si>
  <si>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</si>
  <si>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</si>
  <si>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</si>
  <si>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</si>
  <si>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</si>
  <si>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</si>
  <si>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</si>
  <si>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C2382</t>
  </si>
  <si>
    <t>T08088</t>
  </si>
  <si>
    <t>T08089</t>
  </si>
  <si>
    <t>T08090</t>
  </si>
  <si>
    <t>T08091</t>
  </si>
  <si>
    <t>T08092</t>
  </si>
  <si>
    <t>T08093</t>
  </si>
  <si>
    <t>C3462</t>
  </si>
  <si>
    <t>T08094</t>
  </si>
  <si>
    <t>T08095</t>
  </si>
  <si>
    <t>C4451</t>
  </si>
  <si>
    <t>T08096</t>
  </si>
  <si>
    <t>T08097</t>
  </si>
  <si>
    <t>T08098</t>
  </si>
  <si>
    <t>T08099</t>
  </si>
  <si>
    <t>T08100</t>
  </si>
  <si>
    <t>C4333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</si>
  <si>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</si>
  <si>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</si>
  <si>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</si>
  <si>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</si>
  <si>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</si>
  <si>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</si>
  <si>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</si>
  <si>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</si>
  <si>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</si>
  <si>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</si>
  <si>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</si>
  <si>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</si>
  <si>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</si>
  <si>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C4807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</si>
  <si>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</si>
  <si>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</si>
  <si>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</si>
  <si>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</si>
  <si>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</si>
  <si>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</si>
  <si>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</si>
  <si>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</si>
  <si>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</si>
  <si>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C3698</t>
  </si>
  <si>
    <t>T08123</t>
  </si>
  <si>
    <t>T08124</t>
  </si>
  <si>
    <t>T08125</t>
  </si>
  <si>
    <t>C2999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</si>
  <si>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</si>
  <si>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</si>
  <si>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</si>
  <si>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</si>
  <si>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</si>
  <si>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</si>
  <si>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</si>
  <si>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</si>
  <si>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</si>
  <si>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</si>
  <si>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</si>
  <si>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</si>
  <si>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</si>
  <si>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</si>
  <si>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</si>
  <si>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</si>
  <si>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</si>
  <si>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</si>
  <si>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</si>
  <si>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</si>
  <si>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C0810</t>
  </si>
  <si>
    <t>T08146</t>
  </si>
  <si>
    <t>T08147</t>
  </si>
  <si>
    <t>T08148</t>
  </si>
  <si>
    <t>T08149</t>
  </si>
  <si>
    <t>C1308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</si>
  <si>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</si>
  <si>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</si>
  <si>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</si>
  <si>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</si>
  <si>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</si>
  <si>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</si>
  <si>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</si>
  <si>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</si>
  <si>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C1408</t>
  </si>
  <si>
    <t>T08158</t>
  </si>
  <si>
    <t>T08159</t>
  </si>
  <si>
    <t>T08160</t>
  </si>
  <si>
    <t>C3154</t>
  </si>
  <si>
    <t>T08161</t>
  </si>
  <si>
    <t>C4954</t>
  </si>
  <si>
    <t>T08162</t>
  </si>
  <si>
    <t>C2174</t>
  </si>
  <si>
    <t>T08163</t>
  </si>
  <si>
    <t>T08164</t>
  </si>
  <si>
    <t>C3918</t>
  </si>
  <si>
    <t>T08165</t>
  </si>
  <si>
    <t>T08166</t>
  </si>
  <si>
    <t>T08167</t>
  </si>
  <si>
    <t>T08168</t>
  </si>
  <si>
    <t>C2776</t>
  </si>
  <si>
    <t>T08169</t>
  </si>
  <si>
    <t>C2444</t>
  </si>
  <si>
    <t>T08170</t>
  </si>
  <si>
    <t>T08171</t>
  </si>
  <si>
    <t>T08172</t>
  </si>
  <si>
    <t>T08173</t>
  </si>
  <si>
    <t>T08174</t>
  </si>
  <si>
    <t>T08175</t>
  </si>
  <si>
    <t>T08176</t>
  </si>
  <si>
    <t>C4032</t>
  </si>
  <si>
    <t>T08177</t>
  </si>
  <si>
    <t>T08178</t>
  </si>
  <si>
    <t>T08179</t>
  </si>
  <si>
    <t>T08180</t>
  </si>
  <si>
    <t>C4455</t>
  </si>
  <si>
    <t>T08181</t>
  </si>
  <si>
    <t>C2920</t>
  </si>
  <si>
    <t>T08182</t>
  </si>
  <si>
    <t>T08183</t>
  </si>
  <si>
    <t>T08184</t>
  </si>
  <si>
    <t>T08185</t>
  </si>
  <si>
    <t>C2893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</si>
  <si>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</si>
  <si>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</si>
  <si>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</si>
  <si>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</si>
  <si>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</si>
  <si>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</si>
  <si>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</si>
  <si>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</si>
  <si>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</si>
  <si>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</si>
  <si>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</si>
  <si>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</si>
  <si>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C2824</t>
  </si>
  <si>
    <t>T08198</t>
  </si>
  <si>
    <t>T08199</t>
  </si>
  <si>
    <t>T08200</t>
  </si>
  <si>
    <t>C1302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</si>
  <si>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</si>
  <si>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</si>
  <si>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</si>
  <si>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</si>
  <si>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</si>
  <si>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</si>
  <si>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</si>
  <si>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</si>
  <si>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</si>
  <si>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</si>
  <si>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</si>
  <si>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C3219</t>
  </si>
  <si>
    <t>T08212</t>
  </si>
  <si>
    <t>C4104</t>
  </si>
  <si>
    <t>T08213</t>
  </si>
  <si>
    <t>T08214</t>
  </si>
  <si>
    <t>T08215</t>
  </si>
  <si>
    <t>C0818</t>
  </si>
  <si>
    <t>T08216</t>
  </si>
  <si>
    <t>C1447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</si>
  <si>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</si>
  <si>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</si>
  <si>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</si>
  <si>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</si>
  <si>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</si>
  <si>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</si>
  <si>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</si>
  <si>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</si>
  <si>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</si>
  <si>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</si>
  <si>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</si>
  <si>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</si>
  <si>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C0325</t>
  </si>
  <si>
    <t>T08229</t>
  </si>
  <si>
    <t>C3824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</si>
  <si>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</si>
  <si>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</si>
  <si>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</si>
  <si>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</si>
  <si>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</si>
  <si>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</si>
  <si>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</si>
  <si>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</si>
  <si>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</si>
  <si>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</si>
  <si>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</si>
  <si>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C1462</t>
  </si>
  <si>
    <t>T08241</t>
  </si>
  <si>
    <t>T08242</t>
  </si>
  <si>
    <t>T08243</t>
  </si>
  <si>
    <t>T08244</t>
  </si>
  <si>
    <t>T08245</t>
  </si>
  <si>
    <t>T08246</t>
  </si>
  <si>
    <t>T08247</t>
  </si>
  <si>
    <t>C1396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</si>
  <si>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</si>
  <si>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</si>
  <si>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</si>
  <si>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</si>
  <si>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</si>
  <si>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</si>
  <si>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</si>
  <si>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</si>
  <si>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C3433</t>
  </si>
  <si>
    <t>T08256</t>
  </si>
  <si>
    <t>T08257</t>
  </si>
  <si>
    <t>T08258</t>
  </si>
  <si>
    <t>T08259</t>
  </si>
  <si>
    <t>T08260</t>
  </si>
  <si>
    <t>C0076</t>
  </si>
  <si>
    <t>T08261</t>
  </si>
  <si>
    <t>C4071</t>
  </si>
  <si>
    <t>T08262</t>
  </si>
  <si>
    <t>T08263</t>
  </si>
  <si>
    <t>T08264</t>
  </si>
  <si>
    <t>T08265</t>
  </si>
  <si>
    <t>T08266</t>
  </si>
  <si>
    <t>C1779</t>
  </si>
  <si>
    <t>T08267</t>
  </si>
  <si>
    <t>T08268</t>
  </si>
  <si>
    <t>T08269</t>
  </si>
  <si>
    <t>C2726</t>
  </si>
  <si>
    <t>T08270</t>
  </si>
  <si>
    <t>C2155</t>
  </si>
  <si>
    <t>T08271</t>
  </si>
  <si>
    <t>T08272</t>
  </si>
  <si>
    <t>T08273</t>
  </si>
  <si>
    <t>T08274</t>
  </si>
  <si>
    <t>C3180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</si>
  <si>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</si>
  <si>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</si>
  <si>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</si>
  <si>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</si>
  <si>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</si>
  <si>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</si>
  <si>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</si>
  <si>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</si>
  <si>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</si>
  <si>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</si>
  <si>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C2048</t>
  </si>
  <si>
    <t>T08285</t>
  </si>
  <si>
    <t>T08286</t>
  </si>
  <si>
    <t>T08287</t>
  </si>
  <si>
    <t>C3805</t>
  </si>
  <si>
    <t>T08288</t>
  </si>
  <si>
    <t>T08289</t>
  </si>
  <si>
    <t>C0410</t>
  </si>
  <si>
    <t>T08290</t>
  </si>
  <si>
    <t>T08291</t>
  </si>
  <si>
    <t>T08292</t>
  </si>
  <si>
    <t>C1580</t>
  </si>
  <si>
    <t>T08293</t>
  </si>
  <si>
    <t>T08294</t>
  </si>
  <si>
    <t>C3760</t>
  </si>
  <si>
    <t>T08295</t>
  </si>
  <si>
    <t>T08296</t>
  </si>
  <si>
    <t>T08297</t>
  </si>
  <si>
    <t>T08298</t>
  </si>
  <si>
    <t>T08299</t>
  </si>
  <si>
    <t>C4943</t>
  </si>
  <si>
    <t>T08300</t>
  </si>
  <si>
    <t>T08301</t>
  </si>
  <si>
    <t>C2683</t>
  </si>
  <si>
    <t>T08302</t>
  </si>
  <si>
    <t>C2724</t>
  </si>
  <si>
    <t>T08303</t>
  </si>
  <si>
    <t>T08304</t>
  </si>
  <si>
    <t>T08305</t>
  </si>
  <si>
    <t>T08306</t>
  </si>
  <si>
    <t>C3365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</si>
  <si>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</si>
  <si>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</si>
  <si>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</si>
  <si>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</si>
  <si>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</si>
  <si>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</si>
  <si>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</si>
  <si>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</si>
  <si>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</si>
  <si>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</si>
  <si>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</si>
  <si>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</si>
  <si>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</si>
  <si>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</si>
  <si>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C0888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</si>
  <si>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</si>
  <si>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</si>
  <si>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</si>
  <si>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</si>
  <si>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</si>
  <si>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</si>
  <si>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</si>
  <si>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</si>
  <si>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</si>
  <si>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</si>
  <si>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</si>
  <si>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C4893</t>
  </si>
  <si>
    <t>T08332</t>
  </si>
  <si>
    <t>T08333</t>
  </si>
  <si>
    <t>T08334</t>
  </si>
  <si>
    <t>T08335</t>
  </si>
  <si>
    <t>T08336</t>
  </si>
  <si>
    <t>C2249</t>
  </si>
  <si>
    <t>T08337</t>
  </si>
  <si>
    <t>T08338</t>
  </si>
  <si>
    <t>T08339</t>
  </si>
  <si>
    <t>T08340</t>
  </si>
  <si>
    <t>T08341</t>
  </si>
  <si>
    <t>T08342</t>
  </si>
  <si>
    <t>T08343</t>
  </si>
  <si>
    <t>C4655</t>
  </si>
  <si>
    <t>T08344</t>
  </si>
  <si>
    <t>T08345</t>
  </si>
  <si>
    <t>C1683</t>
  </si>
  <si>
    <t>T08346</t>
  </si>
  <si>
    <t>T08347</t>
  </si>
  <si>
    <t>T08348</t>
  </si>
  <si>
    <t>T08349</t>
  </si>
  <si>
    <t>C2123</t>
  </si>
  <si>
    <t>T08350</t>
  </si>
  <si>
    <t>T08351</t>
  </si>
  <si>
    <t>T08352</t>
  </si>
  <si>
    <t>T08353</t>
  </si>
  <si>
    <t>C3372</t>
  </si>
  <si>
    <t>T08354</t>
  </si>
  <si>
    <t>T08355</t>
  </si>
  <si>
    <t>C2016</t>
  </si>
  <si>
    <t>T08356</t>
  </si>
  <si>
    <t>T08357</t>
  </si>
  <si>
    <t>C2719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</si>
  <si>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</si>
  <si>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</si>
  <si>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</si>
  <si>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</si>
  <si>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</si>
  <si>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</si>
  <si>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</si>
  <si>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</si>
  <si>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C0306</t>
  </si>
  <si>
    <t>T08366</t>
  </si>
  <si>
    <t>T08367</t>
  </si>
  <si>
    <t>T08368</t>
  </si>
  <si>
    <t>C0349</t>
  </si>
  <si>
    <t>T08369</t>
  </si>
  <si>
    <t>T08370</t>
  </si>
  <si>
    <t>T08371</t>
  </si>
  <si>
    <t>T08372</t>
  </si>
  <si>
    <t>C1444</t>
  </si>
  <si>
    <t>T08373</t>
  </si>
  <si>
    <t>C1202</t>
  </si>
  <si>
    <t>T08374</t>
  </si>
  <si>
    <t>C2349</t>
  </si>
  <si>
    <t>T08375</t>
  </si>
  <si>
    <t>C2304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</si>
  <si>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</si>
  <si>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</si>
  <si>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</si>
  <si>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</si>
  <si>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</si>
  <si>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</si>
  <si>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</si>
  <si>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</si>
  <si>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</si>
  <si>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</si>
  <si>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</si>
  <si>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C1486</t>
  </si>
  <si>
    <t>T08387</t>
  </si>
  <si>
    <t>T08388</t>
  </si>
  <si>
    <t>T08389</t>
  </si>
  <si>
    <t>T08390</t>
  </si>
  <si>
    <t>C0987</t>
  </si>
  <si>
    <t>T08391</t>
  </si>
  <si>
    <t>C0897</t>
  </si>
  <si>
    <t>T08392</t>
  </si>
  <si>
    <t>C1818</t>
  </si>
  <si>
    <t>T08393</t>
  </si>
  <si>
    <t>T08394</t>
  </si>
  <si>
    <t>C0480</t>
  </si>
  <si>
    <t>T08395</t>
  </si>
  <si>
    <t>T08396</t>
  </si>
  <si>
    <t>T08397</t>
  </si>
  <si>
    <t>C1038</t>
  </si>
  <si>
    <t>T08398</t>
  </si>
  <si>
    <t>T08399</t>
  </si>
  <si>
    <t>T08400</t>
  </si>
  <si>
    <t>C0734</t>
  </si>
  <si>
    <t>T08401</t>
  </si>
  <si>
    <t>T08402</t>
  </si>
  <si>
    <t>T08403</t>
  </si>
  <si>
    <t>C0722</t>
  </si>
  <si>
    <t>T08404</t>
  </si>
  <si>
    <t>C1279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</si>
  <si>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</si>
  <si>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</si>
  <si>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</si>
  <si>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</si>
  <si>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</si>
  <si>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</si>
  <si>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</si>
  <si>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</si>
  <si>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C2278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</si>
  <si>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</si>
  <si>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</si>
  <si>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</si>
  <si>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</si>
  <si>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</si>
  <si>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</si>
  <si>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</si>
  <si>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</si>
  <si>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C1044</t>
  </si>
  <si>
    <t>T08421</t>
  </si>
  <si>
    <t>T08422</t>
  </si>
  <si>
    <t>T08423</t>
  </si>
  <si>
    <t>T08424</t>
  </si>
  <si>
    <t>C3651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</si>
  <si>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</si>
  <si>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</si>
  <si>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</si>
  <si>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</si>
  <si>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</si>
  <si>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</si>
  <si>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</si>
  <si>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</si>
  <si>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</si>
  <si>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C3395</t>
  </si>
  <si>
    <t>T08434</t>
  </si>
  <si>
    <t>T08435</t>
  </si>
  <si>
    <t>T08436</t>
  </si>
  <si>
    <t>C1387</t>
  </si>
  <si>
    <t>T08437</t>
  </si>
  <si>
    <t>C4221</t>
  </si>
  <si>
    <t>T08438</t>
  </si>
  <si>
    <t>C3217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</si>
  <si>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</si>
  <si>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</si>
  <si>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</si>
  <si>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</si>
  <si>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</si>
  <si>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</si>
  <si>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</si>
  <si>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</si>
  <si>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C1183</t>
  </si>
  <si>
    <t>T08447</t>
  </si>
  <si>
    <t>T08448</t>
  </si>
  <si>
    <t>C2132</t>
  </si>
  <si>
    <t>T08449</t>
  </si>
  <si>
    <t>C0667</t>
  </si>
  <si>
    <t>T08450</t>
  </si>
  <si>
    <t>T08451</t>
  </si>
  <si>
    <t>T08452</t>
  </si>
  <si>
    <t>T08453</t>
  </si>
  <si>
    <t>T08454</t>
  </si>
  <si>
    <t>T08455</t>
  </si>
  <si>
    <t>C1854</t>
  </si>
  <si>
    <t>T08456</t>
  </si>
  <si>
    <t>C4131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</si>
  <si>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</si>
  <si>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</si>
  <si>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</si>
  <si>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</si>
  <si>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</si>
  <si>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</si>
  <si>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</si>
  <si>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</si>
  <si>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</si>
  <si>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C3276</t>
  </si>
  <si>
    <t>T08466</t>
  </si>
  <si>
    <t>T08467</t>
  </si>
  <si>
    <t>T08468</t>
  </si>
  <si>
    <t>T08469</t>
  </si>
  <si>
    <t>T08470</t>
  </si>
  <si>
    <t>C3369</t>
  </si>
  <si>
    <t>T08471</t>
  </si>
  <si>
    <t>T08472</t>
  </si>
  <si>
    <t>T08473</t>
  </si>
  <si>
    <t>T08474</t>
  </si>
  <si>
    <t>T08475</t>
  </si>
  <si>
    <t>C1549</t>
  </si>
  <si>
    <t>T08476</t>
  </si>
  <si>
    <t>T08477</t>
  </si>
  <si>
    <t>C0233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</si>
  <si>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</si>
  <si>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</si>
  <si>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</si>
  <si>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</si>
  <si>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</si>
  <si>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</si>
  <si>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</si>
  <si>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</si>
  <si>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</si>
  <si>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</si>
  <si>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C0580</t>
  </si>
  <si>
    <t>T08488</t>
  </si>
  <si>
    <t>C2901</t>
  </si>
  <si>
    <t>T08489</t>
  </si>
  <si>
    <t>T08490</t>
  </si>
  <si>
    <t>C1264</t>
  </si>
  <si>
    <t>T08491</t>
  </si>
  <si>
    <t>T08492</t>
  </si>
  <si>
    <t>C4273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</si>
  <si>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</si>
  <si>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</si>
  <si>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</si>
  <si>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</si>
  <si>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</si>
  <si>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</si>
  <si>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</si>
  <si>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</si>
  <si>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</si>
  <si>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</si>
  <si>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</si>
  <si>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</si>
  <si>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</si>
  <si>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</si>
  <si>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</si>
  <si>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</si>
  <si>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</si>
  <si>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</si>
  <si>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</si>
  <si>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</si>
  <si>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</si>
  <si>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</si>
  <si>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</si>
  <si>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</si>
  <si>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</si>
  <si>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</si>
  <si>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</si>
  <si>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</si>
  <si>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C1346</t>
  </si>
  <si>
    <t>T08521</t>
  </si>
  <si>
    <t>T08522</t>
  </si>
  <si>
    <t>T08523</t>
  </si>
  <si>
    <t>T08524</t>
  </si>
  <si>
    <t>C1773</t>
  </si>
  <si>
    <t>T08525</t>
  </si>
  <si>
    <t>T08526</t>
  </si>
  <si>
    <t>T08527</t>
  </si>
  <si>
    <t>T08528</t>
  </si>
  <si>
    <t>T08529</t>
  </si>
  <si>
    <t>T08530</t>
  </si>
  <si>
    <t>C3822</t>
  </si>
  <si>
    <t>T08531</t>
  </si>
  <si>
    <t>T08532</t>
  </si>
  <si>
    <t>C3305</t>
  </si>
  <si>
    <t>T08533</t>
  </si>
  <si>
    <t>T08534</t>
  </si>
  <si>
    <t>T08535</t>
  </si>
  <si>
    <t>T08536</t>
  </si>
  <si>
    <t>T08537</t>
  </si>
  <si>
    <t>C1452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</si>
  <si>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</si>
  <si>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</si>
  <si>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</si>
  <si>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</si>
  <si>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</si>
  <si>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</si>
  <si>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</si>
  <si>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</si>
  <si>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C1981</t>
  </si>
  <si>
    <t>T08546</t>
  </si>
  <si>
    <t>C1184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</si>
  <si>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</si>
  <si>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</si>
  <si>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</si>
  <si>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</si>
  <si>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</si>
  <si>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</si>
  <si>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</si>
  <si>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</si>
  <si>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</si>
  <si>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</si>
  <si>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</si>
  <si>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</si>
  <si>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</si>
  <si>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</si>
  <si>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</si>
  <si>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</si>
  <si>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</si>
  <si>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</si>
  <si>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</si>
  <si>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</si>
  <si>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</si>
  <si>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C3025</t>
  </si>
  <si>
    <t>T08568</t>
  </si>
  <si>
    <t>T08569</t>
  </si>
  <si>
    <t>C2027</t>
  </si>
  <si>
    <t>T08570</t>
  </si>
  <si>
    <t>C2411</t>
  </si>
  <si>
    <t>T08571</t>
  </si>
  <si>
    <t>T08572</t>
  </si>
  <si>
    <t>T08573</t>
  </si>
  <si>
    <t>T08574</t>
  </si>
  <si>
    <t>T08575</t>
  </si>
  <si>
    <t>T08576</t>
  </si>
  <si>
    <t>C1767</t>
  </si>
  <si>
    <t>T08577</t>
  </si>
  <si>
    <t>T08578</t>
  </si>
  <si>
    <t>T08579</t>
  </si>
  <si>
    <t>T08580</t>
  </si>
  <si>
    <t>C3378</t>
  </si>
  <si>
    <t>T08581</t>
  </si>
  <si>
    <t>T08582</t>
  </si>
  <si>
    <t>T08583</t>
  </si>
  <si>
    <t>T08584</t>
  </si>
  <si>
    <t>C2447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</si>
  <si>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</si>
  <si>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</si>
  <si>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</si>
  <si>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</si>
  <si>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</si>
  <si>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</si>
  <si>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</si>
  <si>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</si>
  <si>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</si>
  <si>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C2442</t>
  </si>
  <si>
    <t>T08594</t>
  </si>
  <si>
    <t>C1430</t>
  </si>
  <si>
    <t>T08595</t>
  </si>
  <si>
    <t>T08596</t>
  </si>
  <si>
    <t>T08597</t>
  </si>
  <si>
    <t>T08598</t>
  </si>
  <si>
    <t>C1429</t>
  </si>
  <si>
    <t>T08599</t>
  </si>
  <si>
    <t>T08600</t>
  </si>
  <si>
    <t>T08601</t>
  </si>
  <si>
    <t>T08602</t>
  </si>
  <si>
    <t>T08603</t>
  </si>
  <si>
    <t>T08604</t>
  </si>
  <si>
    <t>C3125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</si>
  <si>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</si>
  <si>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</si>
  <si>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</si>
  <si>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</si>
  <si>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</si>
  <si>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</si>
  <si>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</si>
  <si>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</si>
  <si>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</si>
  <si>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C2172</t>
  </si>
  <si>
    <t>T08614</t>
  </si>
  <si>
    <t>C4849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</si>
  <si>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</si>
  <si>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</si>
  <si>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</si>
  <si>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</si>
  <si>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</si>
  <si>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</si>
  <si>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</si>
  <si>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</si>
  <si>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</si>
  <si>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</si>
  <si>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C3324</t>
  </si>
  <si>
    <t>T08625</t>
  </si>
  <si>
    <t>C2443</t>
  </si>
  <si>
    <t>T08626</t>
  </si>
  <si>
    <t>T08627</t>
  </si>
  <si>
    <t>T08628</t>
  </si>
  <si>
    <t>C1748</t>
  </si>
  <si>
    <t>T08629</t>
  </si>
  <si>
    <t>C0371</t>
  </si>
  <si>
    <t>T08630</t>
  </si>
  <si>
    <t>T08631</t>
  </si>
  <si>
    <t>T08632</t>
  </si>
  <si>
    <t>T08633</t>
  </si>
  <si>
    <t>T08634</t>
  </si>
  <si>
    <t>C3195</t>
  </si>
  <si>
    <t>T08635</t>
  </si>
  <si>
    <t>T08636</t>
  </si>
  <si>
    <t>T08637</t>
  </si>
  <si>
    <t>C1124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</si>
  <si>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</si>
  <si>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</si>
  <si>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</si>
  <si>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</si>
  <si>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</si>
  <si>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</si>
  <si>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</si>
  <si>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</si>
  <si>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</si>
  <si>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</si>
  <si>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</si>
  <si>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</si>
  <si>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</si>
  <si>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</si>
  <si>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</si>
  <si>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C0338</t>
  </si>
  <si>
    <t>T08653</t>
  </si>
  <si>
    <t>T08654</t>
  </si>
  <si>
    <t>T08655</t>
  </si>
  <si>
    <t>T08656</t>
  </si>
  <si>
    <t>C4584</t>
  </si>
  <si>
    <t>T08657</t>
  </si>
  <si>
    <t>T08658</t>
  </si>
  <si>
    <t>C1074</t>
  </si>
  <si>
    <t>T08659</t>
  </si>
  <si>
    <t>T08660</t>
  </si>
  <si>
    <t>T08661</t>
  </si>
  <si>
    <t>T08662</t>
  </si>
  <si>
    <t>C1939</t>
  </si>
  <si>
    <t>T08663</t>
  </si>
  <si>
    <t>C4573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</si>
  <si>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</si>
  <si>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</si>
  <si>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</si>
  <si>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</si>
  <si>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</si>
  <si>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</si>
  <si>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</si>
  <si>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</si>
  <si>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C3045</t>
  </si>
  <si>
    <t>T08672</t>
  </si>
  <si>
    <t>C1588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</si>
  <si>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</si>
  <si>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</si>
  <si>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</si>
  <si>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</si>
  <si>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</si>
  <si>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</si>
  <si>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</si>
  <si>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</si>
  <si>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</si>
  <si>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</si>
  <si>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</si>
  <si>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</si>
  <si>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C4168</t>
  </si>
  <si>
    <t>T08685</t>
  </si>
  <si>
    <t>T08686</t>
  </si>
  <si>
    <t>T08687</t>
  </si>
  <si>
    <t>T08688</t>
  </si>
  <si>
    <t>T08689</t>
  </si>
  <si>
    <t>C2227</t>
  </si>
  <si>
    <t>T08690</t>
  </si>
  <si>
    <t>T08691</t>
  </si>
  <si>
    <t>T08692</t>
  </si>
  <si>
    <t>T08693</t>
  </si>
  <si>
    <t>T08694</t>
  </si>
  <si>
    <t>C2844</t>
  </si>
  <si>
    <t>T08695</t>
  </si>
  <si>
    <t>C1829</t>
  </si>
  <si>
    <t>T08696</t>
  </si>
  <si>
    <t>C3470</t>
  </si>
  <si>
    <t>T08697</t>
  </si>
  <si>
    <t>T08698</t>
  </si>
  <si>
    <t>C4795</t>
  </si>
  <si>
    <t>T08699</t>
  </si>
  <si>
    <t>C4182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</si>
  <si>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</si>
  <si>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</si>
  <si>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</si>
  <si>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</si>
  <si>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</si>
  <si>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</si>
  <si>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</si>
  <si>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</si>
  <si>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</si>
  <si>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</si>
  <si>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</si>
  <si>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</si>
  <si>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</si>
  <si>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</si>
  <si>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</si>
  <si>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</si>
  <si>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</si>
  <si>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</si>
  <si>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</si>
  <si>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C0773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</si>
  <si>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</si>
  <si>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</si>
  <si>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</si>
  <si>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</si>
  <si>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</si>
  <si>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</si>
  <si>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</si>
  <si>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</si>
  <si>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</si>
  <si>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</si>
  <si>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C1926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</si>
  <si>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</si>
  <si>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</si>
  <si>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</si>
  <si>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</si>
  <si>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</si>
  <si>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</si>
  <si>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</si>
  <si>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</si>
  <si>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</si>
  <si>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</si>
  <si>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</si>
  <si>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C1095</t>
  </si>
  <si>
    <t>T08740</t>
  </si>
  <si>
    <t>T08741</t>
  </si>
  <si>
    <t>T08742</t>
  </si>
  <si>
    <t>T08743</t>
  </si>
  <si>
    <t>T08744</t>
  </si>
  <si>
    <t>T08745</t>
  </si>
  <si>
    <t>C0910</t>
  </si>
  <si>
    <t>T08746</t>
  </si>
  <si>
    <t>C0534</t>
  </si>
  <si>
    <t>T08747</t>
  </si>
  <si>
    <t>T08748</t>
  </si>
  <si>
    <t>C0064</t>
  </si>
  <si>
    <t>T08749</t>
  </si>
  <si>
    <t>T08750</t>
  </si>
  <si>
    <t>T08751</t>
  </si>
  <si>
    <t>T08752</t>
  </si>
  <si>
    <t>T08753</t>
  </si>
  <si>
    <t>C3327</t>
  </si>
  <si>
    <t>T08754</t>
  </si>
  <si>
    <t>T08755</t>
  </si>
  <si>
    <t>T08756</t>
  </si>
  <si>
    <t>T08757</t>
  </si>
  <si>
    <t>C2586</t>
  </si>
  <si>
    <t>T08758</t>
  </si>
  <si>
    <t>T08759</t>
  </si>
  <si>
    <t>T08760</t>
  </si>
  <si>
    <t>T08761</t>
  </si>
  <si>
    <t>T08762</t>
  </si>
  <si>
    <t>C1402</t>
  </si>
  <si>
    <t>T08763</t>
  </si>
  <si>
    <t>T08764</t>
  </si>
  <si>
    <t>T08765</t>
  </si>
  <si>
    <t>T08766</t>
  </si>
  <si>
    <t>T08767</t>
  </si>
  <si>
    <t>T08768</t>
  </si>
  <si>
    <t>C4902</t>
  </si>
  <si>
    <t>T08769</t>
  </si>
  <si>
    <t>C1178</t>
  </si>
  <si>
    <t>T08770</t>
  </si>
  <si>
    <t>T08771</t>
  </si>
  <si>
    <t>T08772</t>
  </si>
  <si>
    <t>C3100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</si>
  <si>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</si>
  <si>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</si>
  <si>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</si>
  <si>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</si>
  <si>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</si>
  <si>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</si>
  <si>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</si>
  <si>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</si>
  <si>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</si>
  <si>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</si>
  <si>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</si>
  <si>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</si>
  <si>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C2989</t>
  </si>
  <si>
    <t>T08785</t>
  </si>
  <si>
    <t>T08786</t>
  </si>
  <si>
    <t>T08787</t>
  </si>
  <si>
    <t>T08788</t>
  </si>
  <si>
    <t>T08789</t>
  </si>
  <si>
    <t>T08790</t>
  </si>
  <si>
    <t>C0123</t>
  </si>
  <si>
    <t>T08791</t>
  </si>
  <si>
    <t>T08792</t>
  </si>
  <si>
    <t>C0655</t>
  </si>
  <si>
    <t>T08793</t>
  </si>
  <si>
    <t>T08794</t>
  </si>
  <si>
    <t>C4078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</si>
  <si>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</si>
  <si>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</si>
  <si>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</si>
  <si>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</si>
  <si>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</si>
  <si>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</si>
  <si>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</si>
  <si>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</si>
  <si>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</si>
  <si>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</si>
  <si>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</si>
  <si>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</si>
  <si>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</si>
  <si>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</si>
  <si>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</si>
  <si>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</si>
  <si>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</si>
  <si>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</si>
  <si>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C1349</t>
  </si>
  <si>
    <t>T08813</t>
  </si>
  <si>
    <t>C3226</t>
  </si>
  <si>
    <t>T08814</t>
  </si>
  <si>
    <t>T08815</t>
  </si>
  <si>
    <t>T08816</t>
  </si>
  <si>
    <t>T08817</t>
  </si>
  <si>
    <t>T08818</t>
  </si>
  <si>
    <t>C4932</t>
  </si>
  <si>
    <t>T08819</t>
  </si>
  <si>
    <t>T08820</t>
  </si>
  <si>
    <t>T08821</t>
  </si>
  <si>
    <t>T08822</t>
  </si>
  <si>
    <t>T08823</t>
  </si>
  <si>
    <t>T08824</t>
  </si>
  <si>
    <t>T08825</t>
  </si>
  <si>
    <t>C0266</t>
  </si>
  <si>
    <t>T08826</t>
  </si>
  <si>
    <t>T08827</t>
  </si>
  <si>
    <t>C0477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</si>
  <si>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</si>
  <si>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</si>
  <si>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</si>
  <si>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</si>
  <si>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</si>
  <si>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</si>
  <si>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</si>
  <si>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</si>
  <si>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C1754</t>
  </si>
  <si>
    <t>T08836</t>
  </si>
  <si>
    <t>C1808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</si>
  <si>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</si>
  <si>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</si>
  <si>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</si>
  <si>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</si>
  <si>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</si>
  <si>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</si>
  <si>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</si>
  <si>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</si>
  <si>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</si>
  <si>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</si>
  <si>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</si>
  <si>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</si>
  <si>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C2307</t>
  </si>
  <si>
    <t>T08849</t>
  </si>
  <si>
    <t>C0608</t>
  </si>
  <si>
    <t>T08850</t>
  </si>
  <si>
    <t>T08851</t>
  </si>
  <si>
    <t>T08852</t>
  </si>
  <si>
    <t>T08853</t>
  </si>
  <si>
    <t>C3972</t>
  </si>
  <si>
    <t>T08854</t>
  </si>
  <si>
    <t>T08855</t>
  </si>
  <si>
    <t>C0774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</si>
  <si>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</si>
  <si>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</si>
  <si>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</si>
  <si>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</si>
  <si>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</si>
  <si>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</si>
  <si>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</si>
  <si>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</si>
  <si>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</si>
  <si>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</si>
  <si>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</si>
  <si>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</si>
  <si>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</si>
  <si>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</si>
  <si>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</si>
  <si>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</si>
  <si>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</si>
  <si>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</si>
  <si>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</si>
  <si>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</si>
  <si>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</si>
  <si>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</si>
  <si>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</si>
  <si>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</si>
  <si>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</si>
  <si>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C4317</t>
  </si>
  <si>
    <t>T08881</t>
  </si>
  <si>
    <t>T08882</t>
  </si>
  <si>
    <t>C1962</t>
  </si>
  <si>
    <t>T08883</t>
  </si>
  <si>
    <t>C4084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</si>
  <si>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</si>
  <si>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</si>
  <si>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</si>
  <si>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</si>
  <si>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</si>
  <si>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</si>
  <si>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</si>
  <si>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</si>
  <si>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</si>
  <si>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C1492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</si>
  <si>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</si>
  <si>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</si>
  <si>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</si>
  <si>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</si>
  <si>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</si>
  <si>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</si>
  <si>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</si>
  <si>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</si>
  <si>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</si>
  <si>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C0092</t>
  </si>
  <si>
    <t>T08902</t>
  </si>
  <si>
    <t>T08903</t>
  </si>
  <si>
    <t>T08904</t>
  </si>
  <si>
    <t>T08905</t>
  </si>
  <si>
    <t>C3735</t>
  </si>
  <si>
    <t>T08906</t>
  </si>
  <si>
    <t>T08907</t>
  </si>
  <si>
    <t>C1354</t>
  </si>
  <si>
    <t>T08908</t>
  </si>
  <si>
    <t>C1104</t>
  </si>
  <si>
    <t>T08909</t>
  </si>
  <si>
    <t>T08910</t>
  </si>
  <si>
    <t>T08911</t>
  </si>
  <si>
    <t>T08912</t>
  </si>
  <si>
    <t>T08913</t>
  </si>
  <si>
    <t>C4922</t>
  </si>
  <si>
    <t>T08914</t>
  </si>
  <si>
    <t>T08915</t>
  </si>
  <si>
    <t>T08916</t>
  </si>
  <si>
    <t>T08917</t>
  </si>
  <si>
    <t>T08918</t>
  </si>
  <si>
    <t>T08919</t>
  </si>
  <si>
    <t>T08920</t>
  </si>
  <si>
    <t>C0465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</si>
  <si>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</si>
  <si>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</si>
  <si>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</si>
  <si>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</si>
  <si>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</si>
  <si>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</si>
  <si>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</si>
  <si>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</si>
  <si>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</si>
  <si>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</si>
  <si>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</si>
  <si>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</si>
  <si>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</si>
  <si>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</si>
  <si>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</si>
  <si>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</si>
  <si>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</si>
  <si>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</si>
  <si>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</si>
  <si>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</si>
  <si>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</si>
  <si>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</si>
  <si>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</si>
  <si>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</si>
  <si>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</si>
  <si>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</si>
  <si>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</si>
  <si>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</si>
  <si>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</si>
  <si>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</si>
  <si>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C1361</t>
  </si>
  <si>
    <t>T08951</t>
  </si>
  <si>
    <t>T08952</t>
  </si>
  <si>
    <t>T08953</t>
  </si>
  <si>
    <t>C4373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</si>
  <si>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</si>
  <si>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</si>
  <si>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</si>
  <si>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</si>
  <si>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</si>
  <si>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</si>
  <si>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</si>
  <si>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</si>
  <si>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</si>
  <si>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</si>
  <si>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</si>
  <si>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</si>
  <si>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</si>
  <si>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</si>
  <si>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</si>
  <si>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</si>
  <si>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</si>
  <si>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</si>
  <si>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</si>
  <si>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</si>
  <si>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</si>
  <si>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</si>
  <si>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</si>
  <si>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</si>
  <si>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</si>
  <si>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C2960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</si>
  <si>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</si>
  <si>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</si>
  <si>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</si>
  <si>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</si>
  <si>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</si>
  <si>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</si>
  <si>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</si>
  <si>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</si>
  <si>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C4991</t>
  </si>
  <si>
    <t>T08987</t>
  </si>
  <si>
    <t>T08988</t>
  </si>
  <si>
    <t>T08989</t>
  </si>
  <si>
    <t>T08990</t>
  </si>
  <si>
    <t>T08991</t>
  </si>
  <si>
    <t>T08992</t>
  </si>
  <si>
    <t>C1692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</si>
  <si>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</si>
  <si>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</si>
  <si>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</si>
  <si>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</si>
  <si>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</si>
  <si>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</si>
  <si>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</si>
  <si>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</si>
  <si>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C1329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</si>
  <si>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</si>
  <si>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</si>
  <si>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</si>
  <si>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</si>
  <si>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</si>
  <si>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</si>
  <si>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</si>
  <si>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</si>
  <si>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</si>
  <si>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</si>
  <si>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</si>
  <si>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</si>
  <si>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C3157</t>
  </si>
  <si>
    <t>T09013</t>
  </si>
  <si>
    <t>T09014</t>
  </si>
  <si>
    <t>C4570</t>
  </si>
  <si>
    <t>T09015</t>
  </si>
  <si>
    <t>C1111</t>
  </si>
  <si>
    <t>T09016</t>
  </si>
  <si>
    <t>T09017</t>
  </si>
  <si>
    <t>T09018</t>
  </si>
  <si>
    <t>T09019</t>
  </si>
  <si>
    <t>C2346</t>
  </si>
  <si>
    <t>T09020</t>
  </si>
  <si>
    <t>T09021</t>
  </si>
  <si>
    <t>T09022</t>
  </si>
  <si>
    <t>T09023</t>
  </si>
  <si>
    <t>C4347</t>
  </si>
  <si>
    <t>T09024</t>
  </si>
  <si>
    <t>C2767</t>
  </si>
  <si>
    <t>T09025</t>
  </si>
  <si>
    <t>T09026</t>
  </si>
  <si>
    <t>T09027</t>
  </si>
  <si>
    <t>T09028</t>
  </si>
  <si>
    <t>C4035</t>
  </si>
  <si>
    <t>T09029</t>
  </si>
  <si>
    <t>C2706</t>
  </si>
  <si>
    <t>T09030</t>
  </si>
  <si>
    <t>T09031</t>
  </si>
  <si>
    <t>T09032</t>
  </si>
  <si>
    <t>C1841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</si>
  <si>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</si>
  <si>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</si>
  <si>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</si>
  <si>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</si>
  <si>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</si>
  <si>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</si>
  <si>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</si>
  <si>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</si>
  <si>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</si>
  <si>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</si>
  <si>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</si>
  <si>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</si>
  <si>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</si>
  <si>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</si>
  <si>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</si>
  <si>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</si>
  <si>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</si>
  <si>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</si>
  <si>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</si>
  <si>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</si>
  <si>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</si>
  <si>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</si>
  <si>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</si>
  <si>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</si>
  <si>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</si>
  <si>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</si>
  <si>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C3017</t>
  </si>
  <si>
    <t>T09059</t>
  </si>
  <si>
    <t>T09060</t>
  </si>
  <si>
    <t>T09061</t>
  </si>
  <si>
    <t>C0994</t>
  </si>
  <si>
    <t>T09062</t>
  </si>
  <si>
    <t>T09063</t>
  </si>
  <si>
    <t>T09064</t>
  </si>
  <si>
    <t>T09065</t>
  </si>
  <si>
    <t>T09066</t>
  </si>
  <si>
    <t>C2133</t>
  </si>
  <si>
    <t>T09067</t>
  </si>
  <si>
    <t>T09068</t>
  </si>
  <si>
    <t>T09069</t>
  </si>
  <si>
    <t>C1609</t>
  </si>
  <si>
    <t>T09070</t>
  </si>
  <si>
    <t>T09071</t>
  </si>
  <si>
    <t>T09072</t>
  </si>
  <si>
    <t>T09073</t>
  </si>
  <si>
    <t>T09074</t>
  </si>
  <si>
    <t>T09075</t>
  </si>
  <si>
    <t>T09076</t>
  </si>
  <si>
    <t>C2093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</si>
  <si>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</si>
  <si>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</si>
  <si>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</si>
  <si>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</si>
  <si>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</si>
  <si>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</si>
  <si>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</si>
  <si>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</si>
  <si>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</si>
  <si>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</si>
  <si>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</si>
  <si>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</si>
  <si>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</si>
  <si>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</si>
  <si>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</si>
  <si>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</si>
  <si>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</si>
  <si>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</si>
  <si>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C4289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</si>
  <si>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</si>
  <si>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</si>
  <si>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</si>
  <si>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</si>
  <si>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</si>
  <si>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</si>
  <si>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</si>
  <si>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</si>
  <si>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</si>
  <si>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</si>
  <si>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</si>
  <si>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</si>
  <si>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</si>
  <si>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</si>
  <si>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</si>
  <si>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</si>
  <si>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</si>
  <si>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C0194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</si>
  <si>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</si>
  <si>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</si>
  <si>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</si>
  <si>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</si>
  <si>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</si>
  <si>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</si>
  <si>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</si>
  <si>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</si>
  <si>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</si>
  <si>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</si>
  <si>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</si>
  <si>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</si>
  <si>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</si>
  <si>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</si>
  <si>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</si>
  <si>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</si>
  <si>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</si>
  <si>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</si>
  <si>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</si>
  <si>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C0114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</si>
  <si>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</si>
  <si>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</si>
  <si>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</si>
  <si>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</si>
  <si>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</si>
  <si>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</si>
  <si>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</si>
  <si>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</si>
  <si>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</si>
  <si>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</si>
  <si>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</si>
  <si>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</si>
  <si>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C2058</t>
  </si>
  <si>
    <t>T09143</t>
  </si>
  <si>
    <t>T09144</t>
  </si>
  <si>
    <t>T09145</t>
  </si>
  <si>
    <t>T09146</t>
  </si>
  <si>
    <t>C2981</t>
  </si>
  <si>
    <t>T09147</t>
  </si>
  <si>
    <t>T09148</t>
  </si>
  <si>
    <t>T09149</t>
  </si>
  <si>
    <t>C2119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</si>
  <si>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</si>
  <si>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</si>
  <si>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</si>
  <si>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</si>
  <si>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</si>
  <si>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</si>
  <si>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</si>
  <si>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</si>
  <si>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</si>
  <si>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</si>
  <si>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</si>
  <si>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C4988</t>
  </si>
  <si>
    <t>T09161</t>
  </si>
  <si>
    <t>C2777</t>
  </si>
  <si>
    <t>T09162</t>
  </si>
  <si>
    <t>T09163</t>
  </si>
  <si>
    <t>T09164</t>
  </si>
  <si>
    <t>T09165</t>
  </si>
  <si>
    <t>C4149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</si>
  <si>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</si>
  <si>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</si>
  <si>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</si>
  <si>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</si>
  <si>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</si>
  <si>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</si>
  <si>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</si>
  <si>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</si>
  <si>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</si>
  <si>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C4136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</si>
  <si>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</si>
  <si>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</si>
  <si>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</si>
  <si>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</si>
  <si>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</si>
  <si>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</si>
  <si>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</si>
  <si>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</si>
  <si>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</si>
  <si>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</si>
  <si>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</si>
  <si>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</si>
  <si>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</si>
  <si>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</si>
  <si>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</si>
  <si>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</si>
  <si>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</si>
  <si>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</si>
  <si>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</si>
  <si>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C3272</t>
  </si>
  <si>
    <t>T09194</t>
  </si>
  <si>
    <t>C0934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</si>
  <si>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</si>
  <si>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</si>
  <si>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</si>
  <si>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</si>
  <si>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</si>
  <si>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</si>
  <si>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</si>
  <si>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</si>
  <si>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</si>
  <si>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</si>
  <si>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</si>
  <si>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</si>
  <si>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</si>
  <si>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</si>
  <si>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</si>
  <si>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</si>
  <si>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</si>
  <si>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C1312</t>
  </si>
  <si>
    <t>T09212</t>
  </si>
  <si>
    <t>T09213</t>
  </si>
  <si>
    <t>T09214</t>
  </si>
  <si>
    <t>T09215</t>
  </si>
  <si>
    <t>T09216</t>
  </si>
  <si>
    <t>T09217</t>
  </si>
  <si>
    <t>T09218</t>
  </si>
  <si>
    <t>C4742</t>
  </si>
  <si>
    <t>T09219</t>
  </si>
  <si>
    <t>T09220</t>
  </si>
  <si>
    <t>T09221</t>
  </si>
  <si>
    <t>T09222</t>
  </si>
  <si>
    <t>T09223</t>
  </si>
  <si>
    <t>C4919</t>
  </si>
  <si>
    <t>T09224</t>
  </si>
  <si>
    <t>T09225</t>
  </si>
  <si>
    <t>T09226</t>
  </si>
  <si>
    <t>T09227</t>
  </si>
  <si>
    <t>T09228</t>
  </si>
  <si>
    <t>T09229</t>
  </si>
  <si>
    <t>T09230</t>
  </si>
  <si>
    <t>C4734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</si>
  <si>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</si>
  <si>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</si>
  <si>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</si>
  <si>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</si>
  <si>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</si>
  <si>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</si>
  <si>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</si>
  <si>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</si>
  <si>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</si>
  <si>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C3672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</si>
  <si>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</si>
  <si>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</si>
  <si>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</si>
  <si>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</si>
  <si>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</si>
  <si>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</si>
  <si>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</si>
  <si>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</si>
  <si>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</si>
  <si>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</si>
  <si>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</si>
  <si>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</si>
  <si>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</si>
  <si>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</si>
  <si>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C4000</t>
  </si>
  <si>
    <t>T09254</t>
  </si>
  <si>
    <t>C3328</t>
  </si>
  <si>
    <t>T09255</t>
  </si>
  <si>
    <t>T09256</t>
  </si>
  <si>
    <t>C4322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</si>
  <si>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</si>
  <si>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</si>
  <si>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</si>
  <si>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</si>
  <si>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</si>
  <si>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</si>
  <si>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</si>
  <si>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</si>
  <si>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</si>
  <si>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</si>
  <si>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</si>
  <si>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</si>
  <si>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C0586</t>
  </si>
  <si>
    <t>T09269</t>
  </si>
  <si>
    <t>C0219</t>
  </si>
  <si>
    <t>T09270</t>
  </si>
  <si>
    <t>T09271</t>
  </si>
  <si>
    <t>T09272</t>
  </si>
  <si>
    <t>T09273</t>
  </si>
  <si>
    <t>T09274</t>
  </si>
  <si>
    <t>T09275</t>
  </si>
  <si>
    <t>T09276</t>
  </si>
  <si>
    <t>C2933</t>
  </si>
  <si>
    <t>T09277</t>
  </si>
  <si>
    <t>C3251</t>
  </si>
  <si>
    <t>T09278</t>
  </si>
  <si>
    <t>T09279</t>
  </si>
  <si>
    <t>T09280</t>
  </si>
  <si>
    <t>T09281</t>
  </si>
  <si>
    <t>T09282</t>
  </si>
  <si>
    <t>T09283</t>
  </si>
  <si>
    <t>C1755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</si>
  <si>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</si>
  <si>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</si>
  <si>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</si>
  <si>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</si>
  <si>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</si>
  <si>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</si>
  <si>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</si>
  <si>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</si>
  <si>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</si>
  <si>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C2288</t>
  </si>
  <si>
    <t>T09293</t>
  </si>
  <si>
    <t>C0978</t>
  </si>
  <si>
    <t>T09294</t>
  </si>
  <si>
    <t>T09295</t>
  </si>
  <si>
    <t>T09296</t>
  </si>
  <si>
    <t>T09297</t>
  </si>
  <si>
    <t>T09298</t>
  </si>
  <si>
    <t>C1912</t>
  </si>
  <si>
    <t>T09299</t>
  </si>
  <si>
    <t>T09300</t>
  </si>
  <si>
    <t>T09301</t>
  </si>
  <si>
    <t>C4229</t>
  </si>
  <si>
    <t>T09302</t>
  </si>
  <si>
    <t>T09303</t>
  </si>
  <si>
    <t>C3139</t>
  </si>
  <si>
    <t>T09304</t>
  </si>
  <si>
    <t>T09305</t>
  </si>
  <si>
    <t>T09306</t>
  </si>
  <si>
    <t>T09307</t>
  </si>
  <si>
    <t>T09308</t>
  </si>
  <si>
    <t>T09309</t>
  </si>
  <si>
    <t>T09310</t>
  </si>
  <si>
    <t>C0100</t>
  </si>
  <si>
    <t>T09311</t>
  </si>
  <si>
    <t>T09312</t>
  </si>
  <si>
    <t>T09313</t>
  </si>
  <si>
    <t>T09314</t>
  </si>
  <si>
    <t>T09315</t>
  </si>
  <si>
    <t>T09316</t>
  </si>
  <si>
    <t>C3800</t>
  </si>
  <si>
    <t>T09317</t>
  </si>
  <si>
    <t>C4864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</si>
  <si>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</si>
  <si>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</si>
  <si>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</si>
  <si>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</si>
  <si>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</si>
  <si>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</si>
  <si>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</si>
  <si>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</si>
  <si>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</si>
  <si>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</si>
  <si>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C1392</t>
  </si>
  <si>
    <t>T09328</t>
  </si>
  <si>
    <t>C1005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</si>
  <si>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</si>
  <si>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</si>
  <si>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</si>
  <si>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</si>
  <si>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</si>
  <si>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</si>
  <si>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</si>
  <si>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</si>
  <si>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</si>
  <si>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</si>
  <si>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</si>
  <si>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C2242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</si>
  <si>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</si>
  <si>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</si>
  <si>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</si>
  <si>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</si>
  <si>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</si>
  <si>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</si>
  <si>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</si>
  <si>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</si>
  <si>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</si>
  <si>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</si>
  <si>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C1950</t>
  </si>
  <si>
    <t>T09350</t>
  </si>
  <si>
    <t>T09351</t>
  </si>
  <si>
    <t>C0115</t>
  </si>
  <si>
    <t>T09352</t>
  </si>
  <si>
    <t>C0638</t>
  </si>
  <si>
    <t>T09353</t>
  </si>
  <si>
    <t>T09354</t>
  </si>
  <si>
    <t>C4494</t>
  </si>
  <si>
    <t>T09355</t>
  </si>
  <si>
    <t>T09356</t>
  </si>
  <si>
    <t>T09357</t>
  </si>
  <si>
    <t>T09358</t>
  </si>
  <si>
    <t>T09359</t>
  </si>
  <si>
    <t>C1420</t>
  </si>
  <si>
    <t>T09360</t>
  </si>
  <si>
    <t>T09361</t>
  </si>
  <si>
    <t>C3164</t>
  </si>
  <si>
    <t>T09362</t>
  </si>
  <si>
    <t>C3384</t>
  </si>
  <si>
    <t>T09363</t>
  </si>
  <si>
    <t>T09364</t>
  </si>
  <si>
    <t>T09365</t>
  </si>
  <si>
    <t>T09366</t>
  </si>
  <si>
    <t>C2963</t>
  </si>
  <si>
    <t>T09367</t>
  </si>
  <si>
    <t>T09368</t>
  </si>
  <si>
    <t>T09369</t>
  </si>
  <si>
    <t>C2680</t>
  </si>
  <si>
    <t>T09370</t>
  </si>
  <si>
    <t>T09371</t>
  </si>
  <si>
    <t>T09372</t>
  </si>
  <si>
    <t>T09373</t>
  </si>
  <si>
    <t>C1761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</si>
  <si>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</si>
  <si>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</si>
  <si>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</si>
  <si>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</si>
  <si>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</si>
  <si>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</si>
  <si>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</si>
  <si>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</si>
  <si>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</si>
  <si>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</si>
  <si>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</si>
  <si>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</si>
  <si>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C2647</t>
  </si>
  <si>
    <t>T09386</t>
  </si>
  <si>
    <t>T09387</t>
  </si>
  <si>
    <t>T09388</t>
  </si>
  <si>
    <t>T09389</t>
  </si>
  <si>
    <t>T09390</t>
  </si>
  <si>
    <t>T09391</t>
  </si>
  <si>
    <t>T09392</t>
  </si>
  <si>
    <t>C1502</t>
  </si>
  <si>
    <t>T09393</t>
  </si>
  <si>
    <t>T09394</t>
  </si>
  <si>
    <t>T09395</t>
  </si>
  <si>
    <t>C0320</t>
  </si>
  <si>
    <t>T09396</t>
  </si>
  <si>
    <t>C0658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</si>
  <si>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</si>
  <si>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</si>
  <si>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</si>
  <si>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</si>
  <si>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</si>
  <si>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</si>
  <si>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</si>
  <si>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</si>
  <si>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</si>
  <si>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C0715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</si>
  <si>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</si>
  <si>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</si>
  <si>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</si>
  <si>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</si>
  <si>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</si>
  <si>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</si>
  <si>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</si>
  <si>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</si>
  <si>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</si>
  <si>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</si>
  <si>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</si>
  <si>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</si>
  <si>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</si>
  <si>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</si>
  <si>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</si>
  <si>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</si>
  <si>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</si>
  <si>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</si>
  <si>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</si>
  <si>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</si>
  <si>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</si>
  <si>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</si>
  <si>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</si>
  <si>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</si>
  <si>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</si>
  <si>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C3974</t>
  </si>
  <si>
    <t>T09431</t>
  </si>
  <si>
    <t>T09432</t>
  </si>
  <si>
    <t>T09433</t>
  </si>
  <si>
    <t>T09434</t>
  </si>
  <si>
    <t>T09435</t>
  </si>
  <si>
    <t>T09436</t>
  </si>
  <si>
    <t>C2914</t>
  </si>
  <si>
    <t>T09437</t>
  </si>
  <si>
    <t>T09438</t>
  </si>
  <si>
    <t>T09439</t>
  </si>
  <si>
    <t>T09440</t>
  </si>
  <si>
    <t>C3916</t>
  </si>
  <si>
    <t>T09441</t>
  </si>
  <si>
    <t>T09442</t>
  </si>
  <si>
    <t>T09443</t>
  </si>
  <si>
    <t>C3636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</si>
  <si>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</si>
  <si>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</si>
  <si>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</si>
  <si>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</si>
  <si>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</si>
  <si>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</si>
  <si>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</si>
  <si>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</si>
  <si>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</si>
  <si>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C2791</t>
  </si>
  <si>
    <t>T09453</t>
  </si>
  <si>
    <t>T09454</t>
  </si>
  <si>
    <t>T09455</t>
  </si>
  <si>
    <t>T09456</t>
  </si>
  <si>
    <t>T09457</t>
  </si>
  <si>
    <t>C4669</t>
  </si>
  <si>
    <t>T09458</t>
  </si>
  <si>
    <t>C3867</t>
  </si>
  <si>
    <t>T09459</t>
  </si>
  <si>
    <t>T09460</t>
  </si>
  <si>
    <t>T09461</t>
  </si>
  <si>
    <t>C4227</t>
  </si>
  <si>
    <t>T09462</t>
  </si>
  <si>
    <t>T09463</t>
  </si>
  <si>
    <t>C0848</t>
  </si>
  <si>
    <t>T09464</t>
  </si>
  <si>
    <t>T09465</t>
  </si>
  <si>
    <t>C2616</t>
  </si>
  <si>
    <t>T09466</t>
  </si>
  <si>
    <t>T09467</t>
  </si>
  <si>
    <t>T09468</t>
  </si>
  <si>
    <t>T09469</t>
  </si>
  <si>
    <t>T09470</t>
  </si>
  <si>
    <t>T09471</t>
  </si>
  <si>
    <t>C2061</t>
  </si>
  <si>
    <t>T09472</t>
  </si>
  <si>
    <t>T09473</t>
  </si>
  <si>
    <t>T09474</t>
  </si>
  <si>
    <t>T09475</t>
  </si>
  <si>
    <t>T09476</t>
  </si>
  <si>
    <t>T09477</t>
  </si>
  <si>
    <t>C3705</t>
  </si>
  <si>
    <t>T09478</t>
  </si>
  <si>
    <t>T09479</t>
  </si>
  <si>
    <t>T09480</t>
  </si>
  <si>
    <t>T09481</t>
  </si>
  <si>
    <t>T09482</t>
  </si>
  <si>
    <t>T09483</t>
  </si>
  <si>
    <t>T09484</t>
  </si>
  <si>
    <t>C2544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</si>
  <si>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</si>
  <si>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</si>
  <si>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</si>
  <si>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</si>
  <si>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</si>
  <si>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</si>
  <si>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</si>
  <si>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</si>
  <si>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</si>
  <si>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</si>
  <si>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</si>
  <si>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</si>
  <si>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</si>
  <si>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</si>
  <si>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</si>
  <si>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</si>
  <si>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</si>
  <si>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</si>
  <si>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</si>
  <si>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</si>
  <si>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</si>
  <si>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</si>
  <si>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C2589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</si>
  <si>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</si>
  <si>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</si>
  <si>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</si>
  <si>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</si>
  <si>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</si>
  <si>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</si>
  <si>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</si>
  <si>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</si>
  <si>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C1821</t>
  </si>
  <si>
    <t>T09515</t>
  </si>
  <si>
    <t>T09516</t>
  </si>
  <si>
    <t>C3736</t>
  </si>
  <si>
    <t>T09517</t>
  </si>
  <si>
    <t>T09518</t>
  </si>
  <si>
    <t>T09519</t>
  </si>
  <si>
    <t>T09520</t>
  </si>
  <si>
    <t>C0566</t>
  </si>
  <si>
    <t>T09521</t>
  </si>
  <si>
    <t>T09522</t>
  </si>
  <si>
    <t>T09523</t>
  </si>
  <si>
    <t>T09524</t>
  </si>
  <si>
    <t>T09525</t>
  </si>
  <si>
    <t>C2554</t>
  </si>
  <si>
    <t>T09526</t>
  </si>
  <si>
    <t>T09527</t>
  </si>
  <si>
    <t>T09528</t>
  </si>
  <si>
    <t>T09529</t>
  </si>
  <si>
    <t>T09530</t>
  </si>
  <si>
    <t>T09531</t>
  </si>
  <si>
    <t>T09532</t>
  </si>
  <si>
    <t>C0026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</si>
  <si>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</si>
  <si>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</si>
  <si>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</si>
  <si>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</si>
  <si>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</si>
  <si>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</si>
  <si>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</si>
  <si>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</si>
  <si>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C4808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</si>
  <si>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</si>
  <si>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</si>
  <si>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</si>
  <si>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</si>
  <si>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</si>
  <si>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</si>
  <si>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</si>
  <si>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</si>
  <si>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</si>
  <si>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</si>
  <si>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</si>
  <si>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</si>
  <si>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</si>
  <si>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</si>
  <si>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</si>
  <si>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</si>
  <si>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</si>
  <si>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</si>
  <si>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</si>
  <si>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</si>
  <si>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</si>
  <si>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</si>
  <si>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C0483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</si>
  <si>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</si>
  <si>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</si>
  <si>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</si>
  <si>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</si>
  <si>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</si>
  <si>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</si>
  <si>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</si>
  <si>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</si>
  <si>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</si>
  <si>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</si>
  <si>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</si>
  <si>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C1576</t>
  </si>
  <si>
    <t>T09574</t>
  </si>
  <si>
    <t>C4697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</si>
  <si>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</si>
  <si>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</si>
  <si>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</si>
  <si>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</si>
  <si>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</si>
  <si>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</si>
  <si>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</si>
  <si>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</si>
  <si>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</si>
  <si>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</si>
  <si>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</si>
  <si>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</si>
  <si>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</si>
  <si>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</si>
  <si>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</si>
  <si>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</si>
  <si>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</si>
  <si>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</si>
  <si>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</si>
  <si>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</si>
  <si>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C3610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</si>
  <si>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</si>
  <si>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</si>
  <si>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</si>
  <si>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</si>
  <si>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</si>
  <si>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</si>
  <si>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</si>
  <si>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</si>
  <si>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</si>
  <si>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</si>
  <si>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C0924</t>
  </si>
  <si>
    <t>T09605</t>
  </si>
  <si>
    <t>T09606</t>
  </si>
  <si>
    <t>C0199</t>
  </si>
  <si>
    <t>T09607</t>
  </si>
  <si>
    <t>C3871</t>
  </si>
  <si>
    <t>T09608</t>
  </si>
  <si>
    <t>C4790</t>
  </si>
  <si>
    <t>T09609</t>
  </si>
  <si>
    <t>C2488</t>
  </si>
  <si>
    <t>T09610</t>
  </si>
  <si>
    <t>C4812</t>
  </si>
  <si>
    <t>T09611</t>
  </si>
  <si>
    <t>T09612</t>
  </si>
  <si>
    <t>T09613</t>
  </si>
  <si>
    <t>T09614</t>
  </si>
  <si>
    <t>T09615</t>
  </si>
  <si>
    <t>T09616</t>
  </si>
  <si>
    <t>C4473</t>
  </si>
  <si>
    <t>T09617</t>
  </si>
  <si>
    <t>T09618</t>
  </si>
  <si>
    <t>T09619</t>
  </si>
  <si>
    <t>C0497</t>
  </si>
  <si>
    <t>T09620</t>
  </si>
  <si>
    <t>T09621</t>
  </si>
  <si>
    <t>T09622</t>
  </si>
  <si>
    <t>T09623</t>
  </si>
  <si>
    <t>T09624</t>
  </si>
  <si>
    <t>T09625</t>
  </si>
  <si>
    <t>T09626</t>
  </si>
  <si>
    <t>C4780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</si>
  <si>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</si>
  <si>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</si>
  <si>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</si>
  <si>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</si>
  <si>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</si>
  <si>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</si>
  <si>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</si>
  <si>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</si>
  <si>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</si>
  <si>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</si>
  <si>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</si>
  <si>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</si>
  <si>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</si>
  <si>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</si>
  <si>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</si>
  <si>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</si>
  <si>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</si>
  <si>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</si>
  <si>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</si>
  <si>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</si>
  <si>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C1574</t>
  </si>
  <si>
    <t>T09647</t>
  </si>
  <si>
    <t>T09648</t>
  </si>
  <si>
    <t>T09649</t>
  </si>
  <si>
    <t>C4425</t>
  </si>
  <si>
    <t>T09650</t>
  </si>
  <si>
    <t>T09651</t>
  </si>
  <si>
    <t>C1923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</si>
  <si>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</si>
  <si>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</si>
  <si>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</si>
  <si>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</si>
  <si>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</si>
  <si>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</si>
  <si>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</si>
  <si>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</si>
  <si>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</si>
  <si>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</si>
  <si>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</si>
  <si>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</si>
  <si>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</si>
  <si>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</si>
  <si>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</si>
  <si>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</si>
  <si>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</si>
  <si>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</si>
  <si>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</si>
  <si>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</si>
  <si>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</si>
  <si>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</si>
  <si>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</si>
  <si>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</si>
  <si>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</si>
  <si>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</si>
  <si>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</si>
  <si>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</si>
  <si>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</si>
  <si>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</si>
  <si>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</si>
  <si>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</si>
  <si>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</si>
  <si>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</si>
  <si>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</si>
  <si>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</si>
  <si>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</si>
  <si>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</si>
  <si>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</si>
  <si>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</si>
  <si>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C2548</t>
  </si>
  <si>
    <t>T09692</t>
  </si>
  <si>
    <t>T09693</t>
  </si>
  <si>
    <t>C2849</t>
  </si>
  <si>
    <t>T09694</t>
  </si>
  <si>
    <t>C2525</t>
  </si>
  <si>
    <t>T09695</t>
  </si>
  <si>
    <t>T09696</t>
  </si>
  <si>
    <t>T09697</t>
  </si>
  <si>
    <t>T09698</t>
  </si>
  <si>
    <t>C4105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</si>
  <si>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</si>
  <si>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</si>
  <si>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</si>
  <si>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</si>
  <si>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</si>
  <si>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</si>
  <si>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</si>
  <si>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</si>
  <si>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</si>
  <si>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C0116</t>
  </si>
  <si>
    <t>T09708</t>
  </si>
  <si>
    <t>T09709</t>
  </si>
  <si>
    <t>T09710</t>
  </si>
  <si>
    <t>T09711</t>
  </si>
  <si>
    <t>C4904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</si>
  <si>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</si>
  <si>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</si>
  <si>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</si>
  <si>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</si>
  <si>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</si>
  <si>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</si>
  <si>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</si>
  <si>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</si>
  <si>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</si>
  <si>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</si>
  <si>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</si>
  <si>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</si>
  <si>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</si>
  <si>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</si>
  <si>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</si>
  <si>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</si>
  <si>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</si>
  <si>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</si>
  <si>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</si>
  <si>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</si>
  <si>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</si>
  <si>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</si>
  <si>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C3279</t>
  </si>
  <si>
    <t>T09734</t>
  </si>
  <si>
    <t>T09735</t>
  </si>
  <si>
    <t>C1012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</si>
  <si>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</si>
  <si>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</si>
  <si>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</si>
  <si>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</si>
  <si>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</si>
  <si>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</si>
  <si>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</si>
  <si>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</si>
  <si>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</si>
  <si>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</si>
  <si>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</si>
  <si>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</si>
  <si>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</si>
  <si>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</si>
  <si>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</si>
  <si>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</si>
  <si>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</si>
  <si>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</si>
  <si>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</si>
  <si>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</si>
  <si>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</si>
  <si>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C4259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</si>
  <si>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</si>
  <si>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</si>
  <si>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</si>
  <si>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</si>
  <si>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</si>
  <si>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</si>
  <si>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</si>
  <si>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</si>
  <si>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</si>
  <si>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</si>
  <si>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</si>
  <si>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</si>
  <si>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</si>
  <si>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</si>
  <si>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</si>
  <si>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</si>
  <si>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</si>
  <si>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</si>
  <si>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</si>
  <si>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</si>
  <si>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</si>
  <si>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</si>
  <si>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</si>
  <si>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</si>
  <si>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</si>
  <si>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</si>
  <si>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</si>
  <si>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</si>
  <si>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C4993</t>
  </si>
  <si>
    <t>T09785</t>
  </si>
  <si>
    <t>T09786</t>
  </si>
  <si>
    <t>T09787</t>
  </si>
  <si>
    <t>C1464</t>
  </si>
  <si>
    <t>T09788</t>
  </si>
  <si>
    <t>C1638</t>
  </si>
  <si>
    <t>T09789</t>
  </si>
  <si>
    <t>T09790</t>
  </si>
  <si>
    <t>T09791</t>
  </si>
  <si>
    <t>T09792</t>
  </si>
  <si>
    <t>C1189</t>
  </si>
  <si>
    <t>T09793</t>
  </si>
  <si>
    <t>T09794</t>
  </si>
  <si>
    <t>C1519</t>
  </si>
  <si>
    <t>T09795</t>
  </si>
  <si>
    <t>T09796</t>
  </si>
  <si>
    <t>T09797</t>
  </si>
  <si>
    <t>C2661</t>
  </si>
  <si>
    <t>T09798</t>
  </si>
  <si>
    <t>C1060</t>
  </si>
  <si>
    <t>T09799</t>
  </si>
  <si>
    <t>T09800</t>
  </si>
  <si>
    <t>T09801</t>
  </si>
  <si>
    <t>C4029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</si>
  <si>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</si>
  <si>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</si>
  <si>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</si>
  <si>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</si>
  <si>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</si>
  <si>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</si>
  <si>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</si>
  <si>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</si>
  <si>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</si>
  <si>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</si>
  <si>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</si>
  <si>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C2581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</si>
  <si>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</si>
  <si>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</si>
  <si>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</si>
  <si>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</si>
  <si>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</si>
  <si>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</si>
  <si>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</si>
  <si>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</si>
  <si>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</si>
  <si>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</si>
  <si>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</si>
  <si>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</si>
  <si>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</si>
  <si>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</si>
  <si>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</si>
  <si>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</si>
  <si>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</si>
  <si>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</si>
  <si>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</si>
  <si>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</si>
  <si>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</si>
  <si>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</si>
  <si>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</si>
  <si>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</si>
  <si>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</si>
  <si>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</si>
  <si>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</si>
  <si>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</si>
  <si>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</si>
  <si>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C3503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</si>
  <si>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</si>
  <si>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</si>
  <si>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</si>
  <si>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</si>
  <si>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</si>
  <si>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</si>
  <si>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</si>
  <si>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</si>
  <si>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</si>
  <si>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</si>
  <si>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</si>
  <si>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</si>
  <si>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</si>
  <si>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C2432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</si>
  <si>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</si>
  <si>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</si>
  <si>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</si>
  <si>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</si>
  <si>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</si>
  <si>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</si>
  <si>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</si>
  <si>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</si>
  <si>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</si>
  <si>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</si>
  <si>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</si>
  <si>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C4505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</si>
  <si>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</si>
  <si>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</si>
  <si>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</si>
  <si>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</si>
  <si>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</si>
  <si>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</si>
  <si>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</si>
  <si>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</si>
  <si>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</si>
  <si>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</si>
  <si>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</si>
  <si>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</si>
  <si>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</si>
  <si>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</si>
  <si>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</si>
  <si>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</si>
  <si>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</si>
  <si>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</si>
  <si>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C0229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</si>
  <si>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</si>
  <si>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</si>
  <si>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</si>
  <si>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</si>
  <si>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</si>
  <si>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</si>
  <si>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</si>
  <si>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</si>
  <si>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C2354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</si>
  <si>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</si>
  <si>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</si>
  <si>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</si>
  <si>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</si>
  <si>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</si>
  <si>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</si>
  <si>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</si>
  <si>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</si>
  <si>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</si>
  <si>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</si>
  <si>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</si>
  <si>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</si>
  <si>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</si>
  <si>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</si>
  <si>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</si>
  <si>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C4152</t>
  </si>
  <si>
    <t>T09907</t>
  </si>
  <si>
    <t>T09908</t>
  </si>
  <si>
    <t>T09909</t>
  </si>
  <si>
    <t>T09910</t>
  </si>
  <si>
    <t>T09911</t>
  </si>
  <si>
    <t>T09912</t>
  </si>
  <si>
    <t>T09913</t>
  </si>
  <si>
    <t>C3905</t>
  </si>
  <si>
    <t>T09914</t>
  </si>
  <si>
    <t>T09915</t>
  </si>
  <si>
    <t>T09916</t>
  </si>
  <si>
    <t>C4552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</si>
  <si>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</si>
  <si>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</si>
  <si>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</si>
  <si>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</si>
  <si>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</si>
  <si>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</si>
  <si>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</si>
  <si>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</si>
  <si>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</si>
  <si>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</si>
  <si>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C1544</t>
  </si>
  <si>
    <t>T09927</t>
  </si>
  <si>
    <t>T09928</t>
  </si>
  <si>
    <t>T09929</t>
  </si>
  <si>
    <t>T09930</t>
  </si>
  <si>
    <t>T09931</t>
  </si>
  <si>
    <t>T09932</t>
  </si>
  <si>
    <t>T09933</t>
  </si>
  <si>
    <t>C2880</t>
  </si>
  <si>
    <t>T09934</t>
  </si>
  <si>
    <t>C3562</t>
  </si>
  <si>
    <t>T09935</t>
  </si>
  <si>
    <t>T09936</t>
  </si>
  <si>
    <t>C3321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</si>
  <si>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</si>
  <si>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</si>
  <si>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</si>
  <si>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</si>
  <si>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</si>
  <si>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</si>
  <si>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</si>
  <si>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</si>
  <si>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</si>
  <si>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</si>
  <si>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</si>
  <si>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</si>
  <si>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</si>
  <si>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</si>
  <si>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</si>
  <si>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</si>
  <si>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</si>
  <si>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</si>
  <si>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C4316</t>
  </si>
  <si>
    <t>T09955</t>
  </si>
  <si>
    <t>T09956</t>
  </si>
  <si>
    <t>T09957</t>
  </si>
  <si>
    <t>T09958</t>
  </si>
  <si>
    <t>T09959</t>
  </si>
  <si>
    <t>C4911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</si>
  <si>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</si>
  <si>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</si>
  <si>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</si>
  <si>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</si>
  <si>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</si>
  <si>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</si>
  <si>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</si>
  <si>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</si>
  <si>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</si>
  <si>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C2071</t>
  </si>
  <si>
    <t>T09969</t>
  </si>
  <si>
    <t>T09970</t>
  </si>
  <si>
    <t>T09971</t>
  </si>
  <si>
    <t>T09972</t>
  </si>
  <si>
    <t>C4852</t>
  </si>
  <si>
    <t>T09973</t>
  </si>
  <si>
    <t>T09974</t>
  </si>
  <si>
    <t>T09975</t>
  </si>
  <si>
    <t>T09976</t>
  </si>
  <si>
    <t>C4393</t>
  </si>
  <si>
    <t>T09977</t>
  </si>
  <si>
    <t>T09978</t>
  </si>
  <si>
    <t>T09979</t>
  </si>
  <si>
    <t>C4775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</si>
  <si>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</si>
  <si>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</si>
  <si>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</si>
  <si>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</si>
  <si>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</si>
  <si>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</si>
  <si>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</si>
  <si>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</si>
  <si>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</si>
  <si>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</si>
  <si>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</si>
  <si>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</si>
  <si>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C4430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</si>
  <si>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</si>
  <si>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</si>
  <si>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</si>
  <si>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</si>
  <si>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</si>
  <si>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</si>
  <si>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</si>
  <si>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</si>
  <si>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C2024</t>
  </si>
  <si>
    <t>T10000</t>
  </si>
  <si>
    <t>shift</t>
  </si>
  <si>
    <t>salary</t>
  </si>
  <si>
    <t>team</t>
  </si>
  <si>
    <t>experience_level</t>
  </si>
  <si>
    <t>Morning</t>
  </si>
  <si>
    <t>Team1</t>
  </si>
  <si>
    <t>Junior</t>
  </si>
  <si>
    <t>Evening</t>
  </si>
  <si>
    <t>Team3</t>
  </si>
  <si>
    <t>Mid</t>
  </si>
  <si>
    <t>Team4</t>
  </si>
  <si>
    <t>Senior</t>
  </si>
  <si>
    <t>Team5</t>
  </si>
  <si>
    <t>Night</t>
  </si>
  <si>
    <t>Team2</t>
  </si>
  <si>
    <t>is_closed</t>
  </si>
  <si>
    <t>resolved_time_hours</t>
  </si>
  <si>
    <t>sla_breach</t>
  </si>
  <si>
    <t>month</t>
  </si>
  <si>
    <t>tat_days</t>
  </si>
  <si>
    <t>Metric</t>
  </si>
  <si>
    <t>Total Tickets</t>
  </si>
  <si>
    <t>Closed Tickets</t>
  </si>
  <si>
    <t>Closure Rate %</t>
  </si>
  <si>
    <t>Avg Resolution Time(hrs)</t>
  </si>
  <si>
    <t>Avg TAT (days)</t>
  </si>
  <si>
    <t>SLA Compliance %</t>
  </si>
  <si>
    <t>Escalation Rate %</t>
  </si>
  <si>
    <t>Avg CSAT Score</t>
  </si>
  <si>
    <t>Row Labels</t>
  </si>
  <si>
    <t>Grand Total</t>
  </si>
  <si>
    <t>Count of ticket_id</t>
  </si>
  <si>
    <r>
      <t xml:space="preserve">High-priority issues account for roughly </t>
    </r>
    <r>
      <rPr>
        <b/>
        <sz val="11"/>
        <color theme="1"/>
        <rFont val="Calibri"/>
        <family val="2"/>
        <scheme val="minor"/>
      </rPr>
      <t>one-quarter of all support tickets</t>
    </r>
    <r>
      <rPr>
        <sz val="11"/>
        <color theme="1"/>
        <rFont val="Calibri"/>
        <family val="2"/>
        <scheme val="minor"/>
      </rPr>
      <t>, indicating a significant share of urgent customer problems.</t>
    </r>
  </si>
  <si>
    <t>of all support tickets, indicating a significant share of Urgent Customer Problems.</t>
  </si>
  <si>
    <t>Ticket Closure Rate</t>
  </si>
  <si>
    <t>Resume Summary - The support team achieved an ~85% ticket closure rate, with the remaining tickets representing operational backlog.</t>
  </si>
  <si>
    <t>The top agent managed 234 tickets compared to the minimum of 160, equating to about 1.5× the workload of the lowest‑volume agent. This highlights a potential imbalance in ticket distribution that may warrant review.</t>
  </si>
  <si>
    <t>Summary</t>
  </si>
  <si>
    <t xml:space="preserve">Analysis Area </t>
  </si>
  <si>
    <t>Finding</t>
  </si>
  <si>
    <t>Interpretation</t>
  </si>
  <si>
    <t>Ticket Priority</t>
  </si>
  <si>
    <t xml:space="preserve">Ticket Status </t>
  </si>
  <si>
    <t>Agent Workload</t>
  </si>
  <si>
    <t>Average of resolved_time_hours</t>
  </si>
  <si>
    <t>Jan</t>
  </si>
  <si>
    <t>Mar</t>
  </si>
  <si>
    <t>Feb</t>
  </si>
  <si>
    <t>Average resolution time = 36.96 hours</t>
  </si>
  <si>
    <t>Fastest agent avg = 34.26 hours</t>
  </si>
  <si>
    <t>Slowest agent avg = 40.99 hours</t>
  </si>
  <si>
    <r>
      <t xml:space="preserve">So the slowest agents take about </t>
    </r>
    <r>
      <rPr>
        <b/>
        <sz val="11"/>
        <color theme="1"/>
        <rFont val="Calibri"/>
        <family val="2"/>
        <scheme val="minor"/>
      </rPr>
      <t>~7 hours longer</t>
    </r>
    <r>
      <rPr>
        <sz val="11"/>
        <color theme="1"/>
        <rFont val="Calibri"/>
        <family val="2"/>
        <scheme val="minor"/>
      </rPr>
      <t xml:space="preserve"> than the fastest.</t>
    </r>
  </si>
  <si>
    <r>
      <t xml:space="preserve">Analyzed agent performance across </t>
    </r>
    <r>
      <rPr>
        <b/>
        <sz val="11"/>
        <color theme="1"/>
        <rFont val="Calibri"/>
        <family val="2"/>
        <scheme val="minor"/>
      </rPr>
      <t>10,000 support tickets</t>
    </r>
    <r>
      <rPr>
        <sz val="11"/>
        <color theme="1"/>
        <rFont val="Calibri"/>
        <family val="2"/>
        <scheme val="minor"/>
      </rPr>
      <t xml:space="preserve">, identifying an </t>
    </r>
    <r>
      <rPr>
        <b/>
        <sz val="11"/>
        <color theme="1"/>
        <rFont val="Calibri"/>
        <family val="2"/>
        <scheme val="minor"/>
      </rPr>
      <t>average resolution time of 36.9 hours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~7-hour efficiency gap between fastest and slowest agents</t>
    </r>
    <r>
      <rPr>
        <sz val="11"/>
        <color theme="1"/>
        <rFont val="Calibri"/>
        <family val="2"/>
        <scheme val="minor"/>
      </rPr>
      <t>, indicating potential opportunities for process standardization and training.</t>
    </r>
  </si>
  <si>
    <t>Issue type Distribution</t>
  </si>
  <si>
    <t>Highest % of issue type are Technical - 21%</t>
  </si>
  <si>
    <r>
      <t xml:space="preserve">Ticket categories are </t>
    </r>
    <r>
      <rPr>
        <b/>
        <sz val="11"/>
        <color theme="1"/>
        <rFont val="Calibri"/>
        <family val="2"/>
        <scheme val="minor"/>
      </rPr>
      <t>evenly distributed across issue types (~19–21%)</t>
    </r>
    <r>
      <rPr>
        <sz val="11"/>
        <color theme="1"/>
        <rFont val="Calibri"/>
        <family val="2"/>
        <scheme val="minor"/>
      </rPr>
      <t xml:space="preserve">, suggesting customer problems arise from </t>
    </r>
    <r>
      <rPr>
        <b/>
        <sz val="11"/>
        <color theme="1"/>
        <rFont val="Calibri"/>
        <family val="2"/>
        <scheme val="minor"/>
      </rPr>
      <t>multiple operational areas rather than a single dominant failure point</t>
    </r>
    <r>
      <rPr>
        <sz val="11"/>
        <color theme="1"/>
        <rFont val="Calibri"/>
        <family val="2"/>
        <scheme val="minor"/>
      </rPr>
      <t xml:space="preserve">, with </t>
    </r>
    <r>
      <rPr>
        <b/>
        <sz val="11"/>
        <color theme="1"/>
        <rFont val="Calibri"/>
        <family val="2"/>
        <scheme val="minor"/>
      </rPr>
      <t>technical issues slightly leading ticket volume</t>
    </r>
    <r>
      <rPr>
        <sz val="11"/>
        <color theme="1"/>
        <rFont val="Calibri"/>
        <family val="2"/>
        <scheme val="minor"/>
      </rPr>
      <t>.</t>
    </r>
  </si>
  <si>
    <t>Monthly Ticket Trend</t>
  </si>
  <si>
    <t>Jan = 3452, Feb = 3191, Mar = 3357</t>
  </si>
  <si>
    <t>3452 − 3191 = 261 tickets</t>
  </si>
  <si>
    <t>Additional Insight</t>
  </si>
  <si>
    <t>~7.5%</t>
  </si>
  <si>
    <r>
      <t xml:space="preserve">Support ticket demand remained </t>
    </r>
    <r>
      <rPr>
        <b/>
        <sz val="11"/>
        <color theme="1"/>
        <rFont val="Calibri"/>
        <family val="2"/>
        <scheme val="minor"/>
      </rPr>
      <t>relatively stable with minor seasonal variation (~7–8%)</t>
    </r>
    <r>
      <rPr>
        <sz val="11"/>
        <color theme="1"/>
        <rFont val="Calibri"/>
        <family val="2"/>
        <scheme val="minor"/>
      </rPr>
      <t>.</t>
    </r>
  </si>
  <si>
    <r>
      <t xml:space="preserve">Analyzed </t>
    </r>
    <r>
      <rPr>
        <b/>
        <sz val="11"/>
        <color theme="1"/>
        <rFont val="Calibri"/>
        <family val="2"/>
        <scheme val="minor"/>
      </rPr>
      <t>10,000 support tickets</t>
    </r>
    <r>
      <rPr>
        <sz val="11"/>
        <color theme="1"/>
        <rFont val="Calibri"/>
        <family val="2"/>
        <scheme val="minor"/>
      </rPr>
      <t xml:space="preserve"> and identified </t>
    </r>
    <r>
      <rPr>
        <b/>
        <sz val="11"/>
        <color theme="1"/>
        <rFont val="Calibri"/>
        <family val="2"/>
        <scheme val="minor"/>
      </rPr>
      <t>January as the peak support month (34.5%)</t>
    </r>
    <r>
      <rPr>
        <sz val="11"/>
        <color theme="1"/>
        <rFont val="Calibri"/>
        <family val="2"/>
        <scheme val="minor"/>
      </rPr>
      <t xml:space="preserve">, followed by a </t>
    </r>
    <r>
      <rPr>
        <b/>
        <sz val="11"/>
        <color theme="1"/>
        <rFont val="Calibri"/>
        <family val="2"/>
        <scheme val="minor"/>
      </rPr>
      <t>temporary decline in February (31.9%)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recovery in March (33.6%)</t>
    </r>
    <r>
      <rPr>
        <sz val="11"/>
        <color theme="1"/>
        <rFont val="Calibri"/>
        <family val="2"/>
        <scheme val="minor"/>
      </rPr>
      <t>, indicating moderate monthly fluctuations in support demand.</t>
    </r>
  </si>
  <si>
    <t>Ticket volume peaked in January, dropped in February, and slightly recovered in March, showing moderate workload fluctuations</t>
  </si>
  <si>
    <t>High Priority Tickets = 34.05%</t>
  </si>
  <si>
    <t>Ticket Closure rate = 85%</t>
  </si>
  <si>
    <t>Top agent Handled 234 Tickets vs Lowest 160 Tickets</t>
  </si>
  <si>
    <t>Avg Resolution Time = 36.96 hrs (Range: 34.26–40.99 hrs)</t>
  </si>
  <si>
    <t>Pivot Resolution Efficiency</t>
  </si>
  <si>
    <t>Agents show generally consistent performance, with approximately 7-hour variation between fastest and slowest resolution times. Slowest agents take about 7 hours longer than the fastest.</t>
  </si>
  <si>
    <t>Good, Stable percentage, The support team maintains a strong resolution rate</t>
  </si>
  <si>
    <t>A significant share of support requests are urgent, indicating the need for efficient Priority handling mechanisms.Significant Share of Urgent Issues.</t>
  </si>
  <si>
    <t>, technical</t>
  </si>
  <si>
    <t>A High(or low or medium) Priority Ticket Could be any of the 5 issues among Refund, Payment, Order Issue, Other</t>
  </si>
  <si>
    <t>High Priority Tickets indicate urgent customer Support problems</t>
  </si>
  <si>
    <t xml:space="preserve">Recommendation - Improve Escalation Operational Handling efficiency for High Priority Tickets </t>
  </si>
  <si>
    <t>Recommendation- Balance Ticket assignments across agents</t>
  </si>
  <si>
    <t>recommendation - Provide Training for Slower agents</t>
  </si>
  <si>
    <t>Business Recommendation</t>
  </si>
  <si>
    <t>Improve escalation handling for high-priority tickets</t>
  </si>
  <si>
    <t>Balance ticket assignment across agents</t>
  </si>
  <si>
    <t>Possible Workload imbalance as, the least ticket handles per agent was 160</t>
  </si>
  <si>
    <t>Provide Training for Slower Agents</t>
  </si>
  <si>
    <t>Improve Marketing Campaign Efficiecy</t>
  </si>
  <si>
    <t>Increase number of Skilled support staff to even more improve the percentage of ticket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</si>
</sst>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9" fontId="0" fillId="0" borderId="5" xfId="1" applyFont="1" applyBorder="1"/>
    <xf numFmtId="10" fontId="0" fillId="0" borderId="5" xfId="1" applyNumberFormat="1" applyFont="1" applyBorder="1"/>
    <xf numFmtId="2" fontId="0" fillId="0" borderId="6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24">
    <dxf>
      <numFmt numFmtId="2" formatCode="0.00"/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[Operations_Performance_Analytics.xlsx]pivot_priority!PivotTable1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 by priority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9167353813461944"/>
          <c:y val="5.9307726128142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pivot_priority!$B$3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8A-4FEA-B755-40E125E84A4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F8-426A-833E-9775AA0947F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F8-426A-833E-9775AA0947F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pivot_priority!$A$4:$A$7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pivot_priority!$B$4:$B$7</c:f>
              <c:numCache>
                <c:formatCode>0.00%</c:formatCode>
                <c:ptCount val="3"/>
                <c:pt idx="0">
                  <c:v>0.34050000000000002</c:v>
                </c:pt>
                <c:pt idx="1">
                  <c:v>0.32940000000000003</c:v>
                </c:pt>
                <c:pt idx="2">
                  <c:v>0.3301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A-4FEA-B755-40E125E8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95813141027479"/>
          <c:y val="0.18194052520084736"/>
          <c:w val="0.13813069937575531"/>
          <c:h val="0.330735441064790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[Operations_Performance_Analytics.xlsx]pivot_ticket_status!PivotTable2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Tickets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pivot_ticket_status!$B$3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pivot_ticket_status!$A$4:$A$7</c:f>
              <c:strCache>
                <c:ptCount val="3"/>
                <c:pt idx="0">
                  <c:v>Closed</c:v>
                </c:pt>
                <c:pt idx="1">
                  <c:v>Escalated</c:v>
                </c:pt>
                <c:pt idx="2">
                  <c:v>Open</c:v>
                </c:pt>
              </c:strCache>
            </c:strRef>
          </c:cat>
          <c:val>
            <c:numRef>
              <c:f>pivot_ticket_status!$B$4:$B$7</c:f>
              <c:numCache>
                <c:formatCode>General</c:formatCode>
                <c:ptCount val="3"/>
                <c:pt idx="0">
                  <c:v>8493</c:v>
                </c:pt>
                <c:pt idx="1">
                  <c:v>501</c:v>
                </c:pt>
                <c:pt idx="2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9-41FC-AF77-B9EC7C156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7031152"/>
        <c:axId val="692748992"/>
      </c:barChart>
      <c:catAx>
        <c:axId val="69703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748992"/>
        <c:crosses val="autoZero"/>
        <c:auto val="1"/>
        <c:lblAlgn val="ctr"/>
        <c:lblOffset val="100"/>
        <c:noMultiLvlLbl val="0"/>
      </c:catAx>
      <c:valAx>
        <c:axId val="6927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3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[Operations_Performance_Analytics.xlsx]pivot_agent_performance!PivotTable1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Agent Workload Distribution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pivot_agent_performance!$B$3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pivot_agent_performance!$A$4:$A$54</c:f>
              <c:strCache>
                <c:ptCount val="50"/>
                <c:pt idx="0">
                  <c:v>A009</c:v>
                </c:pt>
                <c:pt idx="1">
                  <c:v>A047</c:v>
                </c:pt>
                <c:pt idx="2">
                  <c:v>A039</c:v>
                </c:pt>
                <c:pt idx="3">
                  <c:v>A019</c:v>
                </c:pt>
                <c:pt idx="4">
                  <c:v>A012</c:v>
                </c:pt>
                <c:pt idx="5">
                  <c:v>A013</c:v>
                </c:pt>
                <c:pt idx="6">
                  <c:v>A024</c:v>
                </c:pt>
                <c:pt idx="7">
                  <c:v>A007</c:v>
                </c:pt>
                <c:pt idx="8">
                  <c:v>A006</c:v>
                </c:pt>
                <c:pt idx="9">
                  <c:v>A022</c:v>
                </c:pt>
                <c:pt idx="10">
                  <c:v>A037</c:v>
                </c:pt>
                <c:pt idx="11">
                  <c:v>A017</c:v>
                </c:pt>
                <c:pt idx="12">
                  <c:v>A034</c:v>
                </c:pt>
                <c:pt idx="13">
                  <c:v>A003</c:v>
                </c:pt>
                <c:pt idx="14">
                  <c:v>A010</c:v>
                </c:pt>
                <c:pt idx="15">
                  <c:v>A049</c:v>
                </c:pt>
                <c:pt idx="16">
                  <c:v>A020</c:v>
                </c:pt>
                <c:pt idx="17">
                  <c:v>A032</c:v>
                </c:pt>
                <c:pt idx="18">
                  <c:v>A041</c:v>
                </c:pt>
                <c:pt idx="19">
                  <c:v>A004</c:v>
                </c:pt>
                <c:pt idx="20">
                  <c:v>A015</c:v>
                </c:pt>
                <c:pt idx="21">
                  <c:v>A040</c:v>
                </c:pt>
                <c:pt idx="22">
                  <c:v>A042</c:v>
                </c:pt>
                <c:pt idx="23">
                  <c:v>A021</c:v>
                </c:pt>
                <c:pt idx="24">
                  <c:v>A031</c:v>
                </c:pt>
                <c:pt idx="25">
                  <c:v>A005</c:v>
                </c:pt>
                <c:pt idx="26">
                  <c:v>A002</c:v>
                </c:pt>
                <c:pt idx="27">
                  <c:v>A045</c:v>
                </c:pt>
                <c:pt idx="28">
                  <c:v>A048</c:v>
                </c:pt>
                <c:pt idx="29">
                  <c:v>A027</c:v>
                </c:pt>
                <c:pt idx="30">
                  <c:v>A011</c:v>
                </c:pt>
                <c:pt idx="31">
                  <c:v>A050</c:v>
                </c:pt>
                <c:pt idx="32">
                  <c:v>A030</c:v>
                </c:pt>
                <c:pt idx="33">
                  <c:v>A014</c:v>
                </c:pt>
                <c:pt idx="34">
                  <c:v>A029</c:v>
                </c:pt>
                <c:pt idx="35">
                  <c:v>A001</c:v>
                </c:pt>
                <c:pt idx="36">
                  <c:v>A026</c:v>
                </c:pt>
                <c:pt idx="37">
                  <c:v>A043</c:v>
                </c:pt>
                <c:pt idx="38">
                  <c:v>A023</c:v>
                </c:pt>
                <c:pt idx="39">
                  <c:v>A016</c:v>
                </c:pt>
                <c:pt idx="40">
                  <c:v>A046</c:v>
                </c:pt>
                <c:pt idx="41">
                  <c:v>A044</c:v>
                </c:pt>
                <c:pt idx="42">
                  <c:v>A018</c:v>
                </c:pt>
                <c:pt idx="43">
                  <c:v>A025</c:v>
                </c:pt>
                <c:pt idx="44">
                  <c:v>A036</c:v>
                </c:pt>
                <c:pt idx="45">
                  <c:v>A038</c:v>
                </c:pt>
                <c:pt idx="46">
                  <c:v>A028</c:v>
                </c:pt>
                <c:pt idx="47">
                  <c:v>A033</c:v>
                </c:pt>
                <c:pt idx="48">
                  <c:v>A035</c:v>
                </c:pt>
                <c:pt idx="49">
                  <c:v>A008</c:v>
                </c:pt>
              </c:strCache>
            </c:strRef>
          </c:cat>
          <c:val>
            <c:numRef>
              <c:f>pivot_agent_performance!$B$4:$B$54</c:f>
              <c:numCache>
                <c:formatCode>General</c:formatCode>
                <c:ptCount val="50"/>
                <c:pt idx="0">
                  <c:v>234</c:v>
                </c:pt>
                <c:pt idx="1">
                  <c:v>233</c:v>
                </c:pt>
                <c:pt idx="2">
                  <c:v>230</c:v>
                </c:pt>
                <c:pt idx="3">
                  <c:v>225</c:v>
                </c:pt>
                <c:pt idx="4">
                  <c:v>224</c:v>
                </c:pt>
                <c:pt idx="5">
                  <c:v>223</c:v>
                </c:pt>
                <c:pt idx="6">
                  <c:v>216</c:v>
                </c:pt>
                <c:pt idx="7">
                  <c:v>215</c:v>
                </c:pt>
                <c:pt idx="8">
                  <c:v>214</c:v>
                </c:pt>
                <c:pt idx="9">
                  <c:v>211</c:v>
                </c:pt>
                <c:pt idx="10">
                  <c:v>207</c:v>
                </c:pt>
                <c:pt idx="11">
                  <c:v>206</c:v>
                </c:pt>
                <c:pt idx="12">
                  <c:v>205</c:v>
                </c:pt>
                <c:pt idx="13">
                  <c:v>205</c:v>
                </c:pt>
                <c:pt idx="14">
                  <c:v>204</c:v>
                </c:pt>
                <c:pt idx="15">
                  <c:v>204</c:v>
                </c:pt>
                <c:pt idx="16">
                  <c:v>203</c:v>
                </c:pt>
                <c:pt idx="17">
                  <c:v>203</c:v>
                </c:pt>
                <c:pt idx="18">
                  <c:v>202</c:v>
                </c:pt>
                <c:pt idx="19">
                  <c:v>202</c:v>
                </c:pt>
                <c:pt idx="20">
                  <c:v>201</c:v>
                </c:pt>
                <c:pt idx="21">
                  <c:v>201</c:v>
                </c:pt>
                <c:pt idx="22">
                  <c:v>200</c:v>
                </c:pt>
                <c:pt idx="23">
                  <c:v>199</c:v>
                </c:pt>
                <c:pt idx="24">
                  <c:v>199</c:v>
                </c:pt>
                <c:pt idx="25">
                  <c:v>198</c:v>
                </c:pt>
                <c:pt idx="26">
                  <c:v>197</c:v>
                </c:pt>
                <c:pt idx="27">
                  <c:v>197</c:v>
                </c:pt>
                <c:pt idx="28">
                  <c:v>196</c:v>
                </c:pt>
                <c:pt idx="29">
                  <c:v>196</c:v>
                </c:pt>
                <c:pt idx="30">
                  <c:v>195</c:v>
                </c:pt>
                <c:pt idx="31">
                  <c:v>195</c:v>
                </c:pt>
                <c:pt idx="32">
                  <c:v>195</c:v>
                </c:pt>
                <c:pt idx="33">
                  <c:v>195</c:v>
                </c:pt>
                <c:pt idx="34">
                  <c:v>194</c:v>
                </c:pt>
                <c:pt idx="35">
                  <c:v>194</c:v>
                </c:pt>
                <c:pt idx="36">
                  <c:v>193</c:v>
                </c:pt>
                <c:pt idx="37">
                  <c:v>193</c:v>
                </c:pt>
                <c:pt idx="38">
                  <c:v>193</c:v>
                </c:pt>
                <c:pt idx="39">
                  <c:v>192</c:v>
                </c:pt>
                <c:pt idx="40">
                  <c:v>188</c:v>
                </c:pt>
                <c:pt idx="41">
                  <c:v>187</c:v>
                </c:pt>
                <c:pt idx="42">
                  <c:v>187</c:v>
                </c:pt>
                <c:pt idx="43">
                  <c:v>186</c:v>
                </c:pt>
                <c:pt idx="44">
                  <c:v>185</c:v>
                </c:pt>
                <c:pt idx="45">
                  <c:v>185</c:v>
                </c:pt>
                <c:pt idx="46">
                  <c:v>182</c:v>
                </c:pt>
                <c:pt idx="47">
                  <c:v>178</c:v>
                </c:pt>
                <c:pt idx="48">
                  <c:v>173</c:v>
                </c:pt>
                <c:pt idx="4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8-44B1-94ED-040526AA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3688016"/>
        <c:axId val="172445904"/>
      </c:barChart>
      <c:catAx>
        <c:axId val="173688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5904"/>
        <c:crosses val="autoZero"/>
        <c:auto val="1"/>
        <c:lblAlgn val="ctr"/>
        <c:lblOffset val="100"/>
        <c:noMultiLvlLbl val="0"/>
      </c:catAx>
      <c:valAx>
        <c:axId val="172445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[Operations_Performance_Analytics.xlsx]pivot_agent_resolution!PivotTable2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Resolution time per Agent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pivot_agent_resolution!$B$3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pivot_agent_resolution!$A$4:$A$54</c:f>
              <c:strCache>
                <c:ptCount val="50"/>
                <c:pt idx="0">
                  <c:v>A001</c:v>
                </c:pt>
                <c:pt idx="1">
                  <c:v>A046</c:v>
                </c:pt>
                <c:pt idx="2">
                  <c:v>A026</c:v>
                </c:pt>
                <c:pt idx="3">
                  <c:v>A003</c:v>
                </c:pt>
                <c:pt idx="4">
                  <c:v>A015</c:v>
                </c:pt>
                <c:pt idx="5">
                  <c:v>A002</c:v>
                </c:pt>
                <c:pt idx="6">
                  <c:v>A038</c:v>
                </c:pt>
                <c:pt idx="7">
                  <c:v>A034</c:v>
                </c:pt>
                <c:pt idx="8">
                  <c:v>A022</c:v>
                </c:pt>
                <c:pt idx="9">
                  <c:v>A006</c:v>
                </c:pt>
                <c:pt idx="10">
                  <c:v>A018</c:v>
                </c:pt>
                <c:pt idx="11">
                  <c:v>A023</c:v>
                </c:pt>
                <c:pt idx="12">
                  <c:v>A005</c:v>
                </c:pt>
                <c:pt idx="13">
                  <c:v>A020</c:v>
                </c:pt>
                <c:pt idx="14">
                  <c:v>A012</c:v>
                </c:pt>
                <c:pt idx="15">
                  <c:v>A009</c:v>
                </c:pt>
                <c:pt idx="16">
                  <c:v>A030</c:v>
                </c:pt>
                <c:pt idx="17">
                  <c:v>A035</c:v>
                </c:pt>
                <c:pt idx="18">
                  <c:v>A041</c:v>
                </c:pt>
                <c:pt idx="19">
                  <c:v>A010</c:v>
                </c:pt>
                <c:pt idx="20">
                  <c:v>A043</c:v>
                </c:pt>
                <c:pt idx="21">
                  <c:v>A037</c:v>
                </c:pt>
                <c:pt idx="22">
                  <c:v>A042</c:v>
                </c:pt>
                <c:pt idx="23">
                  <c:v>A014</c:v>
                </c:pt>
                <c:pt idx="24">
                  <c:v>A016</c:v>
                </c:pt>
                <c:pt idx="25">
                  <c:v>A019</c:v>
                </c:pt>
                <c:pt idx="26">
                  <c:v>A027</c:v>
                </c:pt>
                <c:pt idx="27">
                  <c:v>A031</c:v>
                </c:pt>
                <c:pt idx="28">
                  <c:v>A050</c:v>
                </c:pt>
                <c:pt idx="29">
                  <c:v>A045</c:v>
                </c:pt>
                <c:pt idx="30">
                  <c:v>A008</c:v>
                </c:pt>
                <c:pt idx="31">
                  <c:v>A036</c:v>
                </c:pt>
                <c:pt idx="32">
                  <c:v>A049</c:v>
                </c:pt>
                <c:pt idx="33">
                  <c:v>A040</c:v>
                </c:pt>
                <c:pt idx="34">
                  <c:v>A039</c:v>
                </c:pt>
                <c:pt idx="35">
                  <c:v>A011</c:v>
                </c:pt>
                <c:pt idx="36">
                  <c:v>A033</c:v>
                </c:pt>
                <c:pt idx="37">
                  <c:v>A044</c:v>
                </c:pt>
                <c:pt idx="38">
                  <c:v>A007</c:v>
                </c:pt>
                <c:pt idx="39">
                  <c:v>A013</c:v>
                </c:pt>
                <c:pt idx="40">
                  <c:v>A024</c:v>
                </c:pt>
                <c:pt idx="41">
                  <c:v>A028</c:v>
                </c:pt>
                <c:pt idx="42">
                  <c:v>A029</c:v>
                </c:pt>
                <c:pt idx="43">
                  <c:v>A017</c:v>
                </c:pt>
                <c:pt idx="44">
                  <c:v>A004</c:v>
                </c:pt>
                <c:pt idx="45">
                  <c:v>A047</c:v>
                </c:pt>
                <c:pt idx="46">
                  <c:v>A048</c:v>
                </c:pt>
                <c:pt idx="47">
                  <c:v>A021</c:v>
                </c:pt>
                <c:pt idx="48">
                  <c:v>A032</c:v>
                </c:pt>
                <c:pt idx="49">
                  <c:v>A025</c:v>
                </c:pt>
              </c:strCache>
            </c:strRef>
          </c:cat>
          <c:val>
            <c:numRef>
              <c:f>pivot_agent_resolution!$B$4:$B$54</c:f>
              <c:numCache>
                <c:formatCode>0.00</c:formatCode>
                <c:ptCount val="50"/>
                <c:pt idx="0">
                  <c:v>34.262886597937545</c:v>
                </c:pt>
                <c:pt idx="1">
                  <c:v>34.345744680848895</c:v>
                </c:pt>
                <c:pt idx="2">
                  <c:v>34.777202072535843</c:v>
                </c:pt>
                <c:pt idx="3">
                  <c:v>35.092682926835231</c:v>
                </c:pt>
                <c:pt idx="4">
                  <c:v>35.308457711440468</c:v>
                </c:pt>
                <c:pt idx="5">
                  <c:v>35.370558375634815</c:v>
                </c:pt>
                <c:pt idx="6">
                  <c:v>35.502702702698613</c:v>
                </c:pt>
                <c:pt idx="7">
                  <c:v>35.507317073166192</c:v>
                </c:pt>
                <c:pt idx="8">
                  <c:v>35.592417061617716</c:v>
                </c:pt>
                <c:pt idx="9">
                  <c:v>35.593457943934212</c:v>
                </c:pt>
                <c:pt idx="10">
                  <c:v>35.673796791434825</c:v>
                </c:pt>
                <c:pt idx="11">
                  <c:v>35.772020725391016</c:v>
                </c:pt>
                <c:pt idx="12">
                  <c:v>35.797979797976566</c:v>
                </c:pt>
                <c:pt idx="13">
                  <c:v>35.940886699509967</c:v>
                </c:pt>
                <c:pt idx="14">
                  <c:v>35.950892857145718</c:v>
                </c:pt>
                <c:pt idx="15">
                  <c:v>35.987179487175759</c:v>
                </c:pt>
                <c:pt idx="16">
                  <c:v>36.071794871794275</c:v>
                </c:pt>
                <c:pt idx="17">
                  <c:v>36.080924855489648</c:v>
                </c:pt>
                <c:pt idx="18">
                  <c:v>36.094059405941174</c:v>
                </c:pt>
                <c:pt idx="19">
                  <c:v>36.132352941186745</c:v>
                </c:pt>
                <c:pt idx="20">
                  <c:v>36.316062176166405</c:v>
                </c:pt>
                <c:pt idx="21">
                  <c:v>36.454106280190423</c:v>
                </c:pt>
                <c:pt idx="22">
                  <c:v>36.455000000004951</c:v>
                </c:pt>
                <c:pt idx="23">
                  <c:v>36.456410256407871</c:v>
                </c:pt>
                <c:pt idx="24">
                  <c:v>36.630208333326664</c:v>
                </c:pt>
                <c:pt idx="25">
                  <c:v>36.671111111106974</c:v>
                </c:pt>
                <c:pt idx="26">
                  <c:v>36.775510204074806</c:v>
                </c:pt>
                <c:pt idx="27">
                  <c:v>36.944723618089867</c:v>
                </c:pt>
                <c:pt idx="28">
                  <c:v>37.061538461541147</c:v>
                </c:pt>
                <c:pt idx="29">
                  <c:v>37.137055837561974</c:v>
                </c:pt>
                <c:pt idx="30">
                  <c:v>37.325000000001452</c:v>
                </c:pt>
                <c:pt idx="31">
                  <c:v>37.389189189182893</c:v>
                </c:pt>
                <c:pt idx="32">
                  <c:v>37.401960784308301</c:v>
                </c:pt>
                <c:pt idx="33">
                  <c:v>37.522388059692808</c:v>
                </c:pt>
                <c:pt idx="34">
                  <c:v>37.539130434779572</c:v>
                </c:pt>
                <c:pt idx="35">
                  <c:v>37.610085470084314</c:v>
                </c:pt>
                <c:pt idx="36">
                  <c:v>37.99438202246079</c:v>
                </c:pt>
                <c:pt idx="37">
                  <c:v>38.032085561489232</c:v>
                </c:pt>
                <c:pt idx="38">
                  <c:v>38.130232558142239</c:v>
                </c:pt>
                <c:pt idx="39">
                  <c:v>38.260089686091604</c:v>
                </c:pt>
                <c:pt idx="40">
                  <c:v>38.296296296288752</c:v>
                </c:pt>
                <c:pt idx="41">
                  <c:v>38.41208791209143</c:v>
                </c:pt>
                <c:pt idx="42">
                  <c:v>38.75257731958763</c:v>
                </c:pt>
                <c:pt idx="43">
                  <c:v>38.762135922323601</c:v>
                </c:pt>
                <c:pt idx="44">
                  <c:v>38.782178217816309</c:v>
                </c:pt>
                <c:pt idx="45">
                  <c:v>39.094420600855123</c:v>
                </c:pt>
                <c:pt idx="46">
                  <c:v>39.311224489800964</c:v>
                </c:pt>
                <c:pt idx="47">
                  <c:v>40.150753768845682</c:v>
                </c:pt>
                <c:pt idx="48">
                  <c:v>40.177339901478121</c:v>
                </c:pt>
                <c:pt idx="49">
                  <c:v>40.989247311822012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1-4DA1-853B-518F63795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23264"/>
        <c:axId val="88673984"/>
      </c:barChart>
      <c:catAx>
        <c:axId val="1803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3984"/>
        <c:crosses val="autoZero"/>
        <c:auto val="1"/>
        <c:lblAlgn val="ctr"/>
        <c:lblOffset val="100"/>
        <c:noMultiLvlLbl val="0"/>
      </c:catAx>
      <c:valAx>
        <c:axId val="886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2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[Operations_Performance_Analytics.xlsx]pivot_issuetype!PivotTable3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</a:t>
            </a:r>
            <a:r>
              <a:rPr lang="en-US" baseline="0"/>
              <a:t> Distribution by Issue Type</a:t>
            </a:r>
            <a:endParaRPr lang="en-US"/>
          </a:p>
        </c:rich>
      </c:tx>
      <c:layout>
        <c:manualLayout>
          <c:xMode val="edge"/>
          <c:yMode val="edge"/>
          <c:x val="0.2842915573053368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pivot_issuetype!$B$3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1B-4E81-BC65-7FCD8048BC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1B-4E81-BC65-7FCD8048BC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1B-4E81-BC65-7FCD8048BC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1B-4E81-BC65-7FCD8048BC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1B-4E81-BC65-7FCD8048BCD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pivot_issuetype!$A$4:$A$9</c:f>
              <c:strCache>
                <c:ptCount val="5"/>
                <c:pt idx="0">
                  <c:v>Order Issue</c:v>
                </c:pt>
                <c:pt idx="1">
                  <c:v>Other</c:v>
                </c:pt>
                <c:pt idx="2">
                  <c:v>Payment</c:v>
                </c:pt>
                <c:pt idx="3">
                  <c:v>Refund</c:v>
                </c:pt>
                <c:pt idx="4">
                  <c:v>Technical</c:v>
                </c:pt>
              </c:strCache>
            </c:strRef>
          </c:cat>
          <c:val>
            <c:numRef>
              <c:f>pivot_issuetype!$B$4:$B$9</c:f>
              <c:numCache>
                <c:formatCode>0.00%</c:formatCode>
                <c:ptCount val="5"/>
                <c:pt idx="0">
                  <c:v>0.19189999999999999</c:v>
                </c:pt>
                <c:pt idx="1">
                  <c:v>0.19939999999999999</c:v>
                </c:pt>
                <c:pt idx="2">
                  <c:v>0.20019999999999999</c:v>
                </c:pt>
                <c:pt idx="3">
                  <c:v>0.20180000000000001</c:v>
                </c:pt>
                <c:pt idx="4">
                  <c:v>0.20669999999999999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8-46FD-810C-46E43546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[Operations_Performance_Analytics.xlsx]pivot_monthly_trend!PivotTable4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 of 10,000 Support Tickets</a:t>
            </a:r>
            <a:endParaRPr lang="en-US"/>
          </a:p>
        </c:rich>
      </c:tx>
      <c:layout>
        <c:manualLayout>
          <c:xMode val="edge"/>
          <c:yMode val="edge"/>
          <c:x val="0.2398263342082239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pivot_monthly_trend!$A$4:$A$7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pivot_monthly_trend!$B$4:$B$7</c:f>
              <c:numCache>
                <c:formatCode>0.00%</c:formatCode>
                <c:ptCount val="3"/>
                <c:pt idx="0">
                  <c:v>0.34520000000000001</c:v>
                </c:pt>
                <c:pt idx="1">
                  <c:v>0.31909999999999999</c:v>
                </c:pt>
                <c:pt idx="2">
                  <c:v>0.3357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3-4D4A-A463-DEB632A7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691808"/>
        <c:axId val="354844464"/>
      </c:lineChart>
      <c:catAx>
        <c:axId val="16946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44464"/>
        <c:crosses val="autoZero"/>
        <c:auto val="1"/>
        <c:lblAlgn val="ctr"/>
        <c:lblOffset val="100"/>
        <c:noMultiLvlLbl val="0"/>
      </c:catAx>
      <c:valAx>
        <c:axId val="3548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177806</xdr:colOff>
      <xdr:row>1</xdr:row>
      <xdr:rowOff>152400</xdr:rowOff>
    </xdr:from>
    <xdr:to>
      <xdr:col>11</xdr:col>
      <xdr:colOff>349250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E37DB-CDF1-484B-AC56-CD4ABEA93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292106</xdr:colOff>
      <xdr:row>0</xdr:row>
      <xdr:rowOff>177800</xdr:rowOff>
    </xdr:from>
    <xdr:to>
      <xdr:col>12</xdr:col>
      <xdr:colOff>596906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111EA-01DA-46E7-883D-141E3D021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158750</xdr:rowOff>
    </xdr:from>
    <xdr:to>
      <xdr:col>10</xdr:col>
      <xdr:colOff>161925</xdr:colOff>
      <xdr:row>16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6F4B5-AC71-409F-B867-1458C946C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1</xdr:row>
      <xdr:rowOff>165100</xdr:rowOff>
    </xdr:from>
    <xdr:to>
      <xdr:col>10</xdr:col>
      <xdr:colOff>301625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2FC8E-9983-4240-879E-9F5BEAF24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1</xdr:row>
      <xdr:rowOff>50800</xdr:rowOff>
    </xdr:from>
    <xdr:to>
      <xdr:col>10</xdr:col>
      <xdr:colOff>117475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7A4B3-34F8-4BEF-A727-B5D856596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</xdr:row>
      <xdr:rowOff>63500</xdr:rowOff>
    </xdr:from>
    <xdr:to>
      <xdr:col>10</xdr:col>
      <xdr:colOff>257175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FF0C0-AFDF-473C-A1AD-CE65D436E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88.156143055552" createdVersion="6" refreshedVersion="6" minRefreshableVersion="3" recordCount="10000" xr:uid="{455B3055-2667-4E1A-AF07-206E81081F6D}">
  <cacheSource type="worksheet">
    <worksheetSource name="tickets_dataset"/>
  </cacheSource>
  <cacheFields count="18">
    <cacheField name="ticket_id" numFmtId="0">
      <sharedItems/>
    </cacheField>
    <cacheField name="customer_id" numFmtId="0">
      <sharedItems/>
    </cacheField>
    <cacheField name="issue_type" numFmtId="0">
      <sharedItems count="5">
        <s v="Refund"/>
        <s v="Order Issue"/>
        <s v="Other"/>
        <s v="Technical"/>
        <s v="Payment"/>
      </sharedItems>
    </cacheField>
    <cacheField name="priority" numFmtId="0">
      <sharedItems count="3">
        <s v="High"/>
        <s v="Medium"/>
        <s v="Low"/>
      </sharedItems>
    </cacheField>
    <cacheField name="created_date" numFmtId="22">
      <sharedItems containsSemiMixedTypes="0" containsNonDate="0" containsDate="1" containsString="0" minDate="2026-01-01T00:02:00" maxDate="2026-03-30T23:28:00"/>
    </cacheField>
    <cacheField name="resolved_date" numFmtId="22">
      <sharedItems containsSemiMixedTypes="0" containsNonDate="0" containsDate="1" containsString="0" minDate="2026-01-01T11:02:00" maxDate="2026-04-03T15:33:00"/>
    </cacheField>
    <cacheField name="agent_id" numFmtId="0">
      <sharedItems count="50">
        <s v="A050"/>
        <s v="A003"/>
        <s v="A011"/>
        <s v="A025"/>
        <s v="A005"/>
        <s v="A048"/>
        <s v="A009"/>
        <s v="A047"/>
        <s v="A035"/>
        <s v="A019"/>
        <s v="A027"/>
        <s v="A041"/>
        <s v="A037"/>
        <s v="A039"/>
        <s v="A023"/>
        <s v="A043"/>
        <s v="A010"/>
        <s v="A029"/>
        <s v="A026"/>
        <s v="A020"/>
        <s v="A004"/>
        <s v="A044"/>
        <s v="A038"/>
        <s v="A001"/>
        <s v="A042"/>
        <s v="A031"/>
        <s v="A018"/>
        <s v="A012"/>
        <s v="A007"/>
        <s v="A002"/>
        <s v="A036"/>
        <s v="A034"/>
        <s v="A008"/>
        <s v="A006"/>
        <s v="A015"/>
        <s v="A016"/>
        <s v="A030"/>
        <s v="A022"/>
        <s v="A014"/>
        <s v="A049"/>
        <s v="A040"/>
        <s v="A046"/>
        <s v="A032"/>
        <s v="A024"/>
        <s v="A021"/>
        <s v="A045"/>
        <s v="A028"/>
        <s v="A033"/>
        <s v="A013"/>
        <s v="A017"/>
      </sharedItems>
    </cacheField>
    <cacheField name="status" numFmtId="0">
      <sharedItems count="3">
        <s v="Closed"/>
        <s v="Open"/>
        <s v="Escalated"/>
      </sharedItems>
    </cacheField>
    <cacheField name="escalation_flag" numFmtId="0">
      <sharedItems/>
    </cacheField>
    <cacheField name="csat_score" numFmtId="0">
      <sharedItems containsSemiMixedTypes="0" containsString="0" containsNumber="1" containsInteger="1" minValue="1" maxValue="5"/>
    </cacheField>
    <cacheField name="is_closed" numFmtId="0">
      <sharedItems/>
    </cacheField>
    <cacheField name="resolved_time_hours" numFmtId="2">
      <sharedItems containsSemiMixedTypes="0" containsString="0" containsNumber="1" minValue="1.9999999998835847" maxValue="95.000000000058208"/>
    </cacheField>
    <cacheField name="sla_breach" numFmtId="0">
      <sharedItems/>
    </cacheField>
    <cacheField name="month" numFmtId="0">
      <sharedItems count="3">
        <s v="Feb"/>
        <s v="Mar"/>
        <s v="Jan"/>
      </sharedItems>
    </cacheField>
    <cacheField name="tat_days" numFmtId="2">
      <sharedItems containsSemiMixedTypes="0" containsString="0" containsNumber="1" minValue="8.3333333328482695E-2" maxValue="3.9583333333357587"/>
    </cacheField>
    <cacheField name="team" numFmtId="0">
      <sharedItems/>
    </cacheField>
    <cacheField name="experience_level" numFmtId="0">
      <sharedItems/>
    </cacheField>
    <cacheField name="shif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00001"/>
    <s v="C4277"/>
    <x v="0"/>
    <x v="0"/>
    <d v="2026-02-10T16:54:00"/>
    <d v="2026-02-11T13:54:00"/>
    <x v="0"/>
    <x v="0"/>
    <s v="No"/>
    <n v="4"/>
    <s v="Yes"/>
    <n v="21"/>
    <s v="No"/>
    <x v="0"/>
    <n v="0.875"/>
    <s v="Team1"/>
    <s v="Senior"/>
    <s v="Morning"/>
  </r>
  <r>
    <s v="T00002"/>
    <s v="C0441"/>
    <x v="0"/>
    <x v="0"/>
    <d v="2026-03-20T18:10:00"/>
    <d v="2026-03-22T11:10:00"/>
    <x v="1"/>
    <x v="0"/>
    <s v="No"/>
    <n v="4"/>
    <s v="Yes"/>
    <n v="41.000000000058208"/>
    <s v="No"/>
    <x v="1"/>
    <n v="1.7083333333357587"/>
    <s v="Team4"/>
    <s v="Senior"/>
    <s v="Evening"/>
  </r>
  <r>
    <s v="T00003"/>
    <s v="C0404"/>
    <x v="1"/>
    <x v="0"/>
    <d v="2026-02-22T02:20:00"/>
    <d v="2026-02-25T06:18:00"/>
    <x v="2"/>
    <x v="0"/>
    <s v="No"/>
    <n v="3"/>
    <s v="Yes"/>
    <n v="75.966666666674428"/>
    <s v="Yes"/>
    <x v="0"/>
    <n v="3.1652777777781012"/>
    <s v="Team3"/>
    <s v="Senior"/>
    <s v="Evening"/>
  </r>
  <r>
    <s v="T00004"/>
    <s v="C3882"/>
    <x v="0"/>
    <x v="1"/>
    <d v="2026-01-12T03:24:00"/>
    <d v="2026-01-13T19:24:00"/>
    <x v="3"/>
    <x v="1"/>
    <s v="No"/>
    <n v="3"/>
    <s v="No"/>
    <n v="39.999999999941792"/>
    <s v="No"/>
    <x v="2"/>
    <n v="1.6666666666642413"/>
    <s v="Team5"/>
    <s v="Senior"/>
    <s v="Morning"/>
  </r>
  <r>
    <s v="T00005"/>
    <s v="C0419"/>
    <x v="0"/>
    <x v="0"/>
    <d v="2026-03-25T16:40:00"/>
    <d v="2026-03-27T10:40:00"/>
    <x v="4"/>
    <x v="0"/>
    <s v="No"/>
    <n v="5"/>
    <s v="Yes"/>
    <n v="42"/>
    <s v="No"/>
    <x v="1"/>
    <n v="1.75"/>
    <s v="Team5"/>
    <s v="Senior"/>
    <s v="Evening"/>
  </r>
  <r>
    <s v="T00006"/>
    <s v="C0203"/>
    <x v="2"/>
    <x v="1"/>
    <d v="2026-02-02T03:34:00"/>
    <d v="2026-02-03T14:34:00"/>
    <x v="5"/>
    <x v="0"/>
    <s v="No"/>
    <n v="3"/>
    <s v="Yes"/>
    <n v="35.000000000058208"/>
    <s v="No"/>
    <x v="0"/>
    <n v="1.4583333333357587"/>
    <s v="Team1"/>
    <s v="Senior"/>
    <s v="Evening"/>
  </r>
  <r>
    <s v="T00007"/>
    <s v="C2792"/>
    <x v="2"/>
    <x v="2"/>
    <d v="2026-02-11T02:14:00"/>
    <d v="2026-02-14T14:14:00"/>
    <x v="6"/>
    <x v="0"/>
    <s v="No"/>
    <n v="4"/>
    <s v="Yes"/>
    <n v="84"/>
    <s v="Yes"/>
    <x v="0"/>
    <n v="3.5"/>
    <s v="Team3"/>
    <s v="Mid"/>
    <s v="Night"/>
  </r>
  <r>
    <s v="T00008"/>
    <s v="C4619"/>
    <x v="2"/>
    <x v="2"/>
    <d v="2026-01-17T12:55:00"/>
    <d v="2026-01-21T06:55:00"/>
    <x v="7"/>
    <x v="0"/>
    <s v="No"/>
    <n v="3"/>
    <s v="Yes"/>
    <n v="90"/>
    <s v="Yes"/>
    <x v="2"/>
    <n v="3.75"/>
    <s v="Team2"/>
    <s v="Junior"/>
    <s v="Night"/>
  </r>
  <r>
    <s v="T00009"/>
    <s v="C2404"/>
    <x v="0"/>
    <x v="2"/>
    <d v="2026-03-18T22:33:00"/>
    <d v="2026-03-20T03:33:00"/>
    <x v="8"/>
    <x v="0"/>
    <s v="No"/>
    <n v="5"/>
    <s v="Yes"/>
    <n v="29.000000000058208"/>
    <s v="No"/>
    <x v="1"/>
    <n v="1.2083333333357587"/>
    <s v="Team5"/>
    <s v="Senior"/>
    <s v="Morning"/>
  </r>
  <r>
    <s v="T00010"/>
    <s v="C3908"/>
    <x v="2"/>
    <x v="1"/>
    <d v="2026-01-01T10:50:00"/>
    <d v="2026-01-02T09:50:00"/>
    <x v="7"/>
    <x v="0"/>
    <s v="No"/>
    <n v="3"/>
    <s v="Yes"/>
    <n v="22.999999999883585"/>
    <s v="No"/>
    <x v="2"/>
    <n v="0.95833333332848269"/>
    <s v="Team2"/>
    <s v="Junior"/>
    <s v="Night"/>
  </r>
  <r>
    <s v="T00011"/>
    <s v="C2863"/>
    <x v="3"/>
    <x v="2"/>
    <d v="2026-01-08T13:42:00"/>
    <d v="2026-01-12T08:42:00"/>
    <x v="5"/>
    <x v="0"/>
    <s v="No"/>
    <n v="3"/>
    <s v="Yes"/>
    <n v="91.000000000116415"/>
    <s v="Yes"/>
    <x v="2"/>
    <n v="3.7916666666715173"/>
    <s v="Team1"/>
    <s v="Senior"/>
    <s v="Evening"/>
  </r>
  <r>
    <s v="T00012"/>
    <s v="C1433"/>
    <x v="0"/>
    <x v="1"/>
    <d v="2026-03-14T04:46:00"/>
    <d v="2026-03-17T03:46:00"/>
    <x v="9"/>
    <x v="0"/>
    <s v="No"/>
    <n v="5"/>
    <s v="Yes"/>
    <n v="71.000000000058208"/>
    <s v="Yes"/>
    <x v="1"/>
    <n v="2.9583333333357587"/>
    <s v="Team1"/>
    <s v="Junior"/>
    <s v="Night"/>
  </r>
  <r>
    <s v="T00013"/>
    <s v="C4214"/>
    <x v="3"/>
    <x v="1"/>
    <d v="2026-03-18T04:39:00"/>
    <d v="2026-03-18T20:39:00"/>
    <x v="10"/>
    <x v="0"/>
    <s v="No"/>
    <n v="5"/>
    <s v="Yes"/>
    <n v="16.000000000116415"/>
    <s v="No"/>
    <x v="1"/>
    <n v="0.66666666667151731"/>
    <s v="Team1"/>
    <s v="Senior"/>
    <s v="Night"/>
  </r>
  <r>
    <s v="T00014"/>
    <s v="C0433"/>
    <x v="3"/>
    <x v="1"/>
    <d v="2026-03-14T12:48:00"/>
    <d v="2026-03-16T21:48:00"/>
    <x v="11"/>
    <x v="0"/>
    <s v="No"/>
    <n v="4"/>
    <s v="Yes"/>
    <n v="57"/>
    <s v="Yes"/>
    <x v="1"/>
    <n v="2.375"/>
    <s v="Team3"/>
    <s v="Senior"/>
    <s v="Night"/>
  </r>
  <r>
    <s v="T00015"/>
    <s v="C2545"/>
    <x v="0"/>
    <x v="0"/>
    <d v="2026-03-27T03:06:00"/>
    <d v="2026-03-27T11:06:00"/>
    <x v="12"/>
    <x v="0"/>
    <s v="No"/>
    <n v="4"/>
    <s v="Yes"/>
    <n v="8.0000000000582077"/>
    <s v="No"/>
    <x v="1"/>
    <n v="0.33333333333575865"/>
    <s v="Team1"/>
    <s v="Junior"/>
    <s v="Morning"/>
  </r>
  <r>
    <s v="T00016"/>
    <s v="C2712"/>
    <x v="1"/>
    <x v="0"/>
    <d v="2026-01-03T18:44:00"/>
    <d v="2026-01-05T13:44:00"/>
    <x v="1"/>
    <x v="1"/>
    <s v="No"/>
    <n v="3"/>
    <s v="No"/>
    <n v="43.000000000116415"/>
    <s v="No"/>
    <x v="2"/>
    <n v="1.7916666666715173"/>
    <s v="Team4"/>
    <s v="Senior"/>
    <s v="Evening"/>
  </r>
  <r>
    <s v="T00017"/>
    <s v="C2781"/>
    <x v="0"/>
    <x v="2"/>
    <d v="2026-01-14T19:17:00"/>
    <d v="2026-01-15T16:17:00"/>
    <x v="13"/>
    <x v="0"/>
    <s v="Yes"/>
    <n v="2"/>
    <s v="Yes"/>
    <n v="21"/>
    <s v="No"/>
    <x v="2"/>
    <n v="0.875"/>
    <s v="Team5"/>
    <s v="Junior"/>
    <s v="Evening"/>
  </r>
  <r>
    <s v="T00018"/>
    <s v="C3150"/>
    <x v="2"/>
    <x v="1"/>
    <d v="2026-01-26T09:54:00"/>
    <d v="2026-01-28T22:54:00"/>
    <x v="4"/>
    <x v="0"/>
    <s v="No"/>
    <n v="1"/>
    <s v="Yes"/>
    <n v="61.000000000116415"/>
    <s v="Yes"/>
    <x v="2"/>
    <n v="2.5416666666715173"/>
    <s v="Team5"/>
    <s v="Senior"/>
    <s v="Evening"/>
  </r>
  <r>
    <s v="T00019"/>
    <s v="C0060"/>
    <x v="3"/>
    <x v="1"/>
    <d v="2026-02-17T20:01:00"/>
    <d v="2026-02-20T04:01:00"/>
    <x v="14"/>
    <x v="1"/>
    <s v="No"/>
    <n v="4"/>
    <s v="No"/>
    <n v="56.000000000058208"/>
    <s v="Yes"/>
    <x v="0"/>
    <n v="2.3333333333357587"/>
    <s v="Team4"/>
    <s v="Senior"/>
    <s v="Night"/>
  </r>
  <r>
    <s v="T00020"/>
    <s v="C1290"/>
    <x v="4"/>
    <x v="1"/>
    <d v="2026-03-02T05:25:00"/>
    <d v="2026-03-04T00:25:00"/>
    <x v="15"/>
    <x v="0"/>
    <s v="No"/>
    <n v="4"/>
    <s v="Yes"/>
    <n v="42.999999999941792"/>
    <s v="No"/>
    <x v="1"/>
    <n v="1.7916666666642413"/>
    <s v="Team5"/>
    <s v="Junior"/>
    <s v="Evening"/>
  </r>
  <r>
    <s v="T00021"/>
    <s v="C2481"/>
    <x v="2"/>
    <x v="2"/>
    <d v="2026-02-07T06:22:00"/>
    <d v="2026-02-08T18:22:00"/>
    <x v="16"/>
    <x v="0"/>
    <s v="No"/>
    <n v="5"/>
    <s v="Yes"/>
    <n v="36"/>
    <s v="No"/>
    <x v="0"/>
    <n v="1.5"/>
    <s v="Team3"/>
    <s v="Junior"/>
    <s v="Evening"/>
  </r>
  <r>
    <s v="T00022"/>
    <s v="C1585"/>
    <x v="1"/>
    <x v="0"/>
    <d v="2026-01-01T04:02:00"/>
    <d v="2026-01-01T11:02:00"/>
    <x v="17"/>
    <x v="0"/>
    <s v="No"/>
    <n v="3"/>
    <s v="Yes"/>
    <n v="6.9999999999417923"/>
    <s v="No"/>
    <x v="2"/>
    <n v="0.29166666666424135"/>
    <s v="Team2"/>
    <s v="Junior"/>
    <s v="Night"/>
  </r>
  <r>
    <s v="T00023"/>
    <s v="C3991"/>
    <x v="2"/>
    <x v="2"/>
    <d v="2026-03-03T16:55:00"/>
    <d v="2026-03-07T00:55:00"/>
    <x v="18"/>
    <x v="0"/>
    <s v="No"/>
    <n v="3"/>
    <s v="Yes"/>
    <n v="80.000000000058208"/>
    <s v="Yes"/>
    <x v="1"/>
    <n v="3.3333333333357587"/>
    <s v="Team1"/>
    <s v="Mid"/>
    <s v="Morning"/>
  </r>
  <r>
    <s v="T00024"/>
    <s v="C1898"/>
    <x v="2"/>
    <x v="1"/>
    <d v="2026-01-26T15:42:00"/>
    <d v="2026-01-26T21:42:00"/>
    <x v="4"/>
    <x v="0"/>
    <s v="No"/>
    <n v="4"/>
    <s v="Yes"/>
    <n v="6"/>
    <s v="No"/>
    <x v="2"/>
    <n v="0.25"/>
    <s v="Team5"/>
    <s v="Senior"/>
    <s v="Evening"/>
  </r>
  <r>
    <s v="T00025"/>
    <s v="C2327"/>
    <x v="1"/>
    <x v="0"/>
    <d v="2026-03-26T11:37:00"/>
    <d v="2026-03-27T15:37:00"/>
    <x v="19"/>
    <x v="0"/>
    <s v="No"/>
    <n v="4"/>
    <s v="Yes"/>
    <n v="27.999999999941792"/>
    <s v="No"/>
    <x v="1"/>
    <n v="1.1666666666642413"/>
    <s v="Team5"/>
    <s v="Mid"/>
    <s v="Night"/>
  </r>
  <r>
    <s v="T00026"/>
    <s v="C4899"/>
    <x v="4"/>
    <x v="1"/>
    <d v="2026-02-18T19:37:00"/>
    <d v="2026-02-20T17:37:00"/>
    <x v="7"/>
    <x v="0"/>
    <s v="No"/>
    <n v="4"/>
    <s v="Yes"/>
    <n v="45.999999999941792"/>
    <s v="No"/>
    <x v="0"/>
    <n v="1.9166666666642413"/>
    <s v="Team2"/>
    <s v="Junior"/>
    <s v="Night"/>
  </r>
  <r>
    <s v="T00027"/>
    <s v="C0347"/>
    <x v="4"/>
    <x v="1"/>
    <d v="2026-02-15T01:57:00"/>
    <d v="2026-02-17T08:57:00"/>
    <x v="3"/>
    <x v="1"/>
    <s v="No"/>
    <n v="5"/>
    <s v="No"/>
    <n v="54.999999999941792"/>
    <s v="Yes"/>
    <x v="0"/>
    <n v="2.2916666666642413"/>
    <s v="Team5"/>
    <s v="Senior"/>
    <s v="Morning"/>
  </r>
  <r>
    <s v="T00028"/>
    <s v="C0448"/>
    <x v="1"/>
    <x v="0"/>
    <d v="2026-02-27T02:09:00"/>
    <d v="2026-02-27T04:09:00"/>
    <x v="9"/>
    <x v="0"/>
    <s v="No"/>
    <n v="4"/>
    <s v="Yes"/>
    <n v="2.0000000000582077"/>
    <s v="No"/>
    <x v="0"/>
    <n v="8.3333333335758653E-2"/>
    <s v="Team1"/>
    <s v="Junior"/>
    <s v="Night"/>
  </r>
  <r>
    <s v="T00029"/>
    <s v="C3121"/>
    <x v="1"/>
    <x v="1"/>
    <d v="2026-03-15T13:53:00"/>
    <d v="2026-03-15T17:53:00"/>
    <x v="20"/>
    <x v="0"/>
    <s v="No"/>
    <n v="4"/>
    <s v="Yes"/>
    <n v="3.9999999999417923"/>
    <s v="No"/>
    <x v="1"/>
    <n v="0.16666666666424135"/>
    <s v="Team4"/>
    <s v="Junior"/>
    <s v="Evening"/>
  </r>
  <r>
    <s v="T00030"/>
    <s v="C2943"/>
    <x v="2"/>
    <x v="1"/>
    <d v="2026-03-19T04:24:00"/>
    <d v="2026-03-22T02:24:00"/>
    <x v="21"/>
    <x v="0"/>
    <s v="No"/>
    <n v="3"/>
    <s v="Yes"/>
    <n v="69.999999999941792"/>
    <s v="Yes"/>
    <x v="1"/>
    <n v="2.9166666666642413"/>
    <s v="Team4"/>
    <s v="Senior"/>
    <s v="Night"/>
  </r>
  <r>
    <s v="T00031"/>
    <s v="C2178"/>
    <x v="4"/>
    <x v="2"/>
    <d v="2026-01-12T12:08:00"/>
    <d v="2026-01-16T01:08:00"/>
    <x v="4"/>
    <x v="0"/>
    <s v="No"/>
    <n v="5"/>
    <s v="Yes"/>
    <n v="84.999999999941792"/>
    <s v="Yes"/>
    <x v="2"/>
    <n v="3.5416666666642413"/>
    <s v="Team5"/>
    <s v="Senior"/>
    <s v="Evening"/>
  </r>
  <r>
    <s v="T00032"/>
    <s v="C1812"/>
    <x v="2"/>
    <x v="2"/>
    <d v="2026-03-26T21:07:00"/>
    <d v="2026-03-30T17:07:00"/>
    <x v="8"/>
    <x v="0"/>
    <s v="No"/>
    <n v="4"/>
    <s v="Yes"/>
    <n v="91.999999999883585"/>
    <s v="Yes"/>
    <x v="1"/>
    <n v="3.8333333333284827"/>
    <s v="Team5"/>
    <s v="Senior"/>
    <s v="Morning"/>
  </r>
  <r>
    <s v="T00033"/>
    <s v="C1238"/>
    <x v="1"/>
    <x v="0"/>
    <d v="2026-02-21T14:23:00"/>
    <d v="2026-02-21T18:23:00"/>
    <x v="22"/>
    <x v="0"/>
    <s v="Yes"/>
    <n v="3"/>
    <s v="Yes"/>
    <n v="3.9999999999417923"/>
    <s v="No"/>
    <x v="0"/>
    <n v="0.16666666666424135"/>
    <s v="Team4"/>
    <s v="Junior"/>
    <s v="Morning"/>
  </r>
  <r>
    <s v="T00034"/>
    <s v="C0502"/>
    <x v="2"/>
    <x v="0"/>
    <d v="2026-01-25T11:12:00"/>
    <d v="2026-01-27T09:12:00"/>
    <x v="3"/>
    <x v="0"/>
    <s v="No"/>
    <n v="5"/>
    <s v="Yes"/>
    <n v="45.999999999941792"/>
    <s v="No"/>
    <x v="2"/>
    <n v="1.9166666666642413"/>
    <s v="Team5"/>
    <s v="Senior"/>
    <s v="Morning"/>
  </r>
  <r>
    <s v="T00035"/>
    <s v="C1983"/>
    <x v="4"/>
    <x v="0"/>
    <d v="2026-02-06T19:01:00"/>
    <d v="2026-02-07T11:01:00"/>
    <x v="9"/>
    <x v="1"/>
    <s v="No"/>
    <n v="3"/>
    <s v="No"/>
    <n v="15.999999999941792"/>
    <s v="No"/>
    <x v="0"/>
    <n v="0.66666666666424135"/>
    <s v="Team1"/>
    <s v="Junior"/>
    <s v="Night"/>
  </r>
  <r>
    <s v="T00036"/>
    <s v="C3172"/>
    <x v="2"/>
    <x v="2"/>
    <d v="2026-03-11T04:30:00"/>
    <d v="2026-03-11T13:30:00"/>
    <x v="0"/>
    <x v="0"/>
    <s v="No"/>
    <n v="4"/>
    <s v="Yes"/>
    <n v="9"/>
    <s v="No"/>
    <x v="1"/>
    <n v="0.375"/>
    <s v="Team1"/>
    <s v="Senior"/>
    <s v="Morning"/>
  </r>
  <r>
    <s v="T00037"/>
    <s v="C3471"/>
    <x v="0"/>
    <x v="2"/>
    <d v="2026-02-25T10:10:00"/>
    <d v="2026-02-28T02:10:00"/>
    <x v="23"/>
    <x v="0"/>
    <s v="No"/>
    <n v="5"/>
    <s v="Yes"/>
    <n v="64.000000000116415"/>
    <s v="Yes"/>
    <x v="0"/>
    <n v="2.6666666666715173"/>
    <s v="Team1"/>
    <s v="Junior"/>
    <s v="Morning"/>
  </r>
  <r>
    <s v="T00038"/>
    <s v="C4461"/>
    <x v="2"/>
    <x v="2"/>
    <d v="2026-03-20T12:58:00"/>
    <d v="2026-03-23T06:58:00"/>
    <x v="11"/>
    <x v="0"/>
    <s v="No"/>
    <n v="3"/>
    <s v="Yes"/>
    <n v="66"/>
    <s v="Yes"/>
    <x v="1"/>
    <n v="2.75"/>
    <s v="Team3"/>
    <s v="Senior"/>
    <s v="Night"/>
  </r>
  <r>
    <s v="T00039"/>
    <s v="C1423"/>
    <x v="2"/>
    <x v="1"/>
    <d v="2026-02-22T21:35:00"/>
    <d v="2026-02-24T00:35:00"/>
    <x v="22"/>
    <x v="0"/>
    <s v="No"/>
    <n v="3"/>
    <s v="Yes"/>
    <n v="27"/>
    <s v="No"/>
    <x v="0"/>
    <n v="1.125"/>
    <s v="Team4"/>
    <s v="Junior"/>
    <s v="Morning"/>
  </r>
  <r>
    <s v="T00040"/>
    <s v="C1411"/>
    <x v="0"/>
    <x v="2"/>
    <d v="2026-02-08T22:50:00"/>
    <d v="2026-02-11T12:50:00"/>
    <x v="6"/>
    <x v="0"/>
    <s v="No"/>
    <n v="5"/>
    <s v="Yes"/>
    <n v="61.999999999883585"/>
    <s v="Yes"/>
    <x v="0"/>
    <n v="2.5833333333284827"/>
    <s v="Team3"/>
    <s v="Mid"/>
    <s v="Night"/>
  </r>
  <r>
    <s v="T00041"/>
    <s v="C4873"/>
    <x v="0"/>
    <x v="0"/>
    <d v="2026-02-12T08:38:00"/>
    <d v="2026-02-13T04:38:00"/>
    <x v="24"/>
    <x v="0"/>
    <s v="No"/>
    <n v="5"/>
    <s v="Yes"/>
    <n v="20.000000000058208"/>
    <s v="No"/>
    <x v="0"/>
    <n v="0.83333333333575865"/>
    <s v="Team4"/>
    <s v="Mid"/>
    <s v="Night"/>
  </r>
  <r>
    <s v="T00042"/>
    <s v="C4173"/>
    <x v="0"/>
    <x v="2"/>
    <d v="2026-02-12T18:05:00"/>
    <d v="2026-02-13T12:05:00"/>
    <x v="25"/>
    <x v="2"/>
    <s v="No"/>
    <n v="4"/>
    <s v="No"/>
    <n v="18"/>
    <s v="No"/>
    <x v="0"/>
    <n v="0.75"/>
    <s v="Team4"/>
    <s v="Junior"/>
    <s v="Night"/>
  </r>
  <r>
    <s v="T00043"/>
    <s v="C2055"/>
    <x v="0"/>
    <x v="1"/>
    <d v="2026-03-04T03:13:00"/>
    <d v="2026-03-06T01:13:00"/>
    <x v="15"/>
    <x v="0"/>
    <s v="No"/>
    <n v="3"/>
    <s v="Yes"/>
    <n v="45.999999999941792"/>
    <s v="No"/>
    <x v="1"/>
    <n v="1.9166666666642413"/>
    <s v="Team5"/>
    <s v="Junior"/>
    <s v="Evening"/>
  </r>
  <r>
    <s v="T00044"/>
    <s v="C2675"/>
    <x v="3"/>
    <x v="0"/>
    <d v="2026-01-24T23:35:00"/>
    <d v="2026-01-26T04:35:00"/>
    <x v="26"/>
    <x v="1"/>
    <s v="No"/>
    <n v="4"/>
    <s v="No"/>
    <n v="28.999999999883585"/>
    <s v="No"/>
    <x v="2"/>
    <n v="1.2083333333284827"/>
    <s v="Team5"/>
    <s v="Senior"/>
    <s v="Night"/>
  </r>
  <r>
    <s v="T00045"/>
    <s v="C3580"/>
    <x v="1"/>
    <x v="1"/>
    <d v="2026-03-01T04:57:00"/>
    <d v="2026-03-01T14:57:00"/>
    <x v="27"/>
    <x v="0"/>
    <s v="No"/>
    <n v="3"/>
    <s v="Yes"/>
    <n v="9.9999999999417923"/>
    <s v="No"/>
    <x v="1"/>
    <n v="0.41666666666424135"/>
    <s v="Team1"/>
    <s v="Junior"/>
    <s v="Morning"/>
  </r>
  <r>
    <s v="T00046"/>
    <s v="C4137"/>
    <x v="0"/>
    <x v="2"/>
    <d v="2026-01-25T09:00:00"/>
    <d v="2026-01-26T00:00:00"/>
    <x v="26"/>
    <x v="0"/>
    <s v="No"/>
    <n v="4"/>
    <s v="Yes"/>
    <n v="15"/>
    <s v="No"/>
    <x v="2"/>
    <n v="0.625"/>
    <s v="Team5"/>
    <s v="Senior"/>
    <s v="Night"/>
  </r>
  <r>
    <s v="T00047"/>
    <s v="C0456"/>
    <x v="2"/>
    <x v="1"/>
    <d v="2026-01-25T20:41:00"/>
    <d v="2026-01-28T04:41:00"/>
    <x v="21"/>
    <x v="0"/>
    <s v="No"/>
    <n v="3"/>
    <s v="Yes"/>
    <n v="56.000000000058208"/>
    <s v="Yes"/>
    <x v="2"/>
    <n v="2.3333333333357587"/>
    <s v="Team4"/>
    <s v="Senior"/>
    <s v="Night"/>
  </r>
  <r>
    <s v="T00048"/>
    <s v="C3073"/>
    <x v="1"/>
    <x v="2"/>
    <d v="2026-01-21T11:31:00"/>
    <d v="2026-01-23T09:31:00"/>
    <x v="9"/>
    <x v="0"/>
    <s v="No"/>
    <n v="4"/>
    <s v="Yes"/>
    <n v="45.999999999941792"/>
    <s v="No"/>
    <x v="2"/>
    <n v="1.9166666666642413"/>
    <s v="Team1"/>
    <s v="Junior"/>
    <s v="Night"/>
  </r>
  <r>
    <s v="T00049"/>
    <s v="C2264"/>
    <x v="1"/>
    <x v="2"/>
    <d v="2026-02-28T19:57:00"/>
    <d v="2026-03-03T21:57:00"/>
    <x v="28"/>
    <x v="0"/>
    <s v="No"/>
    <n v="3"/>
    <s v="Yes"/>
    <n v="73.999999999883585"/>
    <s v="Yes"/>
    <x v="0"/>
    <n v="3.0833333333284827"/>
    <s v="Team3"/>
    <s v="Mid"/>
    <s v="Night"/>
  </r>
  <r>
    <s v="T00050"/>
    <s v="C2199"/>
    <x v="0"/>
    <x v="0"/>
    <d v="2026-01-22T08:08:00"/>
    <d v="2026-01-22T11:08:00"/>
    <x v="4"/>
    <x v="0"/>
    <s v="No"/>
    <n v="4"/>
    <s v="Yes"/>
    <n v="3"/>
    <s v="No"/>
    <x v="2"/>
    <n v="0.125"/>
    <s v="Team5"/>
    <s v="Senior"/>
    <s v="Evening"/>
  </r>
  <r>
    <s v="T00051"/>
    <s v="C2640"/>
    <x v="4"/>
    <x v="2"/>
    <d v="2026-03-02T05:55:00"/>
    <d v="2026-03-06T01:55:00"/>
    <x v="6"/>
    <x v="0"/>
    <s v="No"/>
    <n v="4"/>
    <s v="Yes"/>
    <n v="91.999999999883585"/>
    <s v="Yes"/>
    <x v="1"/>
    <n v="3.8333333333284827"/>
    <s v="Team3"/>
    <s v="Mid"/>
    <s v="Night"/>
  </r>
  <r>
    <s v="T00052"/>
    <s v="C4563"/>
    <x v="2"/>
    <x v="0"/>
    <d v="2026-02-04T20:22:00"/>
    <d v="2026-02-05T14:22:00"/>
    <x v="29"/>
    <x v="0"/>
    <s v="No"/>
    <n v="4"/>
    <s v="Yes"/>
    <n v="18"/>
    <s v="No"/>
    <x v="0"/>
    <n v="0.75"/>
    <s v="Team3"/>
    <s v="Mid"/>
    <s v="Evening"/>
  </r>
  <r>
    <s v="T00053"/>
    <s v="C3478"/>
    <x v="3"/>
    <x v="2"/>
    <d v="2026-03-23T14:50:00"/>
    <d v="2026-03-24T05:50:00"/>
    <x v="30"/>
    <x v="0"/>
    <s v="No"/>
    <n v="5"/>
    <s v="Yes"/>
    <n v="15"/>
    <s v="No"/>
    <x v="1"/>
    <n v="0.625"/>
    <s v="Team4"/>
    <s v="Mid"/>
    <s v="Night"/>
  </r>
  <r>
    <s v="T00054"/>
    <s v="C2942"/>
    <x v="0"/>
    <x v="0"/>
    <d v="2026-03-28T16:40:00"/>
    <d v="2026-03-29T06:40:00"/>
    <x v="9"/>
    <x v="1"/>
    <s v="No"/>
    <n v="4"/>
    <s v="No"/>
    <n v="14.000000000058208"/>
    <s v="No"/>
    <x v="1"/>
    <n v="0.58333333333575865"/>
    <s v="Team1"/>
    <s v="Junior"/>
    <s v="Night"/>
  </r>
  <r>
    <s v="T00055"/>
    <s v="C4001"/>
    <x v="1"/>
    <x v="0"/>
    <d v="2026-03-16T22:35:00"/>
    <d v="2026-03-18T13:35:00"/>
    <x v="31"/>
    <x v="0"/>
    <s v="No"/>
    <n v="5"/>
    <s v="Yes"/>
    <n v="39"/>
    <s v="No"/>
    <x v="1"/>
    <n v="1.625"/>
    <s v="Team4"/>
    <s v="Senior"/>
    <s v="Evening"/>
  </r>
  <r>
    <s v="T00056"/>
    <s v="C3368"/>
    <x v="4"/>
    <x v="0"/>
    <d v="2026-03-07T01:12:00"/>
    <d v="2026-03-07T03:12:00"/>
    <x v="32"/>
    <x v="0"/>
    <s v="No"/>
    <n v="3"/>
    <s v="Yes"/>
    <n v="1.9999999998835847"/>
    <s v="No"/>
    <x v="1"/>
    <n v="8.3333333328482695E-2"/>
    <s v="Team3"/>
    <s v="Mid"/>
    <s v="Evening"/>
  </r>
  <r>
    <s v="T00057"/>
    <s v="C3713"/>
    <x v="1"/>
    <x v="0"/>
    <d v="2026-03-29T15:35:00"/>
    <d v="2026-03-30T23:35:00"/>
    <x v="33"/>
    <x v="0"/>
    <s v="No"/>
    <n v="3"/>
    <s v="Yes"/>
    <n v="32.000000000058208"/>
    <s v="No"/>
    <x v="1"/>
    <n v="1.3333333333357587"/>
    <s v="Team5"/>
    <s v="Junior"/>
    <s v="Night"/>
  </r>
  <r>
    <s v="T00058"/>
    <s v="C4117"/>
    <x v="1"/>
    <x v="2"/>
    <d v="2026-01-02T03:08:00"/>
    <d v="2026-01-04T18:08:00"/>
    <x v="0"/>
    <x v="0"/>
    <s v="No"/>
    <n v="4"/>
    <s v="Yes"/>
    <n v="63"/>
    <s v="Yes"/>
    <x v="2"/>
    <n v="2.625"/>
    <s v="Team1"/>
    <s v="Senior"/>
    <s v="Morning"/>
  </r>
  <r>
    <s v="T00059"/>
    <s v="C4363"/>
    <x v="3"/>
    <x v="0"/>
    <d v="2026-03-11T18:53:00"/>
    <d v="2026-03-13T07:53:00"/>
    <x v="15"/>
    <x v="1"/>
    <s v="No"/>
    <n v="4"/>
    <s v="No"/>
    <n v="36.999999999941792"/>
    <s v="No"/>
    <x v="1"/>
    <n v="1.5416666666642413"/>
    <s v="Team5"/>
    <s v="Junior"/>
    <s v="Evening"/>
  </r>
  <r>
    <s v="T00060"/>
    <s v="C4935"/>
    <x v="0"/>
    <x v="1"/>
    <d v="2026-02-07T07:51:00"/>
    <d v="2026-02-08T15:51:00"/>
    <x v="8"/>
    <x v="0"/>
    <s v="No"/>
    <n v="4"/>
    <s v="Yes"/>
    <n v="32.000000000058208"/>
    <s v="No"/>
    <x v="0"/>
    <n v="1.3333333333357587"/>
    <s v="Team5"/>
    <s v="Senior"/>
    <s v="Morning"/>
  </r>
  <r>
    <s v="T00061"/>
    <s v="C1561"/>
    <x v="4"/>
    <x v="2"/>
    <d v="2026-03-13T23:16:00"/>
    <d v="2026-03-17T09:16:00"/>
    <x v="25"/>
    <x v="0"/>
    <s v="No"/>
    <n v="5"/>
    <s v="Yes"/>
    <n v="81.999999999941792"/>
    <s v="Yes"/>
    <x v="1"/>
    <n v="3.4166666666642413"/>
    <s v="Team4"/>
    <s v="Junior"/>
    <s v="Night"/>
  </r>
  <r>
    <s v="T00062"/>
    <s v="C4377"/>
    <x v="1"/>
    <x v="0"/>
    <d v="2026-01-28T04:39:00"/>
    <d v="2026-01-28T14:39:00"/>
    <x v="16"/>
    <x v="0"/>
    <s v="No"/>
    <n v="5"/>
    <s v="Yes"/>
    <n v="10.000000000116415"/>
    <s v="No"/>
    <x v="2"/>
    <n v="0.41666666667151731"/>
    <s v="Team3"/>
    <s v="Junior"/>
    <s v="Evening"/>
  </r>
  <r>
    <s v="T00063"/>
    <s v="C2820"/>
    <x v="3"/>
    <x v="1"/>
    <d v="2026-03-30T10:30:00"/>
    <d v="2026-04-01T02:30:00"/>
    <x v="34"/>
    <x v="0"/>
    <s v="No"/>
    <n v="4"/>
    <s v="Yes"/>
    <n v="39.999999999941792"/>
    <s v="No"/>
    <x v="1"/>
    <n v="1.6666666666642413"/>
    <s v="Team3"/>
    <s v="Senior"/>
    <s v="Night"/>
  </r>
  <r>
    <s v="T00064"/>
    <s v="C3128"/>
    <x v="2"/>
    <x v="0"/>
    <d v="2026-02-20T08:41:00"/>
    <d v="2026-02-21T11:41:00"/>
    <x v="30"/>
    <x v="0"/>
    <s v="No"/>
    <n v="4"/>
    <s v="Yes"/>
    <n v="27"/>
    <s v="No"/>
    <x v="0"/>
    <n v="1.125"/>
    <s v="Team4"/>
    <s v="Mid"/>
    <s v="Night"/>
  </r>
  <r>
    <s v="T00065"/>
    <s v="C1663"/>
    <x v="0"/>
    <x v="1"/>
    <d v="2026-01-29T07:52:00"/>
    <d v="2026-01-29T14:52:00"/>
    <x v="33"/>
    <x v="0"/>
    <s v="No"/>
    <n v="3"/>
    <s v="Yes"/>
    <n v="6.9999999999417923"/>
    <s v="No"/>
    <x v="2"/>
    <n v="0.29166666666424135"/>
    <s v="Team5"/>
    <s v="Junior"/>
    <s v="Night"/>
  </r>
  <r>
    <s v="T00066"/>
    <s v="C3098"/>
    <x v="3"/>
    <x v="2"/>
    <d v="2026-01-31T08:00:00"/>
    <d v="2026-02-01T15:00:00"/>
    <x v="35"/>
    <x v="1"/>
    <s v="No"/>
    <n v="5"/>
    <s v="No"/>
    <n v="30.999999999941792"/>
    <s v="No"/>
    <x v="2"/>
    <n v="1.2916666666642413"/>
    <s v="Team1"/>
    <s v="Senior"/>
    <s v="Night"/>
  </r>
  <r>
    <s v="T00067"/>
    <s v="C0714"/>
    <x v="1"/>
    <x v="0"/>
    <d v="2026-03-26T10:16:00"/>
    <d v="2026-03-27T03:16:00"/>
    <x v="5"/>
    <x v="0"/>
    <s v="No"/>
    <n v="3"/>
    <s v="Yes"/>
    <n v="17.000000000058208"/>
    <s v="No"/>
    <x v="1"/>
    <n v="0.70833333333575865"/>
    <s v="Team1"/>
    <s v="Senior"/>
    <s v="Evening"/>
  </r>
  <r>
    <s v="T00068"/>
    <s v="C3506"/>
    <x v="3"/>
    <x v="1"/>
    <d v="2026-01-29T13:56:00"/>
    <d v="2026-02-01T08:56:00"/>
    <x v="23"/>
    <x v="0"/>
    <s v="No"/>
    <n v="4"/>
    <s v="Yes"/>
    <n v="66.999999999941792"/>
    <s v="Yes"/>
    <x v="2"/>
    <n v="2.7916666666642413"/>
    <s v="Team1"/>
    <s v="Junior"/>
    <s v="Morning"/>
  </r>
  <r>
    <s v="T00069"/>
    <s v="C4950"/>
    <x v="1"/>
    <x v="1"/>
    <d v="2026-02-25T08:22:00"/>
    <d v="2026-02-26T07:22:00"/>
    <x v="18"/>
    <x v="0"/>
    <s v="No"/>
    <n v="3"/>
    <s v="Yes"/>
    <n v="22.999999999883585"/>
    <s v="No"/>
    <x v="0"/>
    <n v="0.95833333332848269"/>
    <s v="Team1"/>
    <s v="Mid"/>
    <s v="Morning"/>
  </r>
  <r>
    <s v="T00070"/>
    <s v="C0961"/>
    <x v="4"/>
    <x v="1"/>
    <d v="2026-01-07T15:57:00"/>
    <d v="2026-01-08T20:57:00"/>
    <x v="36"/>
    <x v="0"/>
    <s v="No"/>
    <n v="3"/>
    <s v="Yes"/>
    <n v="29.000000000058208"/>
    <s v="No"/>
    <x v="2"/>
    <n v="1.2083333333357587"/>
    <s v="Team1"/>
    <s v="Junior"/>
    <s v="Morning"/>
  </r>
  <r>
    <s v="T00071"/>
    <s v="C3101"/>
    <x v="4"/>
    <x v="1"/>
    <d v="2026-03-05T10:01:00"/>
    <d v="2026-03-06T12:01:00"/>
    <x v="31"/>
    <x v="2"/>
    <s v="No"/>
    <n v="5"/>
    <s v="No"/>
    <n v="26.000000000058208"/>
    <s v="No"/>
    <x v="1"/>
    <n v="1.0833333333357587"/>
    <s v="Team4"/>
    <s v="Senior"/>
    <s v="Evening"/>
  </r>
  <r>
    <s v="T00072"/>
    <s v="C3743"/>
    <x v="1"/>
    <x v="2"/>
    <d v="2026-02-02T22:07:00"/>
    <d v="2026-02-05T19:07:00"/>
    <x v="8"/>
    <x v="0"/>
    <s v="No"/>
    <n v="5"/>
    <s v="Yes"/>
    <n v="69"/>
    <s v="Yes"/>
    <x v="0"/>
    <n v="2.875"/>
    <s v="Team5"/>
    <s v="Senior"/>
    <s v="Morning"/>
  </r>
  <r>
    <s v="T00073"/>
    <s v="C0689"/>
    <x v="0"/>
    <x v="0"/>
    <d v="2026-03-23T23:40:00"/>
    <d v="2026-03-25T15:40:00"/>
    <x v="37"/>
    <x v="0"/>
    <s v="No"/>
    <n v="4"/>
    <s v="Yes"/>
    <n v="40.000000000116415"/>
    <s v="No"/>
    <x v="1"/>
    <n v="1.6666666666715173"/>
    <s v="Team5"/>
    <s v="Junior"/>
    <s v="Evening"/>
  </r>
  <r>
    <s v="T00074"/>
    <s v="C4964"/>
    <x v="3"/>
    <x v="1"/>
    <d v="2026-01-15T06:09:00"/>
    <d v="2026-01-17T00:09:00"/>
    <x v="13"/>
    <x v="0"/>
    <s v="No"/>
    <n v="5"/>
    <s v="Yes"/>
    <n v="42"/>
    <s v="No"/>
    <x v="2"/>
    <n v="1.75"/>
    <s v="Team5"/>
    <s v="Junior"/>
    <s v="Evening"/>
  </r>
  <r>
    <s v="T00075"/>
    <s v="C4412"/>
    <x v="1"/>
    <x v="1"/>
    <d v="2026-01-09T20:55:00"/>
    <d v="2026-01-12T05:55:00"/>
    <x v="38"/>
    <x v="0"/>
    <s v="No"/>
    <n v="3"/>
    <s v="Yes"/>
    <n v="57"/>
    <s v="Yes"/>
    <x v="2"/>
    <n v="2.375"/>
    <s v="Team5"/>
    <s v="Senior"/>
    <s v="Evening"/>
  </r>
  <r>
    <s v="T00076"/>
    <s v="C3532"/>
    <x v="2"/>
    <x v="0"/>
    <d v="2026-02-28T15:40:00"/>
    <d v="2026-03-01T07:40:00"/>
    <x v="27"/>
    <x v="0"/>
    <s v="No"/>
    <n v="5"/>
    <s v="Yes"/>
    <n v="15.999999999941792"/>
    <s v="No"/>
    <x v="0"/>
    <n v="0.66666666666424135"/>
    <s v="Team1"/>
    <s v="Junior"/>
    <s v="Morning"/>
  </r>
  <r>
    <s v="T00077"/>
    <s v="C3089"/>
    <x v="3"/>
    <x v="1"/>
    <d v="2026-03-21T16:45:00"/>
    <d v="2026-03-24T05:45:00"/>
    <x v="39"/>
    <x v="0"/>
    <s v="No"/>
    <n v="4"/>
    <s v="Yes"/>
    <n v="61.000000000116415"/>
    <s v="Yes"/>
    <x v="1"/>
    <n v="2.5416666666715173"/>
    <s v="Team5"/>
    <s v="Junior"/>
    <s v="Evening"/>
  </r>
  <r>
    <s v="T00078"/>
    <s v="C2924"/>
    <x v="0"/>
    <x v="2"/>
    <d v="2026-03-17T05:01:00"/>
    <d v="2026-03-18T22:01:00"/>
    <x v="24"/>
    <x v="0"/>
    <s v="No"/>
    <n v="5"/>
    <s v="Yes"/>
    <n v="41.000000000058208"/>
    <s v="No"/>
    <x v="1"/>
    <n v="1.7083333333357587"/>
    <s v="Team4"/>
    <s v="Mid"/>
    <s v="Night"/>
  </r>
  <r>
    <s v="T00079"/>
    <s v="C1510"/>
    <x v="3"/>
    <x v="0"/>
    <d v="2026-03-03T06:08:00"/>
    <d v="2026-03-04T08:08:00"/>
    <x v="40"/>
    <x v="0"/>
    <s v="No"/>
    <n v="5"/>
    <s v="Yes"/>
    <n v="25.999999999883585"/>
    <s v="No"/>
    <x v="1"/>
    <n v="1.0833333333284827"/>
    <s v="Team4"/>
    <s v="Senior"/>
    <s v="Morning"/>
  </r>
  <r>
    <s v="T00080"/>
    <s v="C0341"/>
    <x v="2"/>
    <x v="2"/>
    <d v="2026-03-13T20:58:00"/>
    <d v="2026-03-14T03:58:00"/>
    <x v="18"/>
    <x v="0"/>
    <s v="No"/>
    <n v="5"/>
    <s v="Yes"/>
    <n v="6.9999999999417923"/>
    <s v="No"/>
    <x v="1"/>
    <n v="0.29166666666424135"/>
    <s v="Team1"/>
    <s v="Mid"/>
    <s v="Morning"/>
  </r>
  <r>
    <s v="T00081"/>
    <s v="C3475"/>
    <x v="1"/>
    <x v="2"/>
    <d v="2026-01-22T05:57:00"/>
    <d v="2026-01-24T22:57:00"/>
    <x v="5"/>
    <x v="0"/>
    <s v="No"/>
    <n v="4"/>
    <s v="Yes"/>
    <n v="65.000000000058208"/>
    <s v="Yes"/>
    <x v="2"/>
    <n v="2.7083333333357587"/>
    <s v="Team1"/>
    <s v="Senior"/>
    <s v="Evening"/>
  </r>
  <r>
    <s v="T00082"/>
    <s v="C4662"/>
    <x v="4"/>
    <x v="1"/>
    <d v="2026-01-10T01:55:00"/>
    <d v="2026-01-10T15:55:00"/>
    <x v="32"/>
    <x v="0"/>
    <s v="No"/>
    <n v="5"/>
    <s v="Yes"/>
    <n v="14.000000000058208"/>
    <s v="No"/>
    <x v="2"/>
    <n v="0.58333333333575865"/>
    <s v="Team3"/>
    <s v="Mid"/>
    <s v="Evening"/>
  </r>
  <r>
    <s v="T00083"/>
    <s v="C4937"/>
    <x v="0"/>
    <x v="0"/>
    <d v="2026-03-03T22:31:00"/>
    <d v="2026-03-04T10:31:00"/>
    <x v="35"/>
    <x v="1"/>
    <s v="No"/>
    <n v="4"/>
    <s v="No"/>
    <n v="12"/>
    <s v="No"/>
    <x v="1"/>
    <n v="0.5"/>
    <s v="Team1"/>
    <s v="Senior"/>
    <s v="Night"/>
  </r>
  <r>
    <s v="T00084"/>
    <s v="C3806"/>
    <x v="0"/>
    <x v="0"/>
    <d v="2026-02-13T03:01:00"/>
    <d v="2026-02-13T21:01:00"/>
    <x v="20"/>
    <x v="1"/>
    <s v="No"/>
    <n v="4"/>
    <s v="No"/>
    <n v="18"/>
    <s v="No"/>
    <x v="0"/>
    <n v="0.75"/>
    <s v="Team4"/>
    <s v="Junior"/>
    <s v="Evening"/>
  </r>
  <r>
    <s v="T00085"/>
    <s v="C4100"/>
    <x v="1"/>
    <x v="2"/>
    <d v="2026-01-17T02:30:00"/>
    <d v="2026-01-19T09:30:00"/>
    <x v="41"/>
    <x v="0"/>
    <s v="No"/>
    <n v="5"/>
    <s v="Yes"/>
    <n v="55.000000000116415"/>
    <s v="Yes"/>
    <x v="2"/>
    <n v="2.2916666666715173"/>
    <s v="Team5"/>
    <s v="Senior"/>
    <s v="Night"/>
  </r>
  <r>
    <s v="T00086"/>
    <s v="C4379"/>
    <x v="2"/>
    <x v="2"/>
    <d v="2026-01-29T21:35:00"/>
    <d v="2026-02-01T09:35:00"/>
    <x v="21"/>
    <x v="0"/>
    <s v="No"/>
    <n v="3"/>
    <s v="Yes"/>
    <n v="60"/>
    <s v="Yes"/>
    <x v="2"/>
    <n v="2.5"/>
    <s v="Team4"/>
    <s v="Senior"/>
    <s v="Night"/>
  </r>
  <r>
    <s v="T00087"/>
    <s v="C1631"/>
    <x v="2"/>
    <x v="1"/>
    <d v="2026-01-21T00:52:00"/>
    <d v="2026-01-22T10:52:00"/>
    <x v="42"/>
    <x v="0"/>
    <s v="No"/>
    <n v="3"/>
    <s v="Yes"/>
    <n v="33.999999999941792"/>
    <s v="No"/>
    <x v="2"/>
    <n v="1.4166666666642413"/>
    <s v="Team1"/>
    <s v="Senior"/>
    <s v="Evening"/>
  </r>
  <r>
    <s v="T00088"/>
    <s v="C3255"/>
    <x v="0"/>
    <x v="0"/>
    <d v="2026-02-14T17:00:00"/>
    <d v="2026-02-15T11:00:00"/>
    <x v="23"/>
    <x v="1"/>
    <s v="No"/>
    <n v="4"/>
    <s v="No"/>
    <n v="18"/>
    <s v="No"/>
    <x v="0"/>
    <n v="0.75"/>
    <s v="Team1"/>
    <s v="Junior"/>
    <s v="Morning"/>
  </r>
  <r>
    <s v="T00089"/>
    <s v="C2057"/>
    <x v="0"/>
    <x v="0"/>
    <d v="2026-01-02T10:55:00"/>
    <d v="2026-01-03T18:55:00"/>
    <x v="5"/>
    <x v="0"/>
    <s v="No"/>
    <n v="5"/>
    <s v="Yes"/>
    <n v="32.000000000058208"/>
    <s v="No"/>
    <x v="2"/>
    <n v="1.3333333333357587"/>
    <s v="Team1"/>
    <s v="Senior"/>
    <s v="Evening"/>
  </r>
  <r>
    <s v="T00090"/>
    <s v="C1783"/>
    <x v="4"/>
    <x v="1"/>
    <d v="2026-03-14T16:40:00"/>
    <d v="2026-03-16T23:40:00"/>
    <x v="42"/>
    <x v="0"/>
    <s v="No"/>
    <n v="5"/>
    <s v="Yes"/>
    <n v="54.999999999941792"/>
    <s v="Yes"/>
    <x v="1"/>
    <n v="2.2916666666642413"/>
    <s v="Team1"/>
    <s v="Senior"/>
    <s v="Evening"/>
  </r>
  <r>
    <s v="T00091"/>
    <s v="C1848"/>
    <x v="0"/>
    <x v="1"/>
    <d v="2026-02-23T12:11:00"/>
    <d v="2026-02-23T22:11:00"/>
    <x v="26"/>
    <x v="0"/>
    <s v="No"/>
    <n v="4"/>
    <s v="Yes"/>
    <n v="9.9999999999417923"/>
    <s v="No"/>
    <x v="0"/>
    <n v="0.41666666666424135"/>
    <s v="Team5"/>
    <s v="Senior"/>
    <s v="Night"/>
  </r>
  <r>
    <s v="T00092"/>
    <s v="C3782"/>
    <x v="3"/>
    <x v="1"/>
    <d v="2026-01-22T16:23:00"/>
    <d v="2026-01-22T23:23:00"/>
    <x v="25"/>
    <x v="0"/>
    <s v="No"/>
    <n v="3"/>
    <s v="Yes"/>
    <n v="7.0000000001164153"/>
    <s v="No"/>
    <x v="2"/>
    <n v="0.29166666667151731"/>
    <s v="Team4"/>
    <s v="Junior"/>
    <s v="Night"/>
  </r>
  <r>
    <s v="T00093"/>
    <s v="C4240"/>
    <x v="2"/>
    <x v="2"/>
    <d v="2026-02-13T19:06:00"/>
    <d v="2026-02-15T12:06:00"/>
    <x v="19"/>
    <x v="0"/>
    <s v="No"/>
    <n v="4"/>
    <s v="Yes"/>
    <n v="41.000000000058208"/>
    <s v="No"/>
    <x v="0"/>
    <n v="1.7083333333357587"/>
    <s v="Team5"/>
    <s v="Mid"/>
    <s v="Night"/>
  </r>
  <r>
    <s v="T00094"/>
    <s v="C3817"/>
    <x v="2"/>
    <x v="0"/>
    <d v="2026-03-18T07:26:00"/>
    <d v="2026-03-20T02:26:00"/>
    <x v="27"/>
    <x v="1"/>
    <s v="No"/>
    <n v="3"/>
    <s v="No"/>
    <n v="43.000000000116415"/>
    <s v="No"/>
    <x v="1"/>
    <n v="1.7916666666715173"/>
    <s v="Team1"/>
    <s v="Junior"/>
    <s v="Morning"/>
  </r>
  <r>
    <s v="T00095"/>
    <s v="C1592"/>
    <x v="4"/>
    <x v="2"/>
    <d v="2026-01-09T20:38:00"/>
    <d v="2026-01-12T09:38:00"/>
    <x v="43"/>
    <x v="0"/>
    <s v="No"/>
    <n v="4"/>
    <s v="Yes"/>
    <n v="60.999999999941792"/>
    <s v="Yes"/>
    <x v="2"/>
    <n v="2.5416666666642413"/>
    <s v="Team1"/>
    <s v="Mid"/>
    <s v="Morning"/>
  </r>
  <r>
    <s v="T00096"/>
    <s v="C1170"/>
    <x v="4"/>
    <x v="2"/>
    <d v="2026-03-12T01:05:00"/>
    <d v="2026-03-13T15:05:00"/>
    <x v="28"/>
    <x v="0"/>
    <s v="No"/>
    <n v="4"/>
    <s v="Yes"/>
    <n v="37.999999999883585"/>
    <s v="No"/>
    <x v="1"/>
    <n v="1.5833333333284827"/>
    <s v="Team3"/>
    <s v="Mid"/>
    <s v="Night"/>
  </r>
  <r>
    <s v="T00097"/>
    <s v="C1702"/>
    <x v="0"/>
    <x v="2"/>
    <d v="2026-01-19T06:52:00"/>
    <d v="2026-01-21T00:52:00"/>
    <x v="42"/>
    <x v="0"/>
    <s v="No"/>
    <n v="4"/>
    <s v="Yes"/>
    <n v="42"/>
    <s v="No"/>
    <x v="2"/>
    <n v="1.75"/>
    <s v="Team1"/>
    <s v="Senior"/>
    <s v="Evening"/>
  </r>
  <r>
    <s v="T00098"/>
    <s v="C0289"/>
    <x v="3"/>
    <x v="0"/>
    <d v="2026-01-22T07:26:00"/>
    <d v="2026-01-23T22:26:00"/>
    <x v="19"/>
    <x v="0"/>
    <s v="No"/>
    <n v="5"/>
    <s v="Yes"/>
    <n v="39"/>
    <s v="No"/>
    <x v="2"/>
    <n v="1.625"/>
    <s v="Team5"/>
    <s v="Mid"/>
    <s v="Night"/>
  </r>
  <r>
    <s v="T00099"/>
    <s v="C3483"/>
    <x v="1"/>
    <x v="0"/>
    <d v="2026-02-22T08:33:00"/>
    <d v="2026-02-23T17:33:00"/>
    <x v="8"/>
    <x v="0"/>
    <s v="No"/>
    <n v="4"/>
    <s v="Yes"/>
    <n v="33"/>
    <s v="No"/>
    <x v="0"/>
    <n v="1.375"/>
    <s v="Team5"/>
    <s v="Senior"/>
    <s v="Morning"/>
  </r>
  <r>
    <s v="T00100"/>
    <s v="C0748"/>
    <x v="1"/>
    <x v="2"/>
    <d v="2026-03-26T01:17:00"/>
    <d v="2026-03-29T09:17:00"/>
    <x v="38"/>
    <x v="0"/>
    <s v="No"/>
    <n v="3"/>
    <s v="Yes"/>
    <n v="80.000000000058208"/>
    <s v="Yes"/>
    <x v="1"/>
    <n v="3.3333333333357587"/>
    <s v="Team5"/>
    <s v="Senior"/>
    <s v="Evening"/>
  </r>
  <r>
    <s v="T00101"/>
    <s v="C2509"/>
    <x v="3"/>
    <x v="1"/>
    <d v="2026-03-03T08:17:00"/>
    <d v="2026-03-06T01:17:00"/>
    <x v="34"/>
    <x v="0"/>
    <s v="No"/>
    <n v="4"/>
    <s v="Yes"/>
    <n v="65.000000000058208"/>
    <s v="Yes"/>
    <x v="1"/>
    <n v="2.7083333333357587"/>
    <s v="Team3"/>
    <s v="Senior"/>
    <s v="Night"/>
  </r>
  <r>
    <s v="T00102"/>
    <s v="C3764"/>
    <x v="2"/>
    <x v="0"/>
    <d v="2026-01-30T03:57:00"/>
    <d v="2026-01-30T21:57:00"/>
    <x v="26"/>
    <x v="1"/>
    <s v="No"/>
    <n v="3"/>
    <s v="No"/>
    <n v="18"/>
    <s v="No"/>
    <x v="2"/>
    <n v="0.75"/>
    <s v="Team5"/>
    <s v="Senior"/>
    <s v="Night"/>
  </r>
  <r>
    <s v="T00103"/>
    <s v="C2299"/>
    <x v="3"/>
    <x v="2"/>
    <d v="2026-01-16T08:50:00"/>
    <d v="2026-01-18T12:50:00"/>
    <x v="44"/>
    <x v="1"/>
    <s v="No"/>
    <n v="5"/>
    <s v="No"/>
    <n v="51.999999999941792"/>
    <s v="Yes"/>
    <x v="2"/>
    <n v="2.1666666666642413"/>
    <s v="Team3"/>
    <s v="Senior"/>
    <s v="Evening"/>
  </r>
  <r>
    <s v="T00104"/>
    <s v="C4708"/>
    <x v="1"/>
    <x v="1"/>
    <d v="2026-02-17T11:32:00"/>
    <d v="2026-02-19T18:32:00"/>
    <x v="26"/>
    <x v="0"/>
    <s v="No"/>
    <n v="4"/>
    <s v="Yes"/>
    <n v="54.999999999941792"/>
    <s v="Yes"/>
    <x v="0"/>
    <n v="2.2916666666642413"/>
    <s v="Team5"/>
    <s v="Senior"/>
    <s v="Night"/>
  </r>
  <r>
    <s v="T00105"/>
    <s v="C3192"/>
    <x v="0"/>
    <x v="0"/>
    <d v="2026-02-21T14:00:00"/>
    <d v="2026-02-22T13:00:00"/>
    <x v="44"/>
    <x v="0"/>
    <s v="No"/>
    <n v="4"/>
    <s v="Yes"/>
    <n v="22.999999999883585"/>
    <s v="No"/>
    <x v="0"/>
    <n v="0.95833333332848269"/>
    <s v="Team3"/>
    <s v="Senior"/>
    <s v="Evening"/>
  </r>
  <r>
    <s v="T00106"/>
    <s v="C0154"/>
    <x v="4"/>
    <x v="1"/>
    <d v="2026-01-04T11:12:00"/>
    <d v="2026-01-06T02:12:00"/>
    <x v="15"/>
    <x v="0"/>
    <s v="No"/>
    <n v="4"/>
    <s v="Yes"/>
    <n v="39"/>
    <s v="No"/>
    <x v="2"/>
    <n v="1.625"/>
    <s v="Team5"/>
    <s v="Junior"/>
    <s v="Evening"/>
  </r>
  <r>
    <s v="T00107"/>
    <s v="C3683"/>
    <x v="1"/>
    <x v="0"/>
    <d v="2026-03-13T03:25:00"/>
    <d v="2026-03-15T02:25:00"/>
    <x v="45"/>
    <x v="0"/>
    <s v="No"/>
    <n v="4"/>
    <s v="Yes"/>
    <n v="47.000000000058208"/>
    <s v="No"/>
    <x v="1"/>
    <n v="1.9583333333357587"/>
    <s v="Team4"/>
    <s v="Mid"/>
    <s v="Morning"/>
  </r>
  <r>
    <s v="T00108"/>
    <s v="C2028"/>
    <x v="2"/>
    <x v="2"/>
    <d v="2026-02-03T19:54:00"/>
    <d v="2026-02-05T15:54:00"/>
    <x v="45"/>
    <x v="1"/>
    <s v="No"/>
    <n v="5"/>
    <s v="No"/>
    <n v="43.999999999883585"/>
    <s v="No"/>
    <x v="0"/>
    <n v="1.8333333333284827"/>
    <s v="Team4"/>
    <s v="Mid"/>
    <s v="Morning"/>
  </r>
  <r>
    <s v="T00109"/>
    <s v="C3156"/>
    <x v="3"/>
    <x v="0"/>
    <d v="2026-01-31T06:49:00"/>
    <d v="2026-01-31T10:49:00"/>
    <x v="45"/>
    <x v="0"/>
    <s v="No"/>
    <n v="3"/>
    <s v="Yes"/>
    <n v="3.9999999999417923"/>
    <s v="No"/>
    <x v="2"/>
    <n v="0.16666666666424135"/>
    <s v="Team4"/>
    <s v="Mid"/>
    <s v="Morning"/>
  </r>
  <r>
    <s v="T00110"/>
    <s v="C3464"/>
    <x v="1"/>
    <x v="1"/>
    <d v="2026-02-14T14:15:00"/>
    <d v="2026-02-15T22:15:00"/>
    <x v="43"/>
    <x v="0"/>
    <s v="No"/>
    <n v="3"/>
    <s v="Yes"/>
    <n v="32.000000000058208"/>
    <s v="No"/>
    <x v="0"/>
    <n v="1.3333333333357587"/>
    <s v="Team1"/>
    <s v="Mid"/>
    <s v="Morning"/>
  </r>
  <r>
    <s v="T00111"/>
    <s v="C0239"/>
    <x v="0"/>
    <x v="2"/>
    <d v="2026-03-10T00:12:00"/>
    <d v="2026-03-10T22:12:00"/>
    <x v="3"/>
    <x v="0"/>
    <s v="No"/>
    <n v="3"/>
    <s v="Yes"/>
    <n v="22.000000000116415"/>
    <s v="No"/>
    <x v="1"/>
    <n v="0.91666666667151731"/>
    <s v="Team5"/>
    <s v="Senior"/>
    <s v="Morning"/>
  </r>
  <r>
    <s v="T00112"/>
    <s v="C4201"/>
    <x v="1"/>
    <x v="0"/>
    <d v="2026-01-12T03:54:00"/>
    <d v="2026-01-12T18:54:00"/>
    <x v="30"/>
    <x v="0"/>
    <s v="No"/>
    <n v="5"/>
    <s v="Yes"/>
    <n v="15"/>
    <s v="No"/>
    <x v="2"/>
    <n v="0.625"/>
    <s v="Team4"/>
    <s v="Mid"/>
    <s v="Night"/>
  </r>
  <r>
    <s v="T00113"/>
    <s v="C4940"/>
    <x v="3"/>
    <x v="1"/>
    <d v="2026-02-23T03:50:00"/>
    <d v="2026-02-24T14:50:00"/>
    <x v="1"/>
    <x v="0"/>
    <s v="No"/>
    <n v="5"/>
    <s v="Yes"/>
    <n v="35.000000000058208"/>
    <s v="No"/>
    <x v="0"/>
    <n v="1.4583333333357587"/>
    <s v="Team4"/>
    <s v="Senior"/>
    <s v="Evening"/>
  </r>
  <r>
    <s v="T00114"/>
    <s v="C2608"/>
    <x v="2"/>
    <x v="1"/>
    <d v="2026-01-12T22:05:00"/>
    <d v="2026-01-15T19:05:00"/>
    <x v="3"/>
    <x v="0"/>
    <s v="No"/>
    <n v="3"/>
    <s v="Yes"/>
    <n v="69"/>
    <s v="Yes"/>
    <x v="2"/>
    <n v="2.875"/>
    <s v="Team5"/>
    <s v="Senior"/>
    <s v="Morning"/>
  </r>
  <r>
    <s v="T00115"/>
    <s v="C3862"/>
    <x v="3"/>
    <x v="1"/>
    <d v="2026-02-04T00:49:00"/>
    <d v="2026-02-05T07:49:00"/>
    <x v="39"/>
    <x v="0"/>
    <s v="No"/>
    <n v="4"/>
    <s v="Yes"/>
    <n v="30.999999999941792"/>
    <s v="No"/>
    <x v="0"/>
    <n v="1.2916666666642413"/>
    <s v="Team5"/>
    <s v="Junior"/>
    <s v="Evening"/>
  </r>
  <r>
    <s v="T00116"/>
    <s v="C3904"/>
    <x v="4"/>
    <x v="1"/>
    <d v="2026-02-08T21:21:00"/>
    <d v="2026-02-10T18:21:00"/>
    <x v="7"/>
    <x v="0"/>
    <s v="No"/>
    <n v="3"/>
    <s v="Yes"/>
    <n v="45"/>
    <s v="No"/>
    <x v="0"/>
    <n v="1.875"/>
    <s v="Team2"/>
    <s v="Junior"/>
    <s v="Night"/>
  </r>
  <r>
    <s v="T00117"/>
    <s v="C1937"/>
    <x v="1"/>
    <x v="1"/>
    <d v="2026-02-08T23:37:00"/>
    <d v="2026-02-09T20:37:00"/>
    <x v="31"/>
    <x v="0"/>
    <s v="No"/>
    <n v="4"/>
    <s v="Yes"/>
    <n v="21"/>
    <s v="No"/>
    <x v="0"/>
    <n v="0.875"/>
    <s v="Team4"/>
    <s v="Senior"/>
    <s v="Evening"/>
  </r>
  <r>
    <s v="T00118"/>
    <s v="C3976"/>
    <x v="3"/>
    <x v="0"/>
    <d v="2026-01-13T01:24:00"/>
    <d v="2026-01-13T17:24:00"/>
    <x v="8"/>
    <x v="0"/>
    <s v="No"/>
    <n v="4"/>
    <s v="Yes"/>
    <n v="15.999999999941792"/>
    <s v="No"/>
    <x v="2"/>
    <n v="0.66666666666424135"/>
    <s v="Team5"/>
    <s v="Senior"/>
    <s v="Morning"/>
  </r>
  <r>
    <s v="T00119"/>
    <s v="C3343"/>
    <x v="4"/>
    <x v="1"/>
    <d v="2026-03-30T20:37:00"/>
    <d v="2026-04-02T02:37:00"/>
    <x v="36"/>
    <x v="0"/>
    <s v="No"/>
    <n v="4"/>
    <s v="Yes"/>
    <n v="54"/>
    <s v="Yes"/>
    <x v="1"/>
    <n v="2.25"/>
    <s v="Team1"/>
    <s v="Junior"/>
    <s v="Morning"/>
  </r>
  <r>
    <s v="T00120"/>
    <s v="C4154"/>
    <x v="2"/>
    <x v="0"/>
    <d v="2026-02-15T15:02:00"/>
    <d v="2026-02-16T13:02:00"/>
    <x v="34"/>
    <x v="0"/>
    <s v="Yes"/>
    <n v="2"/>
    <s v="Yes"/>
    <n v="22.000000000116415"/>
    <s v="No"/>
    <x v="0"/>
    <n v="0.91666666667151731"/>
    <s v="Team3"/>
    <s v="Senior"/>
    <s v="Night"/>
  </r>
  <r>
    <s v="T00121"/>
    <s v="C4481"/>
    <x v="4"/>
    <x v="1"/>
    <d v="2026-03-06T22:46:00"/>
    <d v="2026-03-07T12:46:00"/>
    <x v="46"/>
    <x v="0"/>
    <s v="No"/>
    <n v="4"/>
    <s v="Yes"/>
    <n v="14.000000000058208"/>
    <s v="No"/>
    <x v="1"/>
    <n v="0.58333333333575865"/>
    <s v="Team5"/>
    <s v="Senior"/>
    <s v="Evening"/>
  </r>
  <r>
    <s v="T00122"/>
    <s v="C3451"/>
    <x v="3"/>
    <x v="0"/>
    <d v="2026-01-22T12:11:00"/>
    <d v="2026-01-23T08:11:00"/>
    <x v="20"/>
    <x v="1"/>
    <s v="No"/>
    <n v="5"/>
    <s v="No"/>
    <n v="19.999999999883585"/>
    <s v="No"/>
    <x v="2"/>
    <n v="0.83333333332848269"/>
    <s v="Team4"/>
    <s v="Junior"/>
    <s v="Evening"/>
  </r>
  <r>
    <s v="T00123"/>
    <s v="C0637"/>
    <x v="1"/>
    <x v="1"/>
    <d v="2026-03-21T13:58:00"/>
    <d v="2026-03-23T14:58:00"/>
    <x v="17"/>
    <x v="0"/>
    <s v="No"/>
    <n v="3"/>
    <s v="Yes"/>
    <n v="49.000000000116415"/>
    <s v="Yes"/>
    <x v="1"/>
    <n v="2.0416666666715173"/>
    <s v="Team2"/>
    <s v="Junior"/>
    <s v="Night"/>
  </r>
  <r>
    <s v="T00124"/>
    <s v="C1603"/>
    <x v="1"/>
    <x v="2"/>
    <d v="2026-01-29T04:58:00"/>
    <d v="2026-01-30T05:58:00"/>
    <x v="5"/>
    <x v="1"/>
    <s v="No"/>
    <n v="5"/>
    <s v="No"/>
    <n v="25.000000000116415"/>
    <s v="No"/>
    <x v="2"/>
    <n v="1.0416666666715173"/>
    <s v="Team1"/>
    <s v="Senior"/>
    <s v="Evening"/>
  </r>
  <r>
    <s v="T00125"/>
    <s v="C0785"/>
    <x v="1"/>
    <x v="1"/>
    <d v="2026-03-09T17:43:00"/>
    <d v="2026-03-11T01:43:00"/>
    <x v="7"/>
    <x v="2"/>
    <s v="No"/>
    <n v="5"/>
    <s v="No"/>
    <n v="32.000000000058208"/>
    <s v="No"/>
    <x v="1"/>
    <n v="1.3333333333357587"/>
    <s v="Team2"/>
    <s v="Junior"/>
    <s v="Night"/>
  </r>
  <r>
    <s v="T00126"/>
    <s v="C2928"/>
    <x v="1"/>
    <x v="1"/>
    <d v="2026-01-16T15:34:00"/>
    <d v="2026-01-18T16:34:00"/>
    <x v="17"/>
    <x v="0"/>
    <s v="No"/>
    <n v="5"/>
    <s v="Yes"/>
    <n v="49.000000000116415"/>
    <s v="Yes"/>
    <x v="2"/>
    <n v="2.0416666666715173"/>
    <s v="Team2"/>
    <s v="Junior"/>
    <s v="Night"/>
  </r>
  <r>
    <s v="T00127"/>
    <s v="C4310"/>
    <x v="0"/>
    <x v="0"/>
    <d v="2026-01-18T02:20:00"/>
    <d v="2026-01-18T12:20:00"/>
    <x v="13"/>
    <x v="0"/>
    <s v="No"/>
    <n v="3"/>
    <s v="Yes"/>
    <n v="10.000000000116415"/>
    <s v="No"/>
    <x v="2"/>
    <n v="0.41666666667151731"/>
    <s v="Team5"/>
    <s v="Junior"/>
    <s v="Evening"/>
  </r>
  <r>
    <s v="T00128"/>
    <s v="C0093"/>
    <x v="0"/>
    <x v="0"/>
    <d v="2026-03-07T11:19:00"/>
    <d v="2026-03-09T06:19:00"/>
    <x v="27"/>
    <x v="0"/>
    <s v="No"/>
    <n v="4"/>
    <s v="Yes"/>
    <n v="42.999999999941792"/>
    <s v="No"/>
    <x v="1"/>
    <n v="1.7916666666642413"/>
    <s v="Team1"/>
    <s v="Junior"/>
    <s v="Morning"/>
  </r>
  <r>
    <s v="T00129"/>
    <s v="C3617"/>
    <x v="4"/>
    <x v="2"/>
    <d v="2026-01-02T17:02:00"/>
    <d v="2026-01-05T10:02:00"/>
    <x v="42"/>
    <x v="0"/>
    <s v="No"/>
    <n v="4"/>
    <s v="Yes"/>
    <n v="65.000000000058208"/>
    <s v="Yes"/>
    <x v="2"/>
    <n v="2.7083333333357587"/>
    <s v="Team1"/>
    <s v="Senior"/>
    <s v="Evening"/>
  </r>
  <r>
    <s v="T00130"/>
    <s v="C1658"/>
    <x v="2"/>
    <x v="2"/>
    <d v="2026-01-30T11:10:00"/>
    <d v="2026-01-31T02:10:00"/>
    <x v="12"/>
    <x v="0"/>
    <s v="No"/>
    <n v="5"/>
    <s v="Yes"/>
    <n v="15"/>
    <s v="No"/>
    <x v="2"/>
    <n v="0.625"/>
    <s v="Team1"/>
    <s v="Junior"/>
    <s v="Morning"/>
  </r>
  <r>
    <s v="T00131"/>
    <s v="C1335"/>
    <x v="2"/>
    <x v="2"/>
    <d v="2026-03-15T07:44:00"/>
    <d v="2026-03-19T03:44:00"/>
    <x v="0"/>
    <x v="1"/>
    <s v="No"/>
    <n v="5"/>
    <s v="No"/>
    <n v="91.999999999883585"/>
    <s v="Yes"/>
    <x v="1"/>
    <n v="3.8333333333284827"/>
    <s v="Team1"/>
    <s v="Senior"/>
    <s v="Morning"/>
  </r>
  <r>
    <s v="T00132"/>
    <s v="C2743"/>
    <x v="1"/>
    <x v="2"/>
    <d v="2026-03-16T01:44:00"/>
    <d v="2026-03-16T19:44:00"/>
    <x v="40"/>
    <x v="1"/>
    <s v="No"/>
    <n v="5"/>
    <s v="No"/>
    <n v="18"/>
    <s v="No"/>
    <x v="1"/>
    <n v="0.75"/>
    <s v="Team4"/>
    <s v="Senior"/>
    <s v="Morning"/>
  </r>
  <r>
    <s v="T00133"/>
    <s v="C0547"/>
    <x v="2"/>
    <x v="2"/>
    <d v="2026-01-20T01:19:00"/>
    <d v="2026-01-23T09:19:00"/>
    <x v="14"/>
    <x v="0"/>
    <s v="No"/>
    <n v="4"/>
    <s v="Yes"/>
    <n v="80.000000000058208"/>
    <s v="Yes"/>
    <x v="2"/>
    <n v="3.3333333333357587"/>
    <s v="Team4"/>
    <s v="Senior"/>
    <s v="Night"/>
  </r>
  <r>
    <s v="T00134"/>
    <s v="C4414"/>
    <x v="4"/>
    <x v="0"/>
    <d v="2026-03-01T23:22:00"/>
    <d v="2026-03-02T15:22:00"/>
    <x v="43"/>
    <x v="0"/>
    <s v="No"/>
    <n v="5"/>
    <s v="Yes"/>
    <n v="15.999999999941792"/>
    <s v="No"/>
    <x v="1"/>
    <n v="0.66666666666424135"/>
    <s v="Team1"/>
    <s v="Mid"/>
    <s v="Morning"/>
  </r>
  <r>
    <s v="T00135"/>
    <s v="C4645"/>
    <x v="4"/>
    <x v="0"/>
    <d v="2026-01-29T22:34:00"/>
    <d v="2026-01-30T21:34:00"/>
    <x v="18"/>
    <x v="0"/>
    <s v="No"/>
    <n v="4"/>
    <s v="Yes"/>
    <n v="22.999999999883585"/>
    <s v="No"/>
    <x v="2"/>
    <n v="0.95833333332848269"/>
    <s v="Team1"/>
    <s v="Mid"/>
    <s v="Morning"/>
  </r>
  <r>
    <s v="T00136"/>
    <s v="C0461"/>
    <x v="3"/>
    <x v="1"/>
    <d v="2026-03-28T13:50:00"/>
    <d v="2026-03-29T14:50:00"/>
    <x v="26"/>
    <x v="0"/>
    <s v="No"/>
    <n v="3"/>
    <s v="Yes"/>
    <n v="24.999999999941792"/>
    <s v="No"/>
    <x v="1"/>
    <n v="1.0416666666642413"/>
    <s v="Team5"/>
    <s v="Senior"/>
    <s v="Night"/>
  </r>
  <r>
    <s v="T00137"/>
    <s v="C0493"/>
    <x v="3"/>
    <x v="0"/>
    <d v="2026-01-07T21:22:00"/>
    <d v="2026-01-09T05:22:00"/>
    <x v="47"/>
    <x v="0"/>
    <s v="No"/>
    <n v="5"/>
    <s v="Yes"/>
    <n v="32.000000000058208"/>
    <s v="No"/>
    <x v="2"/>
    <n v="1.3333333333357587"/>
    <s v="Team4"/>
    <s v="Senior"/>
    <s v="Night"/>
  </r>
  <r>
    <s v="T00138"/>
    <s v="C0770"/>
    <x v="3"/>
    <x v="2"/>
    <d v="2026-01-11T15:44:00"/>
    <d v="2026-01-12T01:44:00"/>
    <x v="14"/>
    <x v="1"/>
    <s v="Yes"/>
    <n v="5"/>
    <s v="No"/>
    <n v="10.000000000116415"/>
    <s v="No"/>
    <x v="2"/>
    <n v="0.41666666667151731"/>
    <s v="Team4"/>
    <s v="Senior"/>
    <s v="Night"/>
  </r>
  <r>
    <s v="T00139"/>
    <s v="C0166"/>
    <x v="4"/>
    <x v="0"/>
    <d v="2026-02-18T12:05:00"/>
    <d v="2026-02-19T17:05:00"/>
    <x v="44"/>
    <x v="0"/>
    <s v="No"/>
    <n v="5"/>
    <s v="Yes"/>
    <n v="29.000000000058208"/>
    <s v="No"/>
    <x v="0"/>
    <n v="1.2083333333357587"/>
    <s v="Team3"/>
    <s v="Senior"/>
    <s v="Evening"/>
  </r>
  <r>
    <s v="T00140"/>
    <s v="C2771"/>
    <x v="2"/>
    <x v="1"/>
    <d v="2026-01-17T17:56:00"/>
    <d v="2026-01-18T23:56:00"/>
    <x v="32"/>
    <x v="0"/>
    <s v="No"/>
    <n v="3"/>
    <s v="Yes"/>
    <n v="30"/>
    <s v="No"/>
    <x v="2"/>
    <n v="1.25"/>
    <s v="Team3"/>
    <s v="Mid"/>
    <s v="Evening"/>
  </r>
  <r>
    <s v="T00141"/>
    <s v="C2435"/>
    <x v="2"/>
    <x v="2"/>
    <d v="2026-02-12T15:41:00"/>
    <d v="2026-02-14T21:41:00"/>
    <x v="8"/>
    <x v="0"/>
    <s v="No"/>
    <n v="5"/>
    <s v="Yes"/>
    <n v="54"/>
    <s v="Yes"/>
    <x v="0"/>
    <n v="2.25"/>
    <s v="Team5"/>
    <s v="Senior"/>
    <s v="Morning"/>
  </r>
  <r>
    <s v="T00142"/>
    <s v="C0795"/>
    <x v="4"/>
    <x v="1"/>
    <d v="2026-02-15T07:43:00"/>
    <d v="2026-02-16T04:43:00"/>
    <x v="12"/>
    <x v="0"/>
    <s v="No"/>
    <n v="4"/>
    <s v="Yes"/>
    <n v="21"/>
    <s v="No"/>
    <x v="0"/>
    <n v="0.875"/>
    <s v="Team1"/>
    <s v="Junior"/>
    <s v="Morning"/>
  </r>
  <r>
    <s v="T00143"/>
    <s v="C0314"/>
    <x v="2"/>
    <x v="1"/>
    <d v="2026-03-12T18:29:00"/>
    <d v="2026-03-14T04:29:00"/>
    <x v="48"/>
    <x v="1"/>
    <s v="No"/>
    <n v="3"/>
    <s v="No"/>
    <n v="33.999999999941792"/>
    <s v="No"/>
    <x v="1"/>
    <n v="1.4166666666642413"/>
    <s v="Team1"/>
    <s v="Mid"/>
    <s v="Morning"/>
  </r>
  <r>
    <s v="T00144"/>
    <s v="C2716"/>
    <x v="4"/>
    <x v="0"/>
    <d v="2026-02-07T16:50:00"/>
    <d v="2026-02-07T23:50:00"/>
    <x v="23"/>
    <x v="1"/>
    <s v="No"/>
    <n v="5"/>
    <s v="No"/>
    <n v="6.9999999999417923"/>
    <s v="No"/>
    <x v="0"/>
    <n v="0.29166666666424135"/>
    <s v="Team1"/>
    <s v="Junior"/>
    <s v="Morning"/>
  </r>
  <r>
    <s v="T00145"/>
    <s v="C0103"/>
    <x v="2"/>
    <x v="1"/>
    <d v="2026-03-29T12:44:00"/>
    <d v="2026-03-30T00:44:00"/>
    <x v="31"/>
    <x v="0"/>
    <s v="No"/>
    <n v="2"/>
    <s v="Yes"/>
    <n v="12"/>
    <s v="No"/>
    <x v="1"/>
    <n v="0.5"/>
    <s v="Team4"/>
    <s v="Senior"/>
    <s v="Evening"/>
  </r>
  <r>
    <s v="T00146"/>
    <s v="C0889"/>
    <x v="1"/>
    <x v="1"/>
    <d v="2026-03-19T23:10:00"/>
    <d v="2026-03-21T03:10:00"/>
    <x v="36"/>
    <x v="1"/>
    <s v="No"/>
    <n v="5"/>
    <s v="No"/>
    <n v="27.999999999941792"/>
    <s v="No"/>
    <x v="1"/>
    <n v="1.1666666666642413"/>
    <s v="Team1"/>
    <s v="Junior"/>
    <s v="Morning"/>
  </r>
  <r>
    <s v="T00147"/>
    <s v="C2627"/>
    <x v="0"/>
    <x v="0"/>
    <d v="2026-02-02T03:46:00"/>
    <d v="2026-02-03T02:46:00"/>
    <x v="30"/>
    <x v="0"/>
    <s v="Yes"/>
    <n v="1"/>
    <s v="Yes"/>
    <n v="22.999999999883585"/>
    <s v="No"/>
    <x v="0"/>
    <n v="0.95833333332848269"/>
    <s v="Team4"/>
    <s v="Mid"/>
    <s v="Night"/>
  </r>
  <r>
    <s v="T00148"/>
    <s v="C4405"/>
    <x v="1"/>
    <x v="0"/>
    <d v="2026-02-06T04:07:00"/>
    <d v="2026-02-07T06:07:00"/>
    <x v="29"/>
    <x v="0"/>
    <s v="No"/>
    <n v="5"/>
    <s v="Yes"/>
    <n v="26.000000000058208"/>
    <s v="No"/>
    <x v="0"/>
    <n v="1.0833333333357587"/>
    <s v="Team3"/>
    <s v="Mid"/>
    <s v="Evening"/>
  </r>
  <r>
    <s v="T00149"/>
    <s v="C0087"/>
    <x v="3"/>
    <x v="2"/>
    <d v="2026-01-12T12:20:00"/>
    <d v="2026-01-14T16:20:00"/>
    <x v="38"/>
    <x v="0"/>
    <s v="No"/>
    <n v="3"/>
    <s v="Yes"/>
    <n v="51.999999999941792"/>
    <s v="Yes"/>
    <x v="2"/>
    <n v="2.1666666666642413"/>
    <s v="Team5"/>
    <s v="Senior"/>
    <s v="Evening"/>
  </r>
  <r>
    <s v="T00150"/>
    <s v="C3370"/>
    <x v="4"/>
    <x v="0"/>
    <d v="2026-01-27T08:13:00"/>
    <d v="2026-01-27T17:13:00"/>
    <x v="31"/>
    <x v="0"/>
    <s v="No"/>
    <n v="2"/>
    <s v="Yes"/>
    <n v="9"/>
    <s v="No"/>
    <x v="2"/>
    <n v="0.375"/>
    <s v="Team4"/>
    <s v="Senior"/>
    <s v="Evening"/>
  </r>
  <r>
    <s v="T00151"/>
    <s v="C3081"/>
    <x v="3"/>
    <x v="1"/>
    <d v="2026-01-21T22:28:00"/>
    <d v="2026-01-24T07:28:00"/>
    <x v="8"/>
    <x v="0"/>
    <s v="No"/>
    <n v="5"/>
    <s v="Yes"/>
    <n v="57"/>
    <s v="Yes"/>
    <x v="2"/>
    <n v="2.375"/>
    <s v="Team5"/>
    <s v="Senior"/>
    <s v="Morning"/>
  </r>
  <r>
    <s v="T00152"/>
    <s v="C0444"/>
    <x v="4"/>
    <x v="2"/>
    <d v="2026-03-05T09:55:00"/>
    <d v="2026-03-06T06:55:00"/>
    <x v="45"/>
    <x v="0"/>
    <s v="No"/>
    <n v="4"/>
    <s v="Yes"/>
    <n v="21"/>
    <s v="No"/>
    <x v="1"/>
    <n v="0.875"/>
    <s v="Team4"/>
    <s v="Mid"/>
    <s v="Morning"/>
  </r>
  <r>
    <s v="T00153"/>
    <s v="C4133"/>
    <x v="2"/>
    <x v="1"/>
    <d v="2026-01-19T05:46:00"/>
    <d v="2026-01-22T04:46:00"/>
    <x v="4"/>
    <x v="0"/>
    <s v="No"/>
    <n v="5"/>
    <s v="Yes"/>
    <n v="71.000000000058208"/>
    <s v="Yes"/>
    <x v="2"/>
    <n v="2.9583333333357587"/>
    <s v="Team5"/>
    <s v="Senior"/>
    <s v="Evening"/>
  </r>
  <r>
    <s v="T00154"/>
    <s v="C2482"/>
    <x v="0"/>
    <x v="1"/>
    <d v="2026-02-14T13:11:00"/>
    <d v="2026-02-15T04:11:00"/>
    <x v="45"/>
    <x v="0"/>
    <s v="No"/>
    <n v="5"/>
    <s v="Yes"/>
    <n v="15"/>
    <s v="No"/>
    <x v="0"/>
    <n v="0.625"/>
    <s v="Team4"/>
    <s v="Mid"/>
    <s v="Morning"/>
  </r>
  <r>
    <s v="T00155"/>
    <s v="C0040"/>
    <x v="0"/>
    <x v="2"/>
    <d v="2026-02-24T12:06:00"/>
    <d v="2026-02-28T02:06:00"/>
    <x v="21"/>
    <x v="0"/>
    <s v="No"/>
    <n v="4"/>
    <s v="Yes"/>
    <n v="86.000000000058208"/>
    <s v="Yes"/>
    <x v="0"/>
    <n v="3.5833333333357587"/>
    <s v="Team4"/>
    <s v="Senior"/>
    <s v="Night"/>
  </r>
  <r>
    <s v="T00156"/>
    <s v="C1047"/>
    <x v="3"/>
    <x v="2"/>
    <d v="2026-01-25T23:44:00"/>
    <d v="2026-01-28T13:44:00"/>
    <x v="10"/>
    <x v="0"/>
    <s v="No"/>
    <n v="3"/>
    <s v="Yes"/>
    <n v="62.000000000058208"/>
    <s v="Yes"/>
    <x v="2"/>
    <n v="2.5833333333357587"/>
    <s v="Team1"/>
    <s v="Senior"/>
    <s v="Night"/>
  </r>
  <r>
    <s v="T00157"/>
    <s v="C0028"/>
    <x v="2"/>
    <x v="0"/>
    <d v="2026-02-16T01:59:00"/>
    <d v="2026-02-17T21:59:00"/>
    <x v="5"/>
    <x v="0"/>
    <s v="No"/>
    <n v="4"/>
    <s v="Yes"/>
    <n v="44.000000000058208"/>
    <s v="No"/>
    <x v="0"/>
    <n v="1.8333333333357587"/>
    <s v="Team1"/>
    <s v="Senior"/>
    <s v="Evening"/>
  </r>
  <r>
    <s v="T00158"/>
    <s v="C4767"/>
    <x v="1"/>
    <x v="2"/>
    <d v="2026-02-21T13:29:00"/>
    <d v="2026-02-25T06:29:00"/>
    <x v="35"/>
    <x v="0"/>
    <s v="No"/>
    <n v="3"/>
    <s v="Yes"/>
    <n v="89.000000000058208"/>
    <s v="Yes"/>
    <x v="0"/>
    <n v="3.7083333333357587"/>
    <s v="Team1"/>
    <s v="Senior"/>
    <s v="Night"/>
  </r>
  <r>
    <s v="T00159"/>
    <s v="C4081"/>
    <x v="2"/>
    <x v="2"/>
    <d v="2026-03-30T19:36:00"/>
    <d v="2026-04-02T03:36:00"/>
    <x v="8"/>
    <x v="0"/>
    <s v="No"/>
    <n v="3"/>
    <s v="Yes"/>
    <n v="56.000000000058208"/>
    <s v="Yes"/>
    <x v="1"/>
    <n v="2.3333333333357587"/>
    <s v="Team5"/>
    <s v="Senior"/>
    <s v="Morning"/>
  </r>
  <r>
    <s v="T00160"/>
    <s v="C1106"/>
    <x v="3"/>
    <x v="0"/>
    <d v="2026-03-14T22:32:00"/>
    <d v="2026-03-15T07:32:00"/>
    <x v="26"/>
    <x v="0"/>
    <s v="No"/>
    <n v="4"/>
    <s v="Yes"/>
    <n v="9"/>
    <s v="No"/>
    <x v="1"/>
    <n v="0.375"/>
    <s v="Team5"/>
    <s v="Senior"/>
    <s v="Night"/>
  </r>
  <r>
    <s v="T00161"/>
    <s v="C4817"/>
    <x v="0"/>
    <x v="1"/>
    <d v="2026-03-08T02:53:00"/>
    <d v="2026-03-10T20:53:00"/>
    <x v="37"/>
    <x v="0"/>
    <s v="No"/>
    <n v="5"/>
    <s v="Yes"/>
    <n v="66"/>
    <s v="Yes"/>
    <x v="1"/>
    <n v="2.75"/>
    <s v="Team5"/>
    <s v="Junior"/>
    <s v="Evening"/>
  </r>
  <r>
    <s v="T00162"/>
    <s v="C1410"/>
    <x v="0"/>
    <x v="0"/>
    <d v="2026-01-11T10:17:00"/>
    <d v="2026-01-13T01:17:00"/>
    <x v="22"/>
    <x v="0"/>
    <s v="No"/>
    <n v="4"/>
    <s v="Yes"/>
    <n v="39"/>
    <s v="No"/>
    <x v="2"/>
    <n v="1.625"/>
    <s v="Team4"/>
    <s v="Junior"/>
    <s v="Morning"/>
  </r>
  <r>
    <s v="T00163"/>
    <s v="C4826"/>
    <x v="0"/>
    <x v="1"/>
    <d v="2026-01-22T22:15:00"/>
    <d v="2026-01-23T21:15:00"/>
    <x v="36"/>
    <x v="0"/>
    <s v="No"/>
    <n v="3"/>
    <s v="Yes"/>
    <n v="22.999999999883585"/>
    <s v="No"/>
    <x v="2"/>
    <n v="0.95833333332848269"/>
    <s v="Team1"/>
    <s v="Junior"/>
    <s v="Morning"/>
  </r>
  <r>
    <s v="T00164"/>
    <s v="C3377"/>
    <x v="1"/>
    <x v="1"/>
    <d v="2026-01-09T13:16:00"/>
    <d v="2026-01-12T07:16:00"/>
    <x v="39"/>
    <x v="0"/>
    <s v="No"/>
    <n v="4"/>
    <s v="Yes"/>
    <n v="66"/>
    <s v="Yes"/>
    <x v="2"/>
    <n v="2.75"/>
    <s v="Team5"/>
    <s v="Junior"/>
    <s v="Evening"/>
  </r>
  <r>
    <s v="T00165"/>
    <s v="C3331"/>
    <x v="4"/>
    <x v="1"/>
    <d v="2026-02-26T09:38:00"/>
    <d v="2026-02-28T23:38:00"/>
    <x v="10"/>
    <x v="0"/>
    <s v="No"/>
    <n v="4"/>
    <s v="Yes"/>
    <n v="62.000000000058208"/>
    <s v="Yes"/>
    <x v="0"/>
    <n v="2.5833333333357587"/>
    <s v="Team1"/>
    <s v="Senior"/>
    <s v="Night"/>
  </r>
  <r>
    <s v="T00166"/>
    <s v="C1209"/>
    <x v="3"/>
    <x v="1"/>
    <d v="2026-01-27T08:26:00"/>
    <d v="2026-01-28T22:26:00"/>
    <x v="18"/>
    <x v="2"/>
    <s v="No"/>
    <n v="4"/>
    <s v="No"/>
    <n v="37.999999999883585"/>
    <s v="No"/>
    <x v="2"/>
    <n v="1.5833333333284827"/>
    <s v="Team1"/>
    <s v="Mid"/>
    <s v="Morning"/>
  </r>
  <r>
    <s v="T00167"/>
    <s v="C1795"/>
    <x v="3"/>
    <x v="0"/>
    <d v="2026-02-03T19:06:00"/>
    <d v="2026-02-04T13:06:00"/>
    <x v="48"/>
    <x v="0"/>
    <s v="Yes"/>
    <n v="4"/>
    <s v="Yes"/>
    <n v="18"/>
    <s v="No"/>
    <x v="0"/>
    <n v="0.75"/>
    <s v="Team1"/>
    <s v="Mid"/>
    <s v="Morning"/>
  </r>
  <r>
    <s v="T00168"/>
    <s v="C3580"/>
    <x v="0"/>
    <x v="2"/>
    <d v="2026-02-05T04:59:00"/>
    <d v="2026-02-05T20:59:00"/>
    <x v="47"/>
    <x v="0"/>
    <s v="No"/>
    <n v="5"/>
    <s v="Yes"/>
    <n v="15.999999999941792"/>
    <s v="No"/>
    <x v="0"/>
    <n v="0.66666666666424135"/>
    <s v="Team4"/>
    <s v="Senior"/>
    <s v="Night"/>
  </r>
  <r>
    <s v="T00169"/>
    <s v="C4226"/>
    <x v="4"/>
    <x v="2"/>
    <d v="2026-02-09T01:46:00"/>
    <d v="2026-02-10T07:46:00"/>
    <x v="0"/>
    <x v="0"/>
    <s v="No"/>
    <n v="4"/>
    <s v="Yes"/>
    <n v="30"/>
    <s v="No"/>
    <x v="0"/>
    <n v="1.25"/>
    <s v="Team1"/>
    <s v="Senior"/>
    <s v="Morning"/>
  </r>
  <r>
    <s v="T00170"/>
    <s v="C2886"/>
    <x v="4"/>
    <x v="0"/>
    <d v="2026-02-11T22:19:00"/>
    <d v="2026-02-13T21:19:00"/>
    <x v="33"/>
    <x v="1"/>
    <s v="No"/>
    <n v="4"/>
    <s v="No"/>
    <n v="47.000000000058208"/>
    <s v="No"/>
    <x v="0"/>
    <n v="1.9583333333357587"/>
    <s v="Team5"/>
    <s v="Junior"/>
    <s v="Night"/>
  </r>
  <r>
    <s v="T00171"/>
    <s v="C1514"/>
    <x v="4"/>
    <x v="0"/>
    <d v="2026-02-07T23:47:00"/>
    <d v="2026-02-09T15:47:00"/>
    <x v="48"/>
    <x v="0"/>
    <s v="No"/>
    <n v="3"/>
    <s v="Yes"/>
    <n v="39.999999999941792"/>
    <s v="No"/>
    <x v="0"/>
    <n v="1.6666666666642413"/>
    <s v="Team1"/>
    <s v="Mid"/>
    <s v="Morning"/>
  </r>
  <r>
    <s v="T00172"/>
    <s v="C3210"/>
    <x v="1"/>
    <x v="0"/>
    <d v="2026-03-06T18:11:00"/>
    <d v="2026-03-07T12:11:00"/>
    <x v="6"/>
    <x v="0"/>
    <s v="No"/>
    <n v="4"/>
    <s v="Yes"/>
    <n v="18"/>
    <s v="No"/>
    <x v="1"/>
    <n v="0.75"/>
    <s v="Team3"/>
    <s v="Mid"/>
    <s v="Night"/>
  </r>
  <r>
    <s v="T00173"/>
    <s v="C1653"/>
    <x v="0"/>
    <x v="1"/>
    <d v="2026-01-04T07:47:00"/>
    <d v="2026-01-05T07:47:00"/>
    <x v="13"/>
    <x v="0"/>
    <s v="No"/>
    <n v="3"/>
    <s v="Yes"/>
    <n v="24"/>
    <s v="No"/>
    <x v="2"/>
    <n v="1"/>
    <s v="Team5"/>
    <s v="Junior"/>
    <s v="Evening"/>
  </r>
  <r>
    <s v="T00174"/>
    <s v="C4449"/>
    <x v="3"/>
    <x v="0"/>
    <d v="2026-01-05T09:26:00"/>
    <d v="2026-01-06T20:26:00"/>
    <x v="1"/>
    <x v="0"/>
    <s v="No"/>
    <n v="3"/>
    <s v="Yes"/>
    <n v="35.000000000058208"/>
    <s v="No"/>
    <x v="2"/>
    <n v="1.4583333333357587"/>
    <s v="Team4"/>
    <s v="Senior"/>
    <s v="Evening"/>
  </r>
  <r>
    <s v="T00175"/>
    <s v="C3098"/>
    <x v="3"/>
    <x v="2"/>
    <d v="2026-03-12T18:23:00"/>
    <d v="2026-03-13T15:23:00"/>
    <x v="39"/>
    <x v="0"/>
    <s v="Yes"/>
    <n v="3"/>
    <s v="Yes"/>
    <n v="21"/>
    <s v="No"/>
    <x v="1"/>
    <n v="0.875"/>
    <s v="Team5"/>
    <s v="Junior"/>
    <s v="Evening"/>
  </r>
  <r>
    <s v="T00176"/>
    <s v="C2464"/>
    <x v="4"/>
    <x v="1"/>
    <d v="2026-01-10T18:44:00"/>
    <d v="2026-01-13T05:44:00"/>
    <x v="49"/>
    <x v="0"/>
    <s v="No"/>
    <n v="4"/>
    <s v="Yes"/>
    <n v="59.000000000058208"/>
    <s v="Yes"/>
    <x v="2"/>
    <n v="2.4583333333357587"/>
    <s v="Team5"/>
    <s v="Mid"/>
    <s v="Evening"/>
  </r>
  <r>
    <s v="T00177"/>
    <s v="C3631"/>
    <x v="1"/>
    <x v="2"/>
    <d v="2026-01-27T22:28:00"/>
    <d v="2026-01-31T20:28:00"/>
    <x v="16"/>
    <x v="1"/>
    <s v="No"/>
    <n v="3"/>
    <s v="No"/>
    <n v="93.999999999941792"/>
    <s v="Yes"/>
    <x v="2"/>
    <n v="3.9166666666642413"/>
    <s v="Team3"/>
    <s v="Junior"/>
    <s v="Evening"/>
  </r>
  <r>
    <s v="T00178"/>
    <s v="C3300"/>
    <x v="3"/>
    <x v="2"/>
    <d v="2026-03-01T11:26:00"/>
    <d v="2026-03-05T01:26:00"/>
    <x v="0"/>
    <x v="0"/>
    <s v="No"/>
    <n v="4"/>
    <s v="Yes"/>
    <n v="85.999999999883585"/>
    <s v="Yes"/>
    <x v="1"/>
    <n v="3.5833333333284827"/>
    <s v="Team1"/>
    <s v="Senior"/>
    <s v="Morning"/>
  </r>
  <r>
    <s v="T00179"/>
    <s v="C4990"/>
    <x v="4"/>
    <x v="2"/>
    <d v="2026-02-05T08:06:00"/>
    <d v="2026-02-08T06:06:00"/>
    <x v="47"/>
    <x v="0"/>
    <s v="No"/>
    <n v="5"/>
    <s v="Yes"/>
    <n v="69.999999999941792"/>
    <s v="Yes"/>
    <x v="0"/>
    <n v="2.9166666666642413"/>
    <s v="Team4"/>
    <s v="Senior"/>
    <s v="Night"/>
  </r>
  <r>
    <s v="T00180"/>
    <s v="C1181"/>
    <x v="3"/>
    <x v="0"/>
    <d v="2026-01-26T01:31:00"/>
    <d v="2026-01-26T20:31:00"/>
    <x v="27"/>
    <x v="0"/>
    <s v="No"/>
    <n v="4"/>
    <s v="Yes"/>
    <n v="18.999999999941792"/>
    <s v="No"/>
    <x v="2"/>
    <n v="0.79166666666424135"/>
    <s v="Team1"/>
    <s v="Junior"/>
    <s v="Morning"/>
  </r>
  <r>
    <s v="T00181"/>
    <s v="C4314"/>
    <x v="4"/>
    <x v="1"/>
    <d v="2026-01-19T16:00:00"/>
    <d v="2026-01-21T13:00:00"/>
    <x v="36"/>
    <x v="0"/>
    <s v="No"/>
    <n v="4"/>
    <s v="Yes"/>
    <n v="45"/>
    <s v="No"/>
    <x v="2"/>
    <n v="1.875"/>
    <s v="Team1"/>
    <s v="Junior"/>
    <s v="Morning"/>
  </r>
  <r>
    <s v="T00182"/>
    <s v="C1468"/>
    <x v="0"/>
    <x v="2"/>
    <d v="2026-01-22T19:43:00"/>
    <d v="2026-01-24T05:43:00"/>
    <x v="30"/>
    <x v="0"/>
    <s v="No"/>
    <n v="4"/>
    <s v="Yes"/>
    <n v="33.999999999941792"/>
    <s v="No"/>
    <x v="2"/>
    <n v="1.4166666666642413"/>
    <s v="Team4"/>
    <s v="Mid"/>
    <s v="Night"/>
  </r>
  <r>
    <s v="T00183"/>
    <s v="C1902"/>
    <x v="2"/>
    <x v="1"/>
    <d v="2026-03-19T12:21:00"/>
    <d v="2026-03-20T23:21:00"/>
    <x v="3"/>
    <x v="0"/>
    <s v="No"/>
    <n v="5"/>
    <s v="Yes"/>
    <n v="35.000000000058208"/>
    <s v="No"/>
    <x v="1"/>
    <n v="1.4583333333357587"/>
    <s v="Team5"/>
    <s v="Senior"/>
    <s v="Morning"/>
  </r>
  <r>
    <s v="T00184"/>
    <s v="C4703"/>
    <x v="2"/>
    <x v="0"/>
    <d v="2026-01-08T05:02:00"/>
    <d v="2026-01-10T01:02:00"/>
    <x v="9"/>
    <x v="0"/>
    <s v="No"/>
    <n v="3"/>
    <s v="Yes"/>
    <n v="44.000000000058208"/>
    <s v="No"/>
    <x v="2"/>
    <n v="1.8333333333357587"/>
    <s v="Team1"/>
    <s v="Junior"/>
    <s v="Night"/>
  </r>
  <r>
    <s v="T00185"/>
    <s v="C1840"/>
    <x v="3"/>
    <x v="0"/>
    <d v="2026-03-24T07:48:00"/>
    <d v="2026-03-24T22:48:00"/>
    <x v="14"/>
    <x v="0"/>
    <s v="No"/>
    <n v="4"/>
    <s v="Yes"/>
    <n v="15"/>
    <s v="No"/>
    <x v="1"/>
    <n v="0.625"/>
    <s v="Team4"/>
    <s v="Senior"/>
    <s v="Night"/>
  </r>
  <r>
    <s v="T00186"/>
    <s v="C4443"/>
    <x v="1"/>
    <x v="2"/>
    <d v="2026-01-21T01:01:00"/>
    <d v="2026-01-24T04:01:00"/>
    <x v="32"/>
    <x v="0"/>
    <s v="No"/>
    <n v="3"/>
    <s v="Yes"/>
    <n v="75"/>
    <s v="Yes"/>
    <x v="2"/>
    <n v="3.125"/>
    <s v="Team3"/>
    <s v="Mid"/>
    <s v="Evening"/>
  </r>
  <r>
    <s v="T00187"/>
    <s v="C2564"/>
    <x v="4"/>
    <x v="2"/>
    <d v="2026-01-19T18:52:00"/>
    <d v="2026-01-21T15:52:00"/>
    <x v="49"/>
    <x v="0"/>
    <s v="No"/>
    <n v="3"/>
    <s v="Yes"/>
    <n v="45"/>
    <s v="No"/>
    <x v="2"/>
    <n v="1.875"/>
    <s v="Team5"/>
    <s v="Mid"/>
    <s v="Evening"/>
  </r>
  <r>
    <s v="T00188"/>
    <s v="C3600"/>
    <x v="1"/>
    <x v="0"/>
    <d v="2026-02-26T16:04:00"/>
    <d v="2026-02-27T08:04:00"/>
    <x v="35"/>
    <x v="0"/>
    <s v="No"/>
    <n v="5"/>
    <s v="Yes"/>
    <n v="15.999999999941792"/>
    <s v="No"/>
    <x v="0"/>
    <n v="0.66666666666424135"/>
    <s v="Team1"/>
    <s v="Senior"/>
    <s v="Night"/>
  </r>
  <r>
    <s v="T00189"/>
    <s v="C0940"/>
    <x v="2"/>
    <x v="1"/>
    <d v="2026-03-03T12:30:00"/>
    <d v="2026-03-04T00:30:00"/>
    <x v="16"/>
    <x v="1"/>
    <s v="No"/>
    <n v="3"/>
    <s v="No"/>
    <n v="12"/>
    <s v="No"/>
    <x v="1"/>
    <n v="0.5"/>
    <s v="Team3"/>
    <s v="Junior"/>
    <s v="Evening"/>
  </r>
  <r>
    <s v="T00190"/>
    <s v="C3391"/>
    <x v="2"/>
    <x v="2"/>
    <d v="2026-03-04T10:42:00"/>
    <d v="2026-03-06T17:42:00"/>
    <x v="18"/>
    <x v="0"/>
    <s v="No"/>
    <n v="5"/>
    <s v="Yes"/>
    <n v="55.000000000116415"/>
    <s v="Yes"/>
    <x v="1"/>
    <n v="2.2916666666715173"/>
    <s v="Team1"/>
    <s v="Mid"/>
    <s v="Morning"/>
  </r>
  <r>
    <s v="T00191"/>
    <s v="C4042"/>
    <x v="0"/>
    <x v="0"/>
    <d v="2026-03-21T06:26:00"/>
    <d v="2026-03-23T01:26:00"/>
    <x v="39"/>
    <x v="1"/>
    <s v="No"/>
    <n v="4"/>
    <s v="No"/>
    <n v="42.999999999941792"/>
    <s v="No"/>
    <x v="1"/>
    <n v="1.7916666666642413"/>
    <s v="Team5"/>
    <s v="Junior"/>
    <s v="Evening"/>
  </r>
  <r>
    <s v="T00192"/>
    <s v="C3914"/>
    <x v="0"/>
    <x v="2"/>
    <d v="2026-02-15T20:41:00"/>
    <d v="2026-02-19T01:41:00"/>
    <x v="20"/>
    <x v="0"/>
    <s v="No"/>
    <n v="5"/>
    <s v="Yes"/>
    <n v="77.000000000058208"/>
    <s v="Yes"/>
    <x v="0"/>
    <n v="3.2083333333357587"/>
    <s v="Team4"/>
    <s v="Junior"/>
    <s v="Evening"/>
  </r>
  <r>
    <s v="T00193"/>
    <s v="C4774"/>
    <x v="0"/>
    <x v="1"/>
    <d v="2026-03-05T08:09:00"/>
    <d v="2026-03-07T17:09:00"/>
    <x v="31"/>
    <x v="0"/>
    <s v="No"/>
    <n v="5"/>
    <s v="Yes"/>
    <n v="57"/>
    <s v="Yes"/>
    <x v="1"/>
    <n v="2.375"/>
    <s v="Team4"/>
    <s v="Senior"/>
    <s v="Evening"/>
  </r>
  <r>
    <s v="T00194"/>
    <s v="C4476"/>
    <x v="3"/>
    <x v="2"/>
    <d v="2026-03-19T06:20:00"/>
    <d v="2026-03-21T21:20:00"/>
    <x v="16"/>
    <x v="0"/>
    <s v="No"/>
    <n v="4"/>
    <s v="Yes"/>
    <n v="63"/>
    <s v="Yes"/>
    <x v="1"/>
    <n v="2.625"/>
    <s v="Team3"/>
    <s v="Junior"/>
    <s v="Evening"/>
  </r>
  <r>
    <s v="T00195"/>
    <s v="C0977"/>
    <x v="0"/>
    <x v="2"/>
    <d v="2026-02-18T21:36:00"/>
    <d v="2026-02-20T13:36:00"/>
    <x v="6"/>
    <x v="0"/>
    <s v="No"/>
    <n v="4"/>
    <s v="Yes"/>
    <n v="39.999999999941792"/>
    <s v="No"/>
    <x v="0"/>
    <n v="1.6666666666642413"/>
    <s v="Team3"/>
    <s v="Mid"/>
    <s v="Night"/>
  </r>
  <r>
    <s v="T00196"/>
    <s v="C3343"/>
    <x v="0"/>
    <x v="0"/>
    <d v="2026-03-07T12:01:00"/>
    <d v="2026-03-09T05:01:00"/>
    <x v="47"/>
    <x v="1"/>
    <s v="No"/>
    <n v="4"/>
    <s v="No"/>
    <n v="40.999999999883585"/>
    <s v="No"/>
    <x v="1"/>
    <n v="1.7083333333284827"/>
    <s v="Team4"/>
    <s v="Senior"/>
    <s v="Night"/>
  </r>
  <r>
    <s v="T00197"/>
    <s v="C1584"/>
    <x v="2"/>
    <x v="1"/>
    <d v="2026-01-31T02:21:00"/>
    <d v="2026-02-02T01:21:00"/>
    <x v="5"/>
    <x v="0"/>
    <s v="No"/>
    <n v="4"/>
    <s v="Yes"/>
    <n v="47.000000000058208"/>
    <s v="No"/>
    <x v="2"/>
    <n v="1.9583333333357587"/>
    <s v="Team1"/>
    <s v="Senior"/>
    <s v="Evening"/>
  </r>
  <r>
    <s v="T00198"/>
    <s v="C4675"/>
    <x v="4"/>
    <x v="2"/>
    <d v="2026-01-28T09:48:00"/>
    <d v="2026-01-29T10:48:00"/>
    <x v="28"/>
    <x v="0"/>
    <s v="No"/>
    <n v="4"/>
    <s v="Yes"/>
    <n v="24.999999999941792"/>
    <s v="No"/>
    <x v="2"/>
    <n v="1.0416666666642413"/>
    <s v="Team3"/>
    <s v="Mid"/>
    <s v="Night"/>
  </r>
  <r>
    <s v="T00199"/>
    <s v="C2379"/>
    <x v="3"/>
    <x v="0"/>
    <d v="2026-02-03T19:22:00"/>
    <d v="2026-02-04T05:22:00"/>
    <x v="19"/>
    <x v="0"/>
    <s v="No"/>
    <n v="4"/>
    <s v="Yes"/>
    <n v="10.000000000116415"/>
    <s v="No"/>
    <x v="0"/>
    <n v="0.41666666667151731"/>
    <s v="Team5"/>
    <s v="Mid"/>
    <s v="Night"/>
  </r>
  <r>
    <s v="T00200"/>
    <s v="C2972"/>
    <x v="0"/>
    <x v="1"/>
    <d v="2026-01-06T21:54:00"/>
    <d v="2026-01-07T19:54:00"/>
    <x v="36"/>
    <x v="0"/>
    <s v="Yes"/>
    <n v="3"/>
    <s v="Yes"/>
    <n v="22.000000000116415"/>
    <s v="No"/>
    <x v="2"/>
    <n v="0.91666666667151731"/>
    <s v="Team1"/>
    <s v="Junior"/>
    <s v="Morning"/>
  </r>
  <r>
    <s v="T00201"/>
    <s v="C0634"/>
    <x v="0"/>
    <x v="2"/>
    <d v="2026-01-23T21:57:00"/>
    <d v="2026-01-27T20:57:00"/>
    <x v="24"/>
    <x v="0"/>
    <s v="No"/>
    <n v="3"/>
    <s v="Yes"/>
    <n v="95.000000000058208"/>
    <s v="Yes"/>
    <x v="2"/>
    <n v="3.9583333333357587"/>
    <s v="Team4"/>
    <s v="Mid"/>
    <s v="Night"/>
  </r>
  <r>
    <s v="T00202"/>
    <s v="C1019"/>
    <x v="0"/>
    <x v="0"/>
    <d v="2026-02-20T21:24:00"/>
    <d v="2026-02-21T02:24:00"/>
    <x v="36"/>
    <x v="0"/>
    <s v="No"/>
    <n v="3"/>
    <s v="Yes"/>
    <n v="4.9999999998835847"/>
    <s v="No"/>
    <x v="0"/>
    <n v="0.20833333332848269"/>
    <s v="Team1"/>
    <s v="Junior"/>
    <s v="Morning"/>
  </r>
  <r>
    <s v="T00203"/>
    <s v="C4838"/>
    <x v="3"/>
    <x v="0"/>
    <d v="2026-02-21T18:33:00"/>
    <d v="2026-02-22T07:33:00"/>
    <x v="30"/>
    <x v="0"/>
    <s v="No"/>
    <n v="3"/>
    <s v="Yes"/>
    <n v="12.999999999941792"/>
    <s v="No"/>
    <x v="0"/>
    <n v="0.54166666666424135"/>
    <s v="Team4"/>
    <s v="Mid"/>
    <s v="Night"/>
  </r>
  <r>
    <s v="T00204"/>
    <s v="C1348"/>
    <x v="2"/>
    <x v="2"/>
    <d v="2026-03-19T14:33:00"/>
    <d v="2026-03-20T23:33:00"/>
    <x v="38"/>
    <x v="0"/>
    <s v="No"/>
    <n v="4"/>
    <s v="Yes"/>
    <n v="33"/>
    <s v="No"/>
    <x v="1"/>
    <n v="1.375"/>
    <s v="Team5"/>
    <s v="Senior"/>
    <s v="Evening"/>
  </r>
  <r>
    <s v="T00205"/>
    <s v="C1331"/>
    <x v="4"/>
    <x v="1"/>
    <d v="2026-01-27T07:32:00"/>
    <d v="2026-01-30T04:32:00"/>
    <x v="44"/>
    <x v="0"/>
    <s v="No"/>
    <n v="3"/>
    <s v="Yes"/>
    <n v="69"/>
    <s v="Yes"/>
    <x v="2"/>
    <n v="2.875"/>
    <s v="Team3"/>
    <s v="Senior"/>
    <s v="Evening"/>
  </r>
  <r>
    <s v="T00206"/>
    <s v="C0257"/>
    <x v="1"/>
    <x v="0"/>
    <d v="2026-03-17T13:59:00"/>
    <d v="2026-03-18T12:59:00"/>
    <x v="33"/>
    <x v="0"/>
    <s v="No"/>
    <n v="4"/>
    <s v="Yes"/>
    <n v="23.000000000058208"/>
    <s v="No"/>
    <x v="1"/>
    <n v="0.95833333333575865"/>
    <s v="Team5"/>
    <s v="Junior"/>
    <s v="Night"/>
  </r>
  <r>
    <s v="T00207"/>
    <s v="C4941"/>
    <x v="3"/>
    <x v="0"/>
    <d v="2026-03-30T18:41:00"/>
    <d v="2026-03-31T14:41:00"/>
    <x v="48"/>
    <x v="0"/>
    <s v="No"/>
    <n v="4"/>
    <s v="Yes"/>
    <n v="20.000000000058208"/>
    <s v="No"/>
    <x v="1"/>
    <n v="0.83333333333575865"/>
    <s v="Team1"/>
    <s v="Mid"/>
    <s v="Morning"/>
  </r>
  <r>
    <s v="T00208"/>
    <s v="C3346"/>
    <x v="0"/>
    <x v="1"/>
    <d v="2026-03-15T05:16:00"/>
    <d v="2026-03-18T04:16:00"/>
    <x v="30"/>
    <x v="0"/>
    <s v="No"/>
    <n v="3"/>
    <s v="Yes"/>
    <n v="70.999999999883585"/>
    <s v="Yes"/>
    <x v="1"/>
    <n v="2.9583333333284827"/>
    <s v="Team4"/>
    <s v="Mid"/>
    <s v="Night"/>
  </r>
  <r>
    <s v="T00209"/>
    <s v="C2535"/>
    <x v="4"/>
    <x v="0"/>
    <d v="2026-01-25T05:03:00"/>
    <d v="2026-01-25T17:03:00"/>
    <x v="22"/>
    <x v="0"/>
    <s v="No"/>
    <n v="4"/>
    <s v="Yes"/>
    <n v="12"/>
    <s v="No"/>
    <x v="2"/>
    <n v="0.5"/>
    <s v="Team4"/>
    <s v="Junior"/>
    <s v="Morning"/>
  </r>
  <r>
    <s v="T00210"/>
    <s v="C3230"/>
    <x v="2"/>
    <x v="0"/>
    <d v="2026-03-19T02:56:00"/>
    <d v="2026-03-20T02:56:00"/>
    <x v="14"/>
    <x v="0"/>
    <s v="No"/>
    <n v="4"/>
    <s v="Yes"/>
    <n v="24"/>
    <s v="No"/>
    <x v="1"/>
    <n v="1"/>
    <s v="Team4"/>
    <s v="Senior"/>
    <s v="Night"/>
  </r>
  <r>
    <s v="T00211"/>
    <s v="C1737"/>
    <x v="2"/>
    <x v="1"/>
    <d v="2026-03-10T08:09:00"/>
    <d v="2026-03-10T12:09:00"/>
    <x v="0"/>
    <x v="2"/>
    <s v="No"/>
    <n v="4"/>
    <s v="No"/>
    <n v="3.9999999999417923"/>
    <s v="No"/>
    <x v="1"/>
    <n v="0.16666666666424135"/>
    <s v="Team1"/>
    <s v="Senior"/>
    <s v="Morning"/>
  </r>
  <r>
    <s v="T00212"/>
    <s v="C2936"/>
    <x v="4"/>
    <x v="2"/>
    <d v="2026-01-15T07:43:00"/>
    <d v="2026-01-15T16:43:00"/>
    <x v="34"/>
    <x v="0"/>
    <s v="No"/>
    <n v="5"/>
    <s v="Yes"/>
    <n v="9"/>
    <s v="No"/>
    <x v="2"/>
    <n v="0.375"/>
    <s v="Team3"/>
    <s v="Senior"/>
    <s v="Night"/>
  </r>
  <r>
    <s v="T00213"/>
    <s v="C4302"/>
    <x v="3"/>
    <x v="1"/>
    <d v="2026-03-24T11:37:00"/>
    <d v="2026-03-24T23:37:00"/>
    <x v="49"/>
    <x v="0"/>
    <s v="No"/>
    <n v="4"/>
    <s v="Yes"/>
    <n v="12"/>
    <s v="No"/>
    <x v="1"/>
    <n v="0.5"/>
    <s v="Team5"/>
    <s v="Mid"/>
    <s v="Evening"/>
  </r>
  <r>
    <s v="T00214"/>
    <s v="C1597"/>
    <x v="3"/>
    <x v="0"/>
    <d v="2026-01-10T01:13:00"/>
    <d v="2026-01-10T07:13:00"/>
    <x v="30"/>
    <x v="0"/>
    <s v="No"/>
    <n v="3"/>
    <s v="Yes"/>
    <n v="6"/>
    <s v="No"/>
    <x v="2"/>
    <n v="0.25"/>
    <s v="Team4"/>
    <s v="Mid"/>
    <s v="Night"/>
  </r>
  <r>
    <s v="T00215"/>
    <s v="C1679"/>
    <x v="0"/>
    <x v="0"/>
    <d v="2026-01-28T08:34:00"/>
    <d v="2026-01-28T19:34:00"/>
    <x v="36"/>
    <x v="0"/>
    <s v="No"/>
    <n v="5"/>
    <s v="Yes"/>
    <n v="11.000000000058208"/>
    <s v="No"/>
    <x v="2"/>
    <n v="0.45833333333575865"/>
    <s v="Team1"/>
    <s v="Junior"/>
    <s v="Morning"/>
  </r>
  <r>
    <s v="T00216"/>
    <s v="C1640"/>
    <x v="2"/>
    <x v="2"/>
    <d v="2026-01-11T14:24:00"/>
    <d v="2026-01-12T23:24:00"/>
    <x v="34"/>
    <x v="0"/>
    <s v="No"/>
    <n v="3"/>
    <s v="Yes"/>
    <n v="33"/>
    <s v="No"/>
    <x v="2"/>
    <n v="1.375"/>
    <s v="Team3"/>
    <s v="Senior"/>
    <s v="Night"/>
  </r>
  <r>
    <s v="T00217"/>
    <s v="C4265"/>
    <x v="2"/>
    <x v="0"/>
    <d v="2026-02-20T11:57:00"/>
    <d v="2026-02-20T18:57:00"/>
    <x v="21"/>
    <x v="1"/>
    <s v="Yes"/>
    <n v="3"/>
    <s v="No"/>
    <n v="6.9999999999417923"/>
    <s v="No"/>
    <x v="0"/>
    <n v="0.29166666666424135"/>
    <s v="Team4"/>
    <s v="Senior"/>
    <s v="Night"/>
  </r>
  <r>
    <s v="T00218"/>
    <s v="C4201"/>
    <x v="0"/>
    <x v="1"/>
    <d v="2026-02-12T04:32:00"/>
    <d v="2026-02-12T12:32:00"/>
    <x v="5"/>
    <x v="1"/>
    <s v="No"/>
    <n v="4"/>
    <s v="No"/>
    <n v="8.0000000000582077"/>
    <s v="No"/>
    <x v="0"/>
    <n v="0.33333333333575865"/>
    <s v="Team1"/>
    <s v="Senior"/>
    <s v="Evening"/>
  </r>
  <r>
    <s v="T00219"/>
    <s v="C3092"/>
    <x v="2"/>
    <x v="1"/>
    <d v="2026-02-18T03:14:00"/>
    <d v="2026-02-20T09:14:00"/>
    <x v="40"/>
    <x v="0"/>
    <s v="No"/>
    <n v="4"/>
    <s v="Yes"/>
    <n v="54"/>
    <s v="Yes"/>
    <x v="0"/>
    <n v="2.25"/>
    <s v="Team4"/>
    <s v="Senior"/>
    <s v="Morning"/>
  </r>
  <r>
    <s v="T00220"/>
    <s v="C1478"/>
    <x v="0"/>
    <x v="0"/>
    <d v="2026-02-15T14:51:00"/>
    <d v="2026-02-17T13:51:00"/>
    <x v="7"/>
    <x v="0"/>
    <s v="No"/>
    <n v="5"/>
    <s v="Yes"/>
    <n v="46.999999999883585"/>
    <s v="No"/>
    <x v="0"/>
    <n v="1.9583333333284827"/>
    <s v="Team2"/>
    <s v="Junior"/>
    <s v="Night"/>
  </r>
  <r>
    <s v="T00221"/>
    <s v="C2666"/>
    <x v="4"/>
    <x v="0"/>
    <d v="2026-01-21T05:31:00"/>
    <d v="2026-01-22T07:31:00"/>
    <x v="10"/>
    <x v="0"/>
    <s v="No"/>
    <n v="4"/>
    <s v="Yes"/>
    <n v="26.000000000058208"/>
    <s v="No"/>
    <x v="2"/>
    <n v="1.0833333333357587"/>
    <s v="Team1"/>
    <s v="Senior"/>
    <s v="Night"/>
  </r>
  <r>
    <s v="T00222"/>
    <s v="C1526"/>
    <x v="2"/>
    <x v="1"/>
    <d v="2026-02-26T04:53:00"/>
    <d v="2026-02-27T08:53:00"/>
    <x v="28"/>
    <x v="0"/>
    <s v="No"/>
    <n v="3"/>
    <s v="Yes"/>
    <n v="27.999999999941792"/>
    <s v="No"/>
    <x v="0"/>
    <n v="1.1666666666642413"/>
    <s v="Team3"/>
    <s v="Mid"/>
    <s v="Night"/>
  </r>
  <r>
    <s v="T00223"/>
    <s v="C4245"/>
    <x v="1"/>
    <x v="0"/>
    <d v="2026-01-25T20:02:00"/>
    <d v="2026-01-27T14:02:00"/>
    <x v="10"/>
    <x v="0"/>
    <s v="No"/>
    <n v="4"/>
    <s v="Yes"/>
    <n v="42"/>
    <s v="No"/>
    <x v="2"/>
    <n v="1.75"/>
    <s v="Team1"/>
    <s v="Senior"/>
    <s v="Night"/>
  </r>
  <r>
    <s v="T00224"/>
    <s v="C2459"/>
    <x v="1"/>
    <x v="0"/>
    <d v="2026-02-05T13:07:00"/>
    <d v="2026-02-05T17:07:00"/>
    <x v="3"/>
    <x v="0"/>
    <s v="Yes"/>
    <n v="4"/>
    <s v="Yes"/>
    <n v="3.9999999999417923"/>
    <s v="No"/>
    <x v="0"/>
    <n v="0.16666666666424135"/>
    <s v="Team5"/>
    <s v="Senior"/>
    <s v="Morning"/>
  </r>
  <r>
    <s v="T00225"/>
    <s v="C4435"/>
    <x v="1"/>
    <x v="1"/>
    <d v="2026-03-14T04:02:00"/>
    <d v="2026-03-15T07:02:00"/>
    <x v="34"/>
    <x v="0"/>
    <s v="No"/>
    <n v="3"/>
    <s v="Yes"/>
    <n v="27"/>
    <s v="No"/>
    <x v="1"/>
    <n v="1.125"/>
    <s v="Team3"/>
    <s v="Senior"/>
    <s v="Night"/>
  </r>
  <r>
    <s v="T00226"/>
    <s v="C1922"/>
    <x v="1"/>
    <x v="0"/>
    <d v="2026-01-21T23:18:00"/>
    <d v="2026-01-23T15:18:00"/>
    <x v="10"/>
    <x v="0"/>
    <s v="No"/>
    <n v="4"/>
    <s v="Yes"/>
    <n v="39.999999999941792"/>
    <s v="No"/>
    <x v="2"/>
    <n v="1.6666666666642413"/>
    <s v="Team1"/>
    <s v="Senior"/>
    <s v="Night"/>
  </r>
  <r>
    <s v="T00227"/>
    <s v="C3893"/>
    <x v="4"/>
    <x v="2"/>
    <d v="2026-01-24T14:26:00"/>
    <d v="2026-01-27T22:26:00"/>
    <x v="27"/>
    <x v="0"/>
    <s v="No"/>
    <n v="3"/>
    <s v="Yes"/>
    <n v="79.999999999883585"/>
    <s v="Yes"/>
    <x v="2"/>
    <n v="3.3333333333284827"/>
    <s v="Team1"/>
    <s v="Junior"/>
    <s v="Morning"/>
  </r>
  <r>
    <s v="T00228"/>
    <s v="C1057"/>
    <x v="1"/>
    <x v="0"/>
    <d v="2026-03-30T06:18:00"/>
    <d v="2026-03-31T22:18:00"/>
    <x v="38"/>
    <x v="0"/>
    <s v="No"/>
    <n v="4"/>
    <s v="Yes"/>
    <n v="40.000000000116415"/>
    <s v="No"/>
    <x v="1"/>
    <n v="1.6666666666715173"/>
    <s v="Team5"/>
    <s v="Senior"/>
    <s v="Evening"/>
  </r>
  <r>
    <s v="T00229"/>
    <s v="C3480"/>
    <x v="4"/>
    <x v="0"/>
    <d v="2026-01-27T23:41:00"/>
    <d v="2026-01-29T17:41:00"/>
    <x v="43"/>
    <x v="0"/>
    <s v="No"/>
    <n v="5"/>
    <s v="Yes"/>
    <n v="42"/>
    <s v="No"/>
    <x v="2"/>
    <n v="1.75"/>
    <s v="Team1"/>
    <s v="Mid"/>
    <s v="Morning"/>
  </r>
  <r>
    <s v="T00230"/>
    <s v="C0541"/>
    <x v="2"/>
    <x v="1"/>
    <d v="2026-03-30T18:00:00"/>
    <d v="2026-03-31T02:00:00"/>
    <x v="21"/>
    <x v="0"/>
    <s v="No"/>
    <n v="4"/>
    <s v="Yes"/>
    <n v="8.0000000000582077"/>
    <s v="No"/>
    <x v="1"/>
    <n v="0.33333333333575865"/>
    <s v="Team4"/>
    <s v="Senior"/>
    <s v="Night"/>
  </r>
  <r>
    <s v="T00231"/>
    <s v="C4653"/>
    <x v="4"/>
    <x v="1"/>
    <d v="2026-01-25T19:35:00"/>
    <d v="2026-01-26T01:35:00"/>
    <x v="38"/>
    <x v="0"/>
    <s v="No"/>
    <n v="5"/>
    <s v="Yes"/>
    <n v="6"/>
    <s v="No"/>
    <x v="2"/>
    <n v="0.25"/>
    <s v="Team5"/>
    <s v="Senior"/>
    <s v="Evening"/>
  </r>
  <r>
    <s v="T00232"/>
    <s v="C0299"/>
    <x v="2"/>
    <x v="2"/>
    <d v="2026-03-01T11:52:00"/>
    <d v="2026-03-01T18:52:00"/>
    <x v="29"/>
    <x v="0"/>
    <s v="No"/>
    <n v="4"/>
    <s v="Yes"/>
    <n v="7.0000000001164153"/>
    <s v="No"/>
    <x v="1"/>
    <n v="0.29166666667151731"/>
    <s v="Team3"/>
    <s v="Mid"/>
    <s v="Evening"/>
  </r>
  <r>
    <s v="T00233"/>
    <s v="C0288"/>
    <x v="2"/>
    <x v="1"/>
    <d v="2026-01-18T06:05:00"/>
    <d v="2026-01-21T05:05:00"/>
    <x v="3"/>
    <x v="0"/>
    <s v="No"/>
    <n v="4"/>
    <s v="Yes"/>
    <n v="71.000000000058208"/>
    <s v="Yes"/>
    <x v="2"/>
    <n v="2.9583333333357587"/>
    <s v="Team5"/>
    <s v="Senior"/>
    <s v="Morning"/>
  </r>
  <r>
    <s v="T00234"/>
    <s v="C2733"/>
    <x v="1"/>
    <x v="0"/>
    <d v="2026-02-11T23:27:00"/>
    <d v="2026-02-13T21:27:00"/>
    <x v="15"/>
    <x v="0"/>
    <s v="No"/>
    <n v="4"/>
    <s v="Yes"/>
    <n v="46.000000000116415"/>
    <s v="No"/>
    <x v="0"/>
    <n v="1.9166666666715173"/>
    <s v="Team5"/>
    <s v="Junior"/>
    <s v="Evening"/>
  </r>
  <r>
    <s v="T00235"/>
    <s v="C0250"/>
    <x v="1"/>
    <x v="2"/>
    <d v="2026-03-23T12:23:00"/>
    <d v="2026-03-24T15:23:00"/>
    <x v="40"/>
    <x v="0"/>
    <s v="No"/>
    <n v="4"/>
    <s v="Yes"/>
    <n v="27"/>
    <s v="No"/>
    <x v="1"/>
    <n v="1.125"/>
    <s v="Team4"/>
    <s v="Senior"/>
    <s v="Morning"/>
  </r>
  <r>
    <s v="T00236"/>
    <s v="C1913"/>
    <x v="0"/>
    <x v="0"/>
    <d v="2026-02-24T18:35:00"/>
    <d v="2026-02-26T07:35:00"/>
    <x v="36"/>
    <x v="0"/>
    <s v="Yes"/>
    <n v="4"/>
    <s v="Yes"/>
    <n v="36.999999999941792"/>
    <s v="No"/>
    <x v="0"/>
    <n v="1.5416666666642413"/>
    <s v="Team1"/>
    <s v="Junior"/>
    <s v="Morning"/>
  </r>
  <r>
    <s v="T00237"/>
    <s v="C0400"/>
    <x v="2"/>
    <x v="2"/>
    <d v="2026-03-11T07:44:00"/>
    <d v="2026-03-11T14:44:00"/>
    <x v="36"/>
    <x v="0"/>
    <s v="No"/>
    <n v="4"/>
    <s v="Yes"/>
    <n v="6.9999999999417923"/>
    <s v="No"/>
    <x v="1"/>
    <n v="0.29166666666424135"/>
    <s v="Team1"/>
    <s v="Junior"/>
    <s v="Morning"/>
  </r>
  <r>
    <s v="T00238"/>
    <s v="C0011"/>
    <x v="3"/>
    <x v="2"/>
    <d v="2026-03-01T22:48:00"/>
    <d v="2026-03-03T21:48:00"/>
    <x v="13"/>
    <x v="0"/>
    <s v="No"/>
    <n v="4"/>
    <s v="Yes"/>
    <n v="47.000000000058208"/>
    <s v="No"/>
    <x v="1"/>
    <n v="1.9583333333357587"/>
    <s v="Team5"/>
    <s v="Junior"/>
    <s v="Evening"/>
  </r>
  <r>
    <s v="T00239"/>
    <s v="C4785"/>
    <x v="2"/>
    <x v="2"/>
    <d v="2026-01-14T15:33:00"/>
    <d v="2026-01-17T10:33:00"/>
    <x v="29"/>
    <x v="0"/>
    <s v="No"/>
    <n v="3"/>
    <s v="Yes"/>
    <n v="66.999999999941792"/>
    <s v="Yes"/>
    <x v="2"/>
    <n v="2.7916666666642413"/>
    <s v="Team3"/>
    <s v="Mid"/>
    <s v="Evening"/>
  </r>
  <r>
    <s v="T00240"/>
    <s v="C1327"/>
    <x v="1"/>
    <x v="0"/>
    <d v="2026-01-22T05:08:00"/>
    <d v="2026-01-23T10:08:00"/>
    <x v="6"/>
    <x v="0"/>
    <s v="No"/>
    <n v="4"/>
    <s v="Yes"/>
    <n v="29.000000000058208"/>
    <s v="No"/>
    <x v="2"/>
    <n v="1.2083333333357587"/>
    <s v="Team3"/>
    <s v="Mid"/>
    <s v="Night"/>
  </r>
  <r>
    <s v="T00241"/>
    <s v="C3442"/>
    <x v="0"/>
    <x v="0"/>
    <d v="2026-02-26T13:41:00"/>
    <d v="2026-02-28T03:41:00"/>
    <x v="9"/>
    <x v="0"/>
    <s v="No"/>
    <n v="5"/>
    <s v="Yes"/>
    <n v="37.999999999883585"/>
    <s v="No"/>
    <x v="0"/>
    <n v="1.5833333333284827"/>
    <s v="Team1"/>
    <s v="Junior"/>
    <s v="Night"/>
  </r>
  <r>
    <s v="T00242"/>
    <s v="C4338"/>
    <x v="3"/>
    <x v="2"/>
    <d v="2026-01-04T02:49:00"/>
    <d v="2026-01-07T10:49:00"/>
    <x v="17"/>
    <x v="1"/>
    <s v="No"/>
    <n v="5"/>
    <s v="No"/>
    <n v="80.000000000058208"/>
    <s v="Yes"/>
    <x v="2"/>
    <n v="3.3333333333357587"/>
    <s v="Team2"/>
    <s v="Junior"/>
    <s v="Night"/>
  </r>
  <r>
    <s v="T00243"/>
    <s v="C2055"/>
    <x v="0"/>
    <x v="2"/>
    <d v="2026-01-24T12:46:00"/>
    <d v="2026-01-27T09:46:00"/>
    <x v="43"/>
    <x v="0"/>
    <s v="No"/>
    <n v="4"/>
    <s v="Yes"/>
    <n v="69"/>
    <s v="Yes"/>
    <x v="2"/>
    <n v="2.875"/>
    <s v="Team1"/>
    <s v="Mid"/>
    <s v="Morning"/>
  </r>
  <r>
    <s v="T00244"/>
    <s v="C1158"/>
    <x v="1"/>
    <x v="1"/>
    <d v="2026-03-09T20:33:00"/>
    <d v="2026-03-12T10:33:00"/>
    <x v="38"/>
    <x v="0"/>
    <s v="No"/>
    <n v="5"/>
    <s v="Yes"/>
    <n v="62.000000000058208"/>
    <s v="Yes"/>
    <x v="1"/>
    <n v="2.5833333333357587"/>
    <s v="Team5"/>
    <s v="Senior"/>
    <s v="Evening"/>
  </r>
  <r>
    <s v="T00245"/>
    <s v="C0304"/>
    <x v="1"/>
    <x v="2"/>
    <d v="2026-02-10T19:25:00"/>
    <d v="2026-02-13T14:25:00"/>
    <x v="42"/>
    <x v="1"/>
    <s v="No"/>
    <n v="4"/>
    <s v="No"/>
    <n v="66.999999999941792"/>
    <s v="Yes"/>
    <x v="0"/>
    <n v="2.7916666666642413"/>
    <s v="Team1"/>
    <s v="Senior"/>
    <s v="Evening"/>
  </r>
  <r>
    <s v="T00246"/>
    <s v="C0553"/>
    <x v="4"/>
    <x v="0"/>
    <d v="2026-01-26T04:00:00"/>
    <d v="2026-01-26T08:00:00"/>
    <x v="35"/>
    <x v="0"/>
    <s v="Yes"/>
    <n v="3"/>
    <s v="Yes"/>
    <n v="4.0000000001164153"/>
    <s v="No"/>
    <x v="2"/>
    <n v="0.16666666667151731"/>
    <s v="Team1"/>
    <s v="Senior"/>
    <s v="Night"/>
  </r>
  <r>
    <s v="T00247"/>
    <s v="C2103"/>
    <x v="3"/>
    <x v="1"/>
    <d v="2026-03-18T01:12:00"/>
    <d v="2026-03-20T07:12:00"/>
    <x v="7"/>
    <x v="0"/>
    <s v="No"/>
    <n v="4"/>
    <s v="Yes"/>
    <n v="54"/>
    <s v="Yes"/>
    <x v="1"/>
    <n v="2.25"/>
    <s v="Team2"/>
    <s v="Junior"/>
    <s v="Night"/>
  </r>
  <r>
    <s v="T00248"/>
    <s v="C0959"/>
    <x v="3"/>
    <x v="1"/>
    <d v="2026-03-13T21:25:00"/>
    <d v="2026-03-16T19:25:00"/>
    <x v="18"/>
    <x v="0"/>
    <s v="No"/>
    <n v="4"/>
    <s v="Yes"/>
    <n v="70.000000000116415"/>
    <s v="Yes"/>
    <x v="1"/>
    <n v="2.9166666666715173"/>
    <s v="Team1"/>
    <s v="Mid"/>
    <s v="Morning"/>
  </r>
  <r>
    <s v="T00249"/>
    <s v="C3257"/>
    <x v="1"/>
    <x v="2"/>
    <d v="2026-02-07T21:12:00"/>
    <d v="2026-02-09T23:12:00"/>
    <x v="45"/>
    <x v="0"/>
    <s v="No"/>
    <n v="4"/>
    <s v="Yes"/>
    <n v="50.000000000058208"/>
    <s v="Yes"/>
    <x v="0"/>
    <n v="2.0833333333357587"/>
    <s v="Team4"/>
    <s v="Mid"/>
    <s v="Morning"/>
  </r>
  <r>
    <s v="T00250"/>
    <s v="C3977"/>
    <x v="4"/>
    <x v="2"/>
    <d v="2026-03-05T19:36:00"/>
    <d v="2026-03-07T15:36:00"/>
    <x v="36"/>
    <x v="0"/>
    <s v="No"/>
    <n v="4"/>
    <s v="Yes"/>
    <n v="44.000000000058208"/>
    <s v="No"/>
    <x v="1"/>
    <n v="1.8333333333357587"/>
    <s v="Team1"/>
    <s v="Junior"/>
    <s v="Morning"/>
  </r>
  <r>
    <s v="T00251"/>
    <s v="C1639"/>
    <x v="3"/>
    <x v="2"/>
    <d v="2026-01-24T17:39:00"/>
    <d v="2026-01-28T11:39:00"/>
    <x v="14"/>
    <x v="0"/>
    <s v="No"/>
    <n v="5"/>
    <s v="Yes"/>
    <n v="90"/>
    <s v="Yes"/>
    <x v="2"/>
    <n v="3.75"/>
    <s v="Team4"/>
    <s v="Senior"/>
    <s v="Night"/>
  </r>
  <r>
    <s v="T00252"/>
    <s v="C4254"/>
    <x v="2"/>
    <x v="2"/>
    <d v="2026-03-26T10:09:00"/>
    <d v="2026-03-29T01:09:00"/>
    <x v="48"/>
    <x v="2"/>
    <s v="No"/>
    <n v="4"/>
    <s v="No"/>
    <n v="63"/>
    <s v="Yes"/>
    <x v="1"/>
    <n v="2.625"/>
    <s v="Team1"/>
    <s v="Mid"/>
    <s v="Morning"/>
  </r>
  <r>
    <s v="T00253"/>
    <s v="C0136"/>
    <x v="3"/>
    <x v="0"/>
    <d v="2026-02-27T04:54:00"/>
    <d v="2026-02-28T04:54:00"/>
    <x v="37"/>
    <x v="0"/>
    <s v="No"/>
    <n v="5"/>
    <s v="Yes"/>
    <n v="24"/>
    <s v="No"/>
    <x v="0"/>
    <n v="1"/>
    <s v="Team5"/>
    <s v="Junior"/>
    <s v="Evening"/>
  </r>
  <r>
    <s v="T00254"/>
    <s v="C4180"/>
    <x v="2"/>
    <x v="1"/>
    <d v="2026-01-15T21:21:00"/>
    <d v="2026-01-17T11:21:00"/>
    <x v="7"/>
    <x v="0"/>
    <s v="Yes"/>
    <n v="2"/>
    <s v="Yes"/>
    <n v="38.000000000058208"/>
    <s v="No"/>
    <x v="2"/>
    <n v="1.5833333333357587"/>
    <s v="Team2"/>
    <s v="Junior"/>
    <s v="Night"/>
  </r>
  <r>
    <s v="T00255"/>
    <s v="C1694"/>
    <x v="1"/>
    <x v="0"/>
    <d v="2026-02-06T23:50:00"/>
    <d v="2026-02-07T02:50:00"/>
    <x v="39"/>
    <x v="0"/>
    <s v="No"/>
    <n v="3"/>
    <s v="Yes"/>
    <n v="3"/>
    <s v="No"/>
    <x v="0"/>
    <n v="0.125"/>
    <s v="Team5"/>
    <s v="Junior"/>
    <s v="Evening"/>
  </r>
  <r>
    <s v="T00256"/>
    <s v="C4642"/>
    <x v="3"/>
    <x v="0"/>
    <d v="2026-01-27T19:26:00"/>
    <d v="2026-01-29T14:26:00"/>
    <x v="6"/>
    <x v="0"/>
    <s v="No"/>
    <n v="4"/>
    <s v="Yes"/>
    <n v="43.000000000116415"/>
    <s v="No"/>
    <x v="2"/>
    <n v="1.7916666666715173"/>
    <s v="Team3"/>
    <s v="Mid"/>
    <s v="Night"/>
  </r>
  <r>
    <s v="T00257"/>
    <s v="C3756"/>
    <x v="2"/>
    <x v="2"/>
    <d v="2026-01-28T10:35:00"/>
    <d v="2026-01-29T10:35:00"/>
    <x v="6"/>
    <x v="1"/>
    <s v="No"/>
    <n v="4"/>
    <s v="No"/>
    <n v="24"/>
    <s v="No"/>
    <x v="2"/>
    <n v="1"/>
    <s v="Team3"/>
    <s v="Mid"/>
    <s v="Night"/>
  </r>
  <r>
    <s v="T00258"/>
    <s v="C4087"/>
    <x v="0"/>
    <x v="1"/>
    <d v="2026-02-13T01:02:00"/>
    <d v="2026-02-15T08:02:00"/>
    <x v="22"/>
    <x v="0"/>
    <s v="No"/>
    <n v="4"/>
    <s v="Yes"/>
    <n v="54.999999999941792"/>
    <s v="Yes"/>
    <x v="0"/>
    <n v="2.2916666666642413"/>
    <s v="Team4"/>
    <s v="Junior"/>
    <s v="Morning"/>
  </r>
  <r>
    <s v="T00259"/>
    <s v="C4811"/>
    <x v="3"/>
    <x v="1"/>
    <d v="2026-01-01T21:26:00"/>
    <d v="2026-01-04T04:26:00"/>
    <x v="13"/>
    <x v="1"/>
    <s v="Yes"/>
    <n v="2"/>
    <s v="No"/>
    <n v="54.999999999941792"/>
    <s v="Yes"/>
    <x v="2"/>
    <n v="2.2916666666642413"/>
    <s v="Team5"/>
    <s v="Junior"/>
    <s v="Evening"/>
  </r>
  <r>
    <s v="T00260"/>
    <s v="C0474"/>
    <x v="1"/>
    <x v="0"/>
    <d v="2026-03-02T21:14:00"/>
    <d v="2026-03-03T11:14:00"/>
    <x v="12"/>
    <x v="0"/>
    <s v="No"/>
    <n v="4"/>
    <s v="Yes"/>
    <n v="13.999999999883585"/>
    <s v="No"/>
    <x v="1"/>
    <n v="0.58333333332848269"/>
    <s v="Team1"/>
    <s v="Junior"/>
    <s v="Morning"/>
  </r>
  <r>
    <s v="T00261"/>
    <s v="C2501"/>
    <x v="4"/>
    <x v="0"/>
    <d v="2026-02-03T21:11:00"/>
    <d v="2026-02-04T11:11:00"/>
    <x v="27"/>
    <x v="2"/>
    <s v="No"/>
    <n v="4"/>
    <s v="No"/>
    <n v="13.999999999883585"/>
    <s v="No"/>
    <x v="0"/>
    <n v="0.58333333332848269"/>
    <s v="Team1"/>
    <s v="Junior"/>
    <s v="Morning"/>
  </r>
  <r>
    <s v="T00262"/>
    <s v="C2335"/>
    <x v="2"/>
    <x v="2"/>
    <d v="2026-03-18T07:52:00"/>
    <d v="2026-03-22T02:52:00"/>
    <x v="1"/>
    <x v="0"/>
    <s v="No"/>
    <n v="5"/>
    <s v="Yes"/>
    <n v="90.999999999941792"/>
    <s v="Yes"/>
    <x v="1"/>
    <n v="3.7916666666642413"/>
    <s v="Team4"/>
    <s v="Senior"/>
    <s v="Evening"/>
  </r>
  <r>
    <s v="T00263"/>
    <s v="C1590"/>
    <x v="3"/>
    <x v="2"/>
    <d v="2026-02-17T22:20:00"/>
    <d v="2026-02-19T04:20:00"/>
    <x v="10"/>
    <x v="0"/>
    <s v="No"/>
    <n v="4"/>
    <s v="Yes"/>
    <n v="30"/>
    <s v="No"/>
    <x v="0"/>
    <n v="1.25"/>
    <s v="Team1"/>
    <s v="Senior"/>
    <s v="Night"/>
  </r>
  <r>
    <s v="T00264"/>
    <s v="C4535"/>
    <x v="3"/>
    <x v="1"/>
    <d v="2026-03-13T01:14:00"/>
    <d v="2026-03-15T14:14:00"/>
    <x v="3"/>
    <x v="0"/>
    <s v="No"/>
    <n v="5"/>
    <s v="Yes"/>
    <n v="60.999999999941792"/>
    <s v="Yes"/>
    <x v="1"/>
    <n v="2.5416666666642413"/>
    <s v="Team5"/>
    <s v="Senior"/>
    <s v="Morning"/>
  </r>
  <r>
    <s v="T00265"/>
    <s v="C2277"/>
    <x v="4"/>
    <x v="1"/>
    <d v="2026-03-16T09:37:00"/>
    <d v="2026-03-16T22:37:00"/>
    <x v="24"/>
    <x v="0"/>
    <s v="No"/>
    <n v="4"/>
    <s v="Yes"/>
    <n v="13.000000000116415"/>
    <s v="No"/>
    <x v="1"/>
    <n v="0.54166666667151731"/>
    <s v="Team4"/>
    <s v="Mid"/>
    <s v="Night"/>
  </r>
  <r>
    <s v="T00266"/>
    <s v="C4579"/>
    <x v="4"/>
    <x v="1"/>
    <d v="2026-03-07T02:34:00"/>
    <d v="2026-03-08T12:34:00"/>
    <x v="17"/>
    <x v="0"/>
    <s v="No"/>
    <n v="5"/>
    <s v="Yes"/>
    <n v="33.999999999941792"/>
    <s v="No"/>
    <x v="1"/>
    <n v="1.4166666666642413"/>
    <s v="Team2"/>
    <s v="Junior"/>
    <s v="Night"/>
  </r>
  <r>
    <s v="T00267"/>
    <s v="C2592"/>
    <x v="2"/>
    <x v="0"/>
    <d v="2026-03-24T13:08:00"/>
    <d v="2026-03-26T08:08:00"/>
    <x v="16"/>
    <x v="0"/>
    <s v="No"/>
    <n v="5"/>
    <s v="Yes"/>
    <n v="42.999999999941792"/>
    <s v="No"/>
    <x v="1"/>
    <n v="1.7916666666642413"/>
    <s v="Team3"/>
    <s v="Junior"/>
    <s v="Evening"/>
  </r>
  <r>
    <s v="T00268"/>
    <s v="C4291"/>
    <x v="4"/>
    <x v="0"/>
    <d v="2026-02-16T10:19:00"/>
    <d v="2026-02-17T04:19:00"/>
    <x v="0"/>
    <x v="0"/>
    <s v="No"/>
    <n v="4"/>
    <s v="Yes"/>
    <n v="18"/>
    <s v="No"/>
    <x v="0"/>
    <n v="0.75"/>
    <s v="Team1"/>
    <s v="Senior"/>
    <s v="Morning"/>
  </r>
  <r>
    <s v="T00269"/>
    <s v="C3179"/>
    <x v="0"/>
    <x v="0"/>
    <d v="2026-01-09T08:30:00"/>
    <d v="2026-01-09T17:30:00"/>
    <x v="27"/>
    <x v="0"/>
    <s v="No"/>
    <n v="4"/>
    <s v="Yes"/>
    <n v="9"/>
    <s v="No"/>
    <x v="2"/>
    <n v="0.375"/>
    <s v="Team1"/>
    <s v="Junior"/>
    <s v="Morning"/>
  </r>
  <r>
    <s v="T00270"/>
    <s v="C0531"/>
    <x v="3"/>
    <x v="2"/>
    <d v="2026-02-12T02:10:00"/>
    <d v="2026-02-13T14:10:00"/>
    <x v="37"/>
    <x v="0"/>
    <s v="No"/>
    <n v="5"/>
    <s v="Yes"/>
    <n v="36"/>
    <s v="No"/>
    <x v="0"/>
    <n v="1.5"/>
    <s v="Team5"/>
    <s v="Junior"/>
    <s v="Evening"/>
  </r>
  <r>
    <s v="T00271"/>
    <s v="C0772"/>
    <x v="1"/>
    <x v="1"/>
    <d v="2026-03-07T03:15:00"/>
    <d v="2026-03-08T13:15:00"/>
    <x v="16"/>
    <x v="2"/>
    <s v="No"/>
    <n v="4"/>
    <s v="No"/>
    <n v="34.000000000116415"/>
    <s v="No"/>
    <x v="1"/>
    <n v="1.4166666666715173"/>
    <s v="Team3"/>
    <s v="Junior"/>
    <s v="Evening"/>
  </r>
  <r>
    <s v="T00272"/>
    <s v="C2636"/>
    <x v="0"/>
    <x v="2"/>
    <d v="2026-01-01T20:08:00"/>
    <d v="2026-01-03T15:08:00"/>
    <x v="10"/>
    <x v="0"/>
    <s v="Yes"/>
    <n v="4"/>
    <s v="Yes"/>
    <n v="43.000000000116415"/>
    <s v="No"/>
    <x v="2"/>
    <n v="1.7916666666715173"/>
    <s v="Team1"/>
    <s v="Senior"/>
    <s v="Night"/>
  </r>
  <r>
    <s v="T00273"/>
    <s v="C4865"/>
    <x v="0"/>
    <x v="1"/>
    <d v="2026-03-03T11:53:00"/>
    <d v="2026-03-05T04:53:00"/>
    <x v="18"/>
    <x v="1"/>
    <s v="No"/>
    <n v="4"/>
    <s v="No"/>
    <n v="41.000000000058208"/>
    <s v="No"/>
    <x v="1"/>
    <n v="1.7083333333357587"/>
    <s v="Team1"/>
    <s v="Mid"/>
    <s v="Morning"/>
  </r>
  <r>
    <s v="T00274"/>
    <s v="C1584"/>
    <x v="4"/>
    <x v="1"/>
    <d v="2026-02-15T02:58:00"/>
    <d v="2026-02-17T03:58:00"/>
    <x v="37"/>
    <x v="0"/>
    <s v="No"/>
    <n v="4"/>
    <s v="Yes"/>
    <n v="48.999999999941792"/>
    <s v="Yes"/>
    <x v="0"/>
    <n v="2.0416666666642413"/>
    <s v="Team5"/>
    <s v="Junior"/>
    <s v="Evening"/>
  </r>
  <r>
    <s v="T00275"/>
    <s v="C4303"/>
    <x v="0"/>
    <x v="0"/>
    <d v="2026-03-04T05:04:00"/>
    <d v="2026-03-04T12:04:00"/>
    <x v="4"/>
    <x v="0"/>
    <s v="No"/>
    <n v="5"/>
    <s v="Yes"/>
    <n v="7.0000000001164153"/>
    <s v="No"/>
    <x v="1"/>
    <n v="0.29166666667151731"/>
    <s v="Team5"/>
    <s v="Senior"/>
    <s v="Evening"/>
  </r>
  <r>
    <s v="T00276"/>
    <s v="C4758"/>
    <x v="3"/>
    <x v="0"/>
    <d v="2026-01-31T00:43:00"/>
    <d v="2026-02-01T17:43:00"/>
    <x v="13"/>
    <x v="0"/>
    <s v="No"/>
    <n v="5"/>
    <s v="Yes"/>
    <n v="40.999999999883585"/>
    <s v="No"/>
    <x v="2"/>
    <n v="1.7083333333284827"/>
    <s v="Team5"/>
    <s v="Junior"/>
    <s v="Evening"/>
  </r>
  <r>
    <s v="T00277"/>
    <s v="C0809"/>
    <x v="1"/>
    <x v="0"/>
    <d v="2026-03-06T07:07:00"/>
    <d v="2026-03-06T12:07:00"/>
    <x v="14"/>
    <x v="0"/>
    <s v="No"/>
    <n v="4"/>
    <s v="Yes"/>
    <n v="5.0000000000582077"/>
    <s v="No"/>
    <x v="1"/>
    <n v="0.20833333333575865"/>
    <s v="Team4"/>
    <s v="Senior"/>
    <s v="Night"/>
  </r>
  <r>
    <s v="T00278"/>
    <s v="C3722"/>
    <x v="4"/>
    <x v="2"/>
    <d v="2026-03-29T02:47:00"/>
    <d v="2026-03-30T11:47:00"/>
    <x v="34"/>
    <x v="0"/>
    <s v="No"/>
    <n v="2"/>
    <s v="Yes"/>
    <n v="33"/>
    <s v="No"/>
    <x v="1"/>
    <n v="1.375"/>
    <s v="Team3"/>
    <s v="Senior"/>
    <s v="Night"/>
  </r>
  <r>
    <s v="T00279"/>
    <s v="C0304"/>
    <x v="1"/>
    <x v="2"/>
    <d v="2026-03-17T23:43:00"/>
    <d v="2026-03-21T18:43:00"/>
    <x v="46"/>
    <x v="0"/>
    <s v="No"/>
    <n v="4"/>
    <s v="Yes"/>
    <n v="91.000000000116415"/>
    <s v="Yes"/>
    <x v="1"/>
    <n v="3.7916666666715173"/>
    <s v="Team5"/>
    <s v="Senior"/>
    <s v="Evening"/>
  </r>
  <r>
    <s v="T00280"/>
    <s v="C4611"/>
    <x v="2"/>
    <x v="0"/>
    <d v="2026-03-11T20:28:00"/>
    <d v="2026-03-12T00:28:00"/>
    <x v="47"/>
    <x v="0"/>
    <s v="No"/>
    <n v="3"/>
    <s v="Yes"/>
    <n v="3.9999999999417923"/>
    <s v="No"/>
    <x v="1"/>
    <n v="0.16666666666424135"/>
    <s v="Team4"/>
    <s v="Senior"/>
    <s v="Night"/>
  </r>
  <r>
    <s v="T00281"/>
    <s v="C3402"/>
    <x v="4"/>
    <x v="2"/>
    <d v="2026-02-12T19:09:00"/>
    <d v="2026-02-13T21:09:00"/>
    <x v="6"/>
    <x v="0"/>
    <s v="No"/>
    <n v="3"/>
    <s v="Yes"/>
    <n v="25.999999999883585"/>
    <s v="No"/>
    <x v="0"/>
    <n v="1.0833333333284827"/>
    <s v="Team3"/>
    <s v="Mid"/>
    <s v="Night"/>
  </r>
  <r>
    <s v="T00282"/>
    <s v="C0090"/>
    <x v="4"/>
    <x v="1"/>
    <d v="2026-02-22T19:31:00"/>
    <d v="2026-02-25T07:31:00"/>
    <x v="32"/>
    <x v="0"/>
    <s v="No"/>
    <n v="5"/>
    <s v="Yes"/>
    <n v="60"/>
    <s v="Yes"/>
    <x v="0"/>
    <n v="2.5"/>
    <s v="Team3"/>
    <s v="Mid"/>
    <s v="Evening"/>
  </r>
  <r>
    <s v="T00283"/>
    <s v="C1314"/>
    <x v="0"/>
    <x v="2"/>
    <d v="2026-01-17T18:40:00"/>
    <d v="2026-01-21T08:40:00"/>
    <x v="12"/>
    <x v="0"/>
    <s v="No"/>
    <n v="5"/>
    <s v="Yes"/>
    <n v="85.999999999883585"/>
    <s v="Yes"/>
    <x v="2"/>
    <n v="3.5833333333284827"/>
    <s v="Team1"/>
    <s v="Junior"/>
    <s v="Morning"/>
  </r>
  <r>
    <s v="T00284"/>
    <s v="C4390"/>
    <x v="4"/>
    <x v="2"/>
    <d v="2026-03-15T12:12:00"/>
    <d v="2026-03-18T12:12:00"/>
    <x v="19"/>
    <x v="0"/>
    <s v="No"/>
    <n v="5"/>
    <s v="Yes"/>
    <n v="72"/>
    <s v="Yes"/>
    <x v="1"/>
    <n v="3"/>
    <s v="Team5"/>
    <s v="Mid"/>
    <s v="Night"/>
  </r>
  <r>
    <s v="T00285"/>
    <s v="C2423"/>
    <x v="3"/>
    <x v="1"/>
    <d v="2026-02-18T13:37:00"/>
    <d v="2026-02-19T01:37:00"/>
    <x v="41"/>
    <x v="1"/>
    <s v="No"/>
    <n v="3"/>
    <s v="No"/>
    <n v="12"/>
    <s v="No"/>
    <x v="0"/>
    <n v="0.5"/>
    <s v="Team5"/>
    <s v="Senior"/>
    <s v="Night"/>
  </r>
  <r>
    <s v="T00286"/>
    <s v="C0460"/>
    <x v="4"/>
    <x v="0"/>
    <d v="2026-01-25T19:19:00"/>
    <d v="2026-01-26T18:19:00"/>
    <x v="28"/>
    <x v="0"/>
    <s v="No"/>
    <n v="4"/>
    <s v="Yes"/>
    <n v="23.000000000058208"/>
    <s v="No"/>
    <x v="2"/>
    <n v="0.95833333333575865"/>
    <s v="Team3"/>
    <s v="Mid"/>
    <s v="Night"/>
  </r>
  <r>
    <s v="T00287"/>
    <s v="C4352"/>
    <x v="1"/>
    <x v="2"/>
    <d v="2026-03-01T00:52:00"/>
    <d v="2026-03-01T19:52:00"/>
    <x v="2"/>
    <x v="0"/>
    <s v="No"/>
    <n v="4"/>
    <s v="Yes"/>
    <n v="18.999999999941792"/>
    <s v="No"/>
    <x v="1"/>
    <n v="0.79166666666424135"/>
    <s v="Team3"/>
    <s v="Senior"/>
    <s v="Evening"/>
  </r>
  <r>
    <s v="T00288"/>
    <s v="C0159"/>
    <x v="0"/>
    <x v="0"/>
    <d v="2026-01-02T21:53:00"/>
    <d v="2026-01-03T00:53:00"/>
    <x v="25"/>
    <x v="0"/>
    <s v="No"/>
    <n v="4"/>
    <s v="Yes"/>
    <n v="3"/>
    <s v="No"/>
    <x v="2"/>
    <n v="0.125"/>
    <s v="Team4"/>
    <s v="Junior"/>
    <s v="Night"/>
  </r>
  <r>
    <s v="T00289"/>
    <s v="C3302"/>
    <x v="4"/>
    <x v="0"/>
    <d v="2026-01-02T01:40:00"/>
    <d v="2026-01-02T06:40:00"/>
    <x v="12"/>
    <x v="1"/>
    <s v="No"/>
    <n v="4"/>
    <s v="No"/>
    <n v="5.0000000000582077"/>
    <s v="No"/>
    <x v="2"/>
    <n v="0.20833333333575865"/>
    <s v="Team1"/>
    <s v="Junior"/>
    <s v="Morning"/>
  </r>
  <r>
    <s v="T00290"/>
    <s v="C0047"/>
    <x v="4"/>
    <x v="0"/>
    <d v="2026-02-12T15:40:00"/>
    <d v="2026-02-13T10:40:00"/>
    <x v="12"/>
    <x v="0"/>
    <s v="No"/>
    <n v="5"/>
    <s v="Yes"/>
    <n v="18.999999999941792"/>
    <s v="No"/>
    <x v="0"/>
    <n v="0.79166666666424135"/>
    <s v="Team1"/>
    <s v="Junior"/>
    <s v="Morning"/>
  </r>
  <r>
    <s v="T00291"/>
    <s v="C0323"/>
    <x v="4"/>
    <x v="2"/>
    <d v="2026-01-30T09:14:00"/>
    <d v="2026-02-01T18:14:00"/>
    <x v="49"/>
    <x v="0"/>
    <s v="No"/>
    <n v="3"/>
    <s v="Yes"/>
    <n v="57"/>
    <s v="Yes"/>
    <x v="2"/>
    <n v="2.375"/>
    <s v="Team5"/>
    <s v="Mid"/>
    <s v="Evening"/>
  </r>
  <r>
    <s v="T00292"/>
    <s v="C1720"/>
    <x v="1"/>
    <x v="0"/>
    <d v="2026-02-05T18:24:00"/>
    <d v="2026-02-06T23:24:00"/>
    <x v="14"/>
    <x v="0"/>
    <s v="No"/>
    <n v="4"/>
    <s v="Yes"/>
    <n v="28.999999999883585"/>
    <s v="No"/>
    <x v="0"/>
    <n v="1.2083333333284827"/>
    <s v="Team4"/>
    <s v="Senior"/>
    <s v="Night"/>
  </r>
  <r>
    <s v="T00293"/>
    <s v="C0399"/>
    <x v="4"/>
    <x v="0"/>
    <d v="2026-01-16T04:16:00"/>
    <d v="2026-01-17T05:16:00"/>
    <x v="39"/>
    <x v="0"/>
    <s v="No"/>
    <n v="4"/>
    <s v="Yes"/>
    <n v="25.000000000116415"/>
    <s v="No"/>
    <x v="2"/>
    <n v="1.0416666666715173"/>
    <s v="Team5"/>
    <s v="Junior"/>
    <s v="Evening"/>
  </r>
  <r>
    <s v="T00294"/>
    <s v="C4786"/>
    <x v="3"/>
    <x v="1"/>
    <d v="2026-01-07T05:56:00"/>
    <d v="2026-01-09T10:56:00"/>
    <x v="49"/>
    <x v="0"/>
    <s v="No"/>
    <n v="5"/>
    <s v="Yes"/>
    <n v="53.000000000058208"/>
    <s v="Yes"/>
    <x v="2"/>
    <n v="2.2083333333357587"/>
    <s v="Team5"/>
    <s v="Mid"/>
    <s v="Evening"/>
  </r>
  <r>
    <s v="T00295"/>
    <s v="C3257"/>
    <x v="4"/>
    <x v="0"/>
    <d v="2026-02-25T21:06:00"/>
    <d v="2026-02-26T23:06:00"/>
    <x v="20"/>
    <x v="0"/>
    <s v="No"/>
    <n v="4"/>
    <s v="Yes"/>
    <n v="26.000000000058208"/>
    <s v="No"/>
    <x v="0"/>
    <n v="1.0833333333357587"/>
    <s v="Team4"/>
    <s v="Junior"/>
    <s v="Evening"/>
  </r>
  <r>
    <s v="T00296"/>
    <s v="C2185"/>
    <x v="4"/>
    <x v="2"/>
    <d v="2026-03-28T18:46:00"/>
    <d v="2026-03-30T11:46:00"/>
    <x v="42"/>
    <x v="0"/>
    <s v="No"/>
    <n v="5"/>
    <s v="Yes"/>
    <n v="40.999999999883585"/>
    <s v="No"/>
    <x v="1"/>
    <n v="1.7083333333284827"/>
    <s v="Team1"/>
    <s v="Senior"/>
    <s v="Evening"/>
  </r>
  <r>
    <s v="T00297"/>
    <s v="C3906"/>
    <x v="4"/>
    <x v="1"/>
    <d v="2026-01-10T08:41:00"/>
    <d v="2026-01-12T12:41:00"/>
    <x v="36"/>
    <x v="0"/>
    <s v="Yes"/>
    <n v="3"/>
    <s v="Yes"/>
    <n v="51.999999999941792"/>
    <s v="Yes"/>
    <x v="2"/>
    <n v="2.1666666666642413"/>
    <s v="Team1"/>
    <s v="Junior"/>
    <s v="Morning"/>
  </r>
  <r>
    <s v="T00298"/>
    <s v="C0109"/>
    <x v="2"/>
    <x v="0"/>
    <d v="2026-02-19T00:56:00"/>
    <d v="2026-02-19T03:56:00"/>
    <x v="39"/>
    <x v="0"/>
    <s v="No"/>
    <n v="4"/>
    <s v="Yes"/>
    <n v="3"/>
    <s v="No"/>
    <x v="0"/>
    <n v="0.125"/>
    <s v="Team5"/>
    <s v="Junior"/>
    <s v="Evening"/>
  </r>
  <r>
    <s v="T00299"/>
    <s v="C3563"/>
    <x v="4"/>
    <x v="0"/>
    <d v="2026-02-05T06:59:00"/>
    <d v="2026-02-05T14:59:00"/>
    <x v="37"/>
    <x v="0"/>
    <s v="No"/>
    <n v="5"/>
    <s v="Yes"/>
    <n v="7.9999999998835847"/>
    <s v="No"/>
    <x v="0"/>
    <n v="0.33333333332848269"/>
    <s v="Team5"/>
    <s v="Junior"/>
    <s v="Evening"/>
  </r>
  <r>
    <s v="T00300"/>
    <s v="C3140"/>
    <x v="4"/>
    <x v="1"/>
    <d v="2026-01-05T09:53:00"/>
    <d v="2026-01-06T16:53:00"/>
    <x v="5"/>
    <x v="0"/>
    <s v="No"/>
    <n v="5"/>
    <s v="Yes"/>
    <n v="30.999999999941792"/>
    <s v="No"/>
    <x v="2"/>
    <n v="1.2916666666642413"/>
    <s v="Team1"/>
    <s v="Senior"/>
    <s v="Evening"/>
  </r>
  <r>
    <s v="T00301"/>
    <s v="C4030"/>
    <x v="0"/>
    <x v="2"/>
    <d v="2026-02-25T13:30:00"/>
    <d v="2026-02-27T05:30:00"/>
    <x v="43"/>
    <x v="0"/>
    <s v="No"/>
    <n v="3"/>
    <s v="Yes"/>
    <n v="39.999999999941792"/>
    <s v="No"/>
    <x v="0"/>
    <n v="1.6666666666642413"/>
    <s v="Team1"/>
    <s v="Mid"/>
    <s v="Morning"/>
  </r>
  <r>
    <s v="T00302"/>
    <s v="C4952"/>
    <x v="1"/>
    <x v="1"/>
    <d v="2026-03-10T17:29:00"/>
    <d v="2026-03-12T01:29:00"/>
    <x v="10"/>
    <x v="1"/>
    <s v="No"/>
    <n v="5"/>
    <s v="No"/>
    <n v="31.999999999883585"/>
    <s v="No"/>
    <x v="1"/>
    <n v="1.3333333333284827"/>
    <s v="Team1"/>
    <s v="Senior"/>
    <s v="Night"/>
  </r>
  <r>
    <s v="T00303"/>
    <s v="C1771"/>
    <x v="4"/>
    <x v="1"/>
    <d v="2026-02-21T00:59:00"/>
    <d v="2026-02-22T05:59:00"/>
    <x v="43"/>
    <x v="0"/>
    <s v="No"/>
    <n v="5"/>
    <s v="Yes"/>
    <n v="28.999999999883585"/>
    <s v="No"/>
    <x v="0"/>
    <n v="1.2083333333284827"/>
    <s v="Team1"/>
    <s v="Mid"/>
    <s v="Morning"/>
  </r>
  <r>
    <s v="T00304"/>
    <s v="C2597"/>
    <x v="4"/>
    <x v="2"/>
    <d v="2026-03-05T11:52:00"/>
    <d v="2026-03-06T04:52:00"/>
    <x v="42"/>
    <x v="0"/>
    <s v="No"/>
    <n v="4"/>
    <s v="Yes"/>
    <n v="17.000000000058208"/>
    <s v="No"/>
    <x v="1"/>
    <n v="0.70833333333575865"/>
    <s v="Team1"/>
    <s v="Senior"/>
    <s v="Evening"/>
  </r>
  <r>
    <s v="T00305"/>
    <s v="C3067"/>
    <x v="3"/>
    <x v="1"/>
    <d v="2026-01-12T09:29:00"/>
    <d v="2026-01-15T06:29:00"/>
    <x v="37"/>
    <x v="0"/>
    <s v="No"/>
    <n v="4"/>
    <s v="Yes"/>
    <n v="69"/>
    <s v="Yes"/>
    <x v="2"/>
    <n v="2.875"/>
    <s v="Team5"/>
    <s v="Junior"/>
    <s v="Evening"/>
  </r>
  <r>
    <s v="T00306"/>
    <s v="C3669"/>
    <x v="4"/>
    <x v="1"/>
    <d v="2026-03-03T18:08:00"/>
    <d v="2026-03-04T20:08:00"/>
    <x v="34"/>
    <x v="0"/>
    <s v="No"/>
    <n v="4"/>
    <s v="Yes"/>
    <n v="25.999999999883585"/>
    <s v="No"/>
    <x v="1"/>
    <n v="1.0833333333284827"/>
    <s v="Team3"/>
    <s v="Senior"/>
    <s v="Night"/>
  </r>
  <r>
    <s v="T00307"/>
    <s v="C3438"/>
    <x v="3"/>
    <x v="0"/>
    <d v="2026-01-08T21:53:00"/>
    <d v="2026-01-08T23:53:00"/>
    <x v="14"/>
    <x v="0"/>
    <s v="No"/>
    <n v="3"/>
    <s v="Yes"/>
    <n v="1.9999999998835847"/>
    <s v="No"/>
    <x v="2"/>
    <n v="8.3333333328482695E-2"/>
    <s v="Team4"/>
    <s v="Senior"/>
    <s v="Night"/>
  </r>
  <r>
    <s v="T00308"/>
    <s v="C4462"/>
    <x v="3"/>
    <x v="2"/>
    <d v="2026-01-31T04:36:00"/>
    <d v="2026-02-01T15:36:00"/>
    <x v="14"/>
    <x v="0"/>
    <s v="No"/>
    <n v="4"/>
    <s v="Yes"/>
    <n v="35.000000000058208"/>
    <s v="No"/>
    <x v="2"/>
    <n v="1.4583333333357587"/>
    <s v="Team4"/>
    <s v="Senior"/>
    <s v="Night"/>
  </r>
  <r>
    <s v="T00309"/>
    <s v="C2184"/>
    <x v="4"/>
    <x v="0"/>
    <d v="2026-02-26T00:45:00"/>
    <d v="2026-02-27T05:45:00"/>
    <x v="42"/>
    <x v="0"/>
    <s v="No"/>
    <n v="4"/>
    <s v="Yes"/>
    <n v="29.000000000058208"/>
    <s v="No"/>
    <x v="0"/>
    <n v="1.2083333333357587"/>
    <s v="Team1"/>
    <s v="Senior"/>
    <s v="Evening"/>
  </r>
  <r>
    <s v="T00310"/>
    <s v="C2760"/>
    <x v="2"/>
    <x v="1"/>
    <d v="2026-01-20T17:29:00"/>
    <d v="2026-01-22T07:29:00"/>
    <x v="17"/>
    <x v="0"/>
    <s v="No"/>
    <n v="3"/>
    <s v="Yes"/>
    <n v="37.999999999883585"/>
    <s v="No"/>
    <x v="2"/>
    <n v="1.5833333333284827"/>
    <s v="Team2"/>
    <s v="Junior"/>
    <s v="Night"/>
  </r>
  <r>
    <s v="T00311"/>
    <s v="C2318"/>
    <x v="3"/>
    <x v="2"/>
    <d v="2026-03-16T16:28:00"/>
    <d v="2026-03-19T02:28:00"/>
    <x v="3"/>
    <x v="0"/>
    <s v="No"/>
    <n v="4"/>
    <s v="Yes"/>
    <n v="57.999999999941792"/>
    <s v="Yes"/>
    <x v="1"/>
    <n v="2.4166666666642413"/>
    <s v="Team5"/>
    <s v="Senior"/>
    <s v="Morning"/>
  </r>
  <r>
    <s v="T00312"/>
    <s v="C2022"/>
    <x v="3"/>
    <x v="0"/>
    <d v="2026-01-09T02:25:00"/>
    <d v="2026-01-09T20:25:00"/>
    <x v="11"/>
    <x v="0"/>
    <s v="No"/>
    <n v="3"/>
    <s v="Yes"/>
    <n v="18"/>
    <s v="No"/>
    <x v="2"/>
    <n v="0.75"/>
    <s v="Team3"/>
    <s v="Senior"/>
    <s v="Night"/>
  </r>
  <r>
    <s v="T00313"/>
    <s v="C4816"/>
    <x v="0"/>
    <x v="2"/>
    <d v="2026-03-11T19:11:00"/>
    <d v="2026-03-12T23:11:00"/>
    <x v="17"/>
    <x v="1"/>
    <s v="Yes"/>
    <n v="2"/>
    <s v="No"/>
    <n v="27.999999999941792"/>
    <s v="No"/>
    <x v="1"/>
    <n v="1.1666666666642413"/>
    <s v="Team2"/>
    <s v="Junior"/>
    <s v="Night"/>
  </r>
  <r>
    <s v="T00314"/>
    <s v="C4712"/>
    <x v="0"/>
    <x v="0"/>
    <d v="2026-03-02T02:40:00"/>
    <d v="2026-03-03T05:40:00"/>
    <x v="44"/>
    <x v="0"/>
    <s v="No"/>
    <n v="4"/>
    <s v="Yes"/>
    <n v="27"/>
    <s v="No"/>
    <x v="1"/>
    <n v="1.125"/>
    <s v="Team3"/>
    <s v="Senior"/>
    <s v="Evening"/>
  </r>
  <r>
    <s v="T00315"/>
    <s v="C2267"/>
    <x v="1"/>
    <x v="0"/>
    <d v="2026-03-09T14:13:00"/>
    <d v="2026-03-10T13:13:00"/>
    <x v="5"/>
    <x v="0"/>
    <s v="No"/>
    <n v="4"/>
    <s v="Yes"/>
    <n v="22.999999999883585"/>
    <s v="No"/>
    <x v="1"/>
    <n v="0.95833333332848269"/>
    <s v="Team1"/>
    <s v="Senior"/>
    <s v="Evening"/>
  </r>
  <r>
    <s v="T00316"/>
    <s v="C3564"/>
    <x v="2"/>
    <x v="0"/>
    <d v="2026-03-02T01:51:00"/>
    <d v="2026-03-03T03:51:00"/>
    <x v="47"/>
    <x v="0"/>
    <s v="No"/>
    <n v="3"/>
    <s v="Yes"/>
    <n v="26.000000000058208"/>
    <s v="No"/>
    <x v="1"/>
    <n v="1.0833333333357587"/>
    <s v="Team4"/>
    <s v="Senior"/>
    <s v="Night"/>
  </r>
  <r>
    <s v="T00317"/>
    <s v="C1768"/>
    <x v="2"/>
    <x v="0"/>
    <d v="2026-01-26T10:36:00"/>
    <d v="2026-01-27T09:36:00"/>
    <x v="26"/>
    <x v="0"/>
    <s v="No"/>
    <n v="5"/>
    <s v="Yes"/>
    <n v="23.000000000058208"/>
    <s v="No"/>
    <x v="2"/>
    <n v="0.95833333333575865"/>
    <s v="Team5"/>
    <s v="Senior"/>
    <s v="Night"/>
  </r>
  <r>
    <s v="T00318"/>
    <s v="C3926"/>
    <x v="2"/>
    <x v="2"/>
    <d v="2026-03-17T12:42:00"/>
    <d v="2026-03-17T18:42:00"/>
    <x v="20"/>
    <x v="0"/>
    <s v="No"/>
    <n v="4"/>
    <s v="Yes"/>
    <n v="6"/>
    <s v="No"/>
    <x v="1"/>
    <n v="0.25"/>
    <s v="Team4"/>
    <s v="Junior"/>
    <s v="Evening"/>
  </r>
  <r>
    <s v="T00319"/>
    <s v="C2035"/>
    <x v="3"/>
    <x v="1"/>
    <d v="2026-01-25T20:26:00"/>
    <d v="2026-01-27T20:26:00"/>
    <x v="26"/>
    <x v="0"/>
    <s v="No"/>
    <n v="4"/>
    <s v="Yes"/>
    <n v="48"/>
    <s v="No"/>
    <x v="2"/>
    <n v="2"/>
    <s v="Team5"/>
    <s v="Senior"/>
    <s v="Night"/>
  </r>
  <r>
    <s v="T00320"/>
    <s v="C4755"/>
    <x v="0"/>
    <x v="0"/>
    <d v="2026-02-18T21:11:00"/>
    <d v="2026-02-20T18:11:00"/>
    <x v="34"/>
    <x v="0"/>
    <s v="No"/>
    <n v="5"/>
    <s v="Yes"/>
    <n v="45"/>
    <s v="No"/>
    <x v="0"/>
    <n v="1.875"/>
    <s v="Team3"/>
    <s v="Senior"/>
    <s v="Night"/>
  </r>
  <r>
    <s v="T00321"/>
    <s v="C4885"/>
    <x v="3"/>
    <x v="1"/>
    <d v="2026-03-09T23:38:00"/>
    <d v="2026-03-11T23:38:00"/>
    <x v="29"/>
    <x v="0"/>
    <s v="No"/>
    <n v="4"/>
    <s v="Yes"/>
    <n v="48"/>
    <s v="No"/>
    <x v="1"/>
    <n v="2"/>
    <s v="Team3"/>
    <s v="Mid"/>
    <s v="Evening"/>
  </r>
  <r>
    <s v="T00322"/>
    <s v="C3032"/>
    <x v="0"/>
    <x v="1"/>
    <d v="2026-02-22T05:02:00"/>
    <d v="2026-02-25T02:02:00"/>
    <x v="30"/>
    <x v="0"/>
    <s v="No"/>
    <n v="4"/>
    <s v="Yes"/>
    <n v="69"/>
    <s v="Yes"/>
    <x v="0"/>
    <n v="2.875"/>
    <s v="Team4"/>
    <s v="Mid"/>
    <s v="Night"/>
  </r>
  <r>
    <s v="T00323"/>
    <s v="C3130"/>
    <x v="4"/>
    <x v="1"/>
    <d v="2026-01-16T17:24:00"/>
    <d v="2026-01-18T23:24:00"/>
    <x v="3"/>
    <x v="0"/>
    <s v="No"/>
    <n v="5"/>
    <s v="Yes"/>
    <n v="54"/>
    <s v="Yes"/>
    <x v="2"/>
    <n v="2.25"/>
    <s v="Team5"/>
    <s v="Senior"/>
    <s v="Morning"/>
  </r>
  <r>
    <s v="T00324"/>
    <s v="C0512"/>
    <x v="0"/>
    <x v="1"/>
    <d v="2026-02-23T20:23:00"/>
    <d v="2026-02-25T09:23:00"/>
    <x v="9"/>
    <x v="0"/>
    <s v="No"/>
    <n v="4"/>
    <s v="Yes"/>
    <n v="36.999999999941792"/>
    <s v="No"/>
    <x v="0"/>
    <n v="1.5416666666642413"/>
    <s v="Team1"/>
    <s v="Junior"/>
    <s v="Night"/>
  </r>
  <r>
    <s v="T00325"/>
    <s v="C2973"/>
    <x v="0"/>
    <x v="0"/>
    <d v="2026-01-24T02:15:00"/>
    <d v="2026-01-24T06:15:00"/>
    <x v="14"/>
    <x v="1"/>
    <s v="No"/>
    <n v="4"/>
    <s v="No"/>
    <n v="3.9999999999417923"/>
    <s v="No"/>
    <x v="2"/>
    <n v="0.16666666666424135"/>
    <s v="Team4"/>
    <s v="Senior"/>
    <s v="Night"/>
  </r>
  <r>
    <s v="T00326"/>
    <s v="C1070"/>
    <x v="3"/>
    <x v="2"/>
    <d v="2026-03-16T18:49:00"/>
    <d v="2026-03-20T09:49:00"/>
    <x v="0"/>
    <x v="0"/>
    <s v="No"/>
    <n v="3"/>
    <s v="Yes"/>
    <n v="87"/>
    <s v="Yes"/>
    <x v="1"/>
    <n v="3.625"/>
    <s v="Team1"/>
    <s v="Senior"/>
    <s v="Morning"/>
  </r>
  <r>
    <s v="T00327"/>
    <s v="C3772"/>
    <x v="2"/>
    <x v="2"/>
    <d v="2026-03-07T01:57:00"/>
    <d v="2026-03-08T11:57:00"/>
    <x v="4"/>
    <x v="0"/>
    <s v="No"/>
    <n v="2"/>
    <s v="Yes"/>
    <n v="33.999999999941792"/>
    <s v="No"/>
    <x v="1"/>
    <n v="1.4166666666642413"/>
    <s v="Team5"/>
    <s v="Senior"/>
    <s v="Evening"/>
  </r>
  <r>
    <s v="T00328"/>
    <s v="C0642"/>
    <x v="2"/>
    <x v="0"/>
    <d v="2026-01-22T17:28:00"/>
    <d v="2026-01-24T02:28:00"/>
    <x v="36"/>
    <x v="0"/>
    <s v="No"/>
    <n v="5"/>
    <s v="Yes"/>
    <n v="33"/>
    <s v="No"/>
    <x v="2"/>
    <n v="1.375"/>
    <s v="Team1"/>
    <s v="Junior"/>
    <s v="Morning"/>
  </r>
  <r>
    <s v="T00329"/>
    <s v="C3590"/>
    <x v="2"/>
    <x v="0"/>
    <d v="2026-01-19T05:05:00"/>
    <d v="2026-01-19T21:05:00"/>
    <x v="4"/>
    <x v="0"/>
    <s v="No"/>
    <n v="4"/>
    <s v="Yes"/>
    <n v="15.999999999941792"/>
    <s v="No"/>
    <x v="2"/>
    <n v="0.66666666666424135"/>
    <s v="Team5"/>
    <s v="Senior"/>
    <s v="Evening"/>
  </r>
  <r>
    <s v="T00330"/>
    <s v="C2944"/>
    <x v="0"/>
    <x v="1"/>
    <d v="2026-02-19T10:48:00"/>
    <d v="2026-02-21T17:48:00"/>
    <x v="7"/>
    <x v="0"/>
    <s v="No"/>
    <n v="4"/>
    <s v="Yes"/>
    <n v="55.000000000116415"/>
    <s v="Yes"/>
    <x v="0"/>
    <n v="2.2916666666715173"/>
    <s v="Team2"/>
    <s v="Junior"/>
    <s v="Night"/>
  </r>
  <r>
    <s v="T00331"/>
    <s v="C2194"/>
    <x v="0"/>
    <x v="0"/>
    <d v="2026-01-17T01:01:00"/>
    <d v="2026-01-17T09:01:00"/>
    <x v="40"/>
    <x v="0"/>
    <s v="No"/>
    <n v="3"/>
    <s v="Yes"/>
    <n v="8.0000000000582077"/>
    <s v="No"/>
    <x v="2"/>
    <n v="0.33333333333575865"/>
    <s v="Team4"/>
    <s v="Senior"/>
    <s v="Morning"/>
  </r>
  <r>
    <s v="T00332"/>
    <s v="C3141"/>
    <x v="4"/>
    <x v="1"/>
    <d v="2026-02-02T04:10:00"/>
    <d v="2026-02-02T09:10:00"/>
    <x v="33"/>
    <x v="0"/>
    <s v="No"/>
    <n v="4"/>
    <s v="Yes"/>
    <n v="5.0000000000582077"/>
    <s v="No"/>
    <x v="0"/>
    <n v="0.20833333333575865"/>
    <s v="Team5"/>
    <s v="Junior"/>
    <s v="Night"/>
  </r>
  <r>
    <s v="T00333"/>
    <s v="C2147"/>
    <x v="0"/>
    <x v="1"/>
    <d v="2026-03-25T15:01:00"/>
    <d v="2026-03-27T01:01:00"/>
    <x v="44"/>
    <x v="0"/>
    <s v="No"/>
    <n v="4"/>
    <s v="Yes"/>
    <n v="33.999999999941792"/>
    <s v="No"/>
    <x v="1"/>
    <n v="1.4166666666642413"/>
    <s v="Team3"/>
    <s v="Senior"/>
    <s v="Evening"/>
  </r>
  <r>
    <s v="T00334"/>
    <s v="C2492"/>
    <x v="3"/>
    <x v="2"/>
    <d v="2026-03-11T03:19:00"/>
    <d v="2026-03-14T14:19:00"/>
    <x v="16"/>
    <x v="0"/>
    <s v="No"/>
    <n v="3"/>
    <s v="Yes"/>
    <n v="83.000000000058208"/>
    <s v="Yes"/>
    <x v="1"/>
    <n v="3.4583333333357587"/>
    <s v="Team3"/>
    <s v="Junior"/>
    <s v="Evening"/>
  </r>
  <r>
    <s v="T00335"/>
    <s v="C0473"/>
    <x v="0"/>
    <x v="0"/>
    <d v="2026-03-02T02:56:00"/>
    <d v="2026-03-02T14:56:00"/>
    <x v="45"/>
    <x v="0"/>
    <s v="No"/>
    <n v="4"/>
    <s v="Yes"/>
    <n v="12"/>
    <s v="No"/>
    <x v="1"/>
    <n v="0.5"/>
    <s v="Team4"/>
    <s v="Mid"/>
    <s v="Morning"/>
  </r>
  <r>
    <s v="T00336"/>
    <s v="C3072"/>
    <x v="4"/>
    <x v="0"/>
    <d v="2026-01-14T12:00:00"/>
    <d v="2026-01-14T23:00:00"/>
    <x v="46"/>
    <x v="0"/>
    <s v="No"/>
    <n v="4"/>
    <s v="Yes"/>
    <n v="11.000000000058208"/>
    <s v="No"/>
    <x v="2"/>
    <n v="0.45833333333575865"/>
    <s v="Team5"/>
    <s v="Senior"/>
    <s v="Evening"/>
  </r>
  <r>
    <s v="T00337"/>
    <s v="C3911"/>
    <x v="4"/>
    <x v="1"/>
    <d v="2026-01-27T14:47:00"/>
    <d v="2026-01-29T04:47:00"/>
    <x v="10"/>
    <x v="0"/>
    <s v="No"/>
    <n v="3"/>
    <s v="Yes"/>
    <n v="38.000000000058208"/>
    <s v="No"/>
    <x v="2"/>
    <n v="1.5833333333357587"/>
    <s v="Team1"/>
    <s v="Senior"/>
    <s v="Night"/>
  </r>
  <r>
    <s v="T00338"/>
    <s v="C4611"/>
    <x v="0"/>
    <x v="0"/>
    <d v="2026-02-16T23:03:00"/>
    <d v="2026-02-17T01:03:00"/>
    <x v="40"/>
    <x v="0"/>
    <s v="Yes"/>
    <n v="4"/>
    <s v="Yes"/>
    <n v="1.9999999998835847"/>
    <s v="No"/>
    <x v="0"/>
    <n v="8.3333333328482695E-2"/>
    <s v="Team4"/>
    <s v="Senior"/>
    <s v="Morning"/>
  </r>
  <r>
    <s v="T00339"/>
    <s v="C1341"/>
    <x v="1"/>
    <x v="1"/>
    <d v="2026-02-20T17:34:00"/>
    <d v="2026-02-21T19:34:00"/>
    <x v="33"/>
    <x v="0"/>
    <s v="No"/>
    <n v="4"/>
    <s v="Yes"/>
    <n v="26.000000000058208"/>
    <s v="No"/>
    <x v="0"/>
    <n v="1.0833333333357587"/>
    <s v="Team5"/>
    <s v="Junior"/>
    <s v="Night"/>
  </r>
  <r>
    <s v="T00340"/>
    <s v="C1456"/>
    <x v="4"/>
    <x v="2"/>
    <d v="2026-01-12T00:07:00"/>
    <d v="2026-01-14T20:07:00"/>
    <x v="32"/>
    <x v="1"/>
    <s v="No"/>
    <n v="4"/>
    <s v="No"/>
    <n v="67.999999999883585"/>
    <s v="Yes"/>
    <x v="2"/>
    <n v="2.8333333333284827"/>
    <s v="Team3"/>
    <s v="Mid"/>
    <s v="Evening"/>
  </r>
  <r>
    <s v="T00341"/>
    <s v="C2125"/>
    <x v="4"/>
    <x v="0"/>
    <d v="2026-03-11T21:38:00"/>
    <d v="2026-03-12T05:38:00"/>
    <x v="37"/>
    <x v="0"/>
    <s v="No"/>
    <n v="3"/>
    <s v="Yes"/>
    <n v="8.0000000000582077"/>
    <s v="No"/>
    <x v="1"/>
    <n v="0.33333333333575865"/>
    <s v="Team5"/>
    <s v="Junior"/>
    <s v="Evening"/>
  </r>
  <r>
    <s v="T00342"/>
    <s v="C3158"/>
    <x v="4"/>
    <x v="0"/>
    <d v="2026-03-27T03:07:00"/>
    <d v="2026-03-28T15:07:00"/>
    <x v="9"/>
    <x v="0"/>
    <s v="No"/>
    <n v="4"/>
    <s v="Yes"/>
    <n v="36"/>
    <s v="No"/>
    <x v="1"/>
    <n v="1.5"/>
    <s v="Team1"/>
    <s v="Junior"/>
    <s v="Night"/>
  </r>
  <r>
    <s v="T00343"/>
    <s v="C4577"/>
    <x v="3"/>
    <x v="2"/>
    <d v="2026-02-03T22:12:00"/>
    <d v="2026-02-06T16:12:00"/>
    <x v="48"/>
    <x v="0"/>
    <s v="No"/>
    <n v="4"/>
    <s v="Yes"/>
    <n v="66"/>
    <s v="Yes"/>
    <x v="0"/>
    <n v="2.75"/>
    <s v="Team1"/>
    <s v="Mid"/>
    <s v="Morning"/>
  </r>
  <r>
    <s v="T00344"/>
    <s v="C4419"/>
    <x v="0"/>
    <x v="0"/>
    <d v="2026-03-28T02:34:00"/>
    <d v="2026-03-30T01:34:00"/>
    <x v="19"/>
    <x v="0"/>
    <s v="No"/>
    <n v="4"/>
    <s v="Yes"/>
    <n v="47.000000000058208"/>
    <s v="No"/>
    <x v="1"/>
    <n v="1.9583333333357587"/>
    <s v="Team5"/>
    <s v="Mid"/>
    <s v="Night"/>
  </r>
  <r>
    <s v="T00345"/>
    <s v="C3843"/>
    <x v="1"/>
    <x v="2"/>
    <d v="2026-01-12T00:11:00"/>
    <d v="2026-01-13T14:11:00"/>
    <x v="5"/>
    <x v="0"/>
    <s v="No"/>
    <n v="3"/>
    <s v="Yes"/>
    <n v="37.999999999883585"/>
    <s v="No"/>
    <x v="2"/>
    <n v="1.5833333333284827"/>
    <s v="Team1"/>
    <s v="Senior"/>
    <s v="Evening"/>
  </r>
  <r>
    <s v="T00346"/>
    <s v="C3684"/>
    <x v="0"/>
    <x v="1"/>
    <d v="2026-01-01T21:38:00"/>
    <d v="2026-01-02T17:38:00"/>
    <x v="23"/>
    <x v="1"/>
    <s v="No"/>
    <n v="4"/>
    <s v="No"/>
    <n v="20.000000000058208"/>
    <s v="No"/>
    <x v="2"/>
    <n v="0.83333333333575865"/>
    <s v="Team1"/>
    <s v="Junior"/>
    <s v="Morning"/>
  </r>
  <r>
    <s v="T00347"/>
    <s v="C2702"/>
    <x v="2"/>
    <x v="0"/>
    <d v="2026-02-01T17:01:00"/>
    <d v="2026-02-02T18:01:00"/>
    <x v="28"/>
    <x v="0"/>
    <s v="No"/>
    <n v="5"/>
    <s v="Yes"/>
    <n v="25.000000000116415"/>
    <s v="No"/>
    <x v="0"/>
    <n v="1.0416666666715173"/>
    <s v="Team3"/>
    <s v="Mid"/>
    <s v="Night"/>
  </r>
  <r>
    <s v="T00348"/>
    <s v="C2142"/>
    <x v="4"/>
    <x v="2"/>
    <d v="2026-02-17T17:25:00"/>
    <d v="2026-02-19T09:25:00"/>
    <x v="5"/>
    <x v="0"/>
    <s v="No"/>
    <n v="4"/>
    <s v="Yes"/>
    <n v="39.999999999941792"/>
    <s v="No"/>
    <x v="0"/>
    <n v="1.6666666666642413"/>
    <s v="Team1"/>
    <s v="Senior"/>
    <s v="Evening"/>
  </r>
  <r>
    <s v="T00349"/>
    <s v="C1357"/>
    <x v="1"/>
    <x v="2"/>
    <d v="2026-02-24T00:28:00"/>
    <d v="2026-02-24T20:28:00"/>
    <x v="33"/>
    <x v="2"/>
    <s v="Yes"/>
    <n v="3"/>
    <s v="No"/>
    <n v="20.000000000058208"/>
    <s v="No"/>
    <x v="0"/>
    <n v="0.83333333333575865"/>
    <s v="Team5"/>
    <s v="Junior"/>
    <s v="Night"/>
  </r>
  <r>
    <s v="T00350"/>
    <s v="C1028"/>
    <x v="3"/>
    <x v="1"/>
    <d v="2026-01-16T10:22:00"/>
    <d v="2026-01-18T07:22:00"/>
    <x v="32"/>
    <x v="0"/>
    <s v="No"/>
    <n v="3"/>
    <s v="Yes"/>
    <n v="45"/>
    <s v="No"/>
    <x v="2"/>
    <n v="1.875"/>
    <s v="Team3"/>
    <s v="Mid"/>
    <s v="Evening"/>
  </r>
  <r>
    <s v="T00351"/>
    <s v="C2294"/>
    <x v="3"/>
    <x v="0"/>
    <d v="2026-03-10T21:09:00"/>
    <d v="2026-03-12T15:09:00"/>
    <x v="14"/>
    <x v="0"/>
    <s v="No"/>
    <n v="2"/>
    <s v="Yes"/>
    <n v="42"/>
    <s v="No"/>
    <x v="1"/>
    <n v="1.75"/>
    <s v="Team4"/>
    <s v="Senior"/>
    <s v="Night"/>
  </r>
  <r>
    <s v="T00352"/>
    <s v="C1562"/>
    <x v="1"/>
    <x v="2"/>
    <d v="2026-01-05T20:00:00"/>
    <d v="2026-01-08T07:00:00"/>
    <x v="18"/>
    <x v="0"/>
    <s v="No"/>
    <n v="3"/>
    <s v="Yes"/>
    <n v="58.999999999883585"/>
    <s v="Yes"/>
    <x v="2"/>
    <n v="2.4583333333284827"/>
    <s v="Team1"/>
    <s v="Mid"/>
    <s v="Morning"/>
  </r>
  <r>
    <s v="T00353"/>
    <s v="C2745"/>
    <x v="4"/>
    <x v="0"/>
    <d v="2026-02-02T09:02:00"/>
    <d v="2026-02-02T16:02:00"/>
    <x v="6"/>
    <x v="1"/>
    <s v="No"/>
    <n v="4"/>
    <s v="No"/>
    <n v="7.0000000001164153"/>
    <s v="No"/>
    <x v="0"/>
    <n v="0.29166666667151731"/>
    <s v="Team3"/>
    <s v="Mid"/>
    <s v="Night"/>
  </r>
  <r>
    <s v="T00354"/>
    <s v="C0713"/>
    <x v="3"/>
    <x v="0"/>
    <d v="2026-03-18T21:30:00"/>
    <d v="2026-03-19T01:30:00"/>
    <x v="31"/>
    <x v="0"/>
    <s v="No"/>
    <n v="3"/>
    <s v="Yes"/>
    <n v="3.9999999999417923"/>
    <s v="No"/>
    <x v="1"/>
    <n v="0.16666666666424135"/>
    <s v="Team4"/>
    <s v="Senior"/>
    <s v="Evening"/>
  </r>
  <r>
    <s v="T00355"/>
    <s v="C2451"/>
    <x v="3"/>
    <x v="1"/>
    <d v="2026-01-06T16:47:00"/>
    <d v="2026-01-08T00:47:00"/>
    <x v="48"/>
    <x v="0"/>
    <s v="No"/>
    <n v="4"/>
    <s v="Yes"/>
    <n v="31.999999999883585"/>
    <s v="No"/>
    <x v="2"/>
    <n v="1.3333333333284827"/>
    <s v="Team1"/>
    <s v="Mid"/>
    <s v="Morning"/>
  </r>
  <r>
    <s v="T00356"/>
    <s v="C0348"/>
    <x v="3"/>
    <x v="1"/>
    <d v="2026-03-04T15:56:00"/>
    <d v="2026-03-06T23:56:00"/>
    <x v="23"/>
    <x v="0"/>
    <s v="No"/>
    <n v="5"/>
    <s v="Yes"/>
    <n v="55.999999999883585"/>
    <s v="Yes"/>
    <x v="1"/>
    <n v="2.3333333333284827"/>
    <s v="Team1"/>
    <s v="Junior"/>
    <s v="Morning"/>
  </r>
  <r>
    <s v="T00357"/>
    <s v="C1995"/>
    <x v="3"/>
    <x v="1"/>
    <d v="2026-03-26T23:05:00"/>
    <d v="2026-03-28T04:05:00"/>
    <x v="48"/>
    <x v="0"/>
    <s v="No"/>
    <n v="5"/>
    <s v="Yes"/>
    <n v="29.000000000058208"/>
    <s v="No"/>
    <x v="1"/>
    <n v="1.2083333333357587"/>
    <s v="Team1"/>
    <s v="Mid"/>
    <s v="Morning"/>
  </r>
  <r>
    <s v="T00358"/>
    <s v="C3177"/>
    <x v="3"/>
    <x v="2"/>
    <d v="2026-02-15T06:13:00"/>
    <d v="2026-02-18T09:13:00"/>
    <x v="44"/>
    <x v="0"/>
    <s v="No"/>
    <n v="4"/>
    <s v="Yes"/>
    <n v="75"/>
    <s v="Yes"/>
    <x v="0"/>
    <n v="3.125"/>
    <s v="Team3"/>
    <s v="Senior"/>
    <s v="Evening"/>
  </r>
  <r>
    <s v="T00359"/>
    <s v="C0505"/>
    <x v="0"/>
    <x v="1"/>
    <d v="2026-03-19T18:46:00"/>
    <d v="2026-03-21T01:46:00"/>
    <x v="14"/>
    <x v="0"/>
    <s v="No"/>
    <n v="2"/>
    <s v="Yes"/>
    <n v="30.999999999941792"/>
    <s v="No"/>
    <x v="1"/>
    <n v="1.2916666666642413"/>
    <s v="Team4"/>
    <s v="Senior"/>
    <s v="Night"/>
  </r>
  <r>
    <s v="T00360"/>
    <s v="C3172"/>
    <x v="2"/>
    <x v="2"/>
    <d v="2026-03-10T05:52:00"/>
    <d v="2026-03-11T18:52:00"/>
    <x v="4"/>
    <x v="0"/>
    <s v="No"/>
    <n v="3"/>
    <s v="Yes"/>
    <n v="37.000000000116415"/>
    <s v="No"/>
    <x v="1"/>
    <n v="1.5416666666715173"/>
    <s v="Team5"/>
    <s v="Senior"/>
    <s v="Evening"/>
  </r>
  <r>
    <s v="T00361"/>
    <s v="C0087"/>
    <x v="2"/>
    <x v="0"/>
    <d v="2026-02-10T02:15:00"/>
    <d v="2026-02-11T20:15:00"/>
    <x v="27"/>
    <x v="0"/>
    <s v="No"/>
    <n v="4"/>
    <s v="Yes"/>
    <n v="42"/>
    <s v="No"/>
    <x v="0"/>
    <n v="1.75"/>
    <s v="Team1"/>
    <s v="Junior"/>
    <s v="Morning"/>
  </r>
  <r>
    <s v="T00362"/>
    <s v="C1952"/>
    <x v="4"/>
    <x v="0"/>
    <d v="2026-01-15T10:20:00"/>
    <d v="2026-01-15T17:20:00"/>
    <x v="42"/>
    <x v="0"/>
    <s v="No"/>
    <n v="5"/>
    <s v="Yes"/>
    <n v="6.9999999999417923"/>
    <s v="No"/>
    <x v="2"/>
    <n v="0.29166666666424135"/>
    <s v="Team1"/>
    <s v="Senior"/>
    <s v="Evening"/>
  </r>
  <r>
    <s v="T00363"/>
    <s v="C1801"/>
    <x v="3"/>
    <x v="0"/>
    <d v="2026-02-06T10:54:00"/>
    <d v="2026-02-07T01:54:00"/>
    <x v="6"/>
    <x v="2"/>
    <s v="No"/>
    <n v="5"/>
    <s v="No"/>
    <n v="15"/>
    <s v="No"/>
    <x v="0"/>
    <n v="0.625"/>
    <s v="Team3"/>
    <s v="Mid"/>
    <s v="Night"/>
  </r>
  <r>
    <s v="T00364"/>
    <s v="C3350"/>
    <x v="2"/>
    <x v="2"/>
    <d v="2026-02-08T06:21:00"/>
    <d v="2026-02-09T13:21:00"/>
    <x v="18"/>
    <x v="0"/>
    <s v="No"/>
    <n v="3"/>
    <s v="Yes"/>
    <n v="31.000000000116415"/>
    <s v="No"/>
    <x v="0"/>
    <n v="1.2916666666715173"/>
    <s v="Team1"/>
    <s v="Mid"/>
    <s v="Morning"/>
  </r>
  <r>
    <s v="T00365"/>
    <s v="C3207"/>
    <x v="0"/>
    <x v="1"/>
    <d v="2026-02-08T15:04:00"/>
    <d v="2026-02-10T12:04:00"/>
    <x v="16"/>
    <x v="2"/>
    <s v="No"/>
    <n v="3"/>
    <s v="No"/>
    <n v="45"/>
    <s v="No"/>
    <x v="0"/>
    <n v="1.875"/>
    <s v="Team3"/>
    <s v="Junior"/>
    <s v="Evening"/>
  </r>
  <r>
    <s v="T00366"/>
    <s v="C0205"/>
    <x v="2"/>
    <x v="2"/>
    <d v="2026-01-27T16:09:00"/>
    <d v="2026-01-28T03:09:00"/>
    <x v="36"/>
    <x v="0"/>
    <s v="No"/>
    <n v="4"/>
    <s v="Yes"/>
    <n v="10.999999999883585"/>
    <s v="No"/>
    <x v="2"/>
    <n v="0.45833333332848269"/>
    <s v="Team1"/>
    <s v="Junior"/>
    <s v="Morning"/>
  </r>
  <r>
    <s v="T00367"/>
    <s v="C1656"/>
    <x v="1"/>
    <x v="0"/>
    <d v="2026-01-08T15:42:00"/>
    <d v="2026-01-09T16:42:00"/>
    <x v="40"/>
    <x v="0"/>
    <s v="No"/>
    <n v="4"/>
    <s v="Yes"/>
    <n v="24.999999999941792"/>
    <s v="No"/>
    <x v="2"/>
    <n v="1.0416666666642413"/>
    <s v="Team4"/>
    <s v="Senior"/>
    <s v="Morning"/>
  </r>
  <r>
    <s v="T00368"/>
    <s v="C1954"/>
    <x v="2"/>
    <x v="1"/>
    <d v="2026-01-27T06:49:00"/>
    <d v="2026-01-29T14:49:00"/>
    <x v="30"/>
    <x v="0"/>
    <s v="No"/>
    <n v="3"/>
    <s v="Yes"/>
    <n v="55.999999999883585"/>
    <s v="Yes"/>
    <x v="2"/>
    <n v="2.3333333333284827"/>
    <s v="Team4"/>
    <s v="Mid"/>
    <s v="Night"/>
  </r>
  <r>
    <s v="T00369"/>
    <s v="C4208"/>
    <x v="4"/>
    <x v="2"/>
    <d v="2026-01-24T04:16:00"/>
    <d v="2026-01-24T20:16:00"/>
    <x v="36"/>
    <x v="0"/>
    <s v="No"/>
    <n v="5"/>
    <s v="Yes"/>
    <n v="16.000000000116415"/>
    <s v="No"/>
    <x v="2"/>
    <n v="0.66666666667151731"/>
    <s v="Team1"/>
    <s v="Junior"/>
    <s v="Morning"/>
  </r>
  <r>
    <s v="T00370"/>
    <s v="C3488"/>
    <x v="0"/>
    <x v="2"/>
    <d v="2026-03-04T08:05:00"/>
    <d v="2026-03-04T21:05:00"/>
    <x v="14"/>
    <x v="0"/>
    <s v="No"/>
    <n v="5"/>
    <s v="Yes"/>
    <n v="12.999999999941792"/>
    <s v="No"/>
    <x v="1"/>
    <n v="0.54166666666424135"/>
    <s v="Team4"/>
    <s v="Senior"/>
    <s v="Night"/>
  </r>
  <r>
    <s v="T00371"/>
    <s v="C4673"/>
    <x v="3"/>
    <x v="1"/>
    <d v="2026-03-12T11:40:00"/>
    <d v="2026-03-13T09:40:00"/>
    <x v="14"/>
    <x v="0"/>
    <s v="No"/>
    <n v="4"/>
    <s v="Yes"/>
    <n v="22.000000000116415"/>
    <s v="No"/>
    <x v="1"/>
    <n v="0.91666666667151731"/>
    <s v="Team4"/>
    <s v="Senior"/>
    <s v="Night"/>
  </r>
  <r>
    <s v="T00372"/>
    <s v="C0710"/>
    <x v="0"/>
    <x v="1"/>
    <d v="2026-02-05T12:04:00"/>
    <d v="2026-02-06T22:04:00"/>
    <x v="40"/>
    <x v="0"/>
    <s v="No"/>
    <n v="4"/>
    <s v="Yes"/>
    <n v="33.999999999941792"/>
    <s v="No"/>
    <x v="0"/>
    <n v="1.4166666666642413"/>
    <s v="Team4"/>
    <s v="Senior"/>
    <s v="Morning"/>
  </r>
  <r>
    <s v="T00373"/>
    <s v="C2658"/>
    <x v="4"/>
    <x v="0"/>
    <d v="2026-02-19T10:16:00"/>
    <d v="2026-02-19T16:16:00"/>
    <x v="42"/>
    <x v="2"/>
    <s v="No"/>
    <n v="5"/>
    <s v="No"/>
    <n v="6"/>
    <s v="No"/>
    <x v="0"/>
    <n v="0.25"/>
    <s v="Team1"/>
    <s v="Senior"/>
    <s v="Evening"/>
  </r>
  <r>
    <s v="T00374"/>
    <s v="C4042"/>
    <x v="3"/>
    <x v="0"/>
    <d v="2026-01-14T05:58:00"/>
    <d v="2026-01-14T17:58:00"/>
    <x v="38"/>
    <x v="0"/>
    <s v="No"/>
    <n v="5"/>
    <s v="Yes"/>
    <n v="12"/>
    <s v="No"/>
    <x v="2"/>
    <n v="0.5"/>
    <s v="Team5"/>
    <s v="Senior"/>
    <s v="Evening"/>
  </r>
  <r>
    <s v="T00375"/>
    <s v="C4413"/>
    <x v="0"/>
    <x v="0"/>
    <d v="2026-03-08T19:14:00"/>
    <d v="2026-03-09T10:14:00"/>
    <x v="43"/>
    <x v="0"/>
    <s v="No"/>
    <n v="3"/>
    <s v="Yes"/>
    <n v="15"/>
    <s v="No"/>
    <x v="1"/>
    <n v="0.625"/>
    <s v="Team1"/>
    <s v="Mid"/>
    <s v="Morning"/>
  </r>
  <r>
    <s v="T00376"/>
    <s v="C3411"/>
    <x v="3"/>
    <x v="0"/>
    <d v="2026-01-14T16:06:00"/>
    <d v="2026-01-15T02:06:00"/>
    <x v="40"/>
    <x v="0"/>
    <s v="No"/>
    <n v="3"/>
    <s v="Yes"/>
    <n v="10.000000000116415"/>
    <s v="No"/>
    <x v="2"/>
    <n v="0.41666666667151731"/>
    <s v="Team4"/>
    <s v="Senior"/>
    <s v="Morning"/>
  </r>
  <r>
    <s v="T00377"/>
    <s v="C2891"/>
    <x v="2"/>
    <x v="1"/>
    <d v="2026-03-17T21:58:00"/>
    <d v="2026-03-19T05:58:00"/>
    <x v="48"/>
    <x v="0"/>
    <s v="No"/>
    <n v="3"/>
    <s v="Yes"/>
    <n v="32.000000000058208"/>
    <s v="No"/>
    <x v="1"/>
    <n v="1.3333333333357587"/>
    <s v="Team1"/>
    <s v="Mid"/>
    <s v="Morning"/>
  </r>
  <r>
    <s v="T00378"/>
    <s v="C1675"/>
    <x v="2"/>
    <x v="0"/>
    <d v="2026-03-29T16:48:00"/>
    <d v="2026-03-30T13:48:00"/>
    <x v="9"/>
    <x v="0"/>
    <s v="No"/>
    <n v="3"/>
    <s v="Yes"/>
    <n v="21"/>
    <s v="No"/>
    <x v="1"/>
    <n v="0.875"/>
    <s v="Team1"/>
    <s v="Junior"/>
    <s v="Night"/>
  </r>
  <r>
    <s v="T00379"/>
    <s v="C3465"/>
    <x v="0"/>
    <x v="1"/>
    <d v="2026-01-11T00:24:00"/>
    <d v="2026-01-13T06:24:00"/>
    <x v="29"/>
    <x v="0"/>
    <s v="No"/>
    <n v="4"/>
    <s v="Yes"/>
    <n v="54"/>
    <s v="Yes"/>
    <x v="2"/>
    <n v="2.25"/>
    <s v="Team3"/>
    <s v="Mid"/>
    <s v="Evening"/>
  </r>
  <r>
    <s v="T00380"/>
    <s v="C3757"/>
    <x v="4"/>
    <x v="1"/>
    <d v="2026-02-10T23:09:00"/>
    <d v="2026-02-13T18:09:00"/>
    <x v="2"/>
    <x v="0"/>
    <s v="No"/>
    <n v="5"/>
    <s v="Yes"/>
    <n v="66.999999999941792"/>
    <s v="Yes"/>
    <x v="0"/>
    <n v="2.7916666666642413"/>
    <s v="Team3"/>
    <s v="Senior"/>
    <s v="Evening"/>
  </r>
  <r>
    <s v="T00381"/>
    <s v="C1099"/>
    <x v="4"/>
    <x v="0"/>
    <d v="2026-02-01T13:17:00"/>
    <d v="2026-02-02T03:17:00"/>
    <x v="32"/>
    <x v="0"/>
    <s v="No"/>
    <n v="5"/>
    <s v="Yes"/>
    <n v="14.000000000058208"/>
    <s v="No"/>
    <x v="0"/>
    <n v="0.58333333333575865"/>
    <s v="Team3"/>
    <s v="Mid"/>
    <s v="Evening"/>
  </r>
  <r>
    <s v="T00382"/>
    <s v="C3558"/>
    <x v="3"/>
    <x v="1"/>
    <d v="2026-03-23T17:49:00"/>
    <d v="2026-03-24T21:49:00"/>
    <x v="30"/>
    <x v="0"/>
    <s v="No"/>
    <n v="4"/>
    <s v="Yes"/>
    <n v="28.000000000116415"/>
    <s v="No"/>
    <x v="1"/>
    <n v="1.1666666666715173"/>
    <s v="Team4"/>
    <s v="Mid"/>
    <s v="Night"/>
  </r>
  <r>
    <s v="T00383"/>
    <s v="C1433"/>
    <x v="3"/>
    <x v="2"/>
    <d v="2026-02-18T12:47:00"/>
    <d v="2026-02-21T11:47:00"/>
    <x v="12"/>
    <x v="0"/>
    <s v="No"/>
    <n v="4"/>
    <s v="Yes"/>
    <n v="71.000000000058208"/>
    <s v="Yes"/>
    <x v="0"/>
    <n v="2.9583333333357587"/>
    <s v="Team1"/>
    <s v="Junior"/>
    <s v="Morning"/>
  </r>
  <r>
    <s v="T00384"/>
    <s v="C3968"/>
    <x v="3"/>
    <x v="1"/>
    <d v="2026-01-09T16:40:00"/>
    <d v="2026-01-11T18:40:00"/>
    <x v="13"/>
    <x v="0"/>
    <s v="No"/>
    <n v="5"/>
    <s v="Yes"/>
    <n v="50.000000000058208"/>
    <s v="Yes"/>
    <x v="2"/>
    <n v="2.0833333333357587"/>
    <s v="Team5"/>
    <s v="Junior"/>
    <s v="Evening"/>
  </r>
  <r>
    <s v="T00385"/>
    <s v="C0967"/>
    <x v="4"/>
    <x v="0"/>
    <d v="2026-03-10T02:29:00"/>
    <d v="2026-03-10T16:29:00"/>
    <x v="11"/>
    <x v="1"/>
    <s v="No"/>
    <n v="4"/>
    <s v="No"/>
    <n v="13.999999999883585"/>
    <s v="No"/>
    <x v="1"/>
    <n v="0.58333333332848269"/>
    <s v="Team3"/>
    <s v="Senior"/>
    <s v="Night"/>
  </r>
  <r>
    <s v="T00386"/>
    <s v="C2135"/>
    <x v="1"/>
    <x v="2"/>
    <d v="2026-01-15T18:27:00"/>
    <d v="2026-01-17T06:27:00"/>
    <x v="27"/>
    <x v="2"/>
    <s v="No"/>
    <n v="4"/>
    <s v="No"/>
    <n v="36"/>
    <s v="No"/>
    <x v="2"/>
    <n v="1.5"/>
    <s v="Team1"/>
    <s v="Junior"/>
    <s v="Morning"/>
  </r>
  <r>
    <s v="T00387"/>
    <s v="C1790"/>
    <x v="2"/>
    <x v="0"/>
    <d v="2026-01-29T21:50:00"/>
    <d v="2026-01-30T10:50:00"/>
    <x v="3"/>
    <x v="1"/>
    <s v="No"/>
    <n v="5"/>
    <s v="No"/>
    <n v="13.000000000116415"/>
    <s v="No"/>
    <x v="2"/>
    <n v="0.54166666667151731"/>
    <s v="Team5"/>
    <s v="Senior"/>
    <s v="Morning"/>
  </r>
  <r>
    <s v="T00388"/>
    <s v="C1258"/>
    <x v="3"/>
    <x v="0"/>
    <d v="2026-01-06T15:14:00"/>
    <d v="2026-01-07T06:14:00"/>
    <x v="1"/>
    <x v="0"/>
    <s v="No"/>
    <n v="3"/>
    <s v="Yes"/>
    <n v="15"/>
    <s v="No"/>
    <x v="2"/>
    <n v="0.625"/>
    <s v="Team4"/>
    <s v="Senior"/>
    <s v="Evening"/>
  </r>
  <r>
    <s v="T00389"/>
    <s v="C4767"/>
    <x v="4"/>
    <x v="0"/>
    <d v="2026-01-06T15:00:00"/>
    <d v="2026-01-08T00:00:00"/>
    <x v="3"/>
    <x v="0"/>
    <s v="No"/>
    <n v="5"/>
    <s v="Yes"/>
    <n v="33"/>
    <s v="No"/>
    <x v="2"/>
    <n v="1.375"/>
    <s v="Team5"/>
    <s v="Senior"/>
    <s v="Morning"/>
  </r>
  <r>
    <s v="T00390"/>
    <s v="C2766"/>
    <x v="4"/>
    <x v="1"/>
    <d v="2026-01-13T15:50:00"/>
    <d v="2026-01-14T16:50:00"/>
    <x v="12"/>
    <x v="0"/>
    <s v="No"/>
    <n v="2"/>
    <s v="Yes"/>
    <n v="25.000000000116415"/>
    <s v="No"/>
    <x v="2"/>
    <n v="1.0416666666715173"/>
    <s v="Team1"/>
    <s v="Junior"/>
    <s v="Morning"/>
  </r>
  <r>
    <s v="T00391"/>
    <s v="C0587"/>
    <x v="2"/>
    <x v="2"/>
    <d v="2026-01-03T04:33:00"/>
    <d v="2026-01-04T19:33:00"/>
    <x v="23"/>
    <x v="0"/>
    <s v="No"/>
    <n v="4"/>
    <s v="Yes"/>
    <n v="39"/>
    <s v="No"/>
    <x v="2"/>
    <n v="1.625"/>
    <s v="Team1"/>
    <s v="Junior"/>
    <s v="Morning"/>
  </r>
  <r>
    <s v="T00392"/>
    <s v="C3337"/>
    <x v="2"/>
    <x v="1"/>
    <d v="2026-01-24T15:16:00"/>
    <d v="2026-01-26T09:16:00"/>
    <x v="38"/>
    <x v="0"/>
    <s v="No"/>
    <n v="4"/>
    <s v="Yes"/>
    <n v="42"/>
    <s v="No"/>
    <x v="2"/>
    <n v="1.75"/>
    <s v="Team5"/>
    <s v="Senior"/>
    <s v="Evening"/>
  </r>
  <r>
    <s v="T00393"/>
    <s v="C2497"/>
    <x v="1"/>
    <x v="2"/>
    <d v="2026-03-21T02:22:00"/>
    <d v="2026-03-23T17:22:00"/>
    <x v="15"/>
    <x v="0"/>
    <s v="No"/>
    <n v="4"/>
    <s v="Yes"/>
    <n v="63"/>
    <s v="Yes"/>
    <x v="1"/>
    <n v="2.625"/>
    <s v="Team5"/>
    <s v="Junior"/>
    <s v="Evening"/>
  </r>
  <r>
    <s v="T00394"/>
    <s v="C4554"/>
    <x v="3"/>
    <x v="2"/>
    <d v="2026-03-22T11:52:00"/>
    <d v="2026-03-22T21:52:00"/>
    <x v="33"/>
    <x v="0"/>
    <s v="No"/>
    <n v="4"/>
    <s v="Yes"/>
    <n v="10.000000000116415"/>
    <s v="No"/>
    <x v="1"/>
    <n v="0.41666666667151731"/>
    <s v="Team5"/>
    <s v="Junior"/>
    <s v="Night"/>
  </r>
  <r>
    <s v="T00395"/>
    <s v="C0235"/>
    <x v="4"/>
    <x v="2"/>
    <d v="2026-01-20T14:29:00"/>
    <d v="2026-01-23T02:29:00"/>
    <x v="48"/>
    <x v="0"/>
    <s v="No"/>
    <n v="5"/>
    <s v="Yes"/>
    <n v="60"/>
    <s v="Yes"/>
    <x v="2"/>
    <n v="2.5"/>
    <s v="Team1"/>
    <s v="Mid"/>
    <s v="Morning"/>
  </r>
  <r>
    <s v="T00396"/>
    <s v="C1476"/>
    <x v="3"/>
    <x v="1"/>
    <d v="2026-03-25T18:19:00"/>
    <d v="2026-03-28T12:19:00"/>
    <x v="31"/>
    <x v="1"/>
    <s v="No"/>
    <n v="4"/>
    <s v="No"/>
    <n v="66"/>
    <s v="Yes"/>
    <x v="1"/>
    <n v="2.75"/>
    <s v="Team4"/>
    <s v="Senior"/>
    <s v="Evening"/>
  </r>
  <r>
    <s v="T00397"/>
    <s v="C1004"/>
    <x v="4"/>
    <x v="2"/>
    <d v="2026-02-22T10:52:00"/>
    <d v="2026-02-22T17:52:00"/>
    <x v="45"/>
    <x v="0"/>
    <s v="No"/>
    <n v="4"/>
    <s v="Yes"/>
    <n v="6.9999999999417923"/>
    <s v="No"/>
    <x v="0"/>
    <n v="0.29166666666424135"/>
    <s v="Team4"/>
    <s v="Mid"/>
    <s v="Morning"/>
  </r>
  <r>
    <s v="T00398"/>
    <s v="C3448"/>
    <x v="4"/>
    <x v="0"/>
    <d v="2026-02-21T13:19:00"/>
    <d v="2026-02-22T12:19:00"/>
    <x v="10"/>
    <x v="0"/>
    <s v="No"/>
    <n v="5"/>
    <s v="Yes"/>
    <n v="23.000000000058208"/>
    <s v="No"/>
    <x v="0"/>
    <n v="0.95833333333575865"/>
    <s v="Team1"/>
    <s v="Senior"/>
    <s v="Night"/>
  </r>
  <r>
    <s v="T00399"/>
    <s v="C2419"/>
    <x v="4"/>
    <x v="1"/>
    <d v="2026-03-01T05:41:00"/>
    <d v="2026-03-04T01:41:00"/>
    <x v="5"/>
    <x v="0"/>
    <s v="No"/>
    <n v="4"/>
    <s v="Yes"/>
    <n v="68.000000000058208"/>
    <s v="Yes"/>
    <x v="1"/>
    <n v="2.8333333333357587"/>
    <s v="Team1"/>
    <s v="Senior"/>
    <s v="Evening"/>
  </r>
  <r>
    <s v="T00400"/>
    <s v="C4796"/>
    <x v="0"/>
    <x v="0"/>
    <d v="2026-02-08T06:30:00"/>
    <d v="2026-02-09T12:30:00"/>
    <x v="28"/>
    <x v="0"/>
    <s v="Yes"/>
    <n v="2"/>
    <s v="Yes"/>
    <n v="30"/>
    <s v="No"/>
    <x v="0"/>
    <n v="1.25"/>
    <s v="Team3"/>
    <s v="Mid"/>
    <s v="Night"/>
  </r>
  <r>
    <s v="T00401"/>
    <s v="C4329"/>
    <x v="1"/>
    <x v="2"/>
    <d v="2026-01-09T12:48:00"/>
    <d v="2026-01-10T07:48:00"/>
    <x v="37"/>
    <x v="0"/>
    <s v="No"/>
    <n v="4"/>
    <s v="Yes"/>
    <n v="18.999999999941792"/>
    <s v="No"/>
    <x v="2"/>
    <n v="0.79166666666424135"/>
    <s v="Team5"/>
    <s v="Junior"/>
    <s v="Evening"/>
  </r>
  <r>
    <s v="T00402"/>
    <s v="C3924"/>
    <x v="4"/>
    <x v="2"/>
    <d v="2026-03-30T17:33:00"/>
    <d v="2026-04-03T15:33:00"/>
    <x v="7"/>
    <x v="0"/>
    <s v="No"/>
    <n v="4"/>
    <s v="Yes"/>
    <n v="94.000000000116415"/>
    <s v="Yes"/>
    <x v="1"/>
    <n v="3.9166666666715173"/>
    <s v="Team2"/>
    <s v="Junior"/>
    <s v="Night"/>
  </r>
  <r>
    <s v="T00403"/>
    <s v="C2485"/>
    <x v="1"/>
    <x v="2"/>
    <d v="2026-02-28T08:48:00"/>
    <d v="2026-02-28T14:48:00"/>
    <x v="18"/>
    <x v="1"/>
    <s v="No"/>
    <n v="4"/>
    <s v="No"/>
    <n v="6"/>
    <s v="No"/>
    <x v="0"/>
    <n v="0.25"/>
    <s v="Team1"/>
    <s v="Mid"/>
    <s v="Morning"/>
  </r>
  <r>
    <s v="T00404"/>
    <s v="C4239"/>
    <x v="4"/>
    <x v="1"/>
    <d v="2026-01-29T22:11:00"/>
    <d v="2026-01-31T11:11:00"/>
    <x v="48"/>
    <x v="1"/>
    <s v="No"/>
    <n v="2"/>
    <s v="No"/>
    <n v="36.999999999941792"/>
    <s v="No"/>
    <x v="2"/>
    <n v="1.5416666666642413"/>
    <s v="Team1"/>
    <s v="Mid"/>
    <s v="Morning"/>
  </r>
  <r>
    <s v="T00405"/>
    <s v="C0415"/>
    <x v="1"/>
    <x v="2"/>
    <d v="2026-01-04T19:38:00"/>
    <d v="2026-01-06T18:38:00"/>
    <x v="7"/>
    <x v="0"/>
    <s v="No"/>
    <n v="4"/>
    <s v="Yes"/>
    <n v="46.999999999883585"/>
    <s v="No"/>
    <x v="2"/>
    <n v="1.9583333333284827"/>
    <s v="Team2"/>
    <s v="Junior"/>
    <s v="Night"/>
  </r>
  <r>
    <s v="T00406"/>
    <s v="C1567"/>
    <x v="4"/>
    <x v="0"/>
    <d v="2026-03-03T19:29:00"/>
    <d v="2026-03-05T07:29:00"/>
    <x v="18"/>
    <x v="0"/>
    <s v="No"/>
    <n v="4"/>
    <s v="Yes"/>
    <n v="36"/>
    <s v="No"/>
    <x v="1"/>
    <n v="1.5"/>
    <s v="Team1"/>
    <s v="Mid"/>
    <s v="Morning"/>
  </r>
  <r>
    <s v="T00407"/>
    <s v="C2281"/>
    <x v="2"/>
    <x v="2"/>
    <d v="2026-02-10T09:19:00"/>
    <d v="2026-02-11T22:19:00"/>
    <x v="15"/>
    <x v="2"/>
    <s v="No"/>
    <n v="4"/>
    <s v="No"/>
    <n v="36.999999999941792"/>
    <s v="No"/>
    <x v="0"/>
    <n v="1.5416666666642413"/>
    <s v="Team5"/>
    <s v="Junior"/>
    <s v="Evening"/>
  </r>
  <r>
    <s v="T00408"/>
    <s v="C0276"/>
    <x v="1"/>
    <x v="2"/>
    <d v="2026-03-12T23:13:00"/>
    <d v="2026-03-16T07:13:00"/>
    <x v="17"/>
    <x v="0"/>
    <s v="No"/>
    <n v="5"/>
    <s v="Yes"/>
    <n v="79.999999999883585"/>
    <s v="Yes"/>
    <x v="1"/>
    <n v="3.3333333333284827"/>
    <s v="Team2"/>
    <s v="Junior"/>
    <s v="Night"/>
  </r>
  <r>
    <s v="T00409"/>
    <s v="C1204"/>
    <x v="4"/>
    <x v="1"/>
    <d v="2026-02-21T05:18:00"/>
    <d v="2026-02-21T16:18:00"/>
    <x v="27"/>
    <x v="0"/>
    <s v="No"/>
    <n v="5"/>
    <s v="Yes"/>
    <n v="11.000000000058208"/>
    <s v="No"/>
    <x v="0"/>
    <n v="0.45833333333575865"/>
    <s v="Team1"/>
    <s v="Junior"/>
    <s v="Morning"/>
  </r>
  <r>
    <s v="T00410"/>
    <s v="C2499"/>
    <x v="4"/>
    <x v="2"/>
    <d v="2026-01-01T23:03:00"/>
    <d v="2026-01-04T10:03:00"/>
    <x v="8"/>
    <x v="0"/>
    <s v="No"/>
    <n v="5"/>
    <s v="Yes"/>
    <n v="58.999999999883585"/>
    <s v="Yes"/>
    <x v="2"/>
    <n v="2.4583333333284827"/>
    <s v="Team5"/>
    <s v="Senior"/>
    <s v="Morning"/>
  </r>
  <r>
    <s v="T00411"/>
    <s v="C2167"/>
    <x v="2"/>
    <x v="1"/>
    <d v="2026-03-21T11:14:00"/>
    <d v="2026-03-22T00:14:00"/>
    <x v="31"/>
    <x v="0"/>
    <s v="No"/>
    <n v="5"/>
    <s v="Yes"/>
    <n v="13.000000000116415"/>
    <s v="No"/>
    <x v="1"/>
    <n v="0.54166666667151731"/>
    <s v="Team4"/>
    <s v="Senior"/>
    <s v="Evening"/>
  </r>
  <r>
    <s v="T00412"/>
    <s v="C2062"/>
    <x v="2"/>
    <x v="0"/>
    <d v="2026-02-13T22:46:00"/>
    <d v="2026-02-14T00:46:00"/>
    <x v="33"/>
    <x v="1"/>
    <s v="No"/>
    <n v="4"/>
    <s v="No"/>
    <n v="2.0000000000582077"/>
    <s v="No"/>
    <x v="0"/>
    <n v="8.3333333335758653E-2"/>
    <s v="Team5"/>
    <s v="Junior"/>
    <s v="Night"/>
  </r>
  <r>
    <s v="T00413"/>
    <s v="C3655"/>
    <x v="4"/>
    <x v="1"/>
    <d v="2026-02-04T06:24:00"/>
    <d v="2026-02-05T20:24:00"/>
    <x v="1"/>
    <x v="0"/>
    <s v="No"/>
    <n v="5"/>
    <s v="Yes"/>
    <n v="37.999999999883585"/>
    <s v="No"/>
    <x v="0"/>
    <n v="1.5833333333284827"/>
    <s v="Team4"/>
    <s v="Senior"/>
    <s v="Evening"/>
  </r>
  <r>
    <s v="T00414"/>
    <s v="C1845"/>
    <x v="0"/>
    <x v="2"/>
    <d v="2026-03-22T12:55:00"/>
    <d v="2026-03-23T07:55:00"/>
    <x v="6"/>
    <x v="0"/>
    <s v="No"/>
    <n v="2"/>
    <s v="Yes"/>
    <n v="18.999999999941792"/>
    <s v="No"/>
    <x v="1"/>
    <n v="0.79166666666424135"/>
    <s v="Team3"/>
    <s v="Mid"/>
    <s v="Night"/>
  </r>
  <r>
    <s v="T00415"/>
    <s v="C1623"/>
    <x v="2"/>
    <x v="2"/>
    <d v="2026-02-11T16:07:00"/>
    <d v="2026-02-15T06:07:00"/>
    <x v="9"/>
    <x v="0"/>
    <s v="Yes"/>
    <n v="4"/>
    <s v="Yes"/>
    <n v="86.000000000058208"/>
    <s v="Yes"/>
    <x v="0"/>
    <n v="3.5833333333357587"/>
    <s v="Team1"/>
    <s v="Junior"/>
    <s v="Night"/>
  </r>
  <r>
    <s v="T00416"/>
    <s v="C3266"/>
    <x v="2"/>
    <x v="1"/>
    <d v="2026-01-16T01:12:00"/>
    <d v="2026-01-16T05:12:00"/>
    <x v="4"/>
    <x v="0"/>
    <s v="No"/>
    <n v="4"/>
    <s v="Yes"/>
    <n v="3.9999999999417923"/>
    <s v="No"/>
    <x v="2"/>
    <n v="0.16666666666424135"/>
    <s v="Team5"/>
    <s v="Senior"/>
    <s v="Evening"/>
  </r>
  <r>
    <s v="T00417"/>
    <s v="C4018"/>
    <x v="1"/>
    <x v="2"/>
    <d v="2026-02-08T19:06:00"/>
    <d v="2026-02-11T19:06:00"/>
    <x v="42"/>
    <x v="0"/>
    <s v="No"/>
    <n v="4"/>
    <s v="Yes"/>
    <n v="72"/>
    <s v="Yes"/>
    <x v="0"/>
    <n v="3"/>
    <s v="Team1"/>
    <s v="Senior"/>
    <s v="Evening"/>
  </r>
  <r>
    <s v="T00418"/>
    <s v="C3288"/>
    <x v="1"/>
    <x v="2"/>
    <d v="2026-03-20T12:32:00"/>
    <d v="2026-03-23T12:32:00"/>
    <x v="5"/>
    <x v="2"/>
    <s v="No"/>
    <n v="5"/>
    <s v="No"/>
    <n v="72"/>
    <s v="Yes"/>
    <x v="1"/>
    <n v="3"/>
    <s v="Team1"/>
    <s v="Senior"/>
    <s v="Evening"/>
  </r>
  <r>
    <s v="T00419"/>
    <s v="C0530"/>
    <x v="4"/>
    <x v="0"/>
    <d v="2026-03-22T10:53:00"/>
    <d v="2026-03-22T23:53:00"/>
    <x v="43"/>
    <x v="0"/>
    <s v="No"/>
    <n v="3"/>
    <s v="Yes"/>
    <n v="12.999999999941792"/>
    <s v="No"/>
    <x v="1"/>
    <n v="0.54166666666424135"/>
    <s v="Team1"/>
    <s v="Mid"/>
    <s v="Morning"/>
  </r>
  <r>
    <s v="T00420"/>
    <s v="C2658"/>
    <x v="2"/>
    <x v="1"/>
    <d v="2026-03-20T02:29:00"/>
    <d v="2026-03-21T20:29:00"/>
    <x v="12"/>
    <x v="0"/>
    <s v="No"/>
    <n v="3"/>
    <s v="Yes"/>
    <n v="42"/>
    <s v="No"/>
    <x v="1"/>
    <n v="1.75"/>
    <s v="Team1"/>
    <s v="Junior"/>
    <s v="Morning"/>
  </r>
  <r>
    <s v="T00421"/>
    <s v="C0895"/>
    <x v="1"/>
    <x v="1"/>
    <d v="2026-03-26T01:26:00"/>
    <d v="2026-03-28T11:26:00"/>
    <x v="49"/>
    <x v="0"/>
    <s v="No"/>
    <n v="4"/>
    <s v="Yes"/>
    <n v="58.000000000116415"/>
    <s v="Yes"/>
    <x v="1"/>
    <n v="2.4166666666715173"/>
    <s v="Team5"/>
    <s v="Mid"/>
    <s v="Evening"/>
  </r>
  <r>
    <s v="T00422"/>
    <s v="C3343"/>
    <x v="3"/>
    <x v="2"/>
    <d v="2026-01-12T07:35:00"/>
    <d v="2026-01-13T20:35:00"/>
    <x v="29"/>
    <x v="0"/>
    <s v="No"/>
    <n v="3"/>
    <s v="Yes"/>
    <n v="37.000000000116415"/>
    <s v="No"/>
    <x v="2"/>
    <n v="1.5416666666715173"/>
    <s v="Team3"/>
    <s v="Mid"/>
    <s v="Evening"/>
  </r>
  <r>
    <s v="T00423"/>
    <s v="C3194"/>
    <x v="4"/>
    <x v="1"/>
    <d v="2026-01-18T16:36:00"/>
    <d v="2026-01-20T14:36:00"/>
    <x v="32"/>
    <x v="0"/>
    <s v="No"/>
    <n v="2"/>
    <s v="Yes"/>
    <n v="45.999999999941792"/>
    <s v="No"/>
    <x v="2"/>
    <n v="1.9166666666642413"/>
    <s v="Team3"/>
    <s v="Mid"/>
    <s v="Evening"/>
  </r>
  <r>
    <s v="T00424"/>
    <s v="C4770"/>
    <x v="0"/>
    <x v="0"/>
    <d v="2026-02-26T07:15:00"/>
    <d v="2026-02-26T23:15:00"/>
    <x v="48"/>
    <x v="0"/>
    <s v="No"/>
    <n v="3"/>
    <s v="Yes"/>
    <n v="15.999999999941792"/>
    <s v="No"/>
    <x v="0"/>
    <n v="0.66666666666424135"/>
    <s v="Team1"/>
    <s v="Mid"/>
    <s v="Morning"/>
  </r>
  <r>
    <s v="T00425"/>
    <s v="C4565"/>
    <x v="0"/>
    <x v="0"/>
    <d v="2026-03-14T07:30:00"/>
    <d v="2026-03-15T06:30:00"/>
    <x v="7"/>
    <x v="0"/>
    <s v="No"/>
    <n v="5"/>
    <s v="Yes"/>
    <n v="23.000000000058208"/>
    <s v="No"/>
    <x v="1"/>
    <n v="0.95833333333575865"/>
    <s v="Team2"/>
    <s v="Junior"/>
    <s v="Night"/>
  </r>
  <r>
    <s v="T00426"/>
    <s v="C4331"/>
    <x v="4"/>
    <x v="2"/>
    <d v="2026-03-08T10:51:00"/>
    <d v="2026-03-09T10:51:00"/>
    <x v="49"/>
    <x v="0"/>
    <s v="No"/>
    <n v="4"/>
    <s v="Yes"/>
    <n v="24"/>
    <s v="No"/>
    <x v="1"/>
    <n v="1"/>
    <s v="Team5"/>
    <s v="Mid"/>
    <s v="Evening"/>
  </r>
  <r>
    <s v="T00427"/>
    <s v="C1323"/>
    <x v="2"/>
    <x v="0"/>
    <d v="2026-02-05T17:20:00"/>
    <d v="2026-02-07T08:20:00"/>
    <x v="46"/>
    <x v="0"/>
    <s v="No"/>
    <n v="4"/>
    <s v="Yes"/>
    <n v="39"/>
    <s v="No"/>
    <x v="0"/>
    <n v="1.625"/>
    <s v="Team5"/>
    <s v="Senior"/>
    <s v="Evening"/>
  </r>
  <r>
    <s v="T00428"/>
    <s v="C2365"/>
    <x v="4"/>
    <x v="1"/>
    <d v="2026-01-01T14:27:00"/>
    <d v="2026-01-02T21:27:00"/>
    <x v="38"/>
    <x v="0"/>
    <s v="No"/>
    <n v="5"/>
    <s v="Yes"/>
    <n v="31.000000000116415"/>
    <s v="No"/>
    <x v="2"/>
    <n v="1.2916666666715173"/>
    <s v="Team5"/>
    <s v="Senior"/>
    <s v="Evening"/>
  </r>
  <r>
    <s v="T00429"/>
    <s v="C2550"/>
    <x v="0"/>
    <x v="1"/>
    <d v="2026-02-05T18:30:00"/>
    <d v="2026-02-07T08:30:00"/>
    <x v="6"/>
    <x v="0"/>
    <s v="No"/>
    <n v="4"/>
    <s v="Yes"/>
    <n v="37.999999999883585"/>
    <s v="No"/>
    <x v="0"/>
    <n v="1.5833333333284827"/>
    <s v="Team3"/>
    <s v="Mid"/>
    <s v="Night"/>
  </r>
  <r>
    <s v="T00430"/>
    <s v="C3109"/>
    <x v="3"/>
    <x v="1"/>
    <d v="2026-01-06T09:27:00"/>
    <d v="2026-01-06T14:27:00"/>
    <x v="5"/>
    <x v="0"/>
    <s v="No"/>
    <n v="4"/>
    <s v="Yes"/>
    <n v="4.9999999998835847"/>
    <s v="No"/>
    <x v="2"/>
    <n v="0.20833333332848269"/>
    <s v="Team1"/>
    <s v="Senior"/>
    <s v="Evening"/>
  </r>
  <r>
    <s v="T00431"/>
    <s v="C0891"/>
    <x v="3"/>
    <x v="2"/>
    <d v="2026-02-08T06:44:00"/>
    <d v="2026-02-10T03:44:00"/>
    <x v="37"/>
    <x v="0"/>
    <s v="No"/>
    <n v="4"/>
    <s v="Yes"/>
    <n v="45"/>
    <s v="No"/>
    <x v="0"/>
    <n v="1.875"/>
    <s v="Team5"/>
    <s v="Junior"/>
    <s v="Evening"/>
  </r>
  <r>
    <s v="T00432"/>
    <s v="C4098"/>
    <x v="3"/>
    <x v="1"/>
    <d v="2026-03-01T09:35:00"/>
    <d v="2026-03-01T16:35:00"/>
    <x v="49"/>
    <x v="0"/>
    <s v="No"/>
    <n v="4"/>
    <s v="Yes"/>
    <n v="6.9999999999417923"/>
    <s v="No"/>
    <x v="1"/>
    <n v="0.29166666666424135"/>
    <s v="Team5"/>
    <s v="Mid"/>
    <s v="Evening"/>
  </r>
  <r>
    <s v="T00433"/>
    <s v="C4672"/>
    <x v="2"/>
    <x v="1"/>
    <d v="2026-03-03T20:44:00"/>
    <d v="2026-03-05T09:44:00"/>
    <x v="27"/>
    <x v="0"/>
    <s v="No"/>
    <n v="4"/>
    <s v="Yes"/>
    <n v="36.999999999941792"/>
    <s v="No"/>
    <x v="1"/>
    <n v="1.5416666666642413"/>
    <s v="Team1"/>
    <s v="Junior"/>
    <s v="Morning"/>
  </r>
  <r>
    <s v="T00434"/>
    <s v="C2907"/>
    <x v="0"/>
    <x v="0"/>
    <d v="2026-01-21T04:40:00"/>
    <d v="2026-01-21T16:40:00"/>
    <x v="23"/>
    <x v="0"/>
    <s v="No"/>
    <n v="4"/>
    <s v="Yes"/>
    <n v="12"/>
    <s v="No"/>
    <x v="2"/>
    <n v="0.5"/>
    <s v="Team1"/>
    <s v="Junior"/>
    <s v="Morning"/>
  </r>
  <r>
    <s v="T00435"/>
    <s v="C4626"/>
    <x v="3"/>
    <x v="0"/>
    <d v="2026-02-11T15:03:00"/>
    <d v="2026-02-12T22:03:00"/>
    <x v="25"/>
    <x v="0"/>
    <s v="No"/>
    <n v="5"/>
    <s v="Yes"/>
    <n v="30.999999999941792"/>
    <s v="No"/>
    <x v="0"/>
    <n v="1.2916666666642413"/>
    <s v="Team4"/>
    <s v="Junior"/>
    <s v="Night"/>
  </r>
  <r>
    <s v="T00436"/>
    <s v="C4986"/>
    <x v="4"/>
    <x v="1"/>
    <d v="2026-03-17T12:48:00"/>
    <d v="2026-03-18T11:48:00"/>
    <x v="31"/>
    <x v="0"/>
    <s v="No"/>
    <n v="3"/>
    <s v="Yes"/>
    <n v="23.000000000058208"/>
    <s v="No"/>
    <x v="1"/>
    <n v="0.95833333333575865"/>
    <s v="Team4"/>
    <s v="Senior"/>
    <s v="Evening"/>
  </r>
  <r>
    <s v="T00437"/>
    <s v="C0104"/>
    <x v="0"/>
    <x v="1"/>
    <d v="2026-02-02T14:13:00"/>
    <d v="2026-02-04T07:13:00"/>
    <x v="14"/>
    <x v="2"/>
    <s v="No"/>
    <n v="3"/>
    <s v="No"/>
    <n v="40.999999999883585"/>
    <s v="No"/>
    <x v="0"/>
    <n v="1.7083333333284827"/>
    <s v="Team4"/>
    <s v="Senior"/>
    <s v="Night"/>
  </r>
  <r>
    <s v="T00438"/>
    <s v="C4745"/>
    <x v="0"/>
    <x v="0"/>
    <d v="2026-03-24T04:19:00"/>
    <d v="2026-03-24T19:19:00"/>
    <x v="13"/>
    <x v="0"/>
    <s v="No"/>
    <n v="4"/>
    <s v="Yes"/>
    <n v="15"/>
    <s v="No"/>
    <x v="1"/>
    <n v="0.625"/>
    <s v="Team5"/>
    <s v="Junior"/>
    <s v="Evening"/>
  </r>
  <r>
    <s v="T00439"/>
    <s v="C3687"/>
    <x v="0"/>
    <x v="1"/>
    <d v="2026-03-10T16:07:00"/>
    <d v="2026-03-12T06:07:00"/>
    <x v="28"/>
    <x v="1"/>
    <s v="No"/>
    <n v="3"/>
    <s v="No"/>
    <n v="38.000000000058208"/>
    <s v="No"/>
    <x v="1"/>
    <n v="1.5833333333357587"/>
    <s v="Team3"/>
    <s v="Mid"/>
    <s v="Night"/>
  </r>
  <r>
    <s v="T00440"/>
    <s v="C1931"/>
    <x v="2"/>
    <x v="1"/>
    <d v="2026-02-19T23:31:00"/>
    <d v="2026-02-20T09:31:00"/>
    <x v="6"/>
    <x v="0"/>
    <s v="No"/>
    <n v="5"/>
    <s v="Yes"/>
    <n v="9.9999999999417923"/>
    <s v="No"/>
    <x v="0"/>
    <n v="0.41666666666424135"/>
    <s v="Team3"/>
    <s v="Mid"/>
    <s v="Night"/>
  </r>
  <r>
    <s v="T00441"/>
    <s v="C3770"/>
    <x v="4"/>
    <x v="2"/>
    <d v="2026-02-26T15:13:00"/>
    <d v="2026-02-27T07:13:00"/>
    <x v="43"/>
    <x v="1"/>
    <s v="No"/>
    <n v="3"/>
    <s v="No"/>
    <n v="15.999999999941792"/>
    <s v="No"/>
    <x v="0"/>
    <n v="0.66666666666424135"/>
    <s v="Team1"/>
    <s v="Mid"/>
    <s v="Morning"/>
  </r>
  <r>
    <s v="T00442"/>
    <s v="C4433"/>
    <x v="0"/>
    <x v="1"/>
    <d v="2026-03-16T21:27:00"/>
    <d v="2026-03-17T14:27:00"/>
    <x v="31"/>
    <x v="0"/>
    <s v="No"/>
    <n v="3"/>
    <s v="Yes"/>
    <n v="16.999999999883585"/>
    <s v="No"/>
    <x v="1"/>
    <n v="0.70833333332848269"/>
    <s v="Team4"/>
    <s v="Senior"/>
    <s v="Evening"/>
  </r>
  <r>
    <s v="T00443"/>
    <s v="C2801"/>
    <x v="0"/>
    <x v="1"/>
    <d v="2026-02-19T14:29:00"/>
    <d v="2026-02-20T03:29:00"/>
    <x v="18"/>
    <x v="2"/>
    <s v="No"/>
    <n v="3"/>
    <s v="No"/>
    <n v="12.999999999941792"/>
    <s v="No"/>
    <x v="0"/>
    <n v="0.54166666666424135"/>
    <s v="Team1"/>
    <s v="Mid"/>
    <s v="Morning"/>
  </r>
  <r>
    <s v="T00444"/>
    <s v="C4886"/>
    <x v="0"/>
    <x v="0"/>
    <d v="2026-01-07T00:10:00"/>
    <d v="2026-01-07T07:10:00"/>
    <x v="45"/>
    <x v="0"/>
    <s v="No"/>
    <n v="4"/>
    <s v="Yes"/>
    <n v="6.9999999999417923"/>
    <s v="No"/>
    <x v="2"/>
    <n v="0.29166666666424135"/>
    <s v="Team4"/>
    <s v="Mid"/>
    <s v="Morning"/>
  </r>
  <r>
    <s v="T00445"/>
    <s v="C4159"/>
    <x v="3"/>
    <x v="0"/>
    <d v="2026-03-04T08:28:00"/>
    <d v="2026-03-05T00:28:00"/>
    <x v="3"/>
    <x v="0"/>
    <s v="No"/>
    <n v="5"/>
    <s v="Yes"/>
    <n v="15.999999999941792"/>
    <s v="No"/>
    <x v="1"/>
    <n v="0.66666666666424135"/>
    <s v="Team5"/>
    <s v="Senior"/>
    <s v="Morning"/>
  </r>
  <r>
    <s v="T00446"/>
    <s v="C3441"/>
    <x v="4"/>
    <x v="1"/>
    <d v="2026-03-17T04:36:00"/>
    <d v="2026-03-19T01:36:00"/>
    <x v="32"/>
    <x v="0"/>
    <s v="No"/>
    <n v="5"/>
    <s v="Yes"/>
    <n v="45"/>
    <s v="No"/>
    <x v="1"/>
    <n v="1.875"/>
    <s v="Team3"/>
    <s v="Mid"/>
    <s v="Evening"/>
  </r>
  <r>
    <s v="T00447"/>
    <s v="C0244"/>
    <x v="3"/>
    <x v="2"/>
    <d v="2026-02-06T22:53:00"/>
    <d v="2026-02-09T03:53:00"/>
    <x v="47"/>
    <x v="0"/>
    <s v="No"/>
    <n v="5"/>
    <s v="Yes"/>
    <n v="53.000000000058208"/>
    <s v="Yes"/>
    <x v="0"/>
    <n v="2.2083333333357587"/>
    <s v="Team4"/>
    <s v="Senior"/>
    <s v="Night"/>
  </r>
  <r>
    <s v="T00448"/>
    <s v="C0925"/>
    <x v="0"/>
    <x v="2"/>
    <d v="2026-03-15T14:46:00"/>
    <d v="2026-03-18T04:46:00"/>
    <x v="11"/>
    <x v="0"/>
    <s v="Yes"/>
    <n v="3"/>
    <s v="Yes"/>
    <n v="62.000000000058208"/>
    <s v="Yes"/>
    <x v="1"/>
    <n v="2.5833333333357587"/>
    <s v="Team3"/>
    <s v="Senior"/>
    <s v="Night"/>
  </r>
  <r>
    <s v="T00449"/>
    <s v="C2116"/>
    <x v="1"/>
    <x v="1"/>
    <d v="2026-02-05T06:44:00"/>
    <d v="2026-02-07T09:44:00"/>
    <x v="43"/>
    <x v="0"/>
    <s v="No"/>
    <n v="4"/>
    <s v="Yes"/>
    <n v="51"/>
    <s v="Yes"/>
    <x v="0"/>
    <n v="2.125"/>
    <s v="Team1"/>
    <s v="Mid"/>
    <s v="Morning"/>
  </r>
  <r>
    <s v="T00450"/>
    <s v="C3129"/>
    <x v="3"/>
    <x v="2"/>
    <d v="2026-03-28T23:26:00"/>
    <d v="2026-03-31T12:26:00"/>
    <x v="19"/>
    <x v="0"/>
    <s v="No"/>
    <n v="5"/>
    <s v="Yes"/>
    <n v="60.999999999941792"/>
    <s v="Yes"/>
    <x v="1"/>
    <n v="2.5416666666642413"/>
    <s v="Team5"/>
    <s v="Mid"/>
    <s v="Night"/>
  </r>
  <r>
    <s v="T00451"/>
    <s v="C4992"/>
    <x v="0"/>
    <x v="0"/>
    <d v="2026-02-02T06:17:00"/>
    <d v="2026-02-03T01:17:00"/>
    <x v="16"/>
    <x v="0"/>
    <s v="No"/>
    <n v="4"/>
    <s v="Yes"/>
    <n v="18.999999999941792"/>
    <s v="No"/>
    <x v="0"/>
    <n v="0.79166666666424135"/>
    <s v="Team3"/>
    <s v="Junior"/>
    <s v="Evening"/>
  </r>
  <r>
    <s v="T00452"/>
    <s v="C4260"/>
    <x v="2"/>
    <x v="1"/>
    <d v="2026-01-20T19:45:00"/>
    <d v="2026-01-22T18:45:00"/>
    <x v="38"/>
    <x v="0"/>
    <s v="No"/>
    <n v="3"/>
    <s v="Yes"/>
    <n v="47.000000000058208"/>
    <s v="No"/>
    <x v="2"/>
    <n v="1.9583333333357587"/>
    <s v="Team5"/>
    <s v="Senior"/>
    <s v="Evening"/>
  </r>
  <r>
    <s v="T00453"/>
    <s v="C3129"/>
    <x v="3"/>
    <x v="2"/>
    <d v="2026-03-23T01:57:00"/>
    <d v="2026-03-25T03:57:00"/>
    <x v="10"/>
    <x v="0"/>
    <s v="No"/>
    <n v="4"/>
    <s v="Yes"/>
    <n v="49.999999999883585"/>
    <s v="Yes"/>
    <x v="1"/>
    <n v="2.0833333333284827"/>
    <s v="Team1"/>
    <s v="Senior"/>
    <s v="Night"/>
  </r>
  <r>
    <s v="T00454"/>
    <s v="C1243"/>
    <x v="2"/>
    <x v="1"/>
    <d v="2026-01-30T16:30:00"/>
    <d v="2026-01-31T00:30:00"/>
    <x v="38"/>
    <x v="0"/>
    <s v="No"/>
    <n v="5"/>
    <s v="Yes"/>
    <n v="8.0000000000582077"/>
    <s v="No"/>
    <x v="2"/>
    <n v="0.33333333333575865"/>
    <s v="Team5"/>
    <s v="Senior"/>
    <s v="Evening"/>
  </r>
  <r>
    <s v="T00455"/>
    <s v="C4638"/>
    <x v="3"/>
    <x v="2"/>
    <d v="2026-01-08T04:38:00"/>
    <d v="2026-01-08T21:38:00"/>
    <x v="12"/>
    <x v="1"/>
    <s v="No"/>
    <n v="3"/>
    <s v="No"/>
    <n v="16.999999999883585"/>
    <s v="No"/>
    <x v="2"/>
    <n v="0.70833333332848269"/>
    <s v="Team1"/>
    <s v="Junior"/>
    <s v="Morning"/>
  </r>
  <r>
    <s v="T00456"/>
    <s v="C2424"/>
    <x v="0"/>
    <x v="2"/>
    <d v="2026-01-10T13:17:00"/>
    <d v="2026-01-12T14:17:00"/>
    <x v="16"/>
    <x v="0"/>
    <s v="No"/>
    <n v="4"/>
    <s v="Yes"/>
    <n v="48.999999999941792"/>
    <s v="Yes"/>
    <x v="2"/>
    <n v="2.0416666666642413"/>
    <s v="Team3"/>
    <s v="Junior"/>
    <s v="Evening"/>
  </r>
  <r>
    <s v="T00457"/>
    <s v="C4504"/>
    <x v="4"/>
    <x v="0"/>
    <d v="2026-02-04T15:11:00"/>
    <d v="2026-02-05T16:11:00"/>
    <x v="38"/>
    <x v="0"/>
    <s v="No"/>
    <n v="3"/>
    <s v="Yes"/>
    <n v="24.999999999941792"/>
    <s v="No"/>
    <x v="0"/>
    <n v="1.0416666666642413"/>
    <s v="Team5"/>
    <s v="Senior"/>
    <s v="Evening"/>
  </r>
  <r>
    <s v="T00458"/>
    <s v="C3453"/>
    <x v="0"/>
    <x v="1"/>
    <d v="2026-03-03T01:31:00"/>
    <d v="2026-03-04T15:31:00"/>
    <x v="23"/>
    <x v="0"/>
    <s v="Yes"/>
    <n v="4"/>
    <s v="Yes"/>
    <n v="37.999999999883585"/>
    <s v="No"/>
    <x v="1"/>
    <n v="1.5833333333284827"/>
    <s v="Team1"/>
    <s v="Junior"/>
    <s v="Morning"/>
  </r>
  <r>
    <s v="T00459"/>
    <s v="C1107"/>
    <x v="3"/>
    <x v="1"/>
    <d v="2026-03-01T05:37:00"/>
    <d v="2026-03-02T00:37:00"/>
    <x v="46"/>
    <x v="0"/>
    <s v="No"/>
    <n v="5"/>
    <s v="Yes"/>
    <n v="18.999999999941792"/>
    <s v="No"/>
    <x v="1"/>
    <n v="0.79166666666424135"/>
    <s v="Team5"/>
    <s v="Senior"/>
    <s v="Evening"/>
  </r>
  <r>
    <s v="T00460"/>
    <s v="C2083"/>
    <x v="2"/>
    <x v="0"/>
    <d v="2026-03-01T08:18:00"/>
    <d v="2026-03-01T13:18:00"/>
    <x v="19"/>
    <x v="0"/>
    <s v="No"/>
    <n v="4"/>
    <s v="Yes"/>
    <n v="5.0000000000582077"/>
    <s v="No"/>
    <x v="1"/>
    <n v="0.20833333333575865"/>
    <s v="Team5"/>
    <s v="Mid"/>
    <s v="Night"/>
  </r>
  <r>
    <s v="T00461"/>
    <s v="C4896"/>
    <x v="2"/>
    <x v="2"/>
    <d v="2026-02-08T17:55:00"/>
    <d v="2026-02-09T12:55:00"/>
    <x v="2"/>
    <x v="0"/>
    <s v="No"/>
    <n v="3"/>
    <s v="Yes"/>
    <n v="18.999999999941792"/>
    <s v="No"/>
    <x v="0"/>
    <n v="0.79166666666424135"/>
    <s v="Team3"/>
    <s v="Senior"/>
    <s v="Evening"/>
  </r>
  <r>
    <s v="T00462"/>
    <s v="C1987"/>
    <x v="0"/>
    <x v="0"/>
    <d v="2026-03-29T01:09:00"/>
    <d v="2026-03-30T08:09:00"/>
    <x v="22"/>
    <x v="0"/>
    <s v="No"/>
    <n v="4"/>
    <s v="Yes"/>
    <n v="30.999999999941792"/>
    <s v="No"/>
    <x v="1"/>
    <n v="1.2916666666642413"/>
    <s v="Team4"/>
    <s v="Junior"/>
    <s v="Morning"/>
  </r>
  <r>
    <s v="T00463"/>
    <s v="C3715"/>
    <x v="1"/>
    <x v="0"/>
    <d v="2026-02-17T01:04:00"/>
    <d v="2026-02-17T20:04:00"/>
    <x v="46"/>
    <x v="0"/>
    <s v="No"/>
    <n v="4"/>
    <s v="Yes"/>
    <n v="18.999999999941792"/>
    <s v="No"/>
    <x v="0"/>
    <n v="0.79166666666424135"/>
    <s v="Team5"/>
    <s v="Senior"/>
    <s v="Evening"/>
  </r>
  <r>
    <s v="T00464"/>
    <s v="C1592"/>
    <x v="0"/>
    <x v="0"/>
    <d v="2026-03-27T04:06:00"/>
    <d v="2026-03-29T01:06:00"/>
    <x v="39"/>
    <x v="0"/>
    <s v="No"/>
    <n v="4"/>
    <s v="Yes"/>
    <n v="45"/>
    <s v="No"/>
    <x v="1"/>
    <n v="1.875"/>
    <s v="Team5"/>
    <s v="Junior"/>
    <s v="Evening"/>
  </r>
  <r>
    <s v="T00465"/>
    <s v="C4589"/>
    <x v="0"/>
    <x v="2"/>
    <d v="2026-03-04T13:56:00"/>
    <d v="2026-03-06T19:56:00"/>
    <x v="36"/>
    <x v="0"/>
    <s v="No"/>
    <n v="4"/>
    <s v="Yes"/>
    <n v="54"/>
    <s v="Yes"/>
    <x v="1"/>
    <n v="2.25"/>
    <s v="Team1"/>
    <s v="Junior"/>
    <s v="Morning"/>
  </r>
  <r>
    <s v="T00466"/>
    <s v="C0228"/>
    <x v="0"/>
    <x v="0"/>
    <d v="2026-02-02T07:05:00"/>
    <d v="2026-02-03T17:05:00"/>
    <x v="28"/>
    <x v="2"/>
    <s v="Yes"/>
    <n v="1"/>
    <s v="No"/>
    <n v="33.999999999941792"/>
    <s v="No"/>
    <x v="0"/>
    <n v="1.4166666666642413"/>
    <s v="Team3"/>
    <s v="Mid"/>
    <s v="Night"/>
  </r>
  <r>
    <s v="T00467"/>
    <s v="C2274"/>
    <x v="3"/>
    <x v="1"/>
    <d v="2026-01-28T12:49:00"/>
    <d v="2026-01-31T04:49:00"/>
    <x v="4"/>
    <x v="0"/>
    <s v="No"/>
    <n v="4"/>
    <s v="Yes"/>
    <n v="63.999999999941792"/>
    <s v="Yes"/>
    <x v="2"/>
    <n v="2.6666666666642413"/>
    <s v="Team5"/>
    <s v="Senior"/>
    <s v="Evening"/>
  </r>
  <r>
    <s v="T00468"/>
    <s v="C2579"/>
    <x v="1"/>
    <x v="1"/>
    <d v="2026-02-15T14:20:00"/>
    <d v="2026-02-17T03:20:00"/>
    <x v="2"/>
    <x v="1"/>
    <s v="No"/>
    <n v="3"/>
    <s v="No"/>
    <n v="37.000000000116415"/>
    <s v="No"/>
    <x v="0"/>
    <n v="1.5416666666715173"/>
    <s v="Team3"/>
    <s v="Senior"/>
    <s v="Evening"/>
  </r>
  <r>
    <s v="T00469"/>
    <s v="C2519"/>
    <x v="1"/>
    <x v="2"/>
    <d v="2026-01-11T20:58:00"/>
    <d v="2026-01-13T06:58:00"/>
    <x v="3"/>
    <x v="0"/>
    <s v="No"/>
    <n v="4"/>
    <s v="Yes"/>
    <n v="33.999999999941792"/>
    <s v="No"/>
    <x v="2"/>
    <n v="1.4166666666642413"/>
    <s v="Team5"/>
    <s v="Senior"/>
    <s v="Morning"/>
  </r>
  <r>
    <s v="T00470"/>
    <s v="C0559"/>
    <x v="3"/>
    <x v="1"/>
    <d v="2026-01-20T13:13:00"/>
    <d v="2026-01-22T20:13:00"/>
    <x v="41"/>
    <x v="0"/>
    <s v="No"/>
    <n v="5"/>
    <s v="Yes"/>
    <n v="55.000000000116415"/>
    <s v="Yes"/>
    <x v="2"/>
    <n v="2.2916666666715173"/>
    <s v="Team5"/>
    <s v="Senior"/>
    <s v="Night"/>
  </r>
  <r>
    <s v="T00471"/>
    <s v="C3783"/>
    <x v="3"/>
    <x v="2"/>
    <d v="2026-01-25T11:09:00"/>
    <d v="2026-01-26T03:09:00"/>
    <x v="39"/>
    <x v="0"/>
    <s v="No"/>
    <n v="4"/>
    <s v="Yes"/>
    <n v="15.999999999941792"/>
    <s v="No"/>
    <x v="2"/>
    <n v="0.66666666666424135"/>
    <s v="Team5"/>
    <s v="Junior"/>
    <s v="Evening"/>
  </r>
  <r>
    <s v="T00472"/>
    <s v="C3723"/>
    <x v="2"/>
    <x v="2"/>
    <d v="2026-01-15T05:24:00"/>
    <d v="2026-01-17T15:24:00"/>
    <x v="17"/>
    <x v="0"/>
    <s v="No"/>
    <n v="2"/>
    <s v="Yes"/>
    <n v="58.000000000116415"/>
    <s v="Yes"/>
    <x v="2"/>
    <n v="2.4166666666715173"/>
    <s v="Team2"/>
    <s v="Junior"/>
    <s v="Night"/>
  </r>
  <r>
    <s v="T00473"/>
    <s v="C0144"/>
    <x v="2"/>
    <x v="1"/>
    <d v="2026-03-19T23:32:00"/>
    <d v="2026-03-22T12:32:00"/>
    <x v="43"/>
    <x v="0"/>
    <s v="No"/>
    <n v="4"/>
    <s v="Yes"/>
    <n v="60.999999999941792"/>
    <s v="Yes"/>
    <x v="1"/>
    <n v="2.5416666666642413"/>
    <s v="Team1"/>
    <s v="Mid"/>
    <s v="Morning"/>
  </r>
  <r>
    <s v="T00474"/>
    <s v="C2560"/>
    <x v="3"/>
    <x v="1"/>
    <d v="2026-03-20T19:53:00"/>
    <d v="2026-03-21T04:53:00"/>
    <x v="22"/>
    <x v="0"/>
    <s v="No"/>
    <n v="4"/>
    <s v="Yes"/>
    <n v="9"/>
    <s v="No"/>
    <x v="1"/>
    <n v="0.375"/>
    <s v="Team4"/>
    <s v="Junior"/>
    <s v="Morning"/>
  </r>
  <r>
    <s v="T00475"/>
    <s v="C4847"/>
    <x v="3"/>
    <x v="2"/>
    <d v="2026-01-26T05:17:00"/>
    <d v="2026-01-26T14:17:00"/>
    <x v="1"/>
    <x v="0"/>
    <s v="No"/>
    <n v="4"/>
    <s v="Yes"/>
    <n v="9"/>
    <s v="No"/>
    <x v="2"/>
    <n v="0.375"/>
    <s v="Team4"/>
    <s v="Senior"/>
    <s v="Evening"/>
  </r>
  <r>
    <s v="T00476"/>
    <s v="C4370"/>
    <x v="4"/>
    <x v="1"/>
    <d v="2026-02-20T05:02:00"/>
    <d v="2026-02-22T11:02:00"/>
    <x v="27"/>
    <x v="0"/>
    <s v="No"/>
    <n v="4"/>
    <s v="Yes"/>
    <n v="54"/>
    <s v="Yes"/>
    <x v="0"/>
    <n v="2.25"/>
    <s v="Team1"/>
    <s v="Junior"/>
    <s v="Morning"/>
  </r>
  <r>
    <s v="T00477"/>
    <s v="C0375"/>
    <x v="1"/>
    <x v="1"/>
    <d v="2026-03-18T00:26:00"/>
    <d v="2026-03-19T04:26:00"/>
    <x v="33"/>
    <x v="0"/>
    <s v="No"/>
    <n v="5"/>
    <s v="Yes"/>
    <n v="27.999999999941792"/>
    <s v="No"/>
    <x v="1"/>
    <n v="1.1666666666642413"/>
    <s v="Team5"/>
    <s v="Junior"/>
    <s v="Night"/>
  </r>
  <r>
    <s v="T00478"/>
    <s v="C0450"/>
    <x v="3"/>
    <x v="0"/>
    <d v="2026-01-29T06:44:00"/>
    <d v="2026-01-29T23:44:00"/>
    <x v="13"/>
    <x v="1"/>
    <s v="No"/>
    <n v="3"/>
    <s v="No"/>
    <n v="17.000000000058208"/>
    <s v="No"/>
    <x v="2"/>
    <n v="0.70833333333575865"/>
    <s v="Team5"/>
    <s v="Junior"/>
    <s v="Evening"/>
  </r>
  <r>
    <s v="T00479"/>
    <s v="C3061"/>
    <x v="4"/>
    <x v="1"/>
    <d v="2026-02-26T13:07:00"/>
    <d v="2026-03-01T12:07:00"/>
    <x v="4"/>
    <x v="0"/>
    <s v="No"/>
    <n v="5"/>
    <s v="Yes"/>
    <n v="71.000000000058208"/>
    <s v="Yes"/>
    <x v="0"/>
    <n v="2.9583333333357587"/>
    <s v="Team5"/>
    <s v="Senior"/>
    <s v="Evening"/>
  </r>
  <r>
    <s v="T00480"/>
    <s v="C4822"/>
    <x v="3"/>
    <x v="1"/>
    <d v="2026-02-03T10:22:00"/>
    <d v="2026-02-05T14:22:00"/>
    <x v="36"/>
    <x v="0"/>
    <s v="No"/>
    <n v="4"/>
    <s v="Yes"/>
    <n v="52.000000000116415"/>
    <s v="Yes"/>
    <x v="0"/>
    <n v="2.1666666666715173"/>
    <s v="Team1"/>
    <s v="Junior"/>
    <s v="Morning"/>
  </r>
  <r>
    <s v="T00481"/>
    <s v="C4784"/>
    <x v="2"/>
    <x v="2"/>
    <d v="2026-03-19T19:33:00"/>
    <d v="2026-03-20T02:33:00"/>
    <x v="6"/>
    <x v="0"/>
    <s v="No"/>
    <n v="3"/>
    <s v="Yes"/>
    <n v="6.9999999999417923"/>
    <s v="No"/>
    <x v="1"/>
    <n v="0.29166666666424135"/>
    <s v="Team3"/>
    <s v="Mid"/>
    <s v="Night"/>
  </r>
  <r>
    <s v="T00482"/>
    <s v="C1127"/>
    <x v="3"/>
    <x v="1"/>
    <d v="2026-01-22T05:38:00"/>
    <d v="2026-01-22T16:38:00"/>
    <x v="35"/>
    <x v="0"/>
    <s v="No"/>
    <n v="4"/>
    <s v="Yes"/>
    <n v="11.000000000058208"/>
    <s v="No"/>
    <x v="2"/>
    <n v="0.45833333333575865"/>
    <s v="Team1"/>
    <s v="Senior"/>
    <s v="Night"/>
  </r>
  <r>
    <s v="T00483"/>
    <s v="C1240"/>
    <x v="1"/>
    <x v="0"/>
    <d v="2026-03-29T10:53:00"/>
    <d v="2026-03-29T14:53:00"/>
    <x v="23"/>
    <x v="0"/>
    <s v="No"/>
    <n v="3"/>
    <s v="Yes"/>
    <n v="3.9999999999417923"/>
    <s v="No"/>
    <x v="1"/>
    <n v="0.16666666666424135"/>
    <s v="Team1"/>
    <s v="Junior"/>
    <s v="Morning"/>
  </r>
  <r>
    <s v="T00484"/>
    <s v="C0414"/>
    <x v="3"/>
    <x v="1"/>
    <d v="2026-01-26T16:04:00"/>
    <d v="2026-01-27T02:04:00"/>
    <x v="23"/>
    <x v="0"/>
    <s v="No"/>
    <n v="3"/>
    <s v="Yes"/>
    <n v="9.9999999999417923"/>
    <s v="No"/>
    <x v="2"/>
    <n v="0.41666666666424135"/>
    <s v="Team1"/>
    <s v="Junior"/>
    <s v="Morning"/>
  </r>
  <r>
    <s v="T00485"/>
    <s v="C0955"/>
    <x v="3"/>
    <x v="1"/>
    <d v="2026-03-20T09:36:00"/>
    <d v="2026-03-20T18:36:00"/>
    <x v="31"/>
    <x v="0"/>
    <s v="No"/>
    <n v="5"/>
    <s v="Yes"/>
    <n v="9"/>
    <s v="No"/>
    <x v="1"/>
    <n v="0.375"/>
    <s v="Team4"/>
    <s v="Senior"/>
    <s v="Evening"/>
  </r>
  <r>
    <s v="T00486"/>
    <s v="C4353"/>
    <x v="1"/>
    <x v="0"/>
    <d v="2026-01-26T20:08:00"/>
    <d v="2026-01-26T22:08:00"/>
    <x v="29"/>
    <x v="0"/>
    <s v="No"/>
    <n v="4"/>
    <s v="Yes"/>
    <n v="2.0000000000582077"/>
    <s v="No"/>
    <x v="2"/>
    <n v="8.3333333335758653E-2"/>
    <s v="Team3"/>
    <s v="Mid"/>
    <s v="Evening"/>
  </r>
  <r>
    <s v="T00487"/>
    <s v="C3070"/>
    <x v="2"/>
    <x v="0"/>
    <d v="2026-02-14T21:11:00"/>
    <d v="2026-02-16T13:11:00"/>
    <x v="4"/>
    <x v="0"/>
    <s v="No"/>
    <n v="4"/>
    <s v="Yes"/>
    <n v="39.999999999941792"/>
    <s v="No"/>
    <x v="0"/>
    <n v="1.6666666666642413"/>
    <s v="Team5"/>
    <s v="Senior"/>
    <s v="Evening"/>
  </r>
  <r>
    <s v="T00488"/>
    <s v="C4846"/>
    <x v="1"/>
    <x v="2"/>
    <d v="2026-03-21T23:49:00"/>
    <d v="2026-03-23T17:49:00"/>
    <x v="26"/>
    <x v="0"/>
    <s v="No"/>
    <n v="4"/>
    <s v="Yes"/>
    <n v="42"/>
    <s v="No"/>
    <x v="1"/>
    <n v="1.75"/>
    <s v="Team5"/>
    <s v="Senior"/>
    <s v="Night"/>
  </r>
  <r>
    <s v="T00489"/>
    <s v="C2994"/>
    <x v="3"/>
    <x v="2"/>
    <d v="2026-03-19T12:18:00"/>
    <d v="2026-03-21T00:18:00"/>
    <x v="2"/>
    <x v="0"/>
    <s v="No"/>
    <n v="3"/>
    <s v="Yes"/>
    <n v="36"/>
    <s v="No"/>
    <x v="1"/>
    <n v="1.5"/>
    <s v="Team3"/>
    <s v="Senior"/>
    <s v="Evening"/>
  </r>
  <r>
    <s v="T00490"/>
    <s v="C0889"/>
    <x v="2"/>
    <x v="0"/>
    <d v="2026-01-08T12:37:00"/>
    <d v="2026-01-10T09:37:00"/>
    <x v="14"/>
    <x v="0"/>
    <s v="No"/>
    <n v="5"/>
    <s v="Yes"/>
    <n v="45"/>
    <s v="No"/>
    <x v="2"/>
    <n v="1.875"/>
    <s v="Team4"/>
    <s v="Senior"/>
    <s v="Night"/>
  </r>
  <r>
    <s v="T00491"/>
    <s v="C0999"/>
    <x v="3"/>
    <x v="0"/>
    <d v="2026-03-18T04:59:00"/>
    <d v="2026-03-18T06:59:00"/>
    <x v="13"/>
    <x v="0"/>
    <s v="No"/>
    <n v="3"/>
    <s v="Yes"/>
    <n v="2.0000000000582077"/>
    <s v="No"/>
    <x v="1"/>
    <n v="8.3333333335758653E-2"/>
    <s v="Team5"/>
    <s v="Junior"/>
    <s v="Evening"/>
  </r>
  <r>
    <s v="T00492"/>
    <s v="C4036"/>
    <x v="3"/>
    <x v="1"/>
    <d v="2026-03-25T10:15:00"/>
    <d v="2026-03-26T16:15:00"/>
    <x v="12"/>
    <x v="0"/>
    <s v="No"/>
    <n v="3"/>
    <s v="Yes"/>
    <n v="30"/>
    <s v="No"/>
    <x v="1"/>
    <n v="1.25"/>
    <s v="Team1"/>
    <s v="Junior"/>
    <s v="Morning"/>
  </r>
  <r>
    <s v="T00493"/>
    <s v="C3204"/>
    <x v="3"/>
    <x v="1"/>
    <d v="2026-01-05T23:29:00"/>
    <d v="2026-01-06T05:29:00"/>
    <x v="19"/>
    <x v="0"/>
    <s v="No"/>
    <n v="4"/>
    <s v="Yes"/>
    <n v="6"/>
    <s v="No"/>
    <x v="2"/>
    <n v="0.25"/>
    <s v="Team5"/>
    <s v="Mid"/>
    <s v="Night"/>
  </r>
  <r>
    <s v="T00494"/>
    <s v="C3054"/>
    <x v="4"/>
    <x v="1"/>
    <d v="2026-03-11T15:46:00"/>
    <d v="2026-03-12T16:46:00"/>
    <x v="33"/>
    <x v="0"/>
    <s v="No"/>
    <n v="4"/>
    <s v="Yes"/>
    <n v="24.999999999941792"/>
    <s v="No"/>
    <x v="1"/>
    <n v="1.0416666666642413"/>
    <s v="Team5"/>
    <s v="Junior"/>
    <s v="Night"/>
  </r>
  <r>
    <s v="T00495"/>
    <s v="C2019"/>
    <x v="1"/>
    <x v="1"/>
    <d v="2026-03-19T18:40:00"/>
    <d v="2026-03-22T17:40:00"/>
    <x v="46"/>
    <x v="0"/>
    <s v="No"/>
    <n v="5"/>
    <s v="Yes"/>
    <n v="70.999999999883585"/>
    <s v="Yes"/>
    <x v="1"/>
    <n v="2.9583333333284827"/>
    <s v="Team5"/>
    <s v="Senior"/>
    <s v="Evening"/>
  </r>
  <r>
    <s v="T00496"/>
    <s v="C0070"/>
    <x v="3"/>
    <x v="0"/>
    <d v="2026-03-27T03:28:00"/>
    <d v="2026-03-27T14:28:00"/>
    <x v="17"/>
    <x v="0"/>
    <s v="No"/>
    <n v="4"/>
    <s v="Yes"/>
    <n v="11.000000000058208"/>
    <s v="No"/>
    <x v="1"/>
    <n v="0.45833333333575865"/>
    <s v="Team2"/>
    <s v="Junior"/>
    <s v="Night"/>
  </r>
  <r>
    <s v="T00497"/>
    <s v="C3452"/>
    <x v="3"/>
    <x v="2"/>
    <d v="2026-03-14T18:20:00"/>
    <d v="2026-03-17T12:20:00"/>
    <x v="45"/>
    <x v="0"/>
    <s v="No"/>
    <n v="4"/>
    <s v="Yes"/>
    <n v="66"/>
    <s v="Yes"/>
    <x v="1"/>
    <n v="2.75"/>
    <s v="Team4"/>
    <s v="Mid"/>
    <s v="Morning"/>
  </r>
  <r>
    <s v="T00498"/>
    <s v="C0710"/>
    <x v="4"/>
    <x v="0"/>
    <d v="2026-03-29T20:47:00"/>
    <d v="2026-03-30T02:47:00"/>
    <x v="6"/>
    <x v="1"/>
    <s v="No"/>
    <n v="5"/>
    <s v="No"/>
    <n v="6"/>
    <s v="No"/>
    <x v="1"/>
    <n v="0.25"/>
    <s v="Team3"/>
    <s v="Mid"/>
    <s v="Night"/>
  </r>
  <r>
    <s v="T00499"/>
    <s v="C3364"/>
    <x v="1"/>
    <x v="2"/>
    <d v="2026-02-13T17:37:00"/>
    <d v="2026-02-14T11:37:00"/>
    <x v="9"/>
    <x v="0"/>
    <s v="No"/>
    <n v="4"/>
    <s v="Yes"/>
    <n v="18"/>
    <s v="No"/>
    <x v="0"/>
    <n v="0.75"/>
    <s v="Team1"/>
    <s v="Junior"/>
    <s v="Night"/>
  </r>
  <r>
    <s v="T00500"/>
    <s v="C4519"/>
    <x v="3"/>
    <x v="1"/>
    <d v="2026-03-08T13:15:00"/>
    <d v="2026-03-10T11:15:00"/>
    <x v="5"/>
    <x v="0"/>
    <s v="No"/>
    <n v="4"/>
    <s v="Yes"/>
    <n v="45.999999999941792"/>
    <s v="No"/>
    <x v="1"/>
    <n v="1.9166666666642413"/>
    <s v="Team1"/>
    <s v="Senior"/>
    <s v="Evening"/>
  </r>
  <r>
    <s v="T00501"/>
    <s v="C4903"/>
    <x v="0"/>
    <x v="1"/>
    <d v="2026-03-24T10:50:00"/>
    <d v="2026-03-26T16:50:00"/>
    <x v="29"/>
    <x v="1"/>
    <s v="No"/>
    <n v="5"/>
    <s v="No"/>
    <n v="54"/>
    <s v="Yes"/>
    <x v="1"/>
    <n v="2.25"/>
    <s v="Team3"/>
    <s v="Mid"/>
    <s v="Evening"/>
  </r>
  <r>
    <s v="T00502"/>
    <s v="C4830"/>
    <x v="2"/>
    <x v="0"/>
    <d v="2026-01-10T12:52:00"/>
    <d v="2026-01-11T11:52:00"/>
    <x v="31"/>
    <x v="0"/>
    <s v="No"/>
    <n v="3"/>
    <s v="Yes"/>
    <n v="22.999999999883585"/>
    <s v="No"/>
    <x v="2"/>
    <n v="0.95833333332848269"/>
    <s v="Team4"/>
    <s v="Senior"/>
    <s v="Evening"/>
  </r>
  <r>
    <s v="T00503"/>
    <s v="C4401"/>
    <x v="2"/>
    <x v="2"/>
    <d v="2026-02-22T18:29:00"/>
    <d v="2026-02-25T13:29:00"/>
    <x v="30"/>
    <x v="0"/>
    <s v="Yes"/>
    <n v="2"/>
    <s v="Yes"/>
    <n v="66.999999999941792"/>
    <s v="Yes"/>
    <x v="0"/>
    <n v="2.7916666666642413"/>
    <s v="Team4"/>
    <s v="Mid"/>
    <s v="Night"/>
  </r>
  <r>
    <s v="T00504"/>
    <s v="C3595"/>
    <x v="1"/>
    <x v="0"/>
    <d v="2026-01-31T04:41:00"/>
    <d v="2026-02-01T21:41:00"/>
    <x v="48"/>
    <x v="0"/>
    <s v="No"/>
    <n v="3"/>
    <s v="Yes"/>
    <n v="40.999999999883585"/>
    <s v="No"/>
    <x v="2"/>
    <n v="1.7083333333284827"/>
    <s v="Team1"/>
    <s v="Mid"/>
    <s v="Morning"/>
  </r>
  <r>
    <s v="T00505"/>
    <s v="C3943"/>
    <x v="1"/>
    <x v="0"/>
    <d v="2026-01-04T13:00:00"/>
    <d v="2026-01-05T21:00:00"/>
    <x v="16"/>
    <x v="0"/>
    <s v="No"/>
    <n v="3"/>
    <s v="Yes"/>
    <n v="32.000000000058208"/>
    <s v="No"/>
    <x v="2"/>
    <n v="1.3333333333357587"/>
    <s v="Team3"/>
    <s v="Junior"/>
    <s v="Evening"/>
  </r>
  <r>
    <s v="T00506"/>
    <s v="C0494"/>
    <x v="3"/>
    <x v="1"/>
    <d v="2026-03-28T21:07:00"/>
    <d v="2026-03-29T13:07:00"/>
    <x v="38"/>
    <x v="1"/>
    <s v="No"/>
    <n v="5"/>
    <s v="No"/>
    <n v="15.999999999941792"/>
    <s v="No"/>
    <x v="1"/>
    <n v="0.66666666666424135"/>
    <s v="Team5"/>
    <s v="Senior"/>
    <s v="Evening"/>
  </r>
  <r>
    <s v="T00507"/>
    <s v="C2922"/>
    <x v="4"/>
    <x v="1"/>
    <d v="2026-01-16T15:44:00"/>
    <d v="2026-01-18T09:44:00"/>
    <x v="26"/>
    <x v="0"/>
    <s v="No"/>
    <n v="5"/>
    <s v="Yes"/>
    <n v="42"/>
    <s v="No"/>
    <x v="2"/>
    <n v="1.75"/>
    <s v="Team5"/>
    <s v="Senior"/>
    <s v="Night"/>
  </r>
  <r>
    <s v="T00508"/>
    <s v="C0157"/>
    <x v="3"/>
    <x v="1"/>
    <d v="2026-01-31T18:58:00"/>
    <d v="2026-02-01T06:58:00"/>
    <x v="22"/>
    <x v="0"/>
    <s v="No"/>
    <n v="4"/>
    <s v="Yes"/>
    <n v="12"/>
    <s v="No"/>
    <x v="2"/>
    <n v="0.5"/>
    <s v="Team4"/>
    <s v="Junior"/>
    <s v="Morning"/>
  </r>
  <r>
    <s v="T00509"/>
    <s v="C0318"/>
    <x v="0"/>
    <x v="0"/>
    <d v="2026-02-19T19:28:00"/>
    <d v="2026-02-21T16:28:00"/>
    <x v="34"/>
    <x v="0"/>
    <s v="No"/>
    <n v="4"/>
    <s v="Yes"/>
    <n v="45"/>
    <s v="No"/>
    <x v="0"/>
    <n v="1.875"/>
    <s v="Team3"/>
    <s v="Senior"/>
    <s v="Night"/>
  </r>
  <r>
    <s v="T00510"/>
    <s v="C2769"/>
    <x v="1"/>
    <x v="1"/>
    <d v="2026-02-18T11:49:00"/>
    <d v="2026-02-21T03:49:00"/>
    <x v="25"/>
    <x v="0"/>
    <s v="No"/>
    <n v="4"/>
    <s v="Yes"/>
    <n v="64.000000000116415"/>
    <s v="Yes"/>
    <x v="0"/>
    <n v="2.6666666666715173"/>
    <s v="Team4"/>
    <s v="Junior"/>
    <s v="Night"/>
  </r>
  <r>
    <s v="T00511"/>
    <s v="C3408"/>
    <x v="2"/>
    <x v="2"/>
    <d v="2026-03-14T21:15:00"/>
    <d v="2026-03-16T20:15:00"/>
    <x v="18"/>
    <x v="2"/>
    <s v="No"/>
    <n v="3"/>
    <s v="No"/>
    <n v="47.000000000058208"/>
    <s v="No"/>
    <x v="1"/>
    <n v="1.9583333333357587"/>
    <s v="Team1"/>
    <s v="Mid"/>
    <s v="Morning"/>
  </r>
  <r>
    <s v="T00512"/>
    <s v="C0803"/>
    <x v="4"/>
    <x v="2"/>
    <d v="2026-03-05T23:32:00"/>
    <d v="2026-03-07T14:32:00"/>
    <x v="13"/>
    <x v="0"/>
    <s v="Yes"/>
    <n v="3"/>
    <s v="Yes"/>
    <n v="39"/>
    <s v="No"/>
    <x v="1"/>
    <n v="1.625"/>
    <s v="Team5"/>
    <s v="Junior"/>
    <s v="Evening"/>
  </r>
  <r>
    <s v="T00513"/>
    <s v="C3366"/>
    <x v="1"/>
    <x v="0"/>
    <d v="2026-03-28T01:12:00"/>
    <d v="2026-03-28T14:12:00"/>
    <x v="10"/>
    <x v="2"/>
    <s v="No"/>
    <n v="4"/>
    <s v="No"/>
    <n v="12.999999999941792"/>
    <s v="No"/>
    <x v="1"/>
    <n v="0.54166666666424135"/>
    <s v="Team1"/>
    <s v="Senior"/>
    <s v="Night"/>
  </r>
  <r>
    <s v="T00514"/>
    <s v="C1394"/>
    <x v="4"/>
    <x v="2"/>
    <d v="2026-01-15T11:40:00"/>
    <d v="2026-01-16T19:40:00"/>
    <x v="31"/>
    <x v="0"/>
    <s v="No"/>
    <n v="5"/>
    <s v="Yes"/>
    <n v="32.000000000058208"/>
    <s v="No"/>
    <x v="2"/>
    <n v="1.3333333333357587"/>
    <s v="Team4"/>
    <s v="Senior"/>
    <s v="Evening"/>
  </r>
  <r>
    <s v="T00515"/>
    <s v="C2762"/>
    <x v="0"/>
    <x v="0"/>
    <d v="2026-01-16T06:42:00"/>
    <d v="2026-01-17T13:42:00"/>
    <x v="41"/>
    <x v="1"/>
    <s v="No"/>
    <n v="5"/>
    <s v="No"/>
    <n v="30.999999999941792"/>
    <s v="No"/>
    <x v="2"/>
    <n v="1.2916666666642413"/>
    <s v="Team5"/>
    <s v="Senior"/>
    <s v="Night"/>
  </r>
  <r>
    <s v="T00516"/>
    <s v="C3908"/>
    <x v="0"/>
    <x v="2"/>
    <d v="2026-03-21T19:06:00"/>
    <d v="2026-03-22T11:06:00"/>
    <x v="18"/>
    <x v="0"/>
    <s v="No"/>
    <n v="4"/>
    <s v="Yes"/>
    <n v="16.000000000116415"/>
    <s v="No"/>
    <x v="1"/>
    <n v="0.66666666667151731"/>
    <s v="Team1"/>
    <s v="Mid"/>
    <s v="Morning"/>
  </r>
  <r>
    <s v="T00517"/>
    <s v="C0817"/>
    <x v="0"/>
    <x v="2"/>
    <d v="2026-01-15T00:41:00"/>
    <d v="2026-01-15T22:41:00"/>
    <x v="19"/>
    <x v="1"/>
    <s v="No"/>
    <n v="5"/>
    <s v="No"/>
    <n v="22.000000000116415"/>
    <s v="No"/>
    <x v="2"/>
    <n v="0.91666666667151731"/>
    <s v="Team5"/>
    <s v="Mid"/>
    <s v="Night"/>
  </r>
  <r>
    <s v="T00518"/>
    <s v="C2945"/>
    <x v="3"/>
    <x v="0"/>
    <d v="2026-02-11T15:06:00"/>
    <d v="2026-02-12T08:06:00"/>
    <x v="36"/>
    <x v="0"/>
    <s v="No"/>
    <n v="5"/>
    <s v="Yes"/>
    <n v="17.000000000058208"/>
    <s v="No"/>
    <x v="0"/>
    <n v="0.70833333333575865"/>
    <s v="Team1"/>
    <s v="Junior"/>
    <s v="Morning"/>
  </r>
  <r>
    <s v="T00519"/>
    <s v="C1246"/>
    <x v="3"/>
    <x v="1"/>
    <d v="2026-01-06T05:13:00"/>
    <d v="2026-01-08T08:13:00"/>
    <x v="33"/>
    <x v="0"/>
    <s v="No"/>
    <n v="4"/>
    <s v="Yes"/>
    <n v="51"/>
    <s v="Yes"/>
    <x v="2"/>
    <n v="2.125"/>
    <s v="Team5"/>
    <s v="Junior"/>
    <s v="Night"/>
  </r>
  <r>
    <s v="T00520"/>
    <s v="C2753"/>
    <x v="3"/>
    <x v="2"/>
    <d v="2026-02-06T05:09:00"/>
    <d v="2026-02-09T06:09:00"/>
    <x v="13"/>
    <x v="0"/>
    <s v="No"/>
    <n v="4"/>
    <s v="Yes"/>
    <n v="72.999999999941792"/>
    <s v="Yes"/>
    <x v="0"/>
    <n v="3.0416666666642413"/>
    <s v="Team5"/>
    <s v="Junior"/>
    <s v="Evening"/>
  </r>
  <r>
    <s v="T00521"/>
    <s v="C4931"/>
    <x v="0"/>
    <x v="0"/>
    <d v="2026-02-19T22:34:00"/>
    <d v="2026-02-21T10:34:00"/>
    <x v="43"/>
    <x v="0"/>
    <s v="No"/>
    <n v="5"/>
    <s v="Yes"/>
    <n v="36"/>
    <s v="No"/>
    <x v="0"/>
    <n v="1.5"/>
    <s v="Team1"/>
    <s v="Mid"/>
    <s v="Morning"/>
  </r>
  <r>
    <s v="T00522"/>
    <s v="C2831"/>
    <x v="4"/>
    <x v="0"/>
    <d v="2026-03-22T11:40:00"/>
    <d v="2026-03-23T12:40:00"/>
    <x v="31"/>
    <x v="0"/>
    <s v="Yes"/>
    <n v="4"/>
    <s v="Yes"/>
    <n v="25.000000000116415"/>
    <s v="No"/>
    <x v="1"/>
    <n v="1.0416666666715173"/>
    <s v="Team4"/>
    <s v="Senior"/>
    <s v="Evening"/>
  </r>
  <r>
    <s v="T00523"/>
    <s v="C2341"/>
    <x v="2"/>
    <x v="1"/>
    <d v="2026-02-03T18:01:00"/>
    <d v="2026-02-04T19:01:00"/>
    <x v="46"/>
    <x v="0"/>
    <s v="No"/>
    <n v="4"/>
    <s v="Yes"/>
    <n v="24.999999999941792"/>
    <s v="No"/>
    <x v="0"/>
    <n v="1.0416666666642413"/>
    <s v="Team5"/>
    <s v="Senior"/>
    <s v="Evening"/>
  </r>
  <r>
    <s v="T00524"/>
    <s v="C4600"/>
    <x v="3"/>
    <x v="1"/>
    <d v="2026-01-18T13:09:00"/>
    <d v="2026-01-20T08:09:00"/>
    <x v="48"/>
    <x v="0"/>
    <s v="No"/>
    <n v="3"/>
    <s v="Yes"/>
    <n v="42.999999999941792"/>
    <s v="No"/>
    <x v="2"/>
    <n v="1.7916666666642413"/>
    <s v="Team1"/>
    <s v="Mid"/>
    <s v="Morning"/>
  </r>
  <r>
    <s v="T00525"/>
    <s v="C3795"/>
    <x v="3"/>
    <x v="0"/>
    <d v="2026-01-30T07:31:00"/>
    <d v="2026-01-31T14:31:00"/>
    <x v="20"/>
    <x v="0"/>
    <s v="No"/>
    <n v="4"/>
    <s v="Yes"/>
    <n v="30.999999999941792"/>
    <s v="No"/>
    <x v="2"/>
    <n v="1.2916666666642413"/>
    <s v="Team4"/>
    <s v="Junior"/>
    <s v="Evening"/>
  </r>
  <r>
    <s v="T00526"/>
    <s v="C4717"/>
    <x v="0"/>
    <x v="2"/>
    <d v="2026-02-17T06:17:00"/>
    <d v="2026-02-21T02:17:00"/>
    <x v="15"/>
    <x v="0"/>
    <s v="No"/>
    <n v="5"/>
    <s v="Yes"/>
    <n v="91.999999999883585"/>
    <s v="Yes"/>
    <x v="0"/>
    <n v="3.8333333333284827"/>
    <s v="Team5"/>
    <s v="Junior"/>
    <s v="Evening"/>
  </r>
  <r>
    <s v="T00527"/>
    <s v="C0102"/>
    <x v="2"/>
    <x v="2"/>
    <d v="2026-02-14T15:32:00"/>
    <d v="2026-02-17T17:32:00"/>
    <x v="44"/>
    <x v="0"/>
    <s v="No"/>
    <n v="5"/>
    <s v="Yes"/>
    <n v="74.000000000058208"/>
    <s v="Yes"/>
    <x v="0"/>
    <n v="3.0833333333357587"/>
    <s v="Team3"/>
    <s v="Senior"/>
    <s v="Evening"/>
  </r>
  <r>
    <s v="T00528"/>
    <s v="C4974"/>
    <x v="4"/>
    <x v="2"/>
    <d v="2026-03-06T23:49:00"/>
    <d v="2026-03-08T04:49:00"/>
    <x v="38"/>
    <x v="0"/>
    <s v="No"/>
    <n v="4"/>
    <s v="Yes"/>
    <n v="29.000000000058208"/>
    <s v="No"/>
    <x v="1"/>
    <n v="1.2083333333357587"/>
    <s v="Team5"/>
    <s v="Senior"/>
    <s v="Evening"/>
  </r>
  <r>
    <s v="T00529"/>
    <s v="C0426"/>
    <x v="2"/>
    <x v="1"/>
    <d v="2026-02-06T13:08:00"/>
    <d v="2026-02-08T20:08:00"/>
    <x v="21"/>
    <x v="0"/>
    <s v="No"/>
    <n v="2"/>
    <s v="Yes"/>
    <n v="54.999999999941792"/>
    <s v="Yes"/>
    <x v="0"/>
    <n v="2.2916666666642413"/>
    <s v="Team4"/>
    <s v="Senior"/>
    <s v="Night"/>
  </r>
  <r>
    <s v="T00530"/>
    <s v="C2018"/>
    <x v="4"/>
    <x v="1"/>
    <d v="2026-02-02T13:43:00"/>
    <d v="2026-02-03T14:43:00"/>
    <x v="31"/>
    <x v="0"/>
    <s v="No"/>
    <n v="5"/>
    <s v="Yes"/>
    <n v="24.999999999941792"/>
    <s v="No"/>
    <x v="0"/>
    <n v="1.0416666666642413"/>
    <s v="Team4"/>
    <s v="Senior"/>
    <s v="Evening"/>
  </r>
  <r>
    <s v="T00531"/>
    <s v="C4361"/>
    <x v="0"/>
    <x v="0"/>
    <d v="2026-02-19T12:48:00"/>
    <d v="2026-02-20T13:48:00"/>
    <x v="2"/>
    <x v="0"/>
    <s v="No"/>
    <n v="3"/>
    <s v="Yes"/>
    <n v="24.999999999941792"/>
    <s v="No"/>
    <x v="0"/>
    <n v="1.0416666666642413"/>
    <s v="Team3"/>
    <s v="Senior"/>
    <s v="Evening"/>
  </r>
  <r>
    <s v="T00532"/>
    <s v="C4977"/>
    <x v="2"/>
    <x v="1"/>
    <d v="2026-03-10T09:14:00"/>
    <d v="2026-03-11T21:14:00"/>
    <x v="30"/>
    <x v="0"/>
    <s v="Yes"/>
    <n v="2"/>
    <s v="Yes"/>
    <n v="36"/>
    <s v="No"/>
    <x v="1"/>
    <n v="1.5"/>
    <s v="Team4"/>
    <s v="Mid"/>
    <s v="Night"/>
  </r>
  <r>
    <s v="T00533"/>
    <s v="C0621"/>
    <x v="4"/>
    <x v="1"/>
    <d v="2026-02-22T23:20:00"/>
    <d v="2026-02-25T16:20:00"/>
    <x v="30"/>
    <x v="1"/>
    <s v="No"/>
    <n v="4"/>
    <s v="No"/>
    <n v="65.000000000058208"/>
    <s v="Yes"/>
    <x v="0"/>
    <n v="2.7083333333357587"/>
    <s v="Team4"/>
    <s v="Mid"/>
    <s v="Night"/>
  </r>
  <r>
    <s v="T00534"/>
    <s v="C2259"/>
    <x v="4"/>
    <x v="1"/>
    <d v="2026-02-08T18:39:00"/>
    <d v="2026-02-09T10:39:00"/>
    <x v="43"/>
    <x v="0"/>
    <s v="No"/>
    <n v="4"/>
    <s v="Yes"/>
    <n v="15.999999999941792"/>
    <s v="No"/>
    <x v="0"/>
    <n v="0.66666666666424135"/>
    <s v="Team1"/>
    <s v="Mid"/>
    <s v="Morning"/>
  </r>
  <r>
    <s v="T00535"/>
    <s v="C2276"/>
    <x v="4"/>
    <x v="0"/>
    <d v="2026-01-17T16:19:00"/>
    <d v="2026-01-18T13:19:00"/>
    <x v="29"/>
    <x v="0"/>
    <s v="No"/>
    <n v="4"/>
    <s v="Yes"/>
    <n v="21"/>
    <s v="No"/>
    <x v="2"/>
    <n v="0.875"/>
    <s v="Team3"/>
    <s v="Mid"/>
    <s v="Evening"/>
  </r>
  <r>
    <s v="T00536"/>
    <s v="C4209"/>
    <x v="2"/>
    <x v="1"/>
    <d v="2026-02-04T17:49:00"/>
    <d v="2026-02-07T07:49:00"/>
    <x v="47"/>
    <x v="0"/>
    <s v="No"/>
    <n v="3"/>
    <s v="Yes"/>
    <n v="62.000000000058208"/>
    <s v="Yes"/>
    <x v="0"/>
    <n v="2.5833333333357587"/>
    <s v="Team4"/>
    <s v="Senior"/>
    <s v="Night"/>
  </r>
  <r>
    <s v="T00537"/>
    <s v="C0364"/>
    <x v="1"/>
    <x v="0"/>
    <d v="2026-02-10T20:17:00"/>
    <d v="2026-02-10T23:17:00"/>
    <x v="16"/>
    <x v="0"/>
    <s v="No"/>
    <n v="4"/>
    <s v="Yes"/>
    <n v="3"/>
    <s v="No"/>
    <x v="0"/>
    <n v="0.125"/>
    <s v="Team3"/>
    <s v="Junior"/>
    <s v="Evening"/>
  </r>
  <r>
    <s v="T00538"/>
    <s v="C0699"/>
    <x v="0"/>
    <x v="2"/>
    <d v="2026-03-09T04:47:00"/>
    <d v="2026-03-10T02:47:00"/>
    <x v="24"/>
    <x v="0"/>
    <s v="No"/>
    <n v="5"/>
    <s v="Yes"/>
    <n v="21.999999999941792"/>
    <s v="No"/>
    <x v="1"/>
    <n v="0.91666666666424135"/>
    <s v="Team4"/>
    <s v="Mid"/>
    <s v="Night"/>
  </r>
  <r>
    <s v="T00539"/>
    <s v="C3734"/>
    <x v="0"/>
    <x v="0"/>
    <d v="2026-01-15T20:37:00"/>
    <d v="2026-01-16T19:37:00"/>
    <x v="30"/>
    <x v="0"/>
    <s v="No"/>
    <n v="5"/>
    <s v="Yes"/>
    <n v="23.000000000058208"/>
    <s v="No"/>
    <x v="2"/>
    <n v="0.95833333333575865"/>
    <s v="Team4"/>
    <s v="Mid"/>
    <s v="Night"/>
  </r>
  <r>
    <s v="T00540"/>
    <s v="C2089"/>
    <x v="4"/>
    <x v="0"/>
    <d v="2026-03-08T11:33:00"/>
    <d v="2026-03-09T03:33:00"/>
    <x v="28"/>
    <x v="0"/>
    <s v="No"/>
    <n v="4"/>
    <s v="Yes"/>
    <n v="16.000000000116415"/>
    <s v="No"/>
    <x v="1"/>
    <n v="0.66666666667151731"/>
    <s v="Team3"/>
    <s v="Mid"/>
    <s v="Night"/>
  </r>
  <r>
    <s v="T00541"/>
    <s v="C3271"/>
    <x v="2"/>
    <x v="2"/>
    <d v="2026-03-13T17:01:00"/>
    <d v="2026-03-14T12:01:00"/>
    <x v="0"/>
    <x v="0"/>
    <s v="No"/>
    <n v="5"/>
    <s v="Yes"/>
    <n v="19.000000000116415"/>
    <s v="No"/>
    <x v="1"/>
    <n v="0.79166666667151731"/>
    <s v="Team1"/>
    <s v="Senior"/>
    <s v="Morning"/>
  </r>
  <r>
    <s v="T00542"/>
    <s v="C1769"/>
    <x v="0"/>
    <x v="1"/>
    <d v="2026-03-05T16:07:00"/>
    <d v="2026-03-06T18:07:00"/>
    <x v="33"/>
    <x v="0"/>
    <s v="No"/>
    <n v="5"/>
    <s v="Yes"/>
    <n v="26.000000000058208"/>
    <s v="No"/>
    <x v="1"/>
    <n v="1.0833333333357587"/>
    <s v="Team5"/>
    <s v="Junior"/>
    <s v="Night"/>
  </r>
  <r>
    <s v="T00543"/>
    <s v="C2192"/>
    <x v="4"/>
    <x v="2"/>
    <d v="2026-01-27T06:39:00"/>
    <d v="2026-01-28T00:39:00"/>
    <x v="19"/>
    <x v="0"/>
    <s v="No"/>
    <n v="3"/>
    <s v="Yes"/>
    <n v="18"/>
    <s v="No"/>
    <x v="2"/>
    <n v="0.75"/>
    <s v="Team5"/>
    <s v="Mid"/>
    <s v="Night"/>
  </r>
  <r>
    <s v="T00544"/>
    <s v="C3022"/>
    <x v="0"/>
    <x v="0"/>
    <d v="2026-02-19T21:39:00"/>
    <d v="2026-02-20T07:39:00"/>
    <x v="49"/>
    <x v="0"/>
    <s v="No"/>
    <n v="3"/>
    <s v="Yes"/>
    <n v="9.9999999999417923"/>
    <s v="No"/>
    <x v="0"/>
    <n v="0.41666666666424135"/>
    <s v="Team5"/>
    <s v="Mid"/>
    <s v="Evening"/>
  </r>
  <r>
    <s v="T00545"/>
    <s v="C2958"/>
    <x v="1"/>
    <x v="0"/>
    <d v="2026-01-11T00:25:00"/>
    <d v="2026-01-11T15:25:00"/>
    <x v="1"/>
    <x v="1"/>
    <s v="No"/>
    <n v="4"/>
    <s v="No"/>
    <n v="15"/>
    <s v="No"/>
    <x v="2"/>
    <n v="0.625"/>
    <s v="Team4"/>
    <s v="Senior"/>
    <s v="Evening"/>
  </r>
  <r>
    <s v="T00546"/>
    <s v="C0289"/>
    <x v="2"/>
    <x v="2"/>
    <d v="2026-03-05T22:13:00"/>
    <d v="2026-03-07T13:13:00"/>
    <x v="47"/>
    <x v="0"/>
    <s v="No"/>
    <n v="4"/>
    <s v="Yes"/>
    <n v="39"/>
    <s v="No"/>
    <x v="1"/>
    <n v="1.625"/>
    <s v="Team4"/>
    <s v="Senior"/>
    <s v="Night"/>
  </r>
  <r>
    <s v="T00547"/>
    <s v="C1071"/>
    <x v="0"/>
    <x v="0"/>
    <d v="2026-03-06T01:16:00"/>
    <d v="2026-03-07T04:16:00"/>
    <x v="28"/>
    <x v="0"/>
    <s v="No"/>
    <n v="3"/>
    <s v="Yes"/>
    <n v="27"/>
    <s v="No"/>
    <x v="1"/>
    <n v="1.125"/>
    <s v="Team3"/>
    <s v="Mid"/>
    <s v="Night"/>
  </r>
  <r>
    <s v="T00548"/>
    <s v="C1726"/>
    <x v="0"/>
    <x v="2"/>
    <d v="2026-01-19T05:01:00"/>
    <d v="2026-01-20T07:01:00"/>
    <x v="1"/>
    <x v="0"/>
    <s v="No"/>
    <n v="5"/>
    <s v="Yes"/>
    <n v="26.000000000058208"/>
    <s v="No"/>
    <x v="2"/>
    <n v="1.0833333333357587"/>
    <s v="Team4"/>
    <s v="Senior"/>
    <s v="Evening"/>
  </r>
  <r>
    <s v="T00549"/>
    <s v="C4743"/>
    <x v="4"/>
    <x v="1"/>
    <d v="2026-02-04T11:30:00"/>
    <d v="2026-02-05T16:30:00"/>
    <x v="33"/>
    <x v="1"/>
    <s v="No"/>
    <n v="4"/>
    <s v="No"/>
    <n v="29.000000000058208"/>
    <s v="No"/>
    <x v="0"/>
    <n v="1.2083333333357587"/>
    <s v="Team5"/>
    <s v="Junior"/>
    <s v="Night"/>
  </r>
  <r>
    <s v="T00550"/>
    <s v="C0919"/>
    <x v="3"/>
    <x v="2"/>
    <d v="2026-02-19T15:39:00"/>
    <d v="2026-02-21T08:39:00"/>
    <x v="13"/>
    <x v="1"/>
    <s v="No"/>
    <n v="3"/>
    <s v="No"/>
    <n v="41.000000000058208"/>
    <s v="No"/>
    <x v="0"/>
    <n v="1.7083333333357587"/>
    <s v="Team5"/>
    <s v="Junior"/>
    <s v="Evening"/>
  </r>
  <r>
    <s v="T00551"/>
    <s v="C3585"/>
    <x v="4"/>
    <x v="1"/>
    <d v="2026-01-18T08:21:00"/>
    <d v="2026-01-19T19:21:00"/>
    <x v="9"/>
    <x v="1"/>
    <s v="No"/>
    <n v="4"/>
    <s v="No"/>
    <n v="35.000000000058208"/>
    <s v="No"/>
    <x v="2"/>
    <n v="1.4583333333357587"/>
    <s v="Team1"/>
    <s v="Junior"/>
    <s v="Night"/>
  </r>
  <r>
    <s v="T00552"/>
    <s v="C2452"/>
    <x v="4"/>
    <x v="0"/>
    <d v="2026-03-20T19:55:00"/>
    <d v="2026-03-21T03:55:00"/>
    <x v="17"/>
    <x v="0"/>
    <s v="No"/>
    <n v="5"/>
    <s v="Yes"/>
    <n v="8.0000000000582077"/>
    <s v="No"/>
    <x v="1"/>
    <n v="0.33333333333575865"/>
    <s v="Team2"/>
    <s v="Junior"/>
    <s v="Night"/>
  </r>
  <r>
    <s v="T00553"/>
    <s v="C2795"/>
    <x v="3"/>
    <x v="0"/>
    <d v="2026-02-11T02:36:00"/>
    <d v="2026-02-11T15:36:00"/>
    <x v="35"/>
    <x v="0"/>
    <s v="No"/>
    <n v="2"/>
    <s v="Yes"/>
    <n v="13.000000000116415"/>
    <s v="No"/>
    <x v="0"/>
    <n v="0.54166666667151731"/>
    <s v="Team1"/>
    <s v="Senior"/>
    <s v="Night"/>
  </r>
  <r>
    <s v="T00554"/>
    <s v="C3586"/>
    <x v="3"/>
    <x v="0"/>
    <d v="2026-02-04T23:59:00"/>
    <d v="2026-02-05T04:59:00"/>
    <x v="29"/>
    <x v="0"/>
    <s v="No"/>
    <n v="5"/>
    <s v="Yes"/>
    <n v="5.0000000000582077"/>
    <s v="No"/>
    <x v="0"/>
    <n v="0.20833333333575865"/>
    <s v="Team3"/>
    <s v="Mid"/>
    <s v="Evening"/>
  </r>
  <r>
    <s v="T00555"/>
    <s v="C0312"/>
    <x v="4"/>
    <x v="2"/>
    <d v="2026-03-11T09:33:00"/>
    <d v="2026-03-11T23:33:00"/>
    <x v="34"/>
    <x v="0"/>
    <s v="No"/>
    <n v="3"/>
    <s v="Yes"/>
    <n v="13.999999999883585"/>
    <s v="No"/>
    <x v="1"/>
    <n v="0.58333333332848269"/>
    <s v="Team3"/>
    <s v="Senior"/>
    <s v="Night"/>
  </r>
  <r>
    <s v="T00556"/>
    <s v="C0050"/>
    <x v="2"/>
    <x v="0"/>
    <d v="2026-01-10T13:01:00"/>
    <d v="2026-01-11T09:01:00"/>
    <x v="5"/>
    <x v="1"/>
    <s v="Yes"/>
    <n v="3"/>
    <s v="No"/>
    <n v="20.000000000058208"/>
    <s v="No"/>
    <x v="2"/>
    <n v="0.83333333333575865"/>
    <s v="Team1"/>
    <s v="Senior"/>
    <s v="Evening"/>
  </r>
  <r>
    <s v="T00557"/>
    <s v="C3711"/>
    <x v="2"/>
    <x v="1"/>
    <d v="2026-01-22T21:02:00"/>
    <d v="2026-01-25T13:02:00"/>
    <x v="38"/>
    <x v="0"/>
    <s v="No"/>
    <n v="5"/>
    <s v="Yes"/>
    <n v="64.000000000116415"/>
    <s v="Yes"/>
    <x v="2"/>
    <n v="2.6666666666715173"/>
    <s v="Team5"/>
    <s v="Senior"/>
    <s v="Evening"/>
  </r>
  <r>
    <s v="T00558"/>
    <s v="C1239"/>
    <x v="2"/>
    <x v="2"/>
    <d v="2026-01-04T23:10:00"/>
    <d v="2026-01-06T15:10:00"/>
    <x v="27"/>
    <x v="0"/>
    <s v="Yes"/>
    <n v="3"/>
    <s v="Yes"/>
    <n v="39.999999999941792"/>
    <s v="No"/>
    <x v="2"/>
    <n v="1.6666666666642413"/>
    <s v="Team1"/>
    <s v="Junior"/>
    <s v="Morning"/>
  </r>
  <r>
    <s v="T00559"/>
    <s v="C4810"/>
    <x v="1"/>
    <x v="2"/>
    <d v="2026-01-09T16:57:00"/>
    <d v="2026-01-10T18:57:00"/>
    <x v="28"/>
    <x v="2"/>
    <s v="No"/>
    <n v="5"/>
    <s v="No"/>
    <n v="25.999999999883585"/>
    <s v="No"/>
    <x v="2"/>
    <n v="1.0833333333284827"/>
    <s v="Team3"/>
    <s v="Mid"/>
    <s v="Night"/>
  </r>
  <r>
    <s v="T00560"/>
    <s v="C3673"/>
    <x v="1"/>
    <x v="0"/>
    <d v="2026-02-05T07:25:00"/>
    <d v="2026-02-05T20:25:00"/>
    <x v="11"/>
    <x v="0"/>
    <s v="No"/>
    <n v="5"/>
    <s v="Yes"/>
    <n v="12.999999999941792"/>
    <s v="No"/>
    <x v="0"/>
    <n v="0.54166666666424135"/>
    <s v="Team3"/>
    <s v="Senior"/>
    <s v="Night"/>
  </r>
  <r>
    <s v="T00561"/>
    <s v="C4466"/>
    <x v="0"/>
    <x v="1"/>
    <d v="2026-03-30T04:32:00"/>
    <d v="2026-03-30T22:32:00"/>
    <x v="40"/>
    <x v="0"/>
    <s v="No"/>
    <n v="4"/>
    <s v="Yes"/>
    <n v="18"/>
    <s v="No"/>
    <x v="1"/>
    <n v="0.75"/>
    <s v="Team4"/>
    <s v="Senior"/>
    <s v="Morning"/>
  </r>
  <r>
    <s v="T00562"/>
    <s v="C1648"/>
    <x v="0"/>
    <x v="0"/>
    <d v="2026-01-27T20:21:00"/>
    <d v="2026-01-29T04:21:00"/>
    <x v="31"/>
    <x v="0"/>
    <s v="No"/>
    <n v="5"/>
    <s v="Yes"/>
    <n v="32.000000000058208"/>
    <s v="No"/>
    <x v="2"/>
    <n v="1.3333333333357587"/>
    <s v="Team4"/>
    <s v="Senior"/>
    <s v="Evening"/>
  </r>
  <r>
    <s v="T00563"/>
    <s v="C1865"/>
    <x v="0"/>
    <x v="1"/>
    <d v="2026-02-04T22:26:00"/>
    <d v="2026-02-05T17:26:00"/>
    <x v="36"/>
    <x v="0"/>
    <s v="No"/>
    <n v="3"/>
    <s v="Yes"/>
    <n v="19.000000000116415"/>
    <s v="No"/>
    <x v="0"/>
    <n v="0.79166666667151731"/>
    <s v="Team1"/>
    <s v="Junior"/>
    <s v="Morning"/>
  </r>
  <r>
    <s v="T00564"/>
    <s v="C4014"/>
    <x v="1"/>
    <x v="0"/>
    <d v="2026-03-05T00:46:00"/>
    <d v="2026-03-05T15:46:00"/>
    <x v="26"/>
    <x v="0"/>
    <s v="No"/>
    <n v="5"/>
    <s v="Yes"/>
    <n v="15"/>
    <s v="No"/>
    <x v="1"/>
    <n v="0.625"/>
    <s v="Team5"/>
    <s v="Senior"/>
    <s v="Night"/>
  </r>
  <r>
    <s v="T00565"/>
    <s v="C4320"/>
    <x v="2"/>
    <x v="2"/>
    <d v="2026-02-22T01:12:00"/>
    <d v="2026-02-24T11:12:00"/>
    <x v="14"/>
    <x v="0"/>
    <s v="No"/>
    <n v="4"/>
    <s v="Yes"/>
    <n v="57.999999999941792"/>
    <s v="Yes"/>
    <x v="0"/>
    <n v="2.4166666666642413"/>
    <s v="Team4"/>
    <s v="Senior"/>
    <s v="Night"/>
  </r>
  <r>
    <s v="T00566"/>
    <s v="C1682"/>
    <x v="1"/>
    <x v="0"/>
    <d v="2026-02-12T06:39:00"/>
    <d v="2026-02-14T03:39:00"/>
    <x v="0"/>
    <x v="0"/>
    <s v="No"/>
    <n v="4"/>
    <s v="Yes"/>
    <n v="45"/>
    <s v="No"/>
    <x v="0"/>
    <n v="1.875"/>
    <s v="Team1"/>
    <s v="Senior"/>
    <s v="Morning"/>
  </r>
  <r>
    <s v="T00567"/>
    <s v="C1970"/>
    <x v="4"/>
    <x v="0"/>
    <d v="2026-01-19T02:28:00"/>
    <d v="2026-01-19T22:28:00"/>
    <x v="49"/>
    <x v="0"/>
    <s v="No"/>
    <n v="4"/>
    <s v="Yes"/>
    <n v="20.000000000058208"/>
    <s v="No"/>
    <x v="2"/>
    <n v="0.83333333333575865"/>
    <s v="Team5"/>
    <s v="Mid"/>
    <s v="Evening"/>
  </r>
  <r>
    <s v="T00568"/>
    <s v="C4923"/>
    <x v="3"/>
    <x v="0"/>
    <d v="2026-02-21T07:08:00"/>
    <d v="2026-02-22T00:08:00"/>
    <x v="0"/>
    <x v="0"/>
    <s v="No"/>
    <n v="4"/>
    <s v="Yes"/>
    <n v="17.000000000058208"/>
    <s v="No"/>
    <x v="0"/>
    <n v="0.70833333333575865"/>
    <s v="Team1"/>
    <s v="Senior"/>
    <s v="Morning"/>
  </r>
  <r>
    <s v="T00569"/>
    <s v="C1033"/>
    <x v="4"/>
    <x v="0"/>
    <d v="2026-01-21T03:45:00"/>
    <d v="2026-01-23T00:45:00"/>
    <x v="38"/>
    <x v="0"/>
    <s v="No"/>
    <n v="3"/>
    <s v="Yes"/>
    <n v="45"/>
    <s v="No"/>
    <x v="2"/>
    <n v="1.875"/>
    <s v="Team5"/>
    <s v="Senior"/>
    <s v="Evening"/>
  </r>
  <r>
    <s v="T00570"/>
    <s v="C2701"/>
    <x v="4"/>
    <x v="1"/>
    <d v="2026-02-23T01:02:00"/>
    <d v="2026-02-24T16:02:00"/>
    <x v="10"/>
    <x v="1"/>
    <s v="No"/>
    <n v="4"/>
    <s v="No"/>
    <n v="39"/>
    <s v="No"/>
    <x v="0"/>
    <n v="1.625"/>
    <s v="Team1"/>
    <s v="Senior"/>
    <s v="Night"/>
  </r>
  <r>
    <s v="T00571"/>
    <s v="C4955"/>
    <x v="1"/>
    <x v="2"/>
    <d v="2026-01-30T02:47:00"/>
    <d v="2026-02-01T00:47:00"/>
    <x v="13"/>
    <x v="1"/>
    <s v="No"/>
    <n v="3"/>
    <s v="No"/>
    <n v="45.999999999941792"/>
    <s v="No"/>
    <x v="2"/>
    <n v="1.9166666666642413"/>
    <s v="Team5"/>
    <s v="Junior"/>
    <s v="Evening"/>
  </r>
  <r>
    <s v="T00572"/>
    <s v="C1941"/>
    <x v="4"/>
    <x v="2"/>
    <d v="2026-02-10T03:59:00"/>
    <d v="2026-02-11T17:59:00"/>
    <x v="6"/>
    <x v="0"/>
    <s v="No"/>
    <n v="3"/>
    <s v="Yes"/>
    <n v="37.999999999883585"/>
    <s v="No"/>
    <x v="0"/>
    <n v="1.5833333333284827"/>
    <s v="Team3"/>
    <s v="Mid"/>
    <s v="Night"/>
  </r>
  <r>
    <s v="T00573"/>
    <s v="C3998"/>
    <x v="4"/>
    <x v="0"/>
    <d v="2026-01-11T22:28:00"/>
    <d v="2026-01-12T11:28:00"/>
    <x v="31"/>
    <x v="0"/>
    <s v="No"/>
    <n v="4"/>
    <s v="Yes"/>
    <n v="12.999999999941792"/>
    <s v="No"/>
    <x v="2"/>
    <n v="0.54166666666424135"/>
    <s v="Team4"/>
    <s v="Senior"/>
    <s v="Evening"/>
  </r>
  <r>
    <s v="T00574"/>
    <s v="C2050"/>
    <x v="2"/>
    <x v="2"/>
    <d v="2026-02-16T08:48:00"/>
    <d v="2026-02-19T04:48:00"/>
    <x v="48"/>
    <x v="0"/>
    <s v="No"/>
    <n v="2"/>
    <s v="Yes"/>
    <n v="67.999999999883585"/>
    <s v="Yes"/>
    <x v="0"/>
    <n v="2.8333333333284827"/>
    <s v="Team1"/>
    <s v="Mid"/>
    <s v="Morning"/>
  </r>
  <r>
    <s v="T00575"/>
    <s v="C0408"/>
    <x v="4"/>
    <x v="1"/>
    <d v="2026-02-12T09:40:00"/>
    <d v="2026-02-14T00:40:00"/>
    <x v="12"/>
    <x v="0"/>
    <s v="No"/>
    <n v="3"/>
    <s v="Yes"/>
    <n v="39"/>
    <s v="No"/>
    <x v="0"/>
    <n v="1.625"/>
    <s v="Team1"/>
    <s v="Junior"/>
    <s v="Morning"/>
  </r>
  <r>
    <s v="T00576"/>
    <s v="C4220"/>
    <x v="4"/>
    <x v="0"/>
    <d v="2026-02-10T20:00:00"/>
    <d v="2026-02-12T13:00:00"/>
    <x v="27"/>
    <x v="0"/>
    <s v="No"/>
    <n v="5"/>
    <s v="Yes"/>
    <n v="40.999999999883585"/>
    <s v="No"/>
    <x v="0"/>
    <n v="1.7083333333284827"/>
    <s v="Team1"/>
    <s v="Junior"/>
    <s v="Morning"/>
  </r>
  <r>
    <s v="T00577"/>
    <s v="C1620"/>
    <x v="2"/>
    <x v="2"/>
    <d v="2026-01-07T04:14:00"/>
    <d v="2026-01-11T00:14:00"/>
    <x v="21"/>
    <x v="0"/>
    <s v="No"/>
    <n v="4"/>
    <s v="Yes"/>
    <n v="92.000000000058208"/>
    <s v="Yes"/>
    <x v="2"/>
    <n v="3.8333333333357587"/>
    <s v="Team4"/>
    <s v="Senior"/>
    <s v="Night"/>
  </r>
  <r>
    <s v="T00578"/>
    <s v="C4262"/>
    <x v="0"/>
    <x v="0"/>
    <d v="2026-03-16T19:44:00"/>
    <d v="2026-03-17T02:44:00"/>
    <x v="48"/>
    <x v="0"/>
    <s v="No"/>
    <n v="4"/>
    <s v="Yes"/>
    <n v="6.9999999999417923"/>
    <s v="No"/>
    <x v="1"/>
    <n v="0.29166666666424135"/>
    <s v="Team1"/>
    <s v="Mid"/>
    <s v="Morning"/>
  </r>
  <r>
    <s v="T00579"/>
    <s v="C1596"/>
    <x v="4"/>
    <x v="1"/>
    <d v="2026-03-03T13:49:00"/>
    <d v="2026-03-05T07:49:00"/>
    <x v="47"/>
    <x v="0"/>
    <s v="No"/>
    <n v="4"/>
    <s v="Yes"/>
    <n v="42"/>
    <s v="No"/>
    <x v="1"/>
    <n v="1.75"/>
    <s v="Team4"/>
    <s v="Senior"/>
    <s v="Night"/>
  </r>
  <r>
    <s v="T00580"/>
    <s v="C4818"/>
    <x v="4"/>
    <x v="1"/>
    <d v="2026-02-10T02:51:00"/>
    <d v="2026-02-11T07:51:00"/>
    <x v="25"/>
    <x v="0"/>
    <s v="No"/>
    <n v="3"/>
    <s v="Yes"/>
    <n v="28.999999999883585"/>
    <s v="No"/>
    <x v="0"/>
    <n v="1.2083333333284827"/>
    <s v="Team4"/>
    <s v="Junior"/>
    <s v="Night"/>
  </r>
  <r>
    <s v="T00581"/>
    <s v="C3326"/>
    <x v="1"/>
    <x v="1"/>
    <d v="2026-01-09T14:36:00"/>
    <d v="2026-01-11T01:36:00"/>
    <x v="35"/>
    <x v="0"/>
    <s v="No"/>
    <n v="5"/>
    <s v="Yes"/>
    <n v="35.000000000058208"/>
    <s v="No"/>
    <x v="2"/>
    <n v="1.4583333333357587"/>
    <s v="Team1"/>
    <s v="Senior"/>
    <s v="Night"/>
  </r>
  <r>
    <s v="T00582"/>
    <s v="C1805"/>
    <x v="2"/>
    <x v="1"/>
    <d v="2026-03-18T14:54:00"/>
    <d v="2026-03-20T07:54:00"/>
    <x v="14"/>
    <x v="0"/>
    <s v="No"/>
    <n v="3"/>
    <s v="Yes"/>
    <n v="41.000000000058208"/>
    <s v="No"/>
    <x v="1"/>
    <n v="1.7083333333357587"/>
    <s v="Team4"/>
    <s v="Senior"/>
    <s v="Night"/>
  </r>
  <r>
    <s v="T00583"/>
    <s v="C2954"/>
    <x v="2"/>
    <x v="2"/>
    <d v="2026-03-20T14:14:00"/>
    <d v="2026-03-21T11:14:00"/>
    <x v="45"/>
    <x v="0"/>
    <s v="No"/>
    <n v="5"/>
    <s v="Yes"/>
    <n v="21"/>
    <s v="No"/>
    <x v="1"/>
    <n v="0.875"/>
    <s v="Team4"/>
    <s v="Mid"/>
    <s v="Morning"/>
  </r>
  <r>
    <s v="T00584"/>
    <s v="C2439"/>
    <x v="3"/>
    <x v="2"/>
    <d v="2026-03-28T19:57:00"/>
    <d v="2026-03-30T01:57:00"/>
    <x v="45"/>
    <x v="0"/>
    <s v="No"/>
    <n v="3"/>
    <s v="Yes"/>
    <n v="30"/>
    <s v="No"/>
    <x v="1"/>
    <n v="1.25"/>
    <s v="Team4"/>
    <s v="Mid"/>
    <s v="Morning"/>
  </r>
  <r>
    <s v="T00585"/>
    <s v="C1119"/>
    <x v="2"/>
    <x v="2"/>
    <d v="2026-02-16T20:40:00"/>
    <d v="2026-02-17T20:40:00"/>
    <x v="22"/>
    <x v="0"/>
    <s v="No"/>
    <n v="4"/>
    <s v="Yes"/>
    <n v="24"/>
    <s v="No"/>
    <x v="0"/>
    <n v="1"/>
    <s v="Team4"/>
    <s v="Junior"/>
    <s v="Morning"/>
  </r>
  <r>
    <s v="T00586"/>
    <s v="C0925"/>
    <x v="0"/>
    <x v="2"/>
    <d v="2026-01-12T18:11:00"/>
    <d v="2026-01-14T14:11:00"/>
    <x v="13"/>
    <x v="0"/>
    <s v="No"/>
    <n v="3"/>
    <s v="Yes"/>
    <n v="43.999999999883585"/>
    <s v="No"/>
    <x v="2"/>
    <n v="1.8333333333284827"/>
    <s v="Team5"/>
    <s v="Junior"/>
    <s v="Evening"/>
  </r>
  <r>
    <s v="T00587"/>
    <s v="C0843"/>
    <x v="2"/>
    <x v="2"/>
    <d v="2026-02-04T04:45:00"/>
    <d v="2026-02-06T18:45:00"/>
    <x v="24"/>
    <x v="1"/>
    <s v="No"/>
    <n v="4"/>
    <s v="No"/>
    <n v="62.000000000058208"/>
    <s v="Yes"/>
    <x v="0"/>
    <n v="2.5833333333357587"/>
    <s v="Team4"/>
    <s v="Mid"/>
    <s v="Night"/>
  </r>
  <r>
    <s v="T00588"/>
    <s v="C2188"/>
    <x v="1"/>
    <x v="0"/>
    <d v="2026-02-17T23:59:00"/>
    <d v="2026-02-19T16:59:00"/>
    <x v="29"/>
    <x v="0"/>
    <s v="No"/>
    <n v="5"/>
    <s v="Yes"/>
    <n v="41.000000000058208"/>
    <s v="No"/>
    <x v="0"/>
    <n v="1.7083333333357587"/>
    <s v="Team3"/>
    <s v="Mid"/>
    <s v="Evening"/>
  </r>
  <r>
    <s v="T00589"/>
    <s v="C2528"/>
    <x v="3"/>
    <x v="2"/>
    <d v="2026-03-26T09:27:00"/>
    <d v="2026-03-26T20:27:00"/>
    <x v="22"/>
    <x v="1"/>
    <s v="No"/>
    <n v="4"/>
    <s v="No"/>
    <n v="10.999999999883585"/>
    <s v="No"/>
    <x v="1"/>
    <n v="0.45833333332848269"/>
    <s v="Team4"/>
    <s v="Junior"/>
    <s v="Morning"/>
  </r>
  <r>
    <s v="T00590"/>
    <s v="C2553"/>
    <x v="0"/>
    <x v="0"/>
    <d v="2026-02-12T11:10:00"/>
    <d v="2026-02-14T07:10:00"/>
    <x v="29"/>
    <x v="0"/>
    <s v="No"/>
    <n v="4"/>
    <s v="Yes"/>
    <n v="43.999999999883585"/>
    <s v="No"/>
    <x v="0"/>
    <n v="1.8333333333284827"/>
    <s v="Team3"/>
    <s v="Mid"/>
    <s v="Evening"/>
  </r>
  <r>
    <s v="T00591"/>
    <s v="C4984"/>
    <x v="1"/>
    <x v="1"/>
    <d v="2026-03-08T20:20:00"/>
    <d v="2026-03-10T20:20:00"/>
    <x v="9"/>
    <x v="0"/>
    <s v="No"/>
    <n v="5"/>
    <s v="Yes"/>
    <n v="48"/>
    <s v="No"/>
    <x v="1"/>
    <n v="2"/>
    <s v="Team1"/>
    <s v="Junior"/>
    <s v="Night"/>
  </r>
  <r>
    <s v="T00592"/>
    <s v="C0024"/>
    <x v="1"/>
    <x v="0"/>
    <d v="2026-03-20T02:13:00"/>
    <d v="2026-03-21T02:13:00"/>
    <x v="43"/>
    <x v="0"/>
    <s v="No"/>
    <n v="4"/>
    <s v="Yes"/>
    <n v="24"/>
    <s v="No"/>
    <x v="1"/>
    <n v="1"/>
    <s v="Team1"/>
    <s v="Mid"/>
    <s v="Morning"/>
  </r>
  <r>
    <s v="T00593"/>
    <s v="C2479"/>
    <x v="2"/>
    <x v="2"/>
    <d v="2026-01-23T16:10:00"/>
    <d v="2026-01-25T13:10:00"/>
    <x v="46"/>
    <x v="0"/>
    <s v="No"/>
    <n v="3"/>
    <s v="Yes"/>
    <n v="45"/>
    <s v="No"/>
    <x v="2"/>
    <n v="1.875"/>
    <s v="Team5"/>
    <s v="Senior"/>
    <s v="Evening"/>
  </r>
  <r>
    <s v="T00594"/>
    <s v="C0442"/>
    <x v="0"/>
    <x v="1"/>
    <d v="2026-02-06T06:30:00"/>
    <d v="2026-02-08T06:30:00"/>
    <x v="21"/>
    <x v="0"/>
    <s v="No"/>
    <n v="5"/>
    <s v="Yes"/>
    <n v="48"/>
    <s v="No"/>
    <x v="0"/>
    <n v="2"/>
    <s v="Team4"/>
    <s v="Senior"/>
    <s v="Night"/>
  </r>
  <r>
    <s v="T00595"/>
    <s v="C4304"/>
    <x v="0"/>
    <x v="1"/>
    <d v="2026-01-21T06:55:00"/>
    <d v="2026-01-21T11:55:00"/>
    <x v="17"/>
    <x v="0"/>
    <s v="No"/>
    <n v="4"/>
    <s v="Yes"/>
    <n v="5.0000000000582077"/>
    <s v="No"/>
    <x v="2"/>
    <n v="0.20833333333575865"/>
    <s v="Team2"/>
    <s v="Junior"/>
    <s v="Night"/>
  </r>
  <r>
    <s v="T00596"/>
    <s v="C4765"/>
    <x v="4"/>
    <x v="0"/>
    <d v="2026-03-24T19:12:00"/>
    <d v="2026-03-26T12:12:00"/>
    <x v="36"/>
    <x v="0"/>
    <s v="Yes"/>
    <n v="1"/>
    <s v="Yes"/>
    <n v="40.999999999883585"/>
    <s v="No"/>
    <x v="1"/>
    <n v="1.7083333333284827"/>
    <s v="Team1"/>
    <s v="Junior"/>
    <s v="Morning"/>
  </r>
  <r>
    <s v="T00597"/>
    <s v="C1284"/>
    <x v="2"/>
    <x v="1"/>
    <d v="2026-02-11T09:35:00"/>
    <d v="2026-02-13T03:35:00"/>
    <x v="15"/>
    <x v="0"/>
    <s v="No"/>
    <n v="4"/>
    <s v="Yes"/>
    <n v="42"/>
    <s v="No"/>
    <x v="0"/>
    <n v="1.75"/>
    <s v="Team5"/>
    <s v="Junior"/>
    <s v="Evening"/>
  </r>
  <r>
    <s v="T00598"/>
    <s v="C0542"/>
    <x v="1"/>
    <x v="1"/>
    <d v="2026-03-26T02:25:00"/>
    <d v="2026-03-28T12:25:00"/>
    <x v="2"/>
    <x v="0"/>
    <s v="No"/>
    <n v="3"/>
    <s v="Yes"/>
    <n v="57.999999999941792"/>
    <s v="Yes"/>
    <x v="1"/>
    <n v="2.4166666666642413"/>
    <s v="Team3"/>
    <s v="Senior"/>
    <s v="Evening"/>
  </r>
  <r>
    <s v="T00599"/>
    <s v="C1119"/>
    <x v="3"/>
    <x v="1"/>
    <d v="2026-02-15T01:48:00"/>
    <d v="2026-02-15T17:48:00"/>
    <x v="28"/>
    <x v="0"/>
    <s v="No"/>
    <n v="3"/>
    <s v="Yes"/>
    <n v="16.000000000116415"/>
    <s v="No"/>
    <x v="0"/>
    <n v="0.66666666667151731"/>
    <s v="Team3"/>
    <s v="Mid"/>
    <s v="Night"/>
  </r>
  <r>
    <s v="T00600"/>
    <s v="C3414"/>
    <x v="1"/>
    <x v="0"/>
    <d v="2026-02-01T18:07:00"/>
    <d v="2026-02-03T08:07:00"/>
    <x v="44"/>
    <x v="0"/>
    <s v="No"/>
    <n v="4"/>
    <s v="Yes"/>
    <n v="37.999999999883585"/>
    <s v="No"/>
    <x v="0"/>
    <n v="1.5833333333284827"/>
    <s v="Team3"/>
    <s v="Senior"/>
    <s v="Evening"/>
  </r>
  <r>
    <s v="T00601"/>
    <s v="C0154"/>
    <x v="1"/>
    <x v="2"/>
    <d v="2026-01-20T19:56:00"/>
    <d v="2026-01-23T05:56:00"/>
    <x v="24"/>
    <x v="0"/>
    <s v="No"/>
    <n v="5"/>
    <s v="Yes"/>
    <n v="57.999999999941792"/>
    <s v="Yes"/>
    <x v="2"/>
    <n v="2.4166666666642413"/>
    <s v="Team4"/>
    <s v="Mid"/>
    <s v="Night"/>
  </r>
  <r>
    <s v="T00602"/>
    <s v="C1466"/>
    <x v="0"/>
    <x v="1"/>
    <d v="2026-01-13T23:52:00"/>
    <d v="2026-01-14T20:52:00"/>
    <x v="15"/>
    <x v="0"/>
    <s v="No"/>
    <n v="5"/>
    <s v="Yes"/>
    <n v="21"/>
    <s v="No"/>
    <x v="2"/>
    <n v="0.875"/>
    <s v="Team5"/>
    <s v="Junior"/>
    <s v="Evening"/>
  </r>
  <r>
    <s v="T00603"/>
    <s v="C0577"/>
    <x v="2"/>
    <x v="1"/>
    <d v="2026-02-21T03:22:00"/>
    <d v="2026-02-22T09:22:00"/>
    <x v="1"/>
    <x v="0"/>
    <s v="No"/>
    <n v="3"/>
    <s v="Yes"/>
    <n v="30"/>
    <s v="No"/>
    <x v="0"/>
    <n v="1.25"/>
    <s v="Team4"/>
    <s v="Senior"/>
    <s v="Evening"/>
  </r>
  <r>
    <s v="T00604"/>
    <s v="C3662"/>
    <x v="4"/>
    <x v="2"/>
    <d v="2026-02-12T02:55:00"/>
    <d v="2026-02-13T12:55:00"/>
    <x v="13"/>
    <x v="0"/>
    <s v="No"/>
    <n v="3"/>
    <s v="Yes"/>
    <n v="33.999999999941792"/>
    <s v="No"/>
    <x v="0"/>
    <n v="1.4166666666642413"/>
    <s v="Team5"/>
    <s v="Junior"/>
    <s v="Evening"/>
  </r>
  <r>
    <s v="T00605"/>
    <s v="C1039"/>
    <x v="2"/>
    <x v="0"/>
    <d v="2026-01-19T13:46:00"/>
    <d v="2026-01-20T21:46:00"/>
    <x v="22"/>
    <x v="0"/>
    <s v="No"/>
    <n v="3"/>
    <s v="Yes"/>
    <n v="32.000000000058208"/>
    <s v="No"/>
    <x v="2"/>
    <n v="1.3333333333357587"/>
    <s v="Team4"/>
    <s v="Junior"/>
    <s v="Morning"/>
  </r>
  <r>
    <s v="T00606"/>
    <s v="C4010"/>
    <x v="3"/>
    <x v="0"/>
    <d v="2026-01-15T14:42:00"/>
    <d v="2026-01-16T03:42:00"/>
    <x v="31"/>
    <x v="1"/>
    <s v="Yes"/>
    <n v="2"/>
    <s v="No"/>
    <n v="12.999999999941792"/>
    <s v="No"/>
    <x v="2"/>
    <n v="0.54166666666424135"/>
    <s v="Team4"/>
    <s v="Senior"/>
    <s v="Evening"/>
  </r>
  <r>
    <s v="T00607"/>
    <s v="C4206"/>
    <x v="0"/>
    <x v="2"/>
    <d v="2026-01-03T01:42:00"/>
    <d v="2026-01-03T18:42:00"/>
    <x v="11"/>
    <x v="0"/>
    <s v="No"/>
    <n v="4"/>
    <s v="Yes"/>
    <n v="17.000000000058208"/>
    <s v="No"/>
    <x v="2"/>
    <n v="0.70833333333575865"/>
    <s v="Team3"/>
    <s v="Senior"/>
    <s v="Night"/>
  </r>
  <r>
    <s v="T00608"/>
    <s v="C3797"/>
    <x v="0"/>
    <x v="1"/>
    <d v="2026-02-07T00:32:00"/>
    <d v="2026-02-09T18:32:00"/>
    <x v="29"/>
    <x v="0"/>
    <s v="No"/>
    <n v="5"/>
    <s v="Yes"/>
    <n v="66"/>
    <s v="Yes"/>
    <x v="0"/>
    <n v="2.75"/>
    <s v="Team3"/>
    <s v="Mid"/>
    <s v="Evening"/>
  </r>
  <r>
    <s v="T00609"/>
    <s v="C2120"/>
    <x v="3"/>
    <x v="1"/>
    <d v="2026-03-06T14:54:00"/>
    <d v="2026-03-07T09:54:00"/>
    <x v="35"/>
    <x v="0"/>
    <s v="No"/>
    <n v="4"/>
    <s v="Yes"/>
    <n v="18.999999999941792"/>
    <s v="No"/>
    <x v="1"/>
    <n v="0.79166666666424135"/>
    <s v="Team1"/>
    <s v="Senior"/>
    <s v="Night"/>
  </r>
  <r>
    <s v="T00610"/>
    <s v="C3416"/>
    <x v="0"/>
    <x v="2"/>
    <d v="2026-01-29T17:35:00"/>
    <d v="2026-01-31T01:35:00"/>
    <x v="15"/>
    <x v="0"/>
    <s v="No"/>
    <n v="3"/>
    <s v="Yes"/>
    <n v="31.999999999883585"/>
    <s v="No"/>
    <x v="2"/>
    <n v="1.3333333333284827"/>
    <s v="Team5"/>
    <s v="Junior"/>
    <s v="Evening"/>
  </r>
  <r>
    <s v="T00611"/>
    <s v="C4492"/>
    <x v="0"/>
    <x v="1"/>
    <d v="2026-03-28T07:51:00"/>
    <d v="2026-03-28T15:51:00"/>
    <x v="29"/>
    <x v="0"/>
    <s v="No"/>
    <n v="4"/>
    <s v="Yes"/>
    <n v="8.0000000000582077"/>
    <s v="No"/>
    <x v="1"/>
    <n v="0.33333333333575865"/>
    <s v="Team3"/>
    <s v="Mid"/>
    <s v="Evening"/>
  </r>
  <r>
    <s v="T00612"/>
    <s v="C4523"/>
    <x v="0"/>
    <x v="0"/>
    <d v="2026-01-07T23:57:00"/>
    <d v="2026-01-08T20:57:00"/>
    <x v="27"/>
    <x v="0"/>
    <s v="No"/>
    <n v="4"/>
    <s v="Yes"/>
    <n v="21"/>
    <s v="No"/>
    <x v="2"/>
    <n v="0.875"/>
    <s v="Team1"/>
    <s v="Junior"/>
    <s v="Morning"/>
  </r>
  <r>
    <s v="T00613"/>
    <s v="C1299"/>
    <x v="0"/>
    <x v="2"/>
    <d v="2026-02-07T04:33:00"/>
    <d v="2026-02-07T21:33:00"/>
    <x v="12"/>
    <x v="0"/>
    <s v="No"/>
    <n v="4"/>
    <s v="Yes"/>
    <n v="17.000000000058208"/>
    <s v="No"/>
    <x v="0"/>
    <n v="0.70833333333575865"/>
    <s v="Team1"/>
    <s v="Junior"/>
    <s v="Morning"/>
  </r>
  <r>
    <s v="T00614"/>
    <s v="C2937"/>
    <x v="3"/>
    <x v="2"/>
    <d v="2026-03-28T01:48:00"/>
    <d v="2026-03-31T20:48:00"/>
    <x v="0"/>
    <x v="0"/>
    <s v="No"/>
    <n v="4"/>
    <s v="Yes"/>
    <n v="91.000000000116415"/>
    <s v="Yes"/>
    <x v="1"/>
    <n v="3.7916666666715173"/>
    <s v="Team1"/>
    <s v="Senior"/>
    <s v="Morning"/>
  </r>
  <r>
    <s v="T00615"/>
    <s v="C1572"/>
    <x v="3"/>
    <x v="0"/>
    <d v="2026-03-20T12:49:00"/>
    <d v="2026-03-22T11:49:00"/>
    <x v="38"/>
    <x v="0"/>
    <s v="Yes"/>
    <n v="4"/>
    <s v="Yes"/>
    <n v="46.999999999883585"/>
    <s v="No"/>
    <x v="1"/>
    <n v="1.9583333333284827"/>
    <s v="Team5"/>
    <s v="Senior"/>
    <s v="Evening"/>
  </r>
  <r>
    <s v="T00616"/>
    <s v="C1671"/>
    <x v="1"/>
    <x v="2"/>
    <d v="2026-01-16T21:13:00"/>
    <d v="2026-01-20T00:13:00"/>
    <x v="21"/>
    <x v="0"/>
    <s v="No"/>
    <n v="4"/>
    <s v="Yes"/>
    <n v="75"/>
    <s v="Yes"/>
    <x v="2"/>
    <n v="3.125"/>
    <s v="Team4"/>
    <s v="Senior"/>
    <s v="Night"/>
  </r>
  <r>
    <s v="T00617"/>
    <s v="C1918"/>
    <x v="0"/>
    <x v="0"/>
    <d v="2026-03-27T21:21:00"/>
    <d v="2026-03-29T01:21:00"/>
    <x v="29"/>
    <x v="0"/>
    <s v="No"/>
    <n v="3"/>
    <s v="Yes"/>
    <n v="28.000000000116415"/>
    <s v="No"/>
    <x v="1"/>
    <n v="1.1666666666715173"/>
    <s v="Team3"/>
    <s v="Mid"/>
    <s v="Evening"/>
  </r>
  <r>
    <s v="T00618"/>
    <s v="C1804"/>
    <x v="3"/>
    <x v="1"/>
    <d v="2026-03-15T07:07:00"/>
    <d v="2026-03-17T09:07:00"/>
    <x v="19"/>
    <x v="0"/>
    <s v="No"/>
    <n v="4"/>
    <s v="Yes"/>
    <n v="50.000000000058208"/>
    <s v="Yes"/>
    <x v="1"/>
    <n v="2.0833333333357587"/>
    <s v="Team5"/>
    <s v="Mid"/>
    <s v="Night"/>
  </r>
  <r>
    <s v="T00619"/>
    <s v="C1786"/>
    <x v="3"/>
    <x v="2"/>
    <d v="2026-01-17T03:54:00"/>
    <d v="2026-01-20T22:54:00"/>
    <x v="16"/>
    <x v="0"/>
    <s v="No"/>
    <n v="4"/>
    <s v="Yes"/>
    <n v="91.000000000116415"/>
    <s v="Yes"/>
    <x v="2"/>
    <n v="3.7916666666715173"/>
    <s v="Team3"/>
    <s v="Junior"/>
    <s v="Evening"/>
  </r>
  <r>
    <s v="T00620"/>
    <s v="C4197"/>
    <x v="3"/>
    <x v="2"/>
    <d v="2026-02-07T09:50:00"/>
    <d v="2026-02-08T16:50:00"/>
    <x v="15"/>
    <x v="0"/>
    <s v="No"/>
    <n v="4"/>
    <s v="Yes"/>
    <n v="31.000000000116415"/>
    <s v="No"/>
    <x v="0"/>
    <n v="1.2916666666715173"/>
    <s v="Team5"/>
    <s v="Junior"/>
    <s v="Evening"/>
  </r>
  <r>
    <s v="T00621"/>
    <s v="C3454"/>
    <x v="1"/>
    <x v="1"/>
    <d v="2026-03-06T17:50:00"/>
    <d v="2026-03-08T19:50:00"/>
    <x v="33"/>
    <x v="0"/>
    <s v="No"/>
    <n v="4"/>
    <s v="Yes"/>
    <n v="50.000000000058208"/>
    <s v="Yes"/>
    <x v="1"/>
    <n v="2.0833333333357587"/>
    <s v="Team5"/>
    <s v="Junior"/>
    <s v="Night"/>
  </r>
  <r>
    <s v="T00622"/>
    <s v="C3533"/>
    <x v="1"/>
    <x v="0"/>
    <d v="2026-02-11T22:54:00"/>
    <d v="2026-02-12T06:54:00"/>
    <x v="43"/>
    <x v="0"/>
    <s v="No"/>
    <n v="5"/>
    <s v="Yes"/>
    <n v="7.9999999998835847"/>
    <s v="No"/>
    <x v="0"/>
    <n v="0.33333333332848269"/>
    <s v="Team1"/>
    <s v="Mid"/>
    <s v="Morning"/>
  </r>
  <r>
    <s v="T00623"/>
    <s v="C1056"/>
    <x v="4"/>
    <x v="2"/>
    <d v="2026-03-14T07:12:00"/>
    <d v="2026-03-15T11:12:00"/>
    <x v="39"/>
    <x v="0"/>
    <s v="No"/>
    <n v="3"/>
    <s v="Yes"/>
    <n v="27.999999999941792"/>
    <s v="No"/>
    <x v="1"/>
    <n v="1.1666666666642413"/>
    <s v="Team5"/>
    <s v="Junior"/>
    <s v="Evening"/>
  </r>
  <r>
    <s v="T00624"/>
    <s v="C1323"/>
    <x v="0"/>
    <x v="1"/>
    <d v="2026-02-20T19:06:00"/>
    <d v="2026-02-22T09:06:00"/>
    <x v="22"/>
    <x v="0"/>
    <s v="No"/>
    <n v="4"/>
    <s v="Yes"/>
    <n v="38.000000000058208"/>
    <s v="No"/>
    <x v="0"/>
    <n v="1.5833333333357587"/>
    <s v="Team4"/>
    <s v="Junior"/>
    <s v="Morning"/>
  </r>
  <r>
    <s v="T00625"/>
    <s v="C0728"/>
    <x v="2"/>
    <x v="1"/>
    <d v="2026-02-16T05:13:00"/>
    <d v="2026-02-16T18:13:00"/>
    <x v="9"/>
    <x v="0"/>
    <s v="No"/>
    <n v="2"/>
    <s v="Yes"/>
    <n v="12.999999999941792"/>
    <s v="No"/>
    <x v="0"/>
    <n v="0.54166666666424135"/>
    <s v="Team1"/>
    <s v="Junior"/>
    <s v="Night"/>
  </r>
  <r>
    <s v="T00626"/>
    <s v="C1123"/>
    <x v="4"/>
    <x v="1"/>
    <d v="2026-01-19T22:48:00"/>
    <d v="2026-01-21T22:48:00"/>
    <x v="43"/>
    <x v="1"/>
    <s v="No"/>
    <n v="4"/>
    <s v="No"/>
    <n v="48"/>
    <s v="No"/>
    <x v="2"/>
    <n v="2"/>
    <s v="Team1"/>
    <s v="Mid"/>
    <s v="Morning"/>
  </r>
  <r>
    <s v="T00627"/>
    <s v="C4561"/>
    <x v="1"/>
    <x v="1"/>
    <d v="2026-02-18T15:40:00"/>
    <d v="2026-02-18T22:40:00"/>
    <x v="2"/>
    <x v="0"/>
    <s v="No"/>
    <n v="5"/>
    <s v="Yes"/>
    <n v="6.9999999999417923"/>
    <s v="No"/>
    <x v="0"/>
    <n v="0.29166666666424135"/>
    <s v="Team3"/>
    <s v="Senior"/>
    <s v="Evening"/>
  </r>
  <r>
    <s v="T00628"/>
    <s v="C1994"/>
    <x v="1"/>
    <x v="1"/>
    <d v="2026-02-22T08:46:00"/>
    <d v="2026-02-22T21:46:00"/>
    <x v="11"/>
    <x v="0"/>
    <s v="No"/>
    <n v="5"/>
    <s v="Yes"/>
    <n v="13.000000000116415"/>
    <s v="No"/>
    <x v="0"/>
    <n v="0.54166666667151731"/>
    <s v="Team3"/>
    <s v="Senior"/>
    <s v="Night"/>
  </r>
  <r>
    <s v="T00629"/>
    <s v="C4644"/>
    <x v="2"/>
    <x v="1"/>
    <d v="2026-03-17T12:22:00"/>
    <d v="2026-03-19T03:22:00"/>
    <x v="8"/>
    <x v="0"/>
    <s v="No"/>
    <n v="4"/>
    <s v="Yes"/>
    <n v="39"/>
    <s v="No"/>
    <x v="1"/>
    <n v="1.625"/>
    <s v="Team5"/>
    <s v="Senior"/>
    <s v="Morning"/>
  </r>
  <r>
    <s v="T00630"/>
    <s v="C4747"/>
    <x v="0"/>
    <x v="0"/>
    <d v="2026-01-17T07:10:00"/>
    <d v="2026-01-18T23:10:00"/>
    <x v="23"/>
    <x v="2"/>
    <s v="No"/>
    <n v="4"/>
    <s v="No"/>
    <n v="40.000000000116415"/>
    <s v="No"/>
    <x v="2"/>
    <n v="1.6666666666715173"/>
    <s v="Team1"/>
    <s v="Junior"/>
    <s v="Morning"/>
  </r>
  <r>
    <s v="T00631"/>
    <s v="C0867"/>
    <x v="2"/>
    <x v="2"/>
    <d v="2026-03-02T20:00:00"/>
    <d v="2026-03-05T09:00:00"/>
    <x v="7"/>
    <x v="0"/>
    <s v="No"/>
    <n v="4"/>
    <s v="Yes"/>
    <n v="60.999999999941792"/>
    <s v="Yes"/>
    <x v="1"/>
    <n v="2.5416666666642413"/>
    <s v="Team2"/>
    <s v="Junior"/>
    <s v="Night"/>
  </r>
  <r>
    <s v="T00632"/>
    <s v="C4662"/>
    <x v="0"/>
    <x v="1"/>
    <d v="2026-01-24T20:39:00"/>
    <d v="2026-01-27T16:39:00"/>
    <x v="46"/>
    <x v="0"/>
    <s v="No"/>
    <n v="4"/>
    <s v="Yes"/>
    <n v="67.999999999883585"/>
    <s v="Yes"/>
    <x v="2"/>
    <n v="2.8333333333284827"/>
    <s v="Team5"/>
    <s v="Senior"/>
    <s v="Evening"/>
  </r>
  <r>
    <s v="T00633"/>
    <s v="C4003"/>
    <x v="0"/>
    <x v="1"/>
    <d v="2026-02-17T20:21:00"/>
    <d v="2026-02-20T05:21:00"/>
    <x v="37"/>
    <x v="0"/>
    <s v="No"/>
    <n v="5"/>
    <s v="Yes"/>
    <n v="57"/>
    <s v="Yes"/>
    <x v="0"/>
    <n v="2.375"/>
    <s v="Team5"/>
    <s v="Junior"/>
    <s v="Evening"/>
  </r>
  <r>
    <s v="T00634"/>
    <s v="C2705"/>
    <x v="2"/>
    <x v="0"/>
    <d v="2026-02-28T10:11:00"/>
    <d v="2026-03-01T01:11:00"/>
    <x v="34"/>
    <x v="0"/>
    <s v="No"/>
    <n v="4"/>
    <s v="Yes"/>
    <n v="15"/>
    <s v="No"/>
    <x v="0"/>
    <n v="0.625"/>
    <s v="Team3"/>
    <s v="Senior"/>
    <s v="Night"/>
  </r>
  <r>
    <s v="T00635"/>
    <s v="C0462"/>
    <x v="0"/>
    <x v="1"/>
    <d v="2026-02-14T22:18:00"/>
    <d v="2026-02-15T13:18:00"/>
    <x v="2"/>
    <x v="0"/>
    <s v="No"/>
    <n v="4"/>
    <s v="Yes"/>
    <n v="15"/>
    <s v="No"/>
    <x v="0"/>
    <n v="0.625"/>
    <s v="Team3"/>
    <s v="Senior"/>
    <s v="Evening"/>
  </r>
  <r>
    <s v="T00636"/>
    <s v="C0508"/>
    <x v="1"/>
    <x v="1"/>
    <d v="2026-01-10T07:58:00"/>
    <d v="2026-01-12T11:58:00"/>
    <x v="0"/>
    <x v="0"/>
    <s v="No"/>
    <n v="3"/>
    <s v="Yes"/>
    <n v="52.000000000116415"/>
    <s v="Yes"/>
    <x v="2"/>
    <n v="2.1666666666715173"/>
    <s v="Team1"/>
    <s v="Senior"/>
    <s v="Morning"/>
  </r>
  <r>
    <s v="T00637"/>
    <s v="C0107"/>
    <x v="2"/>
    <x v="2"/>
    <d v="2026-03-05T01:21:00"/>
    <d v="2026-03-08T06:21:00"/>
    <x v="47"/>
    <x v="0"/>
    <s v="No"/>
    <n v="3"/>
    <s v="Yes"/>
    <n v="76.999999999883585"/>
    <s v="Yes"/>
    <x v="1"/>
    <n v="3.2083333333284827"/>
    <s v="Team4"/>
    <s v="Senior"/>
    <s v="Night"/>
  </r>
  <r>
    <s v="T00638"/>
    <s v="C3776"/>
    <x v="3"/>
    <x v="2"/>
    <d v="2026-01-11T14:34:00"/>
    <d v="2026-01-13T05:34:00"/>
    <x v="18"/>
    <x v="0"/>
    <s v="No"/>
    <n v="3"/>
    <s v="Yes"/>
    <n v="39"/>
    <s v="No"/>
    <x v="2"/>
    <n v="1.625"/>
    <s v="Team1"/>
    <s v="Mid"/>
    <s v="Morning"/>
  </r>
  <r>
    <s v="T00639"/>
    <s v="C4083"/>
    <x v="4"/>
    <x v="0"/>
    <d v="2026-02-18T10:19:00"/>
    <d v="2026-02-19T08:19:00"/>
    <x v="23"/>
    <x v="0"/>
    <s v="No"/>
    <n v="5"/>
    <s v="Yes"/>
    <n v="22.000000000116415"/>
    <s v="No"/>
    <x v="0"/>
    <n v="0.91666666667151731"/>
    <s v="Team1"/>
    <s v="Junior"/>
    <s v="Morning"/>
  </r>
  <r>
    <s v="T00640"/>
    <s v="C2463"/>
    <x v="0"/>
    <x v="2"/>
    <d v="2026-03-18T13:23:00"/>
    <d v="2026-03-20T14:23:00"/>
    <x v="27"/>
    <x v="1"/>
    <s v="No"/>
    <n v="5"/>
    <s v="No"/>
    <n v="49.000000000116415"/>
    <s v="Yes"/>
    <x v="1"/>
    <n v="2.0416666666715173"/>
    <s v="Team1"/>
    <s v="Junior"/>
    <s v="Morning"/>
  </r>
  <r>
    <s v="T00641"/>
    <s v="C0830"/>
    <x v="1"/>
    <x v="2"/>
    <d v="2026-01-17T19:01:00"/>
    <d v="2026-01-20T07:01:00"/>
    <x v="19"/>
    <x v="0"/>
    <s v="No"/>
    <n v="4"/>
    <s v="Yes"/>
    <n v="60"/>
    <s v="Yes"/>
    <x v="2"/>
    <n v="2.5"/>
    <s v="Team5"/>
    <s v="Mid"/>
    <s v="Night"/>
  </r>
  <r>
    <s v="T00642"/>
    <s v="C0086"/>
    <x v="0"/>
    <x v="2"/>
    <d v="2026-02-28T12:39:00"/>
    <d v="2026-03-03T06:39:00"/>
    <x v="9"/>
    <x v="0"/>
    <s v="No"/>
    <n v="3"/>
    <s v="Yes"/>
    <n v="66"/>
    <s v="Yes"/>
    <x v="0"/>
    <n v="2.75"/>
    <s v="Team1"/>
    <s v="Junior"/>
    <s v="Night"/>
  </r>
  <r>
    <s v="T00643"/>
    <s v="C0591"/>
    <x v="3"/>
    <x v="2"/>
    <d v="2026-01-27T03:51:00"/>
    <d v="2026-01-29T01:51:00"/>
    <x v="10"/>
    <x v="1"/>
    <s v="No"/>
    <n v="3"/>
    <s v="No"/>
    <n v="45.999999999941792"/>
    <s v="No"/>
    <x v="2"/>
    <n v="1.9166666666642413"/>
    <s v="Team1"/>
    <s v="Senior"/>
    <s v="Night"/>
  </r>
  <r>
    <s v="T00644"/>
    <s v="C2380"/>
    <x v="0"/>
    <x v="0"/>
    <d v="2026-02-10T06:11:00"/>
    <d v="2026-02-10T17:11:00"/>
    <x v="37"/>
    <x v="0"/>
    <s v="No"/>
    <n v="5"/>
    <s v="Yes"/>
    <n v="10.999999999883585"/>
    <s v="No"/>
    <x v="0"/>
    <n v="0.45833333332848269"/>
    <s v="Team5"/>
    <s v="Junior"/>
    <s v="Evening"/>
  </r>
  <r>
    <s v="T00645"/>
    <s v="C4909"/>
    <x v="3"/>
    <x v="0"/>
    <d v="2026-02-07T04:32:00"/>
    <d v="2026-02-08T00:32:00"/>
    <x v="42"/>
    <x v="0"/>
    <s v="Yes"/>
    <n v="4"/>
    <s v="Yes"/>
    <n v="20.000000000058208"/>
    <s v="No"/>
    <x v="0"/>
    <n v="0.83333333333575865"/>
    <s v="Team1"/>
    <s v="Senior"/>
    <s v="Evening"/>
  </r>
  <r>
    <s v="T00646"/>
    <s v="C0708"/>
    <x v="4"/>
    <x v="2"/>
    <d v="2026-01-02T23:15:00"/>
    <d v="2026-01-03T16:15:00"/>
    <x v="9"/>
    <x v="0"/>
    <s v="No"/>
    <n v="3"/>
    <s v="Yes"/>
    <n v="17.000000000058208"/>
    <s v="No"/>
    <x v="2"/>
    <n v="0.70833333333575865"/>
    <s v="Team1"/>
    <s v="Junior"/>
    <s v="Night"/>
  </r>
  <r>
    <s v="T00647"/>
    <s v="C2410"/>
    <x v="4"/>
    <x v="2"/>
    <d v="2026-02-28T22:38:00"/>
    <d v="2026-03-03T01:38:00"/>
    <x v="12"/>
    <x v="0"/>
    <s v="No"/>
    <n v="2"/>
    <s v="Yes"/>
    <n v="51"/>
    <s v="Yes"/>
    <x v="0"/>
    <n v="2.125"/>
    <s v="Team1"/>
    <s v="Junior"/>
    <s v="Morning"/>
  </r>
  <r>
    <s v="T00648"/>
    <s v="C0941"/>
    <x v="4"/>
    <x v="0"/>
    <d v="2026-01-13T21:03:00"/>
    <d v="2026-01-15T07:03:00"/>
    <x v="23"/>
    <x v="0"/>
    <s v="No"/>
    <n v="3"/>
    <s v="Yes"/>
    <n v="33.999999999941792"/>
    <s v="No"/>
    <x v="2"/>
    <n v="1.4166666666642413"/>
    <s v="Team1"/>
    <s v="Junior"/>
    <s v="Morning"/>
  </r>
  <r>
    <s v="T00649"/>
    <s v="C4832"/>
    <x v="1"/>
    <x v="0"/>
    <d v="2026-03-18T03:36:00"/>
    <d v="2026-03-19T03:36:00"/>
    <x v="6"/>
    <x v="2"/>
    <s v="No"/>
    <n v="5"/>
    <s v="No"/>
    <n v="24"/>
    <s v="No"/>
    <x v="1"/>
    <n v="1"/>
    <s v="Team3"/>
    <s v="Mid"/>
    <s v="Night"/>
  </r>
  <r>
    <s v="T00650"/>
    <s v="C1304"/>
    <x v="2"/>
    <x v="0"/>
    <d v="2026-01-02T13:07:00"/>
    <d v="2026-01-02T16:07:00"/>
    <x v="22"/>
    <x v="2"/>
    <s v="No"/>
    <n v="5"/>
    <s v="No"/>
    <n v="3"/>
    <s v="No"/>
    <x v="2"/>
    <n v="0.125"/>
    <s v="Team4"/>
    <s v="Junior"/>
    <s v="Morning"/>
  </r>
  <r>
    <s v="T00651"/>
    <s v="C1784"/>
    <x v="1"/>
    <x v="0"/>
    <d v="2026-02-14T21:19:00"/>
    <d v="2026-02-15T23:19:00"/>
    <x v="11"/>
    <x v="2"/>
    <s v="No"/>
    <n v="3"/>
    <s v="No"/>
    <n v="26.000000000058208"/>
    <s v="No"/>
    <x v="0"/>
    <n v="1.0833333333357587"/>
    <s v="Team3"/>
    <s v="Senior"/>
    <s v="Night"/>
  </r>
  <r>
    <s v="T00652"/>
    <s v="C4027"/>
    <x v="4"/>
    <x v="2"/>
    <d v="2026-01-19T04:33:00"/>
    <d v="2026-01-22T11:33:00"/>
    <x v="25"/>
    <x v="0"/>
    <s v="No"/>
    <n v="5"/>
    <s v="Yes"/>
    <n v="78.999999999941792"/>
    <s v="Yes"/>
    <x v="2"/>
    <n v="3.2916666666642413"/>
    <s v="Team4"/>
    <s v="Junior"/>
    <s v="Night"/>
  </r>
  <r>
    <s v="T00653"/>
    <s v="C0919"/>
    <x v="1"/>
    <x v="1"/>
    <d v="2026-01-15T07:08:00"/>
    <d v="2026-01-17T14:08:00"/>
    <x v="21"/>
    <x v="0"/>
    <s v="No"/>
    <n v="3"/>
    <s v="Yes"/>
    <n v="54.999999999941792"/>
    <s v="Yes"/>
    <x v="2"/>
    <n v="2.2916666666642413"/>
    <s v="Team4"/>
    <s v="Senior"/>
    <s v="Night"/>
  </r>
  <r>
    <s v="T00654"/>
    <s v="C1937"/>
    <x v="2"/>
    <x v="0"/>
    <d v="2026-01-18T16:50:00"/>
    <d v="2026-01-18T18:50:00"/>
    <x v="14"/>
    <x v="0"/>
    <s v="No"/>
    <n v="4"/>
    <s v="Yes"/>
    <n v="1.9999999998835847"/>
    <s v="No"/>
    <x v="2"/>
    <n v="8.3333333328482695E-2"/>
    <s v="Team4"/>
    <s v="Senior"/>
    <s v="Night"/>
  </r>
  <r>
    <s v="T00655"/>
    <s v="C3590"/>
    <x v="1"/>
    <x v="1"/>
    <d v="2026-02-20T09:46:00"/>
    <d v="2026-02-21T06:46:00"/>
    <x v="32"/>
    <x v="0"/>
    <s v="No"/>
    <n v="4"/>
    <s v="Yes"/>
    <n v="21"/>
    <s v="No"/>
    <x v="0"/>
    <n v="0.875"/>
    <s v="Team3"/>
    <s v="Mid"/>
    <s v="Evening"/>
  </r>
  <r>
    <s v="T00656"/>
    <s v="C0554"/>
    <x v="3"/>
    <x v="0"/>
    <d v="2026-02-18T05:21:00"/>
    <d v="2026-02-19T08:21:00"/>
    <x v="45"/>
    <x v="1"/>
    <s v="No"/>
    <n v="4"/>
    <s v="No"/>
    <n v="27"/>
    <s v="No"/>
    <x v="0"/>
    <n v="1.125"/>
    <s v="Team4"/>
    <s v="Mid"/>
    <s v="Morning"/>
  </r>
  <r>
    <s v="T00657"/>
    <s v="C2271"/>
    <x v="2"/>
    <x v="0"/>
    <d v="2026-02-09T22:26:00"/>
    <d v="2026-02-10T03:26:00"/>
    <x v="37"/>
    <x v="0"/>
    <s v="No"/>
    <n v="5"/>
    <s v="Yes"/>
    <n v="5.0000000000582077"/>
    <s v="No"/>
    <x v="0"/>
    <n v="0.20833333333575865"/>
    <s v="Team5"/>
    <s v="Junior"/>
    <s v="Evening"/>
  </r>
  <r>
    <s v="T00658"/>
    <s v="C1476"/>
    <x v="1"/>
    <x v="0"/>
    <d v="2026-01-16T00:41:00"/>
    <d v="2026-01-17T02:41:00"/>
    <x v="13"/>
    <x v="1"/>
    <s v="No"/>
    <n v="3"/>
    <s v="No"/>
    <n v="26.000000000058208"/>
    <s v="No"/>
    <x v="2"/>
    <n v="1.0833333333357587"/>
    <s v="Team5"/>
    <s v="Junior"/>
    <s v="Evening"/>
  </r>
  <r>
    <s v="T00659"/>
    <s v="C4664"/>
    <x v="0"/>
    <x v="0"/>
    <d v="2026-02-11T17:13:00"/>
    <d v="2026-02-12T13:13:00"/>
    <x v="36"/>
    <x v="0"/>
    <s v="No"/>
    <n v="4"/>
    <s v="Yes"/>
    <n v="19.999999999883585"/>
    <s v="No"/>
    <x v="0"/>
    <n v="0.83333333332848269"/>
    <s v="Team1"/>
    <s v="Junior"/>
    <s v="Morning"/>
  </r>
  <r>
    <s v="T00660"/>
    <s v="C2959"/>
    <x v="3"/>
    <x v="2"/>
    <d v="2026-02-25T15:38:00"/>
    <d v="2026-03-01T14:38:00"/>
    <x v="26"/>
    <x v="0"/>
    <s v="No"/>
    <n v="3"/>
    <s v="Yes"/>
    <n v="95.000000000058208"/>
    <s v="Yes"/>
    <x v="0"/>
    <n v="3.9583333333357587"/>
    <s v="Team5"/>
    <s v="Senior"/>
    <s v="Night"/>
  </r>
  <r>
    <s v="T00661"/>
    <s v="C2321"/>
    <x v="2"/>
    <x v="2"/>
    <d v="2026-03-12T22:37:00"/>
    <d v="2026-03-15T22:37:00"/>
    <x v="18"/>
    <x v="0"/>
    <s v="No"/>
    <n v="4"/>
    <s v="Yes"/>
    <n v="72"/>
    <s v="Yes"/>
    <x v="1"/>
    <n v="3"/>
    <s v="Team1"/>
    <s v="Mid"/>
    <s v="Morning"/>
  </r>
  <r>
    <s v="T00662"/>
    <s v="C1565"/>
    <x v="1"/>
    <x v="2"/>
    <d v="2026-03-07T18:01:00"/>
    <d v="2026-03-09T08:01:00"/>
    <x v="4"/>
    <x v="0"/>
    <s v="No"/>
    <n v="4"/>
    <s v="Yes"/>
    <n v="37.999999999883585"/>
    <s v="No"/>
    <x v="1"/>
    <n v="1.5833333333284827"/>
    <s v="Team5"/>
    <s v="Senior"/>
    <s v="Evening"/>
  </r>
  <r>
    <s v="T00663"/>
    <s v="C4112"/>
    <x v="2"/>
    <x v="2"/>
    <d v="2026-02-15T20:32:00"/>
    <d v="2026-02-18T02:32:00"/>
    <x v="20"/>
    <x v="0"/>
    <s v="No"/>
    <n v="3"/>
    <s v="Yes"/>
    <n v="54"/>
    <s v="Yes"/>
    <x v="0"/>
    <n v="2.25"/>
    <s v="Team4"/>
    <s v="Junior"/>
    <s v="Evening"/>
  </r>
  <r>
    <s v="T00664"/>
    <s v="C4129"/>
    <x v="0"/>
    <x v="0"/>
    <d v="2026-02-09T04:41:00"/>
    <d v="2026-02-09T23:41:00"/>
    <x v="39"/>
    <x v="0"/>
    <s v="No"/>
    <n v="3"/>
    <s v="Yes"/>
    <n v="18.999999999941792"/>
    <s v="No"/>
    <x v="0"/>
    <n v="0.79166666666424135"/>
    <s v="Team5"/>
    <s v="Junior"/>
    <s v="Evening"/>
  </r>
  <r>
    <s v="T00665"/>
    <s v="C3176"/>
    <x v="0"/>
    <x v="2"/>
    <d v="2026-02-27T01:40:00"/>
    <d v="2026-02-28T04:40:00"/>
    <x v="48"/>
    <x v="0"/>
    <s v="No"/>
    <n v="4"/>
    <s v="Yes"/>
    <n v="27"/>
    <s v="No"/>
    <x v="0"/>
    <n v="1.125"/>
    <s v="Team1"/>
    <s v="Mid"/>
    <s v="Morning"/>
  </r>
  <r>
    <s v="T00666"/>
    <s v="C1440"/>
    <x v="0"/>
    <x v="0"/>
    <d v="2026-02-15T12:42:00"/>
    <d v="2026-02-17T05:42:00"/>
    <x v="29"/>
    <x v="0"/>
    <s v="No"/>
    <n v="3"/>
    <s v="Yes"/>
    <n v="41.000000000058208"/>
    <s v="No"/>
    <x v="0"/>
    <n v="1.7083333333357587"/>
    <s v="Team3"/>
    <s v="Mid"/>
    <s v="Evening"/>
  </r>
  <r>
    <s v="T00667"/>
    <s v="C2465"/>
    <x v="4"/>
    <x v="0"/>
    <d v="2026-03-25T15:20:00"/>
    <d v="2026-03-26T07:20:00"/>
    <x v="49"/>
    <x v="0"/>
    <s v="No"/>
    <n v="5"/>
    <s v="Yes"/>
    <n v="15.999999999941792"/>
    <s v="No"/>
    <x v="1"/>
    <n v="0.66666666666424135"/>
    <s v="Team5"/>
    <s v="Mid"/>
    <s v="Evening"/>
  </r>
  <r>
    <s v="T00668"/>
    <s v="C3389"/>
    <x v="0"/>
    <x v="1"/>
    <d v="2026-02-19T17:15:00"/>
    <d v="2026-02-20T21:15:00"/>
    <x v="47"/>
    <x v="0"/>
    <s v="Yes"/>
    <n v="3"/>
    <s v="Yes"/>
    <n v="27.999999999941792"/>
    <s v="No"/>
    <x v="0"/>
    <n v="1.1666666666642413"/>
    <s v="Team4"/>
    <s v="Senior"/>
    <s v="Night"/>
  </r>
  <r>
    <s v="T00669"/>
    <s v="C0571"/>
    <x v="1"/>
    <x v="1"/>
    <d v="2026-03-15T04:28:00"/>
    <d v="2026-03-15T21:28:00"/>
    <x v="48"/>
    <x v="0"/>
    <s v="No"/>
    <n v="3"/>
    <s v="Yes"/>
    <n v="16.999999999883585"/>
    <s v="No"/>
    <x v="1"/>
    <n v="0.70833333332848269"/>
    <s v="Team1"/>
    <s v="Mid"/>
    <s v="Morning"/>
  </r>
  <r>
    <s v="T00670"/>
    <s v="C1457"/>
    <x v="3"/>
    <x v="0"/>
    <d v="2026-01-24T12:54:00"/>
    <d v="2026-01-25T14:54:00"/>
    <x v="1"/>
    <x v="0"/>
    <s v="No"/>
    <n v="3"/>
    <s v="Yes"/>
    <n v="26.000000000058208"/>
    <s v="No"/>
    <x v="2"/>
    <n v="1.0833333333357587"/>
    <s v="Team4"/>
    <s v="Senior"/>
    <s v="Evening"/>
  </r>
  <r>
    <s v="T00671"/>
    <s v="C1739"/>
    <x v="4"/>
    <x v="1"/>
    <d v="2026-01-22T13:29:00"/>
    <d v="2026-01-25T00:29:00"/>
    <x v="28"/>
    <x v="0"/>
    <s v="No"/>
    <n v="5"/>
    <s v="Yes"/>
    <n v="59.000000000058208"/>
    <s v="Yes"/>
    <x v="2"/>
    <n v="2.4583333333357587"/>
    <s v="Team3"/>
    <s v="Mid"/>
    <s v="Night"/>
  </r>
  <r>
    <s v="T00672"/>
    <s v="C2504"/>
    <x v="4"/>
    <x v="0"/>
    <d v="2026-03-04T17:28:00"/>
    <d v="2026-03-05T15:28:00"/>
    <x v="13"/>
    <x v="0"/>
    <s v="No"/>
    <n v="4"/>
    <s v="Yes"/>
    <n v="21.999999999941792"/>
    <s v="No"/>
    <x v="1"/>
    <n v="0.91666666666424135"/>
    <s v="Team5"/>
    <s v="Junior"/>
    <s v="Evening"/>
  </r>
  <r>
    <s v="T00673"/>
    <s v="C3583"/>
    <x v="4"/>
    <x v="0"/>
    <d v="2026-03-10T00:05:00"/>
    <d v="2026-03-11T02:05:00"/>
    <x v="41"/>
    <x v="0"/>
    <s v="No"/>
    <n v="3"/>
    <s v="Yes"/>
    <n v="26.000000000058208"/>
    <s v="No"/>
    <x v="1"/>
    <n v="1.0833333333357587"/>
    <s v="Team5"/>
    <s v="Senior"/>
    <s v="Night"/>
  </r>
  <r>
    <s v="T00674"/>
    <s v="C2208"/>
    <x v="4"/>
    <x v="1"/>
    <d v="2026-03-19T23:16:00"/>
    <d v="2026-03-21T02:16:00"/>
    <x v="9"/>
    <x v="0"/>
    <s v="No"/>
    <n v="5"/>
    <s v="Yes"/>
    <n v="27"/>
    <s v="No"/>
    <x v="1"/>
    <n v="1.125"/>
    <s v="Team1"/>
    <s v="Junior"/>
    <s v="Night"/>
  </r>
  <r>
    <s v="T00675"/>
    <s v="C3434"/>
    <x v="0"/>
    <x v="1"/>
    <d v="2026-02-21T22:45:00"/>
    <d v="2026-02-23T22:45:00"/>
    <x v="1"/>
    <x v="2"/>
    <s v="No"/>
    <n v="4"/>
    <s v="No"/>
    <n v="48"/>
    <s v="No"/>
    <x v="0"/>
    <n v="2"/>
    <s v="Team4"/>
    <s v="Senior"/>
    <s v="Evening"/>
  </r>
  <r>
    <s v="T00676"/>
    <s v="C1154"/>
    <x v="0"/>
    <x v="0"/>
    <d v="2026-01-18T22:25:00"/>
    <d v="2026-01-19T15:25:00"/>
    <x v="38"/>
    <x v="0"/>
    <s v="No"/>
    <n v="5"/>
    <s v="Yes"/>
    <n v="16.999999999883585"/>
    <s v="No"/>
    <x v="2"/>
    <n v="0.70833333332848269"/>
    <s v="Team5"/>
    <s v="Senior"/>
    <s v="Evening"/>
  </r>
  <r>
    <s v="T00677"/>
    <s v="C0807"/>
    <x v="0"/>
    <x v="0"/>
    <d v="2026-01-15T00:37:00"/>
    <d v="2026-01-16T23:37:00"/>
    <x v="31"/>
    <x v="1"/>
    <s v="No"/>
    <n v="5"/>
    <s v="No"/>
    <n v="47.000000000058208"/>
    <s v="No"/>
    <x v="2"/>
    <n v="1.9583333333357587"/>
    <s v="Team4"/>
    <s v="Senior"/>
    <s v="Evening"/>
  </r>
  <r>
    <s v="T00678"/>
    <s v="C2001"/>
    <x v="0"/>
    <x v="2"/>
    <d v="2026-01-01T06:32:00"/>
    <d v="2026-01-03T20:32:00"/>
    <x v="13"/>
    <x v="1"/>
    <s v="No"/>
    <n v="4"/>
    <s v="No"/>
    <n v="62.000000000058208"/>
    <s v="Yes"/>
    <x v="2"/>
    <n v="2.5833333333357587"/>
    <s v="Team5"/>
    <s v="Junior"/>
    <s v="Evening"/>
  </r>
  <r>
    <s v="T00679"/>
    <s v="C3268"/>
    <x v="2"/>
    <x v="2"/>
    <d v="2026-02-15T05:10:00"/>
    <d v="2026-02-15T13:10:00"/>
    <x v="10"/>
    <x v="0"/>
    <s v="No"/>
    <n v="4"/>
    <s v="Yes"/>
    <n v="7.9999999998835847"/>
    <s v="No"/>
    <x v="0"/>
    <n v="0.33333333332848269"/>
    <s v="Team1"/>
    <s v="Senior"/>
    <s v="Night"/>
  </r>
  <r>
    <s v="T00680"/>
    <s v="C2311"/>
    <x v="1"/>
    <x v="1"/>
    <d v="2026-01-13T07:19:00"/>
    <d v="2026-01-14T15:19:00"/>
    <x v="27"/>
    <x v="0"/>
    <s v="No"/>
    <n v="2"/>
    <s v="Yes"/>
    <n v="32.000000000058208"/>
    <s v="No"/>
    <x v="2"/>
    <n v="1.3333333333357587"/>
    <s v="Team1"/>
    <s v="Junior"/>
    <s v="Morning"/>
  </r>
  <r>
    <s v="T00681"/>
    <s v="C4024"/>
    <x v="1"/>
    <x v="2"/>
    <d v="2026-03-08T20:38:00"/>
    <d v="2026-03-10T07:38:00"/>
    <x v="31"/>
    <x v="0"/>
    <s v="No"/>
    <n v="3"/>
    <s v="Yes"/>
    <n v="35.000000000058208"/>
    <s v="No"/>
    <x v="1"/>
    <n v="1.4583333333357587"/>
    <s v="Team4"/>
    <s v="Senior"/>
    <s v="Evening"/>
  </r>
  <r>
    <s v="T00682"/>
    <s v="C0474"/>
    <x v="1"/>
    <x v="1"/>
    <d v="2026-01-23T10:26:00"/>
    <d v="2026-01-23T21:26:00"/>
    <x v="10"/>
    <x v="0"/>
    <s v="No"/>
    <n v="4"/>
    <s v="Yes"/>
    <n v="11.000000000058208"/>
    <s v="No"/>
    <x v="2"/>
    <n v="0.45833333333575865"/>
    <s v="Team1"/>
    <s v="Senior"/>
    <s v="Night"/>
  </r>
  <r>
    <s v="T00683"/>
    <s v="C1282"/>
    <x v="2"/>
    <x v="1"/>
    <d v="2026-01-13T12:11:00"/>
    <d v="2026-01-16T04:11:00"/>
    <x v="38"/>
    <x v="0"/>
    <s v="No"/>
    <n v="3"/>
    <s v="Yes"/>
    <n v="63.999999999941792"/>
    <s v="Yes"/>
    <x v="2"/>
    <n v="2.6666666666642413"/>
    <s v="Team5"/>
    <s v="Senior"/>
    <s v="Evening"/>
  </r>
  <r>
    <s v="T00684"/>
    <s v="C4236"/>
    <x v="3"/>
    <x v="0"/>
    <d v="2026-02-04T16:03:00"/>
    <d v="2026-02-06T09:03:00"/>
    <x v="32"/>
    <x v="0"/>
    <s v="No"/>
    <n v="3"/>
    <s v="Yes"/>
    <n v="41.000000000058208"/>
    <s v="No"/>
    <x v="0"/>
    <n v="1.7083333333357587"/>
    <s v="Team3"/>
    <s v="Mid"/>
    <s v="Evening"/>
  </r>
  <r>
    <s v="T00685"/>
    <s v="C3790"/>
    <x v="0"/>
    <x v="1"/>
    <d v="2026-02-12T17:18:00"/>
    <d v="2026-02-14T18:18:00"/>
    <x v="13"/>
    <x v="0"/>
    <s v="No"/>
    <n v="5"/>
    <s v="Yes"/>
    <n v="48.999999999941792"/>
    <s v="Yes"/>
    <x v="0"/>
    <n v="2.0416666666642413"/>
    <s v="Team5"/>
    <s v="Junior"/>
    <s v="Evening"/>
  </r>
  <r>
    <s v="T00686"/>
    <s v="C0743"/>
    <x v="0"/>
    <x v="1"/>
    <d v="2026-02-14T06:56:00"/>
    <d v="2026-02-16T07:56:00"/>
    <x v="41"/>
    <x v="1"/>
    <s v="Yes"/>
    <n v="3"/>
    <s v="No"/>
    <n v="48.999999999941792"/>
    <s v="Yes"/>
    <x v="0"/>
    <n v="2.0416666666642413"/>
    <s v="Team5"/>
    <s v="Senior"/>
    <s v="Night"/>
  </r>
  <r>
    <s v="T00687"/>
    <s v="C1749"/>
    <x v="1"/>
    <x v="2"/>
    <d v="2026-02-13T20:45:00"/>
    <d v="2026-02-15T05:45:00"/>
    <x v="30"/>
    <x v="0"/>
    <s v="No"/>
    <n v="5"/>
    <s v="Yes"/>
    <n v="33"/>
    <s v="No"/>
    <x v="0"/>
    <n v="1.375"/>
    <s v="Team4"/>
    <s v="Mid"/>
    <s v="Night"/>
  </r>
  <r>
    <s v="T00688"/>
    <s v="C4829"/>
    <x v="2"/>
    <x v="0"/>
    <d v="2026-02-23T11:55:00"/>
    <d v="2026-02-25T08:55:00"/>
    <x v="38"/>
    <x v="0"/>
    <s v="Yes"/>
    <n v="3"/>
    <s v="Yes"/>
    <n v="45"/>
    <s v="No"/>
    <x v="0"/>
    <n v="1.875"/>
    <s v="Team5"/>
    <s v="Senior"/>
    <s v="Evening"/>
  </r>
  <r>
    <s v="T00689"/>
    <s v="C0828"/>
    <x v="3"/>
    <x v="2"/>
    <d v="2026-01-23T20:50:00"/>
    <d v="2026-01-27T12:50:00"/>
    <x v="27"/>
    <x v="0"/>
    <s v="No"/>
    <n v="5"/>
    <s v="Yes"/>
    <n v="87.999999999941792"/>
    <s v="Yes"/>
    <x v="2"/>
    <n v="3.6666666666642413"/>
    <s v="Team1"/>
    <s v="Junior"/>
    <s v="Morning"/>
  </r>
  <r>
    <s v="T00690"/>
    <s v="C1283"/>
    <x v="3"/>
    <x v="1"/>
    <d v="2026-01-29T05:41:00"/>
    <d v="2026-01-29T15:41:00"/>
    <x v="37"/>
    <x v="0"/>
    <s v="No"/>
    <n v="3"/>
    <s v="Yes"/>
    <n v="9.9999999999417923"/>
    <s v="No"/>
    <x v="2"/>
    <n v="0.41666666666424135"/>
    <s v="Team5"/>
    <s v="Junior"/>
    <s v="Evening"/>
  </r>
  <r>
    <s v="T00691"/>
    <s v="C2211"/>
    <x v="1"/>
    <x v="1"/>
    <d v="2026-03-05T15:37:00"/>
    <d v="2026-03-06T02:37:00"/>
    <x v="6"/>
    <x v="0"/>
    <s v="No"/>
    <n v="3"/>
    <s v="Yes"/>
    <n v="11.000000000058208"/>
    <s v="No"/>
    <x v="1"/>
    <n v="0.45833333333575865"/>
    <s v="Team3"/>
    <s v="Mid"/>
    <s v="Night"/>
  </r>
  <r>
    <s v="T00692"/>
    <s v="C2780"/>
    <x v="2"/>
    <x v="1"/>
    <d v="2026-03-19T15:13:00"/>
    <d v="2026-03-21T05:13:00"/>
    <x v="39"/>
    <x v="0"/>
    <s v="No"/>
    <n v="4"/>
    <s v="Yes"/>
    <n v="38.000000000058208"/>
    <s v="No"/>
    <x v="1"/>
    <n v="1.5833333333357587"/>
    <s v="Team5"/>
    <s v="Junior"/>
    <s v="Evening"/>
  </r>
  <r>
    <s v="T00693"/>
    <s v="C4580"/>
    <x v="2"/>
    <x v="2"/>
    <d v="2026-02-06T10:32:00"/>
    <d v="2026-02-07T13:32:00"/>
    <x v="49"/>
    <x v="0"/>
    <s v="No"/>
    <n v="5"/>
    <s v="Yes"/>
    <n v="27"/>
    <s v="No"/>
    <x v="0"/>
    <n v="1.125"/>
    <s v="Team5"/>
    <s v="Mid"/>
    <s v="Evening"/>
  </r>
  <r>
    <s v="T00694"/>
    <s v="C3472"/>
    <x v="3"/>
    <x v="0"/>
    <d v="2026-01-13T10:41:00"/>
    <d v="2026-01-13T15:41:00"/>
    <x v="6"/>
    <x v="0"/>
    <s v="Yes"/>
    <n v="3"/>
    <s v="Yes"/>
    <n v="4.9999999998835847"/>
    <s v="No"/>
    <x v="2"/>
    <n v="0.20833333332848269"/>
    <s v="Team3"/>
    <s v="Mid"/>
    <s v="Night"/>
  </r>
  <r>
    <s v="T00695"/>
    <s v="C4447"/>
    <x v="4"/>
    <x v="1"/>
    <d v="2026-03-28T13:20:00"/>
    <d v="2026-03-28T20:20:00"/>
    <x v="27"/>
    <x v="0"/>
    <s v="No"/>
    <n v="4"/>
    <s v="Yes"/>
    <n v="6.9999999999417923"/>
    <s v="No"/>
    <x v="1"/>
    <n v="0.29166666666424135"/>
    <s v="Team1"/>
    <s v="Junior"/>
    <s v="Morning"/>
  </r>
  <r>
    <s v="T00696"/>
    <s v="C4550"/>
    <x v="1"/>
    <x v="1"/>
    <d v="2026-03-19T18:19:00"/>
    <d v="2026-03-20T22:19:00"/>
    <x v="19"/>
    <x v="0"/>
    <s v="No"/>
    <n v="4"/>
    <s v="Yes"/>
    <n v="27.999999999941792"/>
    <s v="No"/>
    <x v="1"/>
    <n v="1.1666666666642413"/>
    <s v="Team5"/>
    <s v="Mid"/>
    <s v="Night"/>
  </r>
  <r>
    <s v="T00697"/>
    <s v="C1867"/>
    <x v="0"/>
    <x v="2"/>
    <d v="2026-02-03T15:15:00"/>
    <d v="2026-02-03T21:15:00"/>
    <x v="40"/>
    <x v="0"/>
    <s v="Yes"/>
    <n v="3"/>
    <s v="Yes"/>
    <n v="6"/>
    <s v="No"/>
    <x v="0"/>
    <n v="0.25"/>
    <s v="Team4"/>
    <s v="Senior"/>
    <s v="Morning"/>
  </r>
  <r>
    <s v="T00698"/>
    <s v="C1910"/>
    <x v="3"/>
    <x v="2"/>
    <d v="2026-01-08T12:02:00"/>
    <d v="2026-01-10T04:02:00"/>
    <x v="44"/>
    <x v="0"/>
    <s v="No"/>
    <n v="3"/>
    <s v="Yes"/>
    <n v="40.000000000116415"/>
    <s v="No"/>
    <x v="2"/>
    <n v="1.6666666666715173"/>
    <s v="Team3"/>
    <s v="Senior"/>
    <s v="Evening"/>
  </r>
  <r>
    <s v="T00699"/>
    <s v="C0616"/>
    <x v="3"/>
    <x v="1"/>
    <d v="2026-02-03T13:10:00"/>
    <d v="2026-02-03T18:10:00"/>
    <x v="18"/>
    <x v="0"/>
    <s v="No"/>
    <n v="5"/>
    <s v="Yes"/>
    <n v="5.0000000000582077"/>
    <s v="No"/>
    <x v="0"/>
    <n v="0.20833333333575865"/>
    <s v="Team1"/>
    <s v="Mid"/>
    <s v="Morning"/>
  </r>
  <r>
    <s v="T00700"/>
    <s v="C0280"/>
    <x v="4"/>
    <x v="0"/>
    <d v="2026-02-04T06:22:00"/>
    <d v="2026-02-06T01:22:00"/>
    <x v="11"/>
    <x v="0"/>
    <s v="No"/>
    <n v="4"/>
    <s v="Yes"/>
    <n v="42.999999999941792"/>
    <s v="No"/>
    <x v="0"/>
    <n v="1.7916666666642413"/>
    <s v="Team3"/>
    <s v="Senior"/>
    <s v="Night"/>
  </r>
  <r>
    <s v="T00701"/>
    <s v="C1168"/>
    <x v="3"/>
    <x v="1"/>
    <d v="2026-02-26T21:13:00"/>
    <d v="2026-03-01T12:13:00"/>
    <x v="30"/>
    <x v="0"/>
    <s v="No"/>
    <n v="4"/>
    <s v="Yes"/>
    <n v="63"/>
    <s v="Yes"/>
    <x v="0"/>
    <n v="2.625"/>
    <s v="Team4"/>
    <s v="Mid"/>
    <s v="Night"/>
  </r>
  <r>
    <s v="T00702"/>
    <s v="C4351"/>
    <x v="3"/>
    <x v="1"/>
    <d v="2026-02-22T14:24:00"/>
    <d v="2026-02-24T02:24:00"/>
    <x v="47"/>
    <x v="2"/>
    <s v="No"/>
    <n v="3"/>
    <s v="No"/>
    <n v="36"/>
    <s v="No"/>
    <x v="0"/>
    <n v="1.5"/>
    <s v="Team4"/>
    <s v="Senior"/>
    <s v="Night"/>
  </r>
  <r>
    <s v="T00703"/>
    <s v="C1504"/>
    <x v="4"/>
    <x v="1"/>
    <d v="2026-02-15T09:06:00"/>
    <d v="2026-02-17T13:06:00"/>
    <x v="45"/>
    <x v="0"/>
    <s v="No"/>
    <n v="3"/>
    <s v="Yes"/>
    <n v="51.999999999941792"/>
    <s v="Yes"/>
    <x v="0"/>
    <n v="2.1666666666642413"/>
    <s v="Team4"/>
    <s v="Mid"/>
    <s v="Morning"/>
  </r>
  <r>
    <s v="T00704"/>
    <s v="C3953"/>
    <x v="1"/>
    <x v="2"/>
    <d v="2026-03-11T05:38:00"/>
    <d v="2026-03-13T13:38:00"/>
    <x v="29"/>
    <x v="2"/>
    <s v="No"/>
    <n v="5"/>
    <s v="No"/>
    <n v="56.000000000058208"/>
    <s v="Yes"/>
    <x v="1"/>
    <n v="2.3333333333357587"/>
    <s v="Team3"/>
    <s v="Mid"/>
    <s v="Evening"/>
  </r>
  <r>
    <s v="T00705"/>
    <s v="C2344"/>
    <x v="1"/>
    <x v="0"/>
    <d v="2026-01-31T05:25:00"/>
    <d v="2026-01-31T23:25:00"/>
    <x v="16"/>
    <x v="0"/>
    <s v="No"/>
    <n v="4"/>
    <s v="Yes"/>
    <n v="18"/>
    <s v="No"/>
    <x v="2"/>
    <n v="0.75"/>
    <s v="Team3"/>
    <s v="Junior"/>
    <s v="Evening"/>
  </r>
  <r>
    <s v="T00706"/>
    <s v="C3389"/>
    <x v="3"/>
    <x v="0"/>
    <d v="2026-02-22T07:36:00"/>
    <d v="2026-02-23T11:36:00"/>
    <x v="12"/>
    <x v="0"/>
    <s v="Yes"/>
    <n v="4"/>
    <s v="Yes"/>
    <n v="27.999999999941792"/>
    <s v="No"/>
    <x v="0"/>
    <n v="1.1666666666642413"/>
    <s v="Team1"/>
    <s v="Junior"/>
    <s v="Morning"/>
  </r>
  <r>
    <s v="T00707"/>
    <s v="C3970"/>
    <x v="1"/>
    <x v="0"/>
    <d v="2026-02-16T17:53:00"/>
    <d v="2026-02-17T00:53:00"/>
    <x v="10"/>
    <x v="0"/>
    <s v="No"/>
    <n v="4"/>
    <s v="Yes"/>
    <n v="7.0000000001164153"/>
    <s v="No"/>
    <x v="0"/>
    <n v="0.29166666667151731"/>
    <s v="Team1"/>
    <s v="Senior"/>
    <s v="Night"/>
  </r>
  <r>
    <s v="T00708"/>
    <s v="C3793"/>
    <x v="4"/>
    <x v="1"/>
    <d v="2026-02-07T07:39:00"/>
    <d v="2026-02-07T11:39:00"/>
    <x v="7"/>
    <x v="0"/>
    <s v="No"/>
    <n v="5"/>
    <s v="Yes"/>
    <n v="4.0000000001164153"/>
    <s v="No"/>
    <x v="0"/>
    <n v="0.16666666667151731"/>
    <s v="Team2"/>
    <s v="Junior"/>
    <s v="Night"/>
  </r>
  <r>
    <s v="T00709"/>
    <s v="C1262"/>
    <x v="0"/>
    <x v="1"/>
    <d v="2026-02-02T18:31:00"/>
    <d v="2026-02-05T02:31:00"/>
    <x v="22"/>
    <x v="0"/>
    <s v="No"/>
    <n v="4"/>
    <s v="Yes"/>
    <n v="56.000000000058208"/>
    <s v="Yes"/>
    <x v="0"/>
    <n v="2.3333333333357587"/>
    <s v="Team4"/>
    <s v="Junior"/>
    <s v="Morning"/>
  </r>
  <r>
    <s v="T00710"/>
    <s v="C3071"/>
    <x v="3"/>
    <x v="2"/>
    <d v="2026-01-02T11:28:00"/>
    <d v="2026-01-05T10:28:00"/>
    <x v="43"/>
    <x v="0"/>
    <s v="No"/>
    <n v="5"/>
    <s v="Yes"/>
    <n v="71.000000000058208"/>
    <s v="Yes"/>
    <x v="2"/>
    <n v="2.9583333333357587"/>
    <s v="Team1"/>
    <s v="Mid"/>
    <s v="Morning"/>
  </r>
  <r>
    <s v="T00711"/>
    <s v="C4092"/>
    <x v="1"/>
    <x v="0"/>
    <d v="2026-01-03T23:04:00"/>
    <d v="2026-01-04T23:04:00"/>
    <x v="36"/>
    <x v="2"/>
    <s v="No"/>
    <n v="5"/>
    <s v="No"/>
    <n v="24"/>
    <s v="No"/>
    <x v="2"/>
    <n v="1"/>
    <s v="Team1"/>
    <s v="Junior"/>
    <s v="Morning"/>
  </r>
  <r>
    <s v="T00712"/>
    <s v="C0384"/>
    <x v="0"/>
    <x v="0"/>
    <d v="2026-02-19T20:35:00"/>
    <d v="2026-02-21T07:35:00"/>
    <x v="10"/>
    <x v="0"/>
    <s v="No"/>
    <n v="4"/>
    <s v="Yes"/>
    <n v="34.999999999883585"/>
    <s v="No"/>
    <x v="0"/>
    <n v="1.4583333333284827"/>
    <s v="Team1"/>
    <s v="Senior"/>
    <s v="Night"/>
  </r>
  <r>
    <s v="T00713"/>
    <s v="C3880"/>
    <x v="0"/>
    <x v="2"/>
    <d v="2026-02-22T06:12:00"/>
    <d v="2026-02-23T11:12:00"/>
    <x v="49"/>
    <x v="0"/>
    <s v="No"/>
    <n v="5"/>
    <s v="Yes"/>
    <n v="29.000000000058208"/>
    <s v="No"/>
    <x v="0"/>
    <n v="1.2083333333357587"/>
    <s v="Team5"/>
    <s v="Mid"/>
    <s v="Evening"/>
  </r>
  <r>
    <s v="T00714"/>
    <s v="C2220"/>
    <x v="2"/>
    <x v="2"/>
    <d v="2026-01-14T23:44:00"/>
    <d v="2026-01-16T01:44:00"/>
    <x v="3"/>
    <x v="0"/>
    <s v="No"/>
    <n v="4"/>
    <s v="Yes"/>
    <n v="26.000000000058208"/>
    <s v="No"/>
    <x v="2"/>
    <n v="1.0833333333357587"/>
    <s v="Team5"/>
    <s v="Senior"/>
    <s v="Morning"/>
  </r>
  <r>
    <s v="T00715"/>
    <s v="C3402"/>
    <x v="4"/>
    <x v="0"/>
    <d v="2026-03-27T22:12:00"/>
    <d v="2026-03-29T17:12:00"/>
    <x v="7"/>
    <x v="0"/>
    <s v="No"/>
    <n v="4"/>
    <s v="Yes"/>
    <n v="42.999999999941792"/>
    <s v="No"/>
    <x v="1"/>
    <n v="1.7916666666642413"/>
    <s v="Team2"/>
    <s v="Junior"/>
    <s v="Night"/>
  </r>
  <r>
    <s v="T00716"/>
    <s v="C3541"/>
    <x v="4"/>
    <x v="2"/>
    <d v="2026-02-04T13:18:00"/>
    <d v="2026-02-06T01:18:00"/>
    <x v="44"/>
    <x v="0"/>
    <s v="No"/>
    <n v="4"/>
    <s v="Yes"/>
    <n v="36"/>
    <s v="No"/>
    <x v="0"/>
    <n v="1.5"/>
    <s v="Team3"/>
    <s v="Senior"/>
    <s v="Evening"/>
  </r>
  <r>
    <s v="T00717"/>
    <s v="C0343"/>
    <x v="4"/>
    <x v="1"/>
    <d v="2026-03-25T14:38:00"/>
    <d v="2026-03-27T15:38:00"/>
    <x v="21"/>
    <x v="0"/>
    <s v="No"/>
    <n v="3"/>
    <s v="Yes"/>
    <n v="48.999999999941792"/>
    <s v="Yes"/>
    <x v="1"/>
    <n v="2.0416666666642413"/>
    <s v="Team4"/>
    <s v="Senior"/>
    <s v="Night"/>
  </r>
  <r>
    <s v="T00718"/>
    <s v="C0445"/>
    <x v="3"/>
    <x v="2"/>
    <d v="2026-03-03T19:14:00"/>
    <d v="2026-03-05T12:14:00"/>
    <x v="44"/>
    <x v="0"/>
    <s v="No"/>
    <n v="5"/>
    <s v="Yes"/>
    <n v="41.000000000058208"/>
    <s v="No"/>
    <x v="1"/>
    <n v="1.7083333333357587"/>
    <s v="Team3"/>
    <s v="Senior"/>
    <s v="Evening"/>
  </r>
  <r>
    <s v="T00719"/>
    <s v="C4682"/>
    <x v="4"/>
    <x v="1"/>
    <d v="2026-03-25T14:29:00"/>
    <d v="2026-03-28T05:29:00"/>
    <x v="46"/>
    <x v="0"/>
    <s v="No"/>
    <n v="4"/>
    <s v="Yes"/>
    <n v="63"/>
    <s v="Yes"/>
    <x v="1"/>
    <n v="2.625"/>
    <s v="Team5"/>
    <s v="Senior"/>
    <s v="Evening"/>
  </r>
  <r>
    <s v="T00720"/>
    <s v="C0983"/>
    <x v="3"/>
    <x v="2"/>
    <d v="2026-03-19T21:32:00"/>
    <d v="2026-03-21T10:32:00"/>
    <x v="36"/>
    <x v="0"/>
    <s v="No"/>
    <n v="3"/>
    <s v="Yes"/>
    <n v="36.999999999941792"/>
    <s v="No"/>
    <x v="1"/>
    <n v="1.5416666666642413"/>
    <s v="Team1"/>
    <s v="Junior"/>
    <s v="Morning"/>
  </r>
  <r>
    <s v="T00721"/>
    <s v="C0672"/>
    <x v="0"/>
    <x v="2"/>
    <d v="2026-03-04T21:44:00"/>
    <d v="2026-03-05T22:44:00"/>
    <x v="42"/>
    <x v="0"/>
    <s v="No"/>
    <n v="5"/>
    <s v="Yes"/>
    <n v="25.000000000116415"/>
    <s v="No"/>
    <x v="1"/>
    <n v="1.0416666666715173"/>
    <s v="Team1"/>
    <s v="Senior"/>
    <s v="Evening"/>
  </r>
  <r>
    <s v="T00722"/>
    <s v="C4191"/>
    <x v="3"/>
    <x v="0"/>
    <d v="2026-03-16T10:20:00"/>
    <d v="2026-03-17T15:20:00"/>
    <x v="29"/>
    <x v="2"/>
    <s v="No"/>
    <n v="4"/>
    <s v="No"/>
    <n v="29.000000000058208"/>
    <s v="No"/>
    <x v="1"/>
    <n v="1.2083333333357587"/>
    <s v="Team3"/>
    <s v="Mid"/>
    <s v="Evening"/>
  </r>
  <r>
    <s v="T00723"/>
    <s v="C2438"/>
    <x v="3"/>
    <x v="2"/>
    <d v="2026-03-27T04:33:00"/>
    <d v="2026-03-30T09:33:00"/>
    <x v="12"/>
    <x v="0"/>
    <s v="Yes"/>
    <n v="3"/>
    <s v="Yes"/>
    <n v="77.000000000058208"/>
    <s v="Yes"/>
    <x v="1"/>
    <n v="3.2083333333357587"/>
    <s v="Team1"/>
    <s v="Junior"/>
    <s v="Morning"/>
  </r>
  <r>
    <s v="T00724"/>
    <s v="C2154"/>
    <x v="2"/>
    <x v="0"/>
    <d v="2026-02-12T06:20:00"/>
    <d v="2026-02-13T07:20:00"/>
    <x v="23"/>
    <x v="0"/>
    <s v="No"/>
    <n v="4"/>
    <s v="Yes"/>
    <n v="24.999999999941792"/>
    <s v="No"/>
    <x v="0"/>
    <n v="1.0416666666642413"/>
    <s v="Team1"/>
    <s v="Junior"/>
    <s v="Morning"/>
  </r>
  <r>
    <s v="T00725"/>
    <s v="C3947"/>
    <x v="0"/>
    <x v="0"/>
    <d v="2026-01-16T17:44:00"/>
    <d v="2026-01-17T00:44:00"/>
    <x v="47"/>
    <x v="0"/>
    <s v="No"/>
    <n v="4"/>
    <s v="Yes"/>
    <n v="6.9999999999417923"/>
    <s v="No"/>
    <x v="2"/>
    <n v="0.29166666666424135"/>
    <s v="Team4"/>
    <s v="Senior"/>
    <s v="Night"/>
  </r>
  <r>
    <s v="T00726"/>
    <s v="C1655"/>
    <x v="2"/>
    <x v="0"/>
    <d v="2026-02-11T11:59:00"/>
    <d v="2026-02-13T07:59:00"/>
    <x v="40"/>
    <x v="0"/>
    <s v="No"/>
    <n v="3"/>
    <s v="Yes"/>
    <n v="44.000000000058208"/>
    <s v="No"/>
    <x v="0"/>
    <n v="1.8333333333357587"/>
    <s v="Team4"/>
    <s v="Senior"/>
    <s v="Morning"/>
  </r>
  <r>
    <s v="T00727"/>
    <s v="C1832"/>
    <x v="1"/>
    <x v="2"/>
    <d v="2026-02-21T17:59:00"/>
    <d v="2026-02-23T12:59:00"/>
    <x v="46"/>
    <x v="0"/>
    <s v="No"/>
    <n v="3"/>
    <s v="Yes"/>
    <n v="43.000000000116415"/>
    <s v="No"/>
    <x v="0"/>
    <n v="1.7916666666715173"/>
    <s v="Team5"/>
    <s v="Senior"/>
    <s v="Evening"/>
  </r>
  <r>
    <s v="T00728"/>
    <s v="C4764"/>
    <x v="4"/>
    <x v="0"/>
    <d v="2026-03-16T08:08:00"/>
    <d v="2026-03-16T12:08:00"/>
    <x v="20"/>
    <x v="0"/>
    <s v="No"/>
    <n v="3"/>
    <s v="Yes"/>
    <n v="4.0000000001164153"/>
    <s v="No"/>
    <x v="1"/>
    <n v="0.16666666667151731"/>
    <s v="Team4"/>
    <s v="Junior"/>
    <s v="Evening"/>
  </r>
  <r>
    <s v="T00729"/>
    <s v="C3243"/>
    <x v="4"/>
    <x v="2"/>
    <d v="2026-02-19T15:25:00"/>
    <d v="2026-02-22T18:25:00"/>
    <x v="49"/>
    <x v="0"/>
    <s v="Yes"/>
    <n v="3"/>
    <s v="Yes"/>
    <n v="75"/>
    <s v="Yes"/>
    <x v="0"/>
    <n v="3.125"/>
    <s v="Team5"/>
    <s v="Mid"/>
    <s v="Evening"/>
  </r>
  <r>
    <s v="T00730"/>
    <s v="C3289"/>
    <x v="4"/>
    <x v="2"/>
    <d v="2026-03-28T03:23:00"/>
    <d v="2026-03-29T10:23:00"/>
    <x v="33"/>
    <x v="0"/>
    <s v="No"/>
    <n v="4"/>
    <s v="Yes"/>
    <n v="30.999999999941792"/>
    <s v="No"/>
    <x v="1"/>
    <n v="1.2916666666642413"/>
    <s v="Team5"/>
    <s v="Junior"/>
    <s v="Night"/>
  </r>
  <r>
    <s v="T00731"/>
    <s v="C0136"/>
    <x v="0"/>
    <x v="1"/>
    <d v="2026-02-13T06:24:00"/>
    <d v="2026-02-15T03:24:00"/>
    <x v="27"/>
    <x v="0"/>
    <s v="No"/>
    <n v="4"/>
    <s v="Yes"/>
    <n v="45"/>
    <s v="No"/>
    <x v="0"/>
    <n v="1.875"/>
    <s v="Team1"/>
    <s v="Junior"/>
    <s v="Morning"/>
  </r>
  <r>
    <s v="T00732"/>
    <s v="C2287"/>
    <x v="3"/>
    <x v="1"/>
    <d v="2026-03-25T19:42:00"/>
    <d v="2026-03-27T23:42:00"/>
    <x v="36"/>
    <x v="0"/>
    <s v="No"/>
    <n v="3"/>
    <s v="Yes"/>
    <n v="52.000000000116415"/>
    <s v="Yes"/>
    <x v="1"/>
    <n v="2.1666666666715173"/>
    <s v="Team1"/>
    <s v="Junior"/>
    <s v="Morning"/>
  </r>
  <r>
    <s v="T00733"/>
    <s v="C4167"/>
    <x v="3"/>
    <x v="0"/>
    <d v="2026-02-14T07:10:00"/>
    <d v="2026-02-16T05:10:00"/>
    <x v="3"/>
    <x v="0"/>
    <s v="No"/>
    <n v="4"/>
    <s v="Yes"/>
    <n v="46.000000000116415"/>
    <s v="No"/>
    <x v="0"/>
    <n v="1.9166666666715173"/>
    <s v="Team5"/>
    <s v="Senior"/>
    <s v="Morning"/>
  </r>
  <r>
    <s v="T00734"/>
    <s v="C3067"/>
    <x v="4"/>
    <x v="0"/>
    <d v="2026-02-27T14:25:00"/>
    <d v="2026-02-28T22:25:00"/>
    <x v="7"/>
    <x v="0"/>
    <s v="No"/>
    <n v="3"/>
    <s v="Yes"/>
    <n v="32.000000000058208"/>
    <s v="No"/>
    <x v="0"/>
    <n v="1.3333333333357587"/>
    <s v="Team2"/>
    <s v="Junior"/>
    <s v="Night"/>
  </r>
  <r>
    <s v="T00735"/>
    <s v="C4750"/>
    <x v="3"/>
    <x v="2"/>
    <d v="2026-02-10T08:27:00"/>
    <d v="2026-02-14T02:27:00"/>
    <x v="25"/>
    <x v="0"/>
    <s v="No"/>
    <n v="4"/>
    <s v="Yes"/>
    <n v="90"/>
    <s v="Yes"/>
    <x v="0"/>
    <n v="3.75"/>
    <s v="Team4"/>
    <s v="Junior"/>
    <s v="Night"/>
  </r>
  <r>
    <s v="T00736"/>
    <s v="C1678"/>
    <x v="2"/>
    <x v="2"/>
    <d v="2026-03-07T20:49:00"/>
    <d v="2026-03-08T09:49:00"/>
    <x v="34"/>
    <x v="0"/>
    <s v="No"/>
    <n v="3"/>
    <s v="Yes"/>
    <n v="13.000000000116415"/>
    <s v="No"/>
    <x v="1"/>
    <n v="0.54166666667151731"/>
    <s v="Team3"/>
    <s v="Senior"/>
    <s v="Night"/>
  </r>
  <r>
    <s v="T00737"/>
    <s v="C3026"/>
    <x v="2"/>
    <x v="0"/>
    <d v="2026-03-19T12:38:00"/>
    <d v="2026-03-21T04:38:00"/>
    <x v="32"/>
    <x v="0"/>
    <s v="Yes"/>
    <n v="3"/>
    <s v="Yes"/>
    <n v="40.000000000116415"/>
    <s v="No"/>
    <x v="1"/>
    <n v="1.6666666666715173"/>
    <s v="Team3"/>
    <s v="Mid"/>
    <s v="Evening"/>
  </r>
  <r>
    <s v="T00738"/>
    <s v="C0211"/>
    <x v="0"/>
    <x v="1"/>
    <d v="2026-01-02T10:21:00"/>
    <d v="2026-01-04T18:21:00"/>
    <x v="17"/>
    <x v="0"/>
    <s v="No"/>
    <n v="4"/>
    <s v="Yes"/>
    <n v="55.999999999883585"/>
    <s v="Yes"/>
    <x v="2"/>
    <n v="2.3333333333284827"/>
    <s v="Team2"/>
    <s v="Junior"/>
    <s v="Night"/>
  </r>
  <r>
    <s v="T00739"/>
    <s v="C2761"/>
    <x v="3"/>
    <x v="2"/>
    <d v="2026-03-04T20:49:00"/>
    <d v="2026-03-07T09:49:00"/>
    <x v="20"/>
    <x v="0"/>
    <s v="No"/>
    <n v="4"/>
    <s v="Yes"/>
    <n v="61.000000000116415"/>
    <s v="Yes"/>
    <x v="1"/>
    <n v="2.5416666666715173"/>
    <s v="Team4"/>
    <s v="Junior"/>
    <s v="Evening"/>
  </r>
  <r>
    <s v="T00740"/>
    <s v="C0394"/>
    <x v="1"/>
    <x v="1"/>
    <d v="2026-01-03T01:43:00"/>
    <d v="2026-01-03T12:43:00"/>
    <x v="36"/>
    <x v="0"/>
    <s v="No"/>
    <n v="3"/>
    <s v="Yes"/>
    <n v="11.000000000058208"/>
    <s v="No"/>
    <x v="2"/>
    <n v="0.45833333333575865"/>
    <s v="Team1"/>
    <s v="Junior"/>
    <s v="Morning"/>
  </r>
  <r>
    <s v="T00741"/>
    <s v="C1727"/>
    <x v="4"/>
    <x v="0"/>
    <d v="2026-01-26T01:43:00"/>
    <d v="2026-01-27T04:43:00"/>
    <x v="17"/>
    <x v="0"/>
    <s v="No"/>
    <n v="5"/>
    <s v="Yes"/>
    <n v="27"/>
    <s v="No"/>
    <x v="2"/>
    <n v="1.125"/>
    <s v="Team2"/>
    <s v="Junior"/>
    <s v="Night"/>
  </r>
  <r>
    <s v="T00742"/>
    <s v="C4291"/>
    <x v="1"/>
    <x v="2"/>
    <d v="2026-03-22T17:46:00"/>
    <d v="2026-03-26T03:46:00"/>
    <x v="41"/>
    <x v="0"/>
    <s v="No"/>
    <n v="4"/>
    <s v="Yes"/>
    <n v="82.000000000116415"/>
    <s v="Yes"/>
    <x v="1"/>
    <n v="3.4166666666715173"/>
    <s v="Team5"/>
    <s v="Senior"/>
    <s v="Night"/>
  </r>
  <r>
    <s v="T00743"/>
    <s v="C0807"/>
    <x v="2"/>
    <x v="0"/>
    <d v="2026-02-17T07:07:00"/>
    <d v="2026-02-17T14:07:00"/>
    <x v="8"/>
    <x v="0"/>
    <s v="No"/>
    <n v="4"/>
    <s v="Yes"/>
    <n v="6.9999999999417923"/>
    <s v="No"/>
    <x v="0"/>
    <n v="0.29166666666424135"/>
    <s v="Team5"/>
    <s v="Senior"/>
    <s v="Morning"/>
  </r>
  <r>
    <s v="T00744"/>
    <s v="C2816"/>
    <x v="3"/>
    <x v="1"/>
    <d v="2026-02-22T13:01:00"/>
    <d v="2026-02-23T12:01:00"/>
    <x v="2"/>
    <x v="0"/>
    <s v="No"/>
    <n v="4"/>
    <s v="Yes"/>
    <n v="23.000000000058208"/>
    <s v="No"/>
    <x v="0"/>
    <n v="0.95833333333575865"/>
    <s v="Team3"/>
    <s v="Senior"/>
    <s v="Evening"/>
  </r>
  <r>
    <s v="T00745"/>
    <s v="C3925"/>
    <x v="1"/>
    <x v="0"/>
    <d v="2026-01-01T08:25:00"/>
    <d v="2026-01-02T20:25:00"/>
    <x v="26"/>
    <x v="1"/>
    <s v="No"/>
    <n v="3"/>
    <s v="No"/>
    <n v="36"/>
    <s v="No"/>
    <x v="2"/>
    <n v="1.5"/>
    <s v="Team5"/>
    <s v="Senior"/>
    <s v="Night"/>
  </r>
  <r>
    <s v="T00746"/>
    <s v="C3315"/>
    <x v="3"/>
    <x v="1"/>
    <d v="2026-03-27T13:43:00"/>
    <d v="2026-03-28T17:43:00"/>
    <x v="25"/>
    <x v="0"/>
    <s v="No"/>
    <n v="5"/>
    <s v="Yes"/>
    <n v="27.999999999941792"/>
    <s v="No"/>
    <x v="1"/>
    <n v="1.1666666666642413"/>
    <s v="Team4"/>
    <s v="Junior"/>
    <s v="Night"/>
  </r>
  <r>
    <s v="T00747"/>
    <s v="C0248"/>
    <x v="3"/>
    <x v="0"/>
    <d v="2026-02-27T08:29:00"/>
    <d v="2026-02-28T14:29:00"/>
    <x v="49"/>
    <x v="0"/>
    <s v="No"/>
    <n v="5"/>
    <s v="Yes"/>
    <n v="30"/>
    <s v="No"/>
    <x v="0"/>
    <n v="1.25"/>
    <s v="Team5"/>
    <s v="Mid"/>
    <s v="Evening"/>
  </r>
  <r>
    <s v="T00748"/>
    <s v="C2485"/>
    <x v="1"/>
    <x v="1"/>
    <d v="2026-01-16T18:11:00"/>
    <d v="2026-01-18T12:11:00"/>
    <x v="21"/>
    <x v="0"/>
    <s v="No"/>
    <n v="4"/>
    <s v="Yes"/>
    <n v="42"/>
    <s v="No"/>
    <x v="2"/>
    <n v="1.75"/>
    <s v="Team4"/>
    <s v="Senior"/>
    <s v="Night"/>
  </r>
  <r>
    <s v="T00749"/>
    <s v="C4407"/>
    <x v="3"/>
    <x v="1"/>
    <d v="2026-03-18T13:38:00"/>
    <d v="2026-03-21T11:38:00"/>
    <x v="16"/>
    <x v="0"/>
    <s v="No"/>
    <n v="4"/>
    <s v="Yes"/>
    <n v="69.999999999941792"/>
    <s v="Yes"/>
    <x v="1"/>
    <n v="2.9166666666642413"/>
    <s v="Team3"/>
    <s v="Junior"/>
    <s v="Evening"/>
  </r>
  <r>
    <s v="T00750"/>
    <s v="C2446"/>
    <x v="0"/>
    <x v="2"/>
    <d v="2026-01-10T17:55:00"/>
    <d v="2026-01-14T08:55:00"/>
    <x v="33"/>
    <x v="0"/>
    <s v="No"/>
    <n v="5"/>
    <s v="Yes"/>
    <n v="87"/>
    <s v="Yes"/>
    <x v="2"/>
    <n v="3.625"/>
    <s v="Team5"/>
    <s v="Junior"/>
    <s v="Night"/>
  </r>
  <r>
    <s v="T00751"/>
    <s v="C2597"/>
    <x v="1"/>
    <x v="2"/>
    <d v="2026-02-18T23:05:00"/>
    <d v="2026-02-19T12:05:00"/>
    <x v="30"/>
    <x v="2"/>
    <s v="Yes"/>
    <n v="3"/>
    <s v="No"/>
    <n v="12.999999999941792"/>
    <s v="No"/>
    <x v="0"/>
    <n v="0.54166666666424135"/>
    <s v="Team4"/>
    <s v="Mid"/>
    <s v="Night"/>
  </r>
  <r>
    <s v="T00752"/>
    <s v="C1596"/>
    <x v="1"/>
    <x v="2"/>
    <d v="2026-03-01T14:56:00"/>
    <d v="2026-03-01T20:56:00"/>
    <x v="5"/>
    <x v="0"/>
    <s v="No"/>
    <n v="3"/>
    <s v="Yes"/>
    <n v="6"/>
    <s v="No"/>
    <x v="1"/>
    <n v="0.25"/>
    <s v="Team1"/>
    <s v="Senior"/>
    <s v="Evening"/>
  </r>
  <r>
    <s v="T00753"/>
    <s v="C1480"/>
    <x v="1"/>
    <x v="0"/>
    <d v="2026-02-07T22:36:00"/>
    <d v="2026-02-08T02:36:00"/>
    <x v="7"/>
    <x v="0"/>
    <s v="No"/>
    <n v="4"/>
    <s v="Yes"/>
    <n v="3.9999999999417923"/>
    <s v="No"/>
    <x v="0"/>
    <n v="0.16666666666424135"/>
    <s v="Team2"/>
    <s v="Junior"/>
    <s v="Night"/>
  </r>
  <r>
    <s v="T00754"/>
    <s v="C2681"/>
    <x v="4"/>
    <x v="0"/>
    <d v="2026-02-09T21:47:00"/>
    <d v="2026-02-10T19:47:00"/>
    <x v="16"/>
    <x v="0"/>
    <s v="No"/>
    <n v="4"/>
    <s v="Yes"/>
    <n v="22.000000000116415"/>
    <s v="No"/>
    <x v="0"/>
    <n v="0.91666666667151731"/>
    <s v="Team3"/>
    <s v="Junior"/>
    <s v="Evening"/>
  </r>
  <r>
    <s v="T00755"/>
    <s v="C1745"/>
    <x v="2"/>
    <x v="0"/>
    <d v="2026-03-26T07:26:00"/>
    <d v="2026-03-27T08:26:00"/>
    <x v="23"/>
    <x v="0"/>
    <s v="No"/>
    <n v="5"/>
    <s v="Yes"/>
    <n v="25.000000000116415"/>
    <s v="No"/>
    <x v="1"/>
    <n v="1.0416666666715173"/>
    <s v="Team1"/>
    <s v="Junior"/>
    <s v="Morning"/>
  </r>
  <r>
    <s v="T00756"/>
    <s v="C1750"/>
    <x v="2"/>
    <x v="0"/>
    <d v="2026-02-27T02:22:00"/>
    <d v="2026-02-27T07:22:00"/>
    <x v="24"/>
    <x v="0"/>
    <s v="No"/>
    <n v="4"/>
    <s v="Yes"/>
    <n v="4.9999999998835847"/>
    <s v="No"/>
    <x v="0"/>
    <n v="0.20833333332848269"/>
    <s v="Team4"/>
    <s v="Mid"/>
    <s v="Night"/>
  </r>
  <r>
    <s v="T00757"/>
    <s v="C2572"/>
    <x v="2"/>
    <x v="1"/>
    <d v="2026-02-05T15:37:00"/>
    <d v="2026-02-07T16:37:00"/>
    <x v="3"/>
    <x v="0"/>
    <s v="No"/>
    <n v="4"/>
    <s v="Yes"/>
    <n v="49.000000000116415"/>
    <s v="Yes"/>
    <x v="0"/>
    <n v="2.0416666666715173"/>
    <s v="Team5"/>
    <s v="Senior"/>
    <s v="Morning"/>
  </r>
  <r>
    <s v="T00758"/>
    <s v="C1979"/>
    <x v="4"/>
    <x v="2"/>
    <d v="2026-01-25T00:57:00"/>
    <d v="2026-01-27T00:57:00"/>
    <x v="6"/>
    <x v="0"/>
    <s v="No"/>
    <n v="5"/>
    <s v="Yes"/>
    <n v="48"/>
    <s v="No"/>
    <x v="2"/>
    <n v="2"/>
    <s v="Team3"/>
    <s v="Mid"/>
    <s v="Night"/>
  </r>
  <r>
    <s v="T00759"/>
    <s v="C2907"/>
    <x v="3"/>
    <x v="2"/>
    <d v="2026-01-16T04:30:00"/>
    <d v="2026-01-18T02:30:00"/>
    <x v="47"/>
    <x v="0"/>
    <s v="No"/>
    <n v="4"/>
    <s v="Yes"/>
    <n v="45.999999999941792"/>
    <s v="No"/>
    <x v="2"/>
    <n v="1.9166666666642413"/>
    <s v="Team4"/>
    <s v="Senior"/>
    <s v="Night"/>
  </r>
  <r>
    <s v="T00760"/>
    <s v="C1449"/>
    <x v="1"/>
    <x v="2"/>
    <d v="2026-03-20T00:08:00"/>
    <d v="2026-03-20T19:08:00"/>
    <x v="49"/>
    <x v="0"/>
    <s v="No"/>
    <n v="3"/>
    <s v="Yes"/>
    <n v="18.999999999941792"/>
    <s v="No"/>
    <x v="1"/>
    <n v="0.79166666666424135"/>
    <s v="Team5"/>
    <s v="Mid"/>
    <s v="Evening"/>
  </r>
  <r>
    <s v="T00761"/>
    <s v="C2036"/>
    <x v="1"/>
    <x v="1"/>
    <d v="2026-02-12T01:02:00"/>
    <d v="2026-02-13T12:02:00"/>
    <x v="10"/>
    <x v="0"/>
    <s v="No"/>
    <n v="5"/>
    <s v="Yes"/>
    <n v="34.999999999883585"/>
    <s v="No"/>
    <x v="0"/>
    <n v="1.4583333333284827"/>
    <s v="Team1"/>
    <s v="Senior"/>
    <s v="Night"/>
  </r>
  <r>
    <s v="T00762"/>
    <s v="C3960"/>
    <x v="1"/>
    <x v="0"/>
    <d v="2026-02-12T00:55:00"/>
    <d v="2026-02-13T21:55:00"/>
    <x v="24"/>
    <x v="0"/>
    <s v="No"/>
    <n v="4"/>
    <s v="Yes"/>
    <n v="45"/>
    <s v="No"/>
    <x v="0"/>
    <n v="1.875"/>
    <s v="Team4"/>
    <s v="Mid"/>
    <s v="Night"/>
  </r>
  <r>
    <s v="T00763"/>
    <s v="C3888"/>
    <x v="0"/>
    <x v="1"/>
    <d v="2026-03-16T17:45:00"/>
    <d v="2026-03-19T02:45:00"/>
    <x v="3"/>
    <x v="2"/>
    <s v="No"/>
    <n v="3"/>
    <s v="No"/>
    <n v="57"/>
    <s v="Yes"/>
    <x v="1"/>
    <n v="2.375"/>
    <s v="Team5"/>
    <s v="Senior"/>
    <s v="Morning"/>
  </r>
  <r>
    <s v="T00764"/>
    <s v="C0216"/>
    <x v="2"/>
    <x v="1"/>
    <d v="2026-02-05T06:12:00"/>
    <d v="2026-02-05T17:12:00"/>
    <x v="38"/>
    <x v="0"/>
    <s v="No"/>
    <n v="3"/>
    <s v="Yes"/>
    <n v="11.000000000058208"/>
    <s v="No"/>
    <x v="0"/>
    <n v="0.45833333333575865"/>
    <s v="Team5"/>
    <s v="Senior"/>
    <s v="Evening"/>
  </r>
  <r>
    <s v="T00765"/>
    <s v="C2788"/>
    <x v="2"/>
    <x v="1"/>
    <d v="2026-02-23T17:10:00"/>
    <d v="2026-02-24T11:10:00"/>
    <x v="37"/>
    <x v="1"/>
    <s v="No"/>
    <n v="4"/>
    <s v="No"/>
    <n v="18"/>
    <s v="No"/>
    <x v="0"/>
    <n v="0.75"/>
    <s v="Team5"/>
    <s v="Junior"/>
    <s v="Evening"/>
  </r>
  <r>
    <s v="T00766"/>
    <s v="C3925"/>
    <x v="3"/>
    <x v="1"/>
    <d v="2026-03-26T17:37:00"/>
    <d v="2026-03-29T10:37:00"/>
    <x v="24"/>
    <x v="0"/>
    <s v="No"/>
    <n v="5"/>
    <s v="Yes"/>
    <n v="65.000000000058208"/>
    <s v="Yes"/>
    <x v="1"/>
    <n v="2.7083333333357587"/>
    <s v="Team4"/>
    <s v="Mid"/>
    <s v="Night"/>
  </r>
  <r>
    <s v="T00767"/>
    <s v="C1162"/>
    <x v="1"/>
    <x v="0"/>
    <d v="2026-03-15T11:44:00"/>
    <d v="2026-03-15T20:44:00"/>
    <x v="7"/>
    <x v="0"/>
    <s v="No"/>
    <n v="3"/>
    <s v="Yes"/>
    <n v="9"/>
    <s v="No"/>
    <x v="1"/>
    <n v="0.375"/>
    <s v="Team2"/>
    <s v="Junior"/>
    <s v="Night"/>
  </r>
  <r>
    <s v="T00768"/>
    <s v="C4510"/>
    <x v="1"/>
    <x v="0"/>
    <d v="2026-03-13T08:08:00"/>
    <d v="2026-03-13T10:08:00"/>
    <x v="16"/>
    <x v="1"/>
    <s v="No"/>
    <n v="5"/>
    <s v="No"/>
    <n v="2.0000000000582077"/>
    <s v="No"/>
    <x v="1"/>
    <n v="8.3333333335758653E-2"/>
    <s v="Team3"/>
    <s v="Junior"/>
    <s v="Evening"/>
  </r>
  <r>
    <s v="T00769"/>
    <s v="C4523"/>
    <x v="3"/>
    <x v="2"/>
    <d v="2026-03-02T21:48:00"/>
    <d v="2026-03-03T20:48:00"/>
    <x v="29"/>
    <x v="0"/>
    <s v="No"/>
    <n v="3"/>
    <s v="Yes"/>
    <n v="23.000000000058208"/>
    <s v="No"/>
    <x v="1"/>
    <n v="0.95833333333575865"/>
    <s v="Team3"/>
    <s v="Mid"/>
    <s v="Evening"/>
  </r>
  <r>
    <s v="T00770"/>
    <s v="C2472"/>
    <x v="2"/>
    <x v="1"/>
    <d v="2026-02-26T20:13:00"/>
    <d v="2026-03-01T12:13:00"/>
    <x v="2"/>
    <x v="1"/>
    <s v="No"/>
    <n v="4"/>
    <s v="No"/>
    <n v="63.999999999941792"/>
    <s v="Yes"/>
    <x v="0"/>
    <n v="2.6666666666642413"/>
    <s v="Team3"/>
    <s v="Senior"/>
    <s v="Evening"/>
  </r>
  <r>
    <s v="T00771"/>
    <s v="C1591"/>
    <x v="4"/>
    <x v="0"/>
    <d v="2026-02-22T08:31:00"/>
    <d v="2026-02-23T13:31:00"/>
    <x v="30"/>
    <x v="0"/>
    <s v="No"/>
    <n v="2"/>
    <s v="Yes"/>
    <n v="29.000000000058208"/>
    <s v="No"/>
    <x v="0"/>
    <n v="1.2083333333357587"/>
    <s v="Team4"/>
    <s v="Mid"/>
    <s v="Night"/>
  </r>
  <r>
    <s v="T00772"/>
    <s v="C1722"/>
    <x v="2"/>
    <x v="2"/>
    <d v="2026-03-19T03:14:00"/>
    <d v="2026-03-22T21:14:00"/>
    <x v="48"/>
    <x v="0"/>
    <s v="No"/>
    <n v="3"/>
    <s v="Yes"/>
    <n v="90"/>
    <s v="Yes"/>
    <x v="1"/>
    <n v="3.75"/>
    <s v="Team1"/>
    <s v="Mid"/>
    <s v="Morning"/>
  </r>
  <r>
    <s v="T00773"/>
    <s v="C1953"/>
    <x v="3"/>
    <x v="1"/>
    <d v="2026-01-23T19:52:00"/>
    <d v="2026-01-25T11:52:00"/>
    <x v="42"/>
    <x v="0"/>
    <s v="No"/>
    <n v="4"/>
    <s v="Yes"/>
    <n v="39.999999999941792"/>
    <s v="No"/>
    <x v="2"/>
    <n v="1.6666666666642413"/>
    <s v="Team1"/>
    <s v="Senior"/>
    <s v="Evening"/>
  </r>
  <r>
    <s v="T00774"/>
    <s v="C4124"/>
    <x v="2"/>
    <x v="1"/>
    <d v="2026-01-15T11:33:00"/>
    <d v="2026-01-16T06:33:00"/>
    <x v="30"/>
    <x v="1"/>
    <s v="No"/>
    <n v="4"/>
    <s v="No"/>
    <n v="19.000000000116415"/>
    <s v="No"/>
    <x v="2"/>
    <n v="0.79166666667151731"/>
    <s v="Team4"/>
    <s v="Mid"/>
    <s v="Night"/>
  </r>
  <r>
    <s v="T00775"/>
    <s v="C0438"/>
    <x v="3"/>
    <x v="2"/>
    <d v="2026-01-17T00:12:00"/>
    <d v="2026-01-18T18:12:00"/>
    <x v="14"/>
    <x v="0"/>
    <s v="No"/>
    <n v="4"/>
    <s v="Yes"/>
    <n v="42"/>
    <s v="No"/>
    <x v="2"/>
    <n v="1.75"/>
    <s v="Team4"/>
    <s v="Senior"/>
    <s v="Night"/>
  </r>
  <r>
    <s v="T00776"/>
    <s v="C1903"/>
    <x v="2"/>
    <x v="2"/>
    <d v="2026-03-08T00:32:00"/>
    <d v="2026-03-11T03:32:00"/>
    <x v="49"/>
    <x v="1"/>
    <s v="No"/>
    <n v="4"/>
    <s v="No"/>
    <n v="75"/>
    <s v="Yes"/>
    <x v="1"/>
    <n v="3.125"/>
    <s v="Team5"/>
    <s v="Mid"/>
    <s v="Evening"/>
  </r>
  <r>
    <s v="T00777"/>
    <s v="C4242"/>
    <x v="1"/>
    <x v="1"/>
    <d v="2026-03-04T03:00:00"/>
    <d v="2026-03-05T01:00:00"/>
    <x v="7"/>
    <x v="0"/>
    <s v="No"/>
    <n v="4"/>
    <s v="Yes"/>
    <n v="21.999999999941792"/>
    <s v="No"/>
    <x v="1"/>
    <n v="0.91666666666424135"/>
    <s v="Team2"/>
    <s v="Junior"/>
    <s v="Night"/>
  </r>
  <r>
    <s v="T00778"/>
    <s v="C0210"/>
    <x v="0"/>
    <x v="2"/>
    <d v="2026-02-14T04:59:00"/>
    <d v="2026-02-16T20:59:00"/>
    <x v="7"/>
    <x v="0"/>
    <s v="No"/>
    <n v="3"/>
    <s v="Yes"/>
    <n v="63.999999999941792"/>
    <s v="Yes"/>
    <x v="0"/>
    <n v="2.6666666666642413"/>
    <s v="Team2"/>
    <s v="Junior"/>
    <s v="Night"/>
  </r>
  <r>
    <s v="T00779"/>
    <s v="C0287"/>
    <x v="4"/>
    <x v="0"/>
    <d v="2026-03-23T22:24:00"/>
    <d v="2026-03-25T14:24:00"/>
    <x v="47"/>
    <x v="0"/>
    <s v="Yes"/>
    <n v="4"/>
    <s v="Yes"/>
    <n v="39.999999999941792"/>
    <s v="No"/>
    <x v="1"/>
    <n v="1.6666666666642413"/>
    <s v="Team4"/>
    <s v="Senior"/>
    <s v="Night"/>
  </r>
  <r>
    <s v="T00780"/>
    <s v="C1527"/>
    <x v="3"/>
    <x v="2"/>
    <d v="2026-02-28T14:14:00"/>
    <d v="2026-03-01T13:14:00"/>
    <x v="31"/>
    <x v="2"/>
    <s v="No"/>
    <n v="4"/>
    <s v="No"/>
    <n v="23.000000000058208"/>
    <s v="No"/>
    <x v="0"/>
    <n v="0.95833333333575865"/>
    <s v="Team4"/>
    <s v="Senior"/>
    <s v="Evening"/>
  </r>
  <r>
    <s v="T00781"/>
    <s v="C1075"/>
    <x v="2"/>
    <x v="2"/>
    <d v="2026-01-20T01:45:00"/>
    <d v="2026-01-22T16:45:00"/>
    <x v="45"/>
    <x v="0"/>
    <s v="No"/>
    <n v="4"/>
    <s v="Yes"/>
    <n v="63"/>
    <s v="Yes"/>
    <x v="2"/>
    <n v="2.625"/>
    <s v="Team4"/>
    <s v="Mid"/>
    <s v="Morning"/>
  </r>
  <r>
    <s v="T00782"/>
    <s v="C4257"/>
    <x v="1"/>
    <x v="1"/>
    <d v="2026-01-30T10:28:00"/>
    <d v="2026-02-01T21:28:00"/>
    <x v="44"/>
    <x v="0"/>
    <s v="No"/>
    <n v="3"/>
    <s v="Yes"/>
    <n v="58.999999999883585"/>
    <s v="Yes"/>
    <x v="2"/>
    <n v="2.4583333333284827"/>
    <s v="Team3"/>
    <s v="Senior"/>
    <s v="Evening"/>
  </r>
  <r>
    <s v="T00783"/>
    <s v="C1630"/>
    <x v="2"/>
    <x v="2"/>
    <d v="2026-02-11T20:22:00"/>
    <d v="2026-02-14T21:22:00"/>
    <x v="43"/>
    <x v="0"/>
    <s v="No"/>
    <n v="3"/>
    <s v="Yes"/>
    <n v="72.999999999941792"/>
    <s v="Yes"/>
    <x v="0"/>
    <n v="3.0416666666642413"/>
    <s v="Team1"/>
    <s v="Mid"/>
    <s v="Morning"/>
  </r>
  <r>
    <s v="T00784"/>
    <s v="C3887"/>
    <x v="3"/>
    <x v="2"/>
    <d v="2026-02-16T10:02:00"/>
    <d v="2026-02-19T07:02:00"/>
    <x v="2"/>
    <x v="0"/>
    <s v="No"/>
    <n v="4"/>
    <s v="Yes"/>
    <n v="69"/>
    <s v="Yes"/>
    <x v="0"/>
    <n v="2.875"/>
    <s v="Team3"/>
    <s v="Senior"/>
    <s v="Evening"/>
  </r>
  <r>
    <s v="T00785"/>
    <s v="C2568"/>
    <x v="4"/>
    <x v="1"/>
    <d v="2026-03-30T15:08:00"/>
    <d v="2026-04-02T12:08:00"/>
    <x v="26"/>
    <x v="0"/>
    <s v="No"/>
    <n v="3"/>
    <s v="Yes"/>
    <n v="69"/>
    <s v="Yes"/>
    <x v="1"/>
    <n v="2.875"/>
    <s v="Team5"/>
    <s v="Senior"/>
    <s v="Night"/>
  </r>
  <r>
    <s v="T00786"/>
    <s v="C3258"/>
    <x v="0"/>
    <x v="2"/>
    <d v="2026-02-08T10:38:00"/>
    <d v="2026-02-09T16:38:00"/>
    <x v="2"/>
    <x v="0"/>
    <s v="No"/>
    <n v="3"/>
    <s v="Yes"/>
    <n v="30"/>
    <s v="No"/>
    <x v="0"/>
    <n v="1.25"/>
    <s v="Team3"/>
    <s v="Senior"/>
    <s v="Evening"/>
  </r>
  <r>
    <s v="T00787"/>
    <s v="C1905"/>
    <x v="0"/>
    <x v="2"/>
    <d v="2026-02-18T22:55:00"/>
    <d v="2026-02-22T11:55:00"/>
    <x v="42"/>
    <x v="1"/>
    <s v="No"/>
    <n v="3"/>
    <s v="No"/>
    <n v="85.000000000116415"/>
    <s v="Yes"/>
    <x v="0"/>
    <n v="3.5416666666715173"/>
    <s v="Team1"/>
    <s v="Senior"/>
    <s v="Evening"/>
  </r>
  <r>
    <s v="T00788"/>
    <s v="C4046"/>
    <x v="1"/>
    <x v="2"/>
    <d v="2026-03-08T00:06:00"/>
    <d v="2026-03-11T10:06:00"/>
    <x v="9"/>
    <x v="0"/>
    <s v="No"/>
    <n v="4"/>
    <s v="Yes"/>
    <n v="81.999999999941792"/>
    <s v="Yes"/>
    <x v="1"/>
    <n v="3.4166666666642413"/>
    <s v="Team1"/>
    <s v="Junior"/>
    <s v="Night"/>
  </r>
  <r>
    <s v="T00789"/>
    <s v="C0464"/>
    <x v="1"/>
    <x v="2"/>
    <d v="2026-01-22T06:09:00"/>
    <d v="2026-01-23T07:09:00"/>
    <x v="27"/>
    <x v="0"/>
    <s v="Yes"/>
    <n v="3"/>
    <s v="Yes"/>
    <n v="25.000000000116415"/>
    <s v="No"/>
    <x v="2"/>
    <n v="1.0416666666715173"/>
    <s v="Team1"/>
    <s v="Junior"/>
    <s v="Morning"/>
  </r>
  <r>
    <s v="T00790"/>
    <s v="C3792"/>
    <x v="0"/>
    <x v="0"/>
    <d v="2026-01-01T07:14:00"/>
    <d v="2026-01-01T16:14:00"/>
    <x v="42"/>
    <x v="0"/>
    <s v="No"/>
    <n v="5"/>
    <s v="Yes"/>
    <n v="9"/>
    <s v="No"/>
    <x v="2"/>
    <n v="0.375"/>
    <s v="Team1"/>
    <s v="Senior"/>
    <s v="Evening"/>
  </r>
  <r>
    <s v="T00791"/>
    <s v="C1051"/>
    <x v="4"/>
    <x v="2"/>
    <d v="2026-03-30T08:39:00"/>
    <d v="2026-04-01T06:39:00"/>
    <x v="1"/>
    <x v="1"/>
    <s v="No"/>
    <n v="4"/>
    <s v="No"/>
    <n v="45.999999999941792"/>
    <s v="No"/>
    <x v="1"/>
    <n v="1.9166666666642413"/>
    <s v="Team4"/>
    <s v="Senior"/>
    <s v="Evening"/>
  </r>
  <r>
    <s v="T00792"/>
    <s v="C2831"/>
    <x v="0"/>
    <x v="0"/>
    <d v="2026-03-14T14:19:00"/>
    <d v="2026-03-14T22:19:00"/>
    <x v="22"/>
    <x v="0"/>
    <s v="No"/>
    <n v="3"/>
    <s v="Yes"/>
    <n v="7.9999999998835847"/>
    <s v="No"/>
    <x v="1"/>
    <n v="0.33333333332848269"/>
    <s v="Team4"/>
    <s v="Junior"/>
    <s v="Morning"/>
  </r>
  <r>
    <s v="T00793"/>
    <s v="C4586"/>
    <x v="3"/>
    <x v="2"/>
    <d v="2026-03-06T18:36:00"/>
    <d v="2026-03-09T09:36:00"/>
    <x v="45"/>
    <x v="0"/>
    <s v="No"/>
    <n v="4"/>
    <s v="Yes"/>
    <n v="63"/>
    <s v="Yes"/>
    <x v="1"/>
    <n v="2.625"/>
    <s v="Team4"/>
    <s v="Mid"/>
    <s v="Morning"/>
  </r>
  <r>
    <s v="T00794"/>
    <s v="C1051"/>
    <x v="4"/>
    <x v="1"/>
    <d v="2026-02-08T21:43:00"/>
    <d v="2026-02-11T18:43:00"/>
    <x v="16"/>
    <x v="0"/>
    <s v="No"/>
    <n v="4"/>
    <s v="Yes"/>
    <n v="69"/>
    <s v="Yes"/>
    <x v="0"/>
    <n v="2.875"/>
    <s v="Team3"/>
    <s v="Junior"/>
    <s v="Evening"/>
  </r>
  <r>
    <s v="T00795"/>
    <s v="C0805"/>
    <x v="3"/>
    <x v="0"/>
    <d v="2026-01-04T02:00:00"/>
    <d v="2026-01-04T18:00:00"/>
    <x v="47"/>
    <x v="0"/>
    <s v="No"/>
    <n v="4"/>
    <s v="Yes"/>
    <n v="15.999999999941792"/>
    <s v="No"/>
    <x v="2"/>
    <n v="0.66666666666424135"/>
    <s v="Team4"/>
    <s v="Senior"/>
    <s v="Night"/>
  </r>
  <r>
    <s v="T00796"/>
    <s v="C4715"/>
    <x v="4"/>
    <x v="1"/>
    <d v="2026-03-22T06:00:00"/>
    <d v="2026-03-22T13:00:00"/>
    <x v="17"/>
    <x v="0"/>
    <s v="No"/>
    <n v="4"/>
    <s v="Yes"/>
    <n v="6.9999999999417923"/>
    <s v="No"/>
    <x v="1"/>
    <n v="0.29166666666424135"/>
    <s v="Team2"/>
    <s v="Junior"/>
    <s v="Night"/>
  </r>
  <r>
    <s v="T00797"/>
    <s v="C4683"/>
    <x v="2"/>
    <x v="0"/>
    <d v="2026-03-24T07:45:00"/>
    <d v="2026-03-24T10:45:00"/>
    <x v="26"/>
    <x v="0"/>
    <s v="No"/>
    <n v="4"/>
    <s v="Yes"/>
    <n v="3"/>
    <s v="No"/>
    <x v="1"/>
    <n v="0.125"/>
    <s v="Team5"/>
    <s v="Senior"/>
    <s v="Night"/>
  </r>
  <r>
    <s v="T00798"/>
    <s v="C2110"/>
    <x v="1"/>
    <x v="0"/>
    <d v="2026-03-19T22:39:00"/>
    <d v="2026-03-21T07:39:00"/>
    <x v="3"/>
    <x v="0"/>
    <s v="Yes"/>
    <n v="3"/>
    <s v="Yes"/>
    <n v="33"/>
    <s v="No"/>
    <x v="1"/>
    <n v="1.375"/>
    <s v="Team5"/>
    <s v="Senior"/>
    <s v="Morning"/>
  </r>
  <r>
    <s v="T00799"/>
    <s v="C4235"/>
    <x v="4"/>
    <x v="1"/>
    <d v="2026-03-26T16:12:00"/>
    <d v="2026-03-28T04:12:00"/>
    <x v="44"/>
    <x v="0"/>
    <s v="No"/>
    <n v="4"/>
    <s v="Yes"/>
    <n v="36"/>
    <s v="No"/>
    <x v="1"/>
    <n v="1.5"/>
    <s v="Team3"/>
    <s v="Senior"/>
    <s v="Evening"/>
  </r>
  <r>
    <s v="T00800"/>
    <s v="C0790"/>
    <x v="4"/>
    <x v="0"/>
    <d v="2026-02-12T17:30:00"/>
    <d v="2026-02-14T11:30:00"/>
    <x v="42"/>
    <x v="0"/>
    <s v="No"/>
    <n v="3"/>
    <s v="Yes"/>
    <n v="42"/>
    <s v="No"/>
    <x v="0"/>
    <n v="1.75"/>
    <s v="Team1"/>
    <s v="Senior"/>
    <s v="Evening"/>
  </r>
  <r>
    <s v="T00801"/>
    <s v="C4770"/>
    <x v="0"/>
    <x v="0"/>
    <d v="2026-02-18T23:20:00"/>
    <d v="2026-02-19T23:20:00"/>
    <x v="42"/>
    <x v="0"/>
    <s v="No"/>
    <n v="3"/>
    <s v="Yes"/>
    <n v="24"/>
    <s v="No"/>
    <x v="0"/>
    <n v="1"/>
    <s v="Team1"/>
    <s v="Senior"/>
    <s v="Evening"/>
  </r>
  <r>
    <s v="T00802"/>
    <s v="C1369"/>
    <x v="4"/>
    <x v="1"/>
    <d v="2026-02-22T23:41:00"/>
    <d v="2026-02-24T08:41:00"/>
    <x v="39"/>
    <x v="0"/>
    <s v="No"/>
    <n v="4"/>
    <s v="Yes"/>
    <n v="33"/>
    <s v="No"/>
    <x v="0"/>
    <n v="1.375"/>
    <s v="Team5"/>
    <s v="Junior"/>
    <s v="Evening"/>
  </r>
  <r>
    <s v="T00803"/>
    <s v="C3946"/>
    <x v="2"/>
    <x v="1"/>
    <d v="2026-01-29T07:31:00"/>
    <d v="2026-01-29T18:31:00"/>
    <x v="38"/>
    <x v="0"/>
    <s v="No"/>
    <n v="3"/>
    <s v="Yes"/>
    <n v="10.999999999883585"/>
    <s v="No"/>
    <x v="2"/>
    <n v="0.45833333332848269"/>
    <s v="Team5"/>
    <s v="Senior"/>
    <s v="Evening"/>
  </r>
  <r>
    <s v="T00804"/>
    <s v="C1305"/>
    <x v="3"/>
    <x v="2"/>
    <d v="2026-01-23T08:11:00"/>
    <d v="2026-01-26T19:11:00"/>
    <x v="3"/>
    <x v="0"/>
    <s v="No"/>
    <n v="2"/>
    <s v="Yes"/>
    <n v="83.000000000058208"/>
    <s v="Yes"/>
    <x v="2"/>
    <n v="3.4583333333357587"/>
    <s v="Team5"/>
    <s v="Senior"/>
    <s v="Morning"/>
  </r>
  <r>
    <s v="T00805"/>
    <s v="C1449"/>
    <x v="3"/>
    <x v="1"/>
    <d v="2026-01-30T03:50:00"/>
    <d v="2026-02-01T16:50:00"/>
    <x v="35"/>
    <x v="0"/>
    <s v="No"/>
    <n v="4"/>
    <s v="Yes"/>
    <n v="61.000000000116415"/>
    <s v="Yes"/>
    <x v="2"/>
    <n v="2.5416666666715173"/>
    <s v="Team1"/>
    <s v="Senior"/>
    <s v="Night"/>
  </r>
  <r>
    <s v="T00806"/>
    <s v="C2641"/>
    <x v="0"/>
    <x v="1"/>
    <d v="2026-01-31T12:16:00"/>
    <d v="2026-02-02T05:16:00"/>
    <x v="9"/>
    <x v="0"/>
    <s v="No"/>
    <n v="4"/>
    <s v="Yes"/>
    <n v="41.000000000058208"/>
    <s v="No"/>
    <x v="2"/>
    <n v="1.7083333333357587"/>
    <s v="Team1"/>
    <s v="Junior"/>
    <s v="Night"/>
  </r>
  <r>
    <s v="T00807"/>
    <s v="C1339"/>
    <x v="1"/>
    <x v="1"/>
    <d v="2026-02-14T19:41:00"/>
    <d v="2026-02-16T11:41:00"/>
    <x v="28"/>
    <x v="0"/>
    <s v="No"/>
    <n v="3"/>
    <s v="Yes"/>
    <n v="39.999999999941792"/>
    <s v="No"/>
    <x v="0"/>
    <n v="1.6666666666642413"/>
    <s v="Team3"/>
    <s v="Mid"/>
    <s v="Night"/>
  </r>
  <r>
    <s v="T00808"/>
    <s v="C1932"/>
    <x v="3"/>
    <x v="0"/>
    <d v="2026-03-02T01:42:00"/>
    <d v="2026-03-02T10:42:00"/>
    <x v="33"/>
    <x v="0"/>
    <s v="No"/>
    <n v="4"/>
    <s v="Yes"/>
    <n v="9"/>
    <s v="No"/>
    <x v="1"/>
    <n v="0.375"/>
    <s v="Team5"/>
    <s v="Junior"/>
    <s v="Night"/>
  </r>
  <r>
    <s v="T00809"/>
    <s v="C3447"/>
    <x v="1"/>
    <x v="2"/>
    <d v="2026-01-18T08:44:00"/>
    <d v="2026-01-19T10:44:00"/>
    <x v="45"/>
    <x v="0"/>
    <s v="No"/>
    <n v="5"/>
    <s v="Yes"/>
    <n v="26.000000000058208"/>
    <s v="No"/>
    <x v="2"/>
    <n v="1.0833333333357587"/>
    <s v="Team4"/>
    <s v="Mid"/>
    <s v="Morning"/>
  </r>
  <r>
    <s v="T00810"/>
    <s v="C4941"/>
    <x v="3"/>
    <x v="0"/>
    <d v="2026-01-22T01:02:00"/>
    <d v="2026-01-22T09:02:00"/>
    <x v="17"/>
    <x v="0"/>
    <s v="No"/>
    <n v="5"/>
    <s v="Yes"/>
    <n v="7.9999999998835847"/>
    <s v="No"/>
    <x v="2"/>
    <n v="0.33333333332848269"/>
    <s v="Team2"/>
    <s v="Junior"/>
    <s v="Night"/>
  </r>
  <r>
    <s v="T00811"/>
    <s v="C0013"/>
    <x v="0"/>
    <x v="0"/>
    <d v="2026-03-03T21:39:00"/>
    <d v="2026-03-04T10:39:00"/>
    <x v="31"/>
    <x v="0"/>
    <s v="No"/>
    <n v="4"/>
    <s v="Yes"/>
    <n v="12.999999999941792"/>
    <s v="No"/>
    <x v="1"/>
    <n v="0.54166666666424135"/>
    <s v="Team4"/>
    <s v="Senior"/>
    <s v="Evening"/>
  </r>
  <r>
    <s v="T00812"/>
    <s v="C2510"/>
    <x v="3"/>
    <x v="1"/>
    <d v="2026-02-14T04:31:00"/>
    <d v="2026-02-16T11:31:00"/>
    <x v="45"/>
    <x v="0"/>
    <s v="No"/>
    <n v="3"/>
    <s v="Yes"/>
    <n v="54.999999999941792"/>
    <s v="Yes"/>
    <x v="0"/>
    <n v="2.2916666666642413"/>
    <s v="Team4"/>
    <s v="Mid"/>
    <s v="Morning"/>
  </r>
  <r>
    <s v="T00813"/>
    <s v="C2208"/>
    <x v="3"/>
    <x v="0"/>
    <d v="2026-02-11T17:37:00"/>
    <d v="2026-02-12T16:37:00"/>
    <x v="24"/>
    <x v="1"/>
    <s v="No"/>
    <n v="4"/>
    <s v="No"/>
    <n v="23.000000000058208"/>
    <s v="No"/>
    <x v="0"/>
    <n v="0.95833333333575865"/>
    <s v="Team4"/>
    <s v="Mid"/>
    <s v="Night"/>
  </r>
  <r>
    <s v="T00814"/>
    <s v="C3326"/>
    <x v="1"/>
    <x v="0"/>
    <d v="2026-01-30T14:53:00"/>
    <d v="2026-02-01T02:53:00"/>
    <x v="11"/>
    <x v="0"/>
    <s v="No"/>
    <n v="5"/>
    <s v="Yes"/>
    <n v="36"/>
    <s v="No"/>
    <x v="2"/>
    <n v="1.5"/>
    <s v="Team3"/>
    <s v="Senior"/>
    <s v="Night"/>
  </r>
  <r>
    <s v="T00815"/>
    <s v="C0262"/>
    <x v="4"/>
    <x v="1"/>
    <d v="2026-01-16T03:54:00"/>
    <d v="2026-01-17T19:54:00"/>
    <x v="25"/>
    <x v="0"/>
    <s v="No"/>
    <n v="4"/>
    <s v="Yes"/>
    <n v="40.000000000116415"/>
    <s v="No"/>
    <x v="2"/>
    <n v="1.6666666666715173"/>
    <s v="Team4"/>
    <s v="Junior"/>
    <s v="Night"/>
  </r>
  <r>
    <s v="T00816"/>
    <s v="C1551"/>
    <x v="3"/>
    <x v="0"/>
    <d v="2026-02-03T09:16:00"/>
    <d v="2026-02-03T22:16:00"/>
    <x v="1"/>
    <x v="0"/>
    <s v="No"/>
    <n v="4"/>
    <s v="Yes"/>
    <n v="12.999999999941792"/>
    <s v="No"/>
    <x v="0"/>
    <n v="0.54166666666424135"/>
    <s v="Team4"/>
    <s v="Senior"/>
    <s v="Evening"/>
  </r>
  <r>
    <s v="T00817"/>
    <s v="C2246"/>
    <x v="1"/>
    <x v="0"/>
    <d v="2026-02-24T22:28:00"/>
    <d v="2026-02-26T06:28:00"/>
    <x v="48"/>
    <x v="0"/>
    <s v="No"/>
    <n v="4"/>
    <s v="Yes"/>
    <n v="31.999999999883585"/>
    <s v="No"/>
    <x v="0"/>
    <n v="1.3333333333284827"/>
    <s v="Team1"/>
    <s v="Mid"/>
    <s v="Morning"/>
  </r>
  <r>
    <s v="T00818"/>
    <s v="C4163"/>
    <x v="0"/>
    <x v="2"/>
    <d v="2026-03-24T12:44:00"/>
    <d v="2026-03-27T20:44:00"/>
    <x v="8"/>
    <x v="0"/>
    <s v="No"/>
    <n v="5"/>
    <s v="Yes"/>
    <n v="80.000000000058208"/>
    <s v="Yes"/>
    <x v="1"/>
    <n v="3.3333333333357587"/>
    <s v="Team5"/>
    <s v="Senior"/>
    <s v="Morning"/>
  </r>
  <r>
    <s v="T00819"/>
    <s v="C3732"/>
    <x v="3"/>
    <x v="0"/>
    <d v="2026-01-04T13:28:00"/>
    <d v="2026-01-05T15:28:00"/>
    <x v="23"/>
    <x v="0"/>
    <s v="No"/>
    <n v="4"/>
    <s v="Yes"/>
    <n v="25.999999999883585"/>
    <s v="No"/>
    <x v="2"/>
    <n v="1.0833333333284827"/>
    <s v="Team1"/>
    <s v="Junior"/>
    <s v="Morning"/>
  </r>
  <r>
    <s v="T00820"/>
    <s v="C2345"/>
    <x v="1"/>
    <x v="2"/>
    <d v="2026-02-28T20:03:00"/>
    <d v="2026-03-04T04:03:00"/>
    <x v="49"/>
    <x v="0"/>
    <s v="No"/>
    <n v="3"/>
    <s v="Yes"/>
    <n v="79.999999999883585"/>
    <s v="Yes"/>
    <x v="0"/>
    <n v="3.3333333333284827"/>
    <s v="Team5"/>
    <s v="Mid"/>
    <s v="Evening"/>
  </r>
  <r>
    <s v="T00821"/>
    <s v="C1367"/>
    <x v="0"/>
    <x v="2"/>
    <d v="2026-03-07T03:44:00"/>
    <d v="2026-03-08T12:44:00"/>
    <x v="11"/>
    <x v="0"/>
    <s v="No"/>
    <n v="3"/>
    <s v="Yes"/>
    <n v="33"/>
    <s v="No"/>
    <x v="1"/>
    <n v="1.375"/>
    <s v="Team3"/>
    <s v="Senior"/>
    <s v="Night"/>
  </r>
  <r>
    <s v="T00822"/>
    <s v="C1988"/>
    <x v="1"/>
    <x v="0"/>
    <d v="2026-03-04T06:37:00"/>
    <d v="2026-03-04T21:37:00"/>
    <x v="45"/>
    <x v="0"/>
    <s v="No"/>
    <n v="3"/>
    <s v="Yes"/>
    <n v="15"/>
    <s v="No"/>
    <x v="1"/>
    <n v="0.625"/>
    <s v="Team4"/>
    <s v="Mid"/>
    <s v="Morning"/>
  </r>
  <r>
    <s v="T00823"/>
    <s v="C3450"/>
    <x v="4"/>
    <x v="1"/>
    <d v="2026-01-27T01:32:00"/>
    <d v="2026-01-28T15:32:00"/>
    <x v="2"/>
    <x v="0"/>
    <s v="No"/>
    <n v="4"/>
    <s v="Yes"/>
    <n v="38.000000000058208"/>
    <s v="No"/>
    <x v="2"/>
    <n v="1.5833333333357587"/>
    <s v="Team3"/>
    <s v="Senior"/>
    <s v="Evening"/>
  </r>
  <r>
    <s v="T00824"/>
    <s v="C0149"/>
    <x v="4"/>
    <x v="0"/>
    <d v="2026-01-04T14:18:00"/>
    <d v="2026-01-05T20:18:00"/>
    <x v="20"/>
    <x v="0"/>
    <s v="No"/>
    <n v="4"/>
    <s v="Yes"/>
    <n v="30"/>
    <s v="No"/>
    <x v="2"/>
    <n v="1.25"/>
    <s v="Team4"/>
    <s v="Junior"/>
    <s v="Evening"/>
  </r>
  <r>
    <s v="T00825"/>
    <s v="C1839"/>
    <x v="0"/>
    <x v="1"/>
    <d v="2026-03-22T08:55:00"/>
    <d v="2026-03-24T02:55:00"/>
    <x v="17"/>
    <x v="0"/>
    <s v="No"/>
    <n v="5"/>
    <s v="Yes"/>
    <n v="42"/>
    <s v="No"/>
    <x v="1"/>
    <n v="1.75"/>
    <s v="Team2"/>
    <s v="Junior"/>
    <s v="Night"/>
  </r>
  <r>
    <s v="T00826"/>
    <s v="C4670"/>
    <x v="4"/>
    <x v="0"/>
    <d v="2026-03-18T12:05:00"/>
    <d v="2026-03-19T18:05:00"/>
    <x v="21"/>
    <x v="1"/>
    <s v="No"/>
    <n v="5"/>
    <s v="No"/>
    <n v="30"/>
    <s v="No"/>
    <x v="1"/>
    <n v="1.25"/>
    <s v="Team4"/>
    <s v="Senior"/>
    <s v="Night"/>
  </r>
  <r>
    <s v="T00827"/>
    <s v="C1631"/>
    <x v="2"/>
    <x v="1"/>
    <d v="2026-01-27T16:14:00"/>
    <d v="2026-01-28T18:14:00"/>
    <x v="24"/>
    <x v="0"/>
    <s v="No"/>
    <n v="5"/>
    <s v="Yes"/>
    <n v="26.000000000058208"/>
    <s v="No"/>
    <x v="2"/>
    <n v="1.0833333333357587"/>
    <s v="Team4"/>
    <s v="Mid"/>
    <s v="Night"/>
  </r>
  <r>
    <s v="T00828"/>
    <s v="C2215"/>
    <x v="2"/>
    <x v="2"/>
    <d v="2026-02-08T19:29:00"/>
    <d v="2026-02-12T03:29:00"/>
    <x v="48"/>
    <x v="0"/>
    <s v="No"/>
    <n v="4"/>
    <s v="Yes"/>
    <n v="80.000000000058208"/>
    <s v="Yes"/>
    <x v="0"/>
    <n v="3.3333333333357587"/>
    <s v="Team1"/>
    <s v="Mid"/>
    <s v="Morning"/>
  </r>
  <r>
    <s v="T00829"/>
    <s v="C0152"/>
    <x v="1"/>
    <x v="0"/>
    <d v="2026-01-30T20:18:00"/>
    <d v="2026-01-31T04:18:00"/>
    <x v="37"/>
    <x v="1"/>
    <s v="No"/>
    <n v="2"/>
    <s v="No"/>
    <n v="8.0000000000582077"/>
    <s v="No"/>
    <x v="2"/>
    <n v="0.33333333333575865"/>
    <s v="Team5"/>
    <s v="Junior"/>
    <s v="Evening"/>
  </r>
  <r>
    <s v="T00830"/>
    <s v="C1258"/>
    <x v="2"/>
    <x v="2"/>
    <d v="2026-01-28T11:46:00"/>
    <d v="2026-01-29T04:46:00"/>
    <x v="28"/>
    <x v="0"/>
    <s v="No"/>
    <n v="5"/>
    <s v="Yes"/>
    <n v="17.000000000058208"/>
    <s v="No"/>
    <x v="2"/>
    <n v="0.70833333333575865"/>
    <s v="Team3"/>
    <s v="Mid"/>
    <s v="Night"/>
  </r>
  <r>
    <s v="T00831"/>
    <s v="C4183"/>
    <x v="0"/>
    <x v="1"/>
    <d v="2026-01-04T23:53:00"/>
    <d v="2026-01-05T04:53:00"/>
    <x v="10"/>
    <x v="0"/>
    <s v="No"/>
    <n v="3"/>
    <s v="Yes"/>
    <n v="5.0000000000582077"/>
    <s v="No"/>
    <x v="2"/>
    <n v="0.20833333333575865"/>
    <s v="Team1"/>
    <s v="Senior"/>
    <s v="Night"/>
  </r>
  <r>
    <s v="T00832"/>
    <s v="C4332"/>
    <x v="1"/>
    <x v="2"/>
    <d v="2026-03-01T15:11:00"/>
    <d v="2026-03-03T06:11:00"/>
    <x v="16"/>
    <x v="0"/>
    <s v="No"/>
    <n v="3"/>
    <s v="Yes"/>
    <n v="39"/>
    <s v="No"/>
    <x v="1"/>
    <n v="1.625"/>
    <s v="Team3"/>
    <s v="Junior"/>
    <s v="Evening"/>
  </r>
  <r>
    <s v="T00833"/>
    <s v="C2668"/>
    <x v="3"/>
    <x v="2"/>
    <d v="2026-02-27T17:07:00"/>
    <d v="2026-02-28T14:07:00"/>
    <x v="46"/>
    <x v="0"/>
    <s v="No"/>
    <n v="4"/>
    <s v="Yes"/>
    <n v="21"/>
    <s v="No"/>
    <x v="0"/>
    <n v="0.875"/>
    <s v="Team5"/>
    <s v="Senior"/>
    <s v="Evening"/>
  </r>
  <r>
    <s v="T00834"/>
    <s v="C0949"/>
    <x v="0"/>
    <x v="1"/>
    <d v="2026-01-21T09:26:00"/>
    <d v="2026-01-23T11:26:00"/>
    <x v="42"/>
    <x v="0"/>
    <s v="No"/>
    <n v="4"/>
    <s v="Yes"/>
    <n v="50.000000000058208"/>
    <s v="Yes"/>
    <x v="2"/>
    <n v="2.0833333333357587"/>
    <s v="Team1"/>
    <s v="Senior"/>
    <s v="Evening"/>
  </r>
  <r>
    <s v="T00835"/>
    <s v="C4015"/>
    <x v="3"/>
    <x v="0"/>
    <d v="2026-03-16T13:13:00"/>
    <d v="2026-03-16T19:13:00"/>
    <x v="20"/>
    <x v="1"/>
    <s v="No"/>
    <n v="4"/>
    <s v="No"/>
    <n v="6"/>
    <s v="No"/>
    <x v="1"/>
    <n v="0.25"/>
    <s v="Team4"/>
    <s v="Junior"/>
    <s v="Evening"/>
  </r>
  <r>
    <s v="T00836"/>
    <s v="C2631"/>
    <x v="4"/>
    <x v="0"/>
    <d v="2026-02-16T07:13:00"/>
    <d v="2026-02-18T02:13:00"/>
    <x v="31"/>
    <x v="0"/>
    <s v="No"/>
    <n v="4"/>
    <s v="Yes"/>
    <n v="43.000000000116415"/>
    <s v="No"/>
    <x v="0"/>
    <n v="1.7916666666715173"/>
    <s v="Team4"/>
    <s v="Senior"/>
    <s v="Evening"/>
  </r>
  <r>
    <s v="T00837"/>
    <s v="C1581"/>
    <x v="0"/>
    <x v="2"/>
    <d v="2026-02-04T12:53:00"/>
    <d v="2026-02-07T19:53:00"/>
    <x v="0"/>
    <x v="0"/>
    <s v="No"/>
    <n v="5"/>
    <s v="Yes"/>
    <n v="78.999999999941792"/>
    <s v="Yes"/>
    <x v="0"/>
    <n v="3.2916666666642413"/>
    <s v="Team1"/>
    <s v="Senior"/>
    <s v="Morning"/>
  </r>
  <r>
    <s v="T00838"/>
    <s v="C2344"/>
    <x v="2"/>
    <x v="0"/>
    <d v="2026-01-17T10:26:00"/>
    <d v="2026-01-17T23:26:00"/>
    <x v="45"/>
    <x v="0"/>
    <s v="No"/>
    <n v="3"/>
    <s v="Yes"/>
    <n v="13.000000000116415"/>
    <s v="No"/>
    <x v="2"/>
    <n v="0.54166666667151731"/>
    <s v="Team4"/>
    <s v="Mid"/>
    <s v="Morning"/>
  </r>
  <r>
    <s v="T00839"/>
    <s v="C3539"/>
    <x v="2"/>
    <x v="0"/>
    <d v="2026-01-05T22:50:00"/>
    <d v="2026-01-07T19:50:00"/>
    <x v="41"/>
    <x v="0"/>
    <s v="No"/>
    <n v="3"/>
    <s v="Yes"/>
    <n v="45"/>
    <s v="No"/>
    <x v="2"/>
    <n v="1.875"/>
    <s v="Team5"/>
    <s v="Senior"/>
    <s v="Night"/>
  </r>
  <r>
    <s v="T00840"/>
    <s v="C2889"/>
    <x v="4"/>
    <x v="2"/>
    <d v="2026-01-05T21:55:00"/>
    <d v="2026-01-07T11:55:00"/>
    <x v="10"/>
    <x v="0"/>
    <s v="No"/>
    <n v="4"/>
    <s v="Yes"/>
    <n v="38.000000000058208"/>
    <s v="No"/>
    <x v="2"/>
    <n v="1.5833333333357587"/>
    <s v="Team1"/>
    <s v="Senior"/>
    <s v="Night"/>
  </r>
  <r>
    <s v="T00841"/>
    <s v="C0949"/>
    <x v="4"/>
    <x v="1"/>
    <d v="2026-01-04T01:02:00"/>
    <d v="2026-01-04T05:02:00"/>
    <x v="25"/>
    <x v="0"/>
    <s v="No"/>
    <n v="3"/>
    <s v="Yes"/>
    <n v="3.9999999999417923"/>
    <s v="No"/>
    <x v="2"/>
    <n v="0.16666666666424135"/>
    <s v="Team4"/>
    <s v="Junior"/>
    <s v="Night"/>
  </r>
  <r>
    <s v="T00842"/>
    <s v="C4181"/>
    <x v="3"/>
    <x v="1"/>
    <d v="2026-01-02T17:33:00"/>
    <d v="2026-01-04T11:33:00"/>
    <x v="24"/>
    <x v="2"/>
    <s v="No"/>
    <n v="4"/>
    <s v="No"/>
    <n v="42"/>
    <s v="No"/>
    <x v="2"/>
    <n v="1.75"/>
    <s v="Team4"/>
    <s v="Mid"/>
    <s v="Night"/>
  </r>
  <r>
    <s v="T00843"/>
    <s v="C3439"/>
    <x v="0"/>
    <x v="1"/>
    <d v="2026-02-01T07:48:00"/>
    <d v="2026-02-03T00:48:00"/>
    <x v="27"/>
    <x v="0"/>
    <s v="No"/>
    <n v="4"/>
    <s v="Yes"/>
    <n v="41.000000000058208"/>
    <s v="No"/>
    <x v="0"/>
    <n v="1.7083333333357587"/>
    <s v="Team1"/>
    <s v="Junior"/>
    <s v="Morning"/>
  </r>
  <r>
    <s v="T00844"/>
    <s v="C4689"/>
    <x v="1"/>
    <x v="1"/>
    <d v="2026-03-14T09:37:00"/>
    <d v="2026-03-16T01:37:00"/>
    <x v="42"/>
    <x v="0"/>
    <s v="No"/>
    <n v="4"/>
    <s v="Yes"/>
    <n v="40.000000000116415"/>
    <s v="No"/>
    <x v="1"/>
    <n v="1.6666666666715173"/>
    <s v="Team1"/>
    <s v="Senior"/>
    <s v="Evening"/>
  </r>
  <r>
    <s v="T00845"/>
    <s v="C4826"/>
    <x v="1"/>
    <x v="0"/>
    <d v="2026-01-04T20:12:00"/>
    <d v="2026-01-06T18:12:00"/>
    <x v="32"/>
    <x v="0"/>
    <s v="No"/>
    <n v="4"/>
    <s v="Yes"/>
    <n v="45.999999999941792"/>
    <s v="No"/>
    <x v="2"/>
    <n v="1.9166666666642413"/>
    <s v="Team3"/>
    <s v="Mid"/>
    <s v="Evening"/>
  </r>
  <r>
    <s v="T00846"/>
    <s v="C0875"/>
    <x v="0"/>
    <x v="1"/>
    <d v="2026-03-03T03:11:00"/>
    <d v="2026-03-03T12:11:00"/>
    <x v="27"/>
    <x v="0"/>
    <s v="No"/>
    <n v="4"/>
    <s v="Yes"/>
    <n v="9"/>
    <s v="No"/>
    <x v="1"/>
    <n v="0.375"/>
    <s v="Team1"/>
    <s v="Junior"/>
    <s v="Morning"/>
  </r>
  <r>
    <s v="T00847"/>
    <s v="C0181"/>
    <x v="1"/>
    <x v="0"/>
    <d v="2026-03-19T18:55:00"/>
    <d v="2026-03-20T12:55:00"/>
    <x v="7"/>
    <x v="0"/>
    <s v="No"/>
    <n v="4"/>
    <s v="Yes"/>
    <n v="18"/>
    <s v="No"/>
    <x v="1"/>
    <n v="0.75"/>
    <s v="Team2"/>
    <s v="Junior"/>
    <s v="Night"/>
  </r>
  <r>
    <s v="T00848"/>
    <s v="C3105"/>
    <x v="3"/>
    <x v="0"/>
    <d v="2026-02-22T13:10:00"/>
    <d v="2026-02-23T19:10:00"/>
    <x v="4"/>
    <x v="0"/>
    <s v="No"/>
    <n v="4"/>
    <s v="Yes"/>
    <n v="30"/>
    <s v="No"/>
    <x v="0"/>
    <n v="1.25"/>
    <s v="Team5"/>
    <s v="Senior"/>
    <s v="Evening"/>
  </r>
  <r>
    <s v="T00849"/>
    <s v="C4415"/>
    <x v="4"/>
    <x v="2"/>
    <d v="2026-01-29T04:12:00"/>
    <d v="2026-01-31T23:12:00"/>
    <x v="45"/>
    <x v="0"/>
    <s v="No"/>
    <n v="4"/>
    <s v="Yes"/>
    <n v="66.999999999941792"/>
    <s v="Yes"/>
    <x v="2"/>
    <n v="2.7916666666642413"/>
    <s v="Team4"/>
    <s v="Mid"/>
    <s v="Morning"/>
  </r>
  <r>
    <s v="T00850"/>
    <s v="C3745"/>
    <x v="3"/>
    <x v="0"/>
    <d v="2026-02-18T10:44:00"/>
    <d v="2026-02-20T00:44:00"/>
    <x v="28"/>
    <x v="0"/>
    <s v="No"/>
    <n v="4"/>
    <s v="Yes"/>
    <n v="37.999999999883585"/>
    <s v="No"/>
    <x v="0"/>
    <n v="1.5833333333284827"/>
    <s v="Team3"/>
    <s v="Mid"/>
    <s v="Night"/>
  </r>
  <r>
    <s v="T00851"/>
    <s v="C2819"/>
    <x v="4"/>
    <x v="1"/>
    <d v="2026-03-02T11:31:00"/>
    <d v="2026-03-03T11:31:00"/>
    <x v="33"/>
    <x v="0"/>
    <s v="No"/>
    <n v="4"/>
    <s v="Yes"/>
    <n v="24"/>
    <s v="No"/>
    <x v="1"/>
    <n v="1"/>
    <s v="Team5"/>
    <s v="Junior"/>
    <s v="Night"/>
  </r>
  <r>
    <s v="T00852"/>
    <s v="C4939"/>
    <x v="1"/>
    <x v="1"/>
    <d v="2026-01-30T09:07:00"/>
    <d v="2026-01-30T17:07:00"/>
    <x v="10"/>
    <x v="0"/>
    <s v="No"/>
    <n v="4"/>
    <s v="Yes"/>
    <n v="7.9999999998835847"/>
    <s v="No"/>
    <x v="2"/>
    <n v="0.33333333332848269"/>
    <s v="Team1"/>
    <s v="Senior"/>
    <s v="Night"/>
  </r>
  <r>
    <s v="T00853"/>
    <s v="C0575"/>
    <x v="3"/>
    <x v="1"/>
    <d v="2026-01-09T00:38:00"/>
    <d v="2026-01-11T13:38:00"/>
    <x v="16"/>
    <x v="0"/>
    <s v="No"/>
    <n v="5"/>
    <s v="Yes"/>
    <n v="61.000000000116415"/>
    <s v="Yes"/>
    <x v="2"/>
    <n v="2.5416666666715173"/>
    <s v="Team3"/>
    <s v="Junior"/>
    <s v="Evening"/>
  </r>
  <r>
    <s v="T00854"/>
    <s v="C2564"/>
    <x v="2"/>
    <x v="2"/>
    <d v="2026-01-07T23:58:00"/>
    <d v="2026-01-10T08:58:00"/>
    <x v="40"/>
    <x v="0"/>
    <s v="No"/>
    <n v="4"/>
    <s v="Yes"/>
    <n v="57"/>
    <s v="Yes"/>
    <x v="2"/>
    <n v="2.375"/>
    <s v="Team4"/>
    <s v="Senior"/>
    <s v="Morning"/>
  </r>
  <r>
    <s v="T00855"/>
    <s v="C1742"/>
    <x v="0"/>
    <x v="1"/>
    <d v="2026-02-15T23:08:00"/>
    <d v="2026-02-18T00:08:00"/>
    <x v="36"/>
    <x v="0"/>
    <s v="No"/>
    <n v="3"/>
    <s v="Yes"/>
    <n v="49.000000000116415"/>
    <s v="Yes"/>
    <x v="0"/>
    <n v="2.0416666666715173"/>
    <s v="Team1"/>
    <s v="Junior"/>
    <s v="Morning"/>
  </r>
  <r>
    <s v="T00856"/>
    <s v="C0136"/>
    <x v="1"/>
    <x v="2"/>
    <d v="2026-03-08T07:47:00"/>
    <d v="2026-03-11T10:47:00"/>
    <x v="43"/>
    <x v="2"/>
    <s v="No"/>
    <n v="3"/>
    <s v="No"/>
    <n v="75"/>
    <s v="Yes"/>
    <x v="1"/>
    <n v="3.125"/>
    <s v="Team1"/>
    <s v="Mid"/>
    <s v="Morning"/>
  </r>
  <r>
    <s v="T00857"/>
    <s v="C0140"/>
    <x v="1"/>
    <x v="2"/>
    <d v="2026-03-08T17:26:00"/>
    <d v="2026-03-11T12:26:00"/>
    <x v="4"/>
    <x v="0"/>
    <s v="No"/>
    <n v="3"/>
    <s v="Yes"/>
    <n v="66.999999999941792"/>
    <s v="Yes"/>
    <x v="1"/>
    <n v="2.7916666666642413"/>
    <s v="Team5"/>
    <s v="Senior"/>
    <s v="Evening"/>
  </r>
  <r>
    <s v="T00858"/>
    <s v="C0861"/>
    <x v="1"/>
    <x v="2"/>
    <d v="2026-01-02T18:26:00"/>
    <d v="2026-01-03T15:26:00"/>
    <x v="11"/>
    <x v="0"/>
    <s v="No"/>
    <n v="3"/>
    <s v="Yes"/>
    <n v="21"/>
    <s v="No"/>
    <x v="2"/>
    <n v="0.875"/>
    <s v="Team3"/>
    <s v="Senior"/>
    <s v="Night"/>
  </r>
  <r>
    <s v="T00859"/>
    <s v="C2924"/>
    <x v="2"/>
    <x v="1"/>
    <d v="2026-02-12T20:18:00"/>
    <d v="2026-02-15T10:18:00"/>
    <x v="28"/>
    <x v="0"/>
    <s v="Yes"/>
    <n v="3"/>
    <s v="Yes"/>
    <n v="62.000000000058208"/>
    <s v="Yes"/>
    <x v="0"/>
    <n v="2.5833333333357587"/>
    <s v="Team3"/>
    <s v="Mid"/>
    <s v="Night"/>
  </r>
  <r>
    <s v="T00860"/>
    <s v="C1835"/>
    <x v="4"/>
    <x v="1"/>
    <d v="2026-01-07T04:43:00"/>
    <d v="2026-01-07T18:43:00"/>
    <x v="33"/>
    <x v="0"/>
    <s v="No"/>
    <n v="4"/>
    <s v="Yes"/>
    <n v="14.000000000058208"/>
    <s v="No"/>
    <x v="2"/>
    <n v="0.58333333333575865"/>
    <s v="Team5"/>
    <s v="Junior"/>
    <s v="Night"/>
  </r>
  <r>
    <s v="T00861"/>
    <s v="C1025"/>
    <x v="2"/>
    <x v="1"/>
    <d v="2026-01-10T06:14:00"/>
    <d v="2026-01-10T21:14:00"/>
    <x v="27"/>
    <x v="0"/>
    <s v="Yes"/>
    <n v="4"/>
    <s v="Yes"/>
    <n v="15"/>
    <s v="No"/>
    <x v="2"/>
    <n v="0.625"/>
    <s v="Team1"/>
    <s v="Junior"/>
    <s v="Morning"/>
  </r>
  <r>
    <s v="T00862"/>
    <s v="C3842"/>
    <x v="2"/>
    <x v="0"/>
    <d v="2026-01-24T10:48:00"/>
    <d v="2026-01-24T21:48:00"/>
    <x v="42"/>
    <x v="0"/>
    <s v="No"/>
    <n v="5"/>
    <s v="Yes"/>
    <n v="11.000000000058208"/>
    <s v="No"/>
    <x v="2"/>
    <n v="0.45833333333575865"/>
    <s v="Team1"/>
    <s v="Senior"/>
    <s v="Evening"/>
  </r>
  <r>
    <s v="T00863"/>
    <s v="C3518"/>
    <x v="3"/>
    <x v="2"/>
    <d v="2026-01-03T10:46:00"/>
    <d v="2026-01-04T12:46:00"/>
    <x v="20"/>
    <x v="0"/>
    <s v="No"/>
    <n v="3"/>
    <s v="Yes"/>
    <n v="26.000000000058208"/>
    <s v="No"/>
    <x v="2"/>
    <n v="1.0833333333357587"/>
    <s v="Team4"/>
    <s v="Junior"/>
    <s v="Evening"/>
  </r>
  <r>
    <s v="T00864"/>
    <s v="C0829"/>
    <x v="0"/>
    <x v="0"/>
    <d v="2026-01-09T14:23:00"/>
    <d v="2026-01-11T03:23:00"/>
    <x v="2"/>
    <x v="1"/>
    <s v="No"/>
    <n v="5"/>
    <s v="No"/>
    <n v="36.999999999941792"/>
    <s v="No"/>
    <x v="2"/>
    <n v="1.5416666666642413"/>
    <s v="Team3"/>
    <s v="Senior"/>
    <s v="Evening"/>
  </r>
  <r>
    <s v="T00865"/>
    <s v="C0312"/>
    <x v="0"/>
    <x v="2"/>
    <d v="2026-01-28T18:45:00"/>
    <d v="2026-01-30T08:45:00"/>
    <x v="19"/>
    <x v="0"/>
    <s v="No"/>
    <n v="3"/>
    <s v="Yes"/>
    <n v="38.000000000058208"/>
    <s v="No"/>
    <x v="2"/>
    <n v="1.5833333333357587"/>
    <s v="Team5"/>
    <s v="Mid"/>
    <s v="Night"/>
  </r>
  <r>
    <s v="T00866"/>
    <s v="C0182"/>
    <x v="4"/>
    <x v="2"/>
    <d v="2026-02-17T09:12:00"/>
    <d v="2026-02-19T21:12:00"/>
    <x v="15"/>
    <x v="0"/>
    <s v="No"/>
    <n v="5"/>
    <s v="Yes"/>
    <n v="60"/>
    <s v="Yes"/>
    <x v="0"/>
    <n v="2.5"/>
    <s v="Team5"/>
    <s v="Junior"/>
    <s v="Evening"/>
  </r>
  <r>
    <s v="T00867"/>
    <s v="C0279"/>
    <x v="0"/>
    <x v="2"/>
    <d v="2026-02-07T09:59:00"/>
    <d v="2026-02-07T22:59:00"/>
    <x v="14"/>
    <x v="0"/>
    <s v="No"/>
    <n v="4"/>
    <s v="Yes"/>
    <n v="12.999999999941792"/>
    <s v="No"/>
    <x v="0"/>
    <n v="0.54166666666424135"/>
    <s v="Team4"/>
    <s v="Senior"/>
    <s v="Night"/>
  </r>
  <r>
    <s v="T00868"/>
    <s v="C3206"/>
    <x v="3"/>
    <x v="2"/>
    <d v="2026-02-25T06:38:00"/>
    <d v="2026-02-27T05:38:00"/>
    <x v="47"/>
    <x v="0"/>
    <s v="No"/>
    <n v="4"/>
    <s v="Yes"/>
    <n v="47.000000000058208"/>
    <s v="No"/>
    <x v="0"/>
    <n v="1.9583333333357587"/>
    <s v="Team4"/>
    <s v="Senior"/>
    <s v="Night"/>
  </r>
  <r>
    <s v="T00869"/>
    <s v="C4291"/>
    <x v="0"/>
    <x v="2"/>
    <d v="2026-03-21T05:51:00"/>
    <d v="2026-03-23T03:51:00"/>
    <x v="35"/>
    <x v="0"/>
    <s v="No"/>
    <n v="4"/>
    <s v="Yes"/>
    <n v="45.999999999941792"/>
    <s v="No"/>
    <x v="1"/>
    <n v="1.9166666666642413"/>
    <s v="Team1"/>
    <s v="Senior"/>
    <s v="Night"/>
  </r>
  <r>
    <s v="T00870"/>
    <s v="C0149"/>
    <x v="2"/>
    <x v="2"/>
    <d v="2026-01-22T12:53:00"/>
    <d v="2026-01-24T08:53:00"/>
    <x v="39"/>
    <x v="0"/>
    <s v="No"/>
    <n v="4"/>
    <s v="Yes"/>
    <n v="43.999999999883585"/>
    <s v="No"/>
    <x v="2"/>
    <n v="1.8333333333284827"/>
    <s v="Team5"/>
    <s v="Junior"/>
    <s v="Evening"/>
  </r>
  <r>
    <s v="T00871"/>
    <s v="C3222"/>
    <x v="1"/>
    <x v="1"/>
    <d v="2026-02-19T16:15:00"/>
    <d v="2026-02-22T04:15:00"/>
    <x v="28"/>
    <x v="0"/>
    <s v="No"/>
    <n v="4"/>
    <s v="Yes"/>
    <n v="60"/>
    <s v="Yes"/>
    <x v="0"/>
    <n v="2.5"/>
    <s v="Team3"/>
    <s v="Mid"/>
    <s v="Night"/>
  </r>
  <r>
    <s v="T00872"/>
    <s v="C2003"/>
    <x v="1"/>
    <x v="1"/>
    <d v="2026-02-02T01:58:00"/>
    <d v="2026-02-02T17:58:00"/>
    <x v="45"/>
    <x v="0"/>
    <s v="No"/>
    <n v="5"/>
    <s v="Yes"/>
    <n v="16.000000000116415"/>
    <s v="No"/>
    <x v="0"/>
    <n v="0.66666666667151731"/>
    <s v="Team4"/>
    <s v="Mid"/>
    <s v="Morning"/>
  </r>
  <r>
    <s v="T00873"/>
    <s v="C1872"/>
    <x v="1"/>
    <x v="2"/>
    <d v="2026-01-14T12:45:00"/>
    <d v="2026-01-14T19:45:00"/>
    <x v="11"/>
    <x v="0"/>
    <s v="No"/>
    <n v="5"/>
    <s v="Yes"/>
    <n v="6.9999999999417923"/>
    <s v="No"/>
    <x v="2"/>
    <n v="0.29166666666424135"/>
    <s v="Team3"/>
    <s v="Senior"/>
    <s v="Night"/>
  </r>
  <r>
    <s v="T00874"/>
    <s v="C3138"/>
    <x v="2"/>
    <x v="1"/>
    <d v="2026-01-31T12:16:00"/>
    <d v="2026-02-01T00:16:00"/>
    <x v="6"/>
    <x v="1"/>
    <s v="Yes"/>
    <n v="2"/>
    <s v="No"/>
    <n v="12"/>
    <s v="No"/>
    <x v="2"/>
    <n v="0.5"/>
    <s v="Team3"/>
    <s v="Mid"/>
    <s v="Night"/>
  </r>
  <r>
    <s v="T00875"/>
    <s v="C0803"/>
    <x v="0"/>
    <x v="0"/>
    <d v="2026-02-14T19:40:00"/>
    <d v="2026-02-15T19:40:00"/>
    <x v="27"/>
    <x v="0"/>
    <s v="Yes"/>
    <n v="3"/>
    <s v="Yes"/>
    <n v="24"/>
    <s v="No"/>
    <x v="0"/>
    <n v="1"/>
    <s v="Team1"/>
    <s v="Junior"/>
    <s v="Morning"/>
  </r>
  <r>
    <s v="T00876"/>
    <s v="C0814"/>
    <x v="2"/>
    <x v="1"/>
    <d v="2026-01-24T18:40:00"/>
    <d v="2026-01-25T09:40:00"/>
    <x v="4"/>
    <x v="0"/>
    <s v="No"/>
    <n v="4"/>
    <s v="Yes"/>
    <n v="15"/>
    <s v="No"/>
    <x v="2"/>
    <n v="0.625"/>
    <s v="Team5"/>
    <s v="Senior"/>
    <s v="Evening"/>
  </r>
  <r>
    <s v="T00877"/>
    <s v="C3879"/>
    <x v="0"/>
    <x v="0"/>
    <d v="2026-03-14T13:57:00"/>
    <d v="2026-03-15T04:57:00"/>
    <x v="36"/>
    <x v="0"/>
    <s v="No"/>
    <n v="4"/>
    <s v="Yes"/>
    <n v="15"/>
    <s v="No"/>
    <x v="1"/>
    <n v="0.625"/>
    <s v="Team1"/>
    <s v="Junior"/>
    <s v="Morning"/>
  </r>
  <r>
    <s v="T00878"/>
    <s v="C0605"/>
    <x v="4"/>
    <x v="0"/>
    <d v="2026-02-26T06:28:00"/>
    <d v="2026-02-27T21:28:00"/>
    <x v="4"/>
    <x v="0"/>
    <s v="No"/>
    <n v="4"/>
    <s v="Yes"/>
    <n v="39"/>
    <s v="No"/>
    <x v="0"/>
    <n v="1.625"/>
    <s v="Team5"/>
    <s v="Senior"/>
    <s v="Evening"/>
  </r>
  <r>
    <s v="T00879"/>
    <s v="C3310"/>
    <x v="0"/>
    <x v="1"/>
    <d v="2026-03-05T00:10:00"/>
    <d v="2026-03-07T16:10:00"/>
    <x v="5"/>
    <x v="0"/>
    <s v="No"/>
    <n v="5"/>
    <s v="Yes"/>
    <n v="63.999999999941792"/>
    <s v="Yes"/>
    <x v="1"/>
    <n v="2.6666666666642413"/>
    <s v="Team1"/>
    <s v="Senior"/>
    <s v="Evening"/>
  </r>
  <r>
    <s v="T00880"/>
    <s v="C4079"/>
    <x v="3"/>
    <x v="1"/>
    <d v="2026-01-16T03:36:00"/>
    <d v="2026-01-18T01:36:00"/>
    <x v="10"/>
    <x v="0"/>
    <s v="No"/>
    <n v="5"/>
    <s v="Yes"/>
    <n v="45.999999999941792"/>
    <s v="No"/>
    <x v="2"/>
    <n v="1.9166666666642413"/>
    <s v="Team1"/>
    <s v="Senior"/>
    <s v="Night"/>
  </r>
  <r>
    <s v="T00881"/>
    <s v="C3710"/>
    <x v="0"/>
    <x v="0"/>
    <d v="2026-01-03T14:29:00"/>
    <d v="2026-01-05T00:29:00"/>
    <x v="6"/>
    <x v="0"/>
    <s v="No"/>
    <n v="4"/>
    <s v="Yes"/>
    <n v="33.999999999941792"/>
    <s v="No"/>
    <x v="2"/>
    <n v="1.4166666666642413"/>
    <s v="Team3"/>
    <s v="Mid"/>
    <s v="Night"/>
  </r>
  <r>
    <s v="T00882"/>
    <s v="C4791"/>
    <x v="3"/>
    <x v="0"/>
    <d v="2026-03-20T10:12:00"/>
    <d v="2026-03-21T16:12:00"/>
    <x v="30"/>
    <x v="0"/>
    <s v="No"/>
    <n v="4"/>
    <s v="Yes"/>
    <n v="30"/>
    <s v="No"/>
    <x v="1"/>
    <n v="1.25"/>
    <s v="Team4"/>
    <s v="Mid"/>
    <s v="Night"/>
  </r>
  <r>
    <s v="T00883"/>
    <s v="C3604"/>
    <x v="1"/>
    <x v="2"/>
    <d v="2026-03-24T08:05:00"/>
    <d v="2026-03-25T15:05:00"/>
    <x v="1"/>
    <x v="1"/>
    <s v="No"/>
    <n v="4"/>
    <s v="No"/>
    <n v="30.999999999941792"/>
    <s v="No"/>
    <x v="1"/>
    <n v="1.2916666666642413"/>
    <s v="Team4"/>
    <s v="Senior"/>
    <s v="Evening"/>
  </r>
  <r>
    <s v="T00884"/>
    <s v="C3243"/>
    <x v="0"/>
    <x v="2"/>
    <d v="2026-01-03T19:45:00"/>
    <d v="2026-01-04T13:45:00"/>
    <x v="47"/>
    <x v="2"/>
    <s v="No"/>
    <n v="4"/>
    <s v="No"/>
    <n v="18"/>
    <s v="No"/>
    <x v="2"/>
    <n v="0.75"/>
    <s v="Team4"/>
    <s v="Senior"/>
    <s v="Night"/>
  </r>
  <r>
    <s v="T00885"/>
    <s v="C4558"/>
    <x v="0"/>
    <x v="1"/>
    <d v="2026-03-23T01:24:00"/>
    <d v="2026-03-24T16:24:00"/>
    <x v="3"/>
    <x v="0"/>
    <s v="No"/>
    <n v="4"/>
    <s v="Yes"/>
    <n v="39"/>
    <s v="No"/>
    <x v="1"/>
    <n v="1.625"/>
    <s v="Team5"/>
    <s v="Senior"/>
    <s v="Morning"/>
  </r>
  <r>
    <s v="T00886"/>
    <s v="C3482"/>
    <x v="2"/>
    <x v="2"/>
    <d v="2026-01-26T20:31:00"/>
    <d v="2026-01-29T23:31:00"/>
    <x v="5"/>
    <x v="0"/>
    <s v="No"/>
    <n v="3"/>
    <s v="Yes"/>
    <n v="75"/>
    <s v="Yes"/>
    <x v="2"/>
    <n v="3.125"/>
    <s v="Team1"/>
    <s v="Senior"/>
    <s v="Evening"/>
  </r>
  <r>
    <s v="T00887"/>
    <s v="C1699"/>
    <x v="3"/>
    <x v="2"/>
    <d v="2026-02-16T13:18:00"/>
    <d v="2026-02-17T21:18:00"/>
    <x v="39"/>
    <x v="1"/>
    <s v="No"/>
    <n v="5"/>
    <s v="No"/>
    <n v="31.999999999883585"/>
    <s v="No"/>
    <x v="0"/>
    <n v="1.3333333333284827"/>
    <s v="Team5"/>
    <s v="Junior"/>
    <s v="Evening"/>
  </r>
  <r>
    <s v="T00888"/>
    <s v="C2923"/>
    <x v="3"/>
    <x v="1"/>
    <d v="2026-01-04T18:02:00"/>
    <d v="2026-01-05T08:02:00"/>
    <x v="7"/>
    <x v="1"/>
    <s v="No"/>
    <n v="3"/>
    <s v="No"/>
    <n v="14.000000000058208"/>
    <s v="No"/>
    <x v="2"/>
    <n v="0.58333333333575865"/>
    <s v="Team2"/>
    <s v="Junior"/>
    <s v="Night"/>
  </r>
  <r>
    <s v="T00889"/>
    <s v="C1807"/>
    <x v="4"/>
    <x v="2"/>
    <d v="2026-01-18T18:33:00"/>
    <d v="2026-01-22T01:33:00"/>
    <x v="18"/>
    <x v="0"/>
    <s v="No"/>
    <n v="5"/>
    <s v="Yes"/>
    <n v="78.999999999941792"/>
    <s v="Yes"/>
    <x v="2"/>
    <n v="3.2916666666642413"/>
    <s v="Team1"/>
    <s v="Mid"/>
    <s v="Morning"/>
  </r>
  <r>
    <s v="T00890"/>
    <s v="C3498"/>
    <x v="3"/>
    <x v="2"/>
    <d v="2026-03-10T12:30:00"/>
    <d v="2026-03-12T03:30:00"/>
    <x v="32"/>
    <x v="1"/>
    <s v="No"/>
    <n v="4"/>
    <s v="No"/>
    <n v="39"/>
    <s v="No"/>
    <x v="1"/>
    <n v="1.625"/>
    <s v="Team3"/>
    <s v="Mid"/>
    <s v="Evening"/>
  </r>
  <r>
    <s v="T00891"/>
    <s v="C0416"/>
    <x v="0"/>
    <x v="0"/>
    <d v="2026-03-30T21:16:00"/>
    <d v="2026-03-31T17:16:00"/>
    <x v="26"/>
    <x v="0"/>
    <s v="No"/>
    <n v="5"/>
    <s v="Yes"/>
    <n v="20.000000000058208"/>
    <s v="No"/>
    <x v="1"/>
    <n v="0.83333333333575865"/>
    <s v="Team5"/>
    <s v="Senior"/>
    <s v="Night"/>
  </r>
  <r>
    <s v="T00892"/>
    <s v="C3748"/>
    <x v="0"/>
    <x v="0"/>
    <d v="2026-03-03T05:26:00"/>
    <d v="2026-03-03T12:26:00"/>
    <x v="41"/>
    <x v="0"/>
    <s v="No"/>
    <n v="3"/>
    <s v="Yes"/>
    <n v="6.9999999999417923"/>
    <s v="No"/>
    <x v="1"/>
    <n v="0.29166666666424135"/>
    <s v="Team5"/>
    <s v="Senior"/>
    <s v="Night"/>
  </r>
  <r>
    <s v="T00893"/>
    <s v="C1980"/>
    <x v="2"/>
    <x v="2"/>
    <d v="2026-02-19T18:25:00"/>
    <d v="2026-02-21T07:25:00"/>
    <x v="26"/>
    <x v="0"/>
    <s v="No"/>
    <n v="5"/>
    <s v="Yes"/>
    <n v="37.000000000116415"/>
    <s v="No"/>
    <x v="0"/>
    <n v="1.5416666666715173"/>
    <s v="Team5"/>
    <s v="Senior"/>
    <s v="Night"/>
  </r>
  <r>
    <s v="T00894"/>
    <s v="C3887"/>
    <x v="1"/>
    <x v="1"/>
    <d v="2026-02-28T10:29:00"/>
    <d v="2026-03-01T03:29:00"/>
    <x v="36"/>
    <x v="0"/>
    <s v="No"/>
    <n v="5"/>
    <s v="Yes"/>
    <n v="17.000000000058208"/>
    <s v="No"/>
    <x v="0"/>
    <n v="0.70833333333575865"/>
    <s v="Team1"/>
    <s v="Junior"/>
    <s v="Morning"/>
  </r>
  <r>
    <s v="T00895"/>
    <s v="C1983"/>
    <x v="4"/>
    <x v="2"/>
    <d v="2026-02-23T12:05:00"/>
    <d v="2026-02-27T08:05:00"/>
    <x v="34"/>
    <x v="0"/>
    <s v="No"/>
    <n v="5"/>
    <s v="Yes"/>
    <n v="92.000000000058208"/>
    <s v="Yes"/>
    <x v="0"/>
    <n v="3.8333333333357587"/>
    <s v="Team3"/>
    <s v="Senior"/>
    <s v="Night"/>
  </r>
  <r>
    <s v="T00896"/>
    <s v="C1583"/>
    <x v="0"/>
    <x v="1"/>
    <d v="2026-01-02T08:21:00"/>
    <d v="2026-01-04T07:21:00"/>
    <x v="1"/>
    <x v="1"/>
    <s v="Yes"/>
    <n v="3"/>
    <s v="No"/>
    <n v="47.000000000058208"/>
    <s v="No"/>
    <x v="2"/>
    <n v="1.9583333333357587"/>
    <s v="Team4"/>
    <s v="Senior"/>
    <s v="Evening"/>
  </r>
  <r>
    <s v="T00897"/>
    <s v="C3827"/>
    <x v="3"/>
    <x v="1"/>
    <d v="2026-02-26T01:54:00"/>
    <d v="2026-02-27T20:54:00"/>
    <x v="7"/>
    <x v="0"/>
    <s v="Yes"/>
    <n v="3"/>
    <s v="Yes"/>
    <n v="42.999999999941792"/>
    <s v="No"/>
    <x v="0"/>
    <n v="1.7916666666642413"/>
    <s v="Team2"/>
    <s v="Junior"/>
    <s v="Night"/>
  </r>
  <r>
    <s v="T00898"/>
    <s v="C4057"/>
    <x v="1"/>
    <x v="1"/>
    <d v="2026-01-29T14:29:00"/>
    <d v="2026-02-01T06:29:00"/>
    <x v="46"/>
    <x v="0"/>
    <s v="No"/>
    <n v="5"/>
    <s v="Yes"/>
    <n v="63.999999999941792"/>
    <s v="Yes"/>
    <x v="2"/>
    <n v="2.6666666666642413"/>
    <s v="Team5"/>
    <s v="Senior"/>
    <s v="Evening"/>
  </r>
  <r>
    <s v="T00899"/>
    <s v="C4013"/>
    <x v="2"/>
    <x v="1"/>
    <d v="2026-02-02T12:35:00"/>
    <d v="2026-02-05T05:35:00"/>
    <x v="23"/>
    <x v="0"/>
    <s v="No"/>
    <n v="3"/>
    <s v="Yes"/>
    <n v="65.000000000058208"/>
    <s v="Yes"/>
    <x v="0"/>
    <n v="2.7083333333357587"/>
    <s v="Team1"/>
    <s v="Junior"/>
    <s v="Morning"/>
  </r>
  <r>
    <s v="T00900"/>
    <s v="C0075"/>
    <x v="2"/>
    <x v="0"/>
    <d v="2026-01-01T03:43:00"/>
    <d v="2026-01-02T09:43:00"/>
    <x v="29"/>
    <x v="0"/>
    <s v="No"/>
    <n v="4"/>
    <s v="Yes"/>
    <n v="30"/>
    <s v="No"/>
    <x v="2"/>
    <n v="1.25"/>
    <s v="Team3"/>
    <s v="Mid"/>
    <s v="Evening"/>
  </r>
  <r>
    <s v="T00901"/>
    <s v="C3811"/>
    <x v="1"/>
    <x v="0"/>
    <d v="2026-03-06T20:27:00"/>
    <d v="2026-03-07T18:27:00"/>
    <x v="27"/>
    <x v="0"/>
    <s v="No"/>
    <n v="4"/>
    <s v="Yes"/>
    <n v="22.000000000116415"/>
    <s v="No"/>
    <x v="1"/>
    <n v="0.91666666667151731"/>
    <s v="Team1"/>
    <s v="Junior"/>
    <s v="Morning"/>
  </r>
  <r>
    <s v="T00902"/>
    <s v="C4688"/>
    <x v="4"/>
    <x v="1"/>
    <d v="2026-03-07T05:25:00"/>
    <d v="2026-03-09T10:25:00"/>
    <x v="27"/>
    <x v="0"/>
    <s v="No"/>
    <n v="5"/>
    <s v="Yes"/>
    <n v="53.000000000058208"/>
    <s v="Yes"/>
    <x v="1"/>
    <n v="2.2083333333357587"/>
    <s v="Team1"/>
    <s v="Junior"/>
    <s v="Morning"/>
  </r>
  <r>
    <s v="T00903"/>
    <s v="C4206"/>
    <x v="1"/>
    <x v="0"/>
    <d v="2026-02-08T09:00:00"/>
    <d v="2026-02-09T13:00:00"/>
    <x v="14"/>
    <x v="2"/>
    <s v="No"/>
    <n v="5"/>
    <s v="No"/>
    <n v="27.999999999941792"/>
    <s v="No"/>
    <x v="0"/>
    <n v="1.1666666666642413"/>
    <s v="Team4"/>
    <s v="Senior"/>
    <s v="Night"/>
  </r>
  <r>
    <s v="T00904"/>
    <s v="C3190"/>
    <x v="0"/>
    <x v="1"/>
    <d v="2026-03-17T04:46:00"/>
    <d v="2026-03-17T14:46:00"/>
    <x v="31"/>
    <x v="0"/>
    <s v="No"/>
    <n v="5"/>
    <s v="Yes"/>
    <n v="9.9999999999417923"/>
    <s v="No"/>
    <x v="1"/>
    <n v="0.41666666666424135"/>
    <s v="Team4"/>
    <s v="Senior"/>
    <s v="Evening"/>
  </r>
  <r>
    <s v="T00905"/>
    <s v="C1842"/>
    <x v="1"/>
    <x v="2"/>
    <d v="2026-03-08T18:50:00"/>
    <d v="2026-03-09T08:50:00"/>
    <x v="36"/>
    <x v="0"/>
    <s v="No"/>
    <n v="5"/>
    <s v="Yes"/>
    <n v="14.000000000058208"/>
    <s v="No"/>
    <x v="1"/>
    <n v="0.58333333333575865"/>
    <s v="Team1"/>
    <s v="Junior"/>
    <s v="Morning"/>
  </r>
  <r>
    <s v="T00906"/>
    <s v="C3820"/>
    <x v="3"/>
    <x v="0"/>
    <d v="2026-03-14T20:12:00"/>
    <d v="2026-03-14T23:12:00"/>
    <x v="46"/>
    <x v="0"/>
    <s v="No"/>
    <n v="4"/>
    <s v="Yes"/>
    <n v="3"/>
    <s v="No"/>
    <x v="1"/>
    <n v="0.125"/>
    <s v="Team5"/>
    <s v="Senior"/>
    <s v="Evening"/>
  </r>
  <r>
    <s v="T00907"/>
    <s v="C3284"/>
    <x v="2"/>
    <x v="2"/>
    <d v="2026-03-23T00:28:00"/>
    <d v="2026-03-26T12:28:00"/>
    <x v="6"/>
    <x v="0"/>
    <s v="No"/>
    <n v="3"/>
    <s v="Yes"/>
    <n v="84"/>
    <s v="Yes"/>
    <x v="1"/>
    <n v="3.5"/>
    <s v="Team3"/>
    <s v="Mid"/>
    <s v="Night"/>
  </r>
  <r>
    <s v="T00908"/>
    <s v="C4055"/>
    <x v="3"/>
    <x v="2"/>
    <d v="2026-01-17T11:29:00"/>
    <d v="2026-01-20T11:29:00"/>
    <x v="14"/>
    <x v="0"/>
    <s v="No"/>
    <n v="4"/>
    <s v="Yes"/>
    <n v="72"/>
    <s v="Yes"/>
    <x v="2"/>
    <n v="3"/>
    <s v="Team4"/>
    <s v="Senior"/>
    <s v="Night"/>
  </r>
  <r>
    <s v="T00909"/>
    <s v="C3544"/>
    <x v="2"/>
    <x v="1"/>
    <d v="2026-03-23T18:30:00"/>
    <d v="2026-03-24T11:30:00"/>
    <x v="40"/>
    <x v="1"/>
    <s v="No"/>
    <n v="5"/>
    <s v="No"/>
    <n v="16.999999999883585"/>
    <s v="No"/>
    <x v="1"/>
    <n v="0.70833333332848269"/>
    <s v="Team4"/>
    <s v="Senior"/>
    <s v="Morning"/>
  </r>
  <r>
    <s v="T00910"/>
    <s v="C2518"/>
    <x v="4"/>
    <x v="0"/>
    <d v="2026-01-19T07:30:00"/>
    <d v="2026-01-19T11:30:00"/>
    <x v="33"/>
    <x v="0"/>
    <s v="Yes"/>
    <n v="3"/>
    <s v="Yes"/>
    <n v="3.9999999999417923"/>
    <s v="No"/>
    <x v="2"/>
    <n v="0.16666666666424135"/>
    <s v="Team5"/>
    <s v="Junior"/>
    <s v="Night"/>
  </r>
  <r>
    <s v="T00911"/>
    <s v="C3549"/>
    <x v="0"/>
    <x v="0"/>
    <d v="2026-01-24T06:50:00"/>
    <d v="2026-01-24T13:50:00"/>
    <x v="49"/>
    <x v="0"/>
    <s v="No"/>
    <n v="4"/>
    <s v="Yes"/>
    <n v="7.0000000001164153"/>
    <s v="No"/>
    <x v="2"/>
    <n v="0.29166666667151731"/>
    <s v="Team5"/>
    <s v="Mid"/>
    <s v="Evening"/>
  </r>
  <r>
    <s v="T00912"/>
    <s v="C1789"/>
    <x v="3"/>
    <x v="2"/>
    <d v="2026-03-29T16:32:00"/>
    <d v="2026-03-30T11:32:00"/>
    <x v="27"/>
    <x v="0"/>
    <s v="No"/>
    <n v="3"/>
    <s v="Yes"/>
    <n v="19.000000000116415"/>
    <s v="No"/>
    <x v="1"/>
    <n v="0.79166666667151731"/>
    <s v="Team1"/>
    <s v="Junior"/>
    <s v="Morning"/>
  </r>
  <r>
    <s v="T00913"/>
    <s v="C3844"/>
    <x v="3"/>
    <x v="1"/>
    <d v="2026-02-18T14:39:00"/>
    <d v="2026-02-20T19:39:00"/>
    <x v="20"/>
    <x v="0"/>
    <s v="No"/>
    <n v="4"/>
    <s v="Yes"/>
    <n v="52.999999999883585"/>
    <s v="Yes"/>
    <x v="0"/>
    <n v="2.2083333333284827"/>
    <s v="Team4"/>
    <s v="Junior"/>
    <s v="Evening"/>
  </r>
  <r>
    <s v="T00914"/>
    <s v="C3663"/>
    <x v="2"/>
    <x v="1"/>
    <d v="2026-01-04T22:00:00"/>
    <d v="2026-01-07T21:00:00"/>
    <x v="6"/>
    <x v="1"/>
    <s v="No"/>
    <n v="4"/>
    <s v="No"/>
    <n v="71.000000000058208"/>
    <s v="Yes"/>
    <x v="2"/>
    <n v="2.9583333333357587"/>
    <s v="Team3"/>
    <s v="Mid"/>
    <s v="Night"/>
  </r>
  <r>
    <s v="T00915"/>
    <s v="C0794"/>
    <x v="1"/>
    <x v="2"/>
    <d v="2026-02-07T05:44:00"/>
    <d v="2026-02-07T13:44:00"/>
    <x v="43"/>
    <x v="0"/>
    <s v="No"/>
    <n v="4"/>
    <s v="Yes"/>
    <n v="8.0000000000582077"/>
    <s v="No"/>
    <x v="0"/>
    <n v="0.33333333333575865"/>
    <s v="Team1"/>
    <s v="Mid"/>
    <s v="Morning"/>
  </r>
  <r>
    <s v="T00916"/>
    <s v="C3126"/>
    <x v="1"/>
    <x v="0"/>
    <d v="2026-01-29T03:37:00"/>
    <d v="2026-01-29T12:37:00"/>
    <x v="21"/>
    <x v="0"/>
    <s v="No"/>
    <n v="5"/>
    <s v="Yes"/>
    <n v="9"/>
    <s v="No"/>
    <x v="2"/>
    <n v="0.375"/>
    <s v="Team4"/>
    <s v="Senior"/>
    <s v="Night"/>
  </r>
  <r>
    <s v="T00917"/>
    <s v="C0204"/>
    <x v="1"/>
    <x v="0"/>
    <d v="2026-01-03T09:38:00"/>
    <d v="2026-01-04T09:38:00"/>
    <x v="28"/>
    <x v="0"/>
    <s v="No"/>
    <n v="4"/>
    <s v="Yes"/>
    <n v="24"/>
    <s v="No"/>
    <x v="2"/>
    <n v="1"/>
    <s v="Team3"/>
    <s v="Mid"/>
    <s v="Night"/>
  </r>
  <r>
    <s v="T00918"/>
    <s v="C4595"/>
    <x v="2"/>
    <x v="2"/>
    <d v="2026-02-15T13:30:00"/>
    <d v="2026-02-17T23:30:00"/>
    <x v="39"/>
    <x v="0"/>
    <s v="No"/>
    <n v="3"/>
    <s v="Yes"/>
    <n v="57.999999999941792"/>
    <s v="Yes"/>
    <x v="0"/>
    <n v="2.4166666666642413"/>
    <s v="Team5"/>
    <s v="Junior"/>
    <s v="Evening"/>
  </r>
  <r>
    <s v="T00919"/>
    <s v="C4649"/>
    <x v="3"/>
    <x v="2"/>
    <d v="2026-01-03T02:08:00"/>
    <d v="2026-01-06T23:08:00"/>
    <x v="12"/>
    <x v="0"/>
    <s v="No"/>
    <n v="5"/>
    <s v="Yes"/>
    <n v="93"/>
    <s v="Yes"/>
    <x v="2"/>
    <n v="3.875"/>
    <s v="Team1"/>
    <s v="Junior"/>
    <s v="Morning"/>
  </r>
  <r>
    <s v="T00920"/>
    <s v="C2742"/>
    <x v="0"/>
    <x v="0"/>
    <d v="2026-01-01T06:42:00"/>
    <d v="2026-01-02T12:42:00"/>
    <x v="34"/>
    <x v="2"/>
    <s v="No"/>
    <n v="4"/>
    <s v="No"/>
    <n v="30"/>
    <s v="No"/>
    <x v="2"/>
    <n v="1.25"/>
    <s v="Team3"/>
    <s v="Senior"/>
    <s v="Night"/>
  </r>
  <r>
    <s v="T00921"/>
    <s v="C2983"/>
    <x v="2"/>
    <x v="0"/>
    <d v="2026-02-06T11:53:00"/>
    <d v="2026-02-07T11:53:00"/>
    <x v="47"/>
    <x v="0"/>
    <s v="Yes"/>
    <n v="3"/>
    <s v="Yes"/>
    <n v="24"/>
    <s v="No"/>
    <x v="0"/>
    <n v="1"/>
    <s v="Team4"/>
    <s v="Senior"/>
    <s v="Night"/>
  </r>
  <r>
    <s v="T00922"/>
    <s v="C3910"/>
    <x v="4"/>
    <x v="1"/>
    <d v="2026-03-09T23:18:00"/>
    <d v="2026-03-10T16:18:00"/>
    <x v="4"/>
    <x v="0"/>
    <s v="No"/>
    <n v="4"/>
    <s v="Yes"/>
    <n v="17.000000000058208"/>
    <s v="No"/>
    <x v="1"/>
    <n v="0.70833333333575865"/>
    <s v="Team5"/>
    <s v="Senior"/>
    <s v="Evening"/>
  </r>
  <r>
    <s v="T00923"/>
    <s v="C1422"/>
    <x v="0"/>
    <x v="1"/>
    <d v="2026-01-19T11:45:00"/>
    <d v="2026-01-20T07:45:00"/>
    <x v="36"/>
    <x v="0"/>
    <s v="No"/>
    <n v="4"/>
    <s v="Yes"/>
    <n v="19.999999999883585"/>
    <s v="No"/>
    <x v="2"/>
    <n v="0.83333333332848269"/>
    <s v="Team1"/>
    <s v="Junior"/>
    <s v="Morning"/>
  </r>
  <r>
    <s v="T00924"/>
    <s v="C3254"/>
    <x v="0"/>
    <x v="0"/>
    <d v="2026-02-25T04:19:00"/>
    <d v="2026-02-25T16:19:00"/>
    <x v="10"/>
    <x v="0"/>
    <s v="No"/>
    <n v="3"/>
    <s v="Yes"/>
    <n v="12"/>
    <s v="No"/>
    <x v="0"/>
    <n v="0.5"/>
    <s v="Team1"/>
    <s v="Senior"/>
    <s v="Night"/>
  </r>
  <r>
    <s v="T00925"/>
    <s v="C4949"/>
    <x v="0"/>
    <x v="2"/>
    <d v="2026-03-25T05:09:00"/>
    <d v="2026-03-27T20:09:00"/>
    <x v="21"/>
    <x v="0"/>
    <s v="No"/>
    <n v="4"/>
    <s v="Yes"/>
    <n v="63"/>
    <s v="Yes"/>
    <x v="1"/>
    <n v="2.625"/>
    <s v="Team4"/>
    <s v="Senior"/>
    <s v="Night"/>
  </r>
  <r>
    <s v="T00926"/>
    <s v="C1909"/>
    <x v="2"/>
    <x v="0"/>
    <d v="2026-02-14T19:48:00"/>
    <d v="2026-02-15T07:48:00"/>
    <x v="45"/>
    <x v="0"/>
    <s v="No"/>
    <n v="5"/>
    <s v="Yes"/>
    <n v="12"/>
    <s v="No"/>
    <x v="0"/>
    <n v="0.5"/>
    <s v="Team4"/>
    <s v="Mid"/>
    <s v="Morning"/>
  </r>
  <r>
    <s v="T00927"/>
    <s v="C3380"/>
    <x v="4"/>
    <x v="2"/>
    <d v="2026-02-16T23:30:00"/>
    <d v="2026-02-19T18:30:00"/>
    <x v="27"/>
    <x v="0"/>
    <s v="No"/>
    <n v="2"/>
    <s v="Yes"/>
    <n v="67.000000000116415"/>
    <s v="Yes"/>
    <x v="0"/>
    <n v="2.7916666666715173"/>
    <s v="Team1"/>
    <s v="Junior"/>
    <s v="Morning"/>
  </r>
  <r>
    <s v="T00928"/>
    <s v="C0081"/>
    <x v="2"/>
    <x v="2"/>
    <d v="2026-02-26T16:57:00"/>
    <d v="2026-02-27T16:57:00"/>
    <x v="4"/>
    <x v="0"/>
    <s v="No"/>
    <n v="3"/>
    <s v="Yes"/>
    <n v="24"/>
    <s v="No"/>
    <x v="0"/>
    <n v="1"/>
    <s v="Team5"/>
    <s v="Senior"/>
    <s v="Evening"/>
  </r>
  <r>
    <s v="T00929"/>
    <s v="C2005"/>
    <x v="1"/>
    <x v="0"/>
    <d v="2026-01-21T10:16:00"/>
    <d v="2026-01-22T19:16:00"/>
    <x v="16"/>
    <x v="1"/>
    <s v="No"/>
    <n v="5"/>
    <s v="No"/>
    <n v="33"/>
    <s v="No"/>
    <x v="2"/>
    <n v="1.375"/>
    <s v="Team3"/>
    <s v="Junior"/>
    <s v="Evening"/>
  </r>
  <r>
    <s v="T00930"/>
    <s v="C0908"/>
    <x v="2"/>
    <x v="2"/>
    <d v="2026-03-25T01:09:00"/>
    <d v="2026-03-28T22:09:00"/>
    <x v="44"/>
    <x v="0"/>
    <s v="No"/>
    <n v="4"/>
    <s v="Yes"/>
    <n v="93"/>
    <s v="Yes"/>
    <x v="1"/>
    <n v="3.875"/>
    <s v="Team3"/>
    <s v="Senior"/>
    <s v="Evening"/>
  </r>
  <r>
    <s v="T00931"/>
    <s v="C2656"/>
    <x v="0"/>
    <x v="2"/>
    <d v="2026-01-04T11:34:00"/>
    <d v="2026-01-08T10:34:00"/>
    <x v="19"/>
    <x v="0"/>
    <s v="No"/>
    <n v="3"/>
    <s v="Yes"/>
    <n v="95.000000000058208"/>
    <s v="Yes"/>
    <x v="2"/>
    <n v="3.9583333333357587"/>
    <s v="Team5"/>
    <s v="Mid"/>
    <s v="Night"/>
  </r>
  <r>
    <s v="T00932"/>
    <s v="C4244"/>
    <x v="3"/>
    <x v="2"/>
    <d v="2026-01-18T09:18:00"/>
    <d v="2026-01-19T04:18:00"/>
    <x v="41"/>
    <x v="0"/>
    <s v="No"/>
    <n v="5"/>
    <s v="Yes"/>
    <n v="19.000000000116415"/>
    <s v="No"/>
    <x v="2"/>
    <n v="0.79166666667151731"/>
    <s v="Team5"/>
    <s v="Senior"/>
    <s v="Night"/>
  </r>
  <r>
    <s v="T00933"/>
    <s v="C4905"/>
    <x v="4"/>
    <x v="1"/>
    <d v="2026-03-24T05:43:00"/>
    <d v="2026-03-24T10:43:00"/>
    <x v="48"/>
    <x v="0"/>
    <s v="No"/>
    <n v="3"/>
    <s v="Yes"/>
    <n v="5.0000000000582077"/>
    <s v="No"/>
    <x v="1"/>
    <n v="0.20833333333575865"/>
    <s v="Team1"/>
    <s v="Mid"/>
    <s v="Morning"/>
  </r>
  <r>
    <s v="T00934"/>
    <s v="C1010"/>
    <x v="2"/>
    <x v="1"/>
    <d v="2026-02-22T20:08:00"/>
    <d v="2026-02-23T14:08:00"/>
    <x v="19"/>
    <x v="0"/>
    <s v="No"/>
    <n v="4"/>
    <s v="Yes"/>
    <n v="18"/>
    <s v="No"/>
    <x v="0"/>
    <n v="0.75"/>
    <s v="Team5"/>
    <s v="Mid"/>
    <s v="Night"/>
  </r>
  <r>
    <s v="T00935"/>
    <s v="C1077"/>
    <x v="1"/>
    <x v="2"/>
    <d v="2026-02-21T13:16:00"/>
    <d v="2026-02-23T16:16:00"/>
    <x v="19"/>
    <x v="0"/>
    <s v="No"/>
    <n v="4"/>
    <s v="Yes"/>
    <n v="51"/>
    <s v="Yes"/>
    <x v="0"/>
    <n v="2.125"/>
    <s v="Team5"/>
    <s v="Mid"/>
    <s v="Night"/>
  </r>
  <r>
    <s v="T00936"/>
    <s v="C2384"/>
    <x v="1"/>
    <x v="0"/>
    <d v="2026-01-01T15:10:00"/>
    <d v="2026-01-01T19:10:00"/>
    <x v="34"/>
    <x v="0"/>
    <s v="No"/>
    <n v="4"/>
    <s v="Yes"/>
    <n v="3.9999999999417923"/>
    <s v="No"/>
    <x v="2"/>
    <n v="0.16666666666424135"/>
    <s v="Team3"/>
    <s v="Senior"/>
    <s v="Night"/>
  </r>
  <r>
    <s v="T00937"/>
    <s v="C4537"/>
    <x v="3"/>
    <x v="2"/>
    <d v="2026-03-23T14:45:00"/>
    <d v="2026-03-26T23:45:00"/>
    <x v="43"/>
    <x v="0"/>
    <s v="No"/>
    <n v="3"/>
    <s v="Yes"/>
    <n v="81"/>
    <s v="Yes"/>
    <x v="1"/>
    <n v="3.375"/>
    <s v="Team1"/>
    <s v="Mid"/>
    <s v="Morning"/>
  </r>
  <r>
    <s v="T00938"/>
    <s v="C0680"/>
    <x v="3"/>
    <x v="1"/>
    <d v="2026-03-17T22:17:00"/>
    <d v="2026-03-18T19:17:00"/>
    <x v="33"/>
    <x v="0"/>
    <s v="No"/>
    <n v="5"/>
    <s v="Yes"/>
    <n v="21"/>
    <s v="No"/>
    <x v="1"/>
    <n v="0.875"/>
    <s v="Team5"/>
    <s v="Junior"/>
    <s v="Night"/>
  </r>
  <r>
    <s v="T00939"/>
    <s v="C3458"/>
    <x v="1"/>
    <x v="0"/>
    <d v="2026-02-28T09:00:00"/>
    <d v="2026-03-02T06:00:00"/>
    <x v="31"/>
    <x v="0"/>
    <s v="No"/>
    <n v="5"/>
    <s v="Yes"/>
    <n v="45"/>
    <s v="No"/>
    <x v="0"/>
    <n v="1.875"/>
    <s v="Team4"/>
    <s v="Senior"/>
    <s v="Evening"/>
  </r>
  <r>
    <s v="T00940"/>
    <s v="C0955"/>
    <x v="4"/>
    <x v="1"/>
    <d v="2026-01-08T06:43:00"/>
    <d v="2026-01-08T18:43:00"/>
    <x v="3"/>
    <x v="0"/>
    <s v="No"/>
    <n v="3"/>
    <s v="Yes"/>
    <n v="12"/>
    <s v="No"/>
    <x v="2"/>
    <n v="0.5"/>
    <s v="Team5"/>
    <s v="Senior"/>
    <s v="Morning"/>
  </r>
  <r>
    <s v="T00941"/>
    <s v="C3889"/>
    <x v="1"/>
    <x v="0"/>
    <d v="2026-01-09T18:00:00"/>
    <d v="2026-01-10T05:00:00"/>
    <x v="14"/>
    <x v="0"/>
    <s v="No"/>
    <n v="5"/>
    <s v="Yes"/>
    <n v="11.000000000058208"/>
    <s v="No"/>
    <x v="2"/>
    <n v="0.45833333333575865"/>
    <s v="Team4"/>
    <s v="Senior"/>
    <s v="Night"/>
  </r>
  <r>
    <s v="T00942"/>
    <s v="C4419"/>
    <x v="2"/>
    <x v="0"/>
    <d v="2026-03-06T15:17:00"/>
    <d v="2026-03-08T05:17:00"/>
    <x v="20"/>
    <x v="0"/>
    <s v="No"/>
    <n v="4"/>
    <s v="Yes"/>
    <n v="37.999999999883585"/>
    <s v="No"/>
    <x v="1"/>
    <n v="1.5833333333284827"/>
    <s v="Team4"/>
    <s v="Junior"/>
    <s v="Evening"/>
  </r>
  <r>
    <s v="T00943"/>
    <s v="C0808"/>
    <x v="2"/>
    <x v="0"/>
    <d v="2026-01-06T01:23:00"/>
    <d v="2026-01-06T03:23:00"/>
    <x v="4"/>
    <x v="0"/>
    <s v="No"/>
    <n v="3"/>
    <s v="Yes"/>
    <n v="2.0000000000582077"/>
    <s v="No"/>
    <x v="2"/>
    <n v="8.3333333335758653E-2"/>
    <s v="Team5"/>
    <s v="Senior"/>
    <s v="Evening"/>
  </r>
  <r>
    <s v="T00944"/>
    <s v="C2423"/>
    <x v="0"/>
    <x v="1"/>
    <d v="2026-03-02T02:37:00"/>
    <d v="2026-03-02T12:37:00"/>
    <x v="2"/>
    <x v="0"/>
    <s v="No"/>
    <n v="5"/>
    <s v="Yes"/>
    <n v="9.9999999999417923"/>
    <s v="No"/>
    <x v="1"/>
    <n v="0.41666666666424135"/>
    <s v="Team3"/>
    <s v="Senior"/>
    <s v="Evening"/>
  </r>
  <r>
    <s v="T00945"/>
    <s v="C2222"/>
    <x v="3"/>
    <x v="0"/>
    <d v="2026-03-25T14:28:00"/>
    <d v="2026-03-26T21:28:00"/>
    <x v="20"/>
    <x v="1"/>
    <s v="No"/>
    <n v="3"/>
    <s v="No"/>
    <n v="30.999999999941792"/>
    <s v="No"/>
    <x v="1"/>
    <n v="1.2916666666642413"/>
    <s v="Team4"/>
    <s v="Junior"/>
    <s v="Evening"/>
  </r>
  <r>
    <s v="T00946"/>
    <s v="C2847"/>
    <x v="1"/>
    <x v="0"/>
    <d v="2026-02-15T17:59:00"/>
    <d v="2026-02-16T08:59:00"/>
    <x v="6"/>
    <x v="0"/>
    <s v="No"/>
    <n v="4"/>
    <s v="Yes"/>
    <n v="15"/>
    <s v="No"/>
    <x v="0"/>
    <n v="0.625"/>
    <s v="Team3"/>
    <s v="Mid"/>
    <s v="Night"/>
  </r>
  <r>
    <s v="T00947"/>
    <s v="C1055"/>
    <x v="2"/>
    <x v="2"/>
    <d v="2026-03-09T16:34:00"/>
    <d v="2026-03-12T06:34:00"/>
    <x v="13"/>
    <x v="2"/>
    <s v="No"/>
    <n v="5"/>
    <s v="No"/>
    <n v="61.999999999883585"/>
    <s v="Yes"/>
    <x v="1"/>
    <n v="2.5833333333284827"/>
    <s v="Team5"/>
    <s v="Junior"/>
    <s v="Evening"/>
  </r>
  <r>
    <s v="T00948"/>
    <s v="C0442"/>
    <x v="2"/>
    <x v="0"/>
    <d v="2026-02-05T20:18:00"/>
    <d v="2026-02-07T00:18:00"/>
    <x v="49"/>
    <x v="0"/>
    <s v="No"/>
    <n v="3"/>
    <s v="Yes"/>
    <n v="27.999999999941792"/>
    <s v="No"/>
    <x v="0"/>
    <n v="1.1666666666642413"/>
    <s v="Team5"/>
    <s v="Mid"/>
    <s v="Evening"/>
  </r>
  <r>
    <s v="T00949"/>
    <s v="C2109"/>
    <x v="4"/>
    <x v="2"/>
    <d v="2026-02-10T22:45:00"/>
    <d v="2026-02-13T05:45:00"/>
    <x v="9"/>
    <x v="1"/>
    <s v="No"/>
    <n v="4"/>
    <s v="No"/>
    <n v="55.000000000116415"/>
    <s v="Yes"/>
    <x v="0"/>
    <n v="2.2916666666715173"/>
    <s v="Team1"/>
    <s v="Junior"/>
    <s v="Night"/>
  </r>
  <r>
    <s v="T00950"/>
    <s v="C0889"/>
    <x v="4"/>
    <x v="1"/>
    <d v="2026-01-27T20:20:00"/>
    <d v="2026-01-30T17:20:00"/>
    <x v="22"/>
    <x v="0"/>
    <s v="No"/>
    <n v="4"/>
    <s v="Yes"/>
    <n v="69"/>
    <s v="Yes"/>
    <x v="2"/>
    <n v="2.875"/>
    <s v="Team4"/>
    <s v="Junior"/>
    <s v="Morning"/>
  </r>
  <r>
    <s v="T00951"/>
    <s v="C4491"/>
    <x v="2"/>
    <x v="0"/>
    <d v="2026-02-05T22:33:00"/>
    <d v="2026-02-06T07:33:00"/>
    <x v="24"/>
    <x v="0"/>
    <s v="No"/>
    <n v="5"/>
    <s v="Yes"/>
    <n v="9"/>
    <s v="No"/>
    <x v="0"/>
    <n v="0.375"/>
    <s v="Team4"/>
    <s v="Mid"/>
    <s v="Night"/>
  </r>
  <r>
    <s v="T00952"/>
    <s v="C4300"/>
    <x v="3"/>
    <x v="1"/>
    <d v="2026-01-06T07:41:00"/>
    <d v="2026-01-07T15:41:00"/>
    <x v="6"/>
    <x v="0"/>
    <s v="No"/>
    <n v="5"/>
    <s v="Yes"/>
    <n v="31.999999999883585"/>
    <s v="No"/>
    <x v="2"/>
    <n v="1.3333333333284827"/>
    <s v="Team3"/>
    <s v="Mid"/>
    <s v="Night"/>
  </r>
  <r>
    <s v="T00953"/>
    <s v="C4701"/>
    <x v="2"/>
    <x v="1"/>
    <d v="2026-01-26T03:03:00"/>
    <d v="2026-01-27T10:03:00"/>
    <x v="31"/>
    <x v="0"/>
    <s v="No"/>
    <n v="3"/>
    <s v="Yes"/>
    <n v="30.999999999941792"/>
    <s v="No"/>
    <x v="2"/>
    <n v="1.2916666666642413"/>
    <s v="Team4"/>
    <s v="Senior"/>
    <s v="Evening"/>
  </r>
  <r>
    <s v="T00954"/>
    <s v="C2507"/>
    <x v="1"/>
    <x v="1"/>
    <d v="2026-01-22T02:45:00"/>
    <d v="2026-01-22T07:45:00"/>
    <x v="30"/>
    <x v="2"/>
    <s v="Yes"/>
    <n v="4"/>
    <s v="No"/>
    <n v="4.9999999998835847"/>
    <s v="No"/>
    <x v="2"/>
    <n v="0.20833333332848269"/>
    <s v="Team4"/>
    <s v="Mid"/>
    <s v="Night"/>
  </r>
  <r>
    <s v="T00955"/>
    <s v="C3455"/>
    <x v="2"/>
    <x v="0"/>
    <d v="2026-03-14T17:42:00"/>
    <d v="2026-03-15T06:42:00"/>
    <x v="35"/>
    <x v="0"/>
    <s v="No"/>
    <n v="3"/>
    <s v="Yes"/>
    <n v="12.999999999941792"/>
    <s v="No"/>
    <x v="1"/>
    <n v="0.54166666666424135"/>
    <s v="Team1"/>
    <s v="Senior"/>
    <s v="Night"/>
  </r>
  <r>
    <s v="T00956"/>
    <s v="C0875"/>
    <x v="1"/>
    <x v="2"/>
    <d v="2026-01-26T03:48:00"/>
    <d v="2026-01-28T16:48:00"/>
    <x v="45"/>
    <x v="0"/>
    <s v="No"/>
    <n v="4"/>
    <s v="Yes"/>
    <n v="60.999999999941792"/>
    <s v="Yes"/>
    <x v="2"/>
    <n v="2.5416666666642413"/>
    <s v="Team4"/>
    <s v="Mid"/>
    <s v="Morning"/>
  </r>
  <r>
    <s v="T00957"/>
    <s v="C4863"/>
    <x v="3"/>
    <x v="1"/>
    <d v="2026-01-03T01:21:00"/>
    <d v="2026-01-05T00:21:00"/>
    <x v="14"/>
    <x v="0"/>
    <s v="No"/>
    <n v="5"/>
    <s v="Yes"/>
    <n v="46.999999999883585"/>
    <s v="No"/>
    <x v="2"/>
    <n v="1.9583333333284827"/>
    <s v="Team4"/>
    <s v="Senior"/>
    <s v="Night"/>
  </r>
  <r>
    <s v="T00958"/>
    <s v="C4535"/>
    <x v="2"/>
    <x v="1"/>
    <d v="2026-02-12T14:45:00"/>
    <d v="2026-02-13T18:45:00"/>
    <x v="38"/>
    <x v="0"/>
    <s v="No"/>
    <n v="4"/>
    <s v="Yes"/>
    <n v="27.999999999941792"/>
    <s v="No"/>
    <x v="0"/>
    <n v="1.1666666666642413"/>
    <s v="Team5"/>
    <s v="Senior"/>
    <s v="Evening"/>
  </r>
  <r>
    <s v="T00959"/>
    <s v="C0919"/>
    <x v="0"/>
    <x v="1"/>
    <d v="2026-02-09T15:29:00"/>
    <d v="2026-02-10T11:29:00"/>
    <x v="5"/>
    <x v="0"/>
    <s v="No"/>
    <n v="5"/>
    <s v="Yes"/>
    <n v="20.000000000058208"/>
    <s v="No"/>
    <x v="0"/>
    <n v="0.83333333333575865"/>
    <s v="Team1"/>
    <s v="Senior"/>
    <s v="Evening"/>
  </r>
  <r>
    <s v="T00960"/>
    <s v="C3604"/>
    <x v="3"/>
    <x v="2"/>
    <d v="2026-03-19T08:19:00"/>
    <d v="2026-03-22T14:19:00"/>
    <x v="5"/>
    <x v="0"/>
    <s v="No"/>
    <n v="4"/>
    <s v="Yes"/>
    <n v="78"/>
    <s v="Yes"/>
    <x v="1"/>
    <n v="3.25"/>
    <s v="Team1"/>
    <s v="Senior"/>
    <s v="Evening"/>
  </r>
  <r>
    <s v="T00961"/>
    <s v="C3630"/>
    <x v="0"/>
    <x v="1"/>
    <d v="2026-01-26T10:15:00"/>
    <d v="2026-01-27T03:15:00"/>
    <x v="18"/>
    <x v="0"/>
    <s v="No"/>
    <n v="4"/>
    <s v="Yes"/>
    <n v="16.999999999883585"/>
    <s v="No"/>
    <x v="2"/>
    <n v="0.70833333332848269"/>
    <s v="Team1"/>
    <s v="Mid"/>
    <s v="Morning"/>
  </r>
  <r>
    <s v="T00962"/>
    <s v="C4942"/>
    <x v="3"/>
    <x v="2"/>
    <d v="2026-03-04T19:12:00"/>
    <d v="2026-03-06T16:12:00"/>
    <x v="42"/>
    <x v="0"/>
    <s v="No"/>
    <n v="4"/>
    <s v="Yes"/>
    <n v="45"/>
    <s v="No"/>
    <x v="1"/>
    <n v="1.875"/>
    <s v="Team1"/>
    <s v="Senior"/>
    <s v="Evening"/>
  </r>
  <r>
    <s v="T00963"/>
    <s v="C4128"/>
    <x v="0"/>
    <x v="1"/>
    <d v="2026-03-24T18:09:00"/>
    <d v="2026-03-26T11:09:00"/>
    <x v="28"/>
    <x v="0"/>
    <s v="No"/>
    <n v="5"/>
    <s v="Yes"/>
    <n v="41.000000000058208"/>
    <s v="No"/>
    <x v="1"/>
    <n v="1.7083333333357587"/>
    <s v="Team3"/>
    <s v="Mid"/>
    <s v="Night"/>
  </r>
  <r>
    <s v="T00964"/>
    <s v="C2674"/>
    <x v="1"/>
    <x v="2"/>
    <d v="2026-03-12T05:00:00"/>
    <d v="2026-03-13T06:00:00"/>
    <x v="10"/>
    <x v="0"/>
    <s v="No"/>
    <n v="3"/>
    <s v="Yes"/>
    <n v="24.999999999941792"/>
    <s v="No"/>
    <x v="1"/>
    <n v="1.0416666666642413"/>
    <s v="Team1"/>
    <s v="Senior"/>
    <s v="Night"/>
  </r>
  <r>
    <s v="T00965"/>
    <s v="C0837"/>
    <x v="1"/>
    <x v="0"/>
    <d v="2026-03-07T23:22:00"/>
    <d v="2026-03-09T18:22:00"/>
    <x v="26"/>
    <x v="1"/>
    <s v="No"/>
    <n v="4"/>
    <s v="No"/>
    <n v="42.999999999941792"/>
    <s v="No"/>
    <x v="1"/>
    <n v="1.7916666666642413"/>
    <s v="Team5"/>
    <s v="Senior"/>
    <s v="Night"/>
  </r>
  <r>
    <s v="T00966"/>
    <s v="C3380"/>
    <x v="4"/>
    <x v="2"/>
    <d v="2026-01-28T20:29:00"/>
    <d v="2026-01-31T07:29:00"/>
    <x v="20"/>
    <x v="0"/>
    <s v="No"/>
    <n v="5"/>
    <s v="Yes"/>
    <n v="58.999999999883585"/>
    <s v="Yes"/>
    <x v="2"/>
    <n v="2.4583333333284827"/>
    <s v="Team4"/>
    <s v="Junior"/>
    <s v="Evening"/>
  </r>
  <r>
    <s v="T00967"/>
    <s v="C1103"/>
    <x v="0"/>
    <x v="1"/>
    <d v="2026-01-22T18:03:00"/>
    <d v="2026-01-24T08:03:00"/>
    <x v="42"/>
    <x v="0"/>
    <s v="No"/>
    <n v="3"/>
    <s v="Yes"/>
    <n v="38.000000000058208"/>
    <s v="No"/>
    <x v="2"/>
    <n v="1.5833333333357587"/>
    <s v="Team1"/>
    <s v="Senior"/>
    <s v="Evening"/>
  </r>
  <r>
    <s v="T00968"/>
    <s v="C2487"/>
    <x v="0"/>
    <x v="1"/>
    <d v="2026-02-16T11:30:00"/>
    <d v="2026-02-16T20:30:00"/>
    <x v="37"/>
    <x v="0"/>
    <s v="No"/>
    <n v="4"/>
    <s v="Yes"/>
    <n v="9"/>
    <s v="No"/>
    <x v="0"/>
    <n v="0.375"/>
    <s v="Team5"/>
    <s v="Junior"/>
    <s v="Evening"/>
  </r>
  <r>
    <s v="T00969"/>
    <s v="C4690"/>
    <x v="4"/>
    <x v="0"/>
    <d v="2026-01-19T14:36:00"/>
    <d v="2026-01-20T02:36:00"/>
    <x v="40"/>
    <x v="1"/>
    <s v="No"/>
    <n v="3"/>
    <s v="No"/>
    <n v="12"/>
    <s v="No"/>
    <x v="2"/>
    <n v="0.5"/>
    <s v="Team4"/>
    <s v="Senior"/>
    <s v="Morning"/>
  </r>
  <r>
    <s v="T00970"/>
    <s v="C1118"/>
    <x v="4"/>
    <x v="0"/>
    <d v="2026-01-31T05:57:00"/>
    <d v="2026-01-31T09:57:00"/>
    <x v="7"/>
    <x v="0"/>
    <s v="No"/>
    <n v="3"/>
    <s v="Yes"/>
    <n v="3.9999999999417923"/>
    <s v="No"/>
    <x v="2"/>
    <n v="0.16666666666424135"/>
    <s v="Team2"/>
    <s v="Junior"/>
    <s v="Night"/>
  </r>
  <r>
    <s v="T00971"/>
    <s v="C2785"/>
    <x v="0"/>
    <x v="2"/>
    <d v="2026-01-28T01:04:00"/>
    <d v="2026-01-28T10:04:00"/>
    <x v="14"/>
    <x v="0"/>
    <s v="No"/>
    <n v="3"/>
    <s v="Yes"/>
    <n v="9"/>
    <s v="No"/>
    <x v="2"/>
    <n v="0.375"/>
    <s v="Team4"/>
    <s v="Senior"/>
    <s v="Night"/>
  </r>
  <r>
    <s v="T00972"/>
    <s v="C1729"/>
    <x v="1"/>
    <x v="0"/>
    <d v="2026-03-21T08:17:00"/>
    <d v="2026-03-21T21:17:00"/>
    <x v="44"/>
    <x v="0"/>
    <s v="No"/>
    <n v="3"/>
    <s v="Yes"/>
    <n v="13.000000000116415"/>
    <s v="No"/>
    <x v="1"/>
    <n v="0.54166666667151731"/>
    <s v="Team3"/>
    <s v="Senior"/>
    <s v="Evening"/>
  </r>
  <r>
    <s v="T00973"/>
    <s v="C4628"/>
    <x v="2"/>
    <x v="2"/>
    <d v="2026-02-26T04:24:00"/>
    <d v="2026-03-01T16:24:00"/>
    <x v="33"/>
    <x v="0"/>
    <s v="No"/>
    <n v="5"/>
    <s v="Yes"/>
    <n v="84"/>
    <s v="Yes"/>
    <x v="0"/>
    <n v="3.5"/>
    <s v="Team5"/>
    <s v="Junior"/>
    <s v="Night"/>
  </r>
  <r>
    <s v="T00974"/>
    <s v="C1280"/>
    <x v="0"/>
    <x v="0"/>
    <d v="2026-03-03T11:34:00"/>
    <d v="2026-03-04T16:34:00"/>
    <x v="26"/>
    <x v="0"/>
    <s v="No"/>
    <n v="5"/>
    <s v="Yes"/>
    <n v="29.000000000058208"/>
    <s v="No"/>
    <x v="1"/>
    <n v="1.2083333333357587"/>
    <s v="Team5"/>
    <s v="Senior"/>
    <s v="Night"/>
  </r>
  <r>
    <s v="T00975"/>
    <s v="C2377"/>
    <x v="2"/>
    <x v="2"/>
    <d v="2026-02-25T00:30:00"/>
    <d v="2026-02-26T22:30:00"/>
    <x v="9"/>
    <x v="0"/>
    <s v="No"/>
    <n v="4"/>
    <s v="Yes"/>
    <n v="45.999999999941792"/>
    <s v="No"/>
    <x v="0"/>
    <n v="1.9166666666642413"/>
    <s v="Team1"/>
    <s v="Junior"/>
    <s v="Night"/>
  </r>
  <r>
    <s v="T00976"/>
    <s v="C2950"/>
    <x v="2"/>
    <x v="2"/>
    <d v="2026-01-02T02:54:00"/>
    <d v="2026-01-05T06:54:00"/>
    <x v="9"/>
    <x v="1"/>
    <s v="No"/>
    <n v="4"/>
    <s v="No"/>
    <n v="75.999999999941792"/>
    <s v="Yes"/>
    <x v="2"/>
    <n v="3.1666666666642413"/>
    <s v="Team1"/>
    <s v="Junior"/>
    <s v="Night"/>
  </r>
  <r>
    <s v="T00977"/>
    <s v="C1728"/>
    <x v="3"/>
    <x v="1"/>
    <d v="2026-03-26T05:55:00"/>
    <d v="2026-03-26T17:55:00"/>
    <x v="6"/>
    <x v="0"/>
    <s v="Yes"/>
    <n v="2"/>
    <s v="Yes"/>
    <n v="12"/>
    <s v="No"/>
    <x v="1"/>
    <n v="0.5"/>
    <s v="Team3"/>
    <s v="Mid"/>
    <s v="Night"/>
  </r>
  <r>
    <s v="T00978"/>
    <s v="C0315"/>
    <x v="3"/>
    <x v="1"/>
    <d v="2026-03-05T23:39:00"/>
    <d v="2026-03-08T01:39:00"/>
    <x v="9"/>
    <x v="0"/>
    <s v="No"/>
    <n v="4"/>
    <s v="Yes"/>
    <n v="49.999999999883585"/>
    <s v="Yes"/>
    <x v="1"/>
    <n v="2.0833333333284827"/>
    <s v="Team1"/>
    <s v="Junior"/>
    <s v="Night"/>
  </r>
  <r>
    <s v="T00979"/>
    <s v="C1469"/>
    <x v="2"/>
    <x v="1"/>
    <d v="2026-01-02T15:53:00"/>
    <d v="2026-01-03T01:53:00"/>
    <x v="41"/>
    <x v="1"/>
    <s v="No"/>
    <n v="5"/>
    <s v="No"/>
    <n v="9.9999999999417923"/>
    <s v="No"/>
    <x v="2"/>
    <n v="0.41666666666424135"/>
    <s v="Team5"/>
    <s v="Senior"/>
    <s v="Night"/>
  </r>
  <r>
    <s v="T00980"/>
    <s v="C3993"/>
    <x v="1"/>
    <x v="0"/>
    <d v="2026-03-22T09:24:00"/>
    <d v="2026-03-23T08:24:00"/>
    <x v="18"/>
    <x v="1"/>
    <s v="Yes"/>
    <n v="3"/>
    <s v="No"/>
    <n v="22.999999999883585"/>
    <s v="No"/>
    <x v="1"/>
    <n v="0.95833333332848269"/>
    <s v="Team1"/>
    <s v="Mid"/>
    <s v="Morning"/>
  </r>
  <r>
    <s v="T00981"/>
    <s v="C2751"/>
    <x v="2"/>
    <x v="0"/>
    <d v="2026-03-05T19:29:00"/>
    <d v="2026-03-07T05:29:00"/>
    <x v="15"/>
    <x v="0"/>
    <s v="No"/>
    <n v="4"/>
    <s v="Yes"/>
    <n v="34.000000000116415"/>
    <s v="No"/>
    <x v="1"/>
    <n v="1.4166666666715173"/>
    <s v="Team5"/>
    <s v="Junior"/>
    <s v="Evening"/>
  </r>
  <r>
    <s v="T00982"/>
    <s v="C0277"/>
    <x v="0"/>
    <x v="1"/>
    <d v="2026-01-06T22:17:00"/>
    <d v="2026-01-09T18:17:00"/>
    <x v="0"/>
    <x v="0"/>
    <s v="No"/>
    <n v="4"/>
    <s v="Yes"/>
    <n v="68.000000000058208"/>
    <s v="Yes"/>
    <x v="2"/>
    <n v="2.8333333333357587"/>
    <s v="Team1"/>
    <s v="Senior"/>
    <s v="Morning"/>
  </r>
  <r>
    <s v="T00983"/>
    <s v="C4639"/>
    <x v="3"/>
    <x v="0"/>
    <d v="2026-01-06T07:49:00"/>
    <d v="2026-01-08T04:49:00"/>
    <x v="24"/>
    <x v="0"/>
    <s v="No"/>
    <n v="4"/>
    <s v="Yes"/>
    <n v="45"/>
    <s v="No"/>
    <x v="2"/>
    <n v="1.875"/>
    <s v="Team4"/>
    <s v="Mid"/>
    <s v="Night"/>
  </r>
  <r>
    <s v="T00984"/>
    <s v="C2867"/>
    <x v="0"/>
    <x v="1"/>
    <d v="2026-02-12T10:40:00"/>
    <d v="2026-02-14T00:40:00"/>
    <x v="13"/>
    <x v="2"/>
    <s v="No"/>
    <n v="5"/>
    <s v="No"/>
    <n v="38.000000000058208"/>
    <s v="No"/>
    <x v="0"/>
    <n v="1.5833333333357587"/>
    <s v="Team5"/>
    <s v="Junior"/>
    <s v="Evening"/>
  </r>
  <r>
    <s v="T00985"/>
    <s v="C2921"/>
    <x v="1"/>
    <x v="1"/>
    <d v="2026-02-18T21:07:00"/>
    <d v="2026-02-20T18:07:00"/>
    <x v="21"/>
    <x v="1"/>
    <s v="No"/>
    <n v="5"/>
    <s v="No"/>
    <n v="45"/>
    <s v="No"/>
    <x v="0"/>
    <n v="1.875"/>
    <s v="Team4"/>
    <s v="Senior"/>
    <s v="Night"/>
  </r>
  <r>
    <s v="T00986"/>
    <s v="C3674"/>
    <x v="2"/>
    <x v="1"/>
    <d v="2026-03-22T17:06:00"/>
    <d v="2026-03-25T04:06:00"/>
    <x v="30"/>
    <x v="0"/>
    <s v="Yes"/>
    <n v="2"/>
    <s v="Yes"/>
    <n v="58.999999999883585"/>
    <s v="Yes"/>
    <x v="1"/>
    <n v="2.4583333333284827"/>
    <s v="Team4"/>
    <s v="Mid"/>
    <s v="Night"/>
  </r>
  <r>
    <s v="T00987"/>
    <s v="C1794"/>
    <x v="2"/>
    <x v="2"/>
    <d v="2026-03-03T16:37:00"/>
    <d v="2026-03-06T18:37:00"/>
    <x v="7"/>
    <x v="0"/>
    <s v="No"/>
    <n v="5"/>
    <s v="Yes"/>
    <n v="73.999999999883585"/>
    <s v="Yes"/>
    <x v="1"/>
    <n v="3.0833333333284827"/>
    <s v="Team2"/>
    <s v="Junior"/>
    <s v="Night"/>
  </r>
  <r>
    <s v="T00988"/>
    <s v="C3585"/>
    <x v="3"/>
    <x v="2"/>
    <d v="2026-01-08T07:14:00"/>
    <d v="2026-01-11T08:14:00"/>
    <x v="33"/>
    <x v="0"/>
    <s v="No"/>
    <n v="5"/>
    <s v="Yes"/>
    <n v="72.999999999941792"/>
    <s v="Yes"/>
    <x v="2"/>
    <n v="3.0416666666642413"/>
    <s v="Team5"/>
    <s v="Junior"/>
    <s v="Night"/>
  </r>
  <r>
    <s v="T00989"/>
    <s v="C1786"/>
    <x v="3"/>
    <x v="1"/>
    <d v="2026-03-15T02:27:00"/>
    <d v="2026-03-17T13:27:00"/>
    <x v="6"/>
    <x v="0"/>
    <s v="No"/>
    <n v="4"/>
    <s v="Yes"/>
    <n v="59.000000000058208"/>
    <s v="Yes"/>
    <x v="1"/>
    <n v="2.4583333333357587"/>
    <s v="Team3"/>
    <s v="Mid"/>
    <s v="Night"/>
  </r>
  <r>
    <s v="T00990"/>
    <s v="C0601"/>
    <x v="3"/>
    <x v="2"/>
    <d v="2026-03-26T19:05:00"/>
    <d v="2026-03-28T14:05:00"/>
    <x v="28"/>
    <x v="0"/>
    <s v="No"/>
    <n v="4"/>
    <s v="Yes"/>
    <n v="42.999999999941792"/>
    <s v="No"/>
    <x v="1"/>
    <n v="1.7916666666642413"/>
    <s v="Team3"/>
    <s v="Mid"/>
    <s v="Night"/>
  </r>
  <r>
    <s v="T00991"/>
    <s v="C1735"/>
    <x v="4"/>
    <x v="2"/>
    <d v="2026-01-26T11:16:00"/>
    <d v="2026-01-26T21:16:00"/>
    <x v="8"/>
    <x v="0"/>
    <s v="No"/>
    <n v="5"/>
    <s v="Yes"/>
    <n v="9.9999999999417923"/>
    <s v="No"/>
    <x v="2"/>
    <n v="0.41666666666424135"/>
    <s v="Team5"/>
    <s v="Senior"/>
    <s v="Morning"/>
  </r>
  <r>
    <s v="T00992"/>
    <s v="C1535"/>
    <x v="1"/>
    <x v="0"/>
    <d v="2026-01-15T20:41:00"/>
    <d v="2026-01-16T02:41:00"/>
    <x v="38"/>
    <x v="0"/>
    <s v="No"/>
    <n v="5"/>
    <s v="Yes"/>
    <n v="6"/>
    <s v="No"/>
    <x v="2"/>
    <n v="0.25"/>
    <s v="Team5"/>
    <s v="Senior"/>
    <s v="Evening"/>
  </r>
  <r>
    <s v="T00993"/>
    <s v="C1722"/>
    <x v="4"/>
    <x v="0"/>
    <d v="2026-03-07T19:59:00"/>
    <d v="2026-03-08T05:59:00"/>
    <x v="15"/>
    <x v="0"/>
    <s v="No"/>
    <n v="4"/>
    <s v="Yes"/>
    <n v="9.9999999999417923"/>
    <s v="No"/>
    <x v="1"/>
    <n v="0.41666666666424135"/>
    <s v="Team5"/>
    <s v="Junior"/>
    <s v="Evening"/>
  </r>
  <r>
    <s v="T00994"/>
    <s v="C0907"/>
    <x v="1"/>
    <x v="0"/>
    <d v="2026-01-11T16:40:00"/>
    <d v="2026-01-13T02:40:00"/>
    <x v="4"/>
    <x v="0"/>
    <s v="No"/>
    <n v="4"/>
    <s v="Yes"/>
    <n v="33.999999999941792"/>
    <s v="No"/>
    <x v="2"/>
    <n v="1.4166666666642413"/>
    <s v="Team5"/>
    <s v="Senior"/>
    <s v="Evening"/>
  </r>
  <r>
    <s v="T00995"/>
    <s v="C1819"/>
    <x v="1"/>
    <x v="2"/>
    <d v="2026-03-16T18:32:00"/>
    <d v="2026-03-17T07:32:00"/>
    <x v="29"/>
    <x v="0"/>
    <s v="No"/>
    <n v="4"/>
    <s v="Yes"/>
    <n v="12.999999999941792"/>
    <s v="No"/>
    <x v="1"/>
    <n v="0.54166666666424135"/>
    <s v="Team3"/>
    <s v="Mid"/>
    <s v="Evening"/>
  </r>
  <r>
    <s v="T00996"/>
    <s v="C1128"/>
    <x v="3"/>
    <x v="1"/>
    <d v="2026-01-25T18:12:00"/>
    <d v="2026-01-26T09:12:00"/>
    <x v="8"/>
    <x v="0"/>
    <s v="No"/>
    <n v="3"/>
    <s v="Yes"/>
    <n v="15"/>
    <s v="No"/>
    <x v="2"/>
    <n v="0.625"/>
    <s v="Team5"/>
    <s v="Senior"/>
    <s v="Morning"/>
  </r>
  <r>
    <s v="T00997"/>
    <s v="C3424"/>
    <x v="0"/>
    <x v="0"/>
    <d v="2026-03-06T06:07:00"/>
    <d v="2026-03-08T00:07:00"/>
    <x v="41"/>
    <x v="0"/>
    <s v="Yes"/>
    <n v="3"/>
    <s v="Yes"/>
    <n v="42"/>
    <s v="No"/>
    <x v="1"/>
    <n v="1.75"/>
    <s v="Team5"/>
    <s v="Senior"/>
    <s v="Night"/>
  </r>
  <r>
    <s v="T00998"/>
    <s v="C2217"/>
    <x v="4"/>
    <x v="2"/>
    <d v="2026-02-28T08:10:00"/>
    <d v="2026-03-01T17:10:00"/>
    <x v="3"/>
    <x v="0"/>
    <s v="No"/>
    <n v="4"/>
    <s v="Yes"/>
    <n v="33"/>
    <s v="No"/>
    <x v="0"/>
    <n v="1.375"/>
    <s v="Team5"/>
    <s v="Senior"/>
    <s v="Morning"/>
  </r>
  <r>
    <s v="T00999"/>
    <s v="C4103"/>
    <x v="2"/>
    <x v="2"/>
    <d v="2026-01-18T04:51:00"/>
    <d v="2026-01-20T11:51:00"/>
    <x v="49"/>
    <x v="0"/>
    <s v="No"/>
    <n v="4"/>
    <s v="Yes"/>
    <n v="55.000000000116415"/>
    <s v="Yes"/>
    <x v="2"/>
    <n v="2.2916666666715173"/>
    <s v="Team5"/>
    <s v="Mid"/>
    <s v="Evening"/>
  </r>
  <r>
    <s v="T01000"/>
    <s v="C1386"/>
    <x v="0"/>
    <x v="0"/>
    <d v="2026-01-03T16:29:00"/>
    <d v="2026-01-04T19:29:00"/>
    <x v="33"/>
    <x v="0"/>
    <s v="No"/>
    <n v="2"/>
    <s v="Yes"/>
    <n v="27"/>
    <s v="No"/>
    <x v="2"/>
    <n v="1.125"/>
    <s v="Team5"/>
    <s v="Junior"/>
    <s v="Night"/>
  </r>
  <r>
    <s v="T01001"/>
    <s v="C3773"/>
    <x v="0"/>
    <x v="2"/>
    <d v="2026-02-25T18:34:00"/>
    <d v="2026-02-26T23:34:00"/>
    <x v="10"/>
    <x v="0"/>
    <s v="No"/>
    <n v="4"/>
    <s v="Yes"/>
    <n v="29.000000000058208"/>
    <s v="No"/>
    <x v="0"/>
    <n v="1.2083333333357587"/>
    <s v="Team1"/>
    <s v="Senior"/>
    <s v="Night"/>
  </r>
  <r>
    <s v="T01002"/>
    <s v="C3318"/>
    <x v="0"/>
    <x v="1"/>
    <d v="2026-01-06T17:01:00"/>
    <d v="2026-01-09T00:01:00"/>
    <x v="40"/>
    <x v="0"/>
    <s v="No"/>
    <n v="5"/>
    <s v="Yes"/>
    <n v="55.000000000116415"/>
    <s v="Yes"/>
    <x v="2"/>
    <n v="2.2916666666715173"/>
    <s v="Team4"/>
    <s v="Senior"/>
    <s v="Morning"/>
  </r>
  <r>
    <s v="T01003"/>
    <s v="C2831"/>
    <x v="2"/>
    <x v="2"/>
    <d v="2026-03-24T15:09:00"/>
    <d v="2026-03-25T08:09:00"/>
    <x v="6"/>
    <x v="2"/>
    <s v="No"/>
    <n v="5"/>
    <s v="No"/>
    <n v="17.000000000058208"/>
    <s v="No"/>
    <x v="1"/>
    <n v="0.70833333333575865"/>
    <s v="Team3"/>
    <s v="Mid"/>
    <s v="Night"/>
  </r>
  <r>
    <s v="T01004"/>
    <s v="C2850"/>
    <x v="2"/>
    <x v="1"/>
    <d v="2026-02-28T03:01:00"/>
    <d v="2026-03-01T11:01:00"/>
    <x v="44"/>
    <x v="0"/>
    <s v="No"/>
    <n v="4"/>
    <s v="Yes"/>
    <n v="31.999999999883585"/>
    <s v="No"/>
    <x v="0"/>
    <n v="1.3333333333284827"/>
    <s v="Team3"/>
    <s v="Senior"/>
    <s v="Evening"/>
  </r>
  <r>
    <s v="T01005"/>
    <s v="C1203"/>
    <x v="4"/>
    <x v="1"/>
    <d v="2026-01-16T20:50:00"/>
    <d v="2026-01-17T22:50:00"/>
    <x v="29"/>
    <x v="0"/>
    <s v="No"/>
    <n v="4"/>
    <s v="Yes"/>
    <n v="26.000000000058208"/>
    <s v="No"/>
    <x v="2"/>
    <n v="1.0833333333357587"/>
    <s v="Team3"/>
    <s v="Mid"/>
    <s v="Evening"/>
  </r>
  <r>
    <s v="T01006"/>
    <s v="C4412"/>
    <x v="4"/>
    <x v="0"/>
    <d v="2026-03-27T19:36:00"/>
    <d v="2026-03-28T18:36:00"/>
    <x v="28"/>
    <x v="0"/>
    <s v="No"/>
    <n v="5"/>
    <s v="Yes"/>
    <n v="23.000000000058208"/>
    <s v="No"/>
    <x v="1"/>
    <n v="0.95833333333575865"/>
    <s v="Team3"/>
    <s v="Mid"/>
    <s v="Night"/>
  </r>
  <r>
    <s v="T01007"/>
    <s v="C0797"/>
    <x v="3"/>
    <x v="0"/>
    <d v="2026-03-18T09:56:00"/>
    <d v="2026-03-20T00:56:00"/>
    <x v="19"/>
    <x v="0"/>
    <s v="No"/>
    <n v="4"/>
    <s v="Yes"/>
    <n v="39"/>
    <s v="No"/>
    <x v="1"/>
    <n v="1.625"/>
    <s v="Team5"/>
    <s v="Mid"/>
    <s v="Night"/>
  </r>
  <r>
    <s v="T01008"/>
    <s v="C0852"/>
    <x v="1"/>
    <x v="2"/>
    <d v="2026-01-15T20:06:00"/>
    <d v="2026-01-17T07:06:00"/>
    <x v="24"/>
    <x v="0"/>
    <s v="No"/>
    <n v="4"/>
    <s v="Yes"/>
    <n v="34.999999999883585"/>
    <s v="No"/>
    <x v="2"/>
    <n v="1.4583333333284827"/>
    <s v="Team4"/>
    <s v="Mid"/>
    <s v="Night"/>
  </r>
  <r>
    <s v="T01009"/>
    <s v="C1743"/>
    <x v="3"/>
    <x v="0"/>
    <d v="2026-03-18T05:46:00"/>
    <d v="2026-03-19T05:46:00"/>
    <x v="16"/>
    <x v="0"/>
    <s v="No"/>
    <n v="4"/>
    <s v="Yes"/>
    <n v="24"/>
    <s v="No"/>
    <x v="1"/>
    <n v="1"/>
    <s v="Team3"/>
    <s v="Junior"/>
    <s v="Evening"/>
  </r>
  <r>
    <s v="T01010"/>
    <s v="C1963"/>
    <x v="2"/>
    <x v="1"/>
    <d v="2026-02-06T22:13:00"/>
    <d v="2026-02-09T07:13:00"/>
    <x v="44"/>
    <x v="0"/>
    <s v="No"/>
    <n v="4"/>
    <s v="Yes"/>
    <n v="57"/>
    <s v="Yes"/>
    <x v="0"/>
    <n v="2.375"/>
    <s v="Team3"/>
    <s v="Senior"/>
    <s v="Evening"/>
  </r>
  <r>
    <s v="T01011"/>
    <s v="C1286"/>
    <x v="3"/>
    <x v="1"/>
    <d v="2026-02-06T20:42:00"/>
    <d v="2026-02-07T20:42:00"/>
    <x v="3"/>
    <x v="0"/>
    <s v="No"/>
    <n v="4"/>
    <s v="Yes"/>
    <n v="24"/>
    <s v="No"/>
    <x v="0"/>
    <n v="1"/>
    <s v="Team5"/>
    <s v="Senior"/>
    <s v="Morning"/>
  </r>
  <r>
    <s v="T01012"/>
    <s v="C4256"/>
    <x v="1"/>
    <x v="1"/>
    <d v="2026-02-02T00:20:00"/>
    <d v="2026-02-04T15:20:00"/>
    <x v="35"/>
    <x v="0"/>
    <s v="No"/>
    <n v="4"/>
    <s v="Yes"/>
    <n v="63"/>
    <s v="Yes"/>
    <x v="0"/>
    <n v="2.625"/>
    <s v="Team1"/>
    <s v="Senior"/>
    <s v="Night"/>
  </r>
  <r>
    <s v="T01013"/>
    <s v="C2506"/>
    <x v="0"/>
    <x v="0"/>
    <d v="2026-01-20T17:35:00"/>
    <d v="2026-01-21T11:35:00"/>
    <x v="34"/>
    <x v="0"/>
    <s v="No"/>
    <n v="4"/>
    <s v="Yes"/>
    <n v="18"/>
    <s v="No"/>
    <x v="2"/>
    <n v="0.75"/>
    <s v="Team3"/>
    <s v="Senior"/>
    <s v="Night"/>
  </r>
  <r>
    <s v="T01014"/>
    <s v="C1310"/>
    <x v="3"/>
    <x v="2"/>
    <d v="2026-02-10T15:12:00"/>
    <d v="2026-02-12T00:12:00"/>
    <x v="24"/>
    <x v="0"/>
    <s v="No"/>
    <n v="2"/>
    <s v="Yes"/>
    <n v="33"/>
    <s v="No"/>
    <x v="0"/>
    <n v="1.375"/>
    <s v="Team4"/>
    <s v="Mid"/>
    <s v="Night"/>
  </r>
  <r>
    <s v="T01015"/>
    <s v="C4135"/>
    <x v="4"/>
    <x v="2"/>
    <d v="2026-01-10T12:55:00"/>
    <d v="2026-01-13T19:55:00"/>
    <x v="26"/>
    <x v="0"/>
    <s v="No"/>
    <n v="5"/>
    <s v="Yes"/>
    <n v="78.999999999941792"/>
    <s v="Yes"/>
    <x v="2"/>
    <n v="3.2916666666642413"/>
    <s v="Team5"/>
    <s v="Senior"/>
    <s v="Night"/>
  </r>
  <r>
    <s v="T01016"/>
    <s v="C2684"/>
    <x v="0"/>
    <x v="1"/>
    <d v="2026-01-06T09:42:00"/>
    <d v="2026-01-09T01:42:00"/>
    <x v="7"/>
    <x v="0"/>
    <s v="No"/>
    <n v="4"/>
    <s v="Yes"/>
    <n v="63.999999999941792"/>
    <s v="Yes"/>
    <x v="2"/>
    <n v="2.6666666666642413"/>
    <s v="Team2"/>
    <s v="Junior"/>
    <s v="Night"/>
  </r>
  <r>
    <s v="T01017"/>
    <s v="C0636"/>
    <x v="1"/>
    <x v="0"/>
    <d v="2026-02-17T17:12:00"/>
    <d v="2026-02-18T09:12:00"/>
    <x v="6"/>
    <x v="0"/>
    <s v="No"/>
    <n v="5"/>
    <s v="Yes"/>
    <n v="15.999999999941792"/>
    <s v="No"/>
    <x v="0"/>
    <n v="0.66666666666424135"/>
    <s v="Team3"/>
    <s v="Mid"/>
    <s v="Night"/>
  </r>
  <r>
    <s v="T01018"/>
    <s v="C4159"/>
    <x v="4"/>
    <x v="0"/>
    <d v="2026-02-19T23:23:00"/>
    <d v="2026-02-21T04:23:00"/>
    <x v="10"/>
    <x v="0"/>
    <s v="No"/>
    <n v="3"/>
    <s v="Yes"/>
    <n v="28.999999999883585"/>
    <s v="No"/>
    <x v="0"/>
    <n v="1.2083333333284827"/>
    <s v="Team1"/>
    <s v="Senior"/>
    <s v="Night"/>
  </r>
  <r>
    <s v="T01019"/>
    <s v="C1990"/>
    <x v="0"/>
    <x v="2"/>
    <d v="2026-01-23T00:45:00"/>
    <d v="2026-01-23T21:45:00"/>
    <x v="30"/>
    <x v="0"/>
    <s v="No"/>
    <n v="4"/>
    <s v="Yes"/>
    <n v="21"/>
    <s v="No"/>
    <x v="2"/>
    <n v="0.875"/>
    <s v="Team4"/>
    <s v="Mid"/>
    <s v="Night"/>
  </r>
  <r>
    <s v="T01020"/>
    <s v="C0207"/>
    <x v="2"/>
    <x v="1"/>
    <d v="2026-03-03T17:16:00"/>
    <d v="2026-03-04T15:16:00"/>
    <x v="35"/>
    <x v="0"/>
    <s v="Yes"/>
    <n v="3"/>
    <s v="Yes"/>
    <n v="21.999999999941792"/>
    <s v="No"/>
    <x v="1"/>
    <n v="0.91666666666424135"/>
    <s v="Team1"/>
    <s v="Senior"/>
    <s v="Night"/>
  </r>
  <r>
    <s v="T01021"/>
    <s v="C2833"/>
    <x v="0"/>
    <x v="1"/>
    <d v="2026-03-11T14:55:00"/>
    <d v="2026-03-12T06:55:00"/>
    <x v="48"/>
    <x v="0"/>
    <s v="No"/>
    <n v="3"/>
    <s v="Yes"/>
    <n v="15.999999999941792"/>
    <s v="No"/>
    <x v="1"/>
    <n v="0.66666666666424135"/>
    <s v="Team1"/>
    <s v="Mid"/>
    <s v="Morning"/>
  </r>
  <r>
    <s v="T01022"/>
    <s v="C1350"/>
    <x v="2"/>
    <x v="1"/>
    <d v="2026-02-04T20:48:00"/>
    <d v="2026-02-05T13:48:00"/>
    <x v="25"/>
    <x v="0"/>
    <s v="No"/>
    <n v="5"/>
    <s v="Yes"/>
    <n v="16.999999999883585"/>
    <s v="No"/>
    <x v="0"/>
    <n v="0.70833333332848269"/>
    <s v="Team4"/>
    <s v="Junior"/>
    <s v="Night"/>
  </r>
  <r>
    <s v="T01023"/>
    <s v="C2987"/>
    <x v="0"/>
    <x v="0"/>
    <d v="2026-01-31T17:24:00"/>
    <d v="2026-02-01T07:24:00"/>
    <x v="45"/>
    <x v="0"/>
    <s v="No"/>
    <n v="3"/>
    <s v="Yes"/>
    <n v="14.000000000058208"/>
    <s v="No"/>
    <x v="2"/>
    <n v="0.58333333333575865"/>
    <s v="Team4"/>
    <s v="Mid"/>
    <s v="Morning"/>
  </r>
  <r>
    <s v="T01024"/>
    <s v="C4750"/>
    <x v="0"/>
    <x v="0"/>
    <d v="2026-01-03T13:53:00"/>
    <d v="2026-01-05T11:53:00"/>
    <x v="1"/>
    <x v="0"/>
    <s v="Yes"/>
    <n v="4"/>
    <s v="Yes"/>
    <n v="45.999999999941792"/>
    <s v="No"/>
    <x v="2"/>
    <n v="1.9166666666642413"/>
    <s v="Team4"/>
    <s v="Senior"/>
    <s v="Evening"/>
  </r>
  <r>
    <s v="T01025"/>
    <s v="C0673"/>
    <x v="0"/>
    <x v="2"/>
    <d v="2026-02-02T16:12:00"/>
    <d v="2026-02-06T10:12:00"/>
    <x v="37"/>
    <x v="0"/>
    <s v="No"/>
    <n v="5"/>
    <s v="Yes"/>
    <n v="90"/>
    <s v="Yes"/>
    <x v="0"/>
    <n v="3.75"/>
    <s v="Team5"/>
    <s v="Junior"/>
    <s v="Evening"/>
  </r>
  <r>
    <s v="T01026"/>
    <s v="C4170"/>
    <x v="2"/>
    <x v="0"/>
    <d v="2026-01-03T12:40:00"/>
    <d v="2026-01-04T10:40:00"/>
    <x v="13"/>
    <x v="2"/>
    <s v="No"/>
    <n v="4"/>
    <s v="No"/>
    <n v="21.999999999941792"/>
    <s v="No"/>
    <x v="2"/>
    <n v="0.91666666666424135"/>
    <s v="Team5"/>
    <s v="Junior"/>
    <s v="Evening"/>
  </r>
  <r>
    <s v="T01027"/>
    <s v="C3554"/>
    <x v="0"/>
    <x v="2"/>
    <d v="2026-01-15T16:28:00"/>
    <d v="2026-01-18T00:28:00"/>
    <x v="40"/>
    <x v="0"/>
    <s v="No"/>
    <n v="4"/>
    <s v="Yes"/>
    <n v="55.999999999883585"/>
    <s v="Yes"/>
    <x v="2"/>
    <n v="2.3333333333284827"/>
    <s v="Team4"/>
    <s v="Senior"/>
    <s v="Morning"/>
  </r>
  <r>
    <s v="T01028"/>
    <s v="C3287"/>
    <x v="4"/>
    <x v="1"/>
    <d v="2026-03-08T09:00:00"/>
    <d v="2026-03-09T07:00:00"/>
    <x v="44"/>
    <x v="0"/>
    <s v="No"/>
    <n v="4"/>
    <s v="Yes"/>
    <n v="21.999999999941792"/>
    <s v="No"/>
    <x v="1"/>
    <n v="0.91666666666424135"/>
    <s v="Team3"/>
    <s v="Senior"/>
    <s v="Evening"/>
  </r>
  <r>
    <s v="T01029"/>
    <s v="C0696"/>
    <x v="2"/>
    <x v="0"/>
    <d v="2026-03-01T07:25:00"/>
    <d v="2026-03-02T13:25:00"/>
    <x v="6"/>
    <x v="0"/>
    <s v="No"/>
    <n v="4"/>
    <s v="Yes"/>
    <n v="30"/>
    <s v="No"/>
    <x v="1"/>
    <n v="1.25"/>
    <s v="Team3"/>
    <s v="Mid"/>
    <s v="Night"/>
  </r>
  <r>
    <s v="T01030"/>
    <s v="C1591"/>
    <x v="0"/>
    <x v="1"/>
    <d v="2026-02-09T08:03:00"/>
    <d v="2026-02-09T16:03:00"/>
    <x v="19"/>
    <x v="0"/>
    <s v="No"/>
    <n v="4"/>
    <s v="Yes"/>
    <n v="7.9999999998835847"/>
    <s v="No"/>
    <x v="0"/>
    <n v="0.33333333332848269"/>
    <s v="Team5"/>
    <s v="Mid"/>
    <s v="Night"/>
  </r>
  <r>
    <s v="T01031"/>
    <s v="C0791"/>
    <x v="0"/>
    <x v="1"/>
    <d v="2026-02-10T21:39:00"/>
    <d v="2026-02-13T10:39:00"/>
    <x v="24"/>
    <x v="0"/>
    <s v="No"/>
    <n v="4"/>
    <s v="Yes"/>
    <n v="60.999999999941792"/>
    <s v="Yes"/>
    <x v="0"/>
    <n v="2.5416666666642413"/>
    <s v="Team4"/>
    <s v="Mid"/>
    <s v="Night"/>
  </r>
  <r>
    <s v="T01032"/>
    <s v="C1641"/>
    <x v="2"/>
    <x v="2"/>
    <d v="2026-03-01T17:47:00"/>
    <d v="2026-03-05T08:47:00"/>
    <x v="42"/>
    <x v="0"/>
    <s v="No"/>
    <n v="3"/>
    <s v="Yes"/>
    <n v="87"/>
    <s v="Yes"/>
    <x v="1"/>
    <n v="3.625"/>
    <s v="Team1"/>
    <s v="Senior"/>
    <s v="Evening"/>
  </r>
  <r>
    <s v="T01033"/>
    <s v="C2185"/>
    <x v="2"/>
    <x v="0"/>
    <d v="2026-02-10T21:18:00"/>
    <d v="2026-02-12T01:18:00"/>
    <x v="18"/>
    <x v="0"/>
    <s v="No"/>
    <n v="4"/>
    <s v="Yes"/>
    <n v="28.000000000116415"/>
    <s v="No"/>
    <x v="0"/>
    <n v="1.1666666666715173"/>
    <s v="Team1"/>
    <s v="Mid"/>
    <s v="Morning"/>
  </r>
  <r>
    <s v="T01034"/>
    <s v="C2813"/>
    <x v="1"/>
    <x v="2"/>
    <d v="2026-03-22T18:19:00"/>
    <d v="2026-03-26T08:19:00"/>
    <x v="31"/>
    <x v="0"/>
    <s v="No"/>
    <n v="5"/>
    <s v="Yes"/>
    <n v="86.000000000058208"/>
    <s v="Yes"/>
    <x v="1"/>
    <n v="3.5833333333357587"/>
    <s v="Team4"/>
    <s v="Senior"/>
    <s v="Evening"/>
  </r>
  <r>
    <s v="T01035"/>
    <s v="C2469"/>
    <x v="4"/>
    <x v="0"/>
    <d v="2026-01-03T05:21:00"/>
    <d v="2026-01-03T19:21:00"/>
    <x v="38"/>
    <x v="0"/>
    <s v="No"/>
    <n v="5"/>
    <s v="Yes"/>
    <n v="14.000000000058208"/>
    <s v="No"/>
    <x v="2"/>
    <n v="0.58333333333575865"/>
    <s v="Team5"/>
    <s v="Senior"/>
    <s v="Evening"/>
  </r>
  <r>
    <s v="T01036"/>
    <s v="C1535"/>
    <x v="4"/>
    <x v="0"/>
    <d v="2026-03-22T06:25:00"/>
    <d v="2026-03-23T02:25:00"/>
    <x v="27"/>
    <x v="1"/>
    <s v="No"/>
    <n v="4"/>
    <s v="No"/>
    <n v="20.000000000058208"/>
    <s v="No"/>
    <x v="1"/>
    <n v="0.83333333333575865"/>
    <s v="Team1"/>
    <s v="Junior"/>
    <s v="Morning"/>
  </r>
  <r>
    <s v="T01037"/>
    <s v="C4332"/>
    <x v="4"/>
    <x v="2"/>
    <d v="2026-03-28T18:33:00"/>
    <d v="2026-03-31T21:33:00"/>
    <x v="28"/>
    <x v="0"/>
    <s v="No"/>
    <n v="5"/>
    <s v="Yes"/>
    <n v="75"/>
    <s v="Yes"/>
    <x v="1"/>
    <n v="3.125"/>
    <s v="Team3"/>
    <s v="Mid"/>
    <s v="Night"/>
  </r>
  <r>
    <s v="T01038"/>
    <s v="C2615"/>
    <x v="4"/>
    <x v="1"/>
    <d v="2026-02-13T06:44:00"/>
    <d v="2026-02-15T22:44:00"/>
    <x v="35"/>
    <x v="0"/>
    <s v="No"/>
    <n v="5"/>
    <s v="Yes"/>
    <n v="64.000000000116415"/>
    <s v="Yes"/>
    <x v="0"/>
    <n v="2.6666666666715173"/>
    <s v="Team1"/>
    <s v="Senior"/>
    <s v="Night"/>
  </r>
  <r>
    <s v="T01039"/>
    <s v="C3108"/>
    <x v="4"/>
    <x v="0"/>
    <d v="2026-02-13T16:44:00"/>
    <d v="2026-02-14T08:44:00"/>
    <x v="44"/>
    <x v="0"/>
    <s v="No"/>
    <n v="3"/>
    <s v="Yes"/>
    <n v="15.999999999941792"/>
    <s v="No"/>
    <x v="0"/>
    <n v="0.66666666666424135"/>
    <s v="Team3"/>
    <s v="Senior"/>
    <s v="Evening"/>
  </r>
  <r>
    <s v="T01040"/>
    <s v="C0926"/>
    <x v="4"/>
    <x v="0"/>
    <d v="2026-02-08T01:58:00"/>
    <d v="2026-02-09T13:58:00"/>
    <x v="46"/>
    <x v="0"/>
    <s v="No"/>
    <n v="5"/>
    <s v="Yes"/>
    <n v="36"/>
    <s v="No"/>
    <x v="0"/>
    <n v="1.5"/>
    <s v="Team5"/>
    <s v="Senior"/>
    <s v="Evening"/>
  </r>
  <r>
    <s v="T01041"/>
    <s v="C4500"/>
    <x v="0"/>
    <x v="2"/>
    <d v="2026-03-06T05:56:00"/>
    <d v="2026-03-09T06:56:00"/>
    <x v="14"/>
    <x v="0"/>
    <s v="No"/>
    <n v="4"/>
    <s v="Yes"/>
    <n v="73.000000000116415"/>
    <s v="Yes"/>
    <x v="1"/>
    <n v="3.0416666666715173"/>
    <s v="Team4"/>
    <s v="Senior"/>
    <s v="Night"/>
  </r>
  <r>
    <s v="T01042"/>
    <s v="C1463"/>
    <x v="3"/>
    <x v="0"/>
    <d v="2026-02-27T19:41:00"/>
    <d v="2026-02-28T13:41:00"/>
    <x v="6"/>
    <x v="0"/>
    <s v="No"/>
    <n v="4"/>
    <s v="Yes"/>
    <n v="18"/>
    <s v="No"/>
    <x v="0"/>
    <n v="0.75"/>
    <s v="Team3"/>
    <s v="Mid"/>
    <s v="Night"/>
  </r>
  <r>
    <s v="T01043"/>
    <s v="C1043"/>
    <x v="3"/>
    <x v="2"/>
    <d v="2026-01-31T10:59:00"/>
    <d v="2026-01-31T17:59:00"/>
    <x v="15"/>
    <x v="0"/>
    <s v="No"/>
    <n v="4"/>
    <s v="Yes"/>
    <n v="6.9999999999417923"/>
    <s v="No"/>
    <x v="2"/>
    <n v="0.29166666666424135"/>
    <s v="Team5"/>
    <s v="Junior"/>
    <s v="Evening"/>
  </r>
  <r>
    <s v="T01044"/>
    <s v="C2095"/>
    <x v="2"/>
    <x v="1"/>
    <d v="2026-02-06T02:11:00"/>
    <d v="2026-02-07T16:11:00"/>
    <x v="39"/>
    <x v="0"/>
    <s v="No"/>
    <n v="3"/>
    <s v="Yes"/>
    <n v="38.000000000058208"/>
    <s v="No"/>
    <x v="0"/>
    <n v="1.5833333333357587"/>
    <s v="Team5"/>
    <s v="Junior"/>
    <s v="Evening"/>
  </r>
  <r>
    <s v="T01045"/>
    <s v="C4244"/>
    <x v="4"/>
    <x v="2"/>
    <d v="2026-03-25T22:45:00"/>
    <d v="2026-03-29T18:45:00"/>
    <x v="19"/>
    <x v="2"/>
    <s v="No"/>
    <n v="4"/>
    <s v="No"/>
    <n v="92.000000000058208"/>
    <s v="Yes"/>
    <x v="1"/>
    <n v="3.8333333333357587"/>
    <s v="Team5"/>
    <s v="Mid"/>
    <s v="Night"/>
  </r>
  <r>
    <s v="T01046"/>
    <s v="C2378"/>
    <x v="3"/>
    <x v="2"/>
    <d v="2026-02-09T04:40:00"/>
    <d v="2026-02-10T08:40:00"/>
    <x v="12"/>
    <x v="0"/>
    <s v="No"/>
    <n v="5"/>
    <s v="Yes"/>
    <n v="27.999999999941792"/>
    <s v="No"/>
    <x v="0"/>
    <n v="1.1666666666642413"/>
    <s v="Team1"/>
    <s v="Junior"/>
    <s v="Morning"/>
  </r>
  <r>
    <s v="T01047"/>
    <s v="C0969"/>
    <x v="2"/>
    <x v="0"/>
    <d v="2026-03-14T18:47:00"/>
    <d v="2026-03-16T06:47:00"/>
    <x v="37"/>
    <x v="0"/>
    <s v="No"/>
    <n v="4"/>
    <s v="Yes"/>
    <n v="36"/>
    <s v="No"/>
    <x v="1"/>
    <n v="1.5"/>
    <s v="Team5"/>
    <s v="Junior"/>
    <s v="Evening"/>
  </r>
  <r>
    <s v="T01048"/>
    <s v="C2828"/>
    <x v="0"/>
    <x v="1"/>
    <d v="2026-03-08T15:09:00"/>
    <d v="2026-03-10T22:09:00"/>
    <x v="2"/>
    <x v="0"/>
    <s v="No"/>
    <n v="5"/>
    <s v="Yes"/>
    <n v="55.000000000116415"/>
    <s v="Yes"/>
    <x v="1"/>
    <n v="2.2916666666715173"/>
    <s v="Team3"/>
    <s v="Senior"/>
    <s v="Evening"/>
  </r>
  <r>
    <s v="T01049"/>
    <s v="C4907"/>
    <x v="3"/>
    <x v="2"/>
    <d v="2026-03-05T06:28:00"/>
    <d v="2026-03-06T03:28:00"/>
    <x v="12"/>
    <x v="0"/>
    <s v="No"/>
    <n v="4"/>
    <s v="Yes"/>
    <n v="21"/>
    <s v="No"/>
    <x v="1"/>
    <n v="0.875"/>
    <s v="Team1"/>
    <s v="Junior"/>
    <s v="Morning"/>
  </r>
  <r>
    <s v="T01050"/>
    <s v="C2798"/>
    <x v="3"/>
    <x v="2"/>
    <d v="2026-01-18T15:59:00"/>
    <d v="2026-01-20T09:59:00"/>
    <x v="16"/>
    <x v="0"/>
    <s v="No"/>
    <n v="4"/>
    <s v="Yes"/>
    <n v="42"/>
    <s v="No"/>
    <x v="2"/>
    <n v="1.75"/>
    <s v="Team3"/>
    <s v="Junior"/>
    <s v="Evening"/>
  </r>
  <r>
    <s v="T01051"/>
    <s v="C2406"/>
    <x v="3"/>
    <x v="1"/>
    <d v="2026-02-27T18:03:00"/>
    <d v="2026-02-28T23:03:00"/>
    <x v="32"/>
    <x v="0"/>
    <s v="No"/>
    <n v="3"/>
    <s v="Yes"/>
    <n v="29.000000000058208"/>
    <s v="No"/>
    <x v="0"/>
    <n v="1.2083333333357587"/>
    <s v="Team3"/>
    <s v="Mid"/>
    <s v="Evening"/>
  </r>
  <r>
    <s v="T01052"/>
    <s v="C3288"/>
    <x v="1"/>
    <x v="1"/>
    <d v="2026-01-16T22:02:00"/>
    <d v="2026-01-17T18:02:00"/>
    <x v="43"/>
    <x v="2"/>
    <s v="No"/>
    <n v="3"/>
    <s v="No"/>
    <n v="19.999999999883585"/>
    <s v="No"/>
    <x v="2"/>
    <n v="0.83333333332848269"/>
    <s v="Team1"/>
    <s v="Mid"/>
    <s v="Morning"/>
  </r>
  <r>
    <s v="T01053"/>
    <s v="C1524"/>
    <x v="0"/>
    <x v="2"/>
    <d v="2026-03-09T00:20:00"/>
    <d v="2026-03-09T12:20:00"/>
    <x v="12"/>
    <x v="0"/>
    <s v="No"/>
    <n v="3"/>
    <s v="Yes"/>
    <n v="12"/>
    <s v="No"/>
    <x v="1"/>
    <n v="0.5"/>
    <s v="Team1"/>
    <s v="Junior"/>
    <s v="Morning"/>
  </r>
  <r>
    <s v="T01054"/>
    <s v="C4274"/>
    <x v="2"/>
    <x v="0"/>
    <d v="2026-02-07T19:58:00"/>
    <d v="2026-02-09T14:58:00"/>
    <x v="2"/>
    <x v="0"/>
    <s v="No"/>
    <n v="5"/>
    <s v="Yes"/>
    <n v="43.000000000116415"/>
    <s v="No"/>
    <x v="0"/>
    <n v="1.7916666666715173"/>
    <s v="Team3"/>
    <s v="Senior"/>
    <s v="Evening"/>
  </r>
  <r>
    <s v="T01055"/>
    <s v="C3936"/>
    <x v="4"/>
    <x v="2"/>
    <d v="2026-01-08T17:26:00"/>
    <d v="2026-01-10T15:26:00"/>
    <x v="7"/>
    <x v="0"/>
    <s v="No"/>
    <n v="3"/>
    <s v="Yes"/>
    <n v="45.999999999941792"/>
    <s v="No"/>
    <x v="2"/>
    <n v="1.9166666666642413"/>
    <s v="Team2"/>
    <s v="Junior"/>
    <s v="Night"/>
  </r>
  <r>
    <s v="T01056"/>
    <s v="C2687"/>
    <x v="3"/>
    <x v="0"/>
    <d v="2026-02-22T20:06:00"/>
    <d v="2026-02-23T12:06:00"/>
    <x v="33"/>
    <x v="0"/>
    <s v="Yes"/>
    <n v="2"/>
    <s v="Yes"/>
    <n v="15.999999999941792"/>
    <s v="No"/>
    <x v="0"/>
    <n v="0.66666666666424135"/>
    <s v="Team5"/>
    <s v="Junior"/>
    <s v="Night"/>
  </r>
  <r>
    <s v="T01057"/>
    <s v="C4239"/>
    <x v="3"/>
    <x v="0"/>
    <d v="2026-03-01T00:42:00"/>
    <d v="2026-03-02T13:42:00"/>
    <x v="2"/>
    <x v="1"/>
    <s v="No"/>
    <n v="4"/>
    <s v="No"/>
    <n v="36.999999999941792"/>
    <s v="No"/>
    <x v="1"/>
    <n v="1.5416666666642413"/>
    <s v="Team3"/>
    <s v="Senior"/>
    <s v="Evening"/>
  </r>
  <r>
    <s v="T01058"/>
    <s v="C1220"/>
    <x v="3"/>
    <x v="1"/>
    <d v="2026-01-31T09:52:00"/>
    <d v="2026-02-02T01:52:00"/>
    <x v="26"/>
    <x v="0"/>
    <s v="No"/>
    <n v="4"/>
    <s v="Yes"/>
    <n v="39.999999999941792"/>
    <s v="No"/>
    <x v="2"/>
    <n v="1.6666666666642413"/>
    <s v="Team5"/>
    <s v="Senior"/>
    <s v="Night"/>
  </r>
  <r>
    <s v="T01059"/>
    <s v="C0362"/>
    <x v="1"/>
    <x v="2"/>
    <d v="2026-02-11T03:09:00"/>
    <d v="2026-02-13T17:09:00"/>
    <x v="49"/>
    <x v="1"/>
    <s v="No"/>
    <n v="3"/>
    <s v="No"/>
    <n v="62.000000000058208"/>
    <s v="Yes"/>
    <x v="0"/>
    <n v="2.5833333333357587"/>
    <s v="Team5"/>
    <s v="Mid"/>
    <s v="Evening"/>
  </r>
  <r>
    <s v="T01060"/>
    <s v="C4062"/>
    <x v="2"/>
    <x v="0"/>
    <d v="2026-02-11T10:52:00"/>
    <d v="2026-02-13T06:52:00"/>
    <x v="22"/>
    <x v="0"/>
    <s v="No"/>
    <n v="3"/>
    <s v="Yes"/>
    <n v="44.000000000058208"/>
    <s v="No"/>
    <x v="0"/>
    <n v="1.8333333333357587"/>
    <s v="Team4"/>
    <s v="Junior"/>
    <s v="Morning"/>
  </r>
  <r>
    <s v="T01061"/>
    <s v="C4180"/>
    <x v="0"/>
    <x v="2"/>
    <d v="2026-03-12T02:33:00"/>
    <d v="2026-03-13T10:33:00"/>
    <x v="8"/>
    <x v="0"/>
    <s v="No"/>
    <n v="4"/>
    <s v="Yes"/>
    <n v="32.000000000058208"/>
    <s v="No"/>
    <x v="1"/>
    <n v="1.3333333333357587"/>
    <s v="Team5"/>
    <s v="Senior"/>
    <s v="Morning"/>
  </r>
  <r>
    <s v="T01062"/>
    <s v="C2609"/>
    <x v="0"/>
    <x v="1"/>
    <d v="2026-03-17T22:54:00"/>
    <d v="2026-03-18T04:54:00"/>
    <x v="16"/>
    <x v="0"/>
    <s v="No"/>
    <n v="3"/>
    <s v="Yes"/>
    <n v="6"/>
    <s v="No"/>
    <x v="1"/>
    <n v="0.25"/>
    <s v="Team3"/>
    <s v="Junior"/>
    <s v="Evening"/>
  </r>
  <r>
    <s v="T01063"/>
    <s v="C3515"/>
    <x v="0"/>
    <x v="2"/>
    <d v="2026-02-17T02:29:00"/>
    <d v="2026-02-17T17:29:00"/>
    <x v="7"/>
    <x v="1"/>
    <s v="No"/>
    <n v="4"/>
    <s v="No"/>
    <n v="15"/>
    <s v="No"/>
    <x v="0"/>
    <n v="0.625"/>
    <s v="Team2"/>
    <s v="Junior"/>
    <s v="Night"/>
  </r>
  <r>
    <s v="T01064"/>
    <s v="C2067"/>
    <x v="2"/>
    <x v="1"/>
    <d v="2026-03-24T20:31:00"/>
    <d v="2026-03-26T19:31:00"/>
    <x v="25"/>
    <x v="0"/>
    <s v="No"/>
    <n v="4"/>
    <s v="Yes"/>
    <n v="47.000000000058208"/>
    <s v="No"/>
    <x v="1"/>
    <n v="1.9583333333357587"/>
    <s v="Team4"/>
    <s v="Junior"/>
    <s v="Night"/>
  </r>
  <r>
    <s v="T01065"/>
    <s v="C1300"/>
    <x v="0"/>
    <x v="2"/>
    <d v="2026-02-06T06:27:00"/>
    <d v="2026-02-10T05:27:00"/>
    <x v="49"/>
    <x v="0"/>
    <s v="No"/>
    <n v="3"/>
    <s v="Yes"/>
    <n v="94.999999999883585"/>
    <s v="Yes"/>
    <x v="0"/>
    <n v="3.9583333333284827"/>
    <s v="Team5"/>
    <s v="Mid"/>
    <s v="Evening"/>
  </r>
  <r>
    <s v="T01066"/>
    <s v="C0162"/>
    <x v="3"/>
    <x v="1"/>
    <d v="2026-01-13T21:43:00"/>
    <d v="2026-01-16T12:43:00"/>
    <x v="7"/>
    <x v="0"/>
    <s v="No"/>
    <n v="3"/>
    <s v="Yes"/>
    <n v="63"/>
    <s v="Yes"/>
    <x v="2"/>
    <n v="2.625"/>
    <s v="Team2"/>
    <s v="Junior"/>
    <s v="Night"/>
  </r>
  <r>
    <s v="T01067"/>
    <s v="C3885"/>
    <x v="1"/>
    <x v="2"/>
    <d v="2026-02-12T16:58:00"/>
    <d v="2026-02-14T08:58:00"/>
    <x v="2"/>
    <x v="0"/>
    <s v="No"/>
    <n v="3"/>
    <s v="Yes"/>
    <n v="40.000000000116415"/>
    <s v="No"/>
    <x v="0"/>
    <n v="1.6666666666715173"/>
    <s v="Team3"/>
    <s v="Senior"/>
    <s v="Evening"/>
  </r>
  <r>
    <s v="T01068"/>
    <s v="C1250"/>
    <x v="3"/>
    <x v="2"/>
    <d v="2026-01-24T20:58:00"/>
    <d v="2026-01-26T00:58:00"/>
    <x v="3"/>
    <x v="0"/>
    <s v="No"/>
    <n v="5"/>
    <s v="Yes"/>
    <n v="27.999999999941792"/>
    <s v="No"/>
    <x v="2"/>
    <n v="1.1666666666642413"/>
    <s v="Team5"/>
    <s v="Senior"/>
    <s v="Morning"/>
  </r>
  <r>
    <s v="T01069"/>
    <s v="C4831"/>
    <x v="4"/>
    <x v="0"/>
    <d v="2026-01-05T10:37:00"/>
    <d v="2026-01-07T06:37:00"/>
    <x v="34"/>
    <x v="0"/>
    <s v="Yes"/>
    <n v="4"/>
    <s v="Yes"/>
    <n v="43.999999999883585"/>
    <s v="No"/>
    <x v="2"/>
    <n v="1.8333333333284827"/>
    <s v="Team3"/>
    <s v="Senior"/>
    <s v="Night"/>
  </r>
  <r>
    <s v="T01070"/>
    <s v="C1975"/>
    <x v="4"/>
    <x v="2"/>
    <d v="2026-01-09T13:58:00"/>
    <d v="2026-01-12T20:58:00"/>
    <x v="49"/>
    <x v="0"/>
    <s v="No"/>
    <n v="3"/>
    <s v="Yes"/>
    <n v="79.000000000116415"/>
    <s v="Yes"/>
    <x v="2"/>
    <n v="3.2916666666715173"/>
    <s v="Team5"/>
    <s v="Mid"/>
    <s v="Evening"/>
  </r>
  <r>
    <s v="T01071"/>
    <s v="C4848"/>
    <x v="4"/>
    <x v="1"/>
    <d v="2026-01-28T08:14:00"/>
    <d v="2026-01-30T04:14:00"/>
    <x v="11"/>
    <x v="0"/>
    <s v="No"/>
    <n v="3"/>
    <s v="Yes"/>
    <n v="44.000000000058208"/>
    <s v="No"/>
    <x v="2"/>
    <n v="1.8333333333357587"/>
    <s v="Team3"/>
    <s v="Senior"/>
    <s v="Night"/>
  </r>
  <r>
    <s v="T01072"/>
    <s v="C3994"/>
    <x v="3"/>
    <x v="0"/>
    <d v="2026-01-23T06:01:00"/>
    <d v="2026-01-24T12:01:00"/>
    <x v="40"/>
    <x v="0"/>
    <s v="No"/>
    <n v="3"/>
    <s v="Yes"/>
    <n v="30"/>
    <s v="No"/>
    <x v="2"/>
    <n v="1.25"/>
    <s v="Team4"/>
    <s v="Senior"/>
    <s v="Morning"/>
  </r>
  <r>
    <s v="T01073"/>
    <s v="C2760"/>
    <x v="0"/>
    <x v="2"/>
    <d v="2026-02-26T05:34:00"/>
    <d v="2026-02-28T14:34:00"/>
    <x v="30"/>
    <x v="0"/>
    <s v="No"/>
    <n v="4"/>
    <s v="Yes"/>
    <n v="57"/>
    <s v="Yes"/>
    <x v="0"/>
    <n v="2.375"/>
    <s v="Team4"/>
    <s v="Mid"/>
    <s v="Night"/>
  </r>
  <r>
    <s v="T01074"/>
    <s v="C1023"/>
    <x v="2"/>
    <x v="2"/>
    <d v="2026-02-20T19:59:00"/>
    <d v="2026-02-24T13:59:00"/>
    <x v="3"/>
    <x v="0"/>
    <s v="No"/>
    <n v="4"/>
    <s v="Yes"/>
    <n v="90"/>
    <s v="Yes"/>
    <x v="0"/>
    <n v="3.75"/>
    <s v="Team5"/>
    <s v="Senior"/>
    <s v="Morning"/>
  </r>
  <r>
    <s v="T01075"/>
    <s v="C4020"/>
    <x v="3"/>
    <x v="0"/>
    <d v="2026-01-24T13:40:00"/>
    <d v="2026-01-26T03:40:00"/>
    <x v="2"/>
    <x v="0"/>
    <s v="No"/>
    <n v="4"/>
    <s v="Yes"/>
    <n v="38.000000000058208"/>
    <s v="No"/>
    <x v="2"/>
    <n v="1.5833333333357587"/>
    <s v="Team3"/>
    <s v="Senior"/>
    <s v="Evening"/>
  </r>
  <r>
    <s v="T01076"/>
    <s v="C4468"/>
    <x v="4"/>
    <x v="2"/>
    <d v="2026-02-25T12:55:00"/>
    <d v="2026-02-28T07:55:00"/>
    <x v="13"/>
    <x v="0"/>
    <s v="No"/>
    <n v="4"/>
    <s v="Yes"/>
    <n v="66.999999999941792"/>
    <s v="Yes"/>
    <x v="0"/>
    <n v="2.7916666666642413"/>
    <s v="Team5"/>
    <s v="Junior"/>
    <s v="Evening"/>
  </r>
  <r>
    <s v="T01077"/>
    <s v="C3658"/>
    <x v="1"/>
    <x v="0"/>
    <d v="2026-03-06T14:14:00"/>
    <d v="2026-03-06T21:14:00"/>
    <x v="3"/>
    <x v="1"/>
    <s v="No"/>
    <n v="3"/>
    <s v="No"/>
    <n v="7.0000000001164153"/>
    <s v="No"/>
    <x v="1"/>
    <n v="0.29166666667151731"/>
    <s v="Team5"/>
    <s v="Senior"/>
    <s v="Morning"/>
  </r>
  <r>
    <s v="T01078"/>
    <s v="C1913"/>
    <x v="0"/>
    <x v="2"/>
    <d v="2026-02-11T15:49:00"/>
    <d v="2026-02-14T05:49:00"/>
    <x v="15"/>
    <x v="0"/>
    <s v="No"/>
    <n v="3"/>
    <s v="Yes"/>
    <n v="61.999999999883585"/>
    <s v="Yes"/>
    <x v="0"/>
    <n v="2.5833333333284827"/>
    <s v="Team5"/>
    <s v="Junior"/>
    <s v="Evening"/>
  </r>
  <r>
    <s v="T01079"/>
    <s v="C0347"/>
    <x v="2"/>
    <x v="0"/>
    <d v="2026-02-27T06:07:00"/>
    <d v="2026-02-28T13:07:00"/>
    <x v="30"/>
    <x v="0"/>
    <s v="No"/>
    <n v="4"/>
    <s v="Yes"/>
    <n v="30.999999999941792"/>
    <s v="No"/>
    <x v="0"/>
    <n v="1.2916666666642413"/>
    <s v="Team4"/>
    <s v="Mid"/>
    <s v="Night"/>
  </r>
  <r>
    <s v="T01080"/>
    <s v="C0323"/>
    <x v="3"/>
    <x v="2"/>
    <d v="2026-01-27T00:21:00"/>
    <d v="2026-01-29T08:21:00"/>
    <x v="19"/>
    <x v="0"/>
    <s v="No"/>
    <n v="4"/>
    <s v="Yes"/>
    <n v="56.000000000058208"/>
    <s v="Yes"/>
    <x v="2"/>
    <n v="2.3333333333357587"/>
    <s v="Team5"/>
    <s v="Mid"/>
    <s v="Night"/>
  </r>
  <r>
    <s v="T01081"/>
    <s v="C3808"/>
    <x v="0"/>
    <x v="2"/>
    <d v="2026-02-10T17:38:00"/>
    <d v="2026-02-11T22:38:00"/>
    <x v="42"/>
    <x v="0"/>
    <s v="No"/>
    <n v="3"/>
    <s v="Yes"/>
    <n v="29.000000000058208"/>
    <s v="No"/>
    <x v="0"/>
    <n v="1.2083333333357587"/>
    <s v="Team1"/>
    <s v="Senior"/>
    <s v="Evening"/>
  </r>
  <r>
    <s v="T01082"/>
    <s v="C0677"/>
    <x v="2"/>
    <x v="2"/>
    <d v="2026-02-16T03:25:00"/>
    <d v="2026-02-17T06:25:00"/>
    <x v="34"/>
    <x v="0"/>
    <s v="No"/>
    <n v="4"/>
    <s v="Yes"/>
    <n v="27"/>
    <s v="No"/>
    <x v="0"/>
    <n v="1.125"/>
    <s v="Team3"/>
    <s v="Senior"/>
    <s v="Night"/>
  </r>
  <r>
    <s v="T01083"/>
    <s v="C2475"/>
    <x v="3"/>
    <x v="0"/>
    <d v="2026-01-02T12:36:00"/>
    <d v="2026-01-04T08:36:00"/>
    <x v="39"/>
    <x v="0"/>
    <s v="No"/>
    <n v="3"/>
    <s v="Yes"/>
    <n v="43.999999999883585"/>
    <s v="No"/>
    <x v="2"/>
    <n v="1.8333333333284827"/>
    <s v="Team5"/>
    <s v="Junior"/>
    <s v="Evening"/>
  </r>
  <r>
    <s v="T01084"/>
    <s v="C0149"/>
    <x v="2"/>
    <x v="0"/>
    <d v="2026-03-18T19:11:00"/>
    <d v="2026-03-19T01:11:00"/>
    <x v="43"/>
    <x v="0"/>
    <s v="No"/>
    <n v="4"/>
    <s v="Yes"/>
    <n v="6"/>
    <s v="No"/>
    <x v="1"/>
    <n v="0.25"/>
    <s v="Team1"/>
    <s v="Mid"/>
    <s v="Morning"/>
  </r>
  <r>
    <s v="T01085"/>
    <s v="C4113"/>
    <x v="1"/>
    <x v="2"/>
    <d v="2026-02-04T03:11:00"/>
    <d v="2026-02-07T22:11:00"/>
    <x v="29"/>
    <x v="1"/>
    <s v="No"/>
    <n v="4"/>
    <s v="No"/>
    <n v="90.999999999941792"/>
    <s v="Yes"/>
    <x v="0"/>
    <n v="3.7916666666642413"/>
    <s v="Team3"/>
    <s v="Mid"/>
    <s v="Evening"/>
  </r>
  <r>
    <s v="T01086"/>
    <s v="C2226"/>
    <x v="3"/>
    <x v="1"/>
    <d v="2026-01-05T21:01:00"/>
    <d v="2026-01-06T22:01:00"/>
    <x v="17"/>
    <x v="1"/>
    <s v="No"/>
    <n v="3"/>
    <s v="No"/>
    <n v="24.999999999941792"/>
    <s v="No"/>
    <x v="2"/>
    <n v="1.0416666666642413"/>
    <s v="Team2"/>
    <s v="Junior"/>
    <s v="Night"/>
  </r>
  <r>
    <s v="T01087"/>
    <s v="C4543"/>
    <x v="3"/>
    <x v="1"/>
    <d v="2026-03-26T13:24:00"/>
    <d v="2026-03-27T13:24:00"/>
    <x v="11"/>
    <x v="0"/>
    <s v="No"/>
    <n v="4"/>
    <s v="Yes"/>
    <n v="24"/>
    <s v="No"/>
    <x v="1"/>
    <n v="1"/>
    <s v="Team3"/>
    <s v="Senior"/>
    <s v="Night"/>
  </r>
  <r>
    <s v="T01088"/>
    <s v="C4194"/>
    <x v="0"/>
    <x v="0"/>
    <d v="2026-01-24T21:58:00"/>
    <d v="2026-01-26T00:58:00"/>
    <x v="40"/>
    <x v="0"/>
    <s v="No"/>
    <n v="2"/>
    <s v="Yes"/>
    <n v="27"/>
    <s v="No"/>
    <x v="2"/>
    <n v="1.125"/>
    <s v="Team4"/>
    <s v="Senior"/>
    <s v="Morning"/>
  </r>
  <r>
    <s v="T01089"/>
    <s v="C4745"/>
    <x v="3"/>
    <x v="2"/>
    <d v="2026-01-04T14:41:00"/>
    <d v="2026-01-07T09:41:00"/>
    <x v="35"/>
    <x v="0"/>
    <s v="No"/>
    <n v="4"/>
    <s v="Yes"/>
    <n v="66.999999999941792"/>
    <s v="Yes"/>
    <x v="2"/>
    <n v="2.7916666666642413"/>
    <s v="Team1"/>
    <s v="Senior"/>
    <s v="Night"/>
  </r>
  <r>
    <s v="T01090"/>
    <s v="C2769"/>
    <x v="0"/>
    <x v="2"/>
    <d v="2026-03-09T14:25:00"/>
    <d v="2026-03-11T07:25:00"/>
    <x v="20"/>
    <x v="0"/>
    <s v="No"/>
    <n v="4"/>
    <s v="Yes"/>
    <n v="41.000000000058208"/>
    <s v="No"/>
    <x v="1"/>
    <n v="1.7083333333357587"/>
    <s v="Team4"/>
    <s v="Junior"/>
    <s v="Evening"/>
  </r>
  <r>
    <s v="T01091"/>
    <s v="C4538"/>
    <x v="4"/>
    <x v="0"/>
    <d v="2026-01-21T20:41:00"/>
    <d v="2026-01-23T17:41:00"/>
    <x v="33"/>
    <x v="2"/>
    <s v="No"/>
    <n v="5"/>
    <s v="No"/>
    <n v="45"/>
    <s v="No"/>
    <x v="2"/>
    <n v="1.875"/>
    <s v="Team5"/>
    <s v="Junior"/>
    <s v="Night"/>
  </r>
  <r>
    <s v="T01092"/>
    <s v="C0056"/>
    <x v="3"/>
    <x v="0"/>
    <d v="2026-03-06T16:39:00"/>
    <d v="2026-03-08T13:39:00"/>
    <x v="15"/>
    <x v="1"/>
    <s v="No"/>
    <n v="5"/>
    <s v="No"/>
    <n v="45"/>
    <s v="No"/>
    <x v="1"/>
    <n v="1.875"/>
    <s v="Team5"/>
    <s v="Junior"/>
    <s v="Evening"/>
  </r>
  <r>
    <s v="T01093"/>
    <s v="C4667"/>
    <x v="1"/>
    <x v="0"/>
    <d v="2026-01-27T07:47:00"/>
    <d v="2026-01-27T12:47:00"/>
    <x v="13"/>
    <x v="1"/>
    <s v="No"/>
    <n v="4"/>
    <s v="No"/>
    <n v="4.9999999998835847"/>
    <s v="No"/>
    <x v="2"/>
    <n v="0.20833333332848269"/>
    <s v="Team5"/>
    <s v="Junior"/>
    <s v="Evening"/>
  </r>
  <r>
    <s v="T01094"/>
    <s v="C2230"/>
    <x v="2"/>
    <x v="1"/>
    <d v="2026-01-09T00:08:00"/>
    <d v="2026-01-11T06:08:00"/>
    <x v="43"/>
    <x v="1"/>
    <s v="Yes"/>
    <n v="4"/>
    <s v="No"/>
    <n v="54"/>
    <s v="Yes"/>
    <x v="2"/>
    <n v="2.25"/>
    <s v="Team1"/>
    <s v="Mid"/>
    <s v="Morning"/>
  </r>
  <r>
    <s v="T01095"/>
    <s v="C1471"/>
    <x v="2"/>
    <x v="2"/>
    <d v="2026-03-11T09:04:00"/>
    <d v="2026-03-12T23:04:00"/>
    <x v="31"/>
    <x v="0"/>
    <s v="No"/>
    <n v="4"/>
    <s v="Yes"/>
    <n v="37.999999999883585"/>
    <s v="No"/>
    <x v="1"/>
    <n v="1.5833333333284827"/>
    <s v="Team4"/>
    <s v="Senior"/>
    <s v="Evening"/>
  </r>
  <r>
    <s v="T01096"/>
    <s v="C2568"/>
    <x v="2"/>
    <x v="1"/>
    <d v="2026-01-05T22:49:00"/>
    <d v="2026-01-07T00:49:00"/>
    <x v="31"/>
    <x v="0"/>
    <s v="No"/>
    <n v="4"/>
    <s v="Yes"/>
    <n v="26.000000000058208"/>
    <s v="No"/>
    <x v="2"/>
    <n v="1.0833333333357587"/>
    <s v="Team4"/>
    <s v="Senior"/>
    <s v="Evening"/>
  </r>
  <r>
    <s v="T01097"/>
    <s v="C3979"/>
    <x v="3"/>
    <x v="2"/>
    <d v="2026-02-08T09:23:00"/>
    <d v="2026-02-11T13:23:00"/>
    <x v="8"/>
    <x v="1"/>
    <s v="No"/>
    <n v="5"/>
    <s v="No"/>
    <n v="75.999999999941792"/>
    <s v="Yes"/>
    <x v="0"/>
    <n v="3.1666666666642413"/>
    <s v="Team5"/>
    <s v="Senior"/>
    <s v="Morning"/>
  </r>
  <r>
    <s v="T01098"/>
    <s v="C4692"/>
    <x v="0"/>
    <x v="0"/>
    <d v="2026-03-30T07:11:00"/>
    <d v="2026-03-30T10:11:00"/>
    <x v="41"/>
    <x v="0"/>
    <s v="No"/>
    <n v="2"/>
    <s v="Yes"/>
    <n v="3"/>
    <s v="No"/>
    <x v="1"/>
    <n v="0.125"/>
    <s v="Team5"/>
    <s v="Senior"/>
    <s v="Night"/>
  </r>
  <r>
    <s v="T01099"/>
    <s v="C2655"/>
    <x v="4"/>
    <x v="0"/>
    <d v="2026-03-03T05:10:00"/>
    <d v="2026-03-03T09:10:00"/>
    <x v="13"/>
    <x v="0"/>
    <s v="No"/>
    <n v="3"/>
    <s v="Yes"/>
    <n v="3.9999999999417923"/>
    <s v="No"/>
    <x v="1"/>
    <n v="0.16666666666424135"/>
    <s v="Team5"/>
    <s v="Junior"/>
    <s v="Evening"/>
  </r>
  <r>
    <s v="T01100"/>
    <s v="C1527"/>
    <x v="3"/>
    <x v="1"/>
    <d v="2026-03-24T19:17:00"/>
    <d v="2026-03-27T15:17:00"/>
    <x v="13"/>
    <x v="0"/>
    <s v="No"/>
    <n v="5"/>
    <s v="Yes"/>
    <n v="68.000000000058208"/>
    <s v="Yes"/>
    <x v="1"/>
    <n v="2.8333333333357587"/>
    <s v="Team5"/>
    <s v="Junior"/>
    <s v="Evening"/>
  </r>
  <r>
    <s v="T01101"/>
    <s v="C4819"/>
    <x v="3"/>
    <x v="0"/>
    <d v="2026-02-08T22:42:00"/>
    <d v="2026-02-09T16:42:00"/>
    <x v="27"/>
    <x v="2"/>
    <s v="No"/>
    <n v="3"/>
    <s v="No"/>
    <n v="18"/>
    <s v="No"/>
    <x v="0"/>
    <n v="0.75"/>
    <s v="Team1"/>
    <s v="Junior"/>
    <s v="Morning"/>
  </r>
  <r>
    <s v="T01102"/>
    <s v="C3161"/>
    <x v="4"/>
    <x v="0"/>
    <d v="2026-02-24T06:42:00"/>
    <d v="2026-02-25T23:42:00"/>
    <x v="2"/>
    <x v="0"/>
    <s v="No"/>
    <n v="3"/>
    <s v="Yes"/>
    <n v="41.000000000058208"/>
    <s v="No"/>
    <x v="0"/>
    <n v="1.7083333333357587"/>
    <s v="Team3"/>
    <s v="Senior"/>
    <s v="Evening"/>
  </r>
  <r>
    <s v="T01103"/>
    <s v="C4091"/>
    <x v="3"/>
    <x v="0"/>
    <d v="2026-03-23T15:07:00"/>
    <d v="2026-03-24T22:07:00"/>
    <x v="43"/>
    <x v="0"/>
    <s v="No"/>
    <n v="4"/>
    <s v="Yes"/>
    <n v="30.999999999941792"/>
    <s v="No"/>
    <x v="1"/>
    <n v="1.2916666666642413"/>
    <s v="Team1"/>
    <s v="Mid"/>
    <s v="Morning"/>
  </r>
  <r>
    <s v="T01104"/>
    <s v="C3826"/>
    <x v="4"/>
    <x v="0"/>
    <d v="2026-03-04T21:34:00"/>
    <d v="2026-03-05T14:34:00"/>
    <x v="45"/>
    <x v="0"/>
    <s v="No"/>
    <n v="4"/>
    <s v="Yes"/>
    <n v="17.000000000058208"/>
    <s v="No"/>
    <x v="1"/>
    <n v="0.70833333333575865"/>
    <s v="Team4"/>
    <s v="Mid"/>
    <s v="Morning"/>
  </r>
  <r>
    <s v="T01105"/>
    <s v="C3105"/>
    <x v="1"/>
    <x v="0"/>
    <d v="2026-01-14T14:42:00"/>
    <d v="2026-01-14T16:42:00"/>
    <x v="45"/>
    <x v="0"/>
    <s v="No"/>
    <n v="4"/>
    <s v="Yes"/>
    <n v="1.9999999998835847"/>
    <s v="No"/>
    <x v="2"/>
    <n v="8.3333333328482695E-2"/>
    <s v="Team4"/>
    <s v="Mid"/>
    <s v="Morning"/>
  </r>
  <r>
    <s v="T01106"/>
    <s v="C2034"/>
    <x v="4"/>
    <x v="1"/>
    <d v="2026-01-20T05:06:00"/>
    <d v="2026-01-21T07:06:00"/>
    <x v="26"/>
    <x v="0"/>
    <s v="No"/>
    <n v="4"/>
    <s v="Yes"/>
    <n v="25.999999999883585"/>
    <s v="No"/>
    <x v="2"/>
    <n v="1.0833333333284827"/>
    <s v="Team5"/>
    <s v="Senior"/>
    <s v="Night"/>
  </r>
  <r>
    <s v="T01107"/>
    <s v="C3920"/>
    <x v="3"/>
    <x v="0"/>
    <d v="2026-03-28T16:01:00"/>
    <d v="2026-03-28T23:01:00"/>
    <x v="33"/>
    <x v="0"/>
    <s v="Yes"/>
    <n v="3"/>
    <s v="Yes"/>
    <n v="6.9999999999417923"/>
    <s v="No"/>
    <x v="1"/>
    <n v="0.29166666666424135"/>
    <s v="Team5"/>
    <s v="Junior"/>
    <s v="Night"/>
  </r>
  <r>
    <s v="T01108"/>
    <s v="C0849"/>
    <x v="4"/>
    <x v="2"/>
    <d v="2026-02-02T02:27:00"/>
    <d v="2026-02-04T01:27:00"/>
    <x v="9"/>
    <x v="0"/>
    <s v="No"/>
    <n v="4"/>
    <s v="Yes"/>
    <n v="47.000000000058208"/>
    <s v="No"/>
    <x v="0"/>
    <n v="1.9583333333357587"/>
    <s v="Team1"/>
    <s v="Junior"/>
    <s v="Night"/>
  </r>
  <r>
    <s v="T01109"/>
    <s v="C3964"/>
    <x v="2"/>
    <x v="2"/>
    <d v="2026-03-01T22:47:00"/>
    <d v="2026-03-03T12:47:00"/>
    <x v="6"/>
    <x v="0"/>
    <s v="No"/>
    <n v="4"/>
    <s v="Yes"/>
    <n v="37.999999999883585"/>
    <s v="No"/>
    <x v="1"/>
    <n v="1.5833333333284827"/>
    <s v="Team3"/>
    <s v="Mid"/>
    <s v="Night"/>
  </r>
  <r>
    <s v="T01110"/>
    <s v="C4038"/>
    <x v="3"/>
    <x v="0"/>
    <d v="2026-02-04T08:47:00"/>
    <d v="2026-02-04T14:47:00"/>
    <x v="33"/>
    <x v="0"/>
    <s v="No"/>
    <n v="3"/>
    <s v="Yes"/>
    <n v="6"/>
    <s v="No"/>
    <x v="0"/>
    <n v="0.25"/>
    <s v="Team5"/>
    <s v="Junior"/>
    <s v="Night"/>
  </r>
  <r>
    <s v="T01111"/>
    <s v="C4051"/>
    <x v="2"/>
    <x v="0"/>
    <d v="2026-01-18T01:35:00"/>
    <d v="2026-01-19T12:35:00"/>
    <x v="37"/>
    <x v="1"/>
    <s v="No"/>
    <n v="3"/>
    <s v="No"/>
    <n v="35.000000000058208"/>
    <s v="No"/>
    <x v="2"/>
    <n v="1.4583333333357587"/>
    <s v="Team5"/>
    <s v="Junior"/>
    <s v="Evening"/>
  </r>
  <r>
    <s v="T01112"/>
    <s v="C1834"/>
    <x v="3"/>
    <x v="2"/>
    <d v="2026-01-02T08:59:00"/>
    <d v="2026-01-05T05:59:00"/>
    <x v="7"/>
    <x v="0"/>
    <s v="No"/>
    <n v="4"/>
    <s v="Yes"/>
    <n v="69"/>
    <s v="Yes"/>
    <x v="2"/>
    <n v="2.875"/>
    <s v="Team2"/>
    <s v="Junior"/>
    <s v="Night"/>
  </r>
  <r>
    <s v="T01113"/>
    <s v="C4851"/>
    <x v="2"/>
    <x v="0"/>
    <d v="2026-03-04T07:27:00"/>
    <d v="2026-03-05T13:27:00"/>
    <x v="17"/>
    <x v="0"/>
    <s v="No"/>
    <n v="4"/>
    <s v="Yes"/>
    <n v="30"/>
    <s v="No"/>
    <x v="1"/>
    <n v="1.25"/>
    <s v="Team2"/>
    <s v="Junior"/>
    <s v="Night"/>
  </r>
  <r>
    <s v="T01114"/>
    <s v="C3742"/>
    <x v="3"/>
    <x v="2"/>
    <d v="2026-02-25T09:09:00"/>
    <d v="2026-02-27T23:09:00"/>
    <x v="18"/>
    <x v="0"/>
    <s v="No"/>
    <n v="5"/>
    <s v="Yes"/>
    <n v="62.000000000058208"/>
    <s v="Yes"/>
    <x v="0"/>
    <n v="2.5833333333357587"/>
    <s v="Team1"/>
    <s v="Mid"/>
    <s v="Morning"/>
  </r>
  <r>
    <s v="T01115"/>
    <s v="C3298"/>
    <x v="2"/>
    <x v="2"/>
    <d v="2026-03-09T05:15:00"/>
    <d v="2026-03-11T12:15:00"/>
    <x v="43"/>
    <x v="0"/>
    <s v="No"/>
    <n v="4"/>
    <s v="Yes"/>
    <n v="54.999999999941792"/>
    <s v="Yes"/>
    <x v="1"/>
    <n v="2.2916666666642413"/>
    <s v="Team1"/>
    <s v="Mid"/>
    <s v="Morning"/>
  </r>
  <r>
    <s v="T01116"/>
    <s v="C2060"/>
    <x v="4"/>
    <x v="0"/>
    <d v="2026-01-25T11:34:00"/>
    <d v="2026-01-26T08:34:00"/>
    <x v="11"/>
    <x v="0"/>
    <s v="No"/>
    <n v="4"/>
    <s v="Yes"/>
    <n v="21"/>
    <s v="No"/>
    <x v="2"/>
    <n v="0.875"/>
    <s v="Team3"/>
    <s v="Senior"/>
    <s v="Night"/>
  </r>
  <r>
    <s v="T01117"/>
    <s v="C3707"/>
    <x v="3"/>
    <x v="0"/>
    <d v="2026-02-28T16:09:00"/>
    <d v="2026-03-02T01:09:00"/>
    <x v="5"/>
    <x v="0"/>
    <s v="No"/>
    <n v="5"/>
    <s v="Yes"/>
    <n v="33"/>
    <s v="No"/>
    <x v="0"/>
    <n v="1.375"/>
    <s v="Team1"/>
    <s v="Senior"/>
    <s v="Evening"/>
  </r>
  <r>
    <s v="T01118"/>
    <s v="C1170"/>
    <x v="1"/>
    <x v="1"/>
    <d v="2026-03-23T01:19:00"/>
    <d v="2026-03-23T15:19:00"/>
    <x v="14"/>
    <x v="0"/>
    <s v="No"/>
    <n v="3"/>
    <s v="Yes"/>
    <n v="14.000000000058208"/>
    <s v="No"/>
    <x v="1"/>
    <n v="0.58333333333575865"/>
    <s v="Team4"/>
    <s v="Senior"/>
    <s v="Night"/>
  </r>
  <r>
    <s v="T01119"/>
    <s v="C0407"/>
    <x v="4"/>
    <x v="0"/>
    <d v="2026-02-23T03:27:00"/>
    <d v="2026-02-23T11:27:00"/>
    <x v="27"/>
    <x v="0"/>
    <s v="Yes"/>
    <n v="3"/>
    <s v="Yes"/>
    <n v="7.9999999998835847"/>
    <s v="No"/>
    <x v="0"/>
    <n v="0.33333333332848269"/>
    <s v="Team1"/>
    <s v="Junior"/>
    <s v="Morning"/>
  </r>
  <r>
    <s v="T01120"/>
    <s v="C2851"/>
    <x v="2"/>
    <x v="0"/>
    <d v="2026-03-07T05:03:00"/>
    <d v="2026-03-08T18:03:00"/>
    <x v="0"/>
    <x v="0"/>
    <s v="No"/>
    <n v="3"/>
    <s v="Yes"/>
    <n v="36.999999999941792"/>
    <s v="No"/>
    <x v="1"/>
    <n v="1.5416666666642413"/>
    <s v="Team1"/>
    <s v="Senior"/>
    <s v="Morning"/>
  </r>
  <r>
    <s v="T01121"/>
    <s v="C3368"/>
    <x v="1"/>
    <x v="1"/>
    <d v="2026-01-29T04:52:00"/>
    <d v="2026-01-29T17:52:00"/>
    <x v="27"/>
    <x v="0"/>
    <s v="No"/>
    <n v="4"/>
    <s v="Yes"/>
    <n v="12.999999999941792"/>
    <s v="No"/>
    <x v="2"/>
    <n v="0.54166666666424135"/>
    <s v="Team1"/>
    <s v="Junior"/>
    <s v="Morning"/>
  </r>
  <r>
    <s v="T01122"/>
    <s v="C2208"/>
    <x v="1"/>
    <x v="2"/>
    <d v="2026-03-11T05:21:00"/>
    <d v="2026-03-12T16:21:00"/>
    <x v="1"/>
    <x v="0"/>
    <s v="No"/>
    <n v="4"/>
    <s v="Yes"/>
    <n v="35.000000000058208"/>
    <s v="No"/>
    <x v="1"/>
    <n v="1.4583333333357587"/>
    <s v="Team4"/>
    <s v="Senior"/>
    <s v="Evening"/>
  </r>
  <r>
    <s v="T01123"/>
    <s v="C3529"/>
    <x v="3"/>
    <x v="2"/>
    <d v="2026-01-29T06:26:00"/>
    <d v="2026-01-29T18:26:00"/>
    <x v="7"/>
    <x v="1"/>
    <s v="No"/>
    <n v="2"/>
    <s v="No"/>
    <n v="12"/>
    <s v="No"/>
    <x v="2"/>
    <n v="0.5"/>
    <s v="Team2"/>
    <s v="Junior"/>
    <s v="Night"/>
  </r>
  <r>
    <s v="T01124"/>
    <s v="C3112"/>
    <x v="4"/>
    <x v="1"/>
    <d v="2026-01-18T16:54:00"/>
    <d v="2026-01-20T02:54:00"/>
    <x v="2"/>
    <x v="0"/>
    <s v="No"/>
    <n v="5"/>
    <s v="Yes"/>
    <n v="33.999999999941792"/>
    <s v="No"/>
    <x v="2"/>
    <n v="1.4166666666642413"/>
    <s v="Team3"/>
    <s v="Senior"/>
    <s v="Evening"/>
  </r>
  <r>
    <s v="T01125"/>
    <s v="C3171"/>
    <x v="1"/>
    <x v="2"/>
    <d v="2026-01-22T05:35:00"/>
    <d v="2026-01-23T06:35:00"/>
    <x v="33"/>
    <x v="0"/>
    <s v="No"/>
    <n v="3"/>
    <s v="Yes"/>
    <n v="24.999999999941792"/>
    <s v="No"/>
    <x v="2"/>
    <n v="1.0416666666642413"/>
    <s v="Team5"/>
    <s v="Junior"/>
    <s v="Night"/>
  </r>
  <r>
    <s v="T01126"/>
    <s v="C3901"/>
    <x v="2"/>
    <x v="1"/>
    <d v="2026-01-28T14:34:00"/>
    <d v="2026-01-30T05:34:00"/>
    <x v="29"/>
    <x v="2"/>
    <s v="No"/>
    <n v="5"/>
    <s v="No"/>
    <n v="39"/>
    <s v="No"/>
    <x v="2"/>
    <n v="1.625"/>
    <s v="Team3"/>
    <s v="Mid"/>
    <s v="Evening"/>
  </r>
  <r>
    <s v="T01127"/>
    <s v="C2268"/>
    <x v="0"/>
    <x v="0"/>
    <d v="2026-02-08T23:40:00"/>
    <d v="2026-02-09T22:40:00"/>
    <x v="34"/>
    <x v="0"/>
    <s v="No"/>
    <n v="4"/>
    <s v="Yes"/>
    <n v="23.000000000058208"/>
    <s v="No"/>
    <x v="0"/>
    <n v="0.95833333333575865"/>
    <s v="Team3"/>
    <s v="Senior"/>
    <s v="Night"/>
  </r>
  <r>
    <s v="T01128"/>
    <s v="C1967"/>
    <x v="0"/>
    <x v="2"/>
    <d v="2026-03-25T16:25:00"/>
    <d v="2026-03-28T02:25:00"/>
    <x v="0"/>
    <x v="0"/>
    <s v="No"/>
    <n v="3"/>
    <s v="Yes"/>
    <n v="57.999999999941792"/>
    <s v="Yes"/>
    <x v="1"/>
    <n v="2.4166666666642413"/>
    <s v="Team1"/>
    <s v="Senior"/>
    <s v="Morning"/>
  </r>
  <r>
    <s v="T01129"/>
    <s v="C1297"/>
    <x v="3"/>
    <x v="0"/>
    <d v="2026-02-09T03:51:00"/>
    <d v="2026-02-09T08:51:00"/>
    <x v="4"/>
    <x v="0"/>
    <s v="No"/>
    <n v="5"/>
    <s v="Yes"/>
    <n v="5.0000000000582077"/>
    <s v="No"/>
    <x v="0"/>
    <n v="0.20833333333575865"/>
    <s v="Team5"/>
    <s v="Senior"/>
    <s v="Evening"/>
  </r>
  <r>
    <s v="T01130"/>
    <s v="C4735"/>
    <x v="4"/>
    <x v="0"/>
    <d v="2026-03-26T12:45:00"/>
    <d v="2026-03-26T14:45:00"/>
    <x v="19"/>
    <x v="0"/>
    <s v="No"/>
    <n v="4"/>
    <s v="Yes"/>
    <n v="2.0000000000582077"/>
    <s v="No"/>
    <x v="1"/>
    <n v="8.3333333335758653E-2"/>
    <s v="Team5"/>
    <s v="Mid"/>
    <s v="Night"/>
  </r>
  <r>
    <s v="T01131"/>
    <s v="C1670"/>
    <x v="3"/>
    <x v="0"/>
    <d v="2026-02-13T10:47:00"/>
    <d v="2026-02-14T15:47:00"/>
    <x v="22"/>
    <x v="0"/>
    <s v="No"/>
    <n v="2"/>
    <s v="Yes"/>
    <n v="28.999999999883585"/>
    <s v="No"/>
    <x v="0"/>
    <n v="1.2083333333284827"/>
    <s v="Team4"/>
    <s v="Junior"/>
    <s v="Morning"/>
  </r>
  <r>
    <s v="T01132"/>
    <s v="C4315"/>
    <x v="3"/>
    <x v="0"/>
    <d v="2026-01-20T18:22:00"/>
    <d v="2026-01-22T12:22:00"/>
    <x v="43"/>
    <x v="0"/>
    <s v="No"/>
    <n v="5"/>
    <s v="Yes"/>
    <n v="42"/>
    <s v="No"/>
    <x v="2"/>
    <n v="1.75"/>
    <s v="Team1"/>
    <s v="Mid"/>
    <s v="Morning"/>
  </r>
  <r>
    <s v="T01133"/>
    <s v="C2170"/>
    <x v="4"/>
    <x v="1"/>
    <d v="2026-01-03T13:36:00"/>
    <d v="2026-01-05T08:36:00"/>
    <x v="7"/>
    <x v="0"/>
    <s v="No"/>
    <n v="4"/>
    <s v="Yes"/>
    <n v="42.999999999941792"/>
    <s v="No"/>
    <x v="2"/>
    <n v="1.7916666666642413"/>
    <s v="Team2"/>
    <s v="Junior"/>
    <s v="Night"/>
  </r>
  <r>
    <s v="T01134"/>
    <s v="C2720"/>
    <x v="1"/>
    <x v="1"/>
    <d v="2026-02-14T17:49:00"/>
    <d v="2026-02-15T23:49:00"/>
    <x v="47"/>
    <x v="0"/>
    <s v="No"/>
    <n v="5"/>
    <s v="Yes"/>
    <n v="30"/>
    <s v="No"/>
    <x v="0"/>
    <n v="1.25"/>
    <s v="Team4"/>
    <s v="Senior"/>
    <s v="Night"/>
  </r>
  <r>
    <s v="T01135"/>
    <s v="C1096"/>
    <x v="1"/>
    <x v="1"/>
    <d v="2026-01-18T15:22:00"/>
    <d v="2026-01-21T02:22:00"/>
    <x v="48"/>
    <x v="0"/>
    <s v="No"/>
    <n v="5"/>
    <s v="Yes"/>
    <n v="59.000000000058208"/>
    <s v="Yes"/>
    <x v="2"/>
    <n v="2.4583333333357587"/>
    <s v="Team1"/>
    <s v="Mid"/>
    <s v="Morning"/>
  </r>
  <r>
    <s v="T01136"/>
    <s v="C3926"/>
    <x v="1"/>
    <x v="0"/>
    <d v="2026-03-19T07:10:00"/>
    <d v="2026-03-20T04:10:00"/>
    <x v="10"/>
    <x v="0"/>
    <s v="No"/>
    <n v="3"/>
    <s v="Yes"/>
    <n v="21"/>
    <s v="No"/>
    <x v="1"/>
    <n v="0.875"/>
    <s v="Team1"/>
    <s v="Senior"/>
    <s v="Night"/>
  </r>
  <r>
    <s v="T01137"/>
    <s v="C3927"/>
    <x v="4"/>
    <x v="0"/>
    <d v="2026-02-15T10:11:00"/>
    <d v="2026-02-17T09:11:00"/>
    <x v="38"/>
    <x v="0"/>
    <s v="No"/>
    <n v="4"/>
    <s v="Yes"/>
    <n v="47.000000000058208"/>
    <s v="No"/>
    <x v="0"/>
    <n v="1.9583333333357587"/>
    <s v="Team5"/>
    <s v="Senior"/>
    <s v="Evening"/>
  </r>
  <r>
    <s v="T01138"/>
    <s v="C0666"/>
    <x v="1"/>
    <x v="0"/>
    <d v="2026-03-30T06:20:00"/>
    <d v="2026-03-31T23:20:00"/>
    <x v="15"/>
    <x v="0"/>
    <s v="No"/>
    <n v="3"/>
    <s v="Yes"/>
    <n v="40.999999999883585"/>
    <s v="No"/>
    <x v="1"/>
    <n v="1.7083333333284827"/>
    <s v="Team5"/>
    <s v="Junior"/>
    <s v="Evening"/>
  </r>
  <r>
    <s v="T01139"/>
    <s v="C4850"/>
    <x v="2"/>
    <x v="2"/>
    <d v="2026-02-13T11:37:00"/>
    <d v="2026-02-16T22:37:00"/>
    <x v="34"/>
    <x v="0"/>
    <s v="No"/>
    <n v="3"/>
    <s v="Yes"/>
    <n v="83.000000000058208"/>
    <s v="Yes"/>
    <x v="0"/>
    <n v="3.4583333333357587"/>
    <s v="Team3"/>
    <s v="Senior"/>
    <s v="Night"/>
  </r>
  <r>
    <s v="T01140"/>
    <s v="C2066"/>
    <x v="2"/>
    <x v="2"/>
    <d v="2026-01-03T05:29:00"/>
    <d v="2026-01-06T19:29:00"/>
    <x v="32"/>
    <x v="0"/>
    <s v="No"/>
    <n v="3"/>
    <s v="Yes"/>
    <n v="85.999999999883585"/>
    <s v="Yes"/>
    <x v="2"/>
    <n v="3.5833333333284827"/>
    <s v="Team3"/>
    <s v="Mid"/>
    <s v="Evening"/>
  </r>
  <r>
    <s v="T01141"/>
    <s v="C3239"/>
    <x v="3"/>
    <x v="1"/>
    <d v="2026-03-05T05:58:00"/>
    <d v="2026-03-07T19:58:00"/>
    <x v="38"/>
    <x v="0"/>
    <s v="No"/>
    <n v="2"/>
    <s v="Yes"/>
    <n v="61.999999999883585"/>
    <s v="Yes"/>
    <x v="1"/>
    <n v="2.5833333333284827"/>
    <s v="Team5"/>
    <s v="Senior"/>
    <s v="Evening"/>
  </r>
  <r>
    <s v="T01142"/>
    <s v="C0777"/>
    <x v="3"/>
    <x v="2"/>
    <d v="2026-02-19T17:37:00"/>
    <d v="2026-02-23T11:37:00"/>
    <x v="47"/>
    <x v="0"/>
    <s v="No"/>
    <n v="4"/>
    <s v="Yes"/>
    <n v="90"/>
    <s v="Yes"/>
    <x v="0"/>
    <n v="3.75"/>
    <s v="Team4"/>
    <s v="Senior"/>
    <s v="Night"/>
  </r>
  <r>
    <s v="T01143"/>
    <s v="C0704"/>
    <x v="2"/>
    <x v="2"/>
    <d v="2026-03-06T18:04:00"/>
    <d v="2026-03-10T14:04:00"/>
    <x v="27"/>
    <x v="0"/>
    <s v="No"/>
    <n v="4"/>
    <s v="Yes"/>
    <n v="91.999999999883585"/>
    <s v="Yes"/>
    <x v="1"/>
    <n v="3.8333333333284827"/>
    <s v="Team1"/>
    <s v="Junior"/>
    <s v="Morning"/>
  </r>
  <r>
    <s v="T01144"/>
    <s v="C3652"/>
    <x v="3"/>
    <x v="1"/>
    <d v="2026-01-08T08:12:00"/>
    <d v="2026-01-10T07:12:00"/>
    <x v="27"/>
    <x v="0"/>
    <s v="No"/>
    <n v="4"/>
    <s v="Yes"/>
    <n v="47.000000000058208"/>
    <s v="No"/>
    <x v="2"/>
    <n v="1.9583333333357587"/>
    <s v="Team1"/>
    <s v="Junior"/>
    <s v="Morning"/>
  </r>
  <r>
    <s v="T01145"/>
    <s v="C1600"/>
    <x v="2"/>
    <x v="0"/>
    <d v="2026-02-04T22:32:00"/>
    <d v="2026-02-06T13:32:00"/>
    <x v="33"/>
    <x v="0"/>
    <s v="No"/>
    <n v="4"/>
    <s v="Yes"/>
    <n v="39"/>
    <s v="No"/>
    <x v="0"/>
    <n v="1.625"/>
    <s v="Team5"/>
    <s v="Junior"/>
    <s v="Night"/>
  </r>
  <r>
    <s v="T01146"/>
    <s v="C3156"/>
    <x v="3"/>
    <x v="1"/>
    <d v="2026-03-25T04:58:00"/>
    <d v="2026-03-26T21:58:00"/>
    <x v="4"/>
    <x v="0"/>
    <s v="No"/>
    <n v="3"/>
    <s v="Yes"/>
    <n v="41.000000000058208"/>
    <s v="No"/>
    <x v="1"/>
    <n v="1.7083333333357587"/>
    <s v="Team5"/>
    <s v="Senior"/>
    <s v="Evening"/>
  </r>
  <r>
    <s v="T01147"/>
    <s v="C1328"/>
    <x v="3"/>
    <x v="2"/>
    <d v="2026-01-13T03:17:00"/>
    <d v="2026-01-13T10:17:00"/>
    <x v="36"/>
    <x v="0"/>
    <s v="No"/>
    <n v="5"/>
    <s v="Yes"/>
    <n v="6.9999999999417923"/>
    <s v="No"/>
    <x v="2"/>
    <n v="0.29166666666424135"/>
    <s v="Team1"/>
    <s v="Junior"/>
    <s v="Morning"/>
  </r>
  <r>
    <s v="T01148"/>
    <s v="C1710"/>
    <x v="3"/>
    <x v="1"/>
    <d v="2026-02-20T23:56:00"/>
    <d v="2026-02-23T01:56:00"/>
    <x v="47"/>
    <x v="0"/>
    <s v="No"/>
    <n v="4"/>
    <s v="Yes"/>
    <n v="50.000000000058208"/>
    <s v="Yes"/>
    <x v="0"/>
    <n v="2.0833333333357587"/>
    <s v="Team4"/>
    <s v="Senior"/>
    <s v="Night"/>
  </r>
  <r>
    <s v="T01149"/>
    <s v="C1713"/>
    <x v="0"/>
    <x v="0"/>
    <d v="2026-02-06T14:19:00"/>
    <d v="2026-02-07T02:19:00"/>
    <x v="33"/>
    <x v="0"/>
    <s v="No"/>
    <n v="5"/>
    <s v="Yes"/>
    <n v="12"/>
    <s v="No"/>
    <x v="0"/>
    <n v="0.5"/>
    <s v="Team5"/>
    <s v="Junior"/>
    <s v="Night"/>
  </r>
  <r>
    <s v="T01150"/>
    <s v="C3229"/>
    <x v="3"/>
    <x v="0"/>
    <d v="2026-03-24T03:13:00"/>
    <d v="2026-03-24T19:13:00"/>
    <x v="16"/>
    <x v="0"/>
    <s v="No"/>
    <n v="5"/>
    <s v="Yes"/>
    <n v="15.999999999941792"/>
    <s v="No"/>
    <x v="1"/>
    <n v="0.66666666666424135"/>
    <s v="Team3"/>
    <s v="Junior"/>
    <s v="Evening"/>
  </r>
  <r>
    <s v="T01151"/>
    <s v="C0882"/>
    <x v="3"/>
    <x v="0"/>
    <d v="2026-01-02T18:47:00"/>
    <d v="2026-01-04T06:47:00"/>
    <x v="44"/>
    <x v="1"/>
    <s v="No"/>
    <n v="5"/>
    <s v="No"/>
    <n v="36"/>
    <s v="No"/>
    <x v="2"/>
    <n v="1.5"/>
    <s v="Team3"/>
    <s v="Senior"/>
    <s v="Evening"/>
  </r>
  <r>
    <s v="T01152"/>
    <s v="C2152"/>
    <x v="4"/>
    <x v="1"/>
    <d v="2026-01-16T23:53:00"/>
    <d v="2026-01-17T22:53:00"/>
    <x v="18"/>
    <x v="0"/>
    <s v="No"/>
    <n v="5"/>
    <s v="Yes"/>
    <n v="23.000000000058208"/>
    <s v="No"/>
    <x v="2"/>
    <n v="0.95833333333575865"/>
    <s v="Team1"/>
    <s v="Mid"/>
    <s v="Morning"/>
  </r>
  <r>
    <s v="T01153"/>
    <s v="C3141"/>
    <x v="4"/>
    <x v="1"/>
    <d v="2026-03-20T02:46:00"/>
    <d v="2026-03-22T14:46:00"/>
    <x v="12"/>
    <x v="0"/>
    <s v="No"/>
    <n v="5"/>
    <s v="Yes"/>
    <n v="60"/>
    <s v="Yes"/>
    <x v="1"/>
    <n v="2.5"/>
    <s v="Team1"/>
    <s v="Junior"/>
    <s v="Morning"/>
  </r>
  <r>
    <s v="T01154"/>
    <s v="C3766"/>
    <x v="4"/>
    <x v="0"/>
    <d v="2026-03-24T02:05:00"/>
    <d v="2026-03-24T23:05:00"/>
    <x v="46"/>
    <x v="0"/>
    <s v="No"/>
    <n v="5"/>
    <s v="Yes"/>
    <n v="21"/>
    <s v="No"/>
    <x v="1"/>
    <n v="0.875"/>
    <s v="Team5"/>
    <s v="Senior"/>
    <s v="Evening"/>
  </r>
  <r>
    <s v="T01155"/>
    <s v="C0318"/>
    <x v="4"/>
    <x v="0"/>
    <d v="2026-02-06T14:20:00"/>
    <d v="2026-02-07T00:20:00"/>
    <x v="28"/>
    <x v="0"/>
    <s v="No"/>
    <n v="4"/>
    <s v="Yes"/>
    <n v="10.000000000116415"/>
    <s v="No"/>
    <x v="0"/>
    <n v="0.41666666667151731"/>
    <s v="Team3"/>
    <s v="Mid"/>
    <s v="Night"/>
  </r>
  <r>
    <s v="T01156"/>
    <s v="C3071"/>
    <x v="0"/>
    <x v="2"/>
    <d v="2026-02-13T14:29:00"/>
    <d v="2026-02-15T17:29:00"/>
    <x v="25"/>
    <x v="1"/>
    <s v="No"/>
    <n v="4"/>
    <s v="No"/>
    <n v="51"/>
    <s v="Yes"/>
    <x v="0"/>
    <n v="2.125"/>
    <s v="Team4"/>
    <s v="Junior"/>
    <s v="Night"/>
  </r>
  <r>
    <s v="T01157"/>
    <s v="C1546"/>
    <x v="3"/>
    <x v="2"/>
    <d v="2026-03-09T19:18:00"/>
    <d v="2026-03-11T14:18:00"/>
    <x v="35"/>
    <x v="1"/>
    <s v="Yes"/>
    <n v="4"/>
    <s v="No"/>
    <n v="42.999999999941792"/>
    <s v="No"/>
    <x v="1"/>
    <n v="1.7916666666642413"/>
    <s v="Team1"/>
    <s v="Senior"/>
    <s v="Night"/>
  </r>
  <r>
    <s v="T01158"/>
    <s v="C4874"/>
    <x v="1"/>
    <x v="0"/>
    <d v="2026-03-01T19:55:00"/>
    <d v="2026-03-02T12:55:00"/>
    <x v="15"/>
    <x v="1"/>
    <s v="No"/>
    <n v="3"/>
    <s v="No"/>
    <n v="17.000000000058208"/>
    <s v="No"/>
    <x v="1"/>
    <n v="0.70833333333575865"/>
    <s v="Team5"/>
    <s v="Junior"/>
    <s v="Evening"/>
  </r>
  <r>
    <s v="T01159"/>
    <s v="C4983"/>
    <x v="4"/>
    <x v="1"/>
    <d v="2026-03-16T16:28:00"/>
    <d v="2026-03-18T04:28:00"/>
    <x v="33"/>
    <x v="2"/>
    <s v="Yes"/>
    <n v="3"/>
    <s v="No"/>
    <n v="36"/>
    <s v="No"/>
    <x v="1"/>
    <n v="1.5"/>
    <s v="Team5"/>
    <s v="Junior"/>
    <s v="Night"/>
  </r>
  <r>
    <s v="T01160"/>
    <s v="C3864"/>
    <x v="3"/>
    <x v="0"/>
    <d v="2026-01-22T12:36:00"/>
    <d v="2026-01-22T18:36:00"/>
    <x v="17"/>
    <x v="0"/>
    <s v="No"/>
    <n v="4"/>
    <s v="Yes"/>
    <n v="6"/>
    <s v="No"/>
    <x v="2"/>
    <n v="0.25"/>
    <s v="Team2"/>
    <s v="Junior"/>
    <s v="Night"/>
  </r>
  <r>
    <s v="T01161"/>
    <s v="C3730"/>
    <x v="1"/>
    <x v="1"/>
    <d v="2026-02-01T15:35:00"/>
    <d v="2026-02-02T09:35:00"/>
    <x v="32"/>
    <x v="0"/>
    <s v="No"/>
    <n v="3"/>
    <s v="Yes"/>
    <n v="18"/>
    <s v="No"/>
    <x v="0"/>
    <n v="0.75"/>
    <s v="Team3"/>
    <s v="Mid"/>
    <s v="Evening"/>
  </r>
  <r>
    <s v="T01162"/>
    <s v="C4756"/>
    <x v="3"/>
    <x v="0"/>
    <d v="2026-01-14T22:35:00"/>
    <d v="2026-01-15T02:35:00"/>
    <x v="43"/>
    <x v="0"/>
    <s v="No"/>
    <n v="3"/>
    <s v="Yes"/>
    <n v="4.0000000001164153"/>
    <s v="No"/>
    <x v="2"/>
    <n v="0.16666666667151731"/>
    <s v="Team1"/>
    <s v="Mid"/>
    <s v="Morning"/>
  </r>
  <r>
    <s v="T01163"/>
    <s v="C3906"/>
    <x v="2"/>
    <x v="0"/>
    <d v="2026-01-25T17:59:00"/>
    <d v="2026-01-25T22:59:00"/>
    <x v="29"/>
    <x v="0"/>
    <s v="No"/>
    <n v="5"/>
    <s v="Yes"/>
    <n v="5.0000000000582077"/>
    <s v="No"/>
    <x v="2"/>
    <n v="0.20833333333575865"/>
    <s v="Team3"/>
    <s v="Mid"/>
    <s v="Evening"/>
  </r>
  <r>
    <s v="T01164"/>
    <s v="C3952"/>
    <x v="3"/>
    <x v="2"/>
    <d v="2026-03-13T10:01:00"/>
    <d v="2026-03-15T17:01:00"/>
    <x v="38"/>
    <x v="0"/>
    <s v="No"/>
    <n v="4"/>
    <s v="Yes"/>
    <n v="54.999999999941792"/>
    <s v="Yes"/>
    <x v="1"/>
    <n v="2.2916666666642413"/>
    <s v="Team5"/>
    <s v="Senior"/>
    <s v="Evening"/>
  </r>
  <r>
    <s v="T01165"/>
    <s v="C1938"/>
    <x v="3"/>
    <x v="1"/>
    <d v="2026-02-18T21:59:00"/>
    <d v="2026-02-20T12:59:00"/>
    <x v="35"/>
    <x v="0"/>
    <s v="No"/>
    <n v="4"/>
    <s v="Yes"/>
    <n v="39"/>
    <s v="No"/>
    <x v="0"/>
    <n v="1.625"/>
    <s v="Team1"/>
    <s v="Senior"/>
    <s v="Night"/>
  </r>
  <r>
    <s v="T01166"/>
    <s v="C0367"/>
    <x v="3"/>
    <x v="0"/>
    <d v="2026-02-05T02:12:00"/>
    <d v="2026-02-05T13:12:00"/>
    <x v="1"/>
    <x v="0"/>
    <s v="No"/>
    <n v="2"/>
    <s v="Yes"/>
    <n v="11.000000000058208"/>
    <s v="No"/>
    <x v="0"/>
    <n v="0.45833333333575865"/>
    <s v="Team4"/>
    <s v="Senior"/>
    <s v="Evening"/>
  </r>
  <r>
    <s v="T01167"/>
    <s v="C3209"/>
    <x v="4"/>
    <x v="0"/>
    <d v="2026-03-08T12:50:00"/>
    <d v="2026-03-09T22:50:00"/>
    <x v="42"/>
    <x v="0"/>
    <s v="Yes"/>
    <n v="2"/>
    <s v="Yes"/>
    <n v="34.000000000116415"/>
    <s v="No"/>
    <x v="1"/>
    <n v="1.4166666666715173"/>
    <s v="Team1"/>
    <s v="Senior"/>
    <s v="Evening"/>
  </r>
  <r>
    <s v="T01168"/>
    <s v="C0351"/>
    <x v="0"/>
    <x v="0"/>
    <d v="2026-03-08T09:00:00"/>
    <d v="2026-03-10T06:00:00"/>
    <x v="27"/>
    <x v="0"/>
    <s v="No"/>
    <n v="3"/>
    <s v="Yes"/>
    <n v="45"/>
    <s v="No"/>
    <x v="1"/>
    <n v="1.875"/>
    <s v="Team1"/>
    <s v="Junior"/>
    <s v="Morning"/>
  </r>
  <r>
    <s v="T01169"/>
    <s v="C4706"/>
    <x v="1"/>
    <x v="1"/>
    <d v="2026-03-26T14:42:00"/>
    <d v="2026-03-28T02:42:00"/>
    <x v="29"/>
    <x v="0"/>
    <s v="No"/>
    <n v="4"/>
    <s v="Yes"/>
    <n v="36"/>
    <s v="No"/>
    <x v="1"/>
    <n v="1.5"/>
    <s v="Team3"/>
    <s v="Mid"/>
    <s v="Evening"/>
  </r>
  <r>
    <s v="T01170"/>
    <s v="C4880"/>
    <x v="0"/>
    <x v="0"/>
    <d v="2026-01-16T18:44:00"/>
    <d v="2026-01-17T11:44:00"/>
    <x v="30"/>
    <x v="0"/>
    <s v="No"/>
    <n v="4"/>
    <s v="Yes"/>
    <n v="17.000000000058208"/>
    <s v="No"/>
    <x v="2"/>
    <n v="0.70833333333575865"/>
    <s v="Team4"/>
    <s v="Mid"/>
    <s v="Night"/>
  </r>
  <r>
    <s v="T01171"/>
    <s v="C2079"/>
    <x v="4"/>
    <x v="1"/>
    <d v="2026-01-17T19:36:00"/>
    <d v="2026-01-18T01:36:00"/>
    <x v="17"/>
    <x v="0"/>
    <s v="No"/>
    <n v="5"/>
    <s v="Yes"/>
    <n v="6"/>
    <s v="No"/>
    <x v="2"/>
    <n v="0.25"/>
    <s v="Team2"/>
    <s v="Junior"/>
    <s v="Night"/>
  </r>
  <r>
    <s v="T01172"/>
    <s v="C0665"/>
    <x v="0"/>
    <x v="2"/>
    <d v="2026-02-23T18:05:00"/>
    <d v="2026-02-26T17:05:00"/>
    <x v="27"/>
    <x v="0"/>
    <s v="No"/>
    <n v="4"/>
    <s v="Yes"/>
    <n v="71.000000000058208"/>
    <s v="Yes"/>
    <x v="0"/>
    <n v="2.9583333333357587"/>
    <s v="Team1"/>
    <s v="Junior"/>
    <s v="Morning"/>
  </r>
  <r>
    <s v="T01173"/>
    <s v="C4401"/>
    <x v="3"/>
    <x v="1"/>
    <d v="2026-03-07T17:47:00"/>
    <d v="2026-03-07T21:47:00"/>
    <x v="22"/>
    <x v="0"/>
    <s v="No"/>
    <n v="4"/>
    <s v="Yes"/>
    <n v="3.9999999999417923"/>
    <s v="No"/>
    <x v="1"/>
    <n v="0.16666666666424135"/>
    <s v="Team4"/>
    <s v="Junior"/>
    <s v="Morning"/>
  </r>
  <r>
    <s v="T01174"/>
    <s v="C0047"/>
    <x v="3"/>
    <x v="2"/>
    <d v="2026-01-04T01:26:00"/>
    <d v="2026-01-07T03:26:00"/>
    <x v="42"/>
    <x v="0"/>
    <s v="No"/>
    <n v="4"/>
    <s v="Yes"/>
    <n v="74.000000000058208"/>
    <s v="Yes"/>
    <x v="2"/>
    <n v="3.0833333333357587"/>
    <s v="Team1"/>
    <s v="Senior"/>
    <s v="Evening"/>
  </r>
  <r>
    <s v="T01175"/>
    <s v="C1566"/>
    <x v="4"/>
    <x v="0"/>
    <d v="2026-02-09T19:39:00"/>
    <d v="2026-02-10T22:39:00"/>
    <x v="37"/>
    <x v="1"/>
    <s v="No"/>
    <n v="3"/>
    <s v="No"/>
    <n v="27"/>
    <s v="No"/>
    <x v="0"/>
    <n v="1.125"/>
    <s v="Team5"/>
    <s v="Junior"/>
    <s v="Evening"/>
  </r>
  <r>
    <s v="T01176"/>
    <s v="C2407"/>
    <x v="1"/>
    <x v="0"/>
    <d v="2026-02-05T14:20:00"/>
    <d v="2026-02-07T02:20:00"/>
    <x v="16"/>
    <x v="0"/>
    <s v="No"/>
    <n v="3"/>
    <s v="Yes"/>
    <n v="36"/>
    <s v="No"/>
    <x v="0"/>
    <n v="1.5"/>
    <s v="Team3"/>
    <s v="Junior"/>
    <s v="Evening"/>
  </r>
  <r>
    <s v="T01177"/>
    <s v="C4355"/>
    <x v="1"/>
    <x v="2"/>
    <d v="2026-03-09T19:23:00"/>
    <d v="2026-03-11T15:23:00"/>
    <x v="39"/>
    <x v="0"/>
    <s v="No"/>
    <n v="2"/>
    <s v="Yes"/>
    <n v="44.000000000058208"/>
    <s v="No"/>
    <x v="1"/>
    <n v="1.8333333333357587"/>
    <s v="Team5"/>
    <s v="Junior"/>
    <s v="Evening"/>
  </r>
  <r>
    <s v="T01178"/>
    <s v="C4599"/>
    <x v="2"/>
    <x v="2"/>
    <d v="2026-02-15T16:40:00"/>
    <d v="2026-02-19T01:40:00"/>
    <x v="46"/>
    <x v="0"/>
    <s v="No"/>
    <n v="3"/>
    <s v="Yes"/>
    <n v="81"/>
    <s v="Yes"/>
    <x v="0"/>
    <n v="3.375"/>
    <s v="Team5"/>
    <s v="Senior"/>
    <s v="Evening"/>
  </r>
  <r>
    <s v="T01179"/>
    <s v="C2858"/>
    <x v="1"/>
    <x v="2"/>
    <d v="2026-02-03T11:40:00"/>
    <d v="2026-02-05T01:40:00"/>
    <x v="41"/>
    <x v="0"/>
    <s v="No"/>
    <n v="5"/>
    <s v="Yes"/>
    <n v="38.000000000058208"/>
    <s v="No"/>
    <x v="0"/>
    <n v="1.5833333333357587"/>
    <s v="Team5"/>
    <s v="Senior"/>
    <s v="Night"/>
  </r>
  <r>
    <s v="T01180"/>
    <s v="C4868"/>
    <x v="4"/>
    <x v="0"/>
    <d v="2026-03-24T03:46:00"/>
    <d v="2026-03-24T10:46:00"/>
    <x v="4"/>
    <x v="0"/>
    <s v="No"/>
    <n v="3"/>
    <s v="Yes"/>
    <n v="6.9999999999417923"/>
    <s v="No"/>
    <x v="1"/>
    <n v="0.29166666666424135"/>
    <s v="Team5"/>
    <s v="Senior"/>
    <s v="Evening"/>
  </r>
  <r>
    <s v="T01181"/>
    <s v="C4506"/>
    <x v="3"/>
    <x v="0"/>
    <d v="2026-03-13T07:06:00"/>
    <d v="2026-03-13T12:06:00"/>
    <x v="13"/>
    <x v="0"/>
    <s v="No"/>
    <n v="3"/>
    <s v="Yes"/>
    <n v="5.0000000000582077"/>
    <s v="No"/>
    <x v="1"/>
    <n v="0.20833333333575865"/>
    <s v="Team5"/>
    <s v="Junior"/>
    <s v="Evening"/>
  </r>
  <r>
    <s v="T01182"/>
    <s v="C3163"/>
    <x v="2"/>
    <x v="1"/>
    <d v="2026-02-08T06:18:00"/>
    <d v="2026-02-10T18:18:00"/>
    <x v="17"/>
    <x v="1"/>
    <s v="No"/>
    <n v="4"/>
    <s v="No"/>
    <n v="60"/>
    <s v="Yes"/>
    <x v="0"/>
    <n v="2.5"/>
    <s v="Team2"/>
    <s v="Junior"/>
    <s v="Night"/>
  </r>
  <r>
    <s v="T01183"/>
    <s v="C1686"/>
    <x v="3"/>
    <x v="2"/>
    <d v="2026-01-10T03:05:00"/>
    <d v="2026-01-13T02:05:00"/>
    <x v="2"/>
    <x v="1"/>
    <s v="No"/>
    <n v="3"/>
    <s v="No"/>
    <n v="71.000000000058208"/>
    <s v="Yes"/>
    <x v="2"/>
    <n v="2.9583333333357587"/>
    <s v="Team3"/>
    <s v="Senior"/>
    <s v="Evening"/>
  </r>
  <r>
    <s v="T01184"/>
    <s v="C3345"/>
    <x v="2"/>
    <x v="2"/>
    <d v="2026-01-14T00:52:00"/>
    <d v="2026-01-15T21:52:00"/>
    <x v="11"/>
    <x v="2"/>
    <s v="No"/>
    <n v="5"/>
    <s v="No"/>
    <n v="45"/>
    <s v="No"/>
    <x v="2"/>
    <n v="1.875"/>
    <s v="Team3"/>
    <s v="Senior"/>
    <s v="Night"/>
  </r>
  <r>
    <s v="T01185"/>
    <s v="C2324"/>
    <x v="3"/>
    <x v="1"/>
    <d v="2026-03-11T15:37:00"/>
    <d v="2026-03-14T03:37:00"/>
    <x v="12"/>
    <x v="0"/>
    <s v="No"/>
    <n v="4"/>
    <s v="Yes"/>
    <n v="60"/>
    <s v="Yes"/>
    <x v="1"/>
    <n v="2.5"/>
    <s v="Team1"/>
    <s v="Junior"/>
    <s v="Morning"/>
  </r>
  <r>
    <s v="T01186"/>
    <s v="C4588"/>
    <x v="0"/>
    <x v="2"/>
    <d v="2026-02-18T00:41:00"/>
    <d v="2026-02-19T23:41:00"/>
    <x v="27"/>
    <x v="0"/>
    <s v="No"/>
    <n v="3"/>
    <s v="Yes"/>
    <n v="47.000000000058208"/>
    <s v="No"/>
    <x v="0"/>
    <n v="1.9583333333357587"/>
    <s v="Team1"/>
    <s v="Junior"/>
    <s v="Morning"/>
  </r>
  <r>
    <s v="T01187"/>
    <s v="C1379"/>
    <x v="4"/>
    <x v="0"/>
    <d v="2026-01-31T00:35:00"/>
    <d v="2026-02-01T18:35:00"/>
    <x v="48"/>
    <x v="0"/>
    <s v="Yes"/>
    <n v="3"/>
    <s v="Yes"/>
    <n v="42"/>
    <s v="No"/>
    <x v="2"/>
    <n v="1.75"/>
    <s v="Team1"/>
    <s v="Mid"/>
    <s v="Morning"/>
  </r>
  <r>
    <s v="T01188"/>
    <s v="C2195"/>
    <x v="3"/>
    <x v="1"/>
    <d v="2026-01-07T13:46:00"/>
    <d v="2026-01-09T10:46:00"/>
    <x v="6"/>
    <x v="0"/>
    <s v="No"/>
    <n v="3"/>
    <s v="Yes"/>
    <n v="45"/>
    <s v="No"/>
    <x v="2"/>
    <n v="1.875"/>
    <s v="Team3"/>
    <s v="Mid"/>
    <s v="Night"/>
  </r>
  <r>
    <s v="T01189"/>
    <s v="C0024"/>
    <x v="4"/>
    <x v="1"/>
    <d v="2026-01-21T22:59:00"/>
    <d v="2026-01-23T21:59:00"/>
    <x v="2"/>
    <x v="0"/>
    <s v="No"/>
    <n v="5"/>
    <s v="Yes"/>
    <n v="47.000000000058208"/>
    <s v="No"/>
    <x v="2"/>
    <n v="1.9583333333357587"/>
    <s v="Team3"/>
    <s v="Senior"/>
    <s v="Evening"/>
  </r>
  <r>
    <s v="T01190"/>
    <s v="C3109"/>
    <x v="2"/>
    <x v="1"/>
    <d v="2026-03-20T21:45:00"/>
    <d v="2026-03-22T10:45:00"/>
    <x v="41"/>
    <x v="1"/>
    <s v="No"/>
    <n v="3"/>
    <s v="No"/>
    <n v="36.999999999941792"/>
    <s v="No"/>
    <x v="1"/>
    <n v="1.5416666666642413"/>
    <s v="Team5"/>
    <s v="Senior"/>
    <s v="Night"/>
  </r>
  <r>
    <s v="T01191"/>
    <s v="C2399"/>
    <x v="1"/>
    <x v="0"/>
    <d v="2026-01-31T23:55:00"/>
    <d v="2026-02-01T17:55:00"/>
    <x v="39"/>
    <x v="0"/>
    <s v="No"/>
    <n v="4"/>
    <s v="Yes"/>
    <n v="18"/>
    <s v="No"/>
    <x v="2"/>
    <n v="0.75"/>
    <s v="Team5"/>
    <s v="Junior"/>
    <s v="Evening"/>
  </r>
  <r>
    <s v="T01192"/>
    <s v="C1314"/>
    <x v="1"/>
    <x v="2"/>
    <d v="2026-03-05T02:54:00"/>
    <d v="2026-03-08T07:54:00"/>
    <x v="41"/>
    <x v="2"/>
    <s v="Yes"/>
    <n v="3"/>
    <s v="No"/>
    <n v="77.000000000058208"/>
    <s v="Yes"/>
    <x v="1"/>
    <n v="3.2083333333357587"/>
    <s v="Team5"/>
    <s v="Senior"/>
    <s v="Night"/>
  </r>
  <r>
    <s v="T01193"/>
    <s v="C0470"/>
    <x v="3"/>
    <x v="2"/>
    <d v="2026-03-02T06:00:00"/>
    <d v="2026-03-04T13:00:00"/>
    <x v="34"/>
    <x v="0"/>
    <s v="No"/>
    <n v="4"/>
    <s v="Yes"/>
    <n v="54.999999999941792"/>
    <s v="Yes"/>
    <x v="1"/>
    <n v="2.2916666666642413"/>
    <s v="Team3"/>
    <s v="Senior"/>
    <s v="Night"/>
  </r>
  <r>
    <s v="T01194"/>
    <s v="C1188"/>
    <x v="4"/>
    <x v="2"/>
    <d v="2026-03-06T16:43:00"/>
    <d v="2026-03-08T00:43:00"/>
    <x v="22"/>
    <x v="0"/>
    <s v="Yes"/>
    <n v="1"/>
    <s v="Yes"/>
    <n v="32.000000000058208"/>
    <s v="No"/>
    <x v="1"/>
    <n v="1.3333333333357587"/>
    <s v="Team4"/>
    <s v="Junior"/>
    <s v="Morning"/>
  </r>
  <r>
    <s v="T01195"/>
    <s v="C4427"/>
    <x v="1"/>
    <x v="1"/>
    <d v="2026-01-18T07:30:00"/>
    <d v="2026-01-19T20:30:00"/>
    <x v="41"/>
    <x v="0"/>
    <s v="No"/>
    <n v="3"/>
    <s v="Yes"/>
    <n v="36.999999999941792"/>
    <s v="No"/>
    <x v="2"/>
    <n v="1.5416666666642413"/>
    <s v="Team5"/>
    <s v="Senior"/>
    <s v="Night"/>
  </r>
  <r>
    <s v="T01196"/>
    <s v="C4315"/>
    <x v="3"/>
    <x v="0"/>
    <d v="2026-02-18T12:07:00"/>
    <d v="2026-02-20T11:07:00"/>
    <x v="18"/>
    <x v="0"/>
    <s v="No"/>
    <n v="3"/>
    <s v="Yes"/>
    <n v="46.999999999883585"/>
    <s v="No"/>
    <x v="0"/>
    <n v="1.9583333333284827"/>
    <s v="Team1"/>
    <s v="Mid"/>
    <s v="Morning"/>
  </r>
  <r>
    <s v="T01197"/>
    <s v="C3648"/>
    <x v="4"/>
    <x v="1"/>
    <d v="2026-02-23T14:00:00"/>
    <d v="2026-02-24T20:00:00"/>
    <x v="44"/>
    <x v="0"/>
    <s v="No"/>
    <n v="4"/>
    <s v="Yes"/>
    <n v="30"/>
    <s v="No"/>
    <x v="0"/>
    <n v="1.25"/>
    <s v="Team3"/>
    <s v="Senior"/>
    <s v="Evening"/>
  </r>
  <r>
    <s v="T01198"/>
    <s v="C4235"/>
    <x v="3"/>
    <x v="0"/>
    <d v="2026-03-02T08:43:00"/>
    <d v="2026-03-03T23:43:00"/>
    <x v="13"/>
    <x v="1"/>
    <s v="Yes"/>
    <n v="3"/>
    <s v="No"/>
    <n v="39"/>
    <s v="No"/>
    <x v="1"/>
    <n v="1.625"/>
    <s v="Team5"/>
    <s v="Junior"/>
    <s v="Evening"/>
  </r>
  <r>
    <s v="T01199"/>
    <s v="C3241"/>
    <x v="1"/>
    <x v="1"/>
    <d v="2026-03-06T11:45:00"/>
    <d v="2026-03-07T18:45:00"/>
    <x v="34"/>
    <x v="0"/>
    <s v="No"/>
    <n v="5"/>
    <s v="Yes"/>
    <n v="30.999999999941792"/>
    <s v="No"/>
    <x v="1"/>
    <n v="1.2916666666642413"/>
    <s v="Team3"/>
    <s v="Senior"/>
    <s v="Night"/>
  </r>
  <r>
    <s v="T01200"/>
    <s v="C3968"/>
    <x v="1"/>
    <x v="0"/>
    <d v="2026-01-23T05:36:00"/>
    <d v="2026-01-23T12:36:00"/>
    <x v="6"/>
    <x v="2"/>
    <s v="No"/>
    <n v="3"/>
    <s v="No"/>
    <n v="7.0000000001164153"/>
    <s v="No"/>
    <x v="2"/>
    <n v="0.29166666667151731"/>
    <s v="Team3"/>
    <s v="Mid"/>
    <s v="Night"/>
  </r>
  <r>
    <s v="T01201"/>
    <s v="C4967"/>
    <x v="2"/>
    <x v="2"/>
    <d v="2026-01-03T08:30:00"/>
    <d v="2026-01-04T18:30:00"/>
    <x v="6"/>
    <x v="0"/>
    <s v="No"/>
    <n v="5"/>
    <s v="Yes"/>
    <n v="34.000000000116415"/>
    <s v="No"/>
    <x v="2"/>
    <n v="1.4166666666715173"/>
    <s v="Team3"/>
    <s v="Mid"/>
    <s v="Night"/>
  </r>
  <r>
    <s v="T01202"/>
    <s v="C0232"/>
    <x v="2"/>
    <x v="1"/>
    <d v="2026-01-09T10:48:00"/>
    <d v="2026-01-12T04:48:00"/>
    <x v="33"/>
    <x v="2"/>
    <s v="No"/>
    <n v="5"/>
    <s v="No"/>
    <n v="66"/>
    <s v="Yes"/>
    <x v="2"/>
    <n v="2.75"/>
    <s v="Team5"/>
    <s v="Junior"/>
    <s v="Night"/>
  </r>
  <r>
    <s v="T01203"/>
    <s v="C3834"/>
    <x v="2"/>
    <x v="2"/>
    <d v="2026-03-25T08:42:00"/>
    <d v="2026-03-29T05:42:00"/>
    <x v="7"/>
    <x v="0"/>
    <s v="No"/>
    <n v="4"/>
    <s v="Yes"/>
    <n v="93"/>
    <s v="Yes"/>
    <x v="1"/>
    <n v="3.875"/>
    <s v="Team2"/>
    <s v="Junior"/>
    <s v="Night"/>
  </r>
  <r>
    <s v="T01204"/>
    <s v="C1826"/>
    <x v="4"/>
    <x v="2"/>
    <d v="2026-03-14T16:45:00"/>
    <d v="2026-03-17T23:45:00"/>
    <x v="15"/>
    <x v="0"/>
    <s v="No"/>
    <n v="4"/>
    <s v="Yes"/>
    <n v="79.000000000116415"/>
    <s v="Yes"/>
    <x v="1"/>
    <n v="3.2916666666715173"/>
    <s v="Team5"/>
    <s v="Junior"/>
    <s v="Evening"/>
  </r>
  <r>
    <s v="T01205"/>
    <s v="C2936"/>
    <x v="4"/>
    <x v="2"/>
    <d v="2026-01-06T23:37:00"/>
    <d v="2026-01-08T19:37:00"/>
    <x v="27"/>
    <x v="0"/>
    <s v="No"/>
    <n v="4"/>
    <s v="Yes"/>
    <n v="44.000000000058208"/>
    <s v="No"/>
    <x v="2"/>
    <n v="1.8333333333357587"/>
    <s v="Team1"/>
    <s v="Junior"/>
    <s v="Morning"/>
  </r>
  <r>
    <s v="T01206"/>
    <s v="C4310"/>
    <x v="0"/>
    <x v="1"/>
    <d v="2026-01-18T09:11:00"/>
    <d v="2026-01-19T05:11:00"/>
    <x v="34"/>
    <x v="0"/>
    <s v="No"/>
    <n v="4"/>
    <s v="Yes"/>
    <n v="19.999999999883585"/>
    <s v="No"/>
    <x v="2"/>
    <n v="0.83333333332848269"/>
    <s v="Team3"/>
    <s v="Senior"/>
    <s v="Night"/>
  </r>
  <r>
    <s v="T01207"/>
    <s v="C1500"/>
    <x v="0"/>
    <x v="0"/>
    <d v="2026-01-28T14:05:00"/>
    <d v="2026-01-29T07:05:00"/>
    <x v="1"/>
    <x v="0"/>
    <s v="No"/>
    <n v="4"/>
    <s v="Yes"/>
    <n v="17.000000000058208"/>
    <s v="No"/>
    <x v="2"/>
    <n v="0.70833333333575865"/>
    <s v="Team4"/>
    <s v="Senior"/>
    <s v="Evening"/>
  </r>
  <r>
    <s v="T01208"/>
    <s v="C2671"/>
    <x v="0"/>
    <x v="0"/>
    <d v="2026-01-31T15:32:00"/>
    <d v="2026-02-01T05:32:00"/>
    <x v="12"/>
    <x v="0"/>
    <s v="No"/>
    <n v="4"/>
    <s v="Yes"/>
    <n v="14.000000000058208"/>
    <s v="No"/>
    <x v="2"/>
    <n v="0.58333333333575865"/>
    <s v="Team1"/>
    <s v="Junior"/>
    <s v="Morning"/>
  </r>
  <r>
    <s v="T01209"/>
    <s v="C0482"/>
    <x v="2"/>
    <x v="0"/>
    <d v="2026-01-12T15:30:00"/>
    <d v="2026-01-13T15:30:00"/>
    <x v="2"/>
    <x v="0"/>
    <s v="No"/>
    <n v="4"/>
    <s v="Yes"/>
    <n v="24"/>
    <s v="No"/>
    <x v="2"/>
    <n v="1"/>
    <s v="Team3"/>
    <s v="Senior"/>
    <s v="Evening"/>
  </r>
  <r>
    <s v="T01210"/>
    <s v="C0034"/>
    <x v="3"/>
    <x v="1"/>
    <d v="2026-03-18T23:41:00"/>
    <d v="2026-03-19T03:41:00"/>
    <x v="33"/>
    <x v="0"/>
    <s v="No"/>
    <n v="4"/>
    <s v="Yes"/>
    <n v="3.9999999999417923"/>
    <s v="No"/>
    <x v="1"/>
    <n v="0.16666666666424135"/>
    <s v="Team5"/>
    <s v="Junior"/>
    <s v="Night"/>
  </r>
  <r>
    <s v="T01211"/>
    <s v="C0237"/>
    <x v="0"/>
    <x v="2"/>
    <d v="2026-03-07T13:01:00"/>
    <d v="2026-03-10T08:01:00"/>
    <x v="38"/>
    <x v="0"/>
    <s v="No"/>
    <n v="3"/>
    <s v="Yes"/>
    <n v="66.999999999941792"/>
    <s v="Yes"/>
    <x v="1"/>
    <n v="2.7916666666642413"/>
    <s v="Team5"/>
    <s v="Senior"/>
    <s v="Evening"/>
  </r>
  <r>
    <s v="T01212"/>
    <s v="C0014"/>
    <x v="3"/>
    <x v="0"/>
    <d v="2026-01-29T01:37:00"/>
    <d v="2026-01-29T11:37:00"/>
    <x v="23"/>
    <x v="0"/>
    <s v="No"/>
    <n v="4"/>
    <s v="Yes"/>
    <n v="9.9999999999417923"/>
    <s v="No"/>
    <x v="2"/>
    <n v="0.41666666666424135"/>
    <s v="Team1"/>
    <s v="Junior"/>
    <s v="Morning"/>
  </r>
  <r>
    <s v="T01213"/>
    <s v="C1200"/>
    <x v="3"/>
    <x v="1"/>
    <d v="2026-02-15T09:55:00"/>
    <d v="2026-02-17T01:55:00"/>
    <x v="22"/>
    <x v="0"/>
    <s v="No"/>
    <n v="4"/>
    <s v="Yes"/>
    <n v="39.999999999941792"/>
    <s v="No"/>
    <x v="0"/>
    <n v="1.6666666666642413"/>
    <s v="Team4"/>
    <s v="Junior"/>
    <s v="Morning"/>
  </r>
  <r>
    <s v="T01214"/>
    <s v="C3938"/>
    <x v="1"/>
    <x v="2"/>
    <d v="2026-03-04T20:05:00"/>
    <d v="2026-03-05T17:05:00"/>
    <x v="44"/>
    <x v="1"/>
    <s v="No"/>
    <n v="3"/>
    <s v="No"/>
    <n v="21"/>
    <s v="No"/>
    <x v="1"/>
    <n v="0.875"/>
    <s v="Team3"/>
    <s v="Senior"/>
    <s v="Evening"/>
  </r>
  <r>
    <s v="T01215"/>
    <s v="C4145"/>
    <x v="1"/>
    <x v="1"/>
    <d v="2026-02-09T00:37:00"/>
    <d v="2026-02-11T13:37:00"/>
    <x v="21"/>
    <x v="0"/>
    <s v="No"/>
    <n v="5"/>
    <s v="Yes"/>
    <n v="61.000000000116415"/>
    <s v="Yes"/>
    <x v="0"/>
    <n v="2.5416666666715173"/>
    <s v="Team4"/>
    <s v="Senior"/>
    <s v="Night"/>
  </r>
  <r>
    <s v="T01216"/>
    <s v="C1571"/>
    <x v="0"/>
    <x v="0"/>
    <d v="2026-01-28T13:19:00"/>
    <d v="2026-01-28T16:19:00"/>
    <x v="11"/>
    <x v="0"/>
    <s v="No"/>
    <n v="4"/>
    <s v="Yes"/>
    <n v="3"/>
    <s v="No"/>
    <x v="2"/>
    <n v="0.125"/>
    <s v="Team3"/>
    <s v="Senior"/>
    <s v="Night"/>
  </r>
  <r>
    <s v="T01217"/>
    <s v="C4156"/>
    <x v="0"/>
    <x v="2"/>
    <d v="2026-03-16T14:02:00"/>
    <d v="2026-03-19T07:02:00"/>
    <x v="7"/>
    <x v="1"/>
    <s v="No"/>
    <n v="2"/>
    <s v="No"/>
    <n v="65.000000000058208"/>
    <s v="Yes"/>
    <x v="1"/>
    <n v="2.7083333333357587"/>
    <s v="Team2"/>
    <s v="Junior"/>
    <s v="Night"/>
  </r>
  <r>
    <s v="T01218"/>
    <s v="C3303"/>
    <x v="2"/>
    <x v="2"/>
    <d v="2026-01-29T12:24:00"/>
    <d v="2026-01-30T09:24:00"/>
    <x v="1"/>
    <x v="1"/>
    <s v="No"/>
    <n v="4"/>
    <s v="No"/>
    <n v="21"/>
    <s v="No"/>
    <x v="2"/>
    <n v="0.875"/>
    <s v="Team4"/>
    <s v="Senior"/>
    <s v="Evening"/>
  </r>
  <r>
    <s v="T01219"/>
    <s v="C4727"/>
    <x v="4"/>
    <x v="2"/>
    <d v="2026-01-12T00:19:00"/>
    <d v="2026-01-13T23:19:00"/>
    <x v="11"/>
    <x v="0"/>
    <s v="No"/>
    <n v="4"/>
    <s v="Yes"/>
    <n v="47.000000000058208"/>
    <s v="No"/>
    <x v="2"/>
    <n v="1.9583333333357587"/>
    <s v="Team3"/>
    <s v="Senior"/>
    <s v="Night"/>
  </r>
  <r>
    <s v="T01220"/>
    <s v="C2655"/>
    <x v="3"/>
    <x v="2"/>
    <d v="2026-01-11T20:31:00"/>
    <d v="2026-01-14T01:31:00"/>
    <x v="37"/>
    <x v="0"/>
    <s v="No"/>
    <n v="4"/>
    <s v="Yes"/>
    <n v="53.000000000058208"/>
    <s v="Yes"/>
    <x v="2"/>
    <n v="2.2083333333357587"/>
    <s v="Team5"/>
    <s v="Junior"/>
    <s v="Evening"/>
  </r>
  <r>
    <s v="T01221"/>
    <s v="C3189"/>
    <x v="0"/>
    <x v="2"/>
    <d v="2026-02-15T22:17:00"/>
    <d v="2026-02-16T09:17:00"/>
    <x v="14"/>
    <x v="1"/>
    <s v="No"/>
    <n v="4"/>
    <s v="No"/>
    <n v="11.000000000058208"/>
    <s v="No"/>
    <x v="0"/>
    <n v="0.45833333333575865"/>
    <s v="Team4"/>
    <s v="Senior"/>
    <s v="Night"/>
  </r>
  <r>
    <s v="T01222"/>
    <s v="C2816"/>
    <x v="3"/>
    <x v="0"/>
    <d v="2026-02-21T18:15:00"/>
    <d v="2026-02-22T04:15:00"/>
    <x v="2"/>
    <x v="0"/>
    <s v="No"/>
    <n v="3"/>
    <s v="Yes"/>
    <n v="10.000000000116415"/>
    <s v="No"/>
    <x v="0"/>
    <n v="0.41666666667151731"/>
    <s v="Team3"/>
    <s v="Senior"/>
    <s v="Evening"/>
  </r>
  <r>
    <s v="T01223"/>
    <s v="C1703"/>
    <x v="2"/>
    <x v="2"/>
    <d v="2026-02-03T16:20:00"/>
    <d v="2026-02-06T02:20:00"/>
    <x v="31"/>
    <x v="0"/>
    <s v="No"/>
    <n v="3"/>
    <s v="Yes"/>
    <n v="57.999999999941792"/>
    <s v="Yes"/>
    <x v="0"/>
    <n v="2.4166666666642413"/>
    <s v="Team4"/>
    <s v="Senior"/>
    <s v="Evening"/>
  </r>
  <r>
    <s v="T01224"/>
    <s v="C3846"/>
    <x v="3"/>
    <x v="1"/>
    <d v="2026-01-27T10:39:00"/>
    <d v="2026-01-27T23:39:00"/>
    <x v="28"/>
    <x v="0"/>
    <s v="No"/>
    <n v="4"/>
    <s v="Yes"/>
    <n v="13.000000000116415"/>
    <s v="No"/>
    <x v="2"/>
    <n v="0.54166666667151731"/>
    <s v="Team3"/>
    <s v="Mid"/>
    <s v="Night"/>
  </r>
  <r>
    <s v="T01225"/>
    <s v="C3970"/>
    <x v="1"/>
    <x v="2"/>
    <d v="2026-01-04T13:00:00"/>
    <d v="2026-01-07T06:00:00"/>
    <x v="17"/>
    <x v="0"/>
    <s v="No"/>
    <n v="3"/>
    <s v="Yes"/>
    <n v="65.000000000058208"/>
    <s v="Yes"/>
    <x v="2"/>
    <n v="2.7083333333357587"/>
    <s v="Team2"/>
    <s v="Junior"/>
    <s v="Night"/>
  </r>
  <r>
    <s v="T01226"/>
    <s v="C3031"/>
    <x v="3"/>
    <x v="1"/>
    <d v="2026-02-17T23:42:00"/>
    <d v="2026-02-19T18:42:00"/>
    <x v="15"/>
    <x v="0"/>
    <s v="No"/>
    <n v="4"/>
    <s v="Yes"/>
    <n v="42.999999999941792"/>
    <s v="No"/>
    <x v="0"/>
    <n v="1.7916666666642413"/>
    <s v="Team5"/>
    <s v="Junior"/>
    <s v="Evening"/>
  </r>
  <r>
    <s v="T01227"/>
    <s v="C3335"/>
    <x v="1"/>
    <x v="2"/>
    <d v="2026-03-14T21:46:00"/>
    <d v="2026-03-17T08:46:00"/>
    <x v="9"/>
    <x v="1"/>
    <s v="No"/>
    <n v="5"/>
    <s v="No"/>
    <n v="58.999999999883585"/>
    <s v="Yes"/>
    <x v="1"/>
    <n v="2.4583333333284827"/>
    <s v="Team1"/>
    <s v="Junior"/>
    <s v="Night"/>
  </r>
  <r>
    <s v="T01228"/>
    <s v="C3460"/>
    <x v="2"/>
    <x v="1"/>
    <d v="2026-03-12T22:24:00"/>
    <d v="2026-03-13T22:24:00"/>
    <x v="19"/>
    <x v="0"/>
    <s v="No"/>
    <n v="3"/>
    <s v="Yes"/>
    <n v="24"/>
    <s v="No"/>
    <x v="1"/>
    <n v="1"/>
    <s v="Team5"/>
    <s v="Mid"/>
    <s v="Night"/>
  </r>
  <r>
    <s v="T01229"/>
    <s v="C3845"/>
    <x v="2"/>
    <x v="2"/>
    <d v="2026-01-06T07:36:00"/>
    <d v="2026-01-09T10:36:00"/>
    <x v="28"/>
    <x v="0"/>
    <s v="No"/>
    <n v="4"/>
    <s v="Yes"/>
    <n v="75"/>
    <s v="Yes"/>
    <x v="2"/>
    <n v="3.125"/>
    <s v="Team3"/>
    <s v="Mid"/>
    <s v="Night"/>
  </r>
  <r>
    <s v="T01230"/>
    <s v="C2145"/>
    <x v="3"/>
    <x v="1"/>
    <d v="2026-01-13T06:52:00"/>
    <d v="2026-01-14T23:52:00"/>
    <x v="34"/>
    <x v="1"/>
    <s v="No"/>
    <n v="5"/>
    <s v="No"/>
    <n v="40.999999999883585"/>
    <s v="No"/>
    <x v="2"/>
    <n v="1.7083333333284827"/>
    <s v="Team3"/>
    <s v="Senior"/>
    <s v="Night"/>
  </r>
  <r>
    <s v="T01231"/>
    <s v="C4886"/>
    <x v="2"/>
    <x v="0"/>
    <d v="2026-03-25T11:19:00"/>
    <d v="2026-03-26T07:19:00"/>
    <x v="43"/>
    <x v="0"/>
    <s v="No"/>
    <n v="4"/>
    <s v="Yes"/>
    <n v="19.999999999883585"/>
    <s v="No"/>
    <x v="1"/>
    <n v="0.83333333332848269"/>
    <s v="Team1"/>
    <s v="Mid"/>
    <s v="Morning"/>
  </r>
  <r>
    <s v="T01232"/>
    <s v="C2044"/>
    <x v="3"/>
    <x v="1"/>
    <d v="2026-03-09T03:46:00"/>
    <d v="2026-03-11T13:46:00"/>
    <x v="25"/>
    <x v="0"/>
    <s v="No"/>
    <n v="5"/>
    <s v="Yes"/>
    <n v="57.999999999941792"/>
    <s v="Yes"/>
    <x v="1"/>
    <n v="2.4166666666642413"/>
    <s v="Team4"/>
    <s v="Junior"/>
    <s v="Night"/>
  </r>
  <r>
    <s v="T01233"/>
    <s v="C3308"/>
    <x v="1"/>
    <x v="2"/>
    <d v="2026-03-04T02:43:00"/>
    <d v="2026-03-04T21:43:00"/>
    <x v="35"/>
    <x v="0"/>
    <s v="No"/>
    <n v="3"/>
    <s v="Yes"/>
    <n v="19.000000000116415"/>
    <s v="No"/>
    <x v="1"/>
    <n v="0.79166666667151731"/>
    <s v="Team1"/>
    <s v="Senior"/>
    <s v="Night"/>
  </r>
  <r>
    <s v="T01234"/>
    <s v="C2146"/>
    <x v="2"/>
    <x v="2"/>
    <d v="2026-02-27T14:54:00"/>
    <d v="2026-02-28T20:54:00"/>
    <x v="45"/>
    <x v="0"/>
    <s v="No"/>
    <n v="5"/>
    <s v="Yes"/>
    <n v="30"/>
    <s v="No"/>
    <x v="0"/>
    <n v="1.25"/>
    <s v="Team4"/>
    <s v="Mid"/>
    <s v="Morning"/>
  </r>
  <r>
    <s v="T01235"/>
    <s v="C4648"/>
    <x v="4"/>
    <x v="2"/>
    <d v="2026-03-14T12:40:00"/>
    <d v="2026-03-16T20:40:00"/>
    <x v="39"/>
    <x v="0"/>
    <s v="No"/>
    <n v="3"/>
    <s v="Yes"/>
    <n v="55.999999999883585"/>
    <s v="Yes"/>
    <x v="1"/>
    <n v="2.3333333333284827"/>
    <s v="Team5"/>
    <s v="Junior"/>
    <s v="Evening"/>
  </r>
  <r>
    <s v="T01236"/>
    <s v="C3611"/>
    <x v="0"/>
    <x v="0"/>
    <d v="2026-01-22T06:41:00"/>
    <d v="2026-01-23T04:41:00"/>
    <x v="18"/>
    <x v="0"/>
    <s v="No"/>
    <n v="3"/>
    <s v="Yes"/>
    <n v="22.000000000116415"/>
    <s v="No"/>
    <x v="2"/>
    <n v="0.91666666667151731"/>
    <s v="Team1"/>
    <s v="Mid"/>
    <s v="Morning"/>
  </r>
  <r>
    <s v="T01237"/>
    <s v="C0393"/>
    <x v="0"/>
    <x v="2"/>
    <d v="2026-03-04T21:15:00"/>
    <d v="2026-03-08T11:15:00"/>
    <x v="17"/>
    <x v="0"/>
    <s v="No"/>
    <n v="3"/>
    <s v="Yes"/>
    <n v="86.000000000058208"/>
    <s v="Yes"/>
    <x v="1"/>
    <n v="3.5833333333357587"/>
    <s v="Team2"/>
    <s v="Junior"/>
    <s v="Night"/>
  </r>
  <r>
    <s v="T01238"/>
    <s v="C3315"/>
    <x v="1"/>
    <x v="1"/>
    <d v="2026-01-28T06:02:00"/>
    <d v="2026-01-30T03:02:00"/>
    <x v="33"/>
    <x v="0"/>
    <s v="No"/>
    <n v="4"/>
    <s v="Yes"/>
    <n v="45"/>
    <s v="No"/>
    <x v="2"/>
    <n v="1.875"/>
    <s v="Team5"/>
    <s v="Junior"/>
    <s v="Night"/>
  </r>
  <r>
    <s v="T01239"/>
    <s v="C3921"/>
    <x v="4"/>
    <x v="0"/>
    <d v="2026-02-10T16:37:00"/>
    <d v="2026-02-12T13:37:00"/>
    <x v="21"/>
    <x v="0"/>
    <s v="No"/>
    <n v="3"/>
    <s v="Yes"/>
    <n v="45"/>
    <s v="No"/>
    <x v="0"/>
    <n v="1.875"/>
    <s v="Team4"/>
    <s v="Senior"/>
    <s v="Night"/>
  </r>
  <r>
    <s v="T01240"/>
    <s v="C3529"/>
    <x v="2"/>
    <x v="1"/>
    <d v="2026-01-12T20:38:00"/>
    <d v="2026-01-14T19:38:00"/>
    <x v="25"/>
    <x v="0"/>
    <s v="No"/>
    <n v="5"/>
    <s v="Yes"/>
    <n v="47.000000000058208"/>
    <s v="No"/>
    <x v="2"/>
    <n v="1.9583333333357587"/>
    <s v="Team4"/>
    <s v="Junior"/>
    <s v="Night"/>
  </r>
  <r>
    <s v="T01241"/>
    <s v="C4835"/>
    <x v="4"/>
    <x v="0"/>
    <d v="2026-03-30T11:52:00"/>
    <d v="2026-03-31T07:52:00"/>
    <x v="33"/>
    <x v="1"/>
    <s v="No"/>
    <n v="5"/>
    <s v="No"/>
    <n v="20.000000000058208"/>
    <s v="No"/>
    <x v="1"/>
    <n v="0.83333333333575865"/>
    <s v="Team5"/>
    <s v="Junior"/>
    <s v="Night"/>
  </r>
  <r>
    <s v="T01242"/>
    <s v="C3821"/>
    <x v="3"/>
    <x v="2"/>
    <d v="2026-02-18T20:02:00"/>
    <d v="2026-02-21T16:02:00"/>
    <x v="19"/>
    <x v="0"/>
    <s v="No"/>
    <n v="3"/>
    <s v="Yes"/>
    <n v="68.000000000058208"/>
    <s v="Yes"/>
    <x v="0"/>
    <n v="2.8333333333357587"/>
    <s v="Team5"/>
    <s v="Mid"/>
    <s v="Night"/>
  </r>
  <r>
    <s v="T01243"/>
    <s v="C1794"/>
    <x v="3"/>
    <x v="2"/>
    <d v="2026-02-20T06:49:00"/>
    <d v="2026-02-24T02:49:00"/>
    <x v="48"/>
    <x v="0"/>
    <s v="No"/>
    <n v="4"/>
    <s v="Yes"/>
    <n v="91.999999999883585"/>
    <s v="Yes"/>
    <x v="0"/>
    <n v="3.8333333333284827"/>
    <s v="Team1"/>
    <s v="Mid"/>
    <s v="Morning"/>
  </r>
  <r>
    <s v="T01244"/>
    <s v="C0834"/>
    <x v="3"/>
    <x v="2"/>
    <d v="2026-03-27T05:01:00"/>
    <d v="2026-03-28T15:01:00"/>
    <x v="44"/>
    <x v="0"/>
    <s v="No"/>
    <n v="4"/>
    <s v="Yes"/>
    <n v="34.000000000116415"/>
    <s v="No"/>
    <x v="1"/>
    <n v="1.4166666666715173"/>
    <s v="Team3"/>
    <s v="Senior"/>
    <s v="Evening"/>
  </r>
  <r>
    <s v="T01245"/>
    <s v="C1504"/>
    <x v="3"/>
    <x v="1"/>
    <d v="2026-03-10T00:11:00"/>
    <d v="2026-03-12T15:11:00"/>
    <x v="15"/>
    <x v="0"/>
    <s v="No"/>
    <n v="4"/>
    <s v="Yes"/>
    <n v="63"/>
    <s v="Yes"/>
    <x v="1"/>
    <n v="2.625"/>
    <s v="Team5"/>
    <s v="Junior"/>
    <s v="Evening"/>
  </r>
  <r>
    <s v="T01246"/>
    <s v="C1495"/>
    <x v="3"/>
    <x v="0"/>
    <d v="2026-02-20T23:13:00"/>
    <d v="2026-02-21T21:13:00"/>
    <x v="35"/>
    <x v="0"/>
    <s v="Yes"/>
    <n v="3"/>
    <s v="Yes"/>
    <n v="21.999999999941792"/>
    <s v="No"/>
    <x v="0"/>
    <n v="0.91666666666424135"/>
    <s v="Team1"/>
    <s v="Senior"/>
    <s v="Night"/>
  </r>
  <r>
    <s v="T01247"/>
    <s v="C4255"/>
    <x v="4"/>
    <x v="2"/>
    <d v="2026-01-23T22:13:00"/>
    <d v="2026-01-26T14:13:00"/>
    <x v="4"/>
    <x v="0"/>
    <s v="No"/>
    <n v="3"/>
    <s v="Yes"/>
    <n v="64.000000000116415"/>
    <s v="Yes"/>
    <x v="2"/>
    <n v="2.6666666666715173"/>
    <s v="Team5"/>
    <s v="Senior"/>
    <s v="Evening"/>
  </r>
  <r>
    <s v="T01248"/>
    <s v="C2894"/>
    <x v="2"/>
    <x v="2"/>
    <d v="2026-03-30T09:43:00"/>
    <d v="2026-04-01T13:43:00"/>
    <x v="23"/>
    <x v="0"/>
    <s v="No"/>
    <n v="3"/>
    <s v="Yes"/>
    <n v="51.999999999941792"/>
    <s v="Yes"/>
    <x v="1"/>
    <n v="2.1666666666642413"/>
    <s v="Team1"/>
    <s v="Junior"/>
    <s v="Morning"/>
  </r>
  <r>
    <s v="T01249"/>
    <s v="C0345"/>
    <x v="2"/>
    <x v="0"/>
    <d v="2026-01-22T23:15:00"/>
    <d v="2026-01-24T14:15:00"/>
    <x v="42"/>
    <x v="0"/>
    <s v="No"/>
    <n v="4"/>
    <s v="Yes"/>
    <n v="39"/>
    <s v="No"/>
    <x v="2"/>
    <n v="1.625"/>
    <s v="Team1"/>
    <s v="Senior"/>
    <s v="Evening"/>
  </r>
  <r>
    <s v="T01250"/>
    <s v="C2919"/>
    <x v="4"/>
    <x v="2"/>
    <d v="2026-03-02T05:46:00"/>
    <d v="2026-03-04T18:46:00"/>
    <x v="6"/>
    <x v="0"/>
    <s v="No"/>
    <n v="4"/>
    <s v="Yes"/>
    <n v="61.000000000116415"/>
    <s v="Yes"/>
    <x v="1"/>
    <n v="2.5416666666715173"/>
    <s v="Team3"/>
    <s v="Mid"/>
    <s v="Night"/>
  </r>
  <r>
    <s v="T01251"/>
    <s v="C4907"/>
    <x v="4"/>
    <x v="2"/>
    <d v="2026-02-07T04:18:00"/>
    <d v="2026-02-08T06:18:00"/>
    <x v="31"/>
    <x v="0"/>
    <s v="No"/>
    <n v="4"/>
    <s v="Yes"/>
    <n v="25.999999999883585"/>
    <s v="No"/>
    <x v="0"/>
    <n v="1.0833333333284827"/>
    <s v="Team4"/>
    <s v="Senior"/>
    <s v="Evening"/>
  </r>
  <r>
    <s v="T01252"/>
    <s v="C3443"/>
    <x v="3"/>
    <x v="0"/>
    <d v="2026-02-09T00:31:00"/>
    <d v="2026-02-10T18:31:00"/>
    <x v="36"/>
    <x v="0"/>
    <s v="No"/>
    <n v="5"/>
    <s v="Yes"/>
    <n v="42"/>
    <s v="No"/>
    <x v="0"/>
    <n v="1.75"/>
    <s v="Team1"/>
    <s v="Junior"/>
    <s v="Morning"/>
  </r>
  <r>
    <s v="T01253"/>
    <s v="C1999"/>
    <x v="2"/>
    <x v="1"/>
    <d v="2026-02-02T03:09:00"/>
    <d v="2026-02-04T00:09:00"/>
    <x v="25"/>
    <x v="0"/>
    <s v="No"/>
    <n v="4"/>
    <s v="Yes"/>
    <n v="45"/>
    <s v="No"/>
    <x v="0"/>
    <n v="1.875"/>
    <s v="Team4"/>
    <s v="Junior"/>
    <s v="Night"/>
  </r>
  <r>
    <s v="T01254"/>
    <s v="C4307"/>
    <x v="3"/>
    <x v="2"/>
    <d v="2026-02-19T21:51:00"/>
    <d v="2026-02-23T03:51:00"/>
    <x v="13"/>
    <x v="0"/>
    <s v="No"/>
    <n v="5"/>
    <s v="Yes"/>
    <n v="78"/>
    <s v="Yes"/>
    <x v="0"/>
    <n v="3.25"/>
    <s v="Team5"/>
    <s v="Junior"/>
    <s v="Evening"/>
  </r>
  <r>
    <s v="T01255"/>
    <s v="C1272"/>
    <x v="3"/>
    <x v="1"/>
    <d v="2026-01-22T23:05:00"/>
    <d v="2026-01-24T09:05:00"/>
    <x v="1"/>
    <x v="1"/>
    <s v="No"/>
    <n v="4"/>
    <s v="No"/>
    <n v="33.999999999941792"/>
    <s v="No"/>
    <x v="2"/>
    <n v="1.4166666666642413"/>
    <s v="Team4"/>
    <s v="Senior"/>
    <s v="Evening"/>
  </r>
  <r>
    <s v="T01256"/>
    <s v="C0493"/>
    <x v="1"/>
    <x v="1"/>
    <d v="2026-03-07T20:18:00"/>
    <d v="2026-03-10T14:18:00"/>
    <x v="9"/>
    <x v="0"/>
    <s v="No"/>
    <n v="4"/>
    <s v="Yes"/>
    <n v="66"/>
    <s v="Yes"/>
    <x v="1"/>
    <n v="2.75"/>
    <s v="Team1"/>
    <s v="Junior"/>
    <s v="Night"/>
  </r>
  <r>
    <s v="T01257"/>
    <s v="C4380"/>
    <x v="0"/>
    <x v="1"/>
    <d v="2026-01-17T12:42:00"/>
    <d v="2026-01-18T00:42:00"/>
    <x v="13"/>
    <x v="0"/>
    <s v="No"/>
    <n v="5"/>
    <s v="Yes"/>
    <n v="12"/>
    <s v="No"/>
    <x v="2"/>
    <n v="0.5"/>
    <s v="Team5"/>
    <s v="Junior"/>
    <s v="Evening"/>
  </r>
  <r>
    <s v="T01258"/>
    <s v="C4827"/>
    <x v="2"/>
    <x v="1"/>
    <d v="2026-01-23T13:34:00"/>
    <d v="2026-01-25T09:34:00"/>
    <x v="36"/>
    <x v="1"/>
    <s v="No"/>
    <n v="5"/>
    <s v="No"/>
    <n v="43.999999999883585"/>
    <s v="No"/>
    <x v="2"/>
    <n v="1.8333333333284827"/>
    <s v="Team1"/>
    <s v="Junior"/>
    <s v="Morning"/>
  </r>
  <r>
    <s v="T01259"/>
    <s v="C4450"/>
    <x v="0"/>
    <x v="1"/>
    <d v="2026-03-15T14:37:00"/>
    <d v="2026-03-17T10:37:00"/>
    <x v="38"/>
    <x v="1"/>
    <s v="No"/>
    <n v="4"/>
    <s v="No"/>
    <n v="44.000000000058208"/>
    <s v="No"/>
    <x v="1"/>
    <n v="1.8333333333357587"/>
    <s v="Team5"/>
    <s v="Senior"/>
    <s v="Evening"/>
  </r>
  <r>
    <s v="T01260"/>
    <s v="C2955"/>
    <x v="1"/>
    <x v="2"/>
    <d v="2026-03-08T09:56:00"/>
    <d v="2026-03-12T01:56:00"/>
    <x v="35"/>
    <x v="0"/>
    <s v="No"/>
    <n v="3"/>
    <s v="Yes"/>
    <n v="87.999999999941792"/>
    <s v="Yes"/>
    <x v="1"/>
    <n v="3.6666666666642413"/>
    <s v="Team1"/>
    <s v="Senior"/>
    <s v="Night"/>
  </r>
  <r>
    <s v="T01261"/>
    <s v="C0822"/>
    <x v="0"/>
    <x v="2"/>
    <d v="2026-01-12T13:05:00"/>
    <d v="2026-01-16T02:05:00"/>
    <x v="11"/>
    <x v="0"/>
    <s v="No"/>
    <n v="4"/>
    <s v="Yes"/>
    <n v="84.999999999941792"/>
    <s v="Yes"/>
    <x v="2"/>
    <n v="3.5416666666642413"/>
    <s v="Team3"/>
    <s v="Senior"/>
    <s v="Night"/>
  </r>
  <r>
    <s v="T01262"/>
    <s v="C1670"/>
    <x v="1"/>
    <x v="0"/>
    <d v="2026-03-04T10:24:00"/>
    <d v="2026-03-06T04:24:00"/>
    <x v="33"/>
    <x v="0"/>
    <s v="No"/>
    <n v="5"/>
    <s v="Yes"/>
    <n v="42"/>
    <s v="No"/>
    <x v="1"/>
    <n v="1.75"/>
    <s v="Team5"/>
    <s v="Junior"/>
    <s v="Night"/>
  </r>
  <r>
    <s v="T01263"/>
    <s v="C4190"/>
    <x v="4"/>
    <x v="1"/>
    <d v="2026-02-21T09:32:00"/>
    <d v="2026-02-21T13:32:00"/>
    <x v="10"/>
    <x v="0"/>
    <s v="No"/>
    <n v="5"/>
    <s v="Yes"/>
    <n v="3.9999999999417923"/>
    <s v="No"/>
    <x v="0"/>
    <n v="0.16666666666424135"/>
    <s v="Team1"/>
    <s v="Senior"/>
    <s v="Night"/>
  </r>
  <r>
    <s v="T01264"/>
    <s v="C4643"/>
    <x v="3"/>
    <x v="1"/>
    <d v="2026-02-23T15:33:00"/>
    <d v="2026-02-24T11:33:00"/>
    <x v="8"/>
    <x v="0"/>
    <s v="No"/>
    <n v="5"/>
    <s v="Yes"/>
    <n v="19.999999999883585"/>
    <s v="No"/>
    <x v="0"/>
    <n v="0.83333333332848269"/>
    <s v="Team5"/>
    <s v="Senior"/>
    <s v="Morning"/>
  </r>
  <r>
    <s v="T01265"/>
    <s v="C1652"/>
    <x v="4"/>
    <x v="0"/>
    <d v="2026-02-07T23:34:00"/>
    <d v="2026-02-09T09:34:00"/>
    <x v="31"/>
    <x v="0"/>
    <s v="No"/>
    <n v="4"/>
    <s v="Yes"/>
    <n v="33.999999999941792"/>
    <s v="No"/>
    <x v="0"/>
    <n v="1.4166666666642413"/>
    <s v="Team4"/>
    <s v="Senior"/>
    <s v="Evening"/>
  </r>
  <r>
    <s v="T01266"/>
    <s v="C3511"/>
    <x v="1"/>
    <x v="1"/>
    <d v="2026-03-26T02:42:00"/>
    <d v="2026-03-27T06:42:00"/>
    <x v="42"/>
    <x v="0"/>
    <s v="No"/>
    <n v="4"/>
    <s v="Yes"/>
    <n v="27.999999999941792"/>
    <s v="No"/>
    <x v="1"/>
    <n v="1.1666666666642413"/>
    <s v="Team1"/>
    <s v="Senior"/>
    <s v="Evening"/>
  </r>
  <r>
    <s v="T01267"/>
    <s v="C2902"/>
    <x v="0"/>
    <x v="2"/>
    <d v="2026-02-11T05:46:00"/>
    <d v="2026-02-13T17:46:00"/>
    <x v="8"/>
    <x v="0"/>
    <s v="No"/>
    <n v="4"/>
    <s v="Yes"/>
    <n v="60"/>
    <s v="Yes"/>
    <x v="0"/>
    <n v="2.5"/>
    <s v="Team5"/>
    <s v="Senior"/>
    <s v="Morning"/>
  </r>
  <r>
    <s v="T01268"/>
    <s v="C2564"/>
    <x v="2"/>
    <x v="1"/>
    <d v="2026-01-27T02:52:00"/>
    <d v="2026-01-28T01:52:00"/>
    <x v="15"/>
    <x v="1"/>
    <s v="No"/>
    <n v="4"/>
    <s v="No"/>
    <n v="23.000000000058208"/>
    <s v="No"/>
    <x v="2"/>
    <n v="0.95833333333575865"/>
    <s v="Team5"/>
    <s v="Junior"/>
    <s v="Evening"/>
  </r>
  <r>
    <s v="T01269"/>
    <s v="C0669"/>
    <x v="0"/>
    <x v="2"/>
    <d v="2026-01-22T22:18:00"/>
    <d v="2026-01-25T10:18:00"/>
    <x v="3"/>
    <x v="0"/>
    <s v="No"/>
    <n v="3"/>
    <s v="Yes"/>
    <n v="60"/>
    <s v="Yes"/>
    <x v="2"/>
    <n v="2.5"/>
    <s v="Team5"/>
    <s v="Senior"/>
    <s v="Morning"/>
  </r>
  <r>
    <s v="T01270"/>
    <s v="C2757"/>
    <x v="4"/>
    <x v="0"/>
    <d v="2026-03-18T01:22:00"/>
    <d v="2026-03-18T20:22:00"/>
    <x v="33"/>
    <x v="0"/>
    <s v="No"/>
    <n v="3"/>
    <s v="Yes"/>
    <n v="19.000000000116415"/>
    <s v="No"/>
    <x v="1"/>
    <n v="0.79166666667151731"/>
    <s v="Team5"/>
    <s v="Junior"/>
    <s v="Night"/>
  </r>
  <r>
    <s v="T01271"/>
    <s v="C1802"/>
    <x v="0"/>
    <x v="2"/>
    <d v="2026-02-16T05:16:00"/>
    <d v="2026-02-18T22:16:00"/>
    <x v="36"/>
    <x v="0"/>
    <s v="No"/>
    <n v="4"/>
    <s v="Yes"/>
    <n v="64.999999999883585"/>
    <s v="Yes"/>
    <x v="0"/>
    <n v="2.7083333333284827"/>
    <s v="Team1"/>
    <s v="Junior"/>
    <s v="Morning"/>
  </r>
  <r>
    <s v="T01272"/>
    <s v="C4885"/>
    <x v="3"/>
    <x v="2"/>
    <d v="2026-02-14T14:02:00"/>
    <d v="2026-02-15T08:02:00"/>
    <x v="33"/>
    <x v="0"/>
    <s v="No"/>
    <n v="3"/>
    <s v="Yes"/>
    <n v="18"/>
    <s v="No"/>
    <x v="0"/>
    <n v="0.75"/>
    <s v="Team5"/>
    <s v="Junior"/>
    <s v="Night"/>
  </r>
  <r>
    <s v="T01273"/>
    <s v="C2013"/>
    <x v="4"/>
    <x v="1"/>
    <d v="2026-01-09T15:47:00"/>
    <d v="2026-01-10T16:47:00"/>
    <x v="37"/>
    <x v="0"/>
    <s v="No"/>
    <n v="4"/>
    <s v="Yes"/>
    <n v="25.000000000116415"/>
    <s v="No"/>
    <x v="2"/>
    <n v="1.0416666666715173"/>
    <s v="Team5"/>
    <s v="Junior"/>
    <s v="Evening"/>
  </r>
  <r>
    <s v="T01274"/>
    <s v="C2696"/>
    <x v="3"/>
    <x v="0"/>
    <d v="2026-02-01T05:50:00"/>
    <d v="2026-02-02T04:50:00"/>
    <x v="41"/>
    <x v="0"/>
    <s v="Yes"/>
    <n v="4"/>
    <s v="Yes"/>
    <n v="23.000000000058208"/>
    <s v="No"/>
    <x v="0"/>
    <n v="0.95833333333575865"/>
    <s v="Team5"/>
    <s v="Senior"/>
    <s v="Night"/>
  </r>
  <r>
    <s v="T01275"/>
    <s v="C2465"/>
    <x v="4"/>
    <x v="1"/>
    <d v="2026-01-20T09:13:00"/>
    <d v="2026-01-22T18:13:00"/>
    <x v="34"/>
    <x v="0"/>
    <s v="No"/>
    <n v="3"/>
    <s v="Yes"/>
    <n v="57"/>
    <s v="Yes"/>
    <x v="2"/>
    <n v="2.375"/>
    <s v="Team3"/>
    <s v="Senior"/>
    <s v="Night"/>
  </r>
  <r>
    <s v="T01276"/>
    <s v="C0191"/>
    <x v="4"/>
    <x v="1"/>
    <d v="2026-01-23T11:47:00"/>
    <d v="2026-01-25T10:47:00"/>
    <x v="33"/>
    <x v="0"/>
    <s v="No"/>
    <n v="5"/>
    <s v="Yes"/>
    <n v="47.000000000058208"/>
    <s v="No"/>
    <x v="2"/>
    <n v="1.9583333333357587"/>
    <s v="Team5"/>
    <s v="Junior"/>
    <s v="Night"/>
  </r>
  <r>
    <s v="T01277"/>
    <s v="C1290"/>
    <x v="0"/>
    <x v="0"/>
    <d v="2026-01-29T11:32:00"/>
    <d v="2026-01-30T09:32:00"/>
    <x v="0"/>
    <x v="0"/>
    <s v="No"/>
    <n v="4"/>
    <s v="Yes"/>
    <n v="21.999999999941792"/>
    <s v="No"/>
    <x v="2"/>
    <n v="0.91666666666424135"/>
    <s v="Team1"/>
    <s v="Senior"/>
    <s v="Morning"/>
  </r>
  <r>
    <s v="T01278"/>
    <s v="C2345"/>
    <x v="1"/>
    <x v="1"/>
    <d v="2026-01-04T12:59:00"/>
    <d v="2026-01-06T12:59:00"/>
    <x v="25"/>
    <x v="0"/>
    <s v="No"/>
    <n v="4"/>
    <s v="Yes"/>
    <n v="48"/>
    <s v="No"/>
    <x v="2"/>
    <n v="2"/>
    <s v="Team4"/>
    <s v="Junior"/>
    <s v="Night"/>
  </r>
  <r>
    <s v="T01279"/>
    <s v="C3083"/>
    <x v="0"/>
    <x v="0"/>
    <d v="2026-03-24T09:33:00"/>
    <d v="2026-03-25T21:33:00"/>
    <x v="26"/>
    <x v="0"/>
    <s v="Yes"/>
    <n v="3"/>
    <s v="Yes"/>
    <n v="36"/>
    <s v="No"/>
    <x v="1"/>
    <n v="1.5"/>
    <s v="Team5"/>
    <s v="Senior"/>
    <s v="Night"/>
  </r>
  <r>
    <s v="T01280"/>
    <s v="C2783"/>
    <x v="2"/>
    <x v="0"/>
    <d v="2026-03-03T18:34:00"/>
    <d v="2026-03-05T15:34:00"/>
    <x v="6"/>
    <x v="0"/>
    <s v="No"/>
    <n v="5"/>
    <s v="Yes"/>
    <n v="45"/>
    <s v="No"/>
    <x v="1"/>
    <n v="1.875"/>
    <s v="Team3"/>
    <s v="Mid"/>
    <s v="Night"/>
  </r>
  <r>
    <s v="T01281"/>
    <s v="C1657"/>
    <x v="0"/>
    <x v="1"/>
    <d v="2026-02-04T14:45:00"/>
    <d v="2026-02-06T05:45:00"/>
    <x v="1"/>
    <x v="0"/>
    <s v="No"/>
    <n v="5"/>
    <s v="Yes"/>
    <n v="39"/>
    <s v="No"/>
    <x v="0"/>
    <n v="1.625"/>
    <s v="Team4"/>
    <s v="Senior"/>
    <s v="Evening"/>
  </r>
  <r>
    <s v="T01282"/>
    <s v="C2874"/>
    <x v="2"/>
    <x v="2"/>
    <d v="2026-02-21T14:18:00"/>
    <d v="2026-02-24T02:18:00"/>
    <x v="25"/>
    <x v="0"/>
    <s v="No"/>
    <n v="4"/>
    <s v="Yes"/>
    <n v="60"/>
    <s v="Yes"/>
    <x v="0"/>
    <n v="2.5"/>
    <s v="Team4"/>
    <s v="Junior"/>
    <s v="Night"/>
  </r>
  <r>
    <s v="T01283"/>
    <s v="C3709"/>
    <x v="3"/>
    <x v="2"/>
    <d v="2026-01-17T09:54:00"/>
    <d v="2026-01-19T11:54:00"/>
    <x v="11"/>
    <x v="0"/>
    <s v="No"/>
    <n v="5"/>
    <s v="Yes"/>
    <n v="50.000000000058208"/>
    <s v="Yes"/>
    <x v="2"/>
    <n v="2.0833333333357587"/>
    <s v="Team3"/>
    <s v="Senior"/>
    <s v="Night"/>
  </r>
  <r>
    <s v="T01284"/>
    <s v="C0880"/>
    <x v="3"/>
    <x v="1"/>
    <d v="2026-01-04T17:43:00"/>
    <d v="2026-01-06T19:43:00"/>
    <x v="17"/>
    <x v="0"/>
    <s v="No"/>
    <n v="4"/>
    <s v="Yes"/>
    <n v="50.000000000058208"/>
    <s v="Yes"/>
    <x v="2"/>
    <n v="2.0833333333357587"/>
    <s v="Team2"/>
    <s v="Junior"/>
    <s v="Night"/>
  </r>
  <r>
    <s v="T01285"/>
    <s v="C4234"/>
    <x v="0"/>
    <x v="1"/>
    <d v="2026-01-16T01:14:00"/>
    <d v="2026-01-16T16:14:00"/>
    <x v="19"/>
    <x v="0"/>
    <s v="No"/>
    <n v="4"/>
    <s v="Yes"/>
    <n v="15"/>
    <s v="No"/>
    <x v="2"/>
    <n v="0.625"/>
    <s v="Team5"/>
    <s v="Mid"/>
    <s v="Night"/>
  </r>
  <r>
    <s v="T01286"/>
    <s v="C0030"/>
    <x v="2"/>
    <x v="2"/>
    <d v="2026-03-17T23:52:00"/>
    <d v="2026-03-20T09:52:00"/>
    <x v="48"/>
    <x v="0"/>
    <s v="No"/>
    <n v="4"/>
    <s v="Yes"/>
    <n v="58.000000000116415"/>
    <s v="Yes"/>
    <x v="1"/>
    <n v="2.4166666666715173"/>
    <s v="Team1"/>
    <s v="Mid"/>
    <s v="Morning"/>
  </r>
  <r>
    <s v="T01287"/>
    <s v="C3523"/>
    <x v="2"/>
    <x v="0"/>
    <d v="2026-03-17T12:07:00"/>
    <d v="2026-03-18T14:07:00"/>
    <x v="12"/>
    <x v="0"/>
    <s v="No"/>
    <n v="4"/>
    <s v="Yes"/>
    <n v="25.999999999883585"/>
    <s v="No"/>
    <x v="1"/>
    <n v="1.0833333333284827"/>
    <s v="Team1"/>
    <s v="Junior"/>
    <s v="Morning"/>
  </r>
  <r>
    <s v="T01288"/>
    <s v="C3349"/>
    <x v="3"/>
    <x v="0"/>
    <d v="2026-03-20T04:56:00"/>
    <d v="2026-03-20T19:56:00"/>
    <x v="3"/>
    <x v="0"/>
    <s v="No"/>
    <n v="4"/>
    <s v="Yes"/>
    <n v="15"/>
    <s v="No"/>
    <x v="1"/>
    <n v="0.625"/>
    <s v="Team5"/>
    <s v="Senior"/>
    <s v="Morning"/>
  </r>
  <r>
    <s v="T01289"/>
    <s v="C0331"/>
    <x v="1"/>
    <x v="1"/>
    <d v="2026-02-02T15:40:00"/>
    <d v="2026-02-05T14:40:00"/>
    <x v="35"/>
    <x v="0"/>
    <s v="No"/>
    <n v="3"/>
    <s v="Yes"/>
    <n v="70.999999999883585"/>
    <s v="Yes"/>
    <x v="0"/>
    <n v="2.9583333333284827"/>
    <s v="Team1"/>
    <s v="Senior"/>
    <s v="Night"/>
  </r>
  <r>
    <s v="T01290"/>
    <s v="C3549"/>
    <x v="1"/>
    <x v="1"/>
    <d v="2026-03-20T12:29:00"/>
    <d v="2026-03-22T13:29:00"/>
    <x v="36"/>
    <x v="0"/>
    <s v="No"/>
    <n v="5"/>
    <s v="Yes"/>
    <n v="48.999999999941792"/>
    <s v="Yes"/>
    <x v="1"/>
    <n v="2.0416666666642413"/>
    <s v="Team1"/>
    <s v="Junior"/>
    <s v="Morning"/>
  </r>
  <r>
    <s v="T01291"/>
    <s v="C1785"/>
    <x v="2"/>
    <x v="0"/>
    <d v="2026-02-16T18:18:00"/>
    <d v="2026-02-17T23:18:00"/>
    <x v="41"/>
    <x v="0"/>
    <s v="No"/>
    <n v="5"/>
    <s v="Yes"/>
    <n v="29.000000000058208"/>
    <s v="No"/>
    <x v="0"/>
    <n v="1.2083333333357587"/>
    <s v="Team5"/>
    <s v="Senior"/>
    <s v="Night"/>
  </r>
  <r>
    <s v="T01292"/>
    <s v="C0710"/>
    <x v="2"/>
    <x v="2"/>
    <d v="2026-02-02T09:57:00"/>
    <d v="2026-02-04T02:57:00"/>
    <x v="14"/>
    <x v="0"/>
    <s v="No"/>
    <n v="5"/>
    <s v="Yes"/>
    <n v="41.000000000058208"/>
    <s v="No"/>
    <x v="0"/>
    <n v="1.7083333333357587"/>
    <s v="Team4"/>
    <s v="Senior"/>
    <s v="Night"/>
  </r>
  <r>
    <s v="T01293"/>
    <s v="C3341"/>
    <x v="3"/>
    <x v="0"/>
    <d v="2026-01-19T17:26:00"/>
    <d v="2026-01-20T09:26:00"/>
    <x v="25"/>
    <x v="1"/>
    <s v="No"/>
    <n v="4"/>
    <s v="No"/>
    <n v="15.999999999941792"/>
    <s v="No"/>
    <x v="2"/>
    <n v="0.66666666666424135"/>
    <s v="Team4"/>
    <s v="Junior"/>
    <s v="Night"/>
  </r>
  <r>
    <s v="T01294"/>
    <s v="C0511"/>
    <x v="4"/>
    <x v="1"/>
    <d v="2026-03-18T20:07:00"/>
    <d v="2026-03-19T01:07:00"/>
    <x v="47"/>
    <x v="0"/>
    <s v="No"/>
    <n v="4"/>
    <s v="Yes"/>
    <n v="5.0000000000582077"/>
    <s v="No"/>
    <x v="1"/>
    <n v="0.20833333333575865"/>
    <s v="Team4"/>
    <s v="Senior"/>
    <s v="Night"/>
  </r>
  <r>
    <s v="T01295"/>
    <s v="C4310"/>
    <x v="2"/>
    <x v="1"/>
    <d v="2026-01-11T08:58:00"/>
    <d v="2026-01-13T00:58:00"/>
    <x v="21"/>
    <x v="0"/>
    <s v="No"/>
    <n v="4"/>
    <s v="Yes"/>
    <n v="39.999999999941792"/>
    <s v="No"/>
    <x v="2"/>
    <n v="1.6666666666642413"/>
    <s v="Team4"/>
    <s v="Senior"/>
    <s v="Night"/>
  </r>
  <r>
    <s v="T01296"/>
    <s v="C1979"/>
    <x v="0"/>
    <x v="2"/>
    <d v="2026-01-27T07:32:00"/>
    <d v="2026-01-31T05:32:00"/>
    <x v="13"/>
    <x v="0"/>
    <s v="No"/>
    <n v="4"/>
    <s v="Yes"/>
    <n v="94.000000000116415"/>
    <s v="Yes"/>
    <x v="2"/>
    <n v="3.9166666666715173"/>
    <s v="Team5"/>
    <s v="Junior"/>
    <s v="Evening"/>
  </r>
  <r>
    <s v="T01297"/>
    <s v="C4713"/>
    <x v="0"/>
    <x v="1"/>
    <d v="2026-02-13T00:44:00"/>
    <d v="2026-02-13T11:44:00"/>
    <x v="49"/>
    <x v="0"/>
    <s v="No"/>
    <n v="3"/>
    <s v="Yes"/>
    <n v="11.000000000058208"/>
    <s v="No"/>
    <x v="0"/>
    <n v="0.45833333333575865"/>
    <s v="Team5"/>
    <s v="Mid"/>
    <s v="Evening"/>
  </r>
  <r>
    <s v="T01298"/>
    <s v="C3977"/>
    <x v="3"/>
    <x v="1"/>
    <d v="2026-01-30T11:23:00"/>
    <d v="2026-02-01T02:23:00"/>
    <x v="11"/>
    <x v="0"/>
    <s v="No"/>
    <n v="3"/>
    <s v="Yes"/>
    <n v="39"/>
    <s v="No"/>
    <x v="2"/>
    <n v="1.625"/>
    <s v="Team3"/>
    <s v="Senior"/>
    <s v="Night"/>
  </r>
  <r>
    <s v="T01299"/>
    <s v="C2135"/>
    <x v="3"/>
    <x v="1"/>
    <d v="2026-02-13T03:10:00"/>
    <d v="2026-02-15T07:10:00"/>
    <x v="40"/>
    <x v="1"/>
    <s v="No"/>
    <n v="4"/>
    <s v="No"/>
    <n v="51.999999999941792"/>
    <s v="Yes"/>
    <x v="0"/>
    <n v="2.1666666666642413"/>
    <s v="Team4"/>
    <s v="Senior"/>
    <s v="Morning"/>
  </r>
  <r>
    <s v="T01300"/>
    <s v="C0640"/>
    <x v="1"/>
    <x v="1"/>
    <d v="2026-03-16T06:57:00"/>
    <d v="2026-03-16T23:57:00"/>
    <x v="47"/>
    <x v="0"/>
    <s v="No"/>
    <n v="3"/>
    <s v="Yes"/>
    <n v="17.000000000058208"/>
    <s v="No"/>
    <x v="1"/>
    <n v="0.70833333333575865"/>
    <s v="Team4"/>
    <s v="Senior"/>
    <s v="Night"/>
  </r>
  <r>
    <s v="T01301"/>
    <s v="C4477"/>
    <x v="0"/>
    <x v="2"/>
    <d v="2026-02-26T04:22:00"/>
    <d v="2026-02-28T19:22:00"/>
    <x v="9"/>
    <x v="0"/>
    <s v="No"/>
    <n v="3"/>
    <s v="Yes"/>
    <n v="63"/>
    <s v="Yes"/>
    <x v="0"/>
    <n v="2.625"/>
    <s v="Team1"/>
    <s v="Junior"/>
    <s v="Night"/>
  </r>
  <r>
    <s v="T01302"/>
    <s v="C2481"/>
    <x v="0"/>
    <x v="1"/>
    <d v="2026-01-31T18:18:00"/>
    <d v="2026-02-01T21:18:00"/>
    <x v="13"/>
    <x v="0"/>
    <s v="No"/>
    <n v="4"/>
    <s v="Yes"/>
    <n v="27"/>
    <s v="No"/>
    <x v="2"/>
    <n v="1.125"/>
    <s v="Team5"/>
    <s v="Junior"/>
    <s v="Evening"/>
  </r>
  <r>
    <s v="T01303"/>
    <s v="C0724"/>
    <x v="0"/>
    <x v="1"/>
    <d v="2026-03-06T20:48:00"/>
    <d v="2026-03-07T00:48:00"/>
    <x v="12"/>
    <x v="0"/>
    <s v="No"/>
    <n v="3"/>
    <s v="Yes"/>
    <n v="3.9999999999417923"/>
    <s v="No"/>
    <x v="1"/>
    <n v="0.16666666666424135"/>
    <s v="Team1"/>
    <s v="Junior"/>
    <s v="Morning"/>
  </r>
  <r>
    <s v="T01304"/>
    <s v="C1353"/>
    <x v="3"/>
    <x v="1"/>
    <d v="2026-03-19T05:56:00"/>
    <d v="2026-03-19T18:56:00"/>
    <x v="48"/>
    <x v="0"/>
    <s v="No"/>
    <n v="4"/>
    <s v="Yes"/>
    <n v="13.000000000116415"/>
    <s v="No"/>
    <x v="1"/>
    <n v="0.54166666667151731"/>
    <s v="Team1"/>
    <s v="Mid"/>
    <s v="Morning"/>
  </r>
  <r>
    <s v="T01305"/>
    <s v="C3907"/>
    <x v="4"/>
    <x v="2"/>
    <d v="2026-02-27T18:03:00"/>
    <d v="2026-03-01T13:03:00"/>
    <x v="43"/>
    <x v="0"/>
    <s v="No"/>
    <n v="4"/>
    <s v="Yes"/>
    <n v="42.999999999941792"/>
    <s v="No"/>
    <x v="0"/>
    <n v="1.7916666666642413"/>
    <s v="Team1"/>
    <s v="Mid"/>
    <s v="Morning"/>
  </r>
  <r>
    <s v="T01306"/>
    <s v="C0147"/>
    <x v="3"/>
    <x v="0"/>
    <d v="2026-02-22T20:02:00"/>
    <d v="2026-02-23T14:02:00"/>
    <x v="0"/>
    <x v="0"/>
    <s v="No"/>
    <n v="3"/>
    <s v="Yes"/>
    <n v="18"/>
    <s v="No"/>
    <x v="0"/>
    <n v="0.75"/>
    <s v="Team1"/>
    <s v="Senior"/>
    <s v="Morning"/>
  </r>
  <r>
    <s v="T01307"/>
    <s v="C1886"/>
    <x v="4"/>
    <x v="2"/>
    <d v="2026-01-15T22:33:00"/>
    <d v="2026-01-18T20:33:00"/>
    <x v="24"/>
    <x v="0"/>
    <s v="No"/>
    <n v="4"/>
    <s v="Yes"/>
    <n v="69.999999999941792"/>
    <s v="Yes"/>
    <x v="2"/>
    <n v="2.9166666666642413"/>
    <s v="Team4"/>
    <s v="Mid"/>
    <s v="Night"/>
  </r>
  <r>
    <s v="T01308"/>
    <s v="C0799"/>
    <x v="1"/>
    <x v="0"/>
    <d v="2026-02-11T20:41:00"/>
    <d v="2026-02-13T19:41:00"/>
    <x v="39"/>
    <x v="0"/>
    <s v="No"/>
    <n v="3"/>
    <s v="Yes"/>
    <n v="47.000000000058208"/>
    <s v="No"/>
    <x v="0"/>
    <n v="1.9583333333357587"/>
    <s v="Team5"/>
    <s v="Junior"/>
    <s v="Evening"/>
  </r>
  <r>
    <s v="T01309"/>
    <s v="C1813"/>
    <x v="2"/>
    <x v="1"/>
    <d v="2026-02-25T18:41:00"/>
    <d v="2026-02-26T08:41:00"/>
    <x v="8"/>
    <x v="0"/>
    <s v="No"/>
    <n v="4"/>
    <s v="Yes"/>
    <n v="14.000000000058208"/>
    <s v="No"/>
    <x v="0"/>
    <n v="0.58333333333575865"/>
    <s v="Team5"/>
    <s v="Senior"/>
    <s v="Morning"/>
  </r>
  <r>
    <s v="T01310"/>
    <s v="C1218"/>
    <x v="1"/>
    <x v="0"/>
    <d v="2026-01-07T14:54:00"/>
    <d v="2026-01-09T04:54:00"/>
    <x v="9"/>
    <x v="0"/>
    <s v="No"/>
    <n v="2"/>
    <s v="Yes"/>
    <n v="38.000000000058208"/>
    <s v="No"/>
    <x v="2"/>
    <n v="1.5833333333357587"/>
    <s v="Team1"/>
    <s v="Junior"/>
    <s v="Night"/>
  </r>
  <r>
    <s v="T01311"/>
    <s v="C4113"/>
    <x v="4"/>
    <x v="2"/>
    <d v="2026-03-08T17:39:00"/>
    <d v="2026-03-11T22:39:00"/>
    <x v="36"/>
    <x v="0"/>
    <s v="No"/>
    <n v="4"/>
    <s v="Yes"/>
    <n v="76.999999999883585"/>
    <s v="Yes"/>
    <x v="1"/>
    <n v="3.2083333333284827"/>
    <s v="Team1"/>
    <s v="Junior"/>
    <s v="Morning"/>
  </r>
  <r>
    <s v="T01312"/>
    <s v="C0345"/>
    <x v="2"/>
    <x v="0"/>
    <d v="2026-02-13T15:54:00"/>
    <d v="2026-02-15T12:54:00"/>
    <x v="19"/>
    <x v="0"/>
    <s v="No"/>
    <n v="4"/>
    <s v="Yes"/>
    <n v="45"/>
    <s v="No"/>
    <x v="0"/>
    <n v="1.875"/>
    <s v="Team5"/>
    <s v="Mid"/>
    <s v="Night"/>
  </r>
  <r>
    <s v="T01313"/>
    <s v="C1533"/>
    <x v="4"/>
    <x v="1"/>
    <d v="2026-01-24T00:50:00"/>
    <d v="2026-01-25T12:50:00"/>
    <x v="26"/>
    <x v="0"/>
    <s v="No"/>
    <n v="3"/>
    <s v="Yes"/>
    <n v="36"/>
    <s v="No"/>
    <x v="2"/>
    <n v="1.5"/>
    <s v="Team5"/>
    <s v="Senior"/>
    <s v="Night"/>
  </r>
  <r>
    <s v="T01314"/>
    <s v="C0237"/>
    <x v="2"/>
    <x v="1"/>
    <d v="2026-03-04T03:36:00"/>
    <d v="2026-03-06T20:36:00"/>
    <x v="48"/>
    <x v="2"/>
    <s v="No"/>
    <n v="5"/>
    <s v="No"/>
    <n v="64.999999999883585"/>
    <s v="Yes"/>
    <x v="1"/>
    <n v="2.7083333333284827"/>
    <s v="Team1"/>
    <s v="Mid"/>
    <s v="Morning"/>
  </r>
  <r>
    <s v="T01315"/>
    <s v="C0468"/>
    <x v="4"/>
    <x v="1"/>
    <d v="2026-01-28T05:03:00"/>
    <d v="2026-01-28T21:03:00"/>
    <x v="3"/>
    <x v="1"/>
    <s v="No"/>
    <n v="3"/>
    <s v="No"/>
    <n v="15.999999999941792"/>
    <s v="No"/>
    <x v="2"/>
    <n v="0.66666666666424135"/>
    <s v="Team5"/>
    <s v="Senior"/>
    <s v="Morning"/>
  </r>
  <r>
    <s v="T01316"/>
    <s v="C1174"/>
    <x v="4"/>
    <x v="2"/>
    <d v="2026-03-14T08:31:00"/>
    <d v="2026-03-15T16:31:00"/>
    <x v="39"/>
    <x v="2"/>
    <s v="No"/>
    <n v="4"/>
    <s v="No"/>
    <n v="32.000000000058208"/>
    <s v="No"/>
    <x v="1"/>
    <n v="1.3333333333357587"/>
    <s v="Team5"/>
    <s v="Junior"/>
    <s v="Evening"/>
  </r>
  <r>
    <s v="T01317"/>
    <s v="C4138"/>
    <x v="3"/>
    <x v="0"/>
    <d v="2026-02-17T05:03:00"/>
    <d v="2026-02-18T15:03:00"/>
    <x v="8"/>
    <x v="0"/>
    <s v="No"/>
    <n v="3"/>
    <s v="Yes"/>
    <n v="33.999999999941792"/>
    <s v="No"/>
    <x v="0"/>
    <n v="1.4166666666642413"/>
    <s v="Team5"/>
    <s v="Senior"/>
    <s v="Morning"/>
  </r>
  <r>
    <s v="T01318"/>
    <s v="C2504"/>
    <x v="4"/>
    <x v="2"/>
    <d v="2026-01-03T17:21:00"/>
    <d v="2026-01-04T03:21:00"/>
    <x v="23"/>
    <x v="0"/>
    <s v="No"/>
    <n v="3"/>
    <s v="Yes"/>
    <n v="9.9999999999417923"/>
    <s v="No"/>
    <x v="2"/>
    <n v="0.41666666666424135"/>
    <s v="Team1"/>
    <s v="Junior"/>
    <s v="Morning"/>
  </r>
  <r>
    <s v="T01319"/>
    <s v="C0886"/>
    <x v="0"/>
    <x v="2"/>
    <d v="2026-03-09T16:28:00"/>
    <d v="2026-03-13T06:28:00"/>
    <x v="47"/>
    <x v="0"/>
    <s v="No"/>
    <n v="3"/>
    <s v="Yes"/>
    <n v="85.999999999883585"/>
    <s v="Yes"/>
    <x v="1"/>
    <n v="3.5833333333284827"/>
    <s v="Team4"/>
    <s v="Senior"/>
    <s v="Night"/>
  </r>
  <r>
    <s v="T01320"/>
    <s v="C1922"/>
    <x v="1"/>
    <x v="0"/>
    <d v="2026-01-01T11:50:00"/>
    <d v="2026-01-02T03:50:00"/>
    <x v="11"/>
    <x v="0"/>
    <s v="No"/>
    <n v="4"/>
    <s v="Yes"/>
    <n v="15.999999999941792"/>
    <s v="No"/>
    <x v="2"/>
    <n v="0.66666666666424135"/>
    <s v="Team3"/>
    <s v="Senior"/>
    <s v="Night"/>
  </r>
  <r>
    <s v="T01321"/>
    <s v="C4165"/>
    <x v="2"/>
    <x v="1"/>
    <d v="2026-02-26T23:38:00"/>
    <d v="2026-03-01T18:38:00"/>
    <x v="14"/>
    <x v="0"/>
    <s v="No"/>
    <n v="4"/>
    <s v="Yes"/>
    <n v="66.999999999941792"/>
    <s v="Yes"/>
    <x v="0"/>
    <n v="2.7916666666642413"/>
    <s v="Team4"/>
    <s v="Senior"/>
    <s v="Night"/>
  </r>
  <r>
    <s v="T01322"/>
    <s v="C4806"/>
    <x v="1"/>
    <x v="2"/>
    <d v="2026-01-31T04:46:00"/>
    <d v="2026-01-31T19:46:00"/>
    <x v="2"/>
    <x v="1"/>
    <s v="No"/>
    <n v="4"/>
    <s v="No"/>
    <n v="15"/>
    <s v="No"/>
    <x v="2"/>
    <n v="0.625"/>
    <s v="Team3"/>
    <s v="Senior"/>
    <s v="Evening"/>
  </r>
  <r>
    <s v="T01323"/>
    <s v="C4450"/>
    <x v="2"/>
    <x v="2"/>
    <d v="2026-03-04T02:50:00"/>
    <d v="2026-03-05T21:50:00"/>
    <x v="10"/>
    <x v="0"/>
    <s v="No"/>
    <n v="3"/>
    <s v="Yes"/>
    <n v="42.999999999941792"/>
    <s v="No"/>
    <x v="1"/>
    <n v="1.7916666666642413"/>
    <s v="Team1"/>
    <s v="Senior"/>
    <s v="Night"/>
  </r>
  <r>
    <s v="T01324"/>
    <s v="C2335"/>
    <x v="4"/>
    <x v="2"/>
    <d v="2026-03-01T21:26:00"/>
    <d v="2026-03-03T00:26:00"/>
    <x v="49"/>
    <x v="0"/>
    <s v="No"/>
    <n v="5"/>
    <s v="Yes"/>
    <n v="27"/>
    <s v="No"/>
    <x v="1"/>
    <n v="1.125"/>
    <s v="Team5"/>
    <s v="Mid"/>
    <s v="Evening"/>
  </r>
  <r>
    <s v="T01325"/>
    <s v="C1843"/>
    <x v="4"/>
    <x v="1"/>
    <d v="2026-02-05T04:07:00"/>
    <d v="2026-02-06T06:07:00"/>
    <x v="12"/>
    <x v="0"/>
    <s v="No"/>
    <n v="3"/>
    <s v="Yes"/>
    <n v="26.000000000058208"/>
    <s v="No"/>
    <x v="0"/>
    <n v="1.0833333333357587"/>
    <s v="Team1"/>
    <s v="Junior"/>
    <s v="Morning"/>
  </r>
  <r>
    <s v="T01326"/>
    <s v="C4374"/>
    <x v="0"/>
    <x v="1"/>
    <d v="2026-01-10T12:02:00"/>
    <d v="2026-01-12T12:02:00"/>
    <x v="23"/>
    <x v="0"/>
    <s v="No"/>
    <n v="5"/>
    <s v="Yes"/>
    <n v="48"/>
    <s v="No"/>
    <x v="2"/>
    <n v="2"/>
    <s v="Team1"/>
    <s v="Junior"/>
    <s v="Morning"/>
  </r>
  <r>
    <s v="T01327"/>
    <s v="C2078"/>
    <x v="0"/>
    <x v="0"/>
    <d v="2026-01-16T08:42:00"/>
    <d v="2026-01-17T20:42:00"/>
    <x v="26"/>
    <x v="0"/>
    <s v="Yes"/>
    <n v="3"/>
    <s v="Yes"/>
    <n v="36"/>
    <s v="No"/>
    <x v="2"/>
    <n v="1.5"/>
    <s v="Team5"/>
    <s v="Senior"/>
    <s v="Night"/>
  </r>
  <r>
    <s v="T01328"/>
    <s v="C1924"/>
    <x v="3"/>
    <x v="1"/>
    <d v="2026-01-26T04:11:00"/>
    <d v="2026-01-27T17:11:00"/>
    <x v="12"/>
    <x v="0"/>
    <s v="No"/>
    <n v="4"/>
    <s v="Yes"/>
    <n v="36.999999999941792"/>
    <s v="No"/>
    <x v="2"/>
    <n v="1.5416666666642413"/>
    <s v="Team1"/>
    <s v="Junior"/>
    <s v="Morning"/>
  </r>
  <r>
    <s v="T01329"/>
    <s v="C0402"/>
    <x v="3"/>
    <x v="2"/>
    <d v="2026-03-09T14:32:00"/>
    <d v="2026-03-12T15:32:00"/>
    <x v="44"/>
    <x v="1"/>
    <s v="No"/>
    <n v="5"/>
    <s v="No"/>
    <n v="72.999999999941792"/>
    <s v="Yes"/>
    <x v="1"/>
    <n v="3.0416666666642413"/>
    <s v="Team3"/>
    <s v="Senior"/>
    <s v="Evening"/>
  </r>
  <r>
    <s v="T01330"/>
    <s v="C4021"/>
    <x v="3"/>
    <x v="2"/>
    <d v="2026-02-25T05:35:00"/>
    <d v="2026-02-26T19:35:00"/>
    <x v="10"/>
    <x v="1"/>
    <s v="No"/>
    <n v="3"/>
    <s v="No"/>
    <n v="37.999999999883585"/>
    <s v="No"/>
    <x v="0"/>
    <n v="1.5833333333284827"/>
    <s v="Team1"/>
    <s v="Senior"/>
    <s v="Night"/>
  </r>
  <r>
    <s v="T01331"/>
    <s v="C0754"/>
    <x v="4"/>
    <x v="1"/>
    <d v="2026-01-29T23:02:00"/>
    <d v="2026-01-31T17:02:00"/>
    <x v="49"/>
    <x v="0"/>
    <s v="No"/>
    <n v="4"/>
    <s v="Yes"/>
    <n v="42"/>
    <s v="No"/>
    <x v="2"/>
    <n v="1.75"/>
    <s v="Team5"/>
    <s v="Mid"/>
    <s v="Evening"/>
  </r>
  <r>
    <s v="T01332"/>
    <s v="C4367"/>
    <x v="2"/>
    <x v="2"/>
    <d v="2026-02-25T00:09:00"/>
    <d v="2026-02-27T02:09:00"/>
    <x v="1"/>
    <x v="0"/>
    <s v="No"/>
    <n v="4"/>
    <s v="Yes"/>
    <n v="50.000000000058208"/>
    <s v="Yes"/>
    <x v="0"/>
    <n v="2.0833333333357587"/>
    <s v="Team4"/>
    <s v="Senior"/>
    <s v="Evening"/>
  </r>
  <r>
    <s v="T01333"/>
    <s v="C0636"/>
    <x v="2"/>
    <x v="2"/>
    <d v="2026-02-20T16:13:00"/>
    <d v="2026-02-24T00:13:00"/>
    <x v="48"/>
    <x v="0"/>
    <s v="No"/>
    <n v="5"/>
    <s v="Yes"/>
    <n v="80.000000000058208"/>
    <s v="Yes"/>
    <x v="0"/>
    <n v="3.3333333333357587"/>
    <s v="Team1"/>
    <s v="Mid"/>
    <s v="Morning"/>
  </r>
  <r>
    <s v="T01334"/>
    <s v="C1909"/>
    <x v="4"/>
    <x v="0"/>
    <d v="2026-02-28T02:09:00"/>
    <d v="2026-02-28T18:09:00"/>
    <x v="29"/>
    <x v="0"/>
    <s v="No"/>
    <n v="3"/>
    <s v="Yes"/>
    <n v="15.999999999941792"/>
    <s v="No"/>
    <x v="0"/>
    <n v="0.66666666666424135"/>
    <s v="Team3"/>
    <s v="Mid"/>
    <s v="Evening"/>
  </r>
  <r>
    <s v="T01335"/>
    <s v="C3259"/>
    <x v="0"/>
    <x v="2"/>
    <d v="2026-01-02T01:36:00"/>
    <d v="2026-01-04T18:36:00"/>
    <x v="14"/>
    <x v="0"/>
    <s v="No"/>
    <n v="4"/>
    <s v="Yes"/>
    <n v="65.000000000058208"/>
    <s v="Yes"/>
    <x v="2"/>
    <n v="2.7083333333357587"/>
    <s v="Team4"/>
    <s v="Senior"/>
    <s v="Night"/>
  </r>
  <r>
    <s v="T01336"/>
    <s v="C0929"/>
    <x v="3"/>
    <x v="1"/>
    <d v="2026-02-21T12:00:00"/>
    <d v="2026-02-23T09:00:00"/>
    <x v="48"/>
    <x v="2"/>
    <s v="No"/>
    <n v="4"/>
    <s v="No"/>
    <n v="45"/>
    <s v="No"/>
    <x v="0"/>
    <n v="1.875"/>
    <s v="Team1"/>
    <s v="Mid"/>
    <s v="Morning"/>
  </r>
  <r>
    <s v="T01337"/>
    <s v="C2763"/>
    <x v="0"/>
    <x v="1"/>
    <d v="2026-03-07T01:46:00"/>
    <d v="2026-03-07T19:46:00"/>
    <x v="36"/>
    <x v="0"/>
    <s v="No"/>
    <n v="5"/>
    <s v="Yes"/>
    <n v="18"/>
    <s v="No"/>
    <x v="1"/>
    <n v="0.75"/>
    <s v="Team1"/>
    <s v="Junior"/>
    <s v="Morning"/>
  </r>
  <r>
    <s v="T01338"/>
    <s v="C4533"/>
    <x v="0"/>
    <x v="1"/>
    <d v="2026-03-22T07:12:00"/>
    <d v="2026-03-24T19:12:00"/>
    <x v="13"/>
    <x v="0"/>
    <s v="No"/>
    <n v="5"/>
    <s v="Yes"/>
    <n v="60"/>
    <s v="Yes"/>
    <x v="1"/>
    <n v="2.5"/>
    <s v="Team5"/>
    <s v="Junior"/>
    <s v="Evening"/>
  </r>
  <r>
    <s v="T01339"/>
    <s v="C4233"/>
    <x v="1"/>
    <x v="2"/>
    <d v="2026-02-18T13:32:00"/>
    <d v="2026-02-22T02:32:00"/>
    <x v="14"/>
    <x v="2"/>
    <s v="No"/>
    <n v="5"/>
    <s v="No"/>
    <n v="85.000000000116415"/>
    <s v="Yes"/>
    <x v="0"/>
    <n v="3.5416666666715173"/>
    <s v="Team4"/>
    <s v="Senior"/>
    <s v="Night"/>
  </r>
  <r>
    <s v="T01340"/>
    <s v="C4126"/>
    <x v="1"/>
    <x v="0"/>
    <d v="2026-02-24T08:22:00"/>
    <d v="2026-02-24T17:22:00"/>
    <x v="35"/>
    <x v="0"/>
    <s v="No"/>
    <n v="5"/>
    <s v="Yes"/>
    <n v="9"/>
    <s v="No"/>
    <x v="0"/>
    <n v="0.375"/>
    <s v="Team1"/>
    <s v="Senior"/>
    <s v="Night"/>
  </r>
  <r>
    <s v="T01341"/>
    <s v="C4612"/>
    <x v="1"/>
    <x v="0"/>
    <d v="2026-01-07T08:42:00"/>
    <d v="2026-01-08T15:42:00"/>
    <x v="47"/>
    <x v="0"/>
    <s v="No"/>
    <n v="5"/>
    <s v="Yes"/>
    <n v="30.999999999941792"/>
    <s v="No"/>
    <x v="2"/>
    <n v="1.2916666666642413"/>
    <s v="Team4"/>
    <s v="Senior"/>
    <s v="Night"/>
  </r>
  <r>
    <s v="T01342"/>
    <s v="C0530"/>
    <x v="1"/>
    <x v="2"/>
    <d v="2026-02-05T16:50:00"/>
    <d v="2026-02-07T05:50:00"/>
    <x v="45"/>
    <x v="0"/>
    <s v="No"/>
    <n v="4"/>
    <s v="Yes"/>
    <n v="36.999999999941792"/>
    <s v="No"/>
    <x v="0"/>
    <n v="1.5416666666642413"/>
    <s v="Team4"/>
    <s v="Mid"/>
    <s v="Morning"/>
  </r>
  <r>
    <s v="T01343"/>
    <s v="C1395"/>
    <x v="1"/>
    <x v="1"/>
    <d v="2026-02-11T05:39:00"/>
    <d v="2026-02-13T21:39:00"/>
    <x v="47"/>
    <x v="1"/>
    <s v="No"/>
    <n v="3"/>
    <s v="No"/>
    <n v="63.999999999941792"/>
    <s v="Yes"/>
    <x v="0"/>
    <n v="2.6666666666642413"/>
    <s v="Team4"/>
    <s v="Senior"/>
    <s v="Night"/>
  </r>
  <r>
    <s v="T01344"/>
    <s v="C1762"/>
    <x v="1"/>
    <x v="1"/>
    <d v="2026-01-19T13:33:00"/>
    <d v="2026-01-20T18:33:00"/>
    <x v="39"/>
    <x v="0"/>
    <s v="No"/>
    <n v="5"/>
    <s v="Yes"/>
    <n v="29.000000000058208"/>
    <s v="No"/>
    <x v="2"/>
    <n v="1.2083333333357587"/>
    <s v="Team5"/>
    <s v="Junior"/>
    <s v="Evening"/>
  </r>
  <r>
    <s v="T01345"/>
    <s v="C4733"/>
    <x v="2"/>
    <x v="1"/>
    <d v="2026-03-28T03:29:00"/>
    <d v="2026-03-28T13:29:00"/>
    <x v="11"/>
    <x v="0"/>
    <s v="No"/>
    <n v="4"/>
    <s v="Yes"/>
    <n v="9.9999999999417923"/>
    <s v="No"/>
    <x v="1"/>
    <n v="0.41666666666424135"/>
    <s v="Team3"/>
    <s v="Senior"/>
    <s v="Night"/>
  </r>
  <r>
    <s v="T01346"/>
    <s v="C1255"/>
    <x v="2"/>
    <x v="0"/>
    <d v="2026-03-26T00:29:00"/>
    <d v="2026-03-27T03:29:00"/>
    <x v="34"/>
    <x v="0"/>
    <s v="No"/>
    <n v="4"/>
    <s v="Yes"/>
    <n v="27"/>
    <s v="No"/>
    <x v="1"/>
    <n v="1.125"/>
    <s v="Team3"/>
    <s v="Senior"/>
    <s v="Night"/>
  </r>
  <r>
    <s v="T01347"/>
    <s v="C4565"/>
    <x v="0"/>
    <x v="0"/>
    <d v="2026-03-04T09:51:00"/>
    <d v="2026-03-04T23:51:00"/>
    <x v="37"/>
    <x v="0"/>
    <s v="No"/>
    <n v="5"/>
    <s v="Yes"/>
    <n v="14.000000000058208"/>
    <s v="No"/>
    <x v="1"/>
    <n v="0.58333333333575865"/>
    <s v="Team5"/>
    <s v="Junior"/>
    <s v="Evening"/>
  </r>
  <r>
    <s v="T01348"/>
    <s v="C1711"/>
    <x v="4"/>
    <x v="2"/>
    <d v="2026-03-12T15:21:00"/>
    <d v="2026-03-13T09:21:00"/>
    <x v="32"/>
    <x v="0"/>
    <s v="No"/>
    <n v="5"/>
    <s v="Yes"/>
    <n v="18"/>
    <s v="No"/>
    <x v="1"/>
    <n v="0.75"/>
    <s v="Team3"/>
    <s v="Mid"/>
    <s v="Evening"/>
  </r>
  <r>
    <s v="T01349"/>
    <s v="C0270"/>
    <x v="1"/>
    <x v="0"/>
    <d v="2026-01-08T19:54:00"/>
    <d v="2026-01-10T04:54:00"/>
    <x v="8"/>
    <x v="0"/>
    <s v="No"/>
    <n v="5"/>
    <s v="Yes"/>
    <n v="33"/>
    <s v="No"/>
    <x v="2"/>
    <n v="1.375"/>
    <s v="Team5"/>
    <s v="Senior"/>
    <s v="Morning"/>
  </r>
  <r>
    <s v="T01350"/>
    <s v="C3904"/>
    <x v="0"/>
    <x v="1"/>
    <d v="2026-02-01T08:24:00"/>
    <d v="2026-02-02T10:24:00"/>
    <x v="26"/>
    <x v="0"/>
    <s v="No"/>
    <n v="3"/>
    <s v="Yes"/>
    <n v="26.000000000058208"/>
    <s v="No"/>
    <x v="0"/>
    <n v="1.0833333333357587"/>
    <s v="Team5"/>
    <s v="Senior"/>
    <s v="Night"/>
  </r>
  <r>
    <s v="T01351"/>
    <s v="C0295"/>
    <x v="4"/>
    <x v="2"/>
    <d v="2026-01-22T20:35:00"/>
    <d v="2026-01-24T05:35:00"/>
    <x v="12"/>
    <x v="0"/>
    <s v="No"/>
    <n v="4"/>
    <s v="Yes"/>
    <n v="33"/>
    <s v="No"/>
    <x v="2"/>
    <n v="1.375"/>
    <s v="Team1"/>
    <s v="Junior"/>
    <s v="Morning"/>
  </r>
  <r>
    <s v="T01352"/>
    <s v="C3546"/>
    <x v="4"/>
    <x v="1"/>
    <d v="2026-01-24T06:59:00"/>
    <d v="2026-01-25T12:59:00"/>
    <x v="0"/>
    <x v="1"/>
    <s v="No"/>
    <n v="5"/>
    <s v="No"/>
    <n v="30"/>
    <s v="No"/>
    <x v="2"/>
    <n v="1.25"/>
    <s v="Team1"/>
    <s v="Senior"/>
    <s v="Morning"/>
  </r>
  <r>
    <s v="T01353"/>
    <s v="C3744"/>
    <x v="4"/>
    <x v="2"/>
    <d v="2026-01-29T11:49:00"/>
    <d v="2026-01-30T20:49:00"/>
    <x v="22"/>
    <x v="0"/>
    <s v="No"/>
    <n v="5"/>
    <s v="Yes"/>
    <n v="33"/>
    <s v="No"/>
    <x v="2"/>
    <n v="1.375"/>
    <s v="Team4"/>
    <s v="Junior"/>
    <s v="Morning"/>
  </r>
  <r>
    <s v="T01354"/>
    <s v="C4620"/>
    <x v="0"/>
    <x v="2"/>
    <d v="2026-02-22T03:52:00"/>
    <d v="2026-02-24T22:52:00"/>
    <x v="0"/>
    <x v="0"/>
    <s v="No"/>
    <n v="4"/>
    <s v="Yes"/>
    <n v="66.999999999941792"/>
    <s v="Yes"/>
    <x v="0"/>
    <n v="2.7916666666642413"/>
    <s v="Team1"/>
    <s v="Senior"/>
    <s v="Morning"/>
  </r>
  <r>
    <s v="T01355"/>
    <s v="C2284"/>
    <x v="1"/>
    <x v="0"/>
    <d v="2026-02-10T03:59:00"/>
    <d v="2026-02-11T22:59:00"/>
    <x v="15"/>
    <x v="0"/>
    <s v="No"/>
    <n v="5"/>
    <s v="Yes"/>
    <n v="42.999999999941792"/>
    <s v="No"/>
    <x v="0"/>
    <n v="1.7916666666642413"/>
    <s v="Team5"/>
    <s v="Junior"/>
    <s v="Evening"/>
  </r>
  <r>
    <s v="T01356"/>
    <s v="C4191"/>
    <x v="2"/>
    <x v="0"/>
    <d v="2026-02-13T21:54:00"/>
    <d v="2026-02-14T12:54:00"/>
    <x v="14"/>
    <x v="1"/>
    <s v="No"/>
    <n v="5"/>
    <s v="No"/>
    <n v="15"/>
    <s v="No"/>
    <x v="0"/>
    <n v="0.625"/>
    <s v="Team4"/>
    <s v="Senior"/>
    <s v="Night"/>
  </r>
  <r>
    <s v="T01357"/>
    <s v="C2383"/>
    <x v="2"/>
    <x v="0"/>
    <d v="2026-03-23T21:43:00"/>
    <d v="2026-03-24T06:43:00"/>
    <x v="4"/>
    <x v="0"/>
    <s v="No"/>
    <n v="4"/>
    <s v="Yes"/>
    <n v="9"/>
    <s v="No"/>
    <x v="1"/>
    <n v="0.375"/>
    <s v="Team5"/>
    <s v="Senior"/>
    <s v="Evening"/>
  </r>
  <r>
    <s v="T01358"/>
    <s v="C0938"/>
    <x v="3"/>
    <x v="1"/>
    <d v="2026-01-26T02:57:00"/>
    <d v="2026-01-26T21:57:00"/>
    <x v="11"/>
    <x v="0"/>
    <s v="No"/>
    <n v="4"/>
    <s v="Yes"/>
    <n v="18.999999999941792"/>
    <s v="No"/>
    <x v="2"/>
    <n v="0.79166666666424135"/>
    <s v="Team3"/>
    <s v="Senior"/>
    <s v="Night"/>
  </r>
  <r>
    <s v="T01359"/>
    <s v="C0173"/>
    <x v="3"/>
    <x v="2"/>
    <d v="2026-03-27T09:23:00"/>
    <d v="2026-03-30T01:23:00"/>
    <x v="19"/>
    <x v="0"/>
    <s v="No"/>
    <n v="5"/>
    <s v="Yes"/>
    <n v="63.999999999941792"/>
    <s v="Yes"/>
    <x v="1"/>
    <n v="2.6666666666642413"/>
    <s v="Team5"/>
    <s v="Mid"/>
    <s v="Night"/>
  </r>
  <r>
    <s v="T01360"/>
    <s v="C3961"/>
    <x v="3"/>
    <x v="1"/>
    <d v="2026-03-08T14:07:00"/>
    <d v="2026-03-11T11:07:00"/>
    <x v="46"/>
    <x v="0"/>
    <s v="No"/>
    <n v="4"/>
    <s v="Yes"/>
    <n v="69"/>
    <s v="Yes"/>
    <x v="1"/>
    <n v="2.875"/>
    <s v="Team5"/>
    <s v="Senior"/>
    <s v="Evening"/>
  </r>
  <r>
    <s v="T01361"/>
    <s v="C0513"/>
    <x v="2"/>
    <x v="2"/>
    <d v="2026-02-21T16:23:00"/>
    <d v="2026-02-24T13:23:00"/>
    <x v="41"/>
    <x v="0"/>
    <s v="No"/>
    <n v="4"/>
    <s v="Yes"/>
    <n v="69"/>
    <s v="Yes"/>
    <x v="0"/>
    <n v="2.875"/>
    <s v="Team5"/>
    <s v="Senior"/>
    <s v="Night"/>
  </r>
  <r>
    <s v="T01362"/>
    <s v="C4490"/>
    <x v="2"/>
    <x v="1"/>
    <d v="2026-03-23T09:20:00"/>
    <d v="2026-03-26T05:20:00"/>
    <x v="13"/>
    <x v="0"/>
    <s v="No"/>
    <n v="3"/>
    <s v="Yes"/>
    <n v="67.999999999883585"/>
    <s v="Yes"/>
    <x v="1"/>
    <n v="2.8333333333284827"/>
    <s v="Team5"/>
    <s v="Junior"/>
    <s v="Evening"/>
  </r>
  <r>
    <s v="T01363"/>
    <s v="C1315"/>
    <x v="3"/>
    <x v="1"/>
    <d v="2026-03-08T08:14:00"/>
    <d v="2026-03-09T19:14:00"/>
    <x v="0"/>
    <x v="0"/>
    <s v="No"/>
    <n v="4"/>
    <s v="Yes"/>
    <n v="35.000000000058208"/>
    <s v="No"/>
    <x v="1"/>
    <n v="1.4583333333357587"/>
    <s v="Team1"/>
    <s v="Senior"/>
    <s v="Morning"/>
  </r>
  <r>
    <s v="T01364"/>
    <s v="C3220"/>
    <x v="3"/>
    <x v="2"/>
    <d v="2026-02-18T13:06:00"/>
    <d v="2026-02-21T07:06:00"/>
    <x v="44"/>
    <x v="0"/>
    <s v="No"/>
    <n v="5"/>
    <s v="Yes"/>
    <n v="66"/>
    <s v="Yes"/>
    <x v="0"/>
    <n v="2.75"/>
    <s v="Team3"/>
    <s v="Senior"/>
    <s v="Evening"/>
  </r>
  <r>
    <s v="T01365"/>
    <s v="C1426"/>
    <x v="3"/>
    <x v="1"/>
    <d v="2026-03-13T16:17:00"/>
    <d v="2026-03-16T05:17:00"/>
    <x v="15"/>
    <x v="0"/>
    <s v="No"/>
    <n v="4"/>
    <s v="Yes"/>
    <n v="60.999999999941792"/>
    <s v="Yes"/>
    <x v="1"/>
    <n v="2.5416666666642413"/>
    <s v="Team5"/>
    <s v="Junior"/>
    <s v="Evening"/>
  </r>
  <r>
    <s v="T01366"/>
    <s v="C3727"/>
    <x v="2"/>
    <x v="0"/>
    <d v="2026-02-04T19:48:00"/>
    <d v="2026-02-06T00:48:00"/>
    <x v="24"/>
    <x v="0"/>
    <s v="No"/>
    <n v="4"/>
    <s v="Yes"/>
    <n v="29.000000000058208"/>
    <s v="No"/>
    <x v="0"/>
    <n v="1.2083333333357587"/>
    <s v="Team4"/>
    <s v="Mid"/>
    <s v="Night"/>
  </r>
  <r>
    <s v="T01367"/>
    <s v="C4335"/>
    <x v="2"/>
    <x v="1"/>
    <d v="2026-03-29T05:25:00"/>
    <d v="2026-03-31T23:25:00"/>
    <x v="5"/>
    <x v="1"/>
    <s v="No"/>
    <n v="4"/>
    <s v="No"/>
    <n v="66"/>
    <s v="Yes"/>
    <x v="1"/>
    <n v="2.75"/>
    <s v="Team1"/>
    <s v="Senior"/>
    <s v="Evening"/>
  </r>
  <r>
    <s v="T01368"/>
    <s v="C1539"/>
    <x v="1"/>
    <x v="1"/>
    <d v="2026-03-21T19:14:00"/>
    <d v="2026-03-22T12:14:00"/>
    <x v="25"/>
    <x v="0"/>
    <s v="No"/>
    <n v="4"/>
    <s v="Yes"/>
    <n v="17.000000000058208"/>
    <s v="No"/>
    <x v="1"/>
    <n v="0.70833333333575865"/>
    <s v="Team4"/>
    <s v="Junior"/>
    <s v="Night"/>
  </r>
  <r>
    <s v="T01369"/>
    <s v="C1332"/>
    <x v="0"/>
    <x v="0"/>
    <d v="2026-02-25T11:24:00"/>
    <d v="2026-02-26T21:24:00"/>
    <x v="4"/>
    <x v="0"/>
    <s v="No"/>
    <n v="4"/>
    <s v="Yes"/>
    <n v="34.000000000116415"/>
    <s v="No"/>
    <x v="0"/>
    <n v="1.4166666666715173"/>
    <s v="Team5"/>
    <s v="Senior"/>
    <s v="Evening"/>
  </r>
  <r>
    <s v="T01370"/>
    <s v="C0206"/>
    <x v="3"/>
    <x v="0"/>
    <d v="2026-03-12T23:43:00"/>
    <d v="2026-03-13T03:43:00"/>
    <x v="40"/>
    <x v="0"/>
    <s v="No"/>
    <n v="3"/>
    <s v="Yes"/>
    <n v="4.0000000001164153"/>
    <s v="No"/>
    <x v="1"/>
    <n v="0.16666666667151731"/>
    <s v="Team4"/>
    <s v="Senior"/>
    <s v="Morning"/>
  </r>
  <r>
    <s v="T01371"/>
    <s v="C4685"/>
    <x v="1"/>
    <x v="0"/>
    <d v="2026-03-28T11:26:00"/>
    <d v="2026-03-28T14:26:00"/>
    <x v="12"/>
    <x v="0"/>
    <s v="No"/>
    <n v="4"/>
    <s v="Yes"/>
    <n v="3"/>
    <s v="No"/>
    <x v="1"/>
    <n v="0.125"/>
    <s v="Team1"/>
    <s v="Junior"/>
    <s v="Morning"/>
  </r>
  <r>
    <s v="T01372"/>
    <s v="C4781"/>
    <x v="2"/>
    <x v="0"/>
    <d v="2026-01-21T23:09:00"/>
    <d v="2026-01-23T21:09:00"/>
    <x v="41"/>
    <x v="0"/>
    <s v="No"/>
    <n v="4"/>
    <s v="Yes"/>
    <n v="45.999999999941792"/>
    <s v="No"/>
    <x v="2"/>
    <n v="1.9166666666642413"/>
    <s v="Team5"/>
    <s v="Senior"/>
    <s v="Night"/>
  </r>
  <r>
    <s v="T01373"/>
    <s v="C0919"/>
    <x v="1"/>
    <x v="1"/>
    <d v="2026-03-08T00:45:00"/>
    <d v="2026-03-09T04:45:00"/>
    <x v="22"/>
    <x v="0"/>
    <s v="No"/>
    <n v="4"/>
    <s v="Yes"/>
    <n v="27.999999999941792"/>
    <s v="No"/>
    <x v="1"/>
    <n v="1.1666666666642413"/>
    <s v="Team4"/>
    <s v="Junior"/>
    <s v="Morning"/>
  </r>
  <r>
    <s v="T01374"/>
    <s v="C4255"/>
    <x v="0"/>
    <x v="1"/>
    <d v="2026-02-09T17:55:00"/>
    <d v="2026-02-12T10:55:00"/>
    <x v="36"/>
    <x v="0"/>
    <s v="No"/>
    <n v="3"/>
    <s v="Yes"/>
    <n v="64.999999999883585"/>
    <s v="Yes"/>
    <x v="0"/>
    <n v="2.7083333333284827"/>
    <s v="Team1"/>
    <s v="Junior"/>
    <s v="Morning"/>
  </r>
  <r>
    <s v="T01375"/>
    <s v="C4811"/>
    <x v="3"/>
    <x v="1"/>
    <d v="2026-01-06T16:44:00"/>
    <d v="2026-01-07T15:44:00"/>
    <x v="24"/>
    <x v="0"/>
    <s v="No"/>
    <n v="4"/>
    <s v="Yes"/>
    <n v="22.999999999883585"/>
    <s v="No"/>
    <x v="2"/>
    <n v="0.95833333332848269"/>
    <s v="Team4"/>
    <s v="Mid"/>
    <s v="Night"/>
  </r>
  <r>
    <s v="T01376"/>
    <s v="C4992"/>
    <x v="3"/>
    <x v="0"/>
    <d v="2026-03-17T13:38:00"/>
    <d v="2026-03-19T12:38:00"/>
    <x v="18"/>
    <x v="0"/>
    <s v="No"/>
    <n v="5"/>
    <s v="Yes"/>
    <n v="46.999999999883585"/>
    <s v="No"/>
    <x v="1"/>
    <n v="1.9583333333284827"/>
    <s v="Team1"/>
    <s v="Mid"/>
    <s v="Morning"/>
  </r>
  <r>
    <s v="T01377"/>
    <s v="C2926"/>
    <x v="0"/>
    <x v="0"/>
    <d v="2026-01-31T15:24:00"/>
    <d v="2026-02-02T11:24:00"/>
    <x v="46"/>
    <x v="0"/>
    <s v="No"/>
    <n v="4"/>
    <s v="Yes"/>
    <n v="43.999999999883585"/>
    <s v="No"/>
    <x v="2"/>
    <n v="1.8333333333284827"/>
    <s v="Team5"/>
    <s v="Senior"/>
    <s v="Evening"/>
  </r>
  <r>
    <s v="T01378"/>
    <s v="C2842"/>
    <x v="2"/>
    <x v="0"/>
    <d v="2026-03-13T01:29:00"/>
    <d v="2026-03-13T06:29:00"/>
    <x v="12"/>
    <x v="0"/>
    <s v="No"/>
    <n v="3"/>
    <s v="Yes"/>
    <n v="5.0000000000582077"/>
    <s v="No"/>
    <x v="1"/>
    <n v="0.20833333333575865"/>
    <s v="Team1"/>
    <s v="Junior"/>
    <s v="Morning"/>
  </r>
  <r>
    <s v="T01379"/>
    <s v="C2928"/>
    <x v="2"/>
    <x v="1"/>
    <d v="2026-01-09T09:46:00"/>
    <d v="2026-01-09T17:46:00"/>
    <x v="23"/>
    <x v="2"/>
    <s v="No"/>
    <n v="4"/>
    <s v="No"/>
    <n v="7.9999999998835847"/>
    <s v="No"/>
    <x v="2"/>
    <n v="0.33333333332848269"/>
    <s v="Team1"/>
    <s v="Junior"/>
    <s v="Morning"/>
  </r>
  <r>
    <s v="T01380"/>
    <s v="C0027"/>
    <x v="3"/>
    <x v="0"/>
    <d v="2026-01-11T03:03:00"/>
    <d v="2026-01-12T00:03:00"/>
    <x v="5"/>
    <x v="0"/>
    <s v="No"/>
    <n v="5"/>
    <s v="Yes"/>
    <n v="21"/>
    <s v="No"/>
    <x v="2"/>
    <n v="0.875"/>
    <s v="Team1"/>
    <s v="Senior"/>
    <s v="Evening"/>
  </r>
  <r>
    <s v="T01381"/>
    <s v="C0725"/>
    <x v="1"/>
    <x v="2"/>
    <d v="2026-01-30T16:21:00"/>
    <d v="2026-01-31T03:21:00"/>
    <x v="17"/>
    <x v="0"/>
    <s v="No"/>
    <n v="3"/>
    <s v="Yes"/>
    <n v="10.999999999883585"/>
    <s v="No"/>
    <x v="2"/>
    <n v="0.45833333332848269"/>
    <s v="Team2"/>
    <s v="Junior"/>
    <s v="Night"/>
  </r>
  <r>
    <s v="T01382"/>
    <s v="C2845"/>
    <x v="1"/>
    <x v="0"/>
    <d v="2026-03-27T11:49:00"/>
    <d v="2026-03-28T04:49:00"/>
    <x v="48"/>
    <x v="0"/>
    <s v="No"/>
    <n v="3"/>
    <s v="Yes"/>
    <n v="17.000000000058208"/>
    <s v="No"/>
    <x v="1"/>
    <n v="0.70833333333575865"/>
    <s v="Team1"/>
    <s v="Mid"/>
    <s v="Morning"/>
  </r>
  <r>
    <s v="T01383"/>
    <s v="C4732"/>
    <x v="4"/>
    <x v="1"/>
    <d v="2026-01-26T14:33:00"/>
    <d v="2026-01-27T18:33:00"/>
    <x v="11"/>
    <x v="0"/>
    <s v="No"/>
    <n v="5"/>
    <s v="Yes"/>
    <n v="28.000000000116415"/>
    <s v="No"/>
    <x v="2"/>
    <n v="1.1666666666715173"/>
    <s v="Team3"/>
    <s v="Senior"/>
    <s v="Night"/>
  </r>
  <r>
    <s v="T01384"/>
    <s v="C4354"/>
    <x v="2"/>
    <x v="2"/>
    <d v="2026-03-19T07:43:00"/>
    <d v="2026-03-20T08:43:00"/>
    <x v="18"/>
    <x v="0"/>
    <s v="No"/>
    <n v="4"/>
    <s v="Yes"/>
    <n v="24.999999999941792"/>
    <s v="No"/>
    <x v="1"/>
    <n v="1.0416666666642413"/>
    <s v="Team1"/>
    <s v="Mid"/>
    <s v="Morning"/>
  </r>
  <r>
    <s v="T01385"/>
    <s v="C2489"/>
    <x v="2"/>
    <x v="2"/>
    <d v="2026-03-28T07:12:00"/>
    <d v="2026-03-31T13:12:00"/>
    <x v="44"/>
    <x v="0"/>
    <s v="No"/>
    <n v="5"/>
    <s v="Yes"/>
    <n v="78"/>
    <s v="Yes"/>
    <x v="1"/>
    <n v="3.25"/>
    <s v="Team3"/>
    <s v="Senior"/>
    <s v="Evening"/>
  </r>
  <r>
    <s v="T01386"/>
    <s v="C1615"/>
    <x v="1"/>
    <x v="0"/>
    <d v="2026-02-20T17:00:00"/>
    <d v="2026-02-21T10:00:00"/>
    <x v="16"/>
    <x v="0"/>
    <s v="No"/>
    <n v="4"/>
    <s v="Yes"/>
    <n v="16.999999999883585"/>
    <s v="No"/>
    <x v="0"/>
    <n v="0.70833333332848269"/>
    <s v="Team3"/>
    <s v="Junior"/>
    <s v="Evening"/>
  </r>
  <r>
    <s v="T01387"/>
    <s v="C2438"/>
    <x v="1"/>
    <x v="1"/>
    <d v="2026-02-20T09:09:00"/>
    <d v="2026-02-21T11:09:00"/>
    <x v="25"/>
    <x v="0"/>
    <s v="No"/>
    <n v="4"/>
    <s v="Yes"/>
    <n v="26.000000000058208"/>
    <s v="No"/>
    <x v="0"/>
    <n v="1.0833333333357587"/>
    <s v="Team4"/>
    <s v="Junior"/>
    <s v="Night"/>
  </r>
  <r>
    <s v="T01388"/>
    <s v="C2659"/>
    <x v="4"/>
    <x v="2"/>
    <d v="2026-03-24T03:20:00"/>
    <d v="2026-03-26T16:20:00"/>
    <x v="3"/>
    <x v="0"/>
    <s v="No"/>
    <n v="4"/>
    <s v="Yes"/>
    <n v="60.999999999941792"/>
    <s v="Yes"/>
    <x v="1"/>
    <n v="2.5416666666642413"/>
    <s v="Team5"/>
    <s v="Senior"/>
    <s v="Morning"/>
  </r>
  <r>
    <s v="T01389"/>
    <s v="C2088"/>
    <x v="0"/>
    <x v="1"/>
    <d v="2026-03-26T18:53:00"/>
    <d v="2026-03-28T22:53:00"/>
    <x v="17"/>
    <x v="0"/>
    <s v="No"/>
    <n v="4"/>
    <s v="Yes"/>
    <n v="51.999999999941792"/>
    <s v="Yes"/>
    <x v="1"/>
    <n v="2.1666666666642413"/>
    <s v="Team2"/>
    <s v="Junior"/>
    <s v="Night"/>
  </r>
  <r>
    <s v="T01390"/>
    <s v="C1203"/>
    <x v="0"/>
    <x v="2"/>
    <d v="2026-01-20T13:36:00"/>
    <d v="2026-01-21T08:36:00"/>
    <x v="32"/>
    <x v="0"/>
    <s v="No"/>
    <n v="5"/>
    <s v="Yes"/>
    <n v="18.999999999941792"/>
    <s v="No"/>
    <x v="2"/>
    <n v="0.79166666666424135"/>
    <s v="Team3"/>
    <s v="Mid"/>
    <s v="Evening"/>
  </r>
  <r>
    <s v="T01391"/>
    <s v="C1708"/>
    <x v="3"/>
    <x v="2"/>
    <d v="2026-02-05T10:21:00"/>
    <d v="2026-02-05T19:21:00"/>
    <x v="45"/>
    <x v="0"/>
    <s v="No"/>
    <n v="3"/>
    <s v="Yes"/>
    <n v="9"/>
    <s v="No"/>
    <x v="0"/>
    <n v="0.375"/>
    <s v="Team4"/>
    <s v="Mid"/>
    <s v="Morning"/>
  </r>
  <r>
    <s v="T01392"/>
    <s v="C4762"/>
    <x v="1"/>
    <x v="0"/>
    <d v="2026-03-24T01:35:00"/>
    <d v="2026-03-24T13:35:00"/>
    <x v="43"/>
    <x v="0"/>
    <s v="No"/>
    <n v="4"/>
    <s v="Yes"/>
    <n v="12"/>
    <s v="No"/>
    <x v="1"/>
    <n v="0.5"/>
    <s v="Team1"/>
    <s v="Mid"/>
    <s v="Morning"/>
  </r>
  <r>
    <s v="T01393"/>
    <s v="C4140"/>
    <x v="1"/>
    <x v="0"/>
    <d v="2026-03-20T20:31:00"/>
    <d v="2026-03-22T12:31:00"/>
    <x v="45"/>
    <x v="0"/>
    <s v="No"/>
    <n v="2"/>
    <s v="Yes"/>
    <n v="39.999999999941792"/>
    <s v="No"/>
    <x v="1"/>
    <n v="1.6666666666642413"/>
    <s v="Team4"/>
    <s v="Mid"/>
    <s v="Morning"/>
  </r>
  <r>
    <s v="T01394"/>
    <s v="C2644"/>
    <x v="1"/>
    <x v="1"/>
    <d v="2026-01-06T08:01:00"/>
    <d v="2026-01-07T06:01:00"/>
    <x v="41"/>
    <x v="2"/>
    <s v="No"/>
    <n v="5"/>
    <s v="No"/>
    <n v="22.000000000116415"/>
    <s v="No"/>
    <x v="2"/>
    <n v="0.91666666667151731"/>
    <s v="Team5"/>
    <s v="Senior"/>
    <s v="Night"/>
  </r>
  <r>
    <s v="T01395"/>
    <s v="C0639"/>
    <x v="2"/>
    <x v="1"/>
    <d v="2026-02-26T21:02:00"/>
    <d v="2026-02-28T15:02:00"/>
    <x v="44"/>
    <x v="0"/>
    <s v="Yes"/>
    <n v="3"/>
    <s v="Yes"/>
    <n v="42"/>
    <s v="No"/>
    <x v="0"/>
    <n v="1.75"/>
    <s v="Team3"/>
    <s v="Senior"/>
    <s v="Evening"/>
  </r>
  <r>
    <s v="T01396"/>
    <s v="C2435"/>
    <x v="4"/>
    <x v="2"/>
    <d v="2026-03-07T20:53:00"/>
    <d v="2026-03-09T01:53:00"/>
    <x v="16"/>
    <x v="0"/>
    <s v="No"/>
    <n v="4"/>
    <s v="Yes"/>
    <n v="29.000000000058208"/>
    <s v="No"/>
    <x v="1"/>
    <n v="1.2083333333357587"/>
    <s v="Team3"/>
    <s v="Junior"/>
    <s v="Evening"/>
  </r>
  <r>
    <s v="T01397"/>
    <s v="C3627"/>
    <x v="0"/>
    <x v="2"/>
    <d v="2026-03-05T00:54:00"/>
    <d v="2026-03-05T20:54:00"/>
    <x v="15"/>
    <x v="0"/>
    <s v="No"/>
    <n v="4"/>
    <s v="Yes"/>
    <n v="20.000000000058208"/>
    <s v="No"/>
    <x v="1"/>
    <n v="0.83333333333575865"/>
    <s v="Team5"/>
    <s v="Junior"/>
    <s v="Evening"/>
  </r>
  <r>
    <s v="T01398"/>
    <s v="C2660"/>
    <x v="0"/>
    <x v="0"/>
    <d v="2026-02-05T19:19:00"/>
    <d v="2026-02-06T13:19:00"/>
    <x v="46"/>
    <x v="2"/>
    <s v="Yes"/>
    <n v="4"/>
    <s v="No"/>
    <n v="18"/>
    <s v="No"/>
    <x v="0"/>
    <n v="0.75"/>
    <s v="Team5"/>
    <s v="Senior"/>
    <s v="Evening"/>
  </r>
  <r>
    <s v="T01399"/>
    <s v="C3856"/>
    <x v="4"/>
    <x v="0"/>
    <d v="2026-02-23T17:57:00"/>
    <d v="2026-02-24T07:57:00"/>
    <x v="25"/>
    <x v="0"/>
    <s v="No"/>
    <n v="5"/>
    <s v="Yes"/>
    <n v="14.000000000058208"/>
    <s v="No"/>
    <x v="0"/>
    <n v="0.58333333333575865"/>
    <s v="Team4"/>
    <s v="Junior"/>
    <s v="Night"/>
  </r>
  <r>
    <s v="T01400"/>
    <s v="C2407"/>
    <x v="3"/>
    <x v="1"/>
    <d v="2026-02-28T04:52:00"/>
    <d v="2026-02-28T20:52:00"/>
    <x v="19"/>
    <x v="1"/>
    <s v="No"/>
    <n v="4"/>
    <s v="No"/>
    <n v="15.999999999941792"/>
    <s v="No"/>
    <x v="0"/>
    <n v="0.66666666666424135"/>
    <s v="Team5"/>
    <s v="Mid"/>
    <s v="Night"/>
  </r>
  <r>
    <s v="T01401"/>
    <s v="C2562"/>
    <x v="4"/>
    <x v="0"/>
    <d v="2026-03-07T18:54:00"/>
    <d v="2026-03-08T15:54:00"/>
    <x v="46"/>
    <x v="0"/>
    <s v="Yes"/>
    <n v="3"/>
    <s v="Yes"/>
    <n v="21"/>
    <s v="No"/>
    <x v="1"/>
    <n v="0.875"/>
    <s v="Team5"/>
    <s v="Senior"/>
    <s v="Evening"/>
  </r>
  <r>
    <s v="T01402"/>
    <s v="C2434"/>
    <x v="1"/>
    <x v="1"/>
    <d v="2026-03-12T04:18:00"/>
    <d v="2026-03-14T12:18:00"/>
    <x v="20"/>
    <x v="0"/>
    <s v="Yes"/>
    <n v="3"/>
    <s v="Yes"/>
    <n v="55.999999999883585"/>
    <s v="Yes"/>
    <x v="1"/>
    <n v="2.3333333333284827"/>
    <s v="Team4"/>
    <s v="Junior"/>
    <s v="Evening"/>
  </r>
  <r>
    <s v="T01403"/>
    <s v="C1341"/>
    <x v="0"/>
    <x v="2"/>
    <d v="2026-03-05T22:50:00"/>
    <d v="2026-03-07T22:50:00"/>
    <x v="21"/>
    <x v="0"/>
    <s v="No"/>
    <n v="4"/>
    <s v="Yes"/>
    <n v="48"/>
    <s v="No"/>
    <x v="1"/>
    <n v="2"/>
    <s v="Team4"/>
    <s v="Senior"/>
    <s v="Night"/>
  </r>
  <r>
    <s v="T01404"/>
    <s v="C0798"/>
    <x v="4"/>
    <x v="0"/>
    <d v="2026-02-23T18:59:00"/>
    <d v="2026-02-25T09:59:00"/>
    <x v="44"/>
    <x v="0"/>
    <s v="No"/>
    <n v="5"/>
    <s v="Yes"/>
    <n v="39"/>
    <s v="No"/>
    <x v="0"/>
    <n v="1.625"/>
    <s v="Team3"/>
    <s v="Senior"/>
    <s v="Evening"/>
  </r>
  <r>
    <s v="T01405"/>
    <s v="C3925"/>
    <x v="4"/>
    <x v="2"/>
    <d v="2026-02-15T05:20:00"/>
    <d v="2026-02-18T17:20:00"/>
    <x v="5"/>
    <x v="0"/>
    <s v="No"/>
    <n v="3"/>
    <s v="Yes"/>
    <n v="84"/>
    <s v="Yes"/>
    <x v="0"/>
    <n v="3.5"/>
    <s v="Team1"/>
    <s v="Senior"/>
    <s v="Evening"/>
  </r>
  <r>
    <s v="T01406"/>
    <s v="C1986"/>
    <x v="3"/>
    <x v="2"/>
    <d v="2026-01-09T20:53:00"/>
    <d v="2026-01-11T03:53:00"/>
    <x v="22"/>
    <x v="0"/>
    <s v="No"/>
    <n v="5"/>
    <s v="Yes"/>
    <n v="31.000000000116415"/>
    <s v="No"/>
    <x v="2"/>
    <n v="1.2916666666715173"/>
    <s v="Team4"/>
    <s v="Junior"/>
    <s v="Morning"/>
  </r>
  <r>
    <s v="T01407"/>
    <s v="C4027"/>
    <x v="2"/>
    <x v="2"/>
    <d v="2026-01-13T01:00:00"/>
    <d v="2026-01-14T15:00:00"/>
    <x v="23"/>
    <x v="0"/>
    <s v="No"/>
    <n v="5"/>
    <s v="Yes"/>
    <n v="38.000000000058208"/>
    <s v="No"/>
    <x v="2"/>
    <n v="1.5833333333357587"/>
    <s v="Team1"/>
    <s v="Junior"/>
    <s v="Morning"/>
  </r>
  <r>
    <s v="T01408"/>
    <s v="C3095"/>
    <x v="0"/>
    <x v="2"/>
    <d v="2026-02-16T12:50:00"/>
    <d v="2026-02-17T01:50:00"/>
    <x v="29"/>
    <x v="0"/>
    <s v="No"/>
    <n v="5"/>
    <s v="Yes"/>
    <n v="13.000000000116415"/>
    <s v="No"/>
    <x v="0"/>
    <n v="0.54166666667151731"/>
    <s v="Team3"/>
    <s v="Mid"/>
    <s v="Evening"/>
  </r>
  <r>
    <s v="T01409"/>
    <s v="C1458"/>
    <x v="2"/>
    <x v="2"/>
    <d v="2026-03-04T09:28:00"/>
    <d v="2026-03-06T01:28:00"/>
    <x v="27"/>
    <x v="0"/>
    <s v="No"/>
    <n v="2"/>
    <s v="Yes"/>
    <n v="40.000000000116415"/>
    <s v="No"/>
    <x v="1"/>
    <n v="1.6666666666715173"/>
    <s v="Team1"/>
    <s v="Junior"/>
    <s v="Morning"/>
  </r>
  <r>
    <s v="T01410"/>
    <s v="C2341"/>
    <x v="0"/>
    <x v="2"/>
    <d v="2026-02-14T00:55:00"/>
    <d v="2026-02-17T15:55:00"/>
    <x v="28"/>
    <x v="0"/>
    <s v="No"/>
    <n v="3"/>
    <s v="Yes"/>
    <n v="87"/>
    <s v="Yes"/>
    <x v="0"/>
    <n v="3.625"/>
    <s v="Team3"/>
    <s v="Mid"/>
    <s v="Night"/>
  </r>
  <r>
    <s v="T01411"/>
    <s v="C0025"/>
    <x v="1"/>
    <x v="2"/>
    <d v="2026-01-09T18:12:00"/>
    <d v="2026-01-11T23:12:00"/>
    <x v="9"/>
    <x v="1"/>
    <s v="No"/>
    <n v="4"/>
    <s v="No"/>
    <n v="53.000000000058208"/>
    <s v="Yes"/>
    <x v="2"/>
    <n v="2.2083333333357587"/>
    <s v="Team1"/>
    <s v="Junior"/>
    <s v="Night"/>
  </r>
  <r>
    <s v="T01412"/>
    <s v="C3408"/>
    <x v="0"/>
    <x v="1"/>
    <d v="2026-03-30T05:46:00"/>
    <d v="2026-03-30T11:46:00"/>
    <x v="37"/>
    <x v="0"/>
    <s v="No"/>
    <n v="5"/>
    <s v="Yes"/>
    <n v="6"/>
    <s v="No"/>
    <x v="1"/>
    <n v="0.25"/>
    <s v="Team5"/>
    <s v="Junior"/>
    <s v="Evening"/>
  </r>
  <r>
    <s v="T01413"/>
    <s v="C3522"/>
    <x v="1"/>
    <x v="1"/>
    <d v="2026-01-26T07:08:00"/>
    <d v="2026-01-27T17:08:00"/>
    <x v="20"/>
    <x v="1"/>
    <s v="No"/>
    <n v="4"/>
    <s v="No"/>
    <n v="33.999999999941792"/>
    <s v="No"/>
    <x v="2"/>
    <n v="1.4166666666642413"/>
    <s v="Team4"/>
    <s v="Junior"/>
    <s v="Evening"/>
  </r>
  <r>
    <s v="T01414"/>
    <s v="C4879"/>
    <x v="1"/>
    <x v="2"/>
    <d v="2026-03-14T06:45:00"/>
    <d v="2026-03-17T08:45:00"/>
    <x v="26"/>
    <x v="0"/>
    <s v="No"/>
    <n v="3"/>
    <s v="Yes"/>
    <n v="74.000000000058208"/>
    <s v="Yes"/>
    <x v="1"/>
    <n v="3.0833333333357587"/>
    <s v="Team5"/>
    <s v="Senior"/>
    <s v="Night"/>
  </r>
  <r>
    <s v="T01415"/>
    <s v="C2151"/>
    <x v="0"/>
    <x v="0"/>
    <d v="2026-01-08T21:18:00"/>
    <d v="2026-01-09T07:18:00"/>
    <x v="34"/>
    <x v="0"/>
    <s v="No"/>
    <n v="3"/>
    <s v="Yes"/>
    <n v="10.000000000116415"/>
    <s v="No"/>
    <x v="2"/>
    <n v="0.41666666667151731"/>
    <s v="Team3"/>
    <s v="Senior"/>
    <s v="Night"/>
  </r>
  <r>
    <s v="T01416"/>
    <s v="C2952"/>
    <x v="3"/>
    <x v="0"/>
    <d v="2026-01-27T19:57:00"/>
    <d v="2026-01-29T01:57:00"/>
    <x v="38"/>
    <x v="0"/>
    <s v="No"/>
    <n v="2"/>
    <s v="Yes"/>
    <n v="30"/>
    <s v="No"/>
    <x v="2"/>
    <n v="1.25"/>
    <s v="Team5"/>
    <s v="Senior"/>
    <s v="Evening"/>
  </r>
  <r>
    <s v="T01417"/>
    <s v="C0654"/>
    <x v="0"/>
    <x v="2"/>
    <d v="2026-01-22T06:39:00"/>
    <d v="2026-01-23T04:39:00"/>
    <x v="9"/>
    <x v="0"/>
    <s v="No"/>
    <n v="3"/>
    <s v="Yes"/>
    <n v="21.999999999941792"/>
    <s v="No"/>
    <x v="2"/>
    <n v="0.91666666666424135"/>
    <s v="Team1"/>
    <s v="Junior"/>
    <s v="Night"/>
  </r>
  <r>
    <s v="T01418"/>
    <s v="C4579"/>
    <x v="2"/>
    <x v="0"/>
    <d v="2026-03-06T02:43:00"/>
    <d v="2026-03-07T07:43:00"/>
    <x v="15"/>
    <x v="0"/>
    <s v="No"/>
    <n v="3"/>
    <s v="Yes"/>
    <n v="29.000000000058208"/>
    <s v="No"/>
    <x v="1"/>
    <n v="1.2083333333357587"/>
    <s v="Team5"/>
    <s v="Junior"/>
    <s v="Evening"/>
  </r>
  <r>
    <s v="T01419"/>
    <s v="C2141"/>
    <x v="2"/>
    <x v="1"/>
    <d v="2026-01-30T14:52:00"/>
    <d v="2026-01-31T21:52:00"/>
    <x v="18"/>
    <x v="2"/>
    <s v="No"/>
    <n v="4"/>
    <s v="No"/>
    <n v="31.000000000116415"/>
    <s v="No"/>
    <x v="2"/>
    <n v="1.2916666666715173"/>
    <s v="Team1"/>
    <s v="Mid"/>
    <s v="Morning"/>
  </r>
  <r>
    <s v="T01420"/>
    <s v="C1415"/>
    <x v="4"/>
    <x v="2"/>
    <d v="2026-01-07T14:53:00"/>
    <d v="2026-01-08T21:53:00"/>
    <x v="9"/>
    <x v="0"/>
    <s v="No"/>
    <n v="4"/>
    <s v="Yes"/>
    <n v="31.000000000116415"/>
    <s v="No"/>
    <x v="2"/>
    <n v="1.2916666666715173"/>
    <s v="Team1"/>
    <s v="Junior"/>
    <s v="Night"/>
  </r>
  <r>
    <s v="T01421"/>
    <s v="C2165"/>
    <x v="1"/>
    <x v="1"/>
    <d v="2026-02-08T09:55:00"/>
    <d v="2026-02-10T10:55:00"/>
    <x v="29"/>
    <x v="2"/>
    <s v="No"/>
    <n v="4"/>
    <s v="No"/>
    <n v="48.999999999941792"/>
    <s v="Yes"/>
    <x v="0"/>
    <n v="2.0416666666642413"/>
    <s v="Team3"/>
    <s v="Mid"/>
    <s v="Evening"/>
  </r>
  <r>
    <s v="T01422"/>
    <s v="C0988"/>
    <x v="4"/>
    <x v="0"/>
    <d v="2026-03-23T18:59:00"/>
    <d v="2026-03-24T22:59:00"/>
    <x v="25"/>
    <x v="1"/>
    <s v="No"/>
    <n v="4"/>
    <s v="No"/>
    <n v="27.999999999941792"/>
    <s v="No"/>
    <x v="1"/>
    <n v="1.1666666666642413"/>
    <s v="Team4"/>
    <s v="Junior"/>
    <s v="Night"/>
  </r>
  <r>
    <s v="T01423"/>
    <s v="C4477"/>
    <x v="1"/>
    <x v="1"/>
    <d v="2026-02-27T19:35:00"/>
    <d v="2026-03-01T15:35:00"/>
    <x v="45"/>
    <x v="0"/>
    <s v="No"/>
    <n v="4"/>
    <s v="Yes"/>
    <n v="44.000000000058208"/>
    <s v="No"/>
    <x v="0"/>
    <n v="1.8333333333357587"/>
    <s v="Team4"/>
    <s v="Mid"/>
    <s v="Morning"/>
  </r>
  <r>
    <s v="T01424"/>
    <s v="C1947"/>
    <x v="4"/>
    <x v="2"/>
    <d v="2026-01-28T10:01:00"/>
    <d v="2026-01-29T12:01:00"/>
    <x v="45"/>
    <x v="0"/>
    <s v="No"/>
    <n v="3"/>
    <s v="Yes"/>
    <n v="26.000000000058208"/>
    <s v="No"/>
    <x v="2"/>
    <n v="1.0833333333357587"/>
    <s v="Team4"/>
    <s v="Mid"/>
    <s v="Morning"/>
  </r>
  <r>
    <s v="T01425"/>
    <s v="C0832"/>
    <x v="2"/>
    <x v="1"/>
    <d v="2026-03-27T07:49:00"/>
    <d v="2026-03-28T05:49:00"/>
    <x v="26"/>
    <x v="0"/>
    <s v="No"/>
    <n v="5"/>
    <s v="Yes"/>
    <n v="21.999999999941792"/>
    <s v="No"/>
    <x v="1"/>
    <n v="0.91666666666424135"/>
    <s v="Team5"/>
    <s v="Senior"/>
    <s v="Night"/>
  </r>
  <r>
    <s v="T01426"/>
    <s v="C4761"/>
    <x v="3"/>
    <x v="2"/>
    <d v="2026-02-21T13:53:00"/>
    <d v="2026-02-24T05:53:00"/>
    <x v="34"/>
    <x v="0"/>
    <s v="No"/>
    <n v="5"/>
    <s v="Yes"/>
    <n v="63.999999999941792"/>
    <s v="Yes"/>
    <x v="0"/>
    <n v="2.6666666666642413"/>
    <s v="Team3"/>
    <s v="Senior"/>
    <s v="Night"/>
  </r>
  <r>
    <s v="T01427"/>
    <s v="C3834"/>
    <x v="1"/>
    <x v="2"/>
    <d v="2026-01-14T07:24:00"/>
    <d v="2026-01-16T15:24:00"/>
    <x v="3"/>
    <x v="2"/>
    <s v="No"/>
    <n v="3"/>
    <s v="No"/>
    <n v="56.000000000058208"/>
    <s v="Yes"/>
    <x v="2"/>
    <n v="2.3333333333357587"/>
    <s v="Team5"/>
    <s v="Senior"/>
    <s v="Morning"/>
  </r>
  <r>
    <s v="T01428"/>
    <s v="C0165"/>
    <x v="1"/>
    <x v="1"/>
    <d v="2026-02-20T07:19:00"/>
    <d v="2026-02-22T14:19:00"/>
    <x v="17"/>
    <x v="0"/>
    <s v="No"/>
    <n v="4"/>
    <s v="Yes"/>
    <n v="55.000000000116415"/>
    <s v="Yes"/>
    <x v="0"/>
    <n v="2.2916666666715173"/>
    <s v="Team2"/>
    <s v="Junior"/>
    <s v="Night"/>
  </r>
  <r>
    <s v="T01429"/>
    <s v="C1847"/>
    <x v="3"/>
    <x v="0"/>
    <d v="2026-02-03T08:54:00"/>
    <d v="2026-02-03T22:54:00"/>
    <x v="0"/>
    <x v="2"/>
    <s v="No"/>
    <n v="5"/>
    <s v="No"/>
    <n v="14.000000000058208"/>
    <s v="No"/>
    <x v="0"/>
    <n v="0.58333333333575865"/>
    <s v="Team1"/>
    <s v="Senior"/>
    <s v="Morning"/>
  </r>
  <r>
    <s v="T01430"/>
    <s v="C2781"/>
    <x v="2"/>
    <x v="1"/>
    <d v="2026-01-29T00:31:00"/>
    <d v="2026-01-31T08:31:00"/>
    <x v="45"/>
    <x v="0"/>
    <s v="No"/>
    <n v="4"/>
    <s v="Yes"/>
    <n v="56.000000000058208"/>
    <s v="Yes"/>
    <x v="2"/>
    <n v="2.3333333333357587"/>
    <s v="Team4"/>
    <s v="Mid"/>
    <s v="Morning"/>
  </r>
  <r>
    <s v="T01431"/>
    <s v="C4150"/>
    <x v="4"/>
    <x v="0"/>
    <d v="2026-01-01T01:23:00"/>
    <d v="2026-01-01T12:23:00"/>
    <x v="47"/>
    <x v="0"/>
    <s v="No"/>
    <n v="4"/>
    <s v="Yes"/>
    <n v="11.000000000058208"/>
    <s v="No"/>
    <x v="2"/>
    <n v="0.45833333333575865"/>
    <s v="Team4"/>
    <s v="Senior"/>
    <s v="Night"/>
  </r>
  <r>
    <s v="T01432"/>
    <s v="C4792"/>
    <x v="1"/>
    <x v="0"/>
    <d v="2026-02-11T13:26:00"/>
    <d v="2026-02-12T05:26:00"/>
    <x v="23"/>
    <x v="0"/>
    <s v="No"/>
    <n v="5"/>
    <s v="Yes"/>
    <n v="16.000000000116415"/>
    <s v="No"/>
    <x v="0"/>
    <n v="0.66666666667151731"/>
    <s v="Team1"/>
    <s v="Junior"/>
    <s v="Morning"/>
  </r>
  <r>
    <s v="T01433"/>
    <s v="C4348"/>
    <x v="1"/>
    <x v="0"/>
    <d v="2026-03-07T02:51:00"/>
    <d v="2026-03-08T14:51:00"/>
    <x v="10"/>
    <x v="0"/>
    <s v="No"/>
    <n v="4"/>
    <s v="Yes"/>
    <n v="36"/>
    <s v="No"/>
    <x v="1"/>
    <n v="1.5"/>
    <s v="Team1"/>
    <s v="Senior"/>
    <s v="Night"/>
  </r>
  <r>
    <s v="T01434"/>
    <s v="C2492"/>
    <x v="3"/>
    <x v="2"/>
    <d v="2026-01-11T14:35:00"/>
    <d v="2026-01-13T14:35:00"/>
    <x v="49"/>
    <x v="0"/>
    <s v="No"/>
    <n v="4"/>
    <s v="Yes"/>
    <n v="48"/>
    <s v="No"/>
    <x v="2"/>
    <n v="2"/>
    <s v="Team5"/>
    <s v="Mid"/>
    <s v="Evening"/>
  </r>
  <r>
    <s v="T01435"/>
    <s v="C3410"/>
    <x v="3"/>
    <x v="0"/>
    <d v="2026-02-11T21:09:00"/>
    <d v="2026-02-12T20:09:00"/>
    <x v="15"/>
    <x v="0"/>
    <s v="No"/>
    <n v="3"/>
    <s v="Yes"/>
    <n v="23.000000000058208"/>
    <s v="No"/>
    <x v="0"/>
    <n v="0.95833333333575865"/>
    <s v="Team5"/>
    <s v="Junior"/>
    <s v="Evening"/>
  </r>
  <r>
    <s v="T01436"/>
    <s v="C1419"/>
    <x v="3"/>
    <x v="1"/>
    <d v="2026-02-20T03:20:00"/>
    <d v="2026-02-20T08:20:00"/>
    <x v="23"/>
    <x v="0"/>
    <s v="No"/>
    <n v="3"/>
    <s v="Yes"/>
    <n v="4.9999999998835847"/>
    <s v="No"/>
    <x v="0"/>
    <n v="0.20833333332848269"/>
    <s v="Team1"/>
    <s v="Junior"/>
    <s v="Morning"/>
  </r>
  <r>
    <s v="T01437"/>
    <s v="C3754"/>
    <x v="4"/>
    <x v="1"/>
    <d v="2026-02-23T06:41:00"/>
    <d v="2026-02-24T23:41:00"/>
    <x v="39"/>
    <x v="0"/>
    <s v="No"/>
    <n v="4"/>
    <s v="Yes"/>
    <n v="41.000000000058208"/>
    <s v="No"/>
    <x v="0"/>
    <n v="1.7083333333357587"/>
    <s v="Team5"/>
    <s v="Junior"/>
    <s v="Evening"/>
  </r>
  <r>
    <s v="T01438"/>
    <s v="C1741"/>
    <x v="1"/>
    <x v="1"/>
    <d v="2026-01-05T20:55:00"/>
    <d v="2026-01-07T19:55:00"/>
    <x v="43"/>
    <x v="0"/>
    <s v="No"/>
    <n v="3"/>
    <s v="Yes"/>
    <n v="46.999999999883585"/>
    <s v="No"/>
    <x v="2"/>
    <n v="1.9583333333284827"/>
    <s v="Team1"/>
    <s v="Mid"/>
    <s v="Morning"/>
  </r>
  <r>
    <s v="T01439"/>
    <s v="C0700"/>
    <x v="2"/>
    <x v="0"/>
    <d v="2026-03-27T20:14:00"/>
    <d v="2026-03-29T19:14:00"/>
    <x v="23"/>
    <x v="0"/>
    <s v="No"/>
    <n v="4"/>
    <s v="Yes"/>
    <n v="47.000000000058208"/>
    <s v="No"/>
    <x v="1"/>
    <n v="1.9583333333357587"/>
    <s v="Team1"/>
    <s v="Junior"/>
    <s v="Morning"/>
  </r>
  <r>
    <s v="T01440"/>
    <s v="C4833"/>
    <x v="2"/>
    <x v="0"/>
    <d v="2026-03-11T21:35:00"/>
    <d v="2026-03-12T12:35:00"/>
    <x v="34"/>
    <x v="0"/>
    <s v="No"/>
    <n v="3"/>
    <s v="Yes"/>
    <n v="15"/>
    <s v="No"/>
    <x v="1"/>
    <n v="0.625"/>
    <s v="Team3"/>
    <s v="Senior"/>
    <s v="Night"/>
  </r>
  <r>
    <s v="T01441"/>
    <s v="C2940"/>
    <x v="2"/>
    <x v="0"/>
    <d v="2026-03-23T12:58:00"/>
    <d v="2026-03-24T15:58:00"/>
    <x v="27"/>
    <x v="0"/>
    <s v="No"/>
    <n v="4"/>
    <s v="Yes"/>
    <n v="27"/>
    <s v="No"/>
    <x v="1"/>
    <n v="1.125"/>
    <s v="Team1"/>
    <s v="Junior"/>
    <s v="Morning"/>
  </r>
  <r>
    <s v="T01442"/>
    <s v="C1397"/>
    <x v="2"/>
    <x v="2"/>
    <d v="2026-01-21T22:07:00"/>
    <d v="2026-01-25T07:07:00"/>
    <x v="20"/>
    <x v="1"/>
    <s v="No"/>
    <n v="5"/>
    <s v="No"/>
    <n v="81"/>
    <s v="Yes"/>
    <x v="2"/>
    <n v="3.375"/>
    <s v="Team4"/>
    <s v="Junior"/>
    <s v="Evening"/>
  </r>
  <r>
    <s v="T01443"/>
    <s v="C4630"/>
    <x v="3"/>
    <x v="1"/>
    <d v="2026-01-03T06:16:00"/>
    <d v="2026-01-06T03:16:00"/>
    <x v="28"/>
    <x v="0"/>
    <s v="No"/>
    <n v="4"/>
    <s v="Yes"/>
    <n v="69"/>
    <s v="Yes"/>
    <x v="2"/>
    <n v="2.875"/>
    <s v="Team3"/>
    <s v="Mid"/>
    <s v="Night"/>
  </r>
  <r>
    <s v="T01444"/>
    <s v="C1037"/>
    <x v="4"/>
    <x v="2"/>
    <d v="2026-02-19T07:13:00"/>
    <d v="2026-02-19T23:13:00"/>
    <x v="37"/>
    <x v="0"/>
    <s v="No"/>
    <n v="5"/>
    <s v="Yes"/>
    <n v="16.000000000116415"/>
    <s v="No"/>
    <x v="0"/>
    <n v="0.66666666667151731"/>
    <s v="Team5"/>
    <s v="Junior"/>
    <s v="Evening"/>
  </r>
  <r>
    <s v="T01445"/>
    <s v="C2366"/>
    <x v="1"/>
    <x v="1"/>
    <d v="2026-03-23T14:20:00"/>
    <d v="2026-03-24T14:20:00"/>
    <x v="16"/>
    <x v="1"/>
    <s v="No"/>
    <n v="4"/>
    <s v="No"/>
    <n v="24"/>
    <s v="No"/>
    <x v="1"/>
    <n v="1"/>
    <s v="Team3"/>
    <s v="Junior"/>
    <s v="Evening"/>
  </r>
  <r>
    <s v="T01446"/>
    <s v="C3825"/>
    <x v="0"/>
    <x v="1"/>
    <d v="2026-01-04T20:56:00"/>
    <d v="2026-01-06T15:56:00"/>
    <x v="8"/>
    <x v="2"/>
    <s v="No"/>
    <n v="4"/>
    <s v="No"/>
    <n v="43.000000000116415"/>
    <s v="No"/>
    <x v="2"/>
    <n v="1.7916666666715173"/>
    <s v="Team5"/>
    <s v="Senior"/>
    <s v="Morning"/>
  </r>
  <r>
    <s v="T01447"/>
    <s v="C4008"/>
    <x v="3"/>
    <x v="1"/>
    <d v="2026-02-28T22:03:00"/>
    <d v="2026-03-02T08:03:00"/>
    <x v="24"/>
    <x v="0"/>
    <s v="No"/>
    <n v="4"/>
    <s v="Yes"/>
    <n v="34.000000000116415"/>
    <s v="No"/>
    <x v="0"/>
    <n v="1.4166666666715173"/>
    <s v="Team4"/>
    <s v="Mid"/>
    <s v="Night"/>
  </r>
  <r>
    <s v="T01448"/>
    <s v="C0269"/>
    <x v="2"/>
    <x v="0"/>
    <d v="2026-02-26T10:25:00"/>
    <d v="2026-02-28T06:25:00"/>
    <x v="1"/>
    <x v="0"/>
    <s v="No"/>
    <n v="4"/>
    <s v="Yes"/>
    <n v="43.999999999883585"/>
    <s v="No"/>
    <x v="0"/>
    <n v="1.8333333333284827"/>
    <s v="Team4"/>
    <s v="Senior"/>
    <s v="Evening"/>
  </r>
  <r>
    <s v="T01449"/>
    <s v="C0018"/>
    <x v="0"/>
    <x v="0"/>
    <d v="2026-02-23T15:44:00"/>
    <d v="2026-02-25T08:44:00"/>
    <x v="2"/>
    <x v="0"/>
    <s v="No"/>
    <n v="4"/>
    <s v="Yes"/>
    <n v="41.000000000058208"/>
    <s v="No"/>
    <x v="0"/>
    <n v="1.7083333333357587"/>
    <s v="Team3"/>
    <s v="Senior"/>
    <s v="Evening"/>
  </r>
  <r>
    <s v="T01450"/>
    <s v="C4543"/>
    <x v="1"/>
    <x v="2"/>
    <d v="2026-01-25T00:42:00"/>
    <d v="2026-01-26T00:42:00"/>
    <x v="35"/>
    <x v="0"/>
    <s v="No"/>
    <n v="3"/>
    <s v="Yes"/>
    <n v="24"/>
    <s v="No"/>
    <x v="2"/>
    <n v="1"/>
    <s v="Team1"/>
    <s v="Senior"/>
    <s v="Night"/>
  </r>
  <r>
    <s v="T01451"/>
    <s v="C3493"/>
    <x v="2"/>
    <x v="1"/>
    <d v="2026-03-21T12:27:00"/>
    <d v="2026-03-22T13:27:00"/>
    <x v="49"/>
    <x v="2"/>
    <s v="No"/>
    <n v="5"/>
    <s v="No"/>
    <n v="24.999999999941792"/>
    <s v="No"/>
    <x v="1"/>
    <n v="1.0416666666642413"/>
    <s v="Team5"/>
    <s v="Mid"/>
    <s v="Evening"/>
  </r>
  <r>
    <s v="T01452"/>
    <s v="C0022"/>
    <x v="0"/>
    <x v="1"/>
    <d v="2026-01-20T05:25:00"/>
    <d v="2026-01-21T07:25:00"/>
    <x v="22"/>
    <x v="0"/>
    <s v="No"/>
    <n v="4"/>
    <s v="Yes"/>
    <n v="26.000000000058208"/>
    <s v="No"/>
    <x v="2"/>
    <n v="1.0833333333357587"/>
    <s v="Team4"/>
    <s v="Junior"/>
    <s v="Morning"/>
  </r>
  <r>
    <s v="T01453"/>
    <s v="C0751"/>
    <x v="4"/>
    <x v="1"/>
    <d v="2026-03-06T05:37:00"/>
    <d v="2026-03-06T17:37:00"/>
    <x v="30"/>
    <x v="0"/>
    <s v="No"/>
    <n v="4"/>
    <s v="Yes"/>
    <n v="12"/>
    <s v="No"/>
    <x v="1"/>
    <n v="0.5"/>
    <s v="Team4"/>
    <s v="Mid"/>
    <s v="Night"/>
  </r>
  <r>
    <s v="T01454"/>
    <s v="C3737"/>
    <x v="1"/>
    <x v="0"/>
    <d v="2026-01-24T07:23:00"/>
    <d v="2026-01-24T16:23:00"/>
    <x v="10"/>
    <x v="0"/>
    <s v="Yes"/>
    <n v="4"/>
    <s v="Yes"/>
    <n v="9"/>
    <s v="No"/>
    <x v="2"/>
    <n v="0.375"/>
    <s v="Team1"/>
    <s v="Senior"/>
    <s v="Night"/>
  </r>
  <r>
    <s v="T01455"/>
    <s v="C1474"/>
    <x v="0"/>
    <x v="1"/>
    <d v="2026-01-30T08:01:00"/>
    <d v="2026-02-02T07:01:00"/>
    <x v="28"/>
    <x v="0"/>
    <s v="No"/>
    <n v="4"/>
    <s v="Yes"/>
    <n v="71.000000000058208"/>
    <s v="Yes"/>
    <x v="2"/>
    <n v="2.9583333333357587"/>
    <s v="Team3"/>
    <s v="Mid"/>
    <s v="Night"/>
  </r>
  <r>
    <s v="T01456"/>
    <s v="C0997"/>
    <x v="2"/>
    <x v="2"/>
    <d v="2026-02-14T15:31:00"/>
    <d v="2026-02-16T05:31:00"/>
    <x v="43"/>
    <x v="0"/>
    <s v="No"/>
    <n v="4"/>
    <s v="Yes"/>
    <n v="38.000000000058208"/>
    <s v="No"/>
    <x v="0"/>
    <n v="1.5833333333357587"/>
    <s v="Team1"/>
    <s v="Mid"/>
    <s v="Morning"/>
  </r>
  <r>
    <s v="T01457"/>
    <s v="C1199"/>
    <x v="1"/>
    <x v="0"/>
    <d v="2026-01-22T18:08:00"/>
    <d v="2026-01-24T04:08:00"/>
    <x v="7"/>
    <x v="0"/>
    <s v="No"/>
    <n v="3"/>
    <s v="Yes"/>
    <n v="33.999999999941792"/>
    <s v="No"/>
    <x v="2"/>
    <n v="1.4166666666642413"/>
    <s v="Team2"/>
    <s v="Junior"/>
    <s v="Night"/>
  </r>
  <r>
    <s v="T01458"/>
    <s v="C4501"/>
    <x v="4"/>
    <x v="2"/>
    <d v="2026-01-16T23:36:00"/>
    <d v="2026-01-19T11:36:00"/>
    <x v="12"/>
    <x v="2"/>
    <s v="No"/>
    <n v="4"/>
    <s v="No"/>
    <n v="60"/>
    <s v="Yes"/>
    <x v="2"/>
    <n v="2.5"/>
    <s v="Team1"/>
    <s v="Junior"/>
    <s v="Morning"/>
  </r>
  <r>
    <s v="T01459"/>
    <s v="C2802"/>
    <x v="4"/>
    <x v="2"/>
    <d v="2026-01-16T10:15:00"/>
    <d v="2026-01-20T08:15:00"/>
    <x v="44"/>
    <x v="0"/>
    <s v="No"/>
    <n v="3"/>
    <s v="Yes"/>
    <n v="93.999999999941792"/>
    <s v="Yes"/>
    <x v="2"/>
    <n v="3.9166666666642413"/>
    <s v="Team3"/>
    <s v="Senior"/>
    <s v="Evening"/>
  </r>
  <r>
    <s v="T01460"/>
    <s v="C4364"/>
    <x v="4"/>
    <x v="1"/>
    <d v="2026-02-05T15:05:00"/>
    <d v="2026-02-05T23:05:00"/>
    <x v="29"/>
    <x v="0"/>
    <s v="No"/>
    <n v="3"/>
    <s v="Yes"/>
    <n v="8.0000000000582077"/>
    <s v="No"/>
    <x v="0"/>
    <n v="0.33333333333575865"/>
    <s v="Team3"/>
    <s v="Mid"/>
    <s v="Evening"/>
  </r>
  <r>
    <s v="T01461"/>
    <s v="C1844"/>
    <x v="0"/>
    <x v="2"/>
    <d v="2026-01-09T16:06:00"/>
    <d v="2026-01-09T22:06:00"/>
    <x v="26"/>
    <x v="0"/>
    <s v="No"/>
    <n v="5"/>
    <s v="Yes"/>
    <n v="6"/>
    <s v="No"/>
    <x v="2"/>
    <n v="0.25"/>
    <s v="Team5"/>
    <s v="Senior"/>
    <s v="Night"/>
  </r>
  <r>
    <s v="T01462"/>
    <s v="C0386"/>
    <x v="4"/>
    <x v="2"/>
    <d v="2026-02-19T09:01:00"/>
    <d v="2026-02-21T05:01:00"/>
    <x v="16"/>
    <x v="0"/>
    <s v="No"/>
    <n v="4"/>
    <s v="Yes"/>
    <n v="43.999999999883585"/>
    <s v="No"/>
    <x v="0"/>
    <n v="1.8333333333284827"/>
    <s v="Team3"/>
    <s v="Junior"/>
    <s v="Evening"/>
  </r>
  <r>
    <s v="T01463"/>
    <s v="C3803"/>
    <x v="2"/>
    <x v="2"/>
    <d v="2026-03-18T16:05:00"/>
    <d v="2026-03-19T21:05:00"/>
    <x v="41"/>
    <x v="0"/>
    <s v="No"/>
    <n v="4"/>
    <s v="Yes"/>
    <n v="28.999999999883585"/>
    <s v="No"/>
    <x v="1"/>
    <n v="1.2083333333284827"/>
    <s v="Team5"/>
    <s v="Senior"/>
    <s v="Night"/>
  </r>
  <r>
    <s v="T01464"/>
    <s v="C4754"/>
    <x v="4"/>
    <x v="2"/>
    <d v="2026-02-16T15:31:00"/>
    <d v="2026-02-19T08:31:00"/>
    <x v="40"/>
    <x v="0"/>
    <s v="No"/>
    <n v="4"/>
    <s v="Yes"/>
    <n v="65.000000000058208"/>
    <s v="Yes"/>
    <x v="0"/>
    <n v="2.7083333333357587"/>
    <s v="Team4"/>
    <s v="Senior"/>
    <s v="Morning"/>
  </r>
  <r>
    <s v="T01465"/>
    <s v="C3558"/>
    <x v="1"/>
    <x v="0"/>
    <d v="2026-03-19T23:03:00"/>
    <d v="2026-03-21T03:03:00"/>
    <x v="18"/>
    <x v="0"/>
    <s v="No"/>
    <n v="4"/>
    <s v="Yes"/>
    <n v="27.999999999941792"/>
    <s v="No"/>
    <x v="1"/>
    <n v="1.1666666666642413"/>
    <s v="Team1"/>
    <s v="Mid"/>
    <s v="Morning"/>
  </r>
  <r>
    <s v="T01466"/>
    <s v="C0670"/>
    <x v="4"/>
    <x v="2"/>
    <d v="2026-03-02T13:47:00"/>
    <d v="2026-03-05T20:47:00"/>
    <x v="17"/>
    <x v="0"/>
    <s v="No"/>
    <n v="4"/>
    <s v="Yes"/>
    <n v="78.999999999941792"/>
    <s v="Yes"/>
    <x v="1"/>
    <n v="3.2916666666642413"/>
    <s v="Team2"/>
    <s v="Junior"/>
    <s v="Night"/>
  </r>
  <r>
    <s v="T01467"/>
    <s v="C1394"/>
    <x v="2"/>
    <x v="2"/>
    <d v="2026-02-18T00:38:00"/>
    <d v="2026-02-20T18:38:00"/>
    <x v="48"/>
    <x v="0"/>
    <s v="No"/>
    <n v="4"/>
    <s v="Yes"/>
    <n v="66"/>
    <s v="Yes"/>
    <x v="0"/>
    <n v="2.75"/>
    <s v="Team1"/>
    <s v="Mid"/>
    <s v="Morning"/>
  </r>
  <r>
    <s v="T01468"/>
    <s v="C0163"/>
    <x v="4"/>
    <x v="0"/>
    <d v="2026-01-17T11:03:00"/>
    <d v="2026-01-18T13:03:00"/>
    <x v="1"/>
    <x v="1"/>
    <s v="Yes"/>
    <n v="3"/>
    <s v="No"/>
    <n v="25.999999999883585"/>
    <s v="No"/>
    <x v="2"/>
    <n v="1.0833333333284827"/>
    <s v="Team4"/>
    <s v="Senior"/>
    <s v="Evening"/>
  </r>
  <r>
    <s v="T01469"/>
    <s v="C2760"/>
    <x v="0"/>
    <x v="0"/>
    <d v="2026-02-05T08:45:00"/>
    <d v="2026-02-06T03:45:00"/>
    <x v="14"/>
    <x v="1"/>
    <s v="No"/>
    <n v="4"/>
    <s v="No"/>
    <n v="18.999999999941792"/>
    <s v="No"/>
    <x v="0"/>
    <n v="0.79166666666424135"/>
    <s v="Team4"/>
    <s v="Senior"/>
    <s v="Night"/>
  </r>
  <r>
    <s v="T01470"/>
    <s v="C2802"/>
    <x v="0"/>
    <x v="0"/>
    <d v="2026-03-01T15:40:00"/>
    <d v="2026-03-01T18:40:00"/>
    <x v="18"/>
    <x v="0"/>
    <s v="No"/>
    <n v="3"/>
    <s v="Yes"/>
    <n v="3"/>
    <s v="No"/>
    <x v="1"/>
    <n v="0.125"/>
    <s v="Team1"/>
    <s v="Mid"/>
    <s v="Morning"/>
  </r>
  <r>
    <s v="T01471"/>
    <s v="C1934"/>
    <x v="0"/>
    <x v="1"/>
    <d v="2026-01-28T23:50:00"/>
    <d v="2026-01-31T02:50:00"/>
    <x v="42"/>
    <x v="0"/>
    <s v="No"/>
    <n v="4"/>
    <s v="Yes"/>
    <n v="51"/>
    <s v="Yes"/>
    <x v="2"/>
    <n v="2.125"/>
    <s v="Team1"/>
    <s v="Senior"/>
    <s v="Evening"/>
  </r>
  <r>
    <s v="T01472"/>
    <s v="C4283"/>
    <x v="0"/>
    <x v="0"/>
    <d v="2026-02-07T21:35:00"/>
    <d v="2026-02-08T05:35:00"/>
    <x v="46"/>
    <x v="0"/>
    <s v="No"/>
    <n v="5"/>
    <s v="Yes"/>
    <n v="8.0000000000582077"/>
    <s v="No"/>
    <x v="0"/>
    <n v="0.33333333333575865"/>
    <s v="Team5"/>
    <s v="Senior"/>
    <s v="Evening"/>
  </r>
  <r>
    <s v="T01473"/>
    <s v="C1602"/>
    <x v="3"/>
    <x v="1"/>
    <d v="2026-02-06T06:57:00"/>
    <d v="2026-02-06T19:57:00"/>
    <x v="45"/>
    <x v="2"/>
    <s v="No"/>
    <n v="4"/>
    <s v="No"/>
    <n v="13.000000000116415"/>
    <s v="No"/>
    <x v="0"/>
    <n v="0.54166666667151731"/>
    <s v="Team4"/>
    <s v="Mid"/>
    <s v="Morning"/>
  </r>
  <r>
    <s v="T01474"/>
    <s v="C2042"/>
    <x v="4"/>
    <x v="1"/>
    <d v="2026-02-25T05:08:00"/>
    <d v="2026-02-27T18:08:00"/>
    <x v="0"/>
    <x v="0"/>
    <s v="No"/>
    <n v="5"/>
    <s v="Yes"/>
    <n v="61.000000000116415"/>
    <s v="Yes"/>
    <x v="0"/>
    <n v="2.5416666666715173"/>
    <s v="Team1"/>
    <s v="Senior"/>
    <s v="Morning"/>
  </r>
  <r>
    <s v="T01475"/>
    <s v="C0885"/>
    <x v="4"/>
    <x v="2"/>
    <d v="2026-01-26T20:27:00"/>
    <d v="2026-01-27T09:27:00"/>
    <x v="13"/>
    <x v="0"/>
    <s v="No"/>
    <n v="5"/>
    <s v="Yes"/>
    <n v="13.000000000116415"/>
    <s v="No"/>
    <x v="2"/>
    <n v="0.54166666667151731"/>
    <s v="Team5"/>
    <s v="Junior"/>
    <s v="Evening"/>
  </r>
  <r>
    <s v="T01476"/>
    <s v="C0058"/>
    <x v="0"/>
    <x v="0"/>
    <d v="2026-02-28T02:55:00"/>
    <d v="2026-03-01T13:55:00"/>
    <x v="13"/>
    <x v="0"/>
    <s v="No"/>
    <n v="4"/>
    <s v="Yes"/>
    <n v="34.999999999883585"/>
    <s v="No"/>
    <x v="0"/>
    <n v="1.4583333333284827"/>
    <s v="Team5"/>
    <s v="Junior"/>
    <s v="Evening"/>
  </r>
  <r>
    <s v="T01477"/>
    <s v="C2395"/>
    <x v="2"/>
    <x v="2"/>
    <d v="2026-01-21T06:40:00"/>
    <d v="2026-01-21T15:40:00"/>
    <x v="22"/>
    <x v="0"/>
    <s v="No"/>
    <n v="4"/>
    <s v="Yes"/>
    <n v="9"/>
    <s v="No"/>
    <x v="2"/>
    <n v="0.375"/>
    <s v="Team4"/>
    <s v="Junior"/>
    <s v="Morning"/>
  </r>
  <r>
    <s v="T01478"/>
    <s v="C0880"/>
    <x v="4"/>
    <x v="1"/>
    <d v="2026-03-23T13:17:00"/>
    <d v="2026-03-26T00:17:00"/>
    <x v="35"/>
    <x v="0"/>
    <s v="No"/>
    <n v="5"/>
    <s v="Yes"/>
    <n v="59.000000000058208"/>
    <s v="Yes"/>
    <x v="1"/>
    <n v="2.4583333333357587"/>
    <s v="Team1"/>
    <s v="Senior"/>
    <s v="Night"/>
  </r>
  <r>
    <s v="T01479"/>
    <s v="C3521"/>
    <x v="1"/>
    <x v="0"/>
    <d v="2026-01-14T01:16:00"/>
    <d v="2026-01-15T16:16:00"/>
    <x v="16"/>
    <x v="0"/>
    <s v="No"/>
    <n v="3"/>
    <s v="Yes"/>
    <n v="39"/>
    <s v="No"/>
    <x v="2"/>
    <n v="1.625"/>
    <s v="Team3"/>
    <s v="Junior"/>
    <s v="Evening"/>
  </r>
  <r>
    <s v="T01480"/>
    <s v="C0359"/>
    <x v="1"/>
    <x v="1"/>
    <d v="2026-03-25T14:30:00"/>
    <d v="2026-03-26T21:30:00"/>
    <x v="2"/>
    <x v="0"/>
    <s v="No"/>
    <n v="3"/>
    <s v="Yes"/>
    <n v="31.000000000116415"/>
    <s v="No"/>
    <x v="1"/>
    <n v="1.2916666666715173"/>
    <s v="Team3"/>
    <s v="Senior"/>
    <s v="Evening"/>
  </r>
  <r>
    <s v="T01481"/>
    <s v="C4753"/>
    <x v="1"/>
    <x v="0"/>
    <d v="2026-03-11T10:30:00"/>
    <d v="2026-03-11T14:30:00"/>
    <x v="20"/>
    <x v="0"/>
    <s v="No"/>
    <n v="4"/>
    <s v="Yes"/>
    <n v="3.9999999999417923"/>
    <s v="No"/>
    <x v="1"/>
    <n v="0.16666666666424135"/>
    <s v="Team4"/>
    <s v="Junior"/>
    <s v="Evening"/>
  </r>
  <r>
    <s v="T01482"/>
    <s v="C1902"/>
    <x v="3"/>
    <x v="1"/>
    <d v="2026-03-22T14:18:00"/>
    <d v="2026-03-25T11:18:00"/>
    <x v="41"/>
    <x v="0"/>
    <s v="No"/>
    <n v="4"/>
    <s v="Yes"/>
    <n v="69"/>
    <s v="Yes"/>
    <x v="1"/>
    <n v="2.875"/>
    <s v="Team5"/>
    <s v="Senior"/>
    <s v="Night"/>
  </r>
  <r>
    <s v="T01483"/>
    <s v="C3148"/>
    <x v="2"/>
    <x v="1"/>
    <d v="2026-01-01T00:52:00"/>
    <d v="2026-01-02T11:52:00"/>
    <x v="9"/>
    <x v="0"/>
    <s v="No"/>
    <n v="4"/>
    <s v="Yes"/>
    <n v="34.999999999883585"/>
    <s v="No"/>
    <x v="2"/>
    <n v="1.4583333333284827"/>
    <s v="Team1"/>
    <s v="Junior"/>
    <s v="Night"/>
  </r>
  <r>
    <s v="T01484"/>
    <s v="C3823"/>
    <x v="3"/>
    <x v="2"/>
    <d v="2026-02-08T16:23:00"/>
    <d v="2026-02-12T13:23:00"/>
    <x v="26"/>
    <x v="0"/>
    <s v="No"/>
    <n v="5"/>
    <s v="Yes"/>
    <n v="93"/>
    <s v="Yes"/>
    <x v="0"/>
    <n v="3.875"/>
    <s v="Team5"/>
    <s v="Senior"/>
    <s v="Night"/>
  </r>
  <r>
    <s v="T01485"/>
    <s v="C2521"/>
    <x v="4"/>
    <x v="2"/>
    <d v="2026-01-24T19:10:00"/>
    <d v="2026-01-27T05:10:00"/>
    <x v="0"/>
    <x v="0"/>
    <s v="No"/>
    <n v="5"/>
    <s v="Yes"/>
    <n v="58.000000000116415"/>
    <s v="Yes"/>
    <x v="2"/>
    <n v="2.4166666666715173"/>
    <s v="Team1"/>
    <s v="Senior"/>
    <s v="Morning"/>
  </r>
  <r>
    <s v="T01486"/>
    <s v="C1806"/>
    <x v="3"/>
    <x v="2"/>
    <d v="2026-02-03T11:31:00"/>
    <d v="2026-02-04T08:31:00"/>
    <x v="1"/>
    <x v="0"/>
    <s v="No"/>
    <n v="4"/>
    <s v="Yes"/>
    <n v="21"/>
    <s v="No"/>
    <x v="0"/>
    <n v="0.875"/>
    <s v="Team4"/>
    <s v="Senior"/>
    <s v="Evening"/>
  </r>
  <r>
    <s v="T01487"/>
    <s v="C1163"/>
    <x v="0"/>
    <x v="1"/>
    <d v="2026-01-30T14:04:00"/>
    <d v="2026-02-02T07:04:00"/>
    <x v="36"/>
    <x v="0"/>
    <s v="No"/>
    <n v="3"/>
    <s v="Yes"/>
    <n v="65.000000000058208"/>
    <s v="Yes"/>
    <x v="2"/>
    <n v="2.7083333333357587"/>
    <s v="Team1"/>
    <s v="Junior"/>
    <s v="Morning"/>
  </r>
  <r>
    <s v="T01488"/>
    <s v="C3420"/>
    <x v="4"/>
    <x v="2"/>
    <d v="2026-01-05T07:54:00"/>
    <d v="2026-01-07T05:54:00"/>
    <x v="44"/>
    <x v="0"/>
    <s v="No"/>
    <n v="4"/>
    <s v="Yes"/>
    <n v="45.999999999941792"/>
    <s v="No"/>
    <x v="2"/>
    <n v="1.9166666666642413"/>
    <s v="Team3"/>
    <s v="Senior"/>
    <s v="Evening"/>
  </r>
  <r>
    <s v="T01489"/>
    <s v="C0936"/>
    <x v="0"/>
    <x v="2"/>
    <d v="2026-03-13T17:53:00"/>
    <d v="2026-03-17T04:53:00"/>
    <x v="20"/>
    <x v="0"/>
    <s v="No"/>
    <n v="5"/>
    <s v="Yes"/>
    <n v="83.000000000058208"/>
    <s v="Yes"/>
    <x v="1"/>
    <n v="3.4583333333357587"/>
    <s v="Team4"/>
    <s v="Junior"/>
    <s v="Evening"/>
  </r>
  <r>
    <s v="T01490"/>
    <s v="C3222"/>
    <x v="2"/>
    <x v="2"/>
    <d v="2026-01-05T22:28:00"/>
    <d v="2026-01-09T13:28:00"/>
    <x v="36"/>
    <x v="0"/>
    <s v="No"/>
    <n v="4"/>
    <s v="Yes"/>
    <n v="87"/>
    <s v="Yes"/>
    <x v="2"/>
    <n v="3.625"/>
    <s v="Team1"/>
    <s v="Junior"/>
    <s v="Morning"/>
  </r>
  <r>
    <s v="T01491"/>
    <s v="C0177"/>
    <x v="3"/>
    <x v="0"/>
    <d v="2026-01-10T22:23:00"/>
    <d v="2026-01-12T02:23:00"/>
    <x v="19"/>
    <x v="0"/>
    <s v="No"/>
    <n v="4"/>
    <s v="Yes"/>
    <n v="28.000000000116415"/>
    <s v="No"/>
    <x v="2"/>
    <n v="1.1666666666715173"/>
    <s v="Team5"/>
    <s v="Mid"/>
    <s v="Night"/>
  </r>
  <r>
    <s v="T01492"/>
    <s v="C4419"/>
    <x v="2"/>
    <x v="1"/>
    <d v="2026-01-05T04:50:00"/>
    <d v="2026-01-08T01:50:00"/>
    <x v="49"/>
    <x v="2"/>
    <s v="No"/>
    <n v="4"/>
    <s v="No"/>
    <n v="69"/>
    <s v="Yes"/>
    <x v="2"/>
    <n v="2.875"/>
    <s v="Team5"/>
    <s v="Mid"/>
    <s v="Evening"/>
  </r>
  <r>
    <s v="T01493"/>
    <s v="C4753"/>
    <x v="3"/>
    <x v="2"/>
    <d v="2026-02-04T13:08:00"/>
    <d v="2026-02-07T01:08:00"/>
    <x v="0"/>
    <x v="0"/>
    <s v="No"/>
    <n v="4"/>
    <s v="Yes"/>
    <n v="60"/>
    <s v="Yes"/>
    <x v="0"/>
    <n v="2.5"/>
    <s v="Team1"/>
    <s v="Senior"/>
    <s v="Morning"/>
  </r>
  <r>
    <s v="T01494"/>
    <s v="C2575"/>
    <x v="4"/>
    <x v="2"/>
    <d v="2026-03-27T23:02:00"/>
    <d v="2026-03-29T03:02:00"/>
    <x v="47"/>
    <x v="0"/>
    <s v="No"/>
    <n v="4"/>
    <s v="Yes"/>
    <n v="27.999999999941792"/>
    <s v="No"/>
    <x v="1"/>
    <n v="1.1666666666642413"/>
    <s v="Team4"/>
    <s v="Senior"/>
    <s v="Night"/>
  </r>
  <r>
    <s v="T01495"/>
    <s v="C0668"/>
    <x v="1"/>
    <x v="0"/>
    <d v="2026-01-23T08:41:00"/>
    <d v="2026-01-25T06:41:00"/>
    <x v="47"/>
    <x v="0"/>
    <s v="No"/>
    <n v="5"/>
    <s v="Yes"/>
    <n v="45.999999999941792"/>
    <s v="No"/>
    <x v="2"/>
    <n v="1.9166666666642413"/>
    <s v="Team4"/>
    <s v="Senior"/>
    <s v="Night"/>
  </r>
  <r>
    <s v="T01496"/>
    <s v="C4622"/>
    <x v="2"/>
    <x v="2"/>
    <d v="2026-01-26T21:28:00"/>
    <d v="2026-01-29T09:28:00"/>
    <x v="32"/>
    <x v="0"/>
    <s v="No"/>
    <n v="3"/>
    <s v="Yes"/>
    <n v="60"/>
    <s v="Yes"/>
    <x v="2"/>
    <n v="2.5"/>
    <s v="Team3"/>
    <s v="Mid"/>
    <s v="Evening"/>
  </r>
  <r>
    <s v="T01497"/>
    <s v="C3122"/>
    <x v="3"/>
    <x v="2"/>
    <d v="2026-02-10T13:04:00"/>
    <d v="2026-02-11T14:04:00"/>
    <x v="1"/>
    <x v="1"/>
    <s v="No"/>
    <n v="4"/>
    <s v="No"/>
    <n v="24.999999999941792"/>
    <s v="No"/>
    <x v="0"/>
    <n v="1.0416666666642413"/>
    <s v="Team4"/>
    <s v="Senior"/>
    <s v="Evening"/>
  </r>
  <r>
    <s v="T01498"/>
    <s v="C3085"/>
    <x v="2"/>
    <x v="0"/>
    <d v="2026-03-10T13:24:00"/>
    <d v="2026-03-11T04:24:00"/>
    <x v="2"/>
    <x v="0"/>
    <s v="No"/>
    <n v="3"/>
    <s v="Yes"/>
    <n v="15"/>
    <s v="No"/>
    <x v="1"/>
    <n v="0.625"/>
    <s v="Team3"/>
    <s v="Senior"/>
    <s v="Evening"/>
  </r>
  <r>
    <s v="T01499"/>
    <s v="C3626"/>
    <x v="1"/>
    <x v="1"/>
    <d v="2026-01-08T21:16:00"/>
    <d v="2026-01-11T04:16:00"/>
    <x v="36"/>
    <x v="0"/>
    <s v="No"/>
    <n v="5"/>
    <s v="Yes"/>
    <n v="54.999999999941792"/>
    <s v="Yes"/>
    <x v="2"/>
    <n v="2.2916666666642413"/>
    <s v="Team1"/>
    <s v="Junior"/>
    <s v="Morning"/>
  </r>
  <r>
    <s v="T01500"/>
    <s v="C2311"/>
    <x v="0"/>
    <x v="2"/>
    <d v="2026-02-06T05:49:00"/>
    <d v="2026-02-09T11:49:00"/>
    <x v="44"/>
    <x v="0"/>
    <s v="No"/>
    <n v="4"/>
    <s v="Yes"/>
    <n v="78"/>
    <s v="Yes"/>
    <x v="0"/>
    <n v="3.25"/>
    <s v="Team3"/>
    <s v="Senior"/>
    <s v="Evening"/>
  </r>
  <r>
    <s v="T01501"/>
    <s v="C0495"/>
    <x v="1"/>
    <x v="0"/>
    <d v="2026-01-22T13:29:00"/>
    <d v="2026-01-23T08:29:00"/>
    <x v="33"/>
    <x v="1"/>
    <s v="No"/>
    <n v="5"/>
    <s v="No"/>
    <n v="19.000000000116415"/>
    <s v="No"/>
    <x v="2"/>
    <n v="0.79166666667151731"/>
    <s v="Team5"/>
    <s v="Junior"/>
    <s v="Night"/>
  </r>
  <r>
    <s v="T01502"/>
    <s v="C0935"/>
    <x v="1"/>
    <x v="0"/>
    <d v="2026-03-24T13:58:00"/>
    <d v="2026-03-25T19:58:00"/>
    <x v="28"/>
    <x v="0"/>
    <s v="No"/>
    <n v="5"/>
    <s v="Yes"/>
    <n v="30"/>
    <s v="No"/>
    <x v="1"/>
    <n v="1.25"/>
    <s v="Team3"/>
    <s v="Mid"/>
    <s v="Night"/>
  </r>
  <r>
    <s v="T01503"/>
    <s v="C3269"/>
    <x v="3"/>
    <x v="0"/>
    <d v="2026-01-09T08:18:00"/>
    <d v="2026-01-10T14:18:00"/>
    <x v="36"/>
    <x v="0"/>
    <s v="No"/>
    <n v="5"/>
    <s v="Yes"/>
    <n v="30"/>
    <s v="No"/>
    <x v="2"/>
    <n v="1.25"/>
    <s v="Team1"/>
    <s v="Junior"/>
    <s v="Morning"/>
  </r>
  <r>
    <s v="T01504"/>
    <s v="C4961"/>
    <x v="1"/>
    <x v="1"/>
    <d v="2026-03-23T07:29:00"/>
    <d v="2026-03-24T10:29:00"/>
    <x v="19"/>
    <x v="0"/>
    <s v="No"/>
    <n v="3"/>
    <s v="Yes"/>
    <n v="27"/>
    <s v="No"/>
    <x v="1"/>
    <n v="1.125"/>
    <s v="Team5"/>
    <s v="Mid"/>
    <s v="Night"/>
  </r>
  <r>
    <s v="T01505"/>
    <s v="C1284"/>
    <x v="4"/>
    <x v="1"/>
    <d v="2026-01-17T07:42:00"/>
    <d v="2026-01-18T14:42:00"/>
    <x v="32"/>
    <x v="0"/>
    <s v="No"/>
    <n v="4"/>
    <s v="Yes"/>
    <n v="31.000000000116415"/>
    <s v="No"/>
    <x v="2"/>
    <n v="1.2916666666715173"/>
    <s v="Team3"/>
    <s v="Mid"/>
    <s v="Evening"/>
  </r>
  <r>
    <s v="T01506"/>
    <s v="C1924"/>
    <x v="4"/>
    <x v="0"/>
    <d v="2026-01-10T02:42:00"/>
    <d v="2026-01-10T22:42:00"/>
    <x v="32"/>
    <x v="0"/>
    <s v="No"/>
    <n v="4"/>
    <s v="Yes"/>
    <n v="19.999999999883585"/>
    <s v="No"/>
    <x v="2"/>
    <n v="0.83333333332848269"/>
    <s v="Team3"/>
    <s v="Mid"/>
    <s v="Evening"/>
  </r>
  <r>
    <s v="T01507"/>
    <s v="C0525"/>
    <x v="0"/>
    <x v="1"/>
    <d v="2026-02-15T05:33:00"/>
    <d v="2026-02-16T12:33:00"/>
    <x v="6"/>
    <x v="1"/>
    <s v="No"/>
    <n v="5"/>
    <s v="No"/>
    <n v="31.000000000116415"/>
    <s v="No"/>
    <x v="0"/>
    <n v="1.2916666666715173"/>
    <s v="Team3"/>
    <s v="Mid"/>
    <s v="Night"/>
  </r>
  <r>
    <s v="T01508"/>
    <s v="C1883"/>
    <x v="1"/>
    <x v="0"/>
    <d v="2026-01-19T21:01:00"/>
    <d v="2026-01-21T03:01:00"/>
    <x v="41"/>
    <x v="0"/>
    <s v="No"/>
    <n v="3"/>
    <s v="Yes"/>
    <n v="30"/>
    <s v="No"/>
    <x v="2"/>
    <n v="1.25"/>
    <s v="Team5"/>
    <s v="Senior"/>
    <s v="Night"/>
  </r>
  <r>
    <s v="T01509"/>
    <s v="C4323"/>
    <x v="3"/>
    <x v="0"/>
    <d v="2026-01-08T13:35:00"/>
    <d v="2026-01-09T00:35:00"/>
    <x v="17"/>
    <x v="0"/>
    <s v="No"/>
    <n v="4"/>
    <s v="Yes"/>
    <n v="11.000000000058208"/>
    <s v="No"/>
    <x v="2"/>
    <n v="0.45833333333575865"/>
    <s v="Team2"/>
    <s v="Junior"/>
    <s v="Night"/>
  </r>
  <r>
    <s v="T01510"/>
    <s v="C0110"/>
    <x v="4"/>
    <x v="2"/>
    <d v="2026-02-12T10:41:00"/>
    <d v="2026-02-16T02:41:00"/>
    <x v="2"/>
    <x v="0"/>
    <s v="No"/>
    <n v="3"/>
    <s v="Yes"/>
    <n v="87.999999999941792"/>
    <s v="Yes"/>
    <x v="0"/>
    <n v="3.6666666666642413"/>
    <s v="Team3"/>
    <s v="Senior"/>
    <s v="Evening"/>
  </r>
  <r>
    <s v="T01511"/>
    <s v="C2639"/>
    <x v="3"/>
    <x v="1"/>
    <d v="2026-03-06T04:16:00"/>
    <d v="2026-03-06T23:16:00"/>
    <x v="36"/>
    <x v="0"/>
    <s v="Yes"/>
    <n v="2"/>
    <s v="Yes"/>
    <n v="19.000000000116415"/>
    <s v="No"/>
    <x v="1"/>
    <n v="0.79166666667151731"/>
    <s v="Team1"/>
    <s v="Junior"/>
    <s v="Morning"/>
  </r>
  <r>
    <s v="T01512"/>
    <s v="C2202"/>
    <x v="2"/>
    <x v="1"/>
    <d v="2026-03-14T21:02:00"/>
    <d v="2026-03-15T20:02:00"/>
    <x v="12"/>
    <x v="0"/>
    <s v="No"/>
    <n v="3"/>
    <s v="Yes"/>
    <n v="23.000000000058208"/>
    <s v="No"/>
    <x v="1"/>
    <n v="0.95833333333575865"/>
    <s v="Team1"/>
    <s v="Junior"/>
    <s v="Morning"/>
  </r>
  <r>
    <s v="T01513"/>
    <s v="C0004"/>
    <x v="2"/>
    <x v="1"/>
    <d v="2026-01-15T21:43:00"/>
    <d v="2026-01-18T00:43:00"/>
    <x v="14"/>
    <x v="0"/>
    <s v="No"/>
    <n v="4"/>
    <s v="Yes"/>
    <n v="51"/>
    <s v="Yes"/>
    <x v="2"/>
    <n v="2.125"/>
    <s v="Team4"/>
    <s v="Senior"/>
    <s v="Night"/>
  </r>
  <r>
    <s v="T01514"/>
    <s v="C3048"/>
    <x v="4"/>
    <x v="1"/>
    <d v="2026-03-13T02:05:00"/>
    <d v="2026-03-15T13:05:00"/>
    <x v="16"/>
    <x v="0"/>
    <s v="No"/>
    <n v="4"/>
    <s v="Yes"/>
    <n v="59.000000000058208"/>
    <s v="Yes"/>
    <x v="1"/>
    <n v="2.4583333333357587"/>
    <s v="Team3"/>
    <s v="Junior"/>
    <s v="Evening"/>
  </r>
  <r>
    <s v="T01515"/>
    <s v="C3718"/>
    <x v="1"/>
    <x v="1"/>
    <d v="2026-01-28T21:03:00"/>
    <d v="2026-01-30T02:03:00"/>
    <x v="49"/>
    <x v="1"/>
    <s v="Yes"/>
    <n v="3"/>
    <s v="No"/>
    <n v="29.000000000058208"/>
    <s v="No"/>
    <x v="2"/>
    <n v="1.2083333333357587"/>
    <s v="Team5"/>
    <s v="Mid"/>
    <s v="Evening"/>
  </r>
  <r>
    <s v="T01516"/>
    <s v="C1837"/>
    <x v="2"/>
    <x v="0"/>
    <d v="2026-02-22T14:37:00"/>
    <d v="2026-02-23T22:37:00"/>
    <x v="17"/>
    <x v="0"/>
    <s v="No"/>
    <n v="3"/>
    <s v="Yes"/>
    <n v="32.000000000058208"/>
    <s v="No"/>
    <x v="0"/>
    <n v="1.3333333333357587"/>
    <s v="Team2"/>
    <s v="Junior"/>
    <s v="Night"/>
  </r>
  <r>
    <s v="T01517"/>
    <s v="C2445"/>
    <x v="1"/>
    <x v="0"/>
    <d v="2026-01-18T23:33:00"/>
    <d v="2026-01-19T18:33:00"/>
    <x v="29"/>
    <x v="0"/>
    <s v="No"/>
    <n v="5"/>
    <s v="Yes"/>
    <n v="19.000000000116415"/>
    <s v="No"/>
    <x v="2"/>
    <n v="0.79166666667151731"/>
    <s v="Team3"/>
    <s v="Mid"/>
    <s v="Evening"/>
  </r>
  <r>
    <s v="T01518"/>
    <s v="C1250"/>
    <x v="2"/>
    <x v="0"/>
    <d v="2026-03-05T03:14:00"/>
    <d v="2026-03-06T22:14:00"/>
    <x v="25"/>
    <x v="1"/>
    <s v="No"/>
    <n v="5"/>
    <s v="No"/>
    <n v="42.999999999941792"/>
    <s v="No"/>
    <x v="1"/>
    <n v="1.7916666666642413"/>
    <s v="Team4"/>
    <s v="Junior"/>
    <s v="Night"/>
  </r>
  <r>
    <s v="T01519"/>
    <s v="C2233"/>
    <x v="2"/>
    <x v="1"/>
    <d v="2026-03-01T12:18:00"/>
    <d v="2026-03-03T19:18:00"/>
    <x v="35"/>
    <x v="0"/>
    <s v="Yes"/>
    <n v="3"/>
    <s v="Yes"/>
    <n v="55.000000000116415"/>
    <s v="Yes"/>
    <x v="1"/>
    <n v="2.2916666666715173"/>
    <s v="Team1"/>
    <s v="Senior"/>
    <s v="Night"/>
  </r>
  <r>
    <s v="T01520"/>
    <s v="C2784"/>
    <x v="1"/>
    <x v="2"/>
    <d v="2026-01-20T03:34:00"/>
    <d v="2026-01-23T09:34:00"/>
    <x v="49"/>
    <x v="0"/>
    <s v="Yes"/>
    <n v="2"/>
    <s v="Yes"/>
    <n v="78"/>
    <s v="Yes"/>
    <x v="2"/>
    <n v="3.25"/>
    <s v="Team5"/>
    <s v="Mid"/>
    <s v="Evening"/>
  </r>
  <r>
    <s v="T01521"/>
    <s v="C0038"/>
    <x v="4"/>
    <x v="2"/>
    <d v="2026-03-20T13:52:00"/>
    <d v="2026-03-22T13:52:00"/>
    <x v="40"/>
    <x v="2"/>
    <s v="No"/>
    <n v="4"/>
    <s v="No"/>
    <n v="48"/>
    <s v="No"/>
    <x v="1"/>
    <n v="2"/>
    <s v="Team4"/>
    <s v="Senior"/>
    <s v="Morning"/>
  </r>
  <r>
    <s v="T01522"/>
    <s v="C1770"/>
    <x v="0"/>
    <x v="2"/>
    <d v="2026-02-20T08:50:00"/>
    <d v="2026-02-22T06:50:00"/>
    <x v="24"/>
    <x v="0"/>
    <s v="No"/>
    <n v="3"/>
    <s v="Yes"/>
    <n v="45.999999999941792"/>
    <s v="No"/>
    <x v="0"/>
    <n v="1.9166666666642413"/>
    <s v="Team4"/>
    <s v="Mid"/>
    <s v="Night"/>
  </r>
  <r>
    <s v="T01523"/>
    <s v="C2240"/>
    <x v="2"/>
    <x v="0"/>
    <d v="2026-02-01T21:48:00"/>
    <d v="2026-02-03T19:48:00"/>
    <x v="29"/>
    <x v="0"/>
    <s v="No"/>
    <n v="5"/>
    <s v="Yes"/>
    <n v="45.999999999941792"/>
    <s v="No"/>
    <x v="0"/>
    <n v="1.9166666666642413"/>
    <s v="Team3"/>
    <s v="Mid"/>
    <s v="Evening"/>
  </r>
  <r>
    <s v="T01524"/>
    <s v="C4686"/>
    <x v="4"/>
    <x v="0"/>
    <d v="2026-03-18T04:18:00"/>
    <d v="2026-03-20T01:18:00"/>
    <x v="13"/>
    <x v="0"/>
    <s v="No"/>
    <n v="5"/>
    <s v="Yes"/>
    <n v="45"/>
    <s v="No"/>
    <x v="1"/>
    <n v="1.875"/>
    <s v="Team5"/>
    <s v="Junior"/>
    <s v="Evening"/>
  </r>
  <r>
    <s v="T01525"/>
    <s v="C4073"/>
    <x v="1"/>
    <x v="0"/>
    <d v="2026-02-02T10:41:00"/>
    <d v="2026-02-02T12:41:00"/>
    <x v="22"/>
    <x v="0"/>
    <s v="No"/>
    <n v="4"/>
    <s v="Yes"/>
    <n v="1.9999999998835847"/>
    <s v="No"/>
    <x v="0"/>
    <n v="8.3333333328482695E-2"/>
    <s v="Team4"/>
    <s v="Junior"/>
    <s v="Morning"/>
  </r>
  <r>
    <s v="T01526"/>
    <s v="C0029"/>
    <x v="3"/>
    <x v="0"/>
    <d v="2026-01-12T14:25:00"/>
    <d v="2026-01-13T02:25:00"/>
    <x v="19"/>
    <x v="0"/>
    <s v="No"/>
    <n v="4"/>
    <s v="Yes"/>
    <n v="12"/>
    <s v="No"/>
    <x v="2"/>
    <n v="0.5"/>
    <s v="Team5"/>
    <s v="Mid"/>
    <s v="Night"/>
  </r>
  <r>
    <s v="T01527"/>
    <s v="C0598"/>
    <x v="4"/>
    <x v="0"/>
    <d v="2026-01-21T02:50:00"/>
    <d v="2026-01-21T22:50:00"/>
    <x v="19"/>
    <x v="0"/>
    <s v="No"/>
    <n v="5"/>
    <s v="Yes"/>
    <n v="20.000000000058208"/>
    <s v="No"/>
    <x v="2"/>
    <n v="0.83333333333575865"/>
    <s v="Team5"/>
    <s v="Mid"/>
    <s v="Night"/>
  </r>
  <r>
    <s v="T01528"/>
    <s v="C1768"/>
    <x v="0"/>
    <x v="0"/>
    <d v="2026-03-09T01:41:00"/>
    <d v="2026-03-09T03:41:00"/>
    <x v="9"/>
    <x v="0"/>
    <s v="No"/>
    <n v="4"/>
    <s v="Yes"/>
    <n v="1.9999999998835847"/>
    <s v="No"/>
    <x v="1"/>
    <n v="8.3333333328482695E-2"/>
    <s v="Team1"/>
    <s v="Junior"/>
    <s v="Night"/>
  </r>
  <r>
    <s v="T01529"/>
    <s v="C0908"/>
    <x v="1"/>
    <x v="0"/>
    <d v="2026-03-28T05:36:00"/>
    <d v="2026-03-28T18:36:00"/>
    <x v="43"/>
    <x v="2"/>
    <s v="No"/>
    <n v="3"/>
    <s v="No"/>
    <n v="13.000000000116415"/>
    <s v="No"/>
    <x v="1"/>
    <n v="0.54166666667151731"/>
    <s v="Team1"/>
    <s v="Mid"/>
    <s v="Morning"/>
  </r>
  <r>
    <s v="T01530"/>
    <s v="C2476"/>
    <x v="1"/>
    <x v="2"/>
    <d v="2026-03-29T08:55:00"/>
    <d v="2026-04-01T13:55:00"/>
    <x v="46"/>
    <x v="0"/>
    <s v="No"/>
    <n v="3"/>
    <s v="Yes"/>
    <n v="76.999999999883585"/>
    <s v="Yes"/>
    <x v="1"/>
    <n v="3.2083333333284827"/>
    <s v="Team5"/>
    <s v="Senior"/>
    <s v="Evening"/>
  </r>
  <r>
    <s v="T01531"/>
    <s v="C3262"/>
    <x v="4"/>
    <x v="2"/>
    <d v="2026-01-18T15:15:00"/>
    <d v="2026-01-20T00:15:00"/>
    <x v="11"/>
    <x v="0"/>
    <s v="No"/>
    <n v="3"/>
    <s v="Yes"/>
    <n v="33"/>
    <s v="No"/>
    <x v="2"/>
    <n v="1.375"/>
    <s v="Team3"/>
    <s v="Senior"/>
    <s v="Night"/>
  </r>
  <r>
    <s v="T01532"/>
    <s v="C3812"/>
    <x v="4"/>
    <x v="2"/>
    <d v="2026-03-10T07:09:00"/>
    <d v="2026-03-10T23:09:00"/>
    <x v="10"/>
    <x v="0"/>
    <s v="No"/>
    <n v="4"/>
    <s v="Yes"/>
    <n v="15.999999999941792"/>
    <s v="No"/>
    <x v="1"/>
    <n v="0.66666666666424135"/>
    <s v="Team1"/>
    <s v="Senior"/>
    <s v="Night"/>
  </r>
  <r>
    <s v="T01533"/>
    <s v="C0916"/>
    <x v="2"/>
    <x v="1"/>
    <d v="2026-03-15T10:28:00"/>
    <d v="2026-03-15T21:28:00"/>
    <x v="48"/>
    <x v="0"/>
    <s v="No"/>
    <n v="4"/>
    <s v="Yes"/>
    <n v="10.999999999883585"/>
    <s v="No"/>
    <x v="1"/>
    <n v="0.45833333332848269"/>
    <s v="Team1"/>
    <s v="Mid"/>
    <s v="Morning"/>
  </r>
  <r>
    <s v="T01534"/>
    <s v="C2542"/>
    <x v="3"/>
    <x v="1"/>
    <d v="2026-02-28T10:31:00"/>
    <d v="2026-03-02T18:31:00"/>
    <x v="20"/>
    <x v="2"/>
    <s v="No"/>
    <n v="5"/>
    <s v="No"/>
    <n v="55.999999999883585"/>
    <s v="Yes"/>
    <x v="0"/>
    <n v="2.3333333333284827"/>
    <s v="Team4"/>
    <s v="Junior"/>
    <s v="Evening"/>
  </r>
  <r>
    <s v="T01535"/>
    <s v="C2079"/>
    <x v="0"/>
    <x v="2"/>
    <d v="2026-02-12T16:40:00"/>
    <d v="2026-02-15T16:40:00"/>
    <x v="38"/>
    <x v="0"/>
    <s v="No"/>
    <n v="4"/>
    <s v="Yes"/>
    <n v="72"/>
    <s v="Yes"/>
    <x v="0"/>
    <n v="3"/>
    <s v="Team5"/>
    <s v="Senior"/>
    <s v="Evening"/>
  </r>
  <r>
    <s v="T01536"/>
    <s v="C4465"/>
    <x v="1"/>
    <x v="1"/>
    <d v="2026-03-12T20:18:00"/>
    <d v="2026-03-14T01:18:00"/>
    <x v="44"/>
    <x v="0"/>
    <s v="No"/>
    <n v="5"/>
    <s v="Yes"/>
    <n v="29.000000000058208"/>
    <s v="No"/>
    <x v="1"/>
    <n v="1.2083333333357587"/>
    <s v="Team3"/>
    <s v="Senior"/>
    <s v="Evening"/>
  </r>
  <r>
    <s v="T01537"/>
    <s v="C2088"/>
    <x v="4"/>
    <x v="1"/>
    <d v="2026-03-19T09:48:00"/>
    <d v="2026-03-21T15:48:00"/>
    <x v="3"/>
    <x v="1"/>
    <s v="No"/>
    <n v="2"/>
    <s v="No"/>
    <n v="54"/>
    <s v="Yes"/>
    <x v="1"/>
    <n v="2.25"/>
    <s v="Team5"/>
    <s v="Senior"/>
    <s v="Morning"/>
  </r>
  <r>
    <s v="T01538"/>
    <s v="C0117"/>
    <x v="4"/>
    <x v="2"/>
    <d v="2026-02-13T23:09:00"/>
    <d v="2026-02-14T22:09:00"/>
    <x v="30"/>
    <x v="0"/>
    <s v="No"/>
    <n v="4"/>
    <s v="Yes"/>
    <n v="23.000000000058208"/>
    <s v="No"/>
    <x v="0"/>
    <n v="0.95833333333575865"/>
    <s v="Team4"/>
    <s v="Mid"/>
    <s v="Night"/>
  </r>
  <r>
    <s v="T01539"/>
    <s v="C3639"/>
    <x v="3"/>
    <x v="1"/>
    <d v="2026-02-15T09:35:00"/>
    <d v="2026-02-15T16:35:00"/>
    <x v="27"/>
    <x v="0"/>
    <s v="No"/>
    <n v="3"/>
    <s v="Yes"/>
    <n v="6.9999999999417923"/>
    <s v="No"/>
    <x v="0"/>
    <n v="0.29166666666424135"/>
    <s v="Team1"/>
    <s v="Junior"/>
    <s v="Morning"/>
  </r>
  <r>
    <s v="T01540"/>
    <s v="C2142"/>
    <x v="1"/>
    <x v="2"/>
    <d v="2026-03-01T03:56:00"/>
    <d v="2026-03-03T07:56:00"/>
    <x v="43"/>
    <x v="2"/>
    <s v="No"/>
    <n v="2"/>
    <s v="No"/>
    <n v="51.999999999941792"/>
    <s v="Yes"/>
    <x v="1"/>
    <n v="2.1666666666642413"/>
    <s v="Team1"/>
    <s v="Mid"/>
    <s v="Morning"/>
  </r>
  <r>
    <s v="T01541"/>
    <s v="C1982"/>
    <x v="2"/>
    <x v="0"/>
    <d v="2026-02-09T03:20:00"/>
    <d v="2026-02-09T20:20:00"/>
    <x v="26"/>
    <x v="0"/>
    <s v="No"/>
    <n v="4"/>
    <s v="Yes"/>
    <n v="16.999999999883585"/>
    <s v="No"/>
    <x v="0"/>
    <n v="0.70833333332848269"/>
    <s v="Team5"/>
    <s v="Senior"/>
    <s v="Night"/>
  </r>
  <r>
    <s v="T01542"/>
    <s v="C1222"/>
    <x v="2"/>
    <x v="1"/>
    <d v="2026-02-06T08:10:00"/>
    <d v="2026-02-07T04:10:00"/>
    <x v="39"/>
    <x v="0"/>
    <s v="No"/>
    <n v="3"/>
    <s v="Yes"/>
    <n v="19.999999999883585"/>
    <s v="No"/>
    <x v="0"/>
    <n v="0.83333333332848269"/>
    <s v="Team5"/>
    <s v="Junior"/>
    <s v="Evening"/>
  </r>
  <r>
    <s v="T01543"/>
    <s v="C4676"/>
    <x v="1"/>
    <x v="2"/>
    <d v="2026-03-15T02:46:00"/>
    <d v="2026-03-16T20:46:00"/>
    <x v="31"/>
    <x v="0"/>
    <s v="No"/>
    <n v="3"/>
    <s v="Yes"/>
    <n v="42"/>
    <s v="No"/>
    <x v="1"/>
    <n v="1.75"/>
    <s v="Team4"/>
    <s v="Senior"/>
    <s v="Evening"/>
  </r>
  <r>
    <s v="T01544"/>
    <s v="C0872"/>
    <x v="0"/>
    <x v="1"/>
    <d v="2026-01-28T05:12:00"/>
    <d v="2026-01-29T09:12:00"/>
    <x v="25"/>
    <x v="0"/>
    <s v="No"/>
    <n v="5"/>
    <s v="Yes"/>
    <n v="27.999999999941792"/>
    <s v="No"/>
    <x v="2"/>
    <n v="1.1666666666642413"/>
    <s v="Team4"/>
    <s v="Junior"/>
    <s v="Night"/>
  </r>
  <r>
    <s v="T01545"/>
    <s v="C1355"/>
    <x v="1"/>
    <x v="2"/>
    <d v="2026-03-28T06:25:00"/>
    <d v="2026-03-31T05:25:00"/>
    <x v="40"/>
    <x v="0"/>
    <s v="No"/>
    <n v="4"/>
    <s v="Yes"/>
    <n v="71.000000000058208"/>
    <s v="Yes"/>
    <x v="1"/>
    <n v="2.9583333333357587"/>
    <s v="Team4"/>
    <s v="Senior"/>
    <s v="Morning"/>
  </r>
  <r>
    <s v="T01546"/>
    <s v="C3930"/>
    <x v="0"/>
    <x v="1"/>
    <d v="2026-01-17T06:49:00"/>
    <d v="2026-01-17T23:49:00"/>
    <x v="48"/>
    <x v="0"/>
    <s v="No"/>
    <n v="3"/>
    <s v="Yes"/>
    <n v="16.999999999883585"/>
    <s v="No"/>
    <x v="2"/>
    <n v="0.70833333332848269"/>
    <s v="Team1"/>
    <s v="Mid"/>
    <s v="Morning"/>
  </r>
  <r>
    <s v="T01547"/>
    <s v="C3093"/>
    <x v="2"/>
    <x v="1"/>
    <d v="2026-03-28T21:10:00"/>
    <d v="2026-03-30T15:10:00"/>
    <x v="6"/>
    <x v="0"/>
    <s v="No"/>
    <n v="3"/>
    <s v="Yes"/>
    <n v="42"/>
    <s v="No"/>
    <x v="1"/>
    <n v="1.75"/>
    <s v="Team3"/>
    <s v="Mid"/>
    <s v="Night"/>
  </r>
  <r>
    <s v="T01548"/>
    <s v="C2441"/>
    <x v="2"/>
    <x v="0"/>
    <d v="2026-02-26T12:31:00"/>
    <d v="2026-02-27T18:31:00"/>
    <x v="11"/>
    <x v="0"/>
    <s v="No"/>
    <n v="4"/>
    <s v="Yes"/>
    <n v="30"/>
    <s v="No"/>
    <x v="0"/>
    <n v="1.25"/>
    <s v="Team3"/>
    <s v="Senior"/>
    <s v="Night"/>
  </r>
  <r>
    <s v="T01549"/>
    <s v="C4304"/>
    <x v="1"/>
    <x v="2"/>
    <d v="2026-01-03T15:15:00"/>
    <d v="2026-01-04T07:15:00"/>
    <x v="6"/>
    <x v="0"/>
    <s v="No"/>
    <n v="5"/>
    <s v="Yes"/>
    <n v="16.000000000116415"/>
    <s v="No"/>
    <x v="2"/>
    <n v="0.66666666667151731"/>
    <s v="Team3"/>
    <s v="Mid"/>
    <s v="Night"/>
  </r>
  <r>
    <s v="T01550"/>
    <s v="C3518"/>
    <x v="0"/>
    <x v="0"/>
    <d v="2026-01-08T14:25:00"/>
    <d v="2026-01-09T18:25:00"/>
    <x v="22"/>
    <x v="0"/>
    <s v="No"/>
    <n v="4"/>
    <s v="Yes"/>
    <n v="27.999999999941792"/>
    <s v="No"/>
    <x v="2"/>
    <n v="1.1666666666642413"/>
    <s v="Team4"/>
    <s v="Junior"/>
    <s v="Morning"/>
  </r>
  <r>
    <s v="T01551"/>
    <s v="C1894"/>
    <x v="0"/>
    <x v="0"/>
    <d v="2026-03-07T09:00:00"/>
    <d v="2026-03-08T08:00:00"/>
    <x v="23"/>
    <x v="0"/>
    <s v="No"/>
    <n v="5"/>
    <s v="Yes"/>
    <n v="23.000000000058208"/>
    <s v="No"/>
    <x v="1"/>
    <n v="0.95833333333575865"/>
    <s v="Team1"/>
    <s v="Junior"/>
    <s v="Morning"/>
  </r>
  <r>
    <s v="T01552"/>
    <s v="C3653"/>
    <x v="2"/>
    <x v="0"/>
    <d v="2026-01-10T09:37:00"/>
    <d v="2026-01-11T20:37:00"/>
    <x v="33"/>
    <x v="0"/>
    <s v="No"/>
    <n v="5"/>
    <s v="Yes"/>
    <n v="35.000000000058208"/>
    <s v="No"/>
    <x v="2"/>
    <n v="1.4583333333357587"/>
    <s v="Team5"/>
    <s v="Junior"/>
    <s v="Night"/>
  </r>
  <r>
    <s v="T01553"/>
    <s v="C0315"/>
    <x v="3"/>
    <x v="1"/>
    <d v="2026-03-24T02:19:00"/>
    <d v="2026-03-26T23:19:00"/>
    <x v="20"/>
    <x v="1"/>
    <s v="No"/>
    <n v="4"/>
    <s v="No"/>
    <n v="69"/>
    <s v="Yes"/>
    <x v="1"/>
    <n v="2.875"/>
    <s v="Team4"/>
    <s v="Junior"/>
    <s v="Evening"/>
  </r>
  <r>
    <s v="T01554"/>
    <s v="C3306"/>
    <x v="4"/>
    <x v="1"/>
    <d v="2026-03-14T20:04:00"/>
    <d v="2026-03-15T15:04:00"/>
    <x v="30"/>
    <x v="0"/>
    <s v="No"/>
    <n v="4"/>
    <s v="Yes"/>
    <n v="19.000000000116415"/>
    <s v="No"/>
    <x v="1"/>
    <n v="0.79166666667151731"/>
    <s v="Team4"/>
    <s v="Mid"/>
    <s v="Night"/>
  </r>
  <r>
    <s v="T01555"/>
    <s v="C0576"/>
    <x v="2"/>
    <x v="0"/>
    <d v="2026-02-12T15:58:00"/>
    <d v="2026-02-14T10:58:00"/>
    <x v="47"/>
    <x v="0"/>
    <s v="No"/>
    <n v="3"/>
    <s v="Yes"/>
    <n v="42.999999999941792"/>
    <s v="No"/>
    <x v="0"/>
    <n v="1.7916666666642413"/>
    <s v="Team4"/>
    <s v="Senior"/>
    <s v="Night"/>
  </r>
  <r>
    <s v="T01556"/>
    <s v="C1877"/>
    <x v="0"/>
    <x v="0"/>
    <d v="2026-01-01T02:03:00"/>
    <d v="2026-01-01T11:03:00"/>
    <x v="40"/>
    <x v="1"/>
    <s v="No"/>
    <n v="4"/>
    <s v="No"/>
    <n v="9"/>
    <s v="No"/>
    <x v="2"/>
    <n v="0.375"/>
    <s v="Team4"/>
    <s v="Senior"/>
    <s v="Morning"/>
  </r>
  <r>
    <s v="T01557"/>
    <s v="C2002"/>
    <x v="4"/>
    <x v="1"/>
    <d v="2026-02-04T09:11:00"/>
    <d v="2026-02-06T20:11:00"/>
    <x v="20"/>
    <x v="0"/>
    <s v="No"/>
    <n v="5"/>
    <s v="Yes"/>
    <n v="58.999999999883585"/>
    <s v="Yes"/>
    <x v="0"/>
    <n v="2.4583333333284827"/>
    <s v="Team4"/>
    <s v="Junior"/>
    <s v="Evening"/>
  </r>
  <r>
    <s v="T01558"/>
    <s v="C1455"/>
    <x v="1"/>
    <x v="0"/>
    <d v="2026-03-18T05:10:00"/>
    <d v="2026-03-19T10:10:00"/>
    <x v="33"/>
    <x v="0"/>
    <s v="Yes"/>
    <n v="4"/>
    <s v="Yes"/>
    <n v="28.999999999883585"/>
    <s v="No"/>
    <x v="1"/>
    <n v="1.2083333333284827"/>
    <s v="Team5"/>
    <s v="Junior"/>
    <s v="Night"/>
  </r>
  <r>
    <s v="T01559"/>
    <s v="C3646"/>
    <x v="1"/>
    <x v="0"/>
    <d v="2026-03-01T00:20:00"/>
    <d v="2026-03-01T10:20:00"/>
    <x v="34"/>
    <x v="0"/>
    <s v="No"/>
    <n v="3"/>
    <s v="Yes"/>
    <n v="9.9999999999417923"/>
    <s v="No"/>
    <x v="1"/>
    <n v="0.41666666666424135"/>
    <s v="Team3"/>
    <s v="Senior"/>
    <s v="Night"/>
  </r>
  <r>
    <s v="T01560"/>
    <s v="C3795"/>
    <x v="0"/>
    <x v="0"/>
    <d v="2026-03-20T07:56:00"/>
    <d v="2026-03-21T18:56:00"/>
    <x v="16"/>
    <x v="0"/>
    <s v="No"/>
    <n v="5"/>
    <s v="Yes"/>
    <n v="35.000000000058208"/>
    <s v="No"/>
    <x v="1"/>
    <n v="1.4583333333357587"/>
    <s v="Team3"/>
    <s v="Junior"/>
    <s v="Evening"/>
  </r>
  <r>
    <s v="T01561"/>
    <s v="C1813"/>
    <x v="2"/>
    <x v="1"/>
    <d v="2026-01-12T06:42:00"/>
    <d v="2026-01-13T07:42:00"/>
    <x v="49"/>
    <x v="0"/>
    <s v="No"/>
    <n v="5"/>
    <s v="Yes"/>
    <n v="24.999999999941792"/>
    <s v="No"/>
    <x v="2"/>
    <n v="1.0416666666642413"/>
    <s v="Team5"/>
    <s v="Mid"/>
    <s v="Evening"/>
  </r>
  <r>
    <s v="T01562"/>
    <s v="C3917"/>
    <x v="1"/>
    <x v="1"/>
    <d v="2026-02-07T08:08:00"/>
    <d v="2026-02-10T02:08:00"/>
    <x v="0"/>
    <x v="1"/>
    <s v="No"/>
    <n v="4"/>
    <s v="No"/>
    <n v="66"/>
    <s v="Yes"/>
    <x v="0"/>
    <n v="2.75"/>
    <s v="Team1"/>
    <s v="Senior"/>
    <s v="Morning"/>
  </r>
  <r>
    <s v="T01563"/>
    <s v="C1054"/>
    <x v="1"/>
    <x v="1"/>
    <d v="2026-03-14T00:06:00"/>
    <d v="2026-03-14T07:06:00"/>
    <x v="0"/>
    <x v="0"/>
    <s v="No"/>
    <n v="4"/>
    <s v="Yes"/>
    <n v="6.9999999999417923"/>
    <s v="No"/>
    <x v="1"/>
    <n v="0.29166666666424135"/>
    <s v="Team1"/>
    <s v="Senior"/>
    <s v="Morning"/>
  </r>
  <r>
    <s v="T01564"/>
    <s v="C2322"/>
    <x v="0"/>
    <x v="0"/>
    <d v="2026-03-27T11:42:00"/>
    <d v="2026-03-28T22:42:00"/>
    <x v="32"/>
    <x v="0"/>
    <s v="No"/>
    <n v="4"/>
    <s v="Yes"/>
    <n v="34.999999999883585"/>
    <s v="No"/>
    <x v="1"/>
    <n v="1.4583333333284827"/>
    <s v="Team3"/>
    <s v="Mid"/>
    <s v="Evening"/>
  </r>
  <r>
    <s v="T01565"/>
    <s v="C2851"/>
    <x v="1"/>
    <x v="2"/>
    <d v="2026-03-11T16:39:00"/>
    <d v="2026-03-12T03:39:00"/>
    <x v="38"/>
    <x v="0"/>
    <s v="No"/>
    <n v="4"/>
    <s v="Yes"/>
    <n v="11.000000000058208"/>
    <s v="No"/>
    <x v="1"/>
    <n v="0.45833333333575865"/>
    <s v="Team5"/>
    <s v="Senior"/>
    <s v="Evening"/>
  </r>
  <r>
    <s v="T01566"/>
    <s v="C0695"/>
    <x v="1"/>
    <x v="1"/>
    <d v="2026-03-25T11:18:00"/>
    <d v="2026-03-26T03:18:00"/>
    <x v="33"/>
    <x v="0"/>
    <s v="No"/>
    <n v="3"/>
    <s v="Yes"/>
    <n v="15.999999999941792"/>
    <s v="No"/>
    <x v="1"/>
    <n v="0.66666666666424135"/>
    <s v="Team5"/>
    <s v="Junior"/>
    <s v="Night"/>
  </r>
  <r>
    <s v="T01567"/>
    <s v="C3111"/>
    <x v="0"/>
    <x v="0"/>
    <d v="2026-02-08T20:49:00"/>
    <d v="2026-02-10T05:49:00"/>
    <x v="8"/>
    <x v="0"/>
    <s v="No"/>
    <n v="3"/>
    <s v="Yes"/>
    <n v="33"/>
    <s v="No"/>
    <x v="0"/>
    <n v="1.375"/>
    <s v="Team5"/>
    <s v="Senior"/>
    <s v="Morning"/>
  </r>
  <r>
    <s v="T01568"/>
    <s v="C3160"/>
    <x v="2"/>
    <x v="1"/>
    <d v="2026-03-19T14:22:00"/>
    <d v="2026-03-21T10:22:00"/>
    <x v="21"/>
    <x v="0"/>
    <s v="No"/>
    <n v="4"/>
    <s v="Yes"/>
    <n v="43.999999999883585"/>
    <s v="No"/>
    <x v="1"/>
    <n v="1.8333333333284827"/>
    <s v="Team4"/>
    <s v="Senior"/>
    <s v="Night"/>
  </r>
  <r>
    <s v="T01569"/>
    <s v="C0842"/>
    <x v="1"/>
    <x v="1"/>
    <d v="2026-02-20T18:25:00"/>
    <d v="2026-02-21T02:25:00"/>
    <x v="9"/>
    <x v="0"/>
    <s v="No"/>
    <n v="4"/>
    <s v="Yes"/>
    <n v="8.0000000000582077"/>
    <s v="No"/>
    <x v="0"/>
    <n v="0.33333333333575865"/>
    <s v="Team1"/>
    <s v="Junior"/>
    <s v="Night"/>
  </r>
  <r>
    <s v="T01570"/>
    <s v="C0836"/>
    <x v="3"/>
    <x v="1"/>
    <d v="2026-03-21T12:16:00"/>
    <d v="2026-03-21T21:16:00"/>
    <x v="3"/>
    <x v="1"/>
    <s v="No"/>
    <n v="3"/>
    <s v="No"/>
    <n v="9"/>
    <s v="No"/>
    <x v="1"/>
    <n v="0.375"/>
    <s v="Team5"/>
    <s v="Senior"/>
    <s v="Morning"/>
  </r>
  <r>
    <s v="T01571"/>
    <s v="C1069"/>
    <x v="3"/>
    <x v="2"/>
    <d v="2026-03-09T16:48:00"/>
    <d v="2026-03-10T15:48:00"/>
    <x v="10"/>
    <x v="0"/>
    <s v="No"/>
    <n v="4"/>
    <s v="Yes"/>
    <n v="23.000000000058208"/>
    <s v="No"/>
    <x v="1"/>
    <n v="0.95833333333575865"/>
    <s v="Team1"/>
    <s v="Senior"/>
    <s v="Night"/>
  </r>
  <r>
    <s v="T01572"/>
    <s v="C4816"/>
    <x v="4"/>
    <x v="2"/>
    <d v="2026-03-02T07:17:00"/>
    <d v="2026-03-05T00:17:00"/>
    <x v="37"/>
    <x v="0"/>
    <s v="No"/>
    <n v="4"/>
    <s v="Yes"/>
    <n v="65.000000000058208"/>
    <s v="Yes"/>
    <x v="1"/>
    <n v="2.7083333333357587"/>
    <s v="Team5"/>
    <s v="Junior"/>
    <s v="Evening"/>
  </r>
  <r>
    <s v="T01573"/>
    <s v="C4327"/>
    <x v="0"/>
    <x v="2"/>
    <d v="2026-03-02T10:50:00"/>
    <d v="2026-03-03T16:50:00"/>
    <x v="1"/>
    <x v="0"/>
    <s v="Yes"/>
    <n v="3"/>
    <s v="Yes"/>
    <n v="30"/>
    <s v="No"/>
    <x v="1"/>
    <n v="1.25"/>
    <s v="Team4"/>
    <s v="Senior"/>
    <s v="Evening"/>
  </r>
  <r>
    <s v="T01574"/>
    <s v="C0027"/>
    <x v="1"/>
    <x v="1"/>
    <d v="2026-02-25T19:13:00"/>
    <d v="2026-02-26T22:13:00"/>
    <x v="26"/>
    <x v="0"/>
    <s v="No"/>
    <n v="4"/>
    <s v="Yes"/>
    <n v="27"/>
    <s v="No"/>
    <x v="0"/>
    <n v="1.125"/>
    <s v="Team5"/>
    <s v="Senior"/>
    <s v="Night"/>
  </r>
  <r>
    <s v="T01575"/>
    <s v="C4740"/>
    <x v="0"/>
    <x v="1"/>
    <d v="2026-03-04T06:13:00"/>
    <d v="2026-03-06T02:13:00"/>
    <x v="36"/>
    <x v="0"/>
    <s v="No"/>
    <n v="5"/>
    <s v="Yes"/>
    <n v="44.000000000058208"/>
    <s v="No"/>
    <x v="1"/>
    <n v="1.8333333333357587"/>
    <s v="Team1"/>
    <s v="Junior"/>
    <s v="Morning"/>
  </r>
  <r>
    <s v="T01576"/>
    <s v="C4328"/>
    <x v="1"/>
    <x v="2"/>
    <d v="2026-01-13T12:59:00"/>
    <d v="2026-01-14T17:59:00"/>
    <x v="12"/>
    <x v="0"/>
    <s v="No"/>
    <n v="3"/>
    <s v="Yes"/>
    <n v="28.999999999883585"/>
    <s v="No"/>
    <x v="2"/>
    <n v="1.2083333333284827"/>
    <s v="Team1"/>
    <s v="Junior"/>
    <s v="Morning"/>
  </r>
  <r>
    <s v="T01577"/>
    <s v="C2101"/>
    <x v="3"/>
    <x v="1"/>
    <d v="2026-02-15T06:18:00"/>
    <d v="2026-02-17T01:18:00"/>
    <x v="17"/>
    <x v="0"/>
    <s v="No"/>
    <n v="4"/>
    <s v="Yes"/>
    <n v="43.000000000116415"/>
    <s v="No"/>
    <x v="0"/>
    <n v="1.7916666666715173"/>
    <s v="Team2"/>
    <s v="Junior"/>
    <s v="Night"/>
  </r>
  <r>
    <s v="T01578"/>
    <s v="C1801"/>
    <x v="2"/>
    <x v="1"/>
    <d v="2026-03-14T05:20:00"/>
    <d v="2026-03-14T18:20:00"/>
    <x v="16"/>
    <x v="1"/>
    <s v="No"/>
    <n v="5"/>
    <s v="No"/>
    <n v="13.000000000116415"/>
    <s v="No"/>
    <x v="1"/>
    <n v="0.54166666667151731"/>
    <s v="Team3"/>
    <s v="Junior"/>
    <s v="Evening"/>
  </r>
  <r>
    <s v="T01579"/>
    <s v="C4036"/>
    <x v="2"/>
    <x v="2"/>
    <d v="2026-03-30T15:00:00"/>
    <d v="2026-03-31T04:00:00"/>
    <x v="11"/>
    <x v="0"/>
    <s v="No"/>
    <n v="3"/>
    <s v="Yes"/>
    <n v="12.999999999941792"/>
    <s v="No"/>
    <x v="1"/>
    <n v="0.54166666666424135"/>
    <s v="Team3"/>
    <s v="Senior"/>
    <s v="Night"/>
  </r>
  <r>
    <s v="T01580"/>
    <s v="C3747"/>
    <x v="0"/>
    <x v="0"/>
    <d v="2026-02-09T13:09:00"/>
    <d v="2026-02-10T09:09:00"/>
    <x v="35"/>
    <x v="0"/>
    <s v="No"/>
    <n v="5"/>
    <s v="Yes"/>
    <n v="19.999999999883585"/>
    <s v="No"/>
    <x v="0"/>
    <n v="0.83333333332848269"/>
    <s v="Team1"/>
    <s v="Senior"/>
    <s v="Night"/>
  </r>
  <r>
    <s v="T01581"/>
    <s v="C2768"/>
    <x v="1"/>
    <x v="0"/>
    <d v="2026-01-05T05:06:00"/>
    <d v="2026-01-05T17:06:00"/>
    <x v="39"/>
    <x v="0"/>
    <s v="No"/>
    <n v="5"/>
    <s v="Yes"/>
    <n v="12"/>
    <s v="No"/>
    <x v="2"/>
    <n v="0.5"/>
    <s v="Team5"/>
    <s v="Junior"/>
    <s v="Evening"/>
  </r>
  <r>
    <s v="T01582"/>
    <s v="C3105"/>
    <x v="4"/>
    <x v="1"/>
    <d v="2026-02-28T00:24:00"/>
    <d v="2026-02-28T18:24:00"/>
    <x v="38"/>
    <x v="0"/>
    <s v="No"/>
    <n v="5"/>
    <s v="Yes"/>
    <n v="18"/>
    <s v="No"/>
    <x v="0"/>
    <n v="0.75"/>
    <s v="Team5"/>
    <s v="Senior"/>
    <s v="Evening"/>
  </r>
  <r>
    <s v="T01583"/>
    <s v="C4997"/>
    <x v="4"/>
    <x v="2"/>
    <d v="2026-03-17T14:19:00"/>
    <d v="2026-03-20T00:19:00"/>
    <x v="16"/>
    <x v="0"/>
    <s v="No"/>
    <n v="4"/>
    <s v="Yes"/>
    <n v="57.999999999941792"/>
    <s v="Yes"/>
    <x v="1"/>
    <n v="2.4166666666642413"/>
    <s v="Team3"/>
    <s v="Junior"/>
    <s v="Evening"/>
  </r>
  <r>
    <s v="T01584"/>
    <s v="C4113"/>
    <x v="1"/>
    <x v="0"/>
    <d v="2026-03-16T05:49:00"/>
    <d v="2026-03-16T21:49:00"/>
    <x v="7"/>
    <x v="1"/>
    <s v="No"/>
    <n v="3"/>
    <s v="No"/>
    <n v="16.000000000116415"/>
    <s v="No"/>
    <x v="1"/>
    <n v="0.66666666667151731"/>
    <s v="Team2"/>
    <s v="Junior"/>
    <s v="Night"/>
  </r>
  <r>
    <s v="T01585"/>
    <s v="C3532"/>
    <x v="2"/>
    <x v="2"/>
    <d v="2026-01-28T07:15:00"/>
    <d v="2026-01-30T20:15:00"/>
    <x v="45"/>
    <x v="0"/>
    <s v="No"/>
    <n v="3"/>
    <s v="Yes"/>
    <n v="60.999999999941792"/>
    <s v="Yes"/>
    <x v="2"/>
    <n v="2.5416666666642413"/>
    <s v="Team4"/>
    <s v="Mid"/>
    <s v="Morning"/>
  </r>
  <r>
    <s v="T01586"/>
    <s v="C1991"/>
    <x v="0"/>
    <x v="2"/>
    <d v="2026-01-25T21:28:00"/>
    <d v="2026-01-28T22:28:00"/>
    <x v="35"/>
    <x v="0"/>
    <s v="No"/>
    <n v="3"/>
    <s v="Yes"/>
    <n v="73.000000000116415"/>
    <s v="Yes"/>
    <x v="2"/>
    <n v="3.0416666666715173"/>
    <s v="Team1"/>
    <s v="Senior"/>
    <s v="Night"/>
  </r>
  <r>
    <s v="T01587"/>
    <s v="C1527"/>
    <x v="4"/>
    <x v="1"/>
    <d v="2026-03-01T11:17:00"/>
    <d v="2026-03-03T20:17:00"/>
    <x v="35"/>
    <x v="0"/>
    <s v="No"/>
    <n v="4"/>
    <s v="Yes"/>
    <n v="57"/>
    <s v="Yes"/>
    <x v="1"/>
    <n v="2.375"/>
    <s v="Team1"/>
    <s v="Senior"/>
    <s v="Night"/>
  </r>
  <r>
    <s v="T01588"/>
    <s v="C3732"/>
    <x v="0"/>
    <x v="2"/>
    <d v="2026-02-23T15:30:00"/>
    <d v="2026-02-26T18:30:00"/>
    <x v="40"/>
    <x v="0"/>
    <s v="No"/>
    <n v="3"/>
    <s v="Yes"/>
    <n v="75"/>
    <s v="Yes"/>
    <x v="0"/>
    <n v="3.125"/>
    <s v="Team4"/>
    <s v="Senior"/>
    <s v="Morning"/>
  </r>
  <r>
    <s v="T01589"/>
    <s v="C1469"/>
    <x v="3"/>
    <x v="0"/>
    <d v="2026-01-15T09:38:00"/>
    <d v="2026-01-17T00:38:00"/>
    <x v="39"/>
    <x v="0"/>
    <s v="No"/>
    <n v="4"/>
    <s v="Yes"/>
    <n v="39"/>
    <s v="No"/>
    <x v="2"/>
    <n v="1.625"/>
    <s v="Team5"/>
    <s v="Junior"/>
    <s v="Evening"/>
  </r>
  <r>
    <s v="T01590"/>
    <s v="C4143"/>
    <x v="1"/>
    <x v="0"/>
    <d v="2026-01-14T16:54:00"/>
    <d v="2026-01-15T16:54:00"/>
    <x v="24"/>
    <x v="2"/>
    <s v="No"/>
    <n v="5"/>
    <s v="No"/>
    <n v="24"/>
    <s v="No"/>
    <x v="2"/>
    <n v="1"/>
    <s v="Team4"/>
    <s v="Mid"/>
    <s v="Night"/>
  </r>
  <r>
    <s v="T01591"/>
    <s v="C2784"/>
    <x v="1"/>
    <x v="0"/>
    <d v="2026-02-19T09:23:00"/>
    <d v="2026-02-19T16:23:00"/>
    <x v="30"/>
    <x v="0"/>
    <s v="No"/>
    <n v="3"/>
    <s v="Yes"/>
    <n v="6.9999999999417923"/>
    <s v="No"/>
    <x v="0"/>
    <n v="0.29166666666424135"/>
    <s v="Team4"/>
    <s v="Mid"/>
    <s v="Night"/>
  </r>
  <r>
    <s v="T01592"/>
    <s v="C3021"/>
    <x v="3"/>
    <x v="0"/>
    <d v="2026-01-25T20:29:00"/>
    <d v="2026-01-26T04:29:00"/>
    <x v="12"/>
    <x v="0"/>
    <s v="No"/>
    <n v="3"/>
    <s v="Yes"/>
    <n v="7.9999999998835847"/>
    <s v="No"/>
    <x v="2"/>
    <n v="0.33333333332848269"/>
    <s v="Team1"/>
    <s v="Junior"/>
    <s v="Morning"/>
  </r>
  <r>
    <s v="T01593"/>
    <s v="C1670"/>
    <x v="3"/>
    <x v="0"/>
    <d v="2026-02-20T02:51:00"/>
    <d v="2026-02-21T04:51:00"/>
    <x v="34"/>
    <x v="0"/>
    <s v="No"/>
    <n v="4"/>
    <s v="Yes"/>
    <n v="25.999999999883585"/>
    <s v="No"/>
    <x v="0"/>
    <n v="1.0833333333284827"/>
    <s v="Team3"/>
    <s v="Senior"/>
    <s v="Night"/>
  </r>
  <r>
    <s v="T01594"/>
    <s v="C4440"/>
    <x v="2"/>
    <x v="1"/>
    <d v="2026-03-02T08:01:00"/>
    <d v="2026-03-05T04:01:00"/>
    <x v="33"/>
    <x v="0"/>
    <s v="Yes"/>
    <n v="3"/>
    <s v="Yes"/>
    <n v="68.000000000058208"/>
    <s v="Yes"/>
    <x v="1"/>
    <n v="2.8333333333357587"/>
    <s v="Team5"/>
    <s v="Junior"/>
    <s v="Night"/>
  </r>
  <r>
    <s v="T01595"/>
    <s v="C0778"/>
    <x v="3"/>
    <x v="1"/>
    <d v="2026-02-21T04:15:00"/>
    <d v="2026-02-23T23:15:00"/>
    <x v="49"/>
    <x v="0"/>
    <s v="No"/>
    <n v="4"/>
    <s v="Yes"/>
    <n v="66.999999999941792"/>
    <s v="Yes"/>
    <x v="0"/>
    <n v="2.7916666666642413"/>
    <s v="Team5"/>
    <s v="Mid"/>
    <s v="Evening"/>
  </r>
  <r>
    <s v="T01596"/>
    <s v="C3109"/>
    <x v="1"/>
    <x v="1"/>
    <d v="2026-02-07T05:37:00"/>
    <d v="2026-02-09T06:37:00"/>
    <x v="18"/>
    <x v="0"/>
    <s v="No"/>
    <n v="5"/>
    <s v="Yes"/>
    <n v="48.999999999941792"/>
    <s v="Yes"/>
    <x v="0"/>
    <n v="2.0416666666642413"/>
    <s v="Team1"/>
    <s v="Mid"/>
    <s v="Morning"/>
  </r>
  <r>
    <s v="T01597"/>
    <s v="C0921"/>
    <x v="0"/>
    <x v="2"/>
    <d v="2026-02-19T03:30:00"/>
    <d v="2026-02-22T00:30:00"/>
    <x v="2"/>
    <x v="0"/>
    <s v="No"/>
    <n v="4"/>
    <s v="Yes"/>
    <n v="69"/>
    <s v="Yes"/>
    <x v="0"/>
    <n v="2.875"/>
    <s v="Team3"/>
    <s v="Senior"/>
    <s v="Evening"/>
  </r>
  <r>
    <s v="T01598"/>
    <s v="C2300"/>
    <x v="1"/>
    <x v="0"/>
    <d v="2026-03-23T04:36:00"/>
    <d v="2026-03-24T04:36:00"/>
    <x v="12"/>
    <x v="0"/>
    <s v="No"/>
    <n v="4"/>
    <s v="Yes"/>
    <n v="24"/>
    <s v="No"/>
    <x v="1"/>
    <n v="1"/>
    <s v="Team1"/>
    <s v="Junior"/>
    <s v="Morning"/>
  </r>
  <r>
    <s v="T01599"/>
    <s v="C1976"/>
    <x v="1"/>
    <x v="1"/>
    <d v="2026-03-06T10:48:00"/>
    <d v="2026-03-06T20:48:00"/>
    <x v="10"/>
    <x v="0"/>
    <s v="No"/>
    <n v="5"/>
    <s v="Yes"/>
    <n v="10.000000000116415"/>
    <s v="No"/>
    <x v="1"/>
    <n v="0.41666666667151731"/>
    <s v="Team1"/>
    <s v="Senior"/>
    <s v="Night"/>
  </r>
  <r>
    <s v="T01600"/>
    <s v="C0532"/>
    <x v="0"/>
    <x v="2"/>
    <d v="2026-01-07T23:10:00"/>
    <d v="2026-01-10T01:10:00"/>
    <x v="49"/>
    <x v="0"/>
    <s v="No"/>
    <n v="4"/>
    <s v="Yes"/>
    <n v="49.999999999883585"/>
    <s v="Yes"/>
    <x v="2"/>
    <n v="2.0833333333284827"/>
    <s v="Team5"/>
    <s v="Mid"/>
    <s v="Evening"/>
  </r>
  <r>
    <s v="T01601"/>
    <s v="C1968"/>
    <x v="4"/>
    <x v="1"/>
    <d v="2026-03-16T01:11:00"/>
    <d v="2026-03-16T09:11:00"/>
    <x v="36"/>
    <x v="0"/>
    <s v="No"/>
    <n v="5"/>
    <s v="Yes"/>
    <n v="8.0000000000582077"/>
    <s v="No"/>
    <x v="1"/>
    <n v="0.33333333333575865"/>
    <s v="Team1"/>
    <s v="Junior"/>
    <s v="Morning"/>
  </r>
  <r>
    <s v="T01602"/>
    <s v="C3699"/>
    <x v="1"/>
    <x v="1"/>
    <d v="2026-03-21T11:05:00"/>
    <d v="2026-03-23T06:05:00"/>
    <x v="43"/>
    <x v="0"/>
    <s v="No"/>
    <n v="3"/>
    <s v="Yes"/>
    <n v="42.999999999941792"/>
    <s v="No"/>
    <x v="1"/>
    <n v="1.7916666666642413"/>
    <s v="Team1"/>
    <s v="Mid"/>
    <s v="Morning"/>
  </r>
  <r>
    <s v="T01603"/>
    <s v="C2753"/>
    <x v="2"/>
    <x v="0"/>
    <d v="2026-03-18T13:03:00"/>
    <d v="2026-03-20T07:03:00"/>
    <x v="5"/>
    <x v="0"/>
    <s v="No"/>
    <n v="3"/>
    <s v="Yes"/>
    <n v="42"/>
    <s v="No"/>
    <x v="1"/>
    <n v="1.75"/>
    <s v="Team1"/>
    <s v="Senior"/>
    <s v="Evening"/>
  </r>
  <r>
    <s v="T01604"/>
    <s v="C1964"/>
    <x v="1"/>
    <x v="2"/>
    <d v="2026-03-14T11:08:00"/>
    <d v="2026-03-17T23:08:00"/>
    <x v="7"/>
    <x v="0"/>
    <s v="No"/>
    <n v="4"/>
    <s v="Yes"/>
    <n v="84"/>
    <s v="Yes"/>
    <x v="1"/>
    <n v="3.5"/>
    <s v="Team2"/>
    <s v="Junior"/>
    <s v="Night"/>
  </r>
  <r>
    <s v="T01605"/>
    <s v="C1578"/>
    <x v="4"/>
    <x v="2"/>
    <d v="2026-01-14T16:14:00"/>
    <d v="2026-01-18T10:14:00"/>
    <x v="40"/>
    <x v="0"/>
    <s v="No"/>
    <n v="3"/>
    <s v="Yes"/>
    <n v="90"/>
    <s v="Yes"/>
    <x v="2"/>
    <n v="3.75"/>
    <s v="Team4"/>
    <s v="Senior"/>
    <s v="Morning"/>
  </r>
  <r>
    <s v="T01606"/>
    <s v="C4551"/>
    <x v="3"/>
    <x v="2"/>
    <d v="2026-03-26T21:25:00"/>
    <d v="2026-03-28T18:25:00"/>
    <x v="38"/>
    <x v="0"/>
    <s v="No"/>
    <n v="4"/>
    <s v="Yes"/>
    <n v="45"/>
    <s v="No"/>
    <x v="1"/>
    <n v="1.875"/>
    <s v="Team5"/>
    <s v="Senior"/>
    <s v="Evening"/>
  </r>
  <r>
    <s v="T01607"/>
    <s v="C3543"/>
    <x v="2"/>
    <x v="0"/>
    <d v="2026-02-06T16:57:00"/>
    <d v="2026-02-08T00:57:00"/>
    <x v="35"/>
    <x v="1"/>
    <s v="No"/>
    <n v="4"/>
    <s v="No"/>
    <n v="31.999999999883585"/>
    <s v="No"/>
    <x v="0"/>
    <n v="1.3333333333284827"/>
    <s v="Team1"/>
    <s v="Senior"/>
    <s v="Night"/>
  </r>
  <r>
    <s v="T01608"/>
    <s v="C3885"/>
    <x v="4"/>
    <x v="1"/>
    <d v="2026-02-04T23:10:00"/>
    <d v="2026-02-07T21:10:00"/>
    <x v="38"/>
    <x v="0"/>
    <s v="No"/>
    <n v="3"/>
    <s v="Yes"/>
    <n v="69.999999999941792"/>
    <s v="Yes"/>
    <x v="0"/>
    <n v="2.9166666666642413"/>
    <s v="Team5"/>
    <s v="Senior"/>
    <s v="Evening"/>
  </r>
  <r>
    <s v="T01609"/>
    <s v="C1634"/>
    <x v="1"/>
    <x v="2"/>
    <d v="2026-03-08T01:05:00"/>
    <d v="2026-03-11T01:05:00"/>
    <x v="42"/>
    <x v="0"/>
    <s v="No"/>
    <n v="5"/>
    <s v="Yes"/>
    <n v="72"/>
    <s v="Yes"/>
    <x v="1"/>
    <n v="3"/>
    <s v="Team1"/>
    <s v="Senior"/>
    <s v="Evening"/>
  </r>
  <r>
    <s v="T01610"/>
    <s v="C3882"/>
    <x v="4"/>
    <x v="0"/>
    <d v="2026-02-22T01:48:00"/>
    <d v="2026-02-23T00:48:00"/>
    <x v="22"/>
    <x v="1"/>
    <s v="No"/>
    <n v="5"/>
    <s v="No"/>
    <n v="23.000000000058208"/>
    <s v="No"/>
    <x v="0"/>
    <n v="0.95833333333575865"/>
    <s v="Team4"/>
    <s v="Junior"/>
    <s v="Morning"/>
  </r>
  <r>
    <s v="T01611"/>
    <s v="C1241"/>
    <x v="4"/>
    <x v="2"/>
    <d v="2026-01-15T19:57:00"/>
    <d v="2026-01-17T17:57:00"/>
    <x v="18"/>
    <x v="0"/>
    <s v="No"/>
    <n v="5"/>
    <s v="Yes"/>
    <n v="45.999999999941792"/>
    <s v="No"/>
    <x v="2"/>
    <n v="1.9166666666642413"/>
    <s v="Team1"/>
    <s v="Mid"/>
    <s v="Morning"/>
  </r>
  <r>
    <s v="T01612"/>
    <s v="C0096"/>
    <x v="0"/>
    <x v="2"/>
    <d v="2026-03-04T12:02:00"/>
    <d v="2026-03-07T09:02:00"/>
    <x v="35"/>
    <x v="0"/>
    <s v="No"/>
    <n v="4"/>
    <s v="Yes"/>
    <n v="69"/>
    <s v="Yes"/>
    <x v="1"/>
    <n v="2.875"/>
    <s v="Team1"/>
    <s v="Senior"/>
    <s v="Night"/>
  </r>
  <r>
    <s v="T01613"/>
    <s v="C0446"/>
    <x v="4"/>
    <x v="0"/>
    <d v="2026-03-15T22:04:00"/>
    <d v="2026-03-16T05:04:00"/>
    <x v="7"/>
    <x v="0"/>
    <s v="No"/>
    <n v="4"/>
    <s v="Yes"/>
    <n v="6.9999999999417923"/>
    <s v="No"/>
    <x v="1"/>
    <n v="0.29166666666424135"/>
    <s v="Team2"/>
    <s v="Junior"/>
    <s v="Night"/>
  </r>
  <r>
    <s v="T01614"/>
    <s v="C0261"/>
    <x v="0"/>
    <x v="1"/>
    <d v="2026-02-13T18:00:00"/>
    <d v="2026-02-15T08:00:00"/>
    <x v="15"/>
    <x v="0"/>
    <s v="No"/>
    <n v="4"/>
    <s v="Yes"/>
    <n v="38.000000000058208"/>
    <s v="No"/>
    <x v="0"/>
    <n v="1.5833333333357587"/>
    <s v="Team5"/>
    <s v="Junior"/>
    <s v="Evening"/>
  </r>
  <r>
    <s v="T01615"/>
    <s v="C4452"/>
    <x v="4"/>
    <x v="0"/>
    <d v="2026-03-18T11:02:00"/>
    <d v="2026-03-20T08:02:00"/>
    <x v="18"/>
    <x v="0"/>
    <s v="No"/>
    <n v="3"/>
    <s v="Yes"/>
    <n v="45"/>
    <s v="No"/>
    <x v="1"/>
    <n v="1.875"/>
    <s v="Team1"/>
    <s v="Mid"/>
    <s v="Morning"/>
  </r>
  <r>
    <s v="T01616"/>
    <s v="C3292"/>
    <x v="0"/>
    <x v="1"/>
    <d v="2026-01-17T14:02:00"/>
    <d v="2026-01-20T02:02:00"/>
    <x v="25"/>
    <x v="0"/>
    <s v="No"/>
    <n v="3"/>
    <s v="Yes"/>
    <n v="60"/>
    <s v="Yes"/>
    <x v="2"/>
    <n v="2.5"/>
    <s v="Team4"/>
    <s v="Junior"/>
    <s v="Night"/>
  </r>
  <r>
    <s v="T01617"/>
    <s v="C2994"/>
    <x v="3"/>
    <x v="2"/>
    <d v="2026-01-29T16:26:00"/>
    <d v="2026-01-31T18:26:00"/>
    <x v="39"/>
    <x v="0"/>
    <s v="No"/>
    <n v="3"/>
    <s v="Yes"/>
    <n v="50.000000000058208"/>
    <s v="Yes"/>
    <x v="2"/>
    <n v="2.0833333333357587"/>
    <s v="Team5"/>
    <s v="Junior"/>
    <s v="Evening"/>
  </r>
  <r>
    <s v="T01618"/>
    <s v="C3941"/>
    <x v="1"/>
    <x v="2"/>
    <d v="2026-02-08T00:18:00"/>
    <d v="2026-02-08T14:18:00"/>
    <x v="40"/>
    <x v="0"/>
    <s v="No"/>
    <n v="3"/>
    <s v="Yes"/>
    <n v="14.000000000058208"/>
    <s v="No"/>
    <x v="0"/>
    <n v="0.58333333333575865"/>
    <s v="Team4"/>
    <s v="Senior"/>
    <s v="Morning"/>
  </r>
  <r>
    <s v="T01619"/>
    <s v="C4809"/>
    <x v="4"/>
    <x v="0"/>
    <d v="2026-03-02T08:51:00"/>
    <d v="2026-03-03T02:51:00"/>
    <x v="22"/>
    <x v="0"/>
    <s v="No"/>
    <n v="3"/>
    <s v="Yes"/>
    <n v="18"/>
    <s v="No"/>
    <x v="1"/>
    <n v="0.75"/>
    <s v="Team4"/>
    <s v="Junior"/>
    <s v="Morning"/>
  </r>
  <r>
    <s v="T01620"/>
    <s v="C0502"/>
    <x v="1"/>
    <x v="2"/>
    <d v="2026-01-19T06:06:00"/>
    <d v="2026-01-21T00:06:00"/>
    <x v="39"/>
    <x v="0"/>
    <s v="No"/>
    <n v="4"/>
    <s v="Yes"/>
    <n v="42"/>
    <s v="No"/>
    <x v="2"/>
    <n v="1.75"/>
    <s v="Team5"/>
    <s v="Junior"/>
    <s v="Evening"/>
  </r>
  <r>
    <s v="T01621"/>
    <s v="C0482"/>
    <x v="1"/>
    <x v="0"/>
    <d v="2026-02-22T02:24:00"/>
    <d v="2026-02-23T00:24:00"/>
    <x v="20"/>
    <x v="0"/>
    <s v="No"/>
    <n v="4"/>
    <s v="Yes"/>
    <n v="22.000000000116415"/>
    <s v="No"/>
    <x v="0"/>
    <n v="0.91666666667151731"/>
    <s v="Team4"/>
    <s v="Junior"/>
    <s v="Evening"/>
  </r>
  <r>
    <s v="T01622"/>
    <s v="C0209"/>
    <x v="0"/>
    <x v="0"/>
    <d v="2026-02-22T13:02:00"/>
    <d v="2026-02-22T15:02:00"/>
    <x v="15"/>
    <x v="0"/>
    <s v="No"/>
    <n v="4"/>
    <s v="Yes"/>
    <n v="1.9999999998835847"/>
    <s v="No"/>
    <x v="0"/>
    <n v="8.3333333328482695E-2"/>
    <s v="Team5"/>
    <s v="Junior"/>
    <s v="Evening"/>
  </r>
  <r>
    <s v="T01623"/>
    <s v="C0449"/>
    <x v="3"/>
    <x v="2"/>
    <d v="2026-01-26T10:32:00"/>
    <d v="2026-01-30T07:32:00"/>
    <x v="38"/>
    <x v="0"/>
    <s v="No"/>
    <n v="3"/>
    <s v="Yes"/>
    <n v="93"/>
    <s v="Yes"/>
    <x v="2"/>
    <n v="3.875"/>
    <s v="Team5"/>
    <s v="Senior"/>
    <s v="Evening"/>
  </r>
  <r>
    <s v="T01624"/>
    <s v="C2142"/>
    <x v="3"/>
    <x v="0"/>
    <d v="2026-02-15T04:31:00"/>
    <d v="2026-02-16T06:31:00"/>
    <x v="21"/>
    <x v="0"/>
    <s v="No"/>
    <n v="3"/>
    <s v="Yes"/>
    <n v="25.999999999883585"/>
    <s v="No"/>
    <x v="0"/>
    <n v="1.0833333333284827"/>
    <s v="Team4"/>
    <s v="Senior"/>
    <s v="Night"/>
  </r>
  <r>
    <s v="T01625"/>
    <s v="C0889"/>
    <x v="3"/>
    <x v="0"/>
    <d v="2026-02-13T05:22:00"/>
    <d v="2026-02-14T20:22:00"/>
    <x v="15"/>
    <x v="0"/>
    <s v="No"/>
    <n v="3"/>
    <s v="Yes"/>
    <n v="39"/>
    <s v="No"/>
    <x v="0"/>
    <n v="1.625"/>
    <s v="Team5"/>
    <s v="Junior"/>
    <s v="Evening"/>
  </r>
  <r>
    <s v="T01626"/>
    <s v="C1591"/>
    <x v="1"/>
    <x v="2"/>
    <d v="2026-03-07T17:39:00"/>
    <d v="2026-03-07T23:39:00"/>
    <x v="19"/>
    <x v="0"/>
    <s v="No"/>
    <n v="4"/>
    <s v="Yes"/>
    <n v="6"/>
    <s v="No"/>
    <x v="1"/>
    <n v="0.25"/>
    <s v="Team5"/>
    <s v="Mid"/>
    <s v="Night"/>
  </r>
  <r>
    <s v="T01627"/>
    <s v="C4737"/>
    <x v="2"/>
    <x v="0"/>
    <d v="2026-01-15T16:30:00"/>
    <d v="2026-01-16T10:30:00"/>
    <x v="35"/>
    <x v="0"/>
    <s v="No"/>
    <n v="4"/>
    <s v="Yes"/>
    <n v="18"/>
    <s v="No"/>
    <x v="2"/>
    <n v="0.75"/>
    <s v="Team1"/>
    <s v="Senior"/>
    <s v="Night"/>
  </r>
  <r>
    <s v="T01628"/>
    <s v="C2704"/>
    <x v="0"/>
    <x v="2"/>
    <d v="2026-01-29T17:01:00"/>
    <d v="2026-01-30T08:01:00"/>
    <x v="8"/>
    <x v="0"/>
    <s v="No"/>
    <n v="3"/>
    <s v="Yes"/>
    <n v="15"/>
    <s v="No"/>
    <x v="2"/>
    <n v="0.625"/>
    <s v="Team5"/>
    <s v="Senior"/>
    <s v="Morning"/>
  </r>
  <r>
    <s v="T01629"/>
    <s v="C2489"/>
    <x v="0"/>
    <x v="1"/>
    <d v="2026-01-26T08:10:00"/>
    <d v="2026-01-28T17:10:00"/>
    <x v="5"/>
    <x v="0"/>
    <s v="No"/>
    <n v="5"/>
    <s v="Yes"/>
    <n v="57"/>
    <s v="Yes"/>
    <x v="2"/>
    <n v="2.375"/>
    <s v="Team1"/>
    <s v="Senior"/>
    <s v="Evening"/>
  </r>
  <r>
    <s v="T01630"/>
    <s v="C0974"/>
    <x v="3"/>
    <x v="1"/>
    <d v="2026-01-19T09:58:00"/>
    <d v="2026-01-22T08:58:00"/>
    <x v="27"/>
    <x v="0"/>
    <s v="No"/>
    <n v="5"/>
    <s v="Yes"/>
    <n v="71.000000000058208"/>
    <s v="Yes"/>
    <x v="2"/>
    <n v="2.9583333333357587"/>
    <s v="Team1"/>
    <s v="Junior"/>
    <s v="Morning"/>
  </r>
  <r>
    <s v="T01631"/>
    <s v="C3709"/>
    <x v="3"/>
    <x v="2"/>
    <d v="2026-01-25T04:52:00"/>
    <d v="2026-01-29T01:52:00"/>
    <x v="24"/>
    <x v="2"/>
    <s v="No"/>
    <n v="4"/>
    <s v="No"/>
    <n v="93"/>
    <s v="Yes"/>
    <x v="2"/>
    <n v="3.875"/>
    <s v="Team4"/>
    <s v="Mid"/>
    <s v="Night"/>
  </r>
  <r>
    <s v="T01632"/>
    <s v="C2688"/>
    <x v="3"/>
    <x v="1"/>
    <d v="2026-01-29T21:45:00"/>
    <d v="2026-02-01T10:45:00"/>
    <x v="13"/>
    <x v="0"/>
    <s v="No"/>
    <n v="4"/>
    <s v="Yes"/>
    <n v="60.999999999941792"/>
    <s v="Yes"/>
    <x v="2"/>
    <n v="2.5416666666642413"/>
    <s v="Team5"/>
    <s v="Junior"/>
    <s v="Evening"/>
  </r>
  <r>
    <s v="T01633"/>
    <s v="C2988"/>
    <x v="2"/>
    <x v="2"/>
    <d v="2026-01-08T06:29:00"/>
    <d v="2026-01-08T23:29:00"/>
    <x v="46"/>
    <x v="0"/>
    <s v="No"/>
    <n v="4"/>
    <s v="Yes"/>
    <n v="17.000000000058208"/>
    <s v="No"/>
    <x v="2"/>
    <n v="0.70833333333575865"/>
    <s v="Team5"/>
    <s v="Senior"/>
    <s v="Evening"/>
  </r>
  <r>
    <s v="T01634"/>
    <s v="C0731"/>
    <x v="1"/>
    <x v="2"/>
    <d v="2026-01-25T09:16:00"/>
    <d v="2026-01-28T01:16:00"/>
    <x v="28"/>
    <x v="0"/>
    <s v="No"/>
    <n v="3"/>
    <s v="Yes"/>
    <n v="63.999999999941792"/>
    <s v="Yes"/>
    <x v="2"/>
    <n v="2.6666666666642413"/>
    <s v="Team3"/>
    <s v="Mid"/>
    <s v="Night"/>
  </r>
  <r>
    <s v="T01635"/>
    <s v="C0482"/>
    <x v="3"/>
    <x v="2"/>
    <d v="2026-02-12T04:10:00"/>
    <d v="2026-02-13T16:10:00"/>
    <x v="3"/>
    <x v="1"/>
    <s v="No"/>
    <n v="2"/>
    <s v="No"/>
    <n v="36"/>
    <s v="No"/>
    <x v="0"/>
    <n v="1.5"/>
    <s v="Team5"/>
    <s v="Senior"/>
    <s v="Morning"/>
  </r>
  <r>
    <s v="T01636"/>
    <s v="C4059"/>
    <x v="3"/>
    <x v="0"/>
    <d v="2026-02-09T04:07:00"/>
    <d v="2026-02-10T11:07:00"/>
    <x v="20"/>
    <x v="0"/>
    <s v="No"/>
    <n v="5"/>
    <s v="Yes"/>
    <n v="30.999999999941792"/>
    <s v="No"/>
    <x v="0"/>
    <n v="1.2916666666642413"/>
    <s v="Team4"/>
    <s v="Junior"/>
    <s v="Evening"/>
  </r>
  <r>
    <s v="T01637"/>
    <s v="C1814"/>
    <x v="0"/>
    <x v="1"/>
    <d v="2026-01-21T16:14:00"/>
    <d v="2026-01-22T07:14:00"/>
    <x v="39"/>
    <x v="0"/>
    <s v="No"/>
    <n v="4"/>
    <s v="Yes"/>
    <n v="15"/>
    <s v="No"/>
    <x v="2"/>
    <n v="0.625"/>
    <s v="Team5"/>
    <s v="Junior"/>
    <s v="Evening"/>
  </r>
  <r>
    <s v="T01638"/>
    <s v="C1541"/>
    <x v="1"/>
    <x v="0"/>
    <d v="2026-01-20T11:02:00"/>
    <d v="2026-01-21T04:02:00"/>
    <x v="42"/>
    <x v="1"/>
    <s v="No"/>
    <n v="5"/>
    <s v="No"/>
    <n v="17.000000000058208"/>
    <s v="No"/>
    <x v="2"/>
    <n v="0.70833333333575865"/>
    <s v="Team1"/>
    <s v="Senior"/>
    <s v="Evening"/>
  </r>
  <r>
    <s v="T01639"/>
    <s v="C3784"/>
    <x v="1"/>
    <x v="0"/>
    <d v="2026-01-01T11:35:00"/>
    <d v="2026-01-03T07:35:00"/>
    <x v="45"/>
    <x v="0"/>
    <s v="No"/>
    <n v="4"/>
    <s v="Yes"/>
    <n v="43.999999999883585"/>
    <s v="No"/>
    <x v="2"/>
    <n v="1.8333333333284827"/>
    <s v="Team4"/>
    <s v="Mid"/>
    <s v="Morning"/>
  </r>
  <r>
    <s v="T01640"/>
    <s v="C1774"/>
    <x v="0"/>
    <x v="1"/>
    <d v="2026-01-30T15:05:00"/>
    <d v="2026-01-31T19:05:00"/>
    <x v="23"/>
    <x v="0"/>
    <s v="No"/>
    <n v="4"/>
    <s v="Yes"/>
    <n v="28.000000000116415"/>
    <s v="No"/>
    <x v="2"/>
    <n v="1.1666666666715173"/>
    <s v="Team1"/>
    <s v="Junior"/>
    <s v="Morning"/>
  </r>
  <r>
    <s v="T01641"/>
    <s v="C2702"/>
    <x v="2"/>
    <x v="0"/>
    <d v="2026-01-11T21:48:00"/>
    <d v="2026-01-12T16:48:00"/>
    <x v="17"/>
    <x v="0"/>
    <s v="No"/>
    <n v="5"/>
    <s v="Yes"/>
    <n v="18.999999999941792"/>
    <s v="No"/>
    <x v="2"/>
    <n v="0.79166666666424135"/>
    <s v="Team2"/>
    <s v="Junior"/>
    <s v="Night"/>
  </r>
  <r>
    <s v="T01642"/>
    <s v="C3494"/>
    <x v="4"/>
    <x v="1"/>
    <d v="2026-02-12T23:36:00"/>
    <d v="2026-02-14T10:36:00"/>
    <x v="25"/>
    <x v="0"/>
    <s v="No"/>
    <n v="5"/>
    <s v="Yes"/>
    <n v="35.000000000058208"/>
    <s v="No"/>
    <x v="0"/>
    <n v="1.4583333333357587"/>
    <s v="Team4"/>
    <s v="Junior"/>
    <s v="Night"/>
  </r>
  <r>
    <s v="T01643"/>
    <s v="C1999"/>
    <x v="4"/>
    <x v="1"/>
    <d v="2026-02-23T00:33:00"/>
    <d v="2026-02-25T05:33:00"/>
    <x v="9"/>
    <x v="0"/>
    <s v="No"/>
    <n v="5"/>
    <s v="Yes"/>
    <n v="52.999999999883585"/>
    <s v="Yes"/>
    <x v="0"/>
    <n v="2.2083333333284827"/>
    <s v="Team1"/>
    <s v="Junior"/>
    <s v="Night"/>
  </r>
  <r>
    <s v="T01644"/>
    <s v="C4379"/>
    <x v="4"/>
    <x v="0"/>
    <d v="2026-02-02T21:53:00"/>
    <d v="2026-02-04T09:53:00"/>
    <x v="25"/>
    <x v="1"/>
    <s v="No"/>
    <n v="5"/>
    <s v="No"/>
    <n v="36"/>
    <s v="No"/>
    <x v="0"/>
    <n v="1.5"/>
    <s v="Team4"/>
    <s v="Junior"/>
    <s v="Night"/>
  </r>
  <r>
    <s v="T01645"/>
    <s v="C1925"/>
    <x v="1"/>
    <x v="0"/>
    <d v="2026-01-29T16:39:00"/>
    <d v="2026-01-31T12:39:00"/>
    <x v="31"/>
    <x v="0"/>
    <s v="No"/>
    <n v="4"/>
    <s v="Yes"/>
    <n v="44.000000000058208"/>
    <s v="No"/>
    <x v="2"/>
    <n v="1.8333333333357587"/>
    <s v="Team4"/>
    <s v="Senior"/>
    <s v="Evening"/>
  </r>
  <r>
    <s v="T01646"/>
    <s v="C0997"/>
    <x v="2"/>
    <x v="2"/>
    <d v="2026-01-16T00:56:00"/>
    <d v="2026-01-17T09:56:00"/>
    <x v="47"/>
    <x v="0"/>
    <s v="No"/>
    <n v="3"/>
    <s v="Yes"/>
    <n v="33"/>
    <s v="No"/>
    <x v="2"/>
    <n v="1.375"/>
    <s v="Team4"/>
    <s v="Senior"/>
    <s v="Night"/>
  </r>
  <r>
    <s v="T01647"/>
    <s v="C3067"/>
    <x v="1"/>
    <x v="1"/>
    <d v="2026-01-02T15:40:00"/>
    <d v="2026-01-03T22:40:00"/>
    <x v="19"/>
    <x v="0"/>
    <s v="No"/>
    <n v="5"/>
    <s v="Yes"/>
    <n v="30.999999999941792"/>
    <s v="No"/>
    <x v="2"/>
    <n v="1.2916666666642413"/>
    <s v="Team5"/>
    <s v="Mid"/>
    <s v="Night"/>
  </r>
  <r>
    <s v="T01648"/>
    <s v="C0969"/>
    <x v="1"/>
    <x v="1"/>
    <d v="2026-01-17T18:30:00"/>
    <d v="2026-01-19T14:30:00"/>
    <x v="24"/>
    <x v="0"/>
    <s v="No"/>
    <n v="4"/>
    <s v="Yes"/>
    <n v="43.999999999883585"/>
    <s v="No"/>
    <x v="2"/>
    <n v="1.8333333333284827"/>
    <s v="Team4"/>
    <s v="Mid"/>
    <s v="Night"/>
  </r>
  <r>
    <s v="T01649"/>
    <s v="C1717"/>
    <x v="2"/>
    <x v="1"/>
    <d v="2026-01-24T21:05:00"/>
    <d v="2026-01-27T18:05:00"/>
    <x v="48"/>
    <x v="0"/>
    <s v="Yes"/>
    <n v="3"/>
    <s v="Yes"/>
    <n v="69"/>
    <s v="Yes"/>
    <x v="2"/>
    <n v="2.875"/>
    <s v="Team1"/>
    <s v="Mid"/>
    <s v="Morning"/>
  </r>
  <r>
    <s v="T01650"/>
    <s v="C2836"/>
    <x v="2"/>
    <x v="0"/>
    <d v="2026-01-13T05:53:00"/>
    <d v="2026-01-14T22:53:00"/>
    <x v="17"/>
    <x v="0"/>
    <s v="No"/>
    <n v="4"/>
    <s v="Yes"/>
    <n v="41.000000000058208"/>
    <s v="No"/>
    <x v="2"/>
    <n v="1.7083333333357587"/>
    <s v="Team2"/>
    <s v="Junior"/>
    <s v="Night"/>
  </r>
  <r>
    <s v="T01651"/>
    <s v="C1898"/>
    <x v="2"/>
    <x v="2"/>
    <d v="2026-01-01T07:36:00"/>
    <d v="2026-01-04T11:36:00"/>
    <x v="24"/>
    <x v="0"/>
    <s v="No"/>
    <n v="4"/>
    <s v="Yes"/>
    <n v="75.999999999941792"/>
    <s v="Yes"/>
    <x v="2"/>
    <n v="3.1666666666642413"/>
    <s v="Team4"/>
    <s v="Mid"/>
    <s v="Night"/>
  </r>
  <r>
    <s v="T01652"/>
    <s v="C2283"/>
    <x v="1"/>
    <x v="1"/>
    <d v="2026-01-15T20:13:00"/>
    <d v="2026-01-17T07:13:00"/>
    <x v="5"/>
    <x v="0"/>
    <s v="No"/>
    <n v="3"/>
    <s v="Yes"/>
    <n v="34.999999999883585"/>
    <s v="No"/>
    <x v="2"/>
    <n v="1.4583333333284827"/>
    <s v="Team1"/>
    <s v="Senior"/>
    <s v="Evening"/>
  </r>
  <r>
    <s v="T01653"/>
    <s v="C4733"/>
    <x v="2"/>
    <x v="2"/>
    <d v="2026-01-14T02:50:00"/>
    <d v="2026-01-14T14:50:00"/>
    <x v="8"/>
    <x v="2"/>
    <s v="No"/>
    <n v="5"/>
    <s v="No"/>
    <n v="12"/>
    <s v="No"/>
    <x v="2"/>
    <n v="0.5"/>
    <s v="Team5"/>
    <s v="Senior"/>
    <s v="Morning"/>
  </r>
  <r>
    <s v="T01654"/>
    <s v="C0021"/>
    <x v="1"/>
    <x v="1"/>
    <d v="2026-02-20T07:12:00"/>
    <d v="2026-02-20T23:12:00"/>
    <x v="8"/>
    <x v="0"/>
    <s v="No"/>
    <n v="4"/>
    <s v="Yes"/>
    <n v="15.999999999941792"/>
    <s v="No"/>
    <x v="0"/>
    <n v="0.66666666666424135"/>
    <s v="Team5"/>
    <s v="Senior"/>
    <s v="Morning"/>
  </r>
  <r>
    <s v="T01655"/>
    <s v="C0150"/>
    <x v="2"/>
    <x v="0"/>
    <d v="2026-01-13T23:29:00"/>
    <d v="2026-01-15T15:29:00"/>
    <x v="44"/>
    <x v="0"/>
    <s v="Yes"/>
    <n v="3"/>
    <s v="Yes"/>
    <n v="39.999999999941792"/>
    <s v="No"/>
    <x v="2"/>
    <n v="1.6666666666642413"/>
    <s v="Team3"/>
    <s v="Senior"/>
    <s v="Evening"/>
  </r>
  <r>
    <s v="T01656"/>
    <s v="C1467"/>
    <x v="4"/>
    <x v="1"/>
    <d v="2026-02-12T16:54:00"/>
    <d v="2026-02-13T19:54:00"/>
    <x v="15"/>
    <x v="0"/>
    <s v="No"/>
    <n v="5"/>
    <s v="Yes"/>
    <n v="27"/>
    <s v="No"/>
    <x v="0"/>
    <n v="1.125"/>
    <s v="Team5"/>
    <s v="Junior"/>
    <s v="Evening"/>
  </r>
  <r>
    <s v="T01657"/>
    <s v="C0205"/>
    <x v="3"/>
    <x v="1"/>
    <d v="2026-01-22T08:46:00"/>
    <d v="2026-01-22T16:46:00"/>
    <x v="37"/>
    <x v="0"/>
    <s v="No"/>
    <n v="3"/>
    <s v="Yes"/>
    <n v="8.0000000000582077"/>
    <s v="No"/>
    <x v="2"/>
    <n v="0.33333333333575865"/>
    <s v="Team5"/>
    <s v="Junior"/>
    <s v="Evening"/>
  </r>
  <r>
    <s v="T01658"/>
    <s v="C4779"/>
    <x v="2"/>
    <x v="2"/>
    <d v="2026-02-22T09:34:00"/>
    <d v="2026-02-23T11:34:00"/>
    <x v="30"/>
    <x v="0"/>
    <s v="No"/>
    <n v="5"/>
    <s v="Yes"/>
    <n v="26.000000000058208"/>
    <s v="No"/>
    <x v="0"/>
    <n v="1.0833333333357587"/>
    <s v="Team4"/>
    <s v="Mid"/>
    <s v="Night"/>
  </r>
  <r>
    <s v="T01659"/>
    <s v="C0974"/>
    <x v="0"/>
    <x v="1"/>
    <d v="2026-02-04T04:19:00"/>
    <d v="2026-02-05T00:19:00"/>
    <x v="0"/>
    <x v="0"/>
    <s v="No"/>
    <n v="3"/>
    <s v="Yes"/>
    <n v="20.000000000058208"/>
    <s v="No"/>
    <x v="0"/>
    <n v="0.83333333333575865"/>
    <s v="Team1"/>
    <s v="Senior"/>
    <s v="Morning"/>
  </r>
  <r>
    <s v="T01660"/>
    <s v="C3356"/>
    <x v="4"/>
    <x v="0"/>
    <d v="2026-03-07T01:11:00"/>
    <d v="2026-03-08T18:11:00"/>
    <x v="11"/>
    <x v="0"/>
    <s v="No"/>
    <n v="4"/>
    <s v="Yes"/>
    <n v="41.000000000058208"/>
    <s v="No"/>
    <x v="1"/>
    <n v="1.7083333333357587"/>
    <s v="Team3"/>
    <s v="Senior"/>
    <s v="Night"/>
  </r>
  <r>
    <s v="T01661"/>
    <s v="C0334"/>
    <x v="0"/>
    <x v="1"/>
    <d v="2026-02-05T07:38:00"/>
    <d v="2026-02-07T01:38:00"/>
    <x v="45"/>
    <x v="0"/>
    <s v="No"/>
    <n v="3"/>
    <s v="Yes"/>
    <n v="42"/>
    <s v="No"/>
    <x v="0"/>
    <n v="1.75"/>
    <s v="Team4"/>
    <s v="Mid"/>
    <s v="Morning"/>
  </r>
  <r>
    <s v="T01662"/>
    <s v="C3809"/>
    <x v="0"/>
    <x v="2"/>
    <d v="2026-01-28T16:19:00"/>
    <d v="2026-01-30T05:19:00"/>
    <x v="17"/>
    <x v="0"/>
    <s v="No"/>
    <n v="4"/>
    <s v="Yes"/>
    <n v="37.000000000116415"/>
    <s v="No"/>
    <x v="2"/>
    <n v="1.5416666666715173"/>
    <s v="Team2"/>
    <s v="Junior"/>
    <s v="Night"/>
  </r>
  <r>
    <s v="T01663"/>
    <s v="C4460"/>
    <x v="0"/>
    <x v="1"/>
    <d v="2026-03-19T01:08:00"/>
    <d v="2026-03-21T21:08:00"/>
    <x v="7"/>
    <x v="0"/>
    <s v="No"/>
    <n v="4"/>
    <s v="Yes"/>
    <n v="68.000000000058208"/>
    <s v="Yes"/>
    <x v="1"/>
    <n v="2.8333333333357587"/>
    <s v="Team2"/>
    <s v="Junior"/>
    <s v="Night"/>
  </r>
  <r>
    <s v="T01664"/>
    <s v="C2793"/>
    <x v="1"/>
    <x v="0"/>
    <d v="2026-03-07T09:46:00"/>
    <d v="2026-03-08T09:46:00"/>
    <x v="10"/>
    <x v="0"/>
    <s v="No"/>
    <n v="5"/>
    <s v="Yes"/>
    <n v="24"/>
    <s v="No"/>
    <x v="1"/>
    <n v="1"/>
    <s v="Team1"/>
    <s v="Senior"/>
    <s v="Night"/>
  </r>
  <r>
    <s v="T01665"/>
    <s v="C4249"/>
    <x v="3"/>
    <x v="2"/>
    <d v="2026-03-10T07:56:00"/>
    <d v="2026-03-13T13:56:00"/>
    <x v="49"/>
    <x v="1"/>
    <s v="No"/>
    <n v="5"/>
    <s v="No"/>
    <n v="78"/>
    <s v="Yes"/>
    <x v="1"/>
    <n v="3.25"/>
    <s v="Team5"/>
    <s v="Mid"/>
    <s v="Evening"/>
  </r>
  <r>
    <s v="T01666"/>
    <s v="C3878"/>
    <x v="3"/>
    <x v="2"/>
    <d v="2026-01-21T13:13:00"/>
    <d v="2026-01-22T20:13:00"/>
    <x v="39"/>
    <x v="0"/>
    <s v="No"/>
    <n v="4"/>
    <s v="Yes"/>
    <n v="31.000000000116415"/>
    <s v="No"/>
    <x v="2"/>
    <n v="1.2916666666715173"/>
    <s v="Team5"/>
    <s v="Junior"/>
    <s v="Evening"/>
  </r>
  <r>
    <s v="T01667"/>
    <s v="C0839"/>
    <x v="1"/>
    <x v="1"/>
    <d v="2026-03-05T11:14:00"/>
    <d v="2026-03-08T06:14:00"/>
    <x v="36"/>
    <x v="0"/>
    <s v="No"/>
    <n v="4"/>
    <s v="Yes"/>
    <n v="67.000000000116415"/>
    <s v="Yes"/>
    <x v="1"/>
    <n v="2.7916666666715173"/>
    <s v="Team1"/>
    <s v="Junior"/>
    <s v="Morning"/>
  </r>
  <r>
    <s v="T01668"/>
    <s v="C2743"/>
    <x v="3"/>
    <x v="1"/>
    <d v="2026-02-08T15:57:00"/>
    <d v="2026-02-09T13:57:00"/>
    <x v="6"/>
    <x v="0"/>
    <s v="No"/>
    <n v="5"/>
    <s v="Yes"/>
    <n v="22.000000000116415"/>
    <s v="No"/>
    <x v="0"/>
    <n v="0.91666666667151731"/>
    <s v="Team3"/>
    <s v="Mid"/>
    <s v="Night"/>
  </r>
  <r>
    <s v="T01669"/>
    <s v="C1888"/>
    <x v="3"/>
    <x v="1"/>
    <d v="2026-02-28T10:07:00"/>
    <d v="2026-03-02T03:07:00"/>
    <x v="18"/>
    <x v="0"/>
    <s v="No"/>
    <n v="4"/>
    <s v="Yes"/>
    <n v="41.000000000058208"/>
    <s v="No"/>
    <x v="0"/>
    <n v="1.7083333333357587"/>
    <s v="Team1"/>
    <s v="Mid"/>
    <s v="Morning"/>
  </r>
  <r>
    <s v="T01670"/>
    <s v="C3642"/>
    <x v="4"/>
    <x v="2"/>
    <d v="2026-03-10T08:58:00"/>
    <d v="2026-03-12T08:58:00"/>
    <x v="6"/>
    <x v="0"/>
    <s v="No"/>
    <n v="4"/>
    <s v="Yes"/>
    <n v="48"/>
    <s v="No"/>
    <x v="1"/>
    <n v="2"/>
    <s v="Team3"/>
    <s v="Mid"/>
    <s v="Night"/>
  </r>
  <r>
    <s v="T01671"/>
    <s v="C1803"/>
    <x v="4"/>
    <x v="2"/>
    <d v="2026-01-10T03:32:00"/>
    <d v="2026-01-13T00:32:00"/>
    <x v="35"/>
    <x v="0"/>
    <s v="No"/>
    <n v="4"/>
    <s v="Yes"/>
    <n v="69"/>
    <s v="Yes"/>
    <x v="2"/>
    <n v="2.875"/>
    <s v="Team1"/>
    <s v="Senior"/>
    <s v="Night"/>
  </r>
  <r>
    <s v="T01672"/>
    <s v="C1961"/>
    <x v="4"/>
    <x v="0"/>
    <d v="2026-03-30T06:05:00"/>
    <d v="2026-04-01T02:05:00"/>
    <x v="38"/>
    <x v="0"/>
    <s v="No"/>
    <n v="5"/>
    <s v="Yes"/>
    <n v="44.000000000058208"/>
    <s v="No"/>
    <x v="1"/>
    <n v="1.8333333333357587"/>
    <s v="Team5"/>
    <s v="Senior"/>
    <s v="Evening"/>
  </r>
  <r>
    <s v="T01673"/>
    <s v="C3168"/>
    <x v="2"/>
    <x v="0"/>
    <d v="2026-02-20T12:58:00"/>
    <d v="2026-02-20T19:58:00"/>
    <x v="32"/>
    <x v="0"/>
    <s v="No"/>
    <n v="4"/>
    <s v="Yes"/>
    <n v="6.9999999999417923"/>
    <s v="No"/>
    <x v="0"/>
    <n v="0.29166666666424135"/>
    <s v="Team3"/>
    <s v="Mid"/>
    <s v="Evening"/>
  </r>
  <r>
    <s v="T01674"/>
    <s v="C4419"/>
    <x v="4"/>
    <x v="0"/>
    <d v="2026-01-06T22:58:00"/>
    <d v="2026-01-07T21:58:00"/>
    <x v="2"/>
    <x v="1"/>
    <s v="No"/>
    <n v="4"/>
    <s v="No"/>
    <n v="23.000000000058208"/>
    <s v="No"/>
    <x v="2"/>
    <n v="0.95833333333575865"/>
    <s v="Team3"/>
    <s v="Senior"/>
    <s v="Evening"/>
  </r>
  <r>
    <s v="T01675"/>
    <s v="C0479"/>
    <x v="4"/>
    <x v="1"/>
    <d v="2026-02-15T23:49:00"/>
    <d v="2026-02-17T19:49:00"/>
    <x v="4"/>
    <x v="0"/>
    <s v="No"/>
    <n v="5"/>
    <s v="Yes"/>
    <n v="44.000000000058208"/>
    <s v="No"/>
    <x v="0"/>
    <n v="1.8333333333357587"/>
    <s v="Team5"/>
    <s v="Senior"/>
    <s v="Evening"/>
  </r>
  <r>
    <s v="T01676"/>
    <s v="C4730"/>
    <x v="2"/>
    <x v="1"/>
    <d v="2026-02-06T17:01:00"/>
    <d v="2026-02-09T08:01:00"/>
    <x v="20"/>
    <x v="0"/>
    <s v="No"/>
    <n v="4"/>
    <s v="Yes"/>
    <n v="63"/>
    <s v="Yes"/>
    <x v="0"/>
    <n v="2.625"/>
    <s v="Team4"/>
    <s v="Junior"/>
    <s v="Evening"/>
  </r>
  <r>
    <s v="T01677"/>
    <s v="C1378"/>
    <x v="0"/>
    <x v="2"/>
    <d v="2026-03-26T07:22:00"/>
    <d v="2026-03-29T18:22:00"/>
    <x v="31"/>
    <x v="0"/>
    <s v="No"/>
    <n v="5"/>
    <s v="Yes"/>
    <n v="83.000000000058208"/>
    <s v="Yes"/>
    <x v="1"/>
    <n v="3.4583333333357587"/>
    <s v="Team4"/>
    <s v="Senior"/>
    <s v="Evening"/>
  </r>
  <r>
    <s v="T01678"/>
    <s v="C2642"/>
    <x v="4"/>
    <x v="2"/>
    <d v="2026-01-10T05:44:00"/>
    <d v="2026-01-11T00:44:00"/>
    <x v="25"/>
    <x v="0"/>
    <s v="No"/>
    <n v="5"/>
    <s v="Yes"/>
    <n v="18.999999999941792"/>
    <s v="No"/>
    <x v="2"/>
    <n v="0.79166666666424135"/>
    <s v="Team4"/>
    <s v="Junior"/>
    <s v="Night"/>
  </r>
  <r>
    <s v="T01679"/>
    <s v="C4076"/>
    <x v="2"/>
    <x v="2"/>
    <d v="2026-01-18T00:21:00"/>
    <d v="2026-01-18T23:21:00"/>
    <x v="36"/>
    <x v="0"/>
    <s v="No"/>
    <n v="4"/>
    <s v="Yes"/>
    <n v="23.000000000058208"/>
    <s v="No"/>
    <x v="2"/>
    <n v="0.95833333333575865"/>
    <s v="Team1"/>
    <s v="Junior"/>
    <s v="Morning"/>
  </r>
  <r>
    <s v="T01680"/>
    <s v="C1244"/>
    <x v="4"/>
    <x v="0"/>
    <d v="2026-03-14T09:45:00"/>
    <d v="2026-03-15T00:45:00"/>
    <x v="16"/>
    <x v="0"/>
    <s v="No"/>
    <n v="4"/>
    <s v="Yes"/>
    <n v="15"/>
    <s v="No"/>
    <x v="1"/>
    <n v="0.625"/>
    <s v="Team3"/>
    <s v="Junior"/>
    <s v="Evening"/>
  </r>
  <r>
    <s v="T01681"/>
    <s v="C1211"/>
    <x v="2"/>
    <x v="0"/>
    <d v="2026-01-11T21:04:00"/>
    <d v="2026-01-13T07:04:00"/>
    <x v="31"/>
    <x v="0"/>
    <s v="No"/>
    <n v="4"/>
    <s v="Yes"/>
    <n v="33.999999999941792"/>
    <s v="No"/>
    <x v="2"/>
    <n v="1.4166666666642413"/>
    <s v="Team4"/>
    <s v="Senior"/>
    <s v="Evening"/>
  </r>
  <r>
    <s v="T01682"/>
    <s v="C3517"/>
    <x v="4"/>
    <x v="2"/>
    <d v="2026-01-06T06:46:00"/>
    <d v="2026-01-07T04:46:00"/>
    <x v="2"/>
    <x v="2"/>
    <s v="No"/>
    <n v="5"/>
    <s v="No"/>
    <n v="21.999999999941792"/>
    <s v="No"/>
    <x v="2"/>
    <n v="0.91666666666424135"/>
    <s v="Team3"/>
    <s v="Senior"/>
    <s v="Evening"/>
  </r>
  <r>
    <s v="T01683"/>
    <s v="C0271"/>
    <x v="4"/>
    <x v="2"/>
    <d v="2026-02-13T18:27:00"/>
    <d v="2026-02-16T16:27:00"/>
    <x v="40"/>
    <x v="0"/>
    <s v="No"/>
    <n v="4"/>
    <s v="Yes"/>
    <n v="69.999999999941792"/>
    <s v="Yes"/>
    <x v="0"/>
    <n v="2.9166666666642413"/>
    <s v="Team4"/>
    <s v="Senior"/>
    <s v="Morning"/>
  </r>
  <r>
    <s v="T01684"/>
    <s v="C0981"/>
    <x v="3"/>
    <x v="1"/>
    <d v="2026-02-28T19:27:00"/>
    <d v="2026-03-02T06:27:00"/>
    <x v="1"/>
    <x v="0"/>
    <s v="No"/>
    <n v="4"/>
    <s v="Yes"/>
    <n v="35.000000000058208"/>
    <s v="No"/>
    <x v="0"/>
    <n v="1.4583333333357587"/>
    <s v="Team4"/>
    <s v="Senior"/>
    <s v="Evening"/>
  </r>
  <r>
    <s v="T01685"/>
    <s v="C3400"/>
    <x v="0"/>
    <x v="1"/>
    <d v="2026-02-20T14:30:00"/>
    <d v="2026-02-23T12:30:00"/>
    <x v="14"/>
    <x v="0"/>
    <s v="No"/>
    <n v="4"/>
    <s v="Yes"/>
    <n v="70.000000000116415"/>
    <s v="Yes"/>
    <x v="0"/>
    <n v="2.9166666666715173"/>
    <s v="Team4"/>
    <s v="Senior"/>
    <s v="Night"/>
  </r>
  <r>
    <s v="T01686"/>
    <s v="C0719"/>
    <x v="1"/>
    <x v="2"/>
    <d v="2026-01-22T12:58:00"/>
    <d v="2026-01-24T07:58:00"/>
    <x v="43"/>
    <x v="1"/>
    <s v="No"/>
    <n v="3"/>
    <s v="No"/>
    <n v="42.999999999941792"/>
    <s v="No"/>
    <x v="2"/>
    <n v="1.7916666666642413"/>
    <s v="Team1"/>
    <s v="Mid"/>
    <s v="Morning"/>
  </r>
  <r>
    <s v="T01687"/>
    <s v="C3039"/>
    <x v="2"/>
    <x v="0"/>
    <d v="2026-01-30T11:46:00"/>
    <d v="2026-01-31T14:46:00"/>
    <x v="2"/>
    <x v="0"/>
    <s v="Yes"/>
    <n v="4"/>
    <s v="Yes"/>
    <n v="27"/>
    <s v="No"/>
    <x v="2"/>
    <n v="1.125"/>
    <s v="Team3"/>
    <s v="Senior"/>
    <s v="Evening"/>
  </r>
  <r>
    <s v="T01688"/>
    <s v="C1278"/>
    <x v="1"/>
    <x v="2"/>
    <d v="2026-02-11T00:29:00"/>
    <d v="2026-02-12T18:29:00"/>
    <x v="5"/>
    <x v="0"/>
    <s v="No"/>
    <n v="5"/>
    <s v="Yes"/>
    <n v="42"/>
    <s v="No"/>
    <x v="0"/>
    <n v="1.75"/>
    <s v="Team1"/>
    <s v="Senior"/>
    <s v="Evening"/>
  </r>
  <r>
    <s v="T01689"/>
    <s v="C4254"/>
    <x v="3"/>
    <x v="2"/>
    <d v="2026-02-10T16:19:00"/>
    <d v="2026-02-11T11:19:00"/>
    <x v="31"/>
    <x v="0"/>
    <s v="No"/>
    <n v="5"/>
    <s v="Yes"/>
    <n v="19.000000000116415"/>
    <s v="No"/>
    <x v="0"/>
    <n v="0.79166666667151731"/>
    <s v="Team4"/>
    <s v="Senior"/>
    <s v="Evening"/>
  </r>
  <r>
    <s v="T01690"/>
    <s v="C2534"/>
    <x v="2"/>
    <x v="1"/>
    <d v="2026-03-19T20:29:00"/>
    <d v="2026-03-20T18:29:00"/>
    <x v="3"/>
    <x v="0"/>
    <s v="No"/>
    <n v="4"/>
    <s v="Yes"/>
    <n v="21.999999999941792"/>
    <s v="No"/>
    <x v="1"/>
    <n v="0.91666666666424135"/>
    <s v="Team5"/>
    <s v="Senior"/>
    <s v="Morning"/>
  </r>
  <r>
    <s v="T01691"/>
    <s v="C3960"/>
    <x v="4"/>
    <x v="0"/>
    <d v="2026-01-15T21:58:00"/>
    <d v="2026-01-17T01:58:00"/>
    <x v="16"/>
    <x v="0"/>
    <s v="No"/>
    <n v="5"/>
    <s v="Yes"/>
    <n v="27.999999999941792"/>
    <s v="No"/>
    <x v="2"/>
    <n v="1.1666666666642413"/>
    <s v="Team3"/>
    <s v="Junior"/>
    <s v="Evening"/>
  </r>
  <r>
    <s v="T01692"/>
    <s v="C0643"/>
    <x v="3"/>
    <x v="2"/>
    <d v="2026-03-26T11:07:00"/>
    <d v="2026-03-30T08:07:00"/>
    <x v="3"/>
    <x v="0"/>
    <s v="No"/>
    <n v="4"/>
    <s v="Yes"/>
    <n v="93"/>
    <s v="Yes"/>
    <x v="1"/>
    <n v="3.875"/>
    <s v="Team5"/>
    <s v="Senior"/>
    <s v="Morning"/>
  </r>
  <r>
    <s v="T01693"/>
    <s v="C3306"/>
    <x v="3"/>
    <x v="0"/>
    <d v="2026-03-09T03:19:00"/>
    <d v="2026-03-09T10:19:00"/>
    <x v="0"/>
    <x v="0"/>
    <s v="No"/>
    <n v="4"/>
    <s v="Yes"/>
    <n v="6.9999999999417923"/>
    <s v="No"/>
    <x v="1"/>
    <n v="0.29166666666424135"/>
    <s v="Team1"/>
    <s v="Senior"/>
    <s v="Morning"/>
  </r>
  <r>
    <s v="T01694"/>
    <s v="C0925"/>
    <x v="0"/>
    <x v="1"/>
    <d v="2026-01-22T20:04:00"/>
    <d v="2026-01-25T09:04:00"/>
    <x v="13"/>
    <x v="0"/>
    <s v="No"/>
    <n v="5"/>
    <s v="Yes"/>
    <n v="61.000000000116415"/>
    <s v="Yes"/>
    <x v="2"/>
    <n v="2.5416666666715173"/>
    <s v="Team5"/>
    <s v="Junior"/>
    <s v="Evening"/>
  </r>
  <r>
    <s v="T01695"/>
    <s v="C3436"/>
    <x v="2"/>
    <x v="2"/>
    <d v="2026-03-22T08:08:00"/>
    <d v="2026-03-25T10:08:00"/>
    <x v="24"/>
    <x v="1"/>
    <s v="No"/>
    <n v="4"/>
    <s v="No"/>
    <n v="74.000000000058208"/>
    <s v="Yes"/>
    <x v="1"/>
    <n v="3.0833333333357587"/>
    <s v="Team4"/>
    <s v="Mid"/>
    <s v="Night"/>
  </r>
  <r>
    <s v="T01696"/>
    <s v="C0687"/>
    <x v="0"/>
    <x v="2"/>
    <d v="2026-03-08T12:47:00"/>
    <d v="2026-03-10T13:47:00"/>
    <x v="36"/>
    <x v="0"/>
    <s v="No"/>
    <n v="4"/>
    <s v="Yes"/>
    <n v="49.000000000116415"/>
    <s v="Yes"/>
    <x v="1"/>
    <n v="2.0416666666715173"/>
    <s v="Team1"/>
    <s v="Junior"/>
    <s v="Morning"/>
  </r>
  <r>
    <s v="T01697"/>
    <s v="C4364"/>
    <x v="3"/>
    <x v="2"/>
    <d v="2026-02-12T19:42:00"/>
    <d v="2026-02-14T13:42:00"/>
    <x v="48"/>
    <x v="0"/>
    <s v="No"/>
    <n v="5"/>
    <s v="Yes"/>
    <n v="42"/>
    <s v="No"/>
    <x v="0"/>
    <n v="1.75"/>
    <s v="Team1"/>
    <s v="Mid"/>
    <s v="Morning"/>
  </r>
  <r>
    <s v="T01698"/>
    <s v="C2471"/>
    <x v="1"/>
    <x v="2"/>
    <d v="2026-03-13T14:15:00"/>
    <d v="2026-03-14T02:15:00"/>
    <x v="40"/>
    <x v="0"/>
    <s v="No"/>
    <n v="4"/>
    <s v="Yes"/>
    <n v="12"/>
    <s v="No"/>
    <x v="1"/>
    <n v="0.5"/>
    <s v="Team4"/>
    <s v="Senior"/>
    <s v="Morning"/>
  </r>
  <r>
    <s v="T01699"/>
    <s v="C3102"/>
    <x v="0"/>
    <x v="2"/>
    <d v="2026-02-28T15:54:00"/>
    <d v="2026-03-01T00:54:00"/>
    <x v="24"/>
    <x v="0"/>
    <s v="No"/>
    <n v="5"/>
    <s v="Yes"/>
    <n v="9"/>
    <s v="No"/>
    <x v="0"/>
    <n v="0.375"/>
    <s v="Team4"/>
    <s v="Mid"/>
    <s v="Night"/>
  </r>
  <r>
    <s v="T01700"/>
    <s v="C3024"/>
    <x v="0"/>
    <x v="0"/>
    <d v="2026-03-14T08:50:00"/>
    <d v="2026-03-15T10:50:00"/>
    <x v="1"/>
    <x v="2"/>
    <s v="No"/>
    <n v="4"/>
    <s v="No"/>
    <n v="26.000000000058208"/>
    <s v="No"/>
    <x v="1"/>
    <n v="1.0833333333357587"/>
    <s v="Team4"/>
    <s v="Senior"/>
    <s v="Evening"/>
  </r>
  <r>
    <s v="T01701"/>
    <s v="C1403"/>
    <x v="0"/>
    <x v="2"/>
    <d v="2026-02-12T21:14:00"/>
    <d v="2026-02-16T06:14:00"/>
    <x v="32"/>
    <x v="0"/>
    <s v="No"/>
    <n v="4"/>
    <s v="Yes"/>
    <n v="81"/>
    <s v="Yes"/>
    <x v="0"/>
    <n v="3.375"/>
    <s v="Team3"/>
    <s v="Mid"/>
    <s v="Evening"/>
  </r>
  <r>
    <s v="T01702"/>
    <s v="C0144"/>
    <x v="4"/>
    <x v="0"/>
    <d v="2026-01-21T13:51:00"/>
    <d v="2026-01-22T08:51:00"/>
    <x v="45"/>
    <x v="0"/>
    <s v="Yes"/>
    <n v="3"/>
    <s v="Yes"/>
    <n v="19.000000000116415"/>
    <s v="No"/>
    <x v="2"/>
    <n v="0.79166666667151731"/>
    <s v="Team4"/>
    <s v="Mid"/>
    <s v="Morning"/>
  </r>
  <r>
    <s v="T01703"/>
    <s v="C3008"/>
    <x v="0"/>
    <x v="0"/>
    <d v="2026-02-18T08:48:00"/>
    <d v="2026-02-18T20:48:00"/>
    <x v="46"/>
    <x v="2"/>
    <s v="No"/>
    <n v="4"/>
    <s v="No"/>
    <n v="12"/>
    <s v="No"/>
    <x v="0"/>
    <n v="0.5"/>
    <s v="Team5"/>
    <s v="Senior"/>
    <s v="Evening"/>
  </r>
  <r>
    <s v="T01704"/>
    <s v="C4987"/>
    <x v="2"/>
    <x v="2"/>
    <d v="2026-03-12T02:32:00"/>
    <d v="2026-03-15T06:32:00"/>
    <x v="1"/>
    <x v="0"/>
    <s v="No"/>
    <n v="3"/>
    <s v="Yes"/>
    <n v="75.999999999941792"/>
    <s v="Yes"/>
    <x v="1"/>
    <n v="3.1666666666642413"/>
    <s v="Team4"/>
    <s v="Senior"/>
    <s v="Evening"/>
  </r>
  <r>
    <s v="T01705"/>
    <s v="C2628"/>
    <x v="0"/>
    <x v="1"/>
    <d v="2026-03-09T02:22:00"/>
    <d v="2026-03-11T13:22:00"/>
    <x v="2"/>
    <x v="0"/>
    <s v="No"/>
    <n v="5"/>
    <s v="Yes"/>
    <n v="58.999999999883585"/>
    <s v="Yes"/>
    <x v="1"/>
    <n v="2.4583333333284827"/>
    <s v="Team3"/>
    <s v="Senior"/>
    <s v="Evening"/>
  </r>
  <r>
    <s v="T01706"/>
    <s v="C0453"/>
    <x v="1"/>
    <x v="0"/>
    <d v="2026-02-10T09:04:00"/>
    <d v="2026-02-11T23:04:00"/>
    <x v="9"/>
    <x v="0"/>
    <s v="No"/>
    <n v="4"/>
    <s v="Yes"/>
    <n v="37.999999999883585"/>
    <s v="No"/>
    <x v="0"/>
    <n v="1.5833333333284827"/>
    <s v="Team1"/>
    <s v="Junior"/>
    <s v="Night"/>
  </r>
  <r>
    <s v="T01707"/>
    <s v="C4693"/>
    <x v="2"/>
    <x v="2"/>
    <d v="2026-01-21T19:51:00"/>
    <d v="2026-01-22T20:51:00"/>
    <x v="5"/>
    <x v="0"/>
    <s v="No"/>
    <n v="5"/>
    <s v="Yes"/>
    <n v="25.000000000116415"/>
    <s v="No"/>
    <x v="2"/>
    <n v="1.0416666666715173"/>
    <s v="Team1"/>
    <s v="Senior"/>
    <s v="Evening"/>
  </r>
  <r>
    <s v="T01708"/>
    <s v="C1364"/>
    <x v="1"/>
    <x v="0"/>
    <d v="2026-01-02T02:44:00"/>
    <d v="2026-01-04T01:44:00"/>
    <x v="27"/>
    <x v="0"/>
    <s v="No"/>
    <n v="4"/>
    <s v="Yes"/>
    <n v="47.000000000058208"/>
    <s v="No"/>
    <x v="2"/>
    <n v="1.9583333333357587"/>
    <s v="Team1"/>
    <s v="Junior"/>
    <s v="Morning"/>
  </r>
  <r>
    <s v="T01709"/>
    <s v="C1016"/>
    <x v="1"/>
    <x v="2"/>
    <d v="2026-01-05T23:56:00"/>
    <d v="2026-01-06T21:56:00"/>
    <x v="33"/>
    <x v="2"/>
    <s v="No"/>
    <n v="5"/>
    <s v="No"/>
    <n v="22.000000000116415"/>
    <s v="No"/>
    <x v="2"/>
    <n v="0.91666666667151731"/>
    <s v="Team5"/>
    <s v="Junior"/>
    <s v="Night"/>
  </r>
  <r>
    <s v="T01710"/>
    <s v="C0434"/>
    <x v="1"/>
    <x v="1"/>
    <d v="2026-02-04T00:57:00"/>
    <d v="2026-02-06T22:57:00"/>
    <x v="13"/>
    <x v="1"/>
    <s v="No"/>
    <n v="4"/>
    <s v="No"/>
    <n v="70.000000000116415"/>
    <s v="Yes"/>
    <x v="0"/>
    <n v="2.9166666666715173"/>
    <s v="Team5"/>
    <s v="Junior"/>
    <s v="Evening"/>
  </r>
  <r>
    <s v="T01711"/>
    <s v="C1633"/>
    <x v="1"/>
    <x v="0"/>
    <d v="2026-03-29T16:42:00"/>
    <d v="2026-03-31T09:42:00"/>
    <x v="47"/>
    <x v="0"/>
    <s v="No"/>
    <n v="5"/>
    <s v="Yes"/>
    <n v="41.000000000058208"/>
    <s v="No"/>
    <x v="1"/>
    <n v="1.7083333333357587"/>
    <s v="Team4"/>
    <s v="Senior"/>
    <s v="Night"/>
  </r>
  <r>
    <s v="T01712"/>
    <s v="C4165"/>
    <x v="3"/>
    <x v="1"/>
    <d v="2026-01-31T15:19:00"/>
    <d v="2026-02-01T03:19:00"/>
    <x v="35"/>
    <x v="1"/>
    <s v="No"/>
    <n v="3"/>
    <s v="No"/>
    <n v="12"/>
    <s v="No"/>
    <x v="2"/>
    <n v="0.5"/>
    <s v="Team1"/>
    <s v="Senior"/>
    <s v="Night"/>
  </r>
  <r>
    <s v="T01713"/>
    <s v="C4241"/>
    <x v="3"/>
    <x v="2"/>
    <d v="2026-02-08T11:57:00"/>
    <d v="2026-02-10T07:57:00"/>
    <x v="5"/>
    <x v="0"/>
    <s v="No"/>
    <n v="5"/>
    <s v="Yes"/>
    <n v="44.000000000058208"/>
    <s v="No"/>
    <x v="0"/>
    <n v="1.8333333333357587"/>
    <s v="Team1"/>
    <s v="Senior"/>
    <s v="Evening"/>
  </r>
  <r>
    <s v="T01714"/>
    <s v="C4418"/>
    <x v="1"/>
    <x v="2"/>
    <d v="2026-02-19T12:15:00"/>
    <d v="2026-02-20T08:15:00"/>
    <x v="0"/>
    <x v="1"/>
    <s v="No"/>
    <n v="4"/>
    <s v="No"/>
    <n v="20.000000000058208"/>
    <s v="No"/>
    <x v="0"/>
    <n v="0.83333333333575865"/>
    <s v="Team1"/>
    <s v="Senior"/>
    <s v="Morning"/>
  </r>
  <r>
    <s v="T01715"/>
    <s v="C3487"/>
    <x v="1"/>
    <x v="2"/>
    <d v="2026-03-24T02:30:00"/>
    <d v="2026-03-26T02:30:00"/>
    <x v="12"/>
    <x v="0"/>
    <s v="No"/>
    <n v="4"/>
    <s v="Yes"/>
    <n v="48"/>
    <s v="No"/>
    <x v="1"/>
    <n v="2"/>
    <s v="Team1"/>
    <s v="Junior"/>
    <s v="Morning"/>
  </r>
  <r>
    <s v="T01716"/>
    <s v="C0745"/>
    <x v="4"/>
    <x v="2"/>
    <d v="2026-03-16T00:41:00"/>
    <d v="2026-03-19T09:41:00"/>
    <x v="7"/>
    <x v="0"/>
    <s v="No"/>
    <n v="4"/>
    <s v="Yes"/>
    <n v="81"/>
    <s v="Yes"/>
    <x v="1"/>
    <n v="3.375"/>
    <s v="Team2"/>
    <s v="Junior"/>
    <s v="Night"/>
  </r>
  <r>
    <s v="T01717"/>
    <s v="C4501"/>
    <x v="4"/>
    <x v="0"/>
    <d v="2026-02-25T15:01:00"/>
    <d v="2026-02-26T23:01:00"/>
    <x v="17"/>
    <x v="0"/>
    <s v="No"/>
    <n v="4"/>
    <s v="Yes"/>
    <n v="31.999999999883585"/>
    <s v="No"/>
    <x v="0"/>
    <n v="1.3333333333284827"/>
    <s v="Team2"/>
    <s v="Junior"/>
    <s v="Night"/>
  </r>
  <r>
    <s v="T01718"/>
    <s v="C2878"/>
    <x v="0"/>
    <x v="1"/>
    <d v="2026-01-26T19:04:00"/>
    <d v="2026-01-28T03:04:00"/>
    <x v="22"/>
    <x v="0"/>
    <s v="No"/>
    <n v="4"/>
    <s v="Yes"/>
    <n v="32.000000000058208"/>
    <s v="No"/>
    <x v="2"/>
    <n v="1.3333333333357587"/>
    <s v="Team4"/>
    <s v="Junior"/>
    <s v="Morning"/>
  </r>
  <r>
    <s v="T01719"/>
    <s v="C4108"/>
    <x v="0"/>
    <x v="1"/>
    <d v="2026-03-10T15:59:00"/>
    <d v="2026-03-12T06:59:00"/>
    <x v="32"/>
    <x v="0"/>
    <s v="No"/>
    <n v="4"/>
    <s v="Yes"/>
    <n v="39"/>
    <s v="No"/>
    <x v="1"/>
    <n v="1.625"/>
    <s v="Team3"/>
    <s v="Mid"/>
    <s v="Evening"/>
  </r>
  <r>
    <s v="T01720"/>
    <s v="C1034"/>
    <x v="4"/>
    <x v="2"/>
    <d v="2026-02-02T07:07:00"/>
    <d v="2026-02-03T01:07:00"/>
    <x v="32"/>
    <x v="0"/>
    <s v="No"/>
    <n v="3"/>
    <s v="Yes"/>
    <n v="18"/>
    <s v="No"/>
    <x v="0"/>
    <n v="0.75"/>
    <s v="Team3"/>
    <s v="Mid"/>
    <s v="Evening"/>
  </r>
  <r>
    <s v="T01721"/>
    <s v="C4819"/>
    <x v="4"/>
    <x v="0"/>
    <d v="2026-03-07T23:27:00"/>
    <d v="2026-03-09T10:27:00"/>
    <x v="30"/>
    <x v="0"/>
    <s v="No"/>
    <n v="4"/>
    <s v="Yes"/>
    <n v="35.000000000058208"/>
    <s v="No"/>
    <x v="1"/>
    <n v="1.4583333333357587"/>
    <s v="Team4"/>
    <s v="Mid"/>
    <s v="Night"/>
  </r>
  <r>
    <s v="T01722"/>
    <s v="C3319"/>
    <x v="4"/>
    <x v="2"/>
    <d v="2026-03-03T15:02:00"/>
    <d v="2026-03-05T07:02:00"/>
    <x v="17"/>
    <x v="0"/>
    <s v="No"/>
    <n v="4"/>
    <s v="Yes"/>
    <n v="40.000000000116415"/>
    <s v="No"/>
    <x v="1"/>
    <n v="1.6666666666715173"/>
    <s v="Team2"/>
    <s v="Junior"/>
    <s v="Night"/>
  </r>
  <r>
    <s v="T01723"/>
    <s v="C1086"/>
    <x v="3"/>
    <x v="1"/>
    <d v="2026-02-04T10:51:00"/>
    <d v="2026-02-06T07:51:00"/>
    <x v="20"/>
    <x v="0"/>
    <s v="No"/>
    <n v="4"/>
    <s v="Yes"/>
    <n v="45"/>
    <s v="No"/>
    <x v="0"/>
    <n v="1.875"/>
    <s v="Team4"/>
    <s v="Junior"/>
    <s v="Evening"/>
  </r>
  <r>
    <s v="T01724"/>
    <s v="C3089"/>
    <x v="4"/>
    <x v="2"/>
    <d v="2026-02-28T05:40:00"/>
    <d v="2026-03-03T07:40:00"/>
    <x v="44"/>
    <x v="0"/>
    <s v="No"/>
    <n v="5"/>
    <s v="Yes"/>
    <n v="74.000000000058208"/>
    <s v="Yes"/>
    <x v="0"/>
    <n v="3.0833333333357587"/>
    <s v="Team3"/>
    <s v="Senior"/>
    <s v="Evening"/>
  </r>
  <r>
    <s v="T01725"/>
    <s v="C0106"/>
    <x v="2"/>
    <x v="1"/>
    <d v="2026-02-21T03:10:00"/>
    <d v="2026-02-21T08:10:00"/>
    <x v="26"/>
    <x v="2"/>
    <s v="No"/>
    <n v="4"/>
    <s v="No"/>
    <n v="5.0000000000582077"/>
    <s v="No"/>
    <x v="0"/>
    <n v="0.20833333333575865"/>
    <s v="Team5"/>
    <s v="Senior"/>
    <s v="Night"/>
  </r>
  <r>
    <s v="T01726"/>
    <s v="C3600"/>
    <x v="3"/>
    <x v="2"/>
    <d v="2026-01-24T17:34:00"/>
    <d v="2026-01-27T09:34:00"/>
    <x v="12"/>
    <x v="1"/>
    <s v="No"/>
    <n v="4"/>
    <s v="No"/>
    <n v="63.999999999941792"/>
    <s v="Yes"/>
    <x v="2"/>
    <n v="2.6666666666642413"/>
    <s v="Team1"/>
    <s v="Junior"/>
    <s v="Morning"/>
  </r>
  <r>
    <s v="T01727"/>
    <s v="C3786"/>
    <x v="2"/>
    <x v="0"/>
    <d v="2026-01-20T06:39:00"/>
    <d v="2026-01-20T12:39:00"/>
    <x v="27"/>
    <x v="1"/>
    <s v="Yes"/>
    <n v="3"/>
    <s v="No"/>
    <n v="6"/>
    <s v="No"/>
    <x v="2"/>
    <n v="0.25"/>
    <s v="Team1"/>
    <s v="Junior"/>
    <s v="Morning"/>
  </r>
  <r>
    <s v="T01728"/>
    <s v="C2029"/>
    <x v="0"/>
    <x v="2"/>
    <d v="2026-02-08T17:37:00"/>
    <d v="2026-02-11T14:37:00"/>
    <x v="41"/>
    <x v="0"/>
    <s v="No"/>
    <n v="4"/>
    <s v="Yes"/>
    <n v="69"/>
    <s v="Yes"/>
    <x v="0"/>
    <n v="2.875"/>
    <s v="Team5"/>
    <s v="Senior"/>
    <s v="Night"/>
  </r>
  <r>
    <s v="T01729"/>
    <s v="C2549"/>
    <x v="3"/>
    <x v="1"/>
    <d v="2026-01-27T07:16:00"/>
    <d v="2026-01-27T11:16:00"/>
    <x v="41"/>
    <x v="0"/>
    <s v="No"/>
    <n v="4"/>
    <s v="Yes"/>
    <n v="4.0000000001164153"/>
    <s v="No"/>
    <x v="2"/>
    <n v="0.16666666667151731"/>
    <s v="Team5"/>
    <s v="Senior"/>
    <s v="Night"/>
  </r>
  <r>
    <s v="T01730"/>
    <s v="C4695"/>
    <x v="3"/>
    <x v="1"/>
    <d v="2026-02-09T11:58:00"/>
    <d v="2026-02-10T23:58:00"/>
    <x v="46"/>
    <x v="0"/>
    <s v="No"/>
    <n v="3"/>
    <s v="Yes"/>
    <n v="36"/>
    <s v="No"/>
    <x v="0"/>
    <n v="1.5"/>
    <s v="Team5"/>
    <s v="Senior"/>
    <s v="Evening"/>
  </r>
  <r>
    <s v="T01731"/>
    <s v="C0796"/>
    <x v="0"/>
    <x v="1"/>
    <d v="2026-01-29T02:49:00"/>
    <d v="2026-01-30T06:49:00"/>
    <x v="44"/>
    <x v="0"/>
    <s v="Yes"/>
    <n v="5"/>
    <s v="Yes"/>
    <n v="28.000000000116415"/>
    <s v="No"/>
    <x v="2"/>
    <n v="1.1666666666715173"/>
    <s v="Team3"/>
    <s v="Senior"/>
    <s v="Evening"/>
  </r>
  <r>
    <s v="T01732"/>
    <s v="C4434"/>
    <x v="2"/>
    <x v="2"/>
    <d v="2026-03-03T02:26:00"/>
    <d v="2026-03-03T08:26:00"/>
    <x v="9"/>
    <x v="0"/>
    <s v="No"/>
    <n v="5"/>
    <s v="Yes"/>
    <n v="6"/>
    <s v="No"/>
    <x v="1"/>
    <n v="0.25"/>
    <s v="Team1"/>
    <s v="Junior"/>
    <s v="Night"/>
  </r>
  <r>
    <s v="T01733"/>
    <s v="C1177"/>
    <x v="2"/>
    <x v="1"/>
    <d v="2026-03-30T04:37:00"/>
    <d v="2026-03-30T20:37:00"/>
    <x v="29"/>
    <x v="0"/>
    <s v="No"/>
    <n v="3"/>
    <s v="Yes"/>
    <n v="15.999999999941792"/>
    <s v="No"/>
    <x v="1"/>
    <n v="0.66666666666424135"/>
    <s v="Team3"/>
    <s v="Mid"/>
    <s v="Evening"/>
  </r>
  <r>
    <s v="T01734"/>
    <s v="C2224"/>
    <x v="0"/>
    <x v="2"/>
    <d v="2026-03-22T20:54:00"/>
    <d v="2026-03-26T11:54:00"/>
    <x v="24"/>
    <x v="0"/>
    <s v="No"/>
    <n v="3"/>
    <s v="Yes"/>
    <n v="87"/>
    <s v="Yes"/>
    <x v="1"/>
    <n v="3.625"/>
    <s v="Team4"/>
    <s v="Mid"/>
    <s v="Night"/>
  </r>
  <r>
    <s v="T01735"/>
    <s v="C2389"/>
    <x v="2"/>
    <x v="2"/>
    <d v="2026-02-17T15:52:00"/>
    <d v="2026-02-18T11:52:00"/>
    <x v="34"/>
    <x v="0"/>
    <s v="No"/>
    <n v="4"/>
    <s v="Yes"/>
    <n v="19.999999999883585"/>
    <s v="No"/>
    <x v="0"/>
    <n v="0.83333333332848269"/>
    <s v="Team3"/>
    <s v="Senior"/>
    <s v="Night"/>
  </r>
  <r>
    <s v="T01736"/>
    <s v="C0556"/>
    <x v="2"/>
    <x v="2"/>
    <d v="2026-01-22T00:04:00"/>
    <d v="2026-01-24T16:04:00"/>
    <x v="10"/>
    <x v="0"/>
    <s v="No"/>
    <n v="3"/>
    <s v="Yes"/>
    <n v="63.999999999941792"/>
    <s v="Yes"/>
    <x v="2"/>
    <n v="2.6666666666642413"/>
    <s v="Team1"/>
    <s v="Senior"/>
    <s v="Night"/>
  </r>
  <r>
    <s v="T01737"/>
    <s v="C3547"/>
    <x v="4"/>
    <x v="0"/>
    <d v="2026-03-13T04:32:00"/>
    <d v="2026-03-15T03:32:00"/>
    <x v="40"/>
    <x v="1"/>
    <s v="No"/>
    <n v="3"/>
    <s v="No"/>
    <n v="47.000000000058208"/>
    <s v="No"/>
    <x v="1"/>
    <n v="1.9583333333357587"/>
    <s v="Team4"/>
    <s v="Senior"/>
    <s v="Morning"/>
  </r>
  <r>
    <s v="T01738"/>
    <s v="C3568"/>
    <x v="1"/>
    <x v="2"/>
    <d v="2026-02-23T15:07:00"/>
    <d v="2026-02-26T23:07:00"/>
    <x v="7"/>
    <x v="0"/>
    <s v="No"/>
    <n v="5"/>
    <s v="Yes"/>
    <n v="79.999999999883585"/>
    <s v="Yes"/>
    <x v="0"/>
    <n v="3.3333333333284827"/>
    <s v="Team2"/>
    <s v="Junior"/>
    <s v="Night"/>
  </r>
  <r>
    <s v="T01739"/>
    <s v="C4681"/>
    <x v="0"/>
    <x v="2"/>
    <d v="2026-02-21T07:55:00"/>
    <d v="2026-02-24T11:55:00"/>
    <x v="11"/>
    <x v="0"/>
    <s v="No"/>
    <n v="5"/>
    <s v="Yes"/>
    <n v="76.000000000116415"/>
    <s v="Yes"/>
    <x v="0"/>
    <n v="3.1666666666715173"/>
    <s v="Team3"/>
    <s v="Senior"/>
    <s v="Night"/>
  </r>
  <r>
    <s v="T01740"/>
    <s v="C1536"/>
    <x v="1"/>
    <x v="2"/>
    <d v="2026-01-14T08:47:00"/>
    <d v="2026-01-16T08:47:00"/>
    <x v="12"/>
    <x v="0"/>
    <s v="No"/>
    <n v="5"/>
    <s v="Yes"/>
    <n v="48"/>
    <s v="No"/>
    <x v="2"/>
    <n v="2"/>
    <s v="Team1"/>
    <s v="Junior"/>
    <s v="Morning"/>
  </r>
  <r>
    <s v="T01741"/>
    <s v="C0193"/>
    <x v="2"/>
    <x v="1"/>
    <d v="2026-02-23T01:20:00"/>
    <d v="2026-02-25T02:20:00"/>
    <x v="34"/>
    <x v="0"/>
    <s v="No"/>
    <n v="4"/>
    <s v="Yes"/>
    <n v="48.999999999941792"/>
    <s v="Yes"/>
    <x v="0"/>
    <n v="2.0416666666642413"/>
    <s v="Team3"/>
    <s v="Senior"/>
    <s v="Night"/>
  </r>
  <r>
    <s v="T01742"/>
    <s v="C3806"/>
    <x v="0"/>
    <x v="2"/>
    <d v="2026-03-08T05:31:00"/>
    <d v="2026-03-10T22:31:00"/>
    <x v="7"/>
    <x v="0"/>
    <s v="No"/>
    <n v="4"/>
    <s v="Yes"/>
    <n v="65.000000000058208"/>
    <s v="Yes"/>
    <x v="1"/>
    <n v="2.7083333333357587"/>
    <s v="Team2"/>
    <s v="Junior"/>
    <s v="Night"/>
  </r>
  <r>
    <s v="T01743"/>
    <s v="C0730"/>
    <x v="1"/>
    <x v="0"/>
    <d v="2026-02-28T10:10:00"/>
    <d v="2026-03-02T05:10:00"/>
    <x v="2"/>
    <x v="0"/>
    <s v="No"/>
    <n v="5"/>
    <s v="Yes"/>
    <n v="43.000000000116415"/>
    <s v="No"/>
    <x v="0"/>
    <n v="1.7916666666715173"/>
    <s v="Team3"/>
    <s v="Senior"/>
    <s v="Evening"/>
  </r>
  <r>
    <s v="T01744"/>
    <s v="C0090"/>
    <x v="0"/>
    <x v="0"/>
    <d v="2026-01-20T13:02:00"/>
    <d v="2026-01-20T21:02:00"/>
    <x v="18"/>
    <x v="0"/>
    <s v="No"/>
    <n v="4"/>
    <s v="Yes"/>
    <n v="7.9999999998835847"/>
    <s v="No"/>
    <x v="2"/>
    <n v="0.33333333332848269"/>
    <s v="Team1"/>
    <s v="Mid"/>
    <s v="Morning"/>
  </r>
  <r>
    <s v="T01745"/>
    <s v="C1943"/>
    <x v="3"/>
    <x v="1"/>
    <d v="2026-01-18T21:53:00"/>
    <d v="2026-01-19T02:53:00"/>
    <x v="28"/>
    <x v="0"/>
    <s v="No"/>
    <n v="4"/>
    <s v="Yes"/>
    <n v="4.9999999998835847"/>
    <s v="No"/>
    <x v="2"/>
    <n v="0.20833333332848269"/>
    <s v="Team3"/>
    <s v="Mid"/>
    <s v="Night"/>
  </r>
  <r>
    <s v="T01746"/>
    <s v="C2658"/>
    <x v="2"/>
    <x v="2"/>
    <d v="2026-03-03T10:13:00"/>
    <d v="2026-03-07T04:13:00"/>
    <x v="22"/>
    <x v="0"/>
    <s v="No"/>
    <n v="2"/>
    <s v="Yes"/>
    <n v="90"/>
    <s v="Yes"/>
    <x v="1"/>
    <n v="3.75"/>
    <s v="Team4"/>
    <s v="Junior"/>
    <s v="Morning"/>
  </r>
  <r>
    <s v="T01747"/>
    <s v="C4981"/>
    <x v="1"/>
    <x v="2"/>
    <d v="2026-02-01T10:15:00"/>
    <d v="2026-02-02T02:15:00"/>
    <x v="45"/>
    <x v="0"/>
    <s v="No"/>
    <n v="3"/>
    <s v="Yes"/>
    <n v="15.999999999941792"/>
    <s v="No"/>
    <x v="0"/>
    <n v="0.66666666666424135"/>
    <s v="Team4"/>
    <s v="Mid"/>
    <s v="Morning"/>
  </r>
  <r>
    <s v="T01748"/>
    <s v="C3024"/>
    <x v="2"/>
    <x v="0"/>
    <d v="2026-01-12T03:34:00"/>
    <d v="2026-01-13T19:34:00"/>
    <x v="32"/>
    <x v="0"/>
    <s v="No"/>
    <n v="4"/>
    <s v="Yes"/>
    <n v="40.000000000116415"/>
    <s v="No"/>
    <x v="2"/>
    <n v="1.6666666666715173"/>
    <s v="Team3"/>
    <s v="Mid"/>
    <s v="Evening"/>
  </r>
  <r>
    <s v="T01749"/>
    <s v="C4603"/>
    <x v="4"/>
    <x v="0"/>
    <d v="2026-01-16T09:30:00"/>
    <d v="2026-01-16T23:30:00"/>
    <x v="35"/>
    <x v="0"/>
    <s v="No"/>
    <n v="5"/>
    <s v="Yes"/>
    <n v="13.999999999883585"/>
    <s v="No"/>
    <x v="2"/>
    <n v="0.58333333332848269"/>
    <s v="Team1"/>
    <s v="Senior"/>
    <s v="Night"/>
  </r>
  <r>
    <s v="T01750"/>
    <s v="C2115"/>
    <x v="1"/>
    <x v="1"/>
    <d v="2026-01-06T22:07:00"/>
    <d v="2026-01-07T17:07:00"/>
    <x v="35"/>
    <x v="0"/>
    <s v="No"/>
    <n v="2"/>
    <s v="Yes"/>
    <n v="18.999999999941792"/>
    <s v="No"/>
    <x v="2"/>
    <n v="0.79166666666424135"/>
    <s v="Team1"/>
    <s v="Senior"/>
    <s v="Night"/>
  </r>
  <r>
    <s v="T01751"/>
    <s v="C1273"/>
    <x v="3"/>
    <x v="2"/>
    <d v="2026-03-21T22:13:00"/>
    <d v="2026-03-24T17:13:00"/>
    <x v="8"/>
    <x v="0"/>
    <s v="No"/>
    <n v="4"/>
    <s v="Yes"/>
    <n v="67.000000000116415"/>
    <s v="Yes"/>
    <x v="1"/>
    <n v="2.7916666666715173"/>
    <s v="Team5"/>
    <s v="Senior"/>
    <s v="Morning"/>
  </r>
  <r>
    <s v="T01752"/>
    <s v="C2942"/>
    <x v="1"/>
    <x v="2"/>
    <d v="2026-01-11T03:03:00"/>
    <d v="2026-01-13T09:03:00"/>
    <x v="2"/>
    <x v="0"/>
    <s v="No"/>
    <n v="3"/>
    <s v="Yes"/>
    <n v="54"/>
    <s v="Yes"/>
    <x v="2"/>
    <n v="2.25"/>
    <s v="Team3"/>
    <s v="Senior"/>
    <s v="Evening"/>
  </r>
  <r>
    <s v="T01753"/>
    <s v="C3016"/>
    <x v="1"/>
    <x v="2"/>
    <d v="2026-01-05T01:38:00"/>
    <d v="2026-01-07T22:38:00"/>
    <x v="25"/>
    <x v="0"/>
    <s v="No"/>
    <n v="4"/>
    <s v="Yes"/>
    <n v="69"/>
    <s v="Yes"/>
    <x v="2"/>
    <n v="2.875"/>
    <s v="Team4"/>
    <s v="Junior"/>
    <s v="Night"/>
  </r>
  <r>
    <s v="T01754"/>
    <s v="C3942"/>
    <x v="0"/>
    <x v="1"/>
    <d v="2026-02-26T23:11:00"/>
    <d v="2026-02-28T06:11:00"/>
    <x v="37"/>
    <x v="0"/>
    <s v="No"/>
    <n v="4"/>
    <s v="Yes"/>
    <n v="31.000000000116415"/>
    <s v="No"/>
    <x v="0"/>
    <n v="1.2916666666715173"/>
    <s v="Team5"/>
    <s v="Junior"/>
    <s v="Evening"/>
  </r>
  <r>
    <s v="T01755"/>
    <s v="C2938"/>
    <x v="1"/>
    <x v="1"/>
    <d v="2026-01-08T21:22:00"/>
    <d v="2026-01-10T09:22:00"/>
    <x v="17"/>
    <x v="0"/>
    <s v="No"/>
    <n v="4"/>
    <s v="Yes"/>
    <n v="36"/>
    <s v="No"/>
    <x v="2"/>
    <n v="1.5"/>
    <s v="Team2"/>
    <s v="Junior"/>
    <s v="Night"/>
  </r>
  <r>
    <s v="T01756"/>
    <s v="C0556"/>
    <x v="3"/>
    <x v="2"/>
    <d v="2026-01-14T14:30:00"/>
    <d v="2026-01-16T18:30:00"/>
    <x v="17"/>
    <x v="0"/>
    <s v="No"/>
    <n v="5"/>
    <s v="Yes"/>
    <n v="52.000000000116415"/>
    <s v="Yes"/>
    <x v="2"/>
    <n v="2.1666666666715173"/>
    <s v="Team2"/>
    <s v="Junior"/>
    <s v="Night"/>
  </r>
  <r>
    <s v="T01757"/>
    <s v="C4464"/>
    <x v="0"/>
    <x v="0"/>
    <d v="2026-02-22T00:17:00"/>
    <d v="2026-02-23T18:17:00"/>
    <x v="26"/>
    <x v="0"/>
    <s v="No"/>
    <n v="5"/>
    <s v="Yes"/>
    <n v="42"/>
    <s v="No"/>
    <x v="0"/>
    <n v="1.75"/>
    <s v="Team5"/>
    <s v="Senior"/>
    <s v="Night"/>
  </r>
  <r>
    <s v="T01758"/>
    <s v="C0286"/>
    <x v="0"/>
    <x v="2"/>
    <d v="2026-02-13T17:24:00"/>
    <d v="2026-02-16T02:24:00"/>
    <x v="39"/>
    <x v="0"/>
    <s v="No"/>
    <n v="4"/>
    <s v="Yes"/>
    <n v="57"/>
    <s v="Yes"/>
    <x v="0"/>
    <n v="2.375"/>
    <s v="Team5"/>
    <s v="Junior"/>
    <s v="Evening"/>
  </r>
  <r>
    <s v="T01759"/>
    <s v="C3876"/>
    <x v="2"/>
    <x v="1"/>
    <d v="2026-03-28T10:38:00"/>
    <d v="2026-03-29T16:38:00"/>
    <x v="10"/>
    <x v="1"/>
    <s v="No"/>
    <n v="4"/>
    <s v="No"/>
    <n v="30"/>
    <s v="No"/>
    <x v="1"/>
    <n v="1.25"/>
    <s v="Team1"/>
    <s v="Senior"/>
    <s v="Night"/>
  </r>
  <r>
    <s v="T01760"/>
    <s v="C1145"/>
    <x v="0"/>
    <x v="1"/>
    <d v="2026-03-12T07:38:00"/>
    <d v="2026-03-12T14:38:00"/>
    <x v="40"/>
    <x v="0"/>
    <s v="No"/>
    <n v="4"/>
    <s v="Yes"/>
    <n v="6.9999999999417923"/>
    <s v="No"/>
    <x v="1"/>
    <n v="0.29166666666424135"/>
    <s v="Team4"/>
    <s v="Senior"/>
    <s v="Morning"/>
  </r>
  <r>
    <s v="T01761"/>
    <s v="C4854"/>
    <x v="0"/>
    <x v="0"/>
    <d v="2026-02-25T13:11:00"/>
    <d v="2026-02-25T15:11:00"/>
    <x v="18"/>
    <x v="0"/>
    <s v="No"/>
    <n v="2"/>
    <s v="Yes"/>
    <n v="2.0000000000582077"/>
    <s v="No"/>
    <x v="0"/>
    <n v="8.3333333335758653E-2"/>
    <s v="Team1"/>
    <s v="Mid"/>
    <s v="Morning"/>
  </r>
  <r>
    <s v="T01762"/>
    <s v="C1008"/>
    <x v="0"/>
    <x v="0"/>
    <d v="2026-01-31T17:28:00"/>
    <d v="2026-02-01T08:28:00"/>
    <x v="45"/>
    <x v="0"/>
    <s v="No"/>
    <n v="5"/>
    <s v="Yes"/>
    <n v="15"/>
    <s v="No"/>
    <x v="2"/>
    <n v="0.625"/>
    <s v="Team4"/>
    <s v="Mid"/>
    <s v="Morning"/>
  </r>
  <r>
    <s v="T01763"/>
    <s v="C0418"/>
    <x v="1"/>
    <x v="1"/>
    <d v="2026-03-13T08:34:00"/>
    <d v="2026-03-14T10:34:00"/>
    <x v="12"/>
    <x v="0"/>
    <s v="No"/>
    <n v="3"/>
    <s v="Yes"/>
    <n v="26.000000000058208"/>
    <s v="No"/>
    <x v="1"/>
    <n v="1.0833333333357587"/>
    <s v="Team1"/>
    <s v="Junior"/>
    <s v="Morning"/>
  </r>
  <r>
    <s v="T01764"/>
    <s v="C1734"/>
    <x v="2"/>
    <x v="0"/>
    <d v="2026-02-15T20:14:00"/>
    <d v="2026-02-16T05:14:00"/>
    <x v="31"/>
    <x v="0"/>
    <s v="Yes"/>
    <n v="4"/>
    <s v="Yes"/>
    <n v="9"/>
    <s v="No"/>
    <x v="0"/>
    <n v="0.375"/>
    <s v="Team4"/>
    <s v="Senior"/>
    <s v="Evening"/>
  </r>
  <r>
    <s v="T01765"/>
    <s v="C1418"/>
    <x v="2"/>
    <x v="0"/>
    <d v="2026-01-08T07:23:00"/>
    <d v="2026-01-09T21:23:00"/>
    <x v="22"/>
    <x v="0"/>
    <s v="No"/>
    <n v="3"/>
    <s v="Yes"/>
    <n v="38.000000000058208"/>
    <s v="No"/>
    <x v="2"/>
    <n v="1.5833333333357587"/>
    <s v="Team4"/>
    <s v="Junior"/>
    <s v="Morning"/>
  </r>
  <r>
    <s v="T01766"/>
    <s v="C0081"/>
    <x v="3"/>
    <x v="2"/>
    <d v="2026-03-08T12:52:00"/>
    <d v="2026-03-12T07:52:00"/>
    <x v="17"/>
    <x v="0"/>
    <s v="No"/>
    <n v="4"/>
    <s v="Yes"/>
    <n v="90.999999999941792"/>
    <s v="Yes"/>
    <x v="1"/>
    <n v="3.7916666666642413"/>
    <s v="Team2"/>
    <s v="Junior"/>
    <s v="Night"/>
  </r>
  <r>
    <s v="T01767"/>
    <s v="C0959"/>
    <x v="0"/>
    <x v="2"/>
    <d v="2026-03-23T02:47:00"/>
    <d v="2026-03-25T14:47:00"/>
    <x v="29"/>
    <x v="0"/>
    <s v="No"/>
    <n v="2"/>
    <s v="Yes"/>
    <n v="60"/>
    <s v="Yes"/>
    <x v="1"/>
    <n v="2.5"/>
    <s v="Team3"/>
    <s v="Mid"/>
    <s v="Evening"/>
  </r>
  <r>
    <s v="T01768"/>
    <s v="C2331"/>
    <x v="2"/>
    <x v="0"/>
    <d v="2026-03-09T04:33:00"/>
    <d v="2026-03-09T19:33:00"/>
    <x v="15"/>
    <x v="0"/>
    <s v="No"/>
    <n v="4"/>
    <s v="Yes"/>
    <n v="15"/>
    <s v="No"/>
    <x v="1"/>
    <n v="0.625"/>
    <s v="Team5"/>
    <s v="Junior"/>
    <s v="Evening"/>
  </r>
  <r>
    <s v="T01769"/>
    <s v="C1342"/>
    <x v="1"/>
    <x v="1"/>
    <d v="2026-02-08T19:41:00"/>
    <d v="2026-02-10T18:41:00"/>
    <x v="29"/>
    <x v="2"/>
    <s v="No"/>
    <n v="4"/>
    <s v="No"/>
    <n v="46.999999999883585"/>
    <s v="No"/>
    <x v="0"/>
    <n v="1.9583333333284827"/>
    <s v="Team3"/>
    <s v="Mid"/>
    <s v="Evening"/>
  </r>
  <r>
    <s v="T01770"/>
    <s v="C1566"/>
    <x v="1"/>
    <x v="2"/>
    <d v="2026-01-05T12:42:00"/>
    <d v="2026-01-09T00:42:00"/>
    <x v="0"/>
    <x v="0"/>
    <s v="No"/>
    <n v="5"/>
    <s v="Yes"/>
    <n v="84"/>
    <s v="Yes"/>
    <x v="2"/>
    <n v="3.5"/>
    <s v="Team1"/>
    <s v="Senior"/>
    <s v="Morning"/>
  </r>
  <r>
    <s v="T01771"/>
    <s v="C2876"/>
    <x v="4"/>
    <x v="0"/>
    <d v="2026-02-20T16:19:00"/>
    <d v="2026-02-21T18:19:00"/>
    <x v="28"/>
    <x v="0"/>
    <s v="No"/>
    <n v="4"/>
    <s v="Yes"/>
    <n v="26.000000000058208"/>
    <s v="No"/>
    <x v="0"/>
    <n v="1.0833333333357587"/>
    <s v="Team3"/>
    <s v="Mid"/>
    <s v="Night"/>
  </r>
  <r>
    <s v="T01772"/>
    <s v="C2396"/>
    <x v="4"/>
    <x v="1"/>
    <d v="2026-01-01T09:59:00"/>
    <d v="2026-01-02T09:59:00"/>
    <x v="22"/>
    <x v="0"/>
    <s v="Yes"/>
    <n v="2"/>
    <s v="Yes"/>
    <n v="24"/>
    <s v="No"/>
    <x v="2"/>
    <n v="1"/>
    <s v="Team4"/>
    <s v="Junior"/>
    <s v="Morning"/>
  </r>
  <r>
    <s v="T01773"/>
    <s v="C2188"/>
    <x v="1"/>
    <x v="1"/>
    <d v="2026-02-09T07:47:00"/>
    <d v="2026-02-11T02:47:00"/>
    <x v="21"/>
    <x v="0"/>
    <s v="No"/>
    <n v="3"/>
    <s v="Yes"/>
    <n v="42.999999999941792"/>
    <s v="No"/>
    <x v="0"/>
    <n v="1.7916666666642413"/>
    <s v="Team4"/>
    <s v="Senior"/>
    <s v="Night"/>
  </r>
  <r>
    <s v="T01774"/>
    <s v="C1037"/>
    <x v="0"/>
    <x v="0"/>
    <d v="2026-02-09T14:49:00"/>
    <d v="2026-02-09T20:49:00"/>
    <x v="12"/>
    <x v="0"/>
    <s v="No"/>
    <n v="3"/>
    <s v="Yes"/>
    <n v="6"/>
    <s v="No"/>
    <x v="0"/>
    <n v="0.25"/>
    <s v="Team1"/>
    <s v="Junior"/>
    <s v="Morning"/>
  </r>
  <r>
    <s v="T01775"/>
    <s v="C1655"/>
    <x v="0"/>
    <x v="0"/>
    <d v="2026-03-30T13:44:00"/>
    <d v="2026-03-31T11:44:00"/>
    <x v="42"/>
    <x v="0"/>
    <s v="No"/>
    <n v="5"/>
    <s v="Yes"/>
    <n v="21.999999999941792"/>
    <s v="No"/>
    <x v="1"/>
    <n v="0.91666666666424135"/>
    <s v="Team1"/>
    <s v="Senior"/>
    <s v="Evening"/>
  </r>
  <r>
    <s v="T01776"/>
    <s v="C1613"/>
    <x v="1"/>
    <x v="0"/>
    <d v="2026-02-04T12:48:00"/>
    <d v="2026-02-05T03:48:00"/>
    <x v="15"/>
    <x v="0"/>
    <s v="No"/>
    <n v="3"/>
    <s v="Yes"/>
    <n v="15"/>
    <s v="No"/>
    <x v="0"/>
    <n v="0.625"/>
    <s v="Team5"/>
    <s v="Junior"/>
    <s v="Evening"/>
  </r>
  <r>
    <s v="T01777"/>
    <s v="C2658"/>
    <x v="1"/>
    <x v="2"/>
    <d v="2026-02-18T01:44:00"/>
    <d v="2026-02-19T08:44:00"/>
    <x v="3"/>
    <x v="2"/>
    <s v="No"/>
    <n v="4"/>
    <s v="No"/>
    <n v="30.999999999941792"/>
    <s v="No"/>
    <x v="0"/>
    <n v="1.2916666666642413"/>
    <s v="Team5"/>
    <s v="Senior"/>
    <s v="Morning"/>
  </r>
  <r>
    <s v="T01778"/>
    <s v="C1945"/>
    <x v="1"/>
    <x v="1"/>
    <d v="2026-01-01T21:41:00"/>
    <d v="2026-01-03T12:41:00"/>
    <x v="16"/>
    <x v="0"/>
    <s v="No"/>
    <n v="4"/>
    <s v="Yes"/>
    <n v="39"/>
    <s v="No"/>
    <x v="2"/>
    <n v="1.625"/>
    <s v="Team3"/>
    <s v="Junior"/>
    <s v="Evening"/>
  </r>
  <r>
    <s v="T01779"/>
    <s v="C2912"/>
    <x v="0"/>
    <x v="0"/>
    <d v="2026-03-29T08:34:00"/>
    <d v="2026-03-29T19:34:00"/>
    <x v="5"/>
    <x v="0"/>
    <s v="No"/>
    <n v="4"/>
    <s v="Yes"/>
    <n v="11.000000000058208"/>
    <s v="No"/>
    <x v="1"/>
    <n v="0.45833333333575865"/>
    <s v="Team1"/>
    <s v="Senior"/>
    <s v="Evening"/>
  </r>
  <r>
    <s v="T01780"/>
    <s v="C1263"/>
    <x v="0"/>
    <x v="0"/>
    <d v="2026-03-28T02:03:00"/>
    <d v="2026-03-29T21:03:00"/>
    <x v="48"/>
    <x v="0"/>
    <s v="No"/>
    <n v="5"/>
    <s v="Yes"/>
    <n v="42.999999999941792"/>
    <s v="No"/>
    <x v="1"/>
    <n v="1.7916666666642413"/>
    <s v="Team1"/>
    <s v="Mid"/>
    <s v="Morning"/>
  </r>
  <r>
    <s v="T01781"/>
    <s v="C3467"/>
    <x v="3"/>
    <x v="0"/>
    <d v="2026-01-21T08:22:00"/>
    <d v="2026-01-23T02:22:00"/>
    <x v="43"/>
    <x v="0"/>
    <s v="No"/>
    <n v="4"/>
    <s v="Yes"/>
    <n v="42"/>
    <s v="No"/>
    <x v="2"/>
    <n v="1.75"/>
    <s v="Team1"/>
    <s v="Mid"/>
    <s v="Morning"/>
  </r>
  <r>
    <s v="T01782"/>
    <s v="C1219"/>
    <x v="3"/>
    <x v="2"/>
    <d v="2026-01-26T02:18:00"/>
    <d v="2026-01-29T13:18:00"/>
    <x v="5"/>
    <x v="1"/>
    <s v="No"/>
    <n v="5"/>
    <s v="No"/>
    <n v="83.000000000058208"/>
    <s v="Yes"/>
    <x v="2"/>
    <n v="3.4583333333357587"/>
    <s v="Team1"/>
    <s v="Senior"/>
    <s v="Evening"/>
  </r>
  <r>
    <s v="T01783"/>
    <s v="C1297"/>
    <x v="1"/>
    <x v="0"/>
    <d v="2026-01-19T07:05:00"/>
    <d v="2026-01-19T09:05:00"/>
    <x v="15"/>
    <x v="0"/>
    <s v="No"/>
    <n v="5"/>
    <s v="Yes"/>
    <n v="1.9999999998835847"/>
    <s v="No"/>
    <x v="2"/>
    <n v="8.3333333328482695E-2"/>
    <s v="Team5"/>
    <s v="Junior"/>
    <s v="Evening"/>
  </r>
  <r>
    <s v="T01784"/>
    <s v="C1959"/>
    <x v="2"/>
    <x v="1"/>
    <d v="2026-01-05T19:01:00"/>
    <d v="2026-01-08T10:01:00"/>
    <x v="45"/>
    <x v="0"/>
    <s v="No"/>
    <n v="4"/>
    <s v="Yes"/>
    <n v="63"/>
    <s v="Yes"/>
    <x v="2"/>
    <n v="2.625"/>
    <s v="Team4"/>
    <s v="Mid"/>
    <s v="Morning"/>
  </r>
  <r>
    <s v="T01785"/>
    <s v="C1562"/>
    <x v="2"/>
    <x v="0"/>
    <d v="2026-02-17T23:02:00"/>
    <d v="2026-02-19T20:02:00"/>
    <x v="7"/>
    <x v="1"/>
    <s v="No"/>
    <n v="2"/>
    <s v="No"/>
    <n v="45"/>
    <s v="No"/>
    <x v="0"/>
    <n v="1.875"/>
    <s v="Team2"/>
    <s v="Junior"/>
    <s v="Night"/>
  </r>
  <r>
    <s v="T01786"/>
    <s v="C1109"/>
    <x v="4"/>
    <x v="1"/>
    <d v="2026-03-18T19:26:00"/>
    <d v="2026-03-20T22:26:00"/>
    <x v="49"/>
    <x v="0"/>
    <s v="No"/>
    <n v="5"/>
    <s v="Yes"/>
    <n v="51"/>
    <s v="Yes"/>
    <x v="1"/>
    <n v="2.125"/>
    <s v="Team5"/>
    <s v="Mid"/>
    <s v="Evening"/>
  </r>
  <r>
    <s v="T01787"/>
    <s v="C0511"/>
    <x v="3"/>
    <x v="2"/>
    <d v="2026-02-20T16:54:00"/>
    <d v="2026-02-20T23:54:00"/>
    <x v="13"/>
    <x v="0"/>
    <s v="No"/>
    <n v="3"/>
    <s v="Yes"/>
    <n v="6.9999999999417923"/>
    <s v="No"/>
    <x v="0"/>
    <n v="0.29166666666424135"/>
    <s v="Team5"/>
    <s v="Junior"/>
    <s v="Evening"/>
  </r>
  <r>
    <s v="T01788"/>
    <s v="C4002"/>
    <x v="0"/>
    <x v="2"/>
    <d v="2026-02-06T16:03:00"/>
    <d v="2026-02-07T19:03:00"/>
    <x v="40"/>
    <x v="0"/>
    <s v="No"/>
    <n v="3"/>
    <s v="Yes"/>
    <n v="27"/>
    <s v="No"/>
    <x v="0"/>
    <n v="1.125"/>
    <s v="Team4"/>
    <s v="Senior"/>
    <s v="Morning"/>
  </r>
  <r>
    <s v="T01789"/>
    <s v="C3192"/>
    <x v="1"/>
    <x v="0"/>
    <d v="2026-03-08T22:49:00"/>
    <d v="2026-03-09T08:49:00"/>
    <x v="3"/>
    <x v="0"/>
    <s v="No"/>
    <n v="5"/>
    <s v="Yes"/>
    <n v="9.9999999999417923"/>
    <s v="No"/>
    <x v="1"/>
    <n v="0.41666666666424135"/>
    <s v="Team5"/>
    <s v="Senior"/>
    <s v="Morning"/>
  </r>
  <r>
    <s v="T01790"/>
    <s v="C0122"/>
    <x v="1"/>
    <x v="2"/>
    <d v="2026-01-06T07:48:00"/>
    <d v="2026-01-06T19:48:00"/>
    <x v="48"/>
    <x v="0"/>
    <s v="No"/>
    <n v="4"/>
    <s v="Yes"/>
    <n v="12"/>
    <s v="No"/>
    <x v="2"/>
    <n v="0.5"/>
    <s v="Team1"/>
    <s v="Mid"/>
    <s v="Morning"/>
  </r>
  <r>
    <s v="T01791"/>
    <s v="C3658"/>
    <x v="0"/>
    <x v="1"/>
    <d v="2026-02-27T03:36:00"/>
    <d v="2026-02-27T11:36:00"/>
    <x v="15"/>
    <x v="0"/>
    <s v="No"/>
    <n v="5"/>
    <s v="Yes"/>
    <n v="7.9999999998835847"/>
    <s v="No"/>
    <x v="0"/>
    <n v="0.33333333332848269"/>
    <s v="Team5"/>
    <s v="Junior"/>
    <s v="Evening"/>
  </r>
  <r>
    <s v="T01792"/>
    <s v="C1672"/>
    <x v="4"/>
    <x v="1"/>
    <d v="2026-03-13T10:03:00"/>
    <d v="2026-03-14T13:03:00"/>
    <x v="8"/>
    <x v="0"/>
    <s v="No"/>
    <n v="5"/>
    <s v="Yes"/>
    <n v="27"/>
    <s v="No"/>
    <x v="1"/>
    <n v="1.125"/>
    <s v="Team5"/>
    <s v="Senior"/>
    <s v="Morning"/>
  </r>
  <r>
    <s v="T01793"/>
    <s v="C2108"/>
    <x v="2"/>
    <x v="0"/>
    <d v="2026-01-21T02:21:00"/>
    <d v="2026-01-22T09:21:00"/>
    <x v="23"/>
    <x v="0"/>
    <s v="No"/>
    <n v="4"/>
    <s v="Yes"/>
    <n v="30.999999999941792"/>
    <s v="No"/>
    <x v="2"/>
    <n v="1.2916666666642413"/>
    <s v="Team1"/>
    <s v="Junior"/>
    <s v="Morning"/>
  </r>
  <r>
    <s v="T01794"/>
    <s v="C4375"/>
    <x v="4"/>
    <x v="0"/>
    <d v="2026-01-26T14:52:00"/>
    <d v="2026-01-27T11:52:00"/>
    <x v="33"/>
    <x v="0"/>
    <s v="No"/>
    <n v="4"/>
    <s v="Yes"/>
    <n v="21"/>
    <s v="No"/>
    <x v="2"/>
    <n v="0.875"/>
    <s v="Team5"/>
    <s v="Junior"/>
    <s v="Night"/>
  </r>
  <r>
    <s v="T01795"/>
    <s v="C0952"/>
    <x v="2"/>
    <x v="0"/>
    <d v="2026-03-09T02:24:00"/>
    <d v="2026-03-10T11:24:00"/>
    <x v="18"/>
    <x v="1"/>
    <s v="No"/>
    <n v="5"/>
    <s v="No"/>
    <n v="33"/>
    <s v="No"/>
    <x v="1"/>
    <n v="1.375"/>
    <s v="Team1"/>
    <s v="Mid"/>
    <s v="Morning"/>
  </r>
  <r>
    <s v="T01796"/>
    <s v="C1116"/>
    <x v="1"/>
    <x v="1"/>
    <d v="2026-02-26T15:06:00"/>
    <d v="2026-02-28T12:06:00"/>
    <x v="13"/>
    <x v="0"/>
    <s v="No"/>
    <n v="4"/>
    <s v="Yes"/>
    <n v="45"/>
    <s v="No"/>
    <x v="0"/>
    <n v="1.875"/>
    <s v="Team5"/>
    <s v="Junior"/>
    <s v="Evening"/>
  </r>
  <r>
    <s v="T01797"/>
    <s v="C3882"/>
    <x v="2"/>
    <x v="1"/>
    <d v="2026-02-11T17:37:00"/>
    <d v="2026-02-12T10:37:00"/>
    <x v="0"/>
    <x v="0"/>
    <s v="No"/>
    <n v="4"/>
    <s v="Yes"/>
    <n v="17.000000000058208"/>
    <s v="No"/>
    <x v="0"/>
    <n v="0.70833333333575865"/>
    <s v="Team1"/>
    <s v="Senior"/>
    <s v="Morning"/>
  </r>
  <r>
    <s v="T01798"/>
    <s v="C0072"/>
    <x v="2"/>
    <x v="0"/>
    <d v="2026-01-02T04:23:00"/>
    <d v="2026-01-03T07:23:00"/>
    <x v="39"/>
    <x v="0"/>
    <s v="No"/>
    <n v="5"/>
    <s v="Yes"/>
    <n v="27"/>
    <s v="No"/>
    <x v="2"/>
    <n v="1.125"/>
    <s v="Team5"/>
    <s v="Junior"/>
    <s v="Evening"/>
  </r>
  <r>
    <s v="T01799"/>
    <s v="C3418"/>
    <x v="3"/>
    <x v="1"/>
    <d v="2026-03-10T21:14:00"/>
    <d v="2026-03-13T02:14:00"/>
    <x v="21"/>
    <x v="0"/>
    <s v="No"/>
    <n v="3"/>
    <s v="Yes"/>
    <n v="52.999999999883585"/>
    <s v="Yes"/>
    <x v="1"/>
    <n v="2.2083333333284827"/>
    <s v="Team4"/>
    <s v="Senior"/>
    <s v="Night"/>
  </r>
  <r>
    <s v="T01800"/>
    <s v="C4001"/>
    <x v="2"/>
    <x v="0"/>
    <d v="2026-01-21T15:56:00"/>
    <d v="2026-01-21T20:56:00"/>
    <x v="47"/>
    <x v="0"/>
    <s v="No"/>
    <n v="4"/>
    <s v="Yes"/>
    <n v="4.9999999998835847"/>
    <s v="No"/>
    <x v="2"/>
    <n v="0.20833333332848269"/>
    <s v="Team4"/>
    <s v="Senior"/>
    <s v="Night"/>
  </r>
  <r>
    <s v="T01801"/>
    <s v="C3099"/>
    <x v="1"/>
    <x v="1"/>
    <d v="2026-03-14T16:59:00"/>
    <d v="2026-03-16T18:59:00"/>
    <x v="40"/>
    <x v="0"/>
    <s v="No"/>
    <n v="4"/>
    <s v="Yes"/>
    <n v="50.000000000058208"/>
    <s v="Yes"/>
    <x v="1"/>
    <n v="2.0833333333357587"/>
    <s v="Team4"/>
    <s v="Senior"/>
    <s v="Morning"/>
  </r>
  <r>
    <s v="T01802"/>
    <s v="C1047"/>
    <x v="0"/>
    <x v="1"/>
    <d v="2026-01-08T19:02:00"/>
    <d v="2026-01-09T14:02:00"/>
    <x v="4"/>
    <x v="0"/>
    <s v="No"/>
    <n v="4"/>
    <s v="Yes"/>
    <n v="18.999999999941792"/>
    <s v="No"/>
    <x v="2"/>
    <n v="0.79166666666424135"/>
    <s v="Team5"/>
    <s v="Senior"/>
    <s v="Evening"/>
  </r>
  <r>
    <s v="T01803"/>
    <s v="C3237"/>
    <x v="0"/>
    <x v="2"/>
    <d v="2026-03-27T03:14:00"/>
    <d v="2026-03-28T08:14:00"/>
    <x v="5"/>
    <x v="0"/>
    <s v="No"/>
    <n v="4"/>
    <s v="Yes"/>
    <n v="28.999999999883585"/>
    <s v="No"/>
    <x v="1"/>
    <n v="1.2083333333284827"/>
    <s v="Team1"/>
    <s v="Senior"/>
    <s v="Evening"/>
  </r>
  <r>
    <s v="T01804"/>
    <s v="C1003"/>
    <x v="2"/>
    <x v="0"/>
    <d v="2026-02-04T05:52:00"/>
    <d v="2026-02-04T18:52:00"/>
    <x v="37"/>
    <x v="1"/>
    <s v="No"/>
    <n v="4"/>
    <s v="No"/>
    <n v="13.000000000116415"/>
    <s v="No"/>
    <x v="0"/>
    <n v="0.54166666667151731"/>
    <s v="Team5"/>
    <s v="Junior"/>
    <s v="Evening"/>
  </r>
  <r>
    <s v="T01805"/>
    <s v="C0671"/>
    <x v="2"/>
    <x v="0"/>
    <d v="2026-02-26T09:45:00"/>
    <d v="2026-02-27T12:45:00"/>
    <x v="10"/>
    <x v="0"/>
    <s v="No"/>
    <n v="5"/>
    <s v="Yes"/>
    <n v="27"/>
    <s v="No"/>
    <x v="0"/>
    <n v="1.125"/>
    <s v="Team1"/>
    <s v="Senior"/>
    <s v="Night"/>
  </r>
  <r>
    <s v="T01806"/>
    <s v="C2722"/>
    <x v="2"/>
    <x v="2"/>
    <d v="2026-01-01T16:23:00"/>
    <d v="2026-01-04T18:23:00"/>
    <x v="16"/>
    <x v="0"/>
    <s v="No"/>
    <n v="4"/>
    <s v="Yes"/>
    <n v="74.000000000058208"/>
    <s v="Yes"/>
    <x v="2"/>
    <n v="3.0833333333357587"/>
    <s v="Team3"/>
    <s v="Junior"/>
    <s v="Evening"/>
  </r>
  <r>
    <s v="T01807"/>
    <s v="C1668"/>
    <x v="2"/>
    <x v="0"/>
    <d v="2026-01-25T04:09:00"/>
    <d v="2026-01-26T18:09:00"/>
    <x v="14"/>
    <x v="0"/>
    <s v="No"/>
    <n v="4"/>
    <s v="Yes"/>
    <n v="37.999999999883585"/>
    <s v="No"/>
    <x v="2"/>
    <n v="1.5833333333284827"/>
    <s v="Team4"/>
    <s v="Senior"/>
    <s v="Night"/>
  </r>
  <r>
    <s v="T01808"/>
    <s v="C0380"/>
    <x v="2"/>
    <x v="2"/>
    <d v="2026-01-04T04:24:00"/>
    <d v="2026-01-06T02:24:00"/>
    <x v="9"/>
    <x v="0"/>
    <s v="No"/>
    <n v="3"/>
    <s v="Yes"/>
    <n v="45.999999999941792"/>
    <s v="No"/>
    <x v="2"/>
    <n v="1.9166666666642413"/>
    <s v="Team1"/>
    <s v="Junior"/>
    <s v="Night"/>
  </r>
  <r>
    <s v="T01809"/>
    <s v="C0696"/>
    <x v="0"/>
    <x v="2"/>
    <d v="2026-02-26T14:56:00"/>
    <d v="2026-02-26T21:56:00"/>
    <x v="10"/>
    <x v="0"/>
    <s v="No"/>
    <n v="3"/>
    <s v="Yes"/>
    <n v="7.0000000001164153"/>
    <s v="No"/>
    <x v="0"/>
    <n v="0.29166666667151731"/>
    <s v="Team1"/>
    <s v="Senior"/>
    <s v="Night"/>
  </r>
  <r>
    <s v="T01810"/>
    <s v="C1175"/>
    <x v="2"/>
    <x v="1"/>
    <d v="2026-01-29T01:37:00"/>
    <d v="2026-01-29T11:37:00"/>
    <x v="4"/>
    <x v="0"/>
    <s v="No"/>
    <n v="4"/>
    <s v="Yes"/>
    <n v="9.9999999999417923"/>
    <s v="No"/>
    <x v="2"/>
    <n v="0.41666666666424135"/>
    <s v="Team5"/>
    <s v="Senior"/>
    <s v="Evening"/>
  </r>
  <r>
    <s v="T01811"/>
    <s v="C0489"/>
    <x v="3"/>
    <x v="0"/>
    <d v="2026-02-08T08:53:00"/>
    <d v="2026-02-09T16:53:00"/>
    <x v="42"/>
    <x v="0"/>
    <s v="No"/>
    <n v="2"/>
    <s v="Yes"/>
    <n v="32.000000000058208"/>
    <s v="No"/>
    <x v="0"/>
    <n v="1.3333333333357587"/>
    <s v="Team1"/>
    <s v="Senior"/>
    <s v="Evening"/>
  </r>
  <r>
    <s v="T01812"/>
    <s v="C2386"/>
    <x v="4"/>
    <x v="2"/>
    <d v="2026-02-08T23:54:00"/>
    <d v="2026-02-11T22:54:00"/>
    <x v="43"/>
    <x v="0"/>
    <s v="No"/>
    <n v="4"/>
    <s v="Yes"/>
    <n v="71.000000000058208"/>
    <s v="Yes"/>
    <x v="0"/>
    <n v="2.9583333333357587"/>
    <s v="Team1"/>
    <s v="Mid"/>
    <s v="Morning"/>
  </r>
  <r>
    <s v="T01813"/>
    <s v="C2287"/>
    <x v="2"/>
    <x v="0"/>
    <d v="2026-02-05T23:25:00"/>
    <d v="2026-02-06T20:25:00"/>
    <x v="18"/>
    <x v="2"/>
    <s v="No"/>
    <n v="3"/>
    <s v="No"/>
    <n v="21"/>
    <s v="No"/>
    <x v="0"/>
    <n v="0.875"/>
    <s v="Team1"/>
    <s v="Mid"/>
    <s v="Morning"/>
  </r>
  <r>
    <s v="T01814"/>
    <s v="C0548"/>
    <x v="2"/>
    <x v="0"/>
    <d v="2026-01-07T04:32:00"/>
    <d v="2026-01-07T11:32:00"/>
    <x v="25"/>
    <x v="0"/>
    <s v="No"/>
    <n v="3"/>
    <s v="Yes"/>
    <n v="7.0000000001164153"/>
    <s v="No"/>
    <x v="2"/>
    <n v="0.29166666667151731"/>
    <s v="Team4"/>
    <s v="Junior"/>
    <s v="Night"/>
  </r>
  <r>
    <s v="T01815"/>
    <s v="C4424"/>
    <x v="4"/>
    <x v="1"/>
    <d v="2026-02-04T05:46:00"/>
    <d v="2026-02-04T19:46:00"/>
    <x v="17"/>
    <x v="0"/>
    <s v="No"/>
    <n v="4"/>
    <s v="Yes"/>
    <n v="14.000000000058208"/>
    <s v="No"/>
    <x v="0"/>
    <n v="0.58333333333575865"/>
    <s v="Team2"/>
    <s v="Junior"/>
    <s v="Night"/>
  </r>
  <r>
    <s v="T01816"/>
    <s v="C1257"/>
    <x v="2"/>
    <x v="2"/>
    <d v="2026-03-25T05:12:00"/>
    <d v="2026-03-27T22:12:00"/>
    <x v="48"/>
    <x v="0"/>
    <s v="No"/>
    <n v="5"/>
    <s v="Yes"/>
    <n v="65.000000000058208"/>
    <s v="Yes"/>
    <x v="1"/>
    <n v="2.7083333333357587"/>
    <s v="Team1"/>
    <s v="Mid"/>
    <s v="Morning"/>
  </r>
  <r>
    <s v="T01817"/>
    <s v="C2145"/>
    <x v="4"/>
    <x v="0"/>
    <d v="2026-01-25T10:44:00"/>
    <d v="2026-01-26T05:44:00"/>
    <x v="33"/>
    <x v="0"/>
    <s v="No"/>
    <n v="3"/>
    <s v="Yes"/>
    <n v="18.999999999941792"/>
    <s v="No"/>
    <x v="2"/>
    <n v="0.79166666666424135"/>
    <s v="Team5"/>
    <s v="Junior"/>
    <s v="Night"/>
  </r>
  <r>
    <s v="T01818"/>
    <s v="C1918"/>
    <x v="4"/>
    <x v="2"/>
    <d v="2026-03-13T11:45:00"/>
    <d v="2026-03-17T10:45:00"/>
    <x v="12"/>
    <x v="2"/>
    <s v="No"/>
    <n v="4"/>
    <s v="No"/>
    <n v="94.999999999883585"/>
    <s v="Yes"/>
    <x v="1"/>
    <n v="3.9583333333284827"/>
    <s v="Team1"/>
    <s v="Junior"/>
    <s v="Morning"/>
  </r>
  <r>
    <s v="T01819"/>
    <s v="C0377"/>
    <x v="1"/>
    <x v="0"/>
    <d v="2026-02-18T21:55:00"/>
    <d v="2026-02-19T22:55:00"/>
    <x v="36"/>
    <x v="0"/>
    <s v="Yes"/>
    <n v="2"/>
    <s v="Yes"/>
    <n v="24.999999999941792"/>
    <s v="No"/>
    <x v="0"/>
    <n v="1.0416666666642413"/>
    <s v="Team1"/>
    <s v="Junior"/>
    <s v="Morning"/>
  </r>
  <r>
    <s v="T01820"/>
    <s v="C1063"/>
    <x v="3"/>
    <x v="2"/>
    <d v="2026-01-27T12:17:00"/>
    <d v="2026-01-29T22:17:00"/>
    <x v="12"/>
    <x v="0"/>
    <s v="No"/>
    <n v="4"/>
    <s v="Yes"/>
    <n v="57.999999999941792"/>
    <s v="Yes"/>
    <x v="2"/>
    <n v="2.4166666666642413"/>
    <s v="Team1"/>
    <s v="Junior"/>
    <s v="Morning"/>
  </r>
  <r>
    <s v="T01821"/>
    <s v="C4132"/>
    <x v="0"/>
    <x v="1"/>
    <d v="2026-01-29T15:19:00"/>
    <d v="2026-02-01T01:19:00"/>
    <x v="17"/>
    <x v="0"/>
    <s v="No"/>
    <n v="4"/>
    <s v="Yes"/>
    <n v="57.999999999941792"/>
    <s v="Yes"/>
    <x v="2"/>
    <n v="2.4166666666642413"/>
    <s v="Team2"/>
    <s v="Junior"/>
    <s v="Night"/>
  </r>
  <r>
    <s v="T01822"/>
    <s v="C4624"/>
    <x v="3"/>
    <x v="2"/>
    <d v="2026-01-26T10:21:00"/>
    <d v="2026-01-29T00:21:00"/>
    <x v="6"/>
    <x v="0"/>
    <s v="No"/>
    <n v="4"/>
    <s v="Yes"/>
    <n v="61.999999999883585"/>
    <s v="Yes"/>
    <x v="2"/>
    <n v="2.5833333333284827"/>
    <s v="Team3"/>
    <s v="Mid"/>
    <s v="Night"/>
  </r>
  <r>
    <s v="T01823"/>
    <s v="C1691"/>
    <x v="4"/>
    <x v="1"/>
    <d v="2026-03-25T14:40:00"/>
    <d v="2026-03-27T15:40:00"/>
    <x v="46"/>
    <x v="0"/>
    <s v="No"/>
    <n v="3"/>
    <s v="Yes"/>
    <n v="49.000000000116415"/>
    <s v="Yes"/>
    <x v="1"/>
    <n v="2.0416666666715173"/>
    <s v="Team5"/>
    <s v="Senior"/>
    <s v="Evening"/>
  </r>
  <r>
    <s v="T01824"/>
    <s v="C1128"/>
    <x v="0"/>
    <x v="0"/>
    <d v="2026-02-27T02:24:00"/>
    <d v="2026-02-28T19:24:00"/>
    <x v="25"/>
    <x v="0"/>
    <s v="No"/>
    <n v="4"/>
    <s v="Yes"/>
    <n v="41.000000000058208"/>
    <s v="No"/>
    <x v="0"/>
    <n v="1.7083333333357587"/>
    <s v="Team4"/>
    <s v="Junior"/>
    <s v="Night"/>
  </r>
  <r>
    <s v="T01825"/>
    <s v="C3812"/>
    <x v="2"/>
    <x v="0"/>
    <d v="2026-01-28T22:07:00"/>
    <d v="2026-01-29T02:07:00"/>
    <x v="12"/>
    <x v="0"/>
    <s v="No"/>
    <n v="3"/>
    <s v="Yes"/>
    <n v="3.9999999999417923"/>
    <s v="No"/>
    <x v="2"/>
    <n v="0.16666666666424135"/>
    <s v="Team1"/>
    <s v="Junior"/>
    <s v="Morning"/>
  </r>
  <r>
    <s v="T01826"/>
    <s v="C2670"/>
    <x v="4"/>
    <x v="1"/>
    <d v="2026-01-08T17:15:00"/>
    <d v="2026-01-09T05:15:00"/>
    <x v="6"/>
    <x v="0"/>
    <s v="Yes"/>
    <n v="2"/>
    <s v="Yes"/>
    <n v="12"/>
    <s v="No"/>
    <x v="2"/>
    <n v="0.5"/>
    <s v="Team3"/>
    <s v="Mid"/>
    <s v="Night"/>
  </r>
  <r>
    <s v="T01827"/>
    <s v="C4181"/>
    <x v="1"/>
    <x v="0"/>
    <d v="2026-01-05T12:31:00"/>
    <d v="2026-01-05T15:31:00"/>
    <x v="25"/>
    <x v="0"/>
    <s v="No"/>
    <n v="3"/>
    <s v="Yes"/>
    <n v="3"/>
    <s v="No"/>
    <x v="2"/>
    <n v="0.125"/>
    <s v="Team4"/>
    <s v="Junior"/>
    <s v="Night"/>
  </r>
  <r>
    <s v="T01828"/>
    <s v="C0294"/>
    <x v="2"/>
    <x v="0"/>
    <d v="2026-01-03T18:07:00"/>
    <d v="2026-01-05T00:07:00"/>
    <x v="0"/>
    <x v="1"/>
    <s v="No"/>
    <n v="4"/>
    <s v="No"/>
    <n v="30"/>
    <s v="No"/>
    <x v="2"/>
    <n v="1.25"/>
    <s v="Team1"/>
    <s v="Senior"/>
    <s v="Morning"/>
  </r>
  <r>
    <s v="T01829"/>
    <s v="C1180"/>
    <x v="3"/>
    <x v="2"/>
    <d v="2026-02-01T15:02:00"/>
    <d v="2026-02-04T00:02:00"/>
    <x v="7"/>
    <x v="2"/>
    <s v="No"/>
    <n v="5"/>
    <s v="No"/>
    <n v="57"/>
    <s v="Yes"/>
    <x v="0"/>
    <n v="2.375"/>
    <s v="Team2"/>
    <s v="Junior"/>
    <s v="Night"/>
  </r>
  <r>
    <s v="T01830"/>
    <s v="C2774"/>
    <x v="2"/>
    <x v="0"/>
    <d v="2026-01-05T01:32:00"/>
    <d v="2026-01-05T23:32:00"/>
    <x v="45"/>
    <x v="0"/>
    <s v="No"/>
    <n v="4"/>
    <s v="Yes"/>
    <n v="22.000000000116415"/>
    <s v="No"/>
    <x v="2"/>
    <n v="0.91666666667151731"/>
    <s v="Team4"/>
    <s v="Mid"/>
    <s v="Morning"/>
  </r>
  <r>
    <s v="T01831"/>
    <s v="C1599"/>
    <x v="3"/>
    <x v="0"/>
    <d v="2026-02-18T16:19:00"/>
    <d v="2026-02-19T12:19:00"/>
    <x v="39"/>
    <x v="0"/>
    <s v="No"/>
    <n v="3"/>
    <s v="Yes"/>
    <n v="20.000000000058208"/>
    <s v="No"/>
    <x v="0"/>
    <n v="0.83333333333575865"/>
    <s v="Team5"/>
    <s v="Junior"/>
    <s v="Evening"/>
  </r>
  <r>
    <s v="T01832"/>
    <s v="C2588"/>
    <x v="1"/>
    <x v="0"/>
    <d v="2026-03-05T18:09:00"/>
    <d v="2026-03-06T03:09:00"/>
    <x v="39"/>
    <x v="0"/>
    <s v="No"/>
    <n v="4"/>
    <s v="Yes"/>
    <n v="9"/>
    <s v="No"/>
    <x v="1"/>
    <n v="0.375"/>
    <s v="Team5"/>
    <s v="Junior"/>
    <s v="Evening"/>
  </r>
  <r>
    <s v="T01833"/>
    <s v="C3111"/>
    <x v="1"/>
    <x v="0"/>
    <d v="2026-01-08T05:51:00"/>
    <d v="2026-01-08T08:51:00"/>
    <x v="14"/>
    <x v="0"/>
    <s v="No"/>
    <n v="4"/>
    <s v="Yes"/>
    <n v="3"/>
    <s v="No"/>
    <x v="2"/>
    <n v="0.125"/>
    <s v="Team4"/>
    <s v="Senior"/>
    <s v="Night"/>
  </r>
  <r>
    <s v="T01834"/>
    <s v="C0977"/>
    <x v="0"/>
    <x v="0"/>
    <d v="2026-03-04T17:40:00"/>
    <d v="2026-03-06T01:40:00"/>
    <x v="8"/>
    <x v="0"/>
    <s v="No"/>
    <n v="3"/>
    <s v="Yes"/>
    <n v="32.000000000058208"/>
    <s v="No"/>
    <x v="1"/>
    <n v="1.3333333333357587"/>
    <s v="Team5"/>
    <s v="Senior"/>
    <s v="Morning"/>
  </r>
  <r>
    <s v="T01835"/>
    <s v="C4157"/>
    <x v="1"/>
    <x v="2"/>
    <d v="2026-02-16T16:22:00"/>
    <d v="2026-02-18T03:22:00"/>
    <x v="46"/>
    <x v="0"/>
    <s v="No"/>
    <n v="3"/>
    <s v="Yes"/>
    <n v="35.000000000058208"/>
    <s v="No"/>
    <x v="0"/>
    <n v="1.4583333333357587"/>
    <s v="Team5"/>
    <s v="Senior"/>
    <s v="Evening"/>
  </r>
  <r>
    <s v="T01836"/>
    <s v="C1137"/>
    <x v="0"/>
    <x v="0"/>
    <d v="2026-03-16T09:51:00"/>
    <d v="2026-03-17T03:51:00"/>
    <x v="49"/>
    <x v="0"/>
    <s v="No"/>
    <n v="4"/>
    <s v="Yes"/>
    <n v="18"/>
    <s v="No"/>
    <x v="1"/>
    <n v="0.75"/>
    <s v="Team5"/>
    <s v="Mid"/>
    <s v="Evening"/>
  </r>
  <r>
    <s v="T01837"/>
    <s v="C1816"/>
    <x v="0"/>
    <x v="0"/>
    <d v="2026-02-08T01:52:00"/>
    <d v="2026-02-09T18:52:00"/>
    <x v="11"/>
    <x v="0"/>
    <s v="No"/>
    <n v="4"/>
    <s v="Yes"/>
    <n v="41.000000000058208"/>
    <s v="No"/>
    <x v="0"/>
    <n v="1.7083333333357587"/>
    <s v="Team3"/>
    <s v="Senior"/>
    <s v="Night"/>
  </r>
  <r>
    <s v="T01838"/>
    <s v="C4884"/>
    <x v="0"/>
    <x v="0"/>
    <d v="2026-02-02T05:01:00"/>
    <d v="2026-02-02T15:01:00"/>
    <x v="22"/>
    <x v="0"/>
    <s v="Yes"/>
    <n v="2"/>
    <s v="Yes"/>
    <n v="10.000000000116415"/>
    <s v="No"/>
    <x v="0"/>
    <n v="0.41666666667151731"/>
    <s v="Team4"/>
    <s v="Junior"/>
    <s v="Morning"/>
  </r>
  <r>
    <s v="T01839"/>
    <s v="C3647"/>
    <x v="4"/>
    <x v="0"/>
    <d v="2026-01-04T17:04:00"/>
    <d v="2026-01-05T03:04:00"/>
    <x v="20"/>
    <x v="0"/>
    <s v="No"/>
    <n v="5"/>
    <s v="Yes"/>
    <n v="10.000000000116415"/>
    <s v="No"/>
    <x v="2"/>
    <n v="0.41666666667151731"/>
    <s v="Team4"/>
    <s v="Junior"/>
    <s v="Evening"/>
  </r>
  <r>
    <s v="T01840"/>
    <s v="C0149"/>
    <x v="4"/>
    <x v="2"/>
    <d v="2026-02-26T10:06:00"/>
    <d v="2026-03-01T12:06:00"/>
    <x v="12"/>
    <x v="0"/>
    <s v="No"/>
    <n v="4"/>
    <s v="Yes"/>
    <n v="74.000000000058208"/>
    <s v="Yes"/>
    <x v="0"/>
    <n v="3.0833333333357587"/>
    <s v="Team1"/>
    <s v="Junior"/>
    <s v="Morning"/>
  </r>
  <r>
    <s v="T01841"/>
    <s v="C1631"/>
    <x v="0"/>
    <x v="1"/>
    <d v="2026-01-05T21:16:00"/>
    <d v="2026-01-07T15:16:00"/>
    <x v="41"/>
    <x v="0"/>
    <s v="No"/>
    <n v="3"/>
    <s v="Yes"/>
    <n v="42"/>
    <s v="No"/>
    <x v="2"/>
    <n v="1.75"/>
    <s v="Team5"/>
    <s v="Senior"/>
    <s v="Night"/>
  </r>
  <r>
    <s v="T01842"/>
    <s v="C3658"/>
    <x v="0"/>
    <x v="2"/>
    <d v="2026-02-11T12:29:00"/>
    <d v="2026-02-13T01:29:00"/>
    <x v="11"/>
    <x v="0"/>
    <s v="No"/>
    <n v="5"/>
    <s v="Yes"/>
    <n v="36.999999999941792"/>
    <s v="No"/>
    <x v="0"/>
    <n v="1.5416666666642413"/>
    <s v="Team3"/>
    <s v="Senior"/>
    <s v="Night"/>
  </r>
  <r>
    <s v="T01843"/>
    <s v="C4547"/>
    <x v="0"/>
    <x v="0"/>
    <d v="2026-02-12T11:46:00"/>
    <d v="2026-02-12T15:46:00"/>
    <x v="25"/>
    <x v="0"/>
    <s v="No"/>
    <n v="3"/>
    <s v="Yes"/>
    <n v="4.0000000001164153"/>
    <s v="No"/>
    <x v="0"/>
    <n v="0.16666666667151731"/>
    <s v="Team4"/>
    <s v="Junior"/>
    <s v="Night"/>
  </r>
  <r>
    <s v="T01844"/>
    <s v="C4975"/>
    <x v="1"/>
    <x v="2"/>
    <d v="2026-03-07T08:00:00"/>
    <d v="2026-03-10T15:00:00"/>
    <x v="38"/>
    <x v="0"/>
    <s v="No"/>
    <n v="3"/>
    <s v="Yes"/>
    <n v="78.999999999941792"/>
    <s v="Yes"/>
    <x v="1"/>
    <n v="3.2916666666642413"/>
    <s v="Team5"/>
    <s v="Senior"/>
    <s v="Evening"/>
  </r>
  <r>
    <s v="T01845"/>
    <s v="C2280"/>
    <x v="4"/>
    <x v="1"/>
    <d v="2026-03-25T23:10:00"/>
    <d v="2026-03-28T14:10:00"/>
    <x v="24"/>
    <x v="0"/>
    <s v="No"/>
    <n v="5"/>
    <s v="Yes"/>
    <n v="63"/>
    <s v="Yes"/>
    <x v="1"/>
    <n v="2.625"/>
    <s v="Team4"/>
    <s v="Mid"/>
    <s v="Night"/>
  </r>
  <r>
    <s v="T01846"/>
    <s v="C0498"/>
    <x v="1"/>
    <x v="0"/>
    <d v="2026-02-01T05:36:00"/>
    <d v="2026-02-02T07:36:00"/>
    <x v="39"/>
    <x v="0"/>
    <s v="No"/>
    <n v="4"/>
    <s v="Yes"/>
    <n v="26.000000000058208"/>
    <s v="No"/>
    <x v="0"/>
    <n v="1.0833333333357587"/>
    <s v="Team5"/>
    <s v="Junior"/>
    <s v="Evening"/>
  </r>
  <r>
    <s v="T01847"/>
    <s v="C1520"/>
    <x v="2"/>
    <x v="0"/>
    <d v="2026-01-03T16:14:00"/>
    <d v="2026-01-04T19:14:00"/>
    <x v="17"/>
    <x v="1"/>
    <s v="No"/>
    <n v="4"/>
    <s v="No"/>
    <n v="27"/>
    <s v="No"/>
    <x v="2"/>
    <n v="1.125"/>
    <s v="Team2"/>
    <s v="Junior"/>
    <s v="Night"/>
  </r>
  <r>
    <s v="T01848"/>
    <s v="C1211"/>
    <x v="3"/>
    <x v="2"/>
    <d v="2026-02-27T01:07:00"/>
    <d v="2026-02-28T17:07:00"/>
    <x v="28"/>
    <x v="2"/>
    <s v="No"/>
    <n v="3"/>
    <s v="No"/>
    <n v="39.999999999941792"/>
    <s v="No"/>
    <x v="0"/>
    <n v="1.6666666666642413"/>
    <s v="Team3"/>
    <s v="Mid"/>
    <s v="Night"/>
  </r>
  <r>
    <s v="T01849"/>
    <s v="C4156"/>
    <x v="3"/>
    <x v="2"/>
    <d v="2026-03-23T18:16:00"/>
    <d v="2026-03-26T21:16:00"/>
    <x v="38"/>
    <x v="0"/>
    <s v="No"/>
    <n v="4"/>
    <s v="Yes"/>
    <n v="75"/>
    <s v="Yes"/>
    <x v="1"/>
    <n v="3.125"/>
    <s v="Team5"/>
    <s v="Senior"/>
    <s v="Evening"/>
  </r>
  <r>
    <s v="T01850"/>
    <s v="C0383"/>
    <x v="1"/>
    <x v="1"/>
    <d v="2026-01-03T09:49:00"/>
    <d v="2026-01-05T03:49:00"/>
    <x v="11"/>
    <x v="0"/>
    <s v="No"/>
    <n v="4"/>
    <s v="Yes"/>
    <n v="42"/>
    <s v="No"/>
    <x v="2"/>
    <n v="1.75"/>
    <s v="Team3"/>
    <s v="Senior"/>
    <s v="Night"/>
  </r>
  <r>
    <s v="T01851"/>
    <s v="C2769"/>
    <x v="1"/>
    <x v="1"/>
    <d v="2026-02-07T21:31:00"/>
    <d v="2026-02-09T04:31:00"/>
    <x v="48"/>
    <x v="1"/>
    <s v="Yes"/>
    <n v="3"/>
    <s v="No"/>
    <n v="31.000000000116415"/>
    <s v="No"/>
    <x v="0"/>
    <n v="1.2916666666715173"/>
    <s v="Team1"/>
    <s v="Mid"/>
    <s v="Morning"/>
  </r>
  <r>
    <s v="T01852"/>
    <s v="C3589"/>
    <x v="0"/>
    <x v="2"/>
    <d v="2026-02-03T23:59:00"/>
    <d v="2026-02-05T11:59:00"/>
    <x v="7"/>
    <x v="0"/>
    <s v="No"/>
    <n v="2"/>
    <s v="Yes"/>
    <n v="36"/>
    <s v="No"/>
    <x v="0"/>
    <n v="1.5"/>
    <s v="Team2"/>
    <s v="Junior"/>
    <s v="Night"/>
  </r>
  <r>
    <s v="T01853"/>
    <s v="C1174"/>
    <x v="1"/>
    <x v="0"/>
    <d v="2026-03-25T17:09:00"/>
    <d v="2026-03-25T22:09:00"/>
    <x v="44"/>
    <x v="1"/>
    <s v="Yes"/>
    <n v="3"/>
    <s v="No"/>
    <n v="5.0000000000582077"/>
    <s v="No"/>
    <x v="1"/>
    <n v="0.20833333333575865"/>
    <s v="Team3"/>
    <s v="Senior"/>
    <s v="Evening"/>
  </r>
  <r>
    <s v="T01854"/>
    <s v="C2403"/>
    <x v="4"/>
    <x v="2"/>
    <d v="2026-01-05T01:21:00"/>
    <d v="2026-01-06T23:21:00"/>
    <x v="37"/>
    <x v="0"/>
    <s v="No"/>
    <n v="4"/>
    <s v="Yes"/>
    <n v="45.999999999941792"/>
    <s v="No"/>
    <x v="2"/>
    <n v="1.9166666666642413"/>
    <s v="Team5"/>
    <s v="Junior"/>
    <s v="Evening"/>
  </r>
  <r>
    <s v="T01855"/>
    <s v="C0042"/>
    <x v="0"/>
    <x v="2"/>
    <d v="2026-03-15T20:02:00"/>
    <d v="2026-03-17T18:02:00"/>
    <x v="15"/>
    <x v="2"/>
    <s v="No"/>
    <n v="3"/>
    <s v="No"/>
    <n v="45.999999999941792"/>
    <s v="No"/>
    <x v="1"/>
    <n v="1.9166666666642413"/>
    <s v="Team5"/>
    <s v="Junior"/>
    <s v="Evening"/>
  </r>
  <r>
    <s v="T01856"/>
    <s v="C3877"/>
    <x v="2"/>
    <x v="2"/>
    <d v="2026-02-23T02:21:00"/>
    <d v="2026-02-26T10:21:00"/>
    <x v="27"/>
    <x v="0"/>
    <s v="No"/>
    <n v="5"/>
    <s v="Yes"/>
    <n v="80.000000000058208"/>
    <s v="Yes"/>
    <x v="0"/>
    <n v="3.3333333333357587"/>
    <s v="Team1"/>
    <s v="Junior"/>
    <s v="Morning"/>
  </r>
  <r>
    <s v="T01857"/>
    <s v="C2405"/>
    <x v="4"/>
    <x v="1"/>
    <d v="2026-03-20T02:00:00"/>
    <d v="2026-03-22T15:00:00"/>
    <x v="1"/>
    <x v="0"/>
    <s v="No"/>
    <n v="3"/>
    <s v="Yes"/>
    <n v="60.999999999941792"/>
    <s v="Yes"/>
    <x v="1"/>
    <n v="2.5416666666642413"/>
    <s v="Team4"/>
    <s v="Senior"/>
    <s v="Evening"/>
  </r>
  <r>
    <s v="T01858"/>
    <s v="C4569"/>
    <x v="1"/>
    <x v="1"/>
    <d v="2026-01-24T11:15:00"/>
    <d v="2026-01-27T03:15:00"/>
    <x v="27"/>
    <x v="0"/>
    <s v="No"/>
    <n v="4"/>
    <s v="Yes"/>
    <n v="63.999999999941792"/>
    <s v="Yes"/>
    <x v="2"/>
    <n v="2.6666666666642413"/>
    <s v="Team1"/>
    <s v="Junior"/>
    <s v="Morning"/>
  </r>
  <r>
    <s v="T01859"/>
    <s v="C3699"/>
    <x v="3"/>
    <x v="1"/>
    <d v="2026-03-06T00:59:00"/>
    <d v="2026-03-08T07:59:00"/>
    <x v="0"/>
    <x v="0"/>
    <s v="No"/>
    <n v="3"/>
    <s v="Yes"/>
    <n v="54.999999999941792"/>
    <s v="Yes"/>
    <x v="1"/>
    <n v="2.2916666666642413"/>
    <s v="Team1"/>
    <s v="Senior"/>
    <s v="Morning"/>
  </r>
  <r>
    <s v="T01860"/>
    <s v="C0659"/>
    <x v="0"/>
    <x v="0"/>
    <d v="2026-01-31T23:41:00"/>
    <d v="2026-02-02T17:41:00"/>
    <x v="26"/>
    <x v="0"/>
    <s v="No"/>
    <n v="4"/>
    <s v="Yes"/>
    <n v="42"/>
    <s v="No"/>
    <x v="2"/>
    <n v="1.75"/>
    <s v="Team5"/>
    <s v="Senior"/>
    <s v="Night"/>
  </r>
  <r>
    <s v="T01861"/>
    <s v="C3464"/>
    <x v="0"/>
    <x v="1"/>
    <d v="2026-02-09T18:14:00"/>
    <d v="2026-02-10T07:14:00"/>
    <x v="26"/>
    <x v="1"/>
    <s v="No"/>
    <n v="3"/>
    <s v="No"/>
    <n v="12.999999999941792"/>
    <s v="No"/>
    <x v="0"/>
    <n v="0.54166666666424135"/>
    <s v="Team5"/>
    <s v="Senior"/>
    <s v="Night"/>
  </r>
  <r>
    <s v="T01862"/>
    <s v="C2854"/>
    <x v="0"/>
    <x v="2"/>
    <d v="2026-02-01T15:41:00"/>
    <d v="2026-02-02T20:41:00"/>
    <x v="10"/>
    <x v="0"/>
    <s v="No"/>
    <n v="3"/>
    <s v="Yes"/>
    <n v="29.000000000058208"/>
    <s v="No"/>
    <x v="0"/>
    <n v="1.2083333333357587"/>
    <s v="Team1"/>
    <s v="Senior"/>
    <s v="Night"/>
  </r>
  <r>
    <s v="T01863"/>
    <s v="C0621"/>
    <x v="1"/>
    <x v="1"/>
    <d v="2026-01-07T06:39:00"/>
    <d v="2026-01-08T15:39:00"/>
    <x v="49"/>
    <x v="0"/>
    <s v="No"/>
    <n v="4"/>
    <s v="Yes"/>
    <n v="33"/>
    <s v="No"/>
    <x v="2"/>
    <n v="1.375"/>
    <s v="Team5"/>
    <s v="Mid"/>
    <s v="Evening"/>
  </r>
  <r>
    <s v="T01864"/>
    <s v="C0587"/>
    <x v="3"/>
    <x v="2"/>
    <d v="2026-02-13T15:54:00"/>
    <d v="2026-02-17T12:54:00"/>
    <x v="16"/>
    <x v="0"/>
    <s v="No"/>
    <n v="4"/>
    <s v="Yes"/>
    <n v="93"/>
    <s v="Yes"/>
    <x v="0"/>
    <n v="3.875"/>
    <s v="Team3"/>
    <s v="Junior"/>
    <s v="Evening"/>
  </r>
  <r>
    <s v="T01865"/>
    <s v="C1952"/>
    <x v="3"/>
    <x v="1"/>
    <d v="2026-03-07T04:35:00"/>
    <d v="2026-03-07T19:35:00"/>
    <x v="33"/>
    <x v="0"/>
    <s v="No"/>
    <n v="3"/>
    <s v="Yes"/>
    <n v="15"/>
    <s v="No"/>
    <x v="1"/>
    <n v="0.625"/>
    <s v="Team5"/>
    <s v="Junior"/>
    <s v="Night"/>
  </r>
  <r>
    <s v="T01866"/>
    <s v="C1888"/>
    <x v="0"/>
    <x v="2"/>
    <d v="2026-02-04T21:02:00"/>
    <d v="2026-02-05T17:02:00"/>
    <x v="25"/>
    <x v="0"/>
    <s v="No"/>
    <n v="5"/>
    <s v="Yes"/>
    <n v="20.000000000058208"/>
    <s v="No"/>
    <x v="0"/>
    <n v="0.83333333333575865"/>
    <s v="Team4"/>
    <s v="Junior"/>
    <s v="Night"/>
  </r>
  <r>
    <s v="T01867"/>
    <s v="C0482"/>
    <x v="3"/>
    <x v="0"/>
    <d v="2026-03-19T12:54:00"/>
    <d v="2026-03-20T19:54:00"/>
    <x v="3"/>
    <x v="1"/>
    <s v="No"/>
    <n v="3"/>
    <s v="No"/>
    <n v="31.000000000116415"/>
    <s v="No"/>
    <x v="1"/>
    <n v="1.2916666666715173"/>
    <s v="Team5"/>
    <s v="Senior"/>
    <s v="Morning"/>
  </r>
  <r>
    <s v="T01868"/>
    <s v="C2216"/>
    <x v="0"/>
    <x v="1"/>
    <d v="2026-03-26T13:28:00"/>
    <d v="2026-03-27T15:28:00"/>
    <x v="39"/>
    <x v="0"/>
    <s v="No"/>
    <n v="3"/>
    <s v="Yes"/>
    <n v="25.999999999883585"/>
    <s v="No"/>
    <x v="1"/>
    <n v="1.0833333333284827"/>
    <s v="Team5"/>
    <s v="Junior"/>
    <s v="Evening"/>
  </r>
  <r>
    <s v="T01869"/>
    <s v="C2773"/>
    <x v="1"/>
    <x v="0"/>
    <d v="2026-03-24T15:06:00"/>
    <d v="2026-03-25T14:06:00"/>
    <x v="43"/>
    <x v="0"/>
    <s v="No"/>
    <n v="3"/>
    <s v="Yes"/>
    <n v="23.000000000058208"/>
    <s v="No"/>
    <x v="1"/>
    <n v="0.95833333333575865"/>
    <s v="Team1"/>
    <s v="Mid"/>
    <s v="Morning"/>
  </r>
  <r>
    <s v="T01870"/>
    <s v="C3422"/>
    <x v="4"/>
    <x v="2"/>
    <d v="2026-01-13T18:21:00"/>
    <d v="2026-01-16T22:21:00"/>
    <x v="20"/>
    <x v="0"/>
    <s v="No"/>
    <n v="4"/>
    <s v="Yes"/>
    <n v="76.000000000116415"/>
    <s v="Yes"/>
    <x v="2"/>
    <n v="3.1666666666715173"/>
    <s v="Team4"/>
    <s v="Junior"/>
    <s v="Evening"/>
  </r>
  <r>
    <s v="T01871"/>
    <s v="C3561"/>
    <x v="2"/>
    <x v="1"/>
    <d v="2026-01-17T16:24:00"/>
    <d v="2026-01-20T10:24:00"/>
    <x v="45"/>
    <x v="0"/>
    <s v="No"/>
    <n v="4"/>
    <s v="Yes"/>
    <n v="66"/>
    <s v="Yes"/>
    <x v="2"/>
    <n v="2.75"/>
    <s v="Team4"/>
    <s v="Mid"/>
    <s v="Morning"/>
  </r>
  <r>
    <s v="T01872"/>
    <s v="C3928"/>
    <x v="4"/>
    <x v="2"/>
    <d v="2026-02-27T05:37:00"/>
    <d v="2026-03-01T19:37:00"/>
    <x v="7"/>
    <x v="0"/>
    <s v="No"/>
    <n v="2"/>
    <s v="Yes"/>
    <n v="62.000000000058208"/>
    <s v="Yes"/>
    <x v="0"/>
    <n v="2.5833333333357587"/>
    <s v="Team2"/>
    <s v="Junior"/>
    <s v="Night"/>
  </r>
  <r>
    <s v="T01873"/>
    <s v="C4453"/>
    <x v="3"/>
    <x v="1"/>
    <d v="2026-02-15T19:42:00"/>
    <d v="2026-02-18T08:42:00"/>
    <x v="26"/>
    <x v="0"/>
    <s v="No"/>
    <n v="2"/>
    <s v="Yes"/>
    <n v="61.000000000116415"/>
    <s v="Yes"/>
    <x v="0"/>
    <n v="2.5416666666715173"/>
    <s v="Team5"/>
    <s v="Senior"/>
    <s v="Night"/>
  </r>
  <r>
    <s v="T01874"/>
    <s v="C1618"/>
    <x v="0"/>
    <x v="1"/>
    <d v="2026-03-01T17:24:00"/>
    <d v="2026-03-03T16:24:00"/>
    <x v="9"/>
    <x v="0"/>
    <s v="No"/>
    <n v="4"/>
    <s v="Yes"/>
    <n v="47.000000000058208"/>
    <s v="No"/>
    <x v="1"/>
    <n v="1.9583333333357587"/>
    <s v="Team1"/>
    <s v="Junior"/>
    <s v="Night"/>
  </r>
  <r>
    <s v="T01875"/>
    <s v="C1507"/>
    <x v="4"/>
    <x v="1"/>
    <d v="2026-03-17T18:46:00"/>
    <d v="2026-03-18T21:46:00"/>
    <x v="37"/>
    <x v="0"/>
    <s v="No"/>
    <n v="3"/>
    <s v="Yes"/>
    <n v="27"/>
    <s v="No"/>
    <x v="1"/>
    <n v="1.125"/>
    <s v="Team5"/>
    <s v="Junior"/>
    <s v="Evening"/>
  </r>
  <r>
    <s v="T01876"/>
    <s v="C3755"/>
    <x v="0"/>
    <x v="1"/>
    <d v="2026-02-10T06:49:00"/>
    <d v="2026-02-10T10:49:00"/>
    <x v="17"/>
    <x v="0"/>
    <s v="No"/>
    <n v="4"/>
    <s v="Yes"/>
    <n v="3.9999999999417923"/>
    <s v="No"/>
    <x v="0"/>
    <n v="0.16666666666424135"/>
    <s v="Team2"/>
    <s v="Junior"/>
    <s v="Night"/>
  </r>
  <r>
    <s v="T01877"/>
    <s v="C0499"/>
    <x v="4"/>
    <x v="1"/>
    <d v="2026-01-03T04:41:00"/>
    <d v="2026-01-05T03:41:00"/>
    <x v="41"/>
    <x v="0"/>
    <s v="No"/>
    <n v="5"/>
    <s v="Yes"/>
    <n v="46.999999999883585"/>
    <s v="No"/>
    <x v="2"/>
    <n v="1.9583333333284827"/>
    <s v="Team5"/>
    <s v="Senior"/>
    <s v="Night"/>
  </r>
  <r>
    <s v="T01878"/>
    <s v="C0239"/>
    <x v="2"/>
    <x v="0"/>
    <d v="2026-03-13T19:34:00"/>
    <d v="2026-03-13T22:34:00"/>
    <x v="20"/>
    <x v="0"/>
    <s v="No"/>
    <n v="4"/>
    <s v="Yes"/>
    <n v="3"/>
    <s v="No"/>
    <x v="1"/>
    <n v="0.125"/>
    <s v="Team4"/>
    <s v="Junior"/>
    <s v="Evening"/>
  </r>
  <r>
    <s v="T01879"/>
    <s v="C0680"/>
    <x v="4"/>
    <x v="0"/>
    <d v="2026-02-23T19:48:00"/>
    <d v="2026-02-24T23:48:00"/>
    <x v="33"/>
    <x v="0"/>
    <s v="No"/>
    <n v="4"/>
    <s v="Yes"/>
    <n v="28.000000000116415"/>
    <s v="No"/>
    <x v="0"/>
    <n v="1.1666666666715173"/>
    <s v="Team5"/>
    <s v="Junior"/>
    <s v="Night"/>
  </r>
  <r>
    <s v="T01880"/>
    <s v="C4689"/>
    <x v="0"/>
    <x v="0"/>
    <d v="2026-01-14T13:09:00"/>
    <d v="2026-01-15T16:09:00"/>
    <x v="15"/>
    <x v="0"/>
    <s v="Yes"/>
    <n v="5"/>
    <s v="Yes"/>
    <n v="27"/>
    <s v="No"/>
    <x v="2"/>
    <n v="1.125"/>
    <s v="Team5"/>
    <s v="Junior"/>
    <s v="Evening"/>
  </r>
  <r>
    <s v="T01881"/>
    <s v="C0346"/>
    <x v="0"/>
    <x v="0"/>
    <d v="2026-01-28T08:53:00"/>
    <d v="2026-01-29T15:53:00"/>
    <x v="16"/>
    <x v="0"/>
    <s v="No"/>
    <n v="5"/>
    <s v="Yes"/>
    <n v="31.000000000116415"/>
    <s v="No"/>
    <x v="2"/>
    <n v="1.2916666666715173"/>
    <s v="Team3"/>
    <s v="Junior"/>
    <s v="Evening"/>
  </r>
  <r>
    <s v="T01882"/>
    <s v="C2676"/>
    <x v="0"/>
    <x v="2"/>
    <d v="2026-01-09T04:02:00"/>
    <d v="2026-01-09T20:02:00"/>
    <x v="12"/>
    <x v="0"/>
    <s v="No"/>
    <n v="5"/>
    <s v="Yes"/>
    <n v="15.999999999941792"/>
    <s v="No"/>
    <x v="2"/>
    <n v="0.66666666666424135"/>
    <s v="Team1"/>
    <s v="Junior"/>
    <s v="Morning"/>
  </r>
  <r>
    <s v="T01883"/>
    <s v="C2540"/>
    <x v="4"/>
    <x v="1"/>
    <d v="2026-01-05T20:57:00"/>
    <d v="2026-01-06T13:57:00"/>
    <x v="28"/>
    <x v="0"/>
    <s v="No"/>
    <n v="4"/>
    <s v="Yes"/>
    <n v="17.000000000058208"/>
    <s v="No"/>
    <x v="2"/>
    <n v="0.70833333333575865"/>
    <s v="Team3"/>
    <s v="Mid"/>
    <s v="Night"/>
  </r>
  <r>
    <s v="T01884"/>
    <s v="C3067"/>
    <x v="4"/>
    <x v="0"/>
    <d v="2026-01-07T23:26:00"/>
    <d v="2026-01-09T11:26:00"/>
    <x v="2"/>
    <x v="0"/>
    <s v="No"/>
    <n v="4"/>
    <s v="Yes"/>
    <n v="36"/>
    <s v="No"/>
    <x v="2"/>
    <n v="1.5"/>
    <s v="Team3"/>
    <s v="Senior"/>
    <s v="Evening"/>
  </r>
  <r>
    <s v="T01885"/>
    <s v="C1578"/>
    <x v="3"/>
    <x v="1"/>
    <d v="2026-03-19T13:32:00"/>
    <d v="2026-03-20T20:32:00"/>
    <x v="4"/>
    <x v="0"/>
    <s v="No"/>
    <n v="3"/>
    <s v="Yes"/>
    <n v="31.000000000116415"/>
    <s v="No"/>
    <x v="1"/>
    <n v="1.2916666666715173"/>
    <s v="Team5"/>
    <s v="Senior"/>
    <s v="Evening"/>
  </r>
  <r>
    <s v="T01886"/>
    <s v="C2150"/>
    <x v="3"/>
    <x v="1"/>
    <d v="2026-02-22T04:16:00"/>
    <d v="2026-02-22T20:16:00"/>
    <x v="1"/>
    <x v="0"/>
    <s v="No"/>
    <n v="4"/>
    <s v="Yes"/>
    <n v="16.000000000116415"/>
    <s v="No"/>
    <x v="0"/>
    <n v="0.66666666667151731"/>
    <s v="Team4"/>
    <s v="Senior"/>
    <s v="Evening"/>
  </r>
  <r>
    <s v="T01887"/>
    <s v="C4863"/>
    <x v="4"/>
    <x v="2"/>
    <d v="2026-02-02T13:01:00"/>
    <d v="2026-02-04T04:01:00"/>
    <x v="34"/>
    <x v="0"/>
    <s v="No"/>
    <n v="4"/>
    <s v="Yes"/>
    <n v="39"/>
    <s v="No"/>
    <x v="0"/>
    <n v="1.625"/>
    <s v="Team3"/>
    <s v="Senior"/>
    <s v="Night"/>
  </r>
  <r>
    <s v="T01888"/>
    <s v="C1789"/>
    <x v="4"/>
    <x v="1"/>
    <d v="2026-03-28T20:51:00"/>
    <d v="2026-03-29T05:51:00"/>
    <x v="14"/>
    <x v="0"/>
    <s v="No"/>
    <n v="5"/>
    <s v="Yes"/>
    <n v="9"/>
    <s v="No"/>
    <x v="1"/>
    <n v="0.375"/>
    <s v="Team4"/>
    <s v="Senior"/>
    <s v="Night"/>
  </r>
  <r>
    <s v="T01889"/>
    <s v="C2330"/>
    <x v="1"/>
    <x v="1"/>
    <d v="2026-01-17T06:00:00"/>
    <d v="2026-01-17T14:00:00"/>
    <x v="33"/>
    <x v="0"/>
    <s v="No"/>
    <n v="4"/>
    <s v="Yes"/>
    <n v="8.0000000000582077"/>
    <s v="No"/>
    <x v="2"/>
    <n v="0.33333333333575865"/>
    <s v="Team5"/>
    <s v="Junior"/>
    <s v="Night"/>
  </r>
  <r>
    <s v="T01890"/>
    <s v="C2079"/>
    <x v="3"/>
    <x v="1"/>
    <d v="2026-02-06T14:50:00"/>
    <d v="2026-02-07T20:50:00"/>
    <x v="30"/>
    <x v="0"/>
    <s v="No"/>
    <n v="4"/>
    <s v="Yes"/>
    <n v="30"/>
    <s v="No"/>
    <x v="0"/>
    <n v="1.25"/>
    <s v="Team4"/>
    <s v="Mid"/>
    <s v="Night"/>
  </r>
  <r>
    <s v="T01891"/>
    <s v="C2794"/>
    <x v="4"/>
    <x v="0"/>
    <d v="2026-03-05T09:08:00"/>
    <d v="2026-03-05T20:08:00"/>
    <x v="11"/>
    <x v="0"/>
    <s v="No"/>
    <n v="3"/>
    <s v="Yes"/>
    <n v="10.999999999883585"/>
    <s v="No"/>
    <x v="1"/>
    <n v="0.45833333332848269"/>
    <s v="Team3"/>
    <s v="Senior"/>
    <s v="Night"/>
  </r>
  <r>
    <s v="T01892"/>
    <s v="C3244"/>
    <x v="3"/>
    <x v="1"/>
    <d v="2026-02-11T08:52:00"/>
    <d v="2026-02-12T18:52:00"/>
    <x v="29"/>
    <x v="0"/>
    <s v="No"/>
    <n v="5"/>
    <s v="Yes"/>
    <n v="34.000000000116415"/>
    <s v="No"/>
    <x v="0"/>
    <n v="1.4166666666715173"/>
    <s v="Team3"/>
    <s v="Mid"/>
    <s v="Evening"/>
  </r>
  <r>
    <s v="T01893"/>
    <s v="C3501"/>
    <x v="2"/>
    <x v="0"/>
    <d v="2026-03-27T23:08:00"/>
    <d v="2026-03-29T21:08:00"/>
    <x v="24"/>
    <x v="1"/>
    <s v="No"/>
    <n v="3"/>
    <s v="No"/>
    <n v="46.000000000116415"/>
    <s v="No"/>
    <x v="1"/>
    <n v="1.9166666666715173"/>
    <s v="Team4"/>
    <s v="Mid"/>
    <s v="Night"/>
  </r>
  <r>
    <s v="T01894"/>
    <s v="C0302"/>
    <x v="4"/>
    <x v="1"/>
    <d v="2026-02-15T15:22:00"/>
    <d v="2026-02-16T11:22:00"/>
    <x v="16"/>
    <x v="2"/>
    <s v="No"/>
    <n v="3"/>
    <s v="No"/>
    <n v="20.000000000058208"/>
    <s v="No"/>
    <x v="0"/>
    <n v="0.83333333333575865"/>
    <s v="Team3"/>
    <s v="Junior"/>
    <s v="Evening"/>
  </r>
  <r>
    <s v="T01895"/>
    <s v="C1719"/>
    <x v="3"/>
    <x v="0"/>
    <d v="2026-03-30T13:15:00"/>
    <d v="2026-03-31T16:15:00"/>
    <x v="38"/>
    <x v="0"/>
    <s v="No"/>
    <n v="3"/>
    <s v="Yes"/>
    <n v="27"/>
    <s v="No"/>
    <x v="1"/>
    <n v="1.125"/>
    <s v="Team5"/>
    <s v="Senior"/>
    <s v="Evening"/>
  </r>
  <r>
    <s v="T01896"/>
    <s v="C4143"/>
    <x v="1"/>
    <x v="0"/>
    <d v="2026-01-13T18:44:00"/>
    <d v="2026-01-14T02:44:00"/>
    <x v="24"/>
    <x v="0"/>
    <s v="No"/>
    <n v="3"/>
    <s v="Yes"/>
    <n v="8.0000000000582077"/>
    <s v="No"/>
    <x v="2"/>
    <n v="0.33333333333575865"/>
    <s v="Team4"/>
    <s v="Mid"/>
    <s v="Night"/>
  </r>
  <r>
    <s v="T01897"/>
    <s v="C2076"/>
    <x v="0"/>
    <x v="1"/>
    <d v="2026-02-06T14:45:00"/>
    <d v="2026-02-07T21:45:00"/>
    <x v="7"/>
    <x v="0"/>
    <s v="No"/>
    <n v="5"/>
    <s v="Yes"/>
    <n v="30.999999999941792"/>
    <s v="No"/>
    <x v="0"/>
    <n v="1.2916666666642413"/>
    <s v="Team2"/>
    <s v="Junior"/>
    <s v="Night"/>
  </r>
  <r>
    <s v="T01898"/>
    <s v="C4884"/>
    <x v="1"/>
    <x v="2"/>
    <d v="2026-03-23T20:44:00"/>
    <d v="2026-03-25T12:44:00"/>
    <x v="47"/>
    <x v="0"/>
    <s v="No"/>
    <n v="4"/>
    <s v="Yes"/>
    <n v="39.999999999941792"/>
    <s v="No"/>
    <x v="1"/>
    <n v="1.6666666666642413"/>
    <s v="Team4"/>
    <s v="Senior"/>
    <s v="Night"/>
  </r>
  <r>
    <s v="T01899"/>
    <s v="C1479"/>
    <x v="2"/>
    <x v="1"/>
    <d v="2026-03-09T13:27:00"/>
    <d v="2026-03-11T02:27:00"/>
    <x v="3"/>
    <x v="0"/>
    <s v="No"/>
    <n v="3"/>
    <s v="Yes"/>
    <n v="36.999999999941792"/>
    <s v="No"/>
    <x v="1"/>
    <n v="1.5416666666642413"/>
    <s v="Team5"/>
    <s v="Senior"/>
    <s v="Morning"/>
  </r>
  <r>
    <s v="T01900"/>
    <s v="C2458"/>
    <x v="3"/>
    <x v="0"/>
    <d v="2026-03-04T22:26:00"/>
    <d v="2026-03-05T20:26:00"/>
    <x v="32"/>
    <x v="0"/>
    <s v="Yes"/>
    <n v="3"/>
    <s v="Yes"/>
    <n v="22.000000000116415"/>
    <s v="No"/>
    <x v="1"/>
    <n v="0.91666666667151731"/>
    <s v="Team3"/>
    <s v="Mid"/>
    <s v="Evening"/>
  </r>
  <r>
    <s v="T01901"/>
    <s v="C1340"/>
    <x v="3"/>
    <x v="2"/>
    <d v="2026-02-04T11:05:00"/>
    <d v="2026-02-05T02:05:00"/>
    <x v="34"/>
    <x v="0"/>
    <s v="No"/>
    <n v="5"/>
    <s v="Yes"/>
    <n v="15"/>
    <s v="No"/>
    <x v="0"/>
    <n v="0.625"/>
    <s v="Team3"/>
    <s v="Senior"/>
    <s v="Night"/>
  </r>
  <r>
    <s v="T01902"/>
    <s v="C0709"/>
    <x v="1"/>
    <x v="1"/>
    <d v="2026-02-21T05:32:00"/>
    <d v="2026-02-21T10:32:00"/>
    <x v="18"/>
    <x v="0"/>
    <s v="No"/>
    <n v="5"/>
    <s v="Yes"/>
    <n v="4.9999999998835847"/>
    <s v="No"/>
    <x v="0"/>
    <n v="0.20833333332848269"/>
    <s v="Team1"/>
    <s v="Mid"/>
    <s v="Morning"/>
  </r>
  <r>
    <s v="T01903"/>
    <s v="C0836"/>
    <x v="0"/>
    <x v="1"/>
    <d v="2026-03-30T14:28:00"/>
    <d v="2026-04-01T17:28:00"/>
    <x v="43"/>
    <x v="0"/>
    <s v="No"/>
    <n v="3"/>
    <s v="Yes"/>
    <n v="51"/>
    <s v="Yes"/>
    <x v="1"/>
    <n v="2.125"/>
    <s v="Team1"/>
    <s v="Mid"/>
    <s v="Morning"/>
  </r>
  <r>
    <s v="T01904"/>
    <s v="C4875"/>
    <x v="4"/>
    <x v="1"/>
    <d v="2026-03-03T01:56:00"/>
    <d v="2026-03-05T06:56:00"/>
    <x v="32"/>
    <x v="0"/>
    <s v="No"/>
    <n v="5"/>
    <s v="Yes"/>
    <n v="53.000000000058208"/>
    <s v="Yes"/>
    <x v="1"/>
    <n v="2.2083333333357587"/>
    <s v="Team3"/>
    <s v="Mid"/>
    <s v="Evening"/>
  </r>
  <r>
    <s v="T01905"/>
    <s v="C4344"/>
    <x v="2"/>
    <x v="0"/>
    <d v="2026-03-16T00:16:00"/>
    <d v="2026-03-16T06:16:00"/>
    <x v="26"/>
    <x v="0"/>
    <s v="No"/>
    <n v="4"/>
    <s v="Yes"/>
    <n v="6"/>
    <s v="No"/>
    <x v="1"/>
    <n v="0.25"/>
    <s v="Team5"/>
    <s v="Senior"/>
    <s v="Night"/>
  </r>
  <r>
    <s v="T01906"/>
    <s v="C3846"/>
    <x v="0"/>
    <x v="0"/>
    <d v="2026-01-15T14:55:00"/>
    <d v="2026-01-17T13:55:00"/>
    <x v="20"/>
    <x v="0"/>
    <s v="No"/>
    <n v="5"/>
    <s v="Yes"/>
    <n v="46.999999999883585"/>
    <s v="No"/>
    <x v="2"/>
    <n v="1.9583333333284827"/>
    <s v="Team4"/>
    <s v="Junior"/>
    <s v="Evening"/>
  </r>
  <r>
    <s v="T01907"/>
    <s v="C3005"/>
    <x v="4"/>
    <x v="1"/>
    <d v="2026-03-14T16:59:00"/>
    <d v="2026-03-15T02:59:00"/>
    <x v="19"/>
    <x v="0"/>
    <s v="No"/>
    <n v="3"/>
    <s v="Yes"/>
    <n v="9.9999999999417923"/>
    <s v="No"/>
    <x v="1"/>
    <n v="0.41666666666424135"/>
    <s v="Team5"/>
    <s v="Mid"/>
    <s v="Night"/>
  </r>
  <r>
    <s v="T01908"/>
    <s v="C1313"/>
    <x v="4"/>
    <x v="2"/>
    <d v="2026-01-26T02:16:00"/>
    <d v="2026-01-27T08:16:00"/>
    <x v="41"/>
    <x v="0"/>
    <s v="No"/>
    <n v="3"/>
    <s v="Yes"/>
    <n v="30"/>
    <s v="No"/>
    <x v="2"/>
    <n v="1.25"/>
    <s v="Team5"/>
    <s v="Senior"/>
    <s v="Night"/>
  </r>
  <r>
    <s v="T01909"/>
    <s v="C1857"/>
    <x v="1"/>
    <x v="0"/>
    <d v="2026-03-30T04:41:00"/>
    <d v="2026-03-31T16:41:00"/>
    <x v="48"/>
    <x v="0"/>
    <s v="No"/>
    <n v="4"/>
    <s v="Yes"/>
    <n v="36"/>
    <s v="No"/>
    <x v="1"/>
    <n v="1.5"/>
    <s v="Team1"/>
    <s v="Mid"/>
    <s v="Morning"/>
  </r>
  <r>
    <s v="T01910"/>
    <s v="C4315"/>
    <x v="2"/>
    <x v="2"/>
    <d v="2026-03-10T11:15:00"/>
    <d v="2026-03-12T01:15:00"/>
    <x v="1"/>
    <x v="0"/>
    <s v="No"/>
    <n v="3"/>
    <s v="Yes"/>
    <n v="38.000000000058208"/>
    <s v="No"/>
    <x v="1"/>
    <n v="1.5833333333357587"/>
    <s v="Team4"/>
    <s v="Senior"/>
    <s v="Evening"/>
  </r>
  <r>
    <s v="T01911"/>
    <s v="C0044"/>
    <x v="4"/>
    <x v="1"/>
    <d v="2026-03-27T21:19:00"/>
    <d v="2026-03-30T15:19:00"/>
    <x v="11"/>
    <x v="0"/>
    <s v="No"/>
    <n v="4"/>
    <s v="Yes"/>
    <n v="66"/>
    <s v="Yes"/>
    <x v="1"/>
    <n v="2.75"/>
    <s v="Team3"/>
    <s v="Senior"/>
    <s v="Night"/>
  </r>
  <r>
    <s v="T01912"/>
    <s v="C0281"/>
    <x v="4"/>
    <x v="0"/>
    <d v="2026-02-25T01:20:00"/>
    <d v="2026-02-25T23:20:00"/>
    <x v="45"/>
    <x v="1"/>
    <s v="No"/>
    <n v="4"/>
    <s v="No"/>
    <n v="21.999999999941792"/>
    <s v="No"/>
    <x v="0"/>
    <n v="0.91666666666424135"/>
    <s v="Team4"/>
    <s v="Mid"/>
    <s v="Morning"/>
  </r>
  <r>
    <s v="T01913"/>
    <s v="C0260"/>
    <x v="1"/>
    <x v="2"/>
    <d v="2026-03-10T23:58:00"/>
    <d v="2026-03-12T17:58:00"/>
    <x v="31"/>
    <x v="0"/>
    <s v="No"/>
    <n v="4"/>
    <s v="Yes"/>
    <n v="42"/>
    <s v="No"/>
    <x v="1"/>
    <n v="1.75"/>
    <s v="Team4"/>
    <s v="Senior"/>
    <s v="Evening"/>
  </r>
  <r>
    <s v="T01914"/>
    <s v="C2296"/>
    <x v="4"/>
    <x v="1"/>
    <d v="2026-01-13T09:33:00"/>
    <d v="2026-01-14T04:33:00"/>
    <x v="20"/>
    <x v="0"/>
    <s v="No"/>
    <n v="5"/>
    <s v="Yes"/>
    <n v="18.999999999941792"/>
    <s v="No"/>
    <x v="2"/>
    <n v="0.79166666666424135"/>
    <s v="Team4"/>
    <s v="Junior"/>
    <s v="Evening"/>
  </r>
  <r>
    <s v="T01915"/>
    <s v="C0263"/>
    <x v="4"/>
    <x v="1"/>
    <d v="2026-02-12T02:29:00"/>
    <d v="2026-02-12T18:29:00"/>
    <x v="13"/>
    <x v="0"/>
    <s v="No"/>
    <n v="4"/>
    <s v="Yes"/>
    <n v="15.999999999941792"/>
    <s v="No"/>
    <x v="0"/>
    <n v="0.66666666666424135"/>
    <s v="Team5"/>
    <s v="Junior"/>
    <s v="Evening"/>
  </r>
  <r>
    <s v="T01916"/>
    <s v="C4413"/>
    <x v="2"/>
    <x v="2"/>
    <d v="2026-01-07T20:28:00"/>
    <d v="2026-01-11T07:28:00"/>
    <x v="7"/>
    <x v="0"/>
    <s v="No"/>
    <n v="5"/>
    <s v="Yes"/>
    <n v="83.000000000058208"/>
    <s v="Yes"/>
    <x v="2"/>
    <n v="3.4583333333357587"/>
    <s v="Team2"/>
    <s v="Junior"/>
    <s v="Night"/>
  </r>
  <r>
    <s v="T01917"/>
    <s v="C4008"/>
    <x v="2"/>
    <x v="0"/>
    <d v="2026-01-19T09:11:00"/>
    <d v="2026-01-21T05:11:00"/>
    <x v="12"/>
    <x v="0"/>
    <s v="No"/>
    <n v="5"/>
    <s v="Yes"/>
    <n v="43.999999999883585"/>
    <s v="No"/>
    <x v="2"/>
    <n v="1.8333333333284827"/>
    <s v="Team1"/>
    <s v="Junior"/>
    <s v="Morning"/>
  </r>
  <r>
    <s v="T01918"/>
    <s v="C0348"/>
    <x v="1"/>
    <x v="2"/>
    <d v="2026-03-11T05:22:00"/>
    <d v="2026-03-13T09:22:00"/>
    <x v="19"/>
    <x v="0"/>
    <s v="No"/>
    <n v="4"/>
    <s v="Yes"/>
    <n v="51.999999999941792"/>
    <s v="Yes"/>
    <x v="1"/>
    <n v="2.1666666666642413"/>
    <s v="Team5"/>
    <s v="Mid"/>
    <s v="Night"/>
  </r>
  <r>
    <s v="T01919"/>
    <s v="C0196"/>
    <x v="4"/>
    <x v="0"/>
    <d v="2026-01-29T19:57:00"/>
    <d v="2026-01-31T01:57:00"/>
    <x v="18"/>
    <x v="0"/>
    <s v="No"/>
    <n v="3"/>
    <s v="Yes"/>
    <n v="30"/>
    <s v="No"/>
    <x v="2"/>
    <n v="1.25"/>
    <s v="Team1"/>
    <s v="Mid"/>
    <s v="Morning"/>
  </r>
  <r>
    <s v="T01920"/>
    <s v="C4083"/>
    <x v="1"/>
    <x v="1"/>
    <d v="2026-02-17T01:27:00"/>
    <d v="2026-02-18T14:27:00"/>
    <x v="40"/>
    <x v="0"/>
    <s v="No"/>
    <n v="4"/>
    <s v="Yes"/>
    <n v="36.999999999941792"/>
    <s v="No"/>
    <x v="0"/>
    <n v="1.5416666666642413"/>
    <s v="Team4"/>
    <s v="Senior"/>
    <s v="Morning"/>
  </r>
  <r>
    <s v="T01921"/>
    <s v="C0968"/>
    <x v="4"/>
    <x v="1"/>
    <d v="2026-02-12T08:13:00"/>
    <d v="2026-02-13T21:13:00"/>
    <x v="15"/>
    <x v="1"/>
    <s v="No"/>
    <n v="5"/>
    <s v="No"/>
    <n v="36.999999999941792"/>
    <s v="No"/>
    <x v="0"/>
    <n v="1.5416666666642413"/>
    <s v="Team5"/>
    <s v="Junior"/>
    <s v="Evening"/>
  </r>
  <r>
    <s v="T01922"/>
    <s v="C0798"/>
    <x v="0"/>
    <x v="2"/>
    <d v="2026-03-28T00:33:00"/>
    <d v="2026-03-28T13:33:00"/>
    <x v="24"/>
    <x v="0"/>
    <s v="No"/>
    <n v="4"/>
    <s v="Yes"/>
    <n v="12.999999999941792"/>
    <s v="No"/>
    <x v="1"/>
    <n v="0.54166666666424135"/>
    <s v="Team4"/>
    <s v="Mid"/>
    <s v="Night"/>
  </r>
  <r>
    <s v="T01923"/>
    <s v="C3438"/>
    <x v="2"/>
    <x v="1"/>
    <d v="2026-02-11T16:39:00"/>
    <d v="2026-02-13T02:39:00"/>
    <x v="37"/>
    <x v="0"/>
    <s v="No"/>
    <n v="4"/>
    <s v="Yes"/>
    <n v="34.000000000116415"/>
    <s v="No"/>
    <x v="0"/>
    <n v="1.4166666666715173"/>
    <s v="Team5"/>
    <s v="Junior"/>
    <s v="Evening"/>
  </r>
  <r>
    <s v="T01924"/>
    <s v="C3625"/>
    <x v="4"/>
    <x v="0"/>
    <d v="2026-02-06T22:49:00"/>
    <d v="2026-02-07T18:49:00"/>
    <x v="41"/>
    <x v="0"/>
    <s v="No"/>
    <n v="2"/>
    <s v="Yes"/>
    <n v="20.000000000058208"/>
    <s v="No"/>
    <x v="0"/>
    <n v="0.83333333333575865"/>
    <s v="Team5"/>
    <s v="Senior"/>
    <s v="Night"/>
  </r>
  <r>
    <s v="T01925"/>
    <s v="C2825"/>
    <x v="3"/>
    <x v="0"/>
    <d v="2026-02-15T01:31:00"/>
    <d v="2026-02-17T00:31:00"/>
    <x v="5"/>
    <x v="0"/>
    <s v="No"/>
    <n v="5"/>
    <s v="Yes"/>
    <n v="46.999999999883585"/>
    <s v="No"/>
    <x v="0"/>
    <n v="1.9583333333284827"/>
    <s v="Team1"/>
    <s v="Senior"/>
    <s v="Evening"/>
  </r>
  <r>
    <s v="T01926"/>
    <s v="C3375"/>
    <x v="3"/>
    <x v="1"/>
    <d v="2026-03-21T01:13:00"/>
    <d v="2026-03-22T08:13:00"/>
    <x v="46"/>
    <x v="0"/>
    <s v="No"/>
    <n v="5"/>
    <s v="Yes"/>
    <n v="31.000000000116415"/>
    <s v="No"/>
    <x v="1"/>
    <n v="1.2916666666715173"/>
    <s v="Team5"/>
    <s v="Senior"/>
    <s v="Evening"/>
  </r>
  <r>
    <s v="T01927"/>
    <s v="C0839"/>
    <x v="2"/>
    <x v="0"/>
    <d v="2026-01-18T03:51:00"/>
    <d v="2026-01-19T20:51:00"/>
    <x v="31"/>
    <x v="1"/>
    <s v="No"/>
    <n v="5"/>
    <s v="No"/>
    <n v="41.000000000058208"/>
    <s v="No"/>
    <x v="2"/>
    <n v="1.7083333333357587"/>
    <s v="Team4"/>
    <s v="Senior"/>
    <s v="Evening"/>
  </r>
  <r>
    <s v="T01928"/>
    <s v="C4181"/>
    <x v="4"/>
    <x v="0"/>
    <d v="2026-03-05T02:56:00"/>
    <d v="2026-03-05T15:56:00"/>
    <x v="46"/>
    <x v="0"/>
    <s v="No"/>
    <n v="4"/>
    <s v="Yes"/>
    <n v="13.000000000116415"/>
    <s v="No"/>
    <x v="1"/>
    <n v="0.54166666667151731"/>
    <s v="Team5"/>
    <s v="Senior"/>
    <s v="Evening"/>
  </r>
  <r>
    <s v="T01929"/>
    <s v="C2601"/>
    <x v="4"/>
    <x v="1"/>
    <d v="2026-03-15T13:29:00"/>
    <d v="2026-03-17T21:29:00"/>
    <x v="41"/>
    <x v="0"/>
    <s v="No"/>
    <n v="5"/>
    <s v="Yes"/>
    <n v="56.000000000058208"/>
    <s v="Yes"/>
    <x v="1"/>
    <n v="2.3333333333357587"/>
    <s v="Team5"/>
    <s v="Senior"/>
    <s v="Night"/>
  </r>
  <r>
    <s v="T01930"/>
    <s v="C0006"/>
    <x v="3"/>
    <x v="1"/>
    <d v="2026-01-03T00:01:00"/>
    <d v="2026-01-05T02:01:00"/>
    <x v="40"/>
    <x v="0"/>
    <s v="Yes"/>
    <n v="2"/>
    <s v="Yes"/>
    <n v="49.999999999883585"/>
    <s v="Yes"/>
    <x v="2"/>
    <n v="2.0833333333284827"/>
    <s v="Team4"/>
    <s v="Senior"/>
    <s v="Morning"/>
  </r>
  <r>
    <s v="T01931"/>
    <s v="C2823"/>
    <x v="4"/>
    <x v="1"/>
    <d v="2026-03-12T19:27:00"/>
    <d v="2026-03-14T18:27:00"/>
    <x v="3"/>
    <x v="0"/>
    <s v="No"/>
    <n v="3"/>
    <s v="Yes"/>
    <n v="47.000000000058208"/>
    <s v="No"/>
    <x v="1"/>
    <n v="1.9583333333357587"/>
    <s v="Team5"/>
    <s v="Senior"/>
    <s v="Morning"/>
  </r>
  <r>
    <s v="T01932"/>
    <s v="C3158"/>
    <x v="2"/>
    <x v="0"/>
    <d v="2026-03-15T08:57:00"/>
    <d v="2026-03-16T16:57:00"/>
    <x v="20"/>
    <x v="2"/>
    <s v="No"/>
    <n v="4"/>
    <s v="No"/>
    <n v="32.000000000058208"/>
    <s v="No"/>
    <x v="1"/>
    <n v="1.3333333333357587"/>
    <s v="Team4"/>
    <s v="Junior"/>
    <s v="Evening"/>
  </r>
  <r>
    <s v="T01933"/>
    <s v="C3570"/>
    <x v="1"/>
    <x v="0"/>
    <d v="2026-03-22T04:38:00"/>
    <d v="2026-03-22T06:38:00"/>
    <x v="9"/>
    <x v="0"/>
    <s v="No"/>
    <n v="5"/>
    <s v="Yes"/>
    <n v="1.9999999998835847"/>
    <s v="No"/>
    <x v="1"/>
    <n v="8.3333333328482695E-2"/>
    <s v="Team1"/>
    <s v="Junior"/>
    <s v="Night"/>
  </r>
  <r>
    <s v="T01934"/>
    <s v="C3670"/>
    <x v="0"/>
    <x v="0"/>
    <d v="2026-01-23T08:08:00"/>
    <d v="2026-01-24T03:08:00"/>
    <x v="8"/>
    <x v="0"/>
    <s v="No"/>
    <n v="3"/>
    <s v="Yes"/>
    <n v="19.000000000116415"/>
    <s v="No"/>
    <x v="2"/>
    <n v="0.79166666667151731"/>
    <s v="Team5"/>
    <s v="Senior"/>
    <s v="Morning"/>
  </r>
  <r>
    <s v="T01935"/>
    <s v="C1404"/>
    <x v="2"/>
    <x v="2"/>
    <d v="2026-02-10T21:54:00"/>
    <d v="2026-02-11T12:54:00"/>
    <x v="33"/>
    <x v="0"/>
    <s v="No"/>
    <n v="5"/>
    <s v="Yes"/>
    <n v="15"/>
    <s v="No"/>
    <x v="0"/>
    <n v="0.625"/>
    <s v="Team5"/>
    <s v="Junior"/>
    <s v="Night"/>
  </r>
  <r>
    <s v="T01936"/>
    <s v="C2042"/>
    <x v="1"/>
    <x v="1"/>
    <d v="2026-03-02T05:40:00"/>
    <d v="2026-03-04T03:40:00"/>
    <x v="12"/>
    <x v="0"/>
    <s v="Yes"/>
    <n v="4"/>
    <s v="Yes"/>
    <n v="46.000000000116415"/>
    <s v="No"/>
    <x v="1"/>
    <n v="1.9166666666715173"/>
    <s v="Team1"/>
    <s v="Junior"/>
    <s v="Morning"/>
  </r>
  <r>
    <s v="T01937"/>
    <s v="C0163"/>
    <x v="0"/>
    <x v="0"/>
    <d v="2026-03-10T00:32:00"/>
    <d v="2026-03-10T04:32:00"/>
    <x v="17"/>
    <x v="0"/>
    <s v="No"/>
    <n v="4"/>
    <s v="Yes"/>
    <n v="3.9999999999417923"/>
    <s v="No"/>
    <x v="1"/>
    <n v="0.16666666666424135"/>
    <s v="Team2"/>
    <s v="Junior"/>
    <s v="Night"/>
  </r>
  <r>
    <s v="T01938"/>
    <s v="C0496"/>
    <x v="0"/>
    <x v="1"/>
    <d v="2026-03-12T11:16:00"/>
    <d v="2026-03-13T05:16:00"/>
    <x v="47"/>
    <x v="0"/>
    <s v="Yes"/>
    <n v="4"/>
    <s v="Yes"/>
    <n v="18"/>
    <s v="No"/>
    <x v="1"/>
    <n v="0.75"/>
    <s v="Team4"/>
    <s v="Senior"/>
    <s v="Night"/>
  </r>
  <r>
    <s v="T01939"/>
    <s v="C3680"/>
    <x v="1"/>
    <x v="0"/>
    <d v="2026-01-12T06:15:00"/>
    <d v="2026-01-13T22:15:00"/>
    <x v="16"/>
    <x v="1"/>
    <s v="No"/>
    <n v="4"/>
    <s v="No"/>
    <n v="40.000000000116415"/>
    <s v="No"/>
    <x v="2"/>
    <n v="1.6666666666715173"/>
    <s v="Team3"/>
    <s v="Junior"/>
    <s v="Evening"/>
  </r>
  <r>
    <s v="T01940"/>
    <s v="C0162"/>
    <x v="0"/>
    <x v="0"/>
    <d v="2026-01-10T23:11:00"/>
    <d v="2026-01-11T22:11:00"/>
    <x v="42"/>
    <x v="1"/>
    <s v="No"/>
    <n v="5"/>
    <s v="No"/>
    <n v="23.000000000058208"/>
    <s v="No"/>
    <x v="2"/>
    <n v="0.95833333333575865"/>
    <s v="Team1"/>
    <s v="Senior"/>
    <s v="Evening"/>
  </r>
  <r>
    <s v="T01941"/>
    <s v="C1496"/>
    <x v="4"/>
    <x v="0"/>
    <d v="2026-03-03T16:08:00"/>
    <d v="2026-03-04T16:08:00"/>
    <x v="27"/>
    <x v="0"/>
    <s v="No"/>
    <n v="3"/>
    <s v="Yes"/>
    <n v="24"/>
    <s v="No"/>
    <x v="1"/>
    <n v="1"/>
    <s v="Team1"/>
    <s v="Junior"/>
    <s v="Morning"/>
  </r>
  <r>
    <s v="T01942"/>
    <s v="C0090"/>
    <x v="4"/>
    <x v="2"/>
    <d v="2026-03-09T05:44:00"/>
    <d v="2026-03-11T00:44:00"/>
    <x v="29"/>
    <x v="0"/>
    <s v="No"/>
    <n v="5"/>
    <s v="Yes"/>
    <n v="42.999999999941792"/>
    <s v="No"/>
    <x v="1"/>
    <n v="1.7916666666642413"/>
    <s v="Team3"/>
    <s v="Mid"/>
    <s v="Evening"/>
  </r>
  <r>
    <s v="T01943"/>
    <s v="C1344"/>
    <x v="3"/>
    <x v="1"/>
    <d v="2026-02-20T15:06:00"/>
    <d v="2026-02-21T07:06:00"/>
    <x v="40"/>
    <x v="0"/>
    <s v="Yes"/>
    <n v="2"/>
    <s v="Yes"/>
    <n v="15.999999999941792"/>
    <s v="No"/>
    <x v="0"/>
    <n v="0.66666666666424135"/>
    <s v="Team4"/>
    <s v="Senior"/>
    <s v="Morning"/>
  </r>
  <r>
    <s v="T01944"/>
    <s v="C4177"/>
    <x v="0"/>
    <x v="1"/>
    <d v="2026-01-11T20:12:00"/>
    <d v="2026-01-14T09:12:00"/>
    <x v="27"/>
    <x v="0"/>
    <s v="No"/>
    <n v="5"/>
    <s v="Yes"/>
    <n v="60.999999999941792"/>
    <s v="Yes"/>
    <x v="2"/>
    <n v="2.5416666666642413"/>
    <s v="Team1"/>
    <s v="Junior"/>
    <s v="Morning"/>
  </r>
  <r>
    <s v="T01945"/>
    <s v="C1180"/>
    <x v="0"/>
    <x v="2"/>
    <d v="2026-03-28T19:15:00"/>
    <d v="2026-03-29T06:15:00"/>
    <x v="49"/>
    <x v="0"/>
    <s v="No"/>
    <n v="5"/>
    <s v="Yes"/>
    <n v="10.999999999883585"/>
    <s v="No"/>
    <x v="1"/>
    <n v="0.45833333332848269"/>
    <s v="Team5"/>
    <s v="Mid"/>
    <s v="Evening"/>
  </r>
  <r>
    <s v="T01946"/>
    <s v="C3153"/>
    <x v="4"/>
    <x v="1"/>
    <d v="2026-02-25T13:36:00"/>
    <d v="2026-02-26T13:36:00"/>
    <x v="48"/>
    <x v="0"/>
    <s v="No"/>
    <n v="4"/>
    <s v="Yes"/>
    <n v="24"/>
    <s v="No"/>
    <x v="0"/>
    <n v="1"/>
    <s v="Team1"/>
    <s v="Mid"/>
    <s v="Morning"/>
  </r>
  <r>
    <s v="T01947"/>
    <s v="C0221"/>
    <x v="2"/>
    <x v="1"/>
    <d v="2026-02-07T22:53:00"/>
    <d v="2026-02-09T07:53:00"/>
    <x v="22"/>
    <x v="0"/>
    <s v="No"/>
    <n v="3"/>
    <s v="Yes"/>
    <n v="33"/>
    <s v="No"/>
    <x v="0"/>
    <n v="1.375"/>
    <s v="Team4"/>
    <s v="Junior"/>
    <s v="Morning"/>
  </r>
  <r>
    <s v="T01948"/>
    <s v="C0584"/>
    <x v="4"/>
    <x v="1"/>
    <d v="2026-01-07T19:26:00"/>
    <d v="2026-01-09T16:26:00"/>
    <x v="16"/>
    <x v="0"/>
    <s v="No"/>
    <n v="4"/>
    <s v="Yes"/>
    <n v="45"/>
    <s v="No"/>
    <x v="2"/>
    <n v="1.875"/>
    <s v="Team3"/>
    <s v="Junior"/>
    <s v="Evening"/>
  </r>
  <r>
    <s v="T01949"/>
    <s v="C4146"/>
    <x v="2"/>
    <x v="0"/>
    <d v="2026-03-20T21:45:00"/>
    <d v="2026-03-21T02:45:00"/>
    <x v="6"/>
    <x v="0"/>
    <s v="No"/>
    <n v="3"/>
    <s v="Yes"/>
    <n v="5.0000000000582077"/>
    <s v="No"/>
    <x v="1"/>
    <n v="0.20833333333575865"/>
    <s v="Team3"/>
    <s v="Mid"/>
    <s v="Night"/>
  </r>
  <r>
    <s v="T01950"/>
    <s v="C2585"/>
    <x v="4"/>
    <x v="1"/>
    <d v="2026-03-23T12:38:00"/>
    <d v="2026-03-25T13:38:00"/>
    <x v="4"/>
    <x v="1"/>
    <s v="No"/>
    <n v="4"/>
    <s v="No"/>
    <n v="49.000000000116415"/>
    <s v="Yes"/>
    <x v="1"/>
    <n v="2.0416666666715173"/>
    <s v="Team5"/>
    <s v="Senior"/>
    <s v="Evening"/>
  </r>
  <r>
    <s v="T01951"/>
    <s v="C2355"/>
    <x v="2"/>
    <x v="1"/>
    <d v="2026-02-09T13:39:00"/>
    <d v="2026-02-10T23:39:00"/>
    <x v="8"/>
    <x v="0"/>
    <s v="No"/>
    <n v="2"/>
    <s v="Yes"/>
    <n v="34.000000000116415"/>
    <s v="No"/>
    <x v="0"/>
    <n v="1.4166666666715173"/>
    <s v="Team5"/>
    <s v="Senior"/>
    <s v="Morning"/>
  </r>
  <r>
    <s v="T01952"/>
    <s v="C3874"/>
    <x v="1"/>
    <x v="1"/>
    <d v="2026-01-17T08:21:00"/>
    <d v="2026-01-19T15:21:00"/>
    <x v="46"/>
    <x v="2"/>
    <s v="No"/>
    <n v="3"/>
    <s v="No"/>
    <n v="54.999999999941792"/>
    <s v="Yes"/>
    <x v="2"/>
    <n v="2.2916666666642413"/>
    <s v="Team5"/>
    <s v="Senior"/>
    <s v="Evening"/>
  </r>
  <r>
    <s v="T01953"/>
    <s v="C4063"/>
    <x v="4"/>
    <x v="2"/>
    <d v="2026-01-13T07:51:00"/>
    <d v="2026-01-15T22:51:00"/>
    <x v="24"/>
    <x v="2"/>
    <s v="No"/>
    <n v="5"/>
    <s v="No"/>
    <n v="63"/>
    <s v="Yes"/>
    <x v="2"/>
    <n v="2.625"/>
    <s v="Team4"/>
    <s v="Mid"/>
    <s v="Night"/>
  </r>
  <r>
    <s v="T01954"/>
    <s v="C0097"/>
    <x v="0"/>
    <x v="0"/>
    <d v="2026-01-11T20:52:00"/>
    <d v="2026-01-11T22:52:00"/>
    <x v="46"/>
    <x v="2"/>
    <s v="No"/>
    <n v="5"/>
    <s v="No"/>
    <n v="2.0000000000582077"/>
    <s v="No"/>
    <x v="2"/>
    <n v="8.3333333335758653E-2"/>
    <s v="Team5"/>
    <s v="Senior"/>
    <s v="Evening"/>
  </r>
  <r>
    <s v="T01955"/>
    <s v="C3924"/>
    <x v="1"/>
    <x v="0"/>
    <d v="2026-01-06T21:13:00"/>
    <d v="2026-01-08T02:13:00"/>
    <x v="22"/>
    <x v="1"/>
    <s v="No"/>
    <n v="4"/>
    <s v="No"/>
    <n v="29.000000000058208"/>
    <s v="No"/>
    <x v="2"/>
    <n v="1.2083333333357587"/>
    <s v="Team4"/>
    <s v="Junior"/>
    <s v="Morning"/>
  </r>
  <r>
    <s v="T01956"/>
    <s v="C3423"/>
    <x v="4"/>
    <x v="1"/>
    <d v="2026-01-04T17:09:00"/>
    <d v="2026-01-06T10:09:00"/>
    <x v="45"/>
    <x v="0"/>
    <s v="No"/>
    <n v="5"/>
    <s v="Yes"/>
    <n v="41.000000000058208"/>
    <s v="No"/>
    <x v="2"/>
    <n v="1.7083333333357587"/>
    <s v="Team4"/>
    <s v="Mid"/>
    <s v="Morning"/>
  </r>
  <r>
    <s v="T01957"/>
    <s v="C4523"/>
    <x v="1"/>
    <x v="0"/>
    <d v="2026-01-04T20:06:00"/>
    <d v="2026-01-05T19:06:00"/>
    <x v="4"/>
    <x v="0"/>
    <s v="No"/>
    <n v="5"/>
    <s v="Yes"/>
    <n v="22.999999999883585"/>
    <s v="No"/>
    <x v="2"/>
    <n v="0.95833333332848269"/>
    <s v="Team5"/>
    <s v="Senior"/>
    <s v="Evening"/>
  </r>
  <r>
    <s v="T01958"/>
    <s v="C0373"/>
    <x v="3"/>
    <x v="2"/>
    <d v="2026-03-18T17:20:00"/>
    <d v="2026-03-22T11:20:00"/>
    <x v="14"/>
    <x v="0"/>
    <s v="No"/>
    <n v="4"/>
    <s v="Yes"/>
    <n v="90"/>
    <s v="Yes"/>
    <x v="1"/>
    <n v="3.75"/>
    <s v="Team4"/>
    <s v="Senior"/>
    <s v="Night"/>
  </r>
  <r>
    <s v="T01959"/>
    <s v="C2872"/>
    <x v="1"/>
    <x v="1"/>
    <d v="2026-02-27T23:36:00"/>
    <d v="2026-03-01T16:36:00"/>
    <x v="28"/>
    <x v="0"/>
    <s v="No"/>
    <n v="3"/>
    <s v="Yes"/>
    <n v="41.000000000058208"/>
    <s v="No"/>
    <x v="0"/>
    <n v="1.7083333333357587"/>
    <s v="Team3"/>
    <s v="Mid"/>
    <s v="Night"/>
  </r>
  <r>
    <s v="T01960"/>
    <s v="C4479"/>
    <x v="0"/>
    <x v="2"/>
    <d v="2026-01-10T23:29:00"/>
    <d v="2026-01-11T06:29:00"/>
    <x v="14"/>
    <x v="0"/>
    <s v="No"/>
    <n v="4"/>
    <s v="Yes"/>
    <n v="6.9999999999417923"/>
    <s v="No"/>
    <x v="2"/>
    <n v="0.29166666666424135"/>
    <s v="Team4"/>
    <s v="Senior"/>
    <s v="Night"/>
  </r>
  <r>
    <s v="T01961"/>
    <s v="C4058"/>
    <x v="2"/>
    <x v="0"/>
    <d v="2026-03-18T03:25:00"/>
    <d v="2026-03-18T07:25:00"/>
    <x v="3"/>
    <x v="0"/>
    <s v="No"/>
    <n v="1"/>
    <s v="Yes"/>
    <n v="4.0000000001164153"/>
    <s v="No"/>
    <x v="1"/>
    <n v="0.16666666667151731"/>
    <s v="Team5"/>
    <s v="Senior"/>
    <s v="Morning"/>
  </r>
  <r>
    <s v="T01962"/>
    <s v="C3461"/>
    <x v="1"/>
    <x v="0"/>
    <d v="2026-03-16T21:56:00"/>
    <d v="2026-03-18T18:56:00"/>
    <x v="29"/>
    <x v="0"/>
    <s v="No"/>
    <n v="3"/>
    <s v="Yes"/>
    <n v="45"/>
    <s v="No"/>
    <x v="1"/>
    <n v="1.875"/>
    <s v="Team3"/>
    <s v="Mid"/>
    <s v="Evening"/>
  </r>
  <r>
    <s v="T01963"/>
    <s v="C3692"/>
    <x v="0"/>
    <x v="2"/>
    <d v="2026-03-11T17:46:00"/>
    <d v="2026-03-13T02:46:00"/>
    <x v="38"/>
    <x v="0"/>
    <s v="No"/>
    <n v="4"/>
    <s v="Yes"/>
    <n v="33"/>
    <s v="No"/>
    <x v="1"/>
    <n v="1.375"/>
    <s v="Team5"/>
    <s v="Senior"/>
    <s v="Evening"/>
  </r>
  <r>
    <s v="T01964"/>
    <s v="C1788"/>
    <x v="2"/>
    <x v="0"/>
    <d v="2026-02-21T06:16:00"/>
    <d v="2026-02-21T10:16:00"/>
    <x v="34"/>
    <x v="0"/>
    <s v="No"/>
    <n v="5"/>
    <s v="Yes"/>
    <n v="3.9999999999417923"/>
    <s v="No"/>
    <x v="0"/>
    <n v="0.16666666666424135"/>
    <s v="Team3"/>
    <s v="Senior"/>
    <s v="Night"/>
  </r>
  <r>
    <s v="T01965"/>
    <s v="C4921"/>
    <x v="0"/>
    <x v="2"/>
    <d v="2026-01-11T17:33:00"/>
    <d v="2026-01-13T11:33:00"/>
    <x v="24"/>
    <x v="1"/>
    <s v="No"/>
    <n v="3"/>
    <s v="No"/>
    <n v="42"/>
    <s v="No"/>
    <x v="2"/>
    <n v="1.75"/>
    <s v="Team4"/>
    <s v="Mid"/>
    <s v="Night"/>
  </r>
  <r>
    <s v="T01966"/>
    <s v="C3459"/>
    <x v="2"/>
    <x v="0"/>
    <d v="2026-03-23T18:12:00"/>
    <d v="2026-03-25T03:12:00"/>
    <x v="19"/>
    <x v="0"/>
    <s v="No"/>
    <n v="4"/>
    <s v="Yes"/>
    <n v="33"/>
    <s v="No"/>
    <x v="1"/>
    <n v="1.375"/>
    <s v="Team5"/>
    <s v="Mid"/>
    <s v="Night"/>
  </r>
  <r>
    <s v="T01967"/>
    <s v="C4364"/>
    <x v="1"/>
    <x v="2"/>
    <d v="2026-02-09T03:01:00"/>
    <d v="2026-02-12T05:01:00"/>
    <x v="18"/>
    <x v="0"/>
    <s v="No"/>
    <n v="4"/>
    <s v="Yes"/>
    <n v="73.999999999883585"/>
    <s v="Yes"/>
    <x v="0"/>
    <n v="3.0833333333284827"/>
    <s v="Team1"/>
    <s v="Mid"/>
    <s v="Morning"/>
  </r>
  <r>
    <s v="T01968"/>
    <s v="C2530"/>
    <x v="1"/>
    <x v="0"/>
    <d v="2026-01-03T06:51:00"/>
    <d v="2026-01-04T07:51:00"/>
    <x v="25"/>
    <x v="0"/>
    <s v="No"/>
    <n v="4"/>
    <s v="Yes"/>
    <n v="24.999999999941792"/>
    <s v="No"/>
    <x v="2"/>
    <n v="1.0416666666642413"/>
    <s v="Team4"/>
    <s v="Junior"/>
    <s v="Night"/>
  </r>
  <r>
    <s v="T01969"/>
    <s v="C0316"/>
    <x v="4"/>
    <x v="1"/>
    <d v="2026-02-02T19:34:00"/>
    <d v="2026-02-03T19:34:00"/>
    <x v="25"/>
    <x v="0"/>
    <s v="No"/>
    <n v="4"/>
    <s v="Yes"/>
    <n v="24"/>
    <s v="No"/>
    <x v="0"/>
    <n v="1"/>
    <s v="Team4"/>
    <s v="Junior"/>
    <s v="Night"/>
  </r>
  <r>
    <s v="T01970"/>
    <s v="C3857"/>
    <x v="2"/>
    <x v="1"/>
    <d v="2026-03-05T23:44:00"/>
    <d v="2026-03-06T03:44:00"/>
    <x v="14"/>
    <x v="0"/>
    <s v="No"/>
    <n v="4"/>
    <s v="Yes"/>
    <n v="3.9999999999417923"/>
    <s v="No"/>
    <x v="1"/>
    <n v="0.16666666666424135"/>
    <s v="Team4"/>
    <s v="Senior"/>
    <s v="Night"/>
  </r>
  <r>
    <s v="T01971"/>
    <s v="C0048"/>
    <x v="0"/>
    <x v="1"/>
    <d v="2026-01-31T22:56:00"/>
    <d v="2026-02-01T07:56:00"/>
    <x v="21"/>
    <x v="0"/>
    <s v="No"/>
    <n v="4"/>
    <s v="Yes"/>
    <n v="9"/>
    <s v="No"/>
    <x v="2"/>
    <n v="0.375"/>
    <s v="Team4"/>
    <s v="Senior"/>
    <s v="Night"/>
  </r>
  <r>
    <s v="T01972"/>
    <s v="C3249"/>
    <x v="0"/>
    <x v="1"/>
    <d v="2026-01-23T19:44:00"/>
    <d v="2026-01-25T08:44:00"/>
    <x v="40"/>
    <x v="0"/>
    <s v="No"/>
    <n v="5"/>
    <s v="Yes"/>
    <n v="36.999999999941792"/>
    <s v="No"/>
    <x v="2"/>
    <n v="1.5416666666642413"/>
    <s v="Team4"/>
    <s v="Senior"/>
    <s v="Morning"/>
  </r>
  <r>
    <s v="T01973"/>
    <s v="C1224"/>
    <x v="3"/>
    <x v="1"/>
    <d v="2026-02-16T11:53:00"/>
    <d v="2026-02-19T08:53:00"/>
    <x v="12"/>
    <x v="0"/>
    <s v="No"/>
    <n v="3"/>
    <s v="Yes"/>
    <n v="69"/>
    <s v="Yes"/>
    <x v="0"/>
    <n v="2.875"/>
    <s v="Team1"/>
    <s v="Junior"/>
    <s v="Morning"/>
  </r>
  <r>
    <s v="T01974"/>
    <s v="C4769"/>
    <x v="4"/>
    <x v="1"/>
    <d v="2026-02-17T03:32:00"/>
    <d v="2026-02-18T19:32:00"/>
    <x v="36"/>
    <x v="0"/>
    <s v="No"/>
    <n v="5"/>
    <s v="Yes"/>
    <n v="39.999999999941792"/>
    <s v="No"/>
    <x v="0"/>
    <n v="1.6666666666642413"/>
    <s v="Team1"/>
    <s v="Junior"/>
    <s v="Morning"/>
  </r>
  <r>
    <s v="T01975"/>
    <s v="C2402"/>
    <x v="0"/>
    <x v="0"/>
    <d v="2026-01-15T15:06:00"/>
    <d v="2026-01-17T14:06:00"/>
    <x v="29"/>
    <x v="0"/>
    <s v="No"/>
    <n v="4"/>
    <s v="Yes"/>
    <n v="47.000000000058208"/>
    <s v="No"/>
    <x v="2"/>
    <n v="1.9583333333357587"/>
    <s v="Team3"/>
    <s v="Mid"/>
    <s v="Evening"/>
  </r>
  <r>
    <s v="T01976"/>
    <s v="C4534"/>
    <x v="3"/>
    <x v="0"/>
    <d v="2026-02-23T05:32:00"/>
    <d v="2026-02-24T10:32:00"/>
    <x v="14"/>
    <x v="0"/>
    <s v="No"/>
    <n v="4"/>
    <s v="Yes"/>
    <n v="28.999999999883585"/>
    <s v="No"/>
    <x v="0"/>
    <n v="1.2083333333284827"/>
    <s v="Team4"/>
    <s v="Senior"/>
    <s v="Night"/>
  </r>
  <r>
    <s v="T01977"/>
    <s v="C2460"/>
    <x v="4"/>
    <x v="0"/>
    <d v="2026-01-18T01:08:00"/>
    <d v="2026-01-19T00:08:00"/>
    <x v="26"/>
    <x v="0"/>
    <s v="No"/>
    <n v="5"/>
    <s v="Yes"/>
    <n v="23.000000000058208"/>
    <s v="No"/>
    <x v="2"/>
    <n v="0.95833333333575865"/>
    <s v="Team5"/>
    <s v="Senior"/>
    <s v="Night"/>
  </r>
  <r>
    <s v="T01978"/>
    <s v="C4895"/>
    <x v="0"/>
    <x v="0"/>
    <d v="2026-03-25T15:57:00"/>
    <d v="2026-03-26T03:57:00"/>
    <x v="12"/>
    <x v="0"/>
    <s v="No"/>
    <n v="4"/>
    <s v="Yes"/>
    <n v="12"/>
    <s v="No"/>
    <x v="1"/>
    <n v="0.5"/>
    <s v="Team1"/>
    <s v="Junior"/>
    <s v="Morning"/>
  </r>
  <r>
    <s v="T01979"/>
    <s v="C1192"/>
    <x v="4"/>
    <x v="1"/>
    <d v="2026-01-26T14:45:00"/>
    <d v="2026-01-28T20:45:00"/>
    <x v="31"/>
    <x v="0"/>
    <s v="No"/>
    <n v="4"/>
    <s v="Yes"/>
    <n v="54"/>
    <s v="Yes"/>
    <x v="2"/>
    <n v="2.25"/>
    <s v="Team4"/>
    <s v="Senior"/>
    <s v="Evening"/>
  </r>
  <r>
    <s v="T01980"/>
    <s v="C0082"/>
    <x v="4"/>
    <x v="0"/>
    <d v="2026-01-09T02:58:00"/>
    <d v="2026-01-10T05:58:00"/>
    <x v="34"/>
    <x v="1"/>
    <s v="Yes"/>
    <n v="4"/>
    <s v="No"/>
    <n v="27"/>
    <s v="No"/>
    <x v="2"/>
    <n v="1.125"/>
    <s v="Team3"/>
    <s v="Senior"/>
    <s v="Night"/>
  </r>
  <r>
    <s v="T01981"/>
    <s v="C1046"/>
    <x v="0"/>
    <x v="0"/>
    <d v="2026-02-18T09:04:00"/>
    <d v="2026-02-19T18:04:00"/>
    <x v="21"/>
    <x v="0"/>
    <s v="Yes"/>
    <n v="3"/>
    <s v="Yes"/>
    <n v="33"/>
    <s v="No"/>
    <x v="0"/>
    <n v="1.375"/>
    <s v="Team4"/>
    <s v="Senior"/>
    <s v="Night"/>
  </r>
  <r>
    <s v="T01982"/>
    <s v="C2558"/>
    <x v="0"/>
    <x v="2"/>
    <d v="2026-01-12T12:01:00"/>
    <d v="2026-01-13T11:01:00"/>
    <x v="19"/>
    <x v="1"/>
    <s v="No"/>
    <n v="3"/>
    <s v="No"/>
    <n v="22.999999999883585"/>
    <s v="No"/>
    <x v="2"/>
    <n v="0.95833333332848269"/>
    <s v="Team5"/>
    <s v="Mid"/>
    <s v="Night"/>
  </r>
  <r>
    <s v="T01983"/>
    <s v="C3386"/>
    <x v="2"/>
    <x v="2"/>
    <d v="2026-02-22T01:04:00"/>
    <d v="2026-02-22T12:04:00"/>
    <x v="39"/>
    <x v="0"/>
    <s v="No"/>
    <n v="5"/>
    <s v="Yes"/>
    <n v="11.000000000058208"/>
    <s v="No"/>
    <x v="0"/>
    <n v="0.45833333333575865"/>
    <s v="Team5"/>
    <s v="Junior"/>
    <s v="Evening"/>
  </r>
  <r>
    <s v="T01984"/>
    <s v="C0633"/>
    <x v="1"/>
    <x v="2"/>
    <d v="2026-01-15T09:01:00"/>
    <d v="2026-01-15T15:01:00"/>
    <x v="49"/>
    <x v="1"/>
    <s v="No"/>
    <n v="3"/>
    <s v="No"/>
    <n v="6"/>
    <s v="No"/>
    <x v="2"/>
    <n v="0.25"/>
    <s v="Team5"/>
    <s v="Mid"/>
    <s v="Evening"/>
  </r>
  <r>
    <s v="T01985"/>
    <s v="C0087"/>
    <x v="0"/>
    <x v="0"/>
    <d v="2026-03-11T04:57:00"/>
    <d v="2026-03-11T20:57:00"/>
    <x v="29"/>
    <x v="0"/>
    <s v="No"/>
    <n v="4"/>
    <s v="Yes"/>
    <n v="15.999999999941792"/>
    <s v="No"/>
    <x v="1"/>
    <n v="0.66666666666424135"/>
    <s v="Team3"/>
    <s v="Mid"/>
    <s v="Evening"/>
  </r>
  <r>
    <s v="T01986"/>
    <s v="C1053"/>
    <x v="2"/>
    <x v="1"/>
    <d v="2026-02-11T01:52:00"/>
    <d v="2026-02-13T13:52:00"/>
    <x v="36"/>
    <x v="0"/>
    <s v="No"/>
    <n v="4"/>
    <s v="Yes"/>
    <n v="60"/>
    <s v="Yes"/>
    <x v="0"/>
    <n v="2.5"/>
    <s v="Team1"/>
    <s v="Junior"/>
    <s v="Morning"/>
  </r>
  <r>
    <s v="T01987"/>
    <s v="C3099"/>
    <x v="2"/>
    <x v="1"/>
    <d v="2026-01-14T22:35:00"/>
    <d v="2026-01-16T12:35:00"/>
    <x v="32"/>
    <x v="0"/>
    <s v="No"/>
    <n v="3"/>
    <s v="Yes"/>
    <n v="38.000000000058208"/>
    <s v="No"/>
    <x v="2"/>
    <n v="1.5833333333357587"/>
    <s v="Team3"/>
    <s v="Mid"/>
    <s v="Evening"/>
  </r>
  <r>
    <s v="T01988"/>
    <s v="C0039"/>
    <x v="2"/>
    <x v="1"/>
    <d v="2026-03-01T13:13:00"/>
    <d v="2026-03-04T08:13:00"/>
    <x v="48"/>
    <x v="1"/>
    <s v="No"/>
    <n v="4"/>
    <s v="No"/>
    <n v="67.000000000116415"/>
    <s v="Yes"/>
    <x v="1"/>
    <n v="2.7916666666715173"/>
    <s v="Team1"/>
    <s v="Mid"/>
    <s v="Morning"/>
  </r>
  <r>
    <s v="T01989"/>
    <s v="C4175"/>
    <x v="2"/>
    <x v="2"/>
    <d v="2026-02-16T06:47:00"/>
    <d v="2026-02-19T17:47:00"/>
    <x v="33"/>
    <x v="0"/>
    <s v="No"/>
    <n v="5"/>
    <s v="Yes"/>
    <n v="83.000000000058208"/>
    <s v="Yes"/>
    <x v="0"/>
    <n v="3.4583333333357587"/>
    <s v="Team5"/>
    <s v="Junior"/>
    <s v="Night"/>
  </r>
  <r>
    <s v="T01990"/>
    <s v="C4284"/>
    <x v="1"/>
    <x v="0"/>
    <d v="2026-03-15T07:28:00"/>
    <d v="2026-03-15T18:28:00"/>
    <x v="31"/>
    <x v="0"/>
    <s v="No"/>
    <n v="2"/>
    <s v="Yes"/>
    <n v="10.999999999883585"/>
    <s v="No"/>
    <x v="1"/>
    <n v="0.45833333332848269"/>
    <s v="Team4"/>
    <s v="Senior"/>
    <s v="Evening"/>
  </r>
  <r>
    <s v="T01991"/>
    <s v="C4094"/>
    <x v="0"/>
    <x v="0"/>
    <d v="2026-01-22T00:14:00"/>
    <d v="2026-01-23T08:14:00"/>
    <x v="14"/>
    <x v="0"/>
    <s v="No"/>
    <n v="5"/>
    <s v="Yes"/>
    <n v="31.999999999883585"/>
    <s v="No"/>
    <x v="2"/>
    <n v="1.3333333333284827"/>
    <s v="Team4"/>
    <s v="Senior"/>
    <s v="Night"/>
  </r>
  <r>
    <s v="T01992"/>
    <s v="C3571"/>
    <x v="0"/>
    <x v="0"/>
    <d v="2026-03-07T07:10:00"/>
    <d v="2026-03-08T16:10:00"/>
    <x v="27"/>
    <x v="1"/>
    <s v="No"/>
    <n v="2"/>
    <s v="No"/>
    <n v="33"/>
    <s v="No"/>
    <x v="1"/>
    <n v="1.375"/>
    <s v="Team1"/>
    <s v="Junior"/>
    <s v="Morning"/>
  </r>
  <r>
    <s v="T01993"/>
    <s v="C3066"/>
    <x v="0"/>
    <x v="0"/>
    <d v="2026-01-09T21:05:00"/>
    <d v="2026-01-10T15:05:00"/>
    <x v="1"/>
    <x v="0"/>
    <s v="No"/>
    <n v="3"/>
    <s v="Yes"/>
    <n v="18"/>
    <s v="No"/>
    <x v="2"/>
    <n v="0.75"/>
    <s v="Team4"/>
    <s v="Senior"/>
    <s v="Evening"/>
  </r>
  <r>
    <s v="T01994"/>
    <s v="C4209"/>
    <x v="4"/>
    <x v="0"/>
    <d v="2026-02-21T21:48:00"/>
    <d v="2026-02-23T20:48:00"/>
    <x v="20"/>
    <x v="0"/>
    <s v="Yes"/>
    <n v="2"/>
    <s v="Yes"/>
    <n v="47.000000000058208"/>
    <s v="No"/>
    <x v="0"/>
    <n v="1.9583333333357587"/>
    <s v="Team4"/>
    <s v="Junior"/>
    <s v="Evening"/>
  </r>
  <r>
    <s v="T01995"/>
    <s v="C0565"/>
    <x v="2"/>
    <x v="0"/>
    <d v="2026-01-31T14:49:00"/>
    <d v="2026-02-01T19:49:00"/>
    <x v="1"/>
    <x v="0"/>
    <s v="No"/>
    <n v="3"/>
    <s v="Yes"/>
    <n v="29.000000000058208"/>
    <s v="No"/>
    <x v="2"/>
    <n v="1.2083333333357587"/>
    <s v="Team4"/>
    <s v="Senior"/>
    <s v="Evening"/>
  </r>
  <r>
    <s v="T01996"/>
    <s v="C3063"/>
    <x v="3"/>
    <x v="2"/>
    <d v="2026-01-06T16:56:00"/>
    <d v="2026-01-09T12:56:00"/>
    <x v="26"/>
    <x v="0"/>
    <s v="No"/>
    <n v="4"/>
    <s v="Yes"/>
    <n v="68.000000000058208"/>
    <s v="Yes"/>
    <x v="2"/>
    <n v="2.8333333333357587"/>
    <s v="Team5"/>
    <s v="Senior"/>
    <s v="Night"/>
  </r>
  <r>
    <s v="T01997"/>
    <s v="C4626"/>
    <x v="4"/>
    <x v="2"/>
    <d v="2026-02-14T11:36:00"/>
    <d v="2026-02-17T00:36:00"/>
    <x v="13"/>
    <x v="0"/>
    <s v="Yes"/>
    <n v="3"/>
    <s v="Yes"/>
    <n v="61.000000000116415"/>
    <s v="Yes"/>
    <x v="0"/>
    <n v="2.5416666666715173"/>
    <s v="Team5"/>
    <s v="Junior"/>
    <s v="Evening"/>
  </r>
  <r>
    <s v="T01998"/>
    <s v="C4617"/>
    <x v="4"/>
    <x v="1"/>
    <d v="2026-03-09T05:59:00"/>
    <d v="2026-03-11T12:59:00"/>
    <x v="30"/>
    <x v="0"/>
    <s v="No"/>
    <n v="5"/>
    <s v="Yes"/>
    <n v="55.000000000116415"/>
    <s v="Yes"/>
    <x v="1"/>
    <n v="2.2916666666715173"/>
    <s v="Team4"/>
    <s v="Mid"/>
    <s v="Night"/>
  </r>
  <r>
    <s v="T01999"/>
    <s v="C0090"/>
    <x v="0"/>
    <x v="0"/>
    <d v="2026-02-10T15:49:00"/>
    <d v="2026-02-12T07:49:00"/>
    <x v="21"/>
    <x v="0"/>
    <s v="No"/>
    <n v="2"/>
    <s v="Yes"/>
    <n v="39.999999999941792"/>
    <s v="No"/>
    <x v="0"/>
    <n v="1.6666666666642413"/>
    <s v="Team4"/>
    <s v="Senior"/>
    <s v="Night"/>
  </r>
  <r>
    <s v="T02000"/>
    <s v="C2617"/>
    <x v="1"/>
    <x v="1"/>
    <d v="2026-02-09T04:10:00"/>
    <d v="2026-02-10T08:10:00"/>
    <x v="7"/>
    <x v="0"/>
    <s v="No"/>
    <n v="5"/>
    <s v="Yes"/>
    <n v="28.000000000116415"/>
    <s v="No"/>
    <x v="0"/>
    <n v="1.1666666666715173"/>
    <s v="Team2"/>
    <s v="Junior"/>
    <s v="Night"/>
  </r>
  <r>
    <s v="T02001"/>
    <s v="C2329"/>
    <x v="1"/>
    <x v="2"/>
    <d v="2026-01-30T00:09:00"/>
    <d v="2026-01-30T19:09:00"/>
    <x v="7"/>
    <x v="0"/>
    <s v="No"/>
    <n v="4"/>
    <s v="Yes"/>
    <n v="19.000000000116415"/>
    <s v="No"/>
    <x v="2"/>
    <n v="0.79166666667151731"/>
    <s v="Team2"/>
    <s v="Junior"/>
    <s v="Night"/>
  </r>
  <r>
    <s v="T02002"/>
    <s v="C2000"/>
    <x v="4"/>
    <x v="1"/>
    <d v="2026-03-16T00:10:00"/>
    <d v="2026-03-16T22:10:00"/>
    <x v="47"/>
    <x v="0"/>
    <s v="No"/>
    <n v="5"/>
    <s v="Yes"/>
    <n v="21.999999999941792"/>
    <s v="No"/>
    <x v="1"/>
    <n v="0.91666666666424135"/>
    <s v="Team4"/>
    <s v="Senior"/>
    <s v="Night"/>
  </r>
  <r>
    <s v="T02003"/>
    <s v="C2563"/>
    <x v="3"/>
    <x v="0"/>
    <d v="2026-03-09T02:53:00"/>
    <d v="2026-03-10T02:53:00"/>
    <x v="34"/>
    <x v="0"/>
    <s v="Yes"/>
    <n v="3"/>
    <s v="Yes"/>
    <n v="24"/>
    <s v="No"/>
    <x v="1"/>
    <n v="1"/>
    <s v="Team3"/>
    <s v="Senior"/>
    <s v="Night"/>
  </r>
  <r>
    <s v="T02004"/>
    <s v="C4295"/>
    <x v="2"/>
    <x v="1"/>
    <d v="2026-01-07T05:25:00"/>
    <d v="2026-01-09T22:25:00"/>
    <x v="4"/>
    <x v="0"/>
    <s v="No"/>
    <n v="5"/>
    <s v="Yes"/>
    <n v="65.000000000058208"/>
    <s v="Yes"/>
    <x v="2"/>
    <n v="2.7083333333357587"/>
    <s v="Team5"/>
    <s v="Senior"/>
    <s v="Evening"/>
  </r>
  <r>
    <s v="T02005"/>
    <s v="C2455"/>
    <x v="3"/>
    <x v="0"/>
    <d v="2026-01-15T03:52:00"/>
    <d v="2026-01-15T15:52:00"/>
    <x v="35"/>
    <x v="0"/>
    <s v="Yes"/>
    <n v="3"/>
    <s v="Yes"/>
    <n v="12"/>
    <s v="No"/>
    <x v="2"/>
    <n v="0.5"/>
    <s v="Team1"/>
    <s v="Senior"/>
    <s v="Night"/>
  </r>
  <r>
    <s v="T02006"/>
    <s v="C4108"/>
    <x v="0"/>
    <x v="2"/>
    <d v="2026-01-06T01:23:00"/>
    <d v="2026-01-06T09:23:00"/>
    <x v="25"/>
    <x v="2"/>
    <s v="No"/>
    <n v="5"/>
    <s v="No"/>
    <n v="8.0000000000582077"/>
    <s v="No"/>
    <x v="2"/>
    <n v="0.33333333333575865"/>
    <s v="Team4"/>
    <s v="Junior"/>
    <s v="Night"/>
  </r>
  <r>
    <s v="T02007"/>
    <s v="C1666"/>
    <x v="1"/>
    <x v="1"/>
    <d v="2026-01-09T11:36:00"/>
    <d v="2026-01-12T09:36:00"/>
    <x v="17"/>
    <x v="0"/>
    <s v="No"/>
    <n v="1"/>
    <s v="Yes"/>
    <n v="70.000000000116415"/>
    <s v="Yes"/>
    <x v="2"/>
    <n v="2.9166666666715173"/>
    <s v="Team2"/>
    <s v="Junior"/>
    <s v="Night"/>
  </r>
  <r>
    <s v="T02008"/>
    <s v="C0298"/>
    <x v="1"/>
    <x v="2"/>
    <d v="2026-02-06T17:12:00"/>
    <d v="2026-02-10T10:12:00"/>
    <x v="47"/>
    <x v="1"/>
    <s v="No"/>
    <n v="3"/>
    <s v="No"/>
    <n v="89.000000000058208"/>
    <s v="Yes"/>
    <x v="0"/>
    <n v="3.7083333333357587"/>
    <s v="Team4"/>
    <s v="Senior"/>
    <s v="Night"/>
  </r>
  <r>
    <s v="T02009"/>
    <s v="C1941"/>
    <x v="2"/>
    <x v="0"/>
    <d v="2026-02-19T02:25:00"/>
    <d v="2026-02-19T16:25:00"/>
    <x v="4"/>
    <x v="0"/>
    <s v="No"/>
    <n v="3"/>
    <s v="Yes"/>
    <n v="14.000000000058208"/>
    <s v="No"/>
    <x v="0"/>
    <n v="0.58333333333575865"/>
    <s v="Team5"/>
    <s v="Senior"/>
    <s v="Evening"/>
  </r>
  <r>
    <s v="T02010"/>
    <s v="C3616"/>
    <x v="3"/>
    <x v="1"/>
    <d v="2026-03-23T15:13:00"/>
    <d v="2026-03-23T22:13:00"/>
    <x v="15"/>
    <x v="0"/>
    <s v="No"/>
    <n v="4"/>
    <s v="Yes"/>
    <n v="6.9999999999417923"/>
    <s v="No"/>
    <x v="1"/>
    <n v="0.29166666666424135"/>
    <s v="Team5"/>
    <s v="Junior"/>
    <s v="Evening"/>
  </r>
  <r>
    <s v="T02011"/>
    <s v="C3161"/>
    <x v="3"/>
    <x v="2"/>
    <d v="2026-03-23T09:44:00"/>
    <d v="2026-03-24T02:44:00"/>
    <x v="29"/>
    <x v="0"/>
    <s v="No"/>
    <n v="3"/>
    <s v="Yes"/>
    <n v="17.000000000058208"/>
    <s v="No"/>
    <x v="1"/>
    <n v="0.70833333333575865"/>
    <s v="Team3"/>
    <s v="Mid"/>
    <s v="Evening"/>
  </r>
  <r>
    <s v="T02012"/>
    <s v="C1383"/>
    <x v="3"/>
    <x v="1"/>
    <d v="2026-03-16T01:57:00"/>
    <d v="2026-03-18T12:57:00"/>
    <x v="32"/>
    <x v="1"/>
    <s v="No"/>
    <n v="5"/>
    <s v="No"/>
    <n v="58.999999999883585"/>
    <s v="Yes"/>
    <x v="1"/>
    <n v="2.4583333333284827"/>
    <s v="Team3"/>
    <s v="Mid"/>
    <s v="Evening"/>
  </r>
  <r>
    <s v="T02013"/>
    <s v="C3540"/>
    <x v="3"/>
    <x v="1"/>
    <d v="2026-02-14T10:21:00"/>
    <d v="2026-02-15T03:21:00"/>
    <x v="49"/>
    <x v="0"/>
    <s v="No"/>
    <n v="5"/>
    <s v="Yes"/>
    <n v="16.999999999883585"/>
    <s v="No"/>
    <x v="0"/>
    <n v="0.70833333332848269"/>
    <s v="Team5"/>
    <s v="Mid"/>
    <s v="Evening"/>
  </r>
  <r>
    <s v="T02014"/>
    <s v="C2669"/>
    <x v="2"/>
    <x v="2"/>
    <d v="2026-01-06T20:02:00"/>
    <d v="2026-01-09T08:02:00"/>
    <x v="32"/>
    <x v="0"/>
    <s v="No"/>
    <n v="3"/>
    <s v="Yes"/>
    <n v="60"/>
    <s v="Yes"/>
    <x v="2"/>
    <n v="2.5"/>
    <s v="Team3"/>
    <s v="Mid"/>
    <s v="Evening"/>
  </r>
  <r>
    <s v="T02015"/>
    <s v="C3238"/>
    <x v="1"/>
    <x v="1"/>
    <d v="2026-01-20T05:06:00"/>
    <d v="2026-01-21T11:06:00"/>
    <x v="2"/>
    <x v="0"/>
    <s v="No"/>
    <n v="5"/>
    <s v="Yes"/>
    <n v="30"/>
    <s v="No"/>
    <x v="2"/>
    <n v="1.25"/>
    <s v="Team3"/>
    <s v="Senior"/>
    <s v="Evening"/>
  </r>
  <r>
    <s v="T02016"/>
    <s v="C1366"/>
    <x v="1"/>
    <x v="0"/>
    <d v="2026-03-28T17:35:00"/>
    <d v="2026-03-30T12:35:00"/>
    <x v="49"/>
    <x v="1"/>
    <s v="No"/>
    <n v="4"/>
    <s v="No"/>
    <n v="42.999999999941792"/>
    <s v="No"/>
    <x v="1"/>
    <n v="1.7916666666642413"/>
    <s v="Team5"/>
    <s v="Mid"/>
    <s v="Evening"/>
  </r>
  <r>
    <s v="T02017"/>
    <s v="C4133"/>
    <x v="0"/>
    <x v="0"/>
    <d v="2026-03-20T15:54:00"/>
    <d v="2026-03-21T00:54:00"/>
    <x v="42"/>
    <x v="1"/>
    <s v="No"/>
    <n v="4"/>
    <s v="No"/>
    <n v="9"/>
    <s v="No"/>
    <x v="1"/>
    <n v="0.375"/>
    <s v="Team1"/>
    <s v="Senior"/>
    <s v="Evening"/>
  </r>
  <r>
    <s v="T02018"/>
    <s v="C1541"/>
    <x v="1"/>
    <x v="0"/>
    <d v="2026-03-11T15:20:00"/>
    <d v="2026-03-11T17:20:00"/>
    <x v="9"/>
    <x v="0"/>
    <s v="No"/>
    <n v="3"/>
    <s v="Yes"/>
    <n v="1.9999999998835847"/>
    <s v="No"/>
    <x v="1"/>
    <n v="8.3333333328482695E-2"/>
    <s v="Team1"/>
    <s v="Junior"/>
    <s v="Night"/>
  </r>
  <r>
    <s v="T02019"/>
    <s v="C3899"/>
    <x v="2"/>
    <x v="1"/>
    <d v="2026-02-01T18:26:00"/>
    <d v="2026-02-03T14:26:00"/>
    <x v="9"/>
    <x v="0"/>
    <s v="No"/>
    <n v="3"/>
    <s v="Yes"/>
    <n v="44.000000000058208"/>
    <s v="No"/>
    <x v="0"/>
    <n v="1.8333333333357587"/>
    <s v="Team1"/>
    <s v="Junior"/>
    <s v="Night"/>
  </r>
  <r>
    <s v="T02020"/>
    <s v="C2358"/>
    <x v="4"/>
    <x v="2"/>
    <d v="2026-01-28T22:33:00"/>
    <d v="2026-01-30T01:33:00"/>
    <x v="4"/>
    <x v="0"/>
    <s v="No"/>
    <n v="4"/>
    <s v="Yes"/>
    <n v="27"/>
    <s v="No"/>
    <x v="2"/>
    <n v="1.125"/>
    <s v="Team5"/>
    <s v="Senior"/>
    <s v="Evening"/>
  </r>
  <r>
    <s v="T02021"/>
    <s v="C0137"/>
    <x v="4"/>
    <x v="1"/>
    <d v="2026-02-26T06:01:00"/>
    <d v="2026-02-26T13:01:00"/>
    <x v="6"/>
    <x v="0"/>
    <s v="No"/>
    <n v="4"/>
    <s v="Yes"/>
    <n v="6.9999999999417923"/>
    <s v="No"/>
    <x v="0"/>
    <n v="0.29166666666424135"/>
    <s v="Team3"/>
    <s v="Mid"/>
    <s v="Night"/>
  </r>
  <r>
    <s v="T02022"/>
    <s v="C4897"/>
    <x v="2"/>
    <x v="1"/>
    <d v="2026-03-10T09:00:00"/>
    <d v="2026-03-11T09:00:00"/>
    <x v="18"/>
    <x v="0"/>
    <s v="No"/>
    <n v="3"/>
    <s v="Yes"/>
    <n v="24"/>
    <s v="No"/>
    <x v="1"/>
    <n v="1"/>
    <s v="Team1"/>
    <s v="Mid"/>
    <s v="Morning"/>
  </r>
  <r>
    <s v="T02023"/>
    <s v="C2941"/>
    <x v="1"/>
    <x v="1"/>
    <d v="2026-01-27T19:14:00"/>
    <d v="2026-01-29T22:14:00"/>
    <x v="18"/>
    <x v="0"/>
    <s v="No"/>
    <n v="4"/>
    <s v="Yes"/>
    <n v="51"/>
    <s v="Yes"/>
    <x v="2"/>
    <n v="2.125"/>
    <s v="Team1"/>
    <s v="Mid"/>
    <s v="Morning"/>
  </r>
  <r>
    <s v="T02024"/>
    <s v="C2035"/>
    <x v="0"/>
    <x v="1"/>
    <d v="2026-01-18T03:20:00"/>
    <d v="2026-01-19T08:20:00"/>
    <x v="43"/>
    <x v="0"/>
    <s v="No"/>
    <n v="2"/>
    <s v="Yes"/>
    <n v="28.999999999883585"/>
    <s v="No"/>
    <x v="2"/>
    <n v="1.2083333333284827"/>
    <s v="Team1"/>
    <s v="Mid"/>
    <s v="Morning"/>
  </r>
  <r>
    <s v="T02025"/>
    <s v="C2903"/>
    <x v="0"/>
    <x v="2"/>
    <d v="2026-02-11T03:01:00"/>
    <d v="2026-02-13T06:01:00"/>
    <x v="28"/>
    <x v="0"/>
    <s v="No"/>
    <n v="5"/>
    <s v="Yes"/>
    <n v="51"/>
    <s v="Yes"/>
    <x v="0"/>
    <n v="2.125"/>
    <s v="Team3"/>
    <s v="Mid"/>
    <s v="Night"/>
  </r>
  <r>
    <s v="T02026"/>
    <s v="C3303"/>
    <x v="0"/>
    <x v="1"/>
    <d v="2026-01-16T13:02:00"/>
    <d v="2026-01-17T02:02:00"/>
    <x v="7"/>
    <x v="0"/>
    <s v="No"/>
    <n v="5"/>
    <s v="Yes"/>
    <n v="12.999999999941792"/>
    <s v="No"/>
    <x v="2"/>
    <n v="0.54166666666424135"/>
    <s v="Team2"/>
    <s v="Junior"/>
    <s v="Night"/>
  </r>
  <r>
    <s v="T02027"/>
    <s v="C1382"/>
    <x v="3"/>
    <x v="2"/>
    <d v="2026-01-03T13:20:00"/>
    <d v="2026-01-04T13:20:00"/>
    <x v="32"/>
    <x v="0"/>
    <s v="No"/>
    <n v="3"/>
    <s v="Yes"/>
    <n v="24"/>
    <s v="No"/>
    <x v="2"/>
    <n v="1"/>
    <s v="Team3"/>
    <s v="Mid"/>
    <s v="Evening"/>
  </r>
  <r>
    <s v="T02028"/>
    <s v="C0078"/>
    <x v="0"/>
    <x v="2"/>
    <d v="2026-02-11T22:12:00"/>
    <d v="2026-02-13T06:12:00"/>
    <x v="38"/>
    <x v="0"/>
    <s v="No"/>
    <n v="4"/>
    <s v="Yes"/>
    <n v="31.999999999883585"/>
    <s v="No"/>
    <x v="0"/>
    <n v="1.3333333333284827"/>
    <s v="Team5"/>
    <s v="Senior"/>
    <s v="Evening"/>
  </r>
  <r>
    <s v="T02029"/>
    <s v="C3809"/>
    <x v="4"/>
    <x v="1"/>
    <d v="2026-01-31T09:46:00"/>
    <d v="2026-02-02T15:46:00"/>
    <x v="28"/>
    <x v="0"/>
    <s v="No"/>
    <n v="4"/>
    <s v="Yes"/>
    <n v="54"/>
    <s v="Yes"/>
    <x v="2"/>
    <n v="2.25"/>
    <s v="Team3"/>
    <s v="Mid"/>
    <s v="Night"/>
  </r>
  <r>
    <s v="T02030"/>
    <s v="C0871"/>
    <x v="0"/>
    <x v="0"/>
    <d v="2026-01-05T11:11:00"/>
    <d v="2026-01-07T06:11:00"/>
    <x v="37"/>
    <x v="0"/>
    <s v="No"/>
    <n v="4"/>
    <s v="Yes"/>
    <n v="43.000000000116415"/>
    <s v="No"/>
    <x v="2"/>
    <n v="1.7916666666715173"/>
    <s v="Team5"/>
    <s v="Junior"/>
    <s v="Evening"/>
  </r>
  <r>
    <s v="T02031"/>
    <s v="C1601"/>
    <x v="4"/>
    <x v="2"/>
    <d v="2026-03-17T18:42:00"/>
    <d v="2026-03-21T09:42:00"/>
    <x v="37"/>
    <x v="0"/>
    <s v="No"/>
    <n v="5"/>
    <s v="Yes"/>
    <n v="87"/>
    <s v="Yes"/>
    <x v="1"/>
    <n v="3.625"/>
    <s v="Team5"/>
    <s v="Junior"/>
    <s v="Evening"/>
  </r>
  <r>
    <s v="T02032"/>
    <s v="C1032"/>
    <x v="2"/>
    <x v="2"/>
    <d v="2026-03-27T22:14:00"/>
    <d v="2026-03-29T11:14:00"/>
    <x v="29"/>
    <x v="1"/>
    <s v="No"/>
    <n v="3"/>
    <s v="No"/>
    <n v="36.999999999941792"/>
    <s v="No"/>
    <x v="1"/>
    <n v="1.5416666666642413"/>
    <s v="Team3"/>
    <s v="Mid"/>
    <s v="Evening"/>
  </r>
  <r>
    <s v="T02033"/>
    <s v="C0493"/>
    <x v="3"/>
    <x v="0"/>
    <d v="2026-01-27T14:57:00"/>
    <d v="2026-01-27T16:57:00"/>
    <x v="36"/>
    <x v="0"/>
    <s v="Yes"/>
    <n v="3"/>
    <s v="Yes"/>
    <n v="2.0000000000582077"/>
    <s v="No"/>
    <x v="2"/>
    <n v="8.3333333335758653E-2"/>
    <s v="Team1"/>
    <s v="Junior"/>
    <s v="Morning"/>
  </r>
  <r>
    <s v="T02034"/>
    <s v="C3104"/>
    <x v="0"/>
    <x v="2"/>
    <d v="2026-03-03T06:43:00"/>
    <d v="2026-03-03T20:43:00"/>
    <x v="10"/>
    <x v="0"/>
    <s v="No"/>
    <n v="4"/>
    <s v="Yes"/>
    <n v="13.999999999883585"/>
    <s v="No"/>
    <x v="1"/>
    <n v="0.58333333332848269"/>
    <s v="Team1"/>
    <s v="Senior"/>
    <s v="Night"/>
  </r>
  <r>
    <s v="T02035"/>
    <s v="C3172"/>
    <x v="2"/>
    <x v="1"/>
    <d v="2026-03-22T20:00:00"/>
    <d v="2026-03-25T05:00:00"/>
    <x v="16"/>
    <x v="0"/>
    <s v="No"/>
    <n v="5"/>
    <s v="Yes"/>
    <n v="57"/>
    <s v="Yes"/>
    <x v="1"/>
    <n v="2.375"/>
    <s v="Team3"/>
    <s v="Junior"/>
    <s v="Evening"/>
  </r>
  <r>
    <s v="T02036"/>
    <s v="C3779"/>
    <x v="2"/>
    <x v="2"/>
    <d v="2026-02-23T18:27:00"/>
    <d v="2026-02-26T11:27:00"/>
    <x v="30"/>
    <x v="0"/>
    <s v="No"/>
    <n v="3"/>
    <s v="Yes"/>
    <n v="64.999999999883585"/>
    <s v="Yes"/>
    <x v="0"/>
    <n v="2.7083333333284827"/>
    <s v="Team4"/>
    <s v="Mid"/>
    <s v="Night"/>
  </r>
  <r>
    <s v="T02037"/>
    <s v="C4819"/>
    <x v="0"/>
    <x v="2"/>
    <d v="2026-01-16T11:42:00"/>
    <d v="2026-01-18T06:42:00"/>
    <x v="15"/>
    <x v="0"/>
    <s v="No"/>
    <n v="5"/>
    <s v="Yes"/>
    <n v="42.999999999941792"/>
    <s v="No"/>
    <x v="2"/>
    <n v="1.7916666666642413"/>
    <s v="Team5"/>
    <s v="Junior"/>
    <s v="Evening"/>
  </r>
  <r>
    <s v="T02038"/>
    <s v="C4918"/>
    <x v="0"/>
    <x v="2"/>
    <d v="2026-03-05T18:42:00"/>
    <d v="2026-03-08T15:42:00"/>
    <x v="38"/>
    <x v="0"/>
    <s v="No"/>
    <n v="4"/>
    <s v="Yes"/>
    <n v="69"/>
    <s v="Yes"/>
    <x v="1"/>
    <n v="2.875"/>
    <s v="Team5"/>
    <s v="Senior"/>
    <s v="Evening"/>
  </r>
  <r>
    <s v="T02039"/>
    <s v="C4094"/>
    <x v="2"/>
    <x v="0"/>
    <d v="2026-02-08T21:07:00"/>
    <d v="2026-02-09T18:07:00"/>
    <x v="25"/>
    <x v="0"/>
    <s v="No"/>
    <n v="4"/>
    <s v="Yes"/>
    <n v="21"/>
    <s v="No"/>
    <x v="0"/>
    <n v="0.875"/>
    <s v="Team4"/>
    <s v="Junior"/>
    <s v="Night"/>
  </r>
  <r>
    <s v="T02040"/>
    <s v="C3504"/>
    <x v="3"/>
    <x v="0"/>
    <d v="2026-02-04T09:27:00"/>
    <d v="2026-02-05T13:27:00"/>
    <x v="30"/>
    <x v="0"/>
    <s v="No"/>
    <n v="5"/>
    <s v="Yes"/>
    <n v="27.999999999941792"/>
    <s v="No"/>
    <x v="0"/>
    <n v="1.1666666666642413"/>
    <s v="Team4"/>
    <s v="Mid"/>
    <s v="Night"/>
  </r>
  <r>
    <s v="T02041"/>
    <s v="C1665"/>
    <x v="3"/>
    <x v="0"/>
    <d v="2026-03-16T15:31:00"/>
    <d v="2026-03-18T01:31:00"/>
    <x v="1"/>
    <x v="0"/>
    <s v="No"/>
    <n v="4"/>
    <s v="Yes"/>
    <n v="34.000000000116415"/>
    <s v="No"/>
    <x v="1"/>
    <n v="1.4166666666715173"/>
    <s v="Team4"/>
    <s v="Senior"/>
    <s v="Evening"/>
  </r>
  <r>
    <s v="T02042"/>
    <s v="C3775"/>
    <x v="4"/>
    <x v="0"/>
    <d v="2026-02-10T01:25:00"/>
    <d v="2026-02-10T04:25:00"/>
    <x v="1"/>
    <x v="0"/>
    <s v="No"/>
    <n v="4"/>
    <s v="Yes"/>
    <n v="3"/>
    <s v="No"/>
    <x v="0"/>
    <n v="0.125"/>
    <s v="Team4"/>
    <s v="Senior"/>
    <s v="Evening"/>
  </r>
  <r>
    <s v="T02043"/>
    <s v="C0005"/>
    <x v="3"/>
    <x v="2"/>
    <d v="2026-01-30T18:13:00"/>
    <d v="2026-02-03T04:13:00"/>
    <x v="5"/>
    <x v="1"/>
    <s v="No"/>
    <n v="3"/>
    <s v="No"/>
    <n v="81.999999999941792"/>
    <s v="Yes"/>
    <x v="2"/>
    <n v="3.4166666666642413"/>
    <s v="Team1"/>
    <s v="Senior"/>
    <s v="Evening"/>
  </r>
  <r>
    <s v="T02044"/>
    <s v="C0161"/>
    <x v="0"/>
    <x v="2"/>
    <d v="2026-01-02T15:04:00"/>
    <d v="2026-01-04T10:04:00"/>
    <x v="1"/>
    <x v="0"/>
    <s v="No"/>
    <n v="4"/>
    <s v="Yes"/>
    <n v="42.999999999941792"/>
    <s v="No"/>
    <x v="2"/>
    <n v="1.7916666666642413"/>
    <s v="Team4"/>
    <s v="Senior"/>
    <s v="Evening"/>
  </r>
  <r>
    <s v="T02045"/>
    <s v="C2884"/>
    <x v="4"/>
    <x v="1"/>
    <d v="2026-03-29T00:36:00"/>
    <d v="2026-03-29T18:36:00"/>
    <x v="38"/>
    <x v="0"/>
    <s v="No"/>
    <n v="5"/>
    <s v="Yes"/>
    <n v="18"/>
    <s v="No"/>
    <x v="1"/>
    <n v="0.75"/>
    <s v="Team5"/>
    <s v="Senior"/>
    <s v="Evening"/>
  </r>
  <r>
    <s v="T02046"/>
    <s v="C4927"/>
    <x v="3"/>
    <x v="1"/>
    <d v="2026-03-30T05:22:00"/>
    <d v="2026-03-31T03:22:00"/>
    <x v="3"/>
    <x v="0"/>
    <s v="No"/>
    <n v="5"/>
    <s v="Yes"/>
    <n v="21.999999999941792"/>
    <s v="No"/>
    <x v="1"/>
    <n v="0.91666666666424135"/>
    <s v="Team5"/>
    <s v="Senior"/>
    <s v="Morning"/>
  </r>
  <r>
    <s v="T02047"/>
    <s v="C3565"/>
    <x v="4"/>
    <x v="1"/>
    <d v="2026-02-24T03:06:00"/>
    <d v="2026-02-25T09:06:00"/>
    <x v="32"/>
    <x v="0"/>
    <s v="No"/>
    <n v="3"/>
    <s v="Yes"/>
    <n v="30"/>
    <s v="No"/>
    <x v="0"/>
    <n v="1.25"/>
    <s v="Team3"/>
    <s v="Mid"/>
    <s v="Evening"/>
  </r>
  <r>
    <s v="T02048"/>
    <s v="C2487"/>
    <x v="2"/>
    <x v="0"/>
    <d v="2026-01-05T15:05:00"/>
    <d v="2026-01-06T13:05:00"/>
    <x v="29"/>
    <x v="0"/>
    <s v="No"/>
    <n v="4"/>
    <s v="Yes"/>
    <n v="22.000000000116415"/>
    <s v="No"/>
    <x v="2"/>
    <n v="0.91666666667151731"/>
    <s v="Team3"/>
    <s v="Mid"/>
    <s v="Evening"/>
  </r>
  <r>
    <s v="T02049"/>
    <s v="C3303"/>
    <x v="4"/>
    <x v="1"/>
    <d v="2026-03-08T17:11:00"/>
    <d v="2026-03-09T06:11:00"/>
    <x v="25"/>
    <x v="0"/>
    <s v="No"/>
    <n v="4"/>
    <s v="Yes"/>
    <n v="13.000000000116415"/>
    <s v="No"/>
    <x v="1"/>
    <n v="0.54166666667151731"/>
    <s v="Team4"/>
    <s v="Junior"/>
    <s v="Night"/>
  </r>
  <r>
    <s v="T02050"/>
    <s v="C2812"/>
    <x v="4"/>
    <x v="0"/>
    <d v="2026-02-11T08:04:00"/>
    <d v="2026-02-11T13:04:00"/>
    <x v="1"/>
    <x v="0"/>
    <s v="No"/>
    <n v="4"/>
    <s v="Yes"/>
    <n v="5.0000000000582077"/>
    <s v="No"/>
    <x v="0"/>
    <n v="0.20833333333575865"/>
    <s v="Team4"/>
    <s v="Senior"/>
    <s v="Evening"/>
  </r>
  <r>
    <s v="T02051"/>
    <s v="C2128"/>
    <x v="2"/>
    <x v="0"/>
    <d v="2026-01-26T05:48:00"/>
    <d v="2026-01-27T13:48:00"/>
    <x v="25"/>
    <x v="0"/>
    <s v="No"/>
    <n v="4"/>
    <s v="Yes"/>
    <n v="31.999999999883585"/>
    <s v="No"/>
    <x v="2"/>
    <n v="1.3333333333284827"/>
    <s v="Team4"/>
    <s v="Junior"/>
    <s v="Night"/>
  </r>
  <r>
    <s v="T02052"/>
    <s v="C1058"/>
    <x v="0"/>
    <x v="2"/>
    <d v="2026-03-23T01:29:00"/>
    <d v="2026-03-26T07:29:00"/>
    <x v="11"/>
    <x v="0"/>
    <s v="No"/>
    <n v="3"/>
    <s v="Yes"/>
    <n v="78"/>
    <s v="Yes"/>
    <x v="1"/>
    <n v="3.25"/>
    <s v="Team3"/>
    <s v="Senior"/>
    <s v="Night"/>
  </r>
  <r>
    <s v="T02053"/>
    <s v="C3969"/>
    <x v="1"/>
    <x v="2"/>
    <d v="2026-02-27T16:45:00"/>
    <d v="2026-03-01T10:45:00"/>
    <x v="36"/>
    <x v="0"/>
    <s v="No"/>
    <n v="2"/>
    <s v="Yes"/>
    <n v="42"/>
    <s v="No"/>
    <x v="0"/>
    <n v="1.75"/>
    <s v="Team1"/>
    <s v="Junior"/>
    <s v="Morning"/>
  </r>
  <r>
    <s v="T02054"/>
    <s v="C3835"/>
    <x v="1"/>
    <x v="0"/>
    <d v="2026-02-10T10:43:00"/>
    <d v="2026-02-11T14:43:00"/>
    <x v="20"/>
    <x v="0"/>
    <s v="No"/>
    <n v="4"/>
    <s v="Yes"/>
    <n v="27.999999999941792"/>
    <s v="No"/>
    <x v="0"/>
    <n v="1.1666666666642413"/>
    <s v="Team4"/>
    <s v="Junior"/>
    <s v="Evening"/>
  </r>
  <r>
    <s v="T02055"/>
    <s v="C2046"/>
    <x v="1"/>
    <x v="0"/>
    <d v="2026-01-29T14:46:00"/>
    <d v="2026-01-31T12:46:00"/>
    <x v="0"/>
    <x v="0"/>
    <s v="No"/>
    <n v="4"/>
    <s v="Yes"/>
    <n v="46.000000000116415"/>
    <s v="No"/>
    <x v="2"/>
    <n v="1.9166666666715173"/>
    <s v="Team1"/>
    <s v="Senior"/>
    <s v="Morning"/>
  </r>
  <r>
    <s v="T02056"/>
    <s v="C0607"/>
    <x v="1"/>
    <x v="0"/>
    <d v="2026-02-26T19:03:00"/>
    <d v="2026-02-28T02:03:00"/>
    <x v="46"/>
    <x v="0"/>
    <s v="No"/>
    <n v="5"/>
    <s v="Yes"/>
    <n v="31.000000000116415"/>
    <s v="No"/>
    <x v="0"/>
    <n v="1.2916666666715173"/>
    <s v="Team5"/>
    <s v="Senior"/>
    <s v="Evening"/>
  </r>
  <r>
    <s v="T02057"/>
    <s v="C1547"/>
    <x v="3"/>
    <x v="1"/>
    <d v="2026-03-10T19:19:00"/>
    <d v="2026-03-13T03:19:00"/>
    <x v="41"/>
    <x v="0"/>
    <s v="No"/>
    <n v="4"/>
    <s v="Yes"/>
    <n v="56.000000000058208"/>
    <s v="Yes"/>
    <x v="1"/>
    <n v="2.3333333333357587"/>
    <s v="Team5"/>
    <s v="Senior"/>
    <s v="Night"/>
  </r>
  <r>
    <s v="T02058"/>
    <s v="C1532"/>
    <x v="4"/>
    <x v="0"/>
    <d v="2026-01-20T02:42:00"/>
    <d v="2026-01-21T22:42:00"/>
    <x v="10"/>
    <x v="0"/>
    <s v="No"/>
    <n v="4"/>
    <s v="Yes"/>
    <n v="43.999999999883585"/>
    <s v="No"/>
    <x v="2"/>
    <n v="1.8333333333284827"/>
    <s v="Team1"/>
    <s v="Senior"/>
    <s v="Night"/>
  </r>
  <r>
    <s v="T02059"/>
    <s v="C3723"/>
    <x v="3"/>
    <x v="2"/>
    <d v="2026-01-20T13:33:00"/>
    <d v="2026-01-20T21:33:00"/>
    <x v="17"/>
    <x v="0"/>
    <s v="No"/>
    <n v="4"/>
    <s v="Yes"/>
    <n v="8.0000000000582077"/>
    <s v="No"/>
    <x v="2"/>
    <n v="0.33333333333575865"/>
    <s v="Team2"/>
    <s v="Junior"/>
    <s v="Night"/>
  </r>
  <r>
    <s v="T02060"/>
    <s v="C0971"/>
    <x v="0"/>
    <x v="1"/>
    <d v="2026-02-15T02:22:00"/>
    <d v="2026-02-15T06:22:00"/>
    <x v="6"/>
    <x v="0"/>
    <s v="No"/>
    <n v="5"/>
    <s v="Yes"/>
    <n v="3.9999999999417923"/>
    <s v="No"/>
    <x v="0"/>
    <n v="0.16666666666424135"/>
    <s v="Team3"/>
    <s v="Mid"/>
    <s v="Night"/>
  </r>
  <r>
    <s v="T02061"/>
    <s v="C4296"/>
    <x v="3"/>
    <x v="0"/>
    <d v="2026-01-13T10:05:00"/>
    <d v="2026-01-13T13:05:00"/>
    <x v="47"/>
    <x v="0"/>
    <s v="No"/>
    <n v="4"/>
    <s v="Yes"/>
    <n v="3"/>
    <s v="No"/>
    <x v="2"/>
    <n v="0.125"/>
    <s v="Team4"/>
    <s v="Senior"/>
    <s v="Night"/>
  </r>
  <r>
    <s v="T02062"/>
    <s v="C1129"/>
    <x v="4"/>
    <x v="0"/>
    <d v="2026-03-11T21:41:00"/>
    <d v="2026-03-12T07:41:00"/>
    <x v="33"/>
    <x v="0"/>
    <s v="No"/>
    <n v="4"/>
    <s v="Yes"/>
    <n v="10.000000000116415"/>
    <s v="No"/>
    <x v="1"/>
    <n v="0.41666666667151731"/>
    <s v="Team5"/>
    <s v="Junior"/>
    <s v="Night"/>
  </r>
  <r>
    <s v="T02063"/>
    <s v="C4133"/>
    <x v="4"/>
    <x v="2"/>
    <d v="2026-02-20T03:31:00"/>
    <d v="2026-02-23T22:31:00"/>
    <x v="21"/>
    <x v="0"/>
    <s v="No"/>
    <n v="3"/>
    <s v="Yes"/>
    <n v="91.000000000116415"/>
    <s v="Yes"/>
    <x v="0"/>
    <n v="3.7916666666715173"/>
    <s v="Team4"/>
    <s v="Senior"/>
    <s v="Night"/>
  </r>
  <r>
    <s v="T02064"/>
    <s v="C2637"/>
    <x v="4"/>
    <x v="1"/>
    <d v="2026-02-09T17:27:00"/>
    <d v="2026-02-10T20:27:00"/>
    <x v="13"/>
    <x v="0"/>
    <s v="No"/>
    <n v="4"/>
    <s v="Yes"/>
    <n v="27"/>
    <s v="No"/>
    <x v="0"/>
    <n v="1.125"/>
    <s v="Team5"/>
    <s v="Junior"/>
    <s v="Evening"/>
  </r>
  <r>
    <s v="T02065"/>
    <s v="C3412"/>
    <x v="0"/>
    <x v="2"/>
    <d v="2026-03-13T19:38:00"/>
    <d v="2026-03-17T12:38:00"/>
    <x v="0"/>
    <x v="1"/>
    <s v="No"/>
    <n v="4"/>
    <s v="No"/>
    <n v="88.999999999883585"/>
    <s v="Yes"/>
    <x v="1"/>
    <n v="3.7083333333284827"/>
    <s v="Team1"/>
    <s v="Senior"/>
    <s v="Morning"/>
  </r>
  <r>
    <s v="T02066"/>
    <s v="C4743"/>
    <x v="0"/>
    <x v="2"/>
    <d v="2026-01-22T06:22:00"/>
    <d v="2026-01-25T09:22:00"/>
    <x v="18"/>
    <x v="0"/>
    <s v="No"/>
    <n v="3"/>
    <s v="Yes"/>
    <n v="75"/>
    <s v="Yes"/>
    <x v="2"/>
    <n v="3.125"/>
    <s v="Team1"/>
    <s v="Mid"/>
    <s v="Morning"/>
  </r>
  <r>
    <s v="T02067"/>
    <s v="C1313"/>
    <x v="3"/>
    <x v="0"/>
    <d v="2026-03-27T23:17:00"/>
    <d v="2026-03-29T02:17:00"/>
    <x v="4"/>
    <x v="0"/>
    <s v="No"/>
    <n v="5"/>
    <s v="Yes"/>
    <n v="27"/>
    <s v="No"/>
    <x v="1"/>
    <n v="1.125"/>
    <s v="Team5"/>
    <s v="Senior"/>
    <s v="Evening"/>
  </r>
  <r>
    <s v="T02068"/>
    <s v="C3852"/>
    <x v="2"/>
    <x v="2"/>
    <d v="2026-01-17T10:18:00"/>
    <d v="2026-01-19T07:18:00"/>
    <x v="18"/>
    <x v="0"/>
    <s v="No"/>
    <n v="4"/>
    <s v="Yes"/>
    <n v="45"/>
    <s v="No"/>
    <x v="2"/>
    <n v="1.875"/>
    <s v="Team1"/>
    <s v="Mid"/>
    <s v="Morning"/>
  </r>
  <r>
    <s v="T02069"/>
    <s v="C2955"/>
    <x v="0"/>
    <x v="2"/>
    <d v="2026-03-06T16:27:00"/>
    <d v="2026-03-09T11:27:00"/>
    <x v="22"/>
    <x v="0"/>
    <s v="No"/>
    <n v="3"/>
    <s v="Yes"/>
    <n v="66.999999999941792"/>
    <s v="Yes"/>
    <x v="1"/>
    <n v="2.7916666666642413"/>
    <s v="Team4"/>
    <s v="Junior"/>
    <s v="Morning"/>
  </r>
  <r>
    <s v="T02070"/>
    <s v="C2756"/>
    <x v="2"/>
    <x v="1"/>
    <d v="2026-01-05T12:46:00"/>
    <d v="2026-01-05T17:46:00"/>
    <x v="47"/>
    <x v="0"/>
    <s v="No"/>
    <n v="5"/>
    <s v="Yes"/>
    <n v="4.9999999998835847"/>
    <s v="No"/>
    <x v="2"/>
    <n v="0.20833333332848269"/>
    <s v="Team4"/>
    <s v="Senior"/>
    <s v="Night"/>
  </r>
  <r>
    <s v="T02071"/>
    <s v="C2763"/>
    <x v="4"/>
    <x v="0"/>
    <d v="2026-01-20T23:44:00"/>
    <d v="2026-01-21T02:44:00"/>
    <x v="7"/>
    <x v="0"/>
    <s v="No"/>
    <n v="5"/>
    <s v="Yes"/>
    <n v="3"/>
    <s v="No"/>
    <x v="2"/>
    <n v="0.125"/>
    <s v="Team2"/>
    <s v="Junior"/>
    <s v="Night"/>
  </r>
  <r>
    <s v="T02072"/>
    <s v="C3158"/>
    <x v="4"/>
    <x v="0"/>
    <d v="2026-03-15T07:12:00"/>
    <d v="2026-03-16T01:12:00"/>
    <x v="16"/>
    <x v="0"/>
    <s v="No"/>
    <n v="5"/>
    <s v="Yes"/>
    <n v="18"/>
    <s v="No"/>
    <x v="1"/>
    <n v="0.75"/>
    <s v="Team3"/>
    <s v="Junior"/>
    <s v="Evening"/>
  </r>
  <r>
    <s v="T02073"/>
    <s v="C2696"/>
    <x v="3"/>
    <x v="0"/>
    <d v="2026-02-24T01:09:00"/>
    <d v="2026-02-24T14:09:00"/>
    <x v="8"/>
    <x v="0"/>
    <s v="No"/>
    <n v="4"/>
    <s v="Yes"/>
    <n v="12.999999999941792"/>
    <s v="No"/>
    <x v="0"/>
    <n v="0.54166666666424135"/>
    <s v="Team5"/>
    <s v="Senior"/>
    <s v="Morning"/>
  </r>
  <r>
    <s v="T02074"/>
    <s v="C2440"/>
    <x v="1"/>
    <x v="0"/>
    <d v="2026-03-19T23:38:00"/>
    <d v="2026-03-20T20:38:00"/>
    <x v="9"/>
    <x v="0"/>
    <s v="No"/>
    <n v="4"/>
    <s v="Yes"/>
    <n v="21"/>
    <s v="No"/>
    <x v="1"/>
    <n v="0.875"/>
    <s v="Team1"/>
    <s v="Junior"/>
    <s v="Night"/>
  </r>
  <r>
    <s v="T02075"/>
    <s v="C4428"/>
    <x v="2"/>
    <x v="1"/>
    <d v="2026-01-06T03:39:00"/>
    <d v="2026-01-06T07:39:00"/>
    <x v="24"/>
    <x v="0"/>
    <s v="No"/>
    <n v="4"/>
    <s v="Yes"/>
    <n v="3.9999999999417923"/>
    <s v="No"/>
    <x v="2"/>
    <n v="0.16666666666424135"/>
    <s v="Team4"/>
    <s v="Mid"/>
    <s v="Night"/>
  </r>
  <r>
    <s v="T02076"/>
    <s v="C1071"/>
    <x v="1"/>
    <x v="1"/>
    <d v="2026-03-01T07:30:00"/>
    <d v="2026-03-02T17:30:00"/>
    <x v="31"/>
    <x v="0"/>
    <s v="No"/>
    <n v="4"/>
    <s v="Yes"/>
    <n v="33.999999999941792"/>
    <s v="No"/>
    <x v="1"/>
    <n v="1.4166666666642413"/>
    <s v="Team4"/>
    <s v="Senior"/>
    <s v="Evening"/>
  </r>
  <r>
    <s v="T02077"/>
    <s v="C2184"/>
    <x v="1"/>
    <x v="0"/>
    <d v="2026-02-08T16:37:00"/>
    <d v="2026-02-10T08:37:00"/>
    <x v="19"/>
    <x v="0"/>
    <s v="No"/>
    <n v="5"/>
    <s v="Yes"/>
    <n v="39.999999999941792"/>
    <s v="No"/>
    <x v="0"/>
    <n v="1.6666666666642413"/>
    <s v="Team5"/>
    <s v="Mid"/>
    <s v="Night"/>
  </r>
  <r>
    <s v="T02078"/>
    <s v="C0176"/>
    <x v="2"/>
    <x v="1"/>
    <d v="2026-01-22T06:31:00"/>
    <d v="2026-01-24T11:31:00"/>
    <x v="12"/>
    <x v="0"/>
    <s v="No"/>
    <n v="4"/>
    <s v="Yes"/>
    <n v="53.000000000058208"/>
    <s v="Yes"/>
    <x v="2"/>
    <n v="2.2083333333357587"/>
    <s v="Team1"/>
    <s v="Junior"/>
    <s v="Morning"/>
  </r>
  <r>
    <s v="T02079"/>
    <s v="C0708"/>
    <x v="0"/>
    <x v="1"/>
    <d v="2026-03-05T00:31:00"/>
    <d v="2026-03-07T17:31:00"/>
    <x v="15"/>
    <x v="1"/>
    <s v="No"/>
    <n v="3"/>
    <s v="No"/>
    <n v="65.000000000058208"/>
    <s v="Yes"/>
    <x v="1"/>
    <n v="2.7083333333357587"/>
    <s v="Team5"/>
    <s v="Junior"/>
    <s v="Evening"/>
  </r>
  <r>
    <s v="T02080"/>
    <s v="C3127"/>
    <x v="4"/>
    <x v="2"/>
    <d v="2026-02-20T13:20:00"/>
    <d v="2026-02-21T02:20:00"/>
    <x v="32"/>
    <x v="0"/>
    <s v="No"/>
    <n v="3"/>
    <s v="Yes"/>
    <n v="12.999999999941792"/>
    <s v="No"/>
    <x v="0"/>
    <n v="0.54166666666424135"/>
    <s v="Team3"/>
    <s v="Mid"/>
    <s v="Evening"/>
  </r>
  <r>
    <s v="T02081"/>
    <s v="C0336"/>
    <x v="2"/>
    <x v="1"/>
    <d v="2026-02-18T16:07:00"/>
    <d v="2026-02-21T10:07:00"/>
    <x v="43"/>
    <x v="0"/>
    <s v="No"/>
    <n v="5"/>
    <s v="Yes"/>
    <n v="66"/>
    <s v="Yes"/>
    <x v="0"/>
    <n v="2.75"/>
    <s v="Team1"/>
    <s v="Mid"/>
    <s v="Morning"/>
  </r>
  <r>
    <s v="T02082"/>
    <s v="C4575"/>
    <x v="0"/>
    <x v="0"/>
    <d v="2026-03-10T18:51:00"/>
    <d v="2026-03-11T13:51:00"/>
    <x v="20"/>
    <x v="0"/>
    <s v="No"/>
    <n v="5"/>
    <s v="Yes"/>
    <n v="18.999999999941792"/>
    <s v="No"/>
    <x v="1"/>
    <n v="0.79166666666424135"/>
    <s v="Team4"/>
    <s v="Junior"/>
    <s v="Evening"/>
  </r>
  <r>
    <s v="T02083"/>
    <s v="C4012"/>
    <x v="4"/>
    <x v="2"/>
    <d v="2026-03-22T08:29:00"/>
    <d v="2026-03-25T14:29:00"/>
    <x v="20"/>
    <x v="0"/>
    <s v="No"/>
    <n v="5"/>
    <s v="Yes"/>
    <n v="78"/>
    <s v="Yes"/>
    <x v="1"/>
    <n v="3.25"/>
    <s v="Team4"/>
    <s v="Junior"/>
    <s v="Evening"/>
  </r>
  <r>
    <s v="T02084"/>
    <s v="C3346"/>
    <x v="1"/>
    <x v="2"/>
    <d v="2026-03-15T12:10:00"/>
    <d v="2026-03-18T17:10:00"/>
    <x v="22"/>
    <x v="2"/>
    <s v="No"/>
    <n v="4"/>
    <s v="No"/>
    <n v="77.000000000058208"/>
    <s v="Yes"/>
    <x v="1"/>
    <n v="3.2083333333357587"/>
    <s v="Team4"/>
    <s v="Junior"/>
    <s v="Morning"/>
  </r>
  <r>
    <s v="T02085"/>
    <s v="C4360"/>
    <x v="4"/>
    <x v="0"/>
    <d v="2026-02-21T12:28:00"/>
    <d v="2026-02-22T04:28:00"/>
    <x v="23"/>
    <x v="1"/>
    <s v="No"/>
    <n v="4"/>
    <s v="No"/>
    <n v="16.000000000116415"/>
    <s v="No"/>
    <x v="0"/>
    <n v="0.66666666667151731"/>
    <s v="Team1"/>
    <s v="Junior"/>
    <s v="Morning"/>
  </r>
  <r>
    <s v="T02086"/>
    <s v="C4499"/>
    <x v="3"/>
    <x v="2"/>
    <d v="2026-01-05T19:40:00"/>
    <d v="2026-01-09T07:40:00"/>
    <x v="45"/>
    <x v="0"/>
    <s v="No"/>
    <n v="5"/>
    <s v="Yes"/>
    <n v="84"/>
    <s v="Yes"/>
    <x v="2"/>
    <n v="3.5"/>
    <s v="Team4"/>
    <s v="Mid"/>
    <s v="Morning"/>
  </r>
  <r>
    <s v="T02087"/>
    <s v="C1795"/>
    <x v="2"/>
    <x v="0"/>
    <d v="2026-02-02T16:13:00"/>
    <d v="2026-02-04T09:13:00"/>
    <x v="0"/>
    <x v="0"/>
    <s v="Yes"/>
    <n v="4"/>
    <s v="Yes"/>
    <n v="41.000000000058208"/>
    <s v="No"/>
    <x v="0"/>
    <n v="1.7083333333357587"/>
    <s v="Team1"/>
    <s v="Senior"/>
    <s v="Morning"/>
  </r>
  <r>
    <s v="T02088"/>
    <s v="C0295"/>
    <x v="4"/>
    <x v="0"/>
    <d v="2026-02-14T11:41:00"/>
    <d v="2026-02-16T08:41:00"/>
    <x v="9"/>
    <x v="0"/>
    <s v="No"/>
    <n v="5"/>
    <s v="Yes"/>
    <n v="45"/>
    <s v="No"/>
    <x v="0"/>
    <n v="1.875"/>
    <s v="Team1"/>
    <s v="Junior"/>
    <s v="Night"/>
  </r>
  <r>
    <s v="T02089"/>
    <s v="C0146"/>
    <x v="2"/>
    <x v="0"/>
    <d v="2026-03-16T02:39:00"/>
    <d v="2026-03-16T15:39:00"/>
    <x v="24"/>
    <x v="0"/>
    <s v="No"/>
    <n v="4"/>
    <s v="Yes"/>
    <n v="12.999999999941792"/>
    <s v="No"/>
    <x v="1"/>
    <n v="0.54166666666424135"/>
    <s v="Team4"/>
    <s v="Mid"/>
    <s v="Night"/>
  </r>
  <r>
    <s v="T02090"/>
    <s v="C1728"/>
    <x v="4"/>
    <x v="2"/>
    <d v="2026-02-11T07:32:00"/>
    <d v="2026-02-13T21:32:00"/>
    <x v="24"/>
    <x v="0"/>
    <s v="No"/>
    <n v="4"/>
    <s v="Yes"/>
    <n v="62.000000000058208"/>
    <s v="Yes"/>
    <x v="0"/>
    <n v="2.5833333333357587"/>
    <s v="Team4"/>
    <s v="Mid"/>
    <s v="Night"/>
  </r>
  <r>
    <s v="T02091"/>
    <s v="C4507"/>
    <x v="1"/>
    <x v="2"/>
    <d v="2026-01-15T06:37:00"/>
    <d v="2026-01-16T20:37:00"/>
    <x v="17"/>
    <x v="1"/>
    <s v="No"/>
    <n v="4"/>
    <s v="No"/>
    <n v="38.000000000058208"/>
    <s v="No"/>
    <x v="2"/>
    <n v="1.5833333333357587"/>
    <s v="Team2"/>
    <s v="Junior"/>
    <s v="Night"/>
  </r>
  <r>
    <s v="T02092"/>
    <s v="C4296"/>
    <x v="2"/>
    <x v="1"/>
    <d v="2026-03-05T07:52:00"/>
    <d v="2026-03-07T17:52:00"/>
    <x v="29"/>
    <x v="0"/>
    <s v="Yes"/>
    <n v="3"/>
    <s v="Yes"/>
    <n v="57.999999999941792"/>
    <s v="Yes"/>
    <x v="1"/>
    <n v="2.4166666666642413"/>
    <s v="Team3"/>
    <s v="Mid"/>
    <s v="Evening"/>
  </r>
  <r>
    <s v="T02093"/>
    <s v="C1230"/>
    <x v="4"/>
    <x v="0"/>
    <d v="2026-03-05T09:21:00"/>
    <d v="2026-03-07T01:21:00"/>
    <x v="7"/>
    <x v="0"/>
    <s v="Yes"/>
    <n v="4"/>
    <s v="Yes"/>
    <n v="40.000000000116415"/>
    <s v="No"/>
    <x v="1"/>
    <n v="1.6666666666715173"/>
    <s v="Team2"/>
    <s v="Junior"/>
    <s v="Night"/>
  </r>
  <r>
    <s v="T02094"/>
    <s v="C1503"/>
    <x v="1"/>
    <x v="0"/>
    <d v="2026-02-22T17:19:00"/>
    <d v="2026-02-23T18:19:00"/>
    <x v="1"/>
    <x v="0"/>
    <s v="No"/>
    <n v="5"/>
    <s v="Yes"/>
    <n v="24.999999999941792"/>
    <s v="No"/>
    <x v="0"/>
    <n v="1.0416666666642413"/>
    <s v="Team4"/>
    <s v="Senior"/>
    <s v="Evening"/>
  </r>
  <r>
    <s v="T02095"/>
    <s v="C2490"/>
    <x v="2"/>
    <x v="0"/>
    <d v="2026-02-17T07:41:00"/>
    <d v="2026-02-17T19:41:00"/>
    <x v="11"/>
    <x v="0"/>
    <s v="No"/>
    <n v="4"/>
    <s v="Yes"/>
    <n v="12"/>
    <s v="No"/>
    <x v="0"/>
    <n v="0.5"/>
    <s v="Team3"/>
    <s v="Senior"/>
    <s v="Night"/>
  </r>
  <r>
    <s v="T02096"/>
    <s v="C4536"/>
    <x v="0"/>
    <x v="2"/>
    <d v="2026-03-08T09:19:00"/>
    <d v="2026-03-08T15:19:00"/>
    <x v="8"/>
    <x v="0"/>
    <s v="No"/>
    <n v="5"/>
    <s v="Yes"/>
    <n v="6"/>
    <s v="No"/>
    <x v="1"/>
    <n v="0.25"/>
    <s v="Team5"/>
    <s v="Senior"/>
    <s v="Morning"/>
  </r>
  <r>
    <s v="T02097"/>
    <s v="C3519"/>
    <x v="4"/>
    <x v="0"/>
    <d v="2026-01-12T03:42:00"/>
    <d v="2026-01-12T14:42:00"/>
    <x v="40"/>
    <x v="0"/>
    <s v="No"/>
    <n v="5"/>
    <s v="Yes"/>
    <n v="11.000000000058208"/>
    <s v="No"/>
    <x v="2"/>
    <n v="0.45833333333575865"/>
    <s v="Team4"/>
    <s v="Senior"/>
    <s v="Morning"/>
  </r>
  <r>
    <s v="T02098"/>
    <s v="C3703"/>
    <x v="0"/>
    <x v="1"/>
    <d v="2026-02-24T01:11:00"/>
    <d v="2026-02-27T00:11:00"/>
    <x v="40"/>
    <x v="0"/>
    <s v="No"/>
    <n v="3"/>
    <s v="Yes"/>
    <n v="71.000000000058208"/>
    <s v="Yes"/>
    <x v="0"/>
    <n v="2.9583333333357587"/>
    <s v="Team4"/>
    <s v="Senior"/>
    <s v="Morning"/>
  </r>
  <r>
    <s v="T02099"/>
    <s v="C0748"/>
    <x v="2"/>
    <x v="2"/>
    <d v="2026-03-25T00:46:00"/>
    <d v="2026-03-25T10:46:00"/>
    <x v="37"/>
    <x v="0"/>
    <s v="No"/>
    <n v="3"/>
    <s v="Yes"/>
    <n v="9.9999999999417923"/>
    <s v="No"/>
    <x v="1"/>
    <n v="0.41666666666424135"/>
    <s v="Team5"/>
    <s v="Junior"/>
    <s v="Evening"/>
  </r>
  <r>
    <s v="T02100"/>
    <s v="C2977"/>
    <x v="3"/>
    <x v="0"/>
    <d v="2026-03-09T18:51:00"/>
    <d v="2026-03-10T10:51:00"/>
    <x v="15"/>
    <x v="0"/>
    <s v="No"/>
    <n v="4"/>
    <s v="Yes"/>
    <n v="15.999999999941792"/>
    <s v="No"/>
    <x v="1"/>
    <n v="0.66666666666424135"/>
    <s v="Team5"/>
    <s v="Junior"/>
    <s v="Evening"/>
  </r>
  <r>
    <s v="T02101"/>
    <s v="C0502"/>
    <x v="2"/>
    <x v="2"/>
    <d v="2026-02-13T22:01:00"/>
    <d v="2026-02-14T13:01:00"/>
    <x v="31"/>
    <x v="0"/>
    <s v="No"/>
    <n v="2"/>
    <s v="Yes"/>
    <n v="15"/>
    <s v="No"/>
    <x v="0"/>
    <n v="0.625"/>
    <s v="Team4"/>
    <s v="Senior"/>
    <s v="Evening"/>
  </r>
  <r>
    <s v="T02102"/>
    <s v="C1473"/>
    <x v="0"/>
    <x v="1"/>
    <d v="2026-02-09T15:06:00"/>
    <d v="2026-02-12T05:06:00"/>
    <x v="14"/>
    <x v="0"/>
    <s v="No"/>
    <n v="4"/>
    <s v="Yes"/>
    <n v="62.000000000058208"/>
    <s v="Yes"/>
    <x v="0"/>
    <n v="2.5833333333357587"/>
    <s v="Team4"/>
    <s v="Senior"/>
    <s v="Night"/>
  </r>
  <r>
    <s v="T02103"/>
    <s v="C4402"/>
    <x v="4"/>
    <x v="1"/>
    <d v="2026-02-11T15:33:00"/>
    <d v="2026-02-12T17:33:00"/>
    <x v="38"/>
    <x v="0"/>
    <s v="No"/>
    <n v="2"/>
    <s v="Yes"/>
    <n v="25.999999999883585"/>
    <s v="No"/>
    <x v="0"/>
    <n v="1.0833333333284827"/>
    <s v="Team5"/>
    <s v="Senior"/>
    <s v="Evening"/>
  </r>
  <r>
    <s v="T02104"/>
    <s v="C0370"/>
    <x v="1"/>
    <x v="2"/>
    <d v="2026-02-16T05:10:00"/>
    <d v="2026-02-19T06:10:00"/>
    <x v="13"/>
    <x v="2"/>
    <s v="No"/>
    <n v="3"/>
    <s v="No"/>
    <n v="72.999999999941792"/>
    <s v="Yes"/>
    <x v="0"/>
    <n v="3.0416666666642413"/>
    <s v="Team5"/>
    <s v="Junior"/>
    <s v="Evening"/>
  </r>
  <r>
    <s v="T02105"/>
    <s v="C2827"/>
    <x v="0"/>
    <x v="2"/>
    <d v="2026-02-01T19:03:00"/>
    <d v="2026-02-03T22:03:00"/>
    <x v="1"/>
    <x v="0"/>
    <s v="No"/>
    <n v="4"/>
    <s v="Yes"/>
    <n v="51"/>
    <s v="Yes"/>
    <x v="0"/>
    <n v="2.125"/>
    <s v="Team4"/>
    <s v="Senior"/>
    <s v="Evening"/>
  </r>
  <r>
    <s v="T02106"/>
    <s v="C4760"/>
    <x v="0"/>
    <x v="0"/>
    <d v="2026-03-01T23:53:00"/>
    <d v="2026-03-03T15:53:00"/>
    <x v="19"/>
    <x v="0"/>
    <s v="No"/>
    <n v="4"/>
    <s v="Yes"/>
    <n v="40.000000000116415"/>
    <s v="No"/>
    <x v="1"/>
    <n v="1.6666666666715173"/>
    <s v="Team5"/>
    <s v="Mid"/>
    <s v="Night"/>
  </r>
  <r>
    <s v="T02107"/>
    <s v="C3940"/>
    <x v="2"/>
    <x v="2"/>
    <d v="2026-03-21T16:40:00"/>
    <d v="2026-03-22T10:40:00"/>
    <x v="40"/>
    <x v="0"/>
    <s v="No"/>
    <n v="5"/>
    <s v="Yes"/>
    <n v="18"/>
    <s v="No"/>
    <x v="1"/>
    <n v="0.75"/>
    <s v="Team4"/>
    <s v="Senior"/>
    <s v="Morning"/>
  </r>
  <r>
    <s v="T02108"/>
    <s v="C3566"/>
    <x v="4"/>
    <x v="1"/>
    <d v="2026-03-21T13:47:00"/>
    <d v="2026-03-23T21:47:00"/>
    <x v="30"/>
    <x v="0"/>
    <s v="No"/>
    <n v="4"/>
    <s v="Yes"/>
    <n v="55.999999999883585"/>
    <s v="Yes"/>
    <x v="1"/>
    <n v="2.3333333333284827"/>
    <s v="Team4"/>
    <s v="Mid"/>
    <s v="Night"/>
  </r>
  <r>
    <s v="T02109"/>
    <s v="C2313"/>
    <x v="3"/>
    <x v="1"/>
    <d v="2026-02-14T12:27:00"/>
    <d v="2026-02-15T10:27:00"/>
    <x v="21"/>
    <x v="2"/>
    <s v="No"/>
    <n v="5"/>
    <s v="No"/>
    <n v="21.999999999941792"/>
    <s v="No"/>
    <x v="0"/>
    <n v="0.91666666666424135"/>
    <s v="Team4"/>
    <s v="Senior"/>
    <s v="Night"/>
  </r>
  <r>
    <s v="T02110"/>
    <s v="C2747"/>
    <x v="4"/>
    <x v="1"/>
    <d v="2026-01-13T15:46:00"/>
    <d v="2026-01-15T03:46:00"/>
    <x v="35"/>
    <x v="1"/>
    <s v="No"/>
    <n v="4"/>
    <s v="No"/>
    <n v="36"/>
    <s v="No"/>
    <x v="2"/>
    <n v="1.5"/>
    <s v="Team1"/>
    <s v="Senior"/>
    <s v="Night"/>
  </r>
  <r>
    <s v="T02111"/>
    <s v="C1112"/>
    <x v="0"/>
    <x v="0"/>
    <d v="2026-03-29T03:05:00"/>
    <d v="2026-03-30T11:05:00"/>
    <x v="47"/>
    <x v="0"/>
    <s v="No"/>
    <n v="3"/>
    <s v="Yes"/>
    <n v="32.000000000058208"/>
    <s v="No"/>
    <x v="1"/>
    <n v="1.3333333333357587"/>
    <s v="Team4"/>
    <s v="Senior"/>
    <s v="Night"/>
  </r>
  <r>
    <s v="T02112"/>
    <s v="C0314"/>
    <x v="3"/>
    <x v="0"/>
    <d v="2026-02-10T09:48:00"/>
    <d v="2026-02-11T21:48:00"/>
    <x v="41"/>
    <x v="0"/>
    <s v="No"/>
    <n v="5"/>
    <s v="Yes"/>
    <n v="36"/>
    <s v="No"/>
    <x v="0"/>
    <n v="1.5"/>
    <s v="Team5"/>
    <s v="Senior"/>
    <s v="Night"/>
  </r>
  <r>
    <s v="T02113"/>
    <s v="C3551"/>
    <x v="0"/>
    <x v="2"/>
    <d v="2026-03-06T15:47:00"/>
    <d v="2026-03-09T13:47:00"/>
    <x v="19"/>
    <x v="0"/>
    <s v="No"/>
    <n v="3"/>
    <s v="Yes"/>
    <n v="70.000000000116415"/>
    <s v="Yes"/>
    <x v="1"/>
    <n v="2.9166666666715173"/>
    <s v="Team5"/>
    <s v="Mid"/>
    <s v="Night"/>
  </r>
  <r>
    <s v="T02114"/>
    <s v="C3891"/>
    <x v="4"/>
    <x v="2"/>
    <d v="2026-02-22T06:09:00"/>
    <d v="2026-02-26T03:09:00"/>
    <x v="28"/>
    <x v="0"/>
    <s v="No"/>
    <n v="5"/>
    <s v="Yes"/>
    <n v="93"/>
    <s v="Yes"/>
    <x v="0"/>
    <n v="3.875"/>
    <s v="Team3"/>
    <s v="Mid"/>
    <s v="Night"/>
  </r>
  <r>
    <s v="T02115"/>
    <s v="C1832"/>
    <x v="0"/>
    <x v="1"/>
    <d v="2026-01-16T10:30:00"/>
    <d v="2026-01-17T05:30:00"/>
    <x v="37"/>
    <x v="0"/>
    <s v="No"/>
    <n v="5"/>
    <s v="Yes"/>
    <n v="18.999999999941792"/>
    <s v="No"/>
    <x v="2"/>
    <n v="0.79166666666424135"/>
    <s v="Team5"/>
    <s v="Junior"/>
    <s v="Evening"/>
  </r>
  <r>
    <s v="T02116"/>
    <s v="C1975"/>
    <x v="2"/>
    <x v="1"/>
    <d v="2026-03-07T10:44:00"/>
    <d v="2026-03-07T18:44:00"/>
    <x v="3"/>
    <x v="0"/>
    <s v="No"/>
    <n v="4"/>
    <s v="Yes"/>
    <n v="7.9999999998835847"/>
    <s v="No"/>
    <x v="1"/>
    <n v="0.33333333332848269"/>
    <s v="Team5"/>
    <s v="Senior"/>
    <s v="Morning"/>
  </r>
  <r>
    <s v="T02117"/>
    <s v="C0731"/>
    <x v="2"/>
    <x v="2"/>
    <d v="2026-02-23T04:20:00"/>
    <d v="2026-02-27T03:20:00"/>
    <x v="17"/>
    <x v="0"/>
    <s v="No"/>
    <n v="5"/>
    <s v="Yes"/>
    <n v="95.000000000058208"/>
    <s v="Yes"/>
    <x v="0"/>
    <n v="3.9583333333357587"/>
    <s v="Team2"/>
    <s v="Junior"/>
    <s v="Night"/>
  </r>
  <r>
    <s v="T02118"/>
    <s v="C4524"/>
    <x v="0"/>
    <x v="0"/>
    <d v="2026-02-14T15:46:00"/>
    <d v="2026-02-16T08:46:00"/>
    <x v="19"/>
    <x v="0"/>
    <s v="No"/>
    <n v="5"/>
    <s v="Yes"/>
    <n v="40.999999999883585"/>
    <s v="No"/>
    <x v="0"/>
    <n v="1.7083333333284827"/>
    <s v="Team5"/>
    <s v="Mid"/>
    <s v="Night"/>
  </r>
  <r>
    <s v="T02119"/>
    <s v="C3632"/>
    <x v="4"/>
    <x v="1"/>
    <d v="2026-03-28T12:32:00"/>
    <d v="2026-03-28T21:32:00"/>
    <x v="27"/>
    <x v="0"/>
    <s v="No"/>
    <n v="4"/>
    <s v="Yes"/>
    <n v="9"/>
    <s v="No"/>
    <x v="1"/>
    <n v="0.375"/>
    <s v="Team1"/>
    <s v="Junior"/>
    <s v="Morning"/>
  </r>
  <r>
    <s v="T02120"/>
    <s v="C0915"/>
    <x v="1"/>
    <x v="2"/>
    <d v="2026-03-22T09:34:00"/>
    <d v="2026-03-23T23:34:00"/>
    <x v="44"/>
    <x v="0"/>
    <s v="No"/>
    <n v="4"/>
    <s v="Yes"/>
    <n v="38.000000000058208"/>
    <s v="No"/>
    <x v="1"/>
    <n v="1.5833333333357587"/>
    <s v="Team3"/>
    <s v="Senior"/>
    <s v="Evening"/>
  </r>
  <r>
    <s v="T02121"/>
    <s v="C3115"/>
    <x v="1"/>
    <x v="2"/>
    <d v="2026-02-06T08:49:00"/>
    <d v="2026-02-09T13:49:00"/>
    <x v="14"/>
    <x v="0"/>
    <s v="No"/>
    <n v="5"/>
    <s v="Yes"/>
    <n v="77.000000000058208"/>
    <s v="Yes"/>
    <x v="0"/>
    <n v="3.2083333333357587"/>
    <s v="Team4"/>
    <s v="Senior"/>
    <s v="Night"/>
  </r>
  <r>
    <s v="T02122"/>
    <s v="C3409"/>
    <x v="3"/>
    <x v="0"/>
    <d v="2026-01-20T10:05:00"/>
    <d v="2026-01-22T02:05:00"/>
    <x v="19"/>
    <x v="0"/>
    <s v="No"/>
    <n v="4"/>
    <s v="Yes"/>
    <n v="39.999999999941792"/>
    <s v="No"/>
    <x v="2"/>
    <n v="1.6666666666642413"/>
    <s v="Team5"/>
    <s v="Mid"/>
    <s v="Night"/>
  </r>
  <r>
    <s v="T02123"/>
    <s v="C3078"/>
    <x v="4"/>
    <x v="1"/>
    <d v="2026-02-08T14:22:00"/>
    <d v="2026-02-09T02:22:00"/>
    <x v="22"/>
    <x v="0"/>
    <s v="No"/>
    <n v="4"/>
    <s v="Yes"/>
    <n v="12"/>
    <s v="No"/>
    <x v="0"/>
    <n v="0.5"/>
    <s v="Team4"/>
    <s v="Junior"/>
    <s v="Morning"/>
  </r>
  <r>
    <s v="T02124"/>
    <s v="C4890"/>
    <x v="0"/>
    <x v="1"/>
    <d v="2026-03-24T15:33:00"/>
    <d v="2026-03-27T11:33:00"/>
    <x v="26"/>
    <x v="0"/>
    <s v="No"/>
    <n v="4"/>
    <s v="Yes"/>
    <n v="67.999999999883585"/>
    <s v="Yes"/>
    <x v="1"/>
    <n v="2.8333333333284827"/>
    <s v="Team5"/>
    <s v="Senior"/>
    <s v="Night"/>
  </r>
  <r>
    <s v="T02125"/>
    <s v="C0796"/>
    <x v="2"/>
    <x v="0"/>
    <d v="2026-02-03T13:59:00"/>
    <d v="2026-02-05T08:59:00"/>
    <x v="22"/>
    <x v="1"/>
    <s v="No"/>
    <n v="3"/>
    <s v="No"/>
    <n v="42.999999999941792"/>
    <s v="No"/>
    <x v="0"/>
    <n v="1.7916666666642413"/>
    <s v="Team4"/>
    <s v="Junior"/>
    <s v="Morning"/>
  </r>
  <r>
    <s v="T02126"/>
    <s v="C3801"/>
    <x v="2"/>
    <x v="2"/>
    <d v="2026-02-05T15:05:00"/>
    <d v="2026-02-09T10:05:00"/>
    <x v="5"/>
    <x v="0"/>
    <s v="No"/>
    <n v="4"/>
    <s v="Yes"/>
    <n v="91.000000000116415"/>
    <s v="Yes"/>
    <x v="0"/>
    <n v="3.7916666666715173"/>
    <s v="Team1"/>
    <s v="Senior"/>
    <s v="Evening"/>
  </r>
  <r>
    <s v="T02127"/>
    <s v="C2153"/>
    <x v="2"/>
    <x v="0"/>
    <d v="2026-03-07T17:36:00"/>
    <d v="2026-03-07T19:36:00"/>
    <x v="37"/>
    <x v="0"/>
    <s v="No"/>
    <n v="4"/>
    <s v="Yes"/>
    <n v="2.0000000000582077"/>
    <s v="No"/>
    <x v="1"/>
    <n v="8.3333333335758653E-2"/>
    <s v="Team5"/>
    <s v="Junior"/>
    <s v="Evening"/>
  </r>
  <r>
    <s v="T02128"/>
    <s v="C0919"/>
    <x v="0"/>
    <x v="0"/>
    <d v="2026-03-20T06:22:00"/>
    <d v="2026-03-22T04:22:00"/>
    <x v="33"/>
    <x v="0"/>
    <s v="No"/>
    <n v="3"/>
    <s v="Yes"/>
    <n v="45.999999999941792"/>
    <s v="No"/>
    <x v="1"/>
    <n v="1.9166666666642413"/>
    <s v="Team5"/>
    <s v="Junior"/>
    <s v="Night"/>
  </r>
  <r>
    <s v="T02129"/>
    <s v="C2577"/>
    <x v="2"/>
    <x v="1"/>
    <d v="2026-01-03T11:44:00"/>
    <d v="2026-01-03T20:44:00"/>
    <x v="7"/>
    <x v="1"/>
    <s v="No"/>
    <n v="4"/>
    <s v="No"/>
    <n v="9"/>
    <s v="No"/>
    <x v="2"/>
    <n v="0.375"/>
    <s v="Team2"/>
    <s v="Junior"/>
    <s v="Night"/>
  </r>
  <r>
    <s v="T02130"/>
    <s v="C2838"/>
    <x v="4"/>
    <x v="1"/>
    <d v="2026-01-11T03:36:00"/>
    <d v="2026-01-12T05:36:00"/>
    <x v="19"/>
    <x v="0"/>
    <s v="No"/>
    <n v="5"/>
    <s v="Yes"/>
    <n v="25.999999999883585"/>
    <s v="No"/>
    <x v="2"/>
    <n v="1.0833333333284827"/>
    <s v="Team5"/>
    <s v="Mid"/>
    <s v="Night"/>
  </r>
  <r>
    <s v="T02131"/>
    <s v="C0845"/>
    <x v="1"/>
    <x v="1"/>
    <d v="2026-02-06T21:09:00"/>
    <d v="2026-02-08T11:09:00"/>
    <x v="6"/>
    <x v="2"/>
    <s v="No"/>
    <n v="4"/>
    <s v="No"/>
    <n v="38.000000000058208"/>
    <s v="No"/>
    <x v="0"/>
    <n v="1.5833333333357587"/>
    <s v="Team3"/>
    <s v="Mid"/>
    <s v="Night"/>
  </r>
  <r>
    <s v="T02132"/>
    <s v="C0923"/>
    <x v="1"/>
    <x v="0"/>
    <d v="2026-03-11T23:13:00"/>
    <d v="2026-03-13T14:13:00"/>
    <x v="43"/>
    <x v="0"/>
    <s v="Yes"/>
    <n v="4"/>
    <s v="Yes"/>
    <n v="39"/>
    <s v="No"/>
    <x v="1"/>
    <n v="1.625"/>
    <s v="Team1"/>
    <s v="Mid"/>
    <s v="Morning"/>
  </r>
  <r>
    <s v="T02133"/>
    <s v="C2030"/>
    <x v="3"/>
    <x v="0"/>
    <d v="2026-01-23T07:58:00"/>
    <d v="2026-01-24T02:58:00"/>
    <x v="28"/>
    <x v="0"/>
    <s v="No"/>
    <n v="4"/>
    <s v="Yes"/>
    <n v="19.000000000116415"/>
    <s v="No"/>
    <x v="2"/>
    <n v="0.79166666667151731"/>
    <s v="Team3"/>
    <s v="Mid"/>
    <s v="Night"/>
  </r>
  <r>
    <s v="T02134"/>
    <s v="C0476"/>
    <x v="0"/>
    <x v="1"/>
    <d v="2026-02-21T14:02:00"/>
    <d v="2026-02-21T23:02:00"/>
    <x v="12"/>
    <x v="0"/>
    <s v="No"/>
    <n v="4"/>
    <s v="Yes"/>
    <n v="9"/>
    <s v="No"/>
    <x v="0"/>
    <n v="0.375"/>
    <s v="Team1"/>
    <s v="Junior"/>
    <s v="Morning"/>
  </r>
  <r>
    <s v="T02135"/>
    <s v="C0952"/>
    <x v="0"/>
    <x v="1"/>
    <d v="2026-02-14T03:31:00"/>
    <d v="2026-02-16T11:31:00"/>
    <x v="15"/>
    <x v="1"/>
    <s v="No"/>
    <n v="4"/>
    <s v="No"/>
    <n v="56.000000000058208"/>
    <s v="Yes"/>
    <x v="0"/>
    <n v="2.3333333333357587"/>
    <s v="Team5"/>
    <s v="Junior"/>
    <s v="Evening"/>
  </r>
  <r>
    <s v="T02136"/>
    <s v="C0214"/>
    <x v="4"/>
    <x v="0"/>
    <d v="2026-03-09T11:32:00"/>
    <d v="2026-03-09T14:32:00"/>
    <x v="38"/>
    <x v="0"/>
    <s v="No"/>
    <n v="4"/>
    <s v="Yes"/>
    <n v="3"/>
    <s v="No"/>
    <x v="1"/>
    <n v="0.125"/>
    <s v="Team5"/>
    <s v="Senior"/>
    <s v="Evening"/>
  </r>
  <r>
    <s v="T02137"/>
    <s v="C2659"/>
    <x v="3"/>
    <x v="0"/>
    <d v="2026-02-16T17:52:00"/>
    <d v="2026-02-17T02:52:00"/>
    <x v="29"/>
    <x v="0"/>
    <s v="No"/>
    <n v="5"/>
    <s v="Yes"/>
    <n v="9"/>
    <s v="No"/>
    <x v="0"/>
    <n v="0.375"/>
    <s v="Team3"/>
    <s v="Mid"/>
    <s v="Evening"/>
  </r>
  <r>
    <s v="T02138"/>
    <s v="C2391"/>
    <x v="2"/>
    <x v="0"/>
    <d v="2026-02-14T18:24:00"/>
    <d v="2026-02-15T03:24:00"/>
    <x v="31"/>
    <x v="1"/>
    <s v="No"/>
    <n v="4"/>
    <s v="No"/>
    <n v="9"/>
    <s v="No"/>
    <x v="0"/>
    <n v="0.375"/>
    <s v="Team4"/>
    <s v="Senior"/>
    <s v="Evening"/>
  </r>
  <r>
    <s v="T02139"/>
    <s v="C1205"/>
    <x v="3"/>
    <x v="0"/>
    <d v="2026-03-02T19:18:00"/>
    <d v="2026-03-03T16:18:00"/>
    <x v="25"/>
    <x v="0"/>
    <s v="No"/>
    <n v="4"/>
    <s v="Yes"/>
    <n v="21"/>
    <s v="No"/>
    <x v="1"/>
    <n v="0.875"/>
    <s v="Team4"/>
    <s v="Junior"/>
    <s v="Night"/>
  </r>
  <r>
    <s v="T02140"/>
    <s v="C2625"/>
    <x v="3"/>
    <x v="0"/>
    <d v="2026-01-09T22:49:00"/>
    <d v="2026-01-11T01:49:00"/>
    <x v="26"/>
    <x v="0"/>
    <s v="No"/>
    <n v="4"/>
    <s v="Yes"/>
    <n v="27"/>
    <s v="No"/>
    <x v="2"/>
    <n v="1.125"/>
    <s v="Team5"/>
    <s v="Senior"/>
    <s v="Night"/>
  </r>
  <r>
    <s v="T02141"/>
    <s v="C4682"/>
    <x v="0"/>
    <x v="1"/>
    <d v="2026-01-19T09:31:00"/>
    <d v="2026-01-21T07:31:00"/>
    <x v="14"/>
    <x v="0"/>
    <s v="No"/>
    <n v="4"/>
    <s v="Yes"/>
    <n v="46.000000000116415"/>
    <s v="No"/>
    <x v="2"/>
    <n v="1.9166666666715173"/>
    <s v="Team4"/>
    <s v="Senior"/>
    <s v="Night"/>
  </r>
  <r>
    <s v="T02142"/>
    <s v="C1505"/>
    <x v="1"/>
    <x v="0"/>
    <d v="2026-02-16T18:25:00"/>
    <d v="2026-02-16T22:25:00"/>
    <x v="38"/>
    <x v="0"/>
    <s v="No"/>
    <n v="5"/>
    <s v="Yes"/>
    <n v="4.0000000001164153"/>
    <s v="No"/>
    <x v="0"/>
    <n v="0.16666666667151731"/>
    <s v="Team5"/>
    <s v="Senior"/>
    <s v="Evening"/>
  </r>
  <r>
    <s v="T02143"/>
    <s v="C3442"/>
    <x v="4"/>
    <x v="1"/>
    <d v="2026-01-08T21:14:00"/>
    <d v="2026-01-11T15:14:00"/>
    <x v="13"/>
    <x v="0"/>
    <s v="No"/>
    <n v="4"/>
    <s v="Yes"/>
    <n v="66"/>
    <s v="Yes"/>
    <x v="2"/>
    <n v="2.75"/>
    <s v="Team5"/>
    <s v="Junior"/>
    <s v="Evening"/>
  </r>
  <r>
    <s v="T02144"/>
    <s v="C1567"/>
    <x v="1"/>
    <x v="1"/>
    <d v="2026-03-25T20:54:00"/>
    <d v="2026-03-26T20:54:00"/>
    <x v="18"/>
    <x v="0"/>
    <s v="No"/>
    <n v="5"/>
    <s v="Yes"/>
    <n v="24"/>
    <s v="No"/>
    <x v="1"/>
    <n v="1"/>
    <s v="Team1"/>
    <s v="Mid"/>
    <s v="Morning"/>
  </r>
  <r>
    <s v="T02145"/>
    <s v="C3899"/>
    <x v="4"/>
    <x v="2"/>
    <d v="2026-02-12T19:50:00"/>
    <d v="2026-02-13T16:50:00"/>
    <x v="16"/>
    <x v="0"/>
    <s v="No"/>
    <n v="4"/>
    <s v="Yes"/>
    <n v="21"/>
    <s v="No"/>
    <x v="0"/>
    <n v="0.875"/>
    <s v="Team3"/>
    <s v="Junior"/>
    <s v="Evening"/>
  </r>
  <r>
    <s v="T02146"/>
    <s v="C4753"/>
    <x v="0"/>
    <x v="1"/>
    <d v="2026-03-01T19:59:00"/>
    <d v="2026-03-03T01:59:00"/>
    <x v="13"/>
    <x v="0"/>
    <s v="No"/>
    <n v="4"/>
    <s v="Yes"/>
    <n v="30"/>
    <s v="No"/>
    <x v="1"/>
    <n v="1.25"/>
    <s v="Team5"/>
    <s v="Junior"/>
    <s v="Evening"/>
  </r>
  <r>
    <s v="T02147"/>
    <s v="C3517"/>
    <x v="1"/>
    <x v="2"/>
    <d v="2026-01-19T05:46:00"/>
    <d v="2026-01-20T02:46:00"/>
    <x v="38"/>
    <x v="0"/>
    <s v="No"/>
    <n v="4"/>
    <s v="Yes"/>
    <n v="21"/>
    <s v="No"/>
    <x v="2"/>
    <n v="0.875"/>
    <s v="Team5"/>
    <s v="Senior"/>
    <s v="Evening"/>
  </r>
  <r>
    <s v="T02148"/>
    <s v="C4447"/>
    <x v="3"/>
    <x v="0"/>
    <d v="2026-03-01T18:33:00"/>
    <d v="2026-03-03T15:33:00"/>
    <x v="7"/>
    <x v="1"/>
    <s v="Yes"/>
    <n v="5"/>
    <s v="No"/>
    <n v="45"/>
    <s v="No"/>
    <x v="1"/>
    <n v="1.875"/>
    <s v="Team2"/>
    <s v="Junior"/>
    <s v="Night"/>
  </r>
  <r>
    <s v="T02149"/>
    <s v="C3273"/>
    <x v="0"/>
    <x v="0"/>
    <d v="2026-03-07T18:16:00"/>
    <d v="2026-03-09T14:16:00"/>
    <x v="21"/>
    <x v="1"/>
    <s v="No"/>
    <n v="4"/>
    <s v="No"/>
    <n v="44.000000000058208"/>
    <s v="No"/>
    <x v="1"/>
    <n v="1.8333333333357587"/>
    <s v="Team4"/>
    <s v="Senior"/>
    <s v="Night"/>
  </r>
  <r>
    <s v="T02150"/>
    <s v="C4576"/>
    <x v="2"/>
    <x v="0"/>
    <d v="2026-01-30T03:26:00"/>
    <d v="2026-01-31T09:26:00"/>
    <x v="17"/>
    <x v="0"/>
    <s v="No"/>
    <n v="4"/>
    <s v="Yes"/>
    <n v="30"/>
    <s v="No"/>
    <x v="2"/>
    <n v="1.25"/>
    <s v="Team2"/>
    <s v="Junior"/>
    <s v="Night"/>
  </r>
  <r>
    <s v="T02151"/>
    <s v="C4931"/>
    <x v="4"/>
    <x v="1"/>
    <d v="2026-03-20T23:07:00"/>
    <d v="2026-03-22T01:07:00"/>
    <x v="29"/>
    <x v="0"/>
    <s v="No"/>
    <n v="4"/>
    <s v="Yes"/>
    <n v="26.000000000058208"/>
    <s v="No"/>
    <x v="1"/>
    <n v="1.0833333333357587"/>
    <s v="Team3"/>
    <s v="Mid"/>
    <s v="Evening"/>
  </r>
  <r>
    <s v="T02152"/>
    <s v="C4173"/>
    <x v="4"/>
    <x v="0"/>
    <d v="2026-01-15T03:14:00"/>
    <d v="2026-01-16T05:14:00"/>
    <x v="5"/>
    <x v="0"/>
    <s v="No"/>
    <n v="5"/>
    <s v="Yes"/>
    <n v="25.999999999883585"/>
    <s v="No"/>
    <x v="2"/>
    <n v="1.0833333333284827"/>
    <s v="Team1"/>
    <s v="Senior"/>
    <s v="Evening"/>
  </r>
  <r>
    <s v="T02153"/>
    <s v="C0144"/>
    <x v="3"/>
    <x v="1"/>
    <d v="2026-03-26T05:59:00"/>
    <d v="2026-03-27T22:59:00"/>
    <x v="30"/>
    <x v="0"/>
    <s v="No"/>
    <n v="4"/>
    <s v="Yes"/>
    <n v="41.000000000058208"/>
    <s v="No"/>
    <x v="1"/>
    <n v="1.7083333333357587"/>
    <s v="Team4"/>
    <s v="Mid"/>
    <s v="Night"/>
  </r>
  <r>
    <s v="T02154"/>
    <s v="C4634"/>
    <x v="0"/>
    <x v="0"/>
    <d v="2026-03-28T21:21:00"/>
    <d v="2026-03-29T06:21:00"/>
    <x v="13"/>
    <x v="0"/>
    <s v="No"/>
    <n v="4"/>
    <s v="Yes"/>
    <n v="9"/>
    <s v="No"/>
    <x v="1"/>
    <n v="0.375"/>
    <s v="Team5"/>
    <s v="Junior"/>
    <s v="Evening"/>
  </r>
  <r>
    <s v="T02155"/>
    <s v="C2473"/>
    <x v="0"/>
    <x v="2"/>
    <d v="2026-02-03T02:09:00"/>
    <d v="2026-02-06T10:09:00"/>
    <x v="37"/>
    <x v="1"/>
    <s v="No"/>
    <n v="4"/>
    <s v="No"/>
    <n v="80.000000000058208"/>
    <s v="Yes"/>
    <x v="0"/>
    <n v="3.3333333333357587"/>
    <s v="Team5"/>
    <s v="Junior"/>
    <s v="Evening"/>
  </r>
  <r>
    <s v="T02156"/>
    <s v="C1090"/>
    <x v="2"/>
    <x v="1"/>
    <d v="2026-02-26T02:13:00"/>
    <d v="2026-02-28T13:13:00"/>
    <x v="42"/>
    <x v="0"/>
    <s v="No"/>
    <n v="4"/>
    <s v="Yes"/>
    <n v="58.999999999883585"/>
    <s v="Yes"/>
    <x v="0"/>
    <n v="2.4583333333284827"/>
    <s v="Team1"/>
    <s v="Senior"/>
    <s v="Evening"/>
  </r>
  <r>
    <s v="T02157"/>
    <s v="C4096"/>
    <x v="3"/>
    <x v="0"/>
    <d v="2026-03-08T16:17:00"/>
    <d v="2026-03-09T23:17:00"/>
    <x v="36"/>
    <x v="0"/>
    <s v="No"/>
    <n v="4"/>
    <s v="Yes"/>
    <n v="30.999999999941792"/>
    <s v="No"/>
    <x v="1"/>
    <n v="1.2916666666642413"/>
    <s v="Team1"/>
    <s v="Junior"/>
    <s v="Morning"/>
  </r>
  <r>
    <s v="T02158"/>
    <s v="C2631"/>
    <x v="2"/>
    <x v="1"/>
    <d v="2026-02-21T14:53:00"/>
    <d v="2026-02-23T13:53:00"/>
    <x v="39"/>
    <x v="0"/>
    <s v="No"/>
    <n v="5"/>
    <s v="Yes"/>
    <n v="47.000000000058208"/>
    <s v="No"/>
    <x v="0"/>
    <n v="1.9583333333357587"/>
    <s v="Team5"/>
    <s v="Junior"/>
    <s v="Evening"/>
  </r>
  <r>
    <s v="T02159"/>
    <s v="C1471"/>
    <x v="0"/>
    <x v="0"/>
    <d v="2026-03-30T06:09:00"/>
    <d v="2026-03-30T18:09:00"/>
    <x v="45"/>
    <x v="0"/>
    <s v="No"/>
    <n v="5"/>
    <s v="Yes"/>
    <n v="12"/>
    <s v="No"/>
    <x v="1"/>
    <n v="0.5"/>
    <s v="Team4"/>
    <s v="Mid"/>
    <s v="Morning"/>
  </r>
  <r>
    <s v="T02160"/>
    <s v="C4379"/>
    <x v="1"/>
    <x v="2"/>
    <d v="2026-01-04T04:10:00"/>
    <d v="2026-01-04T12:10:00"/>
    <x v="3"/>
    <x v="1"/>
    <s v="No"/>
    <n v="4"/>
    <s v="No"/>
    <n v="8.0000000000582077"/>
    <s v="No"/>
    <x v="2"/>
    <n v="0.33333333333575865"/>
    <s v="Team5"/>
    <s v="Senior"/>
    <s v="Morning"/>
  </r>
  <r>
    <s v="T02161"/>
    <s v="C3945"/>
    <x v="1"/>
    <x v="1"/>
    <d v="2026-02-22T12:32:00"/>
    <d v="2026-02-25T09:32:00"/>
    <x v="26"/>
    <x v="0"/>
    <s v="No"/>
    <n v="3"/>
    <s v="Yes"/>
    <n v="69"/>
    <s v="Yes"/>
    <x v="0"/>
    <n v="2.875"/>
    <s v="Team5"/>
    <s v="Senior"/>
    <s v="Night"/>
  </r>
  <r>
    <s v="T02162"/>
    <s v="C3221"/>
    <x v="3"/>
    <x v="0"/>
    <d v="2026-01-30T13:49:00"/>
    <d v="2026-01-31T13:49:00"/>
    <x v="36"/>
    <x v="0"/>
    <s v="No"/>
    <n v="4"/>
    <s v="Yes"/>
    <n v="24"/>
    <s v="No"/>
    <x v="2"/>
    <n v="1"/>
    <s v="Team1"/>
    <s v="Junior"/>
    <s v="Morning"/>
  </r>
  <r>
    <s v="T02163"/>
    <s v="C0755"/>
    <x v="4"/>
    <x v="1"/>
    <d v="2026-03-18T06:07:00"/>
    <d v="2026-03-19T15:07:00"/>
    <x v="44"/>
    <x v="0"/>
    <s v="Yes"/>
    <n v="4"/>
    <s v="Yes"/>
    <n v="33"/>
    <s v="No"/>
    <x v="1"/>
    <n v="1.375"/>
    <s v="Team3"/>
    <s v="Senior"/>
    <s v="Evening"/>
  </r>
  <r>
    <s v="T02164"/>
    <s v="C2847"/>
    <x v="4"/>
    <x v="1"/>
    <d v="2026-02-06T06:59:00"/>
    <d v="2026-02-09T05:59:00"/>
    <x v="0"/>
    <x v="0"/>
    <s v="No"/>
    <n v="4"/>
    <s v="Yes"/>
    <n v="70.999999999883585"/>
    <s v="Yes"/>
    <x v="0"/>
    <n v="2.9583333333284827"/>
    <s v="Team1"/>
    <s v="Senior"/>
    <s v="Morning"/>
  </r>
  <r>
    <s v="T02165"/>
    <s v="C2646"/>
    <x v="4"/>
    <x v="1"/>
    <d v="2026-02-10T01:14:00"/>
    <d v="2026-02-10T10:14:00"/>
    <x v="20"/>
    <x v="0"/>
    <s v="No"/>
    <n v="3"/>
    <s v="Yes"/>
    <n v="9"/>
    <s v="No"/>
    <x v="0"/>
    <n v="0.375"/>
    <s v="Team4"/>
    <s v="Junior"/>
    <s v="Evening"/>
  </r>
  <r>
    <s v="T02166"/>
    <s v="C2256"/>
    <x v="2"/>
    <x v="1"/>
    <d v="2026-01-12T18:14:00"/>
    <d v="2026-01-13T15:14:00"/>
    <x v="33"/>
    <x v="0"/>
    <s v="No"/>
    <n v="4"/>
    <s v="Yes"/>
    <n v="21"/>
    <s v="No"/>
    <x v="2"/>
    <n v="0.875"/>
    <s v="Team5"/>
    <s v="Junior"/>
    <s v="Night"/>
  </r>
  <r>
    <s v="T02167"/>
    <s v="C3681"/>
    <x v="4"/>
    <x v="0"/>
    <d v="2026-03-23T02:03:00"/>
    <d v="2026-03-23T20:03:00"/>
    <x v="26"/>
    <x v="0"/>
    <s v="Yes"/>
    <n v="3"/>
    <s v="Yes"/>
    <n v="18"/>
    <s v="No"/>
    <x v="1"/>
    <n v="0.75"/>
    <s v="Team5"/>
    <s v="Senior"/>
    <s v="Night"/>
  </r>
  <r>
    <s v="T02168"/>
    <s v="C4004"/>
    <x v="1"/>
    <x v="1"/>
    <d v="2026-02-22T03:52:00"/>
    <d v="2026-02-22T20:52:00"/>
    <x v="2"/>
    <x v="0"/>
    <s v="No"/>
    <n v="3"/>
    <s v="Yes"/>
    <n v="16.999999999883585"/>
    <s v="No"/>
    <x v="0"/>
    <n v="0.70833333332848269"/>
    <s v="Team3"/>
    <s v="Senior"/>
    <s v="Evening"/>
  </r>
  <r>
    <s v="T02169"/>
    <s v="C1968"/>
    <x v="1"/>
    <x v="0"/>
    <d v="2026-03-10T05:05:00"/>
    <d v="2026-03-11T15:05:00"/>
    <x v="6"/>
    <x v="0"/>
    <s v="No"/>
    <n v="3"/>
    <s v="Yes"/>
    <n v="33.999999999941792"/>
    <s v="No"/>
    <x v="1"/>
    <n v="1.4166666666642413"/>
    <s v="Team3"/>
    <s v="Mid"/>
    <s v="Night"/>
  </r>
  <r>
    <s v="T02170"/>
    <s v="C0693"/>
    <x v="4"/>
    <x v="2"/>
    <d v="2026-02-25T12:07:00"/>
    <d v="2026-02-27T22:07:00"/>
    <x v="6"/>
    <x v="0"/>
    <s v="No"/>
    <n v="3"/>
    <s v="Yes"/>
    <n v="57.999999999941792"/>
    <s v="Yes"/>
    <x v="0"/>
    <n v="2.4166666666642413"/>
    <s v="Team3"/>
    <s v="Mid"/>
    <s v="Night"/>
  </r>
  <r>
    <s v="T02171"/>
    <s v="C2000"/>
    <x v="1"/>
    <x v="1"/>
    <d v="2026-02-11T12:52:00"/>
    <d v="2026-02-11T17:52:00"/>
    <x v="47"/>
    <x v="0"/>
    <s v="No"/>
    <n v="5"/>
    <s v="Yes"/>
    <n v="4.9999999998835847"/>
    <s v="No"/>
    <x v="0"/>
    <n v="0.20833333332848269"/>
    <s v="Team4"/>
    <s v="Senior"/>
    <s v="Night"/>
  </r>
  <r>
    <s v="T02172"/>
    <s v="C3242"/>
    <x v="0"/>
    <x v="1"/>
    <d v="2026-02-27T00:03:00"/>
    <d v="2026-02-28T02:03:00"/>
    <x v="7"/>
    <x v="0"/>
    <s v="No"/>
    <n v="4"/>
    <s v="Yes"/>
    <n v="26.000000000058208"/>
    <s v="No"/>
    <x v="0"/>
    <n v="1.0833333333357587"/>
    <s v="Team2"/>
    <s v="Junior"/>
    <s v="Night"/>
  </r>
  <r>
    <s v="T02173"/>
    <s v="C3809"/>
    <x v="3"/>
    <x v="0"/>
    <d v="2026-01-19T19:39:00"/>
    <d v="2026-01-21T13:39:00"/>
    <x v="2"/>
    <x v="0"/>
    <s v="No"/>
    <n v="4"/>
    <s v="Yes"/>
    <n v="42"/>
    <s v="No"/>
    <x v="2"/>
    <n v="1.75"/>
    <s v="Team3"/>
    <s v="Senior"/>
    <s v="Evening"/>
  </r>
  <r>
    <s v="T02174"/>
    <s v="C4885"/>
    <x v="2"/>
    <x v="2"/>
    <d v="2026-01-02T05:15:00"/>
    <d v="2026-01-03T13:15:00"/>
    <x v="8"/>
    <x v="0"/>
    <s v="No"/>
    <n v="3"/>
    <s v="Yes"/>
    <n v="32.000000000058208"/>
    <s v="No"/>
    <x v="2"/>
    <n v="1.3333333333357587"/>
    <s v="Team5"/>
    <s v="Senior"/>
    <s v="Morning"/>
  </r>
  <r>
    <s v="T02175"/>
    <s v="C4426"/>
    <x v="2"/>
    <x v="1"/>
    <d v="2026-01-04T01:36:00"/>
    <d v="2026-01-04T08:36:00"/>
    <x v="13"/>
    <x v="0"/>
    <s v="No"/>
    <n v="5"/>
    <s v="Yes"/>
    <n v="6.9999999999417923"/>
    <s v="No"/>
    <x v="2"/>
    <n v="0.29166666666424135"/>
    <s v="Team5"/>
    <s v="Junior"/>
    <s v="Evening"/>
  </r>
  <r>
    <s v="T02176"/>
    <s v="C2736"/>
    <x v="1"/>
    <x v="1"/>
    <d v="2026-01-19T14:21:00"/>
    <d v="2026-01-22T04:21:00"/>
    <x v="21"/>
    <x v="0"/>
    <s v="No"/>
    <n v="3"/>
    <s v="Yes"/>
    <n v="62.000000000058208"/>
    <s v="Yes"/>
    <x v="2"/>
    <n v="2.5833333333357587"/>
    <s v="Team4"/>
    <s v="Senior"/>
    <s v="Night"/>
  </r>
  <r>
    <s v="T02177"/>
    <s v="C2347"/>
    <x v="0"/>
    <x v="1"/>
    <d v="2026-02-19T11:48:00"/>
    <d v="2026-02-20T10:48:00"/>
    <x v="21"/>
    <x v="1"/>
    <s v="No"/>
    <n v="4"/>
    <s v="No"/>
    <n v="22.999999999883585"/>
    <s v="No"/>
    <x v="0"/>
    <n v="0.95833333332848269"/>
    <s v="Team4"/>
    <s v="Senior"/>
    <s v="Night"/>
  </r>
  <r>
    <s v="T02178"/>
    <s v="C2951"/>
    <x v="3"/>
    <x v="2"/>
    <d v="2026-03-09T07:49:00"/>
    <d v="2026-03-12T01:49:00"/>
    <x v="6"/>
    <x v="0"/>
    <s v="No"/>
    <n v="4"/>
    <s v="Yes"/>
    <n v="66"/>
    <s v="Yes"/>
    <x v="1"/>
    <n v="2.75"/>
    <s v="Team3"/>
    <s v="Mid"/>
    <s v="Night"/>
  </r>
  <r>
    <s v="T02179"/>
    <s v="C3724"/>
    <x v="0"/>
    <x v="2"/>
    <d v="2026-03-12T08:31:00"/>
    <d v="2026-03-13T02:31:00"/>
    <x v="3"/>
    <x v="0"/>
    <s v="No"/>
    <n v="5"/>
    <s v="Yes"/>
    <n v="18"/>
    <s v="No"/>
    <x v="1"/>
    <n v="0.75"/>
    <s v="Team5"/>
    <s v="Senior"/>
    <s v="Morning"/>
  </r>
  <r>
    <s v="T02180"/>
    <s v="C4124"/>
    <x v="2"/>
    <x v="2"/>
    <d v="2026-01-14T23:57:00"/>
    <d v="2026-01-15T11:57:00"/>
    <x v="13"/>
    <x v="0"/>
    <s v="No"/>
    <n v="4"/>
    <s v="Yes"/>
    <n v="12"/>
    <s v="No"/>
    <x v="2"/>
    <n v="0.5"/>
    <s v="Team5"/>
    <s v="Junior"/>
    <s v="Evening"/>
  </r>
  <r>
    <s v="T02181"/>
    <s v="C2177"/>
    <x v="0"/>
    <x v="2"/>
    <d v="2026-03-15T15:09:00"/>
    <d v="2026-03-18T19:09:00"/>
    <x v="2"/>
    <x v="0"/>
    <s v="No"/>
    <n v="3"/>
    <s v="Yes"/>
    <n v="76.000000000116415"/>
    <s v="Yes"/>
    <x v="1"/>
    <n v="3.1666666666715173"/>
    <s v="Team3"/>
    <s v="Senior"/>
    <s v="Evening"/>
  </r>
  <r>
    <s v="T02182"/>
    <s v="C2318"/>
    <x v="1"/>
    <x v="0"/>
    <d v="2026-03-21T07:35:00"/>
    <d v="2026-03-21T17:35:00"/>
    <x v="36"/>
    <x v="0"/>
    <s v="No"/>
    <n v="5"/>
    <s v="Yes"/>
    <n v="10.000000000116415"/>
    <s v="No"/>
    <x v="1"/>
    <n v="0.41666666667151731"/>
    <s v="Team1"/>
    <s v="Junior"/>
    <s v="Morning"/>
  </r>
  <r>
    <s v="T02183"/>
    <s v="C0519"/>
    <x v="1"/>
    <x v="2"/>
    <d v="2026-01-30T20:44:00"/>
    <d v="2026-02-03T00:44:00"/>
    <x v="17"/>
    <x v="0"/>
    <s v="No"/>
    <n v="4"/>
    <s v="Yes"/>
    <n v="75.999999999941792"/>
    <s v="Yes"/>
    <x v="2"/>
    <n v="3.1666666666642413"/>
    <s v="Team2"/>
    <s v="Junior"/>
    <s v="Night"/>
  </r>
  <r>
    <s v="T02184"/>
    <s v="C1760"/>
    <x v="1"/>
    <x v="0"/>
    <d v="2026-02-21T11:14:00"/>
    <d v="2026-02-22T16:14:00"/>
    <x v="13"/>
    <x v="0"/>
    <s v="No"/>
    <n v="3"/>
    <s v="Yes"/>
    <n v="29.000000000058208"/>
    <s v="No"/>
    <x v="0"/>
    <n v="1.2083333333357587"/>
    <s v="Team5"/>
    <s v="Junior"/>
    <s v="Evening"/>
  </r>
  <r>
    <s v="T02185"/>
    <s v="C2019"/>
    <x v="3"/>
    <x v="2"/>
    <d v="2026-01-24T02:38:00"/>
    <d v="2026-01-27T04:38:00"/>
    <x v="11"/>
    <x v="0"/>
    <s v="No"/>
    <n v="5"/>
    <s v="Yes"/>
    <n v="74.000000000058208"/>
    <s v="Yes"/>
    <x v="2"/>
    <n v="3.0833333333357587"/>
    <s v="Team3"/>
    <s v="Senior"/>
    <s v="Night"/>
  </r>
  <r>
    <s v="T02186"/>
    <s v="C3176"/>
    <x v="0"/>
    <x v="1"/>
    <d v="2026-01-12T09:08:00"/>
    <d v="2026-01-12T20:08:00"/>
    <x v="5"/>
    <x v="0"/>
    <s v="No"/>
    <n v="3"/>
    <s v="Yes"/>
    <n v="10.999999999883585"/>
    <s v="No"/>
    <x v="2"/>
    <n v="0.45833333332848269"/>
    <s v="Team1"/>
    <s v="Senior"/>
    <s v="Evening"/>
  </r>
  <r>
    <s v="T02187"/>
    <s v="C4814"/>
    <x v="4"/>
    <x v="2"/>
    <d v="2026-02-12T19:55:00"/>
    <d v="2026-02-13T10:55:00"/>
    <x v="9"/>
    <x v="0"/>
    <s v="No"/>
    <n v="5"/>
    <s v="Yes"/>
    <n v="15"/>
    <s v="No"/>
    <x v="0"/>
    <n v="0.625"/>
    <s v="Team1"/>
    <s v="Junior"/>
    <s v="Night"/>
  </r>
  <r>
    <s v="T02188"/>
    <s v="C3258"/>
    <x v="2"/>
    <x v="1"/>
    <d v="2026-01-17T17:30:00"/>
    <d v="2026-01-18T18:30:00"/>
    <x v="2"/>
    <x v="0"/>
    <s v="No"/>
    <n v="2"/>
    <s v="Yes"/>
    <n v="25.000000000116415"/>
    <s v="No"/>
    <x v="2"/>
    <n v="1.0416666666715173"/>
    <s v="Team3"/>
    <s v="Senior"/>
    <s v="Evening"/>
  </r>
  <r>
    <s v="T02189"/>
    <s v="C0068"/>
    <x v="3"/>
    <x v="2"/>
    <d v="2026-03-19T16:42:00"/>
    <d v="2026-03-22T13:42:00"/>
    <x v="10"/>
    <x v="0"/>
    <s v="No"/>
    <n v="4"/>
    <s v="Yes"/>
    <n v="69"/>
    <s v="Yes"/>
    <x v="1"/>
    <n v="2.875"/>
    <s v="Team1"/>
    <s v="Senior"/>
    <s v="Night"/>
  </r>
  <r>
    <s v="T02190"/>
    <s v="C2785"/>
    <x v="0"/>
    <x v="0"/>
    <d v="2026-01-30T19:09:00"/>
    <d v="2026-01-31T08:09:00"/>
    <x v="13"/>
    <x v="0"/>
    <s v="No"/>
    <n v="5"/>
    <s v="Yes"/>
    <n v="12.999999999941792"/>
    <s v="No"/>
    <x v="2"/>
    <n v="0.54166666666424135"/>
    <s v="Team5"/>
    <s v="Junior"/>
    <s v="Evening"/>
  </r>
  <r>
    <s v="T02191"/>
    <s v="C1828"/>
    <x v="4"/>
    <x v="0"/>
    <d v="2026-02-07T10:46:00"/>
    <d v="2026-02-08T14:46:00"/>
    <x v="10"/>
    <x v="0"/>
    <s v="No"/>
    <n v="4"/>
    <s v="Yes"/>
    <n v="27.999999999941792"/>
    <s v="No"/>
    <x v="0"/>
    <n v="1.1666666666642413"/>
    <s v="Team1"/>
    <s v="Senior"/>
    <s v="Night"/>
  </r>
  <r>
    <s v="T02192"/>
    <s v="C1805"/>
    <x v="3"/>
    <x v="1"/>
    <d v="2026-01-11T14:37:00"/>
    <d v="2026-01-13T17:37:00"/>
    <x v="47"/>
    <x v="2"/>
    <s v="No"/>
    <n v="4"/>
    <s v="No"/>
    <n v="51"/>
    <s v="Yes"/>
    <x v="2"/>
    <n v="2.125"/>
    <s v="Team4"/>
    <s v="Senior"/>
    <s v="Night"/>
  </r>
  <r>
    <s v="T02193"/>
    <s v="C2846"/>
    <x v="3"/>
    <x v="0"/>
    <d v="2026-01-20T21:44:00"/>
    <d v="2026-01-22T07:44:00"/>
    <x v="24"/>
    <x v="0"/>
    <s v="No"/>
    <n v="3"/>
    <s v="Yes"/>
    <n v="34.000000000116415"/>
    <s v="No"/>
    <x v="2"/>
    <n v="1.4166666666715173"/>
    <s v="Team4"/>
    <s v="Mid"/>
    <s v="Night"/>
  </r>
  <r>
    <s v="T02194"/>
    <s v="C0771"/>
    <x v="2"/>
    <x v="0"/>
    <d v="2026-01-13T21:44:00"/>
    <d v="2026-01-14T04:44:00"/>
    <x v="43"/>
    <x v="0"/>
    <s v="No"/>
    <n v="4"/>
    <s v="Yes"/>
    <n v="7.0000000001164153"/>
    <s v="No"/>
    <x v="2"/>
    <n v="0.29166666667151731"/>
    <s v="Team1"/>
    <s v="Mid"/>
    <s v="Morning"/>
  </r>
  <r>
    <s v="T02195"/>
    <s v="C0304"/>
    <x v="0"/>
    <x v="2"/>
    <d v="2026-03-15T22:10:00"/>
    <d v="2026-03-19T18:10:00"/>
    <x v="25"/>
    <x v="2"/>
    <s v="No"/>
    <n v="4"/>
    <s v="No"/>
    <n v="92.000000000058208"/>
    <s v="Yes"/>
    <x v="1"/>
    <n v="3.8333333333357587"/>
    <s v="Team4"/>
    <s v="Junior"/>
    <s v="Night"/>
  </r>
  <r>
    <s v="T02196"/>
    <s v="C3459"/>
    <x v="3"/>
    <x v="0"/>
    <d v="2026-02-27T11:40:00"/>
    <d v="2026-02-28T01:40:00"/>
    <x v="33"/>
    <x v="0"/>
    <s v="No"/>
    <n v="5"/>
    <s v="Yes"/>
    <n v="14.000000000058208"/>
    <s v="No"/>
    <x v="0"/>
    <n v="0.58333333333575865"/>
    <s v="Team5"/>
    <s v="Junior"/>
    <s v="Night"/>
  </r>
  <r>
    <s v="T02197"/>
    <s v="C2475"/>
    <x v="0"/>
    <x v="2"/>
    <d v="2026-03-05T02:59:00"/>
    <d v="2026-03-08T02:59:00"/>
    <x v="9"/>
    <x v="0"/>
    <s v="No"/>
    <n v="3"/>
    <s v="Yes"/>
    <n v="72"/>
    <s v="Yes"/>
    <x v="1"/>
    <n v="3"/>
    <s v="Team1"/>
    <s v="Junior"/>
    <s v="Night"/>
  </r>
  <r>
    <s v="T02198"/>
    <s v="C2072"/>
    <x v="4"/>
    <x v="0"/>
    <d v="2026-01-07T19:15:00"/>
    <d v="2026-01-09T15:15:00"/>
    <x v="47"/>
    <x v="0"/>
    <s v="No"/>
    <n v="5"/>
    <s v="Yes"/>
    <n v="43.999999999883585"/>
    <s v="No"/>
    <x v="2"/>
    <n v="1.8333333333284827"/>
    <s v="Team4"/>
    <s v="Senior"/>
    <s v="Night"/>
  </r>
  <r>
    <s v="T02199"/>
    <s v="C1857"/>
    <x v="0"/>
    <x v="1"/>
    <d v="2026-02-20T21:56:00"/>
    <d v="2026-02-22T08:56:00"/>
    <x v="26"/>
    <x v="0"/>
    <s v="No"/>
    <n v="4"/>
    <s v="Yes"/>
    <n v="34.999999999883585"/>
    <s v="No"/>
    <x v="0"/>
    <n v="1.4583333333284827"/>
    <s v="Team5"/>
    <s v="Senior"/>
    <s v="Night"/>
  </r>
  <r>
    <s v="T02200"/>
    <s v="C0661"/>
    <x v="3"/>
    <x v="0"/>
    <d v="2026-03-01T18:31:00"/>
    <d v="2026-03-03T10:31:00"/>
    <x v="36"/>
    <x v="0"/>
    <s v="No"/>
    <n v="3"/>
    <s v="Yes"/>
    <n v="40.000000000116415"/>
    <s v="No"/>
    <x v="1"/>
    <n v="1.6666666666715173"/>
    <s v="Team1"/>
    <s v="Junior"/>
    <s v="Morning"/>
  </r>
  <r>
    <s v="T02201"/>
    <s v="C0122"/>
    <x v="2"/>
    <x v="2"/>
    <d v="2026-01-18T08:38:00"/>
    <d v="2026-01-19T07:38:00"/>
    <x v="42"/>
    <x v="1"/>
    <s v="No"/>
    <n v="4"/>
    <s v="No"/>
    <n v="23.000000000058208"/>
    <s v="No"/>
    <x v="2"/>
    <n v="0.95833333333575865"/>
    <s v="Team1"/>
    <s v="Senior"/>
    <s v="Evening"/>
  </r>
  <r>
    <s v="T02202"/>
    <s v="C2451"/>
    <x v="1"/>
    <x v="0"/>
    <d v="2026-02-04T11:51:00"/>
    <d v="2026-02-06T01:51:00"/>
    <x v="48"/>
    <x v="0"/>
    <s v="No"/>
    <n v="5"/>
    <s v="Yes"/>
    <n v="37.999999999883585"/>
    <s v="No"/>
    <x v="0"/>
    <n v="1.5833333333284827"/>
    <s v="Team1"/>
    <s v="Mid"/>
    <s v="Morning"/>
  </r>
  <r>
    <s v="T02203"/>
    <s v="C1243"/>
    <x v="0"/>
    <x v="1"/>
    <d v="2026-02-20T12:34:00"/>
    <d v="2026-02-20T21:34:00"/>
    <x v="38"/>
    <x v="0"/>
    <s v="No"/>
    <n v="3"/>
    <s v="Yes"/>
    <n v="9"/>
    <s v="No"/>
    <x v="0"/>
    <n v="0.375"/>
    <s v="Team5"/>
    <s v="Senior"/>
    <s v="Evening"/>
  </r>
  <r>
    <s v="T02204"/>
    <s v="C4923"/>
    <x v="4"/>
    <x v="0"/>
    <d v="2026-03-23T02:23:00"/>
    <d v="2026-03-24T03:23:00"/>
    <x v="28"/>
    <x v="0"/>
    <s v="No"/>
    <n v="3"/>
    <s v="Yes"/>
    <n v="24.999999999941792"/>
    <s v="No"/>
    <x v="1"/>
    <n v="1.0416666666642413"/>
    <s v="Team3"/>
    <s v="Mid"/>
    <s v="Night"/>
  </r>
  <r>
    <s v="T02205"/>
    <s v="C2735"/>
    <x v="0"/>
    <x v="1"/>
    <d v="2026-02-19T18:34:00"/>
    <d v="2026-02-20T21:34:00"/>
    <x v="49"/>
    <x v="0"/>
    <s v="No"/>
    <n v="4"/>
    <s v="Yes"/>
    <n v="27"/>
    <s v="No"/>
    <x v="0"/>
    <n v="1.125"/>
    <s v="Team5"/>
    <s v="Mid"/>
    <s v="Evening"/>
  </r>
  <r>
    <s v="T02206"/>
    <s v="C1632"/>
    <x v="0"/>
    <x v="1"/>
    <d v="2026-02-16T10:23:00"/>
    <d v="2026-02-18T15:23:00"/>
    <x v="8"/>
    <x v="0"/>
    <s v="No"/>
    <n v="4"/>
    <s v="Yes"/>
    <n v="53.000000000058208"/>
    <s v="Yes"/>
    <x v="0"/>
    <n v="2.2083333333357587"/>
    <s v="Team5"/>
    <s v="Senior"/>
    <s v="Morning"/>
  </r>
  <r>
    <s v="T02207"/>
    <s v="C2627"/>
    <x v="2"/>
    <x v="0"/>
    <d v="2026-01-15T11:42:00"/>
    <d v="2026-01-17T00:42:00"/>
    <x v="41"/>
    <x v="0"/>
    <s v="No"/>
    <n v="4"/>
    <s v="Yes"/>
    <n v="36.999999999941792"/>
    <s v="No"/>
    <x v="2"/>
    <n v="1.5416666666642413"/>
    <s v="Team5"/>
    <s v="Senior"/>
    <s v="Night"/>
  </r>
  <r>
    <s v="T02208"/>
    <s v="C4018"/>
    <x v="4"/>
    <x v="1"/>
    <d v="2026-01-14T16:11:00"/>
    <d v="2026-01-17T02:11:00"/>
    <x v="36"/>
    <x v="0"/>
    <s v="No"/>
    <n v="4"/>
    <s v="Yes"/>
    <n v="57.999999999941792"/>
    <s v="Yes"/>
    <x v="2"/>
    <n v="2.4166666666642413"/>
    <s v="Team1"/>
    <s v="Junior"/>
    <s v="Morning"/>
  </r>
  <r>
    <s v="T02209"/>
    <s v="C3367"/>
    <x v="4"/>
    <x v="2"/>
    <d v="2026-02-04T06:40:00"/>
    <d v="2026-02-05T09:40:00"/>
    <x v="17"/>
    <x v="0"/>
    <s v="No"/>
    <n v="5"/>
    <s v="Yes"/>
    <n v="27"/>
    <s v="No"/>
    <x v="0"/>
    <n v="1.125"/>
    <s v="Team2"/>
    <s v="Junior"/>
    <s v="Night"/>
  </r>
  <r>
    <s v="T02210"/>
    <s v="C2220"/>
    <x v="0"/>
    <x v="0"/>
    <d v="2026-03-03T09:17:00"/>
    <d v="2026-03-03T17:17:00"/>
    <x v="19"/>
    <x v="1"/>
    <s v="No"/>
    <n v="5"/>
    <s v="No"/>
    <n v="7.9999999998835847"/>
    <s v="No"/>
    <x v="1"/>
    <n v="0.33333333332848269"/>
    <s v="Team5"/>
    <s v="Mid"/>
    <s v="Night"/>
  </r>
  <r>
    <s v="T02211"/>
    <s v="C0197"/>
    <x v="4"/>
    <x v="2"/>
    <d v="2026-01-04T09:57:00"/>
    <d v="2026-01-07T03:57:00"/>
    <x v="11"/>
    <x v="0"/>
    <s v="No"/>
    <n v="3"/>
    <s v="Yes"/>
    <n v="66"/>
    <s v="Yes"/>
    <x v="2"/>
    <n v="2.75"/>
    <s v="Team3"/>
    <s v="Senior"/>
    <s v="Night"/>
  </r>
  <r>
    <s v="T02212"/>
    <s v="C1901"/>
    <x v="4"/>
    <x v="2"/>
    <d v="2026-03-25T22:31:00"/>
    <d v="2026-03-28T10:31:00"/>
    <x v="43"/>
    <x v="0"/>
    <s v="No"/>
    <n v="3"/>
    <s v="Yes"/>
    <n v="60"/>
    <s v="Yes"/>
    <x v="1"/>
    <n v="2.5"/>
    <s v="Team1"/>
    <s v="Mid"/>
    <s v="Morning"/>
  </r>
  <r>
    <s v="T02213"/>
    <s v="C4618"/>
    <x v="4"/>
    <x v="1"/>
    <d v="2026-03-15T05:52:00"/>
    <d v="2026-03-16T13:52:00"/>
    <x v="25"/>
    <x v="1"/>
    <s v="No"/>
    <n v="5"/>
    <s v="No"/>
    <n v="32.000000000058208"/>
    <s v="No"/>
    <x v="1"/>
    <n v="1.3333333333357587"/>
    <s v="Team4"/>
    <s v="Junior"/>
    <s v="Night"/>
  </r>
  <r>
    <s v="T02214"/>
    <s v="C0314"/>
    <x v="2"/>
    <x v="2"/>
    <d v="2026-01-22T09:34:00"/>
    <d v="2026-01-23T08:34:00"/>
    <x v="30"/>
    <x v="0"/>
    <s v="No"/>
    <n v="4"/>
    <s v="Yes"/>
    <n v="23.000000000058208"/>
    <s v="No"/>
    <x v="2"/>
    <n v="0.95833333333575865"/>
    <s v="Team4"/>
    <s v="Mid"/>
    <s v="Night"/>
  </r>
  <r>
    <s v="T02215"/>
    <s v="C2255"/>
    <x v="1"/>
    <x v="0"/>
    <d v="2026-02-25T01:33:00"/>
    <d v="2026-02-26T02:33:00"/>
    <x v="28"/>
    <x v="0"/>
    <s v="No"/>
    <n v="3"/>
    <s v="Yes"/>
    <n v="24.999999999941792"/>
    <s v="No"/>
    <x v="0"/>
    <n v="1.0416666666642413"/>
    <s v="Team3"/>
    <s v="Mid"/>
    <s v="Night"/>
  </r>
  <r>
    <s v="T02216"/>
    <s v="C4706"/>
    <x v="2"/>
    <x v="1"/>
    <d v="2026-03-06T20:10:00"/>
    <d v="2026-03-09T02:10:00"/>
    <x v="16"/>
    <x v="2"/>
    <s v="No"/>
    <n v="4"/>
    <s v="No"/>
    <n v="54"/>
    <s v="Yes"/>
    <x v="1"/>
    <n v="2.25"/>
    <s v="Team3"/>
    <s v="Junior"/>
    <s v="Evening"/>
  </r>
  <r>
    <s v="T02217"/>
    <s v="C3635"/>
    <x v="4"/>
    <x v="0"/>
    <d v="2026-01-31T16:27:00"/>
    <d v="2026-02-01T13:27:00"/>
    <x v="24"/>
    <x v="0"/>
    <s v="No"/>
    <n v="4"/>
    <s v="Yes"/>
    <n v="21"/>
    <s v="No"/>
    <x v="2"/>
    <n v="0.875"/>
    <s v="Team4"/>
    <s v="Mid"/>
    <s v="Night"/>
  </r>
  <r>
    <s v="T02218"/>
    <s v="C2178"/>
    <x v="4"/>
    <x v="1"/>
    <d v="2026-01-25T20:45:00"/>
    <d v="2026-01-27T13:45:00"/>
    <x v="27"/>
    <x v="2"/>
    <s v="No"/>
    <n v="5"/>
    <s v="No"/>
    <n v="40.999999999883585"/>
    <s v="No"/>
    <x v="2"/>
    <n v="1.7083333333284827"/>
    <s v="Team1"/>
    <s v="Junior"/>
    <s v="Morning"/>
  </r>
  <r>
    <s v="T02219"/>
    <s v="C4900"/>
    <x v="1"/>
    <x v="1"/>
    <d v="2026-01-15T15:07:00"/>
    <d v="2026-01-17T00:07:00"/>
    <x v="38"/>
    <x v="0"/>
    <s v="No"/>
    <n v="4"/>
    <s v="Yes"/>
    <n v="33"/>
    <s v="No"/>
    <x v="2"/>
    <n v="1.375"/>
    <s v="Team5"/>
    <s v="Senior"/>
    <s v="Evening"/>
  </r>
  <r>
    <s v="T02220"/>
    <s v="C4195"/>
    <x v="1"/>
    <x v="2"/>
    <d v="2026-01-06T22:22:00"/>
    <d v="2026-01-07T21:22:00"/>
    <x v="18"/>
    <x v="1"/>
    <s v="No"/>
    <n v="4"/>
    <s v="No"/>
    <n v="23.000000000058208"/>
    <s v="No"/>
    <x v="2"/>
    <n v="0.95833333333575865"/>
    <s v="Team1"/>
    <s v="Mid"/>
    <s v="Morning"/>
  </r>
  <r>
    <s v="T02221"/>
    <s v="C1332"/>
    <x v="1"/>
    <x v="0"/>
    <d v="2026-01-05T19:08:00"/>
    <d v="2026-01-07T18:08:00"/>
    <x v="21"/>
    <x v="0"/>
    <s v="Yes"/>
    <n v="4"/>
    <s v="Yes"/>
    <n v="47.000000000058208"/>
    <s v="No"/>
    <x v="2"/>
    <n v="1.9583333333357587"/>
    <s v="Team4"/>
    <s v="Senior"/>
    <s v="Night"/>
  </r>
  <r>
    <s v="T02222"/>
    <s v="C0604"/>
    <x v="1"/>
    <x v="0"/>
    <d v="2026-01-24T23:53:00"/>
    <d v="2026-01-26T05:53:00"/>
    <x v="36"/>
    <x v="1"/>
    <s v="No"/>
    <n v="5"/>
    <s v="No"/>
    <n v="30"/>
    <s v="No"/>
    <x v="2"/>
    <n v="1.25"/>
    <s v="Team1"/>
    <s v="Junior"/>
    <s v="Morning"/>
  </r>
  <r>
    <s v="T02223"/>
    <s v="C0297"/>
    <x v="1"/>
    <x v="1"/>
    <d v="2026-01-24T07:52:00"/>
    <d v="2026-01-25T12:52:00"/>
    <x v="15"/>
    <x v="0"/>
    <s v="No"/>
    <n v="4"/>
    <s v="Yes"/>
    <n v="29.000000000058208"/>
    <s v="No"/>
    <x v="2"/>
    <n v="1.2083333333357587"/>
    <s v="Team5"/>
    <s v="Junior"/>
    <s v="Evening"/>
  </r>
  <r>
    <s v="T02224"/>
    <s v="C0405"/>
    <x v="1"/>
    <x v="0"/>
    <d v="2026-01-12T04:28:00"/>
    <d v="2026-01-13T12:28:00"/>
    <x v="6"/>
    <x v="0"/>
    <s v="No"/>
    <n v="4"/>
    <s v="Yes"/>
    <n v="31.999999999883585"/>
    <s v="No"/>
    <x v="2"/>
    <n v="1.3333333333284827"/>
    <s v="Team3"/>
    <s v="Mid"/>
    <s v="Night"/>
  </r>
  <r>
    <s v="T02225"/>
    <s v="C3110"/>
    <x v="0"/>
    <x v="1"/>
    <d v="2026-03-09T19:58:00"/>
    <d v="2026-03-11T23:58:00"/>
    <x v="8"/>
    <x v="0"/>
    <s v="No"/>
    <n v="5"/>
    <s v="Yes"/>
    <n v="52.000000000116415"/>
    <s v="Yes"/>
    <x v="1"/>
    <n v="2.1666666666715173"/>
    <s v="Team5"/>
    <s v="Senior"/>
    <s v="Morning"/>
  </r>
  <r>
    <s v="T02226"/>
    <s v="C0340"/>
    <x v="3"/>
    <x v="1"/>
    <d v="2026-03-06T02:42:00"/>
    <d v="2026-03-08T17:42:00"/>
    <x v="11"/>
    <x v="0"/>
    <s v="No"/>
    <n v="5"/>
    <s v="Yes"/>
    <n v="63"/>
    <s v="Yes"/>
    <x v="1"/>
    <n v="2.625"/>
    <s v="Team3"/>
    <s v="Senior"/>
    <s v="Night"/>
  </r>
  <r>
    <s v="T02227"/>
    <s v="C4073"/>
    <x v="0"/>
    <x v="1"/>
    <d v="2026-03-07T16:28:00"/>
    <d v="2026-03-09T21:28:00"/>
    <x v="36"/>
    <x v="0"/>
    <s v="No"/>
    <n v="4"/>
    <s v="Yes"/>
    <n v="52.999999999883585"/>
    <s v="Yes"/>
    <x v="1"/>
    <n v="2.2083333333284827"/>
    <s v="Team1"/>
    <s v="Junior"/>
    <s v="Morning"/>
  </r>
  <r>
    <s v="T02228"/>
    <s v="C4075"/>
    <x v="3"/>
    <x v="0"/>
    <d v="2026-02-05T08:34:00"/>
    <d v="2026-02-06T08:34:00"/>
    <x v="27"/>
    <x v="1"/>
    <s v="No"/>
    <n v="4"/>
    <s v="No"/>
    <n v="24"/>
    <s v="No"/>
    <x v="0"/>
    <n v="1"/>
    <s v="Team1"/>
    <s v="Junior"/>
    <s v="Morning"/>
  </r>
  <r>
    <s v="T02229"/>
    <s v="C1606"/>
    <x v="1"/>
    <x v="0"/>
    <d v="2026-02-03T21:37:00"/>
    <d v="2026-02-05T07:37:00"/>
    <x v="0"/>
    <x v="0"/>
    <s v="No"/>
    <n v="5"/>
    <s v="Yes"/>
    <n v="34.000000000116415"/>
    <s v="No"/>
    <x v="0"/>
    <n v="1.4166666666715173"/>
    <s v="Team1"/>
    <s v="Senior"/>
    <s v="Morning"/>
  </r>
  <r>
    <s v="T02230"/>
    <s v="C2291"/>
    <x v="3"/>
    <x v="0"/>
    <d v="2026-02-06T09:31:00"/>
    <d v="2026-02-07T00:31:00"/>
    <x v="0"/>
    <x v="1"/>
    <s v="No"/>
    <n v="5"/>
    <s v="No"/>
    <n v="15"/>
    <s v="No"/>
    <x v="0"/>
    <n v="0.625"/>
    <s v="Team1"/>
    <s v="Senior"/>
    <s v="Morning"/>
  </r>
  <r>
    <s v="T02231"/>
    <s v="C3580"/>
    <x v="3"/>
    <x v="0"/>
    <d v="2026-01-17T11:29:00"/>
    <d v="2026-01-18T03:29:00"/>
    <x v="39"/>
    <x v="0"/>
    <s v="No"/>
    <n v="5"/>
    <s v="Yes"/>
    <n v="15.999999999941792"/>
    <s v="No"/>
    <x v="2"/>
    <n v="0.66666666666424135"/>
    <s v="Team5"/>
    <s v="Junior"/>
    <s v="Evening"/>
  </r>
  <r>
    <s v="T02232"/>
    <s v="C2025"/>
    <x v="4"/>
    <x v="1"/>
    <d v="2026-03-17T14:22:00"/>
    <d v="2026-03-19T06:22:00"/>
    <x v="27"/>
    <x v="0"/>
    <s v="No"/>
    <n v="3"/>
    <s v="Yes"/>
    <n v="39.999999999941792"/>
    <s v="No"/>
    <x v="1"/>
    <n v="1.6666666666642413"/>
    <s v="Team1"/>
    <s v="Junior"/>
    <s v="Morning"/>
  </r>
  <r>
    <s v="T02233"/>
    <s v="C2052"/>
    <x v="1"/>
    <x v="1"/>
    <d v="2026-03-06T13:44:00"/>
    <d v="2026-03-07T01:44:00"/>
    <x v="45"/>
    <x v="0"/>
    <s v="No"/>
    <n v="2"/>
    <s v="Yes"/>
    <n v="12"/>
    <s v="No"/>
    <x v="1"/>
    <n v="0.5"/>
    <s v="Team4"/>
    <s v="Mid"/>
    <s v="Morning"/>
  </r>
  <r>
    <s v="T02234"/>
    <s v="C2156"/>
    <x v="0"/>
    <x v="2"/>
    <d v="2026-03-16T14:15:00"/>
    <d v="2026-03-17T15:15:00"/>
    <x v="35"/>
    <x v="0"/>
    <s v="No"/>
    <n v="4"/>
    <s v="Yes"/>
    <n v="24.999999999941792"/>
    <s v="No"/>
    <x v="1"/>
    <n v="1.0416666666642413"/>
    <s v="Team1"/>
    <s v="Senior"/>
    <s v="Night"/>
  </r>
  <r>
    <s v="T02235"/>
    <s v="C4086"/>
    <x v="0"/>
    <x v="1"/>
    <d v="2026-01-17T06:37:00"/>
    <d v="2026-01-17T18:37:00"/>
    <x v="12"/>
    <x v="0"/>
    <s v="No"/>
    <n v="4"/>
    <s v="Yes"/>
    <n v="12"/>
    <s v="No"/>
    <x v="2"/>
    <n v="0.5"/>
    <s v="Team1"/>
    <s v="Junior"/>
    <s v="Morning"/>
  </r>
  <r>
    <s v="T02236"/>
    <s v="C2702"/>
    <x v="4"/>
    <x v="2"/>
    <d v="2026-03-21T17:32:00"/>
    <d v="2026-03-24T15:32:00"/>
    <x v="9"/>
    <x v="0"/>
    <s v="No"/>
    <n v="4"/>
    <s v="Yes"/>
    <n v="69.999999999941792"/>
    <s v="Yes"/>
    <x v="1"/>
    <n v="2.9166666666642413"/>
    <s v="Team1"/>
    <s v="Junior"/>
    <s v="Night"/>
  </r>
  <r>
    <s v="T02237"/>
    <s v="C1965"/>
    <x v="4"/>
    <x v="1"/>
    <d v="2026-03-20T18:44:00"/>
    <d v="2026-03-22T13:44:00"/>
    <x v="42"/>
    <x v="0"/>
    <s v="No"/>
    <n v="5"/>
    <s v="Yes"/>
    <n v="43.000000000116415"/>
    <s v="No"/>
    <x v="1"/>
    <n v="1.7916666666715173"/>
    <s v="Team1"/>
    <s v="Senior"/>
    <s v="Evening"/>
  </r>
  <r>
    <s v="T02238"/>
    <s v="C1262"/>
    <x v="1"/>
    <x v="1"/>
    <d v="2026-02-18T05:26:00"/>
    <d v="2026-02-18T19:26:00"/>
    <x v="19"/>
    <x v="1"/>
    <s v="No"/>
    <n v="5"/>
    <s v="No"/>
    <n v="13.999999999883585"/>
    <s v="No"/>
    <x v="0"/>
    <n v="0.58333333332848269"/>
    <s v="Team5"/>
    <s v="Mid"/>
    <s v="Night"/>
  </r>
  <r>
    <s v="T02239"/>
    <s v="C1897"/>
    <x v="1"/>
    <x v="0"/>
    <d v="2026-03-19T11:36:00"/>
    <d v="2026-03-20T08:36:00"/>
    <x v="21"/>
    <x v="0"/>
    <s v="No"/>
    <n v="5"/>
    <s v="Yes"/>
    <n v="21"/>
    <s v="No"/>
    <x v="1"/>
    <n v="0.875"/>
    <s v="Team4"/>
    <s v="Senior"/>
    <s v="Night"/>
  </r>
  <r>
    <s v="T02240"/>
    <s v="C0803"/>
    <x v="4"/>
    <x v="1"/>
    <d v="2026-01-20T05:40:00"/>
    <d v="2026-01-23T01:40:00"/>
    <x v="10"/>
    <x v="0"/>
    <s v="No"/>
    <n v="4"/>
    <s v="Yes"/>
    <n v="68.000000000058208"/>
    <s v="Yes"/>
    <x v="2"/>
    <n v="2.8333333333357587"/>
    <s v="Team1"/>
    <s v="Senior"/>
    <s v="Night"/>
  </r>
  <r>
    <s v="T02241"/>
    <s v="C4436"/>
    <x v="2"/>
    <x v="2"/>
    <d v="2026-03-18T00:32:00"/>
    <d v="2026-03-21T07:32:00"/>
    <x v="46"/>
    <x v="0"/>
    <s v="No"/>
    <n v="4"/>
    <s v="Yes"/>
    <n v="78.999999999941792"/>
    <s v="Yes"/>
    <x v="1"/>
    <n v="3.2916666666642413"/>
    <s v="Team5"/>
    <s v="Senior"/>
    <s v="Evening"/>
  </r>
  <r>
    <s v="T02242"/>
    <s v="C4352"/>
    <x v="4"/>
    <x v="2"/>
    <d v="2026-02-07T22:38:00"/>
    <d v="2026-02-08T12:38:00"/>
    <x v="43"/>
    <x v="1"/>
    <s v="No"/>
    <n v="3"/>
    <s v="No"/>
    <n v="13.999999999883585"/>
    <s v="No"/>
    <x v="0"/>
    <n v="0.58333333332848269"/>
    <s v="Team1"/>
    <s v="Mid"/>
    <s v="Morning"/>
  </r>
  <r>
    <s v="T02243"/>
    <s v="C1364"/>
    <x v="2"/>
    <x v="2"/>
    <d v="2026-01-03T01:54:00"/>
    <d v="2026-01-05T18:54:00"/>
    <x v="32"/>
    <x v="1"/>
    <s v="No"/>
    <n v="4"/>
    <s v="No"/>
    <n v="64.999999999883585"/>
    <s v="Yes"/>
    <x v="2"/>
    <n v="2.7083333333284827"/>
    <s v="Team3"/>
    <s v="Mid"/>
    <s v="Evening"/>
  </r>
  <r>
    <s v="T02244"/>
    <s v="C1126"/>
    <x v="0"/>
    <x v="2"/>
    <d v="2026-01-19T05:06:00"/>
    <d v="2026-01-21T03:06:00"/>
    <x v="7"/>
    <x v="0"/>
    <s v="No"/>
    <n v="4"/>
    <s v="Yes"/>
    <n v="45.999999999941792"/>
    <s v="No"/>
    <x v="2"/>
    <n v="1.9166666666642413"/>
    <s v="Team2"/>
    <s v="Junior"/>
    <s v="Night"/>
  </r>
  <r>
    <s v="T02245"/>
    <s v="C4906"/>
    <x v="0"/>
    <x v="2"/>
    <d v="2026-01-07T22:02:00"/>
    <d v="2026-01-08T04:02:00"/>
    <x v="27"/>
    <x v="0"/>
    <s v="No"/>
    <n v="4"/>
    <s v="Yes"/>
    <n v="6"/>
    <s v="No"/>
    <x v="2"/>
    <n v="0.25"/>
    <s v="Team1"/>
    <s v="Junior"/>
    <s v="Morning"/>
  </r>
  <r>
    <s v="T02246"/>
    <s v="C4009"/>
    <x v="4"/>
    <x v="0"/>
    <d v="2026-02-15T23:35:00"/>
    <d v="2026-02-16T19:35:00"/>
    <x v="17"/>
    <x v="0"/>
    <s v="No"/>
    <n v="4"/>
    <s v="Yes"/>
    <n v="19.999999999883585"/>
    <s v="No"/>
    <x v="0"/>
    <n v="0.83333333332848269"/>
    <s v="Team2"/>
    <s v="Junior"/>
    <s v="Night"/>
  </r>
  <r>
    <s v="T02247"/>
    <s v="C1942"/>
    <x v="3"/>
    <x v="2"/>
    <d v="2026-02-27T21:02:00"/>
    <d v="2026-03-02T05:02:00"/>
    <x v="5"/>
    <x v="0"/>
    <s v="No"/>
    <n v="5"/>
    <s v="Yes"/>
    <n v="56.000000000058208"/>
    <s v="Yes"/>
    <x v="0"/>
    <n v="2.3333333333357587"/>
    <s v="Team1"/>
    <s v="Senior"/>
    <s v="Evening"/>
  </r>
  <r>
    <s v="T02248"/>
    <s v="C2530"/>
    <x v="1"/>
    <x v="0"/>
    <d v="2026-02-25T08:50:00"/>
    <d v="2026-02-27T03:50:00"/>
    <x v="39"/>
    <x v="2"/>
    <s v="No"/>
    <n v="3"/>
    <s v="No"/>
    <n v="42.999999999941792"/>
    <s v="No"/>
    <x v="0"/>
    <n v="1.7916666666642413"/>
    <s v="Team5"/>
    <s v="Junior"/>
    <s v="Evening"/>
  </r>
  <r>
    <s v="T02249"/>
    <s v="C4711"/>
    <x v="0"/>
    <x v="2"/>
    <d v="2026-02-01T09:37:00"/>
    <d v="2026-02-04T22:37:00"/>
    <x v="46"/>
    <x v="0"/>
    <s v="No"/>
    <n v="4"/>
    <s v="Yes"/>
    <n v="85.000000000116415"/>
    <s v="Yes"/>
    <x v="0"/>
    <n v="3.5416666666715173"/>
    <s v="Team5"/>
    <s v="Senior"/>
    <s v="Evening"/>
  </r>
  <r>
    <s v="T02250"/>
    <s v="C1350"/>
    <x v="1"/>
    <x v="0"/>
    <d v="2026-01-07T04:04:00"/>
    <d v="2026-01-09T03:04:00"/>
    <x v="45"/>
    <x v="0"/>
    <s v="No"/>
    <n v="3"/>
    <s v="Yes"/>
    <n v="47.000000000058208"/>
    <s v="No"/>
    <x v="2"/>
    <n v="1.9583333333357587"/>
    <s v="Team4"/>
    <s v="Mid"/>
    <s v="Morning"/>
  </r>
  <r>
    <s v="T02251"/>
    <s v="C4017"/>
    <x v="2"/>
    <x v="0"/>
    <d v="2026-03-09T18:30:00"/>
    <d v="2026-03-10T02:30:00"/>
    <x v="5"/>
    <x v="0"/>
    <s v="No"/>
    <n v="5"/>
    <s v="Yes"/>
    <n v="7.9999999998835847"/>
    <s v="No"/>
    <x v="1"/>
    <n v="0.33333333332848269"/>
    <s v="Team1"/>
    <s v="Senior"/>
    <s v="Evening"/>
  </r>
  <r>
    <s v="T02252"/>
    <s v="C3994"/>
    <x v="0"/>
    <x v="0"/>
    <d v="2026-02-19T11:43:00"/>
    <d v="2026-02-20T00:43:00"/>
    <x v="14"/>
    <x v="0"/>
    <s v="No"/>
    <n v="3"/>
    <s v="Yes"/>
    <n v="13.000000000116415"/>
    <s v="No"/>
    <x v="0"/>
    <n v="0.54166666667151731"/>
    <s v="Team4"/>
    <s v="Senior"/>
    <s v="Night"/>
  </r>
  <r>
    <s v="T02253"/>
    <s v="C2042"/>
    <x v="1"/>
    <x v="2"/>
    <d v="2026-03-07T01:07:00"/>
    <d v="2026-03-08T23:07:00"/>
    <x v="26"/>
    <x v="0"/>
    <s v="No"/>
    <n v="3"/>
    <s v="Yes"/>
    <n v="45.999999999941792"/>
    <s v="No"/>
    <x v="1"/>
    <n v="1.9166666666642413"/>
    <s v="Team5"/>
    <s v="Senior"/>
    <s v="Night"/>
  </r>
  <r>
    <s v="T02254"/>
    <s v="C2815"/>
    <x v="1"/>
    <x v="1"/>
    <d v="2026-03-15T21:47:00"/>
    <d v="2026-03-17T15:47:00"/>
    <x v="33"/>
    <x v="0"/>
    <s v="No"/>
    <n v="4"/>
    <s v="Yes"/>
    <n v="42"/>
    <s v="No"/>
    <x v="1"/>
    <n v="1.75"/>
    <s v="Team5"/>
    <s v="Junior"/>
    <s v="Night"/>
  </r>
  <r>
    <s v="T02255"/>
    <s v="C2292"/>
    <x v="4"/>
    <x v="0"/>
    <d v="2026-02-05T21:08:00"/>
    <d v="2026-02-06T16:08:00"/>
    <x v="25"/>
    <x v="0"/>
    <s v="No"/>
    <n v="5"/>
    <s v="Yes"/>
    <n v="18.999999999941792"/>
    <s v="No"/>
    <x v="0"/>
    <n v="0.79166666666424135"/>
    <s v="Team4"/>
    <s v="Junior"/>
    <s v="Night"/>
  </r>
  <r>
    <s v="T02256"/>
    <s v="C4164"/>
    <x v="4"/>
    <x v="2"/>
    <d v="2026-01-10T20:16:00"/>
    <d v="2026-01-11T03:16:00"/>
    <x v="23"/>
    <x v="0"/>
    <s v="No"/>
    <n v="5"/>
    <s v="Yes"/>
    <n v="6.9999999999417923"/>
    <s v="No"/>
    <x v="2"/>
    <n v="0.29166666666424135"/>
    <s v="Team1"/>
    <s v="Junior"/>
    <s v="Morning"/>
  </r>
  <r>
    <s v="T02257"/>
    <s v="C4173"/>
    <x v="1"/>
    <x v="1"/>
    <d v="2026-02-18T19:32:00"/>
    <d v="2026-02-19T13:32:00"/>
    <x v="4"/>
    <x v="0"/>
    <s v="No"/>
    <n v="4"/>
    <s v="Yes"/>
    <n v="18"/>
    <s v="No"/>
    <x v="0"/>
    <n v="0.75"/>
    <s v="Team5"/>
    <s v="Senior"/>
    <s v="Evening"/>
  </r>
  <r>
    <s v="T02258"/>
    <s v="C4366"/>
    <x v="1"/>
    <x v="0"/>
    <d v="2026-01-27T17:58:00"/>
    <d v="2026-01-28T12:58:00"/>
    <x v="40"/>
    <x v="0"/>
    <s v="No"/>
    <n v="5"/>
    <s v="Yes"/>
    <n v="18.999999999941792"/>
    <s v="No"/>
    <x v="2"/>
    <n v="0.79166666666424135"/>
    <s v="Team4"/>
    <s v="Senior"/>
    <s v="Morning"/>
  </r>
  <r>
    <s v="T02259"/>
    <s v="C0356"/>
    <x v="4"/>
    <x v="2"/>
    <d v="2026-02-12T01:14:00"/>
    <d v="2026-02-13T20:14:00"/>
    <x v="17"/>
    <x v="0"/>
    <s v="No"/>
    <n v="4"/>
    <s v="Yes"/>
    <n v="42.999999999941792"/>
    <s v="No"/>
    <x v="0"/>
    <n v="1.7916666666642413"/>
    <s v="Team2"/>
    <s v="Junior"/>
    <s v="Night"/>
  </r>
  <r>
    <s v="T02260"/>
    <s v="C4408"/>
    <x v="2"/>
    <x v="2"/>
    <d v="2026-02-06T06:29:00"/>
    <d v="2026-02-06T19:29:00"/>
    <x v="2"/>
    <x v="0"/>
    <s v="No"/>
    <n v="3"/>
    <s v="Yes"/>
    <n v="12.999999999941792"/>
    <s v="No"/>
    <x v="0"/>
    <n v="0.54166666666424135"/>
    <s v="Team3"/>
    <s v="Senior"/>
    <s v="Evening"/>
  </r>
  <r>
    <s v="T02261"/>
    <s v="C0661"/>
    <x v="2"/>
    <x v="2"/>
    <d v="2026-03-10T10:17:00"/>
    <d v="2026-03-12T11:17:00"/>
    <x v="49"/>
    <x v="0"/>
    <s v="No"/>
    <n v="4"/>
    <s v="Yes"/>
    <n v="48.999999999941792"/>
    <s v="Yes"/>
    <x v="1"/>
    <n v="2.0416666666642413"/>
    <s v="Team5"/>
    <s v="Mid"/>
    <s v="Evening"/>
  </r>
  <r>
    <s v="T02262"/>
    <s v="C0753"/>
    <x v="3"/>
    <x v="0"/>
    <d v="2026-02-19T09:58:00"/>
    <d v="2026-02-20T16:58:00"/>
    <x v="5"/>
    <x v="0"/>
    <s v="No"/>
    <n v="2"/>
    <s v="Yes"/>
    <n v="30.999999999941792"/>
    <s v="No"/>
    <x v="0"/>
    <n v="1.2916666666642413"/>
    <s v="Team1"/>
    <s v="Senior"/>
    <s v="Evening"/>
  </r>
  <r>
    <s v="T02263"/>
    <s v="C0752"/>
    <x v="0"/>
    <x v="0"/>
    <d v="2026-01-12T06:27:00"/>
    <d v="2026-01-13T16:27:00"/>
    <x v="33"/>
    <x v="1"/>
    <s v="No"/>
    <n v="3"/>
    <s v="No"/>
    <n v="33.999999999941792"/>
    <s v="No"/>
    <x v="2"/>
    <n v="1.4166666666642413"/>
    <s v="Team5"/>
    <s v="Junior"/>
    <s v="Night"/>
  </r>
  <r>
    <s v="T02264"/>
    <s v="C2506"/>
    <x v="3"/>
    <x v="2"/>
    <d v="2026-01-06T06:11:00"/>
    <d v="2026-01-08T03:11:00"/>
    <x v="25"/>
    <x v="2"/>
    <s v="No"/>
    <n v="4"/>
    <s v="No"/>
    <n v="45"/>
    <s v="No"/>
    <x v="2"/>
    <n v="1.875"/>
    <s v="Team4"/>
    <s v="Junior"/>
    <s v="Night"/>
  </r>
  <r>
    <s v="T02265"/>
    <s v="C3700"/>
    <x v="2"/>
    <x v="0"/>
    <d v="2026-01-16T15:22:00"/>
    <d v="2026-01-17T11:22:00"/>
    <x v="16"/>
    <x v="0"/>
    <s v="Yes"/>
    <n v="3"/>
    <s v="Yes"/>
    <n v="20.000000000058208"/>
    <s v="No"/>
    <x v="2"/>
    <n v="0.83333333333575865"/>
    <s v="Team3"/>
    <s v="Junior"/>
    <s v="Evening"/>
  </r>
  <r>
    <s v="T02266"/>
    <s v="C2277"/>
    <x v="2"/>
    <x v="2"/>
    <d v="2026-03-14T03:58:00"/>
    <d v="2026-03-17T02:58:00"/>
    <x v="44"/>
    <x v="0"/>
    <s v="No"/>
    <n v="5"/>
    <s v="Yes"/>
    <n v="71.000000000058208"/>
    <s v="Yes"/>
    <x v="1"/>
    <n v="2.9583333333357587"/>
    <s v="Team3"/>
    <s v="Senior"/>
    <s v="Evening"/>
  </r>
  <r>
    <s v="T02267"/>
    <s v="C1049"/>
    <x v="0"/>
    <x v="2"/>
    <d v="2026-01-15T12:48:00"/>
    <d v="2026-01-18T22:48:00"/>
    <x v="6"/>
    <x v="0"/>
    <s v="No"/>
    <n v="4"/>
    <s v="Yes"/>
    <n v="81.999999999941792"/>
    <s v="Yes"/>
    <x v="2"/>
    <n v="3.4166666666642413"/>
    <s v="Team3"/>
    <s v="Mid"/>
    <s v="Night"/>
  </r>
  <r>
    <s v="T02268"/>
    <s v="C2907"/>
    <x v="3"/>
    <x v="2"/>
    <d v="2026-02-23T19:52:00"/>
    <d v="2026-02-25T21:52:00"/>
    <x v="27"/>
    <x v="0"/>
    <s v="No"/>
    <n v="3"/>
    <s v="Yes"/>
    <n v="50.000000000058208"/>
    <s v="Yes"/>
    <x v="0"/>
    <n v="2.0833333333357587"/>
    <s v="Team1"/>
    <s v="Junior"/>
    <s v="Morning"/>
  </r>
  <r>
    <s v="T02269"/>
    <s v="C2500"/>
    <x v="4"/>
    <x v="2"/>
    <d v="2026-01-16T22:47:00"/>
    <d v="2026-01-17T08:47:00"/>
    <x v="41"/>
    <x v="0"/>
    <s v="Yes"/>
    <n v="4"/>
    <s v="Yes"/>
    <n v="9.9999999999417923"/>
    <s v="No"/>
    <x v="2"/>
    <n v="0.41666666666424135"/>
    <s v="Team5"/>
    <s v="Senior"/>
    <s v="Night"/>
  </r>
  <r>
    <s v="T02270"/>
    <s v="C2302"/>
    <x v="1"/>
    <x v="2"/>
    <d v="2026-03-24T17:22:00"/>
    <d v="2026-03-26T05:22:00"/>
    <x v="44"/>
    <x v="1"/>
    <s v="No"/>
    <n v="4"/>
    <s v="No"/>
    <n v="36"/>
    <s v="No"/>
    <x v="1"/>
    <n v="1.5"/>
    <s v="Team3"/>
    <s v="Senior"/>
    <s v="Evening"/>
  </r>
  <r>
    <s v="T02271"/>
    <s v="C1628"/>
    <x v="1"/>
    <x v="0"/>
    <d v="2026-02-21T08:18:00"/>
    <d v="2026-02-22T22:18:00"/>
    <x v="41"/>
    <x v="0"/>
    <s v="No"/>
    <n v="4"/>
    <s v="Yes"/>
    <n v="38.000000000058208"/>
    <s v="No"/>
    <x v="0"/>
    <n v="1.5833333333357587"/>
    <s v="Team5"/>
    <s v="Senior"/>
    <s v="Night"/>
  </r>
  <r>
    <s v="T02272"/>
    <s v="C3521"/>
    <x v="3"/>
    <x v="2"/>
    <d v="2026-02-27T20:20:00"/>
    <d v="2026-02-28T02:20:00"/>
    <x v="9"/>
    <x v="0"/>
    <s v="No"/>
    <n v="4"/>
    <s v="Yes"/>
    <n v="6"/>
    <s v="No"/>
    <x v="0"/>
    <n v="0.25"/>
    <s v="Team1"/>
    <s v="Junior"/>
    <s v="Night"/>
  </r>
  <r>
    <s v="T02273"/>
    <s v="C0976"/>
    <x v="0"/>
    <x v="1"/>
    <d v="2026-01-04T14:24:00"/>
    <d v="2026-01-05T02:24:00"/>
    <x v="36"/>
    <x v="1"/>
    <s v="No"/>
    <n v="3"/>
    <s v="No"/>
    <n v="12"/>
    <s v="No"/>
    <x v="2"/>
    <n v="0.5"/>
    <s v="Team1"/>
    <s v="Junior"/>
    <s v="Morning"/>
  </r>
  <r>
    <s v="T02274"/>
    <s v="C3987"/>
    <x v="1"/>
    <x v="1"/>
    <d v="2026-03-21T16:03:00"/>
    <d v="2026-03-22T10:03:00"/>
    <x v="13"/>
    <x v="0"/>
    <s v="No"/>
    <n v="4"/>
    <s v="Yes"/>
    <n v="18"/>
    <s v="No"/>
    <x v="1"/>
    <n v="0.75"/>
    <s v="Team5"/>
    <s v="Junior"/>
    <s v="Evening"/>
  </r>
  <r>
    <s v="T02275"/>
    <s v="C3145"/>
    <x v="1"/>
    <x v="0"/>
    <d v="2026-02-23T20:00:00"/>
    <d v="2026-02-25T02:00:00"/>
    <x v="12"/>
    <x v="0"/>
    <s v="No"/>
    <n v="5"/>
    <s v="Yes"/>
    <n v="30"/>
    <s v="No"/>
    <x v="0"/>
    <n v="1.25"/>
    <s v="Team1"/>
    <s v="Junior"/>
    <s v="Morning"/>
  </r>
  <r>
    <s v="T02276"/>
    <s v="C2368"/>
    <x v="1"/>
    <x v="0"/>
    <d v="2026-03-02T18:06:00"/>
    <d v="2026-03-04T00:06:00"/>
    <x v="27"/>
    <x v="0"/>
    <s v="No"/>
    <n v="4"/>
    <s v="Yes"/>
    <n v="30"/>
    <s v="No"/>
    <x v="1"/>
    <n v="1.25"/>
    <s v="Team1"/>
    <s v="Junior"/>
    <s v="Morning"/>
  </r>
  <r>
    <s v="T02277"/>
    <s v="C0929"/>
    <x v="4"/>
    <x v="2"/>
    <d v="2026-01-03T15:32:00"/>
    <d v="2026-01-06T19:32:00"/>
    <x v="6"/>
    <x v="0"/>
    <s v="No"/>
    <n v="3"/>
    <s v="Yes"/>
    <n v="75.999999999941792"/>
    <s v="Yes"/>
    <x v="2"/>
    <n v="3.1666666666642413"/>
    <s v="Team3"/>
    <s v="Mid"/>
    <s v="Night"/>
  </r>
  <r>
    <s v="T02278"/>
    <s v="C1152"/>
    <x v="1"/>
    <x v="1"/>
    <d v="2026-02-10T13:26:00"/>
    <d v="2026-02-11T11:26:00"/>
    <x v="22"/>
    <x v="0"/>
    <s v="No"/>
    <n v="5"/>
    <s v="Yes"/>
    <n v="22.000000000116415"/>
    <s v="No"/>
    <x v="0"/>
    <n v="0.91666666667151731"/>
    <s v="Team4"/>
    <s v="Junior"/>
    <s v="Morning"/>
  </r>
  <r>
    <s v="T02279"/>
    <s v="C1033"/>
    <x v="3"/>
    <x v="2"/>
    <d v="2026-01-31T12:58:00"/>
    <d v="2026-02-02T00:58:00"/>
    <x v="1"/>
    <x v="0"/>
    <s v="No"/>
    <n v="4"/>
    <s v="Yes"/>
    <n v="36"/>
    <s v="No"/>
    <x v="2"/>
    <n v="1.5"/>
    <s v="Team4"/>
    <s v="Senior"/>
    <s v="Evening"/>
  </r>
  <r>
    <s v="T02280"/>
    <s v="C1233"/>
    <x v="0"/>
    <x v="0"/>
    <d v="2026-02-18T14:50:00"/>
    <d v="2026-02-20T08:50:00"/>
    <x v="31"/>
    <x v="0"/>
    <s v="No"/>
    <n v="5"/>
    <s v="Yes"/>
    <n v="42"/>
    <s v="No"/>
    <x v="0"/>
    <n v="1.75"/>
    <s v="Team4"/>
    <s v="Senior"/>
    <s v="Evening"/>
  </r>
  <r>
    <s v="T02281"/>
    <s v="C0555"/>
    <x v="0"/>
    <x v="0"/>
    <d v="2026-01-01T06:24:00"/>
    <d v="2026-01-02T10:24:00"/>
    <x v="26"/>
    <x v="1"/>
    <s v="No"/>
    <n v="3"/>
    <s v="No"/>
    <n v="27.999999999941792"/>
    <s v="No"/>
    <x v="2"/>
    <n v="1.1666666666642413"/>
    <s v="Team5"/>
    <s v="Senior"/>
    <s v="Night"/>
  </r>
  <r>
    <s v="T02282"/>
    <s v="C3755"/>
    <x v="1"/>
    <x v="1"/>
    <d v="2026-01-06T14:12:00"/>
    <d v="2026-01-07T13:12:00"/>
    <x v="23"/>
    <x v="0"/>
    <s v="No"/>
    <n v="2"/>
    <s v="Yes"/>
    <n v="23.000000000058208"/>
    <s v="No"/>
    <x v="2"/>
    <n v="0.95833333333575865"/>
    <s v="Team1"/>
    <s v="Junior"/>
    <s v="Morning"/>
  </r>
  <r>
    <s v="T02283"/>
    <s v="C3278"/>
    <x v="0"/>
    <x v="1"/>
    <d v="2026-03-16T11:05:00"/>
    <d v="2026-03-16T21:05:00"/>
    <x v="49"/>
    <x v="0"/>
    <s v="No"/>
    <n v="4"/>
    <s v="Yes"/>
    <n v="9.9999999999417923"/>
    <s v="No"/>
    <x v="1"/>
    <n v="0.41666666666424135"/>
    <s v="Team5"/>
    <s v="Mid"/>
    <s v="Evening"/>
  </r>
  <r>
    <s v="T02284"/>
    <s v="C2702"/>
    <x v="1"/>
    <x v="0"/>
    <d v="2026-01-28T11:10:00"/>
    <d v="2026-01-29T05:10:00"/>
    <x v="26"/>
    <x v="0"/>
    <s v="No"/>
    <n v="5"/>
    <s v="Yes"/>
    <n v="18"/>
    <s v="No"/>
    <x v="2"/>
    <n v="0.75"/>
    <s v="Team5"/>
    <s v="Senior"/>
    <s v="Night"/>
  </r>
  <r>
    <s v="T02285"/>
    <s v="C0846"/>
    <x v="4"/>
    <x v="1"/>
    <d v="2026-01-14T04:10:00"/>
    <d v="2026-01-16T15:10:00"/>
    <x v="14"/>
    <x v="1"/>
    <s v="No"/>
    <n v="3"/>
    <s v="No"/>
    <n v="59.000000000058208"/>
    <s v="Yes"/>
    <x v="2"/>
    <n v="2.4583333333357587"/>
    <s v="Team4"/>
    <s v="Senior"/>
    <s v="Night"/>
  </r>
  <r>
    <s v="T02286"/>
    <s v="C4855"/>
    <x v="4"/>
    <x v="0"/>
    <d v="2026-02-26T20:49:00"/>
    <d v="2026-02-28T04:49:00"/>
    <x v="15"/>
    <x v="0"/>
    <s v="No"/>
    <n v="3"/>
    <s v="Yes"/>
    <n v="32.000000000058208"/>
    <s v="No"/>
    <x v="0"/>
    <n v="1.3333333333357587"/>
    <s v="Team5"/>
    <s v="Junior"/>
    <s v="Evening"/>
  </r>
  <r>
    <s v="T02287"/>
    <s v="C3421"/>
    <x v="2"/>
    <x v="0"/>
    <d v="2026-01-27T22:12:00"/>
    <d v="2026-01-29T19:12:00"/>
    <x v="44"/>
    <x v="0"/>
    <s v="No"/>
    <n v="3"/>
    <s v="Yes"/>
    <n v="45"/>
    <s v="No"/>
    <x v="2"/>
    <n v="1.875"/>
    <s v="Team3"/>
    <s v="Senior"/>
    <s v="Evening"/>
  </r>
  <r>
    <s v="T02288"/>
    <s v="C2613"/>
    <x v="0"/>
    <x v="0"/>
    <d v="2026-02-01T03:54:00"/>
    <d v="2026-02-02T16:54:00"/>
    <x v="11"/>
    <x v="1"/>
    <s v="No"/>
    <n v="5"/>
    <s v="No"/>
    <n v="37.000000000116415"/>
    <s v="No"/>
    <x v="0"/>
    <n v="1.5416666666715173"/>
    <s v="Team3"/>
    <s v="Senior"/>
    <s v="Night"/>
  </r>
  <r>
    <s v="T02289"/>
    <s v="C4746"/>
    <x v="0"/>
    <x v="2"/>
    <d v="2026-01-27T23:04:00"/>
    <d v="2026-01-30T07:04:00"/>
    <x v="3"/>
    <x v="1"/>
    <s v="No"/>
    <n v="4"/>
    <s v="No"/>
    <n v="56.000000000058208"/>
    <s v="Yes"/>
    <x v="2"/>
    <n v="2.3333333333357587"/>
    <s v="Team5"/>
    <s v="Senior"/>
    <s v="Morning"/>
  </r>
  <r>
    <s v="T02290"/>
    <s v="C0947"/>
    <x v="4"/>
    <x v="1"/>
    <d v="2026-01-23T08:34:00"/>
    <d v="2026-01-23T21:34:00"/>
    <x v="12"/>
    <x v="0"/>
    <s v="No"/>
    <n v="5"/>
    <s v="Yes"/>
    <n v="12.999999999941792"/>
    <s v="No"/>
    <x v="2"/>
    <n v="0.54166666666424135"/>
    <s v="Team1"/>
    <s v="Junior"/>
    <s v="Morning"/>
  </r>
  <r>
    <s v="T02291"/>
    <s v="C2472"/>
    <x v="3"/>
    <x v="0"/>
    <d v="2026-01-26T07:44:00"/>
    <d v="2026-01-27T05:44:00"/>
    <x v="4"/>
    <x v="0"/>
    <s v="No"/>
    <n v="5"/>
    <s v="Yes"/>
    <n v="21.999999999941792"/>
    <s v="No"/>
    <x v="2"/>
    <n v="0.91666666666424135"/>
    <s v="Team5"/>
    <s v="Senior"/>
    <s v="Evening"/>
  </r>
  <r>
    <s v="T02292"/>
    <s v="C3752"/>
    <x v="1"/>
    <x v="1"/>
    <d v="2026-02-28T04:19:00"/>
    <d v="2026-02-28T23:19:00"/>
    <x v="21"/>
    <x v="0"/>
    <s v="No"/>
    <n v="3"/>
    <s v="Yes"/>
    <n v="19.000000000116415"/>
    <s v="No"/>
    <x v="0"/>
    <n v="0.79166666667151731"/>
    <s v="Team4"/>
    <s v="Senior"/>
    <s v="Night"/>
  </r>
  <r>
    <s v="T02293"/>
    <s v="C2239"/>
    <x v="3"/>
    <x v="2"/>
    <d v="2026-02-17T10:30:00"/>
    <d v="2026-02-20T17:30:00"/>
    <x v="15"/>
    <x v="0"/>
    <s v="No"/>
    <n v="4"/>
    <s v="Yes"/>
    <n v="78.999999999941792"/>
    <s v="Yes"/>
    <x v="0"/>
    <n v="3.2916666666642413"/>
    <s v="Team5"/>
    <s v="Junior"/>
    <s v="Evening"/>
  </r>
  <r>
    <s v="T02294"/>
    <s v="C0451"/>
    <x v="2"/>
    <x v="1"/>
    <d v="2026-03-03T01:40:00"/>
    <d v="2026-03-03T14:40:00"/>
    <x v="44"/>
    <x v="0"/>
    <s v="No"/>
    <n v="5"/>
    <s v="Yes"/>
    <n v="12.999999999941792"/>
    <s v="No"/>
    <x v="1"/>
    <n v="0.54166666666424135"/>
    <s v="Team3"/>
    <s v="Senior"/>
    <s v="Evening"/>
  </r>
  <r>
    <s v="T02295"/>
    <s v="C2473"/>
    <x v="4"/>
    <x v="1"/>
    <d v="2026-01-27T10:23:00"/>
    <d v="2026-01-28T23:23:00"/>
    <x v="34"/>
    <x v="0"/>
    <s v="No"/>
    <n v="3"/>
    <s v="Yes"/>
    <n v="37.000000000116415"/>
    <s v="No"/>
    <x v="2"/>
    <n v="1.5416666666715173"/>
    <s v="Team3"/>
    <s v="Senior"/>
    <s v="Night"/>
  </r>
  <r>
    <s v="T02296"/>
    <s v="C4051"/>
    <x v="0"/>
    <x v="1"/>
    <d v="2026-03-29T23:13:00"/>
    <d v="2026-04-01T08:13:00"/>
    <x v="41"/>
    <x v="0"/>
    <s v="No"/>
    <n v="4"/>
    <s v="Yes"/>
    <n v="57"/>
    <s v="Yes"/>
    <x v="1"/>
    <n v="2.375"/>
    <s v="Team5"/>
    <s v="Senior"/>
    <s v="Night"/>
  </r>
  <r>
    <s v="T02297"/>
    <s v="C4650"/>
    <x v="3"/>
    <x v="2"/>
    <d v="2026-01-16T06:52:00"/>
    <d v="2026-01-18T03:52:00"/>
    <x v="34"/>
    <x v="0"/>
    <s v="No"/>
    <n v="4"/>
    <s v="Yes"/>
    <n v="45"/>
    <s v="No"/>
    <x v="2"/>
    <n v="1.875"/>
    <s v="Team3"/>
    <s v="Senior"/>
    <s v="Night"/>
  </r>
  <r>
    <s v="T02298"/>
    <s v="C1969"/>
    <x v="1"/>
    <x v="1"/>
    <d v="2026-01-17T07:39:00"/>
    <d v="2026-01-17T23:39:00"/>
    <x v="6"/>
    <x v="0"/>
    <s v="No"/>
    <n v="5"/>
    <s v="Yes"/>
    <n v="16.000000000116415"/>
    <s v="No"/>
    <x v="2"/>
    <n v="0.66666666667151731"/>
    <s v="Team3"/>
    <s v="Mid"/>
    <s v="Night"/>
  </r>
  <r>
    <s v="T02299"/>
    <s v="C1305"/>
    <x v="1"/>
    <x v="1"/>
    <d v="2026-01-01T23:50:00"/>
    <d v="2026-01-04T14:50:00"/>
    <x v="7"/>
    <x v="0"/>
    <s v="No"/>
    <n v="4"/>
    <s v="Yes"/>
    <n v="63"/>
    <s v="Yes"/>
    <x v="2"/>
    <n v="2.625"/>
    <s v="Team2"/>
    <s v="Junior"/>
    <s v="Night"/>
  </r>
  <r>
    <s v="T02300"/>
    <s v="C4121"/>
    <x v="2"/>
    <x v="0"/>
    <d v="2026-03-04T20:40:00"/>
    <d v="2026-03-05T07:40:00"/>
    <x v="17"/>
    <x v="0"/>
    <s v="No"/>
    <n v="3"/>
    <s v="Yes"/>
    <n v="11.000000000058208"/>
    <s v="No"/>
    <x v="1"/>
    <n v="0.45833333333575865"/>
    <s v="Team2"/>
    <s v="Junior"/>
    <s v="Night"/>
  </r>
  <r>
    <s v="T02301"/>
    <s v="C4658"/>
    <x v="0"/>
    <x v="1"/>
    <d v="2026-02-09T04:56:00"/>
    <d v="2026-02-09T12:56:00"/>
    <x v="4"/>
    <x v="0"/>
    <s v="No"/>
    <n v="4"/>
    <s v="Yes"/>
    <n v="8.0000000000582077"/>
    <s v="No"/>
    <x v="0"/>
    <n v="0.33333333333575865"/>
    <s v="Team5"/>
    <s v="Senior"/>
    <s v="Evening"/>
  </r>
  <r>
    <s v="T02302"/>
    <s v="C2975"/>
    <x v="1"/>
    <x v="0"/>
    <d v="2026-02-17T04:18:00"/>
    <d v="2026-02-17T12:18:00"/>
    <x v="30"/>
    <x v="2"/>
    <s v="No"/>
    <n v="5"/>
    <s v="No"/>
    <n v="7.9999999998835847"/>
    <s v="No"/>
    <x v="0"/>
    <n v="0.33333333332848269"/>
    <s v="Team4"/>
    <s v="Mid"/>
    <s v="Night"/>
  </r>
  <r>
    <s v="T02303"/>
    <s v="C2092"/>
    <x v="2"/>
    <x v="0"/>
    <d v="2026-03-09T21:42:00"/>
    <d v="2026-03-10T02:42:00"/>
    <x v="15"/>
    <x v="0"/>
    <s v="No"/>
    <n v="5"/>
    <s v="Yes"/>
    <n v="5.0000000000582077"/>
    <s v="No"/>
    <x v="1"/>
    <n v="0.20833333333575865"/>
    <s v="Team5"/>
    <s v="Junior"/>
    <s v="Evening"/>
  </r>
  <r>
    <s v="T02304"/>
    <s v="C0119"/>
    <x v="2"/>
    <x v="2"/>
    <d v="2026-03-20T10:18:00"/>
    <d v="2026-03-21T00:18:00"/>
    <x v="49"/>
    <x v="0"/>
    <s v="No"/>
    <n v="3"/>
    <s v="Yes"/>
    <n v="13.999999999883585"/>
    <s v="No"/>
    <x v="1"/>
    <n v="0.58333333332848269"/>
    <s v="Team5"/>
    <s v="Mid"/>
    <s v="Evening"/>
  </r>
  <r>
    <s v="T02305"/>
    <s v="C2332"/>
    <x v="2"/>
    <x v="0"/>
    <d v="2026-03-19T02:47:00"/>
    <d v="2026-03-19T14:47:00"/>
    <x v="41"/>
    <x v="0"/>
    <s v="No"/>
    <n v="3"/>
    <s v="Yes"/>
    <n v="12"/>
    <s v="No"/>
    <x v="1"/>
    <n v="0.5"/>
    <s v="Team5"/>
    <s v="Senior"/>
    <s v="Night"/>
  </r>
  <r>
    <s v="T02306"/>
    <s v="C3051"/>
    <x v="0"/>
    <x v="2"/>
    <d v="2026-01-17T11:21:00"/>
    <d v="2026-01-18T12:21:00"/>
    <x v="3"/>
    <x v="0"/>
    <s v="No"/>
    <n v="4"/>
    <s v="Yes"/>
    <n v="24.999999999941792"/>
    <s v="No"/>
    <x v="2"/>
    <n v="1.0416666666642413"/>
    <s v="Team5"/>
    <s v="Senior"/>
    <s v="Morning"/>
  </r>
  <r>
    <s v="T02307"/>
    <s v="C2453"/>
    <x v="2"/>
    <x v="0"/>
    <d v="2026-02-22T14:13:00"/>
    <d v="2026-02-23T00:13:00"/>
    <x v="45"/>
    <x v="2"/>
    <s v="No"/>
    <n v="4"/>
    <s v="No"/>
    <n v="9.9999999999417923"/>
    <s v="No"/>
    <x v="0"/>
    <n v="0.41666666666424135"/>
    <s v="Team4"/>
    <s v="Mid"/>
    <s v="Morning"/>
  </r>
  <r>
    <s v="T02308"/>
    <s v="C1470"/>
    <x v="3"/>
    <x v="1"/>
    <d v="2026-02-08T23:53:00"/>
    <d v="2026-02-09T03:53:00"/>
    <x v="47"/>
    <x v="0"/>
    <s v="No"/>
    <n v="3"/>
    <s v="Yes"/>
    <n v="4.0000000001164153"/>
    <s v="No"/>
    <x v="0"/>
    <n v="0.16666666667151731"/>
    <s v="Team4"/>
    <s v="Senior"/>
    <s v="Night"/>
  </r>
  <r>
    <s v="T02309"/>
    <s v="C0695"/>
    <x v="2"/>
    <x v="2"/>
    <d v="2026-03-12T21:31:00"/>
    <d v="2026-03-16T08:31:00"/>
    <x v="31"/>
    <x v="2"/>
    <s v="No"/>
    <n v="4"/>
    <s v="No"/>
    <n v="83.000000000058208"/>
    <s v="Yes"/>
    <x v="1"/>
    <n v="3.4583333333357587"/>
    <s v="Team4"/>
    <s v="Senior"/>
    <s v="Evening"/>
  </r>
  <r>
    <s v="T02310"/>
    <s v="C1049"/>
    <x v="4"/>
    <x v="0"/>
    <d v="2026-03-05T18:21:00"/>
    <d v="2026-03-06T03:21:00"/>
    <x v="4"/>
    <x v="0"/>
    <s v="No"/>
    <n v="3"/>
    <s v="Yes"/>
    <n v="9"/>
    <s v="No"/>
    <x v="1"/>
    <n v="0.375"/>
    <s v="Team5"/>
    <s v="Senior"/>
    <s v="Evening"/>
  </r>
  <r>
    <s v="T02311"/>
    <s v="C0527"/>
    <x v="3"/>
    <x v="0"/>
    <d v="2026-03-20T03:25:00"/>
    <d v="2026-03-21T04:25:00"/>
    <x v="14"/>
    <x v="0"/>
    <s v="No"/>
    <n v="3"/>
    <s v="Yes"/>
    <n v="25.000000000116415"/>
    <s v="No"/>
    <x v="1"/>
    <n v="1.0416666666715173"/>
    <s v="Team4"/>
    <s v="Senior"/>
    <s v="Night"/>
  </r>
  <r>
    <s v="T02312"/>
    <s v="C2371"/>
    <x v="4"/>
    <x v="2"/>
    <d v="2026-02-12T01:15:00"/>
    <d v="2026-02-13T00:15:00"/>
    <x v="21"/>
    <x v="0"/>
    <s v="No"/>
    <n v="4"/>
    <s v="Yes"/>
    <n v="22.999999999883585"/>
    <s v="No"/>
    <x v="0"/>
    <n v="0.95833333332848269"/>
    <s v="Team4"/>
    <s v="Senior"/>
    <s v="Night"/>
  </r>
  <r>
    <s v="T02313"/>
    <s v="C2097"/>
    <x v="2"/>
    <x v="1"/>
    <d v="2026-01-08T11:47:00"/>
    <d v="2026-01-11T09:47:00"/>
    <x v="44"/>
    <x v="1"/>
    <s v="No"/>
    <n v="4"/>
    <s v="No"/>
    <n v="69.999999999941792"/>
    <s v="Yes"/>
    <x v="2"/>
    <n v="2.9166666666642413"/>
    <s v="Team3"/>
    <s v="Senior"/>
    <s v="Evening"/>
  </r>
  <r>
    <s v="T02314"/>
    <s v="C2623"/>
    <x v="3"/>
    <x v="0"/>
    <d v="2026-02-09T15:45:00"/>
    <d v="2026-02-10T21:45:00"/>
    <x v="8"/>
    <x v="1"/>
    <s v="No"/>
    <n v="4"/>
    <s v="No"/>
    <n v="30"/>
    <s v="No"/>
    <x v="0"/>
    <n v="1.25"/>
    <s v="Team5"/>
    <s v="Senior"/>
    <s v="Morning"/>
  </r>
  <r>
    <s v="T02315"/>
    <s v="C1695"/>
    <x v="2"/>
    <x v="0"/>
    <d v="2026-02-17T10:09:00"/>
    <d v="2026-02-18T19:09:00"/>
    <x v="7"/>
    <x v="0"/>
    <s v="No"/>
    <n v="3"/>
    <s v="Yes"/>
    <n v="33"/>
    <s v="No"/>
    <x v="0"/>
    <n v="1.375"/>
    <s v="Team2"/>
    <s v="Junior"/>
    <s v="Night"/>
  </r>
  <r>
    <s v="T02316"/>
    <s v="C4592"/>
    <x v="3"/>
    <x v="1"/>
    <d v="2026-01-09T02:42:00"/>
    <d v="2026-01-09T11:42:00"/>
    <x v="2"/>
    <x v="0"/>
    <s v="No"/>
    <n v="5"/>
    <s v="Yes"/>
    <n v="9"/>
    <s v="No"/>
    <x v="2"/>
    <n v="0.375"/>
    <s v="Team3"/>
    <s v="Senior"/>
    <s v="Evening"/>
  </r>
  <r>
    <s v="T02317"/>
    <s v="C3497"/>
    <x v="3"/>
    <x v="2"/>
    <d v="2026-02-16T05:06:00"/>
    <d v="2026-02-19T01:06:00"/>
    <x v="44"/>
    <x v="0"/>
    <s v="No"/>
    <n v="4"/>
    <s v="Yes"/>
    <n v="67.999999999883585"/>
    <s v="Yes"/>
    <x v="0"/>
    <n v="2.8333333333284827"/>
    <s v="Team3"/>
    <s v="Senior"/>
    <s v="Evening"/>
  </r>
  <r>
    <s v="T02318"/>
    <s v="C0135"/>
    <x v="2"/>
    <x v="1"/>
    <d v="2026-01-02T05:57:00"/>
    <d v="2026-01-03T23:57:00"/>
    <x v="1"/>
    <x v="1"/>
    <s v="No"/>
    <n v="3"/>
    <s v="No"/>
    <n v="42"/>
    <s v="No"/>
    <x v="2"/>
    <n v="1.75"/>
    <s v="Team4"/>
    <s v="Senior"/>
    <s v="Evening"/>
  </r>
  <r>
    <s v="T02319"/>
    <s v="C0496"/>
    <x v="3"/>
    <x v="1"/>
    <d v="2026-02-06T12:35:00"/>
    <d v="2026-02-06T23:35:00"/>
    <x v="41"/>
    <x v="0"/>
    <s v="No"/>
    <n v="4"/>
    <s v="Yes"/>
    <n v="11.000000000058208"/>
    <s v="No"/>
    <x v="0"/>
    <n v="0.45833333333575865"/>
    <s v="Team5"/>
    <s v="Senior"/>
    <s v="Night"/>
  </r>
  <r>
    <s v="T02320"/>
    <s v="C3754"/>
    <x v="4"/>
    <x v="1"/>
    <d v="2026-01-05T03:59:00"/>
    <d v="2026-01-07T13:59:00"/>
    <x v="12"/>
    <x v="0"/>
    <s v="No"/>
    <n v="5"/>
    <s v="Yes"/>
    <n v="57.999999999941792"/>
    <s v="Yes"/>
    <x v="2"/>
    <n v="2.4166666666642413"/>
    <s v="Team1"/>
    <s v="Junior"/>
    <s v="Morning"/>
  </r>
  <r>
    <s v="T02321"/>
    <s v="C4921"/>
    <x v="2"/>
    <x v="0"/>
    <d v="2026-03-19T05:58:00"/>
    <d v="2026-03-21T02:58:00"/>
    <x v="39"/>
    <x v="1"/>
    <s v="No"/>
    <n v="5"/>
    <s v="No"/>
    <n v="45"/>
    <s v="No"/>
    <x v="1"/>
    <n v="1.875"/>
    <s v="Team5"/>
    <s v="Junior"/>
    <s v="Evening"/>
  </r>
  <r>
    <s v="T02322"/>
    <s v="C1073"/>
    <x v="4"/>
    <x v="2"/>
    <d v="2026-03-19T16:21:00"/>
    <d v="2026-03-20T15:21:00"/>
    <x v="27"/>
    <x v="0"/>
    <s v="No"/>
    <n v="4"/>
    <s v="Yes"/>
    <n v="22.999999999883585"/>
    <s v="No"/>
    <x v="1"/>
    <n v="0.95833333332848269"/>
    <s v="Team1"/>
    <s v="Junior"/>
    <s v="Morning"/>
  </r>
  <r>
    <s v="T02323"/>
    <s v="C1390"/>
    <x v="4"/>
    <x v="2"/>
    <d v="2026-03-29T05:35:00"/>
    <d v="2026-03-30T22:35:00"/>
    <x v="5"/>
    <x v="2"/>
    <s v="No"/>
    <n v="4"/>
    <s v="No"/>
    <n v="40.999999999883585"/>
    <s v="No"/>
    <x v="1"/>
    <n v="1.7083333333284827"/>
    <s v="Team1"/>
    <s v="Senior"/>
    <s v="Evening"/>
  </r>
  <r>
    <s v="T02324"/>
    <s v="C2143"/>
    <x v="1"/>
    <x v="2"/>
    <d v="2026-03-17T16:19:00"/>
    <d v="2026-03-20T13:19:00"/>
    <x v="31"/>
    <x v="0"/>
    <s v="No"/>
    <n v="5"/>
    <s v="Yes"/>
    <n v="69"/>
    <s v="Yes"/>
    <x v="1"/>
    <n v="2.875"/>
    <s v="Team4"/>
    <s v="Senior"/>
    <s v="Evening"/>
  </r>
  <r>
    <s v="T02325"/>
    <s v="C3583"/>
    <x v="0"/>
    <x v="1"/>
    <d v="2026-03-11T05:54:00"/>
    <d v="2026-03-12T04:54:00"/>
    <x v="1"/>
    <x v="0"/>
    <s v="No"/>
    <n v="4"/>
    <s v="Yes"/>
    <n v="23.000000000058208"/>
    <s v="No"/>
    <x v="1"/>
    <n v="0.95833333333575865"/>
    <s v="Team4"/>
    <s v="Senior"/>
    <s v="Evening"/>
  </r>
  <r>
    <s v="T02326"/>
    <s v="C1190"/>
    <x v="1"/>
    <x v="0"/>
    <d v="2026-02-26T05:05:00"/>
    <d v="2026-02-26T19:05:00"/>
    <x v="39"/>
    <x v="0"/>
    <s v="No"/>
    <n v="4"/>
    <s v="Yes"/>
    <n v="14.000000000058208"/>
    <s v="No"/>
    <x v="0"/>
    <n v="0.58333333333575865"/>
    <s v="Team5"/>
    <s v="Junior"/>
    <s v="Evening"/>
  </r>
  <r>
    <s v="T02327"/>
    <s v="C3584"/>
    <x v="3"/>
    <x v="1"/>
    <d v="2026-02-01T19:34:00"/>
    <d v="2026-02-02T23:34:00"/>
    <x v="21"/>
    <x v="0"/>
    <s v="No"/>
    <n v="3"/>
    <s v="Yes"/>
    <n v="27.999999999941792"/>
    <s v="No"/>
    <x v="0"/>
    <n v="1.1666666666642413"/>
    <s v="Team4"/>
    <s v="Senior"/>
    <s v="Night"/>
  </r>
  <r>
    <s v="T02328"/>
    <s v="C3959"/>
    <x v="1"/>
    <x v="0"/>
    <d v="2026-01-01T06:53:00"/>
    <d v="2026-01-02T07:53:00"/>
    <x v="12"/>
    <x v="0"/>
    <s v="No"/>
    <n v="3"/>
    <s v="Yes"/>
    <n v="24.999999999941792"/>
    <s v="No"/>
    <x v="2"/>
    <n v="1.0416666666642413"/>
    <s v="Team1"/>
    <s v="Junior"/>
    <s v="Morning"/>
  </r>
  <r>
    <s v="T02329"/>
    <s v="C3325"/>
    <x v="4"/>
    <x v="0"/>
    <d v="2026-01-05T12:14:00"/>
    <d v="2026-01-06T11:14:00"/>
    <x v="26"/>
    <x v="0"/>
    <s v="No"/>
    <n v="4"/>
    <s v="Yes"/>
    <n v="22.999999999883585"/>
    <s v="No"/>
    <x v="2"/>
    <n v="0.95833333332848269"/>
    <s v="Team5"/>
    <s v="Senior"/>
    <s v="Night"/>
  </r>
  <r>
    <s v="T02330"/>
    <s v="C4656"/>
    <x v="3"/>
    <x v="0"/>
    <d v="2026-01-24T16:25:00"/>
    <d v="2026-01-25T16:25:00"/>
    <x v="45"/>
    <x v="1"/>
    <s v="No"/>
    <n v="3"/>
    <s v="No"/>
    <n v="24"/>
    <s v="No"/>
    <x v="2"/>
    <n v="1"/>
    <s v="Team4"/>
    <s v="Mid"/>
    <s v="Morning"/>
  </r>
  <r>
    <s v="T02331"/>
    <s v="C1643"/>
    <x v="3"/>
    <x v="1"/>
    <d v="2026-01-27T21:35:00"/>
    <d v="2026-01-29T16:35:00"/>
    <x v="25"/>
    <x v="0"/>
    <s v="No"/>
    <n v="5"/>
    <s v="Yes"/>
    <n v="42.999999999941792"/>
    <s v="No"/>
    <x v="2"/>
    <n v="1.7916666666642413"/>
    <s v="Team4"/>
    <s v="Junior"/>
    <s v="Night"/>
  </r>
  <r>
    <s v="T02332"/>
    <s v="C4012"/>
    <x v="1"/>
    <x v="1"/>
    <d v="2026-02-02T03:28:00"/>
    <d v="2026-02-04T06:28:00"/>
    <x v="47"/>
    <x v="0"/>
    <s v="No"/>
    <n v="4"/>
    <s v="Yes"/>
    <n v="51"/>
    <s v="Yes"/>
    <x v="0"/>
    <n v="2.125"/>
    <s v="Team4"/>
    <s v="Senior"/>
    <s v="Night"/>
  </r>
  <r>
    <s v="T02333"/>
    <s v="C2427"/>
    <x v="4"/>
    <x v="1"/>
    <d v="2026-03-19T09:25:00"/>
    <d v="2026-03-22T01:25:00"/>
    <x v="27"/>
    <x v="0"/>
    <s v="No"/>
    <n v="4"/>
    <s v="Yes"/>
    <n v="64.000000000116415"/>
    <s v="Yes"/>
    <x v="1"/>
    <n v="2.6666666666715173"/>
    <s v="Team1"/>
    <s v="Junior"/>
    <s v="Morning"/>
  </r>
  <r>
    <s v="T02334"/>
    <s v="C3626"/>
    <x v="0"/>
    <x v="0"/>
    <d v="2026-03-12T14:23:00"/>
    <d v="2026-03-14T03:23:00"/>
    <x v="23"/>
    <x v="0"/>
    <s v="No"/>
    <n v="3"/>
    <s v="Yes"/>
    <n v="36.999999999941792"/>
    <s v="No"/>
    <x v="1"/>
    <n v="1.5416666666642413"/>
    <s v="Team1"/>
    <s v="Junior"/>
    <s v="Morning"/>
  </r>
  <r>
    <s v="T02335"/>
    <s v="C2728"/>
    <x v="1"/>
    <x v="2"/>
    <d v="2026-03-28T12:31:00"/>
    <d v="2026-03-29T20:31:00"/>
    <x v="13"/>
    <x v="0"/>
    <s v="No"/>
    <n v="4"/>
    <s v="Yes"/>
    <n v="32.000000000058208"/>
    <s v="No"/>
    <x v="1"/>
    <n v="1.3333333333357587"/>
    <s v="Team5"/>
    <s v="Junior"/>
    <s v="Evening"/>
  </r>
  <r>
    <s v="T02336"/>
    <s v="C1093"/>
    <x v="3"/>
    <x v="1"/>
    <d v="2026-03-26T00:11:00"/>
    <d v="2026-03-27T20:11:00"/>
    <x v="46"/>
    <x v="0"/>
    <s v="No"/>
    <n v="5"/>
    <s v="Yes"/>
    <n v="43.999999999883585"/>
    <s v="No"/>
    <x v="1"/>
    <n v="1.8333333333284827"/>
    <s v="Team5"/>
    <s v="Senior"/>
    <s v="Evening"/>
  </r>
  <r>
    <s v="T02337"/>
    <s v="C3218"/>
    <x v="3"/>
    <x v="2"/>
    <d v="2026-03-22T19:36:00"/>
    <d v="2026-03-25T05:36:00"/>
    <x v="39"/>
    <x v="0"/>
    <s v="No"/>
    <n v="4"/>
    <s v="Yes"/>
    <n v="57.999999999941792"/>
    <s v="Yes"/>
    <x v="1"/>
    <n v="2.4166666666642413"/>
    <s v="Team5"/>
    <s v="Junior"/>
    <s v="Evening"/>
  </r>
  <r>
    <s v="T02338"/>
    <s v="C4537"/>
    <x v="3"/>
    <x v="0"/>
    <d v="2026-02-02T00:37:00"/>
    <d v="2026-02-02T23:37:00"/>
    <x v="19"/>
    <x v="1"/>
    <s v="No"/>
    <n v="3"/>
    <s v="No"/>
    <n v="23.000000000058208"/>
    <s v="No"/>
    <x v="0"/>
    <n v="0.95833333333575865"/>
    <s v="Team5"/>
    <s v="Mid"/>
    <s v="Night"/>
  </r>
  <r>
    <s v="T02339"/>
    <s v="C0275"/>
    <x v="2"/>
    <x v="2"/>
    <d v="2026-01-18T02:14:00"/>
    <d v="2026-01-21T20:14:00"/>
    <x v="24"/>
    <x v="1"/>
    <s v="No"/>
    <n v="4"/>
    <s v="No"/>
    <n v="90"/>
    <s v="Yes"/>
    <x v="2"/>
    <n v="3.75"/>
    <s v="Team4"/>
    <s v="Mid"/>
    <s v="Night"/>
  </r>
  <r>
    <s v="T02340"/>
    <s v="C2190"/>
    <x v="1"/>
    <x v="0"/>
    <d v="2026-03-28T23:30:00"/>
    <d v="2026-03-29T17:30:00"/>
    <x v="15"/>
    <x v="0"/>
    <s v="No"/>
    <n v="3"/>
    <s v="Yes"/>
    <n v="18"/>
    <s v="No"/>
    <x v="1"/>
    <n v="0.75"/>
    <s v="Team5"/>
    <s v="Junior"/>
    <s v="Evening"/>
  </r>
  <r>
    <s v="T02341"/>
    <s v="C1287"/>
    <x v="1"/>
    <x v="1"/>
    <d v="2026-03-16T19:06:00"/>
    <d v="2026-03-17T08:06:00"/>
    <x v="15"/>
    <x v="0"/>
    <s v="No"/>
    <n v="3"/>
    <s v="Yes"/>
    <n v="13.000000000116415"/>
    <s v="No"/>
    <x v="1"/>
    <n v="0.54166666667151731"/>
    <s v="Team5"/>
    <s v="Junior"/>
    <s v="Evening"/>
  </r>
  <r>
    <s v="T02342"/>
    <s v="C0577"/>
    <x v="3"/>
    <x v="0"/>
    <d v="2026-03-22T06:41:00"/>
    <d v="2026-03-23T14:41:00"/>
    <x v="2"/>
    <x v="2"/>
    <s v="No"/>
    <n v="5"/>
    <s v="No"/>
    <n v="32.000000000058208"/>
    <s v="No"/>
    <x v="1"/>
    <n v="1.3333333333357587"/>
    <s v="Team3"/>
    <s v="Senior"/>
    <s v="Evening"/>
  </r>
  <r>
    <s v="T02343"/>
    <s v="C3895"/>
    <x v="0"/>
    <x v="1"/>
    <d v="2026-02-02T22:45:00"/>
    <d v="2026-02-04T18:45:00"/>
    <x v="47"/>
    <x v="2"/>
    <s v="No"/>
    <n v="4"/>
    <s v="No"/>
    <n v="44.000000000058208"/>
    <s v="No"/>
    <x v="0"/>
    <n v="1.8333333333357587"/>
    <s v="Team4"/>
    <s v="Senior"/>
    <s v="Night"/>
  </r>
  <r>
    <s v="T02344"/>
    <s v="C3258"/>
    <x v="4"/>
    <x v="0"/>
    <d v="2026-01-01T16:50:00"/>
    <d v="2026-01-03T05:50:00"/>
    <x v="6"/>
    <x v="0"/>
    <s v="No"/>
    <n v="4"/>
    <s v="Yes"/>
    <n v="36.999999999941792"/>
    <s v="No"/>
    <x v="2"/>
    <n v="1.5416666666642413"/>
    <s v="Team3"/>
    <s v="Mid"/>
    <s v="Night"/>
  </r>
  <r>
    <s v="T02345"/>
    <s v="C3668"/>
    <x v="3"/>
    <x v="1"/>
    <d v="2026-03-22T08:37:00"/>
    <d v="2026-03-23T09:37:00"/>
    <x v="43"/>
    <x v="0"/>
    <s v="No"/>
    <n v="5"/>
    <s v="Yes"/>
    <n v="24.999999999941792"/>
    <s v="No"/>
    <x v="1"/>
    <n v="1.0416666666642413"/>
    <s v="Team1"/>
    <s v="Mid"/>
    <s v="Morning"/>
  </r>
  <r>
    <s v="T02346"/>
    <s v="C3884"/>
    <x v="2"/>
    <x v="1"/>
    <d v="2026-01-10T02:49:00"/>
    <d v="2026-01-11T17:49:00"/>
    <x v="39"/>
    <x v="0"/>
    <s v="No"/>
    <n v="3"/>
    <s v="Yes"/>
    <n v="39"/>
    <s v="No"/>
    <x v="2"/>
    <n v="1.625"/>
    <s v="Team5"/>
    <s v="Junior"/>
    <s v="Evening"/>
  </r>
  <r>
    <s v="T02347"/>
    <s v="C0418"/>
    <x v="1"/>
    <x v="0"/>
    <d v="2026-01-23T17:35:00"/>
    <d v="2026-01-25T10:35:00"/>
    <x v="45"/>
    <x v="0"/>
    <s v="No"/>
    <n v="2"/>
    <s v="Yes"/>
    <n v="40.999999999883585"/>
    <s v="No"/>
    <x v="2"/>
    <n v="1.7083333333284827"/>
    <s v="Team4"/>
    <s v="Mid"/>
    <s v="Morning"/>
  </r>
  <r>
    <s v="T02348"/>
    <s v="C2679"/>
    <x v="1"/>
    <x v="1"/>
    <d v="2026-03-02T13:28:00"/>
    <d v="2026-03-05T07:28:00"/>
    <x v="38"/>
    <x v="0"/>
    <s v="No"/>
    <n v="4"/>
    <s v="Yes"/>
    <n v="66"/>
    <s v="Yes"/>
    <x v="1"/>
    <n v="2.75"/>
    <s v="Team5"/>
    <s v="Senior"/>
    <s v="Evening"/>
  </r>
  <r>
    <s v="T02349"/>
    <s v="C3260"/>
    <x v="2"/>
    <x v="2"/>
    <d v="2026-01-24T08:48:00"/>
    <d v="2026-01-27T13:48:00"/>
    <x v="23"/>
    <x v="0"/>
    <s v="No"/>
    <n v="4"/>
    <s v="Yes"/>
    <n v="76.999999999883585"/>
    <s v="Yes"/>
    <x v="2"/>
    <n v="3.2083333333284827"/>
    <s v="Team1"/>
    <s v="Junior"/>
    <s v="Morning"/>
  </r>
  <r>
    <s v="T02350"/>
    <s v="C1490"/>
    <x v="3"/>
    <x v="1"/>
    <d v="2026-03-08T23:58:00"/>
    <d v="2026-03-09T20:58:00"/>
    <x v="16"/>
    <x v="0"/>
    <s v="No"/>
    <n v="4"/>
    <s v="Yes"/>
    <n v="21"/>
    <s v="No"/>
    <x v="1"/>
    <n v="0.875"/>
    <s v="Team3"/>
    <s v="Junior"/>
    <s v="Evening"/>
  </r>
  <r>
    <s v="T02351"/>
    <s v="C0659"/>
    <x v="3"/>
    <x v="2"/>
    <d v="2026-02-21T21:06:00"/>
    <d v="2026-02-24T23:06:00"/>
    <x v="49"/>
    <x v="1"/>
    <s v="No"/>
    <n v="5"/>
    <s v="No"/>
    <n v="74.000000000058208"/>
    <s v="Yes"/>
    <x v="0"/>
    <n v="3.0833333333357587"/>
    <s v="Team5"/>
    <s v="Mid"/>
    <s v="Evening"/>
  </r>
  <r>
    <s v="T02352"/>
    <s v="C3070"/>
    <x v="3"/>
    <x v="0"/>
    <d v="2026-01-12T10:42:00"/>
    <d v="2026-01-14T02:42:00"/>
    <x v="11"/>
    <x v="1"/>
    <s v="No"/>
    <n v="2"/>
    <s v="No"/>
    <n v="40.000000000116415"/>
    <s v="No"/>
    <x v="2"/>
    <n v="1.6666666666715173"/>
    <s v="Team3"/>
    <s v="Senior"/>
    <s v="Night"/>
  </r>
  <r>
    <s v="T02353"/>
    <s v="C0333"/>
    <x v="4"/>
    <x v="2"/>
    <d v="2026-03-10T18:38:00"/>
    <d v="2026-03-11T14:38:00"/>
    <x v="30"/>
    <x v="0"/>
    <s v="No"/>
    <n v="3"/>
    <s v="Yes"/>
    <n v="20.000000000058208"/>
    <s v="No"/>
    <x v="1"/>
    <n v="0.83333333333575865"/>
    <s v="Team4"/>
    <s v="Mid"/>
    <s v="Night"/>
  </r>
  <r>
    <s v="T02354"/>
    <s v="C3534"/>
    <x v="4"/>
    <x v="0"/>
    <d v="2026-03-26T18:04:00"/>
    <d v="2026-03-27T09:04:00"/>
    <x v="20"/>
    <x v="0"/>
    <s v="No"/>
    <n v="4"/>
    <s v="Yes"/>
    <n v="15"/>
    <s v="No"/>
    <x v="1"/>
    <n v="0.625"/>
    <s v="Team4"/>
    <s v="Junior"/>
    <s v="Evening"/>
  </r>
  <r>
    <s v="T02355"/>
    <s v="C4601"/>
    <x v="0"/>
    <x v="2"/>
    <d v="2026-03-23T01:47:00"/>
    <d v="2026-03-26T03:47:00"/>
    <x v="45"/>
    <x v="0"/>
    <s v="No"/>
    <n v="3"/>
    <s v="Yes"/>
    <n v="73.999999999883585"/>
    <s v="Yes"/>
    <x v="1"/>
    <n v="3.0833333333284827"/>
    <s v="Team4"/>
    <s v="Mid"/>
    <s v="Morning"/>
  </r>
  <r>
    <s v="T02356"/>
    <s v="C1148"/>
    <x v="1"/>
    <x v="1"/>
    <d v="2026-03-21T11:48:00"/>
    <d v="2026-03-22T01:48:00"/>
    <x v="37"/>
    <x v="0"/>
    <s v="No"/>
    <n v="4"/>
    <s v="Yes"/>
    <n v="13.999999999883585"/>
    <s v="No"/>
    <x v="1"/>
    <n v="0.58333333332848269"/>
    <s v="Team5"/>
    <s v="Junior"/>
    <s v="Evening"/>
  </r>
  <r>
    <s v="T02357"/>
    <s v="C0909"/>
    <x v="1"/>
    <x v="1"/>
    <d v="2026-02-13T01:31:00"/>
    <d v="2026-02-15T07:31:00"/>
    <x v="23"/>
    <x v="0"/>
    <s v="No"/>
    <n v="5"/>
    <s v="Yes"/>
    <n v="54"/>
    <s v="Yes"/>
    <x v="0"/>
    <n v="2.25"/>
    <s v="Team1"/>
    <s v="Junior"/>
    <s v="Morning"/>
  </r>
  <r>
    <s v="T02358"/>
    <s v="C1143"/>
    <x v="2"/>
    <x v="1"/>
    <d v="2026-03-01T18:36:00"/>
    <d v="2026-03-04T04:36:00"/>
    <x v="48"/>
    <x v="0"/>
    <s v="No"/>
    <n v="4"/>
    <s v="Yes"/>
    <n v="57.999999999941792"/>
    <s v="Yes"/>
    <x v="1"/>
    <n v="2.4166666666642413"/>
    <s v="Team1"/>
    <s v="Mid"/>
    <s v="Morning"/>
  </r>
  <r>
    <s v="T02359"/>
    <s v="C0432"/>
    <x v="3"/>
    <x v="0"/>
    <d v="2026-01-23T08:37:00"/>
    <d v="2026-01-24T06:37:00"/>
    <x v="40"/>
    <x v="0"/>
    <s v="No"/>
    <n v="5"/>
    <s v="Yes"/>
    <n v="21.999999999941792"/>
    <s v="No"/>
    <x v="2"/>
    <n v="0.91666666666424135"/>
    <s v="Team4"/>
    <s v="Senior"/>
    <s v="Morning"/>
  </r>
  <r>
    <s v="T02360"/>
    <s v="C3151"/>
    <x v="1"/>
    <x v="2"/>
    <d v="2026-02-07T12:51:00"/>
    <d v="2026-02-10T08:51:00"/>
    <x v="15"/>
    <x v="0"/>
    <s v="No"/>
    <n v="4"/>
    <s v="Yes"/>
    <n v="68.000000000058208"/>
    <s v="Yes"/>
    <x v="0"/>
    <n v="2.8333333333357587"/>
    <s v="Team5"/>
    <s v="Junior"/>
    <s v="Evening"/>
  </r>
  <r>
    <s v="T02361"/>
    <s v="C0795"/>
    <x v="2"/>
    <x v="0"/>
    <d v="2026-01-26T00:44:00"/>
    <d v="2026-01-26T13:44:00"/>
    <x v="4"/>
    <x v="0"/>
    <s v="No"/>
    <n v="4"/>
    <s v="Yes"/>
    <n v="13.000000000116415"/>
    <s v="No"/>
    <x v="2"/>
    <n v="0.54166666667151731"/>
    <s v="Team5"/>
    <s v="Senior"/>
    <s v="Evening"/>
  </r>
  <r>
    <s v="T02362"/>
    <s v="C3501"/>
    <x v="0"/>
    <x v="0"/>
    <d v="2026-01-30T20:56:00"/>
    <d v="2026-01-31T20:56:00"/>
    <x v="11"/>
    <x v="0"/>
    <s v="No"/>
    <n v="5"/>
    <s v="Yes"/>
    <n v="24"/>
    <s v="No"/>
    <x v="2"/>
    <n v="1"/>
    <s v="Team3"/>
    <s v="Senior"/>
    <s v="Night"/>
  </r>
  <r>
    <s v="T02363"/>
    <s v="C2860"/>
    <x v="4"/>
    <x v="1"/>
    <d v="2026-02-11T09:57:00"/>
    <d v="2026-02-14T06:57:00"/>
    <x v="26"/>
    <x v="0"/>
    <s v="No"/>
    <n v="4"/>
    <s v="Yes"/>
    <n v="69"/>
    <s v="Yes"/>
    <x v="0"/>
    <n v="2.875"/>
    <s v="Team5"/>
    <s v="Senior"/>
    <s v="Night"/>
  </r>
  <r>
    <s v="T02364"/>
    <s v="C4867"/>
    <x v="0"/>
    <x v="1"/>
    <d v="2026-03-25T16:52:00"/>
    <d v="2026-03-26T10:52:00"/>
    <x v="28"/>
    <x v="0"/>
    <s v="No"/>
    <n v="4"/>
    <s v="Yes"/>
    <n v="18"/>
    <s v="No"/>
    <x v="1"/>
    <n v="0.75"/>
    <s v="Team3"/>
    <s v="Mid"/>
    <s v="Night"/>
  </r>
  <r>
    <s v="T02365"/>
    <s v="C3960"/>
    <x v="3"/>
    <x v="2"/>
    <d v="2026-03-08T14:24:00"/>
    <d v="2026-03-10T07:24:00"/>
    <x v="0"/>
    <x v="0"/>
    <s v="No"/>
    <n v="3"/>
    <s v="Yes"/>
    <n v="41.000000000058208"/>
    <s v="No"/>
    <x v="1"/>
    <n v="1.7083333333357587"/>
    <s v="Team1"/>
    <s v="Senior"/>
    <s v="Morning"/>
  </r>
  <r>
    <s v="T02366"/>
    <s v="C3959"/>
    <x v="3"/>
    <x v="0"/>
    <d v="2026-03-28T12:30:00"/>
    <d v="2026-03-30T02:30:00"/>
    <x v="41"/>
    <x v="0"/>
    <s v="No"/>
    <n v="5"/>
    <s v="Yes"/>
    <n v="37.999999999883585"/>
    <s v="No"/>
    <x v="1"/>
    <n v="1.5833333333284827"/>
    <s v="Team5"/>
    <s v="Senior"/>
    <s v="Night"/>
  </r>
  <r>
    <s v="T02367"/>
    <s v="C4066"/>
    <x v="3"/>
    <x v="0"/>
    <d v="2026-03-26T23:00:00"/>
    <d v="2026-03-27T16:00:00"/>
    <x v="31"/>
    <x v="0"/>
    <s v="No"/>
    <n v="2"/>
    <s v="Yes"/>
    <n v="16.999999999883585"/>
    <s v="No"/>
    <x v="1"/>
    <n v="0.70833333332848269"/>
    <s v="Team4"/>
    <s v="Senior"/>
    <s v="Evening"/>
  </r>
  <r>
    <s v="T02368"/>
    <s v="C3683"/>
    <x v="1"/>
    <x v="2"/>
    <d v="2026-03-26T17:15:00"/>
    <d v="2026-03-26T23:15:00"/>
    <x v="13"/>
    <x v="1"/>
    <s v="No"/>
    <n v="4"/>
    <s v="No"/>
    <n v="6"/>
    <s v="No"/>
    <x v="1"/>
    <n v="0.25"/>
    <s v="Team5"/>
    <s v="Junior"/>
    <s v="Evening"/>
  </r>
  <r>
    <s v="T02369"/>
    <s v="C4041"/>
    <x v="0"/>
    <x v="1"/>
    <d v="2026-02-24T05:58:00"/>
    <d v="2026-02-25T07:58:00"/>
    <x v="48"/>
    <x v="2"/>
    <s v="No"/>
    <n v="5"/>
    <s v="No"/>
    <n v="25.999999999883585"/>
    <s v="No"/>
    <x v="0"/>
    <n v="1.0833333333284827"/>
    <s v="Team1"/>
    <s v="Mid"/>
    <s v="Morning"/>
  </r>
  <r>
    <s v="T02370"/>
    <s v="C2809"/>
    <x v="1"/>
    <x v="2"/>
    <d v="2026-03-30T21:30:00"/>
    <d v="2026-04-01T00:30:00"/>
    <x v="11"/>
    <x v="0"/>
    <s v="No"/>
    <n v="4"/>
    <s v="Yes"/>
    <n v="27"/>
    <s v="No"/>
    <x v="1"/>
    <n v="1.125"/>
    <s v="Team3"/>
    <s v="Senior"/>
    <s v="Night"/>
  </r>
  <r>
    <s v="T02371"/>
    <s v="C2609"/>
    <x v="4"/>
    <x v="1"/>
    <d v="2026-01-14T07:37:00"/>
    <d v="2026-01-14T19:37:00"/>
    <x v="1"/>
    <x v="2"/>
    <s v="Yes"/>
    <n v="3"/>
    <s v="No"/>
    <n v="12"/>
    <s v="No"/>
    <x v="2"/>
    <n v="0.5"/>
    <s v="Team4"/>
    <s v="Senior"/>
    <s v="Evening"/>
  </r>
  <r>
    <s v="T02372"/>
    <s v="C4594"/>
    <x v="4"/>
    <x v="0"/>
    <d v="2026-03-11T07:56:00"/>
    <d v="2026-03-11T22:56:00"/>
    <x v="1"/>
    <x v="0"/>
    <s v="No"/>
    <n v="4"/>
    <s v="Yes"/>
    <n v="15"/>
    <s v="No"/>
    <x v="1"/>
    <n v="0.625"/>
    <s v="Team4"/>
    <s v="Senior"/>
    <s v="Evening"/>
  </r>
  <r>
    <s v="T02373"/>
    <s v="C1977"/>
    <x v="4"/>
    <x v="1"/>
    <d v="2026-01-04T22:48:00"/>
    <d v="2026-01-07T05:48:00"/>
    <x v="19"/>
    <x v="0"/>
    <s v="No"/>
    <n v="3"/>
    <s v="Yes"/>
    <n v="55.000000000116415"/>
    <s v="Yes"/>
    <x v="2"/>
    <n v="2.2916666666715173"/>
    <s v="Team5"/>
    <s v="Mid"/>
    <s v="Night"/>
  </r>
  <r>
    <s v="T02374"/>
    <s v="C2721"/>
    <x v="2"/>
    <x v="2"/>
    <d v="2026-02-02T00:09:00"/>
    <d v="2026-02-03T17:09:00"/>
    <x v="49"/>
    <x v="0"/>
    <s v="No"/>
    <n v="4"/>
    <s v="Yes"/>
    <n v="41.000000000058208"/>
    <s v="No"/>
    <x v="0"/>
    <n v="1.7083333333357587"/>
    <s v="Team5"/>
    <s v="Mid"/>
    <s v="Evening"/>
  </r>
  <r>
    <s v="T02375"/>
    <s v="C2898"/>
    <x v="4"/>
    <x v="0"/>
    <d v="2026-02-25T12:45:00"/>
    <d v="2026-02-27T05:45:00"/>
    <x v="28"/>
    <x v="0"/>
    <s v="No"/>
    <n v="5"/>
    <s v="Yes"/>
    <n v="41.000000000058208"/>
    <s v="No"/>
    <x v="0"/>
    <n v="1.7083333333357587"/>
    <s v="Team3"/>
    <s v="Mid"/>
    <s v="Night"/>
  </r>
  <r>
    <s v="T02376"/>
    <s v="C2014"/>
    <x v="4"/>
    <x v="0"/>
    <d v="2026-02-12T23:50:00"/>
    <d v="2026-02-13T06:50:00"/>
    <x v="40"/>
    <x v="0"/>
    <s v="Yes"/>
    <n v="5"/>
    <s v="Yes"/>
    <n v="6.9999999999417923"/>
    <s v="No"/>
    <x v="0"/>
    <n v="0.29166666666424135"/>
    <s v="Team4"/>
    <s v="Senior"/>
    <s v="Morning"/>
  </r>
  <r>
    <s v="T02377"/>
    <s v="C3493"/>
    <x v="4"/>
    <x v="0"/>
    <d v="2026-01-03T18:49:00"/>
    <d v="2026-01-04T04:49:00"/>
    <x v="33"/>
    <x v="0"/>
    <s v="No"/>
    <n v="4"/>
    <s v="Yes"/>
    <n v="9.9999999999417923"/>
    <s v="No"/>
    <x v="2"/>
    <n v="0.41666666666424135"/>
    <s v="Team5"/>
    <s v="Junior"/>
    <s v="Night"/>
  </r>
  <r>
    <s v="T02378"/>
    <s v="C3210"/>
    <x v="4"/>
    <x v="0"/>
    <d v="2026-01-19T14:41:00"/>
    <d v="2026-01-21T11:41:00"/>
    <x v="10"/>
    <x v="0"/>
    <s v="No"/>
    <n v="4"/>
    <s v="Yes"/>
    <n v="45"/>
    <s v="No"/>
    <x v="2"/>
    <n v="1.875"/>
    <s v="Team1"/>
    <s v="Senior"/>
    <s v="Night"/>
  </r>
  <r>
    <s v="T02379"/>
    <s v="C1542"/>
    <x v="1"/>
    <x v="0"/>
    <d v="2026-01-25T13:03:00"/>
    <d v="2026-01-25T18:03:00"/>
    <x v="14"/>
    <x v="0"/>
    <s v="No"/>
    <n v="4"/>
    <s v="Yes"/>
    <n v="5.0000000000582077"/>
    <s v="No"/>
    <x v="2"/>
    <n v="0.20833333333575865"/>
    <s v="Team4"/>
    <s v="Senior"/>
    <s v="Night"/>
  </r>
  <r>
    <s v="T02380"/>
    <s v="C0189"/>
    <x v="3"/>
    <x v="2"/>
    <d v="2026-01-21T01:49:00"/>
    <d v="2026-01-23T02:49:00"/>
    <x v="14"/>
    <x v="0"/>
    <s v="No"/>
    <n v="5"/>
    <s v="Yes"/>
    <n v="48.999999999941792"/>
    <s v="Yes"/>
    <x v="2"/>
    <n v="2.0416666666642413"/>
    <s v="Team4"/>
    <s v="Senior"/>
    <s v="Night"/>
  </r>
  <r>
    <s v="T02381"/>
    <s v="C3784"/>
    <x v="0"/>
    <x v="2"/>
    <d v="2026-03-15T03:55:00"/>
    <d v="2026-03-17T10:55:00"/>
    <x v="46"/>
    <x v="0"/>
    <s v="No"/>
    <n v="3"/>
    <s v="Yes"/>
    <n v="54.999999999941792"/>
    <s v="Yes"/>
    <x v="1"/>
    <n v="2.2916666666642413"/>
    <s v="Team5"/>
    <s v="Senior"/>
    <s v="Evening"/>
  </r>
  <r>
    <s v="T02382"/>
    <s v="C2089"/>
    <x v="3"/>
    <x v="1"/>
    <d v="2026-02-07T21:30:00"/>
    <d v="2026-02-09T21:30:00"/>
    <x v="33"/>
    <x v="1"/>
    <s v="No"/>
    <n v="5"/>
    <s v="No"/>
    <n v="48"/>
    <s v="No"/>
    <x v="0"/>
    <n v="2"/>
    <s v="Team5"/>
    <s v="Junior"/>
    <s v="Night"/>
  </r>
  <r>
    <s v="T02383"/>
    <s v="C0625"/>
    <x v="0"/>
    <x v="1"/>
    <d v="2026-01-01T19:41:00"/>
    <d v="2026-01-03T12:41:00"/>
    <x v="40"/>
    <x v="0"/>
    <s v="No"/>
    <n v="4"/>
    <s v="Yes"/>
    <n v="40.999999999883585"/>
    <s v="No"/>
    <x v="2"/>
    <n v="1.7083333333284827"/>
    <s v="Team4"/>
    <s v="Senior"/>
    <s v="Morning"/>
  </r>
  <r>
    <s v="T02384"/>
    <s v="C3631"/>
    <x v="3"/>
    <x v="0"/>
    <d v="2026-02-08T06:49:00"/>
    <d v="2026-02-09T19:49:00"/>
    <x v="7"/>
    <x v="2"/>
    <s v="Yes"/>
    <n v="3"/>
    <s v="No"/>
    <n v="36.999999999941792"/>
    <s v="No"/>
    <x v="0"/>
    <n v="1.5416666666642413"/>
    <s v="Team2"/>
    <s v="Junior"/>
    <s v="Night"/>
  </r>
  <r>
    <s v="T02385"/>
    <s v="C3932"/>
    <x v="1"/>
    <x v="0"/>
    <d v="2026-03-14T19:26:00"/>
    <d v="2026-03-16T05:26:00"/>
    <x v="28"/>
    <x v="0"/>
    <s v="No"/>
    <n v="4"/>
    <s v="Yes"/>
    <n v="34.000000000116415"/>
    <s v="No"/>
    <x v="1"/>
    <n v="1.4166666666715173"/>
    <s v="Team3"/>
    <s v="Mid"/>
    <s v="Night"/>
  </r>
  <r>
    <s v="T02386"/>
    <s v="C0129"/>
    <x v="2"/>
    <x v="1"/>
    <d v="2026-03-07T23:55:00"/>
    <d v="2026-03-10T09:55:00"/>
    <x v="9"/>
    <x v="0"/>
    <s v="No"/>
    <n v="5"/>
    <s v="Yes"/>
    <n v="57.999999999941792"/>
    <s v="Yes"/>
    <x v="1"/>
    <n v="2.4166666666642413"/>
    <s v="Team1"/>
    <s v="Junior"/>
    <s v="Night"/>
  </r>
  <r>
    <s v="T02387"/>
    <s v="C4700"/>
    <x v="1"/>
    <x v="0"/>
    <d v="2026-01-08T08:20:00"/>
    <d v="2026-01-08T22:20:00"/>
    <x v="14"/>
    <x v="0"/>
    <s v="No"/>
    <n v="5"/>
    <s v="Yes"/>
    <n v="14.000000000058208"/>
    <s v="No"/>
    <x v="2"/>
    <n v="0.58333333333575865"/>
    <s v="Team4"/>
    <s v="Senior"/>
    <s v="Night"/>
  </r>
  <r>
    <s v="T02388"/>
    <s v="C2256"/>
    <x v="1"/>
    <x v="1"/>
    <d v="2026-01-07T04:28:00"/>
    <d v="2026-01-08T01:28:00"/>
    <x v="3"/>
    <x v="0"/>
    <s v="No"/>
    <n v="5"/>
    <s v="Yes"/>
    <n v="21"/>
    <s v="No"/>
    <x v="2"/>
    <n v="0.875"/>
    <s v="Team5"/>
    <s v="Senior"/>
    <s v="Morning"/>
  </r>
  <r>
    <s v="T02389"/>
    <s v="C0624"/>
    <x v="1"/>
    <x v="0"/>
    <d v="2026-01-16T11:58:00"/>
    <d v="2026-01-16T15:58:00"/>
    <x v="43"/>
    <x v="0"/>
    <s v="No"/>
    <n v="4"/>
    <s v="Yes"/>
    <n v="3.9999999999417923"/>
    <s v="No"/>
    <x v="2"/>
    <n v="0.16666666666424135"/>
    <s v="Team1"/>
    <s v="Mid"/>
    <s v="Morning"/>
  </r>
  <r>
    <s v="T02390"/>
    <s v="C4015"/>
    <x v="0"/>
    <x v="0"/>
    <d v="2026-01-16T19:15:00"/>
    <d v="2026-01-18T18:15:00"/>
    <x v="30"/>
    <x v="1"/>
    <s v="No"/>
    <n v="3"/>
    <s v="No"/>
    <n v="46.999999999883585"/>
    <s v="No"/>
    <x v="2"/>
    <n v="1.9583333333284827"/>
    <s v="Team4"/>
    <s v="Mid"/>
    <s v="Night"/>
  </r>
  <r>
    <s v="T02391"/>
    <s v="C4278"/>
    <x v="4"/>
    <x v="0"/>
    <d v="2026-03-10T13:26:00"/>
    <d v="2026-03-11T09:26:00"/>
    <x v="2"/>
    <x v="0"/>
    <s v="Yes"/>
    <n v="4"/>
    <s v="Yes"/>
    <n v="20.000000000058208"/>
    <s v="No"/>
    <x v="1"/>
    <n v="0.83333333333575865"/>
    <s v="Team3"/>
    <s v="Senior"/>
    <s v="Evening"/>
  </r>
  <r>
    <s v="T02392"/>
    <s v="C2263"/>
    <x v="4"/>
    <x v="2"/>
    <d v="2026-03-28T00:24:00"/>
    <d v="2026-03-31T10:24:00"/>
    <x v="35"/>
    <x v="0"/>
    <s v="No"/>
    <n v="5"/>
    <s v="Yes"/>
    <n v="81.999999999941792"/>
    <s v="Yes"/>
    <x v="1"/>
    <n v="3.4166666666642413"/>
    <s v="Team1"/>
    <s v="Senior"/>
    <s v="Night"/>
  </r>
  <r>
    <s v="T02393"/>
    <s v="C3947"/>
    <x v="1"/>
    <x v="0"/>
    <d v="2026-01-22T21:34:00"/>
    <d v="2026-01-23T21:34:00"/>
    <x v="9"/>
    <x v="0"/>
    <s v="Yes"/>
    <n v="3"/>
    <s v="Yes"/>
    <n v="24"/>
    <s v="No"/>
    <x v="2"/>
    <n v="1"/>
    <s v="Team1"/>
    <s v="Junior"/>
    <s v="Night"/>
  </r>
  <r>
    <s v="T02394"/>
    <s v="C0970"/>
    <x v="4"/>
    <x v="2"/>
    <d v="2026-02-08T18:04:00"/>
    <d v="2026-02-10T13:04:00"/>
    <x v="31"/>
    <x v="0"/>
    <s v="No"/>
    <n v="3"/>
    <s v="Yes"/>
    <n v="42.999999999941792"/>
    <s v="No"/>
    <x v="0"/>
    <n v="1.7916666666642413"/>
    <s v="Team4"/>
    <s v="Senior"/>
    <s v="Evening"/>
  </r>
  <r>
    <s v="T02395"/>
    <s v="C1445"/>
    <x v="0"/>
    <x v="1"/>
    <d v="2026-02-02T02:00:00"/>
    <d v="2026-02-04T13:00:00"/>
    <x v="15"/>
    <x v="0"/>
    <s v="Yes"/>
    <n v="2"/>
    <s v="Yes"/>
    <n v="58.999999999883585"/>
    <s v="Yes"/>
    <x v="0"/>
    <n v="2.4583333333284827"/>
    <s v="Team5"/>
    <s v="Junior"/>
    <s v="Evening"/>
  </r>
  <r>
    <s v="T02396"/>
    <s v="C0846"/>
    <x v="4"/>
    <x v="1"/>
    <d v="2026-03-02T22:32:00"/>
    <d v="2026-03-03T08:32:00"/>
    <x v="30"/>
    <x v="0"/>
    <s v="No"/>
    <n v="4"/>
    <s v="Yes"/>
    <n v="10.000000000116415"/>
    <s v="No"/>
    <x v="1"/>
    <n v="0.41666666667151731"/>
    <s v="Team4"/>
    <s v="Mid"/>
    <s v="Night"/>
  </r>
  <r>
    <s v="T02397"/>
    <s v="C1273"/>
    <x v="4"/>
    <x v="2"/>
    <d v="2026-03-03T04:33:00"/>
    <d v="2026-03-06T01:33:00"/>
    <x v="33"/>
    <x v="0"/>
    <s v="Yes"/>
    <n v="4"/>
    <s v="Yes"/>
    <n v="69"/>
    <s v="Yes"/>
    <x v="1"/>
    <n v="2.875"/>
    <s v="Team5"/>
    <s v="Junior"/>
    <s v="Night"/>
  </r>
  <r>
    <s v="T02398"/>
    <s v="C0204"/>
    <x v="3"/>
    <x v="0"/>
    <d v="2026-01-10T14:53:00"/>
    <d v="2026-01-10T20:53:00"/>
    <x v="9"/>
    <x v="0"/>
    <s v="No"/>
    <n v="5"/>
    <s v="Yes"/>
    <n v="6"/>
    <s v="No"/>
    <x v="2"/>
    <n v="0.25"/>
    <s v="Team1"/>
    <s v="Junior"/>
    <s v="Night"/>
  </r>
  <r>
    <s v="T02399"/>
    <s v="C1311"/>
    <x v="2"/>
    <x v="1"/>
    <d v="2026-02-22T15:31:00"/>
    <d v="2026-02-25T04:31:00"/>
    <x v="29"/>
    <x v="0"/>
    <s v="No"/>
    <n v="4"/>
    <s v="Yes"/>
    <n v="61.000000000116415"/>
    <s v="Yes"/>
    <x v="0"/>
    <n v="2.5416666666715173"/>
    <s v="Team3"/>
    <s v="Mid"/>
    <s v="Evening"/>
  </r>
  <r>
    <s v="T02400"/>
    <s v="C4589"/>
    <x v="1"/>
    <x v="0"/>
    <d v="2026-03-19T02:10:00"/>
    <d v="2026-03-19T22:10:00"/>
    <x v="13"/>
    <x v="0"/>
    <s v="No"/>
    <n v="4"/>
    <s v="Yes"/>
    <n v="19.999999999883585"/>
    <s v="No"/>
    <x v="1"/>
    <n v="0.83333333332848269"/>
    <s v="Team5"/>
    <s v="Junior"/>
    <s v="Evening"/>
  </r>
  <r>
    <s v="T02401"/>
    <s v="C4608"/>
    <x v="2"/>
    <x v="1"/>
    <d v="2026-02-02T18:42:00"/>
    <d v="2026-02-02T23:42:00"/>
    <x v="19"/>
    <x v="0"/>
    <s v="No"/>
    <n v="5"/>
    <s v="Yes"/>
    <n v="5.0000000000582077"/>
    <s v="No"/>
    <x v="0"/>
    <n v="0.20833333333575865"/>
    <s v="Team5"/>
    <s v="Mid"/>
    <s v="Night"/>
  </r>
  <r>
    <s v="T02402"/>
    <s v="C4975"/>
    <x v="2"/>
    <x v="0"/>
    <d v="2026-03-09T13:29:00"/>
    <d v="2026-03-11T06:29:00"/>
    <x v="20"/>
    <x v="0"/>
    <s v="No"/>
    <n v="4"/>
    <s v="Yes"/>
    <n v="41.000000000058208"/>
    <s v="No"/>
    <x v="1"/>
    <n v="1.7083333333357587"/>
    <s v="Team4"/>
    <s v="Junior"/>
    <s v="Evening"/>
  </r>
  <r>
    <s v="T02403"/>
    <s v="C0721"/>
    <x v="4"/>
    <x v="1"/>
    <d v="2026-01-16T15:18:00"/>
    <d v="2026-01-19T04:18:00"/>
    <x v="21"/>
    <x v="0"/>
    <s v="No"/>
    <n v="5"/>
    <s v="Yes"/>
    <n v="61.000000000116415"/>
    <s v="Yes"/>
    <x v="2"/>
    <n v="2.5416666666715173"/>
    <s v="Team4"/>
    <s v="Senior"/>
    <s v="Night"/>
  </r>
  <r>
    <s v="T02404"/>
    <s v="C1120"/>
    <x v="1"/>
    <x v="0"/>
    <d v="2026-03-03T02:16:00"/>
    <d v="2026-03-04T19:16:00"/>
    <x v="9"/>
    <x v="0"/>
    <s v="Yes"/>
    <n v="3"/>
    <s v="Yes"/>
    <n v="40.999999999883585"/>
    <s v="No"/>
    <x v="1"/>
    <n v="1.7083333333284827"/>
    <s v="Team1"/>
    <s v="Junior"/>
    <s v="Night"/>
  </r>
  <r>
    <s v="T02405"/>
    <s v="C0374"/>
    <x v="3"/>
    <x v="1"/>
    <d v="2026-02-17T13:26:00"/>
    <d v="2026-02-18T19:26:00"/>
    <x v="1"/>
    <x v="0"/>
    <s v="No"/>
    <n v="4"/>
    <s v="Yes"/>
    <n v="30"/>
    <s v="No"/>
    <x v="0"/>
    <n v="1.25"/>
    <s v="Team4"/>
    <s v="Senior"/>
    <s v="Evening"/>
  </r>
  <r>
    <s v="T02406"/>
    <s v="C0091"/>
    <x v="1"/>
    <x v="0"/>
    <d v="2026-01-23T07:17:00"/>
    <d v="2026-01-24T17:17:00"/>
    <x v="45"/>
    <x v="0"/>
    <s v="No"/>
    <n v="4"/>
    <s v="Yes"/>
    <n v="33.999999999941792"/>
    <s v="No"/>
    <x v="2"/>
    <n v="1.4166666666642413"/>
    <s v="Team4"/>
    <s v="Mid"/>
    <s v="Morning"/>
  </r>
  <r>
    <s v="T02407"/>
    <s v="C2268"/>
    <x v="3"/>
    <x v="1"/>
    <d v="2026-03-30T06:59:00"/>
    <d v="2026-04-01T05:59:00"/>
    <x v="19"/>
    <x v="0"/>
    <s v="No"/>
    <n v="4"/>
    <s v="Yes"/>
    <n v="46.999999999883585"/>
    <s v="No"/>
    <x v="1"/>
    <n v="1.9583333333284827"/>
    <s v="Team5"/>
    <s v="Mid"/>
    <s v="Night"/>
  </r>
  <r>
    <s v="T02408"/>
    <s v="C3095"/>
    <x v="3"/>
    <x v="0"/>
    <d v="2026-01-26T16:46:00"/>
    <d v="2026-01-28T12:46:00"/>
    <x v="46"/>
    <x v="0"/>
    <s v="No"/>
    <n v="5"/>
    <s v="Yes"/>
    <n v="44.000000000058208"/>
    <s v="No"/>
    <x v="2"/>
    <n v="1.8333333333357587"/>
    <s v="Team5"/>
    <s v="Senior"/>
    <s v="Evening"/>
  </r>
  <r>
    <s v="T02409"/>
    <s v="C2770"/>
    <x v="2"/>
    <x v="2"/>
    <d v="2026-02-04T11:06:00"/>
    <d v="2026-02-05T22:06:00"/>
    <x v="47"/>
    <x v="0"/>
    <s v="No"/>
    <n v="4"/>
    <s v="Yes"/>
    <n v="34.999999999883585"/>
    <s v="No"/>
    <x v="0"/>
    <n v="1.4583333333284827"/>
    <s v="Team4"/>
    <s v="Senior"/>
    <s v="Night"/>
  </r>
  <r>
    <s v="T02410"/>
    <s v="C0012"/>
    <x v="0"/>
    <x v="1"/>
    <d v="2026-02-11T04:51:00"/>
    <d v="2026-02-14T03:51:00"/>
    <x v="32"/>
    <x v="1"/>
    <s v="Yes"/>
    <n v="3"/>
    <s v="No"/>
    <n v="71.000000000058208"/>
    <s v="Yes"/>
    <x v="0"/>
    <n v="2.9583333333357587"/>
    <s v="Team3"/>
    <s v="Mid"/>
    <s v="Evening"/>
  </r>
  <r>
    <s v="T02411"/>
    <s v="C2408"/>
    <x v="1"/>
    <x v="0"/>
    <d v="2026-03-25T12:22:00"/>
    <d v="2026-03-25T15:22:00"/>
    <x v="13"/>
    <x v="0"/>
    <s v="No"/>
    <n v="4"/>
    <s v="Yes"/>
    <n v="3"/>
    <s v="No"/>
    <x v="1"/>
    <n v="0.125"/>
    <s v="Team5"/>
    <s v="Junior"/>
    <s v="Evening"/>
  </r>
  <r>
    <s v="T02412"/>
    <s v="C1907"/>
    <x v="0"/>
    <x v="1"/>
    <d v="2026-02-05T22:04:00"/>
    <d v="2026-02-08T09:04:00"/>
    <x v="26"/>
    <x v="2"/>
    <s v="No"/>
    <n v="3"/>
    <s v="No"/>
    <n v="59.000000000058208"/>
    <s v="Yes"/>
    <x v="0"/>
    <n v="2.4583333333357587"/>
    <s v="Team5"/>
    <s v="Senior"/>
    <s v="Night"/>
  </r>
  <r>
    <s v="T02413"/>
    <s v="C3543"/>
    <x v="4"/>
    <x v="2"/>
    <d v="2026-01-07T15:36:00"/>
    <d v="2026-01-08T13:36:00"/>
    <x v="17"/>
    <x v="1"/>
    <s v="No"/>
    <n v="4"/>
    <s v="No"/>
    <n v="21.999999999941792"/>
    <s v="No"/>
    <x v="2"/>
    <n v="0.91666666666424135"/>
    <s v="Team2"/>
    <s v="Junior"/>
    <s v="Night"/>
  </r>
  <r>
    <s v="T02414"/>
    <s v="C0962"/>
    <x v="2"/>
    <x v="2"/>
    <d v="2026-03-22T23:13:00"/>
    <d v="2026-03-25T08:13:00"/>
    <x v="36"/>
    <x v="0"/>
    <s v="No"/>
    <n v="4"/>
    <s v="Yes"/>
    <n v="57"/>
    <s v="Yes"/>
    <x v="1"/>
    <n v="2.375"/>
    <s v="Team1"/>
    <s v="Junior"/>
    <s v="Morning"/>
  </r>
  <r>
    <s v="T02415"/>
    <s v="C0957"/>
    <x v="3"/>
    <x v="2"/>
    <d v="2026-02-20T21:52:00"/>
    <d v="2026-02-23T18:52:00"/>
    <x v="6"/>
    <x v="0"/>
    <s v="No"/>
    <n v="5"/>
    <s v="Yes"/>
    <n v="69"/>
    <s v="Yes"/>
    <x v="0"/>
    <n v="2.875"/>
    <s v="Team3"/>
    <s v="Mid"/>
    <s v="Night"/>
  </r>
  <r>
    <s v="T02416"/>
    <s v="C1650"/>
    <x v="4"/>
    <x v="2"/>
    <d v="2026-01-06T21:43:00"/>
    <d v="2026-01-07T20:43:00"/>
    <x v="43"/>
    <x v="0"/>
    <s v="No"/>
    <n v="4"/>
    <s v="Yes"/>
    <n v="22.999999999883585"/>
    <s v="No"/>
    <x v="2"/>
    <n v="0.95833333332848269"/>
    <s v="Team1"/>
    <s v="Mid"/>
    <s v="Morning"/>
  </r>
  <r>
    <s v="T02417"/>
    <s v="C2568"/>
    <x v="4"/>
    <x v="2"/>
    <d v="2026-01-14T20:04:00"/>
    <d v="2026-01-17T08:04:00"/>
    <x v="16"/>
    <x v="0"/>
    <s v="No"/>
    <n v="4"/>
    <s v="Yes"/>
    <n v="60"/>
    <s v="Yes"/>
    <x v="2"/>
    <n v="2.5"/>
    <s v="Team3"/>
    <s v="Junior"/>
    <s v="Evening"/>
  </r>
  <r>
    <s v="T02418"/>
    <s v="C3446"/>
    <x v="4"/>
    <x v="1"/>
    <d v="2026-01-09T08:09:00"/>
    <d v="2026-01-10T10:09:00"/>
    <x v="9"/>
    <x v="0"/>
    <s v="No"/>
    <n v="5"/>
    <s v="Yes"/>
    <n v="26.000000000058208"/>
    <s v="No"/>
    <x v="2"/>
    <n v="1.0833333333357587"/>
    <s v="Team1"/>
    <s v="Junior"/>
    <s v="Night"/>
  </r>
  <r>
    <s v="T02419"/>
    <s v="C4738"/>
    <x v="1"/>
    <x v="0"/>
    <d v="2026-03-18T08:39:00"/>
    <d v="2026-03-19T19:39:00"/>
    <x v="21"/>
    <x v="0"/>
    <s v="Yes"/>
    <n v="3"/>
    <s v="Yes"/>
    <n v="34.999999999883585"/>
    <s v="No"/>
    <x v="1"/>
    <n v="1.4583333333284827"/>
    <s v="Team4"/>
    <s v="Senior"/>
    <s v="Night"/>
  </r>
  <r>
    <s v="T02420"/>
    <s v="C4626"/>
    <x v="3"/>
    <x v="0"/>
    <d v="2026-02-25T06:10:00"/>
    <d v="2026-02-26T21:10:00"/>
    <x v="48"/>
    <x v="0"/>
    <s v="Yes"/>
    <n v="3"/>
    <s v="Yes"/>
    <n v="39"/>
    <s v="No"/>
    <x v="0"/>
    <n v="1.625"/>
    <s v="Team1"/>
    <s v="Mid"/>
    <s v="Morning"/>
  </r>
  <r>
    <s v="T02421"/>
    <s v="C3084"/>
    <x v="3"/>
    <x v="0"/>
    <d v="2026-02-01T19:25:00"/>
    <d v="2026-02-03T13:25:00"/>
    <x v="35"/>
    <x v="1"/>
    <s v="No"/>
    <n v="4"/>
    <s v="No"/>
    <n v="42"/>
    <s v="No"/>
    <x v="0"/>
    <n v="1.75"/>
    <s v="Team1"/>
    <s v="Senior"/>
    <s v="Night"/>
  </r>
  <r>
    <s v="T02422"/>
    <s v="C2002"/>
    <x v="0"/>
    <x v="0"/>
    <d v="2026-03-18T20:44:00"/>
    <d v="2026-03-20T10:44:00"/>
    <x v="37"/>
    <x v="1"/>
    <s v="No"/>
    <n v="5"/>
    <s v="No"/>
    <n v="38.000000000058208"/>
    <s v="No"/>
    <x v="1"/>
    <n v="1.5833333333357587"/>
    <s v="Team5"/>
    <s v="Junior"/>
    <s v="Evening"/>
  </r>
  <r>
    <s v="T02423"/>
    <s v="C3295"/>
    <x v="0"/>
    <x v="0"/>
    <d v="2026-02-05T16:33:00"/>
    <d v="2026-02-07T02:33:00"/>
    <x v="30"/>
    <x v="1"/>
    <s v="No"/>
    <n v="3"/>
    <s v="No"/>
    <n v="33.999999999941792"/>
    <s v="No"/>
    <x v="0"/>
    <n v="1.4166666666642413"/>
    <s v="Team4"/>
    <s v="Mid"/>
    <s v="Night"/>
  </r>
  <r>
    <s v="T02424"/>
    <s v="C0582"/>
    <x v="0"/>
    <x v="2"/>
    <d v="2026-02-21T03:49:00"/>
    <d v="2026-02-24T07:49:00"/>
    <x v="37"/>
    <x v="0"/>
    <s v="No"/>
    <n v="4"/>
    <s v="Yes"/>
    <n v="75.999999999941792"/>
    <s v="Yes"/>
    <x v="0"/>
    <n v="3.1666666666642413"/>
    <s v="Team5"/>
    <s v="Junior"/>
    <s v="Evening"/>
  </r>
  <r>
    <s v="T02425"/>
    <s v="C4085"/>
    <x v="1"/>
    <x v="2"/>
    <d v="2026-02-24T18:48:00"/>
    <d v="2026-02-26T20:48:00"/>
    <x v="43"/>
    <x v="0"/>
    <s v="No"/>
    <n v="4"/>
    <s v="Yes"/>
    <n v="50.000000000058208"/>
    <s v="Yes"/>
    <x v="0"/>
    <n v="2.0833333333357587"/>
    <s v="Team1"/>
    <s v="Mid"/>
    <s v="Morning"/>
  </r>
  <r>
    <s v="T02426"/>
    <s v="C0626"/>
    <x v="3"/>
    <x v="2"/>
    <d v="2026-01-20T13:07:00"/>
    <d v="2026-01-24T04:07:00"/>
    <x v="49"/>
    <x v="0"/>
    <s v="No"/>
    <n v="3"/>
    <s v="Yes"/>
    <n v="87"/>
    <s v="Yes"/>
    <x v="2"/>
    <n v="3.625"/>
    <s v="Team5"/>
    <s v="Mid"/>
    <s v="Evening"/>
  </r>
  <r>
    <s v="T02427"/>
    <s v="C2151"/>
    <x v="0"/>
    <x v="2"/>
    <d v="2026-03-18T07:43:00"/>
    <d v="2026-03-20T23:43:00"/>
    <x v="33"/>
    <x v="1"/>
    <s v="No"/>
    <n v="5"/>
    <s v="No"/>
    <n v="63.999999999941792"/>
    <s v="Yes"/>
    <x v="1"/>
    <n v="2.6666666666642413"/>
    <s v="Team5"/>
    <s v="Junior"/>
    <s v="Night"/>
  </r>
  <r>
    <s v="T02428"/>
    <s v="C2163"/>
    <x v="0"/>
    <x v="1"/>
    <d v="2026-01-23T17:52:00"/>
    <d v="2026-01-26T09:52:00"/>
    <x v="4"/>
    <x v="0"/>
    <s v="No"/>
    <n v="3"/>
    <s v="Yes"/>
    <n v="64.000000000116415"/>
    <s v="Yes"/>
    <x v="2"/>
    <n v="2.6666666666715173"/>
    <s v="Team5"/>
    <s v="Senior"/>
    <s v="Evening"/>
  </r>
  <r>
    <s v="T02429"/>
    <s v="C4652"/>
    <x v="0"/>
    <x v="0"/>
    <d v="2026-02-11T11:16:00"/>
    <d v="2026-02-12T04:16:00"/>
    <x v="37"/>
    <x v="0"/>
    <s v="No"/>
    <n v="4"/>
    <s v="Yes"/>
    <n v="16.999999999883585"/>
    <s v="No"/>
    <x v="0"/>
    <n v="0.70833333332848269"/>
    <s v="Team5"/>
    <s v="Junior"/>
    <s v="Evening"/>
  </r>
  <r>
    <s v="T02430"/>
    <s v="C4489"/>
    <x v="2"/>
    <x v="0"/>
    <d v="2026-03-21T05:27:00"/>
    <d v="2026-03-22T10:27:00"/>
    <x v="42"/>
    <x v="1"/>
    <s v="Yes"/>
    <n v="3"/>
    <s v="No"/>
    <n v="29.000000000058208"/>
    <s v="No"/>
    <x v="1"/>
    <n v="1.2083333333357587"/>
    <s v="Team1"/>
    <s v="Senior"/>
    <s v="Evening"/>
  </r>
  <r>
    <s v="T02431"/>
    <s v="C0622"/>
    <x v="1"/>
    <x v="1"/>
    <d v="2026-02-08T07:50:00"/>
    <d v="2026-02-09T09:50:00"/>
    <x v="29"/>
    <x v="0"/>
    <s v="No"/>
    <n v="4"/>
    <s v="Yes"/>
    <n v="25.999999999883585"/>
    <s v="No"/>
    <x v="0"/>
    <n v="1.0833333333284827"/>
    <s v="Team3"/>
    <s v="Mid"/>
    <s v="Evening"/>
  </r>
  <r>
    <s v="T02432"/>
    <s v="C2613"/>
    <x v="0"/>
    <x v="2"/>
    <d v="2026-02-10T13:01:00"/>
    <d v="2026-02-13T09:01:00"/>
    <x v="41"/>
    <x v="0"/>
    <s v="No"/>
    <n v="4"/>
    <s v="Yes"/>
    <n v="68.000000000058208"/>
    <s v="Yes"/>
    <x v="0"/>
    <n v="2.8333333333357587"/>
    <s v="Team5"/>
    <s v="Senior"/>
    <s v="Night"/>
  </r>
  <r>
    <s v="T02433"/>
    <s v="C4256"/>
    <x v="3"/>
    <x v="1"/>
    <d v="2026-02-03T08:28:00"/>
    <d v="2026-02-03T12:28:00"/>
    <x v="32"/>
    <x v="0"/>
    <s v="No"/>
    <n v="5"/>
    <s v="Yes"/>
    <n v="3.9999999999417923"/>
    <s v="No"/>
    <x v="0"/>
    <n v="0.16666666666424135"/>
    <s v="Team3"/>
    <s v="Mid"/>
    <s v="Evening"/>
  </r>
  <r>
    <s v="T02434"/>
    <s v="C2161"/>
    <x v="4"/>
    <x v="1"/>
    <d v="2026-01-12T05:52:00"/>
    <d v="2026-01-12T15:52:00"/>
    <x v="15"/>
    <x v="0"/>
    <s v="No"/>
    <n v="5"/>
    <s v="Yes"/>
    <n v="10.000000000116415"/>
    <s v="No"/>
    <x v="2"/>
    <n v="0.41666666667151731"/>
    <s v="Team5"/>
    <s v="Junior"/>
    <s v="Evening"/>
  </r>
  <r>
    <s v="T02435"/>
    <s v="C3209"/>
    <x v="1"/>
    <x v="1"/>
    <d v="2026-02-23T03:53:00"/>
    <d v="2026-02-23T07:53:00"/>
    <x v="25"/>
    <x v="0"/>
    <s v="No"/>
    <n v="5"/>
    <s v="Yes"/>
    <n v="3.9999999999417923"/>
    <s v="No"/>
    <x v="0"/>
    <n v="0.16666666666424135"/>
    <s v="Team4"/>
    <s v="Junior"/>
    <s v="Night"/>
  </r>
  <r>
    <s v="T02436"/>
    <s v="C0664"/>
    <x v="3"/>
    <x v="2"/>
    <d v="2026-01-16T00:22:00"/>
    <d v="2026-01-17T18:22:00"/>
    <x v="48"/>
    <x v="0"/>
    <s v="No"/>
    <n v="5"/>
    <s v="Yes"/>
    <n v="42"/>
    <s v="No"/>
    <x v="2"/>
    <n v="1.75"/>
    <s v="Team1"/>
    <s v="Mid"/>
    <s v="Morning"/>
  </r>
  <r>
    <s v="T02437"/>
    <s v="C4579"/>
    <x v="1"/>
    <x v="1"/>
    <d v="2026-01-15T07:23:00"/>
    <d v="2026-01-17T05:23:00"/>
    <x v="48"/>
    <x v="0"/>
    <s v="No"/>
    <n v="4"/>
    <s v="Yes"/>
    <n v="46.000000000116415"/>
    <s v="No"/>
    <x v="2"/>
    <n v="1.9166666666715173"/>
    <s v="Team1"/>
    <s v="Mid"/>
    <s v="Morning"/>
  </r>
  <r>
    <s v="T02438"/>
    <s v="C2069"/>
    <x v="3"/>
    <x v="2"/>
    <d v="2026-02-27T18:56:00"/>
    <d v="2026-03-01T08:56:00"/>
    <x v="42"/>
    <x v="0"/>
    <s v="No"/>
    <n v="4"/>
    <s v="Yes"/>
    <n v="37.999999999883585"/>
    <s v="No"/>
    <x v="0"/>
    <n v="1.5833333333284827"/>
    <s v="Team1"/>
    <s v="Senior"/>
    <s v="Evening"/>
  </r>
  <r>
    <s v="T02439"/>
    <s v="C4049"/>
    <x v="4"/>
    <x v="1"/>
    <d v="2026-01-15T11:10:00"/>
    <d v="2026-01-15T19:10:00"/>
    <x v="7"/>
    <x v="0"/>
    <s v="No"/>
    <n v="4"/>
    <s v="Yes"/>
    <n v="7.9999999998835847"/>
    <s v="No"/>
    <x v="2"/>
    <n v="0.33333333332848269"/>
    <s v="Team2"/>
    <s v="Junior"/>
    <s v="Night"/>
  </r>
  <r>
    <s v="T02440"/>
    <s v="C3046"/>
    <x v="4"/>
    <x v="1"/>
    <d v="2026-03-16T22:23:00"/>
    <d v="2026-03-19T11:23:00"/>
    <x v="32"/>
    <x v="2"/>
    <s v="No"/>
    <n v="5"/>
    <s v="No"/>
    <n v="61.000000000116415"/>
    <s v="Yes"/>
    <x v="1"/>
    <n v="2.5416666666715173"/>
    <s v="Team3"/>
    <s v="Mid"/>
    <s v="Evening"/>
  </r>
  <r>
    <s v="T02441"/>
    <s v="C3507"/>
    <x v="1"/>
    <x v="1"/>
    <d v="2026-03-09T22:28:00"/>
    <d v="2026-03-10T03:28:00"/>
    <x v="0"/>
    <x v="0"/>
    <s v="No"/>
    <n v="4"/>
    <s v="Yes"/>
    <n v="4.9999999998835847"/>
    <s v="No"/>
    <x v="1"/>
    <n v="0.20833333332848269"/>
    <s v="Team1"/>
    <s v="Senior"/>
    <s v="Morning"/>
  </r>
  <r>
    <s v="T02442"/>
    <s v="C3437"/>
    <x v="3"/>
    <x v="2"/>
    <d v="2026-02-14T08:35:00"/>
    <d v="2026-02-14T19:35:00"/>
    <x v="13"/>
    <x v="0"/>
    <s v="No"/>
    <n v="4"/>
    <s v="Yes"/>
    <n v="10.999999999883585"/>
    <s v="No"/>
    <x v="0"/>
    <n v="0.45833333332848269"/>
    <s v="Team5"/>
    <s v="Junior"/>
    <s v="Evening"/>
  </r>
  <r>
    <s v="T02443"/>
    <s v="C1465"/>
    <x v="4"/>
    <x v="0"/>
    <d v="2026-01-26T20:26:00"/>
    <d v="2026-01-28T02:26:00"/>
    <x v="40"/>
    <x v="0"/>
    <s v="No"/>
    <n v="1"/>
    <s v="Yes"/>
    <n v="30"/>
    <s v="No"/>
    <x v="2"/>
    <n v="1.25"/>
    <s v="Team4"/>
    <s v="Senior"/>
    <s v="Morning"/>
  </r>
  <r>
    <s v="T02444"/>
    <s v="C1103"/>
    <x v="1"/>
    <x v="1"/>
    <d v="2026-01-05T03:55:00"/>
    <d v="2026-01-07T08:55:00"/>
    <x v="13"/>
    <x v="2"/>
    <s v="No"/>
    <n v="4"/>
    <s v="No"/>
    <n v="53.000000000058208"/>
    <s v="Yes"/>
    <x v="2"/>
    <n v="2.2083333333357587"/>
    <s v="Team5"/>
    <s v="Junior"/>
    <s v="Evening"/>
  </r>
  <r>
    <s v="T02445"/>
    <s v="C1356"/>
    <x v="2"/>
    <x v="2"/>
    <d v="2026-02-05T05:22:00"/>
    <d v="2026-02-07T12:22:00"/>
    <x v="3"/>
    <x v="0"/>
    <s v="No"/>
    <n v="4"/>
    <s v="Yes"/>
    <n v="54.999999999941792"/>
    <s v="Yes"/>
    <x v="0"/>
    <n v="2.2916666666642413"/>
    <s v="Team5"/>
    <s v="Senior"/>
    <s v="Morning"/>
  </r>
  <r>
    <s v="T02446"/>
    <s v="C1514"/>
    <x v="1"/>
    <x v="1"/>
    <d v="2026-02-09T06:42:00"/>
    <d v="2026-02-09T10:42:00"/>
    <x v="36"/>
    <x v="1"/>
    <s v="No"/>
    <n v="4"/>
    <s v="No"/>
    <n v="3.9999999999417923"/>
    <s v="No"/>
    <x v="0"/>
    <n v="0.16666666666424135"/>
    <s v="Team1"/>
    <s v="Junior"/>
    <s v="Morning"/>
  </r>
  <r>
    <s v="T02447"/>
    <s v="C1892"/>
    <x v="2"/>
    <x v="1"/>
    <d v="2026-01-28T22:57:00"/>
    <d v="2026-01-30T09:57:00"/>
    <x v="32"/>
    <x v="2"/>
    <s v="No"/>
    <n v="4"/>
    <s v="No"/>
    <n v="34.999999999883585"/>
    <s v="No"/>
    <x v="2"/>
    <n v="1.4583333333284827"/>
    <s v="Team3"/>
    <s v="Mid"/>
    <s v="Evening"/>
  </r>
  <r>
    <s v="T02448"/>
    <s v="C4431"/>
    <x v="2"/>
    <x v="2"/>
    <d v="2026-01-01T22:19:00"/>
    <d v="2026-01-02T09:19:00"/>
    <x v="24"/>
    <x v="0"/>
    <s v="No"/>
    <n v="4"/>
    <s v="Yes"/>
    <n v="11.000000000058208"/>
    <s v="No"/>
    <x v="2"/>
    <n v="0.45833333333575865"/>
    <s v="Team4"/>
    <s v="Mid"/>
    <s v="Night"/>
  </r>
  <r>
    <s v="T02449"/>
    <s v="C4822"/>
    <x v="2"/>
    <x v="2"/>
    <d v="2026-02-17T19:31:00"/>
    <d v="2026-02-21T08:31:00"/>
    <x v="11"/>
    <x v="0"/>
    <s v="No"/>
    <n v="5"/>
    <s v="Yes"/>
    <n v="84.999999999941792"/>
    <s v="Yes"/>
    <x v="0"/>
    <n v="3.5416666666642413"/>
    <s v="Team3"/>
    <s v="Senior"/>
    <s v="Night"/>
  </r>
  <r>
    <s v="T02450"/>
    <s v="C3931"/>
    <x v="1"/>
    <x v="0"/>
    <d v="2026-03-15T23:37:00"/>
    <d v="2026-03-17T11:37:00"/>
    <x v="46"/>
    <x v="0"/>
    <s v="Yes"/>
    <n v="4"/>
    <s v="Yes"/>
    <n v="36"/>
    <s v="No"/>
    <x v="1"/>
    <n v="1.5"/>
    <s v="Team5"/>
    <s v="Senior"/>
    <s v="Evening"/>
  </r>
  <r>
    <s v="T02451"/>
    <s v="C3080"/>
    <x v="2"/>
    <x v="1"/>
    <d v="2026-01-09T11:47:00"/>
    <d v="2026-01-10T23:47:00"/>
    <x v="19"/>
    <x v="0"/>
    <s v="No"/>
    <n v="4"/>
    <s v="Yes"/>
    <n v="36"/>
    <s v="No"/>
    <x v="2"/>
    <n v="1.5"/>
    <s v="Team5"/>
    <s v="Mid"/>
    <s v="Night"/>
  </r>
  <r>
    <s v="T02452"/>
    <s v="C2730"/>
    <x v="1"/>
    <x v="2"/>
    <d v="2026-02-19T18:31:00"/>
    <d v="2026-02-20T01:31:00"/>
    <x v="38"/>
    <x v="0"/>
    <s v="No"/>
    <n v="4"/>
    <s v="Yes"/>
    <n v="7.0000000001164153"/>
    <s v="No"/>
    <x v="0"/>
    <n v="0.29166666667151731"/>
    <s v="Team5"/>
    <s v="Senior"/>
    <s v="Evening"/>
  </r>
  <r>
    <s v="T02453"/>
    <s v="C0122"/>
    <x v="2"/>
    <x v="2"/>
    <d v="2026-02-01T03:57:00"/>
    <d v="2026-02-02T01:57:00"/>
    <x v="18"/>
    <x v="0"/>
    <s v="No"/>
    <n v="4"/>
    <s v="Yes"/>
    <n v="22.000000000116415"/>
    <s v="No"/>
    <x v="0"/>
    <n v="0.91666666667151731"/>
    <s v="Team1"/>
    <s v="Mid"/>
    <s v="Morning"/>
  </r>
  <r>
    <s v="T02454"/>
    <s v="C0709"/>
    <x v="0"/>
    <x v="2"/>
    <d v="2026-03-03T09:41:00"/>
    <d v="2026-03-07T02:41:00"/>
    <x v="43"/>
    <x v="0"/>
    <s v="No"/>
    <n v="5"/>
    <s v="Yes"/>
    <n v="89.000000000058208"/>
    <s v="Yes"/>
    <x v="1"/>
    <n v="3.7083333333357587"/>
    <s v="Team1"/>
    <s v="Mid"/>
    <s v="Morning"/>
  </r>
  <r>
    <s v="T02455"/>
    <s v="C4749"/>
    <x v="1"/>
    <x v="0"/>
    <d v="2026-02-04T17:20:00"/>
    <d v="2026-02-06T10:20:00"/>
    <x v="43"/>
    <x v="0"/>
    <s v="No"/>
    <n v="4"/>
    <s v="Yes"/>
    <n v="41.000000000058208"/>
    <s v="No"/>
    <x v="0"/>
    <n v="1.7083333333357587"/>
    <s v="Team1"/>
    <s v="Mid"/>
    <s v="Morning"/>
  </r>
  <r>
    <s v="T02456"/>
    <s v="C1626"/>
    <x v="2"/>
    <x v="2"/>
    <d v="2026-01-15T21:27:00"/>
    <d v="2026-01-16T23:27:00"/>
    <x v="3"/>
    <x v="1"/>
    <s v="No"/>
    <n v="4"/>
    <s v="No"/>
    <n v="25.999999999883585"/>
    <s v="No"/>
    <x v="2"/>
    <n v="1.0833333333284827"/>
    <s v="Team5"/>
    <s v="Senior"/>
    <s v="Morning"/>
  </r>
  <r>
    <s v="T02457"/>
    <s v="C1053"/>
    <x v="3"/>
    <x v="0"/>
    <d v="2026-01-28T08:17:00"/>
    <d v="2026-01-28T14:17:00"/>
    <x v="23"/>
    <x v="0"/>
    <s v="No"/>
    <n v="4"/>
    <s v="Yes"/>
    <n v="6"/>
    <s v="No"/>
    <x v="2"/>
    <n v="0.25"/>
    <s v="Team1"/>
    <s v="Junior"/>
    <s v="Morning"/>
  </r>
  <r>
    <s v="T02458"/>
    <s v="C4325"/>
    <x v="4"/>
    <x v="1"/>
    <d v="2026-03-15T17:57:00"/>
    <d v="2026-03-18T05:57:00"/>
    <x v="8"/>
    <x v="0"/>
    <s v="No"/>
    <n v="5"/>
    <s v="Yes"/>
    <n v="60"/>
    <s v="Yes"/>
    <x v="1"/>
    <n v="2.5"/>
    <s v="Team5"/>
    <s v="Senior"/>
    <s v="Morning"/>
  </r>
  <r>
    <s v="T02459"/>
    <s v="C1827"/>
    <x v="1"/>
    <x v="0"/>
    <d v="2026-03-24T14:53:00"/>
    <d v="2026-03-26T11:53:00"/>
    <x v="49"/>
    <x v="0"/>
    <s v="No"/>
    <n v="5"/>
    <s v="Yes"/>
    <n v="45"/>
    <s v="No"/>
    <x v="1"/>
    <n v="1.875"/>
    <s v="Team5"/>
    <s v="Mid"/>
    <s v="Evening"/>
  </r>
  <r>
    <s v="T02460"/>
    <s v="C1778"/>
    <x v="4"/>
    <x v="2"/>
    <d v="2026-01-23T03:58:00"/>
    <d v="2026-01-27T01:58:00"/>
    <x v="4"/>
    <x v="2"/>
    <s v="No"/>
    <n v="4"/>
    <s v="No"/>
    <n v="93.999999999941792"/>
    <s v="Yes"/>
    <x v="2"/>
    <n v="3.9166666666642413"/>
    <s v="Team5"/>
    <s v="Senior"/>
    <s v="Evening"/>
  </r>
  <r>
    <s v="T02461"/>
    <s v="C1093"/>
    <x v="2"/>
    <x v="2"/>
    <d v="2026-01-02T18:37:00"/>
    <d v="2026-01-04T16:37:00"/>
    <x v="8"/>
    <x v="0"/>
    <s v="No"/>
    <n v="5"/>
    <s v="Yes"/>
    <n v="46.000000000116415"/>
    <s v="No"/>
    <x v="2"/>
    <n v="1.9166666666715173"/>
    <s v="Team5"/>
    <s v="Senior"/>
    <s v="Morning"/>
  </r>
  <r>
    <s v="T02462"/>
    <s v="C2200"/>
    <x v="3"/>
    <x v="1"/>
    <d v="2026-01-12T00:36:00"/>
    <d v="2026-01-12T12:36:00"/>
    <x v="41"/>
    <x v="0"/>
    <s v="No"/>
    <n v="5"/>
    <s v="Yes"/>
    <n v="12"/>
    <s v="No"/>
    <x v="2"/>
    <n v="0.5"/>
    <s v="Team5"/>
    <s v="Senior"/>
    <s v="Night"/>
  </r>
  <r>
    <s v="T02463"/>
    <s v="C1120"/>
    <x v="2"/>
    <x v="0"/>
    <d v="2026-03-16T15:08:00"/>
    <d v="2026-03-17T00:08:00"/>
    <x v="35"/>
    <x v="0"/>
    <s v="No"/>
    <n v="4"/>
    <s v="Yes"/>
    <n v="9"/>
    <s v="No"/>
    <x v="1"/>
    <n v="0.375"/>
    <s v="Team1"/>
    <s v="Senior"/>
    <s v="Night"/>
  </r>
  <r>
    <s v="T02464"/>
    <s v="C3431"/>
    <x v="2"/>
    <x v="2"/>
    <d v="2026-03-22T12:13:00"/>
    <d v="2026-03-23T04:13:00"/>
    <x v="0"/>
    <x v="0"/>
    <s v="No"/>
    <n v="3"/>
    <s v="Yes"/>
    <n v="15.999999999941792"/>
    <s v="No"/>
    <x v="1"/>
    <n v="0.66666666666424135"/>
    <s v="Team1"/>
    <s v="Senior"/>
    <s v="Morning"/>
  </r>
  <r>
    <s v="T02465"/>
    <s v="C3340"/>
    <x v="0"/>
    <x v="2"/>
    <d v="2026-02-03T12:42:00"/>
    <d v="2026-02-07T03:42:00"/>
    <x v="19"/>
    <x v="0"/>
    <s v="No"/>
    <n v="4"/>
    <s v="Yes"/>
    <n v="87"/>
    <s v="Yes"/>
    <x v="0"/>
    <n v="3.625"/>
    <s v="Team5"/>
    <s v="Mid"/>
    <s v="Night"/>
  </r>
  <r>
    <s v="T02466"/>
    <s v="C0997"/>
    <x v="2"/>
    <x v="2"/>
    <d v="2026-01-21T19:02:00"/>
    <d v="2026-01-24T14:02:00"/>
    <x v="9"/>
    <x v="0"/>
    <s v="No"/>
    <n v="3"/>
    <s v="Yes"/>
    <n v="66.999999999941792"/>
    <s v="Yes"/>
    <x v="2"/>
    <n v="2.7916666666642413"/>
    <s v="Team1"/>
    <s v="Junior"/>
    <s v="Night"/>
  </r>
  <r>
    <s v="T02467"/>
    <s v="C0009"/>
    <x v="1"/>
    <x v="1"/>
    <d v="2026-03-03T13:15:00"/>
    <d v="2026-03-04T11:15:00"/>
    <x v="6"/>
    <x v="0"/>
    <s v="No"/>
    <n v="3"/>
    <s v="Yes"/>
    <n v="21.999999999941792"/>
    <s v="No"/>
    <x v="1"/>
    <n v="0.91666666666424135"/>
    <s v="Team3"/>
    <s v="Mid"/>
    <s v="Night"/>
  </r>
  <r>
    <s v="T02468"/>
    <s v="C4924"/>
    <x v="3"/>
    <x v="2"/>
    <d v="2026-02-28T17:23:00"/>
    <d v="2026-03-01T19:23:00"/>
    <x v="1"/>
    <x v="0"/>
    <s v="No"/>
    <n v="4"/>
    <s v="Yes"/>
    <n v="25.999999999883585"/>
    <s v="No"/>
    <x v="0"/>
    <n v="1.0833333333284827"/>
    <s v="Team4"/>
    <s v="Senior"/>
    <s v="Evening"/>
  </r>
  <r>
    <s v="T02469"/>
    <s v="C4835"/>
    <x v="0"/>
    <x v="0"/>
    <d v="2026-03-10T20:54:00"/>
    <d v="2026-03-12T04:54:00"/>
    <x v="37"/>
    <x v="0"/>
    <s v="No"/>
    <n v="3"/>
    <s v="Yes"/>
    <n v="32.000000000058208"/>
    <s v="No"/>
    <x v="1"/>
    <n v="1.3333333333357587"/>
    <s v="Team5"/>
    <s v="Junior"/>
    <s v="Evening"/>
  </r>
  <r>
    <s v="T02470"/>
    <s v="C4955"/>
    <x v="2"/>
    <x v="2"/>
    <d v="2026-02-20T10:16:00"/>
    <d v="2026-02-22T17:16:00"/>
    <x v="7"/>
    <x v="2"/>
    <s v="No"/>
    <n v="2"/>
    <s v="No"/>
    <n v="55.000000000116415"/>
    <s v="Yes"/>
    <x v="0"/>
    <n v="2.2916666666715173"/>
    <s v="Team2"/>
    <s v="Junior"/>
    <s v="Night"/>
  </r>
  <r>
    <s v="T02471"/>
    <s v="C1055"/>
    <x v="2"/>
    <x v="0"/>
    <d v="2026-02-08T15:36:00"/>
    <d v="2026-02-09T07:36:00"/>
    <x v="11"/>
    <x v="0"/>
    <s v="No"/>
    <n v="4"/>
    <s v="Yes"/>
    <n v="15.999999999941792"/>
    <s v="No"/>
    <x v="0"/>
    <n v="0.66666666666424135"/>
    <s v="Team3"/>
    <s v="Senior"/>
    <s v="Night"/>
  </r>
  <r>
    <s v="T02472"/>
    <s v="C2689"/>
    <x v="4"/>
    <x v="0"/>
    <d v="2026-01-30T11:28:00"/>
    <d v="2026-02-01T01:28:00"/>
    <x v="8"/>
    <x v="0"/>
    <s v="No"/>
    <n v="4"/>
    <s v="Yes"/>
    <n v="38.000000000058208"/>
    <s v="No"/>
    <x v="2"/>
    <n v="1.5833333333357587"/>
    <s v="Team5"/>
    <s v="Senior"/>
    <s v="Morning"/>
  </r>
  <r>
    <s v="T02473"/>
    <s v="C1167"/>
    <x v="0"/>
    <x v="0"/>
    <d v="2026-03-01T07:27:00"/>
    <d v="2026-03-01T20:27:00"/>
    <x v="22"/>
    <x v="0"/>
    <s v="No"/>
    <n v="4"/>
    <s v="Yes"/>
    <n v="12.999999999941792"/>
    <s v="No"/>
    <x v="1"/>
    <n v="0.54166666666424135"/>
    <s v="Team4"/>
    <s v="Junior"/>
    <s v="Morning"/>
  </r>
  <r>
    <s v="T02474"/>
    <s v="C1040"/>
    <x v="4"/>
    <x v="0"/>
    <d v="2026-02-26T07:32:00"/>
    <d v="2026-02-27T23:32:00"/>
    <x v="37"/>
    <x v="0"/>
    <s v="No"/>
    <n v="4"/>
    <s v="Yes"/>
    <n v="40.000000000116415"/>
    <s v="No"/>
    <x v="0"/>
    <n v="1.6666666666715173"/>
    <s v="Team5"/>
    <s v="Junior"/>
    <s v="Evening"/>
  </r>
  <r>
    <s v="T02475"/>
    <s v="C2337"/>
    <x v="4"/>
    <x v="0"/>
    <d v="2026-02-13T10:01:00"/>
    <d v="2026-02-13T17:01:00"/>
    <x v="31"/>
    <x v="0"/>
    <s v="No"/>
    <n v="4"/>
    <s v="Yes"/>
    <n v="6.9999999999417923"/>
    <s v="No"/>
    <x v="0"/>
    <n v="0.29166666666424135"/>
    <s v="Team4"/>
    <s v="Senior"/>
    <s v="Evening"/>
  </r>
  <r>
    <s v="T02476"/>
    <s v="C0413"/>
    <x v="1"/>
    <x v="0"/>
    <d v="2026-01-09T02:27:00"/>
    <d v="2026-01-10T19:27:00"/>
    <x v="48"/>
    <x v="0"/>
    <s v="No"/>
    <n v="4"/>
    <s v="Yes"/>
    <n v="41.000000000058208"/>
    <s v="No"/>
    <x v="2"/>
    <n v="1.7083333333357587"/>
    <s v="Team1"/>
    <s v="Mid"/>
    <s v="Morning"/>
  </r>
  <r>
    <s v="T02477"/>
    <s v="C2894"/>
    <x v="1"/>
    <x v="0"/>
    <d v="2026-02-21T18:37:00"/>
    <d v="2026-02-21T23:37:00"/>
    <x v="1"/>
    <x v="0"/>
    <s v="No"/>
    <n v="3"/>
    <s v="Yes"/>
    <n v="5.0000000000582077"/>
    <s v="No"/>
    <x v="0"/>
    <n v="0.20833333333575865"/>
    <s v="Team4"/>
    <s v="Senior"/>
    <s v="Evening"/>
  </r>
  <r>
    <s v="T02478"/>
    <s v="C4223"/>
    <x v="2"/>
    <x v="2"/>
    <d v="2026-03-21T15:44:00"/>
    <d v="2026-03-23T18:44:00"/>
    <x v="46"/>
    <x v="0"/>
    <s v="No"/>
    <n v="3"/>
    <s v="Yes"/>
    <n v="51"/>
    <s v="Yes"/>
    <x v="1"/>
    <n v="2.125"/>
    <s v="Team5"/>
    <s v="Senior"/>
    <s v="Evening"/>
  </r>
  <r>
    <s v="T02479"/>
    <s v="C0372"/>
    <x v="4"/>
    <x v="0"/>
    <d v="2026-02-27T13:39:00"/>
    <d v="2026-02-28T20:39:00"/>
    <x v="7"/>
    <x v="1"/>
    <s v="No"/>
    <n v="4"/>
    <s v="No"/>
    <n v="31.000000000116415"/>
    <s v="No"/>
    <x v="0"/>
    <n v="1.2916666666715173"/>
    <s v="Team2"/>
    <s v="Junior"/>
    <s v="Night"/>
  </r>
  <r>
    <s v="T02480"/>
    <s v="C3542"/>
    <x v="3"/>
    <x v="0"/>
    <d v="2026-03-05T04:10:00"/>
    <d v="2026-03-05T18:10:00"/>
    <x v="0"/>
    <x v="0"/>
    <s v="No"/>
    <n v="4"/>
    <s v="Yes"/>
    <n v="14.000000000058208"/>
    <s v="No"/>
    <x v="1"/>
    <n v="0.58333333333575865"/>
    <s v="Team1"/>
    <s v="Senior"/>
    <s v="Morning"/>
  </r>
  <r>
    <s v="T02481"/>
    <s v="C3536"/>
    <x v="4"/>
    <x v="2"/>
    <d v="2026-02-20T18:53:00"/>
    <d v="2026-02-21T20:53:00"/>
    <x v="45"/>
    <x v="0"/>
    <s v="No"/>
    <n v="3"/>
    <s v="Yes"/>
    <n v="25.999999999883585"/>
    <s v="No"/>
    <x v="0"/>
    <n v="1.0833333333284827"/>
    <s v="Team4"/>
    <s v="Mid"/>
    <s v="Morning"/>
  </r>
  <r>
    <s v="T02482"/>
    <s v="C0680"/>
    <x v="2"/>
    <x v="1"/>
    <d v="2026-03-11T08:13:00"/>
    <d v="2026-03-11T22:13:00"/>
    <x v="39"/>
    <x v="0"/>
    <s v="No"/>
    <n v="5"/>
    <s v="Yes"/>
    <n v="13.999999999883585"/>
    <s v="No"/>
    <x v="1"/>
    <n v="0.58333333332848269"/>
    <s v="Team5"/>
    <s v="Junior"/>
    <s v="Evening"/>
  </r>
  <r>
    <s v="T02483"/>
    <s v="C2747"/>
    <x v="3"/>
    <x v="2"/>
    <d v="2026-02-02T22:36:00"/>
    <d v="2026-02-03T14:36:00"/>
    <x v="23"/>
    <x v="0"/>
    <s v="No"/>
    <n v="4"/>
    <s v="Yes"/>
    <n v="15.999999999941792"/>
    <s v="No"/>
    <x v="0"/>
    <n v="0.66666666666424135"/>
    <s v="Team1"/>
    <s v="Junior"/>
    <s v="Morning"/>
  </r>
  <r>
    <s v="T02484"/>
    <s v="C3786"/>
    <x v="2"/>
    <x v="2"/>
    <d v="2026-02-01T04:00:00"/>
    <d v="2026-02-02T08:00:00"/>
    <x v="16"/>
    <x v="0"/>
    <s v="No"/>
    <n v="3"/>
    <s v="Yes"/>
    <n v="28.000000000116415"/>
    <s v="No"/>
    <x v="0"/>
    <n v="1.1666666666715173"/>
    <s v="Team3"/>
    <s v="Junior"/>
    <s v="Evening"/>
  </r>
  <r>
    <s v="T02485"/>
    <s v="C1214"/>
    <x v="4"/>
    <x v="2"/>
    <d v="2026-01-16T16:25:00"/>
    <d v="2026-01-18T09:25:00"/>
    <x v="43"/>
    <x v="0"/>
    <s v="No"/>
    <n v="5"/>
    <s v="Yes"/>
    <n v="40.999999999883585"/>
    <s v="No"/>
    <x v="2"/>
    <n v="1.7083333333284827"/>
    <s v="Team1"/>
    <s v="Mid"/>
    <s v="Morning"/>
  </r>
  <r>
    <s v="T02486"/>
    <s v="C2594"/>
    <x v="4"/>
    <x v="1"/>
    <d v="2026-03-04T17:17:00"/>
    <d v="2026-03-05T22:17:00"/>
    <x v="38"/>
    <x v="0"/>
    <s v="No"/>
    <n v="5"/>
    <s v="Yes"/>
    <n v="29.000000000058208"/>
    <s v="No"/>
    <x v="1"/>
    <n v="1.2083333333357587"/>
    <s v="Team5"/>
    <s v="Senior"/>
    <s v="Evening"/>
  </r>
  <r>
    <s v="T02487"/>
    <s v="C0160"/>
    <x v="0"/>
    <x v="0"/>
    <d v="2026-03-07T03:19:00"/>
    <d v="2026-03-09T01:19:00"/>
    <x v="8"/>
    <x v="0"/>
    <s v="No"/>
    <n v="4"/>
    <s v="Yes"/>
    <n v="45.999999999941792"/>
    <s v="No"/>
    <x v="1"/>
    <n v="1.9166666666642413"/>
    <s v="Team5"/>
    <s v="Senior"/>
    <s v="Morning"/>
  </r>
  <r>
    <s v="T02488"/>
    <s v="C2039"/>
    <x v="1"/>
    <x v="0"/>
    <d v="2026-03-14T13:18:00"/>
    <d v="2026-03-15T14:18:00"/>
    <x v="5"/>
    <x v="0"/>
    <s v="No"/>
    <n v="4"/>
    <s v="Yes"/>
    <n v="24.999999999941792"/>
    <s v="No"/>
    <x v="1"/>
    <n v="1.0416666666642413"/>
    <s v="Team1"/>
    <s v="Senior"/>
    <s v="Evening"/>
  </r>
  <r>
    <s v="T02489"/>
    <s v="C4488"/>
    <x v="2"/>
    <x v="0"/>
    <d v="2026-03-01T05:05:00"/>
    <d v="2026-03-02T10:05:00"/>
    <x v="12"/>
    <x v="0"/>
    <s v="No"/>
    <n v="5"/>
    <s v="Yes"/>
    <n v="29.000000000058208"/>
    <s v="No"/>
    <x v="1"/>
    <n v="1.2083333333357587"/>
    <s v="Team1"/>
    <s v="Junior"/>
    <s v="Morning"/>
  </r>
  <r>
    <s v="T02490"/>
    <s v="C2090"/>
    <x v="2"/>
    <x v="1"/>
    <d v="2026-02-07T11:56:00"/>
    <d v="2026-02-08T02:56:00"/>
    <x v="6"/>
    <x v="0"/>
    <s v="No"/>
    <n v="5"/>
    <s v="Yes"/>
    <n v="15"/>
    <s v="No"/>
    <x v="0"/>
    <n v="0.625"/>
    <s v="Team3"/>
    <s v="Mid"/>
    <s v="Night"/>
  </r>
  <r>
    <s v="T02491"/>
    <s v="C2707"/>
    <x v="4"/>
    <x v="1"/>
    <d v="2026-03-25T18:02:00"/>
    <d v="2026-03-26T12:02:00"/>
    <x v="40"/>
    <x v="0"/>
    <s v="No"/>
    <n v="4"/>
    <s v="Yes"/>
    <n v="18"/>
    <s v="No"/>
    <x v="1"/>
    <n v="0.75"/>
    <s v="Team4"/>
    <s v="Senior"/>
    <s v="Morning"/>
  </r>
  <r>
    <s v="T02492"/>
    <s v="C4768"/>
    <x v="4"/>
    <x v="0"/>
    <d v="2026-02-11T01:22:00"/>
    <d v="2026-02-12T05:22:00"/>
    <x v="24"/>
    <x v="0"/>
    <s v="No"/>
    <n v="4"/>
    <s v="Yes"/>
    <n v="28.000000000116415"/>
    <s v="No"/>
    <x v="0"/>
    <n v="1.1666666666715173"/>
    <s v="Team4"/>
    <s v="Mid"/>
    <s v="Night"/>
  </r>
  <r>
    <s v="T02493"/>
    <s v="C3948"/>
    <x v="1"/>
    <x v="2"/>
    <d v="2026-03-17T10:05:00"/>
    <d v="2026-03-17T17:05:00"/>
    <x v="11"/>
    <x v="0"/>
    <s v="No"/>
    <n v="3"/>
    <s v="Yes"/>
    <n v="6.9999999999417923"/>
    <s v="No"/>
    <x v="1"/>
    <n v="0.29166666666424135"/>
    <s v="Team3"/>
    <s v="Senior"/>
    <s v="Night"/>
  </r>
  <r>
    <s v="T02494"/>
    <s v="C0664"/>
    <x v="3"/>
    <x v="2"/>
    <d v="2026-03-03T14:26:00"/>
    <d v="2026-03-04T00:26:00"/>
    <x v="42"/>
    <x v="0"/>
    <s v="No"/>
    <n v="4"/>
    <s v="Yes"/>
    <n v="9.9999999999417923"/>
    <s v="No"/>
    <x v="1"/>
    <n v="0.41666666666424135"/>
    <s v="Team1"/>
    <s v="Senior"/>
    <s v="Evening"/>
  </r>
  <r>
    <s v="T02495"/>
    <s v="C1220"/>
    <x v="0"/>
    <x v="0"/>
    <d v="2026-03-17T02:47:00"/>
    <d v="2026-03-18T16:47:00"/>
    <x v="24"/>
    <x v="0"/>
    <s v="No"/>
    <n v="3"/>
    <s v="Yes"/>
    <n v="38.000000000058208"/>
    <s v="No"/>
    <x v="1"/>
    <n v="1.5833333333357587"/>
    <s v="Team4"/>
    <s v="Mid"/>
    <s v="Night"/>
  </r>
  <r>
    <s v="T02496"/>
    <s v="C4842"/>
    <x v="0"/>
    <x v="0"/>
    <d v="2026-01-01T06:45:00"/>
    <d v="2026-01-01T23:45:00"/>
    <x v="29"/>
    <x v="0"/>
    <s v="No"/>
    <n v="4"/>
    <s v="Yes"/>
    <n v="17.000000000058208"/>
    <s v="No"/>
    <x v="2"/>
    <n v="0.70833333333575865"/>
    <s v="Team3"/>
    <s v="Mid"/>
    <s v="Evening"/>
  </r>
  <r>
    <s v="T02497"/>
    <s v="C3522"/>
    <x v="2"/>
    <x v="0"/>
    <d v="2026-03-26T12:12:00"/>
    <d v="2026-03-27T23:12:00"/>
    <x v="27"/>
    <x v="0"/>
    <s v="No"/>
    <n v="4"/>
    <s v="Yes"/>
    <n v="35.000000000058208"/>
    <s v="No"/>
    <x v="1"/>
    <n v="1.4583333333357587"/>
    <s v="Team1"/>
    <s v="Junior"/>
    <s v="Morning"/>
  </r>
  <r>
    <s v="T02498"/>
    <s v="C0737"/>
    <x v="3"/>
    <x v="2"/>
    <d v="2026-01-18T18:17:00"/>
    <d v="2026-01-19T01:17:00"/>
    <x v="0"/>
    <x v="0"/>
    <s v="No"/>
    <n v="3"/>
    <s v="Yes"/>
    <n v="6.9999999999417923"/>
    <s v="No"/>
    <x v="2"/>
    <n v="0.29166666666424135"/>
    <s v="Team1"/>
    <s v="Senior"/>
    <s v="Morning"/>
  </r>
  <r>
    <s v="T02499"/>
    <s v="C2694"/>
    <x v="2"/>
    <x v="2"/>
    <d v="2026-01-11T12:06:00"/>
    <d v="2026-01-12T14:06:00"/>
    <x v="47"/>
    <x v="0"/>
    <s v="No"/>
    <n v="4"/>
    <s v="Yes"/>
    <n v="26.000000000058208"/>
    <s v="No"/>
    <x v="2"/>
    <n v="1.0833333333357587"/>
    <s v="Team4"/>
    <s v="Senior"/>
    <s v="Night"/>
  </r>
  <r>
    <s v="T02500"/>
    <s v="C2843"/>
    <x v="4"/>
    <x v="1"/>
    <d v="2026-03-14T00:48:00"/>
    <d v="2026-03-15T01:48:00"/>
    <x v="37"/>
    <x v="0"/>
    <s v="No"/>
    <n v="4"/>
    <s v="Yes"/>
    <n v="24.999999999941792"/>
    <s v="No"/>
    <x v="1"/>
    <n v="1.0416666666642413"/>
    <s v="Team5"/>
    <s v="Junior"/>
    <s v="Evening"/>
  </r>
  <r>
    <s v="T02501"/>
    <s v="C0093"/>
    <x v="1"/>
    <x v="0"/>
    <d v="2026-01-06T04:30:00"/>
    <d v="2026-01-06T18:30:00"/>
    <x v="10"/>
    <x v="0"/>
    <s v="No"/>
    <n v="3"/>
    <s v="Yes"/>
    <n v="14.000000000058208"/>
    <s v="No"/>
    <x v="2"/>
    <n v="0.58333333333575865"/>
    <s v="Team1"/>
    <s v="Senior"/>
    <s v="Night"/>
  </r>
  <r>
    <s v="T02502"/>
    <s v="C1562"/>
    <x v="3"/>
    <x v="2"/>
    <d v="2026-01-12T20:44:00"/>
    <d v="2026-01-13T18:44:00"/>
    <x v="24"/>
    <x v="1"/>
    <s v="No"/>
    <n v="4"/>
    <s v="No"/>
    <n v="21.999999999941792"/>
    <s v="No"/>
    <x v="2"/>
    <n v="0.91666666666424135"/>
    <s v="Team4"/>
    <s v="Mid"/>
    <s v="Night"/>
  </r>
  <r>
    <s v="T02503"/>
    <s v="C4778"/>
    <x v="4"/>
    <x v="1"/>
    <d v="2026-01-25T18:33:00"/>
    <d v="2026-01-28T15:33:00"/>
    <x v="14"/>
    <x v="0"/>
    <s v="No"/>
    <n v="4"/>
    <s v="Yes"/>
    <n v="69"/>
    <s v="Yes"/>
    <x v="2"/>
    <n v="2.875"/>
    <s v="Team4"/>
    <s v="Senior"/>
    <s v="Night"/>
  </r>
  <r>
    <s v="T02504"/>
    <s v="C2171"/>
    <x v="2"/>
    <x v="1"/>
    <d v="2026-01-19T19:49:00"/>
    <d v="2026-01-22T11:49:00"/>
    <x v="33"/>
    <x v="2"/>
    <s v="No"/>
    <n v="4"/>
    <s v="No"/>
    <n v="63.999999999941792"/>
    <s v="Yes"/>
    <x v="2"/>
    <n v="2.6666666666642413"/>
    <s v="Team5"/>
    <s v="Junior"/>
    <s v="Night"/>
  </r>
  <r>
    <s v="T02505"/>
    <s v="C3723"/>
    <x v="2"/>
    <x v="0"/>
    <d v="2026-03-07T22:27:00"/>
    <d v="2026-03-08T03:27:00"/>
    <x v="25"/>
    <x v="0"/>
    <s v="No"/>
    <n v="3"/>
    <s v="Yes"/>
    <n v="5.0000000000582077"/>
    <s v="No"/>
    <x v="1"/>
    <n v="0.20833333333575865"/>
    <s v="Team4"/>
    <s v="Junior"/>
    <s v="Night"/>
  </r>
  <r>
    <s v="T02506"/>
    <s v="C0492"/>
    <x v="3"/>
    <x v="0"/>
    <d v="2026-02-24T04:55:00"/>
    <d v="2026-02-24T15:55:00"/>
    <x v="44"/>
    <x v="0"/>
    <s v="No"/>
    <n v="5"/>
    <s v="Yes"/>
    <n v="11.000000000058208"/>
    <s v="No"/>
    <x v="0"/>
    <n v="0.45833333333575865"/>
    <s v="Team3"/>
    <s v="Senior"/>
    <s v="Evening"/>
  </r>
  <r>
    <s v="T02507"/>
    <s v="C4519"/>
    <x v="2"/>
    <x v="0"/>
    <d v="2026-03-02T01:28:00"/>
    <d v="2026-03-03T20:28:00"/>
    <x v="10"/>
    <x v="0"/>
    <s v="No"/>
    <n v="5"/>
    <s v="Yes"/>
    <n v="42.999999999941792"/>
    <s v="No"/>
    <x v="1"/>
    <n v="1.7916666666642413"/>
    <s v="Team1"/>
    <s v="Senior"/>
    <s v="Night"/>
  </r>
  <r>
    <s v="T02508"/>
    <s v="C2229"/>
    <x v="2"/>
    <x v="0"/>
    <d v="2026-02-08T16:08:00"/>
    <d v="2026-02-09T12:08:00"/>
    <x v="20"/>
    <x v="0"/>
    <s v="No"/>
    <n v="2"/>
    <s v="Yes"/>
    <n v="20.000000000058208"/>
    <s v="No"/>
    <x v="0"/>
    <n v="0.83333333333575865"/>
    <s v="Team4"/>
    <s v="Junior"/>
    <s v="Evening"/>
  </r>
  <r>
    <s v="T02509"/>
    <s v="C0613"/>
    <x v="4"/>
    <x v="1"/>
    <d v="2026-03-19T21:36:00"/>
    <d v="2026-03-20T01:36:00"/>
    <x v="17"/>
    <x v="0"/>
    <s v="No"/>
    <n v="4"/>
    <s v="Yes"/>
    <n v="3.9999999999417923"/>
    <s v="No"/>
    <x v="1"/>
    <n v="0.16666666666424135"/>
    <s v="Team2"/>
    <s v="Junior"/>
    <s v="Night"/>
  </r>
  <r>
    <s v="T02510"/>
    <s v="C4377"/>
    <x v="3"/>
    <x v="1"/>
    <d v="2026-02-02T10:40:00"/>
    <d v="2026-02-03T02:40:00"/>
    <x v="18"/>
    <x v="0"/>
    <s v="No"/>
    <n v="4"/>
    <s v="Yes"/>
    <n v="15.999999999941792"/>
    <s v="No"/>
    <x v="0"/>
    <n v="0.66666666666424135"/>
    <s v="Team1"/>
    <s v="Mid"/>
    <s v="Morning"/>
  </r>
  <r>
    <s v="T02511"/>
    <s v="C0945"/>
    <x v="2"/>
    <x v="0"/>
    <d v="2026-03-30T11:14:00"/>
    <d v="2026-03-31T01:14:00"/>
    <x v="33"/>
    <x v="0"/>
    <s v="No"/>
    <n v="3"/>
    <s v="Yes"/>
    <n v="14.000000000058208"/>
    <s v="No"/>
    <x v="1"/>
    <n v="0.58333333333575865"/>
    <s v="Team5"/>
    <s v="Junior"/>
    <s v="Night"/>
  </r>
  <r>
    <s v="T02512"/>
    <s v="C4926"/>
    <x v="4"/>
    <x v="0"/>
    <d v="2026-03-06T16:35:00"/>
    <d v="2026-03-07T03:35:00"/>
    <x v="5"/>
    <x v="0"/>
    <s v="No"/>
    <n v="4"/>
    <s v="Yes"/>
    <n v="11.000000000058208"/>
    <s v="No"/>
    <x v="1"/>
    <n v="0.45833333333575865"/>
    <s v="Team1"/>
    <s v="Senior"/>
    <s v="Evening"/>
  </r>
  <r>
    <s v="T02513"/>
    <s v="C0768"/>
    <x v="3"/>
    <x v="0"/>
    <d v="2026-03-12T20:06:00"/>
    <d v="2026-03-14T05:06:00"/>
    <x v="17"/>
    <x v="0"/>
    <s v="No"/>
    <n v="3"/>
    <s v="Yes"/>
    <n v="33"/>
    <s v="No"/>
    <x v="1"/>
    <n v="1.375"/>
    <s v="Team2"/>
    <s v="Junior"/>
    <s v="Night"/>
  </r>
  <r>
    <s v="T02514"/>
    <s v="C3812"/>
    <x v="4"/>
    <x v="2"/>
    <d v="2026-02-20T00:03:00"/>
    <d v="2026-02-22T04:03:00"/>
    <x v="38"/>
    <x v="2"/>
    <s v="No"/>
    <n v="5"/>
    <s v="No"/>
    <n v="51.999999999941792"/>
    <s v="Yes"/>
    <x v="0"/>
    <n v="2.1666666666642413"/>
    <s v="Team5"/>
    <s v="Senior"/>
    <s v="Evening"/>
  </r>
  <r>
    <s v="T02515"/>
    <s v="C1145"/>
    <x v="1"/>
    <x v="2"/>
    <d v="2026-01-05T12:45:00"/>
    <d v="2026-01-09T08:45:00"/>
    <x v="42"/>
    <x v="0"/>
    <s v="No"/>
    <n v="4"/>
    <s v="Yes"/>
    <n v="92.000000000058208"/>
    <s v="Yes"/>
    <x v="2"/>
    <n v="3.8333333333357587"/>
    <s v="Team1"/>
    <s v="Senior"/>
    <s v="Evening"/>
  </r>
  <r>
    <s v="T02516"/>
    <s v="C0241"/>
    <x v="0"/>
    <x v="1"/>
    <d v="2026-03-24T11:33:00"/>
    <d v="2026-03-24T23:33:00"/>
    <x v="24"/>
    <x v="0"/>
    <s v="No"/>
    <n v="4"/>
    <s v="Yes"/>
    <n v="12"/>
    <s v="No"/>
    <x v="1"/>
    <n v="0.5"/>
    <s v="Team4"/>
    <s v="Mid"/>
    <s v="Night"/>
  </r>
  <r>
    <s v="T02517"/>
    <s v="C1110"/>
    <x v="1"/>
    <x v="0"/>
    <d v="2026-01-03T18:27:00"/>
    <d v="2026-01-05T02:27:00"/>
    <x v="40"/>
    <x v="0"/>
    <s v="No"/>
    <n v="5"/>
    <s v="Yes"/>
    <n v="31.999999999883585"/>
    <s v="No"/>
    <x v="2"/>
    <n v="1.3333333333284827"/>
    <s v="Team4"/>
    <s v="Senior"/>
    <s v="Morning"/>
  </r>
  <r>
    <s v="T02518"/>
    <s v="C4217"/>
    <x v="4"/>
    <x v="0"/>
    <d v="2026-02-16T05:31:00"/>
    <d v="2026-02-17T21:31:00"/>
    <x v="45"/>
    <x v="0"/>
    <s v="Yes"/>
    <n v="4"/>
    <s v="Yes"/>
    <n v="39.999999999941792"/>
    <s v="No"/>
    <x v="0"/>
    <n v="1.6666666666642413"/>
    <s v="Team4"/>
    <s v="Mid"/>
    <s v="Morning"/>
  </r>
  <r>
    <s v="T02519"/>
    <s v="C1186"/>
    <x v="4"/>
    <x v="0"/>
    <d v="2026-01-24T13:41:00"/>
    <d v="2026-01-25T17:41:00"/>
    <x v="48"/>
    <x v="0"/>
    <s v="No"/>
    <n v="4"/>
    <s v="Yes"/>
    <n v="27.999999999941792"/>
    <s v="No"/>
    <x v="2"/>
    <n v="1.1666666666642413"/>
    <s v="Team1"/>
    <s v="Mid"/>
    <s v="Morning"/>
  </r>
  <r>
    <s v="T02520"/>
    <s v="C4138"/>
    <x v="3"/>
    <x v="0"/>
    <d v="2026-03-06T07:23:00"/>
    <d v="2026-03-08T06:23:00"/>
    <x v="7"/>
    <x v="0"/>
    <s v="No"/>
    <n v="3"/>
    <s v="Yes"/>
    <n v="47.000000000058208"/>
    <s v="No"/>
    <x v="1"/>
    <n v="1.9583333333357587"/>
    <s v="Team2"/>
    <s v="Junior"/>
    <s v="Night"/>
  </r>
  <r>
    <s v="T02521"/>
    <s v="C2198"/>
    <x v="4"/>
    <x v="1"/>
    <d v="2026-03-07T15:29:00"/>
    <d v="2026-03-08T21:29:00"/>
    <x v="6"/>
    <x v="0"/>
    <s v="No"/>
    <n v="4"/>
    <s v="Yes"/>
    <n v="30"/>
    <s v="No"/>
    <x v="1"/>
    <n v="1.25"/>
    <s v="Team3"/>
    <s v="Mid"/>
    <s v="Night"/>
  </r>
  <r>
    <s v="T02522"/>
    <s v="C0710"/>
    <x v="2"/>
    <x v="2"/>
    <d v="2026-01-25T01:11:00"/>
    <d v="2026-01-27T13:11:00"/>
    <x v="36"/>
    <x v="1"/>
    <s v="No"/>
    <n v="3"/>
    <s v="No"/>
    <n v="60"/>
    <s v="Yes"/>
    <x v="2"/>
    <n v="2.5"/>
    <s v="Team1"/>
    <s v="Junior"/>
    <s v="Morning"/>
  </r>
  <r>
    <s v="T02523"/>
    <s v="C3926"/>
    <x v="0"/>
    <x v="1"/>
    <d v="2026-03-24T00:05:00"/>
    <d v="2026-03-24T23:05:00"/>
    <x v="5"/>
    <x v="0"/>
    <s v="No"/>
    <n v="3"/>
    <s v="Yes"/>
    <n v="23.000000000058208"/>
    <s v="No"/>
    <x v="1"/>
    <n v="0.95833333333575865"/>
    <s v="Team1"/>
    <s v="Senior"/>
    <s v="Evening"/>
  </r>
  <r>
    <s v="T02524"/>
    <s v="C0055"/>
    <x v="0"/>
    <x v="1"/>
    <d v="2026-03-26T02:39:00"/>
    <d v="2026-03-27T16:39:00"/>
    <x v="5"/>
    <x v="0"/>
    <s v="No"/>
    <n v="4"/>
    <s v="Yes"/>
    <n v="37.999999999883585"/>
    <s v="No"/>
    <x v="1"/>
    <n v="1.5833333333284827"/>
    <s v="Team1"/>
    <s v="Senior"/>
    <s v="Evening"/>
  </r>
  <r>
    <s v="T02525"/>
    <s v="C3205"/>
    <x v="0"/>
    <x v="0"/>
    <d v="2026-02-17T19:45:00"/>
    <d v="2026-02-19T03:45:00"/>
    <x v="21"/>
    <x v="0"/>
    <s v="No"/>
    <n v="5"/>
    <s v="Yes"/>
    <n v="32.000000000058208"/>
    <s v="No"/>
    <x v="0"/>
    <n v="1.3333333333357587"/>
    <s v="Team4"/>
    <s v="Senior"/>
    <s v="Night"/>
  </r>
  <r>
    <s v="T02526"/>
    <s v="C4446"/>
    <x v="2"/>
    <x v="2"/>
    <d v="2026-03-12T02:54:00"/>
    <d v="2026-03-14T07:54:00"/>
    <x v="48"/>
    <x v="2"/>
    <s v="No"/>
    <n v="4"/>
    <s v="No"/>
    <n v="53.000000000058208"/>
    <s v="Yes"/>
    <x v="1"/>
    <n v="2.2083333333357587"/>
    <s v="Team1"/>
    <s v="Mid"/>
    <s v="Morning"/>
  </r>
  <r>
    <s v="T02527"/>
    <s v="C2474"/>
    <x v="3"/>
    <x v="1"/>
    <d v="2026-03-02T10:10:00"/>
    <d v="2026-03-02T16:10:00"/>
    <x v="22"/>
    <x v="1"/>
    <s v="No"/>
    <n v="5"/>
    <s v="No"/>
    <n v="6"/>
    <s v="No"/>
    <x v="1"/>
    <n v="0.25"/>
    <s v="Team4"/>
    <s v="Junior"/>
    <s v="Morning"/>
  </r>
  <r>
    <s v="T02528"/>
    <s v="C4685"/>
    <x v="2"/>
    <x v="0"/>
    <d v="2026-01-17T16:44:00"/>
    <d v="2026-01-18T11:44:00"/>
    <x v="14"/>
    <x v="0"/>
    <s v="No"/>
    <n v="5"/>
    <s v="Yes"/>
    <n v="18.999999999941792"/>
    <s v="No"/>
    <x v="2"/>
    <n v="0.79166666666424135"/>
    <s v="Team4"/>
    <s v="Senior"/>
    <s v="Night"/>
  </r>
  <r>
    <s v="T02529"/>
    <s v="C1805"/>
    <x v="3"/>
    <x v="1"/>
    <d v="2026-03-17T10:31:00"/>
    <d v="2026-03-18T04:31:00"/>
    <x v="31"/>
    <x v="0"/>
    <s v="No"/>
    <n v="4"/>
    <s v="Yes"/>
    <n v="18"/>
    <s v="No"/>
    <x v="1"/>
    <n v="0.75"/>
    <s v="Team4"/>
    <s v="Senior"/>
    <s v="Evening"/>
  </r>
  <r>
    <s v="T02530"/>
    <s v="C2530"/>
    <x v="4"/>
    <x v="1"/>
    <d v="2026-01-03T16:39:00"/>
    <d v="2026-01-05T00:39:00"/>
    <x v="14"/>
    <x v="0"/>
    <s v="No"/>
    <n v="4"/>
    <s v="Yes"/>
    <n v="32.000000000058208"/>
    <s v="No"/>
    <x v="2"/>
    <n v="1.3333333333357587"/>
    <s v="Team4"/>
    <s v="Senior"/>
    <s v="Night"/>
  </r>
  <r>
    <s v="T02531"/>
    <s v="C2643"/>
    <x v="4"/>
    <x v="0"/>
    <d v="2026-01-20T12:48:00"/>
    <d v="2026-01-20T22:48:00"/>
    <x v="49"/>
    <x v="2"/>
    <s v="No"/>
    <n v="4"/>
    <s v="No"/>
    <n v="9.9999999999417923"/>
    <s v="No"/>
    <x v="2"/>
    <n v="0.41666666666424135"/>
    <s v="Team5"/>
    <s v="Mid"/>
    <s v="Evening"/>
  </r>
  <r>
    <s v="T02532"/>
    <s v="C4799"/>
    <x v="3"/>
    <x v="1"/>
    <d v="2026-03-14T02:52:00"/>
    <d v="2026-03-16T12:52:00"/>
    <x v="21"/>
    <x v="0"/>
    <s v="No"/>
    <n v="4"/>
    <s v="Yes"/>
    <n v="58.000000000116415"/>
    <s v="Yes"/>
    <x v="1"/>
    <n v="2.4166666666715173"/>
    <s v="Team4"/>
    <s v="Senior"/>
    <s v="Night"/>
  </r>
  <r>
    <s v="T02533"/>
    <s v="C2509"/>
    <x v="3"/>
    <x v="0"/>
    <d v="2026-02-21T05:27:00"/>
    <d v="2026-02-22T23:27:00"/>
    <x v="3"/>
    <x v="0"/>
    <s v="No"/>
    <n v="5"/>
    <s v="Yes"/>
    <n v="42"/>
    <s v="No"/>
    <x v="0"/>
    <n v="1.75"/>
    <s v="Team5"/>
    <s v="Senior"/>
    <s v="Morning"/>
  </r>
  <r>
    <s v="T02534"/>
    <s v="C1660"/>
    <x v="2"/>
    <x v="2"/>
    <d v="2026-01-14T06:14:00"/>
    <d v="2026-01-16T04:14:00"/>
    <x v="0"/>
    <x v="0"/>
    <s v="Yes"/>
    <n v="4"/>
    <s v="Yes"/>
    <n v="45.999999999941792"/>
    <s v="No"/>
    <x v="2"/>
    <n v="1.9166666666642413"/>
    <s v="Team1"/>
    <s v="Senior"/>
    <s v="Morning"/>
  </r>
  <r>
    <s v="T02535"/>
    <s v="C0151"/>
    <x v="3"/>
    <x v="0"/>
    <d v="2026-02-03T17:07:00"/>
    <d v="2026-02-04T12:07:00"/>
    <x v="29"/>
    <x v="0"/>
    <s v="No"/>
    <n v="2"/>
    <s v="Yes"/>
    <n v="19.000000000116415"/>
    <s v="No"/>
    <x v="0"/>
    <n v="0.79166666667151731"/>
    <s v="Team3"/>
    <s v="Mid"/>
    <s v="Evening"/>
  </r>
  <r>
    <s v="T02536"/>
    <s v="C3710"/>
    <x v="0"/>
    <x v="0"/>
    <d v="2026-03-14T11:07:00"/>
    <d v="2026-03-15T18:07:00"/>
    <x v="34"/>
    <x v="0"/>
    <s v="No"/>
    <n v="5"/>
    <s v="Yes"/>
    <n v="31.000000000116415"/>
    <s v="No"/>
    <x v="1"/>
    <n v="1.2916666666715173"/>
    <s v="Team3"/>
    <s v="Senior"/>
    <s v="Night"/>
  </r>
  <r>
    <s v="T02537"/>
    <s v="C4447"/>
    <x v="2"/>
    <x v="0"/>
    <d v="2026-02-18T12:18:00"/>
    <d v="2026-02-19T08:18:00"/>
    <x v="36"/>
    <x v="0"/>
    <s v="No"/>
    <n v="5"/>
    <s v="Yes"/>
    <n v="20.000000000058208"/>
    <s v="No"/>
    <x v="0"/>
    <n v="0.83333333333575865"/>
    <s v="Team1"/>
    <s v="Junior"/>
    <s v="Morning"/>
  </r>
  <r>
    <s v="T02538"/>
    <s v="C2799"/>
    <x v="2"/>
    <x v="0"/>
    <d v="2026-01-24T02:41:00"/>
    <d v="2026-01-24T18:41:00"/>
    <x v="38"/>
    <x v="0"/>
    <s v="No"/>
    <n v="4"/>
    <s v="Yes"/>
    <n v="15.999999999941792"/>
    <s v="No"/>
    <x v="2"/>
    <n v="0.66666666666424135"/>
    <s v="Team5"/>
    <s v="Senior"/>
    <s v="Evening"/>
  </r>
  <r>
    <s v="T02539"/>
    <s v="C0922"/>
    <x v="0"/>
    <x v="2"/>
    <d v="2026-02-20T07:38:00"/>
    <d v="2026-02-23T14:38:00"/>
    <x v="11"/>
    <x v="0"/>
    <s v="No"/>
    <n v="4"/>
    <s v="Yes"/>
    <n v="78.999999999941792"/>
    <s v="Yes"/>
    <x v="0"/>
    <n v="3.2916666666642413"/>
    <s v="Team3"/>
    <s v="Senior"/>
    <s v="Night"/>
  </r>
  <r>
    <s v="T02540"/>
    <s v="C0484"/>
    <x v="3"/>
    <x v="2"/>
    <d v="2026-02-10T12:58:00"/>
    <d v="2026-02-11T15:58:00"/>
    <x v="18"/>
    <x v="0"/>
    <s v="No"/>
    <n v="3"/>
    <s v="Yes"/>
    <n v="27"/>
    <s v="No"/>
    <x v="0"/>
    <n v="1.125"/>
    <s v="Team1"/>
    <s v="Mid"/>
    <s v="Morning"/>
  </r>
  <r>
    <s v="T02541"/>
    <s v="C0122"/>
    <x v="3"/>
    <x v="2"/>
    <d v="2026-03-21T23:15:00"/>
    <d v="2026-03-23T09:15:00"/>
    <x v="41"/>
    <x v="2"/>
    <s v="No"/>
    <n v="5"/>
    <s v="No"/>
    <n v="33.999999999941792"/>
    <s v="No"/>
    <x v="1"/>
    <n v="1.4166666666642413"/>
    <s v="Team5"/>
    <s v="Senior"/>
    <s v="Night"/>
  </r>
  <r>
    <s v="T02542"/>
    <s v="C0025"/>
    <x v="4"/>
    <x v="2"/>
    <d v="2026-01-07T23:45:00"/>
    <d v="2026-01-09T00:45:00"/>
    <x v="18"/>
    <x v="0"/>
    <s v="No"/>
    <n v="4"/>
    <s v="Yes"/>
    <n v="24.999999999941792"/>
    <s v="No"/>
    <x v="2"/>
    <n v="1.0416666666642413"/>
    <s v="Team1"/>
    <s v="Mid"/>
    <s v="Morning"/>
  </r>
  <r>
    <s v="T02543"/>
    <s v="C3056"/>
    <x v="2"/>
    <x v="0"/>
    <d v="2026-01-07T22:07:00"/>
    <d v="2026-01-09T01:07:00"/>
    <x v="11"/>
    <x v="0"/>
    <s v="No"/>
    <n v="4"/>
    <s v="Yes"/>
    <n v="27"/>
    <s v="No"/>
    <x v="2"/>
    <n v="1.125"/>
    <s v="Team3"/>
    <s v="Senior"/>
    <s v="Night"/>
  </r>
  <r>
    <s v="T02544"/>
    <s v="C3873"/>
    <x v="2"/>
    <x v="1"/>
    <d v="2026-03-05T07:54:00"/>
    <d v="2026-03-07T07:54:00"/>
    <x v="28"/>
    <x v="0"/>
    <s v="No"/>
    <n v="4"/>
    <s v="Yes"/>
    <n v="48"/>
    <s v="No"/>
    <x v="1"/>
    <n v="2"/>
    <s v="Team3"/>
    <s v="Mid"/>
    <s v="Night"/>
  </r>
  <r>
    <s v="T02545"/>
    <s v="C0998"/>
    <x v="3"/>
    <x v="0"/>
    <d v="2026-02-21T21:49:00"/>
    <d v="2026-02-23T02:49:00"/>
    <x v="12"/>
    <x v="0"/>
    <s v="No"/>
    <n v="5"/>
    <s v="Yes"/>
    <n v="28.999999999883585"/>
    <s v="No"/>
    <x v="0"/>
    <n v="1.2083333333284827"/>
    <s v="Team1"/>
    <s v="Junior"/>
    <s v="Morning"/>
  </r>
  <r>
    <s v="T02546"/>
    <s v="C3089"/>
    <x v="1"/>
    <x v="0"/>
    <d v="2026-03-28T06:27:00"/>
    <d v="2026-03-29T07:27:00"/>
    <x v="16"/>
    <x v="0"/>
    <s v="Yes"/>
    <n v="1"/>
    <s v="Yes"/>
    <n v="24.999999999941792"/>
    <s v="No"/>
    <x v="1"/>
    <n v="1.0416666666642413"/>
    <s v="Team3"/>
    <s v="Junior"/>
    <s v="Evening"/>
  </r>
  <r>
    <s v="T02547"/>
    <s v="C0156"/>
    <x v="2"/>
    <x v="2"/>
    <d v="2026-03-30T08:57:00"/>
    <d v="2026-04-01T01:57:00"/>
    <x v="45"/>
    <x v="0"/>
    <s v="No"/>
    <n v="4"/>
    <s v="Yes"/>
    <n v="41.000000000058208"/>
    <s v="No"/>
    <x v="1"/>
    <n v="1.7083333333357587"/>
    <s v="Team4"/>
    <s v="Mid"/>
    <s v="Morning"/>
  </r>
  <r>
    <s v="T02548"/>
    <s v="C4797"/>
    <x v="0"/>
    <x v="0"/>
    <d v="2026-03-14T12:03:00"/>
    <d v="2026-03-15T15:03:00"/>
    <x v="18"/>
    <x v="0"/>
    <s v="No"/>
    <n v="4"/>
    <s v="Yes"/>
    <n v="27"/>
    <s v="No"/>
    <x v="1"/>
    <n v="1.125"/>
    <s v="Team1"/>
    <s v="Mid"/>
    <s v="Morning"/>
  </r>
  <r>
    <s v="T02549"/>
    <s v="C1066"/>
    <x v="2"/>
    <x v="1"/>
    <d v="2026-02-09T21:31:00"/>
    <d v="2026-02-10T13:31:00"/>
    <x v="28"/>
    <x v="0"/>
    <s v="No"/>
    <n v="5"/>
    <s v="Yes"/>
    <n v="16.000000000116415"/>
    <s v="No"/>
    <x v="0"/>
    <n v="0.66666666667151731"/>
    <s v="Team3"/>
    <s v="Mid"/>
    <s v="Night"/>
  </r>
  <r>
    <s v="T02550"/>
    <s v="C4184"/>
    <x v="4"/>
    <x v="0"/>
    <d v="2026-01-25T07:43:00"/>
    <d v="2026-01-26T17:43:00"/>
    <x v="38"/>
    <x v="0"/>
    <s v="No"/>
    <n v="5"/>
    <s v="Yes"/>
    <n v="33.999999999941792"/>
    <s v="No"/>
    <x v="2"/>
    <n v="1.4166666666642413"/>
    <s v="Team5"/>
    <s v="Senior"/>
    <s v="Evening"/>
  </r>
  <r>
    <s v="T02551"/>
    <s v="C0621"/>
    <x v="4"/>
    <x v="2"/>
    <d v="2026-03-25T03:31:00"/>
    <d v="2026-03-28T10:31:00"/>
    <x v="25"/>
    <x v="0"/>
    <s v="No"/>
    <n v="3"/>
    <s v="Yes"/>
    <n v="79.000000000116415"/>
    <s v="Yes"/>
    <x v="1"/>
    <n v="3.2916666666715173"/>
    <s v="Team4"/>
    <s v="Junior"/>
    <s v="Night"/>
  </r>
  <r>
    <s v="T02552"/>
    <s v="C0917"/>
    <x v="3"/>
    <x v="0"/>
    <d v="2026-03-06T12:15:00"/>
    <d v="2026-03-06T17:15:00"/>
    <x v="43"/>
    <x v="0"/>
    <s v="No"/>
    <n v="4"/>
    <s v="Yes"/>
    <n v="5.0000000000582077"/>
    <s v="No"/>
    <x v="1"/>
    <n v="0.20833333333575865"/>
    <s v="Team1"/>
    <s v="Mid"/>
    <s v="Morning"/>
  </r>
  <r>
    <s v="T02553"/>
    <s v="C2283"/>
    <x v="0"/>
    <x v="2"/>
    <d v="2026-03-10T09:06:00"/>
    <d v="2026-03-13T08:06:00"/>
    <x v="15"/>
    <x v="0"/>
    <s v="No"/>
    <n v="5"/>
    <s v="Yes"/>
    <n v="71.000000000058208"/>
    <s v="Yes"/>
    <x v="1"/>
    <n v="2.9583333333357587"/>
    <s v="Team5"/>
    <s v="Junior"/>
    <s v="Evening"/>
  </r>
  <r>
    <s v="T02554"/>
    <s v="C1080"/>
    <x v="0"/>
    <x v="0"/>
    <d v="2026-02-28T07:48:00"/>
    <d v="2026-03-01T15:48:00"/>
    <x v="42"/>
    <x v="0"/>
    <s v="No"/>
    <n v="4"/>
    <s v="Yes"/>
    <n v="32.000000000058208"/>
    <s v="No"/>
    <x v="0"/>
    <n v="1.3333333333357587"/>
    <s v="Team1"/>
    <s v="Senior"/>
    <s v="Evening"/>
  </r>
  <r>
    <s v="T02555"/>
    <s v="C1314"/>
    <x v="0"/>
    <x v="0"/>
    <d v="2026-03-24T18:51:00"/>
    <d v="2026-03-26T03:51:00"/>
    <x v="11"/>
    <x v="1"/>
    <s v="No"/>
    <n v="4"/>
    <s v="No"/>
    <n v="33"/>
    <s v="No"/>
    <x v="1"/>
    <n v="1.375"/>
    <s v="Team3"/>
    <s v="Senior"/>
    <s v="Night"/>
  </r>
  <r>
    <s v="T02556"/>
    <s v="C0594"/>
    <x v="2"/>
    <x v="1"/>
    <d v="2026-01-23T23:04:00"/>
    <d v="2026-01-26T01:04:00"/>
    <x v="44"/>
    <x v="0"/>
    <s v="No"/>
    <n v="3"/>
    <s v="Yes"/>
    <n v="50.000000000058208"/>
    <s v="Yes"/>
    <x v="2"/>
    <n v="2.0833333333357587"/>
    <s v="Team3"/>
    <s v="Senior"/>
    <s v="Evening"/>
  </r>
  <r>
    <s v="T02557"/>
    <s v="C2907"/>
    <x v="4"/>
    <x v="0"/>
    <d v="2026-01-03T02:24:00"/>
    <d v="2026-01-04T15:24:00"/>
    <x v="6"/>
    <x v="0"/>
    <s v="No"/>
    <n v="5"/>
    <s v="Yes"/>
    <n v="37.000000000116415"/>
    <s v="No"/>
    <x v="2"/>
    <n v="1.5416666666715173"/>
    <s v="Team3"/>
    <s v="Mid"/>
    <s v="Night"/>
  </r>
  <r>
    <s v="T02558"/>
    <s v="C1559"/>
    <x v="0"/>
    <x v="0"/>
    <d v="2026-02-03T13:25:00"/>
    <d v="2026-02-05T09:25:00"/>
    <x v="5"/>
    <x v="0"/>
    <s v="No"/>
    <n v="4"/>
    <s v="Yes"/>
    <n v="43.999999999883585"/>
    <s v="No"/>
    <x v="0"/>
    <n v="1.8333333333284827"/>
    <s v="Team1"/>
    <s v="Senior"/>
    <s v="Evening"/>
  </r>
  <r>
    <s v="T02559"/>
    <s v="C1651"/>
    <x v="3"/>
    <x v="1"/>
    <d v="2026-02-12T09:10:00"/>
    <d v="2026-02-13T18:10:00"/>
    <x v="33"/>
    <x v="0"/>
    <s v="No"/>
    <n v="4"/>
    <s v="Yes"/>
    <n v="33"/>
    <s v="No"/>
    <x v="0"/>
    <n v="1.375"/>
    <s v="Team5"/>
    <s v="Junior"/>
    <s v="Night"/>
  </r>
  <r>
    <s v="T02560"/>
    <s v="C3294"/>
    <x v="1"/>
    <x v="1"/>
    <d v="2026-02-04T02:27:00"/>
    <d v="2026-02-06T14:27:00"/>
    <x v="31"/>
    <x v="0"/>
    <s v="Yes"/>
    <n v="4"/>
    <s v="Yes"/>
    <n v="60"/>
    <s v="Yes"/>
    <x v="0"/>
    <n v="2.5"/>
    <s v="Team4"/>
    <s v="Senior"/>
    <s v="Evening"/>
  </r>
  <r>
    <s v="T02561"/>
    <s v="C3732"/>
    <x v="2"/>
    <x v="0"/>
    <d v="2026-01-27T07:31:00"/>
    <d v="2026-01-28T17:31:00"/>
    <x v="6"/>
    <x v="2"/>
    <s v="No"/>
    <n v="5"/>
    <s v="No"/>
    <n v="33.999999999941792"/>
    <s v="No"/>
    <x v="2"/>
    <n v="1.4166666666642413"/>
    <s v="Team3"/>
    <s v="Mid"/>
    <s v="Night"/>
  </r>
  <r>
    <s v="T02562"/>
    <s v="C3966"/>
    <x v="3"/>
    <x v="0"/>
    <d v="2026-01-01T23:11:00"/>
    <d v="2026-01-03T19:11:00"/>
    <x v="45"/>
    <x v="0"/>
    <s v="No"/>
    <n v="4"/>
    <s v="Yes"/>
    <n v="44.000000000058208"/>
    <s v="No"/>
    <x v="2"/>
    <n v="1.8333333333357587"/>
    <s v="Team4"/>
    <s v="Mid"/>
    <s v="Morning"/>
  </r>
  <r>
    <s v="T02563"/>
    <s v="C4318"/>
    <x v="3"/>
    <x v="1"/>
    <d v="2026-02-03T22:31:00"/>
    <d v="2026-02-06T09:31:00"/>
    <x v="11"/>
    <x v="2"/>
    <s v="No"/>
    <n v="4"/>
    <s v="No"/>
    <n v="58.999999999883585"/>
    <s v="Yes"/>
    <x v="0"/>
    <n v="2.4583333333284827"/>
    <s v="Team3"/>
    <s v="Senior"/>
    <s v="Night"/>
  </r>
  <r>
    <s v="T02564"/>
    <s v="C1066"/>
    <x v="2"/>
    <x v="0"/>
    <d v="2026-03-18T06:14:00"/>
    <d v="2026-03-18T16:14:00"/>
    <x v="13"/>
    <x v="0"/>
    <s v="No"/>
    <n v="4"/>
    <s v="Yes"/>
    <n v="9.9999999999417923"/>
    <s v="No"/>
    <x v="1"/>
    <n v="0.41666666666424135"/>
    <s v="Team5"/>
    <s v="Junior"/>
    <s v="Evening"/>
  </r>
  <r>
    <s v="T02565"/>
    <s v="C2896"/>
    <x v="4"/>
    <x v="1"/>
    <d v="2026-03-04T07:53:00"/>
    <d v="2026-03-05T14:53:00"/>
    <x v="4"/>
    <x v="0"/>
    <s v="No"/>
    <n v="4"/>
    <s v="Yes"/>
    <n v="30.999999999941792"/>
    <s v="No"/>
    <x v="1"/>
    <n v="1.2916666666642413"/>
    <s v="Team5"/>
    <s v="Senior"/>
    <s v="Evening"/>
  </r>
  <r>
    <s v="T02566"/>
    <s v="C0201"/>
    <x v="0"/>
    <x v="1"/>
    <d v="2026-02-07T03:53:00"/>
    <d v="2026-02-08T06:53:00"/>
    <x v="25"/>
    <x v="0"/>
    <s v="No"/>
    <n v="4"/>
    <s v="Yes"/>
    <n v="27"/>
    <s v="No"/>
    <x v="0"/>
    <n v="1.125"/>
    <s v="Team4"/>
    <s v="Junior"/>
    <s v="Night"/>
  </r>
  <r>
    <s v="T02567"/>
    <s v="C1304"/>
    <x v="1"/>
    <x v="2"/>
    <d v="2026-01-09T16:28:00"/>
    <d v="2026-01-12T14:28:00"/>
    <x v="30"/>
    <x v="1"/>
    <s v="No"/>
    <n v="5"/>
    <s v="No"/>
    <n v="69.999999999941792"/>
    <s v="Yes"/>
    <x v="2"/>
    <n v="2.9166666666642413"/>
    <s v="Team4"/>
    <s v="Mid"/>
    <s v="Night"/>
  </r>
  <r>
    <s v="T02568"/>
    <s v="C3000"/>
    <x v="4"/>
    <x v="0"/>
    <d v="2026-01-15T06:38:00"/>
    <d v="2026-01-15T09:38:00"/>
    <x v="22"/>
    <x v="2"/>
    <s v="Yes"/>
    <n v="5"/>
    <s v="No"/>
    <n v="3"/>
    <s v="No"/>
    <x v="2"/>
    <n v="0.125"/>
    <s v="Team4"/>
    <s v="Junior"/>
    <s v="Morning"/>
  </r>
  <r>
    <s v="T02569"/>
    <s v="C4757"/>
    <x v="0"/>
    <x v="2"/>
    <d v="2026-01-12T15:16:00"/>
    <d v="2026-01-16T07:16:00"/>
    <x v="29"/>
    <x v="0"/>
    <s v="No"/>
    <n v="5"/>
    <s v="Yes"/>
    <n v="87.999999999941792"/>
    <s v="Yes"/>
    <x v="2"/>
    <n v="3.6666666666642413"/>
    <s v="Team3"/>
    <s v="Mid"/>
    <s v="Evening"/>
  </r>
  <r>
    <s v="T02570"/>
    <s v="C0985"/>
    <x v="0"/>
    <x v="2"/>
    <d v="2026-01-30T04:27:00"/>
    <d v="2026-02-01T16:27:00"/>
    <x v="7"/>
    <x v="0"/>
    <s v="No"/>
    <n v="4"/>
    <s v="Yes"/>
    <n v="60"/>
    <s v="Yes"/>
    <x v="2"/>
    <n v="2.5"/>
    <s v="Team2"/>
    <s v="Junior"/>
    <s v="Night"/>
  </r>
  <r>
    <s v="T02571"/>
    <s v="C3962"/>
    <x v="4"/>
    <x v="0"/>
    <d v="2026-01-04T12:23:00"/>
    <d v="2026-01-05T08:23:00"/>
    <x v="24"/>
    <x v="0"/>
    <s v="No"/>
    <n v="2"/>
    <s v="Yes"/>
    <n v="20.000000000058208"/>
    <s v="No"/>
    <x v="2"/>
    <n v="0.83333333333575865"/>
    <s v="Team4"/>
    <s v="Mid"/>
    <s v="Night"/>
  </r>
  <r>
    <s v="T02572"/>
    <s v="C2858"/>
    <x v="0"/>
    <x v="1"/>
    <d v="2026-02-04T04:51:00"/>
    <d v="2026-02-07T00:51:00"/>
    <x v="25"/>
    <x v="0"/>
    <s v="No"/>
    <n v="4"/>
    <s v="Yes"/>
    <n v="68.000000000058208"/>
    <s v="Yes"/>
    <x v="0"/>
    <n v="2.8333333333357587"/>
    <s v="Team4"/>
    <s v="Junior"/>
    <s v="Night"/>
  </r>
  <r>
    <s v="T02573"/>
    <s v="C2378"/>
    <x v="0"/>
    <x v="1"/>
    <d v="2026-02-26T14:48:00"/>
    <d v="2026-02-28T05:48:00"/>
    <x v="48"/>
    <x v="0"/>
    <s v="No"/>
    <n v="4"/>
    <s v="Yes"/>
    <n v="39"/>
    <s v="No"/>
    <x v="0"/>
    <n v="1.625"/>
    <s v="Team1"/>
    <s v="Mid"/>
    <s v="Morning"/>
  </r>
  <r>
    <s v="T02574"/>
    <s v="C3394"/>
    <x v="0"/>
    <x v="0"/>
    <d v="2026-03-22T06:38:00"/>
    <d v="2026-03-23T04:38:00"/>
    <x v="34"/>
    <x v="0"/>
    <s v="Yes"/>
    <n v="4"/>
    <s v="Yes"/>
    <n v="22.000000000116415"/>
    <s v="No"/>
    <x v="1"/>
    <n v="0.91666666667151731"/>
    <s v="Team3"/>
    <s v="Senior"/>
    <s v="Night"/>
  </r>
  <r>
    <s v="T02575"/>
    <s v="C1121"/>
    <x v="0"/>
    <x v="1"/>
    <d v="2026-03-08T02:15:00"/>
    <d v="2026-03-09T00:15:00"/>
    <x v="5"/>
    <x v="0"/>
    <s v="No"/>
    <n v="4"/>
    <s v="Yes"/>
    <n v="21.999999999941792"/>
    <s v="No"/>
    <x v="1"/>
    <n v="0.91666666666424135"/>
    <s v="Team1"/>
    <s v="Senior"/>
    <s v="Evening"/>
  </r>
  <r>
    <s v="T02576"/>
    <s v="C2510"/>
    <x v="2"/>
    <x v="0"/>
    <d v="2026-02-27T21:11:00"/>
    <d v="2026-02-28T02:11:00"/>
    <x v="18"/>
    <x v="0"/>
    <s v="No"/>
    <n v="3"/>
    <s v="Yes"/>
    <n v="4.9999999998835847"/>
    <s v="No"/>
    <x v="0"/>
    <n v="0.20833333332848269"/>
    <s v="Team1"/>
    <s v="Mid"/>
    <s v="Morning"/>
  </r>
  <r>
    <s v="T02577"/>
    <s v="C3282"/>
    <x v="1"/>
    <x v="0"/>
    <d v="2026-01-25T01:47:00"/>
    <d v="2026-01-25T23:47:00"/>
    <x v="26"/>
    <x v="0"/>
    <s v="No"/>
    <n v="4"/>
    <s v="Yes"/>
    <n v="21.999999999941792"/>
    <s v="No"/>
    <x v="2"/>
    <n v="0.91666666666424135"/>
    <s v="Team5"/>
    <s v="Senior"/>
    <s v="Night"/>
  </r>
  <r>
    <s v="T02578"/>
    <s v="C2100"/>
    <x v="4"/>
    <x v="0"/>
    <d v="2026-02-11T11:28:00"/>
    <d v="2026-02-13T04:28:00"/>
    <x v="6"/>
    <x v="0"/>
    <s v="No"/>
    <n v="5"/>
    <s v="Yes"/>
    <n v="41.000000000058208"/>
    <s v="No"/>
    <x v="0"/>
    <n v="1.7083333333357587"/>
    <s v="Team3"/>
    <s v="Mid"/>
    <s v="Night"/>
  </r>
  <r>
    <s v="T02579"/>
    <s v="C3181"/>
    <x v="3"/>
    <x v="2"/>
    <d v="2026-03-17T07:17:00"/>
    <d v="2026-03-21T02:17:00"/>
    <x v="45"/>
    <x v="1"/>
    <s v="No"/>
    <n v="4"/>
    <s v="No"/>
    <n v="90.999999999941792"/>
    <s v="Yes"/>
    <x v="1"/>
    <n v="3.7916666666642413"/>
    <s v="Team4"/>
    <s v="Mid"/>
    <s v="Morning"/>
  </r>
  <r>
    <s v="T02580"/>
    <s v="C3032"/>
    <x v="4"/>
    <x v="0"/>
    <d v="2026-01-06T04:12:00"/>
    <d v="2026-01-07T18:12:00"/>
    <x v="3"/>
    <x v="0"/>
    <s v="No"/>
    <n v="3"/>
    <s v="Yes"/>
    <n v="37.999999999883585"/>
    <s v="No"/>
    <x v="2"/>
    <n v="1.5833333333284827"/>
    <s v="Team5"/>
    <s v="Senior"/>
    <s v="Morning"/>
  </r>
  <r>
    <s v="T02581"/>
    <s v="C2607"/>
    <x v="4"/>
    <x v="2"/>
    <d v="2026-01-01T09:15:00"/>
    <d v="2026-01-04T18:15:00"/>
    <x v="13"/>
    <x v="0"/>
    <s v="No"/>
    <n v="4"/>
    <s v="Yes"/>
    <n v="81"/>
    <s v="Yes"/>
    <x v="2"/>
    <n v="3.375"/>
    <s v="Team5"/>
    <s v="Junior"/>
    <s v="Evening"/>
  </r>
  <r>
    <s v="T02582"/>
    <s v="C2984"/>
    <x v="4"/>
    <x v="0"/>
    <d v="2026-03-18T05:00:00"/>
    <d v="2026-03-18T13:00:00"/>
    <x v="27"/>
    <x v="0"/>
    <s v="No"/>
    <n v="4"/>
    <s v="Yes"/>
    <n v="7.9999999998835847"/>
    <s v="No"/>
    <x v="1"/>
    <n v="0.33333333332848269"/>
    <s v="Team1"/>
    <s v="Junior"/>
    <s v="Morning"/>
  </r>
  <r>
    <s v="T02583"/>
    <s v="C4169"/>
    <x v="3"/>
    <x v="0"/>
    <d v="2026-03-30T06:00:00"/>
    <d v="2026-03-30T11:00:00"/>
    <x v="48"/>
    <x v="0"/>
    <s v="No"/>
    <n v="4"/>
    <s v="Yes"/>
    <n v="5.0000000000582077"/>
    <s v="No"/>
    <x v="1"/>
    <n v="0.20833333333575865"/>
    <s v="Team1"/>
    <s v="Mid"/>
    <s v="Morning"/>
  </r>
  <r>
    <s v="T02584"/>
    <s v="C2409"/>
    <x v="0"/>
    <x v="0"/>
    <d v="2026-02-28T21:47:00"/>
    <d v="2026-03-01T16:47:00"/>
    <x v="40"/>
    <x v="0"/>
    <s v="No"/>
    <n v="5"/>
    <s v="Yes"/>
    <n v="19.000000000116415"/>
    <s v="No"/>
    <x v="0"/>
    <n v="0.79166666667151731"/>
    <s v="Team4"/>
    <s v="Senior"/>
    <s v="Morning"/>
  </r>
  <r>
    <s v="T02585"/>
    <s v="C3738"/>
    <x v="4"/>
    <x v="2"/>
    <d v="2026-03-19T19:52:00"/>
    <d v="2026-03-20T15:52:00"/>
    <x v="17"/>
    <x v="0"/>
    <s v="No"/>
    <n v="3"/>
    <s v="Yes"/>
    <n v="20.000000000058208"/>
    <s v="No"/>
    <x v="1"/>
    <n v="0.83333333333575865"/>
    <s v="Team2"/>
    <s v="Junior"/>
    <s v="Night"/>
  </r>
  <r>
    <s v="T02586"/>
    <s v="C1732"/>
    <x v="4"/>
    <x v="2"/>
    <d v="2026-01-27T06:20:00"/>
    <d v="2026-01-30T21:20:00"/>
    <x v="9"/>
    <x v="0"/>
    <s v="No"/>
    <n v="5"/>
    <s v="Yes"/>
    <n v="87"/>
    <s v="Yes"/>
    <x v="2"/>
    <n v="3.625"/>
    <s v="Team1"/>
    <s v="Junior"/>
    <s v="Night"/>
  </r>
  <r>
    <s v="T02587"/>
    <s v="C0675"/>
    <x v="0"/>
    <x v="2"/>
    <d v="2026-01-29T13:18:00"/>
    <d v="2026-02-01T13:18:00"/>
    <x v="33"/>
    <x v="0"/>
    <s v="No"/>
    <n v="5"/>
    <s v="Yes"/>
    <n v="72"/>
    <s v="Yes"/>
    <x v="2"/>
    <n v="3"/>
    <s v="Team5"/>
    <s v="Junior"/>
    <s v="Night"/>
  </r>
  <r>
    <s v="T02588"/>
    <s v="C2988"/>
    <x v="3"/>
    <x v="1"/>
    <d v="2026-03-24T15:44:00"/>
    <d v="2026-03-25T15:44:00"/>
    <x v="21"/>
    <x v="0"/>
    <s v="No"/>
    <n v="3"/>
    <s v="Yes"/>
    <n v="24"/>
    <s v="No"/>
    <x v="1"/>
    <n v="1"/>
    <s v="Team4"/>
    <s v="Senior"/>
    <s v="Night"/>
  </r>
  <r>
    <s v="T02589"/>
    <s v="C2495"/>
    <x v="1"/>
    <x v="1"/>
    <d v="2026-02-27T16:44:00"/>
    <d v="2026-02-28T21:44:00"/>
    <x v="48"/>
    <x v="0"/>
    <s v="No"/>
    <n v="3"/>
    <s v="Yes"/>
    <n v="28.999999999883585"/>
    <s v="No"/>
    <x v="0"/>
    <n v="1.2083333333284827"/>
    <s v="Team1"/>
    <s v="Mid"/>
    <s v="Morning"/>
  </r>
  <r>
    <s v="T02590"/>
    <s v="C2333"/>
    <x v="2"/>
    <x v="1"/>
    <d v="2026-02-15T19:42:00"/>
    <d v="2026-02-17T11:42:00"/>
    <x v="1"/>
    <x v="0"/>
    <s v="No"/>
    <n v="3"/>
    <s v="Yes"/>
    <n v="40.000000000116415"/>
    <s v="No"/>
    <x v="0"/>
    <n v="1.6666666666715173"/>
    <s v="Team4"/>
    <s v="Senior"/>
    <s v="Evening"/>
  </r>
  <r>
    <s v="T02591"/>
    <s v="C2923"/>
    <x v="3"/>
    <x v="0"/>
    <d v="2026-02-28T13:34:00"/>
    <d v="2026-03-02T00:34:00"/>
    <x v="19"/>
    <x v="0"/>
    <s v="No"/>
    <n v="5"/>
    <s v="Yes"/>
    <n v="34.999999999883585"/>
    <s v="No"/>
    <x v="0"/>
    <n v="1.4583333333284827"/>
    <s v="Team5"/>
    <s v="Mid"/>
    <s v="Night"/>
  </r>
  <r>
    <s v="T02592"/>
    <s v="C1150"/>
    <x v="4"/>
    <x v="2"/>
    <d v="2026-01-28T12:54:00"/>
    <d v="2026-01-31T14:54:00"/>
    <x v="29"/>
    <x v="0"/>
    <s v="No"/>
    <n v="5"/>
    <s v="Yes"/>
    <n v="74.000000000058208"/>
    <s v="Yes"/>
    <x v="2"/>
    <n v="3.0833333333357587"/>
    <s v="Team3"/>
    <s v="Mid"/>
    <s v="Evening"/>
  </r>
  <r>
    <s v="T02593"/>
    <s v="C4180"/>
    <x v="0"/>
    <x v="1"/>
    <d v="2026-03-20T20:42:00"/>
    <d v="2026-03-21T04:42:00"/>
    <x v="48"/>
    <x v="0"/>
    <s v="No"/>
    <n v="5"/>
    <s v="Yes"/>
    <n v="7.9999999998835847"/>
    <s v="No"/>
    <x v="1"/>
    <n v="0.33333333332848269"/>
    <s v="Team1"/>
    <s v="Mid"/>
    <s v="Morning"/>
  </r>
  <r>
    <s v="T02594"/>
    <s v="C2043"/>
    <x v="4"/>
    <x v="1"/>
    <d v="2026-03-20T18:17:00"/>
    <d v="2026-03-21T16:17:00"/>
    <x v="24"/>
    <x v="0"/>
    <s v="No"/>
    <n v="3"/>
    <s v="Yes"/>
    <n v="21.999999999941792"/>
    <s v="No"/>
    <x v="1"/>
    <n v="0.91666666666424135"/>
    <s v="Team4"/>
    <s v="Mid"/>
    <s v="Night"/>
  </r>
  <r>
    <s v="T02595"/>
    <s v="C3363"/>
    <x v="0"/>
    <x v="0"/>
    <d v="2026-01-20T10:26:00"/>
    <d v="2026-01-21T01:26:00"/>
    <x v="39"/>
    <x v="0"/>
    <s v="No"/>
    <n v="4"/>
    <s v="Yes"/>
    <n v="15"/>
    <s v="No"/>
    <x v="2"/>
    <n v="0.625"/>
    <s v="Team5"/>
    <s v="Junior"/>
    <s v="Evening"/>
  </r>
  <r>
    <s v="T02596"/>
    <s v="C0013"/>
    <x v="4"/>
    <x v="2"/>
    <d v="2026-01-19T11:14:00"/>
    <d v="2026-01-22T20:14:00"/>
    <x v="45"/>
    <x v="0"/>
    <s v="No"/>
    <n v="5"/>
    <s v="Yes"/>
    <n v="81"/>
    <s v="Yes"/>
    <x v="2"/>
    <n v="3.375"/>
    <s v="Team4"/>
    <s v="Mid"/>
    <s v="Morning"/>
  </r>
  <r>
    <s v="T02597"/>
    <s v="C0248"/>
    <x v="4"/>
    <x v="2"/>
    <d v="2026-03-17T18:19:00"/>
    <d v="2026-03-21T04:19:00"/>
    <x v="26"/>
    <x v="0"/>
    <s v="No"/>
    <n v="4"/>
    <s v="Yes"/>
    <n v="81.999999999941792"/>
    <s v="Yes"/>
    <x v="1"/>
    <n v="3.4166666666642413"/>
    <s v="Team5"/>
    <s v="Senior"/>
    <s v="Night"/>
  </r>
  <r>
    <s v="T02598"/>
    <s v="C3579"/>
    <x v="1"/>
    <x v="1"/>
    <d v="2026-01-26T06:43:00"/>
    <d v="2026-01-26T12:43:00"/>
    <x v="22"/>
    <x v="0"/>
    <s v="No"/>
    <n v="5"/>
    <s v="Yes"/>
    <n v="6"/>
    <s v="No"/>
    <x v="2"/>
    <n v="0.25"/>
    <s v="Team4"/>
    <s v="Junior"/>
    <s v="Morning"/>
  </r>
  <r>
    <s v="T02599"/>
    <s v="C0544"/>
    <x v="0"/>
    <x v="0"/>
    <d v="2026-02-02T16:08:00"/>
    <d v="2026-02-03T11:08:00"/>
    <x v="15"/>
    <x v="0"/>
    <s v="No"/>
    <n v="4"/>
    <s v="Yes"/>
    <n v="18.999999999941792"/>
    <s v="No"/>
    <x v="0"/>
    <n v="0.79166666666424135"/>
    <s v="Team5"/>
    <s v="Junior"/>
    <s v="Evening"/>
  </r>
  <r>
    <s v="T02600"/>
    <s v="C0644"/>
    <x v="1"/>
    <x v="1"/>
    <d v="2026-01-25T08:54:00"/>
    <d v="2026-01-26T05:54:00"/>
    <x v="46"/>
    <x v="0"/>
    <s v="No"/>
    <n v="5"/>
    <s v="Yes"/>
    <n v="21"/>
    <s v="No"/>
    <x v="2"/>
    <n v="0.875"/>
    <s v="Team5"/>
    <s v="Senior"/>
    <s v="Evening"/>
  </r>
  <r>
    <s v="T02601"/>
    <s v="C4956"/>
    <x v="2"/>
    <x v="1"/>
    <d v="2026-01-20T06:30:00"/>
    <d v="2026-01-21T07:30:00"/>
    <x v="30"/>
    <x v="0"/>
    <s v="No"/>
    <n v="5"/>
    <s v="Yes"/>
    <n v="24.999999999941792"/>
    <s v="No"/>
    <x v="2"/>
    <n v="1.0416666666642413"/>
    <s v="Team4"/>
    <s v="Mid"/>
    <s v="Night"/>
  </r>
  <r>
    <s v="T02602"/>
    <s v="C0131"/>
    <x v="1"/>
    <x v="1"/>
    <d v="2026-03-16T23:27:00"/>
    <d v="2026-03-19T07:27:00"/>
    <x v="43"/>
    <x v="0"/>
    <s v="No"/>
    <n v="4"/>
    <s v="Yes"/>
    <n v="56.000000000058208"/>
    <s v="Yes"/>
    <x v="1"/>
    <n v="2.3333333333357587"/>
    <s v="Team1"/>
    <s v="Mid"/>
    <s v="Morning"/>
  </r>
  <r>
    <s v="T02603"/>
    <s v="C3574"/>
    <x v="3"/>
    <x v="2"/>
    <d v="2026-03-26T08:09:00"/>
    <d v="2026-03-30T05:09:00"/>
    <x v="39"/>
    <x v="0"/>
    <s v="No"/>
    <n v="3"/>
    <s v="Yes"/>
    <n v="93"/>
    <s v="Yes"/>
    <x v="1"/>
    <n v="3.875"/>
    <s v="Team5"/>
    <s v="Junior"/>
    <s v="Evening"/>
  </r>
  <r>
    <s v="T02604"/>
    <s v="C1253"/>
    <x v="1"/>
    <x v="2"/>
    <d v="2026-02-22T13:22:00"/>
    <d v="2026-02-26T02:22:00"/>
    <x v="49"/>
    <x v="0"/>
    <s v="No"/>
    <n v="5"/>
    <s v="Yes"/>
    <n v="85.000000000116415"/>
    <s v="Yes"/>
    <x v="0"/>
    <n v="3.5416666666715173"/>
    <s v="Team5"/>
    <s v="Mid"/>
    <s v="Evening"/>
  </r>
  <r>
    <s v="T02605"/>
    <s v="C4022"/>
    <x v="1"/>
    <x v="0"/>
    <d v="2026-02-17T16:44:00"/>
    <d v="2026-02-18T00:44:00"/>
    <x v="12"/>
    <x v="0"/>
    <s v="Yes"/>
    <n v="4"/>
    <s v="Yes"/>
    <n v="7.9999999998835847"/>
    <s v="No"/>
    <x v="0"/>
    <n v="0.33333333332848269"/>
    <s v="Team1"/>
    <s v="Junior"/>
    <s v="Morning"/>
  </r>
  <r>
    <s v="T02606"/>
    <s v="C2008"/>
    <x v="1"/>
    <x v="1"/>
    <d v="2026-01-19T09:57:00"/>
    <d v="2026-01-19T22:57:00"/>
    <x v="43"/>
    <x v="0"/>
    <s v="No"/>
    <n v="4"/>
    <s v="Yes"/>
    <n v="13.000000000116415"/>
    <s v="No"/>
    <x v="2"/>
    <n v="0.54166666667151731"/>
    <s v="Team1"/>
    <s v="Mid"/>
    <s v="Morning"/>
  </r>
  <r>
    <s v="T02607"/>
    <s v="C4195"/>
    <x v="0"/>
    <x v="0"/>
    <d v="2026-03-26T11:25:00"/>
    <d v="2026-03-28T09:25:00"/>
    <x v="27"/>
    <x v="0"/>
    <s v="No"/>
    <n v="4"/>
    <s v="Yes"/>
    <n v="45.999999999941792"/>
    <s v="No"/>
    <x v="1"/>
    <n v="1.9166666666642413"/>
    <s v="Team1"/>
    <s v="Junior"/>
    <s v="Morning"/>
  </r>
  <r>
    <s v="T02608"/>
    <s v="C0358"/>
    <x v="2"/>
    <x v="2"/>
    <d v="2026-02-08T19:22:00"/>
    <d v="2026-02-10T09:22:00"/>
    <x v="27"/>
    <x v="2"/>
    <s v="No"/>
    <n v="4"/>
    <s v="No"/>
    <n v="38.000000000058208"/>
    <s v="No"/>
    <x v="0"/>
    <n v="1.5833333333357587"/>
    <s v="Team1"/>
    <s v="Junior"/>
    <s v="Morning"/>
  </r>
  <r>
    <s v="T02609"/>
    <s v="C0463"/>
    <x v="3"/>
    <x v="0"/>
    <d v="2026-01-06T16:11:00"/>
    <d v="2026-01-08T04:11:00"/>
    <x v="31"/>
    <x v="0"/>
    <s v="No"/>
    <n v="5"/>
    <s v="Yes"/>
    <n v="36"/>
    <s v="No"/>
    <x v="2"/>
    <n v="1.5"/>
    <s v="Team4"/>
    <s v="Senior"/>
    <s v="Evening"/>
  </r>
  <r>
    <s v="T02610"/>
    <s v="C1734"/>
    <x v="4"/>
    <x v="0"/>
    <d v="2026-03-12T15:19:00"/>
    <d v="2026-03-13T12:19:00"/>
    <x v="48"/>
    <x v="0"/>
    <s v="No"/>
    <n v="4"/>
    <s v="Yes"/>
    <n v="21"/>
    <s v="No"/>
    <x v="1"/>
    <n v="0.875"/>
    <s v="Team1"/>
    <s v="Mid"/>
    <s v="Morning"/>
  </r>
  <r>
    <s v="T02611"/>
    <s v="C4549"/>
    <x v="3"/>
    <x v="0"/>
    <d v="2026-01-13T11:00:00"/>
    <d v="2026-01-13T19:00:00"/>
    <x v="11"/>
    <x v="0"/>
    <s v="No"/>
    <n v="3"/>
    <s v="Yes"/>
    <n v="7.9999999998835847"/>
    <s v="No"/>
    <x v="2"/>
    <n v="0.33333333332848269"/>
    <s v="Team3"/>
    <s v="Senior"/>
    <s v="Night"/>
  </r>
  <r>
    <s v="T02612"/>
    <s v="C4980"/>
    <x v="0"/>
    <x v="0"/>
    <d v="2026-01-14T20:33:00"/>
    <d v="2026-01-15T04:33:00"/>
    <x v="23"/>
    <x v="0"/>
    <s v="No"/>
    <n v="5"/>
    <s v="Yes"/>
    <n v="8.0000000000582077"/>
    <s v="No"/>
    <x v="2"/>
    <n v="0.33333333333575865"/>
    <s v="Team1"/>
    <s v="Junior"/>
    <s v="Morning"/>
  </r>
  <r>
    <s v="T02613"/>
    <s v="C3709"/>
    <x v="3"/>
    <x v="2"/>
    <d v="2026-03-18T10:14:00"/>
    <d v="2026-03-19T19:14:00"/>
    <x v="42"/>
    <x v="1"/>
    <s v="No"/>
    <n v="5"/>
    <s v="No"/>
    <n v="33"/>
    <s v="No"/>
    <x v="1"/>
    <n v="1.375"/>
    <s v="Team1"/>
    <s v="Senior"/>
    <s v="Evening"/>
  </r>
  <r>
    <s v="T02614"/>
    <s v="C1921"/>
    <x v="1"/>
    <x v="1"/>
    <d v="2026-02-18T05:15:00"/>
    <d v="2026-02-19T10:15:00"/>
    <x v="11"/>
    <x v="0"/>
    <s v="No"/>
    <n v="5"/>
    <s v="Yes"/>
    <n v="29.000000000058208"/>
    <s v="No"/>
    <x v="0"/>
    <n v="1.2083333333357587"/>
    <s v="Team3"/>
    <s v="Senior"/>
    <s v="Night"/>
  </r>
  <r>
    <s v="T02615"/>
    <s v="C4528"/>
    <x v="0"/>
    <x v="1"/>
    <d v="2026-02-23T14:07:00"/>
    <d v="2026-02-24T09:07:00"/>
    <x v="18"/>
    <x v="0"/>
    <s v="No"/>
    <n v="5"/>
    <s v="Yes"/>
    <n v="19.000000000116415"/>
    <s v="No"/>
    <x v="0"/>
    <n v="0.79166666667151731"/>
    <s v="Team1"/>
    <s v="Mid"/>
    <s v="Morning"/>
  </r>
  <r>
    <s v="T02616"/>
    <s v="C0865"/>
    <x v="0"/>
    <x v="0"/>
    <d v="2026-03-24T20:21:00"/>
    <d v="2026-03-26T05:21:00"/>
    <x v="2"/>
    <x v="0"/>
    <s v="No"/>
    <n v="5"/>
    <s v="Yes"/>
    <n v="33"/>
    <s v="No"/>
    <x v="1"/>
    <n v="1.375"/>
    <s v="Team3"/>
    <s v="Senior"/>
    <s v="Evening"/>
  </r>
  <r>
    <s v="T02617"/>
    <s v="C0584"/>
    <x v="0"/>
    <x v="1"/>
    <d v="2026-01-01T14:44:00"/>
    <d v="2026-01-02T20:44:00"/>
    <x v="3"/>
    <x v="0"/>
    <s v="No"/>
    <n v="3"/>
    <s v="Yes"/>
    <n v="30"/>
    <s v="No"/>
    <x v="2"/>
    <n v="1.25"/>
    <s v="Team5"/>
    <s v="Senior"/>
    <s v="Morning"/>
  </r>
  <r>
    <s v="T02618"/>
    <s v="C1758"/>
    <x v="0"/>
    <x v="1"/>
    <d v="2026-01-22T08:31:00"/>
    <d v="2026-01-23T22:31:00"/>
    <x v="9"/>
    <x v="0"/>
    <s v="No"/>
    <n v="3"/>
    <s v="Yes"/>
    <n v="38.000000000058208"/>
    <s v="No"/>
    <x v="2"/>
    <n v="1.5833333333357587"/>
    <s v="Team1"/>
    <s v="Junior"/>
    <s v="Night"/>
  </r>
  <r>
    <s v="T02619"/>
    <s v="C1713"/>
    <x v="2"/>
    <x v="1"/>
    <d v="2026-02-04T23:18:00"/>
    <d v="2026-02-07T03:18:00"/>
    <x v="21"/>
    <x v="0"/>
    <s v="No"/>
    <n v="3"/>
    <s v="Yes"/>
    <n v="51.999999999941792"/>
    <s v="Yes"/>
    <x v="0"/>
    <n v="2.1666666666642413"/>
    <s v="Team4"/>
    <s v="Senior"/>
    <s v="Night"/>
  </r>
  <r>
    <s v="T02620"/>
    <s v="C2535"/>
    <x v="1"/>
    <x v="0"/>
    <d v="2026-01-31T23:29:00"/>
    <d v="2026-02-02T04:29:00"/>
    <x v="2"/>
    <x v="0"/>
    <s v="No"/>
    <n v="4"/>
    <s v="Yes"/>
    <n v="28.999999999883585"/>
    <s v="No"/>
    <x v="2"/>
    <n v="1.2083333333284827"/>
    <s v="Team3"/>
    <s v="Senior"/>
    <s v="Evening"/>
  </r>
  <r>
    <s v="T02621"/>
    <s v="C0374"/>
    <x v="4"/>
    <x v="1"/>
    <d v="2026-01-12T14:00:00"/>
    <d v="2026-01-15T03:00:00"/>
    <x v="15"/>
    <x v="1"/>
    <s v="No"/>
    <n v="5"/>
    <s v="No"/>
    <n v="60.999999999941792"/>
    <s v="Yes"/>
    <x v="2"/>
    <n v="2.5416666666642413"/>
    <s v="Team5"/>
    <s v="Junior"/>
    <s v="Evening"/>
  </r>
  <r>
    <s v="T02622"/>
    <s v="C2215"/>
    <x v="1"/>
    <x v="1"/>
    <d v="2026-01-21T01:48:00"/>
    <d v="2026-01-22T05:48:00"/>
    <x v="34"/>
    <x v="0"/>
    <s v="No"/>
    <n v="5"/>
    <s v="Yes"/>
    <n v="28.000000000116415"/>
    <s v="No"/>
    <x v="2"/>
    <n v="1.1666666666715173"/>
    <s v="Team3"/>
    <s v="Senior"/>
    <s v="Night"/>
  </r>
  <r>
    <s v="T02623"/>
    <s v="C3188"/>
    <x v="4"/>
    <x v="0"/>
    <d v="2026-03-17T13:20:00"/>
    <d v="2026-03-19T10:20:00"/>
    <x v="7"/>
    <x v="0"/>
    <s v="No"/>
    <n v="4"/>
    <s v="Yes"/>
    <n v="45"/>
    <s v="No"/>
    <x v="1"/>
    <n v="1.875"/>
    <s v="Team2"/>
    <s v="Junior"/>
    <s v="Night"/>
  </r>
  <r>
    <s v="T02624"/>
    <s v="C1456"/>
    <x v="1"/>
    <x v="2"/>
    <d v="2026-01-14T20:09:00"/>
    <d v="2026-01-16T11:09:00"/>
    <x v="7"/>
    <x v="0"/>
    <s v="Yes"/>
    <n v="3"/>
    <s v="Yes"/>
    <n v="39"/>
    <s v="No"/>
    <x v="2"/>
    <n v="1.625"/>
    <s v="Team2"/>
    <s v="Junior"/>
    <s v="Night"/>
  </r>
  <r>
    <s v="T02625"/>
    <s v="C0063"/>
    <x v="2"/>
    <x v="2"/>
    <d v="2026-03-22T11:47:00"/>
    <d v="2026-03-24T06:47:00"/>
    <x v="28"/>
    <x v="0"/>
    <s v="No"/>
    <n v="3"/>
    <s v="Yes"/>
    <n v="42.999999999941792"/>
    <s v="No"/>
    <x v="1"/>
    <n v="1.7916666666642413"/>
    <s v="Team3"/>
    <s v="Mid"/>
    <s v="Night"/>
  </r>
  <r>
    <s v="T02626"/>
    <s v="C4516"/>
    <x v="1"/>
    <x v="0"/>
    <d v="2026-03-13T19:20:00"/>
    <d v="2026-03-15T16:20:00"/>
    <x v="21"/>
    <x v="0"/>
    <s v="No"/>
    <n v="5"/>
    <s v="Yes"/>
    <n v="45"/>
    <s v="No"/>
    <x v="1"/>
    <n v="1.875"/>
    <s v="Team4"/>
    <s v="Senior"/>
    <s v="Night"/>
  </r>
  <r>
    <s v="T02627"/>
    <s v="C4912"/>
    <x v="2"/>
    <x v="0"/>
    <d v="2026-02-26T13:00:00"/>
    <d v="2026-02-26T20:00:00"/>
    <x v="27"/>
    <x v="0"/>
    <s v="No"/>
    <n v="4"/>
    <s v="Yes"/>
    <n v="7.0000000001164153"/>
    <s v="No"/>
    <x v="0"/>
    <n v="0.29166666667151731"/>
    <s v="Team1"/>
    <s v="Junior"/>
    <s v="Morning"/>
  </r>
  <r>
    <s v="T02628"/>
    <s v="C3465"/>
    <x v="4"/>
    <x v="0"/>
    <d v="2026-03-27T20:48:00"/>
    <d v="2026-03-29T14:48:00"/>
    <x v="36"/>
    <x v="0"/>
    <s v="No"/>
    <n v="4"/>
    <s v="Yes"/>
    <n v="42"/>
    <s v="No"/>
    <x v="1"/>
    <n v="1.75"/>
    <s v="Team1"/>
    <s v="Junior"/>
    <s v="Morning"/>
  </r>
  <r>
    <s v="T02629"/>
    <s v="C2788"/>
    <x v="2"/>
    <x v="1"/>
    <d v="2026-01-14T04:26:00"/>
    <d v="2026-01-15T05:26:00"/>
    <x v="26"/>
    <x v="1"/>
    <s v="No"/>
    <n v="4"/>
    <s v="No"/>
    <n v="25.000000000116415"/>
    <s v="No"/>
    <x v="2"/>
    <n v="1.0416666666715173"/>
    <s v="Team5"/>
    <s v="Senior"/>
    <s v="Night"/>
  </r>
  <r>
    <s v="T02630"/>
    <s v="C0764"/>
    <x v="4"/>
    <x v="0"/>
    <d v="2026-02-01T02:04:00"/>
    <d v="2026-02-02T12:04:00"/>
    <x v="0"/>
    <x v="0"/>
    <s v="No"/>
    <n v="4"/>
    <s v="Yes"/>
    <n v="34.000000000116415"/>
    <s v="No"/>
    <x v="0"/>
    <n v="1.4166666666715173"/>
    <s v="Team1"/>
    <s v="Senior"/>
    <s v="Morning"/>
  </r>
  <r>
    <s v="T02631"/>
    <s v="C1221"/>
    <x v="1"/>
    <x v="1"/>
    <d v="2026-02-15T13:35:00"/>
    <d v="2026-02-16T12:35:00"/>
    <x v="17"/>
    <x v="0"/>
    <s v="Yes"/>
    <n v="4"/>
    <s v="Yes"/>
    <n v="23.000000000058208"/>
    <s v="No"/>
    <x v="0"/>
    <n v="0.95833333333575865"/>
    <s v="Team2"/>
    <s v="Junior"/>
    <s v="Night"/>
  </r>
  <r>
    <s v="T02632"/>
    <s v="C4169"/>
    <x v="3"/>
    <x v="1"/>
    <d v="2026-01-28T09:00:00"/>
    <d v="2026-01-30T02:00:00"/>
    <x v="12"/>
    <x v="0"/>
    <s v="No"/>
    <n v="4"/>
    <s v="Yes"/>
    <n v="41.000000000058208"/>
    <s v="No"/>
    <x v="2"/>
    <n v="1.7083333333357587"/>
    <s v="Team1"/>
    <s v="Junior"/>
    <s v="Morning"/>
  </r>
  <r>
    <s v="T02633"/>
    <s v="C1505"/>
    <x v="4"/>
    <x v="1"/>
    <d v="2026-03-14T18:52:00"/>
    <d v="2026-03-15T11:52:00"/>
    <x v="23"/>
    <x v="2"/>
    <s v="No"/>
    <n v="3"/>
    <s v="No"/>
    <n v="16.999999999883585"/>
    <s v="No"/>
    <x v="1"/>
    <n v="0.70833333332848269"/>
    <s v="Team1"/>
    <s v="Junior"/>
    <s v="Morning"/>
  </r>
  <r>
    <s v="T02634"/>
    <s v="C3475"/>
    <x v="4"/>
    <x v="0"/>
    <d v="2026-03-27T08:43:00"/>
    <d v="2026-03-28T10:43:00"/>
    <x v="0"/>
    <x v="0"/>
    <s v="No"/>
    <n v="4"/>
    <s v="Yes"/>
    <n v="26.000000000058208"/>
    <s v="No"/>
    <x v="1"/>
    <n v="1.0833333333357587"/>
    <s v="Team1"/>
    <s v="Senior"/>
    <s v="Morning"/>
  </r>
  <r>
    <s v="T02635"/>
    <s v="C4567"/>
    <x v="0"/>
    <x v="2"/>
    <d v="2026-01-06T16:13:00"/>
    <d v="2026-01-09T05:13:00"/>
    <x v="4"/>
    <x v="0"/>
    <s v="No"/>
    <n v="4"/>
    <s v="Yes"/>
    <n v="61.000000000116415"/>
    <s v="Yes"/>
    <x v="2"/>
    <n v="2.5416666666715173"/>
    <s v="Team5"/>
    <s v="Senior"/>
    <s v="Evening"/>
  </r>
  <r>
    <s v="T02636"/>
    <s v="C0368"/>
    <x v="1"/>
    <x v="0"/>
    <d v="2026-02-16T02:05:00"/>
    <d v="2026-02-16T11:05:00"/>
    <x v="47"/>
    <x v="0"/>
    <s v="No"/>
    <n v="4"/>
    <s v="Yes"/>
    <n v="9"/>
    <s v="No"/>
    <x v="0"/>
    <n v="0.375"/>
    <s v="Team4"/>
    <s v="Senior"/>
    <s v="Night"/>
  </r>
  <r>
    <s v="T02637"/>
    <s v="C0599"/>
    <x v="1"/>
    <x v="0"/>
    <d v="2026-01-14T10:37:00"/>
    <d v="2026-01-15T14:37:00"/>
    <x v="1"/>
    <x v="0"/>
    <s v="No"/>
    <n v="4"/>
    <s v="Yes"/>
    <n v="27.999999999941792"/>
    <s v="No"/>
    <x v="2"/>
    <n v="1.1666666666642413"/>
    <s v="Team4"/>
    <s v="Senior"/>
    <s v="Evening"/>
  </r>
  <r>
    <s v="T02638"/>
    <s v="C3940"/>
    <x v="1"/>
    <x v="1"/>
    <d v="2026-03-17T16:48:00"/>
    <d v="2026-03-20T11:48:00"/>
    <x v="28"/>
    <x v="0"/>
    <s v="No"/>
    <n v="5"/>
    <s v="Yes"/>
    <n v="67.000000000116415"/>
    <s v="Yes"/>
    <x v="1"/>
    <n v="2.7916666666715173"/>
    <s v="Team3"/>
    <s v="Mid"/>
    <s v="Night"/>
  </r>
  <r>
    <s v="T02639"/>
    <s v="C1866"/>
    <x v="0"/>
    <x v="0"/>
    <d v="2026-01-31T01:09:00"/>
    <d v="2026-01-31T06:09:00"/>
    <x v="7"/>
    <x v="0"/>
    <s v="No"/>
    <n v="5"/>
    <s v="Yes"/>
    <n v="4.9999999998835847"/>
    <s v="No"/>
    <x v="2"/>
    <n v="0.20833333332848269"/>
    <s v="Team2"/>
    <s v="Junior"/>
    <s v="Night"/>
  </r>
  <r>
    <s v="T02640"/>
    <s v="C4014"/>
    <x v="4"/>
    <x v="0"/>
    <d v="2026-03-10T02:14:00"/>
    <d v="2026-03-11T05:14:00"/>
    <x v="0"/>
    <x v="1"/>
    <s v="No"/>
    <n v="3"/>
    <s v="No"/>
    <n v="27"/>
    <s v="No"/>
    <x v="1"/>
    <n v="1.125"/>
    <s v="Team1"/>
    <s v="Senior"/>
    <s v="Morning"/>
  </r>
  <r>
    <s v="T02641"/>
    <s v="C2209"/>
    <x v="0"/>
    <x v="1"/>
    <d v="2026-01-28T00:02:00"/>
    <d v="2026-01-29T18:02:00"/>
    <x v="46"/>
    <x v="0"/>
    <s v="No"/>
    <n v="5"/>
    <s v="Yes"/>
    <n v="42"/>
    <s v="No"/>
    <x v="2"/>
    <n v="1.75"/>
    <s v="Team5"/>
    <s v="Senior"/>
    <s v="Evening"/>
  </r>
  <r>
    <s v="T02642"/>
    <s v="C0093"/>
    <x v="2"/>
    <x v="1"/>
    <d v="2026-02-14T06:29:00"/>
    <d v="2026-02-14T21:29:00"/>
    <x v="48"/>
    <x v="0"/>
    <s v="No"/>
    <n v="3"/>
    <s v="Yes"/>
    <n v="15"/>
    <s v="No"/>
    <x v="0"/>
    <n v="0.625"/>
    <s v="Team1"/>
    <s v="Mid"/>
    <s v="Morning"/>
  </r>
  <r>
    <s v="T02643"/>
    <s v="C4822"/>
    <x v="1"/>
    <x v="1"/>
    <d v="2026-03-03T06:54:00"/>
    <d v="2026-03-06T03:54:00"/>
    <x v="31"/>
    <x v="0"/>
    <s v="No"/>
    <n v="4"/>
    <s v="Yes"/>
    <n v="69"/>
    <s v="Yes"/>
    <x v="1"/>
    <n v="2.875"/>
    <s v="Team4"/>
    <s v="Senior"/>
    <s v="Evening"/>
  </r>
  <r>
    <s v="T02644"/>
    <s v="C3941"/>
    <x v="2"/>
    <x v="2"/>
    <d v="2026-03-15T13:17:00"/>
    <d v="2026-03-18T07:17:00"/>
    <x v="28"/>
    <x v="1"/>
    <s v="No"/>
    <n v="5"/>
    <s v="No"/>
    <n v="66"/>
    <s v="Yes"/>
    <x v="1"/>
    <n v="2.75"/>
    <s v="Team3"/>
    <s v="Mid"/>
    <s v="Night"/>
  </r>
  <r>
    <s v="T02645"/>
    <s v="C3006"/>
    <x v="0"/>
    <x v="1"/>
    <d v="2026-01-14T04:19:00"/>
    <d v="2026-01-16T01:19:00"/>
    <x v="4"/>
    <x v="0"/>
    <s v="No"/>
    <n v="5"/>
    <s v="Yes"/>
    <n v="45"/>
    <s v="No"/>
    <x v="2"/>
    <n v="1.875"/>
    <s v="Team5"/>
    <s v="Senior"/>
    <s v="Evening"/>
  </r>
  <r>
    <s v="T02646"/>
    <s v="C4190"/>
    <x v="3"/>
    <x v="0"/>
    <d v="2026-02-21T10:25:00"/>
    <d v="2026-02-22T05:25:00"/>
    <x v="18"/>
    <x v="0"/>
    <s v="No"/>
    <n v="3"/>
    <s v="Yes"/>
    <n v="18.999999999941792"/>
    <s v="No"/>
    <x v="0"/>
    <n v="0.79166666666424135"/>
    <s v="Team1"/>
    <s v="Mid"/>
    <s v="Morning"/>
  </r>
  <r>
    <s v="T02647"/>
    <s v="C4452"/>
    <x v="2"/>
    <x v="0"/>
    <d v="2026-01-21T23:50:00"/>
    <d v="2026-01-22T16:50:00"/>
    <x v="36"/>
    <x v="1"/>
    <s v="No"/>
    <n v="5"/>
    <s v="No"/>
    <n v="17.000000000058208"/>
    <s v="No"/>
    <x v="2"/>
    <n v="0.70833333333575865"/>
    <s v="Team1"/>
    <s v="Junior"/>
    <s v="Morning"/>
  </r>
  <r>
    <s v="T02648"/>
    <s v="C2166"/>
    <x v="1"/>
    <x v="0"/>
    <d v="2026-02-07T08:55:00"/>
    <d v="2026-02-09T06:55:00"/>
    <x v="46"/>
    <x v="2"/>
    <s v="No"/>
    <n v="5"/>
    <s v="No"/>
    <n v="45.999999999941792"/>
    <s v="No"/>
    <x v="0"/>
    <n v="1.9166666666642413"/>
    <s v="Team5"/>
    <s v="Senior"/>
    <s v="Evening"/>
  </r>
  <r>
    <s v="T02649"/>
    <s v="C3497"/>
    <x v="0"/>
    <x v="0"/>
    <d v="2026-03-20T05:10:00"/>
    <d v="2026-03-21T01:10:00"/>
    <x v="47"/>
    <x v="0"/>
    <s v="No"/>
    <n v="4"/>
    <s v="Yes"/>
    <n v="19.999999999883585"/>
    <s v="No"/>
    <x v="1"/>
    <n v="0.83333333332848269"/>
    <s v="Team4"/>
    <s v="Senior"/>
    <s v="Night"/>
  </r>
  <r>
    <s v="T02650"/>
    <s v="C1491"/>
    <x v="4"/>
    <x v="1"/>
    <d v="2026-02-28T23:50:00"/>
    <d v="2026-03-02T01:50:00"/>
    <x v="2"/>
    <x v="2"/>
    <s v="No"/>
    <n v="2"/>
    <s v="No"/>
    <n v="26.000000000058208"/>
    <s v="No"/>
    <x v="0"/>
    <n v="1.0833333333357587"/>
    <s v="Team3"/>
    <s v="Senior"/>
    <s v="Evening"/>
  </r>
  <r>
    <s v="T02651"/>
    <s v="C4524"/>
    <x v="2"/>
    <x v="0"/>
    <d v="2026-01-06T19:39:00"/>
    <d v="2026-01-07T14:39:00"/>
    <x v="25"/>
    <x v="0"/>
    <s v="No"/>
    <n v="4"/>
    <s v="Yes"/>
    <n v="19.000000000116415"/>
    <s v="No"/>
    <x v="2"/>
    <n v="0.79166666667151731"/>
    <s v="Team4"/>
    <s v="Junior"/>
    <s v="Night"/>
  </r>
  <r>
    <s v="T02652"/>
    <s v="C3648"/>
    <x v="4"/>
    <x v="2"/>
    <d v="2026-02-11T17:05:00"/>
    <d v="2026-02-15T03:05:00"/>
    <x v="5"/>
    <x v="0"/>
    <s v="No"/>
    <n v="4"/>
    <s v="Yes"/>
    <n v="81.999999999941792"/>
    <s v="Yes"/>
    <x v="0"/>
    <n v="3.4166666666642413"/>
    <s v="Team1"/>
    <s v="Senior"/>
    <s v="Evening"/>
  </r>
  <r>
    <s v="T02653"/>
    <s v="C0438"/>
    <x v="1"/>
    <x v="2"/>
    <d v="2026-02-11T10:32:00"/>
    <d v="2026-02-14T10:32:00"/>
    <x v="40"/>
    <x v="0"/>
    <s v="Yes"/>
    <n v="3"/>
    <s v="Yes"/>
    <n v="72"/>
    <s v="Yes"/>
    <x v="0"/>
    <n v="3"/>
    <s v="Team4"/>
    <s v="Senior"/>
    <s v="Morning"/>
  </r>
  <r>
    <s v="T02654"/>
    <s v="C4365"/>
    <x v="3"/>
    <x v="1"/>
    <d v="2026-03-02T23:08:00"/>
    <d v="2026-03-05T17:08:00"/>
    <x v="8"/>
    <x v="2"/>
    <s v="No"/>
    <n v="4"/>
    <s v="No"/>
    <n v="66"/>
    <s v="Yes"/>
    <x v="1"/>
    <n v="2.75"/>
    <s v="Team5"/>
    <s v="Senior"/>
    <s v="Morning"/>
  </r>
  <r>
    <s v="T02655"/>
    <s v="C3734"/>
    <x v="1"/>
    <x v="1"/>
    <d v="2026-01-05T16:17:00"/>
    <d v="2026-01-06T03:17:00"/>
    <x v="32"/>
    <x v="0"/>
    <s v="No"/>
    <n v="4"/>
    <s v="Yes"/>
    <n v="11.000000000058208"/>
    <s v="No"/>
    <x v="2"/>
    <n v="0.45833333333575865"/>
    <s v="Team3"/>
    <s v="Mid"/>
    <s v="Evening"/>
  </r>
  <r>
    <s v="T02656"/>
    <s v="C4469"/>
    <x v="0"/>
    <x v="2"/>
    <d v="2026-02-22T03:14:00"/>
    <d v="2026-02-23T20:14:00"/>
    <x v="34"/>
    <x v="0"/>
    <s v="Yes"/>
    <n v="3"/>
    <s v="Yes"/>
    <n v="40.999999999883585"/>
    <s v="No"/>
    <x v="0"/>
    <n v="1.7083333333284827"/>
    <s v="Team3"/>
    <s v="Senior"/>
    <s v="Night"/>
  </r>
  <r>
    <s v="T02657"/>
    <s v="C3889"/>
    <x v="4"/>
    <x v="1"/>
    <d v="2026-01-18T03:00:00"/>
    <d v="2026-01-20T19:00:00"/>
    <x v="39"/>
    <x v="0"/>
    <s v="No"/>
    <n v="4"/>
    <s v="Yes"/>
    <n v="63.999999999941792"/>
    <s v="Yes"/>
    <x v="2"/>
    <n v="2.6666666666642413"/>
    <s v="Team5"/>
    <s v="Junior"/>
    <s v="Evening"/>
  </r>
  <r>
    <s v="T02658"/>
    <s v="C0361"/>
    <x v="0"/>
    <x v="2"/>
    <d v="2026-01-03T21:03:00"/>
    <d v="2026-01-06T02:03:00"/>
    <x v="44"/>
    <x v="0"/>
    <s v="No"/>
    <n v="4"/>
    <s v="Yes"/>
    <n v="53.000000000058208"/>
    <s v="Yes"/>
    <x v="2"/>
    <n v="2.2083333333357587"/>
    <s v="Team3"/>
    <s v="Senior"/>
    <s v="Evening"/>
  </r>
  <r>
    <s v="T02659"/>
    <s v="C4374"/>
    <x v="0"/>
    <x v="0"/>
    <d v="2026-01-26T15:02:00"/>
    <d v="2026-01-28T08:02:00"/>
    <x v="45"/>
    <x v="0"/>
    <s v="No"/>
    <n v="5"/>
    <s v="Yes"/>
    <n v="41.000000000058208"/>
    <s v="No"/>
    <x v="2"/>
    <n v="1.7083333333357587"/>
    <s v="Team4"/>
    <s v="Mid"/>
    <s v="Morning"/>
  </r>
  <r>
    <s v="T02660"/>
    <s v="C0440"/>
    <x v="4"/>
    <x v="1"/>
    <d v="2026-02-01T00:15:00"/>
    <d v="2026-02-02T14:15:00"/>
    <x v="11"/>
    <x v="0"/>
    <s v="No"/>
    <n v="4"/>
    <s v="Yes"/>
    <n v="38.000000000058208"/>
    <s v="No"/>
    <x v="0"/>
    <n v="1.5833333333357587"/>
    <s v="Team3"/>
    <s v="Senior"/>
    <s v="Night"/>
  </r>
  <r>
    <s v="T02661"/>
    <s v="C0104"/>
    <x v="4"/>
    <x v="2"/>
    <d v="2026-02-01T12:41:00"/>
    <d v="2026-02-02T08:41:00"/>
    <x v="7"/>
    <x v="0"/>
    <s v="No"/>
    <n v="3"/>
    <s v="Yes"/>
    <n v="20.000000000058208"/>
    <s v="No"/>
    <x v="0"/>
    <n v="0.83333333333575865"/>
    <s v="Team2"/>
    <s v="Junior"/>
    <s v="Night"/>
  </r>
  <r>
    <s v="T02662"/>
    <s v="C4875"/>
    <x v="4"/>
    <x v="0"/>
    <d v="2026-02-09T09:41:00"/>
    <d v="2026-02-09T19:41:00"/>
    <x v="18"/>
    <x v="0"/>
    <s v="No"/>
    <n v="4"/>
    <s v="Yes"/>
    <n v="10.000000000116415"/>
    <s v="No"/>
    <x v="0"/>
    <n v="0.41666666667151731"/>
    <s v="Team1"/>
    <s v="Mid"/>
    <s v="Morning"/>
  </r>
  <r>
    <s v="T02663"/>
    <s v="C4243"/>
    <x v="2"/>
    <x v="1"/>
    <d v="2026-03-02T03:23:00"/>
    <d v="2026-03-02T17:23:00"/>
    <x v="20"/>
    <x v="0"/>
    <s v="No"/>
    <n v="5"/>
    <s v="Yes"/>
    <n v="14.000000000058208"/>
    <s v="No"/>
    <x v="1"/>
    <n v="0.58333333333575865"/>
    <s v="Team4"/>
    <s v="Junior"/>
    <s v="Evening"/>
  </r>
  <r>
    <s v="T02664"/>
    <s v="C1251"/>
    <x v="1"/>
    <x v="2"/>
    <d v="2026-03-23T10:35:00"/>
    <d v="2026-03-26T12:35:00"/>
    <x v="33"/>
    <x v="0"/>
    <s v="No"/>
    <n v="4"/>
    <s v="Yes"/>
    <n v="74.000000000058208"/>
    <s v="Yes"/>
    <x v="1"/>
    <n v="3.0833333333357587"/>
    <s v="Team5"/>
    <s v="Junior"/>
    <s v="Night"/>
  </r>
  <r>
    <s v="T02665"/>
    <s v="C0867"/>
    <x v="2"/>
    <x v="0"/>
    <d v="2026-02-13T04:34:00"/>
    <d v="2026-02-14T08:34:00"/>
    <x v="37"/>
    <x v="0"/>
    <s v="No"/>
    <n v="3"/>
    <s v="Yes"/>
    <n v="27.999999999941792"/>
    <s v="No"/>
    <x v="0"/>
    <n v="1.1666666666642413"/>
    <s v="Team5"/>
    <s v="Junior"/>
    <s v="Evening"/>
  </r>
  <r>
    <s v="T02666"/>
    <s v="C4927"/>
    <x v="4"/>
    <x v="2"/>
    <d v="2026-02-08T02:10:00"/>
    <d v="2026-02-08T11:10:00"/>
    <x v="43"/>
    <x v="0"/>
    <s v="No"/>
    <n v="4"/>
    <s v="Yes"/>
    <n v="9"/>
    <s v="No"/>
    <x v="0"/>
    <n v="0.375"/>
    <s v="Team1"/>
    <s v="Mid"/>
    <s v="Morning"/>
  </r>
  <r>
    <s v="T02667"/>
    <s v="C2463"/>
    <x v="0"/>
    <x v="1"/>
    <d v="2026-01-31T21:03:00"/>
    <d v="2026-02-02T02:03:00"/>
    <x v="8"/>
    <x v="0"/>
    <s v="No"/>
    <n v="3"/>
    <s v="Yes"/>
    <n v="29.000000000058208"/>
    <s v="No"/>
    <x v="2"/>
    <n v="1.2083333333357587"/>
    <s v="Team5"/>
    <s v="Senior"/>
    <s v="Morning"/>
  </r>
  <r>
    <s v="T02668"/>
    <s v="C3618"/>
    <x v="4"/>
    <x v="0"/>
    <d v="2026-03-19T04:01:00"/>
    <d v="2026-03-19T07:01:00"/>
    <x v="12"/>
    <x v="0"/>
    <s v="No"/>
    <n v="4"/>
    <s v="Yes"/>
    <n v="3"/>
    <s v="No"/>
    <x v="1"/>
    <n v="0.125"/>
    <s v="Team1"/>
    <s v="Junior"/>
    <s v="Morning"/>
  </r>
  <r>
    <s v="T02669"/>
    <s v="C4369"/>
    <x v="4"/>
    <x v="1"/>
    <d v="2026-02-16T20:00:00"/>
    <d v="2026-02-17T20:00:00"/>
    <x v="20"/>
    <x v="0"/>
    <s v="No"/>
    <n v="3"/>
    <s v="Yes"/>
    <n v="24"/>
    <s v="No"/>
    <x v="0"/>
    <n v="1"/>
    <s v="Team4"/>
    <s v="Junior"/>
    <s v="Evening"/>
  </r>
  <r>
    <s v="T02670"/>
    <s v="C2690"/>
    <x v="2"/>
    <x v="0"/>
    <d v="2026-03-23T07:54:00"/>
    <d v="2026-03-25T03:54:00"/>
    <x v="13"/>
    <x v="0"/>
    <s v="No"/>
    <n v="4"/>
    <s v="Yes"/>
    <n v="43.999999999883585"/>
    <s v="No"/>
    <x v="1"/>
    <n v="1.8333333333284827"/>
    <s v="Team5"/>
    <s v="Junior"/>
    <s v="Evening"/>
  </r>
  <r>
    <s v="T02671"/>
    <s v="C4891"/>
    <x v="1"/>
    <x v="0"/>
    <d v="2026-01-26T16:41:00"/>
    <d v="2026-01-26T20:41:00"/>
    <x v="43"/>
    <x v="0"/>
    <s v="No"/>
    <n v="3"/>
    <s v="Yes"/>
    <n v="3.9999999999417923"/>
    <s v="No"/>
    <x v="2"/>
    <n v="0.16666666666424135"/>
    <s v="Team1"/>
    <s v="Mid"/>
    <s v="Morning"/>
  </r>
  <r>
    <s v="T02672"/>
    <s v="C3246"/>
    <x v="3"/>
    <x v="0"/>
    <d v="2026-01-11T07:10:00"/>
    <d v="2026-01-11T09:10:00"/>
    <x v="29"/>
    <x v="0"/>
    <s v="No"/>
    <n v="4"/>
    <s v="Yes"/>
    <n v="2.0000000000582077"/>
    <s v="No"/>
    <x v="2"/>
    <n v="8.3333333335758653E-2"/>
    <s v="Team3"/>
    <s v="Mid"/>
    <s v="Evening"/>
  </r>
  <r>
    <s v="T02673"/>
    <s v="C2412"/>
    <x v="2"/>
    <x v="0"/>
    <d v="2026-01-21T23:11:00"/>
    <d v="2026-01-22T03:11:00"/>
    <x v="37"/>
    <x v="0"/>
    <s v="No"/>
    <n v="4"/>
    <s v="Yes"/>
    <n v="4.0000000001164153"/>
    <s v="No"/>
    <x v="2"/>
    <n v="0.16666666667151731"/>
    <s v="Team5"/>
    <s v="Junior"/>
    <s v="Evening"/>
  </r>
  <r>
    <s v="T02674"/>
    <s v="C1289"/>
    <x v="2"/>
    <x v="1"/>
    <d v="2026-03-30T02:18:00"/>
    <d v="2026-04-01T02:18:00"/>
    <x v="12"/>
    <x v="0"/>
    <s v="No"/>
    <n v="4"/>
    <s v="Yes"/>
    <n v="48"/>
    <s v="No"/>
    <x v="1"/>
    <n v="2"/>
    <s v="Team1"/>
    <s v="Junior"/>
    <s v="Morning"/>
  </r>
  <r>
    <s v="T02675"/>
    <s v="C0083"/>
    <x v="2"/>
    <x v="0"/>
    <d v="2026-03-11T01:42:00"/>
    <d v="2026-03-13T00:42:00"/>
    <x v="12"/>
    <x v="0"/>
    <s v="No"/>
    <n v="4"/>
    <s v="Yes"/>
    <n v="47.000000000058208"/>
    <s v="No"/>
    <x v="1"/>
    <n v="1.9583333333357587"/>
    <s v="Team1"/>
    <s v="Junior"/>
    <s v="Morning"/>
  </r>
  <r>
    <s v="T02676"/>
    <s v="C0784"/>
    <x v="1"/>
    <x v="2"/>
    <d v="2026-02-25T02:44:00"/>
    <d v="2026-02-25T12:44:00"/>
    <x v="12"/>
    <x v="0"/>
    <s v="No"/>
    <n v="5"/>
    <s v="Yes"/>
    <n v="9.9999999999417923"/>
    <s v="No"/>
    <x v="0"/>
    <n v="0.41666666666424135"/>
    <s v="Team1"/>
    <s v="Junior"/>
    <s v="Morning"/>
  </r>
  <r>
    <s v="T02677"/>
    <s v="C4127"/>
    <x v="2"/>
    <x v="1"/>
    <d v="2026-03-20T14:39:00"/>
    <d v="2026-03-21T19:39:00"/>
    <x v="8"/>
    <x v="2"/>
    <s v="No"/>
    <n v="3"/>
    <s v="No"/>
    <n v="28.999999999883585"/>
    <s v="No"/>
    <x v="1"/>
    <n v="1.2083333333284827"/>
    <s v="Team5"/>
    <s v="Senior"/>
    <s v="Morning"/>
  </r>
  <r>
    <s v="T02678"/>
    <s v="C3078"/>
    <x v="3"/>
    <x v="0"/>
    <d v="2026-02-27T18:33:00"/>
    <d v="2026-02-28T09:33:00"/>
    <x v="44"/>
    <x v="0"/>
    <s v="No"/>
    <n v="4"/>
    <s v="Yes"/>
    <n v="15"/>
    <s v="No"/>
    <x v="0"/>
    <n v="0.625"/>
    <s v="Team3"/>
    <s v="Senior"/>
    <s v="Evening"/>
  </r>
  <r>
    <s v="T02679"/>
    <s v="C2497"/>
    <x v="3"/>
    <x v="0"/>
    <d v="2026-01-31T08:40:00"/>
    <d v="2026-02-01T12:40:00"/>
    <x v="7"/>
    <x v="0"/>
    <s v="No"/>
    <n v="3"/>
    <s v="Yes"/>
    <n v="28.000000000116415"/>
    <s v="No"/>
    <x v="2"/>
    <n v="1.1666666666715173"/>
    <s v="Team2"/>
    <s v="Junior"/>
    <s v="Night"/>
  </r>
  <r>
    <s v="T02680"/>
    <s v="C1577"/>
    <x v="4"/>
    <x v="1"/>
    <d v="2026-02-05T08:20:00"/>
    <d v="2026-02-05T14:20:00"/>
    <x v="8"/>
    <x v="0"/>
    <s v="No"/>
    <n v="4"/>
    <s v="Yes"/>
    <n v="6"/>
    <s v="No"/>
    <x v="0"/>
    <n v="0.25"/>
    <s v="Team5"/>
    <s v="Senior"/>
    <s v="Morning"/>
  </r>
  <r>
    <s v="T02681"/>
    <s v="C1624"/>
    <x v="4"/>
    <x v="2"/>
    <d v="2026-01-30T20:11:00"/>
    <d v="2026-02-01T01:11:00"/>
    <x v="47"/>
    <x v="0"/>
    <s v="No"/>
    <n v="4"/>
    <s v="Yes"/>
    <n v="29.000000000058208"/>
    <s v="No"/>
    <x v="2"/>
    <n v="1.2083333333357587"/>
    <s v="Team4"/>
    <s v="Senior"/>
    <s v="Night"/>
  </r>
  <r>
    <s v="T02682"/>
    <s v="C1816"/>
    <x v="3"/>
    <x v="1"/>
    <d v="2026-03-12T04:45:00"/>
    <d v="2026-03-14T11:45:00"/>
    <x v="40"/>
    <x v="0"/>
    <s v="Yes"/>
    <n v="3"/>
    <s v="Yes"/>
    <n v="55.000000000116415"/>
    <s v="Yes"/>
    <x v="1"/>
    <n v="2.2916666666715173"/>
    <s v="Team4"/>
    <s v="Senior"/>
    <s v="Morning"/>
  </r>
  <r>
    <s v="T02683"/>
    <s v="C0981"/>
    <x v="2"/>
    <x v="1"/>
    <d v="2026-02-22T10:42:00"/>
    <d v="2026-02-23T16:42:00"/>
    <x v="2"/>
    <x v="0"/>
    <s v="No"/>
    <n v="5"/>
    <s v="Yes"/>
    <n v="30"/>
    <s v="No"/>
    <x v="0"/>
    <n v="1.25"/>
    <s v="Team3"/>
    <s v="Senior"/>
    <s v="Evening"/>
  </r>
  <r>
    <s v="T02684"/>
    <s v="C3054"/>
    <x v="0"/>
    <x v="2"/>
    <d v="2026-02-03T18:30:00"/>
    <d v="2026-02-04T22:30:00"/>
    <x v="7"/>
    <x v="0"/>
    <s v="No"/>
    <n v="5"/>
    <s v="Yes"/>
    <n v="27.999999999941792"/>
    <s v="No"/>
    <x v="0"/>
    <n v="1.1666666666642413"/>
    <s v="Team2"/>
    <s v="Junior"/>
    <s v="Night"/>
  </r>
  <r>
    <s v="T02685"/>
    <s v="C3108"/>
    <x v="2"/>
    <x v="2"/>
    <d v="2026-01-06T02:09:00"/>
    <d v="2026-01-08T00:09:00"/>
    <x v="14"/>
    <x v="0"/>
    <s v="No"/>
    <n v="4"/>
    <s v="Yes"/>
    <n v="45.999999999941792"/>
    <s v="No"/>
    <x v="2"/>
    <n v="1.9166666666642413"/>
    <s v="Team4"/>
    <s v="Senior"/>
    <s v="Night"/>
  </r>
  <r>
    <s v="T02686"/>
    <s v="C2007"/>
    <x v="4"/>
    <x v="1"/>
    <d v="2026-03-21T02:52:00"/>
    <d v="2026-03-23T11:52:00"/>
    <x v="32"/>
    <x v="0"/>
    <s v="No"/>
    <n v="4"/>
    <s v="Yes"/>
    <n v="57"/>
    <s v="Yes"/>
    <x v="1"/>
    <n v="2.375"/>
    <s v="Team3"/>
    <s v="Mid"/>
    <s v="Evening"/>
  </r>
  <r>
    <s v="T02687"/>
    <s v="C1419"/>
    <x v="4"/>
    <x v="2"/>
    <d v="2026-01-01T21:00:00"/>
    <d v="2026-01-05T00:00:00"/>
    <x v="17"/>
    <x v="0"/>
    <s v="No"/>
    <n v="5"/>
    <s v="Yes"/>
    <n v="75"/>
    <s v="Yes"/>
    <x v="2"/>
    <n v="3.125"/>
    <s v="Team2"/>
    <s v="Junior"/>
    <s v="Night"/>
  </r>
  <r>
    <s v="T02688"/>
    <s v="C0019"/>
    <x v="0"/>
    <x v="1"/>
    <d v="2026-02-25T23:12:00"/>
    <d v="2026-02-28T05:12:00"/>
    <x v="15"/>
    <x v="0"/>
    <s v="No"/>
    <n v="4"/>
    <s v="Yes"/>
    <n v="54"/>
    <s v="Yes"/>
    <x v="0"/>
    <n v="2.25"/>
    <s v="Team5"/>
    <s v="Junior"/>
    <s v="Evening"/>
  </r>
  <r>
    <s v="T02689"/>
    <s v="C4495"/>
    <x v="4"/>
    <x v="1"/>
    <d v="2026-02-03T16:41:00"/>
    <d v="2026-02-04T13:41:00"/>
    <x v="40"/>
    <x v="0"/>
    <s v="No"/>
    <n v="4"/>
    <s v="Yes"/>
    <n v="21"/>
    <s v="No"/>
    <x v="0"/>
    <n v="0.875"/>
    <s v="Team4"/>
    <s v="Senior"/>
    <s v="Morning"/>
  </r>
  <r>
    <s v="T02690"/>
    <s v="C1260"/>
    <x v="1"/>
    <x v="1"/>
    <d v="2026-03-03T02:23:00"/>
    <d v="2026-03-04T09:23:00"/>
    <x v="23"/>
    <x v="1"/>
    <s v="No"/>
    <n v="5"/>
    <s v="No"/>
    <n v="30.999999999941792"/>
    <s v="No"/>
    <x v="1"/>
    <n v="1.2916666666642413"/>
    <s v="Team1"/>
    <s v="Junior"/>
    <s v="Morning"/>
  </r>
  <r>
    <s v="T02691"/>
    <s v="C0841"/>
    <x v="4"/>
    <x v="2"/>
    <d v="2026-03-04T04:39:00"/>
    <d v="2026-03-06T07:39:00"/>
    <x v="34"/>
    <x v="0"/>
    <s v="No"/>
    <n v="3"/>
    <s v="Yes"/>
    <n v="51"/>
    <s v="Yes"/>
    <x v="1"/>
    <n v="2.125"/>
    <s v="Team3"/>
    <s v="Senior"/>
    <s v="Night"/>
  </r>
  <r>
    <s v="T02692"/>
    <s v="C2306"/>
    <x v="4"/>
    <x v="2"/>
    <d v="2026-03-10T22:09:00"/>
    <d v="2026-03-11T06:09:00"/>
    <x v="44"/>
    <x v="0"/>
    <s v="No"/>
    <n v="4"/>
    <s v="Yes"/>
    <n v="7.9999999998835847"/>
    <s v="No"/>
    <x v="1"/>
    <n v="0.33333333332848269"/>
    <s v="Team3"/>
    <s v="Senior"/>
    <s v="Evening"/>
  </r>
  <r>
    <s v="T02693"/>
    <s v="C0375"/>
    <x v="3"/>
    <x v="0"/>
    <d v="2026-03-14T06:27:00"/>
    <d v="2026-03-15T08:27:00"/>
    <x v="16"/>
    <x v="0"/>
    <s v="No"/>
    <n v="4"/>
    <s v="Yes"/>
    <n v="25.999999999883585"/>
    <s v="No"/>
    <x v="1"/>
    <n v="1.0833333333284827"/>
    <s v="Team3"/>
    <s v="Junior"/>
    <s v="Evening"/>
  </r>
  <r>
    <s v="T02694"/>
    <s v="C0262"/>
    <x v="3"/>
    <x v="2"/>
    <d v="2026-03-30T19:54:00"/>
    <d v="2026-04-02T16:54:00"/>
    <x v="16"/>
    <x v="0"/>
    <s v="No"/>
    <n v="2"/>
    <s v="Yes"/>
    <n v="69"/>
    <s v="Yes"/>
    <x v="1"/>
    <n v="2.875"/>
    <s v="Team3"/>
    <s v="Junior"/>
    <s v="Evening"/>
  </r>
  <r>
    <s v="T02695"/>
    <s v="C3778"/>
    <x v="4"/>
    <x v="2"/>
    <d v="2026-03-10T08:38:00"/>
    <d v="2026-03-14T01:38:00"/>
    <x v="20"/>
    <x v="0"/>
    <s v="No"/>
    <n v="5"/>
    <s v="Yes"/>
    <n v="89.000000000058208"/>
    <s v="Yes"/>
    <x v="1"/>
    <n v="3.7083333333357587"/>
    <s v="Team4"/>
    <s v="Junior"/>
    <s v="Evening"/>
  </r>
  <r>
    <s v="T02696"/>
    <s v="C3268"/>
    <x v="3"/>
    <x v="2"/>
    <d v="2026-03-15T02:58:00"/>
    <d v="2026-03-16T11:58:00"/>
    <x v="27"/>
    <x v="0"/>
    <s v="No"/>
    <n v="4"/>
    <s v="Yes"/>
    <n v="33"/>
    <s v="No"/>
    <x v="1"/>
    <n v="1.375"/>
    <s v="Team1"/>
    <s v="Junior"/>
    <s v="Morning"/>
  </r>
  <r>
    <s v="T02697"/>
    <s v="C3769"/>
    <x v="1"/>
    <x v="2"/>
    <d v="2026-01-05T09:22:00"/>
    <d v="2026-01-08T15:22:00"/>
    <x v="17"/>
    <x v="0"/>
    <s v="No"/>
    <n v="2"/>
    <s v="Yes"/>
    <n v="78"/>
    <s v="Yes"/>
    <x v="2"/>
    <n v="3.25"/>
    <s v="Team2"/>
    <s v="Junior"/>
    <s v="Night"/>
  </r>
  <r>
    <s v="T02698"/>
    <s v="C2660"/>
    <x v="1"/>
    <x v="1"/>
    <d v="2026-02-16T13:19:00"/>
    <d v="2026-02-18T06:19:00"/>
    <x v="21"/>
    <x v="0"/>
    <s v="Yes"/>
    <n v="3"/>
    <s v="Yes"/>
    <n v="41.000000000058208"/>
    <s v="No"/>
    <x v="0"/>
    <n v="1.7083333333357587"/>
    <s v="Team4"/>
    <s v="Senior"/>
    <s v="Night"/>
  </r>
  <r>
    <s v="T02699"/>
    <s v="C0785"/>
    <x v="4"/>
    <x v="1"/>
    <d v="2026-01-18T16:00:00"/>
    <d v="2026-01-20T04:00:00"/>
    <x v="38"/>
    <x v="0"/>
    <s v="No"/>
    <n v="4"/>
    <s v="Yes"/>
    <n v="36"/>
    <s v="No"/>
    <x v="2"/>
    <n v="1.5"/>
    <s v="Team5"/>
    <s v="Senior"/>
    <s v="Evening"/>
  </r>
  <r>
    <s v="T02700"/>
    <s v="C4438"/>
    <x v="4"/>
    <x v="2"/>
    <d v="2026-01-28T04:05:00"/>
    <d v="2026-01-28T12:05:00"/>
    <x v="31"/>
    <x v="2"/>
    <s v="No"/>
    <n v="4"/>
    <s v="No"/>
    <n v="7.9999999998835847"/>
    <s v="No"/>
    <x v="2"/>
    <n v="0.33333333332848269"/>
    <s v="Team4"/>
    <s v="Senior"/>
    <s v="Evening"/>
  </r>
  <r>
    <s v="T02701"/>
    <s v="C1657"/>
    <x v="3"/>
    <x v="2"/>
    <d v="2026-02-25T13:28:00"/>
    <d v="2026-02-26T03:28:00"/>
    <x v="1"/>
    <x v="0"/>
    <s v="Yes"/>
    <n v="3"/>
    <s v="Yes"/>
    <n v="13.999999999883585"/>
    <s v="No"/>
    <x v="0"/>
    <n v="0.58333333332848269"/>
    <s v="Team4"/>
    <s v="Senior"/>
    <s v="Evening"/>
  </r>
  <r>
    <s v="T02702"/>
    <s v="C0140"/>
    <x v="2"/>
    <x v="1"/>
    <d v="2026-01-13T16:25:00"/>
    <d v="2026-01-14T22:25:00"/>
    <x v="20"/>
    <x v="0"/>
    <s v="No"/>
    <n v="4"/>
    <s v="Yes"/>
    <n v="30"/>
    <s v="No"/>
    <x v="2"/>
    <n v="1.25"/>
    <s v="Team4"/>
    <s v="Junior"/>
    <s v="Evening"/>
  </r>
  <r>
    <s v="T02703"/>
    <s v="C4490"/>
    <x v="2"/>
    <x v="2"/>
    <d v="2026-03-18T03:13:00"/>
    <d v="2026-03-19T07:13:00"/>
    <x v="15"/>
    <x v="0"/>
    <s v="No"/>
    <n v="4"/>
    <s v="Yes"/>
    <n v="27.999999999941792"/>
    <s v="No"/>
    <x v="1"/>
    <n v="1.1666666666642413"/>
    <s v="Team5"/>
    <s v="Junior"/>
    <s v="Evening"/>
  </r>
  <r>
    <s v="T02704"/>
    <s v="C3269"/>
    <x v="1"/>
    <x v="0"/>
    <d v="2026-03-28T15:07:00"/>
    <d v="2026-03-29T02:07:00"/>
    <x v="29"/>
    <x v="0"/>
    <s v="No"/>
    <n v="2"/>
    <s v="Yes"/>
    <n v="10.999999999883585"/>
    <s v="No"/>
    <x v="1"/>
    <n v="0.45833333332848269"/>
    <s v="Team3"/>
    <s v="Mid"/>
    <s v="Evening"/>
  </r>
  <r>
    <s v="T02705"/>
    <s v="C4042"/>
    <x v="0"/>
    <x v="0"/>
    <d v="2026-01-22T21:20:00"/>
    <d v="2026-01-24T02:20:00"/>
    <x v="13"/>
    <x v="1"/>
    <s v="Yes"/>
    <n v="4"/>
    <s v="No"/>
    <n v="28.999999999883585"/>
    <s v="No"/>
    <x v="2"/>
    <n v="1.2083333333284827"/>
    <s v="Team5"/>
    <s v="Junior"/>
    <s v="Evening"/>
  </r>
  <r>
    <s v="T02706"/>
    <s v="C4970"/>
    <x v="4"/>
    <x v="1"/>
    <d v="2026-01-06T11:32:00"/>
    <d v="2026-01-08T03:32:00"/>
    <x v="43"/>
    <x v="0"/>
    <s v="Yes"/>
    <n v="2"/>
    <s v="Yes"/>
    <n v="39.999999999941792"/>
    <s v="No"/>
    <x v="2"/>
    <n v="1.6666666666642413"/>
    <s v="Team1"/>
    <s v="Mid"/>
    <s v="Morning"/>
  </r>
  <r>
    <s v="T02707"/>
    <s v="C3057"/>
    <x v="2"/>
    <x v="2"/>
    <d v="2026-02-22T00:46:00"/>
    <d v="2026-02-22T08:46:00"/>
    <x v="41"/>
    <x v="0"/>
    <s v="No"/>
    <n v="4"/>
    <s v="Yes"/>
    <n v="7.9999999998835847"/>
    <s v="No"/>
    <x v="0"/>
    <n v="0.33333333332848269"/>
    <s v="Team5"/>
    <s v="Senior"/>
    <s v="Night"/>
  </r>
  <r>
    <s v="T02708"/>
    <s v="C3609"/>
    <x v="4"/>
    <x v="0"/>
    <d v="2026-01-27T03:32:00"/>
    <d v="2026-01-28T22:32:00"/>
    <x v="27"/>
    <x v="0"/>
    <s v="No"/>
    <n v="3"/>
    <s v="Yes"/>
    <n v="42.999999999941792"/>
    <s v="No"/>
    <x v="2"/>
    <n v="1.7916666666642413"/>
    <s v="Team1"/>
    <s v="Junior"/>
    <s v="Morning"/>
  </r>
  <r>
    <s v="T02709"/>
    <s v="C3870"/>
    <x v="3"/>
    <x v="2"/>
    <d v="2026-01-04T13:56:00"/>
    <d v="2026-01-07T23:56:00"/>
    <x v="15"/>
    <x v="0"/>
    <s v="No"/>
    <n v="3"/>
    <s v="Yes"/>
    <n v="81.999999999941792"/>
    <s v="Yes"/>
    <x v="2"/>
    <n v="3.4166666666642413"/>
    <s v="Team5"/>
    <s v="Junior"/>
    <s v="Evening"/>
  </r>
  <r>
    <s v="T02710"/>
    <s v="C1224"/>
    <x v="3"/>
    <x v="0"/>
    <d v="2026-03-28T16:18:00"/>
    <d v="2026-03-29T18:18:00"/>
    <x v="0"/>
    <x v="0"/>
    <s v="Yes"/>
    <n v="4"/>
    <s v="Yes"/>
    <n v="25.999999999883585"/>
    <s v="No"/>
    <x v="1"/>
    <n v="1.0833333333284827"/>
    <s v="Team1"/>
    <s v="Senior"/>
    <s v="Morning"/>
  </r>
  <r>
    <s v="T02711"/>
    <s v="C2390"/>
    <x v="1"/>
    <x v="2"/>
    <d v="2026-01-12T00:31:00"/>
    <d v="2026-01-13T05:31:00"/>
    <x v="18"/>
    <x v="0"/>
    <s v="No"/>
    <n v="5"/>
    <s v="Yes"/>
    <n v="29.000000000058208"/>
    <s v="No"/>
    <x v="2"/>
    <n v="1.2083333333357587"/>
    <s v="Team1"/>
    <s v="Mid"/>
    <s v="Morning"/>
  </r>
  <r>
    <s v="T02712"/>
    <s v="C1456"/>
    <x v="2"/>
    <x v="1"/>
    <d v="2026-01-08T01:55:00"/>
    <d v="2026-01-08T21:55:00"/>
    <x v="12"/>
    <x v="0"/>
    <s v="No"/>
    <n v="4"/>
    <s v="Yes"/>
    <n v="20.000000000058208"/>
    <s v="No"/>
    <x v="2"/>
    <n v="0.83333333333575865"/>
    <s v="Team1"/>
    <s v="Junior"/>
    <s v="Morning"/>
  </r>
  <r>
    <s v="T02713"/>
    <s v="C1280"/>
    <x v="3"/>
    <x v="2"/>
    <d v="2026-03-14T09:43:00"/>
    <d v="2026-03-15T08:43:00"/>
    <x v="21"/>
    <x v="0"/>
    <s v="Yes"/>
    <n v="3"/>
    <s v="Yes"/>
    <n v="22.999999999883585"/>
    <s v="No"/>
    <x v="1"/>
    <n v="0.95833333332848269"/>
    <s v="Team4"/>
    <s v="Senior"/>
    <s v="Night"/>
  </r>
  <r>
    <s v="T02714"/>
    <s v="C2744"/>
    <x v="3"/>
    <x v="0"/>
    <d v="2026-02-10T20:13:00"/>
    <d v="2026-02-10T22:13:00"/>
    <x v="33"/>
    <x v="0"/>
    <s v="No"/>
    <n v="4"/>
    <s v="Yes"/>
    <n v="1.9999999998835847"/>
    <s v="No"/>
    <x v="0"/>
    <n v="8.3333333328482695E-2"/>
    <s v="Team5"/>
    <s v="Junior"/>
    <s v="Night"/>
  </r>
  <r>
    <s v="T02715"/>
    <s v="C2259"/>
    <x v="0"/>
    <x v="1"/>
    <d v="2026-01-31T21:26:00"/>
    <d v="2026-02-01T10:26:00"/>
    <x v="43"/>
    <x v="0"/>
    <s v="No"/>
    <n v="4"/>
    <s v="Yes"/>
    <n v="12.999999999941792"/>
    <s v="No"/>
    <x v="2"/>
    <n v="0.54166666666424135"/>
    <s v="Team1"/>
    <s v="Mid"/>
    <s v="Morning"/>
  </r>
  <r>
    <s v="T02716"/>
    <s v="C2258"/>
    <x v="2"/>
    <x v="1"/>
    <d v="2026-01-10T06:59:00"/>
    <d v="2026-01-12T23:59:00"/>
    <x v="8"/>
    <x v="0"/>
    <s v="No"/>
    <n v="4"/>
    <s v="Yes"/>
    <n v="64.999999999883585"/>
    <s v="Yes"/>
    <x v="2"/>
    <n v="2.7083333333284827"/>
    <s v="Team5"/>
    <s v="Senior"/>
    <s v="Morning"/>
  </r>
  <r>
    <s v="T02717"/>
    <s v="C0143"/>
    <x v="1"/>
    <x v="2"/>
    <d v="2026-01-13T13:11:00"/>
    <d v="2026-01-14T18:11:00"/>
    <x v="4"/>
    <x v="0"/>
    <s v="No"/>
    <n v="4"/>
    <s v="Yes"/>
    <n v="29.000000000058208"/>
    <s v="No"/>
    <x v="2"/>
    <n v="1.2083333333357587"/>
    <s v="Team5"/>
    <s v="Senior"/>
    <s v="Evening"/>
  </r>
  <r>
    <s v="T02718"/>
    <s v="C3576"/>
    <x v="4"/>
    <x v="1"/>
    <d v="2026-01-26T08:26:00"/>
    <d v="2026-01-26T15:26:00"/>
    <x v="23"/>
    <x v="0"/>
    <s v="No"/>
    <n v="4"/>
    <s v="Yes"/>
    <n v="6.9999999999417923"/>
    <s v="No"/>
    <x v="2"/>
    <n v="0.29166666666424135"/>
    <s v="Team1"/>
    <s v="Junior"/>
    <s v="Morning"/>
  </r>
  <r>
    <s v="T02719"/>
    <s v="C0322"/>
    <x v="0"/>
    <x v="1"/>
    <d v="2026-03-01T03:55:00"/>
    <d v="2026-03-02T20:55:00"/>
    <x v="24"/>
    <x v="2"/>
    <s v="No"/>
    <n v="4"/>
    <s v="No"/>
    <n v="41.000000000058208"/>
    <s v="No"/>
    <x v="1"/>
    <n v="1.7083333333357587"/>
    <s v="Team4"/>
    <s v="Mid"/>
    <s v="Night"/>
  </r>
  <r>
    <s v="T02720"/>
    <s v="C4660"/>
    <x v="2"/>
    <x v="2"/>
    <d v="2026-03-06T01:20:00"/>
    <d v="2026-03-09T20:20:00"/>
    <x v="49"/>
    <x v="0"/>
    <s v="No"/>
    <n v="5"/>
    <s v="Yes"/>
    <n v="90.999999999941792"/>
    <s v="Yes"/>
    <x v="1"/>
    <n v="3.7916666666642413"/>
    <s v="Team5"/>
    <s v="Mid"/>
    <s v="Evening"/>
  </r>
  <r>
    <s v="T02721"/>
    <s v="C1850"/>
    <x v="0"/>
    <x v="0"/>
    <d v="2026-02-24T16:55:00"/>
    <d v="2026-02-24T23:55:00"/>
    <x v="3"/>
    <x v="0"/>
    <s v="No"/>
    <n v="5"/>
    <s v="Yes"/>
    <n v="7.0000000001164153"/>
    <s v="No"/>
    <x v="0"/>
    <n v="0.29166666667151731"/>
    <s v="Team5"/>
    <s v="Senior"/>
    <s v="Morning"/>
  </r>
  <r>
    <s v="T02722"/>
    <s v="C0402"/>
    <x v="3"/>
    <x v="1"/>
    <d v="2026-03-29T23:55:00"/>
    <d v="2026-04-01T20:55:00"/>
    <x v="0"/>
    <x v="0"/>
    <s v="No"/>
    <n v="4"/>
    <s v="Yes"/>
    <n v="69"/>
    <s v="Yes"/>
    <x v="1"/>
    <n v="2.875"/>
    <s v="Team1"/>
    <s v="Senior"/>
    <s v="Morning"/>
  </r>
  <r>
    <s v="T02723"/>
    <s v="C2308"/>
    <x v="4"/>
    <x v="1"/>
    <d v="2026-02-05T10:38:00"/>
    <d v="2026-02-08T02:38:00"/>
    <x v="17"/>
    <x v="1"/>
    <s v="No"/>
    <n v="5"/>
    <s v="No"/>
    <n v="63.999999999941792"/>
    <s v="Yes"/>
    <x v="0"/>
    <n v="2.6666666666642413"/>
    <s v="Team2"/>
    <s v="Junior"/>
    <s v="Night"/>
  </r>
  <r>
    <s v="T02724"/>
    <s v="C4680"/>
    <x v="4"/>
    <x v="1"/>
    <d v="2026-01-16T15:22:00"/>
    <d v="2026-01-18T16:22:00"/>
    <x v="27"/>
    <x v="0"/>
    <s v="No"/>
    <n v="3"/>
    <s v="Yes"/>
    <n v="48.999999999941792"/>
    <s v="Yes"/>
    <x v="2"/>
    <n v="2.0416666666642413"/>
    <s v="Team1"/>
    <s v="Junior"/>
    <s v="Morning"/>
  </r>
  <r>
    <s v="T02725"/>
    <s v="C4897"/>
    <x v="3"/>
    <x v="1"/>
    <d v="2026-02-28T10:59:00"/>
    <d v="2026-03-02T19:59:00"/>
    <x v="25"/>
    <x v="0"/>
    <s v="No"/>
    <n v="4"/>
    <s v="Yes"/>
    <n v="57"/>
    <s v="Yes"/>
    <x v="0"/>
    <n v="2.375"/>
    <s v="Team4"/>
    <s v="Junior"/>
    <s v="Night"/>
  </r>
  <r>
    <s v="T02726"/>
    <s v="C4730"/>
    <x v="0"/>
    <x v="0"/>
    <d v="2026-03-23T11:23:00"/>
    <d v="2026-03-24T16:23:00"/>
    <x v="24"/>
    <x v="0"/>
    <s v="No"/>
    <n v="5"/>
    <s v="Yes"/>
    <n v="28.999999999883585"/>
    <s v="No"/>
    <x v="1"/>
    <n v="1.2083333333284827"/>
    <s v="Team4"/>
    <s v="Mid"/>
    <s v="Night"/>
  </r>
  <r>
    <s v="T02727"/>
    <s v="C0939"/>
    <x v="3"/>
    <x v="0"/>
    <d v="2026-01-14T21:48:00"/>
    <d v="2026-01-16T17:48:00"/>
    <x v="13"/>
    <x v="0"/>
    <s v="Yes"/>
    <n v="3"/>
    <s v="Yes"/>
    <n v="44.000000000058208"/>
    <s v="No"/>
    <x v="2"/>
    <n v="1.8333333333357587"/>
    <s v="Team5"/>
    <s v="Junior"/>
    <s v="Evening"/>
  </r>
  <r>
    <s v="T02728"/>
    <s v="C3637"/>
    <x v="0"/>
    <x v="2"/>
    <d v="2026-01-24T04:59:00"/>
    <d v="2026-01-26T04:59:00"/>
    <x v="15"/>
    <x v="0"/>
    <s v="No"/>
    <n v="3"/>
    <s v="Yes"/>
    <n v="48"/>
    <s v="No"/>
    <x v="2"/>
    <n v="2"/>
    <s v="Team5"/>
    <s v="Junior"/>
    <s v="Evening"/>
  </r>
  <r>
    <s v="T02729"/>
    <s v="C2601"/>
    <x v="1"/>
    <x v="0"/>
    <d v="2026-03-16T23:46:00"/>
    <d v="2026-03-17T02:46:00"/>
    <x v="43"/>
    <x v="0"/>
    <s v="No"/>
    <n v="5"/>
    <s v="Yes"/>
    <n v="3"/>
    <s v="No"/>
    <x v="1"/>
    <n v="0.125"/>
    <s v="Team1"/>
    <s v="Mid"/>
    <s v="Morning"/>
  </r>
  <r>
    <s v="T02730"/>
    <s v="C0251"/>
    <x v="3"/>
    <x v="1"/>
    <d v="2026-03-10T21:27:00"/>
    <d v="2026-03-11T23:27:00"/>
    <x v="48"/>
    <x v="0"/>
    <s v="No"/>
    <n v="5"/>
    <s v="Yes"/>
    <n v="25.999999999883585"/>
    <s v="No"/>
    <x v="1"/>
    <n v="1.0833333333284827"/>
    <s v="Team1"/>
    <s v="Mid"/>
    <s v="Morning"/>
  </r>
  <r>
    <s v="T02731"/>
    <s v="C4629"/>
    <x v="3"/>
    <x v="0"/>
    <d v="2026-02-11T16:07:00"/>
    <d v="2026-02-12T14:07:00"/>
    <x v="36"/>
    <x v="1"/>
    <s v="No"/>
    <n v="4"/>
    <s v="No"/>
    <n v="21.999999999941792"/>
    <s v="No"/>
    <x v="0"/>
    <n v="0.91666666666424135"/>
    <s v="Team1"/>
    <s v="Junior"/>
    <s v="Morning"/>
  </r>
  <r>
    <s v="T02732"/>
    <s v="C2196"/>
    <x v="1"/>
    <x v="1"/>
    <d v="2026-01-05T06:58:00"/>
    <d v="2026-01-06T14:58:00"/>
    <x v="39"/>
    <x v="0"/>
    <s v="No"/>
    <n v="3"/>
    <s v="Yes"/>
    <n v="32.000000000058208"/>
    <s v="No"/>
    <x v="2"/>
    <n v="1.3333333333357587"/>
    <s v="Team5"/>
    <s v="Junior"/>
    <s v="Evening"/>
  </r>
  <r>
    <s v="T02733"/>
    <s v="C1513"/>
    <x v="3"/>
    <x v="0"/>
    <d v="2026-03-03T11:10:00"/>
    <d v="2026-03-05T02:10:00"/>
    <x v="39"/>
    <x v="0"/>
    <s v="No"/>
    <n v="3"/>
    <s v="Yes"/>
    <n v="39"/>
    <s v="No"/>
    <x v="1"/>
    <n v="1.625"/>
    <s v="Team5"/>
    <s v="Junior"/>
    <s v="Evening"/>
  </r>
  <r>
    <s v="T02734"/>
    <s v="C1415"/>
    <x v="0"/>
    <x v="2"/>
    <d v="2026-02-05T21:15:00"/>
    <d v="2026-02-09T19:15:00"/>
    <x v="14"/>
    <x v="0"/>
    <s v="No"/>
    <n v="3"/>
    <s v="Yes"/>
    <n v="94.000000000116415"/>
    <s v="Yes"/>
    <x v="0"/>
    <n v="3.9166666666715173"/>
    <s v="Team4"/>
    <s v="Senior"/>
    <s v="Night"/>
  </r>
  <r>
    <s v="T02735"/>
    <s v="C4916"/>
    <x v="0"/>
    <x v="0"/>
    <d v="2026-01-28T05:21:00"/>
    <d v="2026-01-29T02:21:00"/>
    <x v="24"/>
    <x v="0"/>
    <s v="No"/>
    <n v="5"/>
    <s v="Yes"/>
    <n v="21"/>
    <s v="No"/>
    <x v="2"/>
    <n v="0.875"/>
    <s v="Team4"/>
    <s v="Mid"/>
    <s v="Night"/>
  </r>
  <r>
    <s v="T02736"/>
    <s v="C0523"/>
    <x v="2"/>
    <x v="0"/>
    <d v="2026-03-30T05:35:00"/>
    <d v="2026-04-01T00:35:00"/>
    <x v="10"/>
    <x v="0"/>
    <s v="No"/>
    <n v="4"/>
    <s v="Yes"/>
    <n v="42.999999999941792"/>
    <s v="No"/>
    <x v="1"/>
    <n v="1.7916666666642413"/>
    <s v="Team1"/>
    <s v="Senior"/>
    <s v="Night"/>
  </r>
  <r>
    <s v="T02737"/>
    <s v="C3674"/>
    <x v="0"/>
    <x v="0"/>
    <d v="2026-03-25T23:36:00"/>
    <d v="2026-03-26T13:36:00"/>
    <x v="34"/>
    <x v="1"/>
    <s v="No"/>
    <n v="3"/>
    <s v="No"/>
    <n v="14.000000000058208"/>
    <s v="No"/>
    <x v="1"/>
    <n v="0.58333333333575865"/>
    <s v="Team3"/>
    <s v="Senior"/>
    <s v="Night"/>
  </r>
  <r>
    <s v="T02738"/>
    <s v="C1972"/>
    <x v="2"/>
    <x v="1"/>
    <d v="2026-01-01T23:52:00"/>
    <d v="2026-01-02T18:52:00"/>
    <x v="42"/>
    <x v="0"/>
    <s v="No"/>
    <n v="4"/>
    <s v="Yes"/>
    <n v="19.000000000116415"/>
    <s v="No"/>
    <x v="2"/>
    <n v="0.79166666667151731"/>
    <s v="Team1"/>
    <s v="Senior"/>
    <s v="Evening"/>
  </r>
  <r>
    <s v="T02739"/>
    <s v="C0903"/>
    <x v="1"/>
    <x v="0"/>
    <d v="2026-01-23T09:18:00"/>
    <d v="2026-01-24T05:18:00"/>
    <x v="32"/>
    <x v="0"/>
    <s v="No"/>
    <n v="5"/>
    <s v="Yes"/>
    <n v="20.000000000058208"/>
    <s v="No"/>
    <x v="2"/>
    <n v="0.83333333333575865"/>
    <s v="Team3"/>
    <s v="Mid"/>
    <s v="Evening"/>
  </r>
  <r>
    <s v="T02740"/>
    <s v="C3831"/>
    <x v="0"/>
    <x v="1"/>
    <d v="2026-03-30T02:15:00"/>
    <d v="2026-03-30T22:15:00"/>
    <x v="47"/>
    <x v="0"/>
    <s v="No"/>
    <n v="3"/>
    <s v="Yes"/>
    <n v="20.000000000058208"/>
    <s v="No"/>
    <x v="1"/>
    <n v="0.83333333333575865"/>
    <s v="Team4"/>
    <s v="Senior"/>
    <s v="Night"/>
  </r>
  <r>
    <s v="T02741"/>
    <s v="C1558"/>
    <x v="1"/>
    <x v="2"/>
    <d v="2026-01-31T00:54:00"/>
    <d v="2026-02-03T19:54:00"/>
    <x v="41"/>
    <x v="0"/>
    <s v="No"/>
    <n v="5"/>
    <s v="Yes"/>
    <n v="91.000000000116415"/>
    <s v="Yes"/>
    <x v="2"/>
    <n v="3.7916666666715173"/>
    <s v="Team5"/>
    <s v="Senior"/>
    <s v="Night"/>
  </r>
  <r>
    <s v="T02742"/>
    <s v="C1608"/>
    <x v="2"/>
    <x v="0"/>
    <d v="2026-01-28T13:54:00"/>
    <d v="2026-01-30T04:54:00"/>
    <x v="44"/>
    <x v="0"/>
    <s v="No"/>
    <n v="4"/>
    <s v="Yes"/>
    <n v="39"/>
    <s v="No"/>
    <x v="2"/>
    <n v="1.625"/>
    <s v="Team3"/>
    <s v="Senior"/>
    <s v="Evening"/>
  </r>
  <r>
    <s v="T02743"/>
    <s v="C2032"/>
    <x v="3"/>
    <x v="0"/>
    <d v="2026-03-09T03:10:00"/>
    <d v="2026-03-09T15:10:00"/>
    <x v="35"/>
    <x v="0"/>
    <s v="No"/>
    <n v="4"/>
    <s v="Yes"/>
    <n v="12"/>
    <s v="No"/>
    <x v="1"/>
    <n v="0.5"/>
    <s v="Team1"/>
    <s v="Senior"/>
    <s v="Night"/>
  </r>
  <r>
    <s v="T02744"/>
    <s v="C2215"/>
    <x v="2"/>
    <x v="1"/>
    <d v="2026-03-04T12:32:00"/>
    <d v="2026-03-06T19:32:00"/>
    <x v="5"/>
    <x v="0"/>
    <s v="No"/>
    <n v="4"/>
    <s v="Yes"/>
    <n v="54.999999999941792"/>
    <s v="Yes"/>
    <x v="1"/>
    <n v="2.2916666666642413"/>
    <s v="Team1"/>
    <s v="Senior"/>
    <s v="Evening"/>
  </r>
  <r>
    <s v="T02745"/>
    <s v="C3296"/>
    <x v="3"/>
    <x v="2"/>
    <d v="2026-03-12T07:41:00"/>
    <d v="2026-03-15T01:41:00"/>
    <x v="38"/>
    <x v="0"/>
    <s v="No"/>
    <n v="5"/>
    <s v="Yes"/>
    <n v="66"/>
    <s v="Yes"/>
    <x v="1"/>
    <n v="2.75"/>
    <s v="Team5"/>
    <s v="Senior"/>
    <s v="Evening"/>
  </r>
  <r>
    <s v="T02746"/>
    <s v="C1336"/>
    <x v="3"/>
    <x v="1"/>
    <d v="2026-01-01T03:18:00"/>
    <d v="2026-01-01T17:18:00"/>
    <x v="11"/>
    <x v="0"/>
    <s v="No"/>
    <n v="3"/>
    <s v="Yes"/>
    <n v="14.000000000058208"/>
    <s v="No"/>
    <x v="2"/>
    <n v="0.58333333333575865"/>
    <s v="Team3"/>
    <s v="Senior"/>
    <s v="Night"/>
  </r>
  <r>
    <s v="T02747"/>
    <s v="C2328"/>
    <x v="0"/>
    <x v="1"/>
    <d v="2026-03-19T15:33:00"/>
    <d v="2026-03-19T21:33:00"/>
    <x v="28"/>
    <x v="0"/>
    <s v="No"/>
    <n v="5"/>
    <s v="Yes"/>
    <n v="6"/>
    <s v="No"/>
    <x v="1"/>
    <n v="0.25"/>
    <s v="Team3"/>
    <s v="Mid"/>
    <s v="Night"/>
  </r>
  <r>
    <s v="T02748"/>
    <s v="C4310"/>
    <x v="4"/>
    <x v="1"/>
    <d v="2026-02-18T09:57:00"/>
    <d v="2026-02-19T22:57:00"/>
    <x v="31"/>
    <x v="2"/>
    <s v="No"/>
    <n v="2"/>
    <s v="No"/>
    <n v="37.000000000116415"/>
    <s v="No"/>
    <x v="0"/>
    <n v="1.5416666666715173"/>
    <s v="Team4"/>
    <s v="Senior"/>
    <s v="Evening"/>
  </r>
  <r>
    <s v="T02749"/>
    <s v="C2469"/>
    <x v="3"/>
    <x v="1"/>
    <d v="2026-03-11T17:36:00"/>
    <d v="2026-03-14T04:36:00"/>
    <x v="18"/>
    <x v="0"/>
    <s v="No"/>
    <n v="3"/>
    <s v="Yes"/>
    <n v="59.000000000058208"/>
    <s v="Yes"/>
    <x v="1"/>
    <n v="2.4583333333357587"/>
    <s v="Team1"/>
    <s v="Mid"/>
    <s v="Morning"/>
  </r>
  <r>
    <s v="T02750"/>
    <s v="C2845"/>
    <x v="1"/>
    <x v="1"/>
    <d v="2026-02-21T16:29:00"/>
    <d v="2026-02-24T05:29:00"/>
    <x v="25"/>
    <x v="1"/>
    <s v="No"/>
    <n v="4"/>
    <s v="No"/>
    <n v="61.000000000116415"/>
    <s v="Yes"/>
    <x v="0"/>
    <n v="2.5416666666715173"/>
    <s v="Team4"/>
    <s v="Junior"/>
    <s v="Night"/>
  </r>
  <r>
    <s v="T02751"/>
    <s v="C2792"/>
    <x v="0"/>
    <x v="1"/>
    <d v="2026-01-14T00:31:00"/>
    <d v="2026-01-15T00:31:00"/>
    <x v="11"/>
    <x v="1"/>
    <s v="No"/>
    <n v="5"/>
    <s v="No"/>
    <n v="24"/>
    <s v="No"/>
    <x v="2"/>
    <n v="1"/>
    <s v="Team3"/>
    <s v="Senior"/>
    <s v="Night"/>
  </r>
  <r>
    <s v="T02752"/>
    <s v="C1863"/>
    <x v="4"/>
    <x v="2"/>
    <d v="2026-02-13T08:20:00"/>
    <d v="2026-02-14T14:20:00"/>
    <x v="10"/>
    <x v="0"/>
    <s v="No"/>
    <n v="4"/>
    <s v="Yes"/>
    <n v="30"/>
    <s v="No"/>
    <x v="0"/>
    <n v="1.25"/>
    <s v="Team1"/>
    <s v="Senior"/>
    <s v="Night"/>
  </r>
  <r>
    <s v="T02753"/>
    <s v="C0607"/>
    <x v="4"/>
    <x v="0"/>
    <d v="2026-01-03T08:16:00"/>
    <d v="2026-01-04T16:16:00"/>
    <x v="12"/>
    <x v="0"/>
    <s v="No"/>
    <n v="4"/>
    <s v="Yes"/>
    <n v="31.999999999883585"/>
    <s v="No"/>
    <x v="2"/>
    <n v="1.3333333333284827"/>
    <s v="Team1"/>
    <s v="Junior"/>
    <s v="Morning"/>
  </r>
  <r>
    <s v="T02754"/>
    <s v="C3778"/>
    <x v="1"/>
    <x v="0"/>
    <d v="2026-02-26T20:05:00"/>
    <d v="2026-02-27T13:05:00"/>
    <x v="9"/>
    <x v="0"/>
    <s v="No"/>
    <n v="3"/>
    <s v="Yes"/>
    <n v="17.000000000058208"/>
    <s v="No"/>
    <x v="0"/>
    <n v="0.70833333333575865"/>
    <s v="Team1"/>
    <s v="Junior"/>
    <s v="Night"/>
  </r>
  <r>
    <s v="T02755"/>
    <s v="C1037"/>
    <x v="4"/>
    <x v="1"/>
    <d v="2026-03-28T00:49:00"/>
    <d v="2026-03-29T17:49:00"/>
    <x v="45"/>
    <x v="0"/>
    <s v="No"/>
    <n v="3"/>
    <s v="Yes"/>
    <n v="40.999999999883585"/>
    <s v="No"/>
    <x v="1"/>
    <n v="1.7083333333284827"/>
    <s v="Team4"/>
    <s v="Mid"/>
    <s v="Morning"/>
  </r>
  <r>
    <s v="T02756"/>
    <s v="C3338"/>
    <x v="4"/>
    <x v="1"/>
    <d v="2026-02-28T19:12:00"/>
    <d v="2026-03-01T13:12:00"/>
    <x v="14"/>
    <x v="0"/>
    <s v="No"/>
    <n v="4"/>
    <s v="Yes"/>
    <n v="18"/>
    <s v="No"/>
    <x v="0"/>
    <n v="0.75"/>
    <s v="Team4"/>
    <s v="Senior"/>
    <s v="Night"/>
  </r>
  <r>
    <s v="T02757"/>
    <s v="C3543"/>
    <x v="0"/>
    <x v="2"/>
    <d v="2026-02-27T23:58:00"/>
    <d v="2026-02-28T23:58:00"/>
    <x v="43"/>
    <x v="0"/>
    <s v="No"/>
    <n v="5"/>
    <s v="Yes"/>
    <n v="24"/>
    <s v="No"/>
    <x v="0"/>
    <n v="1"/>
    <s v="Team1"/>
    <s v="Mid"/>
    <s v="Morning"/>
  </r>
  <r>
    <s v="T02758"/>
    <s v="C3354"/>
    <x v="2"/>
    <x v="2"/>
    <d v="2026-01-18T13:36:00"/>
    <d v="2026-01-21T02:36:00"/>
    <x v="46"/>
    <x v="0"/>
    <s v="No"/>
    <n v="4"/>
    <s v="Yes"/>
    <n v="60.999999999941792"/>
    <s v="Yes"/>
    <x v="2"/>
    <n v="2.5416666666642413"/>
    <s v="Team5"/>
    <s v="Senior"/>
    <s v="Evening"/>
  </r>
  <r>
    <s v="T02759"/>
    <s v="C2903"/>
    <x v="3"/>
    <x v="2"/>
    <d v="2026-03-15T22:53:00"/>
    <d v="2026-03-18T13:53:00"/>
    <x v="2"/>
    <x v="0"/>
    <s v="No"/>
    <n v="4"/>
    <s v="Yes"/>
    <n v="63"/>
    <s v="Yes"/>
    <x v="1"/>
    <n v="2.625"/>
    <s v="Team3"/>
    <s v="Senior"/>
    <s v="Evening"/>
  </r>
  <r>
    <s v="T02760"/>
    <s v="C1108"/>
    <x v="4"/>
    <x v="2"/>
    <d v="2026-03-23T03:14:00"/>
    <d v="2026-03-25T06:14:00"/>
    <x v="27"/>
    <x v="0"/>
    <s v="No"/>
    <n v="4"/>
    <s v="Yes"/>
    <n v="51"/>
    <s v="Yes"/>
    <x v="1"/>
    <n v="2.125"/>
    <s v="Team1"/>
    <s v="Junior"/>
    <s v="Morning"/>
  </r>
  <r>
    <s v="T02761"/>
    <s v="C0069"/>
    <x v="4"/>
    <x v="0"/>
    <d v="2026-03-14T16:24:00"/>
    <d v="2026-03-16T02:24:00"/>
    <x v="35"/>
    <x v="0"/>
    <s v="No"/>
    <n v="3"/>
    <s v="Yes"/>
    <n v="33.999999999941792"/>
    <s v="No"/>
    <x v="1"/>
    <n v="1.4166666666642413"/>
    <s v="Team1"/>
    <s v="Senior"/>
    <s v="Night"/>
  </r>
  <r>
    <s v="T02762"/>
    <s v="C3842"/>
    <x v="3"/>
    <x v="1"/>
    <d v="2026-02-04T09:18:00"/>
    <d v="2026-02-06T13:18:00"/>
    <x v="17"/>
    <x v="2"/>
    <s v="No"/>
    <n v="5"/>
    <s v="No"/>
    <n v="52.000000000116415"/>
    <s v="Yes"/>
    <x v="0"/>
    <n v="2.1666666666715173"/>
    <s v="Team2"/>
    <s v="Junior"/>
    <s v="Night"/>
  </r>
  <r>
    <s v="T02763"/>
    <s v="C1551"/>
    <x v="0"/>
    <x v="0"/>
    <d v="2026-01-20T11:34:00"/>
    <d v="2026-01-20T17:34:00"/>
    <x v="12"/>
    <x v="0"/>
    <s v="No"/>
    <n v="4"/>
    <s v="Yes"/>
    <n v="6"/>
    <s v="No"/>
    <x v="2"/>
    <n v="0.25"/>
    <s v="Team1"/>
    <s v="Junior"/>
    <s v="Morning"/>
  </r>
  <r>
    <s v="T02764"/>
    <s v="C0614"/>
    <x v="3"/>
    <x v="2"/>
    <d v="2026-03-21T15:55:00"/>
    <d v="2026-03-23T02:55:00"/>
    <x v="15"/>
    <x v="0"/>
    <s v="No"/>
    <n v="5"/>
    <s v="Yes"/>
    <n v="35.000000000058208"/>
    <s v="No"/>
    <x v="1"/>
    <n v="1.4583333333357587"/>
    <s v="Team5"/>
    <s v="Junior"/>
    <s v="Evening"/>
  </r>
  <r>
    <s v="T02765"/>
    <s v="C0503"/>
    <x v="0"/>
    <x v="0"/>
    <d v="2026-02-04T11:27:00"/>
    <d v="2026-02-04T20:27:00"/>
    <x v="2"/>
    <x v="0"/>
    <s v="No"/>
    <n v="4"/>
    <s v="Yes"/>
    <n v="9"/>
    <s v="No"/>
    <x v="0"/>
    <n v="0.375"/>
    <s v="Team3"/>
    <s v="Senior"/>
    <s v="Evening"/>
  </r>
  <r>
    <s v="T02766"/>
    <s v="C1428"/>
    <x v="0"/>
    <x v="1"/>
    <d v="2026-02-23T04:40:00"/>
    <d v="2026-02-25T21:40:00"/>
    <x v="11"/>
    <x v="0"/>
    <s v="No"/>
    <n v="3"/>
    <s v="Yes"/>
    <n v="65.000000000058208"/>
    <s v="Yes"/>
    <x v="0"/>
    <n v="2.7083333333357587"/>
    <s v="Team3"/>
    <s v="Senior"/>
    <s v="Night"/>
  </r>
  <r>
    <s v="T02767"/>
    <s v="C4754"/>
    <x v="4"/>
    <x v="0"/>
    <d v="2026-01-18T21:48:00"/>
    <d v="2026-01-20T09:48:00"/>
    <x v="40"/>
    <x v="0"/>
    <s v="No"/>
    <n v="3"/>
    <s v="Yes"/>
    <n v="36"/>
    <s v="No"/>
    <x v="2"/>
    <n v="1.5"/>
    <s v="Team4"/>
    <s v="Senior"/>
    <s v="Morning"/>
  </r>
  <r>
    <s v="T02768"/>
    <s v="C4126"/>
    <x v="4"/>
    <x v="0"/>
    <d v="2026-03-20T00:03:00"/>
    <d v="2026-03-20T03:03:00"/>
    <x v="49"/>
    <x v="1"/>
    <s v="No"/>
    <n v="4"/>
    <s v="No"/>
    <n v="3"/>
    <s v="No"/>
    <x v="1"/>
    <n v="0.125"/>
    <s v="Team5"/>
    <s v="Mid"/>
    <s v="Evening"/>
  </r>
  <r>
    <s v="T02769"/>
    <s v="C4605"/>
    <x v="1"/>
    <x v="2"/>
    <d v="2026-02-08T15:50:00"/>
    <d v="2026-02-11T18:50:00"/>
    <x v="10"/>
    <x v="1"/>
    <s v="No"/>
    <n v="4"/>
    <s v="No"/>
    <n v="75"/>
    <s v="Yes"/>
    <x v="0"/>
    <n v="3.125"/>
    <s v="Team1"/>
    <s v="Senior"/>
    <s v="Night"/>
  </r>
  <r>
    <s v="T02770"/>
    <s v="C1659"/>
    <x v="0"/>
    <x v="2"/>
    <d v="2026-02-21T06:39:00"/>
    <d v="2026-02-24T09:39:00"/>
    <x v="39"/>
    <x v="0"/>
    <s v="No"/>
    <n v="4"/>
    <s v="Yes"/>
    <n v="75"/>
    <s v="Yes"/>
    <x v="0"/>
    <n v="3.125"/>
    <s v="Team5"/>
    <s v="Junior"/>
    <s v="Evening"/>
  </r>
  <r>
    <s v="T02771"/>
    <s v="C0634"/>
    <x v="1"/>
    <x v="2"/>
    <d v="2026-03-12T09:25:00"/>
    <d v="2026-03-13T18:25:00"/>
    <x v="22"/>
    <x v="0"/>
    <s v="No"/>
    <n v="5"/>
    <s v="Yes"/>
    <n v="33"/>
    <s v="No"/>
    <x v="1"/>
    <n v="1.375"/>
    <s v="Team4"/>
    <s v="Junior"/>
    <s v="Morning"/>
  </r>
  <r>
    <s v="T02772"/>
    <s v="C1625"/>
    <x v="4"/>
    <x v="1"/>
    <d v="2026-03-12T20:18:00"/>
    <d v="2026-03-15T00:18:00"/>
    <x v="3"/>
    <x v="0"/>
    <s v="No"/>
    <n v="4"/>
    <s v="Yes"/>
    <n v="51.999999999941792"/>
    <s v="Yes"/>
    <x v="1"/>
    <n v="2.1666666666642413"/>
    <s v="Team5"/>
    <s v="Senior"/>
    <s v="Morning"/>
  </r>
  <r>
    <s v="T02773"/>
    <s v="C1778"/>
    <x v="3"/>
    <x v="1"/>
    <d v="2026-03-03T08:18:00"/>
    <d v="2026-03-04T14:18:00"/>
    <x v="14"/>
    <x v="1"/>
    <s v="No"/>
    <n v="3"/>
    <s v="No"/>
    <n v="30"/>
    <s v="No"/>
    <x v="1"/>
    <n v="1.25"/>
    <s v="Team4"/>
    <s v="Senior"/>
    <s v="Night"/>
  </r>
  <r>
    <s v="T02774"/>
    <s v="C1936"/>
    <x v="4"/>
    <x v="0"/>
    <d v="2026-03-12T12:05:00"/>
    <d v="2026-03-14T00:05:00"/>
    <x v="34"/>
    <x v="0"/>
    <s v="No"/>
    <n v="3"/>
    <s v="Yes"/>
    <n v="36"/>
    <s v="No"/>
    <x v="1"/>
    <n v="1.5"/>
    <s v="Team3"/>
    <s v="Senior"/>
    <s v="Night"/>
  </r>
  <r>
    <s v="T02775"/>
    <s v="C0218"/>
    <x v="4"/>
    <x v="2"/>
    <d v="2026-01-26T09:01:00"/>
    <d v="2026-01-27T12:01:00"/>
    <x v="46"/>
    <x v="0"/>
    <s v="No"/>
    <n v="4"/>
    <s v="Yes"/>
    <n v="27"/>
    <s v="No"/>
    <x v="2"/>
    <n v="1.125"/>
    <s v="Team5"/>
    <s v="Senior"/>
    <s v="Evening"/>
  </r>
  <r>
    <s v="T02776"/>
    <s v="C2448"/>
    <x v="4"/>
    <x v="0"/>
    <d v="2026-01-10T17:45:00"/>
    <d v="2026-01-11T21:45:00"/>
    <x v="40"/>
    <x v="0"/>
    <s v="No"/>
    <n v="5"/>
    <s v="Yes"/>
    <n v="27.999999999941792"/>
    <s v="No"/>
    <x v="2"/>
    <n v="1.1666666666642413"/>
    <s v="Team4"/>
    <s v="Senior"/>
    <s v="Morning"/>
  </r>
  <r>
    <s v="T02777"/>
    <s v="C2804"/>
    <x v="3"/>
    <x v="2"/>
    <d v="2026-01-14T23:17:00"/>
    <d v="2026-01-17T05:17:00"/>
    <x v="35"/>
    <x v="0"/>
    <s v="No"/>
    <n v="4"/>
    <s v="Yes"/>
    <n v="54"/>
    <s v="Yes"/>
    <x v="2"/>
    <n v="2.25"/>
    <s v="Team1"/>
    <s v="Senior"/>
    <s v="Night"/>
  </r>
  <r>
    <s v="T02778"/>
    <s v="C0374"/>
    <x v="1"/>
    <x v="2"/>
    <d v="2026-01-13T06:38:00"/>
    <d v="2026-01-13T16:38:00"/>
    <x v="6"/>
    <x v="1"/>
    <s v="No"/>
    <n v="3"/>
    <s v="No"/>
    <n v="10.000000000116415"/>
    <s v="No"/>
    <x v="2"/>
    <n v="0.41666666667151731"/>
    <s v="Team3"/>
    <s v="Mid"/>
    <s v="Night"/>
  </r>
  <r>
    <s v="T02779"/>
    <s v="C3701"/>
    <x v="4"/>
    <x v="1"/>
    <d v="2026-01-23T21:16:00"/>
    <d v="2026-01-25T14:16:00"/>
    <x v="22"/>
    <x v="0"/>
    <s v="No"/>
    <n v="4"/>
    <s v="Yes"/>
    <n v="41.000000000058208"/>
    <s v="No"/>
    <x v="2"/>
    <n v="1.7083333333357587"/>
    <s v="Team4"/>
    <s v="Junior"/>
    <s v="Morning"/>
  </r>
  <r>
    <s v="T02780"/>
    <s v="C1723"/>
    <x v="0"/>
    <x v="2"/>
    <d v="2026-02-09T05:13:00"/>
    <d v="2026-02-10T01:13:00"/>
    <x v="15"/>
    <x v="2"/>
    <s v="No"/>
    <n v="3"/>
    <s v="No"/>
    <n v="19.999999999883585"/>
    <s v="No"/>
    <x v="0"/>
    <n v="0.83333333332848269"/>
    <s v="Team5"/>
    <s v="Junior"/>
    <s v="Evening"/>
  </r>
  <r>
    <s v="T02781"/>
    <s v="C4940"/>
    <x v="1"/>
    <x v="2"/>
    <d v="2026-01-18T15:38:00"/>
    <d v="2026-01-19T08:38:00"/>
    <x v="11"/>
    <x v="0"/>
    <s v="No"/>
    <n v="4"/>
    <s v="Yes"/>
    <n v="17.000000000058208"/>
    <s v="No"/>
    <x v="2"/>
    <n v="0.70833333333575865"/>
    <s v="Team3"/>
    <s v="Senior"/>
    <s v="Night"/>
  </r>
  <r>
    <s v="T02782"/>
    <s v="C2340"/>
    <x v="3"/>
    <x v="2"/>
    <d v="2026-03-06T10:04:00"/>
    <d v="2026-03-08T21:04:00"/>
    <x v="34"/>
    <x v="0"/>
    <s v="No"/>
    <n v="5"/>
    <s v="Yes"/>
    <n v="59.000000000058208"/>
    <s v="Yes"/>
    <x v="1"/>
    <n v="2.4583333333357587"/>
    <s v="Team3"/>
    <s v="Senior"/>
    <s v="Night"/>
  </r>
  <r>
    <s v="T02783"/>
    <s v="C3393"/>
    <x v="2"/>
    <x v="2"/>
    <d v="2026-01-15T11:27:00"/>
    <d v="2026-01-19T06:27:00"/>
    <x v="35"/>
    <x v="1"/>
    <s v="No"/>
    <n v="2"/>
    <s v="No"/>
    <n v="91.000000000116415"/>
    <s v="Yes"/>
    <x v="2"/>
    <n v="3.7916666666715173"/>
    <s v="Team1"/>
    <s v="Senior"/>
    <s v="Night"/>
  </r>
  <r>
    <s v="T02784"/>
    <s v="C4294"/>
    <x v="1"/>
    <x v="0"/>
    <d v="2026-03-22T22:31:00"/>
    <d v="2026-03-24T07:31:00"/>
    <x v="19"/>
    <x v="1"/>
    <s v="No"/>
    <n v="2"/>
    <s v="No"/>
    <n v="33"/>
    <s v="No"/>
    <x v="1"/>
    <n v="1.375"/>
    <s v="Team5"/>
    <s v="Mid"/>
    <s v="Night"/>
  </r>
  <r>
    <s v="T02785"/>
    <s v="C4501"/>
    <x v="3"/>
    <x v="0"/>
    <d v="2026-03-30T12:09:00"/>
    <d v="2026-04-01T08:09:00"/>
    <x v="8"/>
    <x v="0"/>
    <s v="No"/>
    <n v="5"/>
    <s v="Yes"/>
    <n v="44.000000000058208"/>
    <s v="No"/>
    <x v="1"/>
    <n v="1.8333333333357587"/>
    <s v="Team5"/>
    <s v="Senior"/>
    <s v="Morning"/>
  </r>
  <r>
    <s v="T02786"/>
    <s v="C3183"/>
    <x v="4"/>
    <x v="2"/>
    <d v="2026-02-21T04:28:00"/>
    <d v="2026-02-21T16:28:00"/>
    <x v="39"/>
    <x v="0"/>
    <s v="No"/>
    <n v="4"/>
    <s v="Yes"/>
    <n v="12"/>
    <s v="No"/>
    <x v="0"/>
    <n v="0.5"/>
    <s v="Team5"/>
    <s v="Junior"/>
    <s v="Evening"/>
  </r>
  <r>
    <s v="T02787"/>
    <s v="C3927"/>
    <x v="2"/>
    <x v="0"/>
    <d v="2026-02-28T19:42:00"/>
    <d v="2026-03-02T04:42:00"/>
    <x v="49"/>
    <x v="1"/>
    <s v="No"/>
    <n v="4"/>
    <s v="No"/>
    <n v="33"/>
    <s v="No"/>
    <x v="0"/>
    <n v="1.375"/>
    <s v="Team5"/>
    <s v="Mid"/>
    <s v="Evening"/>
  </r>
  <r>
    <s v="T02788"/>
    <s v="C2967"/>
    <x v="1"/>
    <x v="1"/>
    <d v="2026-03-06T01:09:00"/>
    <d v="2026-03-07T05:09:00"/>
    <x v="7"/>
    <x v="0"/>
    <s v="No"/>
    <n v="4"/>
    <s v="Yes"/>
    <n v="27.999999999941792"/>
    <s v="No"/>
    <x v="1"/>
    <n v="1.1666666666642413"/>
    <s v="Team2"/>
    <s v="Junior"/>
    <s v="Night"/>
  </r>
  <r>
    <s v="T02789"/>
    <s v="C2078"/>
    <x v="1"/>
    <x v="0"/>
    <d v="2026-02-11T16:49:00"/>
    <d v="2026-02-12T20:49:00"/>
    <x v="31"/>
    <x v="0"/>
    <s v="No"/>
    <n v="5"/>
    <s v="Yes"/>
    <n v="27.999999999941792"/>
    <s v="No"/>
    <x v="0"/>
    <n v="1.1666666666642413"/>
    <s v="Team4"/>
    <s v="Senior"/>
    <s v="Evening"/>
  </r>
  <r>
    <s v="T02790"/>
    <s v="C1721"/>
    <x v="0"/>
    <x v="2"/>
    <d v="2026-01-04T16:32:00"/>
    <d v="2026-01-07T14:32:00"/>
    <x v="13"/>
    <x v="0"/>
    <s v="No"/>
    <n v="4"/>
    <s v="Yes"/>
    <n v="70.000000000116415"/>
    <s v="Yes"/>
    <x v="2"/>
    <n v="2.9166666666715173"/>
    <s v="Team5"/>
    <s v="Junior"/>
    <s v="Evening"/>
  </r>
  <r>
    <s v="T02791"/>
    <s v="C0471"/>
    <x v="1"/>
    <x v="1"/>
    <d v="2026-03-09T00:11:00"/>
    <d v="2026-03-09T22:11:00"/>
    <x v="43"/>
    <x v="0"/>
    <s v="No"/>
    <n v="4"/>
    <s v="Yes"/>
    <n v="21.999999999941792"/>
    <s v="No"/>
    <x v="1"/>
    <n v="0.91666666666424135"/>
    <s v="Team1"/>
    <s v="Mid"/>
    <s v="Morning"/>
  </r>
  <r>
    <s v="T02792"/>
    <s v="C4371"/>
    <x v="0"/>
    <x v="0"/>
    <d v="2026-03-02T08:48:00"/>
    <d v="2026-03-03T07:48:00"/>
    <x v="48"/>
    <x v="0"/>
    <s v="Yes"/>
    <n v="4"/>
    <s v="Yes"/>
    <n v="22.999999999883585"/>
    <s v="No"/>
    <x v="1"/>
    <n v="0.95833333332848269"/>
    <s v="Team1"/>
    <s v="Mid"/>
    <s v="Morning"/>
  </r>
  <r>
    <s v="T02793"/>
    <s v="C1069"/>
    <x v="1"/>
    <x v="0"/>
    <d v="2026-03-20T09:13:00"/>
    <d v="2026-03-21T00:13:00"/>
    <x v="37"/>
    <x v="0"/>
    <s v="No"/>
    <n v="4"/>
    <s v="Yes"/>
    <n v="15"/>
    <s v="No"/>
    <x v="1"/>
    <n v="0.625"/>
    <s v="Team5"/>
    <s v="Junior"/>
    <s v="Evening"/>
  </r>
  <r>
    <s v="T02794"/>
    <s v="C3934"/>
    <x v="1"/>
    <x v="0"/>
    <d v="2026-02-02T13:09:00"/>
    <d v="2026-02-04T09:09:00"/>
    <x v="29"/>
    <x v="0"/>
    <s v="No"/>
    <n v="4"/>
    <s v="Yes"/>
    <n v="43.999999999883585"/>
    <s v="No"/>
    <x v="0"/>
    <n v="1.8333333333284827"/>
    <s v="Team3"/>
    <s v="Mid"/>
    <s v="Evening"/>
  </r>
  <r>
    <s v="T02795"/>
    <s v="C0502"/>
    <x v="0"/>
    <x v="1"/>
    <d v="2026-02-18T01:30:00"/>
    <d v="2026-02-20T20:30:00"/>
    <x v="49"/>
    <x v="0"/>
    <s v="No"/>
    <n v="4"/>
    <s v="Yes"/>
    <n v="66.999999999941792"/>
    <s v="Yes"/>
    <x v="0"/>
    <n v="2.7916666666642413"/>
    <s v="Team5"/>
    <s v="Mid"/>
    <s v="Evening"/>
  </r>
  <r>
    <s v="T02796"/>
    <s v="C0188"/>
    <x v="4"/>
    <x v="1"/>
    <d v="2026-01-01T18:44:00"/>
    <d v="2026-01-03T10:44:00"/>
    <x v="7"/>
    <x v="2"/>
    <s v="No"/>
    <n v="3"/>
    <s v="No"/>
    <n v="40.000000000116415"/>
    <s v="No"/>
    <x v="2"/>
    <n v="1.6666666666715173"/>
    <s v="Team2"/>
    <s v="Junior"/>
    <s v="Night"/>
  </r>
  <r>
    <s v="T02797"/>
    <s v="C1289"/>
    <x v="0"/>
    <x v="0"/>
    <d v="2026-01-13T12:58:00"/>
    <d v="2026-01-14T23:58:00"/>
    <x v="9"/>
    <x v="0"/>
    <s v="No"/>
    <n v="3"/>
    <s v="Yes"/>
    <n v="35.000000000058208"/>
    <s v="No"/>
    <x v="2"/>
    <n v="1.4583333333357587"/>
    <s v="Team1"/>
    <s v="Junior"/>
    <s v="Night"/>
  </r>
  <r>
    <s v="T02798"/>
    <s v="C4886"/>
    <x v="2"/>
    <x v="1"/>
    <d v="2026-03-21T09:05:00"/>
    <d v="2026-03-22T21:05:00"/>
    <x v="17"/>
    <x v="0"/>
    <s v="No"/>
    <n v="4"/>
    <s v="Yes"/>
    <n v="36"/>
    <s v="No"/>
    <x v="1"/>
    <n v="1.5"/>
    <s v="Team2"/>
    <s v="Junior"/>
    <s v="Night"/>
  </r>
  <r>
    <s v="T02799"/>
    <s v="C1911"/>
    <x v="4"/>
    <x v="0"/>
    <d v="2026-02-03T10:48:00"/>
    <d v="2026-02-04T08:48:00"/>
    <x v="27"/>
    <x v="0"/>
    <s v="No"/>
    <n v="5"/>
    <s v="Yes"/>
    <n v="22.000000000116415"/>
    <s v="No"/>
    <x v="0"/>
    <n v="0.91666666667151731"/>
    <s v="Team1"/>
    <s v="Junior"/>
    <s v="Morning"/>
  </r>
  <r>
    <s v="T02800"/>
    <s v="C2187"/>
    <x v="1"/>
    <x v="2"/>
    <d v="2026-01-28T17:40:00"/>
    <d v="2026-01-31T11:40:00"/>
    <x v="35"/>
    <x v="0"/>
    <s v="Yes"/>
    <n v="4"/>
    <s v="Yes"/>
    <n v="66"/>
    <s v="Yes"/>
    <x v="2"/>
    <n v="2.75"/>
    <s v="Team1"/>
    <s v="Senior"/>
    <s v="Night"/>
  </r>
  <r>
    <s v="T02801"/>
    <s v="C2855"/>
    <x v="0"/>
    <x v="2"/>
    <d v="2026-01-28T04:14:00"/>
    <d v="2026-01-29T09:14:00"/>
    <x v="39"/>
    <x v="0"/>
    <s v="No"/>
    <n v="4"/>
    <s v="Yes"/>
    <n v="29.000000000058208"/>
    <s v="No"/>
    <x v="2"/>
    <n v="1.2083333333357587"/>
    <s v="Team5"/>
    <s v="Junior"/>
    <s v="Evening"/>
  </r>
  <r>
    <s v="T02802"/>
    <s v="C1058"/>
    <x v="3"/>
    <x v="1"/>
    <d v="2026-01-02T10:52:00"/>
    <d v="2026-01-02T20:52:00"/>
    <x v="20"/>
    <x v="0"/>
    <s v="No"/>
    <n v="3"/>
    <s v="Yes"/>
    <n v="9.9999999999417923"/>
    <s v="No"/>
    <x v="2"/>
    <n v="0.41666666666424135"/>
    <s v="Team4"/>
    <s v="Junior"/>
    <s v="Evening"/>
  </r>
  <r>
    <s v="T02803"/>
    <s v="C1740"/>
    <x v="3"/>
    <x v="2"/>
    <d v="2026-03-22T11:07:00"/>
    <d v="2026-03-23T18:07:00"/>
    <x v="20"/>
    <x v="0"/>
    <s v="No"/>
    <n v="4"/>
    <s v="Yes"/>
    <n v="31.000000000116415"/>
    <s v="No"/>
    <x v="1"/>
    <n v="1.2916666666715173"/>
    <s v="Team4"/>
    <s v="Junior"/>
    <s v="Evening"/>
  </r>
  <r>
    <s v="T02804"/>
    <s v="C4964"/>
    <x v="4"/>
    <x v="1"/>
    <d v="2026-03-01T11:33:00"/>
    <d v="2026-03-03T02:33:00"/>
    <x v="28"/>
    <x v="0"/>
    <s v="No"/>
    <n v="3"/>
    <s v="Yes"/>
    <n v="39"/>
    <s v="No"/>
    <x v="1"/>
    <n v="1.625"/>
    <s v="Team3"/>
    <s v="Mid"/>
    <s v="Night"/>
  </r>
  <r>
    <s v="T02805"/>
    <s v="C2369"/>
    <x v="1"/>
    <x v="0"/>
    <d v="2026-03-22T22:21:00"/>
    <d v="2026-03-23T05:21:00"/>
    <x v="24"/>
    <x v="0"/>
    <s v="No"/>
    <n v="4"/>
    <s v="Yes"/>
    <n v="6.9999999999417923"/>
    <s v="No"/>
    <x v="1"/>
    <n v="0.29166666666424135"/>
    <s v="Team4"/>
    <s v="Mid"/>
    <s v="Night"/>
  </r>
  <r>
    <s v="T02806"/>
    <s v="C4132"/>
    <x v="3"/>
    <x v="0"/>
    <d v="2026-02-11T02:52:00"/>
    <d v="2026-02-11T08:52:00"/>
    <x v="21"/>
    <x v="0"/>
    <s v="No"/>
    <n v="5"/>
    <s v="Yes"/>
    <n v="6"/>
    <s v="No"/>
    <x v="0"/>
    <n v="0.25"/>
    <s v="Team4"/>
    <s v="Senior"/>
    <s v="Night"/>
  </r>
  <r>
    <s v="T02807"/>
    <s v="C4190"/>
    <x v="3"/>
    <x v="2"/>
    <d v="2026-02-04T15:06:00"/>
    <d v="2026-02-04T21:06:00"/>
    <x v="33"/>
    <x v="0"/>
    <s v="No"/>
    <n v="5"/>
    <s v="Yes"/>
    <n v="6"/>
    <s v="No"/>
    <x v="0"/>
    <n v="0.25"/>
    <s v="Team5"/>
    <s v="Junior"/>
    <s v="Night"/>
  </r>
  <r>
    <s v="T02808"/>
    <s v="C1527"/>
    <x v="3"/>
    <x v="0"/>
    <d v="2026-01-03T20:08:00"/>
    <d v="2026-01-04T21:08:00"/>
    <x v="13"/>
    <x v="0"/>
    <s v="Yes"/>
    <n v="4"/>
    <s v="Yes"/>
    <n v="25.000000000116415"/>
    <s v="No"/>
    <x v="2"/>
    <n v="1.0416666666715173"/>
    <s v="Team5"/>
    <s v="Junior"/>
    <s v="Evening"/>
  </r>
  <r>
    <s v="T02809"/>
    <s v="C1078"/>
    <x v="1"/>
    <x v="0"/>
    <d v="2026-02-24T19:44:00"/>
    <d v="2026-02-26T14:44:00"/>
    <x v="0"/>
    <x v="0"/>
    <s v="No"/>
    <n v="3"/>
    <s v="Yes"/>
    <n v="42.999999999941792"/>
    <s v="No"/>
    <x v="0"/>
    <n v="1.7916666666642413"/>
    <s v="Team1"/>
    <s v="Senior"/>
    <s v="Morning"/>
  </r>
  <r>
    <s v="T02810"/>
    <s v="C2546"/>
    <x v="3"/>
    <x v="2"/>
    <d v="2026-01-06T20:42:00"/>
    <d v="2026-01-09T00:42:00"/>
    <x v="7"/>
    <x v="0"/>
    <s v="No"/>
    <n v="4"/>
    <s v="Yes"/>
    <n v="51.999999999941792"/>
    <s v="Yes"/>
    <x v="2"/>
    <n v="2.1666666666642413"/>
    <s v="Team2"/>
    <s v="Junior"/>
    <s v="Night"/>
  </r>
  <r>
    <s v="T02811"/>
    <s v="C3883"/>
    <x v="1"/>
    <x v="2"/>
    <d v="2026-02-18T03:31:00"/>
    <d v="2026-02-19T00:31:00"/>
    <x v="30"/>
    <x v="0"/>
    <s v="No"/>
    <n v="4"/>
    <s v="Yes"/>
    <n v="21"/>
    <s v="No"/>
    <x v="0"/>
    <n v="0.875"/>
    <s v="Team4"/>
    <s v="Mid"/>
    <s v="Night"/>
  </r>
  <r>
    <s v="T02812"/>
    <s v="C1872"/>
    <x v="3"/>
    <x v="1"/>
    <d v="2026-02-11T23:05:00"/>
    <d v="2026-02-14T03:05:00"/>
    <x v="12"/>
    <x v="0"/>
    <s v="No"/>
    <n v="4"/>
    <s v="Yes"/>
    <n v="51.999999999941792"/>
    <s v="Yes"/>
    <x v="0"/>
    <n v="2.1666666666642413"/>
    <s v="Team1"/>
    <s v="Junior"/>
    <s v="Morning"/>
  </r>
  <r>
    <s v="T02813"/>
    <s v="C4462"/>
    <x v="4"/>
    <x v="0"/>
    <d v="2026-01-29T01:33:00"/>
    <d v="2026-01-29T07:33:00"/>
    <x v="49"/>
    <x v="1"/>
    <s v="No"/>
    <n v="5"/>
    <s v="No"/>
    <n v="6"/>
    <s v="No"/>
    <x v="2"/>
    <n v="0.25"/>
    <s v="Team5"/>
    <s v="Mid"/>
    <s v="Evening"/>
  </r>
  <r>
    <s v="T02814"/>
    <s v="C1770"/>
    <x v="3"/>
    <x v="2"/>
    <d v="2026-03-30T20:23:00"/>
    <d v="2026-04-02T14:23:00"/>
    <x v="3"/>
    <x v="0"/>
    <s v="No"/>
    <n v="4"/>
    <s v="Yes"/>
    <n v="66"/>
    <s v="Yes"/>
    <x v="1"/>
    <n v="2.75"/>
    <s v="Team5"/>
    <s v="Senior"/>
    <s v="Morning"/>
  </r>
  <r>
    <s v="T02815"/>
    <s v="C1872"/>
    <x v="3"/>
    <x v="2"/>
    <d v="2026-03-06T04:00:00"/>
    <d v="2026-03-07T10:00:00"/>
    <x v="6"/>
    <x v="0"/>
    <s v="No"/>
    <n v="4"/>
    <s v="Yes"/>
    <n v="30"/>
    <s v="No"/>
    <x v="1"/>
    <n v="1.25"/>
    <s v="Team3"/>
    <s v="Mid"/>
    <s v="Night"/>
  </r>
  <r>
    <s v="T02816"/>
    <s v="C2407"/>
    <x v="0"/>
    <x v="1"/>
    <d v="2026-01-25T04:17:00"/>
    <d v="2026-01-26T04:17:00"/>
    <x v="30"/>
    <x v="0"/>
    <s v="No"/>
    <n v="3"/>
    <s v="Yes"/>
    <n v="24"/>
    <s v="No"/>
    <x v="2"/>
    <n v="1"/>
    <s v="Team4"/>
    <s v="Mid"/>
    <s v="Night"/>
  </r>
  <r>
    <s v="T02817"/>
    <s v="C2435"/>
    <x v="1"/>
    <x v="0"/>
    <d v="2026-01-19T06:38:00"/>
    <d v="2026-01-20T03:38:00"/>
    <x v="7"/>
    <x v="1"/>
    <s v="No"/>
    <n v="4"/>
    <s v="No"/>
    <n v="21"/>
    <s v="No"/>
    <x v="2"/>
    <n v="0.875"/>
    <s v="Team2"/>
    <s v="Junior"/>
    <s v="Night"/>
  </r>
  <r>
    <s v="T02818"/>
    <s v="C3977"/>
    <x v="2"/>
    <x v="1"/>
    <d v="2026-03-13T04:27:00"/>
    <d v="2026-03-14T10:27:00"/>
    <x v="16"/>
    <x v="0"/>
    <s v="No"/>
    <n v="4"/>
    <s v="Yes"/>
    <n v="30"/>
    <s v="No"/>
    <x v="1"/>
    <n v="1.25"/>
    <s v="Team3"/>
    <s v="Junior"/>
    <s v="Evening"/>
  </r>
  <r>
    <s v="T02819"/>
    <s v="C1601"/>
    <x v="4"/>
    <x v="1"/>
    <d v="2026-01-13T23:13:00"/>
    <d v="2026-01-15T23:13:00"/>
    <x v="8"/>
    <x v="0"/>
    <s v="No"/>
    <n v="2"/>
    <s v="Yes"/>
    <n v="48"/>
    <s v="No"/>
    <x v="2"/>
    <n v="2"/>
    <s v="Team5"/>
    <s v="Senior"/>
    <s v="Morning"/>
  </r>
  <r>
    <s v="T02820"/>
    <s v="C3300"/>
    <x v="4"/>
    <x v="1"/>
    <d v="2026-03-30T14:20:00"/>
    <d v="2026-03-30T19:20:00"/>
    <x v="43"/>
    <x v="0"/>
    <s v="No"/>
    <n v="4"/>
    <s v="Yes"/>
    <n v="5.0000000000582077"/>
    <s v="No"/>
    <x v="1"/>
    <n v="0.20833333333575865"/>
    <s v="Team1"/>
    <s v="Mid"/>
    <s v="Morning"/>
  </r>
  <r>
    <s v="T02821"/>
    <s v="C4974"/>
    <x v="3"/>
    <x v="2"/>
    <d v="2026-02-01T13:17:00"/>
    <d v="2026-02-03T04:17:00"/>
    <x v="15"/>
    <x v="0"/>
    <s v="No"/>
    <n v="4"/>
    <s v="Yes"/>
    <n v="39"/>
    <s v="No"/>
    <x v="0"/>
    <n v="1.625"/>
    <s v="Team5"/>
    <s v="Junior"/>
    <s v="Evening"/>
  </r>
  <r>
    <s v="T02822"/>
    <s v="C2961"/>
    <x v="2"/>
    <x v="1"/>
    <d v="2026-02-08T00:10:00"/>
    <d v="2026-02-08T06:10:00"/>
    <x v="47"/>
    <x v="0"/>
    <s v="No"/>
    <n v="4"/>
    <s v="Yes"/>
    <n v="6"/>
    <s v="No"/>
    <x v="0"/>
    <n v="0.25"/>
    <s v="Team4"/>
    <s v="Senior"/>
    <s v="Night"/>
  </r>
  <r>
    <s v="T02823"/>
    <s v="C4792"/>
    <x v="3"/>
    <x v="2"/>
    <d v="2026-03-29T15:52:00"/>
    <d v="2026-03-31T12:52:00"/>
    <x v="30"/>
    <x v="1"/>
    <s v="No"/>
    <n v="4"/>
    <s v="No"/>
    <n v="45"/>
    <s v="No"/>
    <x v="1"/>
    <n v="1.875"/>
    <s v="Team4"/>
    <s v="Mid"/>
    <s v="Night"/>
  </r>
  <r>
    <s v="T02824"/>
    <s v="C4210"/>
    <x v="1"/>
    <x v="2"/>
    <d v="2026-02-13T02:18:00"/>
    <d v="2026-02-14T14:18:00"/>
    <x v="41"/>
    <x v="0"/>
    <s v="No"/>
    <n v="5"/>
    <s v="Yes"/>
    <n v="36"/>
    <s v="No"/>
    <x v="0"/>
    <n v="1.5"/>
    <s v="Team5"/>
    <s v="Senior"/>
    <s v="Night"/>
  </r>
  <r>
    <s v="T02825"/>
    <s v="C4857"/>
    <x v="2"/>
    <x v="0"/>
    <d v="2026-03-10T12:49:00"/>
    <d v="2026-03-10T15:49:00"/>
    <x v="11"/>
    <x v="0"/>
    <s v="No"/>
    <n v="4"/>
    <s v="Yes"/>
    <n v="3"/>
    <s v="No"/>
    <x v="1"/>
    <n v="0.125"/>
    <s v="Team3"/>
    <s v="Senior"/>
    <s v="Night"/>
  </r>
  <r>
    <s v="T02826"/>
    <s v="C2916"/>
    <x v="2"/>
    <x v="1"/>
    <d v="2026-02-25T17:22:00"/>
    <d v="2026-02-27T22:22:00"/>
    <x v="14"/>
    <x v="0"/>
    <s v="No"/>
    <n v="4"/>
    <s v="Yes"/>
    <n v="52.999999999883585"/>
    <s v="Yes"/>
    <x v="0"/>
    <n v="2.2083333333284827"/>
    <s v="Team4"/>
    <s v="Senior"/>
    <s v="Night"/>
  </r>
  <r>
    <s v="T02827"/>
    <s v="C2448"/>
    <x v="3"/>
    <x v="0"/>
    <d v="2026-01-30T03:53:00"/>
    <d v="2026-01-31T22:53:00"/>
    <x v="31"/>
    <x v="2"/>
    <s v="No"/>
    <n v="4"/>
    <s v="No"/>
    <n v="42.999999999941792"/>
    <s v="No"/>
    <x v="2"/>
    <n v="1.7916666666642413"/>
    <s v="Team4"/>
    <s v="Senior"/>
    <s v="Evening"/>
  </r>
  <r>
    <s v="T02828"/>
    <s v="C2140"/>
    <x v="2"/>
    <x v="1"/>
    <d v="2026-03-20T19:35:00"/>
    <d v="2026-03-21T05:35:00"/>
    <x v="36"/>
    <x v="2"/>
    <s v="No"/>
    <n v="5"/>
    <s v="No"/>
    <n v="10.000000000116415"/>
    <s v="No"/>
    <x v="1"/>
    <n v="0.41666666667151731"/>
    <s v="Team1"/>
    <s v="Junior"/>
    <s v="Morning"/>
  </r>
  <r>
    <s v="T02829"/>
    <s v="C2264"/>
    <x v="4"/>
    <x v="1"/>
    <d v="2026-02-18T12:06:00"/>
    <d v="2026-02-20T08:06:00"/>
    <x v="7"/>
    <x v="0"/>
    <s v="Yes"/>
    <n v="3"/>
    <s v="Yes"/>
    <n v="44.000000000058208"/>
    <s v="No"/>
    <x v="0"/>
    <n v="1.8333333333357587"/>
    <s v="Team2"/>
    <s v="Junior"/>
    <s v="Night"/>
  </r>
  <r>
    <s v="T02830"/>
    <s v="C4776"/>
    <x v="2"/>
    <x v="1"/>
    <d v="2026-03-05T12:05:00"/>
    <d v="2026-03-06T17:05:00"/>
    <x v="19"/>
    <x v="0"/>
    <s v="No"/>
    <n v="5"/>
    <s v="Yes"/>
    <n v="29.000000000058208"/>
    <s v="No"/>
    <x v="1"/>
    <n v="1.2083333333357587"/>
    <s v="Team5"/>
    <s v="Mid"/>
    <s v="Night"/>
  </r>
  <r>
    <s v="T02831"/>
    <s v="C0447"/>
    <x v="2"/>
    <x v="1"/>
    <d v="2026-03-19T15:16:00"/>
    <d v="2026-03-21T22:16:00"/>
    <x v="43"/>
    <x v="0"/>
    <s v="No"/>
    <n v="4"/>
    <s v="Yes"/>
    <n v="54.999999999941792"/>
    <s v="Yes"/>
    <x v="1"/>
    <n v="2.2916666666642413"/>
    <s v="Team1"/>
    <s v="Mid"/>
    <s v="Morning"/>
  </r>
  <r>
    <s v="T02832"/>
    <s v="C3854"/>
    <x v="0"/>
    <x v="1"/>
    <d v="2026-02-07T17:49:00"/>
    <d v="2026-02-08T09:49:00"/>
    <x v="2"/>
    <x v="0"/>
    <s v="No"/>
    <n v="3"/>
    <s v="Yes"/>
    <n v="16.000000000116415"/>
    <s v="No"/>
    <x v="0"/>
    <n v="0.66666666667151731"/>
    <s v="Team3"/>
    <s v="Senior"/>
    <s v="Evening"/>
  </r>
  <r>
    <s v="T02833"/>
    <s v="C4396"/>
    <x v="3"/>
    <x v="2"/>
    <d v="2026-01-19T22:30:00"/>
    <d v="2026-01-21T19:30:00"/>
    <x v="20"/>
    <x v="0"/>
    <s v="No"/>
    <n v="5"/>
    <s v="Yes"/>
    <n v="45"/>
    <s v="No"/>
    <x v="2"/>
    <n v="1.875"/>
    <s v="Team4"/>
    <s v="Junior"/>
    <s v="Evening"/>
  </r>
  <r>
    <s v="T02834"/>
    <s v="C0512"/>
    <x v="1"/>
    <x v="0"/>
    <d v="2026-03-09T22:34:00"/>
    <d v="2026-03-10T13:34:00"/>
    <x v="1"/>
    <x v="0"/>
    <s v="No"/>
    <n v="5"/>
    <s v="Yes"/>
    <n v="15"/>
    <s v="No"/>
    <x v="1"/>
    <n v="0.625"/>
    <s v="Team4"/>
    <s v="Senior"/>
    <s v="Evening"/>
  </r>
  <r>
    <s v="T02835"/>
    <s v="C2527"/>
    <x v="4"/>
    <x v="0"/>
    <d v="2026-03-24T16:45:00"/>
    <d v="2026-03-26T13:45:00"/>
    <x v="17"/>
    <x v="0"/>
    <s v="No"/>
    <n v="4"/>
    <s v="Yes"/>
    <n v="45"/>
    <s v="No"/>
    <x v="1"/>
    <n v="1.875"/>
    <s v="Team2"/>
    <s v="Junior"/>
    <s v="Night"/>
  </r>
  <r>
    <s v="T02836"/>
    <s v="C0143"/>
    <x v="0"/>
    <x v="0"/>
    <d v="2026-02-12T13:48:00"/>
    <d v="2026-02-13T06:48:00"/>
    <x v="49"/>
    <x v="0"/>
    <s v="No"/>
    <n v="4"/>
    <s v="Yes"/>
    <n v="17.000000000058208"/>
    <s v="No"/>
    <x v="0"/>
    <n v="0.70833333333575865"/>
    <s v="Team5"/>
    <s v="Mid"/>
    <s v="Evening"/>
  </r>
  <r>
    <s v="T02837"/>
    <s v="C2563"/>
    <x v="0"/>
    <x v="2"/>
    <d v="2026-02-08T19:09:00"/>
    <d v="2026-02-10T18:09:00"/>
    <x v="27"/>
    <x v="0"/>
    <s v="No"/>
    <n v="5"/>
    <s v="Yes"/>
    <n v="46.999999999883585"/>
    <s v="No"/>
    <x v="0"/>
    <n v="1.9583333333284827"/>
    <s v="Team1"/>
    <s v="Junior"/>
    <s v="Morning"/>
  </r>
  <r>
    <s v="T02838"/>
    <s v="C4819"/>
    <x v="2"/>
    <x v="1"/>
    <d v="2026-03-29T04:48:00"/>
    <d v="2026-03-29T12:48:00"/>
    <x v="12"/>
    <x v="0"/>
    <s v="No"/>
    <n v="3"/>
    <s v="Yes"/>
    <n v="8.0000000000582077"/>
    <s v="No"/>
    <x v="1"/>
    <n v="0.33333333333575865"/>
    <s v="Team1"/>
    <s v="Junior"/>
    <s v="Morning"/>
  </r>
  <r>
    <s v="T02839"/>
    <s v="C3342"/>
    <x v="2"/>
    <x v="0"/>
    <d v="2026-03-11T20:33:00"/>
    <d v="2026-03-13T03:33:00"/>
    <x v="32"/>
    <x v="0"/>
    <s v="No"/>
    <n v="5"/>
    <s v="Yes"/>
    <n v="31.000000000116415"/>
    <s v="No"/>
    <x v="1"/>
    <n v="1.2916666666715173"/>
    <s v="Team3"/>
    <s v="Mid"/>
    <s v="Evening"/>
  </r>
  <r>
    <s v="T02840"/>
    <s v="C2235"/>
    <x v="3"/>
    <x v="2"/>
    <d v="2026-01-31T05:49:00"/>
    <d v="2026-01-31T20:49:00"/>
    <x v="22"/>
    <x v="1"/>
    <s v="No"/>
    <n v="3"/>
    <s v="No"/>
    <n v="15"/>
    <s v="No"/>
    <x v="2"/>
    <n v="0.625"/>
    <s v="Team4"/>
    <s v="Junior"/>
    <s v="Morning"/>
  </r>
  <r>
    <s v="T02841"/>
    <s v="C0925"/>
    <x v="3"/>
    <x v="2"/>
    <d v="2026-02-05T05:54:00"/>
    <d v="2026-02-08T18:54:00"/>
    <x v="30"/>
    <x v="0"/>
    <s v="No"/>
    <n v="4"/>
    <s v="Yes"/>
    <n v="84.999999999941792"/>
    <s v="Yes"/>
    <x v="0"/>
    <n v="3.5416666666642413"/>
    <s v="Team4"/>
    <s v="Mid"/>
    <s v="Night"/>
  </r>
  <r>
    <s v="T02842"/>
    <s v="C3012"/>
    <x v="0"/>
    <x v="2"/>
    <d v="2026-02-13T18:10:00"/>
    <d v="2026-02-14T23:10:00"/>
    <x v="40"/>
    <x v="2"/>
    <s v="No"/>
    <n v="3"/>
    <s v="No"/>
    <n v="29.000000000058208"/>
    <s v="No"/>
    <x v="0"/>
    <n v="1.2083333333357587"/>
    <s v="Team4"/>
    <s v="Senior"/>
    <s v="Morning"/>
  </r>
  <r>
    <s v="T02843"/>
    <s v="C0513"/>
    <x v="0"/>
    <x v="2"/>
    <d v="2026-02-07T12:15:00"/>
    <d v="2026-02-10T16:15:00"/>
    <x v="11"/>
    <x v="0"/>
    <s v="No"/>
    <n v="4"/>
    <s v="Yes"/>
    <n v="76.000000000116415"/>
    <s v="Yes"/>
    <x v="0"/>
    <n v="3.1666666666715173"/>
    <s v="Team3"/>
    <s v="Senior"/>
    <s v="Night"/>
  </r>
  <r>
    <s v="T02844"/>
    <s v="C0458"/>
    <x v="2"/>
    <x v="1"/>
    <d v="2026-03-24T09:44:00"/>
    <d v="2026-03-25T10:44:00"/>
    <x v="44"/>
    <x v="0"/>
    <s v="No"/>
    <n v="5"/>
    <s v="Yes"/>
    <n v="25.000000000116415"/>
    <s v="No"/>
    <x v="1"/>
    <n v="1.0416666666715173"/>
    <s v="Team3"/>
    <s v="Senior"/>
    <s v="Evening"/>
  </r>
  <r>
    <s v="T02845"/>
    <s v="C1839"/>
    <x v="4"/>
    <x v="1"/>
    <d v="2026-03-19T20:05:00"/>
    <d v="2026-03-21T08:05:00"/>
    <x v="44"/>
    <x v="0"/>
    <s v="No"/>
    <n v="4"/>
    <s v="Yes"/>
    <n v="36"/>
    <s v="No"/>
    <x v="1"/>
    <n v="1.5"/>
    <s v="Team3"/>
    <s v="Senior"/>
    <s v="Evening"/>
  </r>
  <r>
    <s v="T02846"/>
    <s v="C0202"/>
    <x v="1"/>
    <x v="2"/>
    <d v="2026-03-29T11:12:00"/>
    <d v="2026-04-02T05:12:00"/>
    <x v="26"/>
    <x v="0"/>
    <s v="No"/>
    <n v="5"/>
    <s v="Yes"/>
    <n v="90"/>
    <s v="Yes"/>
    <x v="1"/>
    <n v="3.75"/>
    <s v="Team5"/>
    <s v="Senior"/>
    <s v="Night"/>
  </r>
  <r>
    <s v="T02847"/>
    <s v="C2084"/>
    <x v="1"/>
    <x v="0"/>
    <d v="2026-01-01T07:18:00"/>
    <d v="2026-01-02T22:18:00"/>
    <x v="3"/>
    <x v="0"/>
    <s v="Yes"/>
    <n v="4"/>
    <s v="Yes"/>
    <n v="39"/>
    <s v="No"/>
    <x v="2"/>
    <n v="1.625"/>
    <s v="Team5"/>
    <s v="Senior"/>
    <s v="Morning"/>
  </r>
  <r>
    <s v="T02848"/>
    <s v="C1732"/>
    <x v="1"/>
    <x v="1"/>
    <d v="2026-02-23T00:07:00"/>
    <d v="2026-02-23T11:07:00"/>
    <x v="49"/>
    <x v="0"/>
    <s v="No"/>
    <n v="5"/>
    <s v="Yes"/>
    <n v="10.999999999883585"/>
    <s v="No"/>
    <x v="0"/>
    <n v="0.45833333332848269"/>
    <s v="Team5"/>
    <s v="Mid"/>
    <s v="Evening"/>
  </r>
  <r>
    <s v="T02849"/>
    <s v="C2095"/>
    <x v="4"/>
    <x v="2"/>
    <d v="2026-01-12T07:29:00"/>
    <d v="2026-01-14T11:29:00"/>
    <x v="0"/>
    <x v="2"/>
    <s v="No"/>
    <n v="4"/>
    <s v="No"/>
    <n v="52.000000000116415"/>
    <s v="Yes"/>
    <x v="2"/>
    <n v="2.1666666666715173"/>
    <s v="Team1"/>
    <s v="Senior"/>
    <s v="Morning"/>
  </r>
  <r>
    <s v="T02850"/>
    <s v="C4895"/>
    <x v="4"/>
    <x v="2"/>
    <d v="2026-01-20T19:49:00"/>
    <d v="2026-01-24T16:49:00"/>
    <x v="21"/>
    <x v="0"/>
    <s v="No"/>
    <n v="5"/>
    <s v="Yes"/>
    <n v="93"/>
    <s v="Yes"/>
    <x v="2"/>
    <n v="3.875"/>
    <s v="Team4"/>
    <s v="Senior"/>
    <s v="Night"/>
  </r>
  <r>
    <s v="T02851"/>
    <s v="C4402"/>
    <x v="0"/>
    <x v="1"/>
    <d v="2026-01-21T19:45:00"/>
    <d v="2026-01-24T10:45:00"/>
    <x v="30"/>
    <x v="0"/>
    <s v="No"/>
    <n v="4"/>
    <s v="Yes"/>
    <n v="63"/>
    <s v="Yes"/>
    <x v="2"/>
    <n v="2.625"/>
    <s v="Team4"/>
    <s v="Mid"/>
    <s v="Night"/>
  </r>
  <r>
    <s v="T02852"/>
    <s v="C0881"/>
    <x v="4"/>
    <x v="0"/>
    <d v="2026-02-20T14:22:00"/>
    <d v="2026-02-21T01:22:00"/>
    <x v="46"/>
    <x v="0"/>
    <s v="No"/>
    <n v="4"/>
    <s v="Yes"/>
    <n v="10.999999999883585"/>
    <s v="No"/>
    <x v="0"/>
    <n v="0.45833333332848269"/>
    <s v="Team5"/>
    <s v="Senior"/>
    <s v="Evening"/>
  </r>
  <r>
    <s v="T02853"/>
    <s v="C3079"/>
    <x v="2"/>
    <x v="2"/>
    <d v="2026-01-26T03:44:00"/>
    <d v="2026-01-29T06:44:00"/>
    <x v="40"/>
    <x v="0"/>
    <s v="Yes"/>
    <n v="3"/>
    <s v="Yes"/>
    <n v="75"/>
    <s v="Yes"/>
    <x v="2"/>
    <n v="3.125"/>
    <s v="Team4"/>
    <s v="Senior"/>
    <s v="Morning"/>
  </r>
  <r>
    <s v="T02854"/>
    <s v="C2207"/>
    <x v="4"/>
    <x v="1"/>
    <d v="2026-03-09T15:11:00"/>
    <d v="2026-03-12T03:11:00"/>
    <x v="15"/>
    <x v="0"/>
    <s v="No"/>
    <n v="4"/>
    <s v="Yes"/>
    <n v="60"/>
    <s v="Yes"/>
    <x v="1"/>
    <n v="2.5"/>
    <s v="Team5"/>
    <s v="Junior"/>
    <s v="Evening"/>
  </r>
  <r>
    <s v="T02855"/>
    <s v="C1372"/>
    <x v="1"/>
    <x v="0"/>
    <d v="2026-02-26T13:24:00"/>
    <d v="2026-02-26T18:24:00"/>
    <x v="14"/>
    <x v="0"/>
    <s v="No"/>
    <n v="5"/>
    <s v="Yes"/>
    <n v="5.0000000000582077"/>
    <s v="No"/>
    <x v="0"/>
    <n v="0.20833333333575865"/>
    <s v="Team4"/>
    <s v="Senior"/>
    <s v="Night"/>
  </r>
  <r>
    <s v="T02856"/>
    <s v="C1398"/>
    <x v="1"/>
    <x v="2"/>
    <d v="2026-03-15T00:53:00"/>
    <d v="2026-03-17T06:53:00"/>
    <x v="19"/>
    <x v="0"/>
    <s v="No"/>
    <n v="5"/>
    <s v="Yes"/>
    <n v="54"/>
    <s v="Yes"/>
    <x v="1"/>
    <n v="2.25"/>
    <s v="Team5"/>
    <s v="Mid"/>
    <s v="Night"/>
  </r>
  <r>
    <s v="T02857"/>
    <s v="C3490"/>
    <x v="2"/>
    <x v="1"/>
    <d v="2026-03-19T11:30:00"/>
    <d v="2026-03-20T11:30:00"/>
    <x v="5"/>
    <x v="0"/>
    <s v="No"/>
    <n v="4"/>
    <s v="Yes"/>
    <n v="24"/>
    <s v="No"/>
    <x v="1"/>
    <n v="1"/>
    <s v="Team1"/>
    <s v="Senior"/>
    <s v="Evening"/>
  </r>
  <r>
    <s v="T02858"/>
    <s v="C3021"/>
    <x v="3"/>
    <x v="0"/>
    <d v="2026-02-26T21:24:00"/>
    <d v="2026-02-28T04:24:00"/>
    <x v="13"/>
    <x v="0"/>
    <s v="No"/>
    <n v="5"/>
    <s v="Yes"/>
    <n v="30.999999999941792"/>
    <s v="No"/>
    <x v="0"/>
    <n v="1.2916666666642413"/>
    <s v="Team5"/>
    <s v="Junior"/>
    <s v="Evening"/>
  </r>
  <r>
    <s v="T02859"/>
    <s v="C2363"/>
    <x v="1"/>
    <x v="0"/>
    <d v="2026-02-04T19:02:00"/>
    <d v="2026-02-06T04:02:00"/>
    <x v="38"/>
    <x v="0"/>
    <s v="Yes"/>
    <n v="3"/>
    <s v="Yes"/>
    <n v="33"/>
    <s v="No"/>
    <x v="0"/>
    <n v="1.375"/>
    <s v="Team5"/>
    <s v="Senior"/>
    <s v="Evening"/>
  </r>
  <r>
    <s v="T02860"/>
    <s v="C2934"/>
    <x v="4"/>
    <x v="1"/>
    <d v="2026-01-15T04:40:00"/>
    <d v="2026-01-16T12:40:00"/>
    <x v="34"/>
    <x v="1"/>
    <s v="No"/>
    <n v="2"/>
    <s v="No"/>
    <n v="32.000000000058208"/>
    <s v="No"/>
    <x v="2"/>
    <n v="1.3333333333357587"/>
    <s v="Team3"/>
    <s v="Senior"/>
    <s v="Night"/>
  </r>
  <r>
    <s v="T02861"/>
    <s v="C3569"/>
    <x v="0"/>
    <x v="2"/>
    <d v="2026-01-19T16:28:00"/>
    <d v="2026-01-21T10:28:00"/>
    <x v="18"/>
    <x v="0"/>
    <s v="No"/>
    <n v="3"/>
    <s v="Yes"/>
    <n v="42"/>
    <s v="No"/>
    <x v="2"/>
    <n v="1.75"/>
    <s v="Team1"/>
    <s v="Mid"/>
    <s v="Morning"/>
  </r>
  <r>
    <s v="T02862"/>
    <s v="C2482"/>
    <x v="1"/>
    <x v="2"/>
    <d v="2026-03-02T19:23:00"/>
    <d v="2026-03-04T02:23:00"/>
    <x v="15"/>
    <x v="0"/>
    <s v="Yes"/>
    <n v="2"/>
    <s v="Yes"/>
    <n v="31.000000000116415"/>
    <s v="No"/>
    <x v="1"/>
    <n v="1.2916666666715173"/>
    <s v="Team5"/>
    <s v="Junior"/>
    <s v="Evening"/>
  </r>
  <r>
    <s v="T02863"/>
    <s v="C0210"/>
    <x v="0"/>
    <x v="1"/>
    <d v="2026-01-18T03:06:00"/>
    <d v="2026-01-19T04:06:00"/>
    <x v="39"/>
    <x v="0"/>
    <s v="No"/>
    <n v="3"/>
    <s v="Yes"/>
    <n v="24.999999999941792"/>
    <s v="No"/>
    <x v="2"/>
    <n v="1.0416666666642413"/>
    <s v="Team5"/>
    <s v="Junior"/>
    <s v="Evening"/>
  </r>
  <r>
    <s v="T02864"/>
    <s v="C2575"/>
    <x v="4"/>
    <x v="1"/>
    <d v="2026-02-15T14:49:00"/>
    <d v="2026-02-16T03:49:00"/>
    <x v="30"/>
    <x v="0"/>
    <s v="No"/>
    <n v="5"/>
    <s v="Yes"/>
    <n v="13.000000000116415"/>
    <s v="No"/>
    <x v="0"/>
    <n v="0.54166666667151731"/>
    <s v="Team4"/>
    <s v="Mid"/>
    <s v="Night"/>
  </r>
  <r>
    <s v="T02865"/>
    <s v="C0086"/>
    <x v="3"/>
    <x v="1"/>
    <d v="2026-02-08T11:21:00"/>
    <d v="2026-02-09T23:21:00"/>
    <x v="7"/>
    <x v="0"/>
    <s v="No"/>
    <n v="3"/>
    <s v="Yes"/>
    <n v="36"/>
    <s v="No"/>
    <x v="0"/>
    <n v="1.5"/>
    <s v="Team2"/>
    <s v="Junior"/>
    <s v="Night"/>
  </r>
  <r>
    <s v="T02866"/>
    <s v="C3675"/>
    <x v="0"/>
    <x v="0"/>
    <d v="2026-03-03T18:44:00"/>
    <d v="2026-03-03T23:44:00"/>
    <x v="40"/>
    <x v="0"/>
    <s v="No"/>
    <n v="4"/>
    <s v="Yes"/>
    <n v="5.0000000000582077"/>
    <s v="No"/>
    <x v="1"/>
    <n v="0.20833333333575865"/>
    <s v="Team4"/>
    <s v="Senior"/>
    <s v="Morning"/>
  </r>
  <r>
    <s v="T02867"/>
    <s v="C3209"/>
    <x v="3"/>
    <x v="2"/>
    <d v="2026-02-06T06:45:00"/>
    <d v="2026-02-08T12:45:00"/>
    <x v="41"/>
    <x v="0"/>
    <s v="Yes"/>
    <n v="3"/>
    <s v="Yes"/>
    <n v="54"/>
    <s v="Yes"/>
    <x v="0"/>
    <n v="2.25"/>
    <s v="Team5"/>
    <s v="Senior"/>
    <s v="Night"/>
  </r>
  <r>
    <s v="T02868"/>
    <s v="C1160"/>
    <x v="1"/>
    <x v="0"/>
    <d v="2026-03-08T18:07:00"/>
    <d v="2026-03-09T04:07:00"/>
    <x v="27"/>
    <x v="0"/>
    <s v="No"/>
    <n v="3"/>
    <s v="Yes"/>
    <n v="9.9999999999417923"/>
    <s v="No"/>
    <x v="1"/>
    <n v="0.41666666666424135"/>
    <s v="Team1"/>
    <s v="Junior"/>
    <s v="Morning"/>
  </r>
  <r>
    <s v="T02869"/>
    <s v="C2495"/>
    <x v="3"/>
    <x v="2"/>
    <d v="2026-02-26T04:32:00"/>
    <d v="2026-02-28T19:32:00"/>
    <x v="43"/>
    <x v="0"/>
    <s v="No"/>
    <n v="3"/>
    <s v="Yes"/>
    <n v="63"/>
    <s v="Yes"/>
    <x v="0"/>
    <n v="2.625"/>
    <s v="Team1"/>
    <s v="Mid"/>
    <s v="Morning"/>
  </r>
  <r>
    <s v="T02870"/>
    <s v="C1295"/>
    <x v="2"/>
    <x v="1"/>
    <d v="2026-03-15T02:46:00"/>
    <d v="2026-03-17T12:46:00"/>
    <x v="7"/>
    <x v="0"/>
    <s v="No"/>
    <n v="5"/>
    <s v="Yes"/>
    <n v="58.000000000116415"/>
    <s v="Yes"/>
    <x v="1"/>
    <n v="2.4166666666715173"/>
    <s v="Team2"/>
    <s v="Junior"/>
    <s v="Night"/>
  </r>
  <r>
    <s v="T02871"/>
    <s v="C3006"/>
    <x v="4"/>
    <x v="1"/>
    <d v="2026-02-17T17:56:00"/>
    <d v="2026-02-19T23:56:00"/>
    <x v="49"/>
    <x v="0"/>
    <s v="No"/>
    <n v="4"/>
    <s v="Yes"/>
    <n v="54"/>
    <s v="Yes"/>
    <x v="0"/>
    <n v="2.25"/>
    <s v="Team5"/>
    <s v="Mid"/>
    <s v="Evening"/>
  </r>
  <r>
    <s v="T02872"/>
    <s v="C3253"/>
    <x v="1"/>
    <x v="1"/>
    <d v="2026-02-25T02:25:00"/>
    <d v="2026-02-26T11:25:00"/>
    <x v="28"/>
    <x v="1"/>
    <s v="No"/>
    <n v="4"/>
    <s v="No"/>
    <n v="33"/>
    <s v="No"/>
    <x v="0"/>
    <n v="1.375"/>
    <s v="Team3"/>
    <s v="Mid"/>
    <s v="Night"/>
  </r>
  <r>
    <s v="T02873"/>
    <s v="C0231"/>
    <x v="2"/>
    <x v="1"/>
    <d v="2026-01-30T22:30:00"/>
    <d v="2026-02-01T00:30:00"/>
    <x v="30"/>
    <x v="0"/>
    <s v="No"/>
    <n v="4"/>
    <s v="Yes"/>
    <n v="26.000000000058208"/>
    <s v="No"/>
    <x v="2"/>
    <n v="1.0833333333357587"/>
    <s v="Team4"/>
    <s v="Mid"/>
    <s v="Night"/>
  </r>
  <r>
    <s v="T02874"/>
    <s v="C1127"/>
    <x v="3"/>
    <x v="2"/>
    <d v="2026-01-30T03:46:00"/>
    <d v="2026-02-01T09:46:00"/>
    <x v="15"/>
    <x v="0"/>
    <s v="No"/>
    <n v="5"/>
    <s v="Yes"/>
    <n v="54"/>
    <s v="Yes"/>
    <x v="2"/>
    <n v="2.25"/>
    <s v="Team5"/>
    <s v="Junior"/>
    <s v="Evening"/>
  </r>
  <r>
    <s v="T02875"/>
    <s v="C0423"/>
    <x v="2"/>
    <x v="2"/>
    <d v="2026-01-29T23:41:00"/>
    <d v="2026-02-01T13:41:00"/>
    <x v="35"/>
    <x v="0"/>
    <s v="No"/>
    <n v="3"/>
    <s v="Yes"/>
    <n v="62.000000000058208"/>
    <s v="Yes"/>
    <x v="2"/>
    <n v="2.5833333333357587"/>
    <s v="Team1"/>
    <s v="Senior"/>
    <s v="Night"/>
  </r>
  <r>
    <s v="T02876"/>
    <s v="C3471"/>
    <x v="2"/>
    <x v="2"/>
    <d v="2026-01-06T23:31:00"/>
    <d v="2026-01-10T05:31:00"/>
    <x v="10"/>
    <x v="0"/>
    <s v="No"/>
    <n v="4"/>
    <s v="Yes"/>
    <n v="78"/>
    <s v="Yes"/>
    <x v="2"/>
    <n v="3.25"/>
    <s v="Team1"/>
    <s v="Senior"/>
    <s v="Night"/>
  </r>
  <r>
    <s v="T02877"/>
    <s v="C4383"/>
    <x v="3"/>
    <x v="2"/>
    <d v="2026-02-11T01:38:00"/>
    <d v="2026-02-11T07:38:00"/>
    <x v="27"/>
    <x v="0"/>
    <s v="No"/>
    <n v="3"/>
    <s v="Yes"/>
    <n v="6"/>
    <s v="No"/>
    <x v="0"/>
    <n v="0.25"/>
    <s v="Team1"/>
    <s v="Junior"/>
    <s v="Morning"/>
  </r>
  <r>
    <s v="T02878"/>
    <s v="C1398"/>
    <x v="0"/>
    <x v="2"/>
    <d v="2026-02-15T18:35:00"/>
    <d v="2026-02-16T05:35:00"/>
    <x v="29"/>
    <x v="0"/>
    <s v="No"/>
    <n v="3"/>
    <s v="Yes"/>
    <n v="11.000000000058208"/>
    <s v="No"/>
    <x v="0"/>
    <n v="0.45833333333575865"/>
    <s v="Team3"/>
    <s v="Mid"/>
    <s v="Evening"/>
  </r>
  <r>
    <s v="T02879"/>
    <s v="C2056"/>
    <x v="0"/>
    <x v="2"/>
    <d v="2026-02-19T17:19:00"/>
    <d v="2026-02-21T00:19:00"/>
    <x v="34"/>
    <x v="0"/>
    <s v="No"/>
    <n v="3"/>
    <s v="Yes"/>
    <n v="30.999999999941792"/>
    <s v="No"/>
    <x v="0"/>
    <n v="1.2916666666642413"/>
    <s v="Team3"/>
    <s v="Senior"/>
    <s v="Night"/>
  </r>
  <r>
    <s v="T02880"/>
    <s v="C1797"/>
    <x v="4"/>
    <x v="1"/>
    <d v="2026-01-15T13:45:00"/>
    <d v="2026-01-17T10:45:00"/>
    <x v="32"/>
    <x v="0"/>
    <s v="No"/>
    <n v="4"/>
    <s v="Yes"/>
    <n v="45"/>
    <s v="No"/>
    <x v="2"/>
    <n v="1.875"/>
    <s v="Team3"/>
    <s v="Mid"/>
    <s v="Evening"/>
  </r>
  <r>
    <s v="T02881"/>
    <s v="C4462"/>
    <x v="0"/>
    <x v="2"/>
    <d v="2026-03-04T11:55:00"/>
    <d v="2026-03-07T16:55:00"/>
    <x v="16"/>
    <x v="0"/>
    <s v="No"/>
    <n v="3"/>
    <s v="Yes"/>
    <n v="76.999999999883585"/>
    <s v="Yes"/>
    <x v="1"/>
    <n v="3.2083333333284827"/>
    <s v="Team3"/>
    <s v="Junior"/>
    <s v="Evening"/>
  </r>
  <r>
    <s v="T02882"/>
    <s v="C0166"/>
    <x v="3"/>
    <x v="0"/>
    <d v="2026-01-30T01:37:00"/>
    <d v="2026-01-30T22:37:00"/>
    <x v="7"/>
    <x v="0"/>
    <s v="No"/>
    <n v="4"/>
    <s v="Yes"/>
    <n v="21"/>
    <s v="No"/>
    <x v="2"/>
    <n v="0.875"/>
    <s v="Team2"/>
    <s v="Junior"/>
    <s v="Night"/>
  </r>
  <r>
    <s v="T02883"/>
    <s v="C1471"/>
    <x v="2"/>
    <x v="1"/>
    <d v="2026-03-14T02:22:00"/>
    <d v="2026-03-15T09:22:00"/>
    <x v="9"/>
    <x v="0"/>
    <s v="No"/>
    <n v="4"/>
    <s v="Yes"/>
    <n v="30.999999999941792"/>
    <s v="No"/>
    <x v="1"/>
    <n v="1.2916666666642413"/>
    <s v="Team1"/>
    <s v="Junior"/>
    <s v="Night"/>
  </r>
  <r>
    <s v="T02884"/>
    <s v="C4889"/>
    <x v="1"/>
    <x v="2"/>
    <d v="2026-03-25T17:09:00"/>
    <d v="2026-03-27T18:09:00"/>
    <x v="28"/>
    <x v="0"/>
    <s v="No"/>
    <n v="4"/>
    <s v="Yes"/>
    <n v="48.999999999941792"/>
    <s v="Yes"/>
    <x v="1"/>
    <n v="2.0416666666642413"/>
    <s v="Team3"/>
    <s v="Mid"/>
    <s v="Night"/>
  </r>
  <r>
    <s v="T02885"/>
    <s v="C0611"/>
    <x v="2"/>
    <x v="0"/>
    <d v="2026-01-03T22:31:00"/>
    <d v="2026-01-04T21:31:00"/>
    <x v="23"/>
    <x v="0"/>
    <s v="No"/>
    <n v="4"/>
    <s v="Yes"/>
    <n v="22.999999999883585"/>
    <s v="No"/>
    <x v="2"/>
    <n v="0.95833333332848269"/>
    <s v="Team1"/>
    <s v="Junior"/>
    <s v="Morning"/>
  </r>
  <r>
    <s v="T02886"/>
    <s v="C1304"/>
    <x v="3"/>
    <x v="2"/>
    <d v="2026-01-10T03:44:00"/>
    <d v="2026-01-11T13:44:00"/>
    <x v="29"/>
    <x v="2"/>
    <s v="No"/>
    <n v="5"/>
    <s v="No"/>
    <n v="34.000000000116415"/>
    <s v="No"/>
    <x v="2"/>
    <n v="1.4166666666715173"/>
    <s v="Team3"/>
    <s v="Mid"/>
    <s v="Evening"/>
  </r>
  <r>
    <s v="T02887"/>
    <s v="C3424"/>
    <x v="0"/>
    <x v="2"/>
    <d v="2026-01-25T00:00:00"/>
    <d v="2026-01-27T08:00:00"/>
    <x v="17"/>
    <x v="1"/>
    <s v="No"/>
    <n v="4"/>
    <s v="No"/>
    <n v="56.000000000058208"/>
    <s v="Yes"/>
    <x v="2"/>
    <n v="2.3333333333357587"/>
    <s v="Team2"/>
    <s v="Junior"/>
    <s v="Night"/>
  </r>
  <r>
    <s v="T02888"/>
    <s v="C2907"/>
    <x v="1"/>
    <x v="2"/>
    <d v="2026-01-21T14:17:00"/>
    <d v="2026-01-23T13:17:00"/>
    <x v="35"/>
    <x v="0"/>
    <s v="No"/>
    <n v="4"/>
    <s v="Yes"/>
    <n v="47.000000000058208"/>
    <s v="No"/>
    <x v="2"/>
    <n v="1.9583333333357587"/>
    <s v="Team1"/>
    <s v="Senior"/>
    <s v="Night"/>
  </r>
  <r>
    <s v="T02889"/>
    <s v="C3465"/>
    <x v="4"/>
    <x v="1"/>
    <d v="2026-02-08T04:48:00"/>
    <d v="2026-02-09T11:48:00"/>
    <x v="15"/>
    <x v="0"/>
    <s v="No"/>
    <n v="3"/>
    <s v="Yes"/>
    <n v="31.000000000116415"/>
    <s v="No"/>
    <x v="0"/>
    <n v="1.2916666666715173"/>
    <s v="Team5"/>
    <s v="Junior"/>
    <s v="Evening"/>
  </r>
  <r>
    <s v="T02890"/>
    <s v="C3980"/>
    <x v="4"/>
    <x v="2"/>
    <d v="2026-01-05T06:43:00"/>
    <d v="2026-01-07T01:43:00"/>
    <x v="31"/>
    <x v="0"/>
    <s v="No"/>
    <n v="4"/>
    <s v="Yes"/>
    <n v="42.999999999941792"/>
    <s v="No"/>
    <x v="2"/>
    <n v="1.7916666666642413"/>
    <s v="Team4"/>
    <s v="Senior"/>
    <s v="Evening"/>
  </r>
  <r>
    <s v="T02891"/>
    <s v="C4493"/>
    <x v="1"/>
    <x v="1"/>
    <d v="2026-01-01T20:23:00"/>
    <d v="2026-01-03T16:23:00"/>
    <x v="19"/>
    <x v="0"/>
    <s v="No"/>
    <n v="3"/>
    <s v="Yes"/>
    <n v="43.999999999883585"/>
    <s v="No"/>
    <x v="2"/>
    <n v="1.8333333333284827"/>
    <s v="Team5"/>
    <s v="Mid"/>
    <s v="Night"/>
  </r>
  <r>
    <s v="T02892"/>
    <s v="C4359"/>
    <x v="0"/>
    <x v="2"/>
    <d v="2026-03-22T07:03:00"/>
    <d v="2026-03-25T03:03:00"/>
    <x v="33"/>
    <x v="1"/>
    <s v="No"/>
    <n v="5"/>
    <s v="No"/>
    <n v="68.000000000058208"/>
    <s v="Yes"/>
    <x v="1"/>
    <n v="2.8333333333357587"/>
    <s v="Team5"/>
    <s v="Junior"/>
    <s v="Night"/>
  </r>
  <r>
    <s v="T02893"/>
    <s v="C4188"/>
    <x v="0"/>
    <x v="2"/>
    <d v="2026-01-04T14:37:00"/>
    <d v="2026-01-04T23:37:00"/>
    <x v="23"/>
    <x v="0"/>
    <s v="No"/>
    <n v="4"/>
    <s v="Yes"/>
    <n v="9"/>
    <s v="No"/>
    <x v="2"/>
    <n v="0.375"/>
    <s v="Team1"/>
    <s v="Junior"/>
    <s v="Morning"/>
  </r>
  <r>
    <s v="T02894"/>
    <s v="C1642"/>
    <x v="4"/>
    <x v="2"/>
    <d v="2026-03-10T12:24:00"/>
    <d v="2026-03-13T15:24:00"/>
    <x v="47"/>
    <x v="1"/>
    <s v="No"/>
    <n v="5"/>
    <s v="No"/>
    <n v="75"/>
    <s v="Yes"/>
    <x v="1"/>
    <n v="3.125"/>
    <s v="Team4"/>
    <s v="Senior"/>
    <s v="Night"/>
  </r>
  <r>
    <s v="T02895"/>
    <s v="C3536"/>
    <x v="2"/>
    <x v="1"/>
    <d v="2026-01-19T05:10:00"/>
    <d v="2026-01-19T22:10:00"/>
    <x v="6"/>
    <x v="0"/>
    <s v="No"/>
    <n v="4"/>
    <s v="Yes"/>
    <n v="16.999999999883585"/>
    <s v="No"/>
    <x v="2"/>
    <n v="0.70833333332848269"/>
    <s v="Team3"/>
    <s v="Mid"/>
    <s v="Night"/>
  </r>
  <r>
    <s v="T02896"/>
    <s v="C4356"/>
    <x v="0"/>
    <x v="1"/>
    <d v="2026-01-11T17:44:00"/>
    <d v="2026-01-12T16:44:00"/>
    <x v="45"/>
    <x v="2"/>
    <s v="No"/>
    <n v="4"/>
    <s v="No"/>
    <n v="23.000000000058208"/>
    <s v="No"/>
    <x v="2"/>
    <n v="0.95833333333575865"/>
    <s v="Team4"/>
    <s v="Mid"/>
    <s v="Morning"/>
  </r>
  <r>
    <s v="T02897"/>
    <s v="C4887"/>
    <x v="2"/>
    <x v="1"/>
    <d v="2026-03-07T03:25:00"/>
    <d v="2026-03-07T15:25:00"/>
    <x v="43"/>
    <x v="0"/>
    <s v="Yes"/>
    <n v="3"/>
    <s v="Yes"/>
    <n v="12"/>
    <s v="No"/>
    <x v="1"/>
    <n v="0.5"/>
    <s v="Team1"/>
    <s v="Mid"/>
    <s v="Morning"/>
  </r>
  <r>
    <s v="T02898"/>
    <s v="C0162"/>
    <x v="4"/>
    <x v="1"/>
    <d v="2026-02-25T03:43:00"/>
    <d v="2026-02-27T04:43:00"/>
    <x v="40"/>
    <x v="0"/>
    <s v="No"/>
    <n v="3"/>
    <s v="Yes"/>
    <n v="48.999999999941792"/>
    <s v="Yes"/>
    <x v="0"/>
    <n v="2.0416666666642413"/>
    <s v="Team4"/>
    <s v="Senior"/>
    <s v="Morning"/>
  </r>
  <r>
    <s v="T02899"/>
    <s v="C1388"/>
    <x v="4"/>
    <x v="0"/>
    <d v="2026-02-19T06:28:00"/>
    <d v="2026-02-20T21:28:00"/>
    <x v="41"/>
    <x v="0"/>
    <s v="No"/>
    <n v="3"/>
    <s v="Yes"/>
    <n v="39"/>
    <s v="No"/>
    <x v="0"/>
    <n v="1.625"/>
    <s v="Team5"/>
    <s v="Senior"/>
    <s v="Night"/>
  </r>
  <r>
    <s v="T02900"/>
    <s v="C4929"/>
    <x v="0"/>
    <x v="2"/>
    <d v="2026-03-20T21:49:00"/>
    <d v="2026-03-24T01:49:00"/>
    <x v="35"/>
    <x v="0"/>
    <s v="No"/>
    <n v="4"/>
    <s v="Yes"/>
    <n v="75.999999999941792"/>
    <s v="Yes"/>
    <x v="1"/>
    <n v="3.1666666666642413"/>
    <s v="Team1"/>
    <s v="Senior"/>
    <s v="Night"/>
  </r>
  <r>
    <s v="T02901"/>
    <s v="C4990"/>
    <x v="3"/>
    <x v="1"/>
    <d v="2026-02-04T03:03:00"/>
    <d v="2026-02-06T16:03:00"/>
    <x v="7"/>
    <x v="1"/>
    <s v="No"/>
    <n v="2"/>
    <s v="No"/>
    <n v="60.999999999941792"/>
    <s v="Yes"/>
    <x v="0"/>
    <n v="2.5416666666642413"/>
    <s v="Team2"/>
    <s v="Junior"/>
    <s v="Night"/>
  </r>
  <r>
    <s v="T02902"/>
    <s v="C1203"/>
    <x v="0"/>
    <x v="2"/>
    <d v="2026-02-19T03:04:00"/>
    <d v="2026-02-22T03:04:00"/>
    <x v="26"/>
    <x v="1"/>
    <s v="No"/>
    <n v="4"/>
    <s v="No"/>
    <n v="72"/>
    <s v="Yes"/>
    <x v="0"/>
    <n v="3"/>
    <s v="Team5"/>
    <s v="Senior"/>
    <s v="Night"/>
  </r>
  <r>
    <s v="T02903"/>
    <s v="C4493"/>
    <x v="1"/>
    <x v="0"/>
    <d v="2026-03-11T23:36:00"/>
    <d v="2026-03-13T06:36:00"/>
    <x v="40"/>
    <x v="1"/>
    <s v="No"/>
    <n v="3"/>
    <s v="No"/>
    <n v="31.000000000116415"/>
    <s v="No"/>
    <x v="1"/>
    <n v="1.2916666666715173"/>
    <s v="Team4"/>
    <s v="Senior"/>
    <s v="Morning"/>
  </r>
  <r>
    <s v="T02904"/>
    <s v="C2543"/>
    <x v="1"/>
    <x v="1"/>
    <d v="2026-01-20T13:54:00"/>
    <d v="2026-01-21T14:54:00"/>
    <x v="8"/>
    <x v="1"/>
    <s v="No"/>
    <n v="5"/>
    <s v="No"/>
    <n v="24.999999999941792"/>
    <s v="No"/>
    <x v="2"/>
    <n v="1.0416666666642413"/>
    <s v="Team5"/>
    <s v="Senior"/>
    <s v="Morning"/>
  </r>
  <r>
    <s v="T02905"/>
    <s v="C1237"/>
    <x v="2"/>
    <x v="2"/>
    <d v="2026-02-28T13:18:00"/>
    <d v="2026-03-02T02:18:00"/>
    <x v="6"/>
    <x v="0"/>
    <s v="No"/>
    <n v="4"/>
    <s v="Yes"/>
    <n v="36.999999999941792"/>
    <s v="No"/>
    <x v="0"/>
    <n v="1.5416666666642413"/>
    <s v="Team3"/>
    <s v="Mid"/>
    <s v="Night"/>
  </r>
  <r>
    <s v="T02906"/>
    <s v="C2795"/>
    <x v="2"/>
    <x v="2"/>
    <d v="2026-02-27T23:47:00"/>
    <d v="2026-03-01T15:47:00"/>
    <x v="38"/>
    <x v="0"/>
    <s v="No"/>
    <n v="4"/>
    <s v="Yes"/>
    <n v="39.999999999941792"/>
    <s v="No"/>
    <x v="0"/>
    <n v="1.6666666666642413"/>
    <s v="Team5"/>
    <s v="Senior"/>
    <s v="Evening"/>
  </r>
  <r>
    <s v="T02907"/>
    <s v="C3367"/>
    <x v="3"/>
    <x v="1"/>
    <d v="2026-02-11T14:55:00"/>
    <d v="2026-02-13T19:55:00"/>
    <x v="2"/>
    <x v="0"/>
    <s v="No"/>
    <n v="5"/>
    <s v="Yes"/>
    <n v="52.999999999883585"/>
    <s v="Yes"/>
    <x v="0"/>
    <n v="2.2083333333284827"/>
    <s v="Team3"/>
    <s v="Senior"/>
    <s v="Evening"/>
  </r>
  <r>
    <s v="T02908"/>
    <s v="C4409"/>
    <x v="3"/>
    <x v="2"/>
    <d v="2026-02-06T18:17:00"/>
    <d v="2026-02-10T03:17:00"/>
    <x v="22"/>
    <x v="0"/>
    <s v="No"/>
    <n v="4"/>
    <s v="Yes"/>
    <n v="81"/>
    <s v="Yes"/>
    <x v="0"/>
    <n v="3.375"/>
    <s v="Team4"/>
    <s v="Junior"/>
    <s v="Morning"/>
  </r>
  <r>
    <s v="T02909"/>
    <s v="C3052"/>
    <x v="4"/>
    <x v="2"/>
    <d v="2026-02-24T08:47:00"/>
    <d v="2026-02-24T15:47:00"/>
    <x v="35"/>
    <x v="0"/>
    <s v="Yes"/>
    <n v="3"/>
    <s v="Yes"/>
    <n v="6.9999999999417923"/>
    <s v="No"/>
    <x v="0"/>
    <n v="0.29166666666424135"/>
    <s v="Team1"/>
    <s v="Senior"/>
    <s v="Night"/>
  </r>
  <r>
    <s v="T02910"/>
    <s v="C0226"/>
    <x v="1"/>
    <x v="2"/>
    <d v="2026-01-06T10:39:00"/>
    <d v="2026-01-07T08:39:00"/>
    <x v="9"/>
    <x v="0"/>
    <s v="No"/>
    <n v="3"/>
    <s v="Yes"/>
    <n v="22.000000000116415"/>
    <s v="No"/>
    <x v="2"/>
    <n v="0.91666666667151731"/>
    <s v="Team1"/>
    <s v="Junior"/>
    <s v="Night"/>
  </r>
  <r>
    <s v="T02911"/>
    <s v="C0551"/>
    <x v="3"/>
    <x v="1"/>
    <d v="2026-01-23T02:49:00"/>
    <d v="2026-01-23T21:49:00"/>
    <x v="11"/>
    <x v="0"/>
    <s v="No"/>
    <n v="5"/>
    <s v="Yes"/>
    <n v="19.000000000116415"/>
    <s v="No"/>
    <x v="2"/>
    <n v="0.79166666667151731"/>
    <s v="Team3"/>
    <s v="Senior"/>
    <s v="Night"/>
  </r>
  <r>
    <s v="T02912"/>
    <s v="C4061"/>
    <x v="0"/>
    <x v="2"/>
    <d v="2026-01-14T17:15:00"/>
    <d v="2026-01-15T06:15:00"/>
    <x v="39"/>
    <x v="0"/>
    <s v="No"/>
    <n v="5"/>
    <s v="Yes"/>
    <n v="12.999999999941792"/>
    <s v="No"/>
    <x v="2"/>
    <n v="0.54166666666424135"/>
    <s v="Team5"/>
    <s v="Junior"/>
    <s v="Evening"/>
  </r>
  <r>
    <s v="T02913"/>
    <s v="C0859"/>
    <x v="2"/>
    <x v="2"/>
    <d v="2026-02-25T11:04:00"/>
    <d v="2026-02-28T04:04:00"/>
    <x v="5"/>
    <x v="0"/>
    <s v="No"/>
    <n v="3"/>
    <s v="Yes"/>
    <n v="65.000000000058208"/>
    <s v="Yes"/>
    <x v="0"/>
    <n v="2.7083333333357587"/>
    <s v="Team1"/>
    <s v="Senior"/>
    <s v="Evening"/>
  </r>
  <r>
    <s v="T02914"/>
    <s v="C2022"/>
    <x v="1"/>
    <x v="1"/>
    <d v="2026-03-20T20:00:00"/>
    <d v="2026-03-23T12:00:00"/>
    <x v="20"/>
    <x v="0"/>
    <s v="No"/>
    <n v="5"/>
    <s v="Yes"/>
    <n v="63.999999999941792"/>
    <s v="Yes"/>
    <x v="1"/>
    <n v="2.6666666666642413"/>
    <s v="Team4"/>
    <s v="Junior"/>
    <s v="Evening"/>
  </r>
  <r>
    <s v="T02915"/>
    <s v="C4004"/>
    <x v="1"/>
    <x v="1"/>
    <d v="2026-02-15T01:39:00"/>
    <d v="2026-02-17T09:39:00"/>
    <x v="44"/>
    <x v="0"/>
    <s v="No"/>
    <n v="4"/>
    <s v="Yes"/>
    <n v="56.000000000058208"/>
    <s v="Yes"/>
    <x v="0"/>
    <n v="2.3333333333357587"/>
    <s v="Team3"/>
    <s v="Senior"/>
    <s v="Evening"/>
  </r>
  <r>
    <s v="T02916"/>
    <s v="C4283"/>
    <x v="4"/>
    <x v="1"/>
    <d v="2026-01-06T15:49:00"/>
    <d v="2026-01-09T13:49:00"/>
    <x v="28"/>
    <x v="0"/>
    <s v="No"/>
    <n v="5"/>
    <s v="Yes"/>
    <n v="69.999999999941792"/>
    <s v="Yes"/>
    <x v="2"/>
    <n v="2.9166666666642413"/>
    <s v="Team3"/>
    <s v="Mid"/>
    <s v="Night"/>
  </r>
  <r>
    <s v="T02917"/>
    <s v="C0640"/>
    <x v="1"/>
    <x v="0"/>
    <d v="2026-01-16T08:52:00"/>
    <d v="2026-01-17T03:52:00"/>
    <x v="20"/>
    <x v="0"/>
    <s v="No"/>
    <n v="5"/>
    <s v="Yes"/>
    <n v="19.000000000116415"/>
    <s v="No"/>
    <x v="2"/>
    <n v="0.79166666667151731"/>
    <s v="Team4"/>
    <s v="Junior"/>
    <s v="Evening"/>
  </r>
  <r>
    <s v="T02918"/>
    <s v="C2037"/>
    <x v="4"/>
    <x v="0"/>
    <d v="2026-02-07T17:07:00"/>
    <d v="2026-02-08T03:07:00"/>
    <x v="20"/>
    <x v="1"/>
    <s v="No"/>
    <n v="5"/>
    <s v="No"/>
    <n v="10.000000000116415"/>
    <s v="No"/>
    <x v="0"/>
    <n v="0.41666666667151731"/>
    <s v="Team4"/>
    <s v="Junior"/>
    <s v="Evening"/>
  </r>
  <r>
    <s v="T02919"/>
    <s v="C3493"/>
    <x v="1"/>
    <x v="1"/>
    <d v="2026-01-08T22:26:00"/>
    <d v="2026-01-09T03:26:00"/>
    <x v="44"/>
    <x v="0"/>
    <s v="No"/>
    <n v="5"/>
    <s v="Yes"/>
    <n v="5.0000000000582077"/>
    <s v="No"/>
    <x v="2"/>
    <n v="0.20833333333575865"/>
    <s v="Team3"/>
    <s v="Senior"/>
    <s v="Evening"/>
  </r>
  <r>
    <s v="T02920"/>
    <s v="C1317"/>
    <x v="1"/>
    <x v="0"/>
    <d v="2026-02-25T02:30:00"/>
    <d v="2026-02-25T13:30:00"/>
    <x v="14"/>
    <x v="0"/>
    <s v="No"/>
    <n v="3"/>
    <s v="Yes"/>
    <n v="11.000000000058208"/>
    <s v="No"/>
    <x v="0"/>
    <n v="0.45833333333575865"/>
    <s v="Team4"/>
    <s v="Senior"/>
    <s v="Night"/>
  </r>
  <r>
    <s v="T02921"/>
    <s v="C2422"/>
    <x v="2"/>
    <x v="1"/>
    <d v="2026-02-09T05:29:00"/>
    <d v="2026-02-10T10:29:00"/>
    <x v="39"/>
    <x v="1"/>
    <s v="No"/>
    <n v="5"/>
    <s v="No"/>
    <n v="28.999999999883585"/>
    <s v="No"/>
    <x v="0"/>
    <n v="1.2083333333284827"/>
    <s v="Team5"/>
    <s v="Junior"/>
    <s v="Evening"/>
  </r>
  <r>
    <s v="T02922"/>
    <s v="C0950"/>
    <x v="1"/>
    <x v="2"/>
    <d v="2026-01-09T02:17:00"/>
    <d v="2026-01-09T15:17:00"/>
    <x v="44"/>
    <x v="1"/>
    <s v="No"/>
    <n v="5"/>
    <s v="No"/>
    <n v="13.000000000116415"/>
    <s v="No"/>
    <x v="2"/>
    <n v="0.54166666667151731"/>
    <s v="Team3"/>
    <s v="Senior"/>
    <s v="Evening"/>
  </r>
  <r>
    <s v="T02923"/>
    <s v="C4445"/>
    <x v="1"/>
    <x v="1"/>
    <d v="2026-01-10T10:06:00"/>
    <d v="2026-01-11T20:06:00"/>
    <x v="24"/>
    <x v="0"/>
    <s v="No"/>
    <n v="4"/>
    <s v="Yes"/>
    <n v="34.000000000116415"/>
    <s v="No"/>
    <x v="2"/>
    <n v="1.4166666666715173"/>
    <s v="Team4"/>
    <s v="Mid"/>
    <s v="Night"/>
  </r>
  <r>
    <s v="T02924"/>
    <s v="C0660"/>
    <x v="0"/>
    <x v="0"/>
    <d v="2026-01-11T18:08:00"/>
    <d v="2026-01-13T12:08:00"/>
    <x v="4"/>
    <x v="0"/>
    <s v="No"/>
    <n v="3"/>
    <s v="Yes"/>
    <n v="42"/>
    <s v="No"/>
    <x v="2"/>
    <n v="1.75"/>
    <s v="Team5"/>
    <s v="Senior"/>
    <s v="Evening"/>
  </r>
  <r>
    <s v="T02925"/>
    <s v="C1067"/>
    <x v="3"/>
    <x v="1"/>
    <d v="2026-02-25T09:40:00"/>
    <d v="2026-02-25T13:40:00"/>
    <x v="8"/>
    <x v="0"/>
    <s v="No"/>
    <n v="5"/>
    <s v="Yes"/>
    <n v="3.9999999999417923"/>
    <s v="No"/>
    <x v="0"/>
    <n v="0.16666666666424135"/>
    <s v="Team5"/>
    <s v="Senior"/>
    <s v="Morning"/>
  </r>
  <r>
    <s v="T02926"/>
    <s v="C0942"/>
    <x v="1"/>
    <x v="2"/>
    <d v="2026-02-22T15:36:00"/>
    <d v="2026-02-23T16:36:00"/>
    <x v="41"/>
    <x v="0"/>
    <s v="No"/>
    <n v="2"/>
    <s v="Yes"/>
    <n v="24.999999999941792"/>
    <s v="No"/>
    <x v="0"/>
    <n v="1.0416666666642413"/>
    <s v="Team5"/>
    <s v="Senior"/>
    <s v="Night"/>
  </r>
  <r>
    <s v="T02927"/>
    <s v="C0124"/>
    <x v="1"/>
    <x v="0"/>
    <d v="2026-03-16T15:01:00"/>
    <d v="2026-03-18T10:01:00"/>
    <x v="47"/>
    <x v="0"/>
    <s v="Yes"/>
    <n v="3"/>
    <s v="Yes"/>
    <n v="42.999999999941792"/>
    <s v="No"/>
    <x v="1"/>
    <n v="1.7916666666642413"/>
    <s v="Team4"/>
    <s v="Senior"/>
    <s v="Night"/>
  </r>
  <r>
    <s v="T02928"/>
    <s v="C0804"/>
    <x v="0"/>
    <x v="1"/>
    <d v="2026-01-18T16:10:00"/>
    <d v="2026-01-19T00:10:00"/>
    <x v="11"/>
    <x v="0"/>
    <s v="No"/>
    <n v="5"/>
    <s v="Yes"/>
    <n v="8.0000000000582077"/>
    <s v="No"/>
    <x v="2"/>
    <n v="0.33333333333575865"/>
    <s v="Team3"/>
    <s v="Senior"/>
    <s v="Night"/>
  </r>
  <r>
    <s v="T02929"/>
    <s v="C4192"/>
    <x v="2"/>
    <x v="0"/>
    <d v="2026-02-28T15:03:00"/>
    <d v="2026-03-02T14:03:00"/>
    <x v="47"/>
    <x v="0"/>
    <s v="No"/>
    <n v="4"/>
    <s v="Yes"/>
    <n v="47.000000000058208"/>
    <s v="No"/>
    <x v="0"/>
    <n v="1.9583333333357587"/>
    <s v="Team4"/>
    <s v="Senior"/>
    <s v="Night"/>
  </r>
  <r>
    <s v="T02930"/>
    <s v="C1586"/>
    <x v="2"/>
    <x v="2"/>
    <d v="2026-01-12T21:11:00"/>
    <d v="2026-01-15T05:11:00"/>
    <x v="30"/>
    <x v="0"/>
    <s v="No"/>
    <n v="3"/>
    <s v="Yes"/>
    <n v="55.999999999883585"/>
    <s v="Yes"/>
    <x v="2"/>
    <n v="2.3333333333284827"/>
    <s v="Team4"/>
    <s v="Mid"/>
    <s v="Night"/>
  </r>
  <r>
    <s v="T02931"/>
    <s v="C2042"/>
    <x v="0"/>
    <x v="2"/>
    <d v="2026-01-26T15:01:00"/>
    <d v="2026-01-27T03:01:00"/>
    <x v="20"/>
    <x v="0"/>
    <s v="No"/>
    <n v="4"/>
    <s v="Yes"/>
    <n v="12"/>
    <s v="No"/>
    <x v="2"/>
    <n v="0.5"/>
    <s v="Team4"/>
    <s v="Junior"/>
    <s v="Evening"/>
  </r>
  <r>
    <s v="T02932"/>
    <s v="C2482"/>
    <x v="3"/>
    <x v="2"/>
    <d v="2026-01-29T15:29:00"/>
    <d v="2026-02-01T14:29:00"/>
    <x v="17"/>
    <x v="1"/>
    <s v="No"/>
    <n v="5"/>
    <s v="No"/>
    <n v="71.000000000058208"/>
    <s v="Yes"/>
    <x v="2"/>
    <n v="2.9583333333357587"/>
    <s v="Team2"/>
    <s v="Junior"/>
    <s v="Night"/>
  </r>
  <r>
    <s v="T02933"/>
    <s v="C0138"/>
    <x v="0"/>
    <x v="0"/>
    <d v="2026-02-17T02:11:00"/>
    <d v="2026-02-18T12:11:00"/>
    <x v="23"/>
    <x v="0"/>
    <s v="No"/>
    <n v="4"/>
    <s v="Yes"/>
    <n v="34.000000000116415"/>
    <s v="No"/>
    <x v="0"/>
    <n v="1.4166666666715173"/>
    <s v="Team1"/>
    <s v="Junior"/>
    <s v="Morning"/>
  </r>
  <r>
    <s v="T02934"/>
    <s v="C3477"/>
    <x v="1"/>
    <x v="0"/>
    <d v="2026-03-19T17:44:00"/>
    <d v="2026-03-20T03:44:00"/>
    <x v="35"/>
    <x v="0"/>
    <s v="No"/>
    <n v="3"/>
    <s v="Yes"/>
    <n v="9.9999999999417923"/>
    <s v="No"/>
    <x v="1"/>
    <n v="0.41666666666424135"/>
    <s v="Team1"/>
    <s v="Senior"/>
    <s v="Night"/>
  </r>
  <r>
    <s v="T02935"/>
    <s v="C4002"/>
    <x v="0"/>
    <x v="1"/>
    <d v="2026-03-26T00:54:00"/>
    <d v="2026-03-27T21:54:00"/>
    <x v="7"/>
    <x v="0"/>
    <s v="Yes"/>
    <n v="4"/>
    <s v="Yes"/>
    <n v="45"/>
    <s v="No"/>
    <x v="1"/>
    <n v="1.875"/>
    <s v="Team2"/>
    <s v="Junior"/>
    <s v="Night"/>
  </r>
  <r>
    <s v="T02936"/>
    <s v="C0101"/>
    <x v="2"/>
    <x v="0"/>
    <d v="2026-02-24T03:59:00"/>
    <d v="2026-02-25T14:59:00"/>
    <x v="12"/>
    <x v="0"/>
    <s v="No"/>
    <n v="4"/>
    <s v="Yes"/>
    <n v="34.999999999883585"/>
    <s v="No"/>
    <x v="0"/>
    <n v="1.4583333333284827"/>
    <s v="Team1"/>
    <s v="Junior"/>
    <s v="Morning"/>
  </r>
  <r>
    <s v="T02937"/>
    <s v="C3358"/>
    <x v="2"/>
    <x v="1"/>
    <d v="2026-02-16T22:21:00"/>
    <d v="2026-02-18T04:21:00"/>
    <x v="40"/>
    <x v="0"/>
    <s v="Yes"/>
    <n v="1"/>
    <s v="Yes"/>
    <n v="30"/>
    <s v="No"/>
    <x v="0"/>
    <n v="1.25"/>
    <s v="Team4"/>
    <s v="Senior"/>
    <s v="Morning"/>
  </r>
  <r>
    <s v="T02938"/>
    <s v="C1090"/>
    <x v="4"/>
    <x v="2"/>
    <d v="2026-01-25T08:17:00"/>
    <d v="2026-01-27T19:17:00"/>
    <x v="10"/>
    <x v="0"/>
    <s v="No"/>
    <n v="4"/>
    <s v="Yes"/>
    <n v="59.000000000058208"/>
    <s v="Yes"/>
    <x v="2"/>
    <n v="2.4583333333357587"/>
    <s v="Team1"/>
    <s v="Senior"/>
    <s v="Night"/>
  </r>
  <r>
    <s v="T02939"/>
    <s v="C4736"/>
    <x v="2"/>
    <x v="1"/>
    <d v="2026-01-15T08:57:00"/>
    <d v="2026-01-17T16:57:00"/>
    <x v="27"/>
    <x v="2"/>
    <s v="No"/>
    <n v="3"/>
    <s v="No"/>
    <n v="56.000000000058208"/>
    <s v="Yes"/>
    <x v="2"/>
    <n v="2.3333333333357587"/>
    <s v="Team1"/>
    <s v="Junior"/>
    <s v="Morning"/>
  </r>
  <r>
    <s v="T02940"/>
    <s v="C0795"/>
    <x v="2"/>
    <x v="2"/>
    <d v="2026-02-12T02:35:00"/>
    <d v="2026-02-13T09:35:00"/>
    <x v="23"/>
    <x v="0"/>
    <s v="No"/>
    <n v="3"/>
    <s v="Yes"/>
    <n v="30.999999999941792"/>
    <s v="No"/>
    <x v="0"/>
    <n v="1.2916666666642413"/>
    <s v="Team1"/>
    <s v="Junior"/>
    <s v="Morning"/>
  </r>
  <r>
    <s v="T02941"/>
    <s v="C0633"/>
    <x v="2"/>
    <x v="1"/>
    <d v="2026-01-01T06:50:00"/>
    <d v="2026-01-02T11:50:00"/>
    <x v="14"/>
    <x v="0"/>
    <s v="No"/>
    <n v="4"/>
    <s v="Yes"/>
    <n v="29.000000000058208"/>
    <s v="No"/>
    <x v="2"/>
    <n v="1.2083333333357587"/>
    <s v="Team4"/>
    <s v="Senior"/>
    <s v="Night"/>
  </r>
  <r>
    <s v="T02942"/>
    <s v="C4647"/>
    <x v="3"/>
    <x v="0"/>
    <d v="2026-02-28T01:57:00"/>
    <d v="2026-02-28T14:57:00"/>
    <x v="1"/>
    <x v="0"/>
    <s v="No"/>
    <n v="3"/>
    <s v="Yes"/>
    <n v="12.999999999941792"/>
    <s v="No"/>
    <x v="0"/>
    <n v="0.54166666666424135"/>
    <s v="Team4"/>
    <s v="Senior"/>
    <s v="Evening"/>
  </r>
  <r>
    <s v="T02943"/>
    <s v="C0671"/>
    <x v="3"/>
    <x v="0"/>
    <d v="2026-02-26T19:51:00"/>
    <d v="2026-02-27T12:51:00"/>
    <x v="44"/>
    <x v="0"/>
    <s v="No"/>
    <n v="2"/>
    <s v="Yes"/>
    <n v="17.000000000058208"/>
    <s v="No"/>
    <x v="0"/>
    <n v="0.70833333333575865"/>
    <s v="Team3"/>
    <s v="Senior"/>
    <s v="Evening"/>
  </r>
  <r>
    <s v="T02944"/>
    <s v="C2918"/>
    <x v="1"/>
    <x v="2"/>
    <d v="2026-03-15T12:59:00"/>
    <d v="2026-03-16T17:59:00"/>
    <x v="20"/>
    <x v="0"/>
    <s v="No"/>
    <n v="5"/>
    <s v="Yes"/>
    <n v="28.999999999883585"/>
    <s v="No"/>
    <x v="1"/>
    <n v="1.2083333333284827"/>
    <s v="Team4"/>
    <s v="Junior"/>
    <s v="Evening"/>
  </r>
  <r>
    <s v="T02945"/>
    <s v="C3611"/>
    <x v="0"/>
    <x v="1"/>
    <d v="2026-03-11T17:01:00"/>
    <d v="2026-03-12T13:01:00"/>
    <x v="7"/>
    <x v="0"/>
    <s v="No"/>
    <n v="3"/>
    <s v="Yes"/>
    <n v="20.000000000058208"/>
    <s v="No"/>
    <x v="1"/>
    <n v="0.83333333333575865"/>
    <s v="Team2"/>
    <s v="Junior"/>
    <s v="Night"/>
  </r>
  <r>
    <s v="T02946"/>
    <s v="C2993"/>
    <x v="1"/>
    <x v="0"/>
    <d v="2026-01-16T05:24:00"/>
    <d v="2026-01-16T22:24:00"/>
    <x v="7"/>
    <x v="0"/>
    <s v="No"/>
    <n v="4"/>
    <s v="Yes"/>
    <n v="17.000000000058208"/>
    <s v="No"/>
    <x v="2"/>
    <n v="0.70833333333575865"/>
    <s v="Team2"/>
    <s v="Junior"/>
    <s v="Night"/>
  </r>
  <r>
    <s v="T02947"/>
    <s v="C3408"/>
    <x v="4"/>
    <x v="0"/>
    <d v="2026-03-16T19:46:00"/>
    <d v="2026-03-18T06:46:00"/>
    <x v="42"/>
    <x v="0"/>
    <s v="No"/>
    <n v="4"/>
    <s v="Yes"/>
    <n v="35.000000000058208"/>
    <s v="No"/>
    <x v="1"/>
    <n v="1.4583333333357587"/>
    <s v="Team1"/>
    <s v="Senior"/>
    <s v="Evening"/>
  </r>
  <r>
    <s v="T02948"/>
    <s v="C1882"/>
    <x v="0"/>
    <x v="2"/>
    <d v="2026-01-12T04:59:00"/>
    <d v="2026-01-14T07:59:00"/>
    <x v="39"/>
    <x v="0"/>
    <s v="No"/>
    <n v="3"/>
    <s v="Yes"/>
    <n v="51"/>
    <s v="Yes"/>
    <x v="2"/>
    <n v="2.125"/>
    <s v="Team5"/>
    <s v="Junior"/>
    <s v="Evening"/>
  </r>
  <r>
    <s v="T02949"/>
    <s v="C1390"/>
    <x v="0"/>
    <x v="2"/>
    <d v="2026-01-07T03:03:00"/>
    <d v="2026-01-08T10:03:00"/>
    <x v="26"/>
    <x v="0"/>
    <s v="No"/>
    <n v="3"/>
    <s v="Yes"/>
    <n v="30.999999999941792"/>
    <s v="No"/>
    <x v="2"/>
    <n v="1.2916666666642413"/>
    <s v="Team5"/>
    <s v="Senior"/>
    <s v="Night"/>
  </r>
  <r>
    <s v="T02950"/>
    <s v="C0688"/>
    <x v="2"/>
    <x v="2"/>
    <d v="2026-01-30T18:20:00"/>
    <d v="2026-02-01T14:20:00"/>
    <x v="3"/>
    <x v="0"/>
    <s v="No"/>
    <n v="3"/>
    <s v="Yes"/>
    <n v="43.999999999883585"/>
    <s v="No"/>
    <x v="2"/>
    <n v="1.8333333333284827"/>
    <s v="Team5"/>
    <s v="Senior"/>
    <s v="Morning"/>
  </r>
  <r>
    <s v="T02951"/>
    <s v="C3105"/>
    <x v="1"/>
    <x v="2"/>
    <d v="2026-01-22T23:31:00"/>
    <d v="2026-01-23T15:31:00"/>
    <x v="43"/>
    <x v="1"/>
    <s v="No"/>
    <n v="5"/>
    <s v="No"/>
    <n v="15.999999999941792"/>
    <s v="No"/>
    <x v="2"/>
    <n v="0.66666666666424135"/>
    <s v="Team1"/>
    <s v="Mid"/>
    <s v="Morning"/>
  </r>
  <r>
    <s v="T02952"/>
    <s v="C4782"/>
    <x v="3"/>
    <x v="1"/>
    <d v="2026-02-14T12:08:00"/>
    <d v="2026-02-16T16:08:00"/>
    <x v="30"/>
    <x v="0"/>
    <s v="No"/>
    <n v="4"/>
    <s v="Yes"/>
    <n v="51.999999999941792"/>
    <s v="Yes"/>
    <x v="0"/>
    <n v="2.1666666666642413"/>
    <s v="Team4"/>
    <s v="Mid"/>
    <s v="Night"/>
  </r>
  <r>
    <s v="T02953"/>
    <s v="C0944"/>
    <x v="2"/>
    <x v="0"/>
    <d v="2026-03-29T02:04:00"/>
    <d v="2026-03-30T16:04:00"/>
    <x v="6"/>
    <x v="0"/>
    <s v="No"/>
    <n v="3"/>
    <s v="Yes"/>
    <n v="38.000000000058208"/>
    <s v="No"/>
    <x v="1"/>
    <n v="1.5833333333357587"/>
    <s v="Team3"/>
    <s v="Mid"/>
    <s v="Night"/>
  </r>
  <r>
    <s v="T02954"/>
    <s v="C1157"/>
    <x v="0"/>
    <x v="0"/>
    <d v="2026-01-10T18:40:00"/>
    <d v="2026-01-12T03:40:00"/>
    <x v="13"/>
    <x v="1"/>
    <s v="No"/>
    <n v="3"/>
    <s v="No"/>
    <n v="33"/>
    <s v="No"/>
    <x v="2"/>
    <n v="1.375"/>
    <s v="Team5"/>
    <s v="Junior"/>
    <s v="Evening"/>
  </r>
  <r>
    <s v="T02955"/>
    <s v="C3578"/>
    <x v="1"/>
    <x v="1"/>
    <d v="2026-01-06T11:34:00"/>
    <d v="2026-01-07T20:34:00"/>
    <x v="39"/>
    <x v="0"/>
    <s v="No"/>
    <n v="5"/>
    <s v="Yes"/>
    <n v="33"/>
    <s v="No"/>
    <x v="2"/>
    <n v="1.375"/>
    <s v="Team5"/>
    <s v="Junior"/>
    <s v="Evening"/>
  </r>
  <r>
    <s v="T02956"/>
    <s v="C3621"/>
    <x v="2"/>
    <x v="0"/>
    <d v="2026-03-19T17:42:00"/>
    <d v="2026-03-19T19:42:00"/>
    <x v="12"/>
    <x v="0"/>
    <s v="No"/>
    <n v="3"/>
    <s v="Yes"/>
    <n v="1.9999999998835847"/>
    <s v="No"/>
    <x v="1"/>
    <n v="8.3333333328482695E-2"/>
    <s v="Team1"/>
    <s v="Junior"/>
    <s v="Morning"/>
  </r>
  <r>
    <s v="T02957"/>
    <s v="C4394"/>
    <x v="1"/>
    <x v="1"/>
    <d v="2026-01-22T15:14:00"/>
    <d v="2026-01-24T04:14:00"/>
    <x v="14"/>
    <x v="0"/>
    <s v="No"/>
    <n v="5"/>
    <s v="Yes"/>
    <n v="36.999999999941792"/>
    <s v="No"/>
    <x v="2"/>
    <n v="1.5416666666642413"/>
    <s v="Team4"/>
    <s v="Senior"/>
    <s v="Night"/>
  </r>
  <r>
    <s v="T02958"/>
    <s v="C1208"/>
    <x v="0"/>
    <x v="1"/>
    <d v="2026-02-13T12:27:00"/>
    <d v="2026-02-15T08:27:00"/>
    <x v="28"/>
    <x v="0"/>
    <s v="No"/>
    <n v="4"/>
    <s v="Yes"/>
    <n v="43.999999999883585"/>
    <s v="No"/>
    <x v="0"/>
    <n v="1.8333333333284827"/>
    <s v="Team3"/>
    <s v="Mid"/>
    <s v="Night"/>
  </r>
  <r>
    <s v="T02959"/>
    <s v="C4258"/>
    <x v="2"/>
    <x v="1"/>
    <d v="2026-01-12T12:07:00"/>
    <d v="2026-01-15T09:07:00"/>
    <x v="6"/>
    <x v="0"/>
    <s v="No"/>
    <n v="4"/>
    <s v="Yes"/>
    <n v="69"/>
    <s v="Yes"/>
    <x v="2"/>
    <n v="2.875"/>
    <s v="Team3"/>
    <s v="Mid"/>
    <s v="Night"/>
  </r>
  <r>
    <s v="T02960"/>
    <s v="C2162"/>
    <x v="4"/>
    <x v="2"/>
    <d v="2026-02-19T16:00:00"/>
    <d v="2026-02-20T07:00:00"/>
    <x v="24"/>
    <x v="0"/>
    <s v="No"/>
    <n v="4"/>
    <s v="Yes"/>
    <n v="15"/>
    <s v="No"/>
    <x v="0"/>
    <n v="0.625"/>
    <s v="Team4"/>
    <s v="Mid"/>
    <s v="Night"/>
  </r>
  <r>
    <s v="T02961"/>
    <s v="C1720"/>
    <x v="1"/>
    <x v="2"/>
    <d v="2026-02-05T07:18:00"/>
    <d v="2026-02-08T06:18:00"/>
    <x v="6"/>
    <x v="0"/>
    <s v="No"/>
    <n v="5"/>
    <s v="Yes"/>
    <n v="70.999999999883585"/>
    <s v="Yes"/>
    <x v="0"/>
    <n v="2.9583333333284827"/>
    <s v="Team3"/>
    <s v="Mid"/>
    <s v="Night"/>
  </r>
  <r>
    <s v="T02962"/>
    <s v="C4979"/>
    <x v="3"/>
    <x v="2"/>
    <d v="2026-02-19T14:10:00"/>
    <d v="2026-02-20T18:10:00"/>
    <x v="41"/>
    <x v="0"/>
    <s v="No"/>
    <n v="4"/>
    <s v="Yes"/>
    <n v="27.999999999941792"/>
    <s v="No"/>
    <x v="0"/>
    <n v="1.1666666666642413"/>
    <s v="Team5"/>
    <s v="Senior"/>
    <s v="Night"/>
  </r>
  <r>
    <s v="T02963"/>
    <s v="C3234"/>
    <x v="3"/>
    <x v="1"/>
    <d v="2026-03-23T08:54:00"/>
    <d v="2026-03-25T05:54:00"/>
    <x v="2"/>
    <x v="0"/>
    <s v="No"/>
    <n v="4"/>
    <s v="Yes"/>
    <n v="45"/>
    <s v="No"/>
    <x v="1"/>
    <n v="1.875"/>
    <s v="Team3"/>
    <s v="Senior"/>
    <s v="Evening"/>
  </r>
  <r>
    <s v="T02964"/>
    <s v="C0830"/>
    <x v="2"/>
    <x v="2"/>
    <d v="2026-02-25T05:44:00"/>
    <d v="2026-02-28T06:44:00"/>
    <x v="7"/>
    <x v="0"/>
    <s v="No"/>
    <n v="4"/>
    <s v="Yes"/>
    <n v="72.999999999941792"/>
    <s v="Yes"/>
    <x v="0"/>
    <n v="3.0416666666642413"/>
    <s v="Team2"/>
    <s v="Junior"/>
    <s v="Night"/>
  </r>
  <r>
    <s v="T02965"/>
    <s v="C0736"/>
    <x v="4"/>
    <x v="2"/>
    <d v="2026-02-19T21:14:00"/>
    <d v="2026-02-23T00:14:00"/>
    <x v="28"/>
    <x v="0"/>
    <s v="No"/>
    <n v="4"/>
    <s v="Yes"/>
    <n v="75"/>
    <s v="Yes"/>
    <x v="0"/>
    <n v="3.125"/>
    <s v="Team3"/>
    <s v="Mid"/>
    <s v="Night"/>
  </r>
  <r>
    <s v="T02966"/>
    <s v="C1295"/>
    <x v="0"/>
    <x v="2"/>
    <d v="2026-02-08T00:32:00"/>
    <d v="2026-02-10T16:32:00"/>
    <x v="48"/>
    <x v="0"/>
    <s v="No"/>
    <n v="3"/>
    <s v="Yes"/>
    <n v="63.999999999941792"/>
    <s v="Yes"/>
    <x v="0"/>
    <n v="2.6666666666642413"/>
    <s v="Team1"/>
    <s v="Mid"/>
    <s v="Morning"/>
  </r>
  <r>
    <s v="T02967"/>
    <s v="C1063"/>
    <x v="0"/>
    <x v="1"/>
    <d v="2026-01-16T16:49:00"/>
    <d v="2026-01-18T09:49:00"/>
    <x v="39"/>
    <x v="0"/>
    <s v="No"/>
    <n v="5"/>
    <s v="Yes"/>
    <n v="41.000000000058208"/>
    <s v="No"/>
    <x v="2"/>
    <n v="1.7083333333357587"/>
    <s v="Team5"/>
    <s v="Junior"/>
    <s v="Evening"/>
  </r>
  <r>
    <s v="T02968"/>
    <s v="C2072"/>
    <x v="2"/>
    <x v="0"/>
    <d v="2026-01-04T17:51:00"/>
    <d v="2026-01-05T22:51:00"/>
    <x v="9"/>
    <x v="0"/>
    <s v="No"/>
    <n v="2"/>
    <s v="Yes"/>
    <n v="28.999999999883585"/>
    <s v="No"/>
    <x v="2"/>
    <n v="1.2083333333284827"/>
    <s v="Team1"/>
    <s v="Junior"/>
    <s v="Night"/>
  </r>
  <r>
    <s v="T02969"/>
    <s v="C4910"/>
    <x v="3"/>
    <x v="2"/>
    <d v="2026-03-27T02:40:00"/>
    <d v="2026-03-28T21:40:00"/>
    <x v="43"/>
    <x v="0"/>
    <s v="No"/>
    <n v="5"/>
    <s v="Yes"/>
    <n v="43.000000000116415"/>
    <s v="No"/>
    <x v="1"/>
    <n v="1.7916666666715173"/>
    <s v="Team1"/>
    <s v="Mid"/>
    <s v="Morning"/>
  </r>
  <r>
    <s v="T02970"/>
    <s v="C4401"/>
    <x v="1"/>
    <x v="0"/>
    <d v="2026-02-18T06:55:00"/>
    <d v="2026-02-19T20:55:00"/>
    <x v="7"/>
    <x v="0"/>
    <s v="No"/>
    <n v="4"/>
    <s v="Yes"/>
    <n v="38.000000000058208"/>
    <s v="No"/>
    <x v="0"/>
    <n v="1.5833333333357587"/>
    <s v="Team2"/>
    <s v="Junior"/>
    <s v="Night"/>
  </r>
  <r>
    <s v="T02971"/>
    <s v="C0127"/>
    <x v="2"/>
    <x v="2"/>
    <d v="2026-02-26T17:52:00"/>
    <d v="2026-02-27T13:52:00"/>
    <x v="35"/>
    <x v="0"/>
    <s v="No"/>
    <n v="3"/>
    <s v="Yes"/>
    <n v="20.000000000058208"/>
    <s v="No"/>
    <x v="0"/>
    <n v="0.83333333333575865"/>
    <s v="Team1"/>
    <s v="Senior"/>
    <s v="Night"/>
  </r>
  <r>
    <s v="T02972"/>
    <s v="C1018"/>
    <x v="3"/>
    <x v="2"/>
    <d v="2026-01-12T08:22:00"/>
    <d v="2026-01-14T13:22:00"/>
    <x v="40"/>
    <x v="2"/>
    <s v="No"/>
    <n v="5"/>
    <s v="No"/>
    <n v="52.999999999883585"/>
    <s v="Yes"/>
    <x v="2"/>
    <n v="2.2083333333284827"/>
    <s v="Team4"/>
    <s v="Senior"/>
    <s v="Morning"/>
  </r>
  <r>
    <s v="T02973"/>
    <s v="C2461"/>
    <x v="2"/>
    <x v="0"/>
    <d v="2026-03-21T20:59:00"/>
    <d v="2026-03-23T19:59:00"/>
    <x v="30"/>
    <x v="0"/>
    <s v="No"/>
    <n v="5"/>
    <s v="Yes"/>
    <n v="47.000000000058208"/>
    <s v="No"/>
    <x v="1"/>
    <n v="1.9583333333357587"/>
    <s v="Team4"/>
    <s v="Mid"/>
    <s v="Night"/>
  </r>
  <r>
    <s v="T02974"/>
    <s v="C4634"/>
    <x v="4"/>
    <x v="2"/>
    <d v="2026-03-23T11:15:00"/>
    <d v="2026-03-25T20:15:00"/>
    <x v="30"/>
    <x v="2"/>
    <s v="No"/>
    <n v="5"/>
    <s v="No"/>
    <n v="57"/>
    <s v="Yes"/>
    <x v="1"/>
    <n v="2.375"/>
    <s v="Team4"/>
    <s v="Mid"/>
    <s v="Night"/>
  </r>
  <r>
    <s v="T02975"/>
    <s v="C4487"/>
    <x v="4"/>
    <x v="1"/>
    <d v="2026-02-18T05:48:00"/>
    <d v="2026-02-19T23:48:00"/>
    <x v="34"/>
    <x v="0"/>
    <s v="No"/>
    <n v="5"/>
    <s v="Yes"/>
    <n v="42"/>
    <s v="No"/>
    <x v="0"/>
    <n v="1.75"/>
    <s v="Team3"/>
    <s v="Senior"/>
    <s v="Night"/>
  </r>
  <r>
    <s v="T02976"/>
    <s v="C0091"/>
    <x v="0"/>
    <x v="0"/>
    <d v="2026-02-05T01:59:00"/>
    <d v="2026-02-05T07:59:00"/>
    <x v="16"/>
    <x v="0"/>
    <s v="No"/>
    <n v="4"/>
    <s v="Yes"/>
    <n v="6"/>
    <s v="No"/>
    <x v="0"/>
    <n v="0.25"/>
    <s v="Team3"/>
    <s v="Junior"/>
    <s v="Evening"/>
  </r>
  <r>
    <s v="T02977"/>
    <s v="C1285"/>
    <x v="4"/>
    <x v="2"/>
    <d v="2026-03-22T13:53:00"/>
    <d v="2026-03-24T06:53:00"/>
    <x v="45"/>
    <x v="0"/>
    <s v="No"/>
    <n v="4"/>
    <s v="Yes"/>
    <n v="41.000000000058208"/>
    <s v="No"/>
    <x v="1"/>
    <n v="1.7083333333357587"/>
    <s v="Team4"/>
    <s v="Mid"/>
    <s v="Morning"/>
  </r>
  <r>
    <s v="T02978"/>
    <s v="C1975"/>
    <x v="3"/>
    <x v="0"/>
    <d v="2026-03-21T23:05:00"/>
    <d v="2026-03-23T00:05:00"/>
    <x v="5"/>
    <x v="1"/>
    <s v="No"/>
    <n v="5"/>
    <s v="No"/>
    <n v="24.999999999941792"/>
    <s v="No"/>
    <x v="1"/>
    <n v="1.0416666666642413"/>
    <s v="Team1"/>
    <s v="Senior"/>
    <s v="Evening"/>
  </r>
  <r>
    <s v="T02979"/>
    <s v="C2908"/>
    <x v="1"/>
    <x v="1"/>
    <d v="2026-02-15T06:13:00"/>
    <d v="2026-02-17T03:13:00"/>
    <x v="17"/>
    <x v="0"/>
    <s v="No"/>
    <n v="4"/>
    <s v="Yes"/>
    <n v="45"/>
    <s v="No"/>
    <x v="0"/>
    <n v="1.875"/>
    <s v="Team2"/>
    <s v="Junior"/>
    <s v="Night"/>
  </r>
  <r>
    <s v="T02980"/>
    <s v="C4201"/>
    <x v="3"/>
    <x v="0"/>
    <d v="2026-02-13T23:58:00"/>
    <d v="2026-02-14T10:58:00"/>
    <x v="46"/>
    <x v="0"/>
    <s v="No"/>
    <n v="3"/>
    <s v="Yes"/>
    <n v="10.999999999883585"/>
    <s v="No"/>
    <x v="0"/>
    <n v="0.45833333332848269"/>
    <s v="Team5"/>
    <s v="Senior"/>
    <s v="Evening"/>
  </r>
  <r>
    <s v="T02981"/>
    <s v="C4994"/>
    <x v="1"/>
    <x v="2"/>
    <d v="2026-03-19T19:49:00"/>
    <d v="2026-03-22T01:49:00"/>
    <x v="29"/>
    <x v="0"/>
    <s v="No"/>
    <n v="4"/>
    <s v="Yes"/>
    <n v="54"/>
    <s v="Yes"/>
    <x v="1"/>
    <n v="2.25"/>
    <s v="Team3"/>
    <s v="Mid"/>
    <s v="Evening"/>
  </r>
  <r>
    <s v="T02982"/>
    <s v="C4813"/>
    <x v="2"/>
    <x v="1"/>
    <d v="2026-01-09T00:41:00"/>
    <d v="2026-01-10T12:41:00"/>
    <x v="0"/>
    <x v="0"/>
    <s v="No"/>
    <n v="5"/>
    <s v="Yes"/>
    <n v="36"/>
    <s v="No"/>
    <x v="2"/>
    <n v="1.5"/>
    <s v="Team1"/>
    <s v="Senior"/>
    <s v="Morning"/>
  </r>
  <r>
    <s v="T02983"/>
    <s v="C4350"/>
    <x v="1"/>
    <x v="2"/>
    <d v="2026-03-06T23:41:00"/>
    <d v="2026-03-10T08:41:00"/>
    <x v="42"/>
    <x v="1"/>
    <s v="No"/>
    <n v="3"/>
    <s v="No"/>
    <n v="81"/>
    <s v="Yes"/>
    <x v="1"/>
    <n v="3.375"/>
    <s v="Team1"/>
    <s v="Senior"/>
    <s v="Evening"/>
  </r>
  <r>
    <s v="T02984"/>
    <s v="C4656"/>
    <x v="3"/>
    <x v="0"/>
    <d v="2026-03-19T10:17:00"/>
    <d v="2026-03-20T11:17:00"/>
    <x v="4"/>
    <x v="0"/>
    <s v="No"/>
    <n v="5"/>
    <s v="Yes"/>
    <n v="24.999999999941792"/>
    <s v="No"/>
    <x v="1"/>
    <n v="1.0416666666642413"/>
    <s v="Team5"/>
    <s v="Senior"/>
    <s v="Evening"/>
  </r>
  <r>
    <s v="T02985"/>
    <s v="C0800"/>
    <x v="0"/>
    <x v="1"/>
    <d v="2026-02-13T11:23:00"/>
    <d v="2026-02-14T09:23:00"/>
    <x v="26"/>
    <x v="0"/>
    <s v="No"/>
    <n v="4"/>
    <s v="Yes"/>
    <n v="21.999999999941792"/>
    <s v="No"/>
    <x v="0"/>
    <n v="0.91666666666424135"/>
    <s v="Team5"/>
    <s v="Senior"/>
    <s v="Night"/>
  </r>
  <r>
    <s v="T02986"/>
    <s v="C3725"/>
    <x v="0"/>
    <x v="0"/>
    <d v="2026-03-14T02:53:00"/>
    <d v="2026-03-14T08:53:00"/>
    <x v="48"/>
    <x v="0"/>
    <s v="Yes"/>
    <n v="4"/>
    <s v="Yes"/>
    <n v="6"/>
    <s v="No"/>
    <x v="1"/>
    <n v="0.25"/>
    <s v="Team1"/>
    <s v="Mid"/>
    <s v="Morning"/>
  </r>
  <r>
    <s v="T02987"/>
    <s v="C1496"/>
    <x v="1"/>
    <x v="0"/>
    <d v="2026-01-15T21:03:00"/>
    <d v="2026-01-16T19:03:00"/>
    <x v="14"/>
    <x v="1"/>
    <s v="No"/>
    <n v="3"/>
    <s v="No"/>
    <n v="21.999999999941792"/>
    <s v="No"/>
    <x v="2"/>
    <n v="0.91666666666424135"/>
    <s v="Team4"/>
    <s v="Senior"/>
    <s v="Night"/>
  </r>
  <r>
    <s v="T02988"/>
    <s v="C3848"/>
    <x v="3"/>
    <x v="2"/>
    <d v="2026-02-04T05:47:00"/>
    <d v="2026-02-05T02:47:00"/>
    <x v="33"/>
    <x v="0"/>
    <s v="No"/>
    <n v="3"/>
    <s v="Yes"/>
    <n v="21"/>
    <s v="No"/>
    <x v="0"/>
    <n v="0.875"/>
    <s v="Team5"/>
    <s v="Junior"/>
    <s v="Night"/>
  </r>
  <r>
    <s v="T02989"/>
    <s v="C3388"/>
    <x v="0"/>
    <x v="0"/>
    <d v="2026-03-01T16:13:00"/>
    <d v="2026-03-02T16:13:00"/>
    <x v="46"/>
    <x v="0"/>
    <s v="No"/>
    <n v="5"/>
    <s v="Yes"/>
    <n v="24"/>
    <s v="No"/>
    <x v="1"/>
    <n v="1"/>
    <s v="Team5"/>
    <s v="Senior"/>
    <s v="Evening"/>
  </r>
  <r>
    <s v="T02990"/>
    <s v="C4725"/>
    <x v="4"/>
    <x v="0"/>
    <d v="2026-03-14T00:37:00"/>
    <d v="2026-03-15T17:37:00"/>
    <x v="24"/>
    <x v="0"/>
    <s v="No"/>
    <n v="4"/>
    <s v="Yes"/>
    <n v="41.000000000058208"/>
    <s v="No"/>
    <x v="1"/>
    <n v="1.7083333333357587"/>
    <s v="Team4"/>
    <s v="Mid"/>
    <s v="Night"/>
  </r>
  <r>
    <s v="T02991"/>
    <s v="C0723"/>
    <x v="2"/>
    <x v="1"/>
    <d v="2026-01-29T21:36:00"/>
    <d v="2026-01-30T02:36:00"/>
    <x v="16"/>
    <x v="0"/>
    <s v="No"/>
    <n v="4"/>
    <s v="Yes"/>
    <n v="4.9999999998835847"/>
    <s v="No"/>
    <x v="2"/>
    <n v="0.20833333332848269"/>
    <s v="Team3"/>
    <s v="Junior"/>
    <s v="Evening"/>
  </r>
  <r>
    <s v="T02992"/>
    <s v="C1517"/>
    <x v="3"/>
    <x v="1"/>
    <d v="2026-03-20T23:34:00"/>
    <d v="2026-03-22T14:34:00"/>
    <x v="37"/>
    <x v="0"/>
    <s v="No"/>
    <n v="4"/>
    <s v="Yes"/>
    <n v="39"/>
    <s v="No"/>
    <x v="1"/>
    <n v="1.625"/>
    <s v="Team5"/>
    <s v="Junior"/>
    <s v="Evening"/>
  </r>
  <r>
    <s v="T02993"/>
    <s v="C1608"/>
    <x v="0"/>
    <x v="0"/>
    <d v="2026-03-05T02:14:00"/>
    <d v="2026-03-06T13:14:00"/>
    <x v="9"/>
    <x v="0"/>
    <s v="No"/>
    <n v="5"/>
    <s v="Yes"/>
    <n v="35.000000000058208"/>
    <s v="No"/>
    <x v="1"/>
    <n v="1.4583333333357587"/>
    <s v="Team1"/>
    <s v="Junior"/>
    <s v="Night"/>
  </r>
  <r>
    <s v="T02994"/>
    <s v="C4521"/>
    <x v="1"/>
    <x v="0"/>
    <d v="2026-02-27T23:22:00"/>
    <d v="2026-03-01T09:22:00"/>
    <x v="42"/>
    <x v="0"/>
    <s v="No"/>
    <n v="4"/>
    <s v="Yes"/>
    <n v="33.999999999941792"/>
    <s v="No"/>
    <x v="0"/>
    <n v="1.4166666666642413"/>
    <s v="Team1"/>
    <s v="Senior"/>
    <s v="Evening"/>
  </r>
  <r>
    <s v="T02995"/>
    <s v="C3447"/>
    <x v="1"/>
    <x v="1"/>
    <d v="2026-02-22T01:01:00"/>
    <d v="2026-02-23T15:01:00"/>
    <x v="1"/>
    <x v="0"/>
    <s v="No"/>
    <n v="3"/>
    <s v="Yes"/>
    <n v="38.000000000058208"/>
    <s v="No"/>
    <x v="0"/>
    <n v="1.5833333333357587"/>
    <s v="Team4"/>
    <s v="Senior"/>
    <s v="Evening"/>
  </r>
  <r>
    <s v="T02996"/>
    <s v="C2853"/>
    <x v="3"/>
    <x v="0"/>
    <d v="2026-02-28T22:03:00"/>
    <d v="2026-03-01T02:03:00"/>
    <x v="46"/>
    <x v="0"/>
    <s v="No"/>
    <n v="3"/>
    <s v="Yes"/>
    <n v="4.0000000001164153"/>
    <s v="No"/>
    <x v="0"/>
    <n v="0.16666666667151731"/>
    <s v="Team5"/>
    <s v="Senior"/>
    <s v="Evening"/>
  </r>
  <r>
    <s v="T02997"/>
    <s v="C2501"/>
    <x v="2"/>
    <x v="2"/>
    <d v="2026-01-23T06:26:00"/>
    <d v="2026-01-25T14:26:00"/>
    <x v="29"/>
    <x v="0"/>
    <s v="No"/>
    <n v="5"/>
    <s v="Yes"/>
    <n v="56.000000000058208"/>
    <s v="Yes"/>
    <x v="2"/>
    <n v="2.3333333333357587"/>
    <s v="Team3"/>
    <s v="Mid"/>
    <s v="Evening"/>
  </r>
  <r>
    <s v="T02998"/>
    <s v="C0589"/>
    <x v="4"/>
    <x v="1"/>
    <d v="2026-01-18T04:50:00"/>
    <d v="2026-01-20T06:50:00"/>
    <x v="39"/>
    <x v="0"/>
    <s v="No"/>
    <n v="4"/>
    <s v="Yes"/>
    <n v="49.999999999883585"/>
    <s v="Yes"/>
    <x v="2"/>
    <n v="2.0833333333284827"/>
    <s v="Team5"/>
    <s v="Junior"/>
    <s v="Evening"/>
  </r>
  <r>
    <s v="T02999"/>
    <s v="C4787"/>
    <x v="1"/>
    <x v="2"/>
    <d v="2026-01-25T15:01:00"/>
    <d v="2026-01-26T17:01:00"/>
    <x v="46"/>
    <x v="1"/>
    <s v="No"/>
    <n v="4"/>
    <s v="No"/>
    <n v="25.999999999883585"/>
    <s v="No"/>
    <x v="2"/>
    <n v="1.0833333333284827"/>
    <s v="Team5"/>
    <s v="Senior"/>
    <s v="Evening"/>
  </r>
  <r>
    <s v="T03000"/>
    <s v="C3945"/>
    <x v="3"/>
    <x v="1"/>
    <d v="2026-02-01T17:16:00"/>
    <d v="2026-02-03T20:16:00"/>
    <x v="44"/>
    <x v="0"/>
    <s v="No"/>
    <n v="5"/>
    <s v="Yes"/>
    <n v="51"/>
    <s v="Yes"/>
    <x v="0"/>
    <n v="2.125"/>
    <s v="Team3"/>
    <s v="Senior"/>
    <s v="Evening"/>
  </r>
  <r>
    <s v="T03001"/>
    <s v="C2072"/>
    <x v="4"/>
    <x v="1"/>
    <d v="2026-02-15T05:37:00"/>
    <d v="2026-02-16T04:37:00"/>
    <x v="10"/>
    <x v="0"/>
    <s v="No"/>
    <n v="4"/>
    <s v="Yes"/>
    <n v="23.000000000058208"/>
    <s v="No"/>
    <x v="0"/>
    <n v="0.95833333333575865"/>
    <s v="Team1"/>
    <s v="Senior"/>
    <s v="Night"/>
  </r>
  <r>
    <s v="T03002"/>
    <s v="C4651"/>
    <x v="2"/>
    <x v="1"/>
    <d v="2026-03-25T06:54:00"/>
    <d v="2026-03-26T12:54:00"/>
    <x v="21"/>
    <x v="0"/>
    <s v="No"/>
    <n v="3"/>
    <s v="Yes"/>
    <n v="30"/>
    <s v="No"/>
    <x v="1"/>
    <n v="1.25"/>
    <s v="Team4"/>
    <s v="Senior"/>
    <s v="Night"/>
  </r>
  <r>
    <s v="T03003"/>
    <s v="C0070"/>
    <x v="3"/>
    <x v="0"/>
    <d v="2026-01-21T02:16:00"/>
    <d v="2026-01-22T18:16:00"/>
    <x v="42"/>
    <x v="0"/>
    <s v="No"/>
    <n v="4"/>
    <s v="Yes"/>
    <n v="39.999999999941792"/>
    <s v="No"/>
    <x v="2"/>
    <n v="1.6666666666642413"/>
    <s v="Team1"/>
    <s v="Senior"/>
    <s v="Evening"/>
  </r>
  <r>
    <s v="T03004"/>
    <s v="C1091"/>
    <x v="2"/>
    <x v="1"/>
    <d v="2026-03-26T10:49:00"/>
    <d v="2026-03-27T07:49:00"/>
    <x v="10"/>
    <x v="1"/>
    <s v="No"/>
    <n v="4"/>
    <s v="No"/>
    <n v="21"/>
    <s v="No"/>
    <x v="1"/>
    <n v="0.875"/>
    <s v="Team1"/>
    <s v="Senior"/>
    <s v="Night"/>
  </r>
  <r>
    <s v="T03005"/>
    <s v="C2681"/>
    <x v="3"/>
    <x v="1"/>
    <d v="2026-02-09T23:54:00"/>
    <d v="2026-02-12T18:54:00"/>
    <x v="46"/>
    <x v="0"/>
    <s v="No"/>
    <n v="4"/>
    <s v="Yes"/>
    <n v="66.999999999941792"/>
    <s v="Yes"/>
    <x v="0"/>
    <n v="2.7916666666642413"/>
    <s v="Team5"/>
    <s v="Senior"/>
    <s v="Evening"/>
  </r>
  <r>
    <s v="T03006"/>
    <s v="C2751"/>
    <x v="0"/>
    <x v="1"/>
    <d v="2026-01-03T03:39:00"/>
    <d v="2026-01-05T22:39:00"/>
    <x v="35"/>
    <x v="2"/>
    <s v="Yes"/>
    <n v="3"/>
    <s v="No"/>
    <n v="66.999999999941792"/>
    <s v="Yes"/>
    <x v="2"/>
    <n v="2.7916666666642413"/>
    <s v="Team1"/>
    <s v="Senior"/>
    <s v="Night"/>
  </r>
  <r>
    <s v="T03007"/>
    <s v="C2723"/>
    <x v="3"/>
    <x v="0"/>
    <d v="2026-03-15T01:57:00"/>
    <d v="2026-03-17T00:57:00"/>
    <x v="7"/>
    <x v="0"/>
    <s v="No"/>
    <n v="4"/>
    <s v="Yes"/>
    <n v="46.999999999883585"/>
    <s v="No"/>
    <x v="1"/>
    <n v="1.9583333333284827"/>
    <s v="Team2"/>
    <s v="Junior"/>
    <s v="Night"/>
  </r>
  <r>
    <s v="T03008"/>
    <s v="C3614"/>
    <x v="2"/>
    <x v="1"/>
    <d v="2026-02-22T08:48:00"/>
    <d v="2026-02-22T23:48:00"/>
    <x v="1"/>
    <x v="1"/>
    <s v="No"/>
    <n v="4"/>
    <s v="No"/>
    <n v="15"/>
    <s v="No"/>
    <x v="0"/>
    <n v="0.625"/>
    <s v="Team4"/>
    <s v="Senior"/>
    <s v="Evening"/>
  </r>
  <r>
    <s v="T03009"/>
    <s v="C2140"/>
    <x v="2"/>
    <x v="1"/>
    <d v="2026-02-19T21:59:00"/>
    <d v="2026-02-20T12:59:00"/>
    <x v="20"/>
    <x v="1"/>
    <s v="No"/>
    <n v="5"/>
    <s v="No"/>
    <n v="15"/>
    <s v="No"/>
    <x v="0"/>
    <n v="0.625"/>
    <s v="Team4"/>
    <s v="Junior"/>
    <s v="Evening"/>
  </r>
  <r>
    <s v="T03010"/>
    <s v="C1743"/>
    <x v="2"/>
    <x v="2"/>
    <d v="2026-01-05T11:10:00"/>
    <d v="2026-01-08T03:10:00"/>
    <x v="31"/>
    <x v="0"/>
    <s v="No"/>
    <n v="5"/>
    <s v="Yes"/>
    <n v="63.999999999941792"/>
    <s v="Yes"/>
    <x v="2"/>
    <n v="2.6666666666642413"/>
    <s v="Team4"/>
    <s v="Senior"/>
    <s v="Evening"/>
  </r>
  <r>
    <s v="T03011"/>
    <s v="C3861"/>
    <x v="0"/>
    <x v="0"/>
    <d v="2026-03-20T03:10:00"/>
    <d v="2026-03-20T09:10:00"/>
    <x v="39"/>
    <x v="1"/>
    <s v="No"/>
    <n v="4"/>
    <s v="No"/>
    <n v="6"/>
    <s v="No"/>
    <x v="1"/>
    <n v="0.25"/>
    <s v="Team5"/>
    <s v="Junior"/>
    <s v="Evening"/>
  </r>
  <r>
    <s v="T03012"/>
    <s v="C1198"/>
    <x v="1"/>
    <x v="1"/>
    <d v="2026-01-01T22:20:00"/>
    <d v="2026-01-04T06:20:00"/>
    <x v="11"/>
    <x v="1"/>
    <s v="No"/>
    <n v="5"/>
    <s v="No"/>
    <n v="56.000000000058208"/>
    <s v="Yes"/>
    <x v="2"/>
    <n v="2.3333333333357587"/>
    <s v="Team3"/>
    <s v="Senior"/>
    <s v="Night"/>
  </r>
  <r>
    <s v="T03013"/>
    <s v="C3262"/>
    <x v="0"/>
    <x v="1"/>
    <d v="2026-02-11T05:55:00"/>
    <d v="2026-02-11T17:55:00"/>
    <x v="29"/>
    <x v="0"/>
    <s v="No"/>
    <n v="5"/>
    <s v="Yes"/>
    <n v="12"/>
    <s v="No"/>
    <x v="0"/>
    <n v="0.5"/>
    <s v="Team3"/>
    <s v="Mid"/>
    <s v="Evening"/>
  </r>
  <r>
    <s v="T03014"/>
    <s v="C2122"/>
    <x v="4"/>
    <x v="1"/>
    <d v="2026-03-29T17:42:00"/>
    <d v="2026-04-01T01:42:00"/>
    <x v="16"/>
    <x v="0"/>
    <s v="No"/>
    <n v="4"/>
    <s v="Yes"/>
    <n v="55.999999999883585"/>
    <s v="Yes"/>
    <x v="1"/>
    <n v="2.3333333333284827"/>
    <s v="Team3"/>
    <s v="Junior"/>
    <s v="Evening"/>
  </r>
  <r>
    <s v="T03015"/>
    <s v="C2744"/>
    <x v="1"/>
    <x v="0"/>
    <d v="2026-03-25T12:40:00"/>
    <d v="2026-03-25T19:40:00"/>
    <x v="23"/>
    <x v="0"/>
    <s v="No"/>
    <n v="4"/>
    <s v="Yes"/>
    <n v="6.9999999999417923"/>
    <s v="No"/>
    <x v="1"/>
    <n v="0.29166666666424135"/>
    <s v="Team1"/>
    <s v="Junior"/>
    <s v="Morning"/>
  </r>
  <r>
    <s v="T03016"/>
    <s v="C2117"/>
    <x v="0"/>
    <x v="1"/>
    <d v="2026-01-09T00:14:00"/>
    <d v="2026-01-09T19:14:00"/>
    <x v="12"/>
    <x v="0"/>
    <s v="No"/>
    <n v="3"/>
    <s v="Yes"/>
    <n v="18.999999999941792"/>
    <s v="No"/>
    <x v="2"/>
    <n v="0.79166666666424135"/>
    <s v="Team1"/>
    <s v="Junior"/>
    <s v="Morning"/>
  </r>
  <r>
    <s v="T03017"/>
    <s v="C0996"/>
    <x v="2"/>
    <x v="2"/>
    <d v="2026-02-12T01:32:00"/>
    <d v="2026-02-13T06:32:00"/>
    <x v="35"/>
    <x v="0"/>
    <s v="No"/>
    <n v="5"/>
    <s v="Yes"/>
    <n v="29.000000000058208"/>
    <s v="No"/>
    <x v="0"/>
    <n v="1.2083333333357587"/>
    <s v="Team1"/>
    <s v="Senior"/>
    <s v="Night"/>
  </r>
  <r>
    <s v="T03018"/>
    <s v="C4378"/>
    <x v="4"/>
    <x v="1"/>
    <d v="2026-02-04T22:36:00"/>
    <d v="2026-02-06T21:36:00"/>
    <x v="20"/>
    <x v="0"/>
    <s v="No"/>
    <n v="3"/>
    <s v="Yes"/>
    <n v="47.000000000058208"/>
    <s v="No"/>
    <x v="0"/>
    <n v="1.9583333333357587"/>
    <s v="Team4"/>
    <s v="Junior"/>
    <s v="Evening"/>
  </r>
  <r>
    <s v="T03019"/>
    <s v="C1952"/>
    <x v="4"/>
    <x v="0"/>
    <d v="2026-02-20T11:11:00"/>
    <d v="2026-02-21T22:11:00"/>
    <x v="48"/>
    <x v="1"/>
    <s v="No"/>
    <n v="3"/>
    <s v="No"/>
    <n v="35.000000000058208"/>
    <s v="No"/>
    <x v="0"/>
    <n v="1.4583333333357587"/>
    <s v="Team1"/>
    <s v="Mid"/>
    <s v="Morning"/>
  </r>
  <r>
    <s v="T03020"/>
    <s v="C1156"/>
    <x v="3"/>
    <x v="1"/>
    <d v="2026-02-13T09:02:00"/>
    <d v="2026-02-14T21:02:00"/>
    <x v="38"/>
    <x v="1"/>
    <s v="No"/>
    <n v="4"/>
    <s v="No"/>
    <n v="36"/>
    <s v="No"/>
    <x v="0"/>
    <n v="1.5"/>
    <s v="Team5"/>
    <s v="Senior"/>
    <s v="Evening"/>
  </r>
  <r>
    <s v="T03021"/>
    <s v="C0992"/>
    <x v="2"/>
    <x v="0"/>
    <d v="2026-02-24T04:30:00"/>
    <d v="2026-02-25T08:30:00"/>
    <x v="0"/>
    <x v="1"/>
    <s v="No"/>
    <n v="4"/>
    <s v="No"/>
    <n v="27.999999999941792"/>
    <s v="No"/>
    <x v="0"/>
    <n v="1.1666666666642413"/>
    <s v="Team1"/>
    <s v="Senior"/>
    <s v="Morning"/>
  </r>
  <r>
    <s v="T03022"/>
    <s v="C1702"/>
    <x v="2"/>
    <x v="1"/>
    <d v="2026-03-09T08:43:00"/>
    <d v="2026-03-10T07:43:00"/>
    <x v="18"/>
    <x v="0"/>
    <s v="No"/>
    <n v="5"/>
    <s v="Yes"/>
    <n v="23.000000000058208"/>
    <s v="No"/>
    <x v="1"/>
    <n v="0.95833333333575865"/>
    <s v="Team1"/>
    <s v="Mid"/>
    <s v="Morning"/>
  </r>
  <r>
    <s v="T03023"/>
    <s v="C2331"/>
    <x v="1"/>
    <x v="1"/>
    <d v="2026-03-28T19:07:00"/>
    <d v="2026-03-31T15:07:00"/>
    <x v="12"/>
    <x v="0"/>
    <s v="No"/>
    <n v="4"/>
    <s v="Yes"/>
    <n v="68.000000000058208"/>
    <s v="Yes"/>
    <x v="1"/>
    <n v="2.8333333333357587"/>
    <s v="Team1"/>
    <s v="Junior"/>
    <s v="Morning"/>
  </r>
  <r>
    <s v="T03024"/>
    <s v="C0617"/>
    <x v="1"/>
    <x v="1"/>
    <d v="2026-01-22T20:12:00"/>
    <d v="2026-01-23T05:12:00"/>
    <x v="28"/>
    <x v="0"/>
    <s v="No"/>
    <n v="5"/>
    <s v="Yes"/>
    <n v="9"/>
    <s v="No"/>
    <x v="2"/>
    <n v="0.375"/>
    <s v="Team3"/>
    <s v="Mid"/>
    <s v="Night"/>
  </r>
  <r>
    <s v="T03025"/>
    <s v="C3449"/>
    <x v="2"/>
    <x v="0"/>
    <d v="2026-02-17T12:19:00"/>
    <d v="2026-02-18T02:19:00"/>
    <x v="31"/>
    <x v="0"/>
    <s v="No"/>
    <n v="4"/>
    <s v="Yes"/>
    <n v="14.000000000058208"/>
    <s v="No"/>
    <x v="0"/>
    <n v="0.58333333333575865"/>
    <s v="Team4"/>
    <s v="Senior"/>
    <s v="Evening"/>
  </r>
  <r>
    <s v="T03026"/>
    <s v="C3687"/>
    <x v="3"/>
    <x v="1"/>
    <d v="2026-01-05T04:48:00"/>
    <d v="2026-01-07T02:48:00"/>
    <x v="42"/>
    <x v="0"/>
    <s v="No"/>
    <n v="3"/>
    <s v="Yes"/>
    <n v="46.000000000116415"/>
    <s v="No"/>
    <x v="2"/>
    <n v="1.9166666666715173"/>
    <s v="Team1"/>
    <s v="Senior"/>
    <s v="Evening"/>
  </r>
  <r>
    <s v="T03027"/>
    <s v="C3545"/>
    <x v="0"/>
    <x v="1"/>
    <d v="2026-03-02T20:15:00"/>
    <d v="2026-03-05T14:15:00"/>
    <x v="34"/>
    <x v="0"/>
    <s v="No"/>
    <n v="4"/>
    <s v="Yes"/>
    <n v="66"/>
    <s v="Yes"/>
    <x v="1"/>
    <n v="2.75"/>
    <s v="Team3"/>
    <s v="Senior"/>
    <s v="Night"/>
  </r>
  <r>
    <s v="T03028"/>
    <s v="C0080"/>
    <x v="1"/>
    <x v="0"/>
    <d v="2026-03-18T10:53:00"/>
    <d v="2026-03-19T17:53:00"/>
    <x v="23"/>
    <x v="1"/>
    <s v="No"/>
    <n v="4"/>
    <s v="No"/>
    <n v="30.999999999941792"/>
    <s v="No"/>
    <x v="1"/>
    <n v="1.2916666666642413"/>
    <s v="Team1"/>
    <s v="Junior"/>
    <s v="Morning"/>
  </r>
  <r>
    <s v="T03029"/>
    <s v="C4225"/>
    <x v="3"/>
    <x v="1"/>
    <d v="2026-02-13T10:02:00"/>
    <d v="2026-02-15T22:02:00"/>
    <x v="49"/>
    <x v="0"/>
    <s v="No"/>
    <n v="3"/>
    <s v="Yes"/>
    <n v="60"/>
    <s v="Yes"/>
    <x v="0"/>
    <n v="2.5"/>
    <s v="Team5"/>
    <s v="Mid"/>
    <s v="Evening"/>
  </r>
  <r>
    <s v="T03030"/>
    <s v="C2238"/>
    <x v="0"/>
    <x v="0"/>
    <d v="2026-03-10T08:25:00"/>
    <d v="2026-03-11T16:25:00"/>
    <x v="16"/>
    <x v="0"/>
    <s v="No"/>
    <n v="4"/>
    <s v="Yes"/>
    <n v="32.000000000058208"/>
    <s v="No"/>
    <x v="1"/>
    <n v="1.3333333333357587"/>
    <s v="Team3"/>
    <s v="Junior"/>
    <s v="Evening"/>
  </r>
  <r>
    <s v="T03031"/>
    <s v="C2580"/>
    <x v="0"/>
    <x v="0"/>
    <d v="2026-01-18T01:19:00"/>
    <d v="2026-01-18T13:19:00"/>
    <x v="2"/>
    <x v="0"/>
    <s v="No"/>
    <n v="4"/>
    <s v="Yes"/>
    <n v="12"/>
    <s v="No"/>
    <x v="2"/>
    <n v="0.5"/>
    <s v="Team3"/>
    <s v="Senior"/>
    <s v="Evening"/>
  </r>
  <r>
    <s v="T03032"/>
    <s v="C2873"/>
    <x v="0"/>
    <x v="0"/>
    <d v="2026-02-14T19:53:00"/>
    <d v="2026-02-16T12:53:00"/>
    <x v="23"/>
    <x v="0"/>
    <s v="No"/>
    <n v="4"/>
    <s v="Yes"/>
    <n v="41.000000000058208"/>
    <s v="No"/>
    <x v="0"/>
    <n v="1.7083333333357587"/>
    <s v="Team1"/>
    <s v="Junior"/>
    <s v="Morning"/>
  </r>
  <r>
    <s v="T03033"/>
    <s v="C4572"/>
    <x v="0"/>
    <x v="2"/>
    <d v="2026-01-01T19:15:00"/>
    <d v="2026-01-05T10:15:00"/>
    <x v="10"/>
    <x v="0"/>
    <s v="Yes"/>
    <n v="4"/>
    <s v="Yes"/>
    <n v="87"/>
    <s v="Yes"/>
    <x v="2"/>
    <n v="3.625"/>
    <s v="Team1"/>
    <s v="Senior"/>
    <s v="Night"/>
  </r>
  <r>
    <s v="T03034"/>
    <s v="C2982"/>
    <x v="3"/>
    <x v="0"/>
    <d v="2026-03-12T03:05:00"/>
    <d v="2026-03-12T15:05:00"/>
    <x v="10"/>
    <x v="2"/>
    <s v="No"/>
    <n v="5"/>
    <s v="No"/>
    <n v="12"/>
    <s v="No"/>
    <x v="1"/>
    <n v="0.5"/>
    <s v="Team1"/>
    <s v="Senior"/>
    <s v="Night"/>
  </r>
  <r>
    <s v="T03035"/>
    <s v="C2955"/>
    <x v="3"/>
    <x v="0"/>
    <d v="2026-03-01T06:14:00"/>
    <d v="2026-03-01T12:14:00"/>
    <x v="41"/>
    <x v="0"/>
    <s v="No"/>
    <n v="4"/>
    <s v="Yes"/>
    <n v="6"/>
    <s v="No"/>
    <x v="1"/>
    <n v="0.25"/>
    <s v="Team5"/>
    <s v="Senior"/>
    <s v="Night"/>
  </r>
  <r>
    <s v="T03036"/>
    <s v="C2234"/>
    <x v="1"/>
    <x v="1"/>
    <d v="2026-02-02T02:14:00"/>
    <d v="2026-02-03T19:14:00"/>
    <x v="17"/>
    <x v="0"/>
    <s v="Yes"/>
    <n v="3"/>
    <s v="Yes"/>
    <n v="41.000000000058208"/>
    <s v="No"/>
    <x v="0"/>
    <n v="1.7083333333357587"/>
    <s v="Team2"/>
    <s v="Junior"/>
    <s v="Night"/>
  </r>
  <r>
    <s v="T03037"/>
    <s v="C4080"/>
    <x v="0"/>
    <x v="0"/>
    <d v="2026-03-18T08:16:00"/>
    <d v="2026-03-18T17:16:00"/>
    <x v="41"/>
    <x v="0"/>
    <s v="No"/>
    <n v="5"/>
    <s v="Yes"/>
    <n v="9"/>
    <s v="No"/>
    <x v="1"/>
    <n v="0.375"/>
    <s v="Team5"/>
    <s v="Senior"/>
    <s v="Night"/>
  </r>
  <r>
    <s v="T03038"/>
    <s v="C1708"/>
    <x v="2"/>
    <x v="0"/>
    <d v="2026-01-27T04:22:00"/>
    <d v="2026-01-27T23:22:00"/>
    <x v="32"/>
    <x v="0"/>
    <s v="No"/>
    <n v="3"/>
    <s v="Yes"/>
    <n v="19.000000000116415"/>
    <s v="No"/>
    <x v="2"/>
    <n v="0.79166666667151731"/>
    <s v="Team3"/>
    <s v="Mid"/>
    <s v="Evening"/>
  </r>
  <r>
    <s v="T03039"/>
    <s v="C3606"/>
    <x v="2"/>
    <x v="1"/>
    <d v="2026-01-17T23:50:00"/>
    <d v="2026-01-19T05:50:00"/>
    <x v="2"/>
    <x v="0"/>
    <s v="No"/>
    <n v="4"/>
    <s v="Yes"/>
    <n v="30"/>
    <s v="No"/>
    <x v="2"/>
    <n v="1.25"/>
    <s v="Team3"/>
    <s v="Senior"/>
    <s v="Evening"/>
  </r>
  <r>
    <s v="T03040"/>
    <s v="C2476"/>
    <x v="4"/>
    <x v="0"/>
    <d v="2026-02-17T14:19:00"/>
    <d v="2026-02-18T14:19:00"/>
    <x v="46"/>
    <x v="0"/>
    <s v="No"/>
    <n v="4"/>
    <s v="Yes"/>
    <n v="24"/>
    <s v="No"/>
    <x v="0"/>
    <n v="1"/>
    <s v="Team5"/>
    <s v="Senior"/>
    <s v="Evening"/>
  </r>
  <r>
    <s v="T03041"/>
    <s v="C2935"/>
    <x v="1"/>
    <x v="2"/>
    <d v="2026-01-20T14:48:00"/>
    <d v="2026-01-21T06:48:00"/>
    <x v="26"/>
    <x v="0"/>
    <s v="No"/>
    <n v="5"/>
    <s v="Yes"/>
    <n v="15.999999999941792"/>
    <s v="No"/>
    <x v="2"/>
    <n v="0.66666666666424135"/>
    <s v="Team5"/>
    <s v="Senior"/>
    <s v="Night"/>
  </r>
  <r>
    <s v="T03042"/>
    <s v="C2095"/>
    <x v="1"/>
    <x v="2"/>
    <d v="2026-02-14T14:04:00"/>
    <d v="2026-02-18T07:04:00"/>
    <x v="36"/>
    <x v="0"/>
    <s v="No"/>
    <n v="5"/>
    <s v="Yes"/>
    <n v="89.000000000058208"/>
    <s v="Yes"/>
    <x v="0"/>
    <n v="3.7083333333357587"/>
    <s v="Team1"/>
    <s v="Junior"/>
    <s v="Morning"/>
  </r>
  <r>
    <s v="T03043"/>
    <s v="C0493"/>
    <x v="3"/>
    <x v="1"/>
    <d v="2026-01-24T07:33:00"/>
    <d v="2026-01-24T16:33:00"/>
    <x v="8"/>
    <x v="0"/>
    <s v="No"/>
    <n v="3"/>
    <s v="Yes"/>
    <n v="9"/>
    <s v="No"/>
    <x v="2"/>
    <n v="0.375"/>
    <s v="Team5"/>
    <s v="Senior"/>
    <s v="Morning"/>
  </r>
  <r>
    <s v="T03044"/>
    <s v="C3439"/>
    <x v="0"/>
    <x v="1"/>
    <d v="2026-03-19T08:18:00"/>
    <d v="2026-03-19T13:18:00"/>
    <x v="30"/>
    <x v="0"/>
    <s v="No"/>
    <n v="4"/>
    <s v="Yes"/>
    <n v="5.0000000000582077"/>
    <s v="No"/>
    <x v="1"/>
    <n v="0.20833333333575865"/>
    <s v="Team4"/>
    <s v="Mid"/>
    <s v="Night"/>
  </r>
  <r>
    <s v="T03045"/>
    <s v="C0751"/>
    <x v="3"/>
    <x v="0"/>
    <d v="2026-01-02T02:28:00"/>
    <d v="2026-01-02T23:28:00"/>
    <x v="6"/>
    <x v="0"/>
    <s v="No"/>
    <n v="4"/>
    <s v="Yes"/>
    <n v="21"/>
    <s v="No"/>
    <x v="2"/>
    <n v="0.875"/>
    <s v="Team3"/>
    <s v="Mid"/>
    <s v="Night"/>
  </r>
  <r>
    <s v="T03046"/>
    <s v="C2197"/>
    <x v="1"/>
    <x v="2"/>
    <d v="2026-03-18T02:45:00"/>
    <d v="2026-03-20T14:45:00"/>
    <x v="21"/>
    <x v="0"/>
    <s v="No"/>
    <n v="4"/>
    <s v="Yes"/>
    <n v="60"/>
    <s v="Yes"/>
    <x v="1"/>
    <n v="2.5"/>
    <s v="Team4"/>
    <s v="Senior"/>
    <s v="Night"/>
  </r>
  <r>
    <s v="T03047"/>
    <s v="C3232"/>
    <x v="3"/>
    <x v="0"/>
    <d v="2026-02-22T13:28:00"/>
    <d v="2026-02-23T23:28:00"/>
    <x v="39"/>
    <x v="0"/>
    <s v="No"/>
    <n v="5"/>
    <s v="Yes"/>
    <n v="33.999999999941792"/>
    <s v="No"/>
    <x v="0"/>
    <n v="1.4166666666642413"/>
    <s v="Team5"/>
    <s v="Junior"/>
    <s v="Evening"/>
  </r>
  <r>
    <s v="T03048"/>
    <s v="C4256"/>
    <x v="3"/>
    <x v="0"/>
    <d v="2026-01-08T10:41:00"/>
    <d v="2026-01-09T04:41:00"/>
    <x v="16"/>
    <x v="0"/>
    <s v="No"/>
    <n v="4"/>
    <s v="Yes"/>
    <n v="18"/>
    <s v="No"/>
    <x v="2"/>
    <n v="0.75"/>
    <s v="Team3"/>
    <s v="Junior"/>
    <s v="Evening"/>
  </r>
  <r>
    <s v="T03049"/>
    <s v="C4955"/>
    <x v="4"/>
    <x v="1"/>
    <d v="2026-01-30T02:20:00"/>
    <d v="2026-01-30T14:20:00"/>
    <x v="1"/>
    <x v="2"/>
    <s v="No"/>
    <n v="4"/>
    <s v="No"/>
    <n v="12"/>
    <s v="No"/>
    <x v="2"/>
    <n v="0.5"/>
    <s v="Team4"/>
    <s v="Senior"/>
    <s v="Evening"/>
  </r>
  <r>
    <s v="T03050"/>
    <s v="C2112"/>
    <x v="3"/>
    <x v="1"/>
    <d v="2026-01-20T12:05:00"/>
    <d v="2026-01-21T10:05:00"/>
    <x v="0"/>
    <x v="0"/>
    <s v="No"/>
    <n v="4"/>
    <s v="Yes"/>
    <n v="22.000000000116415"/>
    <s v="No"/>
    <x v="2"/>
    <n v="0.91666666667151731"/>
    <s v="Team1"/>
    <s v="Senior"/>
    <s v="Morning"/>
  </r>
  <r>
    <s v="T03051"/>
    <s v="C2217"/>
    <x v="4"/>
    <x v="2"/>
    <d v="2026-03-05T08:26:00"/>
    <d v="2026-03-06T12:26:00"/>
    <x v="7"/>
    <x v="0"/>
    <s v="No"/>
    <n v="5"/>
    <s v="Yes"/>
    <n v="27.999999999941792"/>
    <s v="No"/>
    <x v="1"/>
    <n v="1.1666666666642413"/>
    <s v="Team2"/>
    <s v="Junior"/>
    <s v="Night"/>
  </r>
  <r>
    <s v="T03052"/>
    <s v="C2166"/>
    <x v="3"/>
    <x v="1"/>
    <d v="2026-02-15T22:10:00"/>
    <d v="2026-02-16T06:10:00"/>
    <x v="45"/>
    <x v="0"/>
    <s v="No"/>
    <n v="3"/>
    <s v="Yes"/>
    <n v="8.0000000000582077"/>
    <s v="No"/>
    <x v="0"/>
    <n v="0.33333333333575865"/>
    <s v="Team4"/>
    <s v="Mid"/>
    <s v="Morning"/>
  </r>
  <r>
    <s v="T03053"/>
    <s v="C2157"/>
    <x v="3"/>
    <x v="1"/>
    <d v="2026-03-18T04:42:00"/>
    <d v="2026-03-20T00:42:00"/>
    <x v="1"/>
    <x v="0"/>
    <s v="No"/>
    <n v="4"/>
    <s v="Yes"/>
    <n v="44.000000000058208"/>
    <s v="No"/>
    <x v="1"/>
    <n v="1.8333333333357587"/>
    <s v="Team4"/>
    <s v="Senior"/>
    <s v="Evening"/>
  </r>
  <r>
    <s v="T03054"/>
    <s v="C4501"/>
    <x v="1"/>
    <x v="1"/>
    <d v="2026-03-24T05:14:00"/>
    <d v="2026-03-25T13:14:00"/>
    <x v="49"/>
    <x v="0"/>
    <s v="No"/>
    <n v="3"/>
    <s v="Yes"/>
    <n v="32.000000000058208"/>
    <s v="No"/>
    <x v="1"/>
    <n v="1.3333333333357587"/>
    <s v="Team5"/>
    <s v="Mid"/>
    <s v="Evening"/>
  </r>
  <r>
    <s v="T03055"/>
    <s v="C2869"/>
    <x v="4"/>
    <x v="2"/>
    <d v="2026-03-09T04:57:00"/>
    <d v="2026-03-13T01:57:00"/>
    <x v="42"/>
    <x v="0"/>
    <s v="No"/>
    <n v="5"/>
    <s v="Yes"/>
    <n v="93"/>
    <s v="Yes"/>
    <x v="1"/>
    <n v="3.875"/>
    <s v="Team1"/>
    <s v="Senior"/>
    <s v="Evening"/>
  </r>
  <r>
    <s v="T03056"/>
    <s v="C0596"/>
    <x v="4"/>
    <x v="0"/>
    <d v="2026-02-12T23:53:00"/>
    <d v="2026-02-14T07:53:00"/>
    <x v="48"/>
    <x v="0"/>
    <s v="No"/>
    <n v="3"/>
    <s v="Yes"/>
    <n v="32.000000000058208"/>
    <s v="No"/>
    <x v="0"/>
    <n v="1.3333333333357587"/>
    <s v="Team1"/>
    <s v="Mid"/>
    <s v="Morning"/>
  </r>
  <r>
    <s v="T03057"/>
    <s v="C4348"/>
    <x v="4"/>
    <x v="0"/>
    <d v="2026-01-18T04:21:00"/>
    <d v="2026-01-19T10:21:00"/>
    <x v="44"/>
    <x v="0"/>
    <s v="No"/>
    <n v="4"/>
    <s v="Yes"/>
    <n v="30"/>
    <s v="No"/>
    <x v="2"/>
    <n v="1.25"/>
    <s v="Team3"/>
    <s v="Senior"/>
    <s v="Evening"/>
  </r>
  <r>
    <s v="T03058"/>
    <s v="C3748"/>
    <x v="3"/>
    <x v="2"/>
    <d v="2026-02-24T16:44:00"/>
    <d v="2026-02-28T04:44:00"/>
    <x v="39"/>
    <x v="0"/>
    <s v="No"/>
    <n v="4"/>
    <s v="Yes"/>
    <n v="84"/>
    <s v="Yes"/>
    <x v="0"/>
    <n v="3.5"/>
    <s v="Team5"/>
    <s v="Junior"/>
    <s v="Evening"/>
  </r>
  <r>
    <s v="T03059"/>
    <s v="C2668"/>
    <x v="0"/>
    <x v="1"/>
    <d v="2026-02-25T16:13:00"/>
    <d v="2026-02-26T04:13:00"/>
    <x v="14"/>
    <x v="2"/>
    <s v="No"/>
    <n v="4"/>
    <s v="No"/>
    <n v="12"/>
    <s v="No"/>
    <x v="0"/>
    <n v="0.5"/>
    <s v="Team4"/>
    <s v="Senior"/>
    <s v="Night"/>
  </r>
  <r>
    <s v="T03060"/>
    <s v="C2052"/>
    <x v="3"/>
    <x v="1"/>
    <d v="2026-01-06T16:55:00"/>
    <d v="2026-01-07T13:55:00"/>
    <x v="35"/>
    <x v="0"/>
    <s v="No"/>
    <n v="4"/>
    <s v="Yes"/>
    <n v="21"/>
    <s v="No"/>
    <x v="2"/>
    <n v="0.875"/>
    <s v="Team1"/>
    <s v="Senior"/>
    <s v="Night"/>
  </r>
  <r>
    <s v="T03061"/>
    <s v="C3521"/>
    <x v="2"/>
    <x v="0"/>
    <d v="2026-01-07T08:42:00"/>
    <d v="2026-01-08T07:42:00"/>
    <x v="27"/>
    <x v="0"/>
    <s v="No"/>
    <n v="3"/>
    <s v="Yes"/>
    <n v="22.999999999883585"/>
    <s v="No"/>
    <x v="2"/>
    <n v="0.95833333332848269"/>
    <s v="Team1"/>
    <s v="Junior"/>
    <s v="Morning"/>
  </r>
  <r>
    <s v="T03062"/>
    <s v="C4656"/>
    <x v="1"/>
    <x v="1"/>
    <d v="2026-02-13T01:01:00"/>
    <d v="2026-02-15T02:01:00"/>
    <x v="8"/>
    <x v="0"/>
    <s v="No"/>
    <n v="3"/>
    <s v="Yes"/>
    <n v="48.999999999941792"/>
    <s v="Yes"/>
    <x v="0"/>
    <n v="2.0416666666642413"/>
    <s v="Team5"/>
    <s v="Senior"/>
    <s v="Morning"/>
  </r>
  <r>
    <s v="T03063"/>
    <s v="C3481"/>
    <x v="3"/>
    <x v="2"/>
    <d v="2026-03-20T12:39:00"/>
    <d v="2026-03-24T03:39:00"/>
    <x v="47"/>
    <x v="0"/>
    <s v="No"/>
    <n v="3"/>
    <s v="Yes"/>
    <n v="87"/>
    <s v="Yes"/>
    <x v="1"/>
    <n v="3.625"/>
    <s v="Team4"/>
    <s v="Senior"/>
    <s v="Night"/>
  </r>
  <r>
    <s v="T03064"/>
    <s v="C2369"/>
    <x v="3"/>
    <x v="1"/>
    <d v="2026-01-09T06:35:00"/>
    <d v="2026-01-09T16:35:00"/>
    <x v="20"/>
    <x v="0"/>
    <s v="No"/>
    <n v="4"/>
    <s v="Yes"/>
    <n v="9.9999999999417923"/>
    <s v="No"/>
    <x v="2"/>
    <n v="0.41666666666424135"/>
    <s v="Team4"/>
    <s v="Junior"/>
    <s v="Evening"/>
  </r>
  <r>
    <s v="T03065"/>
    <s v="C1899"/>
    <x v="4"/>
    <x v="0"/>
    <d v="2026-03-23T13:05:00"/>
    <d v="2026-03-25T05:05:00"/>
    <x v="36"/>
    <x v="0"/>
    <s v="No"/>
    <n v="4"/>
    <s v="Yes"/>
    <n v="39.999999999941792"/>
    <s v="No"/>
    <x v="1"/>
    <n v="1.6666666666642413"/>
    <s v="Team1"/>
    <s v="Junior"/>
    <s v="Morning"/>
  </r>
  <r>
    <s v="T03066"/>
    <s v="C2039"/>
    <x v="0"/>
    <x v="0"/>
    <d v="2026-02-08T06:26:00"/>
    <d v="2026-02-10T05:26:00"/>
    <x v="16"/>
    <x v="0"/>
    <s v="No"/>
    <n v="5"/>
    <s v="Yes"/>
    <n v="47.000000000058208"/>
    <s v="No"/>
    <x v="0"/>
    <n v="1.9583333333357587"/>
    <s v="Team3"/>
    <s v="Junior"/>
    <s v="Evening"/>
  </r>
  <r>
    <s v="T03067"/>
    <s v="C1658"/>
    <x v="0"/>
    <x v="0"/>
    <d v="2026-01-19T16:02:00"/>
    <d v="2026-01-19T18:02:00"/>
    <x v="30"/>
    <x v="0"/>
    <s v="No"/>
    <n v="3"/>
    <s v="Yes"/>
    <n v="1.9999999998835847"/>
    <s v="No"/>
    <x v="2"/>
    <n v="8.3333333328482695E-2"/>
    <s v="Team4"/>
    <s v="Mid"/>
    <s v="Night"/>
  </r>
  <r>
    <s v="T03068"/>
    <s v="C4668"/>
    <x v="3"/>
    <x v="0"/>
    <d v="2026-01-12T19:18:00"/>
    <d v="2026-01-13T22:18:00"/>
    <x v="30"/>
    <x v="0"/>
    <s v="Yes"/>
    <n v="2"/>
    <s v="Yes"/>
    <n v="27"/>
    <s v="No"/>
    <x v="2"/>
    <n v="1.125"/>
    <s v="Team4"/>
    <s v="Mid"/>
    <s v="Night"/>
  </r>
  <r>
    <s v="T03069"/>
    <s v="C0968"/>
    <x v="3"/>
    <x v="1"/>
    <d v="2026-03-20T11:39:00"/>
    <d v="2026-03-21T13:39:00"/>
    <x v="44"/>
    <x v="0"/>
    <s v="No"/>
    <n v="3"/>
    <s v="Yes"/>
    <n v="25.999999999883585"/>
    <s v="No"/>
    <x v="1"/>
    <n v="1.0833333333284827"/>
    <s v="Team3"/>
    <s v="Senior"/>
    <s v="Evening"/>
  </r>
  <r>
    <s v="T03070"/>
    <s v="C2838"/>
    <x v="4"/>
    <x v="2"/>
    <d v="2026-01-12T09:27:00"/>
    <d v="2026-01-14T19:27:00"/>
    <x v="14"/>
    <x v="0"/>
    <s v="No"/>
    <n v="5"/>
    <s v="Yes"/>
    <n v="57.999999999941792"/>
    <s v="Yes"/>
    <x v="2"/>
    <n v="2.4166666666642413"/>
    <s v="Team4"/>
    <s v="Senior"/>
    <s v="Night"/>
  </r>
  <r>
    <s v="T03071"/>
    <s v="C4218"/>
    <x v="0"/>
    <x v="1"/>
    <d v="2026-01-23T02:49:00"/>
    <d v="2026-01-24T10:49:00"/>
    <x v="38"/>
    <x v="1"/>
    <s v="No"/>
    <n v="4"/>
    <s v="No"/>
    <n v="32.000000000058208"/>
    <s v="No"/>
    <x v="2"/>
    <n v="1.3333333333357587"/>
    <s v="Team5"/>
    <s v="Senior"/>
    <s v="Evening"/>
  </r>
  <r>
    <s v="T03072"/>
    <s v="C1103"/>
    <x v="4"/>
    <x v="1"/>
    <d v="2026-01-03T23:05:00"/>
    <d v="2026-01-04T18:05:00"/>
    <x v="40"/>
    <x v="0"/>
    <s v="No"/>
    <n v="3"/>
    <s v="Yes"/>
    <n v="18.999999999941792"/>
    <s v="No"/>
    <x v="2"/>
    <n v="0.79166666666424135"/>
    <s v="Team4"/>
    <s v="Senior"/>
    <s v="Morning"/>
  </r>
  <r>
    <s v="T03073"/>
    <s v="C4918"/>
    <x v="2"/>
    <x v="2"/>
    <d v="2026-02-07T11:57:00"/>
    <d v="2026-02-08T00:57:00"/>
    <x v="4"/>
    <x v="0"/>
    <s v="No"/>
    <n v="4"/>
    <s v="Yes"/>
    <n v="12.999999999941792"/>
    <s v="No"/>
    <x v="0"/>
    <n v="0.54166666666424135"/>
    <s v="Team5"/>
    <s v="Senior"/>
    <s v="Evening"/>
  </r>
  <r>
    <s v="T03074"/>
    <s v="C4480"/>
    <x v="3"/>
    <x v="2"/>
    <d v="2026-01-26T16:24:00"/>
    <d v="2026-01-30T09:24:00"/>
    <x v="28"/>
    <x v="0"/>
    <s v="No"/>
    <n v="4"/>
    <s v="Yes"/>
    <n v="89.000000000058208"/>
    <s v="Yes"/>
    <x v="2"/>
    <n v="3.7083333333357587"/>
    <s v="Team3"/>
    <s v="Mid"/>
    <s v="Night"/>
  </r>
  <r>
    <s v="T03075"/>
    <s v="C3605"/>
    <x v="3"/>
    <x v="2"/>
    <d v="2026-02-22T01:28:00"/>
    <d v="2026-02-22T07:28:00"/>
    <x v="19"/>
    <x v="0"/>
    <s v="No"/>
    <n v="3"/>
    <s v="Yes"/>
    <n v="6"/>
    <s v="No"/>
    <x v="0"/>
    <n v="0.25"/>
    <s v="Team5"/>
    <s v="Mid"/>
    <s v="Night"/>
  </r>
  <r>
    <s v="T03076"/>
    <s v="C4948"/>
    <x v="2"/>
    <x v="2"/>
    <d v="2026-02-13T22:20:00"/>
    <d v="2026-02-17T16:20:00"/>
    <x v="16"/>
    <x v="0"/>
    <s v="No"/>
    <n v="4"/>
    <s v="Yes"/>
    <n v="90"/>
    <s v="Yes"/>
    <x v="0"/>
    <n v="3.75"/>
    <s v="Team3"/>
    <s v="Junior"/>
    <s v="Evening"/>
  </r>
  <r>
    <s v="T03077"/>
    <s v="C2506"/>
    <x v="0"/>
    <x v="0"/>
    <d v="2026-02-20T02:16:00"/>
    <d v="2026-02-20T06:16:00"/>
    <x v="36"/>
    <x v="0"/>
    <s v="No"/>
    <n v="3"/>
    <s v="Yes"/>
    <n v="3.9999999999417923"/>
    <s v="No"/>
    <x v="0"/>
    <n v="0.16666666666424135"/>
    <s v="Team1"/>
    <s v="Junior"/>
    <s v="Morning"/>
  </r>
  <r>
    <s v="T03078"/>
    <s v="C0216"/>
    <x v="1"/>
    <x v="2"/>
    <d v="2026-02-04T12:20:00"/>
    <d v="2026-02-06T08:20:00"/>
    <x v="6"/>
    <x v="1"/>
    <s v="No"/>
    <n v="5"/>
    <s v="No"/>
    <n v="43.999999999883585"/>
    <s v="No"/>
    <x v="0"/>
    <n v="1.8333333333284827"/>
    <s v="Team3"/>
    <s v="Mid"/>
    <s v="Night"/>
  </r>
  <r>
    <s v="T03079"/>
    <s v="C3146"/>
    <x v="3"/>
    <x v="2"/>
    <d v="2026-01-28T06:30:00"/>
    <d v="2026-02-01T03:30:00"/>
    <x v="43"/>
    <x v="0"/>
    <s v="No"/>
    <n v="3"/>
    <s v="Yes"/>
    <n v="93"/>
    <s v="Yes"/>
    <x v="2"/>
    <n v="3.875"/>
    <s v="Team1"/>
    <s v="Mid"/>
    <s v="Morning"/>
  </r>
  <r>
    <s v="T03080"/>
    <s v="C2939"/>
    <x v="1"/>
    <x v="1"/>
    <d v="2026-01-16T17:48:00"/>
    <d v="2026-01-18T04:48:00"/>
    <x v="10"/>
    <x v="0"/>
    <s v="No"/>
    <n v="4"/>
    <s v="Yes"/>
    <n v="34.999999999883585"/>
    <s v="No"/>
    <x v="2"/>
    <n v="1.4583333333284827"/>
    <s v="Team1"/>
    <s v="Senior"/>
    <s v="Night"/>
  </r>
  <r>
    <s v="T03081"/>
    <s v="C0751"/>
    <x v="1"/>
    <x v="0"/>
    <d v="2026-03-10T02:47:00"/>
    <d v="2026-03-12T00:47:00"/>
    <x v="27"/>
    <x v="2"/>
    <s v="No"/>
    <n v="4"/>
    <s v="No"/>
    <n v="45.999999999941792"/>
    <s v="No"/>
    <x v="1"/>
    <n v="1.9166666666642413"/>
    <s v="Team1"/>
    <s v="Junior"/>
    <s v="Morning"/>
  </r>
  <r>
    <s v="T03082"/>
    <s v="C0499"/>
    <x v="1"/>
    <x v="1"/>
    <d v="2026-03-04T17:43:00"/>
    <d v="2026-03-05T20:43:00"/>
    <x v="48"/>
    <x v="0"/>
    <s v="No"/>
    <n v="5"/>
    <s v="Yes"/>
    <n v="27"/>
    <s v="No"/>
    <x v="1"/>
    <n v="1.125"/>
    <s v="Team1"/>
    <s v="Mid"/>
    <s v="Morning"/>
  </r>
  <r>
    <s v="T03083"/>
    <s v="C1719"/>
    <x v="0"/>
    <x v="2"/>
    <d v="2026-03-17T13:15:00"/>
    <d v="2026-03-18T11:15:00"/>
    <x v="30"/>
    <x v="1"/>
    <s v="No"/>
    <n v="3"/>
    <s v="No"/>
    <n v="21.999999999941792"/>
    <s v="No"/>
    <x v="1"/>
    <n v="0.91666666666424135"/>
    <s v="Team4"/>
    <s v="Mid"/>
    <s v="Night"/>
  </r>
  <r>
    <s v="T03084"/>
    <s v="C1301"/>
    <x v="3"/>
    <x v="0"/>
    <d v="2026-01-27T02:43:00"/>
    <d v="2026-01-27T18:43:00"/>
    <x v="1"/>
    <x v="0"/>
    <s v="No"/>
    <n v="4"/>
    <s v="Yes"/>
    <n v="16.000000000116415"/>
    <s v="No"/>
    <x v="2"/>
    <n v="0.66666666667151731"/>
    <s v="Team4"/>
    <s v="Senior"/>
    <s v="Evening"/>
  </r>
  <r>
    <s v="T03085"/>
    <s v="C4895"/>
    <x v="4"/>
    <x v="0"/>
    <d v="2026-01-23T07:14:00"/>
    <d v="2026-01-24T16:14:00"/>
    <x v="2"/>
    <x v="0"/>
    <s v="No"/>
    <n v="5"/>
    <s v="Yes"/>
    <n v="33"/>
    <s v="No"/>
    <x v="2"/>
    <n v="1.375"/>
    <s v="Team3"/>
    <s v="Senior"/>
    <s v="Evening"/>
  </r>
  <r>
    <s v="T03086"/>
    <s v="C2046"/>
    <x v="1"/>
    <x v="2"/>
    <d v="2026-03-12T07:36:00"/>
    <d v="2026-03-14T08:36:00"/>
    <x v="47"/>
    <x v="0"/>
    <s v="No"/>
    <n v="5"/>
    <s v="Yes"/>
    <n v="48.999999999941792"/>
    <s v="Yes"/>
    <x v="1"/>
    <n v="2.0416666666642413"/>
    <s v="Team4"/>
    <s v="Senior"/>
    <s v="Night"/>
  </r>
  <r>
    <s v="T03087"/>
    <s v="C3654"/>
    <x v="1"/>
    <x v="0"/>
    <d v="2026-03-11T06:56:00"/>
    <d v="2026-03-12T08:56:00"/>
    <x v="24"/>
    <x v="1"/>
    <s v="No"/>
    <n v="4"/>
    <s v="No"/>
    <n v="25.999999999883585"/>
    <s v="No"/>
    <x v="1"/>
    <n v="1.0833333333284827"/>
    <s v="Team4"/>
    <s v="Mid"/>
    <s v="Night"/>
  </r>
  <r>
    <s v="T03088"/>
    <s v="C3348"/>
    <x v="4"/>
    <x v="1"/>
    <d v="2026-03-18T19:44:00"/>
    <d v="2026-03-21T15:44:00"/>
    <x v="49"/>
    <x v="0"/>
    <s v="No"/>
    <n v="4"/>
    <s v="Yes"/>
    <n v="67.999999999883585"/>
    <s v="Yes"/>
    <x v="1"/>
    <n v="2.8333333333284827"/>
    <s v="Team5"/>
    <s v="Mid"/>
    <s v="Evening"/>
  </r>
  <r>
    <s v="T03089"/>
    <s v="C2424"/>
    <x v="0"/>
    <x v="2"/>
    <d v="2026-02-07T19:41:00"/>
    <d v="2026-02-10T02:41:00"/>
    <x v="31"/>
    <x v="0"/>
    <s v="No"/>
    <n v="5"/>
    <s v="Yes"/>
    <n v="54.999999999941792"/>
    <s v="Yes"/>
    <x v="0"/>
    <n v="2.2916666666642413"/>
    <s v="Team4"/>
    <s v="Senior"/>
    <s v="Evening"/>
  </r>
  <r>
    <s v="T03090"/>
    <s v="C3650"/>
    <x v="3"/>
    <x v="0"/>
    <d v="2026-02-12T12:40:00"/>
    <d v="2026-02-12T23:40:00"/>
    <x v="43"/>
    <x v="0"/>
    <s v="No"/>
    <n v="4"/>
    <s v="Yes"/>
    <n v="10.999999999883585"/>
    <s v="No"/>
    <x v="0"/>
    <n v="0.45833333332848269"/>
    <s v="Team1"/>
    <s v="Mid"/>
    <s v="Morning"/>
  </r>
  <r>
    <s v="T03091"/>
    <s v="C0167"/>
    <x v="1"/>
    <x v="2"/>
    <d v="2026-03-15T17:40:00"/>
    <d v="2026-03-17T10:40:00"/>
    <x v="47"/>
    <x v="1"/>
    <s v="No"/>
    <n v="4"/>
    <s v="No"/>
    <n v="41.000000000058208"/>
    <s v="No"/>
    <x v="1"/>
    <n v="1.7083333333357587"/>
    <s v="Team4"/>
    <s v="Senior"/>
    <s v="Night"/>
  </r>
  <r>
    <s v="T03092"/>
    <s v="C4443"/>
    <x v="1"/>
    <x v="1"/>
    <d v="2026-02-06T23:48:00"/>
    <d v="2026-02-09T04:48:00"/>
    <x v="28"/>
    <x v="0"/>
    <s v="No"/>
    <n v="4"/>
    <s v="Yes"/>
    <n v="52.999999999883585"/>
    <s v="Yes"/>
    <x v="0"/>
    <n v="2.2083333333284827"/>
    <s v="Team3"/>
    <s v="Mid"/>
    <s v="Night"/>
  </r>
  <r>
    <s v="T03093"/>
    <s v="C2197"/>
    <x v="1"/>
    <x v="1"/>
    <d v="2026-01-23T18:56:00"/>
    <d v="2026-01-24T05:56:00"/>
    <x v="13"/>
    <x v="0"/>
    <s v="No"/>
    <n v="5"/>
    <s v="Yes"/>
    <n v="10.999999999883585"/>
    <s v="No"/>
    <x v="2"/>
    <n v="0.45833333332848269"/>
    <s v="Team5"/>
    <s v="Junior"/>
    <s v="Evening"/>
  </r>
  <r>
    <s v="T03094"/>
    <s v="C3650"/>
    <x v="1"/>
    <x v="2"/>
    <d v="2026-01-24T23:42:00"/>
    <d v="2026-01-27T18:42:00"/>
    <x v="11"/>
    <x v="0"/>
    <s v="No"/>
    <n v="4"/>
    <s v="Yes"/>
    <n v="66.999999999941792"/>
    <s v="Yes"/>
    <x v="2"/>
    <n v="2.7916666666642413"/>
    <s v="Team3"/>
    <s v="Senior"/>
    <s v="Night"/>
  </r>
  <r>
    <s v="T03095"/>
    <s v="C1409"/>
    <x v="3"/>
    <x v="2"/>
    <d v="2026-01-27T11:23:00"/>
    <d v="2026-01-30T15:23:00"/>
    <x v="21"/>
    <x v="0"/>
    <s v="No"/>
    <n v="4"/>
    <s v="Yes"/>
    <n v="75.999999999941792"/>
    <s v="Yes"/>
    <x v="2"/>
    <n v="3.1666666666642413"/>
    <s v="Team4"/>
    <s v="Senior"/>
    <s v="Night"/>
  </r>
  <r>
    <s v="T03096"/>
    <s v="C3967"/>
    <x v="0"/>
    <x v="0"/>
    <d v="2026-01-21T21:41:00"/>
    <d v="2026-01-23T09:41:00"/>
    <x v="9"/>
    <x v="0"/>
    <s v="No"/>
    <n v="4"/>
    <s v="Yes"/>
    <n v="36"/>
    <s v="No"/>
    <x v="2"/>
    <n v="1.5"/>
    <s v="Team1"/>
    <s v="Junior"/>
    <s v="Night"/>
  </r>
  <r>
    <s v="T03097"/>
    <s v="C3090"/>
    <x v="2"/>
    <x v="2"/>
    <d v="2026-03-19T08:55:00"/>
    <d v="2026-03-21T21:55:00"/>
    <x v="21"/>
    <x v="2"/>
    <s v="No"/>
    <n v="5"/>
    <s v="No"/>
    <n v="60.999999999941792"/>
    <s v="Yes"/>
    <x v="1"/>
    <n v="2.5416666666642413"/>
    <s v="Team4"/>
    <s v="Senior"/>
    <s v="Night"/>
  </r>
  <r>
    <s v="T03098"/>
    <s v="C1225"/>
    <x v="3"/>
    <x v="1"/>
    <d v="2026-02-03T19:59:00"/>
    <d v="2026-02-06T00:59:00"/>
    <x v="49"/>
    <x v="0"/>
    <s v="No"/>
    <n v="4"/>
    <s v="Yes"/>
    <n v="53.000000000058208"/>
    <s v="Yes"/>
    <x v="0"/>
    <n v="2.2083333333357587"/>
    <s v="Team5"/>
    <s v="Mid"/>
    <s v="Evening"/>
  </r>
  <r>
    <s v="T03099"/>
    <s v="C0183"/>
    <x v="1"/>
    <x v="2"/>
    <d v="2026-03-18T23:01:00"/>
    <d v="2026-03-21T19:01:00"/>
    <x v="49"/>
    <x v="0"/>
    <s v="No"/>
    <n v="5"/>
    <s v="Yes"/>
    <n v="68.000000000058208"/>
    <s v="Yes"/>
    <x v="1"/>
    <n v="2.8333333333357587"/>
    <s v="Team5"/>
    <s v="Mid"/>
    <s v="Evening"/>
  </r>
  <r>
    <s v="T03100"/>
    <s v="C3952"/>
    <x v="2"/>
    <x v="1"/>
    <d v="2026-02-20T00:06:00"/>
    <d v="2026-02-20T09:06:00"/>
    <x v="23"/>
    <x v="0"/>
    <s v="No"/>
    <n v="5"/>
    <s v="Yes"/>
    <n v="9"/>
    <s v="No"/>
    <x v="0"/>
    <n v="0.375"/>
    <s v="Team1"/>
    <s v="Junior"/>
    <s v="Morning"/>
  </r>
  <r>
    <s v="T03101"/>
    <s v="C0546"/>
    <x v="2"/>
    <x v="1"/>
    <d v="2026-01-19T23:15:00"/>
    <d v="2026-01-22T12:15:00"/>
    <x v="31"/>
    <x v="1"/>
    <s v="No"/>
    <n v="5"/>
    <s v="No"/>
    <n v="60.999999999941792"/>
    <s v="Yes"/>
    <x v="2"/>
    <n v="2.5416666666642413"/>
    <s v="Team4"/>
    <s v="Senior"/>
    <s v="Evening"/>
  </r>
  <r>
    <s v="T03102"/>
    <s v="C4033"/>
    <x v="3"/>
    <x v="0"/>
    <d v="2026-02-06T16:54:00"/>
    <d v="2026-02-06T23:54:00"/>
    <x v="14"/>
    <x v="0"/>
    <s v="No"/>
    <n v="4"/>
    <s v="Yes"/>
    <n v="6.9999999999417923"/>
    <s v="No"/>
    <x v="0"/>
    <n v="0.29166666666424135"/>
    <s v="Team4"/>
    <s v="Senior"/>
    <s v="Night"/>
  </r>
  <r>
    <s v="T03103"/>
    <s v="C1868"/>
    <x v="2"/>
    <x v="2"/>
    <d v="2026-03-20T15:58:00"/>
    <d v="2026-03-23T23:58:00"/>
    <x v="20"/>
    <x v="0"/>
    <s v="No"/>
    <n v="5"/>
    <s v="Yes"/>
    <n v="80.000000000058208"/>
    <s v="Yes"/>
    <x v="1"/>
    <n v="3.3333333333357587"/>
    <s v="Team4"/>
    <s v="Junior"/>
    <s v="Evening"/>
  </r>
  <r>
    <s v="T03104"/>
    <s v="C0172"/>
    <x v="0"/>
    <x v="0"/>
    <d v="2026-02-18T03:20:00"/>
    <d v="2026-02-19T03:20:00"/>
    <x v="2"/>
    <x v="0"/>
    <s v="No"/>
    <n v="4"/>
    <s v="Yes"/>
    <n v="24"/>
    <s v="No"/>
    <x v="0"/>
    <n v="1"/>
    <s v="Team3"/>
    <s v="Senior"/>
    <s v="Evening"/>
  </r>
  <r>
    <s v="T03105"/>
    <s v="C2506"/>
    <x v="2"/>
    <x v="1"/>
    <d v="2026-01-04T21:03:00"/>
    <d v="2026-01-06T04:03:00"/>
    <x v="43"/>
    <x v="0"/>
    <s v="No"/>
    <n v="4"/>
    <s v="Yes"/>
    <n v="30.999999999941792"/>
    <s v="No"/>
    <x v="2"/>
    <n v="1.2916666666642413"/>
    <s v="Team1"/>
    <s v="Mid"/>
    <s v="Morning"/>
  </r>
  <r>
    <s v="T03106"/>
    <s v="C4927"/>
    <x v="4"/>
    <x v="0"/>
    <d v="2026-03-18T15:41:00"/>
    <d v="2026-03-19T16:41:00"/>
    <x v="34"/>
    <x v="0"/>
    <s v="Yes"/>
    <n v="2"/>
    <s v="Yes"/>
    <n v="25.000000000116415"/>
    <s v="No"/>
    <x v="1"/>
    <n v="1.0416666666715173"/>
    <s v="Team3"/>
    <s v="Senior"/>
    <s v="Night"/>
  </r>
  <r>
    <s v="T03107"/>
    <s v="C0855"/>
    <x v="3"/>
    <x v="2"/>
    <d v="2026-02-24T22:52:00"/>
    <d v="2026-02-25T23:52:00"/>
    <x v="33"/>
    <x v="0"/>
    <s v="No"/>
    <n v="5"/>
    <s v="Yes"/>
    <n v="24.999999999941792"/>
    <s v="No"/>
    <x v="0"/>
    <n v="1.0416666666642413"/>
    <s v="Team5"/>
    <s v="Junior"/>
    <s v="Night"/>
  </r>
  <r>
    <s v="T03108"/>
    <s v="C3355"/>
    <x v="1"/>
    <x v="2"/>
    <d v="2026-03-22T07:15:00"/>
    <d v="2026-03-23T08:15:00"/>
    <x v="48"/>
    <x v="0"/>
    <s v="No"/>
    <n v="4"/>
    <s v="Yes"/>
    <n v="24.999999999941792"/>
    <s v="No"/>
    <x v="1"/>
    <n v="1.0416666666642413"/>
    <s v="Team1"/>
    <s v="Mid"/>
    <s v="Morning"/>
  </r>
  <r>
    <s v="T03109"/>
    <s v="C3111"/>
    <x v="4"/>
    <x v="2"/>
    <d v="2026-03-27T18:00:00"/>
    <d v="2026-03-28T14:00:00"/>
    <x v="20"/>
    <x v="0"/>
    <s v="No"/>
    <n v="4"/>
    <s v="Yes"/>
    <n v="20.000000000058208"/>
    <s v="No"/>
    <x v="1"/>
    <n v="0.83333333333575865"/>
    <s v="Team4"/>
    <s v="Junior"/>
    <s v="Evening"/>
  </r>
  <r>
    <s v="T03110"/>
    <s v="C3187"/>
    <x v="3"/>
    <x v="0"/>
    <d v="2026-03-13T17:03:00"/>
    <d v="2026-03-15T07:03:00"/>
    <x v="18"/>
    <x v="0"/>
    <s v="No"/>
    <n v="5"/>
    <s v="Yes"/>
    <n v="37.999999999883585"/>
    <s v="No"/>
    <x v="1"/>
    <n v="1.5833333333284827"/>
    <s v="Team1"/>
    <s v="Mid"/>
    <s v="Morning"/>
  </r>
  <r>
    <s v="T03111"/>
    <s v="C3277"/>
    <x v="3"/>
    <x v="0"/>
    <d v="2026-03-19T10:03:00"/>
    <d v="2026-03-21T06:03:00"/>
    <x v="45"/>
    <x v="0"/>
    <s v="No"/>
    <n v="5"/>
    <s v="Yes"/>
    <n v="44.000000000058208"/>
    <s v="No"/>
    <x v="1"/>
    <n v="1.8333333333357587"/>
    <s v="Team4"/>
    <s v="Mid"/>
    <s v="Morning"/>
  </r>
  <r>
    <s v="T03112"/>
    <s v="C0401"/>
    <x v="4"/>
    <x v="2"/>
    <d v="2026-02-14T12:51:00"/>
    <d v="2026-02-15T07:51:00"/>
    <x v="1"/>
    <x v="0"/>
    <s v="No"/>
    <n v="4"/>
    <s v="Yes"/>
    <n v="18.999999999941792"/>
    <s v="No"/>
    <x v="0"/>
    <n v="0.79166666666424135"/>
    <s v="Team4"/>
    <s v="Senior"/>
    <s v="Evening"/>
  </r>
  <r>
    <s v="T03113"/>
    <s v="C1935"/>
    <x v="0"/>
    <x v="0"/>
    <d v="2026-03-27T08:34:00"/>
    <d v="2026-03-28T23:34:00"/>
    <x v="4"/>
    <x v="0"/>
    <s v="No"/>
    <n v="4"/>
    <s v="Yes"/>
    <n v="39"/>
    <s v="No"/>
    <x v="1"/>
    <n v="1.625"/>
    <s v="Team5"/>
    <s v="Senior"/>
    <s v="Evening"/>
  </r>
  <r>
    <s v="T03114"/>
    <s v="C2830"/>
    <x v="3"/>
    <x v="2"/>
    <d v="2026-01-06T00:35:00"/>
    <d v="2026-01-08T11:35:00"/>
    <x v="18"/>
    <x v="0"/>
    <s v="No"/>
    <n v="4"/>
    <s v="Yes"/>
    <n v="59.000000000058208"/>
    <s v="Yes"/>
    <x v="2"/>
    <n v="2.4583333333357587"/>
    <s v="Team1"/>
    <s v="Mid"/>
    <s v="Morning"/>
  </r>
  <r>
    <s v="T03115"/>
    <s v="C4843"/>
    <x v="2"/>
    <x v="1"/>
    <d v="2026-03-19T07:06:00"/>
    <d v="2026-03-19T11:06:00"/>
    <x v="6"/>
    <x v="0"/>
    <s v="No"/>
    <n v="5"/>
    <s v="Yes"/>
    <n v="4.0000000001164153"/>
    <s v="No"/>
    <x v="1"/>
    <n v="0.16666666667151731"/>
    <s v="Team3"/>
    <s v="Mid"/>
    <s v="Night"/>
  </r>
  <r>
    <s v="T03116"/>
    <s v="C0067"/>
    <x v="3"/>
    <x v="2"/>
    <d v="2026-03-14T12:12:00"/>
    <d v="2026-03-17T08:12:00"/>
    <x v="48"/>
    <x v="0"/>
    <s v="No"/>
    <n v="4"/>
    <s v="Yes"/>
    <n v="68.000000000058208"/>
    <s v="Yes"/>
    <x v="1"/>
    <n v="2.8333333333357587"/>
    <s v="Team1"/>
    <s v="Mid"/>
    <s v="Morning"/>
  </r>
  <r>
    <s v="T03117"/>
    <s v="C2505"/>
    <x v="4"/>
    <x v="1"/>
    <d v="2026-02-08T07:33:00"/>
    <d v="2026-02-09T15:33:00"/>
    <x v="45"/>
    <x v="0"/>
    <s v="No"/>
    <n v="3"/>
    <s v="Yes"/>
    <n v="32.000000000058208"/>
    <s v="No"/>
    <x v="0"/>
    <n v="1.3333333333357587"/>
    <s v="Team4"/>
    <s v="Mid"/>
    <s v="Morning"/>
  </r>
  <r>
    <s v="T03118"/>
    <s v="C1168"/>
    <x v="1"/>
    <x v="2"/>
    <d v="2026-01-27T12:08:00"/>
    <d v="2026-01-29T04:08:00"/>
    <x v="47"/>
    <x v="0"/>
    <s v="No"/>
    <n v="2"/>
    <s v="Yes"/>
    <n v="39.999999999941792"/>
    <s v="No"/>
    <x v="2"/>
    <n v="1.6666666666642413"/>
    <s v="Team4"/>
    <s v="Senior"/>
    <s v="Night"/>
  </r>
  <r>
    <s v="T03119"/>
    <s v="C2034"/>
    <x v="3"/>
    <x v="2"/>
    <d v="2026-02-12T21:15:00"/>
    <d v="2026-02-14T08:15:00"/>
    <x v="33"/>
    <x v="0"/>
    <s v="No"/>
    <n v="3"/>
    <s v="Yes"/>
    <n v="35.000000000058208"/>
    <s v="No"/>
    <x v="0"/>
    <n v="1.4583333333357587"/>
    <s v="Team5"/>
    <s v="Junior"/>
    <s v="Night"/>
  </r>
  <r>
    <s v="T03120"/>
    <s v="C2104"/>
    <x v="3"/>
    <x v="2"/>
    <d v="2026-01-08T06:15:00"/>
    <d v="2026-01-09T18:15:00"/>
    <x v="47"/>
    <x v="0"/>
    <s v="No"/>
    <n v="5"/>
    <s v="Yes"/>
    <n v="36"/>
    <s v="No"/>
    <x v="2"/>
    <n v="1.5"/>
    <s v="Team4"/>
    <s v="Senior"/>
    <s v="Night"/>
  </r>
  <r>
    <s v="T03121"/>
    <s v="C4242"/>
    <x v="1"/>
    <x v="2"/>
    <d v="2026-01-27T18:28:00"/>
    <d v="2026-01-30T07:28:00"/>
    <x v="6"/>
    <x v="0"/>
    <s v="Yes"/>
    <n v="3"/>
    <s v="Yes"/>
    <n v="61.000000000116415"/>
    <s v="Yes"/>
    <x v="2"/>
    <n v="2.5416666666715173"/>
    <s v="Team3"/>
    <s v="Mid"/>
    <s v="Night"/>
  </r>
  <r>
    <s v="T03122"/>
    <s v="C0385"/>
    <x v="4"/>
    <x v="0"/>
    <d v="2026-01-08T20:29:00"/>
    <d v="2026-01-09T03:29:00"/>
    <x v="34"/>
    <x v="0"/>
    <s v="No"/>
    <n v="3"/>
    <s v="Yes"/>
    <n v="6.9999999999417923"/>
    <s v="No"/>
    <x v="2"/>
    <n v="0.29166666666424135"/>
    <s v="Team3"/>
    <s v="Senior"/>
    <s v="Night"/>
  </r>
  <r>
    <s v="T03123"/>
    <s v="C0353"/>
    <x v="4"/>
    <x v="2"/>
    <d v="2026-02-11T13:11:00"/>
    <d v="2026-02-12T21:11:00"/>
    <x v="12"/>
    <x v="0"/>
    <s v="No"/>
    <n v="5"/>
    <s v="Yes"/>
    <n v="32.000000000058208"/>
    <s v="No"/>
    <x v="0"/>
    <n v="1.3333333333357587"/>
    <s v="Team1"/>
    <s v="Junior"/>
    <s v="Morning"/>
  </r>
  <r>
    <s v="T03124"/>
    <s v="C0633"/>
    <x v="2"/>
    <x v="1"/>
    <d v="2026-03-11T11:12:00"/>
    <d v="2026-03-13T16:12:00"/>
    <x v="31"/>
    <x v="0"/>
    <s v="No"/>
    <n v="4"/>
    <s v="Yes"/>
    <n v="53.000000000058208"/>
    <s v="Yes"/>
    <x v="1"/>
    <n v="2.2083333333357587"/>
    <s v="Team4"/>
    <s v="Senior"/>
    <s v="Evening"/>
  </r>
  <r>
    <s v="T03125"/>
    <s v="C3695"/>
    <x v="1"/>
    <x v="0"/>
    <d v="2026-02-28T12:32:00"/>
    <d v="2026-03-01T22:32:00"/>
    <x v="7"/>
    <x v="0"/>
    <s v="No"/>
    <n v="3"/>
    <s v="Yes"/>
    <n v="33.999999999941792"/>
    <s v="No"/>
    <x v="0"/>
    <n v="1.4166666666642413"/>
    <s v="Team2"/>
    <s v="Junior"/>
    <s v="Night"/>
  </r>
  <r>
    <s v="T03126"/>
    <s v="C2556"/>
    <x v="1"/>
    <x v="1"/>
    <d v="2026-01-08T06:32:00"/>
    <d v="2026-01-10T05:32:00"/>
    <x v="32"/>
    <x v="1"/>
    <s v="No"/>
    <n v="3"/>
    <s v="No"/>
    <n v="47.000000000058208"/>
    <s v="No"/>
    <x v="2"/>
    <n v="1.9583333333357587"/>
    <s v="Team3"/>
    <s v="Mid"/>
    <s v="Evening"/>
  </r>
  <r>
    <s v="T03127"/>
    <s v="C3468"/>
    <x v="3"/>
    <x v="1"/>
    <d v="2026-02-07T02:04:00"/>
    <d v="2026-02-08T13:04:00"/>
    <x v="40"/>
    <x v="0"/>
    <s v="No"/>
    <n v="3"/>
    <s v="Yes"/>
    <n v="35.000000000058208"/>
    <s v="No"/>
    <x v="0"/>
    <n v="1.4583333333357587"/>
    <s v="Team4"/>
    <s v="Senior"/>
    <s v="Morning"/>
  </r>
  <r>
    <s v="T03128"/>
    <s v="C3912"/>
    <x v="0"/>
    <x v="1"/>
    <d v="2026-02-26T20:40:00"/>
    <d v="2026-02-28T11:40:00"/>
    <x v="2"/>
    <x v="0"/>
    <s v="No"/>
    <n v="4"/>
    <s v="Yes"/>
    <n v="39"/>
    <s v="No"/>
    <x v="0"/>
    <n v="1.625"/>
    <s v="Team3"/>
    <s v="Senior"/>
    <s v="Evening"/>
  </r>
  <r>
    <s v="T03129"/>
    <s v="C4147"/>
    <x v="2"/>
    <x v="1"/>
    <d v="2026-01-30T14:08:00"/>
    <d v="2026-02-02T10:08:00"/>
    <x v="47"/>
    <x v="0"/>
    <s v="No"/>
    <n v="4"/>
    <s v="Yes"/>
    <n v="68.000000000058208"/>
    <s v="Yes"/>
    <x v="2"/>
    <n v="2.8333333333357587"/>
    <s v="Team4"/>
    <s v="Senior"/>
    <s v="Night"/>
  </r>
  <r>
    <s v="T03130"/>
    <s v="C3430"/>
    <x v="4"/>
    <x v="0"/>
    <d v="2026-01-02T11:01:00"/>
    <d v="2026-01-03T08:01:00"/>
    <x v="31"/>
    <x v="2"/>
    <s v="No"/>
    <n v="4"/>
    <s v="No"/>
    <n v="21"/>
    <s v="No"/>
    <x v="2"/>
    <n v="0.875"/>
    <s v="Team4"/>
    <s v="Senior"/>
    <s v="Evening"/>
  </r>
  <r>
    <s v="T03131"/>
    <s v="C2850"/>
    <x v="1"/>
    <x v="1"/>
    <d v="2026-02-11T08:15:00"/>
    <d v="2026-02-12T21:15:00"/>
    <x v="13"/>
    <x v="0"/>
    <s v="No"/>
    <n v="5"/>
    <s v="Yes"/>
    <n v="36.999999999941792"/>
    <s v="No"/>
    <x v="0"/>
    <n v="1.5416666666642413"/>
    <s v="Team5"/>
    <s v="Junior"/>
    <s v="Evening"/>
  </r>
  <r>
    <s v="T03132"/>
    <s v="C1355"/>
    <x v="4"/>
    <x v="0"/>
    <d v="2026-03-27T20:06:00"/>
    <d v="2026-03-29T13:06:00"/>
    <x v="0"/>
    <x v="0"/>
    <s v="No"/>
    <n v="5"/>
    <s v="Yes"/>
    <n v="40.999999999883585"/>
    <s v="No"/>
    <x v="1"/>
    <n v="1.7083333333284827"/>
    <s v="Team1"/>
    <s v="Senior"/>
    <s v="Morning"/>
  </r>
  <r>
    <s v="T03133"/>
    <s v="C0150"/>
    <x v="3"/>
    <x v="2"/>
    <d v="2026-02-12T15:58:00"/>
    <d v="2026-02-13T17:58:00"/>
    <x v="19"/>
    <x v="0"/>
    <s v="No"/>
    <n v="5"/>
    <s v="Yes"/>
    <n v="26.000000000058208"/>
    <s v="No"/>
    <x v="0"/>
    <n v="1.0833333333357587"/>
    <s v="Team5"/>
    <s v="Mid"/>
    <s v="Night"/>
  </r>
  <r>
    <s v="T03134"/>
    <s v="C2985"/>
    <x v="2"/>
    <x v="0"/>
    <d v="2026-01-28T05:13:00"/>
    <d v="2026-01-28T23:13:00"/>
    <x v="45"/>
    <x v="0"/>
    <s v="No"/>
    <n v="5"/>
    <s v="Yes"/>
    <n v="18"/>
    <s v="No"/>
    <x v="2"/>
    <n v="0.75"/>
    <s v="Team4"/>
    <s v="Mid"/>
    <s v="Morning"/>
  </r>
  <r>
    <s v="T03135"/>
    <s v="C4809"/>
    <x v="2"/>
    <x v="1"/>
    <d v="2026-01-06T16:02:00"/>
    <d v="2026-01-07T23:02:00"/>
    <x v="28"/>
    <x v="0"/>
    <s v="No"/>
    <n v="4"/>
    <s v="Yes"/>
    <n v="30.999999999941792"/>
    <s v="No"/>
    <x v="2"/>
    <n v="1.2916666666642413"/>
    <s v="Team3"/>
    <s v="Mid"/>
    <s v="Night"/>
  </r>
  <r>
    <s v="T03136"/>
    <s v="C1940"/>
    <x v="3"/>
    <x v="1"/>
    <d v="2026-03-16T15:58:00"/>
    <d v="2026-03-19T11:58:00"/>
    <x v="49"/>
    <x v="0"/>
    <s v="No"/>
    <n v="4"/>
    <s v="Yes"/>
    <n v="68.000000000058208"/>
    <s v="Yes"/>
    <x v="1"/>
    <n v="2.8333333333357587"/>
    <s v="Team5"/>
    <s v="Mid"/>
    <s v="Evening"/>
  </r>
  <r>
    <s v="T03137"/>
    <s v="C2615"/>
    <x v="0"/>
    <x v="0"/>
    <d v="2026-02-25T21:15:00"/>
    <d v="2026-02-27T10:15:00"/>
    <x v="31"/>
    <x v="0"/>
    <s v="No"/>
    <n v="4"/>
    <s v="Yes"/>
    <n v="37.000000000116415"/>
    <s v="No"/>
    <x v="0"/>
    <n v="1.5416666666715173"/>
    <s v="Team4"/>
    <s v="Senior"/>
    <s v="Evening"/>
  </r>
  <r>
    <s v="T03138"/>
    <s v="C2181"/>
    <x v="1"/>
    <x v="2"/>
    <d v="2026-02-10T11:46:00"/>
    <d v="2026-02-10T22:46:00"/>
    <x v="12"/>
    <x v="0"/>
    <s v="No"/>
    <n v="3"/>
    <s v="Yes"/>
    <n v="11.000000000058208"/>
    <s v="No"/>
    <x v="0"/>
    <n v="0.45833333333575865"/>
    <s v="Team1"/>
    <s v="Junior"/>
    <s v="Morning"/>
  </r>
  <r>
    <s v="T03139"/>
    <s v="C1757"/>
    <x v="4"/>
    <x v="1"/>
    <d v="2026-03-30T19:33:00"/>
    <d v="2026-03-31T03:33:00"/>
    <x v="7"/>
    <x v="0"/>
    <s v="No"/>
    <n v="4"/>
    <s v="Yes"/>
    <n v="8.0000000000582077"/>
    <s v="No"/>
    <x v="1"/>
    <n v="0.33333333333575865"/>
    <s v="Team2"/>
    <s v="Junior"/>
    <s v="Night"/>
  </r>
  <r>
    <s v="T03140"/>
    <s v="C2543"/>
    <x v="2"/>
    <x v="1"/>
    <d v="2026-02-25T17:00:00"/>
    <d v="2026-02-26T15:00:00"/>
    <x v="35"/>
    <x v="0"/>
    <s v="No"/>
    <n v="4"/>
    <s v="Yes"/>
    <n v="21.999999999941792"/>
    <s v="No"/>
    <x v="0"/>
    <n v="0.91666666666424135"/>
    <s v="Team1"/>
    <s v="Senior"/>
    <s v="Night"/>
  </r>
  <r>
    <s v="T03141"/>
    <s v="C2308"/>
    <x v="1"/>
    <x v="0"/>
    <d v="2026-01-11T00:46:00"/>
    <d v="2026-01-12T06:46:00"/>
    <x v="41"/>
    <x v="0"/>
    <s v="No"/>
    <n v="4"/>
    <s v="Yes"/>
    <n v="30"/>
    <s v="No"/>
    <x v="2"/>
    <n v="1.25"/>
    <s v="Team5"/>
    <s v="Senior"/>
    <s v="Night"/>
  </r>
  <r>
    <s v="T03142"/>
    <s v="C1700"/>
    <x v="1"/>
    <x v="1"/>
    <d v="2026-03-12T22:40:00"/>
    <d v="2026-03-14T06:40:00"/>
    <x v="25"/>
    <x v="0"/>
    <s v="No"/>
    <n v="4"/>
    <s v="Yes"/>
    <n v="32.000000000058208"/>
    <s v="No"/>
    <x v="1"/>
    <n v="1.3333333333357587"/>
    <s v="Team4"/>
    <s v="Junior"/>
    <s v="Night"/>
  </r>
  <r>
    <s v="T03143"/>
    <s v="C1915"/>
    <x v="1"/>
    <x v="0"/>
    <d v="2026-01-18T04:44:00"/>
    <d v="2026-01-19T12:44:00"/>
    <x v="37"/>
    <x v="0"/>
    <s v="No"/>
    <n v="4"/>
    <s v="Yes"/>
    <n v="31.999999999883585"/>
    <s v="No"/>
    <x v="2"/>
    <n v="1.3333333333284827"/>
    <s v="Team5"/>
    <s v="Junior"/>
    <s v="Evening"/>
  </r>
  <r>
    <s v="T03144"/>
    <s v="C3409"/>
    <x v="4"/>
    <x v="1"/>
    <d v="2026-03-22T05:26:00"/>
    <d v="2026-03-24T16:26:00"/>
    <x v="40"/>
    <x v="0"/>
    <s v="No"/>
    <n v="3"/>
    <s v="Yes"/>
    <n v="58.999999999883585"/>
    <s v="Yes"/>
    <x v="1"/>
    <n v="2.4583333333284827"/>
    <s v="Team4"/>
    <s v="Senior"/>
    <s v="Morning"/>
  </r>
  <r>
    <s v="T03145"/>
    <s v="C4748"/>
    <x v="3"/>
    <x v="1"/>
    <d v="2026-03-03T23:04:00"/>
    <d v="2026-03-04T16:04:00"/>
    <x v="0"/>
    <x v="0"/>
    <s v="No"/>
    <n v="5"/>
    <s v="Yes"/>
    <n v="17.000000000058208"/>
    <s v="No"/>
    <x v="1"/>
    <n v="0.70833333333575865"/>
    <s v="Team1"/>
    <s v="Senior"/>
    <s v="Morning"/>
  </r>
  <r>
    <s v="T03146"/>
    <s v="C1919"/>
    <x v="3"/>
    <x v="0"/>
    <d v="2026-03-18T06:14:00"/>
    <d v="2026-03-18T16:14:00"/>
    <x v="16"/>
    <x v="0"/>
    <s v="No"/>
    <n v="5"/>
    <s v="Yes"/>
    <n v="9.9999999999417923"/>
    <s v="No"/>
    <x v="1"/>
    <n v="0.41666666666424135"/>
    <s v="Team3"/>
    <s v="Junior"/>
    <s v="Evening"/>
  </r>
  <r>
    <s v="T03147"/>
    <s v="C3056"/>
    <x v="1"/>
    <x v="2"/>
    <d v="2026-03-25T05:02:00"/>
    <d v="2026-03-26T20:02:00"/>
    <x v="2"/>
    <x v="0"/>
    <s v="No"/>
    <n v="5"/>
    <s v="Yes"/>
    <n v="39"/>
    <s v="No"/>
    <x v="1"/>
    <n v="1.625"/>
    <s v="Team3"/>
    <s v="Senior"/>
    <s v="Evening"/>
  </r>
  <r>
    <s v="T03148"/>
    <s v="C4651"/>
    <x v="0"/>
    <x v="2"/>
    <d v="2026-03-25T16:03:00"/>
    <d v="2026-03-27T09:03:00"/>
    <x v="46"/>
    <x v="0"/>
    <s v="No"/>
    <n v="4"/>
    <s v="Yes"/>
    <n v="41.000000000058208"/>
    <s v="No"/>
    <x v="1"/>
    <n v="1.7083333333357587"/>
    <s v="Team5"/>
    <s v="Senior"/>
    <s v="Evening"/>
  </r>
  <r>
    <s v="T03149"/>
    <s v="C0648"/>
    <x v="2"/>
    <x v="2"/>
    <d v="2026-02-06T08:34:00"/>
    <d v="2026-02-08T10:34:00"/>
    <x v="24"/>
    <x v="0"/>
    <s v="No"/>
    <n v="4"/>
    <s v="Yes"/>
    <n v="50.000000000058208"/>
    <s v="Yes"/>
    <x v="0"/>
    <n v="2.0833333333357587"/>
    <s v="Team4"/>
    <s v="Mid"/>
    <s v="Night"/>
  </r>
  <r>
    <s v="T03150"/>
    <s v="C2800"/>
    <x v="3"/>
    <x v="1"/>
    <d v="2026-02-03T17:17:00"/>
    <d v="2026-02-05T20:17:00"/>
    <x v="45"/>
    <x v="0"/>
    <s v="No"/>
    <n v="3"/>
    <s v="Yes"/>
    <n v="51"/>
    <s v="Yes"/>
    <x v="0"/>
    <n v="2.125"/>
    <s v="Team4"/>
    <s v="Mid"/>
    <s v="Morning"/>
  </r>
  <r>
    <s v="T03151"/>
    <s v="C3706"/>
    <x v="0"/>
    <x v="2"/>
    <d v="2026-01-18T18:38:00"/>
    <d v="2026-01-22T07:38:00"/>
    <x v="18"/>
    <x v="0"/>
    <s v="No"/>
    <n v="4"/>
    <s v="Yes"/>
    <n v="85.000000000116415"/>
    <s v="Yes"/>
    <x v="2"/>
    <n v="3.5416666666715173"/>
    <s v="Team1"/>
    <s v="Mid"/>
    <s v="Morning"/>
  </r>
  <r>
    <s v="T03152"/>
    <s v="C3582"/>
    <x v="3"/>
    <x v="0"/>
    <d v="2026-02-13T17:43:00"/>
    <d v="2026-02-14T14:43:00"/>
    <x v="31"/>
    <x v="0"/>
    <s v="No"/>
    <n v="4"/>
    <s v="Yes"/>
    <n v="21"/>
    <s v="No"/>
    <x v="0"/>
    <n v="0.875"/>
    <s v="Team4"/>
    <s v="Senior"/>
    <s v="Evening"/>
  </r>
  <r>
    <s v="T03153"/>
    <s v="C3784"/>
    <x v="1"/>
    <x v="0"/>
    <d v="2026-02-12T18:30:00"/>
    <d v="2026-02-12T20:30:00"/>
    <x v="4"/>
    <x v="0"/>
    <s v="No"/>
    <n v="3"/>
    <s v="Yes"/>
    <n v="1.9999999998835847"/>
    <s v="No"/>
    <x v="0"/>
    <n v="8.3333333328482695E-2"/>
    <s v="Team5"/>
    <s v="Senior"/>
    <s v="Evening"/>
  </r>
  <r>
    <s v="T03154"/>
    <s v="C2262"/>
    <x v="4"/>
    <x v="0"/>
    <d v="2026-03-24T07:47:00"/>
    <d v="2026-03-25T01:47:00"/>
    <x v="9"/>
    <x v="0"/>
    <s v="No"/>
    <n v="5"/>
    <s v="Yes"/>
    <n v="18"/>
    <s v="No"/>
    <x v="1"/>
    <n v="0.75"/>
    <s v="Team1"/>
    <s v="Junior"/>
    <s v="Night"/>
  </r>
  <r>
    <s v="T03155"/>
    <s v="C3903"/>
    <x v="0"/>
    <x v="2"/>
    <d v="2026-01-13T09:15:00"/>
    <d v="2026-01-14T14:15:00"/>
    <x v="41"/>
    <x v="0"/>
    <s v="No"/>
    <n v="5"/>
    <s v="Yes"/>
    <n v="29.000000000058208"/>
    <s v="No"/>
    <x v="2"/>
    <n v="1.2083333333357587"/>
    <s v="Team5"/>
    <s v="Senior"/>
    <s v="Night"/>
  </r>
  <r>
    <s v="T03156"/>
    <s v="C0595"/>
    <x v="4"/>
    <x v="1"/>
    <d v="2026-01-04T18:46:00"/>
    <d v="2026-01-04T23:46:00"/>
    <x v="8"/>
    <x v="0"/>
    <s v="No"/>
    <n v="3"/>
    <s v="Yes"/>
    <n v="4.9999999998835847"/>
    <s v="No"/>
    <x v="2"/>
    <n v="0.20833333332848269"/>
    <s v="Team5"/>
    <s v="Senior"/>
    <s v="Morning"/>
  </r>
  <r>
    <s v="T03157"/>
    <s v="C0642"/>
    <x v="1"/>
    <x v="2"/>
    <d v="2026-03-05T05:53:00"/>
    <d v="2026-03-07T00:53:00"/>
    <x v="48"/>
    <x v="0"/>
    <s v="No"/>
    <n v="4"/>
    <s v="Yes"/>
    <n v="43.000000000116415"/>
    <s v="No"/>
    <x v="1"/>
    <n v="1.7916666666715173"/>
    <s v="Team1"/>
    <s v="Mid"/>
    <s v="Morning"/>
  </r>
  <r>
    <s v="T03158"/>
    <s v="C3158"/>
    <x v="2"/>
    <x v="2"/>
    <d v="2026-03-10T10:20:00"/>
    <d v="2026-03-13T23:20:00"/>
    <x v="21"/>
    <x v="0"/>
    <s v="No"/>
    <n v="4"/>
    <s v="Yes"/>
    <n v="84.999999999941792"/>
    <s v="Yes"/>
    <x v="1"/>
    <n v="3.5416666666642413"/>
    <s v="Team4"/>
    <s v="Senior"/>
    <s v="Night"/>
  </r>
  <r>
    <s v="T03159"/>
    <s v="C0513"/>
    <x v="2"/>
    <x v="0"/>
    <d v="2026-01-26T13:11:00"/>
    <d v="2026-01-28T00:11:00"/>
    <x v="35"/>
    <x v="0"/>
    <s v="No"/>
    <n v="4"/>
    <s v="Yes"/>
    <n v="35.000000000058208"/>
    <s v="No"/>
    <x v="2"/>
    <n v="1.4583333333357587"/>
    <s v="Team1"/>
    <s v="Senior"/>
    <s v="Night"/>
  </r>
  <r>
    <s v="T03160"/>
    <s v="C3233"/>
    <x v="2"/>
    <x v="1"/>
    <d v="2026-01-06T18:59:00"/>
    <d v="2026-01-07T18:59:00"/>
    <x v="12"/>
    <x v="0"/>
    <s v="No"/>
    <n v="4"/>
    <s v="Yes"/>
    <n v="24"/>
    <s v="No"/>
    <x v="2"/>
    <n v="1"/>
    <s v="Team1"/>
    <s v="Junior"/>
    <s v="Morning"/>
  </r>
  <r>
    <s v="T03161"/>
    <s v="C4751"/>
    <x v="0"/>
    <x v="1"/>
    <d v="2026-02-19T16:36:00"/>
    <d v="2026-02-21T15:36:00"/>
    <x v="35"/>
    <x v="1"/>
    <s v="No"/>
    <n v="3"/>
    <s v="No"/>
    <n v="47.000000000058208"/>
    <s v="No"/>
    <x v="0"/>
    <n v="1.9583333333357587"/>
    <s v="Team1"/>
    <s v="Senior"/>
    <s v="Night"/>
  </r>
  <r>
    <s v="T03162"/>
    <s v="C0385"/>
    <x v="1"/>
    <x v="2"/>
    <d v="2026-01-19T02:14:00"/>
    <d v="2026-01-21T17:14:00"/>
    <x v="1"/>
    <x v="0"/>
    <s v="Yes"/>
    <n v="3"/>
    <s v="Yes"/>
    <n v="63"/>
    <s v="Yes"/>
    <x v="2"/>
    <n v="2.625"/>
    <s v="Team4"/>
    <s v="Senior"/>
    <s v="Evening"/>
  </r>
  <r>
    <s v="T03163"/>
    <s v="C4154"/>
    <x v="0"/>
    <x v="0"/>
    <d v="2026-02-01T23:52:00"/>
    <d v="2026-02-03T17:52:00"/>
    <x v="15"/>
    <x v="0"/>
    <s v="No"/>
    <n v="3"/>
    <s v="Yes"/>
    <n v="42"/>
    <s v="No"/>
    <x v="0"/>
    <n v="1.75"/>
    <s v="Team5"/>
    <s v="Junior"/>
    <s v="Evening"/>
  </r>
  <r>
    <s v="T03164"/>
    <s v="C4689"/>
    <x v="4"/>
    <x v="0"/>
    <d v="2026-01-28T17:19:00"/>
    <d v="2026-01-29T21:19:00"/>
    <x v="6"/>
    <x v="0"/>
    <s v="No"/>
    <n v="3"/>
    <s v="Yes"/>
    <n v="27.999999999941792"/>
    <s v="No"/>
    <x v="2"/>
    <n v="1.1666666666642413"/>
    <s v="Team3"/>
    <s v="Mid"/>
    <s v="Night"/>
  </r>
  <r>
    <s v="T03165"/>
    <s v="C2095"/>
    <x v="3"/>
    <x v="2"/>
    <d v="2026-01-12T10:50:00"/>
    <d v="2026-01-12T22:50:00"/>
    <x v="11"/>
    <x v="0"/>
    <s v="No"/>
    <n v="3"/>
    <s v="Yes"/>
    <n v="12"/>
    <s v="No"/>
    <x v="2"/>
    <n v="0.5"/>
    <s v="Team3"/>
    <s v="Senior"/>
    <s v="Night"/>
  </r>
  <r>
    <s v="T03166"/>
    <s v="C1412"/>
    <x v="3"/>
    <x v="1"/>
    <d v="2026-01-16T09:51:00"/>
    <d v="2026-01-17T09:51:00"/>
    <x v="42"/>
    <x v="0"/>
    <s v="No"/>
    <n v="4"/>
    <s v="Yes"/>
    <n v="24"/>
    <s v="No"/>
    <x v="2"/>
    <n v="1"/>
    <s v="Team1"/>
    <s v="Senior"/>
    <s v="Evening"/>
  </r>
  <r>
    <s v="T03167"/>
    <s v="C4512"/>
    <x v="2"/>
    <x v="2"/>
    <d v="2026-03-19T20:29:00"/>
    <d v="2026-03-20T07:29:00"/>
    <x v="10"/>
    <x v="0"/>
    <s v="No"/>
    <n v="4"/>
    <s v="Yes"/>
    <n v="10.999999999883585"/>
    <s v="No"/>
    <x v="1"/>
    <n v="0.45833333332848269"/>
    <s v="Team1"/>
    <s v="Senior"/>
    <s v="Night"/>
  </r>
  <r>
    <s v="T03168"/>
    <s v="C0851"/>
    <x v="0"/>
    <x v="0"/>
    <d v="2026-02-04T14:44:00"/>
    <d v="2026-02-04T20:44:00"/>
    <x v="4"/>
    <x v="0"/>
    <s v="No"/>
    <n v="5"/>
    <s v="Yes"/>
    <n v="6"/>
    <s v="No"/>
    <x v="0"/>
    <n v="0.25"/>
    <s v="Team5"/>
    <s v="Senior"/>
    <s v="Evening"/>
  </r>
  <r>
    <s v="T03169"/>
    <s v="C1998"/>
    <x v="0"/>
    <x v="1"/>
    <d v="2026-03-25T22:17:00"/>
    <d v="2026-03-26T07:17:00"/>
    <x v="35"/>
    <x v="0"/>
    <s v="No"/>
    <n v="5"/>
    <s v="Yes"/>
    <n v="9"/>
    <s v="No"/>
    <x v="1"/>
    <n v="0.375"/>
    <s v="Team1"/>
    <s v="Senior"/>
    <s v="Night"/>
  </r>
  <r>
    <s v="T03170"/>
    <s v="C3843"/>
    <x v="3"/>
    <x v="2"/>
    <d v="2026-03-20T16:41:00"/>
    <d v="2026-03-20T23:41:00"/>
    <x v="43"/>
    <x v="0"/>
    <s v="No"/>
    <n v="5"/>
    <s v="Yes"/>
    <n v="6.9999999999417923"/>
    <s v="No"/>
    <x v="1"/>
    <n v="0.29166666666424135"/>
    <s v="Team1"/>
    <s v="Mid"/>
    <s v="Morning"/>
  </r>
  <r>
    <s v="T03171"/>
    <s v="C3197"/>
    <x v="1"/>
    <x v="2"/>
    <d v="2026-01-20T11:55:00"/>
    <d v="2026-01-23T19:55:00"/>
    <x v="36"/>
    <x v="0"/>
    <s v="No"/>
    <n v="5"/>
    <s v="Yes"/>
    <n v="79.999999999883585"/>
    <s v="Yes"/>
    <x v="2"/>
    <n v="3.3333333333284827"/>
    <s v="Team1"/>
    <s v="Junior"/>
    <s v="Morning"/>
  </r>
  <r>
    <s v="T03172"/>
    <s v="C0641"/>
    <x v="2"/>
    <x v="1"/>
    <d v="2026-02-19T20:58:00"/>
    <d v="2026-02-21T13:58:00"/>
    <x v="8"/>
    <x v="0"/>
    <s v="No"/>
    <n v="3"/>
    <s v="Yes"/>
    <n v="40.999999999883585"/>
    <s v="No"/>
    <x v="0"/>
    <n v="1.7083333333284827"/>
    <s v="Team5"/>
    <s v="Senior"/>
    <s v="Morning"/>
  </r>
  <r>
    <s v="T03173"/>
    <s v="C1047"/>
    <x v="0"/>
    <x v="1"/>
    <d v="2026-01-13T14:32:00"/>
    <d v="2026-01-15T04:32:00"/>
    <x v="27"/>
    <x v="0"/>
    <s v="No"/>
    <n v="3"/>
    <s v="Yes"/>
    <n v="37.999999999883585"/>
    <s v="No"/>
    <x v="2"/>
    <n v="1.5833333333284827"/>
    <s v="Team1"/>
    <s v="Junior"/>
    <s v="Morning"/>
  </r>
  <r>
    <s v="T03174"/>
    <s v="C4327"/>
    <x v="1"/>
    <x v="0"/>
    <d v="2026-01-12T17:12:00"/>
    <d v="2026-01-14T16:12:00"/>
    <x v="7"/>
    <x v="0"/>
    <s v="No"/>
    <n v="4"/>
    <s v="Yes"/>
    <n v="47.000000000058208"/>
    <s v="No"/>
    <x v="2"/>
    <n v="1.9583333333357587"/>
    <s v="Team2"/>
    <s v="Junior"/>
    <s v="Night"/>
  </r>
  <r>
    <s v="T03175"/>
    <s v="C4825"/>
    <x v="0"/>
    <x v="2"/>
    <d v="2026-03-08T19:30:00"/>
    <d v="2026-03-09T12:30:00"/>
    <x v="46"/>
    <x v="0"/>
    <s v="No"/>
    <n v="4"/>
    <s v="Yes"/>
    <n v="17.000000000058208"/>
    <s v="No"/>
    <x v="1"/>
    <n v="0.70833333333575865"/>
    <s v="Team5"/>
    <s v="Senior"/>
    <s v="Evening"/>
  </r>
  <r>
    <s v="T03176"/>
    <s v="C2350"/>
    <x v="2"/>
    <x v="0"/>
    <d v="2026-02-01T10:13:00"/>
    <d v="2026-02-02T19:13:00"/>
    <x v="0"/>
    <x v="0"/>
    <s v="No"/>
    <n v="5"/>
    <s v="Yes"/>
    <n v="33"/>
    <s v="No"/>
    <x v="0"/>
    <n v="1.375"/>
    <s v="Team1"/>
    <s v="Senior"/>
    <s v="Morning"/>
  </r>
  <r>
    <s v="T03177"/>
    <s v="C4327"/>
    <x v="4"/>
    <x v="2"/>
    <d v="2026-02-26T06:02:00"/>
    <d v="2026-02-26T15:02:00"/>
    <x v="35"/>
    <x v="1"/>
    <s v="No"/>
    <n v="4"/>
    <s v="No"/>
    <n v="9"/>
    <s v="No"/>
    <x v="0"/>
    <n v="0.375"/>
    <s v="Team1"/>
    <s v="Senior"/>
    <s v="Night"/>
  </r>
  <r>
    <s v="T03178"/>
    <s v="C4282"/>
    <x v="1"/>
    <x v="2"/>
    <d v="2026-01-14T14:51:00"/>
    <d v="2026-01-17T04:51:00"/>
    <x v="41"/>
    <x v="0"/>
    <s v="No"/>
    <n v="3"/>
    <s v="Yes"/>
    <n v="61.999999999883585"/>
    <s v="Yes"/>
    <x v="2"/>
    <n v="2.5833333333284827"/>
    <s v="Team5"/>
    <s v="Senior"/>
    <s v="Night"/>
  </r>
  <r>
    <s v="T03179"/>
    <s v="C3791"/>
    <x v="2"/>
    <x v="0"/>
    <d v="2026-03-28T20:08:00"/>
    <d v="2026-03-29T02:08:00"/>
    <x v="9"/>
    <x v="0"/>
    <s v="No"/>
    <n v="4"/>
    <s v="Yes"/>
    <n v="6"/>
    <s v="No"/>
    <x v="1"/>
    <n v="0.25"/>
    <s v="Team1"/>
    <s v="Junior"/>
    <s v="Night"/>
  </r>
  <r>
    <s v="T03180"/>
    <s v="C2170"/>
    <x v="4"/>
    <x v="1"/>
    <d v="2026-02-21T00:38:00"/>
    <d v="2026-02-22T08:38:00"/>
    <x v="1"/>
    <x v="0"/>
    <s v="No"/>
    <n v="4"/>
    <s v="Yes"/>
    <n v="32.000000000058208"/>
    <s v="No"/>
    <x v="0"/>
    <n v="1.3333333333357587"/>
    <s v="Team4"/>
    <s v="Senior"/>
    <s v="Evening"/>
  </r>
  <r>
    <s v="T03181"/>
    <s v="C2642"/>
    <x v="3"/>
    <x v="0"/>
    <d v="2026-02-05T17:33:00"/>
    <d v="2026-02-06T22:33:00"/>
    <x v="33"/>
    <x v="0"/>
    <s v="Yes"/>
    <n v="2"/>
    <s v="Yes"/>
    <n v="29.000000000058208"/>
    <s v="No"/>
    <x v="0"/>
    <n v="1.2083333333357587"/>
    <s v="Team5"/>
    <s v="Junior"/>
    <s v="Night"/>
  </r>
  <r>
    <s v="T03182"/>
    <s v="C3128"/>
    <x v="4"/>
    <x v="0"/>
    <d v="2026-02-27T02:26:00"/>
    <d v="2026-02-28T18:26:00"/>
    <x v="34"/>
    <x v="0"/>
    <s v="No"/>
    <n v="3"/>
    <s v="Yes"/>
    <n v="39.999999999941792"/>
    <s v="No"/>
    <x v="0"/>
    <n v="1.6666666666642413"/>
    <s v="Team3"/>
    <s v="Senior"/>
    <s v="Night"/>
  </r>
  <r>
    <s v="T03183"/>
    <s v="C4439"/>
    <x v="0"/>
    <x v="2"/>
    <d v="2026-03-20T06:07:00"/>
    <d v="2026-03-23T04:07:00"/>
    <x v="35"/>
    <x v="0"/>
    <s v="No"/>
    <n v="4"/>
    <s v="Yes"/>
    <n v="69.999999999941792"/>
    <s v="Yes"/>
    <x v="1"/>
    <n v="2.9166666666642413"/>
    <s v="Team1"/>
    <s v="Senior"/>
    <s v="Night"/>
  </r>
  <r>
    <s v="T03184"/>
    <s v="C4161"/>
    <x v="3"/>
    <x v="1"/>
    <d v="2026-03-01T12:10:00"/>
    <d v="2026-03-03T00:10:00"/>
    <x v="25"/>
    <x v="0"/>
    <s v="No"/>
    <n v="5"/>
    <s v="Yes"/>
    <n v="36"/>
    <s v="No"/>
    <x v="1"/>
    <n v="1.5"/>
    <s v="Team4"/>
    <s v="Junior"/>
    <s v="Night"/>
  </r>
  <r>
    <s v="T03185"/>
    <s v="C3277"/>
    <x v="3"/>
    <x v="1"/>
    <d v="2026-01-07T17:56:00"/>
    <d v="2026-01-09T03:56:00"/>
    <x v="13"/>
    <x v="0"/>
    <s v="No"/>
    <n v="4"/>
    <s v="Yes"/>
    <n v="34.000000000116415"/>
    <s v="No"/>
    <x v="2"/>
    <n v="1.4166666666715173"/>
    <s v="Team5"/>
    <s v="Junior"/>
    <s v="Evening"/>
  </r>
  <r>
    <s v="T03186"/>
    <s v="C1566"/>
    <x v="2"/>
    <x v="0"/>
    <d v="2026-02-08T00:47:00"/>
    <d v="2026-02-08T03:47:00"/>
    <x v="36"/>
    <x v="0"/>
    <s v="No"/>
    <n v="5"/>
    <s v="Yes"/>
    <n v="3"/>
    <s v="No"/>
    <x v="0"/>
    <n v="0.125"/>
    <s v="Team1"/>
    <s v="Junior"/>
    <s v="Morning"/>
  </r>
  <r>
    <s v="T03187"/>
    <s v="C4625"/>
    <x v="4"/>
    <x v="2"/>
    <d v="2026-02-24T21:32:00"/>
    <d v="2026-02-27T19:32:00"/>
    <x v="16"/>
    <x v="0"/>
    <s v="No"/>
    <n v="4"/>
    <s v="Yes"/>
    <n v="69.999999999941792"/>
    <s v="Yes"/>
    <x v="0"/>
    <n v="2.9166666666642413"/>
    <s v="Team3"/>
    <s v="Junior"/>
    <s v="Evening"/>
  </r>
  <r>
    <s v="T03188"/>
    <s v="C0540"/>
    <x v="2"/>
    <x v="0"/>
    <d v="2026-01-31T03:34:00"/>
    <d v="2026-01-31T11:34:00"/>
    <x v="28"/>
    <x v="0"/>
    <s v="No"/>
    <n v="5"/>
    <s v="Yes"/>
    <n v="8.0000000000582077"/>
    <s v="No"/>
    <x v="2"/>
    <n v="0.33333333333575865"/>
    <s v="Team3"/>
    <s v="Mid"/>
    <s v="Night"/>
  </r>
  <r>
    <s v="T03189"/>
    <s v="C0184"/>
    <x v="2"/>
    <x v="1"/>
    <d v="2026-01-21T23:02:00"/>
    <d v="2026-01-24T06:02:00"/>
    <x v="4"/>
    <x v="0"/>
    <s v="No"/>
    <n v="2"/>
    <s v="Yes"/>
    <n v="54.999999999941792"/>
    <s v="Yes"/>
    <x v="2"/>
    <n v="2.2916666666642413"/>
    <s v="Team5"/>
    <s v="Senior"/>
    <s v="Evening"/>
  </r>
  <r>
    <s v="T03190"/>
    <s v="C1565"/>
    <x v="2"/>
    <x v="0"/>
    <d v="2026-01-21T11:37:00"/>
    <d v="2026-01-23T08:37:00"/>
    <x v="19"/>
    <x v="0"/>
    <s v="Yes"/>
    <n v="4"/>
    <s v="Yes"/>
    <n v="45"/>
    <s v="No"/>
    <x v="2"/>
    <n v="1.875"/>
    <s v="Team5"/>
    <s v="Mid"/>
    <s v="Night"/>
  </r>
  <r>
    <s v="T03191"/>
    <s v="C4205"/>
    <x v="2"/>
    <x v="0"/>
    <d v="2026-03-20T13:10:00"/>
    <d v="2026-03-20T18:10:00"/>
    <x v="34"/>
    <x v="0"/>
    <s v="No"/>
    <n v="4"/>
    <s v="Yes"/>
    <n v="5.0000000000582077"/>
    <s v="No"/>
    <x v="1"/>
    <n v="0.20833333333575865"/>
    <s v="Team3"/>
    <s v="Senior"/>
    <s v="Night"/>
  </r>
  <r>
    <s v="T03192"/>
    <s v="C1197"/>
    <x v="1"/>
    <x v="0"/>
    <d v="2026-01-11T17:24:00"/>
    <d v="2026-01-12T11:24:00"/>
    <x v="36"/>
    <x v="0"/>
    <s v="No"/>
    <n v="3"/>
    <s v="Yes"/>
    <n v="18"/>
    <s v="No"/>
    <x v="2"/>
    <n v="0.75"/>
    <s v="Team1"/>
    <s v="Junior"/>
    <s v="Morning"/>
  </r>
  <r>
    <s v="T03193"/>
    <s v="C4242"/>
    <x v="3"/>
    <x v="2"/>
    <d v="2026-03-06T23:52:00"/>
    <d v="2026-03-09T21:52:00"/>
    <x v="28"/>
    <x v="0"/>
    <s v="No"/>
    <n v="4"/>
    <s v="Yes"/>
    <n v="70.000000000116415"/>
    <s v="Yes"/>
    <x v="1"/>
    <n v="2.9166666666715173"/>
    <s v="Team3"/>
    <s v="Mid"/>
    <s v="Night"/>
  </r>
  <r>
    <s v="T03194"/>
    <s v="C1162"/>
    <x v="4"/>
    <x v="2"/>
    <d v="2026-03-21T14:44:00"/>
    <d v="2026-03-22T20:44:00"/>
    <x v="34"/>
    <x v="0"/>
    <s v="No"/>
    <n v="4"/>
    <s v="Yes"/>
    <n v="30"/>
    <s v="No"/>
    <x v="1"/>
    <n v="1.25"/>
    <s v="Team3"/>
    <s v="Senior"/>
    <s v="Night"/>
  </r>
  <r>
    <s v="T03195"/>
    <s v="C0079"/>
    <x v="2"/>
    <x v="2"/>
    <d v="2026-02-07T16:53:00"/>
    <d v="2026-02-10T19:53:00"/>
    <x v="41"/>
    <x v="0"/>
    <s v="No"/>
    <n v="4"/>
    <s v="Yes"/>
    <n v="75"/>
    <s v="Yes"/>
    <x v="0"/>
    <n v="3.125"/>
    <s v="Team5"/>
    <s v="Senior"/>
    <s v="Night"/>
  </r>
  <r>
    <s v="T03196"/>
    <s v="C2201"/>
    <x v="0"/>
    <x v="0"/>
    <d v="2026-02-12T14:52:00"/>
    <d v="2026-02-14T12:52:00"/>
    <x v="33"/>
    <x v="0"/>
    <s v="No"/>
    <n v="3"/>
    <s v="Yes"/>
    <n v="46.000000000116415"/>
    <s v="No"/>
    <x v="0"/>
    <n v="1.9166666666715173"/>
    <s v="Team5"/>
    <s v="Junior"/>
    <s v="Night"/>
  </r>
  <r>
    <s v="T03197"/>
    <s v="C0732"/>
    <x v="1"/>
    <x v="2"/>
    <d v="2026-03-06T03:04:00"/>
    <d v="2026-03-06T14:04:00"/>
    <x v="25"/>
    <x v="0"/>
    <s v="No"/>
    <n v="4"/>
    <s v="Yes"/>
    <n v="10.999999999883585"/>
    <s v="No"/>
    <x v="1"/>
    <n v="0.45833333332848269"/>
    <s v="Team4"/>
    <s v="Junior"/>
    <s v="Night"/>
  </r>
  <r>
    <s v="T03198"/>
    <s v="C0280"/>
    <x v="1"/>
    <x v="0"/>
    <d v="2026-02-13T15:58:00"/>
    <d v="2026-02-13T17:58:00"/>
    <x v="26"/>
    <x v="0"/>
    <s v="No"/>
    <n v="4"/>
    <s v="Yes"/>
    <n v="2.0000000000582077"/>
    <s v="No"/>
    <x v="0"/>
    <n v="8.3333333335758653E-2"/>
    <s v="Team5"/>
    <s v="Senior"/>
    <s v="Night"/>
  </r>
  <r>
    <s v="T03199"/>
    <s v="C3949"/>
    <x v="3"/>
    <x v="2"/>
    <d v="2026-01-17T03:38:00"/>
    <d v="2026-01-17T11:38:00"/>
    <x v="1"/>
    <x v="0"/>
    <s v="No"/>
    <n v="5"/>
    <s v="Yes"/>
    <n v="8.0000000000582077"/>
    <s v="No"/>
    <x v="2"/>
    <n v="0.33333333333575865"/>
    <s v="Team4"/>
    <s v="Senior"/>
    <s v="Evening"/>
  </r>
  <r>
    <s v="T03200"/>
    <s v="C3171"/>
    <x v="2"/>
    <x v="2"/>
    <d v="2026-03-11T02:15:00"/>
    <d v="2026-03-12T22:15:00"/>
    <x v="23"/>
    <x v="0"/>
    <s v="No"/>
    <n v="5"/>
    <s v="Yes"/>
    <n v="44.000000000058208"/>
    <s v="No"/>
    <x v="1"/>
    <n v="1.8333333333357587"/>
    <s v="Team1"/>
    <s v="Junior"/>
    <s v="Morning"/>
  </r>
  <r>
    <s v="T03201"/>
    <s v="C2452"/>
    <x v="1"/>
    <x v="2"/>
    <d v="2026-02-27T17:44:00"/>
    <d v="2026-03-02T17:44:00"/>
    <x v="22"/>
    <x v="0"/>
    <s v="No"/>
    <n v="4"/>
    <s v="Yes"/>
    <n v="72"/>
    <s v="Yes"/>
    <x v="0"/>
    <n v="3"/>
    <s v="Team4"/>
    <s v="Junior"/>
    <s v="Morning"/>
  </r>
  <r>
    <s v="T03202"/>
    <s v="C1723"/>
    <x v="1"/>
    <x v="2"/>
    <d v="2026-01-26T17:21:00"/>
    <d v="2026-01-29T03:21:00"/>
    <x v="19"/>
    <x v="0"/>
    <s v="No"/>
    <n v="3"/>
    <s v="Yes"/>
    <n v="57.999999999941792"/>
    <s v="Yes"/>
    <x v="2"/>
    <n v="2.4166666666642413"/>
    <s v="Team5"/>
    <s v="Mid"/>
    <s v="Night"/>
  </r>
  <r>
    <s v="T03203"/>
    <s v="C0533"/>
    <x v="2"/>
    <x v="1"/>
    <d v="2026-03-14T07:02:00"/>
    <d v="2026-03-16T20:02:00"/>
    <x v="31"/>
    <x v="0"/>
    <s v="No"/>
    <n v="3"/>
    <s v="Yes"/>
    <n v="60.999999999941792"/>
    <s v="Yes"/>
    <x v="1"/>
    <n v="2.5416666666642413"/>
    <s v="Team4"/>
    <s v="Senior"/>
    <s v="Evening"/>
  </r>
  <r>
    <s v="T03204"/>
    <s v="C1491"/>
    <x v="1"/>
    <x v="1"/>
    <d v="2026-01-25T03:57:00"/>
    <d v="2026-01-26T04:57:00"/>
    <x v="22"/>
    <x v="0"/>
    <s v="No"/>
    <n v="4"/>
    <s v="Yes"/>
    <n v="25.000000000116415"/>
    <s v="No"/>
    <x v="2"/>
    <n v="1.0416666666715173"/>
    <s v="Team4"/>
    <s v="Junior"/>
    <s v="Morning"/>
  </r>
  <r>
    <s v="T03205"/>
    <s v="C4238"/>
    <x v="0"/>
    <x v="1"/>
    <d v="2026-01-12T21:55:00"/>
    <d v="2026-01-13T15:55:00"/>
    <x v="24"/>
    <x v="0"/>
    <s v="No"/>
    <n v="4"/>
    <s v="Yes"/>
    <n v="18"/>
    <s v="No"/>
    <x v="2"/>
    <n v="0.75"/>
    <s v="Team4"/>
    <s v="Mid"/>
    <s v="Night"/>
  </r>
  <r>
    <s v="T03206"/>
    <s v="C0334"/>
    <x v="2"/>
    <x v="0"/>
    <d v="2026-03-25T17:15:00"/>
    <d v="2026-03-27T15:15:00"/>
    <x v="32"/>
    <x v="0"/>
    <s v="No"/>
    <n v="4"/>
    <s v="Yes"/>
    <n v="45.999999999941792"/>
    <s v="No"/>
    <x v="1"/>
    <n v="1.9166666666642413"/>
    <s v="Team3"/>
    <s v="Mid"/>
    <s v="Evening"/>
  </r>
  <r>
    <s v="T03207"/>
    <s v="C2779"/>
    <x v="0"/>
    <x v="1"/>
    <d v="2026-02-04T07:46:00"/>
    <d v="2026-02-06T23:46:00"/>
    <x v="27"/>
    <x v="0"/>
    <s v="No"/>
    <n v="4"/>
    <s v="Yes"/>
    <n v="63.999999999941792"/>
    <s v="Yes"/>
    <x v="0"/>
    <n v="2.6666666666642413"/>
    <s v="Team1"/>
    <s v="Junior"/>
    <s v="Morning"/>
  </r>
  <r>
    <s v="T03208"/>
    <s v="C0158"/>
    <x v="1"/>
    <x v="2"/>
    <d v="2026-02-16T05:41:00"/>
    <d v="2026-02-18T09:41:00"/>
    <x v="32"/>
    <x v="0"/>
    <s v="No"/>
    <n v="2"/>
    <s v="Yes"/>
    <n v="51.999999999941792"/>
    <s v="Yes"/>
    <x v="0"/>
    <n v="2.1666666666642413"/>
    <s v="Team3"/>
    <s v="Mid"/>
    <s v="Evening"/>
  </r>
  <r>
    <s v="T03209"/>
    <s v="C4185"/>
    <x v="4"/>
    <x v="2"/>
    <d v="2026-03-01T07:56:00"/>
    <d v="2026-03-01T13:56:00"/>
    <x v="49"/>
    <x v="0"/>
    <s v="No"/>
    <n v="5"/>
    <s v="Yes"/>
    <n v="6"/>
    <s v="No"/>
    <x v="1"/>
    <n v="0.25"/>
    <s v="Team5"/>
    <s v="Mid"/>
    <s v="Evening"/>
  </r>
  <r>
    <s v="T03210"/>
    <s v="C1059"/>
    <x v="3"/>
    <x v="1"/>
    <d v="2026-03-28T03:58:00"/>
    <d v="2026-03-28T20:58:00"/>
    <x v="15"/>
    <x v="0"/>
    <s v="No"/>
    <n v="3"/>
    <s v="Yes"/>
    <n v="17.000000000058208"/>
    <s v="No"/>
    <x v="1"/>
    <n v="0.70833333333575865"/>
    <s v="Team5"/>
    <s v="Junior"/>
    <s v="Evening"/>
  </r>
  <r>
    <s v="T03211"/>
    <s v="C1792"/>
    <x v="2"/>
    <x v="2"/>
    <d v="2026-03-12T23:24:00"/>
    <d v="2026-03-14T14:24:00"/>
    <x v="9"/>
    <x v="0"/>
    <s v="No"/>
    <n v="3"/>
    <s v="Yes"/>
    <n v="39"/>
    <s v="No"/>
    <x v="1"/>
    <n v="1.625"/>
    <s v="Team1"/>
    <s v="Junior"/>
    <s v="Night"/>
  </r>
  <r>
    <s v="T03212"/>
    <s v="C2787"/>
    <x v="3"/>
    <x v="2"/>
    <d v="2026-01-18T00:01:00"/>
    <d v="2026-01-20T21:01:00"/>
    <x v="19"/>
    <x v="0"/>
    <s v="No"/>
    <n v="3"/>
    <s v="Yes"/>
    <n v="69"/>
    <s v="Yes"/>
    <x v="2"/>
    <n v="2.875"/>
    <s v="Team5"/>
    <s v="Mid"/>
    <s v="Night"/>
  </r>
  <r>
    <s v="T03213"/>
    <s v="C1160"/>
    <x v="4"/>
    <x v="2"/>
    <d v="2026-03-18T12:17:00"/>
    <d v="2026-03-21T23:17:00"/>
    <x v="6"/>
    <x v="0"/>
    <s v="No"/>
    <n v="5"/>
    <s v="Yes"/>
    <n v="82.999999999883585"/>
    <s v="Yes"/>
    <x v="1"/>
    <n v="3.4583333333284827"/>
    <s v="Team3"/>
    <s v="Mid"/>
    <s v="Night"/>
  </r>
  <r>
    <s v="T03214"/>
    <s v="C2208"/>
    <x v="2"/>
    <x v="2"/>
    <d v="2026-03-12T15:58:00"/>
    <d v="2026-03-16T07:58:00"/>
    <x v="35"/>
    <x v="0"/>
    <s v="No"/>
    <n v="3"/>
    <s v="Yes"/>
    <n v="87.999999999941792"/>
    <s v="Yes"/>
    <x v="1"/>
    <n v="3.6666666666642413"/>
    <s v="Team1"/>
    <s v="Senior"/>
    <s v="Night"/>
  </r>
  <r>
    <s v="T03215"/>
    <s v="C1278"/>
    <x v="2"/>
    <x v="2"/>
    <d v="2026-03-29T06:16:00"/>
    <d v="2026-03-30T00:16:00"/>
    <x v="41"/>
    <x v="0"/>
    <s v="No"/>
    <n v="5"/>
    <s v="Yes"/>
    <n v="18"/>
    <s v="No"/>
    <x v="1"/>
    <n v="0.75"/>
    <s v="Team5"/>
    <s v="Senior"/>
    <s v="Night"/>
  </r>
  <r>
    <s v="T03216"/>
    <s v="C2395"/>
    <x v="3"/>
    <x v="2"/>
    <d v="2026-01-05T00:10:00"/>
    <d v="2026-01-07T13:10:00"/>
    <x v="4"/>
    <x v="0"/>
    <s v="No"/>
    <n v="4"/>
    <s v="Yes"/>
    <n v="60.999999999941792"/>
    <s v="Yes"/>
    <x v="2"/>
    <n v="2.5416666666642413"/>
    <s v="Team5"/>
    <s v="Senior"/>
    <s v="Evening"/>
  </r>
  <r>
    <s v="T03217"/>
    <s v="C3500"/>
    <x v="4"/>
    <x v="2"/>
    <d v="2026-02-18T09:11:00"/>
    <d v="2026-02-19T05:11:00"/>
    <x v="14"/>
    <x v="0"/>
    <s v="Yes"/>
    <n v="3"/>
    <s v="Yes"/>
    <n v="19.999999999883585"/>
    <s v="No"/>
    <x v="0"/>
    <n v="0.83333333332848269"/>
    <s v="Team4"/>
    <s v="Senior"/>
    <s v="Night"/>
  </r>
  <r>
    <s v="T03218"/>
    <s v="C3010"/>
    <x v="1"/>
    <x v="0"/>
    <d v="2026-01-26T20:43:00"/>
    <d v="2026-01-28T18:43:00"/>
    <x v="5"/>
    <x v="0"/>
    <s v="No"/>
    <n v="5"/>
    <s v="Yes"/>
    <n v="46.000000000116415"/>
    <s v="No"/>
    <x v="2"/>
    <n v="1.9166666666715173"/>
    <s v="Team1"/>
    <s v="Senior"/>
    <s v="Evening"/>
  </r>
  <r>
    <s v="T03219"/>
    <s v="C1250"/>
    <x v="2"/>
    <x v="0"/>
    <d v="2026-02-21T20:04:00"/>
    <d v="2026-02-22T07:04:00"/>
    <x v="34"/>
    <x v="0"/>
    <s v="No"/>
    <n v="4"/>
    <s v="Yes"/>
    <n v="11.000000000058208"/>
    <s v="No"/>
    <x v="0"/>
    <n v="0.45833333333575865"/>
    <s v="Team3"/>
    <s v="Senior"/>
    <s v="Night"/>
  </r>
  <r>
    <s v="T03220"/>
    <s v="C3613"/>
    <x v="3"/>
    <x v="1"/>
    <d v="2026-02-05T10:56:00"/>
    <d v="2026-02-07T17:56:00"/>
    <x v="28"/>
    <x v="0"/>
    <s v="No"/>
    <n v="3"/>
    <s v="Yes"/>
    <n v="54.999999999941792"/>
    <s v="Yes"/>
    <x v="0"/>
    <n v="2.2916666666642413"/>
    <s v="Team3"/>
    <s v="Mid"/>
    <s v="Night"/>
  </r>
  <r>
    <s v="T03221"/>
    <s v="C0720"/>
    <x v="0"/>
    <x v="1"/>
    <d v="2026-02-09T15:44:00"/>
    <d v="2026-02-11T23:44:00"/>
    <x v="49"/>
    <x v="2"/>
    <s v="No"/>
    <n v="5"/>
    <s v="No"/>
    <n v="56.000000000058208"/>
    <s v="Yes"/>
    <x v="0"/>
    <n v="2.3333333333357587"/>
    <s v="Team5"/>
    <s v="Mid"/>
    <s v="Evening"/>
  </r>
  <r>
    <s v="T03222"/>
    <s v="C4979"/>
    <x v="2"/>
    <x v="1"/>
    <d v="2026-01-09T14:54:00"/>
    <d v="2026-01-11T08:54:00"/>
    <x v="46"/>
    <x v="0"/>
    <s v="No"/>
    <n v="4"/>
    <s v="Yes"/>
    <n v="42"/>
    <s v="No"/>
    <x v="2"/>
    <n v="1.75"/>
    <s v="Team5"/>
    <s v="Senior"/>
    <s v="Evening"/>
  </r>
  <r>
    <s v="T03223"/>
    <s v="C1617"/>
    <x v="3"/>
    <x v="1"/>
    <d v="2026-02-21T10:58:00"/>
    <d v="2026-02-22T10:58:00"/>
    <x v="8"/>
    <x v="0"/>
    <s v="No"/>
    <n v="5"/>
    <s v="Yes"/>
    <n v="24"/>
    <s v="No"/>
    <x v="0"/>
    <n v="1"/>
    <s v="Team5"/>
    <s v="Senior"/>
    <s v="Morning"/>
  </r>
  <r>
    <s v="T03224"/>
    <s v="C0321"/>
    <x v="1"/>
    <x v="0"/>
    <d v="2026-03-22T15:36:00"/>
    <d v="2026-03-22T23:36:00"/>
    <x v="8"/>
    <x v="0"/>
    <s v="Yes"/>
    <n v="1"/>
    <s v="Yes"/>
    <n v="7.9999999998835847"/>
    <s v="No"/>
    <x v="1"/>
    <n v="0.33333333332848269"/>
    <s v="Team5"/>
    <s v="Senior"/>
    <s v="Morning"/>
  </r>
  <r>
    <s v="T03225"/>
    <s v="C4641"/>
    <x v="3"/>
    <x v="1"/>
    <d v="2026-01-31T16:23:00"/>
    <d v="2026-02-02T13:23:00"/>
    <x v="37"/>
    <x v="0"/>
    <s v="No"/>
    <n v="3"/>
    <s v="Yes"/>
    <n v="45"/>
    <s v="No"/>
    <x v="2"/>
    <n v="1.875"/>
    <s v="Team5"/>
    <s v="Junior"/>
    <s v="Evening"/>
  </r>
  <r>
    <s v="T03226"/>
    <s v="C1952"/>
    <x v="2"/>
    <x v="0"/>
    <d v="2026-01-27T09:09:00"/>
    <d v="2026-01-27T11:09:00"/>
    <x v="25"/>
    <x v="0"/>
    <s v="No"/>
    <n v="3"/>
    <s v="Yes"/>
    <n v="2.0000000000582077"/>
    <s v="No"/>
    <x v="2"/>
    <n v="8.3333333335758653E-2"/>
    <s v="Team4"/>
    <s v="Junior"/>
    <s v="Night"/>
  </r>
  <r>
    <s v="T03227"/>
    <s v="C0470"/>
    <x v="3"/>
    <x v="0"/>
    <d v="2026-03-26T19:00:00"/>
    <d v="2026-03-27T19:00:00"/>
    <x v="33"/>
    <x v="0"/>
    <s v="No"/>
    <n v="5"/>
    <s v="Yes"/>
    <n v="24"/>
    <s v="No"/>
    <x v="1"/>
    <n v="1"/>
    <s v="Team5"/>
    <s v="Junior"/>
    <s v="Night"/>
  </r>
  <r>
    <s v="T03228"/>
    <s v="C0503"/>
    <x v="1"/>
    <x v="0"/>
    <d v="2026-03-30T01:49:00"/>
    <d v="2026-03-31T05:49:00"/>
    <x v="6"/>
    <x v="0"/>
    <s v="No"/>
    <n v="3"/>
    <s v="Yes"/>
    <n v="27.999999999941792"/>
    <s v="No"/>
    <x v="1"/>
    <n v="1.1666666666642413"/>
    <s v="Team3"/>
    <s v="Mid"/>
    <s v="Night"/>
  </r>
  <r>
    <s v="T03229"/>
    <s v="C2042"/>
    <x v="2"/>
    <x v="2"/>
    <d v="2026-03-29T22:04:00"/>
    <d v="2026-03-30T10:04:00"/>
    <x v="8"/>
    <x v="0"/>
    <s v="No"/>
    <n v="4"/>
    <s v="Yes"/>
    <n v="12"/>
    <s v="No"/>
    <x v="1"/>
    <n v="0.5"/>
    <s v="Team5"/>
    <s v="Senior"/>
    <s v="Morning"/>
  </r>
  <r>
    <s v="T03230"/>
    <s v="C0262"/>
    <x v="4"/>
    <x v="0"/>
    <d v="2026-01-02T21:44:00"/>
    <d v="2026-01-03T05:44:00"/>
    <x v="35"/>
    <x v="0"/>
    <s v="No"/>
    <n v="4"/>
    <s v="Yes"/>
    <n v="8.0000000000582077"/>
    <s v="No"/>
    <x v="2"/>
    <n v="0.33333333333575865"/>
    <s v="Team1"/>
    <s v="Senior"/>
    <s v="Night"/>
  </r>
  <r>
    <s v="T03231"/>
    <s v="C3215"/>
    <x v="3"/>
    <x v="2"/>
    <d v="2026-03-04T10:27:00"/>
    <d v="2026-03-07T14:27:00"/>
    <x v="26"/>
    <x v="0"/>
    <s v="No"/>
    <n v="3"/>
    <s v="Yes"/>
    <n v="75.999999999941792"/>
    <s v="Yes"/>
    <x v="1"/>
    <n v="3.1666666666642413"/>
    <s v="Team5"/>
    <s v="Senior"/>
    <s v="Night"/>
  </r>
  <r>
    <s v="T03232"/>
    <s v="C3499"/>
    <x v="2"/>
    <x v="0"/>
    <d v="2026-01-28T18:06:00"/>
    <d v="2026-01-30T10:06:00"/>
    <x v="44"/>
    <x v="0"/>
    <s v="No"/>
    <n v="4"/>
    <s v="Yes"/>
    <n v="39.999999999941792"/>
    <s v="No"/>
    <x v="2"/>
    <n v="1.6666666666642413"/>
    <s v="Team3"/>
    <s v="Senior"/>
    <s v="Evening"/>
  </r>
  <r>
    <s v="T03233"/>
    <s v="C1922"/>
    <x v="3"/>
    <x v="0"/>
    <d v="2026-02-15T07:40:00"/>
    <d v="2026-02-16T22:40:00"/>
    <x v="42"/>
    <x v="0"/>
    <s v="No"/>
    <n v="3"/>
    <s v="Yes"/>
    <n v="39"/>
    <s v="No"/>
    <x v="0"/>
    <n v="1.625"/>
    <s v="Team1"/>
    <s v="Senior"/>
    <s v="Evening"/>
  </r>
  <r>
    <s v="T03234"/>
    <s v="C1013"/>
    <x v="2"/>
    <x v="1"/>
    <d v="2026-01-05T20:46:00"/>
    <d v="2026-01-06T02:46:00"/>
    <x v="9"/>
    <x v="0"/>
    <s v="No"/>
    <n v="4"/>
    <s v="Yes"/>
    <n v="6"/>
    <s v="No"/>
    <x v="2"/>
    <n v="0.25"/>
    <s v="Team1"/>
    <s v="Junior"/>
    <s v="Night"/>
  </r>
  <r>
    <s v="T03235"/>
    <s v="C4986"/>
    <x v="1"/>
    <x v="1"/>
    <d v="2026-02-02T19:37:00"/>
    <d v="2026-02-04T23:37:00"/>
    <x v="24"/>
    <x v="0"/>
    <s v="No"/>
    <n v="4"/>
    <s v="Yes"/>
    <n v="51.999999999941792"/>
    <s v="Yes"/>
    <x v="0"/>
    <n v="2.1666666666642413"/>
    <s v="Team4"/>
    <s v="Mid"/>
    <s v="Night"/>
  </r>
  <r>
    <s v="T03236"/>
    <s v="C3043"/>
    <x v="1"/>
    <x v="1"/>
    <d v="2026-01-03T02:04:00"/>
    <d v="2026-01-04T21:04:00"/>
    <x v="3"/>
    <x v="0"/>
    <s v="No"/>
    <n v="4"/>
    <s v="Yes"/>
    <n v="43.000000000116415"/>
    <s v="No"/>
    <x v="2"/>
    <n v="1.7916666666715173"/>
    <s v="Team5"/>
    <s v="Senior"/>
    <s v="Morning"/>
  </r>
  <r>
    <s v="T03237"/>
    <s v="C4786"/>
    <x v="0"/>
    <x v="0"/>
    <d v="2026-02-18T00:28:00"/>
    <d v="2026-02-19T20:28:00"/>
    <x v="31"/>
    <x v="0"/>
    <s v="No"/>
    <n v="5"/>
    <s v="Yes"/>
    <n v="44.000000000058208"/>
    <s v="No"/>
    <x v="0"/>
    <n v="1.8333333333357587"/>
    <s v="Team4"/>
    <s v="Senior"/>
    <s v="Evening"/>
  </r>
  <r>
    <s v="T03238"/>
    <s v="C4223"/>
    <x v="0"/>
    <x v="0"/>
    <d v="2026-01-10T16:47:00"/>
    <d v="2026-01-12T13:47:00"/>
    <x v="20"/>
    <x v="0"/>
    <s v="No"/>
    <n v="3"/>
    <s v="Yes"/>
    <n v="45"/>
    <s v="No"/>
    <x v="2"/>
    <n v="1.875"/>
    <s v="Team4"/>
    <s v="Junior"/>
    <s v="Evening"/>
  </r>
  <r>
    <s v="T03239"/>
    <s v="C0866"/>
    <x v="4"/>
    <x v="2"/>
    <d v="2026-03-15T11:40:00"/>
    <d v="2026-03-16T05:40:00"/>
    <x v="6"/>
    <x v="0"/>
    <s v="No"/>
    <n v="4"/>
    <s v="Yes"/>
    <n v="18"/>
    <s v="No"/>
    <x v="1"/>
    <n v="0.75"/>
    <s v="Team3"/>
    <s v="Mid"/>
    <s v="Night"/>
  </r>
  <r>
    <s v="T03240"/>
    <s v="C0686"/>
    <x v="0"/>
    <x v="2"/>
    <d v="2026-03-12T12:00:00"/>
    <d v="2026-03-15T13:00:00"/>
    <x v="0"/>
    <x v="0"/>
    <s v="No"/>
    <n v="3"/>
    <s v="Yes"/>
    <n v="72.999999999941792"/>
    <s v="Yes"/>
    <x v="1"/>
    <n v="3.0416666666642413"/>
    <s v="Team1"/>
    <s v="Senior"/>
    <s v="Morning"/>
  </r>
  <r>
    <s v="T03241"/>
    <s v="C2949"/>
    <x v="0"/>
    <x v="1"/>
    <d v="2026-03-02T15:38:00"/>
    <d v="2026-03-03T15:38:00"/>
    <x v="15"/>
    <x v="0"/>
    <s v="Yes"/>
    <n v="3"/>
    <s v="Yes"/>
    <n v="24"/>
    <s v="No"/>
    <x v="1"/>
    <n v="1"/>
    <s v="Team5"/>
    <s v="Junior"/>
    <s v="Evening"/>
  </r>
  <r>
    <s v="T03242"/>
    <s v="C1765"/>
    <x v="4"/>
    <x v="2"/>
    <d v="2026-02-10T04:03:00"/>
    <d v="2026-02-12T20:03:00"/>
    <x v="21"/>
    <x v="0"/>
    <s v="No"/>
    <n v="4"/>
    <s v="Yes"/>
    <n v="64.000000000116415"/>
    <s v="Yes"/>
    <x v="0"/>
    <n v="2.6666666666715173"/>
    <s v="Team4"/>
    <s v="Senior"/>
    <s v="Night"/>
  </r>
  <r>
    <s v="T03243"/>
    <s v="C4816"/>
    <x v="1"/>
    <x v="0"/>
    <d v="2026-01-11T02:51:00"/>
    <d v="2026-01-12T15:51:00"/>
    <x v="5"/>
    <x v="0"/>
    <s v="No"/>
    <n v="5"/>
    <s v="Yes"/>
    <n v="36.999999999941792"/>
    <s v="No"/>
    <x v="2"/>
    <n v="1.5416666666642413"/>
    <s v="Team1"/>
    <s v="Senior"/>
    <s v="Evening"/>
  </r>
  <r>
    <s v="T03244"/>
    <s v="C4674"/>
    <x v="4"/>
    <x v="2"/>
    <d v="2026-03-09T07:22:00"/>
    <d v="2026-03-09T22:22:00"/>
    <x v="41"/>
    <x v="2"/>
    <s v="No"/>
    <n v="5"/>
    <s v="No"/>
    <n v="15"/>
    <s v="No"/>
    <x v="1"/>
    <n v="0.625"/>
    <s v="Team5"/>
    <s v="Senior"/>
    <s v="Night"/>
  </r>
  <r>
    <s v="T03245"/>
    <s v="C3803"/>
    <x v="2"/>
    <x v="0"/>
    <d v="2026-02-10T01:05:00"/>
    <d v="2026-02-10T16:05:00"/>
    <x v="6"/>
    <x v="0"/>
    <s v="No"/>
    <n v="3"/>
    <s v="Yes"/>
    <n v="15"/>
    <s v="No"/>
    <x v="0"/>
    <n v="0.625"/>
    <s v="Team3"/>
    <s v="Mid"/>
    <s v="Night"/>
  </r>
  <r>
    <s v="T03246"/>
    <s v="C0563"/>
    <x v="0"/>
    <x v="2"/>
    <d v="2026-03-11T20:19:00"/>
    <d v="2026-03-12T11:19:00"/>
    <x v="35"/>
    <x v="0"/>
    <s v="No"/>
    <n v="4"/>
    <s v="Yes"/>
    <n v="15"/>
    <s v="No"/>
    <x v="1"/>
    <n v="0.625"/>
    <s v="Team1"/>
    <s v="Senior"/>
    <s v="Night"/>
  </r>
  <r>
    <s v="T03247"/>
    <s v="C2640"/>
    <x v="2"/>
    <x v="0"/>
    <d v="2026-01-28T04:04:00"/>
    <d v="2026-01-28T22:04:00"/>
    <x v="24"/>
    <x v="0"/>
    <s v="Yes"/>
    <n v="2"/>
    <s v="Yes"/>
    <n v="18"/>
    <s v="No"/>
    <x v="2"/>
    <n v="0.75"/>
    <s v="Team4"/>
    <s v="Mid"/>
    <s v="Night"/>
  </r>
  <r>
    <s v="T03248"/>
    <s v="C4179"/>
    <x v="4"/>
    <x v="0"/>
    <d v="2026-01-16T00:25:00"/>
    <d v="2026-01-17T20:25:00"/>
    <x v="17"/>
    <x v="0"/>
    <s v="No"/>
    <n v="5"/>
    <s v="Yes"/>
    <n v="44.000000000058208"/>
    <s v="No"/>
    <x v="2"/>
    <n v="1.8333333333357587"/>
    <s v="Team2"/>
    <s v="Junior"/>
    <s v="Night"/>
  </r>
  <r>
    <s v="T03249"/>
    <s v="C3394"/>
    <x v="0"/>
    <x v="2"/>
    <d v="2026-02-09T03:13:00"/>
    <d v="2026-02-10T07:13:00"/>
    <x v="42"/>
    <x v="0"/>
    <s v="No"/>
    <n v="5"/>
    <s v="Yes"/>
    <n v="27.999999999941792"/>
    <s v="No"/>
    <x v="0"/>
    <n v="1.1666666666642413"/>
    <s v="Team1"/>
    <s v="Senior"/>
    <s v="Evening"/>
  </r>
  <r>
    <s v="T03250"/>
    <s v="C3186"/>
    <x v="4"/>
    <x v="0"/>
    <d v="2026-01-17T21:27:00"/>
    <d v="2026-01-18T01:27:00"/>
    <x v="4"/>
    <x v="0"/>
    <s v="No"/>
    <n v="4"/>
    <s v="Yes"/>
    <n v="3.9999999999417923"/>
    <s v="No"/>
    <x v="2"/>
    <n v="0.16666666666424135"/>
    <s v="Team5"/>
    <s v="Senior"/>
    <s v="Evening"/>
  </r>
  <r>
    <s v="T03251"/>
    <s v="C3174"/>
    <x v="0"/>
    <x v="2"/>
    <d v="2026-02-19T23:03:00"/>
    <d v="2026-02-21T23:03:00"/>
    <x v="30"/>
    <x v="0"/>
    <s v="No"/>
    <n v="5"/>
    <s v="Yes"/>
    <n v="48"/>
    <s v="No"/>
    <x v="0"/>
    <n v="2"/>
    <s v="Team4"/>
    <s v="Mid"/>
    <s v="Night"/>
  </r>
  <r>
    <s v="T03252"/>
    <s v="C0502"/>
    <x v="4"/>
    <x v="0"/>
    <d v="2026-02-03T15:05:00"/>
    <d v="2026-02-04T21:05:00"/>
    <x v="8"/>
    <x v="0"/>
    <s v="No"/>
    <n v="4"/>
    <s v="Yes"/>
    <n v="30"/>
    <s v="No"/>
    <x v="0"/>
    <n v="1.25"/>
    <s v="Team5"/>
    <s v="Senior"/>
    <s v="Morning"/>
  </r>
  <r>
    <s v="T03253"/>
    <s v="C1102"/>
    <x v="2"/>
    <x v="1"/>
    <d v="2026-01-23T05:43:00"/>
    <d v="2026-01-23T09:43:00"/>
    <x v="14"/>
    <x v="1"/>
    <s v="No"/>
    <n v="4"/>
    <s v="No"/>
    <n v="4.0000000001164153"/>
    <s v="No"/>
    <x v="2"/>
    <n v="0.16666666667151731"/>
    <s v="Team4"/>
    <s v="Senior"/>
    <s v="Night"/>
  </r>
  <r>
    <s v="T03254"/>
    <s v="C4055"/>
    <x v="1"/>
    <x v="1"/>
    <d v="2026-01-04T18:41:00"/>
    <d v="2026-01-07T06:41:00"/>
    <x v="9"/>
    <x v="0"/>
    <s v="No"/>
    <n v="5"/>
    <s v="Yes"/>
    <n v="60"/>
    <s v="Yes"/>
    <x v="2"/>
    <n v="2.5"/>
    <s v="Team1"/>
    <s v="Junior"/>
    <s v="Night"/>
  </r>
  <r>
    <s v="T03255"/>
    <s v="C1882"/>
    <x v="4"/>
    <x v="2"/>
    <d v="2026-03-08T07:24:00"/>
    <d v="2026-03-11T03:24:00"/>
    <x v="4"/>
    <x v="0"/>
    <s v="No"/>
    <n v="4"/>
    <s v="Yes"/>
    <n v="68.000000000058208"/>
    <s v="Yes"/>
    <x v="1"/>
    <n v="2.8333333333357587"/>
    <s v="Team5"/>
    <s v="Senior"/>
    <s v="Evening"/>
  </r>
  <r>
    <s v="T03256"/>
    <s v="C3526"/>
    <x v="2"/>
    <x v="2"/>
    <d v="2026-03-23T14:25:00"/>
    <d v="2026-03-26T16:25:00"/>
    <x v="23"/>
    <x v="0"/>
    <s v="No"/>
    <n v="4"/>
    <s v="Yes"/>
    <n v="74.000000000058208"/>
    <s v="Yes"/>
    <x v="1"/>
    <n v="3.0833333333357587"/>
    <s v="Team1"/>
    <s v="Junior"/>
    <s v="Morning"/>
  </r>
  <r>
    <s v="T03257"/>
    <s v="C1419"/>
    <x v="4"/>
    <x v="2"/>
    <d v="2026-01-14T17:36:00"/>
    <d v="2026-01-16T02:36:00"/>
    <x v="11"/>
    <x v="0"/>
    <s v="No"/>
    <n v="4"/>
    <s v="Yes"/>
    <n v="33"/>
    <s v="No"/>
    <x v="2"/>
    <n v="1.375"/>
    <s v="Team3"/>
    <s v="Senior"/>
    <s v="Night"/>
  </r>
  <r>
    <s v="T03258"/>
    <s v="C4021"/>
    <x v="3"/>
    <x v="1"/>
    <d v="2026-03-06T10:03:00"/>
    <d v="2026-03-08T16:03:00"/>
    <x v="20"/>
    <x v="0"/>
    <s v="No"/>
    <n v="5"/>
    <s v="Yes"/>
    <n v="54"/>
    <s v="Yes"/>
    <x v="1"/>
    <n v="2.25"/>
    <s v="Team4"/>
    <s v="Junior"/>
    <s v="Evening"/>
  </r>
  <r>
    <s v="T03259"/>
    <s v="C4095"/>
    <x v="3"/>
    <x v="2"/>
    <d v="2026-02-26T14:38:00"/>
    <d v="2026-03-01T17:38:00"/>
    <x v="30"/>
    <x v="0"/>
    <s v="No"/>
    <n v="3"/>
    <s v="Yes"/>
    <n v="75"/>
    <s v="Yes"/>
    <x v="0"/>
    <n v="3.125"/>
    <s v="Team4"/>
    <s v="Mid"/>
    <s v="Night"/>
  </r>
  <r>
    <s v="T03260"/>
    <s v="C2399"/>
    <x v="1"/>
    <x v="2"/>
    <d v="2026-03-06T13:23:00"/>
    <d v="2026-03-09T12:23:00"/>
    <x v="30"/>
    <x v="0"/>
    <s v="No"/>
    <n v="4"/>
    <s v="Yes"/>
    <n v="71.000000000058208"/>
    <s v="Yes"/>
    <x v="1"/>
    <n v="2.9583333333357587"/>
    <s v="Team4"/>
    <s v="Mid"/>
    <s v="Night"/>
  </r>
  <r>
    <s v="T03261"/>
    <s v="C2881"/>
    <x v="3"/>
    <x v="1"/>
    <d v="2026-03-24T07:29:00"/>
    <d v="2026-03-26T10:29:00"/>
    <x v="31"/>
    <x v="0"/>
    <s v="No"/>
    <n v="5"/>
    <s v="Yes"/>
    <n v="51"/>
    <s v="Yes"/>
    <x v="1"/>
    <n v="2.125"/>
    <s v="Team4"/>
    <s v="Senior"/>
    <s v="Evening"/>
  </r>
  <r>
    <s v="T03262"/>
    <s v="C1256"/>
    <x v="3"/>
    <x v="0"/>
    <d v="2026-03-11T02:39:00"/>
    <d v="2026-03-11T17:39:00"/>
    <x v="36"/>
    <x v="0"/>
    <s v="No"/>
    <n v="5"/>
    <s v="Yes"/>
    <n v="15"/>
    <s v="No"/>
    <x v="1"/>
    <n v="0.625"/>
    <s v="Team1"/>
    <s v="Junior"/>
    <s v="Morning"/>
  </r>
  <r>
    <s v="T03263"/>
    <s v="C1479"/>
    <x v="3"/>
    <x v="1"/>
    <d v="2026-01-29T14:14:00"/>
    <d v="2026-01-30T10:14:00"/>
    <x v="37"/>
    <x v="0"/>
    <s v="No"/>
    <n v="3"/>
    <s v="Yes"/>
    <n v="20.000000000058208"/>
    <s v="No"/>
    <x v="2"/>
    <n v="0.83333333333575865"/>
    <s v="Team5"/>
    <s v="Junior"/>
    <s v="Evening"/>
  </r>
  <r>
    <s v="T03264"/>
    <s v="C2320"/>
    <x v="3"/>
    <x v="1"/>
    <d v="2026-02-03T02:15:00"/>
    <d v="2026-02-05T15:15:00"/>
    <x v="46"/>
    <x v="0"/>
    <s v="No"/>
    <n v="5"/>
    <s v="Yes"/>
    <n v="60.999999999941792"/>
    <s v="Yes"/>
    <x v="0"/>
    <n v="2.5416666666642413"/>
    <s v="Team5"/>
    <s v="Senior"/>
    <s v="Evening"/>
  </r>
  <r>
    <s v="T03265"/>
    <s v="C4869"/>
    <x v="0"/>
    <x v="1"/>
    <d v="2026-03-26T23:00:00"/>
    <d v="2026-03-28T18:00:00"/>
    <x v="35"/>
    <x v="0"/>
    <s v="No"/>
    <n v="4"/>
    <s v="Yes"/>
    <n v="42.999999999941792"/>
    <s v="No"/>
    <x v="1"/>
    <n v="1.7916666666642413"/>
    <s v="Team1"/>
    <s v="Senior"/>
    <s v="Night"/>
  </r>
  <r>
    <s v="T03266"/>
    <s v="C4466"/>
    <x v="2"/>
    <x v="0"/>
    <d v="2026-03-23T18:12:00"/>
    <d v="2026-03-25T07:12:00"/>
    <x v="12"/>
    <x v="1"/>
    <s v="No"/>
    <n v="3"/>
    <s v="No"/>
    <n v="37.000000000116415"/>
    <s v="No"/>
    <x v="1"/>
    <n v="1.5416666666715173"/>
    <s v="Team1"/>
    <s v="Junior"/>
    <s v="Morning"/>
  </r>
  <r>
    <s v="T03267"/>
    <s v="C4341"/>
    <x v="0"/>
    <x v="1"/>
    <d v="2026-03-11T19:58:00"/>
    <d v="2026-03-12T20:58:00"/>
    <x v="49"/>
    <x v="0"/>
    <s v="No"/>
    <n v="3"/>
    <s v="Yes"/>
    <n v="25.000000000116415"/>
    <s v="No"/>
    <x v="1"/>
    <n v="1.0416666666715173"/>
    <s v="Team5"/>
    <s v="Mid"/>
    <s v="Evening"/>
  </r>
  <r>
    <s v="T03268"/>
    <s v="C4117"/>
    <x v="2"/>
    <x v="2"/>
    <d v="2026-03-21T06:21:00"/>
    <d v="2026-03-24T17:21:00"/>
    <x v="1"/>
    <x v="0"/>
    <s v="No"/>
    <n v="4"/>
    <s v="Yes"/>
    <n v="83.000000000058208"/>
    <s v="Yes"/>
    <x v="1"/>
    <n v="3.4583333333357587"/>
    <s v="Team4"/>
    <s v="Senior"/>
    <s v="Evening"/>
  </r>
  <r>
    <s v="T03269"/>
    <s v="C2540"/>
    <x v="4"/>
    <x v="1"/>
    <d v="2026-01-22T04:45:00"/>
    <d v="2026-01-24T00:45:00"/>
    <x v="39"/>
    <x v="0"/>
    <s v="Yes"/>
    <n v="3"/>
    <s v="Yes"/>
    <n v="44.000000000058208"/>
    <s v="No"/>
    <x v="2"/>
    <n v="1.8333333333357587"/>
    <s v="Team5"/>
    <s v="Junior"/>
    <s v="Evening"/>
  </r>
  <r>
    <s v="T03270"/>
    <s v="C0758"/>
    <x v="4"/>
    <x v="0"/>
    <d v="2026-02-12T21:19:00"/>
    <d v="2026-02-13T12:19:00"/>
    <x v="47"/>
    <x v="0"/>
    <s v="Yes"/>
    <n v="3"/>
    <s v="Yes"/>
    <n v="15"/>
    <s v="No"/>
    <x v="0"/>
    <n v="0.625"/>
    <s v="Team4"/>
    <s v="Senior"/>
    <s v="Night"/>
  </r>
  <r>
    <s v="T03271"/>
    <s v="C0241"/>
    <x v="3"/>
    <x v="1"/>
    <d v="2026-02-16T09:13:00"/>
    <d v="2026-02-19T02:13:00"/>
    <x v="18"/>
    <x v="0"/>
    <s v="No"/>
    <n v="5"/>
    <s v="Yes"/>
    <n v="65.000000000058208"/>
    <s v="Yes"/>
    <x v="0"/>
    <n v="2.7083333333357587"/>
    <s v="Team1"/>
    <s v="Mid"/>
    <s v="Morning"/>
  </r>
  <r>
    <s v="T03272"/>
    <s v="C3392"/>
    <x v="4"/>
    <x v="0"/>
    <d v="2026-02-13T20:47:00"/>
    <d v="2026-02-14T02:47:00"/>
    <x v="29"/>
    <x v="0"/>
    <s v="No"/>
    <n v="4"/>
    <s v="Yes"/>
    <n v="6"/>
    <s v="No"/>
    <x v="0"/>
    <n v="0.25"/>
    <s v="Team3"/>
    <s v="Mid"/>
    <s v="Evening"/>
  </r>
  <r>
    <s v="T03273"/>
    <s v="C1294"/>
    <x v="4"/>
    <x v="2"/>
    <d v="2026-02-07T07:07:00"/>
    <d v="2026-02-09T17:07:00"/>
    <x v="23"/>
    <x v="0"/>
    <s v="No"/>
    <n v="4"/>
    <s v="Yes"/>
    <n v="57.999999999941792"/>
    <s v="Yes"/>
    <x v="0"/>
    <n v="2.4166666666642413"/>
    <s v="Team1"/>
    <s v="Junior"/>
    <s v="Morning"/>
  </r>
  <r>
    <s v="T03274"/>
    <s v="C4421"/>
    <x v="2"/>
    <x v="2"/>
    <d v="2026-03-16T19:56:00"/>
    <d v="2026-03-20T05:56:00"/>
    <x v="19"/>
    <x v="0"/>
    <s v="No"/>
    <n v="3"/>
    <s v="Yes"/>
    <n v="81.999999999941792"/>
    <s v="Yes"/>
    <x v="1"/>
    <n v="3.4166666666642413"/>
    <s v="Team5"/>
    <s v="Mid"/>
    <s v="Night"/>
  </r>
  <r>
    <s v="T03275"/>
    <s v="C0698"/>
    <x v="3"/>
    <x v="0"/>
    <d v="2026-01-16T11:51:00"/>
    <d v="2026-01-16T18:51:00"/>
    <x v="43"/>
    <x v="1"/>
    <s v="No"/>
    <n v="3"/>
    <s v="No"/>
    <n v="6.9999999999417923"/>
    <s v="No"/>
    <x v="2"/>
    <n v="0.29166666666424135"/>
    <s v="Team1"/>
    <s v="Mid"/>
    <s v="Morning"/>
  </r>
  <r>
    <s v="T03276"/>
    <s v="C3874"/>
    <x v="4"/>
    <x v="2"/>
    <d v="2026-01-15T00:28:00"/>
    <d v="2026-01-17T08:28:00"/>
    <x v="30"/>
    <x v="0"/>
    <s v="No"/>
    <n v="4"/>
    <s v="Yes"/>
    <n v="56.000000000058208"/>
    <s v="Yes"/>
    <x v="2"/>
    <n v="2.3333333333357587"/>
    <s v="Team4"/>
    <s v="Mid"/>
    <s v="Night"/>
  </r>
  <r>
    <s v="T03277"/>
    <s v="C0055"/>
    <x v="1"/>
    <x v="2"/>
    <d v="2026-01-04T10:12:00"/>
    <d v="2026-01-06T03:12:00"/>
    <x v="29"/>
    <x v="0"/>
    <s v="No"/>
    <n v="5"/>
    <s v="Yes"/>
    <n v="40.999999999883585"/>
    <s v="No"/>
    <x v="2"/>
    <n v="1.7083333333284827"/>
    <s v="Team3"/>
    <s v="Mid"/>
    <s v="Evening"/>
  </r>
  <r>
    <s v="T03278"/>
    <s v="C4962"/>
    <x v="1"/>
    <x v="1"/>
    <d v="2026-03-16T01:47:00"/>
    <d v="2026-03-16T05:47:00"/>
    <x v="18"/>
    <x v="1"/>
    <s v="No"/>
    <n v="5"/>
    <s v="No"/>
    <n v="3.9999999999417923"/>
    <s v="No"/>
    <x v="1"/>
    <n v="0.16666666666424135"/>
    <s v="Team1"/>
    <s v="Mid"/>
    <s v="Morning"/>
  </r>
  <r>
    <s v="T03279"/>
    <s v="C3152"/>
    <x v="4"/>
    <x v="1"/>
    <d v="2026-02-18T18:06:00"/>
    <d v="2026-02-20T16:06:00"/>
    <x v="9"/>
    <x v="0"/>
    <s v="No"/>
    <n v="4"/>
    <s v="Yes"/>
    <n v="45.999999999941792"/>
    <s v="No"/>
    <x v="0"/>
    <n v="1.9166666666642413"/>
    <s v="Team1"/>
    <s v="Junior"/>
    <s v="Night"/>
  </r>
  <r>
    <s v="T03280"/>
    <s v="C3578"/>
    <x v="4"/>
    <x v="1"/>
    <d v="2026-03-12T05:20:00"/>
    <d v="2026-03-14T08:20:00"/>
    <x v="27"/>
    <x v="2"/>
    <s v="No"/>
    <n v="4"/>
    <s v="No"/>
    <n v="51"/>
    <s v="Yes"/>
    <x v="1"/>
    <n v="2.125"/>
    <s v="Team1"/>
    <s v="Junior"/>
    <s v="Morning"/>
  </r>
  <r>
    <s v="T03281"/>
    <s v="C0731"/>
    <x v="2"/>
    <x v="0"/>
    <d v="2026-02-22T21:16:00"/>
    <d v="2026-02-23T14:16:00"/>
    <x v="24"/>
    <x v="0"/>
    <s v="No"/>
    <n v="5"/>
    <s v="Yes"/>
    <n v="17.000000000058208"/>
    <s v="No"/>
    <x v="0"/>
    <n v="0.70833333333575865"/>
    <s v="Team4"/>
    <s v="Mid"/>
    <s v="Night"/>
  </r>
  <r>
    <s v="T03282"/>
    <s v="C2062"/>
    <x v="0"/>
    <x v="1"/>
    <d v="2026-03-18T12:33:00"/>
    <d v="2026-03-20T06:33:00"/>
    <x v="35"/>
    <x v="1"/>
    <s v="No"/>
    <n v="4"/>
    <s v="No"/>
    <n v="42"/>
    <s v="No"/>
    <x v="1"/>
    <n v="1.75"/>
    <s v="Team1"/>
    <s v="Senior"/>
    <s v="Night"/>
  </r>
  <r>
    <s v="T03283"/>
    <s v="C1790"/>
    <x v="3"/>
    <x v="2"/>
    <d v="2026-01-25T09:11:00"/>
    <d v="2026-01-27T11:11:00"/>
    <x v="9"/>
    <x v="2"/>
    <s v="No"/>
    <n v="5"/>
    <s v="No"/>
    <n v="49.999999999883585"/>
    <s v="Yes"/>
    <x v="2"/>
    <n v="2.0833333333284827"/>
    <s v="Team1"/>
    <s v="Junior"/>
    <s v="Night"/>
  </r>
  <r>
    <s v="T03284"/>
    <s v="C4334"/>
    <x v="0"/>
    <x v="0"/>
    <d v="2026-01-12T13:24:00"/>
    <d v="2026-01-13T12:24:00"/>
    <x v="33"/>
    <x v="0"/>
    <s v="No"/>
    <n v="5"/>
    <s v="Yes"/>
    <n v="23.000000000058208"/>
    <s v="No"/>
    <x v="2"/>
    <n v="0.95833333333575865"/>
    <s v="Team5"/>
    <s v="Junior"/>
    <s v="Night"/>
  </r>
  <r>
    <s v="T03285"/>
    <s v="C0933"/>
    <x v="3"/>
    <x v="0"/>
    <d v="2026-01-19T20:44:00"/>
    <d v="2026-01-20T07:44:00"/>
    <x v="32"/>
    <x v="0"/>
    <s v="No"/>
    <n v="5"/>
    <s v="Yes"/>
    <n v="11.000000000058208"/>
    <s v="No"/>
    <x v="2"/>
    <n v="0.45833333333575865"/>
    <s v="Team3"/>
    <s v="Mid"/>
    <s v="Evening"/>
  </r>
  <r>
    <s v="T03286"/>
    <s v="C2935"/>
    <x v="4"/>
    <x v="1"/>
    <d v="2026-01-10T18:10:00"/>
    <d v="2026-01-11T02:10:00"/>
    <x v="42"/>
    <x v="0"/>
    <s v="No"/>
    <n v="3"/>
    <s v="Yes"/>
    <n v="8.0000000000582077"/>
    <s v="No"/>
    <x v="2"/>
    <n v="0.33333333333575865"/>
    <s v="Team1"/>
    <s v="Senior"/>
    <s v="Evening"/>
  </r>
  <r>
    <s v="T03287"/>
    <s v="C2268"/>
    <x v="3"/>
    <x v="2"/>
    <d v="2026-03-12T19:39:00"/>
    <d v="2026-03-13T16:39:00"/>
    <x v="18"/>
    <x v="0"/>
    <s v="No"/>
    <n v="3"/>
    <s v="Yes"/>
    <n v="21"/>
    <s v="No"/>
    <x v="1"/>
    <n v="0.875"/>
    <s v="Team1"/>
    <s v="Mid"/>
    <s v="Morning"/>
  </r>
  <r>
    <s v="T03288"/>
    <s v="C3530"/>
    <x v="1"/>
    <x v="1"/>
    <d v="2026-01-20T11:29:00"/>
    <d v="2026-01-22T11:29:00"/>
    <x v="6"/>
    <x v="0"/>
    <s v="No"/>
    <n v="3"/>
    <s v="Yes"/>
    <n v="48"/>
    <s v="No"/>
    <x v="2"/>
    <n v="2"/>
    <s v="Team3"/>
    <s v="Mid"/>
    <s v="Night"/>
  </r>
  <r>
    <s v="T03289"/>
    <s v="C4933"/>
    <x v="2"/>
    <x v="0"/>
    <d v="2026-02-12T20:04:00"/>
    <d v="2026-02-13T08:04:00"/>
    <x v="6"/>
    <x v="0"/>
    <s v="No"/>
    <n v="3"/>
    <s v="Yes"/>
    <n v="12"/>
    <s v="No"/>
    <x v="0"/>
    <n v="0.5"/>
    <s v="Team3"/>
    <s v="Mid"/>
    <s v="Night"/>
  </r>
  <r>
    <s v="T03290"/>
    <s v="C1525"/>
    <x v="3"/>
    <x v="1"/>
    <d v="2026-01-12T07:46:00"/>
    <d v="2026-01-14T08:46:00"/>
    <x v="49"/>
    <x v="0"/>
    <s v="No"/>
    <n v="3"/>
    <s v="Yes"/>
    <n v="48.999999999941792"/>
    <s v="Yes"/>
    <x v="2"/>
    <n v="2.0416666666642413"/>
    <s v="Team5"/>
    <s v="Mid"/>
    <s v="Evening"/>
  </r>
  <r>
    <s v="T03291"/>
    <s v="C0373"/>
    <x v="3"/>
    <x v="0"/>
    <d v="2026-01-04T10:10:00"/>
    <d v="2026-01-05T14:10:00"/>
    <x v="41"/>
    <x v="1"/>
    <s v="No"/>
    <n v="3"/>
    <s v="No"/>
    <n v="28.000000000116415"/>
    <s v="No"/>
    <x v="2"/>
    <n v="1.1666666666715173"/>
    <s v="Team5"/>
    <s v="Senior"/>
    <s v="Night"/>
  </r>
  <r>
    <s v="T03292"/>
    <s v="C3487"/>
    <x v="3"/>
    <x v="1"/>
    <d v="2026-01-15T22:09:00"/>
    <d v="2026-01-18T05:09:00"/>
    <x v="0"/>
    <x v="0"/>
    <s v="No"/>
    <n v="4"/>
    <s v="Yes"/>
    <n v="54.999999999941792"/>
    <s v="Yes"/>
    <x v="2"/>
    <n v="2.2916666666642413"/>
    <s v="Team1"/>
    <s v="Senior"/>
    <s v="Morning"/>
  </r>
  <r>
    <s v="T03293"/>
    <s v="C0414"/>
    <x v="0"/>
    <x v="0"/>
    <d v="2026-02-14T22:11:00"/>
    <d v="2026-02-15T06:11:00"/>
    <x v="33"/>
    <x v="0"/>
    <s v="No"/>
    <n v="5"/>
    <s v="Yes"/>
    <n v="8.0000000000582077"/>
    <s v="No"/>
    <x v="0"/>
    <n v="0.33333333333575865"/>
    <s v="Team5"/>
    <s v="Junior"/>
    <s v="Night"/>
  </r>
  <r>
    <s v="T03294"/>
    <s v="C3213"/>
    <x v="1"/>
    <x v="0"/>
    <d v="2026-02-26T01:34:00"/>
    <d v="2026-02-27T19:34:00"/>
    <x v="2"/>
    <x v="1"/>
    <s v="No"/>
    <n v="4"/>
    <s v="No"/>
    <n v="42"/>
    <s v="No"/>
    <x v="0"/>
    <n v="1.75"/>
    <s v="Team3"/>
    <s v="Senior"/>
    <s v="Evening"/>
  </r>
  <r>
    <s v="T03295"/>
    <s v="C3548"/>
    <x v="2"/>
    <x v="1"/>
    <d v="2026-03-16T14:23:00"/>
    <d v="2026-03-16T22:23:00"/>
    <x v="40"/>
    <x v="2"/>
    <s v="No"/>
    <n v="4"/>
    <s v="No"/>
    <n v="7.9999999998835847"/>
    <s v="No"/>
    <x v="1"/>
    <n v="0.33333333332848269"/>
    <s v="Team4"/>
    <s v="Senior"/>
    <s v="Morning"/>
  </r>
  <r>
    <s v="T03296"/>
    <s v="C1275"/>
    <x v="0"/>
    <x v="2"/>
    <d v="2026-03-16T17:52:00"/>
    <d v="2026-03-19T17:52:00"/>
    <x v="27"/>
    <x v="0"/>
    <s v="No"/>
    <n v="3"/>
    <s v="Yes"/>
    <n v="72"/>
    <s v="Yes"/>
    <x v="1"/>
    <n v="3"/>
    <s v="Team1"/>
    <s v="Junior"/>
    <s v="Morning"/>
  </r>
  <r>
    <s v="T03297"/>
    <s v="C1009"/>
    <x v="3"/>
    <x v="2"/>
    <d v="2026-02-19T15:13:00"/>
    <d v="2026-02-21T08:13:00"/>
    <x v="17"/>
    <x v="0"/>
    <s v="No"/>
    <n v="3"/>
    <s v="Yes"/>
    <n v="41.000000000058208"/>
    <s v="No"/>
    <x v="0"/>
    <n v="1.7083333333357587"/>
    <s v="Team2"/>
    <s v="Junior"/>
    <s v="Night"/>
  </r>
  <r>
    <s v="T03298"/>
    <s v="C3752"/>
    <x v="4"/>
    <x v="2"/>
    <d v="2026-01-18T22:07:00"/>
    <d v="2026-01-19T11:07:00"/>
    <x v="6"/>
    <x v="0"/>
    <s v="No"/>
    <n v="4"/>
    <s v="Yes"/>
    <n v="12.999999999941792"/>
    <s v="No"/>
    <x v="2"/>
    <n v="0.54166666666424135"/>
    <s v="Team3"/>
    <s v="Mid"/>
    <s v="Night"/>
  </r>
  <r>
    <s v="T03299"/>
    <s v="C3966"/>
    <x v="4"/>
    <x v="2"/>
    <d v="2026-03-10T07:51:00"/>
    <d v="2026-03-12T18:51:00"/>
    <x v="2"/>
    <x v="0"/>
    <s v="No"/>
    <n v="5"/>
    <s v="Yes"/>
    <n v="59.000000000058208"/>
    <s v="Yes"/>
    <x v="1"/>
    <n v="2.4583333333357587"/>
    <s v="Team3"/>
    <s v="Senior"/>
    <s v="Evening"/>
  </r>
  <r>
    <s v="T03300"/>
    <s v="C3131"/>
    <x v="4"/>
    <x v="0"/>
    <d v="2026-01-02T15:12:00"/>
    <d v="2026-01-03T04:12:00"/>
    <x v="47"/>
    <x v="0"/>
    <s v="No"/>
    <n v="3"/>
    <s v="Yes"/>
    <n v="13.000000000116415"/>
    <s v="No"/>
    <x v="2"/>
    <n v="0.54166666667151731"/>
    <s v="Team4"/>
    <s v="Senior"/>
    <s v="Night"/>
  </r>
  <r>
    <s v="T03301"/>
    <s v="C2150"/>
    <x v="3"/>
    <x v="0"/>
    <d v="2026-03-30T17:04:00"/>
    <d v="2026-04-01T06:04:00"/>
    <x v="37"/>
    <x v="0"/>
    <s v="No"/>
    <n v="4"/>
    <s v="Yes"/>
    <n v="37.000000000116415"/>
    <s v="No"/>
    <x v="1"/>
    <n v="1.5416666666715173"/>
    <s v="Team5"/>
    <s v="Junior"/>
    <s v="Evening"/>
  </r>
  <r>
    <s v="T03302"/>
    <s v="C1695"/>
    <x v="0"/>
    <x v="2"/>
    <d v="2026-02-15T22:24:00"/>
    <d v="2026-02-19T13:24:00"/>
    <x v="1"/>
    <x v="0"/>
    <s v="No"/>
    <n v="5"/>
    <s v="Yes"/>
    <n v="87"/>
    <s v="Yes"/>
    <x v="0"/>
    <n v="3.625"/>
    <s v="Team4"/>
    <s v="Senior"/>
    <s v="Evening"/>
  </r>
  <r>
    <s v="T03303"/>
    <s v="C4271"/>
    <x v="2"/>
    <x v="1"/>
    <d v="2026-02-24T00:57:00"/>
    <d v="2026-02-24T14:57:00"/>
    <x v="5"/>
    <x v="0"/>
    <s v="No"/>
    <n v="4"/>
    <s v="Yes"/>
    <n v="14.000000000058208"/>
    <s v="No"/>
    <x v="0"/>
    <n v="0.58333333333575865"/>
    <s v="Team1"/>
    <s v="Senior"/>
    <s v="Evening"/>
  </r>
  <r>
    <s v="T03304"/>
    <s v="C1759"/>
    <x v="4"/>
    <x v="1"/>
    <d v="2026-02-28T18:56:00"/>
    <d v="2026-03-01T16:56:00"/>
    <x v="29"/>
    <x v="2"/>
    <s v="No"/>
    <n v="4"/>
    <s v="No"/>
    <n v="21.999999999941792"/>
    <s v="No"/>
    <x v="0"/>
    <n v="0.91666666666424135"/>
    <s v="Team3"/>
    <s v="Mid"/>
    <s v="Evening"/>
  </r>
  <r>
    <s v="T03305"/>
    <s v="C0783"/>
    <x v="1"/>
    <x v="0"/>
    <d v="2026-01-30T11:24:00"/>
    <d v="2026-01-31T13:24:00"/>
    <x v="38"/>
    <x v="0"/>
    <s v="No"/>
    <n v="3"/>
    <s v="Yes"/>
    <n v="26.000000000058208"/>
    <s v="No"/>
    <x v="2"/>
    <n v="1.0833333333357587"/>
    <s v="Team5"/>
    <s v="Senior"/>
    <s v="Evening"/>
  </r>
  <r>
    <s v="T03306"/>
    <s v="C0510"/>
    <x v="0"/>
    <x v="2"/>
    <d v="2026-03-28T07:50:00"/>
    <d v="2026-03-30T09:50:00"/>
    <x v="20"/>
    <x v="0"/>
    <s v="No"/>
    <n v="4"/>
    <s v="Yes"/>
    <n v="49.999999999883585"/>
    <s v="Yes"/>
    <x v="1"/>
    <n v="2.0833333333284827"/>
    <s v="Team4"/>
    <s v="Junior"/>
    <s v="Evening"/>
  </r>
  <r>
    <s v="T03307"/>
    <s v="C4648"/>
    <x v="1"/>
    <x v="0"/>
    <d v="2026-01-23T08:54:00"/>
    <d v="2026-01-23T14:54:00"/>
    <x v="7"/>
    <x v="0"/>
    <s v="No"/>
    <n v="4"/>
    <s v="Yes"/>
    <n v="6"/>
    <s v="No"/>
    <x v="2"/>
    <n v="0.25"/>
    <s v="Team2"/>
    <s v="Junior"/>
    <s v="Night"/>
  </r>
  <r>
    <s v="T03308"/>
    <s v="C0801"/>
    <x v="3"/>
    <x v="0"/>
    <d v="2026-03-03T02:59:00"/>
    <d v="2026-03-03T14:59:00"/>
    <x v="34"/>
    <x v="0"/>
    <s v="No"/>
    <n v="3"/>
    <s v="Yes"/>
    <n v="12"/>
    <s v="No"/>
    <x v="1"/>
    <n v="0.5"/>
    <s v="Team3"/>
    <s v="Senior"/>
    <s v="Night"/>
  </r>
  <r>
    <s v="T03309"/>
    <s v="C1561"/>
    <x v="0"/>
    <x v="1"/>
    <d v="2026-03-15T03:06:00"/>
    <d v="2026-03-17T07:06:00"/>
    <x v="38"/>
    <x v="1"/>
    <s v="No"/>
    <n v="5"/>
    <s v="No"/>
    <n v="51.999999999941792"/>
    <s v="Yes"/>
    <x v="1"/>
    <n v="2.1666666666642413"/>
    <s v="Team5"/>
    <s v="Senior"/>
    <s v="Evening"/>
  </r>
  <r>
    <s v="T03310"/>
    <s v="C2390"/>
    <x v="0"/>
    <x v="1"/>
    <d v="2026-03-18T19:51:00"/>
    <d v="2026-03-19T09:51:00"/>
    <x v="5"/>
    <x v="0"/>
    <s v="No"/>
    <n v="4"/>
    <s v="Yes"/>
    <n v="14.000000000058208"/>
    <s v="No"/>
    <x v="1"/>
    <n v="0.58333333333575865"/>
    <s v="Team1"/>
    <s v="Senior"/>
    <s v="Evening"/>
  </r>
  <r>
    <s v="T03311"/>
    <s v="C2108"/>
    <x v="0"/>
    <x v="1"/>
    <d v="2026-02-10T07:11:00"/>
    <d v="2026-02-12T03:11:00"/>
    <x v="13"/>
    <x v="0"/>
    <s v="No"/>
    <n v="3"/>
    <s v="Yes"/>
    <n v="44.000000000058208"/>
    <s v="No"/>
    <x v="0"/>
    <n v="1.8333333333357587"/>
    <s v="Team5"/>
    <s v="Junior"/>
    <s v="Evening"/>
  </r>
  <r>
    <s v="T03312"/>
    <s v="C3057"/>
    <x v="2"/>
    <x v="2"/>
    <d v="2026-03-10T22:36:00"/>
    <d v="2026-03-11T18:36:00"/>
    <x v="27"/>
    <x v="0"/>
    <s v="No"/>
    <n v="5"/>
    <s v="Yes"/>
    <n v="20.000000000058208"/>
    <s v="No"/>
    <x v="1"/>
    <n v="0.83333333333575865"/>
    <s v="Team1"/>
    <s v="Junior"/>
    <s v="Morning"/>
  </r>
  <r>
    <s v="T03313"/>
    <s v="C0706"/>
    <x v="1"/>
    <x v="0"/>
    <d v="2026-02-24T04:25:00"/>
    <d v="2026-02-24T23:25:00"/>
    <x v="7"/>
    <x v="0"/>
    <s v="No"/>
    <n v="3"/>
    <s v="Yes"/>
    <n v="18.999999999941792"/>
    <s v="No"/>
    <x v="0"/>
    <n v="0.79166666666424135"/>
    <s v="Team2"/>
    <s v="Junior"/>
    <s v="Night"/>
  </r>
  <r>
    <s v="T03314"/>
    <s v="C1401"/>
    <x v="4"/>
    <x v="0"/>
    <d v="2026-02-27T13:56:00"/>
    <d v="2026-02-28T13:56:00"/>
    <x v="23"/>
    <x v="0"/>
    <s v="No"/>
    <n v="4"/>
    <s v="Yes"/>
    <n v="24"/>
    <s v="No"/>
    <x v="0"/>
    <n v="1"/>
    <s v="Team1"/>
    <s v="Junior"/>
    <s v="Morning"/>
  </r>
  <r>
    <s v="T03315"/>
    <s v="C4971"/>
    <x v="3"/>
    <x v="1"/>
    <d v="2026-01-22T20:45:00"/>
    <d v="2026-01-24T14:45:00"/>
    <x v="43"/>
    <x v="2"/>
    <s v="Yes"/>
    <n v="4"/>
    <s v="No"/>
    <n v="42"/>
    <s v="No"/>
    <x v="2"/>
    <n v="1.75"/>
    <s v="Team1"/>
    <s v="Mid"/>
    <s v="Morning"/>
  </r>
  <r>
    <s v="T03316"/>
    <s v="C4151"/>
    <x v="2"/>
    <x v="2"/>
    <d v="2026-03-28T11:51:00"/>
    <d v="2026-03-31T04:51:00"/>
    <x v="37"/>
    <x v="0"/>
    <s v="No"/>
    <n v="4"/>
    <s v="Yes"/>
    <n v="64.999999999883585"/>
    <s v="Yes"/>
    <x v="1"/>
    <n v="2.7083333333284827"/>
    <s v="Team5"/>
    <s v="Junior"/>
    <s v="Evening"/>
  </r>
  <r>
    <s v="T03317"/>
    <s v="C3143"/>
    <x v="4"/>
    <x v="1"/>
    <d v="2026-02-11T07:23:00"/>
    <d v="2026-02-12T02:23:00"/>
    <x v="48"/>
    <x v="0"/>
    <s v="Yes"/>
    <n v="2"/>
    <s v="Yes"/>
    <n v="19.000000000116415"/>
    <s v="No"/>
    <x v="0"/>
    <n v="0.79166666667151731"/>
    <s v="Team1"/>
    <s v="Mid"/>
    <s v="Morning"/>
  </r>
  <r>
    <s v="T03318"/>
    <s v="C4052"/>
    <x v="4"/>
    <x v="2"/>
    <d v="2026-02-27T18:27:00"/>
    <d v="2026-02-28T13:27:00"/>
    <x v="29"/>
    <x v="0"/>
    <s v="No"/>
    <n v="5"/>
    <s v="Yes"/>
    <n v="18.999999999941792"/>
    <s v="No"/>
    <x v="0"/>
    <n v="0.79166666666424135"/>
    <s v="Team3"/>
    <s v="Mid"/>
    <s v="Evening"/>
  </r>
  <r>
    <s v="T03319"/>
    <s v="C0646"/>
    <x v="2"/>
    <x v="2"/>
    <d v="2026-01-24T16:25:00"/>
    <d v="2026-01-25T07:25:00"/>
    <x v="21"/>
    <x v="0"/>
    <s v="No"/>
    <n v="5"/>
    <s v="Yes"/>
    <n v="15"/>
    <s v="No"/>
    <x v="2"/>
    <n v="0.625"/>
    <s v="Team4"/>
    <s v="Senior"/>
    <s v="Night"/>
  </r>
  <r>
    <s v="T03320"/>
    <s v="C4403"/>
    <x v="2"/>
    <x v="0"/>
    <d v="2026-03-20T16:35:00"/>
    <d v="2026-03-21T08:35:00"/>
    <x v="46"/>
    <x v="2"/>
    <s v="No"/>
    <n v="3"/>
    <s v="No"/>
    <n v="16.000000000116415"/>
    <s v="No"/>
    <x v="1"/>
    <n v="0.66666666667151731"/>
    <s v="Team5"/>
    <s v="Senior"/>
    <s v="Evening"/>
  </r>
  <r>
    <s v="T03321"/>
    <s v="C1353"/>
    <x v="2"/>
    <x v="2"/>
    <d v="2026-02-01T11:51:00"/>
    <d v="2026-02-03T19:51:00"/>
    <x v="30"/>
    <x v="1"/>
    <s v="No"/>
    <n v="3"/>
    <s v="No"/>
    <n v="55.999999999883585"/>
    <s v="Yes"/>
    <x v="0"/>
    <n v="2.3333333333284827"/>
    <s v="Team4"/>
    <s v="Mid"/>
    <s v="Night"/>
  </r>
  <r>
    <s v="T03322"/>
    <s v="C0226"/>
    <x v="0"/>
    <x v="2"/>
    <d v="2026-01-18T05:55:00"/>
    <d v="2026-01-22T03:55:00"/>
    <x v="43"/>
    <x v="0"/>
    <s v="No"/>
    <n v="5"/>
    <s v="Yes"/>
    <n v="93.999999999941792"/>
    <s v="Yes"/>
    <x v="2"/>
    <n v="3.9166666666642413"/>
    <s v="Team1"/>
    <s v="Mid"/>
    <s v="Morning"/>
  </r>
  <r>
    <s v="T03323"/>
    <s v="C3218"/>
    <x v="4"/>
    <x v="1"/>
    <d v="2026-01-09T09:49:00"/>
    <d v="2026-01-11T04:49:00"/>
    <x v="48"/>
    <x v="0"/>
    <s v="No"/>
    <n v="5"/>
    <s v="Yes"/>
    <n v="42.999999999941792"/>
    <s v="No"/>
    <x v="2"/>
    <n v="1.7916666666642413"/>
    <s v="Team1"/>
    <s v="Mid"/>
    <s v="Morning"/>
  </r>
  <r>
    <s v="T03324"/>
    <s v="C4041"/>
    <x v="1"/>
    <x v="0"/>
    <d v="2026-02-27T18:40:00"/>
    <d v="2026-03-01T10:40:00"/>
    <x v="1"/>
    <x v="0"/>
    <s v="No"/>
    <n v="4"/>
    <s v="Yes"/>
    <n v="39.999999999941792"/>
    <s v="No"/>
    <x v="0"/>
    <n v="1.6666666666642413"/>
    <s v="Team4"/>
    <s v="Senior"/>
    <s v="Evening"/>
  </r>
  <r>
    <s v="T03325"/>
    <s v="C3579"/>
    <x v="3"/>
    <x v="1"/>
    <d v="2026-02-18T18:23:00"/>
    <d v="2026-02-19T23:23:00"/>
    <x v="15"/>
    <x v="0"/>
    <s v="No"/>
    <n v="3"/>
    <s v="Yes"/>
    <n v="29.000000000058208"/>
    <s v="No"/>
    <x v="0"/>
    <n v="1.2083333333357587"/>
    <s v="Team5"/>
    <s v="Junior"/>
    <s v="Evening"/>
  </r>
  <r>
    <s v="T03326"/>
    <s v="C1989"/>
    <x v="4"/>
    <x v="0"/>
    <d v="2026-01-14T18:28:00"/>
    <d v="2026-01-15T03:28:00"/>
    <x v="16"/>
    <x v="0"/>
    <s v="No"/>
    <n v="3"/>
    <s v="Yes"/>
    <n v="9"/>
    <s v="No"/>
    <x v="2"/>
    <n v="0.375"/>
    <s v="Team3"/>
    <s v="Junior"/>
    <s v="Evening"/>
  </r>
  <r>
    <s v="T03327"/>
    <s v="C0883"/>
    <x v="4"/>
    <x v="0"/>
    <d v="2026-02-25T14:37:00"/>
    <d v="2026-02-26T20:37:00"/>
    <x v="26"/>
    <x v="0"/>
    <s v="No"/>
    <n v="4"/>
    <s v="Yes"/>
    <n v="30"/>
    <s v="No"/>
    <x v="0"/>
    <n v="1.25"/>
    <s v="Team5"/>
    <s v="Senior"/>
    <s v="Night"/>
  </r>
  <r>
    <s v="T03328"/>
    <s v="C1540"/>
    <x v="3"/>
    <x v="1"/>
    <d v="2026-01-23T12:37:00"/>
    <d v="2026-01-25T23:37:00"/>
    <x v="9"/>
    <x v="0"/>
    <s v="No"/>
    <n v="3"/>
    <s v="Yes"/>
    <n v="59.000000000058208"/>
    <s v="Yes"/>
    <x v="2"/>
    <n v="2.4583333333357587"/>
    <s v="Team1"/>
    <s v="Junior"/>
    <s v="Night"/>
  </r>
  <r>
    <s v="T03329"/>
    <s v="C4117"/>
    <x v="2"/>
    <x v="2"/>
    <d v="2026-03-03T00:59:00"/>
    <d v="2026-03-04T04:59:00"/>
    <x v="17"/>
    <x v="0"/>
    <s v="No"/>
    <n v="5"/>
    <s v="Yes"/>
    <n v="27.999999999941792"/>
    <s v="No"/>
    <x v="1"/>
    <n v="1.1666666666642413"/>
    <s v="Team2"/>
    <s v="Junior"/>
    <s v="Night"/>
  </r>
  <r>
    <s v="T03330"/>
    <s v="C2664"/>
    <x v="3"/>
    <x v="2"/>
    <d v="2026-02-10T19:15:00"/>
    <d v="2026-02-11T09:15:00"/>
    <x v="38"/>
    <x v="0"/>
    <s v="No"/>
    <n v="4"/>
    <s v="Yes"/>
    <n v="13.999999999883585"/>
    <s v="No"/>
    <x v="0"/>
    <n v="0.58333333332848269"/>
    <s v="Team5"/>
    <s v="Senior"/>
    <s v="Evening"/>
  </r>
  <r>
    <s v="T03331"/>
    <s v="C4216"/>
    <x v="3"/>
    <x v="1"/>
    <d v="2026-02-20T23:16:00"/>
    <d v="2026-02-22T00:16:00"/>
    <x v="24"/>
    <x v="1"/>
    <s v="No"/>
    <n v="4"/>
    <s v="No"/>
    <n v="24.999999999941792"/>
    <s v="No"/>
    <x v="0"/>
    <n v="1.0416666666642413"/>
    <s v="Team4"/>
    <s v="Mid"/>
    <s v="Night"/>
  </r>
  <r>
    <s v="T03332"/>
    <s v="C4435"/>
    <x v="0"/>
    <x v="1"/>
    <d v="2026-01-01T02:05:00"/>
    <d v="2026-01-02T19:05:00"/>
    <x v="45"/>
    <x v="0"/>
    <s v="No"/>
    <n v="3"/>
    <s v="Yes"/>
    <n v="41.000000000058208"/>
    <s v="No"/>
    <x v="2"/>
    <n v="1.7083333333357587"/>
    <s v="Team4"/>
    <s v="Mid"/>
    <s v="Morning"/>
  </r>
  <r>
    <s v="T03333"/>
    <s v="C4792"/>
    <x v="4"/>
    <x v="1"/>
    <d v="2026-01-27T17:27:00"/>
    <d v="2026-01-29T06:27:00"/>
    <x v="17"/>
    <x v="0"/>
    <s v="Yes"/>
    <n v="4"/>
    <s v="Yes"/>
    <n v="37.000000000116415"/>
    <s v="No"/>
    <x v="2"/>
    <n v="1.5416666666715173"/>
    <s v="Team2"/>
    <s v="Junior"/>
    <s v="Night"/>
  </r>
  <r>
    <s v="T03334"/>
    <s v="C4065"/>
    <x v="2"/>
    <x v="1"/>
    <d v="2026-03-05T00:07:00"/>
    <d v="2026-03-06T14:07:00"/>
    <x v="10"/>
    <x v="0"/>
    <s v="No"/>
    <n v="3"/>
    <s v="Yes"/>
    <n v="37.999999999883585"/>
    <s v="No"/>
    <x v="1"/>
    <n v="1.5833333333284827"/>
    <s v="Team1"/>
    <s v="Senior"/>
    <s v="Night"/>
  </r>
  <r>
    <s v="T03335"/>
    <s v="C0419"/>
    <x v="0"/>
    <x v="1"/>
    <d v="2026-02-22T13:01:00"/>
    <d v="2026-02-23T17:01:00"/>
    <x v="13"/>
    <x v="0"/>
    <s v="No"/>
    <n v="4"/>
    <s v="Yes"/>
    <n v="27.999999999941792"/>
    <s v="No"/>
    <x v="0"/>
    <n v="1.1666666666642413"/>
    <s v="Team5"/>
    <s v="Junior"/>
    <s v="Evening"/>
  </r>
  <r>
    <s v="T03336"/>
    <s v="C3065"/>
    <x v="3"/>
    <x v="0"/>
    <d v="2026-01-03T03:22:00"/>
    <d v="2026-01-03T17:22:00"/>
    <x v="24"/>
    <x v="0"/>
    <s v="No"/>
    <n v="5"/>
    <s v="Yes"/>
    <n v="14.000000000058208"/>
    <s v="No"/>
    <x v="2"/>
    <n v="0.58333333333575865"/>
    <s v="Team4"/>
    <s v="Mid"/>
    <s v="Night"/>
  </r>
  <r>
    <s v="T03337"/>
    <s v="C3941"/>
    <x v="2"/>
    <x v="1"/>
    <d v="2026-02-22T01:33:00"/>
    <d v="2026-02-22T17:33:00"/>
    <x v="3"/>
    <x v="0"/>
    <s v="No"/>
    <n v="4"/>
    <s v="Yes"/>
    <n v="15.999999999941792"/>
    <s v="No"/>
    <x v="0"/>
    <n v="0.66666666666424135"/>
    <s v="Team5"/>
    <s v="Senior"/>
    <s v="Morning"/>
  </r>
  <r>
    <s v="T03338"/>
    <s v="C3364"/>
    <x v="2"/>
    <x v="0"/>
    <d v="2026-01-12T13:28:00"/>
    <d v="2026-01-14T03:28:00"/>
    <x v="6"/>
    <x v="1"/>
    <s v="No"/>
    <n v="3"/>
    <s v="No"/>
    <n v="37.999999999883585"/>
    <s v="No"/>
    <x v="2"/>
    <n v="1.5833333333284827"/>
    <s v="Team3"/>
    <s v="Mid"/>
    <s v="Night"/>
  </r>
  <r>
    <s v="T03339"/>
    <s v="C2701"/>
    <x v="4"/>
    <x v="1"/>
    <d v="2026-03-12T18:48:00"/>
    <d v="2026-03-14T11:48:00"/>
    <x v="21"/>
    <x v="0"/>
    <s v="No"/>
    <n v="5"/>
    <s v="Yes"/>
    <n v="41.000000000058208"/>
    <s v="No"/>
    <x v="1"/>
    <n v="1.7083333333357587"/>
    <s v="Team4"/>
    <s v="Senior"/>
    <s v="Night"/>
  </r>
  <r>
    <s v="T03340"/>
    <s v="C4983"/>
    <x v="1"/>
    <x v="1"/>
    <d v="2026-01-01T03:09:00"/>
    <d v="2026-01-03T03:09:00"/>
    <x v="3"/>
    <x v="0"/>
    <s v="No"/>
    <n v="4"/>
    <s v="Yes"/>
    <n v="48"/>
    <s v="No"/>
    <x v="2"/>
    <n v="2"/>
    <s v="Team5"/>
    <s v="Senior"/>
    <s v="Morning"/>
  </r>
  <r>
    <s v="T03341"/>
    <s v="C1054"/>
    <x v="4"/>
    <x v="2"/>
    <d v="2026-01-22T04:52:00"/>
    <d v="2026-01-25T10:52:00"/>
    <x v="37"/>
    <x v="1"/>
    <s v="No"/>
    <n v="4"/>
    <s v="No"/>
    <n v="78"/>
    <s v="Yes"/>
    <x v="2"/>
    <n v="3.25"/>
    <s v="Team5"/>
    <s v="Junior"/>
    <s v="Evening"/>
  </r>
  <r>
    <s v="T03342"/>
    <s v="C3865"/>
    <x v="4"/>
    <x v="1"/>
    <d v="2026-02-17T00:08:00"/>
    <d v="2026-02-19T20:08:00"/>
    <x v="14"/>
    <x v="0"/>
    <s v="No"/>
    <n v="3"/>
    <s v="Yes"/>
    <n v="67.999999999883585"/>
    <s v="Yes"/>
    <x v="0"/>
    <n v="2.8333333333284827"/>
    <s v="Team4"/>
    <s v="Senior"/>
    <s v="Night"/>
  </r>
  <r>
    <s v="T03343"/>
    <s v="C3485"/>
    <x v="3"/>
    <x v="1"/>
    <d v="2026-01-24T13:52:00"/>
    <d v="2026-01-26T18:52:00"/>
    <x v="9"/>
    <x v="0"/>
    <s v="No"/>
    <n v="4"/>
    <s v="Yes"/>
    <n v="53.000000000058208"/>
    <s v="Yes"/>
    <x v="2"/>
    <n v="2.2083333333357587"/>
    <s v="Team1"/>
    <s v="Junior"/>
    <s v="Night"/>
  </r>
  <r>
    <s v="T03344"/>
    <s v="C2121"/>
    <x v="1"/>
    <x v="2"/>
    <d v="2026-02-15T15:28:00"/>
    <d v="2026-02-18T15:28:00"/>
    <x v="7"/>
    <x v="0"/>
    <s v="No"/>
    <n v="3"/>
    <s v="Yes"/>
    <n v="72"/>
    <s v="Yes"/>
    <x v="0"/>
    <n v="3"/>
    <s v="Team2"/>
    <s v="Junior"/>
    <s v="Night"/>
  </r>
  <r>
    <s v="T03345"/>
    <s v="C3889"/>
    <x v="4"/>
    <x v="2"/>
    <d v="2026-01-20T07:05:00"/>
    <d v="2026-01-21T14:05:00"/>
    <x v="37"/>
    <x v="0"/>
    <s v="No"/>
    <n v="3"/>
    <s v="Yes"/>
    <n v="30.999999999941792"/>
    <s v="No"/>
    <x v="2"/>
    <n v="1.2916666666642413"/>
    <s v="Team5"/>
    <s v="Junior"/>
    <s v="Evening"/>
  </r>
  <r>
    <s v="T03346"/>
    <s v="C4611"/>
    <x v="3"/>
    <x v="1"/>
    <d v="2026-01-01T15:38:00"/>
    <d v="2026-01-03T16:38:00"/>
    <x v="37"/>
    <x v="0"/>
    <s v="No"/>
    <n v="4"/>
    <s v="Yes"/>
    <n v="49.000000000116415"/>
    <s v="Yes"/>
    <x v="2"/>
    <n v="2.0416666666715173"/>
    <s v="Team5"/>
    <s v="Junior"/>
    <s v="Evening"/>
  </r>
  <r>
    <s v="T03347"/>
    <s v="C1254"/>
    <x v="1"/>
    <x v="1"/>
    <d v="2026-03-12T18:40:00"/>
    <d v="2026-03-13T22:40:00"/>
    <x v="40"/>
    <x v="0"/>
    <s v="No"/>
    <n v="5"/>
    <s v="Yes"/>
    <n v="27.999999999941792"/>
    <s v="No"/>
    <x v="1"/>
    <n v="1.1666666666642413"/>
    <s v="Team4"/>
    <s v="Senior"/>
    <s v="Morning"/>
  </r>
  <r>
    <s v="T03348"/>
    <s v="C0139"/>
    <x v="2"/>
    <x v="0"/>
    <d v="2026-03-18T11:42:00"/>
    <d v="2026-03-19T22:42:00"/>
    <x v="4"/>
    <x v="1"/>
    <s v="No"/>
    <n v="5"/>
    <s v="No"/>
    <n v="34.999999999883585"/>
    <s v="No"/>
    <x v="1"/>
    <n v="1.4583333333284827"/>
    <s v="Team5"/>
    <s v="Senior"/>
    <s v="Evening"/>
  </r>
  <r>
    <s v="T03349"/>
    <s v="C3770"/>
    <x v="2"/>
    <x v="1"/>
    <d v="2026-03-11T10:29:00"/>
    <d v="2026-03-12T09:29:00"/>
    <x v="7"/>
    <x v="0"/>
    <s v="No"/>
    <n v="4"/>
    <s v="Yes"/>
    <n v="23.000000000058208"/>
    <s v="No"/>
    <x v="1"/>
    <n v="0.95833333333575865"/>
    <s v="Team2"/>
    <s v="Junior"/>
    <s v="Night"/>
  </r>
  <r>
    <s v="T03350"/>
    <s v="C0334"/>
    <x v="2"/>
    <x v="1"/>
    <d v="2026-01-07T11:29:00"/>
    <d v="2026-01-08T17:29:00"/>
    <x v="11"/>
    <x v="0"/>
    <s v="No"/>
    <n v="3"/>
    <s v="Yes"/>
    <n v="30"/>
    <s v="No"/>
    <x v="2"/>
    <n v="1.25"/>
    <s v="Team3"/>
    <s v="Senior"/>
    <s v="Night"/>
  </r>
  <r>
    <s v="T03351"/>
    <s v="C4995"/>
    <x v="1"/>
    <x v="0"/>
    <d v="2026-02-18T21:11:00"/>
    <d v="2026-02-19T17:11:00"/>
    <x v="28"/>
    <x v="0"/>
    <s v="No"/>
    <n v="4"/>
    <s v="Yes"/>
    <n v="19.999999999883585"/>
    <s v="No"/>
    <x v="0"/>
    <n v="0.83333333332848269"/>
    <s v="Team3"/>
    <s v="Mid"/>
    <s v="Night"/>
  </r>
  <r>
    <s v="T03352"/>
    <s v="C1673"/>
    <x v="4"/>
    <x v="1"/>
    <d v="2026-01-19T21:21:00"/>
    <d v="2026-01-22T06:21:00"/>
    <x v="3"/>
    <x v="0"/>
    <s v="No"/>
    <n v="4"/>
    <s v="Yes"/>
    <n v="57"/>
    <s v="Yes"/>
    <x v="2"/>
    <n v="2.375"/>
    <s v="Team5"/>
    <s v="Senior"/>
    <s v="Morning"/>
  </r>
  <r>
    <s v="T03353"/>
    <s v="C3015"/>
    <x v="4"/>
    <x v="2"/>
    <d v="2026-01-21T08:18:00"/>
    <d v="2026-01-22T08:18:00"/>
    <x v="25"/>
    <x v="0"/>
    <s v="No"/>
    <n v="3"/>
    <s v="Yes"/>
    <n v="24"/>
    <s v="No"/>
    <x v="2"/>
    <n v="1"/>
    <s v="Team4"/>
    <s v="Junior"/>
    <s v="Night"/>
  </r>
  <r>
    <s v="T03354"/>
    <s v="C1035"/>
    <x v="1"/>
    <x v="0"/>
    <d v="2026-01-14T22:53:00"/>
    <d v="2026-01-15T08:53:00"/>
    <x v="25"/>
    <x v="0"/>
    <s v="No"/>
    <n v="4"/>
    <s v="Yes"/>
    <n v="9.9999999999417923"/>
    <s v="No"/>
    <x v="2"/>
    <n v="0.41666666666424135"/>
    <s v="Team4"/>
    <s v="Junior"/>
    <s v="Night"/>
  </r>
  <r>
    <s v="T03355"/>
    <s v="C3349"/>
    <x v="3"/>
    <x v="1"/>
    <d v="2026-01-17T11:43:00"/>
    <d v="2026-01-20T08:43:00"/>
    <x v="43"/>
    <x v="0"/>
    <s v="No"/>
    <n v="5"/>
    <s v="Yes"/>
    <n v="69"/>
    <s v="Yes"/>
    <x v="2"/>
    <n v="2.875"/>
    <s v="Team1"/>
    <s v="Mid"/>
    <s v="Morning"/>
  </r>
  <r>
    <s v="T03356"/>
    <s v="C4471"/>
    <x v="4"/>
    <x v="2"/>
    <d v="2026-03-03T08:39:00"/>
    <d v="2026-03-06T13:39:00"/>
    <x v="33"/>
    <x v="0"/>
    <s v="No"/>
    <n v="3"/>
    <s v="Yes"/>
    <n v="76.999999999883585"/>
    <s v="Yes"/>
    <x v="1"/>
    <n v="3.2083333333284827"/>
    <s v="Team5"/>
    <s v="Junior"/>
    <s v="Night"/>
  </r>
  <r>
    <s v="T03357"/>
    <s v="C4006"/>
    <x v="2"/>
    <x v="2"/>
    <d v="2026-03-20T12:42:00"/>
    <d v="2026-03-21T12:42:00"/>
    <x v="17"/>
    <x v="0"/>
    <s v="No"/>
    <n v="3"/>
    <s v="Yes"/>
    <n v="24"/>
    <s v="No"/>
    <x v="1"/>
    <n v="1"/>
    <s v="Team2"/>
    <s v="Junior"/>
    <s v="Night"/>
  </r>
  <r>
    <s v="T03358"/>
    <s v="C1532"/>
    <x v="3"/>
    <x v="2"/>
    <d v="2026-02-04T12:08:00"/>
    <d v="2026-02-07T20:08:00"/>
    <x v="9"/>
    <x v="1"/>
    <s v="No"/>
    <n v="3"/>
    <s v="No"/>
    <n v="79.999999999883585"/>
    <s v="Yes"/>
    <x v="0"/>
    <n v="3.3333333333284827"/>
    <s v="Team1"/>
    <s v="Junior"/>
    <s v="Night"/>
  </r>
  <r>
    <s v="T03359"/>
    <s v="C1043"/>
    <x v="3"/>
    <x v="0"/>
    <d v="2026-02-19T22:58:00"/>
    <d v="2026-02-20T01:58:00"/>
    <x v="4"/>
    <x v="0"/>
    <s v="No"/>
    <n v="4"/>
    <s v="Yes"/>
    <n v="3"/>
    <s v="No"/>
    <x v="0"/>
    <n v="0.125"/>
    <s v="Team5"/>
    <s v="Senior"/>
    <s v="Evening"/>
  </r>
  <r>
    <s v="T03360"/>
    <s v="C2176"/>
    <x v="3"/>
    <x v="0"/>
    <d v="2026-01-04T21:25:00"/>
    <d v="2026-01-05T23:25:00"/>
    <x v="7"/>
    <x v="0"/>
    <s v="No"/>
    <n v="3"/>
    <s v="Yes"/>
    <n v="26.000000000058208"/>
    <s v="No"/>
    <x v="2"/>
    <n v="1.0833333333357587"/>
    <s v="Team2"/>
    <s v="Junior"/>
    <s v="Night"/>
  </r>
  <r>
    <s v="T03361"/>
    <s v="C0976"/>
    <x v="2"/>
    <x v="0"/>
    <d v="2026-01-02T23:37:00"/>
    <d v="2026-01-03T05:37:00"/>
    <x v="30"/>
    <x v="0"/>
    <s v="No"/>
    <n v="2"/>
    <s v="Yes"/>
    <n v="6"/>
    <s v="No"/>
    <x v="2"/>
    <n v="0.25"/>
    <s v="Team4"/>
    <s v="Mid"/>
    <s v="Night"/>
  </r>
  <r>
    <s v="T03362"/>
    <s v="C2829"/>
    <x v="1"/>
    <x v="0"/>
    <d v="2026-01-26T09:44:00"/>
    <d v="2026-01-27T01:44:00"/>
    <x v="31"/>
    <x v="0"/>
    <s v="No"/>
    <n v="3"/>
    <s v="Yes"/>
    <n v="16.000000000116415"/>
    <s v="No"/>
    <x v="2"/>
    <n v="0.66666666667151731"/>
    <s v="Team4"/>
    <s v="Senior"/>
    <s v="Evening"/>
  </r>
  <r>
    <s v="T03363"/>
    <s v="C3793"/>
    <x v="4"/>
    <x v="0"/>
    <d v="2026-02-12T10:16:00"/>
    <d v="2026-02-12T17:16:00"/>
    <x v="13"/>
    <x v="0"/>
    <s v="Yes"/>
    <n v="3"/>
    <s v="Yes"/>
    <n v="7.0000000001164153"/>
    <s v="No"/>
    <x v="0"/>
    <n v="0.29166666667151731"/>
    <s v="Team5"/>
    <s v="Junior"/>
    <s v="Evening"/>
  </r>
  <r>
    <s v="T03364"/>
    <s v="C4005"/>
    <x v="0"/>
    <x v="2"/>
    <d v="2026-03-23T16:46:00"/>
    <d v="2026-03-27T04:46:00"/>
    <x v="10"/>
    <x v="0"/>
    <s v="No"/>
    <n v="5"/>
    <s v="Yes"/>
    <n v="84"/>
    <s v="Yes"/>
    <x v="1"/>
    <n v="3.5"/>
    <s v="Team1"/>
    <s v="Senior"/>
    <s v="Night"/>
  </r>
  <r>
    <s v="T03365"/>
    <s v="C4698"/>
    <x v="0"/>
    <x v="2"/>
    <d v="2026-03-24T17:01:00"/>
    <d v="2026-03-25T12:01:00"/>
    <x v="33"/>
    <x v="0"/>
    <s v="No"/>
    <n v="4"/>
    <s v="Yes"/>
    <n v="19.000000000116415"/>
    <s v="No"/>
    <x v="1"/>
    <n v="0.79166666667151731"/>
    <s v="Team5"/>
    <s v="Junior"/>
    <s v="Night"/>
  </r>
  <r>
    <s v="T03366"/>
    <s v="C3731"/>
    <x v="4"/>
    <x v="2"/>
    <d v="2026-03-16T12:14:00"/>
    <d v="2026-03-17T21:14:00"/>
    <x v="25"/>
    <x v="0"/>
    <s v="No"/>
    <n v="4"/>
    <s v="Yes"/>
    <n v="33"/>
    <s v="No"/>
    <x v="1"/>
    <n v="1.375"/>
    <s v="Team4"/>
    <s v="Junior"/>
    <s v="Night"/>
  </r>
  <r>
    <s v="T03367"/>
    <s v="C1174"/>
    <x v="3"/>
    <x v="1"/>
    <d v="2026-01-30T14:14:00"/>
    <d v="2026-01-30T22:14:00"/>
    <x v="3"/>
    <x v="0"/>
    <s v="No"/>
    <n v="4"/>
    <s v="Yes"/>
    <n v="8.0000000000582077"/>
    <s v="No"/>
    <x v="2"/>
    <n v="0.33333333333575865"/>
    <s v="Team5"/>
    <s v="Senior"/>
    <s v="Morning"/>
  </r>
  <r>
    <s v="T03368"/>
    <s v="C3779"/>
    <x v="1"/>
    <x v="0"/>
    <d v="2026-01-10T20:13:00"/>
    <d v="2026-01-11T14:13:00"/>
    <x v="43"/>
    <x v="0"/>
    <s v="No"/>
    <n v="4"/>
    <s v="Yes"/>
    <n v="18"/>
    <s v="No"/>
    <x v="2"/>
    <n v="0.75"/>
    <s v="Team1"/>
    <s v="Mid"/>
    <s v="Morning"/>
  </r>
  <r>
    <s v="T03369"/>
    <s v="C4164"/>
    <x v="4"/>
    <x v="1"/>
    <d v="2026-03-16T09:07:00"/>
    <d v="2026-03-17T05:07:00"/>
    <x v="31"/>
    <x v="0"/>
    <s v="Yes"/>
    <n v="3"/>
    <s v="Yes"/>
    <n v="19.999999999883585"/>
    <s v="No"/>
    <x v="1"/>
    <n v="0.83333333332848269"/>
    <s v="Team4"/>
    <s v="Senior"/>
    <s v="Evening"/>
  </r>
  <r>
    <s v="T03370"/>
    <s v="C3319"/>
    <x v="2"/>
    <x v="1"/>
    <d v="2026-03-08T01:56:00"/>
    <d v="2026-03-09T14:56:00"/>
    <x v="10"/>
    <x v="0"/>
    <s v="No"/>
    <n v="5"/>
    <s v="Yes"/>
    <n v="36.999999999941792"/>
    <s v="No"/>
    <x v="1"/>
    <n v="1.5416666666642413"/>
    <s v="Team1"/>
    <s v="Senior"/>
    <s v="Night"/>
  </r>
  <r>
    <s v="T03371"/>
    <s v="C4804"/>
    <x v="4"/>
    <x v="0"/>
    <d v="2026-03-05T12:02:00"/>
    <d v="2026-03-06T02:02:00"/>
    <x v="5"/>
    <x v="2"/>
    <s v="Yes"/>
    <n v="3"/>
    <s v="No"/>
    <n v="14.000000000058208"/>
    <s v="No"/>
    <x v="1"/>
    <n v="0.58333333333575865"/>
    <s v="Team1"/>
    <s v="Senior"/>
    <s v="Evening"/>
  </r>
  <r>
    <s v="T03372"/>
    <s v="C3987"/>
    <x v="2"/>
    <x v="0"/>
    <d v="2026-03-28T03:25:00"/>
    <d v="2026-03-29T10:25:00"/>
    <x v="21"/>
    <x v="0"/>
    <s v="No"/>
    <n v="4"/>
    <s v="Yes"/>
    <n v="31.000000000116415"/>
    <s v="No"/>
    <x v="1"/>
    <n v="1.2916666666715173"/>
    <s v="Team4"/>
    <s v="Senior"/>
    <s v="Night"/>
  </r>
  <r>
    <s v="T03373"/>
    <s v="C4386"/>
    <x v="3"/>
    <x v="1"/>
    <d v="2026-02-26T14:49:00"/>
    <d v="2026-02-27T23:49:00"/>
    <x v="37"/>
    <x v="0"/>
    <s v="No"/>
    <n v="3"/>
    <s v="Yes"/>
    <n v="33"/>
    <s v="No"/>
    <x v="0"/>
    <n v="1.375"/>
    <s v="Team5"/>
    <s v="Junior"/>
    <s v="Evening"/>
  </r>
  <r>
    <s v="T03374"/>
    <s v="C4597"/>
    <x v="1"/>
    <x v="0"/>
    <d v="2026-01-22T20:44:00"/>
    <d v="2026-01-24T05:44:00"/>
    <x v="6"/>
    <x v="0"/>
    <s v="No"/>
    <n v="4"/>
    <s v="Yes"/>
    <n v="33"/>
    <s v="No"/>
    <x v="2"/>
    <n v="1.375"/>
    <s v="Team3"/>
    <s v="Mid"/>
    <s v="Night"/>
  </r>
  <r>
    <s v="T03375"/>
    <s v="C0127"/>
    <x v="1"/>
    <x v="1"/>
    <d v="2026-03-03T12:59:00"/>
    <d v="2026-03-05T07:59:00"/>
    <x v="20"/>
    <x v="0"/>
    <s v="No"/>
    <n v="4"/>
    <s v="Yes"/>
    <n v="42.999999999941792"/>
    <s v="No"/>
    <x v="1"/>
    <n v="1.7916666666642413"/>
    <s v="Team4"/>
    <s v="Junior"/>
    <s v="Evening"/>
  </r>
  <r>
    <s v="T03376"/>
    <s v="C0917"/>
    <x v="0"/>
    <x v="1"/>
    <d v="2026-01-01T21:11:00"/>
    <d v="2026-01-02T05:11:00"/>
    <x v="36"/>
    <x v="0"/>
    <s v="No"/>
    <n v="4"/>
    <s v="Yes"/>
    <n v="7.9999999998835847"/>
    <s v="No"/>
    <x v="2"/>
    <n v="0.33333333332848269"/>
    <s v="Team1"/>
    <s v="Junior"/>
    <s v="Morning"/>
  </r>
  <r>
    <s v="T03377"/>
    <s v="C3165"/>
    <x v="1"/>
    <x v="2"/>
    <d v="2026-01-13T20:58:00"/>
    <d v="2026-01-16T22:58:00"/>
    <x v="20"/>
    <x v="0"/>
    <s v="No"/>
    <n v="3"/>
    <s v="Yes"/>
    <n v="73.999999999883585"/>
    <s v="Yes"/>
    <x v="2"/>
    <n v="3.0833333333284827"/>
    <s v="Team4"/>
    <s v="Junior"/>
    <s v="Evening"/>
  </r>
  <r>
    <s v="T03378"/>
    <s v="C4083"/>
    <x v="4"/>
    <x v="0"/>
    <d v="2026-03-02T11:40:00"/>
    <d v="2026-03-03T16:40:00"/>
    <x v="39"/>
    <x v="0"/>
    <s v="No"/>
    <n v="5"/>
    <s v="Yes"/>
    <n v="29.000000000058208"/>
    <s v="No"/>
    <x v="1"/>
    <n v="1.2083333333357587"/>
    <s v="Team5"/>
    <s v="Junior"/>
    <s v="Evening"/>
  </r>
  <r>
    <s v="T03379"/>
    <s v="C2124"/>
    <x v="2"/>
    <x v="2"/>
    <d v="2026-02-20T17:36:00"/>
    <d v="2026-02-23T12:36:00"/>
    <x v="0"/>
    <x v="1"/>
    <s v="No"/>
    <n v="3"/>
    <s v="No"/>
    <n v="67.000000000116415"/>
    <s v="Yes"/>
    <x v="0"/>
    <n v="2.7916666666715173"/>
    <s v="Team1"/>
    <s v="Senior"/>
    <s v="Morning"/>
  </r>
  <r>
    <s v="T03380"/>
    <s v="C1194"/>
    <x v="1"/>
    <x v="0"/>
    <d v="2026-02-11T14:50:00"/>
    <d v="2026-02-11T23:50:00"/>
    <x v="26"/>
    <x v="0"/>
    <s v="No"/>
    <n v="3"/>
    <s v="Yes"/>
    <n v="9"/>
    <s v="No"/>
    <x v="0"/>
    <n v="0.375"/>
    <s v="Team5"/>
    <s v="Senior"/>
    <s v="Night"/>
  </r>
  <r>
    <s v="T03381"/>
    <s v="C4973"/>
    <x v="3"/>
    <x v="0"/>
    <d v="2026-01-20T00:36:00"/>
    <d v="2026-01-21T14:36:00"/>
    <x v="35"/>
    <x v="1"/>
    <s v="No"/>
    <n v="4"/>
    <s v="No"/>
    <n v="37.999999999883585"/>
    <s v="No"/>
    <x v="2"/>
    <n v="1.5833333333284827"/>
    <s v="Team1"/>
    <s v="Senior"/>
    <s v="Night"/>
  </r>
  <r>
    <s v="T03382"/>
    <s v="C0032"/>
    <x v="4"/>
    <x v="2"/>
    <d v="2026-01-11T12:22:00"/>
    <d v="2026-01-15T02:22:00"/>
    <x v="28"/>
    <x v="0"/>
    <s v="No"/>
    <n v="4"/>
    <s v="Yes"/>
    <n v="86.000000000058208"/>
    <s v="Yes"/>
    <x v="2"/>
    <n v="3.5833333333357587"/>
    <s v="Team3"/>
    <s v="Mid"/>
    <s v="Night"/>
  </r>
  <r>
    <s v="T03383"/>
    <s v="C4403"/>
    <x v="0"/>
    <x v="1"/>
    <d v="2026-02-24T15:38:00"/>
    <d v="2026-02-26T16:38:00"/>
    <x v="28"/>
    <x v="1"/>
    <s v="No"/>
    <n v="4"/>
    <s v="No"/>
    <n v="49.000000000116415"/>
    <s v="Yes"/>
    <x v="0"/>
    <n v="2.0416666666715173"/>
    <s v="Team3"/>
    <s v="Mid"/>
    <s v="Night"/>
  </r>
  <r>
    <s v="T03384"/>
    <s v="C1394"/>
    <x v="2"/>
    <x v="0"/>
    <d v="2026-01-30T06:46:00"/>
    <d v="2026-01-30T13:46:00"/>
    <x v="0"/>
    <x v="0"/>
    <s v="No"/>
    <n v="3"/>
    <s v="Yes"/>
    <n v="6.9999999999417923"/>
    <s v="No"/>
    <x v="2"/>
    <n v="0.29166666666424135"/>
    <s v="Team1"/>
    <s v="Senior"/>
    <s v="Morning"/>
  </r>
  <r>
    <s v="T03385"/>
    <s v="C4964"/>
    <x v="1"/>
    <x v="1"/>
    <d v="2026-02-25T16:57:00"/>
    <d v="2026-02-25T21:57:00"/>
    <x v="21"/>
    <x v="0"/>
    <s v="No"/>
    <n v="5"/>
    <s v="Yes"/>
    <n v="4.9999999998835847"/>
    <s v="No"/>
    <x v="0"/>
    <n v="0.20833333332848269"/>
    <s v="Team4"/>
    <s v="Senior"/>
    <s v="Night"/>
  </r>
  <r>
    <s v="T03386"/>
    <s v="C3903"/>
    <x v="1"/>
    <x v="1"/>
    <d v="2026-01-06T19:05:00"/>
    <d v="2026-01-09T14:05:00"/>
    <x v="4"/>
    <x v="0"/>
    <s v="No"/>
    <n v="4"/>
    <s v="Yes"/>
    <n v="66.999999999941792"/>
    <s v="Yes"/>
    <x v="2"/>
    <n v="2.7916666666642413"/>
    <s v="Team5"/>
    <s v="Senior"/>
    <s v="Evening"/>
  </r>
  <r>
    <s v="T03387"/>
    <s v="C2199"/>
    <x v="0"/>
    <x v="1"/>
    <d v="2026-02-06T13:54:00"/>
    <d v="2026-02-08T09:54:00"/>
    <x v="9"/>
    <x v="0"/>
    <s v="No"/>
    <n v="5"/>
    <s v="Yes"/>
    <n v="43.999999999883585"/>
    <s v="No"/>
    <x v="0"/>
    <n v="1.8333333333284827"/>
    <s v="Team1"/>
    <s v="Junior"/>
    <s v="Night"/>
  </r>
  <r>
    <s v="T03388"/>
    <s v="C1066"/>
    <x v="2"/>
    <x v="1"/>
    <d v="2026-02-18T10:27:00"/>
    <d v="2026-02-18T15:27:00"/>
    <x v="43"/>
    <x v="0"/>
    <s v="No"/>
    <n v="4"/>
    <s v="Yes"/>
    <n v="5.0000000000582077"/>
    <s v="No"/>
    <x v="0"/>
    <n v="0.20833333333575865"/>
    <s v="Team1"/>
    <s v="Mid"/>
    <s v="Morning"/>
  </r>
  <r>
    <s v="T03389"/>
    <s v="C1268"/>
    <x v="2"/>
    <x v="2"/>
    <d v="2026-03-19T18:36:00"/>
    <d v="2026-03-23T15:36:00"/>
    <x v="24"/>
    <x v="0"/>
    <s v="No"/>
    <n v="5"/>
    <s v="Yes"/>
    <n v="93"/>
    <s v="Yes"/>
    <x v="1"/>
    <n v="3.875"/>
    <s v="Team4"/>
    <s v="Mid"/>
    <s v="Night"/>
  </r>
  <r>
    <s v="T03390"/>
    <s v="C0176"/>
    <x v="4"/>
    <x v="0"/>
    <d v="2026-03-04T00:02:00"/>
    <d v="2026-03-04T09:02:00"/>
    <x v="27"/>
    <x v="0"/>
    <s v="No"/>
    <n v="4"/>
    <s v="Yes"/>
    <n v="9"/>
    <s v="No"/>
    <x v="1"/>
    <n v="0.375"/>
    <s v="Team1"/>
    <s v="Junior"/>
    <s v="Morning"/>
  </r>
  <r>
    <s v="T03391"/>
    <s v="C0327"/>
    <x v="4"/>
    <x v="1"/>
    <d v="2026-03-11T19:18:00"/>
    <d v="2026-03-12T21:18:00"/>
    <x v="10"/>
    <x v="0"/>
    <s v="Yes"/>
    <n v="3"/>
    <s v="Yes"/>
    <n v="25.999999999883585"/>
    <s v="No"/>
    <x v="1"/>
    <n v="1.0833333333284827"/>
    <s v="Team1"/>
    <s v="Senior"/>
    <s v="Night"/>
  </r>
  <r>
    <s v="T03392"/>
    <s v="C4311"/>
    <x v="0"/>
    <x v="0"/>
    <d v="2026-02-13T08:52:00"/>
    <d v="2026-02-14T02:52:00"/>
    <x v="18"/>
    <x v="0"/>
    <s v="Yes"/>
    <n v="5"/>
    <s v="Yes"/>
    <n v="18"/>
    <s v="No"/>
    <x v="0"/>
    <n v="0.75"/>
    <s v="Team1"/>
    <s v="Mid"/>
    <s v="Morning"/>
  </r>
  <r>
    <s v="T03393"/>
    <s v="C4145"/>
    <x v="2"/>
    <x v="1"/>
    <d v="2026-01-27T11:58:00"/>
    <d v="2026-01-29T02:58:00"/>
    <x v="13"/>
    <x v="0"/>
    <s v="No"/>
    <n v="4"/>
    <s v="Yes"/>
    <n v="39"/>
    <s v="No"/>
    <x v="2"/>
    <n v="1.625"/>
    <s v="Team5"/>
    <s v="Junior"/>
    <s v="Evening"/>
  </r>
  <r>
    <s v="T03394"/>
    <s v="C2208"/>
    <x v="1"/>
    <x v="2"/>
    <d v="2026-03-08T15:26:00"/>
    <d v="2026-03-11T11:26:00"/>
    <x v="5"/>
    <x v="1"/>
    <s v="No"/>
    <n v="4"/>
    <s v="No"/>
    <n v="68.000000000058208"/>
    <s v="Yes"/>
    <x v="1"/>
    <n v="2.8333333333357587"/>
    <s v="Team1"/>
    <s v="Senior"/>
    <s v="Evening"/>
  </r>
  <r>
    <s v="T03395"/>
    <s v="C1803"/>
    <x v="2"/>
    <x v="2"/>
    <d v="2026-03-15T01:01:00"/>
    <d v="2026-03-15T20:01:00"/>
    <x v="49"/>
    <x v="0"/>
    <s v="No"/>
    <n v="4"/>
    <s v="Yes"/>
    <n v="18.999999999941792"/>
    <s v="No"/>
    <x v="1"/>
    <n v="0.79166666666424135"/>
    <s v="Team5"/>
    <s v="Mid"/>
    <s v="Evening"/>
  </r>
  <r>
    <s v="T03396"/>
    <s v="C0362"/>
    <x v="0"/>
    <x v="0"/>
    <d v="2026-03-09T18:04:00"/>
    <d v="2026-03-11T00:04:00"/>
    <x v="19"/>
    <x v="0"/>
    <s v="No"/>
    <n v="4"/>
    <s v="Yes"/>
    <n v="30"/>
    <s v="No"/>
    <x v="1"/>
    <n v="1.25"/>
    <s v="Team5"/>
    <s v="Mid"/>
    <s v="Night"/>
  </r>
  <r>
    <s v="T03397"/>
    <s v="C0779"/>
    <x v="0"/>
    <x v="2"/>
    <d v="2026-03-13T15:11:00"/>
    <d v="2026-03-15T15:11:00"/>
    <x v="10"/>
    <x v="2"/>
    <s v="No"/>
    <n v="4"/>
    <s v="No"/>
    <n v="48"/>
    <s v="No"/>
    <x v="1"/>
    <n v="2"/>
    <s v="Team1"/>
    <s v="Senior"/>
    <s v="Night"/>
  </r>
  <r>
    <s v="T03398"/>
    <s v="C1482"/>
    <x v="1"/>
    <x v="2"/>
    <d v="2026-01-18T02:27:00"/>
    <d v="2026-01-21T14:27:00"/>
    <x v="27"/>
    <x v="0"/>
    <s v="No"/>
    <n v="4"/>
    <s v="Yes"/>
    <n v="84"/>
    <s v="Yes"/>
    <x v="2"/>
    <n v="3.5"/>
    <s v="Team1"/>
    <s v="Junior"/>
    <s v="Morning"/>
  </r>
  <r>
    <s v="T03399"/>
    <s v="C0324"/>
    <x v="0"/>
    <x v="0"/>
    <d v="2026-01-29T04:24:00"/>
    <d v="2026-01-30T11:24:00"/>
    <x v="13"/>
    <x v="0"/>
    <s v="Yes"/>
    <n v="3"/>
    <s v="Yes"/>
    <n v="30.999999999941792"/>
    <s v="No"/>
    <x v="2"/>
    <n v="1.2916666666642413"/>
    <s v="Team5"/>
    <s v="Junior"/>
    <s v="Evening"/>
  </r>
  <r>
    <s v="T03400"/>
    <s v="C0453"/>
    <x v="0"/>
    <x v="1"/>
    <d v="2026-02-07T19:49:00"/>
    <d v="2026-02-08T15:49:00"/>
    <x v="34"/>
    <x v="0"/>
    <s v="No"/>
    <n v="5"/>
    <s v="Yes"/>
    <n v="20.000000000058208"/>
    <s v="No"/>
    <x v="0"/>
    <n v="0.83333333333575865"/>
    <s v="Team3"/>
    <s v="Senior"/>
    <s v="Night"/>
  </r>
  <r>
    <s v="T03401"/>
    <s v="C1825"/>
    <x v="2"/>
    <x v="0"/>
    <d v="2026-02-26T20:36:00"/>
    <d v="2026-02-27T15:36:00"/>
    <x v="21"/>
    <x v="0"/>
    <s v="No"/>
    <n v="5"/>
    <s v="Yes"/>
    <n v="19.000000000116415"/>
    <s v="No"/>
    <x v="0"/>
    <n v="0.79166666667151731"/>
    <s v="Team4"/>
    <s v="Senior"/>
    <s v="Night"/>
  </r>
  <r>
    <s v="T03402"/>
    <s v="C0132"/>
    <x v="1"/>
    <x v="2"/>
    <d v="2026-01-10T06:28:00"/>
    <d v="2026-01-13T06:28:00"/>
    <x v="12"/>
    <x v="0"/>
    <s v="No"/>
    <n v="4"/>
    <s v="Yes"/>
    <n v="72"/>
    <s v="Yes"/>
    <x v="2"/>
    <n v="3"/>
    <s v="Team1"/>
    <s v="Junior"/>
    <s v="Morning"/>
  </r>
  <r>
    <s v="T03403"/>
    <s v="C1325"/>
    <x v="0"/>
    <x v="2"/>
    <d v="2026-02-14T20:17:00"/>
    <d v="2026-02-16T11:17:00"/>
    <x v="30"/>
    <x v="1"/>
    <s v="No"/>
    <n v="5"/>
    <s v="No"/>
    <n v="39"/>
    <s v="No"/>
    <x v="0"/>
    <n v="1.625"/>
    <s v="Team4"/>
    <s v="Mid"/>
    <s v="Night"/>
  </r>
  <r>
    <s v="T03404"/>
    <s v="C1554"/>
    <x v="2"/>
    <x v="0"/>
    <d v="2026-02-23T20:13:00"/>
    <d v="2026-02-23T23:13:00"/>
    <x v="24"/>
    <x v="0"/>
    <s v="No"/>
    <n v="2"/>
    <s v="Yes"/>
    <n v="3"/>
    <s v="No"/>
    <x v="0"/>
    <n v="0.125"/>
    <s v="Team4"/>
    <s v="Mid"/>
    <s v="Night"/>
  </r>
  <r>
    <s v="T03405"/>
    <s v="C3982"/>
    <x v="1"/>
    <x v="0"/>
    <d v="2026-03-01T19:12:00"/>
    <d v="2026-03-02T01:12:00"/>
    <x v="35"/>
    <x v="1"/>
    <s v="No"/>
    <n v="5"/>
    <s v="No"/>
    <n v="6"/>
    <s v="No"/>
    <x v="1"/>
    <n v="0.25"/>
    <s v="Team1"/>
    <s v="Senior"/>
    <s v="Night"/>
  </r>
  <r>
    <s v="T03406"/>
    <s v="C2965"/>
    <x v="2"/>
    <x v="0"/>
    <d v="2026-01-14T17:19:00"/>
    <d v="2026-01-15T08:19:00"/>
    <x v="1"/>
    <x v="0"/>
    <s v="No"/>
    <n v="3"/>
    <s v="Yes"/>
    <n v="15"/>
    <s v="No"/>
    <x v="2"/>
    <n v="0.625"/>
    <s v="Team4"/>
    <s v="Senior"/>
    <s v="Evening"/>
  </r>
  <r>
    <s v="T03407"/>
    <s v="C2285"/>
    <x v="4"/>
    <x v="2"/>
    <d v="2026-01-22T09:53:00"/>
    <d v="2026-01-23T03:53:00"/>
    <x v="15"/>
    <x v="0"/>
    <s v="Yes"/>
    <n v="2"/>
    <s v="Yes"/>
    <n v="18"/>
    <s v="No"/>
    <x v="2"/>
    <n v="0.75"/>
    <s v="Team5"/>
    <s v="Junior"/>
    <s v="Evening"/>
  </r>
  <r>
    <s v="T03408"/>
    <s v="C1436"/>
    <x v="0"/>
    <x v="0"/>
    <d v="2026-01-29T17:21:00"/>
    <d v="2026-01-30T20:21:00"/>
    <x v="3"/>
    <x v="0"/>
    <s v="Yes"/>
    <n v="2"/>
    <s v="Yes"/>
    <n v="27"/>
    <s v="No"/>
    <x v="2"/>
    <n v="1.125"/>
    <s v="Team5"/>
    <s v="Senior"/>
    <s v="Morning"/>
  </r>
  <r>
    <s v="T03409"/>
    <s v="C0284"/>
    <x v="4"/>
    <x v="0"/>
    <d v="2026-03-18T02:35:00"/>
    <d v="2026-03-19T00:35:00"/>
    <x v="18"/>
    <x v="0"/>
    <s v="No"/>
    <n v="5"/>
    <s v="Yes"/>
    <n v="21.999999999941792"/>
    <s v="No"/>
    <x v="1"/>
    <n v="0.91666666666424135"/>
    <s v="Team1"/>
    <s v="Mid"/>
    <s v="Morning"/>
  </r>
  <r>
    <s v="T03410"/>
    <s v="C1345"/>
    <x v="0"/>
    <x v="2"/>
    <d v="2026-01-11T09:55:00"/>
    <d v="2026-01-11T23:55:00"/>
    <x v="25"/>
    <x v="0"/>
    <s v="No"/>
    <n v="3"/>
    <s v="Yes"/>
    <n v="14.000000000058208"/>
    <s v="No"/>
    <x v="2"/>
    <n v="0.58333333333575865"/>
    <s v="Team4"/>
    <s v="Junior"/>
    <s v="Night"/>
  </r>
  <r>
    <s v="T03411"/>
    <s v="C1861"/>
    <x v="4"/>
    <x v="2"/>
    <d v="2026-01-07T07:55:00"/>
    <d v="2026-01-11T06:55:00"/>
    <x v="16"/>
    <x v="0"/>
    <s v="No"/>
    <n v="3"/>
    <s v="Yes"/>
    <n v="95.000000000058208"/>
    <s v="Yes"/>
    <x v="2"/>
    <n v="3.9583333333357587"/>
    <s v="Team3"/>
    <s v="Junior"/>
    <s v="Evening"/>
  </r>
  <r>
    <s v="T03412"/>
    <s v="C0622"/>
    <x v="4"/>
    <x v="1"/>
    <d v="2026-03-17T09:24:00"/>
    <d v="2026-03-19T17:24:00"/>
    <x v="18"/>
    <x v="0"/>
    <s v="No"/>
    <n v="4"/>
    <s v="Yes"/>
    <n v="55.999999999883585"/>
    <s v="Yes"/>
    <x v="1"/>
    <n v="2.3333333333284827"/>
    <s v="Team1"/>
    <s v="Mid"/>
    <s v="Morning"/>
  </r>
  <r>
    <s v="T03413"/>
    <s v="C1540"/>
    <x v="2"/>
    <x v="1"/>
    <d v="2026-01-24T03:52:00"/>
    <d v="2026-01-26T03:52:00"/>
    <x v="37"/>
    <x v="0"/>
    <s v="No"/>
    <n v="4"/>
    <s v="Yes"/>
    <n v="48"/>
    <s v="No"/>
    <x v="2"/>
    <n v="2"/>
    <s v="Team5"/>
    <s v="Junior"/>
    <s v="Evening"/>
  </r>
  <r>
    <s v="T03414"/>
    <s v="C3692"/>
    <x v="2"/>
    <x v="0"/>
    <d v="2026-01-03T03:21:00"/>
    <d v="2026-01-04T16:21:00"/>
    <x v="46"/>
    <x v="2"/>
    <s v="No"/>
    <n v="5"/>
    <s v="No"/>
    <n v="37.000000000116415"/>
    <s v="No"/>
    <x v="2"/>
    <n v="1.5416666666715173"/>
    <s v="Team5"/>
    <s v="Senior"/>
    <s v="Evening"/>
  </r>
  <r>
    <s v="T03415"/>
    <s v="C0697"/>
    <x v="4"/>
    <x v="1"/>
    <d v="2026-03-20T08:54:00"/>
    <d v="2026-03-21T10:54:00"/>
    <x v="18"/>
    <x v="0"/>
    <s v="No"/>
    <n v="5"/>
    <s v="Yes"/>
    <n v="26.000000000058208"/>
    <s v="No"/>
    <x v="1"/>
    <n v="1.0833333333357587"/>
    <s v="Team1"/>
    <s v="Mid"/>
    <s v="Morning"/>
  </r>
  <r>
    <s v="T03416"/>
    <s v="C1435"/>
    <x v="2"/>
    <x v="1"/>
    <d v="2026-01-22T04:32:00"/>
    <d v="2026-01-24T04:32:00"/>
    <x v="17"/>
    <x v="0"/>
    <s v="Yes"/>
    <n v="4"/>
    <s v="Yes"/>
    <n v="48"/>
    <s v="No"/>
    <x v="2"/>
    <n v="2"/>
    <s v="Team2"/>
    <s v="Junior"/>
    <s v="Night"/>
  </r>
  <r>
    <s v="T03417"/>
    <s v="C2339"/>
    <x v="3"/>
    <x v="1"/>
    <d v="2026-03-16T09:33:00"/>
    <d v="2026-03-17T09:33:00"/>
    <x v="33"/>
    <x v="0"/>
    <s v="No"/>
    <n v="3"/>
    <s v="Yes"/>
    <n v="24"/>
    <s v="No"/>
    <x v="1"/>
    <n v="1"/>
    <s v="Team5"/>
    <s v="Junior"/>
    <s v="Night"/>
  </r>
  <r>
    <s v="T03418"/>
    <s v="C2154"/>
    <x v="2"/>
    <x v="0"/>
    <d v="2026-01-15T23:18:00"/>
    <d v="2026-01-16T23:18:00"/>
    <x v="20"/>
    <x v="0"/>
    <s v="No"/>
    <n v="5"/>
    <s v="Yes"/>
    <n v="24"/>
    <s v="No"/>
    <x v="2"/>
    <n v="1"/>
    <s v="Team4"/>
    <s v="Junior"/>
    <s v="Evening"/>
  </r>
  <r>
    <s v="T03419"/>
    <s v="C4644"/>
    <x v="2"/>
    <x v="1"/>
    <d v="2026-03-23T21:24:00"/>
    <d v="2026-03-26T08:24:00"/>
    <x v="43"/>
    <x v="0"/>
    <s v="No"/>
    <n v="3"/>
    <s v="Yes"/>
    <n v="58.999999999883585"/>
    <s v="Yes"/>
    <x v="1"/>
    <n v="2.4583333333284827"/>
    <s v="Team1"/>
    <s v="Mid"/>
    <s v="Morning"/>
  </r>
  <r>
    <s v="T03420"/>
    <s v="C0836"/>
    <x v="0"/>
    <x v="2"/>
    <d v="2026-01-25T00:10:00"/>
    <d v="2026-01-26T07:10:00"/>
    <x v="43"/>
    <x v="0"/>
    <s v="No"/>
    <n v="4"/>
    <s v="Yes"/>
    <n v="30.999999999941792"/>
    <s v="No"/>
    <x v="2"/>
    <n v="1.2916666666642413"/>
    <s v="Team1"/>
    <s v="Mid"/>
    <s v="Morning"/>
  </r>
  <r>
    <s v="T03421"/>
    <s v="C4681"/>
    <x v="3"/>
    <x v="0"/>
    <d v="2026-02-09T09:29:00"/>
    <d v="2026-02-09T18:29:00"/>
    <x v="12"/>
    <x v="0"/>
    <s v="No"/>
    <n v="5"/>
    <s v="Yes"/>
    <n v="9"/>
    <s v="No"/>
    <x v="0"/>
    <n v="0.375"/>
    <s v="Team1"/>
    <s v="Junior"/>
    <s v="Morning"/>
  </r>
  <r>
    <s v="T03422"/>
    <s v="C1305"/>
    <x v="1"/>
    <x v="1"/>
    <d v="2026-02-26T06:55:00"/>
    <d v="2026-02-26T10:55:00"/>
    <x v="20"/>
    <x v="1"/>
    <s v="Yes"/>
    <n v="4"/>
    <s v="No"/>
    <n v="3.9999999999417923"/>
    <s v="No"/>
    <x v="0"/>
    <n v="0.16666666666424135"/>
    <s v="Team4"/>
    <s v="Junior"/>
    <s v="Evening"/>
  </r>
  <r>
    <s v="T03423"/>
    <s v="C1526"/>
    <x v="0"/>
    <x v="1"/>
    <d v="2026-02-26T04:47:00"/>
    <d v="2026-02-28T11:47:00"/>
    <x v="1"/>
    <x v="0"/>
    <s v="No"/>
    <n v="5"/>
    <s v="Yes"/>
    <n v="54.999999999941792"/>
    <s v="Yes"/>
    <x v="0"/>
    <n v="2.2916666666642413"/>
    <s v="Team4"/>
    <s v="Senior"/>
    <s v="Evening"/>
  </r>
  <r>
    <s v="T03424"/>
    <s v="C2708"/>
    <x v="4"/>
    <x v="2"/>
    <d v="2026-02-01T20:24:00"/>
    <d v="2026-02-05T04:24:00"/>
    <x v="46"/>
    <x v="0"/>
    <s v="No"/>
    <n v="4"/>
    <s v="Yes"/>
    <n v="80.000000000058208"/>
    <s v="Yes"/>
    <x v="0"/>
    <n v="3.3333333333357587"/>
    <s v="Team5"/>
    <s v="Senior"/>
    <s v="Evening"/>
  </r>
  <r>
    <s v="T03425"/>
    <s v="C4409"/>
    <x v="3"/>
    <x v="0"/>
    <d v="2026-02-11T15:34:00"/>
    <d v="2026-02-13T04:34:00"/>
    <x v="22"/>
    <x v="0"/>
    <s v="No"/>
    <n v="3"/>
    <s v="Yes"/>
    <n v="37.000000000116415"/>
    <s v="No"/>
    <x v="0"/>
    <n v="1.5416666666715173"/>
    <s v="Team4"/>
    <s v="Junior"/>
    <s v="Morning"/>
  </r>
  <r>
    <s v="T03426"/>
    <s v="C3675"/>
    <x v="3"/>
    <x v="2"/>
    <d v="2026-01-30T08:08:00"/>
    <d v="2026-02-01T00:08:00"/>
    <x v="29"/>
    <x v="0"/>
    <s v="No"/>
    <n v="4"/>
    <s v="Yes"/>
    <n v="40.000000000116415"/>
    <s v="No"/>
    <x v="2"/>
    <n v="1.6666666666715173"/>
    <s v="Team3"/>
    <s v="Mid"/>
    <s v="Evening"/>
  </r>
  <r>
    <s v="T03427"/>
    <s v="C2205"/>
    <x v="3"/>
    <x v="1"/>
    <d v="2026-03-14T09:39:00"/>
    <d v="2026-03-16T15:39:00"/>
    <x v="8"/>
    <x v="0"/>
    <s v="No"/>
    <n v="5"/>
    <s v="Yes"/>
    <n v="54"/>
    <s v="Yes"/>
    <x v="1"/>
    <n v="2.25"/>
    <s v="Team5"/>
    <s v="Senior"/>
    <s v="Morning"/>
  </r>
  <r>
    <s v="T03428"/>
    <s v="C3050"/>
    <x v="3"/>
    <x v="2"/>
    <d v="2026-02-01T09:21:00"/>
    <d v="2026-02-01T18:21:00"/>
    <x v="9"/>
    <x v="0"/>
    <s v="No"/>
    <n v="3"/>
    <s v="Yes"/>
    <n v="9"/>
    <s v="No"/>
    <x v="0"/>
    <n v="0.375"/>
    <s v="Team1"/>
    <s v="Junior"/>
    <s v="Night"/>
  </r>
  <r>
    <s v="T03429"/>
    <s v="C0005"/>
    <x v="1"/>
    <x v="1"/>
    <d v="2026-03-17T04:09:00"/>
    <d v="2026-03-20T00:09:00"/>
    <x v="27"/>
    <x v="2"/>
    <s v="No"/>
    <n v="3"/>
    <s v="No"/>
    <n v="67.999999999883585"/>
    <s v="Yes"/>
    <x v="1"/>
    <n v="2.8333333333284827"/>
    <s v="Team1"/>
    <s v="Junior"/>
    <s v="Morning"/>
  </r>
  <r>
    <s v="T03430"/>
    <s v="C4130"/>
    <x v="2"/>
    <x v="0"/>
    <d v="2026-01-02T05:29:00"/>
    <d v="2026-01-03T17:29:00"/>
    <x v="49"/>
    <x v="0"/>
    <s v="No"/>
    <n v="4"/>
    <s v="Yes"/>
    <n v="36"/>
    <s v="No"/>
    <x v="2"/>
    <n v="1.5"/>
    <s v="Team5"/>
    <s v="Mid"/>
    <s v="Evening"/>
  </r>
  <r>
    <s v="T03431"/>
    <s v="C0947"/>
    <x v="4"/>
    <x v="2"/>
    <d v="2026-01-02T14:22:00"/>
    <d v="2026-01-03T08:22:00"/>
    <x v="9"/>
    <x v="0"/>
    <s v="Yes"/>
    <n v="2"/>
    <s v="Yes"/>
    <n v="18"/>
    <s v="No"/>
    <x v="2"/>
    <n v="0.75"/>
    <s v="Team1"/>
    <s v="Junior"/>
    <s v="Night"/>
  </r>
  <r>
    <s v="T03432"/>
    <s v="C1626"/>
    <x v="1"/>
    <x v="1"/>
    <d v="2026-03-02T19:47:00"/>
    <d v="2026-03-03T03:47:00"/>
    <x v="41"/>
    <x v="0"/>
    <s v="No"/>
    <n v="4"/>
    <s v="Yes"/>
    <n v="7.9999999998835847"/>
    <s v="No"/>
    <x v="1"/>
    <n v="0.33333333332848269"/>
    <s v="Team5"/>
    <s v="Senior"/>
    <s v="Night"/>
  </r>
  <r>
    <s v="T03433"/>
    <s v="C3807"/>
    <x v="4"/>
    <x v="2"/>
    <d v="2026-03-25T03:50:00"/>
    <d v="2026-03-25T16:50:00"/>
    <x v="5"/>
    <x v="0"/>
    <s v="No"/>
    <n v="3"/>
    <s v="Yes"/>
    <n v="13.000000000116415"/>
    <s v="No"/>
    <x v="1"/>
    <n v="0.54166666667151731"/>
    <s v="Team1"/>
    <s v="Senior"/>
    <s v="Evening"/>
  </r>
  <r>
    <s v="T03434"/>
    <s v="C2737"/>
    <x v="1"/>
    <x v="0"/>
    <d v="2026-01-20T11:29:00"/>
    <d v="2026-01-21T03:29:00"/>
    <x v="19"/>
    <x v="0"/>
    <s v="No"/>
    <n v="4"/>
    <s v="Yes"/>
    <n v="15.999999999941792"/>
    <s v="No"/>
    <x v="2"/>
    <n v="0.66666666666424135"/>
    <s v="Team5"/>
    <s v="Mid"/>
    <s v="Night"/>
  </r>
  <r>
    <s v="T03435"/>
    <s v="C4618"/>
    <x v="2"/>
    <x v="0"/>
    <d v="2026-03-19T15:43:00"/>
    <d v="2026-03-19T21:43:00"/>
    <x v="19"/>
    <x v="0"/>
    <s v="No"/>
    <n v="3"/>
    <s v="Yes"/>
    <n v="6"/>
    <s v="No"/>
    <x v="1"/>
    <n v="0.25"/>
    <s v="Team5"/>
    <s v="Mid"/>
    <s v="Night"/>
  </r>
  <r>
    <s v="T03436"/>
    <s v="C0326"/>
    <x v="1"/>
    <x v="1"/>
    <d v="2026-01-10T14:57:00"/>
    <d v="2026-01-13T01:57:00"/>
    <x v="33"/>
    <x v="0"/>
    <s v="No"/>
    <n v="4"/>
    <s v="Yes"/>
    <n v="59.000000000058208"/>
    <s v="Yes"/>
    <x v="2"/>
    <n v="2.4583333333357587"/>
    <s v="Team5"/>
    <s v="Junior"/>
    <s v="Night"/>
  </r>
  <r>
    <s v="T03437"/>
    <s v="C1852"/>
    <x v="3"/>
    <x v="2"/>
    <d v="2026-03-21T02:40:00"/>
    <d v="2026-03-21T23:40:00"/>
    <x v="47"/>
    <x v="0"/>
    <s v="No"/>
    <n v="4"/>
    <s v="Yes"/>
    <n v="21"/>
    <s v="No"/>
    <x v="1"/>
    <n v="0.875"/>
    <s v="Team4"/>
    <s v="Senior"/>
    <s v="Night"/>
  </r>
  <r>
    <s v="T03438"/>
    <s v="C0854"/>
    <x v="4"/>
    <x v="0"/>
    <d v="2026-02-23T23:42:00"/>
    <d v="2026-02-24T09:42:00"/>
    <x v="30"/>
    <x v="0"/>
    <s v="No"/>
    <n v="4"/>
    <s v="Yes"/>
    <n v="9.9999999999417923"/>
    <s v="No"/>
    <x v="0"/>
    <n v="0.41666666666424135"/>
    <s v="Team4"/>
    <s v="Mid"/>
    <s v="Night"/>
  </r>
  <r>
    <s v="T03439"/>
    <s v="C3438"/>
    <x v="1"/>
    <x v="1"/>
    <d v="2026-02-11T23:01:00"/>
    <d v="2026-02-14T22:01:00"/>
    <x v="38"/>
    <x v="1"/>
    <s v="No"/>
    <n v="4"/>
    <s v="No"/>
    <n v="71.000000000058208"/>
    <s v="Yes"/>
    <x v="0"/>
    <n v="2.9583333333357587"/>
    <s v="Team5"/>
    <s v="Senior"/>
    <s v="Evening"/>
  </r>
  <r>
    <s v="T03440"/>
    <s v="C1550"/>
    <x v="3"/>
    <x v="0"/>
    <d v="2026-01-04T01:04:00"/>
    <d v="2026-01-04T17:04:00"/>
    <x v="17"/>
    <x v="2"/>
    <s v="Yes"/>
    <n v="2"/>
    <s v="No"/>
    <n v="15.999999999941792"/>
    <s v="No"/>
    <x v="2"/>
    <n v="0.66666666666424135"/>
    <s v="Team2"/>
    <s v="Junior"/>
    <s v="Night"/>
  </r>
  <r>
    <s v="T03441"/>
    <s v="C2546"/>
    <x v="0"/>
    <x v="2"/>
    <d v="2026-03-26T16:51:00"/>
    <d v="2026-03-28T17:51:00"/>
    <x v="39"/>
    <x v="2"/>
    <s v="No"/>
    <n v="5"/>
    <s v="No"/>
    <n v="49.000000000116415"/>
    <s v="Yes"/>
    <x v="1"/>
    <n v="2.0416666666715173"/>
    <s v="Team5"/>
    <s v="Junior"/>
    <s v="Evening"/>
  </r>
  <r>
    <s v="T03442"/>
    <s v="C4696"/>
    <x v="3"/>
    <x v="0"/>
    <d v="2026-02-09T21:12:00"/>
    <d v="2026-02-10T13:12:00"/>
    <x v="4"/>
    <x v="0"/>
    <s v="No"/>
    <n v="4"/>
    <s v="Yes"/>
    <n v="16.000000000116415"/>
    <s v="No"/>
    <x v="0"/>
    <n v="0.66666666667151731"/>
    <s v="Team5"/>
    <s v="Senior"/>
    <s v="Evening"/>
  </r>
  <r>
    <s v="T03443"/>
    <s v="C3220"/>
    <x v="4"/>
    <x v="2"/>
    <d v="2026-02-17T15:02:00"/>
    <d v="2026-02-21T00:02:00"/>
    <x v="3"/>
    <x v="0"/>
    <s v="No"/>
    <n v="5"/>
    <s v="Yes"/>
    <n v="81"/>
    <s v="Yes"/>
    <x v="0"/>
    <n v="3.375"/>
    <s v="Team5"/>
    <s v="Senior"/>
    <s v="Morning"/>
  </r>
  <r>
    <s v="T03444"/>
    <s v="C2158"/>
    <x v="2"/>
    <x v="2"/>
    <d v="2026-02-20T17:24:00"/>
    <d v="2026-02-21T23:24:00"/>
    <x v="33"/>
    <x v="0"/>
    <s v="No"/>
    <n v="5"/>
    <s v="Yes"/>
    <n v="30"/>
    <s v="No"/>
    <x v="0"/>
    <n v="1.25"/>
    <s v="Team5"/>
    <s v="Junior"/>
    <s v="Night"/>
  </r>
  <r>
    <s v="T03445"/>
    <s v="C4331"/>
    <x v="2"/>
    <x v="2"/>
    <d v="2026-01-19T22:49:00"/>
    <d v="2026-01-23T07:49:00"/>
    <x v="42"/>
    <x v="0"/>
    <s v="No"/>
    <n v="4"/>
    <s v="Yes"/>
    <n v="81"/>
    <s v="Yes"/>
    <x v="2"/>
    <n v="3.375"/>
    <s v="Team1"/>
    <s v="Senior"/>
    <s v="Evening"/>
  </r>
  <r>
    <s v="T03446"/>
    <s v="C2051"/>
    <x v="3"/>
    <x v="2"/>
    <d v="2026-01-23T14:02:00"/>
    <d v="2026-01-26T16:02:00"/>
    <x v="36"/>
    <x v="0"/>
    <s v="No"/>
    <n v="5"/>
    <s v="Yes"/>
    <n v="74.000000000058208"/>
    <s v="Yes"/>
    <x v="2"/>
    <n v="3.0833333333357587"/>
    <s v="Team1"/>
    <s v="Junior"/>
    <s v="Morning"/>
  </r>
  <r>
    <s v="T03447"/>
    <s v="C1333"/>
    <x v="0"/>
    <x v="0"/>
    <d v="2026-02-27T07:26:00"/>
    <d v="2026-02-28T01:26:00"/>
    <x v="37"/>
    <x v="0"/>
    <s v="No"/>
    <n v="4"/>
    <s v="Yes"/>
    <n v="18"/>
    <s v="No"/>
    <x v="0"/>
    <n v="0.75"/>
    <s v="Team5"/>
    <s v="Junior"/>
    <s v="Evening"/>
  </r>
  <r>
    <s v="T03448"/>
    <s v="C2868"/>
    <x v="2"/>
    <x v="2"/>
    <d v="2026-03-24T07:04:00"/>
    <d v="2026-03-26T02:04:00"/>
    <x v="48"/>
    <x v="0"/>
    <s v="No"/>
    <n v="4"/>
    <s v="Yes"/>
    <n v="42.999999999941792"/>
    <s v="No"/>
    <x v="1"/>
    <n v="1.7916666666642413"/>
    <s v="Team1"/>
    <s v="Mid"/>
    <s v="Morning"/>
  </r>
  <r>
    <s v="T03449"/>
    <s v="C0423"/>
    <x v="0"/>
    <x v="2"/>
    <d v="2026-01-31T11:23:00"/>
    <d v="2026-02-01T06:23:00"/>
    <x v="18"/>
    <x v="1"/>
    <s v="No"/>
    <n v="3"/>
    <s v="No"/>
    <n v="18.999999999941792"/>
    <s v="No"/>
    <x v="2"/>
    <n v="0.79166666666424135"/>
    <s v="Team1"/>
    <s v="Mid"/>
    <s v="Morning"/>
  </r>
  <r>
    <s v="T03450"/>
    <s v="C2017"/>
    <x v="1"/>
    <x v="0"/>
    <d v="2026-01-23T03:23:00"/>
    <d v="2026-01-23T14:23:00"/>
    <x v="44"/>
    <x v="0"/>
    <s v="No"/>
    <n v="3"/>
    <s v="Yes"/>
    <n v="11.000000000058208"/>
    <s v="No"/>
    <x v="2"/>
    <n v="0.45833333333575865"/>
    <s v="Team3"/>
    <s v="Senior"/>
    <s v="Evening"/>
  </r>
  <r>
    <s v="T03451"/>
    <s v="C2083"/>
    <x v="4"/>
    <x v="2"/>
    <d v="2026-01-31T09:07:00"/>
    <d v="2026-02-02T16:07:00"/>
    <x v="22"/>
    <x v="1"/>
    <s v="No"/>
    <n v="4"/>
    <s v="No"/>
    <n v="54.999999999941792"/>
    <s v="Yes"/>
    <x v="2"/>
    <n v="2.2916666666642413"/>
    <s v="Team4"/>
    <s v="Junior"/>
    <s v="Morning"/>
  </r>
  <r>
    <s v="T03452"/>
    <s v="C4120"/>
    <x v="2"/>
    <x v="0"/>
    <d v="2026-02-01T13:02:00"/>
    <d v="2026-02-03T06:02:00"/>
    <x v="38"/>
    <x v="0"/>
    <s v="No"/>
    <n v="4"/>
    <s v="Yes"/>
    <n v="40.999999999883585"/>
    <s v="No"/>
    <x v="0"/>
    <n v="1.7083333333284827"/>
    <s v="Team5"/>
    <s v="Senior"/>
    <s v="Evening"/>
  </r>
  <r>
    <s v="T03453"/>
    <s v="C3758"/>
    <x v="1"/>
    <x v="1"/>
    <d v="2026-01-02T11:04:00"/>
    <d v="2026-01-04T07:04:00"/>
    <x v="27"/>
    <x v="0"/>
    <s v="No"/>
    <n v="5"/>
    <s v="Yes"/>
    <n v="44.000000000058208"/>
    <s v="No"/>
    <x v="2"/>
    <n v="1.8333333333357587"/>
    <s v="Team1"/>
    <s v="Junior"/>
    <s v="Morning"/>
  </r>
  <r>
    <s v="T03454"/>
    <s v="C3913"/>
    <x v="3"/>
    <x v="2"/>
    <d v="2026-02-18T18:03:00"/>
    <d v="2026-02-21T11:03:00"/>
    <x v="5"/>
    <x v="0"/>
    <s v="No"/>
    <n v="4"/>
    <s v="Yes"/>
    <n v="65.000000000058208"/>
    <s v="Yes"/>
    <x v="0"/>
    <n v="2.7083333333357587"/>
    <s v="Team1"/>
    <s v="Senior"/>
    <s v="Evening"/>
  </r>
  <r>
    <s v="T03455"/>
    <s v="C2837"/>
    <x v="4"/>
    <x v="1"/>
    <d v="2026-03-28T03:09:00"/>
    <d v="2026-03-29T03:09:00"/>
    <x v="32"/>
    <x v="0"/>
    <s v="No"/>
    <n v="5"/>
    <s v="Yes"/>
    <n v="24"/>
    <s v="No"/>
    <x v="1"/>
    <n v="1"/>
    <s v="Team3"/>
    <s v="Mid"/>
    <s v="Evening"/>
  </r>
  <r>
    <s v="T03456"/>
    <s v="C2197"/>
    <x v="4"/>
    <x v="1"/>
    <d v="2026-02-26T01:17:00"/>
    <d v="2026-02-28T21:17:00"/>
    <x v="7"/>
    <x v="0"/>
    <s v="No"/>
    <n v="4"/>
    <s v="Yes"/>
    <n v="68.000000000058208"/>
    <s v="Yes"/>
    <x v="0"/>
    <n v="2.8333333333357587"/>
    <s v="Team2"/>
    <s v="Junior"/>
    <s v="Night"/>
  </r>
  <r>
    <s v="T03457"/>
    <s v="C1404"/>
    <x v="1"/>
    <x v="0"/>
    <d v="2026-03-30T06:28:00"/>
    <d v="2026-03-31T06:28:00"/>
    <x v="13"/>
    <x v="0"/>
    <s v="No"/>
    <n v="3"/>
    <s v="Yes"/>
    <n v="24"/>
    <s v="No"/>
    <x v="1"/>
    <n v="1"/>
    <s v="Team5"/>
    <s v="Junior"/>
    <s v="Evening"/>
  </r>
  <r>
    <s v="T03458"/>
    <s v="C4581"/>
    <x v="3"/>
    <x v="0"/>
    <d v="2026-02-19T13:15:00"/>
    <d v="2026-02-21T00:15:00"/>
    <x v="39"/>
    <x v="0"/>
    <s v="No"/>
    <n v="4"/>
    <s v="Yes"/>
    <n v="34.999999999883585"/>
    <s v="No"/>
    <x v="0"/>
    <n v="1.4583333333284827"/>
    <s v="Team5"/>
    <s v="Junior"/>
    <s v="Evening"/>
  </r>
  <r>
    <s v="T03459"/>
    <s v="C4478"/>
    <x v="0"/>
    <x v="0"/>
    <d v="2026-01-03T01:39:00"/>
    <d v="2026-01-04T02:39:00"/>
    <x v="49"/>
    <x v="0"/>
    <s v="No"/>
    <n v="5"/>
    <s v="Yes"/>
    <n v="25.000000000116415"/>
    <s v="No"/>
    <x v="2"/>
    <n v="1.0416666666715173"/>
    <s v="Team5"/>
    <s v="Mid"/>
    <s v="Evening"/>
  </r>
  <r>
    <s v="T03460"/>
    <s v="C1285"/>
    <x v="3"/>
    <x v="1"/>
    <d v="2026-02-02T03:09:00"/>
    <d v="2026-02-04T14:09:00"/>
    <x v="36"/>
    <x v="2"/>
    <s v="No"/>
    <n v="4"/>
    <s v="No"/>
    <n v="59.000000000058208"/>
    <s v="Yes"/>
    <x v="0"/>
    <n v="2.4583333333357587"/>
    <s v="Team1"/>
    <s v="Junior"/>
    <s v="Morning"/>
  </r>
  <r>
    <s v="T03461"/>
    <s v="C4636"/>
    <x v="1"/>
    <x v="1"/>
    <d v="2026-03-26T16:40:00"/>
    <d v="2026-03-27T22:40:00"/>
    <x v="41"/>
    <x v="0"/>
    <s v="No"/>
    <n v="4"/>
    <s v="Yes"/>
    <n v="30"/>
    <s v="No"/>
    <x v="1"/>
    <n v="1.25"/>
    <s v="Team5"/>
    <s v="Senior"/>
    <s v="Night"/>
  </r>
  <r>
    <s v="T03462"/>
    <s v="C4705"/>
    <x v="0"/>
    <x v="0"/>
    <d v="2026-03-01T02:16:00"/>
    <d v="2026-03-03T01:16:00"/>
    <x v="3"/>
    <x v="0"/>
    <s v="No"/>
    <n v="5"/>
    <s v="Yes"/>
    <n v="46.999999999883585"/>
    <s v="No"/>
    <x v="1"/>
    <n v="1.9583333333284827"/>
    <s v="Team5"/>
    <s v="Senior"/>
    <s v="Morning"/>
  </r>
  <r>
    <s v="T03463"/>
    <s v="C4470"/>
    <x v="0"/>
    <x v="2"/>
    <d v="2026-01-11T12:41:00"/>
    <d v="2026-01-15T02:41:00"/>
    <x v="46"/>
    <x v="0"/>
    <s v="No"/>
    <n v="3"/>
    <s v="Yes"/>
    <n v="86.000000000058208"/>
    <s v="Yes"/>
    <x v="2"/>
    <n v="3.5833333333357587"/>
    <s v="Team5"/>
    <s v="Senior"/>
    <s v="Evening"/>
  </r>
  <r>
    <s v="T03464"/>
    <s v="C0389"/>
    <x v="2"/>
    <x v="2"/>
    <d v="2026-03-23T06:51:00"/>
    <d v="2026-03-24T15:51:00"/>
    <x v="18"/>
    <x v="0"/>
    <s v="No"/>
    <n v="4"/>
    <s v="Yes"/>
    <n v="33"/>
    <s v="No"/>
    <x v="1"/>
    <n v="1.375"/>
    <s v="Team1"/>
    <s v="Mid"/>
    <s v="Morning"/>
  </r>
  <r>
    <s v="T03465"/>
    <s v="C3580"/>
    <x v="0"/>
    <x v="0"/>
    <d v="2026-01-16T22:31:00"/>
    <d v="2026-01-17T21:31:00"/>
    <x v="46"/>
    <x v="0"/>
    <s v="No"/>
    <n v="5"/>
    <s v="Yes"/>
    <n v="22.999999999883585"/>
    <s v="No"/>
    <x v="2"/>
    <n v="0.95833333332848269"/>
    <s v="Team5"/>
    <s v="Senior"/>
    <s v="Evening"/>
  </r>
  <r>
    <s v="T03466"/>
    <s v="C3664"/>
    <x v="0"/>
    <x v="0"/>
    <d v="2026-03-24T17:12:00"/>
    <d v="2026-03-25T13:12:00"/>
    <x v="3"/>
    <x v="0"/>
    <s v="No"/>
    <n v="5"/>
    <s v="Yes"/>
    <n v="20.000000000058208"/>
    <s v="No"/>
    <x v="1"/>
    <n v="0.83333333333575865"/>
    <s v="Team5"/>
    <s v="Senior"/>
    <s v="Morning"/>
  </r>
  <r>
    <s v="T03467"/>
    <s v="C2911"/>
    <x v="0"/>
    <x v="1"/>
    <d v="2026-02-13T06:55:00"/>
    <d v="2026-02-14T04:55:00"/>
    <x v="38"/>
    <x v="0"/>
    <s v="No"/>
    <n v="4"/>
    <s v="Yes"/>
    <n v="21.999999999941792"/>
    <s v="No"/>
    <x v="0"/>
    <n v="0.91666666666424135"/>
    <s v="Team5"/>
    <s v="Senior"/>
    <s v="Evening"/>
  </r>
  <r>
    <s v="T03468"/>
    <s v="C3028"/>
    <x v="1"/>
    <x v="2"/>
    <d v="2026-02-20T14:09:00"/>
    <d v="2026-02-22T01:09:00"/>
    <x v="5"/>
    <x v="0"/>
    <s v="No"/>
    <n v="3"/>
    <s v="Yes"/>
    <n v="35.000000000058208"/>
    <s v="No"/>
    <x v="0"/>
    <n v="1.4583333333357587"/>
    <s v="Team1"/>
    <s v="Senior"/>
    <s v="Evening"/>
  </r>
  <r>
    <s v="T03469"/>
    <s v="C2707"/>
    <x v="3"/>
    <x v="2"/>
    <d v="2026-02-19T09:47:00"/>
    <d v="2026-02-21T06:47:00"/>
    <x v="42"/>
    <x v="0"/>
    <s v="No"/>
    <n v="3"/>
    <s v="Yes"/>
    <n v="45"/>
    <s v="No"/>
    <x v="0"/>
    <n v="1.875"/>
    <s v="Team1"/>
    <s v="Senior"/>
    <s v="Evening"/>
  </r>
  <r>
    <s v="T03470"/>
    <s v="C4636"/>
    <x v="2"/>
    <x v="2"/>
    <d v="2026-03-11T21:46:00"/>
    <d v="2026-03-13T15:46:00"/>
    <x v="8"/>
    <x v="0"/>
    <s v="No"/>
    <n v="3"/>
    <s v="Yes"/>
    <n v="42"/>
    <s v="No"/>
    <x v="1"/>
    <n v="1.75"/>
    <s v="Team5"/>
    <s v="Senior"/>
    <s v="Morning"/>
  </r>
  <r>
    <s v="T03471"/>
    <s v="C0436"/>
    <x v="4"/>
    <x v="2"/>
    <d v="2026-02-24T05:36:00"/>
    <d v="2026-02-27T22:36:00"/>
    <x v="29"/>
    <x v="0"/>
    <s v="No"/>
    <n v="3"/>
    <s v="Yes"/>
    <n v="89.000000000058208"/>
    <s v="Yes"/>
    <x v="0"/>
    <n v="3.7083333333357587"/>
    <s v="Team3"/>
    <s v="Mid"/>
    <s v="Evening"/>
  </r>
  <r>
    <s v="T03472"/>
    <s v="C4291"/>
    <x v="0"/>
    <x v="2"/>
    <d v="2026-03-17T05:07:00"/>
    <d v="2026-03-18T11:07:00"/>
    <x v="10"/>
    <x v="0"/>
    <s v="No"/>
    <n v="4"/>
    <s v="Yes"/>
    <n v="30"/>
    <s v="No"/>
    <x v="1"/>
    <n v="1.25"/>
    <s v="Team1"/>
    <s v="Senior"/>
    <s v="Night"/>
  </r>
  <r>
    <s v="T03473"/>
    <s v="C1636"/>
    <x v="4"/>
    <x v="2"/>
    <d v="2026-01-30T09:36:00"/>
    <d v="2026-01-31T13:36:00"/>
    <x v="31"/>
    <x v="0"/>
    <s v="No"/>
    <n v="4"/>
    <s v="Yes"/>
    <n v="27.999999999941792"/>
    <s v="No"/>
    <x v="2"/>
    <n v="1.1666666666642413"/>
    <s v="Team4"/>
    <s v="Senior"/>
    <s v="Evening"/>
  </r>
  <r>
    <s v="T03474"/>
    <s v="C3442"/>
    <x v="3"/>
    <x v="2"/>
    <d v="2026-03-29T14:35:00"/>
    <d v="2026-03-30T04:35:00"/>
    <x v="43"/>
    <x v="0"/>
    <s v="No"/>
    <n v="2"/>
    <s v="Yes"/>
    <n v="13.999999999883585"/>
    <s v="No"/>
    <x v="1"/>
    <n v="0.58333333332848269"/>
    <s v="Team1"/>
    <s v="Mid"/>
    <s v="Morning"/>
  </r>
  <r>
    <s v="T03475"/>
    <s v="C3147"/>
    <x v="4"/>
    <x v="2"/>
    <d v="2026-03-21T07:49:00"/>
    <d v="2026-03-22T02:49:00"/>
    <x v="14"/>
    <x v="1"/>
    <s v="No"/>
    <n v="3"/>
    <s v="No"/>
    <n v="18.999999999941792"/>
    <s v="No"/>
    <x v="1"/>
    <n v="0.79166666666424135"/>
    <s v="Team4"/>
    <s v="Senior"/>
    <s v="Night"/>
  </r>
  <r>
    <s v="T03476"/>
    <s v="C4806"/>
    <x v="1"/>
    <x v="2"/>
    <d v="2026-03-19T03:28:00"/>
    <d v="2026-03-21T09:28:00"/>
    <x v="15"/>
    <x v="2"/>
    <s v="No"/>
    <n v="4"/>
    <s v="No"/>
    <n v="54"/>
    <s v="Yes"/>
    <x v="1"/>
    <n v="2.25"/>
    <s v="Team5"/>
    <s v="Junior"/>
    <s v="Evening"/>
  </r>
  <r>
    <s v="T03477"/>
    <s v="C0747"/>
    <x v="3"/>
    <x v="2"/>
    <d v="2026-01-09T06:05:00"/>
    <d v="2026-01-10T07:05:00"/>
    <x v="19"/>
    <x v="0"/>
    <s v="No"/>
    <n v="5"/>
    <s v="Yes"/>
    <n v="25.000000000116415"/>
    <s v="No"/>
    <x v="2"/>
    <n v="1.0416666666715173"/>
    <s v="Team5"/>
    <s v="Mid"/>
    <s v="Night"/>
  </r>
  <r>
    <s v="T03478"/>
    <s v="C4524"/>
    <x v="1"/>
    <x v="0"/>
    <d v="2026-01-10T17:49:00"/>
    <d v="2026-01-11T19:49:00"/>
    <x v="4"/>
    <x v="0"/>
    <s v="No"/>
    <n v="5"/>
    <s v="Yes"/>
    <n v="26.000000000058208"/>
    <s v="No"/>
    <x v="2"/>
    <n v="1.0833333333357587"/>
    <s v="Team5"/>
    <s v="Senior"/>
    <s v="Evening"/>
  </r>
  <r>
    <s v="T03479"/>
    <s v="C0575"/>
    <x v="4"/>
    <x v="1"/>
    <d v="2026-02-07T01:15:00"/>
    <d v="2026-02-07T21:15:00"/>
    <x v="24"/>
    <x v="0"/>
    <s v="No"/>
    <n v="3"/>
    <s v="Yes"/>
    <n v="19.999999999883585"/>
    <s v="No"/>
    <x v="0"/>
    <n v="0.83333333332848269"/>
    <s v="Team4"/>
    <s v="Mid"/>
    <s v="Night"/>
  </r>
  <r>
    <s v="T03480"/>
    <s v="C4621"/>
    <x v="0"/>
    <x v="1"/>
    <d v="2026-02-25T16:51:00"/>
    <d v="2026-02-28T03:51:00"/>
    <x v="41"/>
    <x v="0"/>
    <s v="No"/>
    <n v="4"/>
    <s v="Yes"/>
    <n v="59.000000000058208"/>
    <s v="Yes"/>
    <x v="0"/>
    <n v="2.4583333333357587"/>
    <s v="Team5"/>
    <s v="Senior"/>
    <s v="Night"/>
  </r>
  <r>
    <s v="T03481"/>
    <s v="C1456"/>
    <x v="0"/>
    <x v="0"/>
    <d v="2026-02-17T21:54:00"/>
    <d v="2026-02-18T12:54:00"/>
    <x v="10"/>
    <x v="0"/>
    <s v="No"/>
    <n v="5"/>
    <s v="Yes"/>
    <n v="15"/>
    <s v="No"/>
    <x v="0"/>
    <n v="0.625"/>
    <s v="Team1"/>
    <s v="Senior"/>
    <s v="Night"/>
  </r>
  <r>
    <s v="T03482"/>
    <s v="C3322"/>
    <x v="1"/>
    <x v="0"/>
    <d v="2026-01-20T10:41:00"/>
    <d v="2026-01-20T23:41:00"/>
    <x v="48"/>
    <x v="0"/>
    <s v="No"/>
    <n v="5"/>
    <s v="Yes"/>
    <n v="12.999999999941792"/>
    <s v="No"/>
    <x v="2"/>
    <n v="0.54166666666424135"/>
    <s v="Team1"/>
    <s v="Mid"/>
    <s v="Morning"/>
  </r>
  <r>
    <s v="T03483"/>
    <s v="C4028"/>
    <x v="1"/>
    <x v="2"/>
    <d v="2026-01-17T20:42:00"/>
    <d v="2026-01-18T19:42:00"/>
    <x v="16"/>
    <x v="0"/>
    <s v="No"/>
    <n v="2"/>
    <s v="Yes"/>
    <n v="22.999999999883585"/>
    <s v="No"/>
    <x v="2"/>
    <n v="0.95833333332848269"/>
    <s v="Team3"/>
    <s v="Junior"/>
    <s v="Evening"/>
  </r>
  <r>
    <s v="T03484"/>
    <s v="C0052"/>
    <x v="4"/>
    <x v="0"/>
    <d v="2026-03-20T04:18:00"/>
    <d v="2026-03-21T01:18:00"/>
    <x v="13"/>
    <x v="0"/>
    <s v="No"/>
    <n v="4"/>
    <s v="Yes"/>
    <n v="21"/>
    <s v="No"/>
    <x v="1"/>
    <n v="0.875"/>
    <s v="Team5"/>
    <s v="Junior"/>
    <s v="Evening"/>
  </r>
  <r>
    <s v="T03485"/>
    <s v="C2301"/>
    <x v="1"/>
    <x v="2"/>
    <d v="2026-03-01T22:31:00"/>
    <d v="2026-03-03T01:31:00"/>
    <x v="26"/>
    <x v="1"/>
    <s v="No"/>
    <n v="4"/>
    <s v="No"/>
    <n v="27"/>
    <s v="No"/>
    <x v="1"/>
    <n v="1.125"/>
    <s v="Team5"/>
    <s v="Senior"/>
    <s v="Night"/>
  </r>
  <r>
    <s v="T03486"/>
    <s v="C0449"/>
    <x v="0"/>
    <x v="0"/>
    <d v="2026-01-16T02:48:00"/>
    <d v="2026-01-16T08:48:00"/>
    <x v="36"/>
    <x v="0"/>
    <s v="No"/>
    <n v="4"/>
    <s v="Yes"/>
    <n v="6"/>
    <s v="No"/>
    <x v="2"/>
    <n v="0.25"/>
    <s v="Team1"/>
    <s v="Junior"/>
    <s v="Morning"/>
  </r>
  <r>
    <s v="T03487"/>
    <s v="C3460"/>
    <x v="2"/>
    <x v="1"/>
    <d v="2026-03-20T20:46:00"/>
    <d v="2026-03-21T10:46:00"/>
    <x v="12"/>
    <x v="0"/>
    <s v="No"/>
    <n v="4"/>
    <s v="Yes"/>
    <n v="14.000000000058208"/>
    <s v="No"/>
    <x v="1"/>
    <n v="0.58333333333575865"/>
    <s v="Team1"/>
    <s v="Junior"/>
    <s v="Morning"/>
  </r>
  <r>
    <s v="T03488"/>
    <s v="C1150"/>
    <x v="4"/>
    <x v="0"/>
    <d v="2026-01-02T00:38:00"/>
    <d v="2026-01-02T20:38:00"/>
    <x v="9"/>
    <x v="1"/>
    <s v="Yes"/>
    <n v="3"/>
    <s v="No"/>
    <n v="20.000000000058208"/>
    <s v="No"/>
    <x v="2"/>
    <n v="0.83333333333575865"/>
    <s v="Team1"/>
    <s v="Junior"/>
    <s v="Night"/>
  </r>
  <r>
    <s v="T03489"/>
    <s v="C4339"/>
    <x v="0"/>
    <x v="2"/>
    <d v="2026-03-28T07:12:00"/>
    <d v="2026-03-31T15:12:00"/>
    <x v="3"/>
    <x v="1"/>
    <s v="No"/>
    <n v="3"/>
    <s v="No"/>
    <n v="79.999999999883585"/>
    <s v="Yes"/>
    <x v="1"/>
    <n v="3.3333333333284827"/>
    <s v="Team5"/>
    <s v="Senior"/>
    <s v="Morning"/>
  </r>
  <r>
    <s v="T03490"/>
    <s v="C2193"/>
    <x v="0"/>
    <x v="1"/>
    <d v="2026-02-08T16:17:00"/>
    <d v="2026-02-09T06:17:00"/>
    <x v="43"/>
    <x v="0"/>
    <s v="No"/>
    <n v="4"/>
    <s v="Yes"/>
    <n v="14.000000000058208"/>
    <s v="No"/>
    <x v="0"/>
    <n v="0.58333333333575865"/>
    <s v="Team1"/>
    <s v="Mid"/>
    <s v="Morning"/>
  </r>
  <r>
    <s v="T03491"/>
    <s v="C2640"/>
    <x v="0"/>
    <x v="1"/>
    <d v="2026-03-08T07:50:00"/>
    <d v="2026-03-10T08:50:00"/>
    <x v="17"/>
    <x v="0"/>
    <s v="No"/>
    <n v="4"/>
    <s v="Yes"/>
    <n v="48.999999999941792"/>
    <s v="Yes"/>
    <x v="1"/>
    <n v="2.0416666666642413"/>
    <s v="Team2"/>
    <s v="Junior"/>
    <s v="Night"/>
  </r>
  <r>
    <s v="T03492"/>
    <s v="C2273"/>
    <x v="3"/>
    <x v="2"/>
    <d v="2026-03-19T01:20:00"/>
    <d v="2026-03-20T18:20:00"/>
    <x v="24"/>
    <x v="0"/>
    <s v="No"/>
    <n v="4"/>
    <s v="Yes"/>
    <n v="41.000000000058208"/>
    <s v="No"/>
    <x v="1"/>
    <n v="1.7083333333357587"/>
    <s v="Team4"/>
    <s v="Mid"/>
    <s v="Night"/>
  </r>
  <r>
    <s v="T03493"/>
    <s v="C3347"/>
    <x v="0"/>
    <x v="0"/>
    <d v="2026-02-23T03:34:00"/>
    <d v="2026-02-24T17:34:00"/>
    <x v="28"/>
    <x v="1"/>
    <s v="No"/>
    <n v="4"/>
    <s v="No"/>
    <n v="38.000000000058208"/>
    <s v="No"/>
    <x v="0"/>
    <n v="1.5833333333357587"/>
    <s v="Team3"/>
    <s v="Mid"/>
    <s v="Night"/>
  </r>
  <r>
    <s v="T03494"/>
    <s v="C4923"/>
    <x v="4"/>
    <x v="0"/>
    <d v="2026-03-18T23:12:00"/>
    <d v="2026-03-19T09:12:00"/>
    <x v="20"/>
    <x v="0"/>
    <s v="No"/>
    <n v="2"/>
    <s v="Yes"/>
    <n v="9.9999999999417923"/>
    <s v="No"/>
    <x v="1"/>
    <n v="0.41666666666424135"/>
    <s v="Team4"/>
    <s v="Junior"/>
    <s v="Evening"/>
  </r>
  <r>
    <s v="T03495"/>
    <s v="C1657"/>
    <x v="1"/>
    <x v="0"/>
    <d v="2026-01-23T12:50:00"/>
    <d v="2026-01-23T14:50:00"/>
    <x v="15"/>
    <x v="0"/>
    <s v="No"/>
    <n v="5"/>
    <s v="Yes"/>
    <n v="2.0000000000582077"/>
    <s v="No"/>
    <x v="2"/>
    <n v="8.3333333335758653E-2"/>
    <s v="Team5"/>
    <s v="Junior"/>
    <s v="Evening"/>
  </r>
  <r>
    <s v="T03496"/>
    <s v="C3137"/>
    <x v="0"/>
    <x v="0"/>
    <d v="2026-01-10T14:27:00"/>
    <d v="2026-01-10T23:27:00"/>
    <x v="32"/>
    <x v="0"/>
    <s v="No"/>
    <n v="5"/>
    <s v="Yes"/>
    <n v="9"/>
    <s v="No"/>
    <x v="2"/>
    <n v="0.375"/>
    <s v="Team3"/>
    <s v="Mid"/>
    <s v="Evening"/>
  </r>
  <r>
    <s v="T03497"/>
    <s v="C2276"/>
    <x v="0"/>
    <x v="0"/>
    <d v="2026-03-19T21:02:00"/>
    <d v="2026-03-20T18:02:00"/>
    <x v="22"/>
    <x v="0"/>
    <s v="No"/>
    <n v="4"/>
    <s v="Yes"/>
    <n v="21"/>
    <s v="No"/>
    <x v="1"/>
    <n v="0.875"/>
    <s v="Team4"/>
    <s v="Junior"/>
    <s v="Morning"/>
  </r>
  <r>
    <s v="T03498"/>
    <s v="C0437"/>
    <x v="3"/>
    <x v="2"/>
    <d v="2026-03-16T12:58:00"/>
    <d v="2026-03-18T23:58:00"/>
    <x v="37"/>
    <x v="0"/>
    <s v="No"/>
    <n v="4"/>
    <s v="Yes"/>
    <n v="59.000000000058208"/>
    <s v="Yes"/>
    <x v="1"/>
    <n v="2.4583333333357587"/>
    <s v="Team5"/>
    <s v="Junior"/>
    <s v="Evening"/>
  </r>
  <r>
    <s v="T03499"/>
    <s v="C1985"/>
    <x v="3"/>
    <x v="0"/>
    <d v="2026-02-12T00:07:00"/>
    <d v="2026-02-13T16:07:00"/>
    <x v="12"/>
    <x v="1"/>
    <s v="No"/>
    <n v="4"/>
    <s v="No"/>
    <n v="39.999999999941792"/>
    <s v="No"/>
    <x v="0"/>
    <n v="1.6666666666642413"/>
    <s v="Team1"/>
    <s v="Junior"/>
    <s v="Morning"/>
  </r>
  <r>
    <s v="T03500"/>
    <s v="C3216"/>
    <x v="2"/>
    <x v="0"/>
    <d v="2026-01-16T07:57:00"/>
    <d v="2026-01-18T05:57:00"/>
    <x v="2"/>
    <x v="0"/>
    <s v="No"/>
    <n v="4"/>
    <s v="Yes"/>
    <n v="45.999999999941792"/>
    <s v="No"/>
    <x v="2"/>
    <n v="1.9166666666642413"/>
    <s v="Team3"/>
    <s v="Senior"/>
    <s v="Evening"/>
  </r>
  <r>
    <s v="T03501"/>
    <s v="C3770"/>
    <x v="4"/>
    <x v="0"/>
    <d v="2026-01-01T13:08:00"/>
    <d v="2026-01-03T04:08:00"/>
    <x v="17"/>
    <x v="0"/>
    <s v="No"/>
    <n v="4"/>
    <s v="Yes"/>
    <n v="39"/>
    <s v="No"/>
    <x v="2"/>
    <n v="1.625"/>
    <s v="Team2"/>
    <s v="Junior"/>
    <s v="Night"/>
  </r>
  <r>
    <s v="T03502"/>
    <s v="C4371"/>
    <x v="2"/>
    <x v="2"/>
    <d v="2026-03-05T21:18:00"/>
    <d v="2026-03-08T11:18:00"/>
    <x v="12"/>
    <x v="0"/>
    <s v="No"/>
    <n v="4"/>
    <s v="Yes"/>
    <n v="62.000000000058208"/>
    <s v="Yes"/>
    <x v="1"/>
    <n v="2.5833333333357587"/>
    <s v="Team1"/>
    <s v="Junior"/>
    <s v="Morning"/>
  </r>
  <r>
    <s v="T03503"/>
    <s v="C0136"/>
    <x v="4"/>
    <x v="2"/>
    <d v="2026-01-01T16:04:00"/>
    <d v="2026-01-05T12:04:00"/>
    <x v="7"/>
    <x v="0"/>
    <s v="No"/>
    <n v="3"/>
    <s v="Yes"/>
    <n v="92.000000000058208"/>
    <s v="Yes"/>
    <x v="2"/>
    <n v="3.8333333333357587"/>
    <s v="Team2"/>
    <s v="Junior"/>
    <s v="Night"/>
  </r>
  <r>
    <s v="T03504"/>
    <s v="C4830"/>
    <x v="3"/>
    <x v="1"/>
    <d v="2026-01-20T08:42:00"/>
    <d v="2026-01-21T13:42:00"/>
    <x v="9"/>
    <x v="0"/>
    <s v="No"/>
    <n v="2"/>
    <s v="Yes"/>
    <n v="28.999999999883585"/>
    <s v="No"/>
    <x v="2"/>
    <n v="1.2083333333284827"/>
    <s v="Team1"/>
    <s v="Junior"/>
    <s v="Night"/>
  </r>
  <r>
    <s v="T03505"/>
    <s v="C1719"/>
    <x v="3"/>
    <x v="2"/>
    <d v="2026-02-27T11:20:00"/>
    <d v="2026-03-01T05:20:00"/>
    <x v="0"/>
    <x v="0"/>
    <s v="No"/>
    <n v="5"/>
    <s v="Yes"/>
    <n v="42"/>
    <s v="No"/>
    <x v="0"/>
    <n v="1.75"/>
    <s v="Team1"/>
    <s v="Senior"/>
    <s v="Morning"/>
  </r>
  <r>
    <s v="T03506"/>
    <s v="C0158"/>
    <x v="1"/>
    <x v="2"/>
    <d v="2026-01-12T09:15:00"/>
    <d v="2026-01-15T00:15:00"/>
    <x v="8"/>
    <x v="1"/>
    <s v="No"/>
    <n v="4"/>
    <s v="No"/>
    <n v="63"/>
    <s v="Yes"/>
    <x v="2"/>
    <n v="2.625"/>
    <s v="Team5"/>
    <s v="Senior"/>
    <s v="Morning"/>
  </r>
  <r>
    <s v="T03507"/>
    <s v="C0474"/>
    <x v="1"/>
    <x v="1"/>
    <d v="2026-02-25T11:18:00"/>
    <d v="2026-02-28T07:18:00"/>
    <x v="31"/>
    <x v="0"/>
    <s v="No"/>
    <n v="4"/>
    <s v="Yes"/>
    <n v="68.000000000058208"/>
    <s v="Yes"/>
    <x v="0"/>
    <n v="2.8333333333357587"/>
    <s v="Team4"/>
    <s v="Senior"/>
    <s v="Evening"/>
  </r>
  <r>
    <s v="T03508"/>
    <s v="C3116"/>
    <x v="4"/>
    <x v="2"/>
    <d v="2026-03-06T20:23:00"/>
    <d v="2026-03-08T09:23:00"/>
    <x v="1"/>
    <x v="0"/>
    <s v="No"/>
    <n v="5"/>
    <s v="Yes"/>
    <n v="36.999999999941792"/>
    <s v="No"/>
    <x v="1"/>
    <n v="1.5416666666642413"/>
    <s v="Team4"/>
    <s v="Senior"/>
    <s v="Evening"/>
  </r>
  <r>
    <s v="T03509"/>
    <s v="C3165"/>
    <x v="2"/>
    <x v="0"/>
    <d v="2026-03-07T07:40:00"/>
    <d v="2026-03-08T11:40:00"/>
    <x v="31"/>
    <x v="0"/>
    <s v="No"/>
    <n v="5"/>
    <s v="Yes"/>
    <n v="27.999999999941792"/>
    <s v="No"/>
    <x v="1"/>
    <n v="1.1666666666642413"/>
    <s v="Team4"/>
    <s v="Senior"/>
    <s v="Evening"/>
  </r>
  <r>
    <s v="T03510"/>
    <s v="C0923"/>
    <x v="3"/>
    <x v="0"/>
    <d v="2026-02-22T01:39:00"/>
    <d v="2026-02-23T05:39:00"/>
    <x v="49"/>
    <x v="1"/>
    <s v="No"/>
    <n v="2"/>
    <s v="No"/>
    <n v="28.000000000116415"/>
    <s v="No"/>
    <x v="0"/>
    <n v="1.1666666666715173"/>
    <s v="Team5"/>
    <s v="Mid"/>
    <s v="Evening"/>
  </r>
  <r>
    <s v="T03511"/>
    <s v="C3083"/>
    <x v="0"/>
    <x v="0"/>
    <d v="2026-01-02T05:49:00"/>
    <d v="2026-01-04T01:49:00"/>
    <x v="42"/>
    <x v="0"/>
    <s v="No"/>
    <n v="4"/>
    <s v="Yes"/>
    <n v="44.000000000058208"/>
    <s v="No"/>
    <x v="2"/>
    <n v="1.8333333333357587"/>
    <s v="Team1"/>
    <s v="Senior"/>
    <s v="Evening"/>
  </r>
  <r>
    <s v="T03512"/>
    <s v="C1503"/>
    <x v="3"/>
    <x v="1"/>
    <d v="2026-01-13T21:48:00"/>
    <d v="2026-01-14T22:48:00"/>
    <x v="17"/>
    <x v="0"/>
    <s v="No"/>
    <n v="4"/>
    <s v="Yes"/>
    <n v="24.999999999941792"/>
    <s v="No"/>
    <x v="2"/>
    <n v="1.0416666666642413"/>
    <s v="Team2"/>
    <s v="Junior"/>
    <s v="Night"/>
  </r>
  <r>
    <s v="T03513"/>
    <s v="C3332"/>
    <x v="4"/>
    <x v="1"/>
    <d v="2026-03-08T03:08:00"/>
    <d v="2026-03-10T13:08:00"/>
    <x v="31"/>
    <x v="0"/>
    <s v="No"/>
    <n v="5"/>
    <s v="Yes"/>
    <n v="57.999999999941792"/>
    <s v="Yes"/>
    <x v="1"/>
    <n v="2.4166666666642413"/>
    <s v="Team4"/>
    <s v="Senior"/>
    <s v="Evening"/>
  </r>
  <r>
    <s v="T03514"/>
    <s v="C1113"/>
    <x v="1"/>
    <x v="1"/>
    <d v="2026-02-16T12:30:00"/>
    <d v="2026-02-17T09:30:00"/>
    <x v="28"/>
    <x v="0"/>
    <s v="No"/>
    <n v="4"/>
    <s v="Yes"/>
    <n v="21"/>
    <s v="No"/>
    <x v="0"/>
    <n v="0.875"/>
    <s v="Team3"/>
    <s v="Mid"/>
    <s v="Night"/>
  </r>
  <r>
    <s v="T03515"/>
    <s v="C3773"/>
    <x v="1"/>
    <x v="0"/>
    <d v="2026-02-09T02:54:00"/>
    <d v="2026-02-10T17:54:00"/>
    <x v="5"/>
    <x v="1"/>
    <s v="No"/>
    <n v="5"/>
    <s v="No"/>
    <n v="39"/>
    <s v="No"/>
    <x v="0"/>
    <n v="1.625"/>
    <s v="Team1"/>
    <s v="Senior"/>
    <s v="Evening"/>
  </r>
  <r>
    <s v="T03516"/>
    <s v="C0931"/>
    <x v="2"/>
    <x v="2"/>
    <d v="2026-03-24T17:25:00"/>
    <d v="2026-03-27T00:25:00"/>
    <x v="33"/>
    <x v="0"/>
    <s v="No"/>
    <n v="5"/>
    <s v="Yes"/>
    <n v="54.999999999941792"/>
    <s v="Yes"/>
    <x v="1"/>
    <n v="2.2916666666642413"/>
    <s v="Team5"/>
    <s v="Junior"/>
    <s v="Night"/>
  </r>
  <r>
    <s v="T03517"/>
    <s v="C1286"/>
    <x v="1"/>
    <x v="2"/>
    <d v="2026-01-02T04:24:00"/>
    <d v="2026-01-05T20:24:00"/>
    <x v="4"/>
    <x v="0"/>
    <s v="No"/>
    <n v="5"/>
    <s v="Yes"/>
    <n v="87.999999999941792"/>
    <s v="Yes"/>
    <x v="2"/>
    <n v="3.6666666666642413"/>
    <s v="Team5"/>
    <s v="Senior"/>
    <s v="Evening"/>
  </r>
  <r>
    <s v="T03518"/>
    <s v="C0544"/>
    <x v="1"/>
    <x v="0"/>
    <d v="2026-01-04T13:06:00"/>
    <d v="2026-01-06T04:06:00"/>
    <x v="14"/>
    <x v="0"/>
    <s v="No"/>
    <n v="3"/>
    <s v="Yes"/>
    <n v="39"/>
    <s v="No"/>
    <x v="2"/>
    <n v="1.625"/>
    <s v="Team4"/>
    <s v="Senior"/>
    <s v="Night"/>
  </r>
  <r>
    <s v="T03519"/>
    <s v="C2642"/>
    <x v="3"/>
    <x v="0"/>
    <d v="2026-03-06T02:02:00"/>
    <d v="2026-03-06T13:02:00"/>
    <x v="10"/>
    <x v="0"/>
    <s v="Yes"/>
    <n v="3"/>
    <s v="Yes"/>
    <n v="11.000000000058208"/>
    <s v="No"/>
    <x v="1"/>
    <n v="0.45833333333575865"/>
    <s v="Team1"/>
    <s v="Senior"/>
    <s v="Night"/>
  </r>
  <r>
    <s v="T03520"/>
    <s v="C0977"/>
    <x v="3"/>
    <x v="1"/>
    <d v="2026-02-12T02:14:00"/>
    <d v="2026-02-12T07:14:00"/>
    <x v="0"/>
    <x v="0"/>
    <s v="No"/>
    <n v="4"/>
    <s v="Yes"/>
    <n v="5.0000000000582077"/>
    <s v="No"/>
    <x v="0"/>
    <n v="0.20833333333575865"/>
    <s v="Team1"/>
    <s v="Senior"/>
    <s v="Morning"/>
  </r>
  <r>
    <s v="T03521"/>
    <s v="C2603"/>
    <x v="2"/>
    <x v="0"/>
    <d v="2026-03-17T04:20:00"/>
    <d v="2026-03-18T07:20:00"/>
    <x v="26"/>
    <x v="2"/>
    <s v="No"/>
    <n v="4"/>
    <s v="No"/>
    <n v="27"/>
    <s v="No"/>
    <x v="1"/>
    <n v="1.125"/>
    <s v="Team5"/>
    <s v="Senior"/>
    <s v="Night"/>
  </r>
  <r>
    <s v="T03522"/>
    <s v="C1825"/>
    <x v="4"/>
    <x v="2"/>
    <d v="2026-01-10T22:56:00"/>
    <d v="2026-01-12T01:56:00"/>
    <x v="42"/>
    <x v="0"/>
    <s v="No"/>
    <n v="4"/>
    <s v="Yes"/>
    <n v="27"/>
    <s v="No"/>
    <x v="2"/>
    <n v="1.125"/>
    <s v="Team1"/>
    <s v="Senior"/>
    <s v="Evening"/>
  </r>
  <r>
    <s v="T03523"/>
    <s v="C3611"/>
    <x v="0"/>
    <x v="0"/>
    <d v="2026-01-26T20:57:00"/>
    <d v="2026-01-28T01:57:00"/>
    <x v="10"/>
    <x v="0"/>
    <s v="No"/>
    <n v="5"/>
    <s v="Yes"/>
    <n v="29.000000000058208"/>
    <s v="No"/>
    <x v="2"/>
    <n v="1.2083333333357587"/>
    <s v="Team1"/>
    <s v="Senior"/>
    <s v="Night"/>
  </r>
  <r>
    <s v="T03524"/>
    <s v="C3791"/>
    <x v="0"/>
    <x v="1"/>
    <d v="2026-01-11T21:13:00"/>
    <d v="2026-01-14T17:13:00"/>
    <x v="21"/>
    <x v="1"/>
    <s v="No"/>
    <n v="4"/>
    <s v="No"/>
    <n v="68.000000000058208"/>
    <s v="Yes"/>
    <x v="2"/>
    <n v="2.8333333333357587"/>
    <s v="Team4"/>
    <s v="Senior"/>
    <s v="Night"/>
  </r>
  <r>
    <s v="T03525"/>
    <s v="C1731"/>
    <x v="3"/>
    <x v="1"/>
    <d v="2026-01-02T01:00:00"/>
    <d v="2026-01-02T13:00:00"/>
    <x v="1"/>
    <x v="1"/>
    <s v="No"/>
    <n v="3"/>
    <s v="No"/>
    <n v="12"/>
    <s v="No"/>
    <x v="2"/>
    <n v="0.5"/>
    <s v="Team4"/>
    <s v="Senior"/>
    <s v="Evening"/>
  </r>
  <r>
    <s v="T03526"/>
    <s v="C4558"/>
    <x v="4"/>
    <x v="0"/>
    <d v="2026-03-15T10:03:00"/>
    <d v="2026-03-16T21:03:00"/>
    <x v="31"/>
    <x v="0"/>
    <s v="No"/>
    <n v="3"/>
    <s v="Yes"/>
    <n v="35.000000000058208"/>
    <s v="No"/>
    <x v="1"/>
    <n v="1.4583333333357587"/>
    <s v="Team4"/>
    <s v="Senior"/>
    <s v="Evening"/>
  </r>
  <r>
    <s v="T03527"/>
    <s v="C4491"/>
    <x v="2"/>
    <x v="1"/>
    <d v="2026-02-22T11:13:00"/>
    <d v="2026-02-23T19:13:00"/>
    <x v="26"/>
    <x v="2"/>
    <s v="No"/>
    <n v="4"/>
    <s v="No"/>
    <n v="31.999999999883585"/>
    <s v="No"/>
    <x v="0"/>
    <n v="1.3333333333284827"/>
    <s v="Team5"/>
    <s v="Senior"/>
    <s v="Night"/>
  </r>
  <r>
    <s v="T03528"/>
    <s v="C4121"/>
    <x v="2"/>
    <x v="1"/>
    <d v="2026-01-17T07:05:00"/>
    <d v="2026-01-19T17:05:00"/>
    <x v="30"/>
    <x v="1"/>
    <s v="No"/>
    <n v="5"/>
    <s v="No"/>
    <n v="57.999999999941792"/>
    <s v="Yes"/>
    <x v="2"/>
    <n v="2.4166666666642413"/>
    <s v="Team4"/>
    <s v="Mid"/>
    <s v="Night"/>
  </r>
  <r>
    <s v="T03529"/>
    <s v="C3445"/>
    <x v="3"/>
    <x v="2"/>
    <d v="2026-02-05T14:31:00"/>
    <d v="2026-02-07T02:31:00"/>
    <x v="3"/>
    <x v="0"/>
    <s v="No"/>
    <n v="5"/>
    <s v="Yes"/>
    <n v="36"/>
    <s v="No"/>
    <x v="0"/>
    <n v="1.5"/>
    <s v="Team5"/>
    <s v="Senior"/>
    <s v="Morning"/>
  </r>
  <r>
    <s v="T03530"/>
    <s v="C0979"/>
    <x v="1"/>
    <x v="1"/>
    <d v="2026-03-23T02:37:00"/>
    <d v="2026-03-25T10:37:00"/>
    <x v="13"/>
    <x v="0"/>
    <s v="No"/>
    <n v="4"/>
    <s v="Yes"/>
    <n v="56.000000000058208"/>
    <s v="Yes"/>
    <x v="1"/>
    <n v="2.3333333333357587"/>
    <s v="Team5"/>
    <s v="Junior"/>
    <s v="Evening"/>
  </r>
  <r>
    <s v="T03531"/>
    <s v="C2640"/>
    <x v="3"/>
    <x v="0"/>
    <d v="2026-03-17T08:08:00"/>
    <d v="2026-03-18T11:08:00"/>
    <x v="42"/>
    <x v="0"/>
    <s v="No"/>
    <n v="4"/>
    <s v="Yes"/>
    <n v="27"/>
    <s v="No"/>
    <x v="1"/>
    <n v="1.125"/>
    <s v="Team1"/>
    <s v="Senior"/>
    <s v="Evening"/>
  </r>
  <r>
    <s v="T03532"/>
    <s v="C0630"/>
    <x v="4"/>
    <x v="2"/>
    <d v="2026-02-06T19:10:00"/>
    <d v="2026-02-07T10:10:00"/>
    <x v="16"/>
    <x v="1"/>
    <s v="No"/>
    <n v="5"/>
    <s v="No"/>
    <n v="15"/>
    <s v="No"/>
    <x v="0"/>
    <n v="0.625"/>
    <s v="Team3"/>
    <s v="Junior"/>
    <s v="Evening"/>
  </r>
  <r>
    <s v="T03533"/>
    <s v="C0716"/>
    <x v="0"/>
    <x v="0"/>
    <d v="2026-02-06T02:55:00"/>
    <d v="2026-02-07T21:55:00"/>
    <x v="31"/>
    <x v="0"/>
    <s v="No"/>
    <n v="4"/>
    <s v="Yes"/>
    <n v="42.999999999941792"/>
    <s v="No"/>
    <x v="0"/>
    <n v="1.7916666666642413"/>
    <s v="Team4"/>
    <s v="Senior"/>
    <s v="Evening"/>
  </r>
  <r>
    <s v="T03534"/>
    <s v="C1366"/>
    <x v="4"/>
    <x v="2"/>
    <d v="2026-03-12T06:43:00"/>
    <d v="2026-03-15T05:43:00"/>
    <x v="16"/>
    <x v="0"/>
    <s v="No"/>
    <n v="4"/>
    <s v="Yes"/>
    <n v="70.999999999883585"/>
    <s v="Yes"/>
    <x v="1"/>
    <n v="2.9583333333284827"/>
    <s v="Team3"/>
    <s v="Junior"/>
    <s v="Evening"/>
  </r>
  <r>
    <s v="T03535"/>
    <s v="C1477"/>
    <x v="0"/>
    <x v="1"/>
    <d v="2026-03-29T12:48:00"/>
    <d v="2026-03-30T09:48:00"/>
    <x v="13"/>
    <x v="0"/>
    <s v="No"/>
    <n v="5"/>
    <s v="Yes"/>
    <n v="21"/>
    <s v="No"/>
    <x v="1"/>
    <n v="0.875"/>
    <s v="Team5"/>
    <s v="Junior"/>
    <s v="Evening"/>
  </r>
  <r>
    <s v="T03536"/>
    <s v="C3406"/>
    <x v="4"/>
    <x v="2"/>
    <d v="2026-02-28T18:04:00"/>
    <d v="2026-03-03T04:04:00"/>
    <x v="31"/>
    <x v="0"/>
    <s v="No"/>
    <n v="4"/>
    <s v="Yes"/>
    <n v="57.999999999941792"/>
    <s v="Yes"/>
    <x v="0"/>
    <n v="2.4166666666642413"/>
    <s v="Team4"/>
    <s v="Senior"/>
    <s v="Evening"/>
  </r>
  <r>
    <s v="T03537"/>
    <s v="C1323"/>
    <x v="0"/>
    <x v="1"/>
    <d v="2026-02-26T12:39:00"/>
    <d v="2026-02-27T00:39:00"/>
    <x v="12"/>
    <x v="1"/>
    <s v="No"/>
    <n v="2"/>
    <s v="No"/>
    <n v="12"/>
    <s v="No"/>
    <x v="0"/>
    <n v="0.5"/>
    <s v="Team1"/>
    <s v="Junior"/>
    <s v="Morning"/>
  </r>
  <r>
    <s v="T03538"/>
    <s v="C0215"/>
    <x v="4"/>
    <x v="1"/>
    <d v="2026-03-23T13:55:00"/>
    <d v="2026-03-24T10:55:00"/>
    <x v="16"/>
    <x v="0"/>
    <s v="No"/>
    <n v="5"/>
    <s v="Yes"/>
    <n v="21"/>
    <s v="No"/>
    <x v="1"/>
    <n v="0.875"/>
    <s v="Team3"/>
    <s v="Junior"/>
    <s v="Evening"/>
  </r>
  <r>
    <s v="T03539"/>
    <s v="C1528"/>
    <x v="1"/>
    <x v="1"/>
    <d v="2026-03-12T13:13:00"/>
    <d v="2026-03-14T00:13:00"/>
    <x v="37"/>
    <x v="0"/>
    <s v="No"/>
    <n v="5"/>
    <s v="Yes"/>
    <n v="35.000000000058208"/>
    <s v="No"/>
    <x v="1"/>
    <n v="1.4583333333357587"/>
    <s v="Team5"/>
    <s v="Junior"/>
    <s v="Evening"/>
  </r>
  <r>
    <s v="T03540"/>
    <s v="C3612"/>
    <x v="0"/>
    <x v="2"/>
    <d v="2026-01-14T11:17:00"/>
    <d v="2026-01-16T06:17:00"/>
    <x v="29"/>
    <x v="0"/>
    <s v="No"/>
    <n v="4"/>
    <s v="Yes"/>
    <n v="43.000000000116415"/>
    <s v="No"/>
    <x v="2"/>
    <n v="1.7916666666715173"/>
    <s v="Team3"/>
    <s v="Mid"/>
    <s v="Evening"/>
  </r>
  <r>
    <s v="T03541"/>
    <s v="C2854"/>
    <x v="3"/>
    <x v="2"/>
    <d v="2026-03-23T22:14:00"/>
    <d v="2026-03-25T14:14:00"/>
    <x v="22"/>
    <x v="0"/>
    <s v="No"/>
    <n v="3"/>
    <s v="Yes"/>
    <n v="39.999999999941792"/>
    <s v="No"/>
    <x v="1"/>
    <n v="1.6666666666642413"/>
    <s v="Team4"/>
    <s v="Junior"/>
    <s v="Morning"/>
  </r>
  <r>
    <s v="T03542"/>
    <s v="C3798"/>
    <x v="1"/>
    <x v="0"/>
    <d v="2026-03-24T15:23:00"/>
    <d v="2026-03-24T20:23:00"/>
    <x v="15"/>
    <x v="0"/>
    <s v="No"/>
    <n v="5"/>
    <s v="Yes"/>
    <n v="5.0000000000582077"/>
    <s v="No"/>
    <x v="1"/>
    <n v="0.20833333333575865"/>
    <s v="Team5"/>
    <s v="Junior"/>
    <s v="Evening"/>
  </r>
  <r>
    <s v="T03543"/>
    <s v="C4538"/>
    <x v="2"/>
    <x v="2"/>
    <d v="2026-01-01T14:06:00"/>
    <d v="2026-01-05T13:06:00"/>
    <x v="47"/>
    <x v="1"/>
    <s v="No"/>
    <n v="5"/>
    <s v="No"/>
    <n v="94.999999999883585"/>
    <s v="Yes"/>
    <x v="2"/>
    <n v="3.9583333333284827"/>
    <s v="Team4"/>
    <s v="Senior"/>
    <s v="Night"/>
  </r>
  <r>
    <s v="T03544"/>
    <s v="C0368"/>
    <x v="2"/>
    <x v="0"/>
    <d v="2026-02-20T00:19:00"/>
    <d v="2026-02-21T03:19:00"/>
    <x v="42"/>
    <x v="0"/>
    <s v="Yes"/>
    <n v="3"/>
    <s v="Yes"/>
    <n v="27"/>
    <s v="No"/>
    <x v="0"/>
    <n v="1.125"/>
    <s v="Team1"/>
    <s v="Senior"/>
    <s v="Evening"/>
  </r>
  <r>
    <s v="T03545"/>
    <s v="C0215"/>
    <x v="0"/>
    <x v="1"/>
    <d v="2026-03-26T07:56:00"/>
    <d v="2026-03-29T06:56:00"/>
    <x v="49"/>
    <x v="0"/>
    <s v="No"/>
    <n v="5"/>
    <s v="Yes"/>
    <n v="71.000000000058208"/>
    <s v="Yes"/>
    <x v="1"/>
    <n v="2.9583333333357587"/>
    <s v="Team5"/>
    <s v="Mid"/>
    <s v="Evening"/>
  </r>
  <r>
    <s v="T03546"/>
    <s v="C4344"/>
    <x v="4"/>
    <x v="1"/>
    <d v="2026-01-01T04:30:00"/>
    <d v="2026-01-03T17:30:00"/>
    <x v="38"/>
    <x v="2"/>
    <s v="No"/>
    <n v="3"/>
    <s v="No"/>
    <n v="60.999999999941792"/>
    <s v="Yes"/>
    <x v="2"/>
    <n v="2.5416666666642413"/>
    <s v="Team5"/>
    <s v="Senior"/>
    <s v="Evening"/>
  </r>
  <r>
    <s v="T03547"/>
    <s v="C1395"/>
    <x v="0"/>
    <x v="2"/>
    <d v="2026-02-10T04:49:00"/>
    <d v="2026-02-13T16:49:00"/>
    <x v="10"/>
    <x v="0"/>
    <s v="No"/>
    <n v="5"/>
    <s v="Yes"/>
    <n v="84"/>
    <s v="Yes"/>
    <x v="0"/>
    <n v="3.5"/>
    <s v="Team1"/>
    <s v="Senior"/>
    <s v="Night"/>
  </r>
  <r>
    <s v="T03548"/>
    <s v="C4233"/>
    <x v="4"/>
    <x v="1"/>
    <d v="2026-01-17T21:34:00"/>
    <d v="2026-01-20T02:34:00"/>
    <x v="3"/>
    <x v="2"/>
    <s v="No"/>
    <n v="5"/>
    <s v="No"/>
    <n v="53.000000000058208"/>
    <s v="Yes"/>
    <x v="2"/>
    <n v="2.2083333333357587"/>
    <s v="Team5"/>
    <s v="Senior"/>
    <s v="Morning"/>
  </r>
  <r>
    <s v="T03549"/>
    <s v="C3706"/>
    <x v="0"/>
    <x v="1"/>
    <d v="2026-02-04T03:34:00"/>
    <d v="2026-02-05T04:34:00"/>
    <x v="36"/>
    <x v="0"/>
    <s v="No"/>
    <n v="3"/>
    <s v="Yes"/>
    <n v="25.000000000116415"/>
    <s v="No"/>
    <x v="0"/>
    <n v="1.0416666666715173"/>
    <s v="Team1"/>
    <s v="Junior"/>
    <s v="Morning"/>
  </r>
  <r>
    <s v="T03550"/>
    <s v="C3507"/>
    <x v="0"/>
    <x v="2"/>
    <d v="2026-01-13T06:20:00"/>
    <d v="2026-01-13T14:20:00"/>
    <x v="10"/>
    <x v="0"/>
    <s v="No"/>
    <n v="4"/>
    <s v="Yes"/>
    <n v="7.9999999998835847"/>
    <s v="No"/>
    <x v="2"/>
    <n v="0.33333333332848269"/>
    <s v="Team1"/>
    <s v="Senior"/>
    <s v="Night"/>
  </r>
  <r>
    <s v="T03551"/>
    <s v="C4028"/>
    <x v="3"/>
    <x v="2"/>
    <d v="2026-03-05T00:23:00"/>
    <d v="2026-03-08T19:23:00"/>
    <x v="17"/>
    <x v="0"/>
    <s v="No"/>
    <n v="3"/>
    <s v="Yes"/>
    <n v="90.999999999941792"/>
    <s v="Yes"/>
    <x v="1"/>
    <n v="3.7916666666642413"/>
    <s v="Team2"/>
    <s v="Junior"/>
    <s v="Night"/>
  </r>
  <r>
    <s v="T03552"/>
    <s v="C1998"/>
    <x v="4"/>
    <x v="2"/>
    <d v="2026-03-09T07:22:00"/>
    <d v="2026-03-09T18:22:00"/>
    <x v="34"/>
    <x v="0"/>
    <s v="No"/>
    <n v="4"/>
    <s v="Yes"/>
    <n v="11.000000000058208"/>
    <s v="No"/>
    <x v="1"/>
    <n v="0.45833333333575865"/>
    <s v="Team3"/>
    <s v="Senior"/>
    <s v="Night"/>
  </r>
  <r>
    <s v="T03553"/>
    <s v="C2869"/>
    <x v="4"/>
    <x v="1"/>
    <d v="2026-02-01T21:38:00"/>
    <d v="2026-02-02T10:38:00"/>
    <x v="40"/>
    <x v="0"/>
    <s v="No"/>
    <n v="3"/>
    <s v="Yes"/>
    <n v="13.000000000116415"/>
    <s v="No"/>
    <x v="0"/>
    <n v="0.54166666667151731"/>
    <s v="Team4"/>
    <s v="Senior"/>
    <s v="Morning"/>
  </r>
  <r>
    <s v="T03554"/>
    <s v="C4716"/>
    <x v="0"/>
    <x v="2"/>
    <d v="2026-01-17T16:10:00"/>
    <d v="2026-01-21T03:10:00"/>
    <x v="44"/>
    <x v="0"/>
    <s v="No"/>
    <n v="5"/>
    <s v="Yes"/>
    <n v="83.000000000058208"/>
    <s v="Yes"/>
    <x v="2"/>
    <n v="3.4583333333357587"/>
    <s v="Team3"/>
    <s v="Senior"/>
    <s v="Evening"/>
  </r>
  <r>
    <s v="T03555"/>
    <s v="C1729"/>
    <x v="2"/>
    <x v="2"/>
    <d v="2026-01-07T04:26:00"/>
    <d v="2026-01-08T01:26:00"/>
    <x v="31"/>
    <x v="0"/>
    <s v="No"/>
    <n v="3"/>
    <s v="Yes"/>
    <n v="21"/>
    <s v="No"/>
    <x v="2"/>
    <n v="0.875"/>
    <s v="Team4"/>
    <s v="Senior"/>
    <s v="Evening"/>
  </r>
  <r>
    <s v="T03556"/>
    <s v="C3228"/>
    <x v="2"/>
    <x v="2"/>
    <d v="2026-03-09T10:30:00"/>
    <d v="2026-03-11T23:30:00"/>
    <x v="3"/>
    <x v="0"/>
    <s v="No"/>
    <n v="4"/>
    <s v="Yes"/>
    <n v="60.999999999941792"/>
    <s v="Yes"/>
    <x v="1"/>
    <n v="2.5416666666642413"/>
    <s v="Team5"/>
    <s v="Senior"/>
    <s v="Morning"/>
  </r>
  <r>
    <s v="T03557"/>
    <s v="C3284"/>
    <x v="2"/>
    <x v="1"/>
    <d v="2026-02-22T02:24:00"/>
    <d v="2026-02-24T09:24:00"/>
    <x v="42"/>
    <x v="0"/>
    <s v="No"/>
    <n v="4"/>
    <s v="Yes"/>
    <n v="55.000000000116415"/>
    <s v="Yes"/>
    <x v="0"/>
    <n v="2.2916666666715173"/>
    <s v="Team1"/>
    <s v="Senior"/>
    <s v="Evening"/>
  </r>
  <r>
    <s v="T03558"/>
    <s v="C3825"/>
    <x v="3"/>
    <x v="0"/>
    <d v="2026-01-23T09:28:00"/>
    <d v="2026-01-24T16:28:00"/>
    <x v="20"/>
    <x v="0"/>
    <s v="No"/>
    <n v="4"/>
    <s v="Yes"/>
    <n v="31.000000000116415"/>
    <s v="No"/>
    <x v="2"/>
    <n v="1.2916666666715173"/>
    <s v="Team4"/>
    <s v="Junior"/>
    <s v="Evening"/>
  </r>
  <r>
    <s v="T03559"/>
    <s v="C4630"/>
    <x v="0"/>
    <x v="0"/>
    <d v="2026-03-26T19:44:00"/>
    <d v="2026-03-27T16:44:00"/>
    <x v="42"/>
    <x v="0"/>
    <s v="No"/>
    <n v="3"/>
    <s v="Yes"/>
    <n v="21"/>
    <s v="No"/>
    <x v="1"/>
    <n v="0.875"/>
    <s v="Team1"/>
    <s v="Senior"/>
    <s v="Evening"/>
  </r>
  <r>
    <s v="T03560"/>
    <s v="C4039"/>
    <x v="1"/>
    <x v="0"/>
    <d v="2026-02-24T12:51:00"/>
    <d v="2026-02-25T11:51:00"/>
    <x v="40"/>
    <x v="1"/>
    <s v="No"/>
    <n v="5"/>
    <s v="No"/>
    <n v="23.000000000058208"/>
    <s v="No"/>
    <x v="0"/>
    <n v="0.95833333333575865"/>
    <s v="Team4"/>
    <s v="Senior"/>
    <s v="Morning"/>
  </r>
  <r>
    <s v="T03561"/>
    <s v="C3401"/>
    <x v="1"/>
    <x v="2"/>
    <d v="2026-03-13T15:33:00"/>
    <d v="2026-03-14T09:33:00"/>
    <x v="46"/>
    <x v="0"/>
    <s v="No"/>
    <n v="4"/>
    <s v="Yes"/>
    <n v="18"/>
    <s v="No"/>
    <x v="1"/>
    <n v="0.75"/>
    <s v="Team5"/>
    <s v="Senior"/>
    <s v="Evening"/>
  </r>
  <r>
    <s v="T03562"/>
    <s v="C2203"/>
    <x v="1"/>
    <x v="0"/>
    <d v="2026-01-09T00:14:00"/>
    <d v="2026-01-09T09:14:00"/>
    <x v="1"/>
    <x v="0"/>
    <s v="No"/>
    <n v="4"/>
    <s v="Yes"/>
    <n v="9"/>
    <s v="No"/>
    <x v="2"/>
    <n v="0.375"/>
    <s v="Team4"/>
    <s v="Senior"/>
    <s v="Evening"/>
  </r>
  <r>
    <s v="T03563"/>
    <s v="C4424"/>
    <x v="0"/>
    <x v="2"/>
    <d v="2026-03-26T04:58:00"/>
    <d v="2026-03-27T23:58:00"/>
    <x v="23"/>
    <x v="0"/>
    <s v="No"/>
    <n v="4"/>
    <s v="Yes"/>
    <n v="43.000000000116415"/>
    <s v="No"/>
    <x v="1"/>
    <n v="1.7916666666715173"/>
    <s v="Team1"/>
    <s v="Junior"/>
    <s v="Morning"/>
  </r>
  <r>
    <s v="T03564"/>
    <s v="C1014"/>
    <x v="4"/>
    <x v="1"/>
    <d v="2026-03-16T17:35:00"/>
    <d v="2026-03-18T07:35:00"/>
    <x v="38"/>
    <x v="0"/>
    <s v="No"/>
    <n v="3"/>
    <s v="Yes"/>
    <n v="37.999999999883585"/>
    <s v="No"/>
    <x v="1"/>
    <n v="1.5833333333284827"/>
    <s v="Team5"/>
    <s v="Senior"/>
    <s v="Evening"/>
  </r>
  <r>
    <s v="T03565"/>
    <s v="C1018"/>
    <x v="3"/>
    <x v="1"/>
    <d v="2026-02-11T23:27:00"/>
    <d v="2026-02-12T23:27:00"/>
    <x v="42"/>
    <x v="2"/>
    <s v="No"/>
    <n v="4"/>
    <s v="No"/>
    <n v="24"/>
    <s v="No"/>
    <x v="0"/>
    <n v="1"/>
    <s v="Team1"/>
    <s v="Senior"/>
    <s v="Evening"/>
  </r>
  <r>
    <s v="T03566"/>
    <s v="C1155"/>
    <x v="1"/>
    <x v="1"/>
    <d v="2026-03-08T05:08:00"/>
    <d v="2026-03-10T19:08:00"/>
    <x v="40"/>
    <x v="0"/>
    <s v="No"/>
    <n v="4"/>
    <s v="Yes"/>
    <n v="62.000000000058208"/>
    <s v="Yes"/>
    <x v="1"/>
    <n v="2.5833333333357587"/>
    <s v="Team4"/>
    <s v="Senior"/>
    <s v="Morning"/>
  </r>
  <r>
    <s v="T03567"/>
    <s v="C2749"/>
    <x v="2"/>
    <x v="0"/>
    <d v="2026-02-08T12:19:00"/>
    <d v="2026-02-09T14:19:00"/>
    <x v="6"/>
    <x v="0"/>
    <s v="No"/>
    <n v="4"/>
    <s v="Yes"/>
    <n v="26.000000000058208"/>
    <s v="No"/>
    <x v="0"/>
    <n v="1.0833333333357587"/>
    <s v="Team3"/>
    <s v="Mid"/>
    <s v="Night"/>
  </r>
  <r>
    <s v="T03568"/>
    <s v="C1791"/>
    <x v="1"/>
    <x v="0"/>
    <d v="2026-02-22T16:02:00"/>
    <d v="2026-02-24T13:02:00"/>
    <x v="16"/>
    <x v="0"/>
    <s v="No"/>
    <n v="4"/>
    <s v="Yes"/>
    <n v="45"/>
    <s v="No"/>
    <x v="0"/>
    <n v="1.875"/>
    <s v="Team3"/>
    <s v="Junior"/>
    <s v="Evening"/>
  </r>
  <r>
    <s v="T03569"/>
    <s v="C1752"/>
    <x v="1"/>
    <x v="0"/>
    <d v="2026-01-11T21:49:00"/>
    <d v="2026-01-12T11:49:00"/>
    <x v="13"/>
    <x v="0"/>
    <s v="No"/>
    <n v="4"/>
    <s v="Yes"/>
    <n v="13.999999999883585"/>
    <s v="No"/>
    <x v="2"/>
    <n v="0.58333333332848269"/>
    <s v="Team5"/>
    <s v="Junior"/>
    <s v="Evening"/>
  </r>
  <r>
    <s v="T03570"/>
    <s v="C2149"/>
    <x v="0"/>
    <x v="2"/>
    <d v="2026-03-28T16:07:00"/>
    <d v="2026-03-29T05:07:00"/>
    <x v="37"/>
    <x v="0"/>
    <s v="No"/>
    <n v="4"/>
    <s v="Yes"/>
    <n v="12.999999999941792"/>
    <s v="No"/>
    <x v="1"/>
    <n v="0.54166666666424135"/>
    <s v="Team5"/>
    <s v="Junior"/>
    <s v="Evening"/>
  </r>
  <r>
    <s v="T03571"/>
    <s v="C1673"/>
    <x v="3"/>
    <x v="2"/>
    <d v="2026-03-01T20:32:00"/>
    <d v="2026-03-05T13:32:00"/>
    <x v="38"/>
    <x v="0"/>
    <s v="No"/>
    <n v="3"/>
    <s v="Yes"/>
    <n v="88.999999999883585"/>
    <s v="Yes"/>
    <x v="1"/>
    <n v="3.7083333333284827"/>
    <s v="Team5"/>
    <s v="Senior"/>
    <s v="Evening"/>
  </r>
  <r>
    <s v="T03572"/>
    <s v="C0733"/>
    <x v="3"/>
    <x v="1"/>
    <d v="2026-03-14T21:41:00"/>
    <d v="2026-03-15T22:41:00"/>
    <x v="23"/>
    <x v="0"/>
    <s v="No"/>
    <n v="4"/>
    <s v="Yes"/>
    <n v="25.000000000116415"/>
    <s v="No"/>
    <x v="1"/>
    <n v="1.0416666666715173"/>
    <s v="Team1"/>
    <s v="Junior"/>
    <s v="Morning"/>
  </r>
  <r>
    <s v="T03573"/>
    <s v="C2023"/>
    <x v="3"/>
    <x v="0"/>
    <d v="2026-03-20T22:53:00"/>
    <d v="2026-03-22T06:53:00"/>
    <x v="11"/>
    <x v="0"/>
    <s v="No"/>
    <n v="4"/>
    <s v="Yes"/>
    <n v="32.000000000058208"/>
    <s v="No"/>
    <x v="1"/>
    <n v="1.3333333333357587"/>
    <s v="Team3"/>
    <s v="Senior"/>
    <s v="Night"/>
  </r>
  <r>
    <s v="T03574"/>
    <s v="C3313"/>
    <x v="2"/>
    <x v="0"/>
    <d v="2026-01-28T10:39:00"/>
    <d v="2026-01-30T07:39:00"/>
    <x v="13"/>
    <x v="0"/>
    <s v="No"/>
    <n v="5"/>
    <s v="Yes"/>
    <n v="45"/>
    <s v="No"/>
    <x v="2"/>
    <n v="1.875"/>
    <s v="Team5"/>
    <s v="Junior"/>
    <s v="Evening"/>
  </r>
  <r>
    <s v="T03575"/>
    <s v="C0509"/>
    <x v="2"/>
    <x v="1"/>
    <d v="2026-03-26T05:08:00"/>
    <d v="2026-03-27T15:08:00"/>
    <x v="44"/>
    <x v="2"/>
    <s v="No"/>
    <n v="3"/>
    <s v="No"/>
    <n v="34.000000000116415"/>
    <s v="No"/>
    <x v="1"/>
    <n v="1.4166666666715173"/>
    <s v="Team3"/>
    <s v="Senior"/>
    <s v="Evening"/>
  </r>
  <r>
    <s v="T03576"/>
    <s v="C1894"/>
    <x v="3"/>
    <x v="0"/>
    <d v="2026-02-27T07:02:00"/>
    <d v="2026-02-27T20:02:00"/>
    <x v="17"/>
    <x v="0"/>
    <s v="No"/>
    <n v="4"/>
    <s v="Yes"/>
    <n v="12.999999999941792"/>
    <s v="No"/>
    <x v="0"/>
    <n v="0.54166666666424135"/>
    <s v="Team2"/>
    <s v="Junior"/>
    <s v="Night"/>
  </r>
  <r>
    <s v="T03577"/>
    <s v="C0632"/>
    <x v="4"/>
    <x v="1"/>
    <d v="2026-01-31T02:26:00"/>
    <d v="2026-02-01T08:26:00"/>
    <x v="2"/>
    <x v="0"/>
    <s v="No"/>
    <n v="4"/>
    <s v="Yes"/>
    <n v="30"/>
    <s v="No"/>
    <x v="2"/>
    <n v="1.25"/>
    <s v="Team3"/>
    <s v="Senior"/>
    <s v="Evening"/>
  </r>
  <r>
    <s v="T03578"/>
    <s v="C3798"/>
    <x v="2"/>
    <x v="1"/>
    <d v="2026-01-01T23:01:00"/>
    <d v="2026-01-03T14:01:00"/>
    <x v="21"/>
    <x v="0"/>
    <s v="No"/>
    <n v="4"/>
    <s v="Yes"/>
    <n v="39"/>
    <s v="No"/>
    <x v="2"/>
    <n v="1.625"/>
    <s v="Team4"/>
    <s v="Senior"/>
    <s v="Night"/>
  </r>
  <r>
    <s v="T03579"/>
    <s v="C4894"/>
    <x v="2"/>
    <x v="0"/>
    <d v="2026-02-26T02:24:00"/>
    <d v="2026-02-26T19:24:00"/>
    <x v="19"/>
    <x v="0"/>
    <s v="No"/>
    <n v="2"/>
    <s v="Yes"/>
    <n v="17.000000000058208"/>
    <s v="No"/>
    <x v="0"/>
    <n v="0.70833333333575865"/>
    <s v="Team5"/>
    <s v="Mid"/>
    <s v="Night"/>
  </r>
  <r>
    <s v="T03580"/>
    <s v="C3392"/>
    <x v="4"/>
    <x v="2"/>
    <d v="2026-01-19T06:33:00"/>
    <d v="2026-01-21T20:33:00"/>
    <x v="21"/>
    <x v="0"/>
    <s v="No"/>
    <n v="5"/>
    <s v="Yes"/>
    <n v="61.999999999883585"/>
    <s v="Yes"/>
    <x v="2"/>
    <n v="2.5833333333284827"/>
    <s v="Team4"/>
    <s v="Senior"/>
    <s v="Night"/>
  </r>
  <r>
    <s v="T03581"/>
    <s v="C4846"/>
    <x v="3"/>
    <x v="1"/>
    <d v="2026-03-13T12:26:00"/>
    <d v="2026-03-16T08:26:00"/>
    <x v="43"/>
    <x v="0"/>
    <s v="No"/>
    <n v="5"/>
    <s v="Yes"/>
    <n v="68.000000000058208"/>
    <s v="Yes"/>
    <x v="1"/>
    <n v="2.8333333333357587"/>
    <s v="Team1"/>
    <s v="Mid"/>
    <s v="Morning"/>
  </r>
  <r>
    <s v="T03582"/>
    <s v="C2502"/>
    <x v="1"/>
    <x v="1"/>
    <d v="2026-02-18T04:49:00"/>
    <d v="2026-02-20T16:49:00"/>
    <x v="7"/>
    <x v="0"/>
    <s v="No"/>
    <n v="3"/>
    <s v="Yes"/>
    <n v="60"/>
    <s v="Yes"/>
    <x v="0"/>
    <n v="2.5"/>
    <s v="Team2"/>
    <s v="Junior"/>
    <s v="Night"/>
  </r>
  <r>
    <s v="T03583"/>
    <s v="C1488"/>
    <x v="2"/>
    <x v="2"/>
    <d v="2026-02-11T13:16:00"/>
    <d v="2026-02-15T10:16:00"/>
    <x v="32"/>
    <x v="0"/>
    <s v="No"/>
    <n v="3"/>
    <s v="Yes"/>
    <n v="93"/>
    <s v="Yes"/>
    <x v="0"/>
    <n v="3.875"/>
    <s v="Team3"/>
    <s v="Mid"/>
    <s v="Evening"/>
  </r>
  <r>
    <s v="T03584"/>
    <s v="C1508"/>
    <x v="2"/>
    <x v="1"/>
    <d v="2026-02-18T08:13:00"/>
    <d v="2026-02-18T16:13:00"/>
    <x v="37"/>
    <x v="0"/>
    <s v="No"/>
    <n v="4"/>
    <s v="Yes"/>
    <n v="7.9999999998835847"/>
    <s v="No"/>
    <x v="0"/>
    <n v="0.33333333332848269"/>
    <s v="Team5"/>
    <s v="Junior"/>
    <s v="Evening"/>
  </r>
  <r>
    <s v="T03585"/>
    <s v="C1118"/>
    <x v="2"/>
    <x v="2"/>
    <d v="2026-01-19T16:39:00"/>
    <d v="2026-01-22T20:39:00"/>
    <x v="24"/>
    <x v="0"/>
    <s v="No"/>
    <n v="5"/>
    <s v="Yes"/>
    <n v="76.000000000116415"/>
    <s v="Yes"/>
    <x v="2"/>
    <n v="3.1666666666715173"/>
    <s v="Team4"/>
    <s v="Mid"/>
    <s v="Night"/>
  </r>
  <r>
    <s v="T03586"/>
    <s v="C1506"/>
    <x v="0"/>
    <x v="0"/>
    <d v="2026-03-15T14:00:00"/>
    <d v="2026-03-16T00:00:00"/>
    <x v="34"/>
    <x v="0"/>
    <s v="No"/>
    <n v="4"/>
    <s v="Yes"/>
    <n v="9.9999999999417923"/>
    <s v="No"/>
    <x v="1"/>
    <n v="0.41666666666424135"/>
    <s v="Team3"/>
    <s v="Senior"/>
    <s v="Night"/>
  </r>
  <r>
    <s v="T03587"/>
    <s v="C3865"/>
    <x v="3"/>
    <x v="0"/>
    <d v="2026-02-09T20:27:00"/>
    <d v="2026-02-09T22:27:00"/>
    <x v="46"/>
    <x v="0"/>
    <s v="No"/>
    <n v="5"/>
    <s v="Yes"/>
    <n v="2.0000000000582077"/>
    <s v="No"/>
    <x v="0"/>
    <n v="8.3333333335758653E-2"/>
    <s v="Team5"/>
    <s v="Senior"/>
    <s v="Evening"/>
  </r>
  <r>
    <s v="T03588"/>
    <s v="C4151"/>
    <x v="4"/>
    <x v="2"/>
    <d v="2026-03-10T03:34:00"/>
    <d v="2026-03-13T12:34:00"/>
    <x v="23"/>
    <x v="0"/>
    <s v="No"/>
    <n v="4"/>
    <s v="Yes"/>
    <n v="81"/>
    <s v="Yes"/>
    <x v="1"/>
    <n v="3.375"/>
    <s v="Team1"/>
    <s v="Junior"/>
    <s v="Morning"/>
  </r>
  <r>
    <s v="T03589"/>
    <s v="C1820"/>
    <x v="1"/>
    <x v="2"/>
    <d v="2026-03-02T17:25:00"/>
    <d v="2026-03-05T08:25:00"/>
    <x v="31"/>
    <x v="1"/>
    <s v="No"/>
    <n v="5"/>
    <s v="No"/>
    <n v="63"/>
    <s v="Yes"/>
    <x v="1"/>
    <n v="2.625"/>
    <s v="Team4"/>
    <s v="Senior"/>
    <s v="Evening"/>
  </r>
  <r>
    <s v="T03590"/>
    <s v="C4689"/>
    <x v="4"/>
    <x v="2"/>
    <d v="2026-03-04T09:39:00"/>
    <d v="2026-03-06T23:39:00"/>
    <x v="35"/>
    <x v="0"/>
    <s v="No"/>
    <n v="5"/>
    <s v="Yes"/>
    <n v="62.000000000058208"/>
    <s v="Yes"/>
    <x v="1"/>
    <n v="2.5833333333357587"/>
    <s v="Team1"/>
    <s v="Senior"/>
    <s v="Night"/>
  </r>
  <r>
    <s v="T03591"/>
    <s v="C1774"/>
    <x v="0"/>
    <x v="2"/>
    <d v="2026-03-21T15:21:00"/>
    <d v="2026-03-24T18:21:00"/>
    <x v="31"/>
    <x v="0"/>
    <s v="No"/>
    <n v="4"/>
    <s v="Yes"/>
    <n v="75"/>
    <s v="Yes"/>
    <x v="1"/>
    <n v="3.125"/>
    <s v="Team4"/>
    <s v="Senior"/>
    <s v="Evening"/>
  </r>
  <r>
    <s v="T03592"/>
    <s v="C2842"/>
    <x v="0"/>
    <x v="1"/>
    <d v="2026-01-18T04:13:00"/>
    <d v="2026-01-19T20:13:00"/>
    <x v="24"/>
    <x v="0"/>
    <s v="Yes"/>
    <n v="2"/>
    <s v="Yes"/>
    <n v="40.000000000116415"/>
    <s v="No"/>
    <x v="2"/>
    <n v="1.6666666666715173"/>
    <s v="Team4"/>
    <s v="Mid"/>
    <s v="Night"/>
  </r>
  <r>
    <s v="T03593"/>
    <s v="C4915"/>
    <x v="3"/>
    <x v="0"/>
    <d v="2026-03-01T01:22:00"/>
    <d v="2026-03-02T04:22:00"/>
    <x v="46"/>
    <x v="0"/>
    <s v="No"/>
    <n v="3"/>
    <s v="Yes"/>
    <n v="27"/>
    <s v="No"/>
    <x v="1"/>
    <n v="1.125"/>
    <s v="Team5"/>
    <s v="Senior"/>
    <s v="Evening"/>
  </r>
  <r>
    <s v="T03594"/>
    <s v="C2877"/>
    <x v="2"/>
    <x v="2"/>
    <d v="2026-01-17T22:56:00"/>
    <d v="2026-01-21T07:56:00"/>
    <x v="45"/>
    <x v="0"/>
    <s v="No"/>
    <n v="5"/>
    <s v="Yes"/>
    <n v="81"/>
    <s v="Yes"/>
    <x v="2"/>
    <n v="3.375"/>
    <s v="Team4"/>
    <s v="Mid"/>
    <s v="Morning"/>
  </r>
  <r>
    <s v="T03595"/>
    <s v="C3659"/>
    <x v="0"/>
    <x v="2"/>
    <d v="2026-03-22T17:19:00"/>
    <d v="2026-03-23T15:19:00"/>
    <x v="17"/>
    <x v="0"/>
    <s v="No"/>
    <n v="5"/>
    <s v="Yes"/>
    <n v="21.999999999941792"/>
    <s v="No"/>
    <x v="1"/>
    <n v="0.91666666666424135"/>
    <s v="Team2"/>
    <s v="Junior"/>
    <s v="Night"/>
  </r>
  <r>
    <s v="T03596"/>
    <s v="C0725"/>
    <x v="4"/>
    <x v="1"/>
    <d v="2026-03-25T07:10:00"/>
    <d v="2026-03-26T15:10:00"/>
    <x v="38"/>
    <x v="0"/>
    <s v="No"/>
    <n v="4"/>
    <s v="Yes"/>
    <n v="32.000000000058208"/>
    <s v="No"/>
    <x v="1"/>
    <n v="1.3333333333357587"/>
    <s v="Team5"/>
    <s v="Senior"/>
    <s v="Evening"/>
  </r>
  <r>
    <s v="T03597"/>
    <s v="C4817"/>
    <x v="3"/>
    <x v="0"/>
    <d v="2026-02-06T01:59:00"/>
    <d v="2026-02-07T05:59:00"/>
    <x v="11"/>
    <x v="0"/>
    <s v="No"/>
    <n v="5"/>
    <s v="Yes"/>
    <n v="27.999999999941792"/>
    <s v="No"/>
    <x v="0"/>
    <n v="1.1666666666642413"/>
    <s v="Team3"/>
    <s v="Senior"/>
    <s v="Night"/>
  </r>
  <r>
    <s v="T03598"/>
    <s v="C2846"/>
    <x v="4"/>
    <x v="1"/>
    <d v="2026-03-11T07:16:00"/>
    <d v="2026-03-11T22:16:00"/>
    <x v="28"/>
    <x v="0"/>
    <s v="No"/>
    <n v="4"/>
    <s v="Yes"/>
    <n v="15"/>
    <s v="No"/>
    <x v="1"/>
    <n v="0.625"/>
    <s v="Team3"/>
    <s v="Mid"/>
    <s v="Night"/>
  </r>
  <r>
    <s v="T03599"/>
    <s v="C1667"/>
    <x v="0"/>
    <x v="0"/>
    <d v="2026-03-17T21:58:00"/>
    <d v="2026-03-19T10:58:00"/>
    <x v="26"/>
    <x v="0"/>
    <s v="No"/>
    <n v="3"/>
    <s v="Yes"/>
    <n v="36.999999999941792"/>
    <s v="No"/>
    <x v="1"/>
    <n v="1.5416666666642413"/>
    <s v="Team5"/>
    <s v="Senior"/>
    <s v="Night"/>
  </r>
  <r>
    <s v="T03600"/>
    <s v="C2771"/>
    <x v="1"/>
    <x v="1"/>
    <d v="2026-01-13T17:54:00"/>
    <d v="2026-01-15T23:54:00"/>
    <x v="29"/>
    <x v="0"/>
    <s v="Yes"/>
    <n v="3"/>
    <s v="Yes"/>
    <n v="54"/>
    <s v="Yes"/>
    <x v="2"/>
    <n v="2.25"/>
    <s v="Team3"/>
    <s v="Mid"/>
    <s v="Evening"/>
  </r>
  <r>
    <s v="T03601"/>
    <s v="C0168"/>
    <x v="2"/>
    <x v="1"/>
    <d v="2026-03-15T07:21:00"/>
    <d v="2026-03-18T02:21:00"/>
    <x v="44"/>
    <x v="1"/>
    <s v="No"/>
    <n v="3"/>
    <s v="No"/>
    <n v="66.999999999941792"/>
    <s v="Yes"/>
    <x v="1"/>
    <n v="2.7916666666642413"/>
    <s v="Team3"/>
    <s v="Senior"/>
    <s v="Evening"/>
  </r>
  <r>
    <s v="T03602"/>
    <s v="C4706"/>
    <x v="1"/>
    <x v="0"/>
    <d v="2026-01-31T03:26:00"/>
    <d v="2026-02-01T12:26:00"/>
    <x v="20"/>
    <x v="0"/>
    <s v="No"/>
    <n v="3"/>
    <s v="Yes"/>
    <n v="33"/>
    <s v="No"/>
    <x v="2"/>
    <n v="1.375"/>
    <s v="Team4"/>
    <s v="Junior"/>
    <s v="Evening"/>
  </r>
  <r>
    <s v="T03603"/>
    <s v="C4423"/>
    <x v="0"/>
    <x v="0"/>
    <d v="2026-03-27T20:58:00"/>
    <d v="2026-03-28T02:58:00"/>
    <x v="19"/>
    <x v="0"/>
    <s v="No"/>
    <n v="5"/>
    <s v="Yes"/>
    <n v="6"/>
    <s v="No"/>
    <x v="1"/>
    <n v="0.25"/>
    <s v="Team5"/>
    <s v="Mid"/>
    <s v="Night"/>
  </r>
  <r>
    <s v="T03604"/>
    <s v="C3566"/>
    <x v="2"/>
    <x v="2"/>
    <d v="2026-03-10T15:59:00"/>
    <d v="2026-03-12T04:59:00"/>
    <x v="9"/>
    <x v="0"/>
    <s v="No"/>
    <n v="3"/>
    <s v="Yes"/>
    <n v="36.999999999941792"/>
    <s v="No"/>
    <x v="1"/>
    <n v="1.5416666666642413"/>
    <s v="Team1"/>
    <s v="Junior"/>
    <s v="Night"/>
  </r>
  <r>
    <s v="T03605"/>
    <s v="C2715"/>
    <x v="1"/>
    <x v="2"/>
    <d v="2026-02-11T04:42:00"/>
    <d v="2026-02-15T03:42:00"/>
    <x v="39"/>
    <x v="0"/>
    <s v="No"/>
    <n v="4"/>
    <s v="Yes"/>
    <n v="95.000000000058208"/>
    <s v="Yes"/>
    <x v="0"/>
    <n v="3.9583333333357587"/>
    <s v="Team5"/>
    <s v="Junior"/>
    <s v="Evening"/>
  </r>
  <r>
    <s v="T03606"/>
    <s v="C1047"/>
    <x v="1"/>
    <x v="0"/>
    <d v="2026-02-26T12:47:00"/>
    <d v="2026-02-28T03:47:00"/>
    <x v="28"/>
    <x v="0"/>
    <s v="No"/>
    <n v="4"/>
    <s v="Yes"/>
    <n v="39"/>
    <s v="No"/>
    <x v="0"/>
    <n v="1.625"/>
    <s v="Team3"/>
    <s v="Mid"/>
    <s v="Night"/>
  </r>
  <r>
    <s v="T03607"/>
    <s v="C0491"/>
    <x v="1"/>
    <x v="1"/>
    <d v="2026-01-20T10:42:00"/>
    <d v="2026-01-23T08:42:00"/>
    <x v="33"/>
    <x v="0"/>
    <s v="No"/>
    <n v="3"/>
    <s v="Yes"/>
    <n v="70.000000000116415"/>
    <s v="Yes"/>
    <x v="2"/>
    <n v="2.9166666666715173"/>
    <s v="Team5"/>
    <s v="Junior"/>
    <s v="Night"/>
  </r>
  <r>
    <s v="T03608"/>
    <s v="C2325"/>
    <x v="4"/>
    <x v="2"/>
    <d v="2026-02-04T19:29:00"/>
    <d v="2026-02-06T09:29:00"/>
    <x v="16"/>
    <x v="0"/>
    <s v="No"/>
    <n v="4"/>
    <s v="Yes"/>
    <n v="38.000000000058208"/>
    <s v="No"/>
    <x v="0"/>
    <n v="1.5833333333357587"/>
    <s v="Team3"/>
    <s v="Junior"/>
    <s v="Evening"/>
  </r>
  <r>
    <s v="T03609"/>
    <s v="C3229"/>
    <x v="1"/>
    <x v="2"/>
    <d v="2026-01-10T04:10:00"/>
    <d v="2026-01-12T12:10:00"/>
    <x v="6"/>
    <x v="0"/>
    <s v="No"/>
    <n v="4"/>
    <s v="Yes"/>
    <n v="56.000000000058208"/>
    <s v="Yes"/>
    <x v="2"/>
    <n v="2.3333333333357587"/>
    <s v="Team3"/>
    <s v="Mid"/>
    <s v="Night"/>
  </r>
  <r>
    <s v="T03610"/>
    <s v="C4133"/>
    <x v="4"/>
    <x v="0"/>
    <d v="2026-02-22T16:49:00"/>
    <d v="2026-02-24T09:49:00"/>
    <x v="11"/>
    <x v="1"/>
    <s v="No"/>
    <n v="5"/>
    <s v="No"/>
    <n v="41.000000000058208"/>
    <s v="No"/>
    <x v="0"/>
    <n v="1.7083333333357587"/>
    <s v="Team3"/>
    <s v="Senior"/>
    <s v="Night"/>
  </r>
  <r>
    <s v="T03611"/>
    <s v="C4246"/>
    <x v="1"/>
    <x v="2"/>
    <d v="2026-02-03T07:57:00"/>
    <d v="2026-02-05T16:57:00"/>
    <x v="9"/>
    <x v="1"/>
    <s v="No"/>
    <n v="5"/>
    <s v="No"/>
    <n v="57"/>
    <s v="Yes"/>
    <x v="0"/>
    <n v="2.375"/>
    <s v="Team1"/>
    <s v="Junior"/>
    <s v="Night"/>
  </r>
  <r>
    <s v="T03612"/>
    <s v="C4138"/>
    <x v="2"/>
    <x v="1"/>
    <d v="2026-02-13T05:48:00"/>
    <d v="2026-02-15T09:48:00"/>
    <x v="28"/>
    <x v="0"/>
    <s v="No"/>
    <n v="5"/>
    <s v="Yes"/>
    <n v="51.999999999941792"/>
    <s v="Yes"/>
    <x v="0"/>
    <n v="2.1666666666642413"/>
    <s v="Team3"/>
    <s v="Mid"/>
    <s v="Night"/>
  </r>
  <r>
    <s v="T03613"/>
    <s v="C1998"/>
    <x v="3"/>
    <x v="1"/>
    <d v="2026-01-12T04:04:00"/>
    <d v="2026-01-12T21:04:00"/>
    <x v="12"/>
    <x v="0"/>
    <s v="No"/>
    <n v="3"/>
    <s v="Yes"/>
    <n v="17.000000000058208"/>
    <s v="No"/>
    <x v="2"/>
    <n v="0.70833333333575865"/>
    <s v="Team1"/>
    <s v="Junior"/>
    <s v="Morning"/>
  </r>
  <r>
    <s v="T03614"/>
    <s v="C4109"/>
    <x v="4"/>
    <x v="2"/>
    <d v="2026-03-19T03:17:00"/>
    <d v="2026-03-21T21:17:00"/>
    <x v="35"/>
    <x v="0"/>
    <s v="No"/>
    <n v="2"/>
    <s v="Yes"/>
    <n v="66"/>
    <s v="Yes"/>
    <x v="1"/>
    <n v="2.75"/>
    <s v="Team1"/>
    <s v="Senior"/>
    <s v="Night"/>
  </r>
  <r>
    <s v="T03615"/>
    <s v="C4861"/>
    <x v="2"/>
    <x v="0"/>
    <d v="2026-02-13T03:18:00"/>
    <d v="2026-02-13T07:18:00"/>
    <x v="10"/>
    <x v="0"/>
    <s v="No"/>
    <n v="4"/>
    <s v="Yes"/>
    <n v="4.0000000001164153"/>
    <s v="No"/>
    <x v="0"/>
    <n v="0.16666666667151731"/>
    <s v="Team1"/>
    <s v="Senior"/>
    <s v="Night"/>
  </r>
  <r>
    <s v="T03616"/>
    <s v="C2118"/>
    <x v="4"/>
    <x v="2"/>
    <d v="2026-03-13T22:58:00"/>
    <d v="2026-03-17T05:58:00"/>
    <x v="46"/>
    <x v="2"/>
    <s v="No"/>
    <n v="5"/>
    <s v="No"/>
    <n v="79.000000000116415"/>
    <s v="Yes"/>
    <x v="1"/>
    <n v="3.2916666666715173"/>
    <s v="Team5"/>
    <s v="Senior"/>
    <s v="Evening"/>
  </r>
  <r>
    <s v="T03617"/>
    <s v="C1330"/>
    <x v="1"/>
    <x v="2"/>
    <d v="2026-02-12T09:20:00"/>
    <d v="2026-02-13T08:20:00"/>
    <x v="4"/>
    <x v="0"/>
    <s v="No"/>
    <n v="4"/>
    <s v="Yes"/>
    <n v="22.999999999883585"/>
    <s v="No"/>
    <x v="0"/>
    <n v="0.95833333332848269"/>
    <s v="Team5"/>
    <s v="Senior"/>
    <s v="Evening"/>
  </r>
  <r>
    <s v="T03618"/>
    <s v="C2749"/>
    <x v="0"/>
    <x v="0"/>
    <d v="2026-03-05T07:45:00"/>
    <d v="2026-03-07T06:45:00"/>
    <x v="21"/>
    <x v="0"/>
    <s v="No"/>
    <n v="4"/>
    <s v="Yes"/>
    <n v="47.000000000058208"/>
    <s v="No"/>
    <x v="1"/>
    <n v="1.9583333333357587"/>
    <s v="Team4"/>
    <s v="Senior"/>
    <s v="Night"/>
  </r>
  <r>
    <s v="T03619"/>
    <s v="C4614"/>
    <x v="4"/>
    <x v="2"/>
    <d v="2026-02-24T16:51:00"/>
    <d v="2026-02-25T11:51:00"/>
    <x v="8"/>
    <x v="0"/>
    <s v="No"/>
    <n v="3"/>
    <s v="Yes"/>
    <n v="19.000000000116415"/>
    <s v="No"/>
    <x v="0"/>
    <n v="0.79166666667151731"/>
    <s v="Team5"/>
    <s v="Senior"/>
    <s v="Morning"/>
  </r>
  <r>
    <s v="T03620"/>
    <s v="C2995"/>
    <x v="0"/>
    <x v="1"/>
    <d v="2026-03-03T10:49:00"/>
    <d v="2026-03-06T06:49:00"/>
    <x v="13"/>
    <x v="0"/>
    <s v="No"/>
    <n v="4"/>
    <s v="Yes"/>
    <n v="68.000000000058208"/>
    <s v="Yes"/>
    <x v="1"/>
    <n v="2.8333333333357587"/>
    <s v="Team5"/>
    <s v="Junior"/>
    <s v="Evening"/>
  </r>
  <r>
    <s v="T03621"/>
    <s v="C4238"/>
    <x v="1"/>
    <x v="2"/>
    <d v="2026-03-07T02:30:00"/>
    <d v="2026-03-10T20:30:00"/>
    <x v="36"/>
    <x v="0"/>
    <s v="No"/>
    <n v="3"/>
    <s v="Yes"/>
    <n v="90"/>
    <s v="Yes"/>
    <x v="1"/>
    <n v="3.75"/>
    <s v="Team1"/>
    <s v="Junior"/>
    <s v="Morning"/>
  </r>
  <r>
    <s v="T03622"/>
    <s v="C1450"/>
    <x v="3"/>
    <x v="0"/>
    <d v="2026-03-29T12:38:00"/>
    <d v="2026-03-30T05:38:00"/>
    <x v="17"/>
    <x v="0"/>
    <s v="No"/>
    <n v="4"/>
    <s v="Yes"/>
    <n v="17.000000000058208"/>
    <s v="No"/>
    <x v="1"/>
    <n v="0.70833333333575865"/>
    <s v="Team2"/>
    <s v="Junior"/>
    <s v="Night"/>
  </r>
  <r>
    <s v="T03623"/>
    <s v="C3056"/>
    <x v="2"/>
    <x v="1"/>
    <d v="2026-03-09T01:11:00"/>
    <d v="2026-03-09T18:11:00"/>
    <x v="38"/>
    <x v="0"/>
    <s v="No"/>
    <n v="4"/>
    <s v="Yes"/>
    <n v="17.000000000058208"/>
    <s v="No"/>
    <x v="1"/>
    <n v="0.70833333333575865"/>
    <s v="Team5"/>
    <s v="Senior"/>
    <s v="Evening"/>
  </r>
  <r>
    <s v="T03624"/>
    <s v="C1646"/>
    <x v="3"/>
    <x v="0"/>
    <d v="2026-01-31T08:08:00"/>
    <d v="2026-01-31T19:08:00"/>
    <x v="43"/>
    <x v="0"/>
    <s v="No"/>
    <n v="2"/>
    <s v="Yes"/>
    <n v="11.000000000058208"/>
    <s v="No"/>
    <x v="2"/>
    <n v="0.45833333333575865"/>
    <s v="Team1"/>
    <s v="Mid"/>
    <s v="Morning"/>
  </r>
  <r>
    <s v="T03625"/>
    <s v="C0412"/>
    <x v="2"/>
    <x v="1"/>
    <d v="2026-01-26T04:53:00"/>
    <d v="2026-01-27T22:53:00"/>
    <x v="4"/>
    <x v="0"/>
    <s v="No"/>
    <n v="4"/>
    <s v="Yes"/>
    <n v="42"/>
    <s v="No"/>
    <x v="2"/>
    <n v="1.75"/>
    <s v="Team5"/>
    <s v="Senior"/>
    <s v="Evening"/>
  </r>
  <r>
    <s v="T03626"/>
    <s v="C4338"/>
    <x v="1"/>
    <x v="1"/>
    <d v="2026-02-24T13:03:00"/>
    <d v="2026-02-26T00:03:00"/>
    <x v="6"/>
    <x v="2"/>
    <s v="No"/>
    <n v="5"/>
    <s v="No"/>
    <n v="35.000000000058208"/>
    <s v="No"/>
    <x v="0"/>
    <n v="1.4583333333357587"/>
    <s v="Team3"/>
    <s v="Mid"/>
    <s v="Night"/>
  </r>
  <r>
    <s v="T03627"/>
    <s v="C4679"/>
    <x v="2"/>
    <x v="2"/>
    <d v="2026-02-13T19:32:00"/>
    <d v="2026-02-16T19:32:00"/>
    <x v="45"/>
    <x v="0"/>
    <s v="No"/>
    <n v="3"/>
    <s v="Yes"/>
    <n v="72"/>
    <s v="Yes"/>
    <x v="0"/>
    <n v="3"/>
    <s v="Team4"/>
    <s v="Mid"/>
    <s v="Morning"/>
  </r>
  <r>
    <s v="T03628"/>
    <s v="C2213"/>
    <x v="2"/>
    <x v="1"/>
    <d v="2026-01-16T03:08:00"/>
    <d v="2026-01-18T10:08:00"/>
    <x v="1"/>
    <x v="0"/>
    <s v="No"/>
    <n v="3"/>
    <s v="Yes"/>
    <n v="54.999999999941792"/>
    <s v="Yes"/>
    <x v="2"/>
    <n v="2.2916666666642413"/>
    <s v="Team4"/>
    <s v="Senior"/>
    <s v="Evening"/>
  </r>
  <r>
    <s v="T03629"/>
    <s v="C3250"/>
    <x v="0"/>
    <x v="1"/>
    <d v="2026-03-30T19:55:00"/>
    <d v="2026-04-02T12:55:00"/>
    <x v="38"/>
    <x v="0"/>
    <s v="No"/>
    <n v="4"/>
    <s v="Yes"/>
    <n v="65.000000000058208"/>
    <s v="Yes"/>
    <x v="1"/>
    <n v="2.7083333333357587"/>
    <s v="Team5"/>
    <s v="Senior"/>
    <s v="Evening"/>
  </r>
  <r>
    <s v="T03630"/>
    <s v="C2266"/>
    <x v="2"/>
    <x v="1"/>
    <d v="2026-03-30T12:44:00"/>
    <d v="2026-04-01T14:44:00"/>
    <x v="26"/>
    <x v="1"/>
    <s v="No"/>
    <n v="4"/>
    <s v="No"/>
    <n v="50.000000000058208"/>
    <s v="Yes"/>
    <x v="1"/>
    <n v="2.0833333333357587"/>
    <s v="Team5"/>
    <s v="Senior"/>
    <s v="Night"/>
  </r>
  <r>
    <s v="T03631"/>
    <s v="C1729"/>
    <x v="4"/>
    <x v="0"/>
    <d v="2026-03-04T09:54:00"/>
    <d v="2026-03-05T02:54:00"/>
    <x v="48"/>
    <x v="0"/>
    <s v="No"/>
    <n v="5"/>
    <s v="Yes"/>
    <n v="17.000000000058208"/>
    <s v="No"/>
    <x v="1"/>
    <n v="0.70833333333575865"/>
    <s v="Team1"/>
    <s v="Mid"/>
    <s v="Morning"/>
  </r>
  <r>
    <s v="T03632"/>
    <s v="C0318"/>
    <x v="3"/>
    <x v="0"/>
    <d v="2026-02-25T18:14:00"/>
    <d v="2026-02-27T01:14:00"/>
    <x v="0"/>
    <x v="0"/>
    <s v="No"/>
    <n v="5"/>
    <s v="Yes"/>
    <n v="30.999999999941792"/>
    <s v="No"/>
    <x v="0"/>
    <n v="1.2916666666642413"/>
    <s v="Team1"/>
    <s v="Senior"/>
    <s v="Morning"/>
  </r>
  <r>
    <s v="T03633"/>
    <s v="C1762"/>
    <x v="4"/>
    <x v="1"/>
    <d v="2026-01-26T14:59:00"/>
    <d v="2026-01-28T17:59:00"/>
    <x v="38"/>
    <x v="0"/>
    <s v="No"/>
    <n v="5"/>
    <s v="Yes"/>
    <n v="51"/>
    <s v="Yes"/>
    <x v="2"/>
    <n v="2.125"/>
    <s v="Team5"/>
    <s v="Senior"/>
    <s v="Evening"/>
  </r>
  <r>
    <s v="T03634"/>
    <s v="C2632"/>
    <x v="0"/>
    <x v="1"/>
    <d v="2026-03-22T16:36:00"/>
    <d v="2026-03-23T00:36:00"/>
    <x v="0"/>
    <x v="0"/>
    <s v="No"/>
    <n v="4"/>
    <s v="Yes"/>
    <n v="8.0000000000582077"/>
    <s v="No"/>
    <x v="1"/>
    <n v="0.33333333333575865"/>
    <s v="Team1"/>
    <s v="Senior"/>
    <s v="Morning"/>
  </r>
  <r>
    <s v="T03635"/>
    <s v="C0738"/>
    <x v="2"/>
    <x v="2"/>
    <d v="2026-03-30T22:03:00"/>
    <d v="2026-04-02T00:03:00"/>
    <x v="27"/>
    <x v="0"/>
    <s v="No"/>
    <n v="4"/>
    <s v="Yes"/>
    <n v="50.000000000058208"/>
    <s v="Yes"/>
    <x v="1"/>
    <n v="2.0833333333357587"/>
    <s v="Team1"/>
    <s v="Junior"/>
    <s v="Morning"/>
  </r>
  <r>
    <s v="T03636"/>
    <s v="C4176"/>
    <x v="2"/>
    <x v="2"/>
    <d v="2026-03-02T07:29:00"/>
    <d v="2026-03-06T06:29:00"/>
    <x v="33"/>
    <x v="0"/>
    <s v="No"/>
    <n v="4"/>
    <s v="Yes"/>
    <n v="95.000000000058208"/>
    <s v="Yes"/>
    <x v="1"/>
    <n v="3.9583333333357587"/>
    <s v="Team5"/>
    <s v="Junior"/>
    <s v="Night"/>
  </r>
  <r>
    <s v="T03637"/>
    <s v="C4283"/>
    <x v="2"/>
    <x v="0"/>
    <d v="2026-03-06T21:58:00"/>
    <d v="2026-03-08T08:58:00"/>
    <x v="48"/>
    <x v="0"/>
    <s v="No"/>
    <n v="3"/>
    <s v="Yes"/>
    <n v="35.000000000058208"/>
    <s v="No"/>
    <x v="1"/>
    <n v="1.4583333333357587"/>
    <s v="Team1"/>
    <s v="Mid"/>
    <s v="Morning"/>
  </r>
  <r>
    <s v="T03638"/>
    <s v="C3097"/>
    <x v="4"/>
    <x v="1"/>
    <d v="2026-03-26T23:17:00"/>
    <d v="2026-03-27T15:17:00"/>
    <x v="11"/>
    <x v="0"/>
    <s v="No"/>
    <n v="3"/>
    <s v="Yes"/>
    <n v="16.000000000116415"/>
    <s v="No"/>
    <x v="1"/>
    <n v="0.66666666667151731"/>
    <s v="Team3"/>
    <s v="Senior"/>
    <s v="Night"/>
  </r>
  <r>
    <s v="T03639"/>
    <s v="C3998"/>
    <x v="0"/>
    <x v="0"/>
    <d v="2026-01-15T05:17:00"/>
    <d v="2026-01-15T18:17:00"/>
    <x v="31"/>
    <x v="0"/>
    <s v="Yes"/>
    <n v="3"/>
    <s v="Yes"/>
    <n v="13.000000000116415"/>
    <s v="No"/>
    <x v="2"/>
    <n v="0.54166666667151731"/>
    <s v="Team4"/>
    <s v="Senior"/>
    <s v="Evening"/>
  </r>
  <r>
    <s v="T03640"/>
    <s v="C0565"/>
    <x v="2"/>
    <x v="1"/>
    <d v="2026-02-28T23:30:00"/>
    <d v="2026-03-03T18:30:00"/>
    <x v="23"/>
    <x v="0"/>
    <s v="No"/>
    <n v="5"/>
    <s v="Yes"/>
    <n v="67.000000000116415"/>
    <s v="Yes"/>
    <x v="0"/>
    <n v="2.7916666666715173"/>
    <s v="Team1"/>
    <s v="Junior"/>
    <s v="Morning"/>
  </r>
  <r>
    <s v="T03641"/>
    <s v="C2360"/>
    <x v="0"/>
    <x v="0"/>
    <d v="2026-02-19T21:33:00"/>
    <d v="2026-02-20T03:33:00"/>
    <x v="41"/>
    <x v="0"/>
    <s v="No"/>
    <n v="5"/>
    <s v="Yes"/>
    <n v="6"/>
    <s v="No"/>
    <x v="0"/>
    <n v="0.25"/>
    <s v="Team5"/>
    <s v="Senior"/>
    <s v="Night"/>
  </r>
  <r>
    <s v="T03642"/>
    <s v="C0331"/>
    <x v="2"/>
    <x v="1"/>
    <d v="2026-01-22T17:10:00"/>
    <d v="2026-01-23T19:10:00"/>
    <x v="1"/>
    <x v="0"/>
    <s v="Yes"/>
    <n v="2"/>
    <s v="Yes"/>
    <n v="25.999999999883585"/>
    <s v="No"/>
    <x v="2"/>
    <n v="1.0833333333284827"/>
    <s v="Team4"/>
    <s v="Senior"/>
    <s v="Evening"/>
  </r>
  <r>
    <s v="T03643"/>
    <s v="C2020"/>
    <x v="0"/>
    <x v="0"/>
    <d v="2026-01-13T13:01:00"/>
    <d v="2026-01-14T03:01:00"/>
    <x v="23"/>
    <x v="0"/>
    <s v="No"/>
    <n v="4"/>
    <s v="Yes"/>
    <n v="14.000000000058208"/>
    <s v="No"/>
    <x v="2"/>
    <n v="0.58333333333575865"/>
    <s v="Team1"/>
    <s v="Junior"/>
    <s v="Morning"/>
  </r>
  <r>
    <s v="T03644"/>
    <s v="C0683"/>
    <x v="0"/>
    <x v="1"/>
    <d v="2026-02-10T05:38:00"/>
    <d v="2026-02-13T04:38:00"/>
    <x v="19"/>
    <x v="1"/>
    <s v="No"/>
    <n v="5"/>
    <s v="No"/>
    <n v="71.000000000058208"/>
    <s v="Yes"/>
    <x v="0"/>
    <n v="2.9583333333357587"/>
    <s v="Team5"/>
    <s v="Mid"/>
    <s v="Night"/>
  </r>
  <r>
    <s v="T03645"/>
    <s v="C3701"/>
    <x v="0"/>
    <x v="1"/>
    <d v="2026-03-12T05:23:00"/>
    <d v="2026-03-12T14:23:00"/>
    <x v="19"/>
    <x v="0"/>
    <s v="No"/>
    <n v="4"/>
    <s v="Yes"/>
    <n v="9"/>
    <s v="No"/>
    <x v="1"/>
    <n v="0.375"/>
    <s v="Team5"/>
    <s v="Mid"/>
    <s v="Night"/>
  </r>
  <r>
    <s v="T03646"/>
    <s v="C1674"/>
    <x v="2"/>
    <x v="2"/>
    <d v="2026-03-18T11:38:00"/>
    <d v="2026-03-22T08:38:00"/>
    <x v="10"/>
    <x v="0"/>
    <s v="No"/>
    <n v="4"/>
    <s v="Yes"/>
    <n v="93"/>
    <s v="Yes"/>
    <x v="1"/>
    <n v="3.875"/>
    <s v="Team1"/>
    <s v="Senior"/>
    <s v="Night"/>
  </r>
  <r>
    <s v="T03647"/>
    <s v="C4174"/>
    <x v="2"/>
    <x v="2"/>
    <d v="2026-01-24T01:50:00"/>
    <d v="2026-01-25T10:50:00"/>
    <x v="22"/>
    <x v="0"/>
    <s v="No"/>
    <n v="4"/>
    <s v="Yes"/>
    <n v="33"/>
    <s v="No"/>
    <x v="2"/>
    <n v="1.375"/>
    <s v="Team4"/>
    <s v="Junior"/>
    <s v="Morning"/>
  </r>
  <r>
    <s v="T03648"/>
    <s v="C2195"/>
    <x v="3"/>
    <x v="1"/>
    <d v="2026-02-10T13:47:00"/>
    <d v="2026-02-11T17:47:00"/>
    <x v="5"/>
    <x v="0"/>
    <s v="No"/>
    <n v="4"/>
    <s v="Yes"/>
    <n v="27.999999999941792"/>
    <s v="No"/>
    <x v="0"/>
    <n v="1.1666666666642413"/>
    <s v="Team1"/>
    <s v="Senior"/>
    <s v="Evening"/>
  </r>
  <r>
    <s v="T03649"/>
    <s v="C4851"/>
    <x v="1"/>
    <x v="2"/>
    <d v="2026-02-23T12:34:00"/>
    <d v="2026-02-26T02:34:00"/>
    <x v="38"/>
    <x v="0"/>
    <s v="No"/>
    <n v="3"/>
    <s v="Yes"/>
    <n v="62.000000000058208"/>
    <s v="Yes"/>
    <x v="0"/>
    <n v="2.5833333333357587"/>
    <s v="Team5"/>
    <s v="Senior"/>
    <s v="Evening"/>
  </r>
  <r>
    <s v="T03650"/>
    <s v="C0289"/>
    <x v="0"/>
    <x v="1"/>
    <d v="2026-01-26T18:30:00"/>
    <d v="2026-01-29T12:30:00"/>
    <x v="5"/>
    <x v="0"/>
    <s v="No"/>
    <n v="3"/>
    <s v="Yes"/>
    <n v="66"/>
    <s v="Yes"/>
    <x v="2"/>
    <n v="2.75"/>
    <s v="Team1"/>
    <s v="Senior"/>
    <s v="Evening"/>
  </r>
  <r>
    <s v="T03651"/>
    <s v="C2038"/>
    <x v="3"/>
    <x v="0"/>
    <d v="2026-03-20T13:26:00"/>
    <d v="2026-03-20T17:26:00"/>
    <x v="15"/>
    <x v="0"/>
    <s v="No"/>
    <n v="3"/>
    <s v="Yes"/>
    <n v="4.0000000001164153"/>
    <s v="No"/>
    <x v="1"/>
    <n v="0.16666666667151731"/>
    <s v="Team5"/>
    <s v="Junior"/>
    <s v="Evening"/>
  </r>
  <r>
    <s v="T03652"/>
    <s v="C4817"/>
    <x v="0"/>
    <x v="0"/>
    <d v="2026-01-21T06:02:00"/>
    <d v="2026-01-22T08:02:00"/>
    <x v="14"/>
    <x v="1"/>
    <s v="No"/>
    <n v="3"/>
    <s v="No"/>
    <n v="26.000000000058208"/>
    <s v="No"/>
    <x v="2"/>
    <n v="1.0833333333357587"/>
    <s v="Team4"/>
    <s v="Senior"/>
    <s v="Night"/>
  </r>
  <r>
    <s v="T03653"/>
    <s v="C0646"/>
    <x v="3"/>
    <x v="0"/>
    <d v="2026-02-26T08:52:00"/>
    <d v="2026-02-28T00:52:00"/>
    <x v="47"/>
    <x v="0"/>
    <s v="No"/>
    <n v="4"/>
    <s v="Yes"/>
    <n v="40.000000000116415"/>
    <s v="No"/>
    <x v="0"/>
    <n v="1.6666666666715173"/>
    <s v="Team4"/>
    <s v="Senior"/>
    <s v="Night"/>
  </r>
  <r>
    <s v="T03654"/>
    <s v="C0339"/>
    <x v="4"/>
    <x v="0"/>
    <d v="2026-01-18T05:42:00"/>
    <d v="2026-01-18T09:42:00"/>
    <x v="48"/>
    <x v="0"/>
    <s v="No"/>
    <n v="3"/>
    <s v="Yes"/>
    <n v="3.9999999999417923"/>
    <s v="No"/>
    <x v="2"/>
    <n v="0.16666666666424135"/>
    <s v="Team1"/>
    <s v="Mid"/>
    <s v="Morning"/>
  </r>
  <r>
    <s v="T03655"/>
    <s v="C3986"/>
    <x v="0"/>
    <x v="0"/>
    <d v="2026-01-09T14:28:00"/>
    <d v="2026-01-09T23:28:00"/>
    <x v="17"/>
    <x v="0"/>
    <s v="No"/>
    <n v="3"/>
    <s v="Yes"/>
    <n v="9"/>
    <s v="No"/>
    <x v="2"/>
    <n v="0.375"/>
    <s v="Team2"/>
    <s v="Junior"/>
    <s v="Night"/>
  </r>
  <r>
    <s v="T03656"/>
    <s v="C4145"/>
    <x v="3"/>
    <x v="0"/>
    <d v="2026-01-11T19:11:00"/>
    <d v="2026-01-12T14:11:00"/>
    <x v="0"/>
    <x v="0"/>
    <s v="No"/>
    <n v="4"/>
    <s v="Yes"/>
    <n v="18.999999999941792"/>
    <s v="No"/>
    <x v="2"/>
    <n v="0.79166666666424135"/>
    <s v="Team1"/>
    <s v="Senior"/>
    <s v="Morning"/>
  </r>
  <r>
    <s v="T03657"/>
    <s v="C0421"/>
    <x v="4"/>
    <x v="1"/>
    <d v="2026-01-08T08:06:00"/>
    <d v="2026-01-09T21:06:00"/>
    <x v="6"/>
    <x v="0"/>
    <s v="No"/>
    <n v="5"/>
    <s v="Yes"/>
    <n v="36.999999999941792"/>
    <s v="No"/>
    <x v="2"/>
    <n v="1.5416666666642413"/>
    <s v="Team3"/>
    <s v="Mid"/>
    <s v="Night"/>
  </r>
  <r>
    <s v="T03658"/>
    <s v="C3786"/>
    <x v="1"/>
    <x v="0"/>
    <d v="2026-02-01T08:11:00"/>
    <d v="2026-02-02T18:11:00"/>
    <x v="27"/>
    <x v="0"/>
    <s v="No"/>
    <n v="4"/>
    <s v="Yes"/>
    <n v="34.000000000116415"/>
    <s v="No"/>
    <x v="0"/>
    <n v="1.4166666666715173"/>
    <s v="Team1"/>
    <s v="Junior"/>
    <s v="Morning"/>
  </r>
  <r>
    <s v="T03659"/>
    <s v="C1712"/>
    <x v="1"/>
    <x v="2"/>
    <d v="2026-02-20T05:10:00"/>
    <d v="2026-02-23T20:10:00"/>
    <x v="47"/>
    <x v="0"/>
    <s v="No"/>
    <n v="4"/>
    <s v="Yes"/>
    <n v="87"/>
    <s v="Yes"/>
    <x v="0"/>
    <n v="3.625"/>
    <s v="Team4"/>
    <s v="Senior"/>
    <s v="Night"/>
  </r>
  <r>
    <s v="T03660"/>
    <s v="C1033"/>
    <x v="4"/>
    <x v="2"/>
    <d v="2026-03-11T06:13:00"/>
    <d v="2026-03-14T08:13:00"/>
    <x v="25"/>
    <x v="0"/>
    <s v="No"/>
    <n v="3"/>
    <s v="Yes"/>
    <n v="74.000000000058208"/>
    <s v="Yes"/>
    <x v="1"/>
    <n v="3.0833333333357587"/>
    <s v="Team4"/>
    <s v="Junior"/>
    <s v="Night"/>
  </r>
  <r>
    <s v="T03661"/>
    <s v="C4461"/>
    <x v="1"/>
    <x v="0"/>
    <d v="2026-02-22T08:19:00"/>
    <d v="2026-02-22T13:19:00"/>
    <x v="2"/>
    <x v="0"/>
    <s v="No"/>
    <n v="4"/>
    <s v="Yes"/>
    <n v="4.9999999998835847"/>
    <s v="No"/>
    <x v="0"/>
    <n v="0.20833333332848269"/>
    <s v="Team3"/>
    <s v="Senior"/>
    <s v="Evening"/>
  </r>
  <r>
    <s v="T03662"/>
    <s v="C2369"/>
    <x v="2"/>
    <x v="1"/>
    <d v="2026-01-16T17:16:00"/>
    <d v="2026-01-19T14:16:00"/>
    <x v="46"/>
    <x v="2"/>
    <s v="No"/>
    <n v="5"/>
    <s v="No"/>
    <n v="69"/>
    <s v="Yes"/>
    <x v="2"/>
    <n v="2.875"/>
    <s v="Team5"/>
    <s v="Senior"/>
    <s v="Evening"/>
  </r>
  <r>
    <s v="T03663"/>
    <s v="C0985"/>
    <x v="2"/>
    <x v="2"/>
    <d v="2026-02-28T10:57:00"/>
    <d v="2026-03-02T04:57:00"/>
    <x v="19"/>
    <x v="0"/>
    <s v="No"/>
    <n v="5"/>
    <s v="Yes"/>
    <n v="42"/>
    <s v="No"/>
    <x v="0"/>
    <n v="1.75"/>
    <s v="Team5"/>
    <s v="Mid"/>
    <s v="Night"/>
  </r>
  <r>
    <s v="T03664"/>
    <s v="C2585"/>
    <x v="1"/>
    <x v="2"/>
    <d v="2026-01-03T07:18:00"/>
    <d v="2026-01-05T21:18:00"/>
    <x v="14"/>
    <x v="0"/>
    <s v="No"/>
    <n v="5"/>
    <s v="Yes"/>
    <n v="61.999999999883585"/>
    <s v="Yes"/>
    <x v="2"/>
    <n v="2.5833333333284827"/>
    <s v="Team4"/>
    <s v="Senior"/>
    <s v="Night"/>
  </r>
  <r>
    <s v="T03665"/>
    <s v="C1501"/>
    <x v="3"/>
    <x v="2"/>
    <d v="2026-01-26T06:11:00"/>
    <d v="2026-01-27T08:11:00"/>
    <x v="30"/>
    <x v="0"/>
    <s v="No"/>
    <n v="5"/>
    <s v="Yes"/>
    <n v="25.999999999883585"/>
    <s v="No"/>
    <x v="2"/>
    <n v="1.0833333333284827"/>
    <s v="Team4"/>
    <s v="Mid"/>
    <s v="Night"/>
  </r>
  <r>
    <s v="T03666"/>
    <s v="C3098"/>
    <x v="4"/>
    <x v="0"/>
    <d v="2026-02-01T06:24:00"/>
    <d v="2026-02-03T01:24:00"/>
    <x v="25"/>
    <x v="0"/>
    <s v="No"/>
    <n v="3"/>
    <s v="Yes"/>
    <n v="42.999999999941792"/>
    <s v="No"/>
    <x v="0"/>
    <n v="1.7916666666642413"/>
    <s v="Team4"/>
    <s v="Junior"/>
    <s v="Night"/>
  </r>
  <r>
    <s v="T03667"/>
    <s v="C4130"/>
    <x v="0"/>
    <x v="0"/>
    <d v="2026-03-16T11:47:00"/>
    <d v="2026-03-18T08:47:00"/>
    <x v="1"/>
    <x v="0"/>
    <s v="Yes"/>
    <n v="4"/>
    <s v="Yes"/>
    <n v="45"/>
    <s v="No"/>
    <x v="1"/>
    <n v="1.875"/>
    <s v="Team4"/>
    <s v="Senior"/>
    <s v="Evening"/>
  </r>
  <r>
    <s v="T03668"/>
    <s v="C3520"/>
    <x v="2"/>
    <x v="2"/>
    <d v="2026-02-26T23:33:00"/>
    <d v="2026-03-01T23:33:00"/>
    <x v="49"/>
    <x v="0"/>
    <s v="Yes"/>
    <n v="3"/>
    <s v="Yes"/>
    <n v="72"/>
    <s v="Yes"/>
    <x v="0"/>
    <n v="3"/>
    <s v="Team5"/>
    <s v="Mid"/>
    <s v="Evening"/>
  </r>
  <r>
    <s v="T03669"/>
    <s v="C2644"/>
    <x v="2"/>
    <x v="0"/>
    <d v="2026-03-03T22:01:00"/>
    <d v="2026-03-05T08:01:00"/>
    <x v="22"/>
    <x v="0"/>
    <s v="No"/>
    <n v="5"/>
    <s v="Yes"/>
    <n v="33.999999999941792"/>
    <s v="No"/>
    <x v="1"/>
    <n v="1.4166666666642413"/>
    <s v="Team4"/>
    <s v="Junior"/>
    <s v="Morning"/>
  </r>
  <r>
    <s v="T03670"/>
    <s v="C3054"/>
    <x v="3"/>
    <x v="0"/>
    <d v="2026-03-19T04:20:00"/>
    <d v="2026-03-20T12:20:00"/>
    <x v="23"/>
    <x v="0"/>
    <s v="Yes"/>
    <n v="3"/>
    <s v="Yes"/>
    <n v="32.000000000058208"/>
    <s v="No"/>
    <x v="1"/>
    <n v="1.3333333333357587"/>
    <s v="Team1"/>
    <s v="Junior"/>
    <s v="Morning"/>
  </r>
  <r>
    <s v="T03671"/>
    <s v="C2529"/>
    <x v="4"/>
    <x v="2"/>
    <d v="2026-03-21T21:55:00"/>
    <d v="2026-03-22T19:55:00"/>
    <x v="47"/>
    <x v="0"/>
    <s v="No"/>
    <n v="4"/>
    <s v="Yes"/>
    <n v="21.999999999941792"/>
    <s v="No"/>
    <x v="1"/>
    <n v="0.91666666666424135"/>
    <s v="Team4"/>
    <s v="Senior"/>
    <s v="Night"/>
  </r>
  <r>
    <s v="T03672"/>
    <s v="C4024"/>
    <x v="1"/>
    <x v="2"/>
    <d v="2026-02-14T00:26:00"/>
    <d v="2026-02-17T12:26:00"/>
    <x v="17"/>
    <x v="0"/>
    <s v="No"/>
    <n v="2"/>
    <s v="Yes"/>
    <n v="84"/>
    <s v="Yes"/>
    <x v="0"/>
    <n v="3.5"/>
    <s v="Team2"/>
    <s v="Junior"/>
    <s v="Night"/>
  </r>
  <r>
    <s v="T03673"/>
    <s v="C1234"/>
    <x v="2"/>
    <x v="1"/>
    <d v="2026-01-29T00:47:00"/>
    <d v="2026-01-30T23:47:00"/>
    <x v="9"/>
    <x v="0"/>
    <s v="No"/>
    <n v="4"/>
    <s v="Yes"/>
    <n v="47.000000000058208"/>
    <s v="No"/>
    <x v="2"/>
    <n v="1.9583333333357587"/>
    <s v="Team1"/>
    <s v="Junior"/>
    <s v="Night"/>
  </r>
  <r>
    <s v="T03674"/>
    <s v="C1455"/>
    <x v="2"/>
    <x v="0"/>
    <d v="2026-01-12T23:43:00"/>
    <d v="2026-01-14T02:43:00"/>
    <x v="40"/>
    <x v="0"/>
    <s v="No"/>
    <n v="4"/>
    <s v="Yes"/>
    <n v="27"/>
    <s v="No"/>
    <x v="2"/>
    <n v="1.125"/>
    <s v="Team4"/>
    <s v="Senior"/>
    <s v="Morning"/>
  </r>
  <r>
    <s v="T03675"/>
    <s v="C2612"/>
    <x v="2"/>
    <x v="0"/>
    <d v="2026-01-15T01:18:00"/>
    <d v="2026-01-15T03:18:00"/>
    <x v="15"/>
    <x v="0"/>
    <s v="No"/>
    <n v="5"/>
    <s v="Yes"/>
    <n v="1.9999999998835847"/>
    <s v="No"/>
    <x v="2"/>
    <n v="8.3333333328482695E-2"/>
    <s v="Team5"/>
    <s v="Junior"/>
    <s v="Evening"/>
  </r>
  <r>
    <s v="T03676"/>
    <s v="C2258"/>
    <x v="4"/>
    <x v="0"/>
    <d v="2026-03-20T17:16:00"/>
    <d v="2026-03-21T10:16:00"/>
    <x v="31"/>
    <x v="0"/>
    <s v="No"/>
    <n v="4"/>
    <s v="Yes"/>
    <n v="16.999999999883585"/>
    <s v="No"/>
    <x v="1"/>
    <n v="0.70833333332848269"/>
    <s v="Team4"/>
    <s v="Senior"/>
    <s v="Evening"/>
  </r>
  <r>
    <s v="T03677"/>
    <s v="C2764"/>
    <x v="1"/>
    <x v="2"/>
    <d v="2026-02-15T15:14:00"/>
    <d v="2026-02-18T04:14:00"/>
    <x v="23"/>
    <x v="1"/>
    <s v="No"/>
    <n v="5"/>
    <s v="No"/>
    <n v="60.999999999941792"/>
    <s v="Yes"/>
    <x v="0"/>
    <n v="2.5416666666642413"/>
    <s v="Team1"/>
    <s v="Junior"/>
    <s v="Morning"/>
  </r>
  <r>
    <s v="T03678"/>
    <s v="C1681"/>
    <x v="2"/>
    <x v="1"/>
    <d v="2026-01-12T21:29:00"/>
    <d v="2026-01-15T05:29:00"/>
    <x v="43"/>
    <x v="0"/>
    <s v="No"/>
    <n v="5"/>
    <s v="Yes"/>
    <n v="56.000000000058208"/>
    <s v="Yes"/>
    <x v="2"/>
    <n v="2.3333333333357587"/>
    <s v="Team1"/>
    <s v="Mid"/>
    <s v="Morning"/>
  </r>
  <r>
    <s v="T03679"/>
    <s v="C1002"/>
    <x v="1"/>
    <x v="2"/>
    <d v="2026-03-01T21:30:00"/>
    <d v="2026-03-03T04:30:00"/>
    <x v="5"/>
    <x v="0"/>
    <s v="No"/>
    <n v="4"/>
    <s v="Yes"/>
    <n v="30.999999999941792"/>
    <s v="No"/>
    <x v="1"/>
    <n v="1.2916666666642413"/>
    <s v="Team1"/>
    <s v="Senior"/>
    <s v="Evening"/>
  </r>
  <r>
    <s v="T03680"/>
    <s v="C3606"/>
    <x v="0"/>
    <x v="2"/>
    <d v="2026-03-09T15:54:00"/>
    <d v="2026-03-11T12:54:00"/>
    <x v="47"/>
    <x v="0"/>
    <s v="No"/>
    <n v="5"/>
    <s v="Yes"/>
    <n v="45"/>
    <s v="No"/>
    <x v="1"/>
    <n v="1.875"/>
    <s v="Team4"/>
    <s v="Senior"/>
    <s v="Night"/>
  </r>
  <r>
    <s v="T03681"/>
    <s v="C1231"/>
    <x v="4"/>
    <x v="1"/>
    <d v="2026-02-27T01:09:00"/>
    <d v="2026-02-27T16:09:00"/>
    <x v="22"/>
    <x v="0"/>
    <s v="No"/>
    <n v="5"/>
    <s v="Yes"/>
    <n v="15"/>
    <s v="No"/>
    <x v="0"/>
    <n v="0.625"/>
    <s v="Team4"/>
    <s v="Junior"/>
    <s v="Morning"/>
  </r>
  <r>
    <s v="T03682"/>
    <s v="C1008"/>
    <x v="0"/>
    <x v="1"/>
    <d v="2026-03-25T02:36:00"/>
    <d v="2026-03-27T02:36:00"/>
    <x v="25"/>
    <x v="0"/>
    <s v="No"/>
    <n v="5"/>
    <s v="Yes"/>
    <n v="48"/>
    <s v="No"/>
    <x v="1"/>
    <n v="2"/>
    <s v="Team4"/>
    <s v="Junior"/>
    <s v="Night"/>
  </r>
  <r>
    <s v="T03683"/>
    <s v="C0352"/>
    <x v="0"/>
    <x v="0"/>
    <d v="2026-02-01T20:02:00"/>
    <d v="2026-02-01T23:02:00"/>
    <x v="34"/>
    <x v="0"/>
    <s v="No"/>
    <n v="4"/>
    <s v="Yes"/>
    <n v="3"/>
    <s v="No"/>
    <x v="0"/>
    <n v="0.125"/>
    <s v="Team3"/>
    <s v="Senior"/>
    <s v="Night"/>
  </r>
  <r>
    <s v="T03684"/>
    <s v="C0499"/>
    <x v="3"/>
    <x v="2"/>
    <d v="2026-01-10T16:57:00"/>
    <d v="2026-01-12T02:57:00"/>
    <x v="19"/>
    <x v="0"/>
    <s v="No"/>
    <n v="4"/>
    <s v="Yes"/>
    <n v="33.999999999941792"/>
    <s v="No"/>
    <x v="2"/>
    <n v="1.4166666666642413"/>
    <s v="Team5"/>
    <s v="Mid"/>
    <s v="Night"/>
  </r>
  <r>
    <s v="T03685"/>
    <s v="C3885"/>
    <x v="1"/>
    <x v="2"/>
    <d v="2026-01-21T07:43:00"/>
    <d v="2026-01-24T04:43:00"/>
    <x v="22"/>
    <x v="0"/>
    <s v="No"/>
    <n v="3"/>
    <s v="Yes"/>
    <n v="69"/>
    <s v="Yes"/>
    <x v="2"/>
    <n v="2.875"/>
    <s v="Team4"/>
    <s v="Junior"/>
    <s v="Morning"/>
  </r>
  <r>
    <s v="T03686"/>
    <s v="C3291"/>
    <x v="3"/>
    <x v="1"/>
    <d v="2026-01-09T11:26:00"/>
    <d v="2026-01-11T20:26:00"/>
    <x v="13"/>
    <x v="0"/>
    <s v="No"/>
    <n v="4"/>
    <s v="Yes"/>
    <n v="57"/>
    <s v="Yes"/>
    <x v="2"/>
    <n v="2.375"/>
    <s v="Team5"/>
    <s v="Junior"/>
    <s v="Evening"/>
  </r>
  <r>
    <s v="T03687"/>
    <s v="C4670"/>
    <x v="0"/>
    <x v="0"/>
    <d v="2026-02-21T22:13:00"/>
    <d v="2026-02-23T07:13:00"/>
    <x v="36"/>
    <x v="0"/>
    <s v="No"/>
    <n v="3"/>
    <s v="Yes"/>
    <n v="33"/>
    <s v="No"/>
    <x v="0"/>
    <n v="1.375"/>
    <s v="Team1"/>
    <s v="Junior"/>
    <s v="Morning"/>
  </r>
  <r>
    <s v="T03688"/>
    <s v="C4438"/>
    <x v="1"/>
    <x v="1"/>
    <d v="2026-01-27T06:03:00"/>
    <d v="2026-01-28T20:03:00"/>
    <x v="18"/>
    <x v="0"/>
    <s v="Yes"/>
    <n v="2"/>
    <s v="Yes"/>
    <n v="38.000000000058208"/>
    <s v="No"/>
    <x v="2"/>
    <n v="1.5833333333357587"/>
    <s v="Team1"/>
    <s v="Mid"/>
    <s v="Morning"/>
  </r>
  <r>
    <s v="T03689"/>
    <s v="C1321"/>
    <x v="0"/>
    <x v="1"/>
    <d v="2026-03-05T14:52:00"/>
    <d v="2026-03-06T14:52:00"/>
    <x v="34"/>
    <x v="0"/>
    <s v="No"/>
    <n v="4"/>
    <s v="Yes"/>
    <n v="24"/>
    <s v="No"/>
    <x v="1"/>
    <n v="1"/>
    <s v="Team3"/>
    <s v="Senior"/>
    <s v="Night"/>
  </r>
  <r>
    <s v="T03690"/>
    <s v="C0588"/>
    <x v="2"/>
    <x v="2"/>
    <d v="2026-02-10T00:03:00"/>
    <d v="2026-02-11T06:03:00"/>
    <x v="45"/>
    <x v="1"/>
    <s v="No"/>
    <n v="4"/>
    <s v="No"/>
    <n v="30"/>
    <s v="No"/>
    <x v="0"/>
    <n v="1.25"/>
    <s v="Team4"/>
    <s v="Mid"/>
    <s v="Morning"/>
  </r>
  <r>
    <s v="T03691"/>
    <s v="C2517"/>
    <x v="1"/>
    <x v="0"/>
    <d v="2026-03-17T14:26:00"/>
    <d v="2026-03-19T08:26:00"/>
    <x v="24"/>
    <x v="0"/>
    <s v="No"/>
    <n v="5"/>
    <s v="Yes"/>
    <n v="42"/>
    <s v="No"/>
    <x v="1"/>
    <n v="1.75"/>
    <s v="Team4"/>
    <s v="Mid"/>
    <s v="Night"/>
  </r>
  <r>
    <s v="T03692"/>
    <s v="C2392"/>
    <x v="1"/>
    <x v="0"/>
    <d v="2026-03-06T05:00:00"/>
    <d v="2026-03-07T06:00:00"/>
    <x v="35"/>
    <x v="0"/>
    <s v="No"/>
    <n v="3"/>
    <s v="Yes"/>
    <n v="24.999999999941792"/>
    <s v="No"/>
    <x v="1"/>
    <n v="1.0416666666642413"/>
    <s v="Team1"/>
    <s v="Senior"/>
    <s v="Night"/>
  </r>
  <r>
    <s v="T03693"/>
    <s v="C1411"/>
    <x v="0"/>
    <x v="1"/>
    <d v="2026-03-08T22:25:00"/>
    <d v="2026-03-11T01:25:00"/>
    <x v="11"/>
    <x v="0"/>
    <s v="Yes"/>
    <n v="1"/>
    <s v="Yes"/>
    <n v="51"/>
    <s v="Yes"/>
    <x v="1"/>
    <n v="2.125"/>
    <s v="Team3"/>
    <s v="Senior"/>
    <s v="Night"/>
  </r>
  <r>
    <s v="T03694"/>
    <s v="C1434"/>
    <x v="0"/>
    <x v="1"/>
    <d v="2026-01-11T14:17:00"/>
    <d v="2026-01-12T11:17:00"/>
    <x v="35"/>
    <x v="0"/>
    <s v="No"/>
    <n v="5"/>
    <s v="Yes"/>
    <n v="21"/>
    <s v="No"/>
    <x v="2"/>
    <n v="0.875"/>
    <s v="Team1"/>
    <s v="Senior"/>
    <s v="Night"/>
  </r>
  <r>
    <s v="T03695"/>
    <s v="C2197"/>
    <x v="2"/>
    <x v="2"/>
    <d v="2026-02-23T12:16:00"/>
    <d v="2026-02-27T09:16:00"/>
    <x v="8"/>
    <x v="0"/>
    <s v="No"/>
    <n v="4"/>
    <s v="Yes"/>
    <n v="93"/>
    <s v="Yes"/>
    <x v="0"/>
    <n v="3.875"/>
    <s v="Team5"/>
    <s v="Senior"/>
    <s v="Morning"/>
  </r>
  <r>
    <s v="T03696"/>
    <s v="C4302"/>
    <x v="2"/>
    <x v="2"/>
    <d v="2026-01-16T15:46:00"/>
    <d v="2026-01-20T02:46:00"/>
    <x v="47"/>
    <x v="0"/>
    <s v="No"/>
    <n v="4"/>
    <s v="Yes"/>
    <n v="82.999999999883585"/>
    <s v="Yes"/>
    <x v="2"/>
    <n v="3.4583333333284827"/>
    <s v="Team4"/>
    <s v="Senior"/>
    <s v="Night"/>
  </r>
  <r>
    <s v="T03697"/>
    <s v="C3500"/>
    <x v="4"/>
    <x v="1"/>
    <d v="2026-02-18T04:51:00"/>
    <d v="2026-02-18T22:51:00"/>
    <x v="10"/>
    <x v="0"/>
    <s v="No"/>
    <n v="5"/>
    <s v="Yes"/>
    <n v="18"/>
    <s v="No"/>
    <x v="0"/>
    <n v="0.75"/>
    <s v="Team1"/>
    <s v="Senior"/>
    <s v="Night"/>
  </r>
  <r>
    <s v="T03698"/>
    <s v="C1280"/>
    <x v="3"/>
    <x v="0"/>
    <d v="2026-03-17T17:34:00"/>
    <d v="2026-03-19T04:34:00"/>
    <x v="38"/>
    <x v="0"/>
    <s v="No"/>
    <n v="4"/>
    <s v="Yes"/>
    <n v="35.000000000058208"/>
    <s v="No"/>
    <x v="1"/>
    <n v="1.4583333333357587"/>
    <s v="Team5"/>
    <s v="Senior"/>
    <s v="Evening"/>
  </r>
  <r>
    <s v="T03699"/>
    <s v="C1316"/>
    <x v="4"/>
    <x v="0"/>
    <d v="2026-02-25T15:52:00"/>
    <d v="2026-02-26T23:52:00"/>
    <x v="3"/>
    <x v="2"/>
    <s v="No"/>
    <n v="4"/>
    <s v="No"/>
    <n v="31.999999999883585"/>
    <s v="No"/>
    <x v="0"/>
    <n v="1.3333333333284827"/>
    <s v="Team5"/>
    <s v="Senior"/>
    <s v="Morning"/>
  </r>
  <r>
    <s v="T03700"/>
    <s v="C3859"/>
    <x v="1"/>
    <x v="1"/>
    <d v="2026-01-13T21:11:00"/>
    <d v="2026-01-15T17:11:00"/>
    <x v="19"/>
    <x v="2"/>
    <s v="No"/>
    <n v="4"/>
    <s v="No"/>
    <n v="43.999999999883585"/>
    <s v="No"/>
    <x v="2"/>
    <n v="1.8333333333284827"/>
    <s v="Team5"/>
    <s v="Mid"/>
    <s v="Night"/>
  </r>
  <r>
    <s v="T03701"/>
    <s v="C4898"/>
    <x v="0"/>
    <x v="1"/>
    <d v="2026-02-12T21:50:00"/>
    <d v="2026-02-14T01:50:00"/>
    <x v="36"/>
    <x v="2"/>
    <s v="No"/>
    <n v="5"/>
    <s v="No"/>
    <n v="28.000000000116415"/>
    <s v="No"/>
    <x v="0"/>
    <n v="1.1666666666715173"/>
    <s v="Team1"/>
    <s v="Junior"/>
    <s v="Morning"/>
  </r>
  <r>
    <s v="T03702"/>
    <s v="C4065"/>
    <x v="2"/>
    <x v="0"/>
    <d v="2026-01-11T03:50:00"/>
    <d v="2026-01-12T00:50:00"/>
    <x v="4"/>
    <x v="0"/>
    <s v="No"/>
    <n v="3"/>
    <s v="Yes"/>
    <n v="21"/>
    <s v="No"/>
    <x v="2"/>
    <n v="0.875"/>
    <s v="Team5"/>
    <s v="Senior"/>
    <s v="Evening"/>
  </r>
  <r>
    <s v="T03703"/>
    <s v="C0616"/>
    <x v="2"/>
    <x v="0"/>
    <d v="2026-01-16T00:13:00"/>
    <d v="2026-01-17T11:13:00"/>
    <x v="44"/>
    <x v="0"/>
    <s v="No"/>
    <n v="4"/>
    <s v="Yes"/>
    <n v="35.000000000058208"/>
    <s v="No"/>
    <x v="2"/>
    <n v="1.4583333333357587"/>
    <s v="Team3"/>
    <s v="Senior"/>
    <s v="Evening"/>
  </r>
  <r>
    <s v="T03704"/>
    <s v="C4934"/>
    <x v="4"/>
    <x v="1"/>
    <d v="2026-03-26T13:10:00"/>
    <d v="2026-03-27T20:10:00"/>
    <x v="43"/>
    <x v="0"/>
    <s v="No"/>
    <n v="5"/>
    <s v="Yes"/>
    <n v="31.000000000116415"/>
    <s v="No"/>
    <x v="1"/>
    <n v="1.2916666666715173"/>
    <s v="Team1"/>
    <s v="Mid"/>
    <s v="Morning"/>
  </r>
  <r>
    <s v="T03705"/>
    <s v="C4766"/>
    <x v="3"/>
    <x v="1"/>
    <d v="2026-03-08T13:26:00"/>
    <d v="2026-03-08T21:26:00"/>
    <x v="31"/>
    <x v="0"/>
    <s v="No"/>
    <n v="4"/>
    <s v="Yes"/>
    <n v="8.0000000000582077"/>
    <s v="No"/>
    <x v="1"/>
    <n v="0.33333333333575865"/>
    <s v="Team4"/>
    <s v="Senior"/>
    <s v="Evening"/>
  </r>
  <r>
    <s v="T03706"/>
    <s v="C0579"/>
    <x v="3"/>
    <x v="0"/>
    <d v="2026-01-31T21:08:00"/>
    <d v="2026-02-01T14:08:00"/>
    <x v="43"/>
    <x v="0"/>
    <s v="Yes"/>
    <n v="2"/>
    <s v="Yes"/>
    <n v="16.999999999883585"/>
    <s v="No"/>
    <x v="2"/>
    <n v="0.70833333332848269"/>
    <s v="Team1"/>
    <s v="Mid"/>
    <s v="Morning"/>
  </r>
  <r>
    <s v="T03707"/>
    <s v="C4942"/>
    <x v="0"/>
    <x v="0"/>
    <d v="2026-01-23T07:27:00"/>
    <d v="2026-01-25T05:27:00"/>
    <x v="1"/>
    <x v="0"/>
    <s v="Yes"/>
    <n v="3"/>
    <s v="Yes"/>
    <n v="45.999999999941792"/>
    <s v="No"/>
    <x v="2"/>
    <n v="1.9166666666642413"/>
    <s v="Team4"/>
    <s v="Senior"/>
    <s v="Evening"/>
  </r>
  <r>
    <s v="T03708"/>
    <s v="C2314"/>
    <x v="4"/>
    <x v="1"/>
    <d v="2026-03-22T07:18:00"/>
    <d v="2026-03-24T01:18:00"/>
    <x v="47"/>
    <x v="0"/>
    <s v="No"/>
    <n v="4"/>
    <s v="Yes"/>
    <n v="42"/>
    <s v="No"/>
    <x v="1"/>
    <n v="1.75"/>
    <s v="Team4"/>
    <s v="Senior"/>
    <s v="Night"/>
  </r>
  <r>
    <s v="T03709"/>
    <s v="C2179"/>
    <x v="1"/>
    <x v="2"/>
    <d v="2026-01-30T13:58:00"/>
    <d v="2026-02-03T05:58:00"/>
    <x v="22"/>
    <x v="0"/>
    <s v="No"/>
    <n v="4"/>
    <s v="Yes"/>
    <n v="88.000000000116415"/>
    <s v="Yes"/>
    <x v="2"/>
    <n v="3.6666666666715173"/>
    <s v="Team4"/>
    <s v="Junior"/>
    <s v="Morning"/>
  </r>
  <r>
    <s v="T03710"/>
    <s v="C0760"/>
    <x v="1"/>
    <x v="2"/>
    <d v="2026-03-08T21:18:00"/>
    <d v="2026-03-12T00:18:00"/>
    <x v="41"/>
    <x v="1"/>
    <s v="No"/>
    <n v="4"/>
    <s v="No"/>
    <n v="75"/>
    <s v="Yes"/>
    <x v="1"/>
    <n v="3.125"/>
    <s v="Team5"/>
    <s v="Senior"/>
    <s v="Night"/>
  </r>
  <r>
    <s v="T03711"/>
    <s v="C0373"/>
    <x v="1"/>
    <x v="0"/>
    <d v="2026-03-17T07:41:00"/>
    <d v="2026-03-17T10:41:00"/>
    <x v="23"/>
    <x v="0"/>
    <s v="No"/>
    <n v="3"/>
    <s v="Yes"/>
    <n v="3"/>
    <s v="No"/>
    <x v="1"/>
    <n v="0.125"/>
    <s v="Team1"/>
    <s v="Junior"/>
    <s v="Morning"/>
  </r>
  <r>
    <s v="T03712"/>
    <s v="C4094"/>
    <x v="2"/>
    <x v="2"/>
    <d v="2026-02-11T03:52:00"/>
    <d v="2026-02-14T03:52:00"/>
    <x v="29"/>
    <x v="1"/>
    <s v="No"/>
    <n v="5"/>
    <s v="No"/>
    <n v="72"/>
    <s v="Yes"/>
    <x v="0"/>
    <n v="3"/>
    <s v="Team3"/>
    <s v="Mid"/>
    <s v="Evening"/>
  </r>
  <r>
    <s v="T03713"/>
    <s v="C3028"/>
    <x v="3"/>
    <x v="1"/>
    <d v="2026-03-26T14:54:00"/>
    <d v="2026-03-28T02:54:00"/>
    <x v="49"/>
    <x v="2"/>
    <s v="No"/>
    <n v="5"/>
    <s v="No"/>
    <n v="36"/>
    <s v="No"/>
    <x v="1"/>
    <n v="1.5"/>
    <s v="Team5"/>
    <s v="Mid"/>
    <s v="Evening"/>
  </r>
  <r>
    <s v="T03714"/>
    <s v="C2356"/>
    <x v="0"/>
    <x v="0"/>
    <d v="2026-01-03T01:44:00"/>
    <d v="2026-01-03T03:44:00"/>
    <x v="21"/>
    <x v="0"/>
    <s v="No"/>
    <n v="4"/>
    <s v="Yes"/>
    <n v="1.9999999998835847"/>
    <s v="No"/>
    <x v="2"/>
    <n v="8.3333333328482695E-2"/>
    <s v="Team4"/>
    <s v="Senior"/>
    <s v="Night"/>
  </r>
  <r>
    <s v="T03715"/>
    <s v="C2333"/>
    <x v="0"/>
    <x v="1"/>
    <d v="2026-02-09T02:25:00"/>
    <d v="2026-02-10T22:25:00"/>
    <x v="16"/>
    <x v="0"/>
    <s v="No"/>
    <n v="5"/>
    <s v="Yes"/>
    <n v="44.000000000058208"/>
    <s v="No"/>
    <x v="0"/>
    <n v="1.8333333333357587"/>
    <s v="Team3"/>
    <s v="Junior"/>
    <s v="Evening"/>
  </r>
  <r>
    <s v="T03716"/>
    <s v="C1603"/>
    <x v="4"/>
    <x v="0"/>
    <d v="2026-02-14T00:11:00"/>
    <d v="2026-02-14T14:11:00"/>
    <x v="25"/>
    <x v="0"/>
    <s v="No"/>
    <n v="5"/>
    <s v="Yes"/>
    <n v="13.999999999883585"/>
    <s v="No"/>
    <x v="0"/>
    <n v="0.58333333332848269"/>
    <s v="Team4"/>
    <s v="Junior"/>
    <s v="Night"/>
  </r>
  <r>
    <s v="T03717"/>
    <s v="C1507"/>
    <x v="4"/>
    <x v="2"/>
    <d v="2026-03-01T13:44:00"/>
    <d v="2026-03-03T02:44:00"/>
    <x v="17"/>
    <x v="0"/>
    <s v="No"/>
    <n v="3"/>
    <s v="Yes"/>
    <n v="36.999999999941792"/>
    <s v="No"/>
    <x v="1"/>
    <n v="1.5416666666642413"/>
    <s v="Team2"/>
    <s v="Junior"/>
    <s v="Night"/>
  </r>
  <r>
    <s v="T03718"/>
    <s v="C3434"/>
    <x v="3"/>
    <x v="0"/>
    <d v="2026-02-24T13:28:00"/>
    <d v="2026-02-24T20:28:00"/>
    <x v="11"/>
    <x v="0"/>
    <s v="No"/>
    <n v="3"/>
    <s v="Yes"/>
    <n v="6.9999999999417923"/>
    <s v="No"/>
    <x v="0"/>
    <n v="0.29166666666424135"/>
    <s v="Team3"/>
    <s v="Senior"/>
    <s v="Night"/>
  </r>
  <r>
    <s v="T03719"/>
    <s v="C0912"/>
    <x v="4"/>
    <x v="0"/>
    <d v="2026-01-22T18:18:00"/>
    <d v="2026-01-23T23:18:00"/>
    <x v="32"/>
    <x v="0"/>
    <s v="Yes"/>
    <n v="4"/>
    <s v="Yes"/>
    <n v="29.000000000058208"/>
    <s v="No"/>
    <x v="2"/>
    <n v="1.2083333333357587"/>
    <s v="Team3"/>
    <s v="Mid"/>
    <s v="Evening"/>
  </r>
  <r>
    <s v="T03720"/>
    <s v="C4759"/>
    <x v="4"/>
    <x v="0"/>
    <d v="2026-02-13T03:09:00"/>
    <d v="2026-02-13T06:09:00"/>
    <x v="25"/>
    <x v="0"/>
    <s v="No"/>
    <n v="3"/>
    <s v="Yes"/>
    <n v="3"/>
    <s v="No"/>
    <x v="0"/>
    <n v="0.125"/>
    <s v="Team4"/>
    <s v="Junior"/>
    <s v="Night"/>
  </r>
  <r>
    <s v="T03721"/>
    <s v="C0976"/>
    <x v="1"/>
    <x v="0"/>
    <d v="2026-01-27T00:24:00"/>
    <d v="2026-01-27T22:24:00"/>
    <x v="11"/>
    <x v="0"/>
    <s v="No"/>
    <n v="4"/>
    <s v="Yes"/>
    <n v="21.999999999941792"/>
    <s v="No"/>
    <x v="2"/>
    <n v="0.91666666666424135"/>
    <s v="Team3"/>
    <s v="Senior"/>
    <s v="Night"/>
  </r>
  <r>
    <s v="T03722"/>
    <s v="C4847"/>
    <x v="0"/>
    <x v="1"/>
    <d v="2026-02-15T08:36:00"/>
    <d v="2026-02-18T03:36:00"/>
    <x v="39"/>
    <x v="0"/>
    <s v="No"/>
    <n v="5"/>
    <s v="Yes"/>
    <n v="67.000000000116415"/>
    <s v="Yes"/>
    <x v="0"/>
    <n v="2.7916666666715173"/>
    <s v="Team5"/>
    <s v="Junior"/>
    <s v="Evening"/>
  </r>
  <r>
    <s v="T03723"/>
    <s v="C4207"/>
    <x v="0"/>
    <x v="0"/>
    <d v="2026-02-17T05:56:00"/>
    <d v="2026-02-17T20:56:00"/>
    <x v="13"/>
    <x v="1"/>
    <s v="Yes"/>
    <n v="2"/>
    <s v="No"/>
    <n v="15"/>
    <s v="No"/>
    <x v="0"/>
    <n v="0.625"/>
    <s v="Team5"/>
    <s v="Junior"/>
    <s v="Evening"/>
  </r>
  <r>
    <s v="T03724"/>
    <s v="C4512"/>
    <x v="2"/>
    <x v="1"/>
    <d v="2026-03-15T12:57:00"/>
    <d v="2026-03-17T06:57:00"/>
    <x v="27"/>
    <x v="2"/>
    <s v="No"/>
    <n v="4"/>
    <s v="No"/>
    <n v="42"/>
    <s v="No"/>
    <x v="1"/>
    <n v="1.75"/>
    <s v="Team1"/>
    <s v="Junior"/>
    <s v="Morning"/>
  </r>
  <r>
    <s v="T03725"/>
    <s v="C0274"/>
    <x v="3"/>
    <x v="2"/>
    <d v="2026-02-26T01:02:00"/>
    <d v="2026-03-01T02:02:00"/>
    <x v="5"/>
    <x v="0"/>
    <s v="Yes"/>
    <n v="2"/>
    <s v="Yes"/>
    <n v="72.999999999941792"/>
    <s v="Yes"/>
    <x v="0"/>
    <n v="3.0416666666642413"/>
    <s v="Team1"/>
    <s v="Senior"/>
    <s v="Evening"/>
  </r>
  <r>
    <s v="T03726"/>
    <s v="C3531"/>
    <x v="4"/>
    <x v="0"/>
    <d v="2026-01-21T12:00:00"/>
    <d v="2026-01-23T10:00:00"/>
    <x v="6"/>
    <x v="0"/>
    <s v="No"/>
    <n v="4"/>
    <s v="Yes"/>
    <n v="45.999999999941792"/>
    <s v="No"/>
    <x v="2"/>
    <n v="1.9166666666642413"/>
    <s v="Team3"/>
    <s v="Mid"/>
    <s v="Night"/>
  </r>
  <r>
    <s v="T03727"/>
    <s v="C4543"/>
    <x v="1"/>
    <x v="2"/>
    <d v="2026-03-13T10:42:00"/>
    <d v="2026-03-16T23:42:00"/>
    <x v="27"/>
    <x v="0"/>
    <s v="No"/>
    <n v="5"/>
    <s v="Yes"/>
    <n v="85.000000000116415"/>
    <s v="Yes"/>
    <x v="1"/>
    <n v="3.5416666666715173"/>
    <s v="Team1"/>
    <s v="Junior"/>
    <s v="Morning"/>
  </r>
  <r>
    <s v="T03728"/>
    <s v="C2407"/>
    <x v="0"/>
    <x v="1"/>
    <d v="2026-03-15T08:49:00"/>
    <d v="2026-03-18T02:49:00"/>
    <x v="17"/>
    <x v="0"/>
    <s v="No"/>
    <n v="4"/>
    <s v="Yes"/>
    <n v="66"/>
    <s v="Yes"/>
    <x v="1"/>
    <n v="2.75"/>
    <s v="Team2"/>
    <s v="Junior"/>
    <s v="Night"/>
  </r>
  <r>
    <s v="T03729"/>
    <s v="C2980"/>
    <x v="0"/>
    <x v="0"/>
    <d v="2026-01-17T08:13:00"/>
    <d v="2026-01-18T15:13:00"/>
    <x v="42"/>
    <x v="0"/>
    <s v="No"/>
    <n v="3"/>
    <s v="Yes"/>
    <n v="30.999999999941792"/>
    <s v="No"/>
    <x v="2"/>
    <n v="1.2916666666642413"/>
    <s v="Team1"/>
    <s v="Senior"/>
    <s v="Evening"/>
  </r>
  <r>
    <s v="T03730"/>
    <s v="C1478"/>
    <x v="1"/>
    <x v="2"/>
    <d v="2026-03-13T17:12:00"/>
    <d v="2026-03-14T08:12:00"/>
    <x v="35"/>
    <x v="0"/>
    <s v="No"/>
    <n v="5"/>
    <s v="Yes"/>
    <n v="15"/>
    <s v="No"/>
    <x v="1"/>
    <n v="0.625"/>
    <s v="Team1"/>
    <s v="Senior"/>
    <s v="Night"/>
  </r>
  <r>
    <s v="T03731"/>
    <s v="C4558"/>
    <x v="4"/>
    <x v="1"/>
    <d v="2026-03-14T11:25:00"/>
    <d v="2026-03-15T10:25:00"/>
    <x v="35"/>
    <x v="0"/>
    <s v="No"/>
    <n v="4"/>
    <s v="Yes"/>
    <n v="23.000000000058208"/>
    <s v="No"/>
    <x v="1"/>
    <n v="0.95833333333575865"/>
    <s v="Team1"/>
    <s v="Senior"/>
    <s v="Night"/>
  </r>
  <r>
    <s v="T03732"/>
    <s v="C1332"/>
    <x v="2"/>
    <x v="2"/>
    <d v="2026-02-03T23:31:00"/>
    <d v="2026-02-06T21:31:00"/>
    <x v="41"/>
    <x v="2"/>
    <s v="No"/>
    <n v="3"/>
    <s v="No"/>
    <n v="69.999999999941792"/>
    <s v="Yes"/>
    <x v="0"/>
    <n v="2.9166666666642413"/>
    <s v="Team5"/>
    <s v="Senior"/>
    <s v="Night"/>
  </r>
  <r>
    <s v="T03733"/>
    <s v="C0498"/>
    <x v="0"/>
    <x v="1"/>
    <d v="2026-01-25T20:33:00"/>
    <d v="2026-01-27T14:33:00"/>
    <x v="33"/>
    <x v="0"/>
    <s v="No"/>
    <n v="4"/>
    <s v="Yes"/>
    <n v="42"/>
    <s v="No"/>
    <x v="2"/>
    <n v="1.75"/>
    <s v="Team5"/>
    <s v="Junior"/>
    <s v="Night"/>
  </r>
  <r>
    <s v="T03734"/>
    <s v="C2842"/>
    <x v="4"/>
    <x v="0"/>
    <d v="2026-01-26T11:52:00"/>
    <d v="2026-01-27T01:52:00"/>
    <x v="36"/>
    <x v="0"/>
    <s v="Yes"/>
    <n v="2"/>
    <s v="Yes"/>
    <n v="14.000000000058208"/>
    <s v="No"/>
    <x v="2"/>
    <n v="0.58333333333575865"/>
    <s v="Team1"/>
    <s v="Junior"/>
    <s v="Morning"/>
  </r>
  <r>
    <s v="T03735"/>
    <s v="C4085"/>
    <x v="0"/>
    <x v="2"/>
    <d v="2026-01-21T22:12:00"/>
    <d v="2026-01-24T13:12:00"/>
    <x v="24"/>
    <x v="1"/>
    <s v="No"/>
    <n v="4"/>
    <s v="No"/>
    <n v="63"/>
    <s v="Yes"/>
    <x v="2"/>
    <n v="2.625"/>
    <s v="Team4"/>
    <s v="Mid"/>
    <s v="Night"/>
  </r>
  <r>
    <s v="T03736"/>
    <s v="C4563"/>
    <x v="1"/>
    <x v="1"/>
    <d v="2026-03-20T21:24:00"/>
    <d v="2026-03-22T09:24:00"/>
    <x v="46"/>
    <x v="0"/>
    <s v="Yes"/>
    <n v="4"/>
    <s v="Yes"/>
    <n v="36"/>
    <s v="No"/>
    <x v="1"/>
    <n v="1.5"/>
    <s v="Team5"/>
    <s v="Senior"/>
    <s v="Evening"/>
  </r>
  <r>
    <s v="T03737"/>
    <s v="C4348"/>
    <x v="1"/>
    <x v="0"/>
    <d v="2026-01-18T06:16:00"/>
    <d v="2026-01-19T19:16:00"/>
    <x v="26"/>
    <x v="0"/>
    <s v="No"/>
    <n v="4"/>
    <s v="Yes"/>
    <n v="36.999999999941792"/>
    <s v="No"/>
    <x v="2"/>
    <n v="1.5416666666642413"/>
    <s v="Team5"/>
    <s v="Senior"/>
    <s v="Night"/>
  </r>
  <r>
    <s v="T03738"/>
    <s v="C3998"/>
    <x v="0"/>
    <x v="0"/>
    <d v="2026-03-03T09:44:00"/>
    <d v="2026-03-03T17:44:00"/>
    <x v="18"/>
    <x v="2"/>
    <s v="No"/>
    <n v="3"/>
    <s v="No"/>
    <n v="8.0000000000582077"/>
    <s v="No"/>
    <x v="1"/>
    <n v="0.33333333333575865"/>
    <s v="Team1"/>
    <s v="Mid"/>
    <s v="Morning"/>
  </r>
  <r>
    <s v="T03739"/>
    <s v="C1866"/>
    <x v="1"/>
    <x v="2"/>
    <d v="2026-01-26T16:14:00"/>
    <d v="2026-01-27T12:14:00"/>
    <x v="26"/>
    <x v="0"/>
    <s v="No"/>
    <n v="4"/>
    <s v="Yes"/>
    <n v="20.000000000058208"/>
    <s v="No"/>
    <x v="2"/>
    <n v="0.83333333333575865"/>
    <s v="Team5"/>
    <s v="Senior"/>
    <s v="Night"/>
  </r>
  <r>
    <s v="T03740"/>
    <s v="C0275"/>
    <x v="1"/>
    <x v="1"/>
    <d v="2026-03-27T12:03:00"/>
    <d v="2026-03-27T19:03:00"/>
    <x v="9"/>
    <x v="0"/>
    <s v="No"/>
    <n v="2"/>
    <s v="Yes"/>
    <n v="6.9999999999417923"/>
    <s v="No"/>
    <x v="1"/>
    <n v="0.29166666666424135"/>
    <s v="Team1"/>
    <s v="Junior"/>
    <s v="Night"/>
  </r>
  <r>
    <s v="T03741"/>
    <s v="C4375"/>
    <x v="3"/>
    <x v="2"/>
    <d v="2026-03-30T23:10:00"/>
    <d v="2026-03-31T19:10:00"/>
    <x v="25"/>
    <x v="0"/>
    <s v="No"/>
    <n v="4"/>
    <s v="Yes"/>
    <n v="19.999999999883585"/>
    <s v="No"/>
    <x v="1"/>
    <n v="0.83333333332848269"/>
    <s v="Team4"/>
    <s v="Junior"/>
    <s v="Night"/>
  </r>
  <r>
    <s v="T03742"/>
    <s v="C0877"/>
    <x v="2"/>
    <x v="2"/>
    <d v="2026-02-26T20:54:00"/>
    <d v="2026-03-01T02:54:00"/>
    <x v="6"/>
    <x v="0"/>
    <s v="No"/>
    <n v="5"/>
    <s v="Yes"/>
    <n v="54"/>
    <s v="Yes"/>
    <x v="0"/>
    <n v="2.25"/>
    <s v="Team3"/>
    <s v="Mid"/>
    <s v="Night"/>
  </r>
  <r>
    <s v="T03743"/>
    <s v="C2013"/>
    <x v="3"/>
    <x v="2"/>
    <d v="2026-02-28T11:17:00"/>
    <d v="2026-03-01T11:17:00"/>
    <x v="13"/>
    <x v="0"/>
    <s v="No"/>
    <n v="3"/>
    <s v="Yes"/>
    <n v="24"/>
    <s v="No"/>
    <x v="0"/>
    <n v="1"/>
    <s v="Team5"/>
    <s v="Junior"/>
    <s v="Evening"/>
  </r>
  <r>
    <s v="T03744"/>
    <s v="C0289"/>
    <x v="1"/>
    <x v="0"/>
    <d v="2026-01-15T09:26:00"/>
    <d v="2026-01-16T06:26:00"/>
    <x v="3"/>
    <x v="2"/>
    <s v="No"/>
    <n v="5"/>
    <s v="No"/>
    <n v="21"/>
    <s v="No"/>
    <x v="2"/>
    <n v="0.875"/>
    <s v="Team5"/>
    <s v="Senior"/>
    <s v="Morning"/>
  </r>
  <r>
    <s v="T03745"/>
    <s v="C0314"/>
    <x v="1"/>
    <x v="1"/>
    <d v="2026-01-18T11:24:00"/>
    <d v="2026-01-20T02:24:00"/>
    <x v="37"/>
    <x v="1"/>
    <s v="No"/>
    <n v="5"/>
    <s v="No"/>
    <n v="39"/>
    <s v="No"/>
    <x v="2"/>
    <n v="1.625"/>
    <s v="Team5"/>
    <s v="Junior"/>
    <s v="Evening"/>
  </r>
  <r>
    <s v="T03746"/>
    <s v="C2692"/>
    <x v="2"/>
    <x v="2"/>
    <d v="2026-01-06T08:25:00"/>
    <d v="2026-01-07T00:25:00"/>
    <x v="42"/>
    <x v="0"/>
    <s v="No"/>
    <n v="5"/>
    <s v="Yes"/>
    <n v="15.999999999941792"/>
    <s v="No"/>
    <x v="2"/>
    <n v="0.66666666666424135"/>
    <s v="Team1"/>
    <s v="Senior"/>
    <s v="Evening"/>
  </r>
  <r>
    <s v="T03747"/>
    <s v="C1391"/>
    <x v="0"/>
    <x v="2"/>
    <d v="2026-02-17T09:02:00"/>
    <d v="2026-02-18T18:02:00"/>
    <x v="27"/>
    <x v="1"/>
    <s v="No"/>
    <n v="3"/>
    <s v="No"/>
    <n v="33"/>
    <s v="No"/>
    <x v="0"/>
    <n v="1.375"/>
    <s v="Team1"/>
    <s v="Junior"/>
    <s v="Morning"/>
  </r>
  <r>
    <s v="T03748"/>
    <s v="C4372"/>
    <x v="4"/>
    <x v="2"/>
    <d v="2026-03-27T15:49:00"/>
    <d v="2026-03-30T17:49:00"/>
    <x v="45"/>
    <x v="2"/>
    <s v="No"/>
    <n v="3"/>
    <s v="No"/>
    <n v="73.999999999883585"/>
    <s v="Yes"/>
    <x v="1"/>
    <n v="3.0833333333284827"/>
    <s v="Team4"/>
    <s v="Mid"/>
    <s v="Morning"/>
  </r>
  <r>
    <s v="T03749"/>
    <s v="C2113"/>
    <x v="4"/>
    <x v="2"/>
    <d v="2026-03-21T19:26:00"/>
    <d v="2026-03-22T08:26:00"/>
    <x v="2"/>
    <x v="0"/>
    <s v="No"/>
    <n v="4"/>
    <s v="Yes"/>
    <n v="13.000000000116415"/>
    <s v="No"/>
    <x v="1"/>
    <n v="0.54166666667151731"/>
    <s v="Team3"/>
    <s v="Senior"/>
    <s v="Evening"/>
  </r>
  <r>
    <s v="T03750"/>
    <s v="C3878"/>
    <x v="2"/>
    <x v="2"/>
    <d v="2026-03-09T18:41:00"/>
    <d v="2026-03-10T08:41:00"/>
    <x v="13"/>
    <x v="0"/>
    <s v="No"/>
    <n v="4"/>
    <s v="Yes"/>
    <n v="14.000000000058208"/>
    <s v="No"/>
    <x v="1"/>
    <n v="0.58333333333575865"/>
    <s v="Team5"/>
    <s v="Junior"/>
    <s v="Evening"/>
  </r>
  <r>
    <s v="T03751"/>
    <s v="C0441"/>
    <x v="4"/>
    <x v="1"/>
    <d v="2026-02-18T20:55:00"/>
    <d v="2026-02-19T17:55:00"/>
    <x v="39"/>
    <x v="0"/>
    <s v="No"/>
    <n v="4"/>
    <s v="Yes"/>
    <n v="21"/>
    <s v="No"/>
    <x v="0"/>
    <n v="0.875"/>
    <s v="Team5"/>
    <s v="Junior"/>
    <s v="Evening"/>
  </r>
  <r>
    <s v="T03752"/>
    <s v="C2186"/>
    <x v="2"/>
    <x v="1"/>
    <d v="2026-01-20T23:53:00"/>
    <d v="2026-01-21T06:53:00"/>
    <x v="13"/>
    <x v="0"/>
    <s v="No"/>
    <n v="4"/>
    <s v="Yes"/>
    <n v="7.0000000001164153"/>
    <s v="No"/>
    <x v="2"/>
    <n v="0.29166666667151731"/>
    <s v="Team5"/>
    <s v="Junior"/>
    <s v="Evening"/>
  </r>
  <r>
    <s v="T03753"/>
    <s v="C2487"/>
    <x v="4"/>
    <x v="0"/>
    <d v="2026-01-20T07:01:00"/>
    <d v="2026-01-21T11:01:00"/>
    <x v="22"/>
    <x v="0"/>
    <s v="No"/>
    <n v="4"/>
    <s v="Yes"/>
    <n v="27.999999999941792"/>
    <s v="No"/>
    <x v="2"/>
    <n v="1.1666666666642413"/>
    <s v="Team4"/>
    <s v="Junior"/>
    <s v="Morning"/>
  </r>
  <r>
    <s v="T03754"/>
    <s v="C1777"/>
    <x v="0"/>
    <x v="1"/>
    <d v="2026-01-23T17:06:00"/>
    <d v="2026-01-25T23:06:00"/>
    <x v="20"/>
    <x v="0"/>
    <s v="No"/>
    <n v="5"/>
    <s v="Yes"/>
    <n v="54"/>
    <s v="Yes"/>
    <x v="2"/>
    <n v="2.25"/>
    <s v="Team4"/>
    <s v="Junior"/>
    <s v="Evening"/>
  </r>
  <r>
    <s v="T03755"/>
    <s v="C2702"/>
    <x v="3"/>
    <x v="0"/>
    <d v="2026-03-01T22:10:00"/>
    <d v="2026-03-03T05:10:00"/>
    <x v="13"/>
    <x v="0"/>
    <s v="No"/>
    <n v="5"/>
    <s v="Yes"/>
    <n v="31.000000000116415"/>
    <s v="No"/>
    <x v="1"/>
    <n v="1.2916666666715173"/>
    <s v="Team5"/>
    <s v="Junior"/>
    <s v="Evening"/>
  </r>
  <r>
    <s v="T03756"/>
    <s v="C3688"/>
    <x v="2"/>
    <x v="0"/>
    <d v="2026-01-26T08:40:00"/>
    <d v="2026-01-27T19:40:00"/>
    <x v="17"/>
    <x v="0"/>
    <s v="No"/>
    <n v="4"/>
    <s v="Yes"/>
    <n v="35.000000000058208"/>
    <s v="No"/>
    <x v="2"/>
    <n v="1.4583333333357587"/>
    <s v="Team2"/>
    <s v="Junior"/>
    <s v="Night"/>
  </r>
  <r>
    <s v="T03757"/>
    <s v="C1736"/>
    <x v="4"/>
    <x v="0"/>
    <d v="2026-03-06T20:41:00"/>
    <d v="2026-03-06T23:41:00"/>
    <x v="30"/>
    <x v="0"/>
    <s v="No"/>
    <n v="5"/>
    <s v="Yes"/>
    <n v="3"/>
    <s v="No"/>
    <x v="1"/>
    <n v="0.125"/>
    <s v="Team4"/>
    <s v="Mid"/>
    <s v="Night"/>
  </r>
  <r>
    <s v="T03758"/>
    <s v="C1147"/>
    <x v="2"/>
    <x v="2"/>
    <d v="2026-01-24T05:49:00"/>
    <d v="2026-01-24T20:49:00"/>
    <x v="9"/>
    <x v="0"/>
    <s v="No"/>
    <n v="5"/>
    <s v="Yes"/>
    <n v="15"/>
    <s v="No"/>
    <x v="2"/>
    <n v="0.625"/>
    <s v="Team1"/>
    <s v="Junior"/>
    <s v="Night"/>
  </r>
  <r>
    <s v="T03759"/>
    <s v="C1089"/>
    <x v="2"/>
    <x v="0"/>
    <d v="2026-02-24T06:26:00"/>
    <d v="2026-02-24T21:26:00"/>
    <x v="7"/>
    <x v="0"/>
    <s v="Yes"/>
    <n v="2"/>
    <s v="Yes"/>
    <n v="15"/>
    <s v="No"/>
    <x v="0"/>
    <n v="0.625"/>
    <s v="Team2"/>
    <s v="Junior"/>
    <s v="Night"/>
  </r>
  <r>
    <s v="T03760"/>
    <s v="C4274"/>
    <x v="3"/>
    <x v="1"/>
    <d v="2026-03-20T13:06:00"/>
    <d v="2026-03-22T04:06:00"/>
    <x v="11"/>
    <x v="0"/>
    <s v="No"/>
    <n v="4"/>
    <s v="Yes"/>
    <n v="39"/>
    <s v="No"/>
    <x v="1"/>
    <n v="1.625"/>
    <s v="Team3"/>
    <s v="Senior"/>
    <s v="Night"/>
  </r>
  <r>
    <s v="T03761"/>
    <s v="C0020"/>
    <x v="4"/>
    <x v="1"/>
    <d v="2026-02-14T22:32:00"/>
    <d v="2026-02-16T05:32:00"/>
    <x v="47"/>
    <x v="0"/>
    <s v="No"/>
    <n v="4"/>
    <s v="Yes"/>
    <n v="31.000000000116415"/>
    <s v="No"/>
    <x v="0"/>
    <n v="1.2916666666715173"/>
    <s v="Team4"/>
    <s v="Senior"/>
    <s v="Night"/>
  </r>
  <r>
    <s v="T03762"/>
    <s v="C0249"/>
    <x v="3"/>
    <x v="0"/>
    <d v="2026-01-11T11:29:00"/>
    <d v="2026-01-11T18:29:00"/>
    <x v="33"/>
    <x v="0"/>
    <s v="No"/>
    <n v="4"/>
    <s v="Yes"/>
    <n v="6.9999999999417923"/>
    <s v="No"/>
    <x v="2"/>
    <n v="0.29166666666424135"/>
    <s v="Team5"/>
    <s v="Junior"/>
    <s v="Night"/>
  </r>
  <r>
    <s v="T03763"/>
    <s v="C2254"/>
    <x v="3"/>
    <x v="1"/>
    <d v="2026-02-15T01:44:00"/>
    <d v="2026-02-16T14:44:00"/>
    <x v="39"/>
    <x v="1"/>
    <s v="No"/>
    <n v="4"/>
    <s v="No"/>
    <n v="36.999999999941792"/>
    <s v="No"/>
    <x v="0"/>
    <n v="1.5416666666642413"/>
    <s v="Team5"/>
    <s v="Junior"/>
    <s v="Evening"/>
  </r>
  <r>
    <s v="T03764"/>
    <s v="C1693"/>
    <x v="3"/>
    <x v="1"/>
    <d v="2026-01-09T04:05:00"/>
    <d v="2026-01-10T12:05:00"/>
    <x v="18"/>
    <x v="0"/>
    <s v="No"/>
    <n v="5"/>
    <s v="Yes"/>
    <n v="31.999999999883585"/>
    <s v="No"/>
    <x v="2"/>
    <n v="1.3333333333284827"/>
    <s v="Team1"/>
    <s v="Mid"/>
    <s v="Morning"/>
  </r>
  <r>
    <s v="T03765"/>
    <s v="C3706"/>
    <x v="2"/>
    <x v="2"/>
    <d v="2026-02-23T05:55:00"/>
    <d v="2026-02-25T12:55:00"/>
    <x v="45"/>
    <x v="0"/>
    <s v="No"/>
    <n v="4"/>
    <s v="Yes"/>
    <n v="54.999999999941792"/>
    <s v="Yes"/>
    <x v="0"/>
    <n v="2.2916666666642413"/>
    <s v="Team4"/>
    <s v="Mid"/>
    <s v="Morning"/>
  </r>
  <r>
    <s v="T03766"/>
    <s v="C4387"/>
    <x v="2"/>
    <x v="0"/>
    <d v="2026-01-20T20:52:00"/>
    <d v="2026-01-22T06:52:00"/>
    <x v="47"/>
    <x v="0"/>
    <s v="No"/>
    <n v="5"/>
    <s v="Yes"/>
    <n v="34.000000000116415"/>
    <s v="No"/>
    <x v="2"/>
    <n v="1.4166666666715173"/>
    <s v="Team4"/>
    <s v="Senior"/>
    <s v="Night"/>
  </r>
  <r>
    <s v="T03767"/>
    <s v="C2221"/>
    <x v="2"/>
    <x v="2"/>
    <d v="2026-03-17T18:33:00"/>
    <d v="2026-03-20T00:33:00"/>
    <x v="8"/>
    <x v="0"/>
    <s v="No"/>
    <n v="4"/>
    <s v="Yes"/>
    <n v="54"/>
    <s v="Yes"/>
    <x v="1"/>
    <n v="2.25"/>
    <s v="Team5"/>
    <s v="Senior"/>
    <s v="Morning"/>
  </r>
  <r>
    <s v="T03768"/>
    <s v="C3589"/>
    <x v="2"/>
    <x v="1"/>
    <d v="2026-02-25T14:42:00"/>
    <d v="2026-02-27T00:42:00"/>
    <x v="18"/>
    <x v="0"/>
    <s v="No"/>
    <n v="5"/>
    <s v="Yes"/>
    <n v="33.999999999941792"/>
    <s v="No"/>
    <x v="0"/>
    <n v="1.4166666666642413"/>
    <s v="Team1"/>
    <s v="Mid"/>
    <s v="Morning"/>
  </r>
  <r>
    <s v="T03769"/>
    <s v="C1448"/>
    <x v="2"/>
    <x v="0"/>
    <d v="2026-01-17T09:18:00"/>
    <d v="2026-01-19T02:18:00"/>
    <x v="37"/>
    <x v="0"/>
    <s v="No"/>
    <n v="5"/>
    <s v="Yes"/>
    <n v="41.000000000058208"/>
    <s v="No"/>
    <x v="2"/>
    <n v="1.7083333333357587"/>
    <s v="Team5"/>
    <s v="Junior"/>
    <s v="Evening"/>
  </r>
  <r>
    <s v="T03770"/>
    <s v="C2559"/>
    <x v="2"/>
    <x v="2"/>
    <d v="2026-01-07T21:34:00"/>
    <d v="2026-01-08T20:34:00"/>
    <x v="40"/>
    <x v="0"/>
    <s v="No"/>
    <n v="5"/>
    <s v="Yes"/>
    <n v="23.000000000058208"/>
    <s v="No"/>
    <x v="2"/>
    <n v="0.95833333333575865"/>
    <s v="Team4"/>
    <s v="Senior"/>
    <s v="Morning"/>
  </r>
  <r>
    <s v="T03771"/>
    <s v="C4176"/>
    <x v="4"/>
    <x v="2"/>
    <d v="2026-03-15T23:37:00"/>
    <d v="2026-03-18T00:37:00"/>
    <x v="9"/>
    <x v="2"/>
    <s v="No"/>
    <n v="4"/>
    <s v="No"/>
    <n v="48.999999999941792"/>
    <s v="Yes"/>
    <x v="1"/>
    <n v="2.0416666666642413"/>
    <s v="Team1"/>
    <s v="Junior"/>
    <s v="Night"/>
  </r>
  <r>
    <s v="T03772"/>
    <s v="C3269"/>
    <x v="4"/>
    <x v="1"/>
    <d v="2026-01-07T16:52:00"/>
    <d v="2026-01-09T17:52:00"/>
    <x v="2"/>
    <x v="0"/>
    <s v="No"/>
    <n v="5"/>
    <s v="Yes"/>
    <n v="48.999999999941792"/>
    <s v="Yes"/>
    <x v="2"/>
    <n v="2.0416666666642413"/>
    <s v="Team3"/>
    <s v="Senior"/>
    <s v="Evening"/>
  </r>
  <r>
    <s v="T03773"/>
    <s v="C3255"/>
    <x v="0"/>
    <x v="2"/>
    <d v="2026-03-08T18:06:00"/>
    <d v="2026-03-12T02:06:00"/>
    <x v="5"/>
    <x v="0"/>
    <s v="No"/>
    <n v="4"/>
    <s v="Yes"/>
    <n v="80.000000000058208"/>
    <s v="Yes"/>
    <x v="1"/>
    <n v="3.3333333333357587"/>
    <s v="Team1"/>
    <s v="Senior"/>
    <s v="Evening"/>
  </r>
  <r>
    <s v="T03774"/>
    <s v="C1575"/>
    <x v="1"/>
    <x v="2"/>
    <d v="2026-03-16T12:56:00"/>
    <d v="2026-03-17T07:56:00"/>
    <x v="11"/>
    <x v="0"/>
    <s v="No"/>
    <n v="3"/>
    <s v="Yes"/>
    <n v="18.999999999941792"/>
    <s v="No"/>
    <x v="1"/>
    <n v="0.79166666666424135"/>
    <s v="Team3"/>
    <s v="Senior"/>
    <s v="Night"/>
  </r>
  <r>
    <s v="T03775"/>
    <s v="C4633"/>
    <x v="2"/>
    <x v="0"/>
    <d v="2026-03-16T14:26:00"/>
    <d v="2026-03-17T18:26:00"/>
    <x v="2"/>
    <x v="2"/>
    <s v="No"/>
    <n v="4"/>
    <s v="No"/>
    <n v="27.999999999941792"/>
    <s v="No"/>
    <x v="1"/>
    <n v="1.1666666666642413"/>
    <s v="Team3"/>
    <s v="Senior"/>
    <s v="Evening"/>
  </r>
  <r>
    <s v="T03776"/>
    <s v="C3809"/>
    <x v="4"/>
    <x v="0"/>
    <d v="2026-01-06T02:20:00"/>
    <d v="2026-01-07T16:20:00"/>
    <x v="38"/>
    <x v="0"/>
    <s v="No"/>
    <n v="4"/>
    <s v="Yes"/>
    <n v="38.000000000058208"/>
    <s v="No"/>
    <x v="2"/>
    <n v="1.5833333333357587"/>
    <s v="Team5"/>
    <s v="Senior"/>
    <s v="Evening"/>
  </r>
  <r>
    <s v="T03777"/>
    <s v="C0494"/>
    <x v="3"/>
    <x v="2"/>
    <d v="2026-02-15T20:00:00"/>
    <d v="2026-02-17T15:00:00"/>
    <x v="44"/>
    <x v="1"/>
    <s v="Yes"/>
    <n v="2"/>
    <s v="No"/>
    <n v="42.999999999941792"/>
    <s v="No"/>
    <x v="0"/>
    <n v="1.7916666666642413"/>
    <s v="Team3"/>
    <s v="Senior"/>
    <s v="Evening"/>
  </r>
  <r>
    <s v="T03778"/>
    <s v="C4484"/>
    <x v="0"/>
    <x v="2"/>
    <d v="2026-01-30T09:37:00"/>
    <d v="2026-02-03T06:37:00"/>
    <x v="12"/>
    <x v="0"/>
    <s v="No"/>
    <n v="4"/>
    <s v="Yes"/>
    <n v="93"/>
    <s v="Yes"/>
    <x v="2"/>
    <n v="3.875"/>
    <s v="Team1"/>
    <s v="Junior"/>
    <s v="Morning"/>
  </r>
  <r>
    <s v="T03779"/>
    <s v="C4571"/>
    <x v="2"/>
    <x v="0"/>
    <d v="2026-02-23T14:04:00"/>
    <d v="2026-02-24T18:04:00"/>
    <x v="6"/>
    <x v="0"/>
    <s v="No"/>
    <n v="5"/>
    <s v="Yes"/>
    <n v="28.000000000116415"/>
    <s v="No"/>
    <x v="0"/>
    <n v="1.1666666666715173"/>
    <s v="Team3"/>
    <s v="Mid"/>
    <s v="Night"/>
  </r>
  <r>
    <s v="T03780"/>
    <s v="C3723"/>
    <x v="0"/>
    <x v="1"/>
    <d v="2026-02-13T03:50:00"/>
    <d v="2026-02-14T20:50:00"/>
    <x v="9"/>
    <x v="0"/>
    <s v="No"/>
    <n v="5"/>
    <s v="Yes"/>
    <n v="41.000000000058208"/>
    <s v="No"/>
    <x v="0"/>
    <n v="1.7083333333357587"/>
    <s v="Team1"/>
    <s v="Junior"/>
    <s v="Night"/>
  </r>
  <r>
    <s v="T03781"/>
    <s v="C3902"/>
    <x v="0"/>
    <x v="2"/>
    <d v="2026-03-16T13:54:00"/>
    <d v="2026-03-19T17:54:00"/>
    <x v="27"/>
    <x v="2"/>
    <s v="No"/>
    <n v="5"/>
    <s v="No"/>
    <n v="75.999999999941792"/>
    <s v="Yes"/>
    <x v="1"/>
    <n v="3.1666666666642413"/>
    <s v="Team1"/>
    <s v="Junior"/>
    <s v="Morning"/>
  </r>
  <r>
    <s v="T03782"/>
    <s v="C2485"/>
    <x v="0"/>
    <x v="1"/>
    <d v="2026-01-01T11:26:00"/>
    <d v="2026-01-02T10:26:00"/>
    <x v="6"/>
    <x v="0"/>
    <s v="No"/>
    <n v="4"/>
    <s v="Yes"/>
    <n v="22.999999999883585"/>
    <s v="No"/>
    <x v="2"/>
    <n v="0.95833333332848269"/>
    <s v="Team3"/>
    <s v="Mid"/>
    <s v="Night"/>
  </r>
  <r>
    <s v="T03783"/>
    <s v="C4536"/>
    <x v="4"/>
    <x v="1"/>
    <d v="2026-01-29T10:58:00"/>
    <d v="2026-02-01T01:58:00"/>
    <x v="25"/>
    <x v="0"/>
    <s v="No"/>
    <n v="4"/>
    <s v="Yes"/>
    <n v="63"/>
    <s v="Yes"/>
    <x v="2"/>
    <n v="2.625"/>
    <s v="Team4"/>
    <s v="Junior"/>
    <s v="Night"/>
  </r>
  <r>
    <s v="T03784"/>
    <s v="C4499"/>
    <x v="3"/>
    <x v="0"/>
    <d v="2026-03-29T20:02:00"/>
    <d v="2026-03-30T23:02:00"/>
    <x v="41"/>
    <x v="0"/>
    <s v="Yes"/>
    <n v="2"/>
    <s v="Yes"/>
    <n v="27"/>
    <s v="No"/>
    <x v="1"/>
    <n v="1.125"/>
    <s v="Team5"/>
    <s v="Senior"/>
    <s v="Night"/>
  </r>
  <r>
    <s v="T03785"/>
    <s v="C4109"/>
    <x v="3"/>
    <x v="1"/>
    <d v="2026-03-17T19:10:00"/>
    <d v="2026-03-18T10:10:00"/>
    <x v="11"/>
    <x v="0"/>
    <s v="No"/>
    <n v="4"/>
    <s v="Yes"/>
    <n v="15"/>
    <s v="No"/>
    <x v="1"/>
    <n v="0.625"/>
    <s v="Team3"/>
    <s v="Senior"/>
    <s v="Night"/>
  </r>
  <r>
    <s v="T03786"/>
    <s v="C2522"/>
    <x v="0"/>
    <x v="2"/>
    <d v="2026-02-14T09:24:00"/>
    <d v="2026-02-16T16:24:00"/>
    <x v="17"/>
    <x v="0"/>
    <s v="No"/>
    <n v="4"/>
    <s v="Yes"/>
    <n v="54.999999999941792"/>
    <s v="Yes"/>
    <x v="0"/>
    <n v="2.2916666666642413"/>
    <s v="Team2"/>
    <s v="Junior"/>
    <s v="Night"/>
  </r>
  <r>
    <s v="T03787"/>
    <s v="C4820"/>
    <x v="4"/>
    <x v="1"/>
    <d v="2026-02-17T21:08:00"/>
    <d v="2026-02-20T09:08:00"/>
    <x v="40"/>
    <x v="0"/>
    <s v="No"/>
    <n v="5"/>
    <s v="Yes"/>
    <n v="60"/>
    <s v="Yes"/>
    <x v="0"/>
    <n v="2.5"/>
    <s v="Team4"/>
    <s v="Senior"/>
    <s v="Morning"/>
  </r>
  <r>
    <s v="T03788"/>
    <s v="C3191"/>
    <x v="2"/>
    <x v="0"/>
    <d v="2026-01-27T16:53:00"/>
    <d v="2026-01-28T10:53:00"/>
    <x v="3"/>
    <x v="0"/>
    <s v="No"/>
    <n v="4"/>
    <s v="Yes"/>
    <n v="18"/>
    <s v="No"/>
    <x v="2"/>
    <n v="0.75"/>
    <s v="Team5"/>
    <s v="Senior"/>
    <s v="Morning"/>
  </r>
  <r>
    <s v="T03789"/>
    <s v="C2348"/>
    <x v="4"/>
    <x v="1"/>
    <d v="2026-03-13T20:11:00"/>
    <d v="2026-03-14T02:11:00"/>
    <x v="41"/>
    <x v="1"/>
    <s v="No"/>
    <n v="4"/>
    <s v="No"/>
    <n v="6"/>
    <s v="No"/>
    <x v="1"/>
    <n v="0.25"/>
    <s v="Team5"/>
    <s v="Senior"/>
    <s v="Night"/>
  </r>
  <r>
    <s v="T03790"/>
    <s v="C3271"/>
    <x v="0"/>
    <x v="1"/>
    <d v="2026-01-23T22:01:00"/>
    <d v="2026-01-24T18:01:00"/>
    <x v="6"/>
    <x v="2"/>
    <s v="No"/>
    <n v="4"/>
    <s v="No"/>
    <n v="20.000000000058208"/>
    <s v="No"/>
    <x v="2"/>
    <n v="0.83333333333575865"/>
    <s v="Team3"/>
    <s v="Mid"/>
    <s v="Night"/>
  </r>
  <r>
    <s v="T03791"/>
    <s v="C2264"/>
    <x v="2"/>
    <x v="0"/>
    <d v="2026-02-06T06:43:00"/>
    <d v="2026-02-06T14:43:00"/>
    <x v="17"/>
    <x v="1"/>
    <s v="No"/>
    <n v="5"/>
    <s v="No"/>
    <n v="7.9999999998835847"/>
    <s v="No"/>
    <x v="0"/>
    <n v="0.33333333332848269"/>
    <s v="Team2"/>
    <s v="Junior"/>
    <s v="Night"/>
  </r>
  <r>
    <s v="T03792"/>
    <s v="C0522"/>
    <x v="4"/>
    <x v="1"/>
    <d v="2026-03-09T19:37:00"/>
    <d v="2026-03-11T19:37:00"/>
    <x v="27"/>
    <x v="0"/>
    <s v="No"/>
    <n v="4"/>
    <s v="Yes"/>
    <n v="48"/>
    <s v="No"/>
    <x v="1"/>
    <n v="2"/>
    <s v="Team1"/>
    <s v="Junior"/>
    <s v="Morning"/>
  </r>
  <r>
    <s v="T03793"/>
    <s v="C1729"/>
    <x v="4"/>
    <x v="2"/>
    <d v="2026-02-11T00:57:00"/>
    <d v="2026-02-11T09:57:00"/>
    <x v="9"/>
    <x v="0"/>
    <s v="No"/>
    <n v="5"/>
    <s v="Yes"/>
    <n v="9"/>
    <s v="No"/>
    <x v="0"/>
    <n v="0.375"/>
    <s v="Team1"/>
    <s v="Junior"/>
    <s v="Night"/>
  </r>
  <r>
    <s v="T03794"/>
    <s v="C4787"/>
    <x v="2"/>
    <x v="2"/>
    <d v="2026-01-17T00:28:00"/>
    <d v="2026-01-19T13:28:00"/>
    <x v="17"/>
    <x v="0"/>
    <s v="No"/>
    <n v="4"/>
    <s v="Yes"/>
    <n v="61.000000000116415"/>
    <s v="Yes"/>
    <x v="2"/>
    <n v="2.5416666666715173"/>
    <s v="Team2"/>
    <s v="Junior"/>
    <s v="Night"/>
  </r>
  <r>
    <s v="T03795"/>
    <s v="C2350"/>
    <x v="0"/>
    <x v="0"/>
    <d v="2026-03-07T04:59:00"/>
    <d v="2026-03-08T12:59:00"/>
    <x v="49"/>
    <x v="0"/>
    <s v="No"/>
    <n v="3"/>
    <s v="Yes"/>
    <n v="32.000000000058208"/>
    <s v="No"/>
    <x v="1"/>
    <n v="1.3333333333357587"/>
    <s v="Team5"/>
    <s v="Mid"/>
    <s v="Evening"/>
  </r>
  <r>
    <s v="T03796"/>
    <s v="C2392"/>
    <x v="2"/>
    <x v="0"/>
    <d v="2026-03-08T13:32:00"/>
    <d v="2026-03-10T09:32:00"/>
    <x v="37"/>
    <x v="0"/>
    <s v="No"/>
    <n v="2"/>
    <s v="Yes"/>
    <n v="44.000000000058208"/>
    <s v="No"/>
    <x v="1"/>
    <n v="1.8333333333357587"/>
    <s v="Team5"/>
    <s v="Junior"/>
    <s v="Evening"/>
  </r>
  <r>
    <s v="T03797"/>
    <s v="C1865"/>
    <x v="0"/>
    <x v="0"/>
    <d v="2026-02-14T03:40:00"/>
    <d v="2026-02-15T15:40:00"/>
    <x v="23"/>
    <x v="1"/>
    <s v="No"/>
    <n v="4"/>
    <s v="No"/>
    <n v="36"/>
    <s v="No"/>
    <x v="0"/>
    <n v="1.5"/>
    <s v="Team1"/>
    <s v="Junior"/>
    <s v="Morning"/>
  </r>
  <r>
    <s v="T03798"/>
    <s v="C3679"/>
    <x v="2"/>
    <x v="1"/>
    <d v="2026-01-31T21:52:00"/>
    <d v="2026-02-03T06:52:00"/>
    <x v="5"/>
    <x v="0"/>
    <s v="No"/>
    <n v="3"/>
    <s v="Yes"/>
    <n v="57"/>
    <s v="Yes"/>
    <x v="2"/>
    <n v="2.375"/>
    <s v="Team1"/>
    <s v="Senior"/>
    <s v="Evening"/>
  </r>
  <r>
    <s v="T03799"/>
    <s v="C2191"/>
    <x v="4"/>
    <x v="2"/>
    <d v="2026-02-14T21:44:00"/>
    <d v="2026-02-17T18:44:00"/>
    <x v="11"/>
    <x v="0"/>
    <s v="No"/>
    <n v="3"/>
    <s v="Yes"/>
    <n v="69"/>
    <s v="Yes"/>
    <x v="0"/>
    <n v="2.875"/>
    <s v="Team3"/>
    <s v="Senior"/>
    <s v="Night"/>
  </r>
  <r>
    <s v="T03800"/>
    <s v="C3249"/>
    <x v="3"/>
    <x v="0"/>
    <d v="2026-02-13T15:02:00"/>
    <d v="2026-02-14T00:02:00"/>
    <x v="23"/>
    <x v="0"/>
    <s v="No"/>
    <n v="4"/>
    <s v="Yes"/>
    <n v="9"/>
    <s v="No"/>
    <x v="0"/>
    <n v="0.375"/>
    <s v="Team1"/>
    <s v="Junior"/>
    <s v="Morning"/>
  </r>
  <r>
    <s v="T03801"/>
    <s v="C3605"/>
    <x v="4"/>
    <x v="2"/>
    <d v="2026-01-06T00:43:00"/>
    <d v="2026-01-08T06:43:00"/>
    <x v="2"/>
    <x v="0"/>
    <s v="No"/>
    <n v="3"/>
    <s v="Yes"/>
    <n v="54"/>
    <s v="Yes"/>
    <x v="2"/>
    <n v="2.25"/>
    <s v="Team3"/>
    <s v="Senior"/>
    <s v="Evening"/>
  </r>
  <r>
    <s v="T03802"/>
    <s v="C4695"/>
    <x v="0"/>
    <x v="2"/>
    <d v="2026-02-07T17:03:00"/>
    <d v="2026-02-09T12:03:00"/>
    <x v="16"/>
    <x v="0"/>
    <s v="No"/>
    <n v="4"/>
    <s v="Yes"/>
    <n v="42.999999999941792"/>
    <s v="No"/>
    <x v="0"/>
    <n v="1.7916666666642413"/>
    <s v="Team3"/>
    <s v="Junior"/>
    <s v="Evening"/>
  </r>
  <r>
    <s v="T03803"/>
    <s v="C0563"/>
    <x v="4"/>
    <x v="1"/>
    <d v="2026-02-18T17:01:00"/>
    <d v="2026-02-19T05:01:00"/>
    <x v="23"/>
    <x v="0"/>
    <s v="No"/>
    <n v="5"/>
    <s v="Yes"/>
    <n v="12"/>
    <s v="No"/>
    <x v="0"/>
    <n v="0.5"/>
    <s v="Team1"/>
    <s v="Junior"/>
    <s v="Morning"/>
  </r>
  <r>
    <s v="T03804"/>
    <s v="C2691"/>
    <x v="2"/>
    <x v="1"/>
    <d v="2026-02-16T00:53:00"/>
    <d v="2026-02-18T01:53:00"/>
    <x v="29"/>
    <x v="0"/>
    <s v="Yes"/>
    <n v="4"/>
    <s v="Yes"/>
    <n v="48.999999999941792"/>
    <s v="Yes"/>
    <x v="0"/>
    <n v="2.0416666666642413"/>
    <s v="Team3"/>
    <s v="Mid"/>
    <s v="Evening"/>
  </r>
  <r>
    <s v="T03805"/>
    <s v="C1098"/>
    <x v="1"/>
    <x v="1"/>
    <d v="2026-01-28T17:39:00"/>
    <d v="2026-01-30T14:39:00"/>
    <x v="17"/>
    <x v="0"/>
    <s v="No"/>
    <n v="4"/>
    <s v="Yes"/>
    <n v="45"/>
    <s v="No"/>
    <x v="2"/>
    <n v="1.875"/>
    <s v="Team2"/>
    <s v="Junior"/>
    <s v="Night"/>
  </r>
  <r>
    <s v="T03806"/>
    <s v="C2209"/>
    <x v="4"/>
    <x v="1"/>
    <d v="2026-02-15T02:26:00"/>
    <d v="2026-02-16T13:26:00"/>
    <x v="49"/>
    <x v="0"/>
    <s v="No"/>
    <n v="4"/>
    <s v="Yes"/>
    <n v="34.999999999883585"/>
    <s v="No"/>
    <x v="0"/>
    <n v="1.4583333333284827"/>
    <s v="Team5"/>
    <s v="Mid"/>
    <s v="Evening"/>
  </r>
  <r>
    <s v="T03807"/>
    <s v="C4108"/>
    <x v="3"/>
    <x v="1"/>
    <d v="2026-01-18T01:06:00"/>
    <d v="2026-01-19T04:06:00"/>
    <x v="13"/>
    <x v="0"/>
    <s v="No"/>
    <n v="3"/>
    <s v="Yes"/>
    <n v="27"/>
    <s v="No"/>
    <x v="2"/>
    <n v="1.125"/>
    <s v="Team5"/>
    <s v="Junior"/>
    <s v="Evening"/>
  </r>
  <r>
    <s v="T03808"/>
    <s v="C3202"/>
    <x v="4"/>
    <x v="2"/>
    <d v="2026-02-04T04:25:00"/>
    <d v="2026-02-06T12:25:00"/>
    <x v="40"/>
    <x v="0"/>
    <s v="No"/>
    <n v="3"/>
    <s v="Yes"/>
    <n v="55.999999999883585"/>
    <s v="Yes"/>
    <x v="0"/>
    <n v="2.3333333333284827"/>
    <s v="Team4"/>
    <s v="Senior"/>
    <s v="Morning"/>
  </r>
  <r>
    <s v="T03809"/>
    <s v="C3712"/>
    <x v="0"/>
    <x v="1"/>
    <d v="2026-01-31T19:26:00"/>
    <d v="2026-02-02T16:26:00"/>
    <x v="33"/>
    <x v="0"/>
    <s v="Yes"/>
    <n v="2"/>
    <s v="Yes"/>
    <n v="45"/>
    <s v="No"/>
    <x v="2"/>
    <n v="1.875"/>
    <s v="Team5"/>
    <s v="Junior"/>
    <s v="Night"/>
  </r>
  <r>
    <s v="T03810"/>
    <s v="C4399"/>
    <x v="1"/>
    <x v="0"/>
    <d v="2026-03-04T04:09:00"/>
    <d v="2026-03-05T16:09:00"/>
    <x v="27"/>
    <x v="0"/>
    <s v="No"/>
    <n v="3"/>
    <s v="Yes"/>
    <n v="36"/>
    <s v="No"/>
    <x v="1"/>
    <n v="1.5"/>
    <s v="Team1"/>
    <s v="Junior"/>
    <s v="Morning"/>
  </r>
  <r>
    <s v="T03811"/>
    <s v="C0187"/>
    <x v="1"/>
    <x v="2"/>
    <d v="2026-02-19T01:48:00"/>
    <d v="2026-02-21T12:48:00"/>
    <x v="5"/>
    <x v="0"/>
    <s v="No"/>
    <n v="4"/>
    <s v="Yes"/>
    <n v="59.000000000058208"/>
    <s v="Yes"/>
    <x v="0"/>
    <n v="2.4583333333357587"/>
    <s v="Team1"/>
    <s v="Senior"/>
    <s v="Evening"/>
  </r>
  <r>
    <s v="T03812"/>
    <s v="C4014"/>
    <x v="1"/>
    <x v="2"/>
    <d v="2026-01-21T08:17:00"/>
    <d v="2026-01-22T08:17:00"/>
    <x v="36"/>
    <x v="1"/>
    <s v="No"/>
    <n v="4"/>
    <s v="No"/>
    <n v="24"/>
    <s v="No"/>
    <x v="2"/>
    <n v="1"/>
    <s v="Team1"/>
    <s v="Junior"/>
    <s v="Morning"/>
  </r>
  <r>
    <s v="T03813"/>
    <s v="C2882"/>
    <x v="3"/>
    <x v="1"/>
    <d v="2026-01-26T20:31:00"/>
    <d v="2026-01-29T00:31:00"/>
    <x v="8"/>
    <x v="0"/>
    <s v="No"/>
    <n v="4"/>
    <s v="Yes"/>
    <n v="51.999999999941792"/>
    <s v="Yes"/>
    <x v="2"/>
    <n v="2.1666666666642413"/>
    <s v="Team5"/>
    <s v="Senior"/>
    <s v="Morning"/>
  </r>
  <r>
    <s v="T03814"/>
    <s v="C1753"/>
    <x v="3"/>
    <x v="2"/>
    <d v="2026-02-11T19:52:00"/>
    <d v="2026-02-13T15:52:00"/>
    <x v="2"/>
    <x v="1"/>
    <s v="No"/>
    <n v="3"/>
    <s v="No"/>
    <n v="44.000000000058208"/>
    <s v="No"/>
    <x v="0"/>
    <n v="1.8333333333357587"/>
    <s v="Team3"/>
    <s v="Senior"/>
    <s v="Evening"/>
  </r>
  <r>
    <s v="T03815"/>
    <s v="C2391"/>
    <x v="3"/>
    <x v="2"/>
    <d v="2026-03-15T12:34:00"/>
    <d v="2026-03-18T09:34:00"/>
    <x v="47"/>
    <x v="0"/>
    <s v="No"/>
    <n v="3"/>
    <s v="Yes"/>
    <n v="69"/>
    <s v="Yes"/>
    <x v="1"/>
    <n v="2.875"/>
    <s v="Team4"/>
    <s v="Senior"/>
    <s v="Night"/>
  </r>
  <r>
    <s v="T03816"/>
    <s v="C1903"/>
    <x v="0"/>
    <x v="1"/>
    <d v="2026-01-26T10:57:00"/>
    <d v="2026-01-27T21:57:00"/>
    <x v="37"/>
    <x v="0"/>
    <s v="No"/>
    <n v="4"/>
    <s v="Yes"/>
    <n v="34.999999999883585"/>
    <s v="No"/>
    <x v="2"/>
    <n v="1.4583333333284827"/>
    <s v="Team5"/>
    <s v="Junior"/>
    <s v="Evening"/>
  </r>
  <r>
    <s v="T03817"/>
    <s v="C1446"/>
    <x v="4"/>
    <x v="2"/>
    <d v="2026-02-10T04:44:00"/>
    <d v="2026-02-10T14:44:00"/>
    <x v="33"/>
    <x v="0"/>
    <s v="No"/>
    <n v="4"/>
    <s v="Yes"/>
    <n v="9.9999999999417923"/>
    <s v="No"/>
    <x v="0"/>
    <n v="0.41666666666424135"/>
    <s v="Team5"/>
    <s v="Junior"/>
    <s v="Night"/>
  </r>
  <r>
    <s v="T03818"/>
    <s v="C2380"/>
    <x v="4"/>
    <x v="2"/>
    <d v="2026-01-24T17:52:00"/>
    <d v="2026-01-25T14:52:00"/>
    <x v="26"/>
    <x v="0"/>
    <s v="No"/>
    <n v="4"/>
    <s v="Yes"/>
    <n v="21"/>
    <s v="No"/>
    <x v="2"/>
    <n v="0.875"/>
    <s v="Team5"/>
    <s v="Senior"/>
    <s v="Night"/>
  </r>
  <r>
    <s v="T03819"/>
    <s v="C1055"/>
    <x v="0"/>
    <x v="2"/>
    <d v="2026-02-10T01:03:00"/>
    <d v="2026-02-11T08:03:00"/>
    <x v="33"/>
    <x v="0"/>
    <s v="No"/>
    <n v="5"/>
    <s v="Yes"/>
    <n v="31.000000000116415"/>
    <s v="No"/>
    <x v="0"/>
    <n v="1.2916666666715173"/>
    <s v="Team5"/>
    <s v="Junior"/>
    <s v="Night"/>
  </r>
  <r>
    <s v="T03820"/>
    <s v="C0590"/>
    <x v="2"/>
    <x v="0"/>
    <d v="2026-01-09T11:44:00"/>
    <d v="2026-01-09T23:44:00"/>
    <x v="33"/>
    <x v="0"/>
    <s v="No"/>
    <n v="4"/>
    <s v="Yes"/>
    <n v="12"/>
    <s v="No"/>
    <x v="2"/>
    <n v="0.5"/>
    <s v="Team5"/>
    <s v="Junior"/>
    <s v="Night"/>
  </r>
  <r>
    <s v="T03821"/>
    <s v="C0142"/>
    <x v="0"/>
    <x v="0"/>
    <d v="2026-01-07T19:39:00"/>
    <d v="2026-01-08T08:39:00"/>
    <x v="40"/>
    <x v="0"/>
    <s v="No"/>
    <n v="4"/>
    <s v="Yes"/>
    <n v="13.000000000116415"/>
    <s v="No"/>
    <x v="2"/>
    <n v="0.54166666667151731"/>
    <s v="Team4"/>
    <s v="Senior"/>
    <s v="Morning"/>
  </r>
  <r>
    <s v="T03822"/>
    <s v="C3895"/>
    <x v="3"/>
    <x v="1"/>
    <d v="2026-02-26T16:21:00"/>
    <d v="2026-02-27T19:21:00"/>
    <x v="11"/>
    <x v="0"/>
    <s v="No"/>
    <n v="5"/>
    <s v="Yes"/>
    <n v="27"/>
    <s v="No"/>
    <x v="0"/>
    <n v="1.125"/>
    <s v="Team3"/>
    <s v="Senior"/>
    <s v="Night"/>
  </r>
  <r>
    <s v="T03823"/>
    <s v="C4011"/>
    <x v="3"/>
    <x v="2"/>
    <d v="2026-01-30T09:01:00"/>
    <d v="2026-01-31T19:01:00"/>
    <x v="7"/>
    <x v="0"/>
    <s v="No"/>
    <n v="4"/>
    <s v="Yes"/>
    <n v="33.999999999941792"/>
    <s v="No"/>
    <x v="2"/>
    <n v="1.4166666666642413"/>
    <s v="Team2"/>
    <s v="Junior"/>
    <s v="Night"/>
  </r>
  <r>
    <s v="T03824"/>
    <s v="C4674"/>
    <x v="1"/>
    <x v="0"/>
    <d v="2026-02-19T14:36:00"/>
    <d v="2026-02-20T20:36:00"/>
    <x v="21"/>
    <x v="0"/>
    <s v="Yes"/>
    <n v="3"/>
    <s v="Yes"/>
    <n v="30"/>
    <s v="No"/>
    <x v="0"/>
    <n v="1.25"/>
    <s v="Team4"/>
    <s v="Senior"/>
    <s v="Night"/>
  </r>
  <r>
    <s v="T03825"/>
    <s v="C2183"/>
    <x v="2"/>
    <x v="2"/>
    <d v="2026-01-04T06:26:00"/>
    <d v="2026-01-05T21:26:00"/>
    <x v="31"/>
    <x v="0"/>
    <s v="Yes"/>
    <n v="3"/>
    <s v="Yes"/>
    <n v="39"/>
    <s v="No"/>
    <x v="2"/>
    <n v="1.625"/>
    <s v="Team4"/>
    <s v="Senior"/>
    <s v="Evening"/>
  </r>
  <r>
    <s v="T03826"/>
    <s v="C3767"/>
    <x v="1"/>
    <x v="2"/>
    <d v="2026-02-23T17:30:00"/>
    <d v="2026-02-24T16:30:00"/>
    <x v="29"/>
    <x v="0"/>
    <s v="No"/>
    <n v="5"/>
    <s v="Yes"/>
    <n v="23.000000000058208"/>
    <s v="No"/>
    <x v="0"/>
    <n v="0.95833333333575865"/>
    <s v="Team3"/>
    <s v="Mid"/>
    <s v="Evening"/>
  </r>
  <r>
    <s v="T03827"/>
    <s v="C2219"/>
    <x v="1"/>
    <x v="1"/>
    <d v="2026-01-20T19:01:00"/>
    <d v="2026-01-23T07:01:00"/>
    <x v="1"/>
    <x v="0"/>
    <s v="No"/>
    <n v="3"/>
    <s v="Yes"/>
    <n v="60"/>
    <s v="Yes"/>
    <x v="2"/>
    <n v="2.5"/>
    <s v="Team4"/>
    <s v="Senior"/>
    <s v="Evening"/>
  </r>
  <r>
    <s v="T03828"/>
    <s v="C1842"/>
    <x v="0"/>
    <x v="2"/>
    <d v="2026-02-06T19:25:00"/>
    <d v="2026-02-08T11:25:00"/>
    <x v="49"/>
    <x v="0"/>
    <s v="No"/>
    <n v="5"/>
    <s v="Yes"/>
    <n v="39.999999999941792"/>
    <s v="No"/>
    <x v="0"/>
    <n v="1.6666666666642413"/>
    <s v="Team5"/>
    <s v="Mid"/>
    <s v="Evening"/>
  </r>
  <r>
    <s v="T03829"/>
    <s v="C3781"/>
    <x v="3"/>
    <x v="0"/>
    <d v="2026-01-14T14:51:00"/>
    <d v="2026-01-14T22:51:00"/>
    <x v="29"/>
    <x v="0"/>
    <s v="No"/>
    <n v="4"/>
    <s v="Yes"/>
    <n v="7.9999999998835847"/>
    <s v="No"/>
    <x v="2"/>
    <n v="0.33333333332848269"/>
    <s v="Team3"/>
    <s v="Mid"/>
    <s v="Evening"/>
  </r>
  <r>
    <s v="T03830"/>
    <s v="C1055"/>
    <x v="2"/>
    <x v="1"/>
    <d v="2026-01-19T00:54:00"/>
    <d v="2026-01-20T11:54:00"/>
    <x v="10"/>
    <x v="1"/>
    <s v="Yes"/>
    <n v="4"/>
    <s v="No"/>
    <n v="35.000000000058208"/>
    <s v="No"/>
    <x v="2"/>
    <n v="1.4583333333357587"/>
    <s v="Team1"/>
    <s v="Senior"/>
    <s v="Night"/>
  </r>
  <r>
    <s v="T03831"/>
    <s v="C0545"/>
    <x v="3"/>
    <x v="1"/>
    <d v="2026-03-27T10:13:00"/>
    <d v="2026-03-28T10:13:00"/>
    <x v="44"/>
    <x v="0"/>
    <s v="No"/>
    <n v="3"/>
    <s v="Yes"/>
    <n v="24"/>
    <s v="No"/>
    <x v="1"/>
    <n v="1"/>
    <s v="Team3"/>
    <s v="Senior"/>
    <s v="Evening"/>
  </r>
  <r>
    <s v="T03832"/>
    <s v="C0770"/>
    <x v="1"/>
    <x v="0"/>
    <d v="2026-02-05T22:08:00"/>
    <d v="2026-02-06T00:08:00"/>
    <x v="33"/>
    <x v="0"/>
    <s v="No"/>
    <n v="5"/>
    <s v="Yes"/>
    <n v="2.0000000000582077"/>
    <s v="No"/>
    <x v="0"/>
    <n v="8.3333333335758653E-2"/>
    <s v="Team5"/>
    <s v="Junior"/>
    <s v="Night"/>
  </r>
  <r>
    <s v="T03833"/>
    <s v="C1298"/>
    <x v="3"/>
    <x v="1"/>
    <d v="2026-01-01T09:40:00"/>
    <d v="2026-01-04T07:40:00"/>
    <x v="20"/>
    <x v="0"/>
    <s v="No"/>
    <n v="3"/>
    <s v="Yes"/>
    <n v="69.999999999941792"/>
    <s v="Yes"/>
    <x v="2"/>
    <n v="2.9166666666642413"/>
    <s v="Team4"/>
    <s v="Junior"/>
    <s v="Evening"/>
  </r>
  <r>
    <s v="T03834"/>
    <s v="C4450"/>
    <x v="0"/>
    <x v="1"/>
    <d v="2026-01-16T19:20:00"/>
    <d v="2026-01-18T08:20:00"/>
    <x v="37"/>
    <x v="0"/>
    <s v="No"/>
    <n v="4"/>
    <s v="Yes"/>
    <n v="36.999999999941792"/>
    <s v="No"/>
    <x v="2"/>
    <n v="1.5416666666642413"/>
    <s v="Team5"/>
    <s v="Junior"/>
    <s v="Evening"/>
  </r>
  <r>
    <s v="T03835"/>
    <s v="C1615"/>
    <x v="0"/>
    <x v="2"/>
    <d v="2026-01-11T20:27:00"/>
    <d v="2026-01-13T13:27:00"/>
    <x v="25"/>
    <x v="0"/>
    <s v="No"/>
    <n v="3"/>
    <s v="Yes"/>
    <n v="41.000000000058208"/>
    <s v="No"/>
    <x v="2"/>
    <n v="1.7083333333357587"/>
    <s v="Team4"/>
    <s v="Junior"/>
    <s v="Night"/>
  </r>
  <r>
    <s v="T03836"/>
    <s v="C2129"/>
    <x v="1"/>
    <x v="0"/>
    <d v="2026-03-23T11:45:00"/>
    <d v="2026-03-23T14:45:00"/>
    <x v="10"/>
    <x v="0"/>
    <s v="No"/>
    <n v="3"/>
    <s v="Yes"/>
    <n v="3"/>
    <s v="No"/>
    <x v="1"/>
    <n v="0.125"/>
    <s v="Team1"/>
    <s v="Senior"/>
    <s v="Night"/>
  </r>
  <r>
    <s v="T03837"/>
    <s v="C2208"/>
    <x v="0"/>
    <x v="0"/>
    <d v="2026-03-12T15:37:00"/>
    <d v="2026-03-13T16:37:00"/>
    <x v="21"/>
    <x v="0"/>
    <s v="No"/>
    <n v="5"/>
    <s v="Yes"/>
    <n v="25.000000000116415"/>
    <s v="No"/>
    <x v="1"/>
    <n v="1.0416666666715173"/>
    <s v="Team4"/>
    <s v="Senior"/>
    <s v="Night"/>
  </r>
  <r>
    <s v="T03838"/>
    <s v="C1331"/>
    <x v="3"/>
    <x v="2"/>
    <d v="2026-03-30T00:43:00"/>
    <d v="2026-04-01T06:43:00"/>
    <x v="36"/>
    <x v="0"/>
    <s v="No"/>
    <n v="4"/>
    <s v="Yes"/>
    <n v="54"/>
    <s v="Yes"/>
    <x v="1"/>
    <n v="2.25"/>
    <s v="Team1"/>
    <s v="Junior"/>
    <s v="Morning"/>
  </r>
  <r>
    <s v="T03839"/>
    <s v="C2744"/>
    <x v="1"/>
    <x v="2"/>
    <d v="2026-03-29T05:19:00"/>
    <d v="2026-03-30T23:19:00"/>
    <x v="33"/>
    <x v="0"/>
    <s v="No"/>
    <n v="3"/>
    <s v="Yes"/>
    <n v="42"/>
    <s v="No"/>
    <x v="1"/>
    <n v="1.75"/>
    <s v="Team5"/>
    <s v="Junior"/>
    <s v="Night"/>
  </r>
  <r>
    <s v="T03840"/>
    <s v="C2693"/>
    <x v="2"/>
    <x v="1"/>
    <d v="2026-03-30T21:40:00"/>
    <d v="2026-04-01T17:40:00"/>
    <x v="33"/>
    <x v="1"/>
    <s v="No"/>
    <n v="4"/>
    <s v="No"/>
    <n v="43.999999999883585"/>
    <s v="No"/>
    <x v="1"/>
    <n v="1.8333333333284827"/>
    <s v="Team5"/>
    <s v="Junior"/>
    <s v="Night"/>
  </r>
  <r>
    <s v="T03841"/>
    <s v="C2944"/>
    <x v="3"/>
    <x v="1"/>
    <d v="2026-03-08T23:52:00"/>
    <d v="2026-03-09T18:52:00"/>
    <x v="9"/>
    <x v="0"/>
    <s v="No"/>
    <n v="4"/>
    <s v="Yes"/>
    <n v="19.000000000116415"/>
    <s v="No"/>
    <x v="1"/>
    <n v="0.79166666667151731"/>
    <s v="Team1"/>
    <s v="Junior"/>
    <s v="Night"/>
  </r>
  <r>
    <s v="T03842"/>
    <s v="C4520"/>
    <x v="4"/>
    <x v="1"/>
    <d v="2026-01-19T02:52:00"/>
    <d v="2026-01-21T03:52:00"/>
    <x v="34"/>
    <x v="0"/>
    <s v="No"/>
    <n v="4"/>
    <s v="Yes"/>
    <n v="49.000000000116415"/>
    <s v="Yes"/>
    <x v="2"/>
    <n v="2.0416666666715173"/>
    <s v="Team3"/>
    <s v="Senior"/>
    <s v="Night"/>
  </r>
  <r>
    <s v="T03843"/>
    <s v="C1622"/>
    <x v="1"/>
    <x v="0"/>
    <d v="2026-01-28T14:15:00"/>
    <d v="2026-01-29T03:15:00"/>
    <x v="26"/>
    <x v="0"/>
    <s v="No"/>
    <n v="4"/>
    <s v="Yes"/>
    <n v="12.999999999941792"/>
    <s v="No"/>
    <x v="2"/>
    <n v="0.54166666666424135"/>
    <s v="Team5"/>
    <s v="Senior"/>
    <s v="Night"/>
  </r>
  <r>
    <s v="T03844"/>
    <s v="C1584"/>
    <x v="1"/>
    <x v="2"/>
    <d v="2026-01-03T22:09:00"/>
    <d v="2026-01-05T22:09:00"/>
    <x v="19"/>
    <x v="0"/>
    <s v="No"/>
    <n v="5"/>
    <s v="Yes"/>
    <n v="48"/>
    <s v="No"/>
    <x v="2"/>
    <n v="2"/>
    <s v="Team5"/>
    <s v="Mid"/>
    <s v="Night"/>
  </r>
  <r>
    <s v="T03845"/>
    <s v="C3266"/>
    <x v="2"/>
    <x v="2"/>
    <d v="2026-02-26T00:21:00"/>
    <d v="2026-02-26T08:21:00"/>
    <x v="10"/>
    <x v="0"/>
    <s v="No"/>
    <n v="4"/>
    <s v="Yes"/>
    <n v="8.0000000000582077"/>
    <s v="No"/>
    <x v="0"/>
    <n v="0.33333333333575865"/>
    <s v="Team1"/>
    <s v="Senior"/>
    <s v="Night"/>
  </r>
  <r>
    <s v="T03846"/>
    <s v="C0254"/>
    <x v="4"/>
    <x v="1"/>
    <d v="2026-02-19T19:38:00"/>
    <d v="2026-02-20T18:38:00"/>
    <x v="31"/>
    <x v="0"/>
    <s v="No"/>
    <n v="4"/>
    <s v="Yes"/>
    <n v="22.999999999883585"/>
    <s v="No"/>
    <x v="0"/>
    <n v="0.95833333332848269"/>
    <s v="Team4"/>
    <s v="Senior"/>
    <s v="Evening"/>
  </r>
  <r>
    <s v="T03847"/>
    <s v="C1736"/>
    <x v="2"/>
    <x v="1"/>
    <d v="2026-01-01T15:52:00"/>
    <d v="2026-01-03T12:52:00"/>
    <x v="2"/>
    <x v="1"/>
    <s v="No"/>
    <n v="4"/>
    <s v="No"/>
    <n v="45"/>
    <s v="No"/>
    <x v="2"/>
    <n v="1.875"/>
    <s v="Team3"/>
    <s v="Senior"/>
    <s v="Evening"/>
  </r>
  <r>
    <s v="T03848"/>
    <s v="C0562"/>
    <x v="1"/>
    <x v="1"/>
    <d v="2026-01-23T21:12:00"/>
    <d v="2026-01-25T08:12:00"/>
    <x v="18"/>
    <x v="0"/>
    <s v="No"/>
    <n v="3"/>
    <s v="Yes"/>
    <n v="35.000000000058208"/>
    <s v="No"/>
    <x v="2"/>
    <n v="1.4583333333357587"/>
    <s v="Team1"/>
    <s v="Mid"/>
    <s v="Morning"/>
  </r>
  <r>
    <s v="T03849"/>
    <s v="C0570"/>
    <x v="4"/>
    <x v="0"/>
    <d v="2026-03-06T10:07:00"/>
    <d v="2026-03-06T17:07:00"/>
    <x v="27"/>
    <x v="0"/>
    <s v="No"/>
    <n v="5"/>
    <s v="Yes"/>
    <n v="6.9999999999417923"/>
    <s v="No"/>
    <x v="1"/>
    <n v="0.29166666666424135"/>
    <s v="Team1"/>
    <s v="Junior"/>
    <s v="Morning"/>
  </r>
  <r>
    <s v="T03850"/>
    <s v="C0245"/>
    <x v="1"/>
    <x v="0"/>
    <d v="2026-01-31T16:49:00"/>
    <d v="2026-02-01T05:49:00"/>
    <x v="7"/>
    <x v="0"/>
    <s v="No"/>
    <n v="4"/>
    <s v="Yes"/>
    <n v="12.999999999941792"/>
    <s v="No"/>
    <x v="2"/>
    <n v="0.54166666666424135"/>
    <s v="Team2"/>
    <s v="Junior"/>
    <s v="Night"/>
  </r>
  <r>
    <s v="T03851"/>
    <s v="C4535"/>
    <x v="2"/>
    <x v="0"/>
    <d v="2026-02-28T17:27:00"/>
    <d v="2026-03-01T17:27:00"/>
    <x v="29"/>
    <x v="0"/>
    <s v="No"/>
    <n v="3"/>
    <s v="Yes"/>
    <n v="24"/>
    <s v="No"/>
    <x v="0"/>
    <n v="1"/>
    <s v="Team3"/>
    <s v="Mid"/>
    <s v="Evening"/>
  </r>
  <r>
    <s v="T03852"/>
    <s v="C1186"/>
    <x v="4"/>
    <x v="1"/>
    <d v="2026-02-20T20:03:00"/>
    <d v="2026-02-22T14:03:00"/>
    <x v="21"/>
    <x v="0"/>
    <s v="No"/>
    <n v="4"/>
    <s v="Yes"/>
    <n v="42"/>
    <s v="No"/>
    <x v="0"/>
    <n v="1.75"/>
    <s v="Team4"/>
    <s v="Senior"/>
    <s v="Night"/>
  </r>
  <r>
    <s v="T03853"/>
    <s v="C3207"/>
    <x v="2"/>
    <x v="0"/>
    <d v="2026-01-07T23:53:00"/>
    <d v="2026-01-09T10:53:00"/>
    <x v="43"/>
    <x v="0"/>
    <s v="No"/>
    <n v="4"/>
    <s v="Yes"/>
    <n v="35.000000000058208"/>
    <s v="No"/>
    <x v="2"/>
    <n v="1.4583333333357587"/>
    <s v="Team1"/>
    <s v="Mid"/>
    <s v="Morning"/>
  </r>
  <r>
    <s v="T03854"/>
    <s v="C1847"/>
    <x v="2"/>
    <x v="0"/>
    <d v="2026-02-02T19:02:00"/>
    <d v="2026-02-03T08:02:00"/>
    <x v="34"/>
    <x v="0"/>
    <s v="No"/>
    <n v="5"/>
    <s v="Yes"/>
    <n v="12.999999999941792"/>
    <s v="No"/>
    <x v="0"/>
    <n v="0.54166666666424135"/>
    <s v="Team3"/>
    <s v="Senior"/>
    <s v="Night"/>
  </r>
  <r>
    <s v="T03855"/>
    <s v="C3213"/>
    <x v="2"/>
    <x v="2"/>
    <d v="2026-03-20T08:20:00"/>
    <d v="2026-03-22T01:20:00"/>
    <x v="38"/>
    <x v="0"/>
    <s v="No"/>
    <n v="4"/>
    <s v="Yes"/>
    <n v="41.000000000058208"/>
    <s v="No"/>
    <x v="1"/>
    <n v="1.7083333333357587"/>
    <s v="Team5"/>
    <s v="Senior"/>
    <s v="Evening"/>
  </r>
  <r>
    <s v="T03856"/>
    <s v="C1388"/>
    <x v="4"/>
    <x v="2"/>
    <d v="2026-02-23T02:06:00"/>
    <d v="2026-02-26T02:06:00"/>
    <x v="40"/>
    <x v="1"/>
    <s v="No"/>
    <n v="4"/>
    <s v="No"/>
    <n v="72"/>
    <s v="Yes"/>
    <x v="0"/>
    <n v="3"/>
    <s v="Team4"/>
    <s v="Senior"/>
    <s v="Morning"/>
  </r>
  <r>
    <s v="T03857"/>
    <s v="C1123"/>
    <x v="4"/>
    <x v="2"/>
    <d v="2026-02-15T17:50:00"/>
    <d v="2026-02-18T20:50:00"/>
    <x v="13"/>
    <x v="2"/>
    <s v="No"/>
    <n v="4"/>
    <s v="No"/>
    <n v="75"/>
    <s v="Yes"/>
    <x v="0"/>
    <n v="3.125"/>
    <s v="Team5"/>
    <s v="Junior"/>
    <s v="Evening"/>
  </r>
  <r>
    <s v="T03858"/>
    <s v="C0386"/>
    <x v="3"/>
    <x v="1"/>
    <d v="2026-01-09T20:24:00"/>
    <d v="2026-01-11T05:24:00"/>
    <x v="47"/>
    <x v="0"/>
    <s v="No"/>
    <n v="3"/>
    <s v="Yes"/>
    <n v="33"/>
    <s v="No"/>
    <x v="2"/>
    <n v="1.375"/>
    <s v="Team4"/>
    <s v="Senior"/>
    <s v="Night"/>
  </r>
  <r>
    <s v="T03859"/>
    <s v="C3050"/>
    <x v="0"/>
    <x v="0"/>
    <d v="2026-01-13T17:42:00"/>
    <d v="2026-01-14T16:42:00"/>
    <x v="25"/>
    <x v="1"/>
    <s v="No"/>
    <n v="5"/>
    <s v="No"/>
    <n v="22.999999999883585"/>
    <s v="No"/>
    <x v="2"/>
    <n v="0.95833333332848269"/>
    <s v="Team4"/>
    <s v="Junior"/>
    <s v="Night"/>
  </r>
  <r>
    <s v="T03860"/>
    <s v="C1902"/>
    <x v="2"/>
    <x v="2"/>
    <d v="2026-01-06T21:25:00"/>
    <d v="2026-01-09T12:25:00"/>
    <x v="38"/>
    <x v="0"/>
    <s v="No"/>
    <n v="5"/>
    <s v="Yes"/>
    <n v="63"/>
    <s v="Yes"/>
    <x v="2"/>
    <n v="2.625"/>
    <s v="Team5"/>
    <s v="Senior"/>
    <s v="Evening"/>
  </r>
  <r>
    <s v="T03861"/>
    <s v="C2251"/>
    <x v="4"/>
    <x v="0"/>
    <d v="2026-02-06T04:42:00"/>
    <d v="2026-02-06T23:42:00"/>
    <x v="48"/>
    <x v="0"/>
    <s v="No"/>
    <n v="4"/>
    <s v="Yes"/>
    <n v="19.000000000116415"/>
    <s v="No"/>
    <x v="0"/>
    <n v="0.79166666667151731"/>
    <s v="Team1"/>
    <s v="Mid"/>
    <s v="Morning"/>
  </r>
  <r>
    <s v="T03862"/>
    <s v="C3120"/>
    <x v="2"/>
    <x v="2"/>
    <d v="2026-03-20T16:42:00"/>
    <d v="2026-03-23T00:42:00"/>
    <x v="44"/>
    <x v="0"/>
    <s v="No"/>
    <n v="4"/>
    <s v="Yes"/>
    <n v="56.000000000058208"/>
    <s v="Yes"/>
    <x v="1"/>
    <n v="2.3333333333357587"/>
    <s v="Team3"/>
    <s v="Senior"/>
    <s v="Evening"/>
  </r>
  <r>
    <s v="T03863"/>
    <s v="C0746"/>
    <x v="4"/>
    <x v="2"/>
    <d v="2026-01-18T22:14:00"/>
    <d v="2026-01-21T05:14:00"/>
    <x v="25"/>
    <x v="0"/>
    <s v="No"/>
    <n v="4"/>
    <s v="Yes"/>
    <n v="54.999999999941792"/>
    <s v="Yes"/>
    <x v="2"/>
    <n v="2.2916666666642413"/>
    <s v="Team4"/>
    <s v="Junior"/>
    <s v="Night"/>
  </r>
  <r>
    <s v="T03864"/>
    <s v="C0352"/>
    <x v="2"/>
    <x v="1"/>
    <d v="2026-03-19T14:44:00"/>
    <d v="2026-03-21T05:44:00"/>
    <x v="39"/>
    <x v="0"/>
    <s v="No"/>
    <n v="3"/>
    <s v="Yes"/>
    <n v="39"/>
    <s v="No"/>
    <x v="1"/>
    <n v="1.625"/>
    <s v="Team5"/>
    <s v="Junior"/>
    <s v="Evening"/>
  </r>
  <r>
    <s v="T03865"/>
    <s v="C3127"/>
    <x v="4"/>
    <x v="1"/>
    <d v="2026-03-29T06:30:00"/>
    <d v="2026-03-31T04:30:00"/>
    <x v="15"/>
    <x v="0"/>
    <s v="No"/>
    <n v="5"/>
    <s v="Yes"/>
    <n v="45.999999999941792"/>
    <s v="No"/>
    <x v="1"/>
    <n v="1.9166666666642413"/>
    <s v="Team5"/>
    <s v="Junior"/>
    <s v="Evening"/>
  </r>
  <r>
    <s v="T03866"/>
    <s v="C3886"/>
    <x v="3"/>
    <x v="2"/>
    <d v="2026-01-02T23:05:00"/>
    <d v="2026-01-04T03:05:00"/>
    <x v="6"/>
    <x v="0"/>
    <s v="No"/>
    <n v="3"/>
    <s v="Yes"/>
    <n v="27.999999999941792"/>
    <s v="No"/>
    <x v="2"/>
    <n v="1.1666666666642413"/>
    <s v="Team3"/>
    <s v="Mid"/>
    <s v="Night"/>
  </r>
  <r>
    <s v="T03867"/>
    <s v="C3341"/>
    <x v="2"/>
    <x v="1"/>
    <d v="2026-03-14T23:37:00"/>
    <d v="2026-03-16T19:37:00"/>
    <x v="42"/>
    <x v="0"/>
    <s v="No"/>
    <n v="5"/>
    <s v="Yes"/>
    <n v="44.000000000058208"/>
    <s v="No"/>
    <x v="1"/>
    <n v="1.8333333333357587"/>
    <s v="Team1"/>
    <s v="Senior"/>
    <s v="Evening"/>
  </r>
  <r>
    <s v="T03868"/>
    <s v="C3568"/>
    <x v="2"/>
    <x v="2"/>
    <d v="2026-01-08T14:29:00"/>
    <d v="2026-01-09T20:29:00"/>
    <x v="17"/>
    <x v="0"/>
    <s v="No"/>
    <n v="4"/>
    <s v="Yes"/>
    <n v="30"/>
    <s v="No"/>
    <x v="2"/>
    <n v="1.25"/>
    <s v="Team2"/>
    <s v="Junior"/>
    <s v="Night"/>
  </r>
  <r>
    <s v="T03869"/>
    <s v="C2756"/>
    <x v="4"/>
    <x v="2"/>
    <d v="2026-03-27T10:36:00"/>
    <d v="2026-03-30T16:36:00"/>
    <x v="4"/>
    <x v="0"/>
    <s v="No"/>
    <n v="4"/>
    <s v="Yes"/>
    <n v="78"/>
    <s v="Yes"/>
    <x v="1"/>
    <n v="3.25"/>
    <s v="Team5"/>
    <s v="Senior"/>
    <s v="Evening"/>
  </r>
  <r>
    <s v="T03870"/>
    <s v="C0563"/>
    <x v="0"/>
    <x v="1"/>
    <d v="2026-03-18T09:28:00"/>
    <d v="2026-03-20T12:28:00"/>
    <x v="45"/>
    <x v="0"/>
    <s v="No"/>
    <n v="1"/>
    <s v="Yes"/>
    <n v="51"/>
    <s v="Yes"/>
    <x v="1"/>
    <n v="2.125"/>
    <s v="Team4"/>
    <s v="Mid"/>
    <s v="Morning"/>
  </r>
  <r>
    <s v="T03871"/>
    <s v="C1651"/>
    <x v="2"/>
    <x v="2"/>
    <d v="2026-01-04T23:54:00"/>
    <d v="2026-01-08T06:54:00"/>
    <x v="6"/>
    <x v="2"/>
    <s v="No"/>
    <n v="5"/>
    <s v="No"/>
    <n v="78.999999999941792"/>
    <s v="Yes"/>
    <x v="2"/>
    <n v="3.2916666666642413"/>
    <s v="Team3"/>
    <s v="Mid"/>
    <s v="Night"/>
  </r>
  <r>
    <s v="T03872"/>
    <s v="C1880"/>
    <x v="1"/>
    <x v="0"/>
    <d v="2026-03-03T08:37:00"/>
    <d v="2026-03-04T09:37:00"/>
    <x v="31"/>
    <x v="0"/>
    <s v="No"/>
    <n v="5"/>
    <s v="Yes"/>
    <n v="24.999999999941792"/>
    <s v="No"/>
    <x v="1"/>
    <n v="1.0416666666642413"/>
    <s v="Team4"/>
    <s v="Senior"/>
    <s v="Evening"/>
  </r>
  <r>
    <s v="T03873"/>
    <s v="C3816"/>
    <x v="1"/>
    <x v="2"/>
    <d v="2026-03-11T21:27:00"/>
    <d v="2026-03-13T20:27:00"/>
    <x v="31"/>
    <x v="0"/>
    <s v="No"/>
    <n v="4"/>
    <s v="Yes"/>
    <n v="46.999999999883585"/>
    <s v="No"/>
    <x v="1"/>
    <n v="1.9583333333284827"/>
    <s v="Team4"/>
    <s v="Senior"/>
    <s v="Evening"/>
  </r>
  <r>
    <s v="T03874"/>
    <s v="C0760"/>
    <x v="0"/>
    <x v="0"/>
    <d v="2026-03-26T13:34:00"/>
    <d v="2026-03-27T23:34:00"/>
    <x v="13"/>
    <x v="0"/>
    <s v="No"/>
    <n v="5"/>
    <s v="Yes"/>
    <n v="33.999999999941792"/>
    <s v="No"/>
    <x v="1"/>
    <n v="1.4166666666642413"/>
    <s v="Team5"/>
    <s v="Junior"/>
    <s v="Evening"/>
  </r>
  <r>
    <s v="T03875"/>
    <s v="C0381"/>
    <x v="3"/>
    <x v="1"/>
    <d v="2026-02-09T07:34:00"/>
    <d v="2026-02-11T10:34:00"/>
    <x v="16"/>
    <x v="1"/>
    <s v="No"/>
    <n v="3"/>
    <s v="No"/>
    <n v="51"/>
    <s v="Yes"/>
    <x v="0"/>
    <n v="2.125"/>
    <s v="Team3"/>
    <s v="Junior"/>
    <s v="Evening"/>
  </r>
  <r>
    <s v="T03876"/>
    <s v="C2762"/>
    <x v="2"/>
    <x v="0"/>
    <d v="2026-03-06T19:31:00"/>
    <d v="2026-03-08T11:31:00"/>
    <x v="24"/>
    <x v="0"/>
    <s v="No"/>
    <n v="3"/>
    <s v="Yes"/>
    <n v="39.999999999941792"/>
    <s v="No"/>
    <x v="1"/>
    <n v="1.6666666666642413"/>
    <s v="Team4"/>
    <s v="Mid"/>
    <s v="Night"/>
  </r>
  <r>
    <s v="T03877"/>
    <s v="C3935"/>
    <x v="0"/>
    <x v="2"/>
    <d v="2026-02-27T21:48:00"/>
    <d v="2026-02-28T23:48:00"/>
    <x v="7"/>
    <x v="1"/>
    <s v="No"/>
    <n v="4"/>
    <s v="No"/>
    <n v="26.000000000058208"/>
    <s v="No"/>
    <x v="0"/>
    <n v="1.0833333333357587"/>
    <s v="Team2"/>
    <s v="Junior"/>
    <s v="Night"/>
  </r>
  <r>
    <s v="T03878"/>
    <s v="C0593"/>
    <x v="2"/>
    <x v="1"/>
    <d v="2026-01-20T15:19:00"/>
    <d v="2026-01-21T04:19:00"/>
    <x v="48"/>
    <x v="2"/>
    <s v="No"/>
    <n v="4"/>
    <s v="No"/>
    <n v="12.999999999941792"/>
    <s v="No"/>
    <x v="2"/>
    <n v="0.54166666666424135"/>
    <s v="Team1"/>
    <s v="Mid"/>
    <s v="Morning"/>
  </r>
  <r>
    <s v="T03879"/>
    <s v="C3524"/>
    <x v="4"/>
    <x v="2"/>
    <d v="2026-01-22T17:45:00"/>
    <d v="2026-01-26T09:45:00"/>
    <x v="48"/>
    <x v="0"/>
    <s v="No"/>
    <n v="5"/>
    <s v="Yes"/>
    <n v="87.999999999941792"/>
    <s v="Yes"/>
    <x v="2"/>
    <n v="3.6666666666642413"/>
    <s v="Team1"/>
    <s v="Mid"/>
    <s v="Morning"/>
  </r>
  <r>
    <s v="T03880"/>
    <s v="C3833"/>
    <x v="1"/>
    <x v="1"/>
    <d v="2026-01-24T09:33:00"/>
    <d v="2026-01-24T16:33:00"/>
    <x v="7"/>
    <x v="0"/>
    <s v="No"/>
    <n v="3"/>
    <s v="Yes"/>
    <n v="6.9999999999417923"/>
    <s v="No"/>
    <x v="2"/>
    <n v="0.29166666666424135"/>
    <s v="Team2"/>
    <s v="Junior"/>
    <s v="Night"/>
  </r>
  <r>
    <s v="T03881"/>
    <s v="C4656"/>
    <x v="3"/>
    <x v="2"/>
    <d v="2026-02-14T06:05:00"/>
    <d v="2026-02-16T14:05:00"/>
    <x v="34"/>
    <x v="0"/>
    <s v="No"/>
    <n v="4"/>
    <s v="Yes"/>
    <n v="56.000000000058208"/>
    <s v="Yes"/>
    <x v="0"/>
    <n v="2.3333333333357587"/>
    <s v="Team3"/>
    <s v="Senior"/>
    <s v="Night"/>
  </r>
  <r>
    <s v="T03882"/>
    <s v="C0651"/>
    <x v="1"/>
    <x v="2"/>
    <d v="2026-03-04T05:41:00"/>
    <d v="2026-03-08T04:41:00"/>
    <x v="14"/>
    <x v="1"/>
    <s v="No"/>
    <n v="4"/>
    <s v="No"/>
    <n v="95.000000000058208"/>
    <s v="Yes"/>
    <x v="1"/>
    <n v="3.9583333333357587"/>
    <s v="Team4"/>
    <s v="Senior"/>
    <s v="Night"/>
  </r>
  <r>
    <s v="T03883"/>
    <s v="C1716"/>
    <x v="0"/>
    <x v="1"/>
    <d v="2026-01-09T07:59:00"/>
    <d v="2026-01-11T07:59:00"/>
    <x v="37"/>
    <x v="0"/>
    <s v="No"/>
    <n v="3"/>
    <s v="Yes"/>
    <n v="48"/>
    <s v="No"/>
    <x v="2"/>
    <n v="2"/>
    <s v="Team5"/>
    <s v="Junior"/>
    <s v="Evening"/>
  </r>
  <r>
    <s v="T03884"/>
    <s v="C2730"/>
    <x v="2"/>
    <x v="2"/>
    <d v="2026-03-27T04:27:00"/>
    <d v="2026-03-29T15:27:00"/>
    <x v="16"/>
    <x v="0"/>
    <s v="No"/>
    <n v="4"/>
    <s v="Yes"/>
    <n v="59.000000000058208"/>
    <s v="Yes"/>
    <x v="1"/>
    <n v="2.4583333333357587"/>
    <s v="Team3"/>
    <s v="Junior"/>
    <s v="Evening"/>
  </r>
  <r>
    <s v="T03885"/>
    <s v="C1920"/>
    <x v="3"/>
    <x v="1"/>
    <d v="2026-03-06T09:22:00"/>
    <d v="2026-03-06T19:22:00"/>
    <x v="29"/>
    <x v="0"/>
    <s v="No"/>
    <n v="3"/>
    <s v="Yes"/>
    <n v="9.9999999999417923"/>
    <s v="No"/>
    <x v="1"/>
    <n v="0.41666666666424135"/>
    <s v="Team3"/>
    <s v="Mid"/>
    <s v="Evening"/>
  </r>
  <r>
    <s v="T03886"/>
    <s v="C1676"/>
    <x v="1"/>
    <x v="1"/>
    <d v="2026-01-09T14:57:00"/>
    <d v="2026-01-11T03:57:00"/>
    <x v="36"/>
    <x v="1"/>
    <s v="No"/>
    <n v="5"/>
    <s v="No"/>
    <n v="36.999999999941792"/>
    <s v="No"/>
    <x v="2"/>
    <n v="1.5416666666642413"/>
    <s v="Team1"/>
    <s v="Junior"/>
    <s v="Morning"/>
  </r>
  <r>
    <s v="T03887"/>
    <s v="C4693"/>
    <x v="4"/>
    <x v="2"/>
    <d v="2026-03-27T14:49:00"/>
    <d v="2026-03-27T20:49:00"/>
    <x v="40"/>
    <x v="0"/>
    <s v="No"/>
    <n v="4"/>
    <s v="Yes"/>
    <n v="6"/>
    <s v="No"/>
    <x v="1"/>
    <n v="0.25"/>
    <s v="Team4"/>
    <s v="Senior"/>
    <s v="Morning"/>
  </r>
  <r>
    <s v="T03888"/>
    <s v="C0751"/>
    <x v="4"/>
    <x v="0"/>
    <d v="2026-01-22T13:32:00"/>
    <d v="2026-01-24T04:32:00"/>
    <x v="0"/>
    <x v="1"/>
    <s v="No"/>
    <n v="5"/>
    <s v="No"/>
    <n v="39"/>
    <s v="No"/>
    <x v="2"/>
    <n v="1.625"/>
    <s v="Team1"/>
    <s v="Senior"/>
    <s v="Morning"/>
  </r>
  <r>
    <s v="T03889"/>
    <s v="C4925"/>
    <x v="2"/>
    <x v="1"/>
    <d v="2026-02-21T22:55:00"/>
    <d v="2026-02-22T09:55:00"/>
    <x v="32"/>
    <x v="0"/>
    <s v="No"/>
    <n v="4"/>
    <s v="Yes"/>
    <n v="11.000000000058208"/>
    <s v="No"/>
    <x v="0"/>
    <n v="0.45833333333575865"/>
    <s v="Team3"/>
    <s v="Mid"/>
    <s v="Evening"/>
  </r>
  <r>
    <s v="T03890"/>
    <s v="C1514"/>
    <x v="4"/>
    <x v="0"/>
    <d v="2026-01-19T19:49:00"/>
    <d v="2026-01-21T13:49:00"/>
    <x v="45"/>
    <x v="0"/>
    <s v="No"/>
    <n v="2"/>
    <s v="Yes"/>
    <n v="42"/>
    <s v="No"/>
    <x v="2"/>
    <n v="1.75"/>
    <s v="Team4"/>
    <s v="Mid"/>
    <s v="Morning"/>
  </r>
  <r>
    <s v="T03891"/>
    <s v="C1861"/>
    <x v="1"/>
    <x v="2"/>
    <d v="2026-02-22T11:31:00"/>
    <d v="2026-02-23T18:31:00"/>
    <x v="8"/>
    <x v="0"/>
    <s v="No"/>
    <n v="4"/>
    <s v="Yes"/>
    <n v="30.999999999941792"/>
    <s v="No"/>
    <x v="0"/>
    <n v="1.2916666666642413"/>
    <s v="Team5"/>
    <s v="Senior"/>
    <s v="Morning"/>
  </r>
  <r>
    <s v="T03892"/>
    <s v="C2229"/>
    <x v="4"/>
    <x v="2"/>
    <d v="2026-01-02T14:24:00"/>
    <d v="2026-01-06T10:24:00"/>
    <x v="20"/>
    <x v="0"/>
    <s v="No"/>
    <n v="4"/>
    <s v="Yes"/>
    <n v="92.000000000058208"/>
    <s v="Yes"/>
    <x v="2"/>
    <n v="3.8333333333357587"/>
    <s v="Team4"/>
    <s v="Junior"/>
    <s v="Evening"/>
  </r>
  <r>
    <s v="T03893"/>
    <s v="C3270"/>
    <x v="4"/>
    <x v="0"/>
    <d v="2026-02-06T05:36:00"/>
    <d v="2026-02-06T23:36:00"/>
    <x v="8"/>
    <x v="0"/>
    <s v="No"/>
    <n v="3"/>
    <s v="Yes"/>
    <n v="18"/>
    <s v="No"/>
    <x v="0"/>
    <n v="0.75"/>
    <s v="Team5"/>
    <s v="Senior"/>
    <s v="Morning"/>
  </r>
  <r>
    <s v="T03894"/>
    <s v="C1050"/>
    <x v="4"/>
    <x v="1"/>
    <d v="2026-01-25T19:34:00"/>
    <d v="2026-01-28T17:34:00"/>
    <x v="47"/>
    <x v="1"/>
    <s v="No"/>
    <n v="5"/>
    <s v="No"/>
    <n v="69.999999999941792"/>
    <s v="Yes"/>
    <x v="2"/>
    <n v="2.9166666666642413"/>
    <s v="Team4"/>
    <s v="Senior"/>
    <s v="Night"/>
  </r>
  <r>
    <s v="T03895"/>
    <s v="C3717"/>
    <x v="2"/>
    <x v="0"/>
    <d v="2026-03-24T04:56:00"/>
    <d v="2026-03-25T16:56:00"/>
    <x v="36"/>
    <x v="0"/>
    <s v="No"/>
    <n v="5"/>
    <s v="Yes"/>
    <n v="36"/>
    <s v="No"/>
    <x v="1"/>
    <n v="1.5"/>
    <s v="Team1"/>
    <s v="Junior"/>
    <s v="Morning"/>
  </r>
  <r>
    <s v="T03896"/>
    <s v="C0573"/>
    <x v="4"/>
    <x v="2"/>
    <d v="2026-01-08T14:00:00"/>
    <d v="2026-01-10T16:00:00"/>
    <x v="41"/>
    <x v="0"/>
    <s v="No"/>
    <n v="5"/>
    <s v="Yes"/>
    <n v="49.999999999883585"/>
    <s v="Yes"/>
    <x v="2"/>
    <n v="2.0833333333284827"/>
    <s v="Team5"/>
    <s v="Senior"/>
    <s v="Night"/>
  </r>
  <r>
    <s v="T03897"/>
    <s v="C1384"/>
    <x v="0"/>
    <x v="1"/>
    <d v="2026-01-24T19:25:00"/>
    <d v="2026-01-26T11:25:00"/>
    <x v="12"/>
    <x v="0"/>
    <s v="Yes"/>
    <n v="3"/>
    <s v="Yes"/>
    <n v="39.999999999941792"/>
    <s v="No"/>
    <x v="2"/>
    <n v="1.6666666666642413"/>
    <s v="Team1"/>
    <s v="Junior"/>
    <s v="Morning"/>
  </r>
  <r>
    <s v="T03898"/>
    <s v="C3892"/>
    <x v="3"/>
    <x v="2"/>
    <d v="2026-01-18T03:04:00"/>
    <d v="2026-01-18T16:04:00"/>
    <x v="33"/>
    <x v="0"/>
    <s v="No"/>
    <n v="5"/>
    <s v="Yes"/>
    <n v="12.999999999941792"/>
    <s v="No"/>
    <x v="2"/>
    <n v="0.54166666666424135"/>
    <s v="Team5"/>
    <s v="Junior"/>
    <s v="Night"/>
  </r>
  <r>
    <s v="T03899"/>
    <s v="C1256"/>
    <x v="4"/>
    <x v="0"/>
    <d v="2026-02-23T08:46:00"/>
    <d v="2026-02-24T22:46:00"/>
    <x v="42"/>
    <x v="0"/>
    <s v="No"/>
    <n v="4"/>
    <s v="Yes"/>
    <n v="38.000000000058208"/>
    <s v="No"/>
    <x v="0"/>
    <n v="1.5833333333357587"/>
    <s v="Team1"/>
    <s v="Senior"/>
    <s v="Evening"/>
  </r>
  <r>
    <s v="T03900"/>
    <s v="C2378"/>
    <x v="0"/>
    <x v="2"/>
    <d v="2026-02-04T14:08:00"/>
    <d v="2026-02-07T02:08:00"/>
    <x v="37"/>
    <x v="0"/>
    <s v="No"/>
    <n v="4"/>
    <s v="Yes"/>
    <n v="60"/>
    <s v="Yes"/>
    <x v="0"/>
    <n v="2.5"/>
    <s v="Team5"/>
    <s v="Junior"/>
    <s v="Evening"/>
  </r>
  <r>
    <s v="T03901"/>
    <s v="C3085"/>
    <x v="3"/>
    <x v="0"/>
    <d v="2026-02-07T01:04:00"/>
    <d v="2026-02-08T18:04:00"/>
    <x v="2"/>
    <x v="0"/>
    <s v="No"/>
    <n v="4"/>
    <s v="Yes"/>
    <n v="41.000000000058208"/>
    <s v="No"/>
    <x v="0"/>
    <n v="1.7083333333357587"/>
    <s v="Team3"/>
    <s v="Senior"/>
    <s v="Evening"/>
  </r>
  <r>
    <s v="T03902"/>
    <s v="C1505"/>
    <x v="2"/>
    <x v="0"/>
    <d v="2026-01-18T20:32:00"/>
    <d v="2026-01-20T08:32:00"/>
    <x v="6"/>
    <x v="0"/>
    <s v="Yes"/>
    <n v="4"/>
    <s v="Yes"/>
    <n v="36"/>
    <s v="No"/>
    <x v="2"/>
    <n v="1.5"/>
    <s v="Team3"/>
    <s v="Mid"/>
    <s v="Night"/>
  </r>
  <r>
    <s v="T03903"/>
    <s v="C3160"/>
    <x v="1"/>
    <x v="0"/>
    <d v="2026-03-16T01:35:00"/>
    <d v="2026-03-16T19:35:00"/>
    <x v="31"/>
    <x v="0"/>
    <s v="No"/>
    <n v="5"/>
    <s v="Yes"/>
    <n v="18"/>
    <s v="No"/>
    <x v="1"/>
    <n v="0.75"/>
    <s v="Team4"/>
    <s v="Senior"/>
    <s v="Evening"/>
  </r>
  <r>
    <s v="T03904"/>
    <s v="C1090"/>
    <x v="1"/>
    <x v="0"/>
    <d v="2026-03-10T13:14:00"/>
    <d v="2026-03-11T07:14:00"/>
    <x v="28"/>
    <x v="0"/>
    <s v="No"/>
    <n v="4"/>
    <s v="Yes"/>
    <n v="18"/>
    <s v="No"/>
    <x v="1"/>
    <n v="0.75"/>
    <s v="Team3"/>
    <s v="Mid"/>
    <s v="Night"/>
  </r>
  <r>
    <s v="T03905"/>
    <s v="C2985"/>
    <x v="4"/>
    <x v="1"/>
    <d v="2026-02-28T09:08:00"/>
    <d v="2026-03-02T05:08:00"/>
    <x v="4"/>
    <x v="0"/>
    <s v="No"/>
    <n v="4"/>
    <s v="Yes"/>
    <n v="43.999999999883585"/>
    <s v="No"/>
    <x v="0"/>
    <n v="1.8333333333284827"/>
    <s v="Team5"/>
    <s v="Senior"/>
    <s v="Evening"/>
  </r>
  <r>
    <s v="T03906"/>
    <s v="C4356"/>
    <x v="1"/>
    <x v="0"/>
    <d v="2026-01-09T11:03:00"/>
    <d v="2026-01-10T16:03:00"/>
    <x v="48"/>
    <x v="0"/>
    <s v="No"/>
    <n v="4"/>
    <s v="Yes"/>
    <n v="28.999999999883585"/>
    <s v="No"/>
    <x v="2"/>
    <n v="1.2083333333284827"/>
    <s v="Team1"/>
    <s v="Mid"/>
    <s v="Morning"/>
  </r>
  <r>
    <s v="T03907"/>
    <s v="C3649"/>
    <x v="1"/>
    <x v="2"/>
    <d v="2026-01-06T21:29:00"/>
    <d v="2026-01-09T13:29:00"/>
    <x v="38"/>
    <x v="0"/>
    <s v="No"/>
    <n v="3"/>
    <s v="Yes"/>
    <n v="63.999999999941792"/>
    <s v="Yes"/>
    <x v="2"/>
    <n v="2.6666666666642413"/>
    <s v="Team5"/>
    <s v="Senior"/>
    <s v="Evening"/>
  </r>
  <r>
    <s v="T03908"/>
    <s v="C2496"/>
    <x v="0"/>
    <x v="2"/>
    <d v="2026-03-12T08:48:00"/>
    <d v="2026-03-14T21:48:00"/>
    <x v="24"/>
    <x v="0"/>
    <s v="No"/>
    <n v="4"/>
    <s v="Yes"/>
    <n v="60.999999999941792"/>
    <s v="Yes"/>
    <x v="1"/>
    <n v="2.5416666666642413"/>
    <s v="Team4"/>
    <s v="Mid"/>
    <s v="Night"/>
  </r>
  <r>
    <s v="T03909"/>
    <s v="C1793"/>
    <x v="4"/>
    <x v="0"/>
    <d v="2026-02-15T06:10:00"/>
    <d v="2026-02-15T15:10:00"/>
    <x v="21"/>
    <x v="0"/>
    <s v="No"/>
    <n v="3"/>
    <s v="Yes"/>
    <n v="9"/>
    <s v="No"/>
    <x v="0"/>
    <n v="0.375"/>
    <s v="Team4"/>
    <s v="Senior"/>
    <s v="Night"/>
  </r>
  <r>
    <s v="T03910"/>
    <s v="C1084"/>
    <x v="3"/>
    <x v="0"/>
    <d v="2026-02-15T11:31:00"/>
    <d v="2026-02-15T16:31:00"/>
    <x v="7"/>
    <x v="0"/>
    <s v="No"/>
    <n v="5"/>
    <s v="Yes"/>
    <n v="5.0000000000582077"/>
    <s v="No"/>
    <x v="0"/>
    <n v="0.20833333333575865"/>
    <s v="Team2"/>
    <s v="Junior"/>
    <s v="Night"/>
  </r>
  <r>
    <s v="T03911"/>
    <s v="C0883"/>
    <x v="1"/>
    <x v="0"/>
    <d v="2026-02-01T08:07:00"/>
    <d v="2026-02-02T04:07:00"/>
    <x v="27"/>
    <x v="0"/>
    <s v="No"/>
    <n v="3"/>
    <s v="Yes"/>
    <n v="20.000000000058208"/>
    <s v="No"/>
    <x v="0"/>
    <n v="0.83333333333575865"/>
    <s v="Team1"/>
    <s v="Junior"/>
    <s v="Morning"/>
  </r>
  <r>
    <s v="T03912"/>
    <s v="C0619"/>
    <x v="3"/>
    <x v="1"/>
    <d v="2026-03-01T23:19:00"/>
    <d v="2026-03-03T03:19:00"/>
    <x v="43"/>
    <x v="1"/>
    <s v="No"/>
    <n v="4"/>
    <s v="No"/>
    <n v="27.999999999941792"/>
    <s v="No"/>
    <x v="1"/>
    <n v="1.1666666666642413"/>
    <s v="Team1"/>
    <s v="Mid"/>
    <s v="Morning"/>
  </r>
  <r>
    <s v="T03913"/>
    <s v="C3543"/>
    <x v="1"/>
    <x v="2"/>
    <d v="2026-01-06T08:24:00"/>
    <d v="2026-01-06T23:24:00"/>
    <x v="15"/>
    <x v="0"/>
    <s v="No"/>
    <n v="3"/>
    <s v="Yes"/>
    <n v="15"/>
    <s v="No"/>
    <x v="2"/>
    <n v="0.625"/>
    <s v="Team5"/>
    <s v="Junior"/>
    <s v="Evening"/>
  </r>
  <r>
    <s v="T03914"/>
    <s v="C1128"/>
    <x v="1"/>
    <x v="0"/>
    <d v="2026-02-26T19:29:00"/>
    <d v="2026-02-27T20:29:00"/>
    <x v="46"/>
    <x v="0"/>
    <s v="No"/>
    <n v="5"/>
    <s v="Yes"/>
    <n v="25.000000000116415"/>
    <s v="No"/>
    <x v="0"/>
    <n v="1.0416666666715173"/>
    <s v="Team5"/>
    <s v="Senior"/>
    <s v="Evening"/>
  </r>
  <r>
    <s v="T03915"/>
    <s v="C1790"/>
    <x v="0"/>
    <x v="2"/>
    <d v="2026-01-18T02:15:00"/>
    <d v="2026-01-19T13:15:00"/>
    <x v="34"/>
    <x v="0"/>
    <s v="No"/>
    <n v="4"/>
    <s v="Yes"/>
    <n v="35.000000000058208"/>
    <s v="No"/>
    <x v="2"/>
    <n v="1.4583333333357587"/>
    <s v="Team3"/>
    <s v="Senior"/>
    <s v="Night"/>
  </r>
  <r>
    <s v="T03916"/>
    <s v="C3855"/>
    <x v="4"/>
    <x v="1"/>
    <d v="2026-03-15T18:53:00"/>
    <d v="2026-03-16T01:53:00"/>
    <x v="27"/>
    <x v="0"/>
    <s v="Yes"/>
    <n v="3"/>
    <s v="Yes"/>
    <n v="6.9999999999417923"/>
    <s v="No"/>
    <x v="1"/>
    <n v="0.29166666666424135"/>
    <s v="Team1"/>
    <s v="Junior"/>
    <s v="Morning"/>
  </r>
  <r>
    <s v="T03917"/>
    <s v="C4955"/>
    <x v="4"/>
    <x v="2"/>
    <d v="2026-02-02T01:14:00"/>
    <d v="2026-02-05T02:14:00"/>
    <x v="21"/>
    <x v="0"/>
    <s v="No"/>
    <n v="4"/>
    <s v="Yes"/>
    <n v="72.999999999941792"/>
    <s v="Yes"/>
    <x v="0"/>
    <n v="3.0416666666642413"/>
    <s v="Team4"/>
    <s v="Senior"/>
    <s v="Night"/>
  </r>
  <r>
    <s v="T03918"/>
    <s v="C3440"/>
    <x v="2"/>
    <x v="1"/>
    <d v="2026-01-17T19:05:00"/>
    <d v="2026-01-18T12:05:00"/>
    <x v="15"/>
    <x v="0"/>
    <s v="No"/>
    <n v="5"/>
    <s v="Yes"/>
    <n v="16.999999999883585"/>
    <s v="No"/>
    <x v="2"/>
    <n v="0.70833333332848269"/>
    <s v="Team5"/>
    <s v="Junior"/>
    <s v="Evening"/>
  </r>
  <r>
    <s v="T03919"/>
    <s v="C2074"/>
    <x v="3"/>
    <x v="1"/>
    <d v="2026-01-12T08:12:00"/>
    <d v="2026-01-14T00:12:00"/>
    <x v="41"/>
    <x v="0"/>
    <s v="Yes"/>
    <n v="3"/>
    <s v="Yes"/>
    <n v="39.999999999941792"/>
    <s v="No"/>
    <x v="2"/>
    <n v="1.6666666666642413"/>
    <s v="Team5"/>
    <s v="Senior"/>
    <s v="Night"/>
  </r>
  <r>
    <s v="T03920"/>
    <s v="C1900"/>
    <x v="4"/>
    <x v="0"/>
    <d v="2026-01-02T10:25:00"/>
    <d v="2026-01-03T09:25:00"/>
    <x v="14"/>
    <x v="0"/>
    <s v="No"/>
    <n v="2"/>
    <s v="Yes"/>
    <n v="22.999999999883585"/>
    <s v="No"/>
    <x v="2"/>
    <n v="0.95833333332848269"/>
    <s v="Team4"/>
    <s v="Senior"/>
    <s v="Night"/>
  </r>
  <r>
    <s v="T03921"/>
    <s v="C4335"/>
    <x v="2"/>
    <x v="0"/>
    <d v="2026-02-20T16:03:00"/>
    <d v="2026-02-22T13:03:00"/>
    <x v="23"/>
    <x v="0"/>
    <s v="No"/>
    <n v="5"/>
    <s v="Yes"/>
    <n v="45"/>
    <s v="No"/>
    <x v="0"/>
    <n v="1.875"/>
    <s v="Team1"/>
    <s v="Junior"/>
    <s v="Morning"/>
  </r>
  <r>
    <s v="T03922"/>
    <s v="C1778"/>
    <x v="4"/>
    <x v="0"/>
    <d v="2026-03-16T20:24:00"/>
    <d v="2026-03-17T12:24:00"/>
    <x v="26"/>
    <x v="0"/>
    <s v="Yes"/>
    <n v="2"/>
    <s v="Yes"/>
    <n v="16.000000000116415"/>
    <s v="No"/>
    <x v="1"/>
    <n v="0.66666666667151731"/>
    <s v="Team5"/>
    <s v="Senior"/>
    <s v="Night"/>
  </r>
  <r>
    <s v="T03923"/>
    <s v="C2103"/>
    <x v="3"/>
    <x v="0"/>
    <d v="2026-01-07T21:58:00"/>
    <d v="2026-01-08T17:58:00"/>
    <x v="25"/>
    <x v="0"/>
    <s v="Yes"/>
    <n v="3"/>
    <s v="Yes"/>
    <n v="20.000000000058208"/>
    <s v="No"/>
    <x v="2"/>
    <n v="0.83333333333575865"/>
    <s v="Team4"/>
    <s v="Junior"/>
    <s v="Night"/>
  </r>
  <r>
    <s v="T03924"/>
    <s v="C1075"/>
    <x v="4"/>
    <x v="0"/>
    <d v="2026-02-26T16:18:00"/>
    <d v="2026-02-28T13:18:00"/>
    <x v="13"/>
    <x v="1"/>
    <s v="Yes"/>
    <n v="2"/>
    <s v="No"/>
    <n v="45"/>
    <s v="No"/>
    <x v="0"/>
    <n v="1.875"/>
    <s v="Team5"/>
    <s v="Junior"/>
    <s v="Evening"/>
  </r>
  <r>
    <s v="T03925"/>
    <s v="C0094"/>
    <x v="1"/>
    <x v="1"/>
    <d v="2026-02-13T23:41:00"/>
    <d v="2026-02-16T16:41:00"/>
    <x v="15"/>
    <x v="0"/>
    <s v="No"/>
    <n v="4"/>
    <s v="Yes"/>
    <n v="65.000000000058208"/>
    <s v="Yes"/>
    <x v="0"/>
    <n v="2.7083333333357587"/>
    <s v="Team5"/>
    <s v="Junior"/>
    <s v="Evening"/>
  </r>
  <r>
    <s v="T03926"/>
    <s v="C0961"/>
    <x v="2"/>
    <x v="2"/>
    <d v="2026-03-30T00:08:00"/>
    <d v="2026-03-30T10:08:00"/>
    <x v="40"/>
    <x v="0"/>
    <s v="No"/>
    <n v="5"/>
    <s v="Yes"/>
    <n v="9.9999999999417923"/>
    <s v="No"/>
    <x v="1"/>
    <n v="0.41666666666424135"/>
    <s v="Team4"/>
    <s v="Senior"/>
    <s v="Morning"/>
  </r>
  <r>
    <s v="T03927"/>
    <s v="C3884"/>
    <x v="3"/>
    <x v="2"/>
    <d v="2026-03-27T03:05:00"/>
    <d v="2026-03-30T05:05:00"/>
    <x v="15"/>
    <x v="0"/>
    <s v="No"/>
    <n v="3"/>
    <s v="Yes"/>
    <n v="74.000000000058208"/>
    <s v="Yes"/>
    <x v="1"/>
    <n v="3.0833333333357587"/>
    <s v="Team5"/>
    <s v="Junior"/>
    <s v="Evening"/>
  </r>
  <r>
    <s v="T03928"/>
    <s v="C4501"/>
    <x v="1"/>
    <x v="0"/>
    <d v="2026-01-18T05:22:00"/>
    <d v="2026-01-19T23:22:00"/>
    <x v="35"/>
    <x v="0"/>
    <s v="No"/>
    <n v="4"/>
    <s v="Yes"/>
    <n v="42"/>
    <s v="No"/>
    <x v="2"/>
    <n v="1.75"/>
    <s v="Team1"/>
    <s v="Senior"/>
    <s v="Night"/>
  </r>
  <r>
    <s v="T03929"/>
    <s v="C3518"/>
    <x v="1"/>
    <x v="1"/>
    <d v="2026-01-09T14:47:00"/>
    <d v="2026-01-10T17:47:00"/>
    <x v="8"/>
    <x v="0"/>
    <s v="No"/>
    <n v="3"/>
    <s v="Yes"/>
    <n v="27"/>
    <s v="No"/>
    <x v="2"/>
    <n v="1.125"/>
    <s v="Team5"/>
    <s v="Senior"/>
    <s v="Morning"/>
  </r>
  <r>
    <s v="T03930"/>
    <s v="C3725"/>
    <x v="0"/>
    <x v="2"/>
    <d v="2026-03-12T13:52:00"/>
    <d v="2026-03-13T13:52:00"/>
    <x v="24"/>
    <x v="0"/>
    <s v="No"/>
    <n v="4"/>
    <s v="Yes"/>
    <n v="24"/>
    <s v="No"/>
    <x v="1"/>
    <n v="1"/>
    <s v="Team4"/>
    <s v="Mid"/>
    <s v="Night"/>
  </r>
  <r>
    <s v="T03931"/>
    <s v="C0961"/>
    <x v="1"/>
    <x v="0"/>
    <d v="2026-03-04T20:56:00"/>
    <d v="2026-03-06T17:56:00"/>
    <x v="10"/>
    <x v="0"/>
    <s v="No"/>
    <n v="4"/>
    <s v="Yes"/>
    <n v="45"/>
    <s v="No"/>
    <x v="1"/>
    <n v="1.875"/>
    <s v="Team1"/>
    <s v="Senior"/>
    <s v="Night"/>
  </r>
  <r>
    <s v="T03932"/>
    <s v="C1026"/>
    <x v="3"/>
    <x v="0"/>
    <d v="2026-01-15T11:11:00"/>
    <d v="2026-01-17T08:11:00"/>
    <x v="9"/>
    <x v="0"/>
    <s v="Yes"/>
    <n v="3"/>
    <s v="Yes"/>
    <n v="45"/>
    <s v="No"/>
    <x v="2"/>
    <n v="1.875"/>
    <s v="Team1"/>
    <s v="Junior"/>
    <s v="Night"/>
  </r>
  <r>
    <s v="T03933"/>
    <s v="C0474"/>
    <x v="4"/>
    <x v="1"/>
    <d v="2026-02-15T07:36:00"/>
    <d v="2026-02-17T10:36:00"/>
    <x v="6"/>
    <x v="0"/>
    <s v="No"/>
    <n v="3"/>
    <s v="Yes"/>
    <n v="51"/>
    <s v="Yes"/>
    <x v="0"/>
    <n v="2.125"/>
    <s v="Team3"/>
    <s v="Mid"/>
    <s v="Night"/>
  </r>
  <r>
    <s v="T03934"/>
    <s v="C0344"/>
    <x v="0"/>
    <x v="0"/>
    <d v="2026-03-01T03:40:00"/>
    <d v="2026-03-03T00:40:00"/>
    <x v="46"/>
    <x v="0"/>
    <s v="Yes"/>
    <n v="3"/>
    <s v="Yes"/>
    <n v="45"/>
    <s v="No"/>
    <x v="1"/>
    <n v="1.875"/>
    <s v="Team5"/>
    <s v="Senior"/>
    <s v="Evening"/>
  </r>
  <r>
    <s v="T03935"/>
    <s v="C1857"/>
    <x v="3"/>
    <x v="2"/>
    <d v="2026-02-01T11:12:00"/>
    <d v="2026-02-02T00:12:00"/>
    <x v="0"/>
    <x v="0"/>
    <s v="No"/>
    <n v="3"/>
    <s v="Yes"/>
    <n v="12.999999999941792"/>
    <s v="No"/>
    <x v="0"/>
    <n v="0.54166666666424135"/>
    <s v="Team1"/>
    <s v="Senior"/>
    <s v="Morning"/>
  </r>
  <r>
    <s v="T03936"/>
    <s v="C4305"/>
    <x v="1"/>
    <x v="2"/>
    <d v="2026-03-02T11:38:00"/>
    <d v="2026-03-06T08:38:00"/>
    <x v="17"/>
    <x v="0"/>
    <s v="No"/>
    <n v="5"/>
    <s v="Yes"/>
    <n v="93"/>
    <s v="Yes"/>
    <x v="1"/>
    <n v="3.875"/>
    <s v="Team2"/>
    <s v="Junior"/>
    <s v="Night"/>
  </r>
  <r>
    <s v="T03937"/>
    <s v="C4764"/>
    <x v="1"/>
    <x v="2"/>
    <d v="2026-03-16T14:32:00"/>
    <d v="2026-03-18T21:32:00"/>
    <x v="20"/>
    <x v="0"/>
    <s v="No"/>
    <n v="3"/>
    <s v="Yes"/>
    <n v="54.999999999941792"/>
    <s v="Yes"/>
    <x v="1"/>
    <n v="2.2916666666642413"/>
    <s v="Team4"/>
    <s v="Junior"/>
    <s v="Evening"/>
  </r>
  <r>
    <s v="T03938"/>
    <s v="C3620"/>
    <x v="0"/>
    <x v="1"/>
    <d v="2026-03-23T20:46:00"/>
    <d v="2026-03-25T02:46:00"/>
    <x v="33"/>
    <x v="0"/>
    <s v="Yes"/>
    <n v="3"/>
    <s v="Yes"/>
    <n v="30"/>
    <s v="No"/>
    <x v="1"/>
    <n v="1.25"/>
    <s v="Team5"/>
    <s v="Junior"/>
    <s v="Night"/>
  </r>
  <r>
    <s v="T03939"/>
    <s v="C0926"/>
    <x v="3"/>
    <x v="0"/>
    <d v="2026-02-15T02:21:00"/>
    <d v="2026-02-16T02:21:00"/>
    <x v="38"/>
    <x v="0"/>
    <s v="No"/>
    <n v="3"/>
    <s v="Yes"/>
    <n v="24"/>
    <s v="No"/>
    <x v="0"/>
    <n v="1"/>
    <s v="Team5"/>
    <s v="Senior"/>
    <s v="Evening"/>
  </r>
  <r>
    <s v="T03940"/>
    <s v="C1271"/>
    <x v="0"/>
    <x v="1"/>
    <d v="2026-02-19T03:42:00"/>
    <d v="2026-02-21T10:42:00"/>
    <x v="34"/>
    <x v="1"/>
    <s v="No"/>
    <n v="4"/>
    <s v="No"/>
    <n v="54.999999999941792"/>
    <s v="Yes"/>
    <x v="0"/>
    <n v="2.2916666666642413"/>
    <s v="Team3"/>
    <s v="Senior"/>
    <s v="Night"/>
  </r>
  <r>
    <s v="T03941"/>
    <s v="C1868"/>
    <x v="2"/>
    <x v="2"/>
    <d v="2026-03-02T12:09:00"/>
    <d v="2026-03-03T03:09:00"/>
    <x v="21"/>
    <x v="1"/>
    <s v="No"/>
    <n v="5"/>
    <s v="No"/>
    <n v="15"/>
    <s v="No"/>
    <x v="1"/>
    <n v="0.625"/>
    <s v="Team4"/>
    <s v="Senior"/>
    <s v="Night"/>
  </r>
  <r>
    <s v="T03942"/>
    <s v="C2779"/>
    <x v="3"/>
    <x v="2"/>
    <d v="2026-03-30T17:47:00"/>
    <d v="2026-04-02T10:47:00"/>
    <x v="46"/>
    <x v="0"/>
    <s v="No"/>
    <n v="4"/>
    <s v="Yes"/>
    <n v="65.000000000058208"/>
    <s v="Yes"/>
    <x v="1"/>
    <n v="2.7083333333357587"/>
    <s v="Team5"/>
    <s v="Senior"/>
    <s v="Evening"/>
  </r>
  <r>
    <s v="T03943"/>
    <s v="C2605"/>
    <x v="2"/>
    <x v="2"/>
    <d v="2026-03-18T17:24:00"/>
    <d v="2026-03-21T01:24:00"/>
    <x v="3"/>
    <x v="0"/>
    <s v="No"/>
    <n v="2"/>
    <s v="Yes"/>
    <n v="56.000000000058208"/>
    <s v="Yes"/>
    <x v="1"/>
    <n v="2.3333333333357587"/>
    <s v="Team5"/>
    <s v="Senior"/>
    <s v="Morning"/>
  </r>
  <r>
    <s v="T03944"/>
    <s v="C2555"/>
    <x v="3"/>
    <x v="0"/>
    <d v="2026-02-27T03:04:00"/>
    <d v="2026-02-28T09:04:00"/>
    <x v="15"/>
    <x v="0"/>
    <s v="No"/>
    <n v="4"/>
    <s v="Yes"/>
    <n v="30"/>
    <s v="No"/>
    <x v="0"/>
    <n v="1.25"/>
    <s v="Team5"/>
    <s v="Junior"/>
    <s v="Evening"/>
  </r>
  <r>
    <s v="T03945"/>
    <s v="C2431"/>
    <x v="3"/>
    <x v="0"/>
    <d v="2026-03-23T16:40:00"/>
    <d v="2026-03-23T21:40:00"/>
    <x v="33"/>
    <x v="1"/>
    <s v="No"/>
    <n v="4"/>
    <s v="No"/>
    <n v="5.0000000000582077"/>
    <s v="No"/>
    <x v="1"/>
    <n v="0.20833333333575865"/>
    <s v="Team5"/>
    <s v="Junior"/>
    <s v="Night"/>
  </r>
  <r>
    <s v="T03946"/>
    <s v="C1676"/>
    <x v="2"/>
    <x v="2"/>
    <d v="2026-02-25T19:19:00"/>
    <d v="2026-03-01T09:19:00"/>
    <x v="42"/>
    <x v="0"/>
    <s v="No"/>
    <n v="3"/>
    <s v="Yes"/>
    <n v="86.000000000058208"/>
    <s v="Yes"/>
    <x v="0"/>
    <n v="3.5833333333357587"/>
    <s v="Team1"/>
    <s v="Senior"/>
    <s v="Evening"/>
  </r>
  <r>
    <s v="T03947"/>
    <s v="C0583"/>
    <x v="2"/>
    <x v="1"/>
    <d v="2026-02-20T07:15:00"/>
    <d v="2026-02-20T22:15:00"/>
    <x v="44"/>
    <x v="1"/>
    <s v="Yes"/>
    <n v="3"/>
    <s v="No"/>
    <n v="15"/>
    <s v="No"/>
    <x v="0"/>
    <n v="0.625"/>
    <s v="Team3"/>
    <s v="Senior"/>
    <s v="Evening"/>
  </r>
  <r>
    <s v="T03948"/>
    <s v="C0071"/>
    <x v="1"/>
    <x v="0"/>
    <d v="2026-03-04T17:13:00"/>
    <d v="2026-03-05T01:13:00"/>
    <x v="3"/>
    <x v="0"/>
    <s v="No"/>
    <n v="3"/>
    <s v="Yes"/>
    <n v="7.9999999998835847"/>
    <s v="No"/>
    <x v="1"/>
    <n v="0.33333333332848269"/>
    <s v="Team5"/>
    <s v="Senior"/>
    <s v="Morning"/>
  </r>
  <r>
    <s v="T03949"/>
    <s v="C2648"/>
    <x v="1"/>
    <x v="2"/>
    <d v="2026-02-23T17:05:00"/>
    <d v="2026-02-27T00:05:00"/>
    <x v="42"/>
    <x v="1"/>
    <s v="No"/>
    <n v="4"/>
    <s v="No"/>
    <n v="78.999999999941792"/>
    <s v="Yes"/>
    <x v="0"/>
    <n v="3.2916666666642413"/>
    <s v="Team1"/>
    <s v="Senior"/>
    <s v="Evening"/>
  </r>
  <r>
    <s v="T03950"/>
    <s v="C1065"/>
    <x v="1"/>
    <x v="0"/>
    <d v="2026-01-27T22:44:00"/>
    <d v="2026-01-29T18:44:00"/>
    <x v="26"/>
    <x v="1"/>
    <s v="No"/>
    <n v="4"/>
    <s v="No"/>
    <n v="43.999999999883585"/>
    <s v="No"/>
    <x v="2"/>
    <n v="1.8333333333284827"/>
    <s v="Team5"/>
    <s v="Senior"/>
    <s v="Night"/>
  </r>
  <r>
    <s v="T03951"/>
    <s v="C3204"/>
    <x v="3"/>
    <x v="1"/>
    <d v="2026-01-07T16:42:00"/>
    <d v="2026-01-09T07:42:00"/>
    <x v="8"/>
    <x v="1"/>
    <s v="No"/>
    <n v="4"/>
    <s v="No"/>
    <n v="39"/>
    <s v="No"/>
    <x v="2"/>
    <n v="1.625"/>
    <s v="Team5"/>
    <s v="Senior"/>
    <s v="Morning"/>
  </r>
  <r>
    <s v="T03952"/>
    <s v="C3926"/>
    <x v="1"/>
    <x v="2"/>
    <d v="2026-03-30T15:49:00"/>
    <d v="2026-04-01T06:49:00"/>
    <x v="19"/>
    <x v="0"/>
    <s v="No"/>
    <n v="4"/>
    <s v="Yes"/>
    <n v="39"/>
    <s v="No"/>
    <x v="1"/>
    <n v="1.625"/>
    <s v="Team5"/>
    <s v="Mid"/>
    <s v="Night"/>
  </r>
  <r>
    <s v="T03953"/>
    <s v="C2712"/>
    <x v="0"/>
    <x v="2"/>
    <d v="2026-02-14T18:53:00"/>
    <d v="2026-02-15T11:53:00"/>
    <x v="35"/>
    <x v="0"/>
    <s v="No"/>
    <n v="4"/>
    <s v="Yes"/>
    <n v="16.999999999883585"/>
    <s v="No"/>
    <x v="0"/>
    <n v="0.70833333332848269"/>
    <s v="Team1"/>
    <s v="Senior"/>
    <s v="Night"/>
  </r>
  <r>
    <s v="T03954"/>
    <s v="C2887"/>
    <x v="0"/>
    <x v="1"/>
    <d v="2026-03-17T02:50:00"/>
    <d v="2026-03-19T03:50:00"/>
    <x v="3"/>
    <x v="0"/>
    <s v="No"/>
    <n v="4"/>
    <s v="Yes"/>
    <n v="48.999999999941792"/>
    <s v="Yes"/>
    <x v="1"/>
    <n v="2.0416666666642413"/>
    <s v="Team5"/>
    <s v="Senior"/>
    <s v="Morning"/>
  </r>
  <r>
    <s v="T03955"/>
    <s v="C2004"/>
    <x v="0"/>
    <x v="2"/>
    <d v="2026-02-13T18:08:00"/>
    <d v="2026-02-16T09:08:00"/>
    <x v="32"/>
    <x v="0"/>
    <s v="No"/>
    <n v="3"/>
    <s v="Yes"/>
    <n v="63"/>
    <s v="Yes"/>
    <x v="0"/>
    <n v="2.625"/>
    <s v="Team3"/>
    <s v="Mid"/>
    <s v="Evening"/>
  </r>
  <r>
    <s v="T03956"/>
    <s v="C0660"/>
    <x v="1"/>
    <x v="1"/>
    <d v="2026-02-27T09:55:00"/>
    <d v="2026-03-01T18:55:00"/>
    <x v="44"/>
    <x v="0"/>
    <s v="No"/>
    <n v="5"/>
    <s v="Yes"/>
    <n v="57"/>
    <s v="Yes"/>
    <x v="0"/>
    <n v="2.375"/>
    <s v="Team3"/>
    <s v="Senior"/>
    <s v="Evening"/>
  </r>
  <r>
    <s v="T03957"/>
    <s v="C0587"/>
    <x v="3"/>
    <x v="2"/>
    <d v="2026-01-18T06:20:00"/>
    <d v="2026-01-19T11:20:00"/>
    <x v="45"/>
    <x v="0"/>
    <s v="No"/>
    <n v="4"/>
    <s v="Yes"/>
    <n v="28.999999999883585"/>
    <s v="No"/>
    <x v="2"/>
    <n v="1.2083333333284827"/>
    <s v="Team4"/>
    <s v="Mid"/>
    <s v="Morning"/>
  </r>
  <r>
    <s v="T03958"/>
    <s v="C0630"/>
    <x v="4"/>
    <x v="2"/>
    <d v="2026-03-09T01:57:00"/>
    <d v="2026-03-09T22:57:00"/>
    <x v="31"/>
    <x v="0"/>
    <s v="No"/>
    <n v="2"/>
    <s v="Yes"/>
    <n v="21"/>
    <s v="No"/>
    <x v="1"/>
    <n v="0.875"/>
    <s v="Team4"/>
    <s v="Senior"/>
    <s v="Evening"/>
  </r>
  <r>
    <s v="T03959"/>
    <s v="C3620"/>
    <x v="4"/>
    <x v="2"/>
    <d v="2026-03-03T12:47:00"/>
    <d v="2026-03-04T08:47:00"/>
    <x v="34"/>
    <x v="1"/>
    <s v="No"/>
    <n v="5"/>
    <s v="No"/>
    <n v="20.000000000058208"/>
    <s v="No"/>
    <x v="1"/>
    <n v="0.83333333333575865"/>
    <s v="Team3"/>
    <s v="Senior"/>
    <s v="Night"/>
  </r>
  <r>
    <s v="T03960"/>
    <s v="C1973"/>
    <x v="1"/>
    <x v="0"/>
    <d v="2026-01-29T23:57:00"/>
    <d v="2026-01-31T22:57:00"/>
    <x v="16"/>
    <x v="0"/>
    <s v="No"/>
    <n v="3"/>
    <s v="Yes"/>
    <n v="47.000000000058208"/>
    <s v="No"/>
    <x v="2"/>
    <n v="1.9583333333357587"/>
    <s v="Team3"/>
    <s v="Junior"/>
    <s v="Evening"/>
  </r>
  <r>
    <s v="T03961"/>
    <s v="C4885"/>
    <x v="3"/>
    <x v="0"/>
    <d v="2026-02-26T05:50:00"/>
    <d v="2026-02-26T19:50:00"/>
    <x v="16"/>
    <x v="0"/>
    <s v="No"/>
    <n v="4"/>
    <s v="Yes"/>
    <n v="14.000000000058208"/>
    <s v="No"/>
    <x v="0"/>
    <n v="0.58333333333575865"/>
    <s v="Team3"/>
    <s v="Junior"/>
    <s v="Evening"/>
  </r>
  <r>
    <s v="T03962"/>
    <s v="C3035"/>
    <x v="4"/>
    <x v="1"/>
    <d v="2026-01-01T12:58:00"/>
    <d v="2026-01-03T09:58:00"/>
    <x v="38"/>
    <x v="0"/>
    <s v="No"/>
    <n v="3"/>
    <s v="Yes"/>
    <n v="45"/>
    <s v="No"/>
    <x v="2"/>
    <n v="1.875"/>
    <s v="Team5"/>
    <s v="Senior"/>
    <s v="Evening"/>
  </r>
  <r>
    <s v="T03963"/>
    <s v="C0974"/>
    <x v="4"/>
    <x v="0"/>
    <d v="2026-01-15T16:39:00"/>
    <d v="2026-01-17T12:39:00"/>
    <x v="38"/>
    <x v="0"/>
    <s v="No"/>
    <n v="3"/>
    <s v="Yes"/>
    <n v="44.000000000058208"/>
    <s v="No"/>
    <x v="2"/>
    <n v="1.8333333333357587"/>
    <s v="Team5"/>
    <s v="Senior"/>
    <s v="Evening"/>
  </r>
  <r>
    <s v="T03964"/>
    <s v="C1830"/>
    <x v="1"/>
    <x v="2"/>
    <d v="2026-03-11T14:04:00"/>
    <d v="2026-03-13T08:04:00"/>
    <x v="27"/>
    <x v="0"/>
    <s v="No"/>
    <n v="5"/>
    <s v="Yes"/>
    <n v="42"/>
    <s v="No"/>
    <x v="1"/>
    <n v="1.75"/>
    <s v="Team1"/>
    <s v="Junior"/>
    <s v="Morning"/>
  </r>
  <r>
    <s v="T03965"/>
    <s v="C0817"/>
    <x v="3"/>
    <x v="0"/>
    <d v="2026-01-16T07:01:00"/>
    <d v="2026-01-17T11:01:00"/>
    <x v="24"/>
    <x v="0"/>
    <s v="No"/>
    <n v="4"/>
    <s v="Yes"/>
    <n v="27.999999999941792"/>
    <s v="No"/>
    <x v="2"/>
    <n v="1.1666666666642413"/>
    <s v="Team4"/>
    <s v="Mid"/>
    <s v="Night"/>
  </r>
  <r>
    <s v="T03966"/>
    <s v="C1713"/>
    <x v="0"/>
    <x v="2"/>
    <d v="2026-03-22T18:01:00"/>
    <d v="2026-03-24T17:01:00"/>
    <x v="16"/>
    <x v="1"/>
    <s v="No"/>
    <n v="4"/>
    <s v="No"/>
    <n v="46.999999999883585"/>
    <s v="No"/>
    <x v="1"/>
    <n v="1.9583333333284827"/>
    <s v="Team3"/>
    <s v="Junior"/>
    <s v="Evening"/>
  </r>
  <r>
    <s v="T03967"/>
    <s v="C1149"/>
    <x v="1"/>
    <x v="2"/>
    <d v="2026-03-30T00:38:00"/>
    <d v="2026-03-31T23:38:00"/>
    <x v="12"/>
    <x v="0"/>
    <s v="No"/>
    <n v="3"/>
    <s v="Yes"/>
    <n v="47.000000000058208"/>
    <s v="No"/>
    <x v="1"/>
    <n v="1.9583333333357587"/>
    <s v="Team1"/>
    <s v="Junior"/>
    <s v="Morning"/>
  </r>
  <r>
    <s v="T03968"/>
    <s v="C2950"/>
    <x v="3"/>
    <x v="1"/>
    <d v="2026-01-25T16:28:00"/>
    <d v="2026-01-28T12:28:00"/>
    <x v="39"/>
    <x v="0"/>
    <s v="No"/>
    <n v="4"/>
    <s v="Yes"/>
    <n v="67.999999999883585"/>
    <s v="Yes"/>
    <x v="2"/>
    <n v="2.8333333333284827"/>
    <s v="Team5"/>
    <s v="Junior"/>
    <s v="Evening"/>
  </r>
  <r>
    <s v="T03969"/>
    <s v="C4646"/>
    <x v="1"/>
    <x v="2"/>
    <d v="2026-01-07T22:16:00"/>
    <d v="2026-01-09T04:16:00"/>
    <x v="43"/>
    <x v="0"/>
    <s v="No"/>
    <n v="2"/>
    <s v="Yes"/>
    <n v="30"/>
    <s v="No"/>
    <x v="2"/>
    <n v="1.25"/>
    <s v="Team1"/>
    <s v="Mid"/>
    <s v="Morning"/>
  </r>
  <r>
    <s v="T03970"/>
    <s v="C2089"/>
    <x v="0"/>
    <x v="0"/>
    <d v="2026-01-03T17:41:00"/>
    <d v="2026-01-04T04:41:00"/>
    <x v="33"/>
    <x v="0"/>
    <s v="No"/>
    <n v="5"/>
    <s v="Yes"/>
    <n v="11.000000000058208"/>
    <s v="No"/>
    <x v="2"/>
    <n v="0.45833333333575865"/>
    <s v="Team5"/>
    <s v="Junior"/>
    <s v="Night"/>
  </r>
  <r>
    <s v="T03971"/>
    <s v="C4869"/>
    <x v="2"/>
    <x v="0"/>
    <d v="2026-03-15T09:01:00"/>
    <d v="2026-03-15T23:01:00"/>
    <x v="49"/>
    <x v="0"/>
    <s v="No"/>
    <n v="5"/>
    <s v="Yes"/>
    <n v="13.999999999883585"/>
    <s v="No"/>
    <x v="1"/>
    <n v="0.58333333332848269"/>
    <s v="Team5"/>
    <s v="Mid"/>
    <s v="Evening"/>
  </r>
  <r>
    <s v="T03972"/>
    <s v="C1305"/>
    <x v="2"/>
    <x v="1"/>
    <d v="2026-01-15T07:05:00"/>
    <d v="2026-01-17T18:05:00"/>
    <x v="13"/>
    <x v="0"/>
    <s v="No"/>
    <n v="4"/>
    <s v="Yes"/>
    <n v="58.999999999883585"/>
    <s v="Yes"/>
    <x v="2"/>
    <n v="2.4583333333284827"/>
    <s v="Team5"/>
    <s v="Junior"/>
    <s v="Evening"/>
  </r>
  <r>
    <s v="T03973"/>
    <s v="C2746"/>
    <x v="1"/>
    <x v="1"/>
    <d v="2026-01-29T18:15:00"/>
    <d v="2026-01-30T13:15:00"/>
    <x v="22"/>
    <x v="0"/>
    <s v="No"/>
    <n v="3"/>
    <s v="Yes"/>
    <n v="19.000000000116415"/>
    <s v="No"/>
    <x v="2"/>
    <n v="0.79166666667151731"/>
    <s v="Team4"/>
    <s v="Junior"/>
    <s v="Morning"/>
  </r>
  <r>
    <s v="T03974"/>
    <s v="C3993"/>
    <x v="2"/>
    <x v="2"/>
    <d v="2026-01-29T07:09:00"/>
    <d v="2026-01-31T18:09:00"/>
    <x v="6"/>
    <x v="0"/>
    <s v="No"/>
    <n v="4"/>
    <s v="Yes"/>
    <n v="58.999999999883585"/>
    <s v="Yes"/>
    <x v="2"/>
    <n v="2.4583333333284827"/>
    <s v="Team3"/>
    <s v="Mid"/>
    <s v="Night"/>
  </r>
  <r>
    <s v="T03975"/>
    <s v="C1088"/>
    <x v="2"/>
    <x v="1"/>
    <d v="2026-01-18T07:32:00"/>
    <d v="2026-01-20T05:32:00"/>
    <x v="44"/>
    <x v="0"/>
    <s v="No"/>
    <n v="4"/>
    <s v="Yes"/>
    <n v="46.000000000116415"/>
    <s v="No"/>
    <x v="2"/>
    <n v="1.9166666666715173"/>
    <s v="Team3"/>
    <s v="Senior"/>
    <s v="Evening"/>
  </r>
  <r>
    <s v="T03976"/>
    <s v="C1852"/>
    <x v="1"/>
    <x v="2"/>
    <d v="2026-01-11T14:56:00"/>
    <d v="2026-01-13T19:56:00"/>
    <x v="24"/>
    <x v="0"/>
    <s v="No"/>
    <n v="4"/>
    <s v="Yes"/>
    <n v="53.000000000058208"/>
    <s v="Yes"/>
    <x v="2"/>
    <n v="2.2083333333357587"/>
    <s v="Team4"/>
    <s v="Mid"/>
    <s v="Night"/>
  </r>
  <r>
    <s v="T03977"/>
    <s v="C3416"/>
    <x v="2"/>
    <x v="1"/>
    <d v="2026-03-20T06:49:00"/>
    <d v="2026-03-21T10:49:00"/>
    <x v="2"/>
    <x v="0"/>
    <s v="No"/>
    <n v="4"/>
    <s v="Yes"/>
    <n v="27.999999999941792"/>
    <s v="No"/>
    <x v="1"/>
    <n v="1.1666666666642413"/>
    <s v="Team3"/>
    <s v="Senior"/>
    <s v="Evening"/>
  </r>
  <r>
    <s v="T03978"/>
    <s v="C0806"/>
    <x v="0"/>
    <x v="2"/>
    <d v="2026-02-19T16:31:00"/>
    <d v="2026-02-21T14:31:00"/>
    <x v="29"/>
    <x v="0"/>
    <s v="No"/>
    <n v="3"/>
    <s v="Yes"/>
    <n v="45.999999999941792"/>
    <s v="No"/>
    <x v="0"/>
    <n v="1.9166666666642413"/>
    <s v="Team3"/>
    <s v="Mid"/>
    <s v="Evening"/>
  </r>
  <r>
    <s v="T03979"/>
    <s v="C1208"/>
    <x v="3"/>
    <x v="0"/>
    <d v="2026-01-14T00:04:00"/>
    <d v="2026-01-15T23:04:00"/>
    <x v="34"/>
    <x v="0"/>
    <s v="No"/>
    <n v="3"/>
    <s v="Yes"/>
    <n v="46.999999999883585"/>
    <s v="No"/>
    <x v="2"/>
    <n v="1.9583333333284827"/>
    <s v="Team3"/>
    <s v="Senior"/>
    <s v="Night"/>
  </r>
  <r>
    <s v="T03980"/>
    <s v="C3792"/>
    <x v="2"/>
    <x v="1"/>
    <d v="2026-03-10T09:06:00"/>
    <d v="2026-03-10T17:06:00"/>
    <x v="20"/>
    <x v="0"/>
    <s v="No"/>
    <n v="4"/>
    <s v="Yes"/>
    <n v="8.0000000000582077"/>
    <s v="No"/>
    <x v="1"/>
    <n v="0.33333333333575865"/>
    <s v="Team4"/>
    <s v="Junior"/>
    <s v="Evening"/>
  </r>
  <r>
    <s v="T03981"/>
    <s v="C1671"/>
    <x v="0"/>
    <x v="2"/>
    <d v="2026-01-02T11:41:00"/>
    <d v="2026-01-05T19:41:00"/>
    <x v="6"/>
    <x v="0"/>
    <s v="No"/>
    <n v="4"/>
    <s v="Yes"/>
    <n v="80.000000000058208"/>
    <s v="Yes"/>
    <x v="2"/>
    <n v="3.3333333333357587"/>
    <s v="Team3"/>
    <s v="Mid"/>
    <s v="Night"/>
  </r>
  <r>
    <s v="T03982"/>
    <s v="C3626"/>
    <x v="4"/>
    <x v="0"/>
    <d v="2026-02-02T02:29:00"/>
    <d v="2026-02-03T15:29:00"/>
    <x v="41"/>
    <x v="0"/>
    <s v="No"/>
    <n v="3"/>
    <s v="Yes"/>
    <n v="36.999999999941792"/>
    <s v="No"/>
    <x v="0"/>
    <n v="1.5416666666642413"/>
    <s v="Team5"/>
    <s v="Senior"/>
    <s v="Night"/>
  </r>
  <r>
    <s v="T03983"/>
    <s v="C4950"/>
    <x v="4"/>
    <x v="0"/>
    <d v="2026-02-25T02:22:00"/>
    <d v="2026-02-26T18:22:00"/>
    <x v="20"/>
    <x v="0"/>
    <s v="No"/>
    <n v="5"/>
    <s v="Yes"/>
    <n v="39.999999999941792"/>
    <s v="No"/>
    <x v="0"/>
    <n v="1.6666666666642413"/>
    <s v="Team4"/>
    <s v="Junior"/>
    <s v="Evening"/>
  </r>
  <r>
    <s v="T03984"/>
    <s v="C0962"/>
    <x v="0"/>
    <x v="0"/>
    <d v="2026-01-24T02:41:00"/>
    <d v="2026-01-25T15:41:00"/>
    <x v="6"/>
    <x v="0"/>
    <s v="No"/>
    <n v="3"/>
    <s v="Yes"/>
    <n v="36.999999999941792"/>
    <s v="No"/>
    <x v="2"/>
    <n v="1.5416666666642413"/>
    <s v="Team3"/>
    <s v="Mid"/>
    <s v="Night"/>
  </r>
  <r>
    <s v="T03985"/>
    <s v="C1435"/>
    <x v="2"/>
    <x v="2"/>
    <d v="2026-01-16T03:45:00"/>
    <d v="2026-01-19T14:45:00"/>
    <x v="22"/>
    <x v="0"/>
    <s v="No"/>
    <n v="3"/>
    <s v="Yes"/>
    <n v="83.000000000058208"/>
    <s v="Yes"/>
    <x v="2"/>
    <n v="3.4583333333357587"/>
    <s v="Team4"/>
    <s v="Junior"/>
    <s v="Morning"/>
  </r>
  <r>
    <s v="T03986"/>
    <s v="C0271"/>
    <x v="0"/>
    <x v="0"/>
    <d v="2026-03-01T06:01:00"/>
    <d v="2026-03-02T21:01:00"/>
    <x v="33"/>
    <x v="0"/>
    <s v="No"/>
    <n v="4"/>
    <s v="Yes"/>
    <n v="39"/>
    <s v="No"/>
    <x v="1"/>
    <n v="1.625"/>
    <s v="Team5"/>
    <s v="Junior"/>
    <s v="Night"/>
  </r>
  <r>
    <s v="T03987"/>
    <s v="C1480"/>
    <x v="0"/>
    <x v="0"/>
    <d v="2026-03-29T20:56:00"/>
    <d v="2026-03-31T00:56:00"/>
    <x v="22"/>
    <x v="0"/>
    <s v="No"/>
    <n v="5"/>
    <s v="Yes"/>
    <n v="28.000000000116415"/>
    <s v="No"/>
    <x v="1"/>
    <n v="1.1666666666715173"/>
    <s v="Team4"/>
    <s v="Junior"/>
    <s v="Morning"/>
  </r>
  <r>
    <s v="T03988"/>
    <s v="C3944"/>
    <x v="0"/>
    <x v="2"/>
    <d v="2026-02-08T01:06:00"/>
    <d v="2026-02-09T00:06:00"/>
    <x v="46"/>
    <x v="1"/>
    <s v="No"/>
    <n v="4"/>
    <s v="No"/>
    <n v="23.000000000058208"/>
    <s v="No"/>
    <x v="0"/>
    <n v="0.95833333333575865"/>
    <s v="Team5"/>
    <s v="Senior"/>
    <s v="Evening"/>
  </r>
  <r>
    <s v="T03989"/>
    <s v="C2384"/>
    <x v="1"/>
    <x v="0"/>
    <d v="2026-02-18T04:36:00"/>
    <d v="2026-02-18T08:36:00"/>
    <x v="5"/>
    <x v="0"/>
    <s v="No"/>
    <n v="4"/>
    <s v="Yes"/>
    <n v="3.9999999999417923"/>
    <s v="No"/>
    <x v="0"/>
    <n v="0.16666666666424135"/>
    <s v="Team1"/>
    <s v="Senior"/>
    <s v="Evening"/>
  </r>
  <r>
    <s v="T03990"/>
    <s v="C3833"/>
    <x v="4"/>
    <x v="2"/>
    <d v="2026-01-30T12:09:00"/>
    <d v="2026-02-02T04:09:00"/>
    <x v="2"/>
    <x v="0"/>
    <s v="No"/>
    <n v="5"/>
    <s v="Yes"/>
    <n v="64.000000000116415"/>
    <s v="Yes"/>
    <x v="2"/>
    <n v="2.6666666666715173"/>
    <s v="Team3"/>
    <s v="Senior"/>
    <s v="Evening"/>
  </r>
  <r>
    <s v="T03991"/>
    <s v="C4479"/>
    <x v="2"/>
    <x v="2"/>
    <d v="2026-03-03T18:34:00"/>
    <d v="2026-03-06T11:34:00"/>
    <x v="2"/>
    <x v="0"/>
    <s v="No"/>
    <n v="4"/>
    <s v="Yes"/>
    <n v="65.000000000058208"/>
    <s v="Yes"/>
    <x v="1"/>
    <n v="2.7083333333357587"/>
    <s v="Team3"/>
    <s v="Senior"/>
    <s v="Evening"/>
  </r>
  <r>
    <s v="T03992"/>
    <s v="C4148"/>
    <x v="4"/>
    <x v="2"/>
    <d v="2026-03-21T20:39:00"/>
    <d v="2026-03-24T01:39:00"/>
    <x v="31"/>
    <x v="0"/>
    <s v="No"/>
    <n v="4"/>
    <s v="Yes"/>
    <n v="52.999999999883585"/>
    <s v="Yes"/>
    <x v="1"/>
    <n v="2.2083333333284827"/>
    <s v="Team4"/>
    <s v="Senior"/>
    <s v="Evening"/>
  </r>
  <r>
    <s v="T03993"/>
    <s v="C2438"/>
    <x v="3"/>
    <x v="2"/>
    <d v="2026-01-19T21:14:00"/>
    <d v="2026-01-20T14:14:00"/>
    <x v="18"/>
    <x v="1"/>
    <s v="No"/>
    <n v="3"/>
    <s v="No"/>
    <n v="16.999999999883585"/>
    <s v="No"/>
    <x v="2"/>
    <n v="0.70833333332848269"/>
    <s v="Team1"/>
    <s v="Mid"/>
    <s v="Morning"/>
  </r>
  <r>
    <s v="T03994"/>
    <s v="C0391"/>
    <x v="2"/>
    <x v="2"/>
    <d v="2026-01-23T15:59:00"/>
    <d v="2026-01-25T06:59:00"/>
    <x v="9"/>
    <x v="0"/>
    <s v="No"/>
    <n v="5"/>
    <s v="Yes"/>
    <n v="39"/>
    <s v="No"/>
    <x v="2"/>
    <n v="1.625"/>
    <s v="Team1"/>
    <s v="Junior"/>
    <s v="Night"/>
  </r>
  <r>
    <s v="T03995"/>
    <s v="C1567"/>
    <x v="3"/>
    <x v="1"/>
    <d v="2026-03-13T02:33:00"/>
    <d v="2026-03-15T15:33:00"/>
    <x v="18"/>
    <x v="0"/>
    <s v="No"/>
    <n v="4"/>
    <s v="Yes"/>
    <n v="61.000000000116415"/>
    <s v="Yes"/>
    <x v="1"/>
    <n v="2.5416666666715173"/>
    <s v="Team1"/>
    <s v="Mid"/>
    <s v="Morning"/>
  </r>
  <r>
    <s v="T03996"/>
    <s v="C3502"/>
    <x v="0"/>
    <x v="2"/>
    <d v="2026-02-17T19:27:00"/>
    <d v="2026-02-21T17:27:00"/>
    <x v="30"/>
    <x v="0"/>
    <s v="No"/>
    <n v="4"/>
    <s v="Yes"/>
    <n v="93.999999999941792"/>
    <s v="Yes"/>
    <x v="0"/>
    <n v="3.9166666666642413"/>
    <s v="Team4"/>
    <s v="Mid"/>
    <s v="Night"/>
  </r>
  <r>
    <s v="T03997"/>
    <s v="C0846"/>
    <x v="2"/>
    <x v="0"/>
    <d v="2026-01-07T02:31:00"/>
    <d v="2026-01-09T00:31:00"/>
    <x v="33"/>
    <x v="0"/>
    <s v="No"/>
    <n v="4"/>
    <s v="Yes"/>
    <n v="45.999999999941792"/>
    <s v="No"/>
    <x v="2"/>
    <n v="1.9166666666642413"/>
    <s v="Team5"/>
    <s v="Junior"/>
    <s v="Night"/>
  </r>
  <r>
    <s v="T03998"/>
    <s v="C1425"/>
    <x v="1"/>
    <x v="2"/>
    <d v="2026-01-04T01:53:00"/>
    <d v="2026-01-07T10:53:00"/>
    <x v="38"/>
    <x v="0"/>
    <s v="Yes"/>
    <n v="2"/>
    <s v="Yes"/>
    <n v="81"/>
    <s v="Yes"/>
    <x v="2"/>
    <n v="3.375"/>
    <s v="Team5"/>
    <s v="Senior"/>
    <s v="Evening"/>
  </r>
  <r>
    <s v="T03999"/>
    <s v="C3711"/>
    <x v="2"/>
    <x v="0"/>
    <d v="2026-03-10T16:03:00"/>
    <d v="2026-03-12T12:03:00"/>
    <x v="45"/>
    <x v="0"/>
    <s v="No"/>
    <n v="5"/>
    <s v="Yes"/>
    <n v="44.000000000058208"/>
    <s v="No"/>
    <x v="1"/>
    <n v="1.8333333333357587"/>
    <s v="Team4"/>
    <s v="Mid"/>
    <s v="Morning"/>
  </r>
  <r>
    <s v="T04000"/>
    <s v="C0466"/>
    <x v="3"/>
    <x v="2"/>
    <d v="2026-01-25T23:02:00"/>
    <d v="2026-01-26T11:02:00"/>
    <x v="5"/>
    <x v="0"/>
    <s v="No"/>
    <n v="4"/>
    <s v="Yes"/>
    <n v="12"/>
    <s v="No"/>
    <x v="2"/>
    <n v="0.5"/>
    <s v="Team1"/>
    <s v="Senior"/>
    <s v="Evening"/>
  </r>
  <r>
    <s v="T04001"/>
    <s v="C0920"/>
    <x v="1"/>
    <x v="1"/>
    <d v="2026-01-27T03:49:00"/>
    <d v="2026-01-28T08:49:00"/>
    <x v="45"/>
    <x v="0"/>
    <s v="No"/>
    <n v="4"/>
    <s v="Yes"/>
    <n v="28.999999999883585"/>
    <s v="No"/>
    <x v="2"/>
    <n v="1.2083333333284827"/>
    <s v="Team4"/>
    <s v="Mid"/>
    <s v="Morning"/>
  </r>
  <r>
    <s v="T04002"/>
    <s v="C2258"/>
    <x v="0"/>
    <x v="0"/>
    <d v="2026-02-11T06:31:00"/>
    <d v="2026-02-12T07:31:00"/>
    <x v="33"/>
    <x v="0"/>
    <s v="Yes"/>
    <n v="4"/>
    <s v="Yes"/>
    <n v="25.000000000116415"/>
    <s v="No"/>
    <x v="0"/>
    <n v="1.0416666666715173"/>
    <s v="Team5"/>
    <s v="Junior"/>
    <s v="Night"/>
  </r>
  <r>
    <s v="T04003"/>
    <s v="C3421"/>
    <x v="0"/>
    <x v="2"/>
    <d v="2026-03-02T17:45:00"/>
    <d v="2026-03-06T04:45:00"/>
    <x v="38"/>
    <x v="0"/>
    <s v="No"/>
    <n v="4"/>
    <s v="Yes"/>
    <n v="82.999999999883585"/>
    <s v="Yes"/>
    <x v="1"/>
    <n v="3.4583333333284827"/>
    <s v="Team5"/>
    <s v="Senior"/>
    <s v="Evening"/>
  </r>
  <r>
    <s v="T04004"/>
    <s v="C0670"/>
    <x v="3"/>
    <x v="1"/>
    <d v="2026-02-18T01:17:00"/>
    <d v="2026-02-20T09:17:00"/>
    <x v="39"/>
    <x v="0"/>
    <s v="No"/>
    <n v="4"/>
    <s v="Yes"/>
    <n v="56.000000000058208"/>
    <s v="Yes"/>
    <x v="0"/>
    <n v="2.3333333333357587"/>
    <s v="Team5"/>
    <s v="Junior"/>
    <s v="Evening"/>
  </r>
  <r>
    <s v="T04005"/>
    <s v="C4641"/>
    <x v="4"/>
    <x v="2"/>
    <d v="2026-01-10T22:37:00"/>
    <d v="2026-01-13T16:37:00"/>
    <x v="25"/>
    <x v="0"/>
    <s v="No"/>
    <n v="4"/>
    <s v="Yes"/>
    <n v="66"/>
    <s v="Yes"/>
    <x v="2"/>
    <n v="2.75"/>
    <s v="Team4"/>
    <s v="Junior"/>
    <s v="Night"/>
  </r>
  <r>
    <s v="T04006"/>
    <s v="C4277"/>
    <x v="3"/>
    <x v="2"/>
    <d v="2026-02-14T03:03:00"/>
    <d v="2026-02-17T08:03:00"/>
    <x v="11"/>
    <x v="2"/>
    <s v="No"/>
    <n v="4"/>
    <s v="No"/>
    <n v="77.000000000058208"/>
    <s v="Yes"/>
    <x v="0"/>
    <n v="3.2083333333357587"/>
    <s v="Team3"/>
    <s v="Senior"/>
    <s v="Night"/>
  </r>
  <r>
    <s v="T04007"/>
    <s v="C2386"/>
    <x v="1"/>
    <x v="2"/>
    <d v="2026-03-29T15:27:00"/>
    <d v="2026-04-02T09:27:00"/>
    <x v="5"/>
    <x v="1"/>
    <s v="No"/>
    <n v="4"/>
    <s v="No"/>
    <n v="90"/>
    <s v="Yes"/>
    <x v="1"/>
    <n v="3.75"/>
    <s v="Team1"/>
    <s v="Senior"/>
    <s v="Evening"/>
  </r>
  <r>
    <s v="T04008"/>
    <s v="C0150"/>
    <x v="2"/>
    <x v="1"/>
    <d v="2026-03-24T05:31:00"/>
    <d v="2026-03-25T02:31:00"/>
    <x v="39"/>
    <x v="0"/>
    <s v="Yes"/>
    <n v="4"/>
    <s v="Yes"/>
    <n v="21"/>
    <s v="No"/>
    <x v="1"/>
    <n v="0.875"/>
    <s v="Team5"/>
    <s v="Junior"/>
    <s v="Evening"/>
  </r>
  <r>
    <s v="T04009"/>
    <s v="C4946"/>
    <x v="3"/>
    <x v="0"/>
    <d v="2026-03-20T02:58:00"/>
    <d v="2026-03-20T05:58:00"/>
    <x v="48"/>
    <x v="2"/>
    <s v="No"/>
    <n v="4"/>
    <s v="No"/>
    <n v="3"/>
    <s v="No"/>
    <x v="1"/>
    <n v="0.125"/>
    <s v="Team1"/>
    <s v="Mid"/>
    <s v="Morning"/>
  </r>
  <r>
    <s v="T04010"/>
    <s v="C2127"/>
    <x v="0"/>
    <x v="0"/>
    <d v="2026-03-21T10:05:00"/>
    <d v="2026-03-22T21:05:00"/>
    <x v="35"/>
    <x v="0"/>
    <s v="No"/>
    <n v="4"/>
    <s v="Yes"/>
    <n v="34.999999999883585"/>
    <s v="No"/>
    <x v="1"/>
    <n v="1.4583333333284827"/>
    <s v="Team1"/>
    <s v="Senior"/>
    <s v="Night"/>
  </r>
  <r>
    <s v="T04011"/>
    <s v="C1301"/>
    <x v="3"/>
    <x v="1"/>
    <d v="2026-03-27T06:47:00"/>
    <d v="2026-03-27T18:47:00"/>
    <x v="28"/>
    <x v="1"/>
    <s v="No"/>
    <n v="4"/>
    <s v="No"/>
    <n v="12"/>
    <s v="No"/>
    <x v="1"/>
    <n v="0.5"/>
    <s v="Team3"/>
    <s v="Mid"/>
    <s v="Night"/>
  </r>
  <r>
    <s v="T04012"/>
    <s v="C2341"/>
    <x v="0"/>
    <x v="0"/>
    <d v="2026-03-20T13:52:00"/>
    <d v="2026-03-21T17:52:00"/>
    <x v="49"/>
    <x v="2"/>
    <s v="No"/>
    <n v="5"/>
    <s v="No"/>
    <n v="27.999999999941792"/>
    <s v="No"/>
    <x v="1"/>
    <n v="1.1666666666642413"/>
    <s v="Team5"/>
    <s v="Mid"/>
    <s v="Evening"/>
  </r>
  <r>
    <s v="T04013"/>
    <s v="C3051"/>
    <x v="2"/>
    <x v="0"/>
    <d v="2026-03-26T17:08:00"/>
    <d v="2026-03-26T20:08:00"/>
    <x v="16"/>
    <x v="0"/>
    <s v="No"/>
    <n v="4"/>
    <s v="Yes"/>
    <n v="3"/>
    <s v="No"/>
    <x v="1"/>
    <n v="0.125"/>
    <s v="Team3"/>
    <s v="Junior"/>
    <s v="Evening"/>
  </r>
  <r>
    <s v="T04014"/>
    <s v="C2778"/>
    <x v="3"/>
    <x v="1"/>
    <d v="2026-01-23T12:21:00"/>
    <d v="2026-01-23T17:21:00"/>
    <x v="27"/>
    <x v="0"/>
    <s v="No"/>
    <n v="4"/>
    <s v="Yes"/>
    <n v="5.0000000000582077"/>
    <s v="No"/>
    <x v="2"/>
    <n v="0.20833333333575865"/>
    <s v="Team1"/>
    <s v="Junior"/>
    <s v="Morning"/>
  </r>
  <r>
    <s v="T04015"/>
    <s v="C3486"/>
    <x v="4"/>
    <x v="0"/>
    <d v="2026-01-01T00:02:00"/>
    <d v="2026-01-02T04:02:00"/>
    <x v="37"/>
    <x v="0"/>
    <s v="No"/>
    <n v="4"/>
    <s v="Yes"/>
    <n v="28.000000000116415"/>
    <s v="No"/>
    <x v="2"/>
    <n v="1.1666666666715173"/>
    <s v="Team5"/>
    <s v="Junior"/>
    <s v="Evening"/>
  </r>
  <r>
    <s v="T04016"/>
    <s v="C1680"/>
    <x v="4"/>
    <x v="2"/>
    <d v="2026-02-15T20:25:00"/>
    <d v="2026-02-17T03:25:00"/>
    <x v="3"/>
    <x v="0"/>
    <s v="Yes"/>
    <n v="2"/>
    <s v="Yes"/>
    <n v="30.999999999941792"/>
    <s v="No"/>
    <x v="0"/>
    <n v="1.2916666666642413"/>
    <s v="Team5"/>
    <s v="Senior"/>
    <s v="Morning"/>
  </r>
  <r>
    <s v="T04017"/>
    <s v="C4344"/>
    <x v="1"/>
    <x v="0"/>
    <d v="2026-02-24T10:37:00"/>
    <d v="2026-02-25T17:37:00"/>
    <x v="49"/>
    <x v="1"/>
    <s v="No"/>
    <n v="4"/>
    <s v="No"/>
    <n v="30.999999999941792"/>
    <s v="No"/>
    <x v="0"/>
    <n v="1.2916666666642413"/>
    <s v="Team5"/>
    <s v="Mid"/>
    <s v="Evening"/>
  </r>
  <r>
    <s v="T04018"/>
    <s v="C4285"/>
    <x v="0"/>
    <x v="2"/>
    <d v="2026-02-12T09:30:00"/>
    <d v="2026-02-14T01:30:00"/>
    <x v="28"/>
    <x v="0"/>
    <s v="No"/>
    <n v="4"/>
    <s v="Yes"/>
    <n v="39.999999999941792"/>
    <s v="No"/>
    <x v="0"/>
    <n v="1.6666666666642413"/>
    <s v="Team3"/>
    <s v="Mid"/>
    <s v="Night"/>
  </r>
  <r>
    <s v="T04019"/>
    <s v="C0719"/>
    <x v="2"/>
    <x v="2"/>
    <d v="2026-02-07T02:14:00"/>
    <d v="2026-02-09T22:14:00"/>
    <x v="35"/>
    <x v="0"/>
    <s v="No"/>
    <n v="3"/>
    <s v="Yes"/>
    <n v="68.000000000058208"/>
    <s v="Yes"/>
    <x v="0"/>
    <n v="2.8333333333357587"/>
    <s v="Team1"/>
    <s v="Senior"/>
    <s v="Night"/>
  </r>
  <r>
    <s v="T04020"/>
    <s v="C1117"/>
    <x v="1"/>
    <x v="1"/>
    <d v="2026-02-07T22:28:00"/>
    <d v="2026-02-08T08:28:00"/>
    <x v="34"/>
    <x v="1"/>
    <s v="No"/>
    <n v="4"/>
    <s v="No"/>
    <n v="9.9999999999417923"/>
    <s v="No"/>
    <x v="0"/>
    <n v="0.41666666666424135"/>
    <s v="Team3"/>
    <s v="Senior"/>
    <s v="Night"/>
  </r>
  <r>
    <s v="T04021"/>
    <s v="C3263"/>
    <x v="4"/>
    <x v="2"/>
    <d v="2026-01-31T01:01:00"/>
    <d v="2026-02-02T14:01:00"/>
    <x v="26"/>
    <x v="1"/>
    <s v="No"/>
    <n v="4"/>
    <s v="No"/>
    <n v="60.999999999941792"/>
    <s v="Yes"/>
    <x v="2"/>
    <n v="2.5416666666642413"/>
    <s v="Team5"/>
    <s v="Senior"/>
    <s v="Night"/>
  </r>
  <r>
    <s v="T04022"/>
    <s v="C0687"/>
    <x v="1"/>
    <x v="0"/>
    <d v="2026-03-10T06:23:00"/>
    <d v="2026-03-11T16:23:00"/>
    <x v="40"/>
    <x v="0"/>
    <s v="No"/>
    <n v="5"/>
    <s v="Yes"/>
    <n v="33.999999999941792"/>
    <s v="No"/>
    <x v="1"/>
    <n v="1.4166666666642413"/>
    <s v="Team4"/>
    <s v="Senior"/>
    <s v="Morning"/>
  </r>
  <r>
    <s v="T04023"/>
    <s v="C1675"/>
    <x v="4"/>
    <x v="1"/>
    <d v="2026-03-04T10:23:00"/>
    <d v="2026-03-06T15:23:00"/>
    <x v="17"/>
    <x v="0"/>
    <s v="No"/>
    <n v="5"/>
    <s v="Yes"/>
    <n v="53.000000000058208"/>
    <s v="Yes"/>
    <x v="1"/>
    <n v="2.2083333333357587"/>
    <s v="Team2"/>
    <s v="Junior"/>
    <s v="Night"/>
  </r>
  <r>
    <s v="T04024"/>
    <s v="C0510"/>
    <x v="0"/>
    <x v="0"/>
    <d v="2026-03-27T07:06:00"/>
    <d v="2026-03-28T11:06:00"/>
    <x v="19"/>
    <x v="0"/>
    <s v="No"/>
    <n v="5"/>
    <s v="Yes"/>
    <n v="28.000000000116415"/>
    <s v="No"/>
    <x v="1"/>
    <n v="1.1666666666715173"/>
    <s v="Team5"/>
    <s v="Mid"/>
    <s v="Night"/>
  </r>
  <r>
    <s v="T04025"/>
    <s v="C1469"/>
    <x v="4"/>
    <x v="0"/>
    <d v="2026-02-06T11:32:00"/>
    <d v="2026-02-07T20:32:00"/>
    <x v="3"/>
    <x v="1"/>
    <s v="Yes"/>
    <n v="5"/>
    <s v="No"/>
    <n v="33"/>
    <s v="No"/>
    <x v="0"/>
    <n v="1.375"/>
    <s v="Team5"/>
    <s v="Senior"/>
    <s v="Morning"/>
  </r>
  <r>
    <s v="T04026"/>
    <s v="C0414"/>
    <x v="3"/>
    <x v="0"/>
    <d v="2026-03-05T12:23:00"/>
    <d v="2026-03-06T06:23:00"/>
    <x v="48"/>
    <x v="0"/>
    <s v="No"/>
    <n v="4"/>
    <s v="Yes"/>
    <n v="18"/>
    <s v="No"/>
    <x v="1"/>
    <n v="0.75"/>
    <s v="Team1"/>
    <s v="Mid"/>
    <s v="Morning"/>
  </r>
  <r>
    <s v="T04027"/>
    <s v="C1086"/>
    <x v="1"/>
    <x v="0"/>
    <d v="2026-03-09T18:42:00"/>
    <d v="2026-03-10T15:42:00"/>
    <x v="5"/>
    <x v="0"/>
    <s v="No"/>
    <n v="4"/>
    <s v="Yes"/>
    <n v="21"/>
    <s v="No"/>
    <x v="1"/>
    <n v="0.875"/>
    <s v="Team1"/>
    <s v="Senior"/>
    <s v="Evening"/>
  </r>
  <r>
    <s v="T04028"/>
    <s v="C1475"/>
    <x v="4"/>
    <x v="2"/>
    <d v="2026-03-13T03:35:00"/>
    <d v="2026-03-15T22:35:00"/>
    <x v="38"/>
    <x v="0"/>
    <s v="Yes"/>
    <n v="3"/>
    <s v="Yes"/>
    <n v="66.999999999941792"/>
    <s v="Yes"/>
    <x v="1"/>
    <n v="2.7916666666642413"/>
    <s v="Team5"/>
    <s v="Senior"/>
    <s v="Evening"/>
  </r>
  <r>
    <s v="T04029"/>
    <s v="C4241"/>
    <x v="1"/>
    <x v="1"/>
    <d v="2026-01-09T13:45:00"/>
    <d v="2026-01-10T03:45:00"/>
    <x v="27"/>
    <x v="0"/>
    <s v="No"/>
    <n v="5"/>
    <s v="Yes"/>
    <n v="14.000000000058208"/>
    <s v="No"/>
    <x v="2"/>
    <n v="0.58333333333575865"/>
    <s v="Team1"/>
    <s v="Junior"/>
    <s v="Morning"/>
  </r>
  <r>
    <s v="T04030"/>
    <s v="C1340"/>
    <x v="1"/>
    <x v="0"/>
    <d v="2026-01-05T04:45:00"/>
    <d v="2026-01-06T09:45:00"/>
    <x v="39"/>
    <x v="0"/>
    <s v="No"/>
    <n v="2"/>
    <s v="Yes"/>
    <n v="29.000000000058208"/>
    <s v="No"/>
    <x v="2"/>
    <n v="1.2083333333357587"/>
    <s v="Team5"/>
    <s v="Junior"/>
    <s v="Evening"/>
  </r>
  <r>
    <s v="T04031"/>
    <s v="C4070"/>
    <x v="3"/>
    <x v="2"/>
    <d v="2026-01-05T19:11:00"/>
    <d v="2026-01-09T03:11:00"/>
    <x v="14"/>
    <x v="0"/>
    <s v="No"/>
    <n v="4"/>
    <s v="Yes"/>
    <n v="80.000000000058208"/>
    <s v="Yes"/>
    <x v="2"/>
    <n v="3.3333333333357587"/>
    <s v="Team4"/>
    <s v="Senior"/>
    <s v="Night"/>
  </r>
  <r>
    <s v="T04032"/>
    <s v="C2529"/>
    <x v="3"/>
    <x v="0"/>
    <d v="2026-02-12T06:19:00"/>
    <d v="2026-02-12T09:19:00"/>
    <x v="11"/>
    <x v="0"/>
    <s v="No"/>
    <n v="5"/>
    <s v="Yes"/>
    <n v="3"/>
    <s v="No"/>
    <x v="0"/>
    <n v="0.125"/>
    <s v="Team3"/>
    <s v="Senior"/>
    <s v="Night"/>
  </r>
  <r>
    <s v="T04033"/>
    <s v="C2051"/>
    <x v="3"/>
    <x v="0"/>
    <d v="2026-03-05T14:00:00"/>
    <d v="2026-03-07T06:00:00"/>
    <x v="47"/>
    <x v="1"/>
    <s v="No"/>
    <n v="4"/>
    <s v="No"/>
    <n v="39.999999999941792"/>
    <s v="No"/>
    <x v="1"/>
    <n v="1.6666666666642413"/>
    <s v="Team4"/>
    <s v="Senior"/>
    <s v="Night"/>
  </r>
  <r>
    <s v="T04034"/>
    <s v="C4793"/>
    <x v="2"/>
    <x v="0"/>
    <d v="2026-03-25T19:35:00"/>
    <d v="2026-03-26T22:35:00"/>
    <x v="2"/>
    <x v="1"/>
    <s v="No"/>
    <n v="4"/>
    <s v="No"/>
    <n v="27"/>
    <s v="No"/>
    <x v="1"/>
    <n v="1.125"/>
    <s v="Team3"/>
    <s v="Senior"/>
    <s v="Evening"/>
  </r>
  <r>
    <s v="T04035"/>
    <s v="C0258"/>
    <x v="1"/>
    <x v="0"/>
    <d v="2026-01-24T21:00:00"/>
    <d v="2026-01-25T15:00:00"/>
    <x v="37"/>
    <x v="0"/>
    <s v="Yes"/>
    <n v="2"/>
    <s v="Yes"/>
    <n v="18"/>
    <s v="No"/>
    <x v="2"/>
    <n v="0.75"/>
    <s v="Team5"/>
    <s v="Junior"/>
    <s v="Evening"/>
  </r>
  <r>
    <s v="T04036"/>
    <s v="C4282"/>
    <x v="0"/>
    <x v="2"/>
    <d v="2026-02-14T21:34:00"/>
    <d v="2026-02-16T01:34:00"/>
    <x v="10"/>
    <x v="1"/>
    <s v="No"/>
    <n v="3"/>
    <s v="No"/>
    <n v="28.000000000116415"/>
    <s v="No"/>
    <x v="0"/>
    <n v="1.1666666666715173"/>
    <s v="Team1"/>
    <s v="Senior"/>
    <s v="Night"/>
  </r>
  <r>
    <s v="T04037"/>
    <s v="C2982"/>
    <x v="3"/>
    <x v="0"/>
    <d v="2026-01-05T13:21:00"/>
    <d v="2026-01-07T12:21:00"/>
    <x v="34"/>
    <x v="0"/>
    <s v="No"/>
    <n v="4"/>
    <s v="Yes"/>
    <n v="46.999999999883585"/>
    <s v="No"/>
    <x v="2"/>
    <n v="1.9583333333284827"/>
    <s v="Team3"/>
    <s v="Senior"/>
    <s v="Night"/>
  </r>
  <r>
    <s v="T04038"/>
    <s v="C0438"/>
    <x v="3"/>
    <x v="1"/>
    <d v="2026-03-30T12:34:00"/>
    <d v="2026-04-01T21:34:00"/>
    <x v="26"/>
    <x v="0"/>
    <s v="No"/>
    <n v="5"/>
    <s v="Yes"/>
    <n v="57"/>
    <s v="Yes"/>
    <x v="1"/>
    <n v="2.375"/>
    <s v="Team5"/>
    <s v="Senior"/>
    <s v="Night"/>
  </r>
  <r>
    <s v="T04039"/>
    <s v="C4483"/>
    <x v="3"/>
    <x v="2"/>
    <d v="2026-01-12T14:30:00"/>
    <d v="2026-01-13T08:30:00"/>
    <x v="41"/>
    <x v="0"/>
    <s v="No"/>
    <n v="4"/>
    <s v="Yes"/>
    <n v="18"/>
    <s v="No"/>
    <x v="2"/>
    <n v="0.75"/>
    <s v="Team5"/>
    <s v="Senior"/>
    <s v="Night"/>
  </r>
  <r>
    <s v="T04040"/>
    <s v="C3091"/>
    <x v="2"/>
    <x v="0"/>
    <d v="2026-03-26T14:51:00"/>
    <d v="2026-03-28T05:51:00"/>
    <x v="15"/>
    <x v="0"/>
    <s v="No"/>
    <n v="4"/>
    <s v="Yes"/>
    <n v="39"/>
    <s v="No"/>
    <x v="1"/>
    <n v="1.625"/>
    <s v="Team5"/>
    <s v="Junior"/>
    <s v="Evening"/>
  </r>
  <r>
    <s v="T04041"/>
    <s v="C1391"/>
    <x v="4"/>
    <x v="2"/>
    <d v="2026-02-02T15:07:00"/>
    <d v="2026-02-05T00:07:00"/>
    <x v="25"/>
    <x v="0"/>
    <s v="No"/>
    <n v="4"/>
    <s v="Yes"/>
    <n v="57"/>
    <s v="Yes"/>
    <x v="0"/>
    <n v="2.375"/>
    <s v="Team4"/>
    <s v="Junior"/>
    <s v="Night"/>
  </r>
  <r>
    <s v="T04042"/>
    <s v="C2268"/>
    <x v="1"/>
    <x v="0"/>
    <d v="2026-03-04T19:49:00"/>
    <d v="2026-03-04T22:49:00"/>
    <x v="16"/>
    <x v="0"/>
    <s v="No"/>
    <n v="4"/>
    <s v="Yes"/>
    <n v="3"/>
    <s v="No"/>
    <x v="1"/>
    <n v="0.125"/>
    <s v="Team3"/>
    <s v="Junior"/>
    <s v="Evening"/>
  </r>
  <r>
    <s v="T04043"/>
    <s v="C4888"/>
    <x v="3"/>
    <x v="1"/>
    <d v="2026-01-22T01:06:00"/>
    <d v="2026-01-22T07:06:00"/>
    <x v="10"/>
    <x v="0"/>
    <s v="No"/>
    <n v="4"/>
    <s v="Yes"/>
    <n v="6"/>
    <s v="No"/>
    <x v="2"/>
    <n v="0.25"/>
    <s v="Team1"/>
    <s v="Senior"/>
    <s v="Night"/>
  </r>
  <r>
    <s v="T04044"/>
    <s v="C1338"/>
    <x v="2"/>
    <x v="0"/>
    <d v="2026-02-22T01:24:00"/>
    <d v="2026-02-23T15:24:00"/>
    <x v="22"/>
    <x v="0"/>
    <s v="No"/>
    <n v="4"/>
    <s v="Yes"/>
    <n v="38.000000000058208"/>
    <s v="No"/>
    <x v="0"/>
    <n v="1.5833333333357587"/>
    <s v="Team4"/>
    <s v="Junior"/>
    <s v="Morning"/>
  </r>
  <r>
    <s v="T04045"/>
    <s v="C2200"/>
    <x v="4"/>
    <x v="2"/>
    <d v="2026-02-04T18:21:00"/>
    <d v="2026-02-07T13:21:00"/>
    <x v="27"/>
    <x v="0"/>
    <s v="No"/>
    <n v="3"/>
    <s v="Yes"/>
    <n v="67.000000000116415"/>
    <s v="Yes"/>
    <x v="0"/>
    <n v="2.7916666666715173"/>
    <s v="Team1"/>
    <s v="Junior"/>
    <s v="Morning"/>
  </r>
  <r>
    <s v="T04046"/>
    <s v="C4134"/>
    <x v="0"/>
    <x v="2"/>
    <d v="2026-01-26T02:37:00"/>
    <d v="2026-01-29T14:37:00"/>
    <x v="48"/>
    <x v="2"/>
    <s v="No"/>
    <n v="4"/>
    <s v="No"/>
    <n v="84"/>
    <s v="Yes"/>
    <x v="2"/>
    <n v="3.5"/>
    <s v="Team1"/>
    <s v="Mid"/>
    <s v="Morning"/>
  </r>
  <r>
    <s v="T04047"/>
    <s v="C3177"/>
    <x v="0"/>
    <x v="2"/>
    <d v="2026-01-29T23:41:00"/>
    <d v="2026-02-02T09:41:00"/>
    <x v="34"/>
    <x v="0"/>
    <s v="No"/>
    <n v="4"/>
    <s v="Yes"/>
    <n v="81.999999999941792"/>
    <s v="Yes"/>
    <x v="2"/>
    <n v="3.4166666666642413"/>
    <s v="Team3"/>
    <s v="Senior"/>
    <s v="Night"/>
  </r>
  <r>
    <s v="T04048"/>
    <s v="C1984"/>
    <x v="4"/>
    <x v="2"/>
    <d v="2026-03-04T15:54:00"/>
    <d v="2026-03-06T19:54:00"/>
    <x v="3"/>
    <x v="2"/>
    <s v="No"/>
    <n v="5"/>
    <s v="No"/>
    <n v="52.000000000116415"/>
    <s v="Yes"/>
    <x v="1"/>
    <n v="2.1666666666715173"/>
    <s v="Team5"/>
    <s v="Senior"/>
    <s v="Morning"/>
  </r>
  <r>
    <s v="T04049"/>
    <s v="C1824"/>
    <x v="0"/>
    <x v="2"/>
    <d v="2026-03-22T09:31:00"/>
    <d v="2026-03-23T17:31:00"/>
    <x v="0"/>
    <x v="0"/>
    <s v="No"/>
    <n v="3"/>
    <s v="Yes"/>
    <n v="32.000000000058208"/>
    <s v="No"/>
    <x v="1"/>
    <n v="1.3333333333357587"/>
    <s v="Team1"/>
    <s v="Senior"/>
    <s v="Morning"/>
  </r>
  <r>
    <s v="T04050"/>
    <s v="C1531"/>
    <x v="2"/>
    <x v="2"/>
    <d v="2026-03-01T13:52:00"/>
    <d v="2026-03-04T10:52:00"/>
    <x v="33"/>
    <x v="1"/>
    <s v="No"/>
    <n v="4"/>
    <s v="No"/>
    <n v="69"/>
    <s v="Yes"/>
    <x v="1"/>
    <n v="2.875"/>
    <s v="Team5"/>
    <s v="Junior"/>
    <s v="Night"/>
  </r>
  <r>
    <s v="T04051"/>
    <s v="C3682"/>
    <x v="0"/>
    <x v="0"/>
    <d v="2026-01-10T04:17:00"/>
    <d v="2026-01-11T16:17:00"/>
    <x v="49"/>
    <x v="0"/>
    <s v="No"/>
    <n v="4"/>
    <s v="Yes"/>
    <n v="36"/>
    <s v="No"/>
    <x v="2"/>
    <n v="1.5"/>
    <s v="Team5"/>
    <s v="Mid"/>
    <s v="Evening"/>
  </r>
  <r>
    <s v="T04052"/>
    <s v="C4362"/>
    <x v="4"/>
    <x v="0"/>
    <d v="2026-01-04T19:45:00"/>
    <d v="2026-01-05T17:45:00"/>
    <x v="23"/>
    <x v="0"/>
    <s v="No"/>
    <n v="4"/>
    <s v="Yes"/>
    <n v="22.000000000116415"/>
    <s v="No"/>
    <x v="2"/>
    <n v="0.91666666667151731"/>
    <s v="Team1"/>
    <s v="Junior"/>
    <s v="Morning"/>
  </r>
  <r>
    <s v="T04053"/>
    <s v="C0864"/>
    <x v="0"/>
    <x v="1"/>
    <d v="2026-03-04T03:42:00"/>
    <d v="2026-03-04T15:42:00"/>
    <x v="4"/>
    <x v="0"/>
    <s v="No"/>
    <n v="5"/>
    <s v="Yes"/>
    <n v="12"/>
    <s v="No"/>
    <x v="1"/>
    <n v="0.5"/>
    <s v="Team5"/>
    <s v="Senior"/>
    <s v="Evening"/>
  </r>
  <r>
    <s v="T04054"/>
    <s v="C1916"/>
    <x v="3"/>
    <x v="2"/>
    <d v="2026-03-23T03:06:00"/>
    <d v="2026-03-26T17:06:00"/>
    <x v="8"/>
    <x v="0"/>
    <s v="No"/>
    <n v="4"/>
    <s v="Yes"/>
    <n v="86.000000000058208"/>
    <s v="Yes"/>
    <x v="1"/>
    <n v="3.5833333333357587"/>
    <s v="Team5"/>
    <s v="Senior"/>
    <s v="Morning"/>
  </r>
  <r>
    <s v="T04055"/>
    <s v="C0139"/>
    <x v="1"/>
    <x v="2"/>
    <d v="2026-03-07T15:37:00"/>
    <d v="2026-03-10T20:37:00"/>
    <x v="1"/>
    <x v="2"/>
    <s v="No"/>
    <n v="3"/>
    <s v="No"/>
    <n v="77.000000000058208"/>
    <s v="Yes"/>
    <x v="1"/>
    <n v="3.2083333333357587"/>
    <s v="Team4"/>
    <s v="Senior"/>
    <s v="Evening"/>
  </r>
  <r>
    <s v="T04056"/>
    <s v="C2182"/>
    <x v="3"/>
    <x v="2"/>
    <d v="2026-03-18T12:59:00"/>
    <d v="2026-03-20T07:59:00"/>
    <x v="21"/>
    <x v="2"/>
    <s v="Yes"/>
    <n v="3"/>
    <s v="No"/>
    <n v="42.999999999941792"/>
    <s v="No"/>
    <x v="1"/>
    <n v="1.7916666666642413"/>
    <s v="Team4"/>
    <s v="Senior"/>
    <s v="Night"/>
  </r>
  <r>
    <s v="T04057"/>
    <s v="C2657"/>
    <x v="0"/>
    <x v="2"/>
    <d v="2026-02-20T02:36:00"/>
    <d v="2026-02-22T22:36:00"/>
    <x v="25"/>
    <x v="0"/>
    <s v="Yes"/>
    <n v="4"/>
    <s v="Yes"/>
    <n v="68.000000000058208"/>
    <s v="Yes"/>
    <x v="0"/>
    <n v="2.8333333333357587"/>
    <s v="Team4"/>
    <s v="Junior"/>
    <s v="Night"/>
  </r>
  <r>
    <s v="T04058"/>
    <s v="C0221"/>
    <x v="0"/>
    <x v="1"/>
    <d v="2026-02-21T10:36:00"/>
    <d v="2026-02-23T22:36:00"/>
    <x v="43"/>
    <x v="2"/>
    <s v="No"/>
    <n v="3"/>
    <s v="No"/>
    <n v="60"/>
    <s v="Yes"/>
    <x v="0"/>
    <n v="2.5"/>
    <s v="Team1"/>
    <s v="Mid"/>
    <s v="Morning"/>
  </r>
  <r>
    <s v="T04059"/>
    <s v="C3182"/>
    <x v="3"/>
    <x v="2"/>
    <d v="2026-03-07T15:07:00"/>
    <d v="2026-03-08T13:07:00"/>
    <x v="23"/>
    <x v="0"/>
    <s v="No"/>
    <n v="3"/>
    <s v="Yes"/>
    <n v="21.999999999941792"/>
    <s v="No"/>
    <x v="1"/>
    <n v="0.91666666666424135"/>
    <s v="Team1"/>
    <s v="Junior"/>
    <s v="Morning"/>
  </r>
  <r>
    <s v="T04060"/>
    <s v="C1289"/>
    <x v="0"/>
    <x v="1"/>
    <d v="2026-01-20T15:31:00"/>
    <d v="2026-01-21T18:31:00"/>
    <x v="37"/>
    <x v="0"/>
    <s v="No"/>
    <n v="2"/>
    <s v="Yes"/>
    <n v="27"/>
    <s v="No"/>
    <x v="2"/>
    <n v="1.125"/>
    <s v="Team5"/>
    <s v="Junior"/>
    <s v="Evening"/>
  </r>
  <r>
    <s v="T04061"/>
    <s v="C4753"/>
    <x v="1"/>
    <x v="1"/>
    <d v="2026-03-21T16:36:00"/>
    <d v="2026-03-23T16:36:00"/>
    <x v="21"/>
    <x v="0"/>
    <s v="No"/>
    <n v="4"/>
    <s v="Yes"/>
    <n v="48"/>
    <s v="No"/>
    <x v="1"/>
    <n v="2"/>
    <s v="Team4"/>
    <s v="Senior"/>
    <s v="Night"/>
  </r>
  <r>
    <s v="T04062"/>
    <s v="C1670"/>
    <x v="0"/>
    <x v="0"/>
    <d v="2026-03-02T09:44:00"/>
    <d v="2026-03-02T23:44:00"/>
    <x v="45"/>
    <x v="0"/>
    <s v="Yes"/>
    <n v="3"/>
    <s v="Yes"/>
    <n v="14.000000000058208"/>
    <s v="No"/>
    <x v="1"/>
    <n v="0.58333333333575865"/>
    <s v="Team4"/>
    <s v="Mid"/>
    <s v="Morning"/>
  </r>
  <r>
    <s v="T04063"/>
    <s v="C2317"/>
    <x v="3"/>
    <x v="1"/>
    <d v="2026-03-02T07:07:00"/>
    <d v="2026-03-03T08:07:00"/>
    <x v="43"/>
    <x v="2"/>
    <s v="No"/>
    <n v="4"/>
    <s v="No"/>
    <n v="24.999999999941792"/>
    <s v="No"/>
    <x v="1"/>
    <n v="1.0416666666642413"/>
    <s v="Team1"/>
    <s v="Mid"/>
    <s v="Morning"/>
  </r>
  <r>
    <s v="T04064"/>
    <s v="C0599"/>
    <x v="2"/>
    <x v="0"/>
    <d v="2026-03-13T08:51:00"/>
    <d v="2026-03-14T15:51:00"/>
    <x v="3"/>
    <x v="0"/>
    <s v="No"/>
    <n v="5"/>
    <s v="Yes"/>
    <n v="30.999999999941792"/>
    <s v="No"/>
    <x v="1"/>
    <n v="1.2916666666642413"/>
    <s v="Team5"/>
    <s v="Senior"/>
    <s v="Morning"/>
  </r>
  <r>
    <s v="T04065"/>
    <s v="C0995"/>
    <x v="4"/>
    <x v="2"/>
    <d v="2026-01-10T08:50:00"/>
    <d v="2026-01-13T03:50:00"/>
    <x v="40"/>
    <x v="0"/>
    <s v="No"/>
    <n v="4"/>
    <s v="Yes"/>
    <n v="66.999999999941792"/>
    <s v="Yes"/>
    <x v="2"/>
    <n v="2.7916666666642413"/>
    <s v="Team4"/>
    <s v="Senior"/>
    <s v="Morning"/>
  </r>
  <r>
    <s v="T04066"/>
    <s v="C3622"/>
    <x v="0"/>
    <x v="0"/>
    <d v="2026-01-26T08:41:00"/>
    <d v="2026-01-28T04:41:00"/>
    <x v="27"/>
    <x v="0"/>
    <s v="No"/>
    <n v="5"/>
    <s v="Yes"/>
    <n v="44.000000000058208"/>
    <s v="No"/>
    <x v="2"/>
    <n v="1.8333333333357587"/>
    <s v="Team1"/>
    <s v="Junior"/>
    <s v="Morning"/>
  </r>
  <r>
    <s v="T04067"/>
    <s v="C0010"/>
    <x v="1"/>
    <x v="1"/>
    <d v="2026-02-12T18:52:00"/>
    <d v="2026-02-13T23:52:00"/>
    <x v="14"/>
    <x v="0"/>
    <s v="No"/>
    <n v="4"/>
    <s v="Yes"/>
    <n v="28.999999999883585"/>
    <s v="No"/>
    <x v="0"/>
    <n v="1.2083333333284827"/>
    <s v="Team4"/>
    <s v="Senior"/>
    <s v="Night"/>
  </r>
  <r>
    <s v="T04068"/>
    <s v="C4961"/>
    <x v="4"/>
    <x v="1"/>
    <d v="2026-01-06T19:10:00"/>
    <d v="2026-01-08T02:10:00"/>
    <x v="10"/>
    <x v="0"/>
    <s v="No"/>
    <n v="4"/>
    <s v="Yes"/>
    <n v="31.000000000116415"/>
    <s v="No"/>
    <x v="2"/>
    <n v="1.2916666666715173"/>
    <s v="Team1"/>
    <s v="Senior"/>
    <s v="Night"/>
  </r>
  <r>
    <s v="T04069"/>
    <s v="C2387"/>
    <x v="1"/>
    <x v="0"/>
    <d v="2026-03-11T13:04:00"/>
    <d v="2026-03-11T22:04:00"/>
    <x v="37"/>
    <x v="2"/>
    <s v="No"/>
    <n v="5"/>
    <s v="No"/>
    <n v="9"/>
    <s v="No"/>
    <x v="1"/>
    <n v="0.375"/>
    <s v="Team5"/>
    <s v="Junior"/>
    <s v="Evening"/>
  </r>
  <r>
    <s v="T04070"/>
    <s v="C4783"/>
    <x v="4"/>
    <x v="2"/>
    <d v="2026-02-02T22:23:00"/>
    <d v="2026-02-05T07:23:00"/>
    <x v="12"/>
    <x v="0"/>
    <s v="No"/>
    <n v="5"/>
    <s v="Yes"/>
    <n v="57"/>
    <s v="Yes"/>
    <x v="0"/>
    <n v="2.375"/>
    <s v="Team1"/>
    <s v="Junior"/>
    <s v="Morning"/>
  </r>
  <r>
    <s v="T04071"/>
    <s v="C3386"/>
    <x v="1"/>
    <x v="0"/>
    <d v="2026-01-16T12:04:00"/>
    <d v="2026-01-18T02:04:00"/>
    <x v="47"/>
    <x v="0"/>
    <s v="No"/>
    <n v="5"/>
    <s v="Yes"/>
    <n v="37.999999999883585"/>
    <s v="No"/>
    <x v="2"/>
    <n v="1.5833333333284827"/>
    <s v="Team4"/>
    <s v="Senior"/>
    <s v="Night"/>
  </r>
  <r>
    <s v="T04072"/>
    <s v="C1510"/>
    <x v="4"/>
    <x v="0"/>
    <d v="2026-01-31T13:39:00"/>
    <d v="2026-02-01T00:39:00"/>
    <x v="10"/>
    <x v="0"/>
    <s v="No"/>
    <n v="4"/>
    <s v="Yes"/>
    <n v="11.000000000058208"/>
    <s v="No"/>
    <x v="2"/>
    <n v="0.45833333333575865"/>
    <s v="Team1"/>
    <s v="Senior"/>
    <s v="Night"/>
  </r>
  <r>
    <s v="T04073"/>
    <s v="C2559"/>
    <x v="3"/>
    <x v="0"/>
    <d v="2026-01-17T17:23:00"/>
    <d v="2026-01-18T08:23:00"/>
    <x v="42"/>
    <x v="0"/>
    <s v="No"/>
    <n v="4"/>
    <s v="Yes"/>
    <n v="15"/>
    <s v="No"/>
    <x v="2"/>
    <n v="0.625"/>
    <s v="Team1"/>
    <s v="Senior"/>
    <s v="Evening"/>
  </r>
  <r>
    <s v="T04074"/>
    <s v="C3221"/>
    <x v="1"/>
    <x v="0"/>
    <d v="2026-01-28T00:51:00"/>
    <d v="2026-01-29T02:51:00"/>
    <x v="12"/>
    <x v="0"/>
    <s v="Yes"/>
    <n v="3"/>
    <s v="Yes"/>
    <n v="26.000000000058208"/>
    <s v="No"/>
    <x v="2"/>
    <n v="1.0833333333357587"/>
    <s v="Team1"/>
    <s v="Junior"/>
    <s v="Morning"/>
  </r>
  <r>
    <s v="T04075"/>
    <s v="C3756"/>
    <x v="0"/>
    <x v="2"/>
    <d v="2026-01-12T09:22:00"/>
    <d v="2026-01-15T19:22:00"/>
    <x v="35"/>
    <x v="0"/>
    <s v="No"/>
    <n v="4"/>
    <s v="Yes"/>
    <n v="81.999999999941792"/>
    <s v="Yes"/>
    <x v="2"/>
    <n v="3.4166666666642413"/>
    <s v="Team1"/>
    <s v="Senior"/>
    <s v="Night"/>
  </r>
  <r>
    <s v="T04076"/>
    <s v="C0135"/>
    <x v="2"/>
    <x v="2"/>
    <d v="2026-03-27T20:01:00"/>
    <d v="2026-03-29T15:01:00"/>
    <x v="11"/>
    <x v="0"/>
    <s v="No"/>
    <n v="3"/>
    <s v="Yes"/>
    <n v="43.000000000116415"/>
    <s v="No"/>
    <x v="1"/>
    <n v="1.7916666666715173"/>
    <s v="Team3"/>
    <s v="Senior"/>
    <s v="Night"/>
  </r>
  <r>
    <s v="T04077"/>
    <s v="C0501"/>
    <x v="1"/>
    <x v="2"/>
    <d v="2026-02-16T21:48:00"/>
    <d v="2026-02-18T13:48:00"/>
    <x v="11"/>
    <x v="0"/>
    <s v="No"/>
    <n v="2"/>
    <s v="Yes"/>
    <n v="39.999999999941792"/>
    <s v="No"/>
    <x v="0"/>
    <n v="1.6666666666642413"/>
    <s v="Team3"/>
    <s v="Senior"/>
    <s v="Night"/>
  </r>
  <r>
    <s v="T04078"/>
    <s v="C0666"/>
    <x v="3"/>
    <x v="0"/>
    <d v="2026-01-31T13:32:00"/>
    <d v="2026-01-31T19:32:00"/>
    <x v="43"/>
    <x v="0"/>
    <s v="No"/>
    <n v="3"/>
    <s v="Yes"/>
    <n v="6"/>
    <s v="No"/>
    <x v="2"/>
    <n v="0.25"/>
    <s v="Team1"/>
    <s v="Mid"/>
    <s v="Morning"/>
  </r>
  <r>
    <s v="T04079"/>
    <s v="C4950"/>
    <x v="3"/>
    <x v="1"/>
    <d v="2026-03-07T14:27:00"/>
    <d v="2026-03-09T21:27:00"/>
    <x v="13"/>
    <x v="2"/>
    <s v="No"/>
    <n v="5"/>
    <s v="No"/>
    <n v="55.000000000116415"/>
    <s v="Yes"/>
    <x v="1"/>
    <n v="2.2916666666715173"/>
    <s v="Team5"/>
    <s v="Junior"/>
    <s v="Evening"/>
  </r>
  <r>
    <s v="T04080"/>
    <s v="C4395"/>
    <x v="3"/>
    <x v="1"/>
    <d v="2026-02-18T16:57:00"/>
    <d v="2026-02-20T13:57:00"/>
    <x v="0"/>
    <x v="0"/>
    <s v="No"/>
    <n v="4"/>
    <s v="Yes"/>
    <n v="45"/>
    <s v="No"/>
    <x v="0"/>
    <n v="1.875"/>
    <s v="Team1"/>
    <s v="Senior"/>
    <s v="Morning"/>
  </r>
  <r>
    <s v="T04081"/>
    <s v="C0182"/>
    <x v="3"/>
    <x v="0"/>
    <d v="2026-02-06T05:14:00"/>
    <d v="2026-02-07T06:14:00"/>
    <x v="16"/>
    <x v="0"/>
    <s v="No"/>
    <n v="3"/>
    <s v="Yes"/>
    <n v="25.000000000116415"/>
    <s v="No"/>
    <x v="0"/>
    <n v="1.0416666666715173"/>
    <s v="Team3"/>
    <s v="Junior"/>
    <s v="Evening"/>
  </r>
  <r>
    <s v="T04082"/>
    <s v="C2232"/>
    <x v="3"/>
    <x v="1"/>
    <d v="2026-03-27T15:24:00"/>
    <d v="2026-03-30T06:24:00"/>
    <x v="28"/>
    <x v="0"/>
    <s v="No"/>
    <n v="3"/>
    <s v="Yes"/>
    <n v="63"/>
    <s v="Yes"/>
    <x v="1"/>
    <n v="2.625"/>
    <s v="Team3"/>
    <s v="Mid"/>
    <s v="Night"/>
  </r>
  <r>
    <s v="T04083"/>
    <s v="C3699"/>
    <x v="4"/>
    <x v="1"/>
    <d v="2026-02-21T09:38:00"/>
    <d v="2026-02-23T17:38:00"/>
    <x v="33"/>
    <x v="0"/>
    <s v="No"/>
    <n v="5"/>
    <s v="Yes"/>
    <n v="56.000000000058208"/>
    <s v="Yes"/>
    <x v="0"/>
    <n v="2.3333333333357587"/>
    <s v="Team5"/>
    <s v="Junior"/>
    <s v="Night"/>
  </r>
  <r>
    <s v="T04084"/>
    <s v="C3501"/>
    <x v="2"/>
    <x v="0"/>
    <d v="2026-01-18T22:39:00"/>
    <d v="2026-01-20T18:39:00"/>
    <x v="4"/>
    <x v="0"/>
    <s v="No"/>
    <n v="4"/>
    <s v="Yes"/>
    <n v="44.000000000058208"/>
    <s v="No"/>
    <x v="2"/>
    <n v="1.8333333333357587"/>
    <s v="Team5"/>
    <s v="Senior"/>
    <s v="Evening"/>
  </r>
  <r>
    <s v="T04085"/>
    <s v="C1368"/>
    <x v="3"/>
    <x v="0"/>
    <d v="2026-03-14T07:08:00"/>
    <d v="2026-03-15T03:08:00"/>
    <x v="24"/>
    <x v="0"/>
    <s v="No"/>
    <n v="4"/>
    <s v="Yes"/>
    <n v="20.000000000058208"/>
    <s v="No"/>
    <x v="1"/>
    <n v="0.83333333333575865"/>
    <s v="Team4"/>
    <s v="Mid"/>
    <s v="Night"/>
  </r>
  <r>
    <s v="T04086"/>
    <s v="C3628"/>
    <x v="4"/>
    <x v="2"/>
    <d v="2026-03-17T23:47:00"/>
    <d v="2026-03-20T12:47:00"/>
    <x v="32"/>
    <x v="0"/>
    <s v="No"/>
    <n v="4"/>
    <s v="Yes"/>
    <n v="60.999999999941792"/>
    <s v="Yes"/>
    <x v="1"/>
    <n v="2.5416666666642413"/>
    <s v="Team3"/>
    <s v="Mid"/>
    <s v="Evening"/>
  </r>
  <r>
    <s v="T04087"/>
    <s v="C4696"/>
    <x v="2"/>
    <x v="2"/>
    <d v="2026-03-28T22:04:00"/>
    <d v="2026-03-30T22:04:00"/>
    <x v="8"/>
    <x v="0"/>
    <s v="No"/>
    <n v="3"/>
    <s v="Yes"/>
    <n v="48"/>
    <s v="No"/>
    <x v="1"/>
    <n v="2"/>
    <s v="Team5"/>
    <s v="Senior"/>
    <s v="Morning"/>
  </r>
  <r>
    <s v="T04088"/>
    <s v="C2476"/>
    <x v="3"/>
    <x v="2"/>
    <d v="2026-03-19T01:28:00"/>
    <d v="2026-03-21T02:28:00"/>
    <x v="17"/>
    <x v="0"/>
    <s v="No"/>
    <n v="3"/>
    <s v="Yes"/>
    <n v="48.999999999941792"/>
    <s v="Yes"/>
    <x v="1"/>
    <n v="2.0416666666642413"/>
    <s v="Team2"/>
    <s v="Junior"/>
    <s v="Night"/>
  </r>
  <r>
    <s v="T04089"/>
    <s v="C3624"/>
    <x v="2"/>
    <x v="0"/>
    <d v="2026-02-19T21:02:00"/>
    <d v="2026-02-20T13:02:00"/>
    <x v="24"/>
    <x v="0"/>
    <s v="No"/>
    <n v="4"/>
    <s v="Yes"/>
    <n v="16.000000000116415"/>
    <s v="No"/>
    <x v="0"/>
    <n v="0.66666666667151731"/>
    <s v="Team4"/>
    <s v="Mid"/>
    <s v="Night"/>
  </r>
  <r>
    <s v="T04090"/>
    <s v="C3829"/>
    <x v="4"/>
    <x v="0"/>
    <d v="2026-02-03T08:13:00"/>
    <d v="2026-02-05T03:13:00"/>
    <x v="15"/>
    <x v="0"/>
    <s v="No"/>
    <n v="5"/>
    <s v="Yes"/>
    <n v="42.999999999941792"/>
    <s v="No"/>
    <x v="0"/>
    <n v="1.7916666666642413"/>
    <s v="Team5"/>
    <s v="Junior"/>
    <s v="Evening"/>
  </r>
  <r>
    <s v="T04091"/>
    <s v="C1475"/>
    <x v="4"/>
    <x v="0"/>
    <d v="2026-03-24T21:52:00"/>
    <d v="2026-03-25T11:52:00"/>
    <x v="36"/>
    <x v="0"/>
    <s v="No"/>
    <n v="4"/>
    <s v="Yes"/>
    <n v="13.999999999883585"/>
    <s v="No"/>
    <x v="1"/>
    <n v="0.58333333332848269"/>
    <s v="Team1"/>
    <s v="Junior"/>
    <s v="Morning"/>
  </r>
  <r>
    <s v="T04092"/>
    <s v="C1914"/>
    <x v="0"/>
    <x v="1"/>
    <d v="2026-01-25T23:16:00"/>
    <d v="2026-01-28T19:16:00"/>
    <x v="25"/>
    <x v="0"/>
    <s v="No"/>
    <n v="3"/>
    <s v="Yes"/>
    <n v="67.999999999883585"/>
    <s v="Yes"/>
    <x v="2"/>
    <n v="2.8333333333284827"/>
    <s v="Team4"/>
    <s v="Junior"/>
    <s v="Night"/>
  </r>
  <r>
    <s v="T04093"/>
    <s v="C3524"/>
    <x v="0"/>
    <x v="0"/>
    <d v="2026-03-02T16:21:00"/>
    <d v="2026-03-03T04:21:00"/>
    <x v="34"/>
    <x v="0"/>
    <s v="No"/>
    <n v="3"/>
    <s v="Yes"/>
    <n v="12"/>
    <s v="No"/>
    <x v="1"/>
    <n v="0.5"/>
    <s v="Team3"/>
    <s v="Senior"/>
    <s v="Night"/>
  </r>
  <r>
    <s v="T04094"/>
    <s v="C2202"/>
    <x v="4"/>
    <x v="0"/>
    <d v="2026-01-18T04:26:00"/>
    <d v="2026-01-18T11:26:00"/>
    <x v="13"/>
    <x v="0"/>
    <s v="Yes"/>
    <n v="3"/>
    <s v="Yes"/>
    <n v="7.0000000001164153"/>
    <s v="No"/>
    <x v="2"/>
    <n v="0.29166666667151731"/>
    <s v="Team5"/>
    <s v="Junior"/>
    <s v="Evening"/>
  </r>
  <r>
    <s v="T04095"/>
    <s v="C4315"/>
    <x v="4"/>
    <x v="0"/>
    <d v="2026-02-23T15:32:00"/>
    <d v="2026-02-24T20:32:00"/>
    <x v="0"/>
    <x v="0"/>
    <s v="No"/>
    <n v="4"/>
    <s v="Yes"/>
    <n v="29.000000000058208"/>
    <s v="No"/>
    <x v="0"/>
    <n v="1.2083333333357587"/>
    <s v="Team1"/>
    <s v="Senior"/>
    <s v="Morning"/>
  </r>
  <r>
    <s v="T04096"/>
    <s v="C1746"/>
    <x v="1"/>
    <x v="1"/>
    <d v="2026-01-25T07:47:00"/>
    <d v="2026-01-26T13:47:00"/>
    <x v="6"/>
    <x v="0"/>
    <s v="No"/>
    <n v="5"/>
    <s v="Yes"/>
    <n v="30"/>
    <s v="No"/>
    <x v="2"/>
    <n v="1.25"/>
    <s v="Team3"/>
    <s v="Mid"/>
    <s v="Night"/>
  </r>
  <r>
    <s v="T04097"/>
    <s v="C1850"/>
    <x v="1"/>
    <x v="0"/>
    <d v="2026-03-13T09:22:00"/>
    <d v="2026-03-15T07:22:00"/>
    <x v="8"/>
    <x v="0"/>
    <s v="Yes"/>
    <n v="5"/>
    <s v="Yes"/>
    <n v="45.999999999941792"/>
    <s v="No"/>
    <x v="1"/>
    <n v="1.9166666666642413"/>
    <s v="Team5"/>
    <s v="Senior"/>
    <s v="Morning"/>
  </r>
  <r>
    <s v="T04098"/>
    <s v="C3490"/>
    <x v="4"/>
    <x v="1"/>
    <d v="2026-03-11T06:46:00"/>
    <d v="2026-03-13T02:46:00"/>
    <x v="20"/>
    <x v="0"/>
    <s v="No"/>
    <n v="3"/>
    <s v="Yes"/>
    <n v="43.999999999883585"/>
    <s v="No"/>
    <x v="1"/>
    <n v="1.8333333333284827"/>
    <s v="Team4"/>
    <s v="Junior"/>
    <s v="Evening"/>
  </r>
  <r>
    <s v="T04099"/>
    <s v="C1925"/>
    <x v="3"/>
    <x v="2"/>
    <d v="2026-02-08T15:52:00"/>
    <d v="2026-02-10T15:52:00"/>
    <x v="28"/>
    <x v="0"/>
    <s v="No"/>
    <n v="3"/>
    <s v="Yes"/>
    <n v="48"/>
    <s v="No"/>
    <x v="0"/>
    <n v="2"/>
    <s v="Team3"/>
    <s v="Mid"/>
    <s v="Night"/>
  </r>
  <r>
    <s v="T04100"/>
    <s v="C4681"/>
    <x v="1"/>
    <x v="1"/>
    <d v="2026-02-03T00:52:00"/>
    <d v="2026-02-05T05:52:00"/>
    <x v="49"/>
    <x v="0"/>
    <s v="Yes"/>
    <n v="3"/>
    <s v="Yes"/>
    <n v="52.999999999883585"/>
    <s v="Yes"/>
    <x v="0"/>
    <n v="2.2083333333284827"/>
    <s v="Team5"/>
    <s v="Mid"/>
    <s v="Evening"/>
  </r>
  <r>
    <s v="T04101"/>
    <s v="C0208"/>
    <x v="0"/>
    <x v="1"/>
    <d v="2026-03-20T14:47:00"/>
    <d v="2026-03-21T18:47:00"/>
    <x v="46"/>
    <x v="0"/>
    <s v="No"/>
    <n v="4"/>
    <s v="Yes"/>
    <n v="27.999999999941792"/>
    <s v="No"/>
    <x v="1"/>
    <n v="1.1666666666642413"/>
    <s v="Team5"/>
    <s v="Senior"/>
    <s v="Evening"/>
  </r>
  <r>
    <s v="T04102"/>
    <s v="C0571"/>
    <x v="1"/>
    <x v="1"/>
    <d v="2026-03-03T01:12:00"/>
    <d v="2026-03-05T03:12:00"/>
    <x v="29"/>
    <x v="0"/>
    <s v="No"/>
    <n v="3"/>
    <s v="Yes"/>
    <n v="49.999999999883585"/>
    <s v="Yes"/>
    <x v="1"/>
    <n v="2.0833333333284827"/>
    <s v="Team3"/>
    <s v="Mid"/>
    <s v="Evening"/>
  </r>
  <r>
    <s v="T04103"/>
    <s v="C2126"/>
    <x v="4"/>
    <x v="1"/>
    <d v="2026-02-24T20:56:00"/>
    <d v="2026-02-25T03:56:00"/>
    <x v="13"/>
    <x v="0"/>
    <s v="No"/>
    <n v="3"/>
    <s v="Yes"/>
    <n v="7.0000000001164153"/>
    <s v="No"/>
    <x v="0"/>
    <n v="0.29166666667151731"/>
    <s v="Team5"/>
    <s v="Junior"/>
    <s v="Evening"/>
  </r>
  <r>
    <s v="T04104"/>
    <s v="C1867"/>
    <x v="1"/>
    <x v="0"/>
    <d v="2026-02-15T05:22:00"/>
    <d v="2026-02-16T22:22:00"/>
    <x v="18"/>
    <x v="1"/>
    <s v="No"/>
    <n v="4"/>
    <s v="No"/>
    <n v="40.999999999883585"/>
    <s v="No"/>
    <x v="0"/>
    <n v="1.7083333333284827"/>
    <s v="Team1"/>
    <s v="Mid"/>
    <s v="Morning"/>
  </r>
  <r>
    <s v="T04105"/>
    <s v="C2464"/>
    <x v="4"/>
    <x v="0"/>
    <d v="2026-03-14T07:25:00"/>
    <d v="2026-03-14T18:25:00"/>
    <x v="8"/>
    <x v="0"/>
    <s v="No"/>
    <n v="5"/>
    <s v="Yes"/>
    <n v="10.999999999883585"/>
    <s v="No"/>
    <x v="1"/>
    <n v="0.45833333332848269"/>
    <s v="Team5"/>
    <s v="Senior"/>
    <s v="Morning"/>
  </r>
  <r>
    <s v="T04106"/>
    <s v="C4118"/>
    <x v="3"/>
    <x v="1"/>
    <d v="2026-03-26T11:59:00"/>
    <d v="2026-03-27T06:59:00"/>
    <x v="34"/>
    <x v="0"/>
    <s v="No"/>
    <n v="2"/>
    <s v="Yes"/>
    <n v="19.000000000116415"/>
    <s v="No"/>
    <x v="1"/>
    <n v="0.79166666667151731"/>
    <s v="Team3"/>
    <s v="Senior"/>
    <s v="Night"/>
  </r>
  <r>
    <s v="T04107"/>
    <s v="C4448"/>
    <x v="3"/>
    <x v="2"/>
    <d v="2026-01-07T14:21:00"/>
    <d v="2026-01-09T14:21:00"/>
    <x v="35"/>
    <x v="0"/>
    <s v="No"/>
    <n v="5"/>
    <s v="Yes"/>
    <n v="48"/>
    <s v="No"/>
    <x v="2"/>
    <n v="2"/>
    <s v="Team1"/>
    <s v="Senior"/>
    <s v="Night"/>
  </r>
  <r>
    <s v="T04108"/>
    <s v="C3526"/>
    <x v="2"/>
    <x v="1"/>
    <d v="2026-02-27T16:01:00"/>
    <d v="2026-02-28T16:01:00"/>
    <x v="43"/>
    <x v="0"/>
    <s v="No"/>
    <n v="3"/>
    <s v="Yes"/>
    <n v="24"/>
    <s v="No"/>
    <x v="0"/>
    <n v="1"/>
    <s v="Team1"/>
    <s v="Mid"/>
    <s v="Morning"/>
  </r>
  <r>
    <s v="T04109"/>
    <s v="C2194"/>
    <x v="3"/>
    <x v="1"/>
    <d v="2026-01-03T09:26:00"/>
    <d v="2026-01-03T21:26:00"/>
    <x v="49"/>
    <x v="0"/>
    <s v="No"/>
    <n v="3"/>
    <s v="Yes"/>
    <n v="12"/>
    <s v="No"/>
    <x v="2"/>
    <n v="0.5"/>
    <s v="Team5"/>
    <s v="Mid"/>
    <s v="Evening"/>
  </r>
  <r>
    <s v="T04110"/>
    <s v="C0470"/>
    <x v="0"/>
    <x v="2"/>
    <d v="2026-03-04T03:58:00"/>
    <d v="2026-03-06T04:58:00"/>
    <x v="33"/>
    <x v="0"/>
    <s v="No"/>
    <n v="2"/>
    <s v="Yes"/>
    <n v="48.999999999941792"/>
    <s v="Yes"/>
    <x v="1"/>
    <n v="2.0416666666642413"/>
    <s v="Team5"/>
    <s v="Junior"/>
    <s v="Night"/>
  </r>
  <r>
    <s v="T04111"/>
    <s v="C0508"/>
    <x v="0"/>
    <x v="1"/>
    <d v="2026-01-26T09:18:00"/>
    <d v="2026-01-27T02:18:00"/>
    <x v="16"/>
    <x v="0"/>
    <s v="No"/>
    <n v="4"/>
    <s v="Yes"/>
    <n v="17.000000000058208"/>
    <s v="No"/>
    <x v="2"/>
    <n v="0.70833333333575865"/>
    <s v="Team3"/>
    <s v="Junior"/>
    <s v="Evening"/>
  </r>
  <r>
    <s v="T04112"/>
    <s v="C0863"/>
    <x v="4"/>
    <x v="2"/>
    <d v="2026-01-07T19:21:00"/>
    <d v="2026-01-09T13:21:00"/>
    <x v="19"/>
    <x v="0"/>
    <s v="No"/>
    <n v="4"/>
    <s v="Yes"/>
    <n v="42"/>
    <s v="No"/>
    <x v="2"/>
    <n v="1.75"/>
    <s v="Team5"/>
    <s v="Mid"/>
    <s v="Night"/>
  </r>
  <r>
    <s v="T04113"/>
    <s v="C4132"/>
    <x v="0"/>
    <x v="1"/>
    <d v="2026-02-18T09:03:00"/>
    <d v="2026-02-21T05:03:00"/>
    <x v="7"/>
    <x v="0"/>
    <s v="No"/>
    <n v="4"/>
    <s v="Yes"/>
    <n v="68.000000000058208"/>
    <s v="Yes"/>
    <x v="0"/>
    <n v="2.8333333333357587"/>
    <s v="Team2"/>
    <s v="Junior"/>
    <s v="Night"/>
  </r>
  <r>
    <s v="T04114"/>
    <s v="C2639"/>
    <x v="0"/>
    <x v="0"/>
    <d v="2026-02-11T22:16:00"/>
    <d v="2026-02-12T17:16:00"/>
    <x v="5"/>
    <x v="0"/>
    <s v="No"/>
    <n v="4"/>
    <s v="Yes"/>
    <n v="19.000000000116415"/>
    <s v="No"/>
    <x v="0"/>
    <n v="0.79166666667151731"/>
    <s v="Team1"/>
    <s v="Senior"/>
    <s v="Evening"/>
  </r>
  <r>
    <s v="T04115"/>
    <s v="C1280"/>
    <x v="2"/>
    <x v="2"/>
    <d v="2026-01-11T05:00:00"/>
    <d v="2026-01-13T23:00:00"/>
    <x v="3"/>
    <x v="0"/>
    <s v="No"/>
    <n v="3"/>
    <s v="Yes"/>
    <n v="66"/>
    <s v="Yes"/>
    <x v="2"/>
    <n v="2.75"/>
    <s v="Team5"/>
    <s v="Senior"/>
    <s v="Morning"/>
  </r>
  <r>
    <s v="T04116"/>
    <s v="C1262"/>
    <x v="3"/>
    <x v="2"/>
    <d v="2026-02-05T08:54:00"/>
    <d v="2026-02-07T03:54:00"/>
    <x v="48"/>
    <x v="0"/>
    <s v="No"/>
    <n v="4"/>
    <s v="Yes"/>
    <n v="42.999999999941792"/>
    <s v="No"/>
    <x v="0"/>
    <n v="1.7916666666642413"/>
    <s v="Team1"/>
    <s v="Mid"/>
    <s v="Morning"/>
  </r>
  <r>
    <s v="T04117"/>
    <s v="C0556"/>
    <x v="4"/>
    <x v="0"/>
    <d v="2026-03-23T00:27:00"/>
    <d v="2026-03-23T17:27:00"/>
    <x v="26"/>
    <x v="0"/>
    <s v="No"/>
    <n v="4"/>
    <s v="Yes"/>
    <n v="16.999999999883585"/>
    <s v="No"/>
    <x v="1"/>
    <n v="0.70833333332848269"/>
    <s v="Team5"/>
    <s v="Senior"/>
    <s v="Night"/>
  </r>
  <r>
    <s v="T04118"/>
    <s v="C3965"/>
    <x v="2"/>
    <x v="0"/>
    <d v="2026-03-20T15:19:00"/>
    <d v="2026-03-21T18:19:00"/>
    <x v="38"/>
    <x v="0"/>
    <s v="Yes"/>
    <n v="4"/>
    <s v="Yes"/>
    <n v="27"/>
    <s v="No"/>
    <x v="1"/>
    <n v="1.125"/>
    <s v="Team5"/>
    <s v="Senior"/>
    <s v="Evening"/>
  </r>
  <r>
    <s v="T04119"/>
    <s v="C0795"/>
    <x v="4"/>
    <x v="0"/>
    <d v="2026-02-08T14:17:00"/>
    <d v="2026-02-10T05:17:00"/>
    <x v="13"/>
    <x v="1"/>
    <s v="No"/>
    <n v="3"/>
    <s v="No"/>
    <n v="39"/>
    <s v="No"/>
    <x v="0"/>
    <n v="1.625"/>
    <s v="Team5"/>
    <s v="Junior"/>
    <s v="Evening"/>
  </r>
  <r>
    <s v="T04120"/>
    <s v="C1927"/>
    <x v="2"/>
    <x v="0"/>
    <d v="2026-02-07T15:37:00"/>
    <d v="2026-02-08T14:37:00"/>
    <x v="26"/>
    <x v="0"/>
    <s v="Yes"/>
    <n v="2"/>
    <s v="Yes"/>
    <n v="23.000000000058208"/>
    <s v="No"/>
    <x v="0"/>
    <n v="0.95833333333575865"/>
    <s v="Team5"/>
    <s v="Senior"/>
    <s v="Night"/>
  </r>
  <r>
    <s v="T04121"/>
    <s v="C3022"/>
    <x v="3"/>
    <x v="0"/>
    <d v="2026-01-13T04:40:00"/>
    <d v="2026-01-13T12:40:00"/>
    <x v="48"/>
    <x v="1"/>
    <s v="No"/>
    <n v="4"/>
    <s v="No"/>
    <n v="8.0000000000582077"/>
    <s v="No"/>
    <x v="2"/>
    <n v="0.33333333333575865"/>
    <s v="Team1"/>
    <s v="Mid"/>
    <s v="Morning"/>
  </r>
  <r>
    <s v="T04122"/>
    <s v="C3718"/>
    <x v="2"/>
    <x v="0"/>
    <d v="2026-03-18T09:33:00"/>
    <d v="2026-03-19T15:33:00"/>
    <x v="33"/>
    <x v="0"/>
    <s v="No"/>
    <n v="4"/>
    <s v="Yes"/>
    <n v="30"/>
    <s v="No"/>
    <x v="1"/>
    <n v="1.25"/>
    <s v="Team5"/>
    <s v="Junior"/>
    <s v="Night"/>
  </r>
  <r>
    <s v="T04123"/>
    <s v="C1084"/>
    <x v="1"/>
    <x v="1"/>
    <d v="2026-01-30T09:05:00"/>
    <d v="2026-01-31T16:05:00"/>
    <x v="12"/>
    <x v="0"/>
    <s v="No"/>
    <n v="3"/>
    <s v="Yes"/>
    <n v="31.000000000116415"/>
    <s v="No"/>
    <x v="2"/>
    <n v="1.2916666666715173"/>
    <s v="Team1"/>
    <s v="Junior"/>
    <s v="Morning"/>
  </r>
  <r>
    <s v="T04124"/>
    <s v="C2147"/>
    <x v="0"/>
    <x v="1"/>
    <d v="2026-02-23T09:47:00"/>
    <d v="2026-02-24T08:47:00"/>
    <x v="35"/>
    <x v="2"/>
    <s v="Yes"/>
    <n v="3"/>
    <s v="No"/>
    <n v="23.000000000058208"/>
    <s v="No"/>
    <x v="0"/>
    <n v="0.95833333333575865"/>
    <s v="Team1"/>
    <s v="Senior"/>
    <s v="Night"/>
  </r>
  <r>
    <s v="T04125"/>
    <s v="C1374"/>
    <x v="1"/>
    <x v="0"/>
    <d v="2026-02-16T14:03:00"/>
    <d v="2026-02-18T06:03:00"/>
    <x v="18"/>
    <x v="0"/>
    <s v="No"/>
    <n v="3"/>
    <s v="Yes"/>
    <n v="39.999999999941792"/>
    <s v="No"/>
    <x v="0"/>
    <n v="1.6666666666642413"/>
    <s v="Team1"/>
    <s v="Mid"/>
    <s v="Morning"/>
  </r>
  <r>
    <s v="T04126"/>
    <s v="C3842"/>
    <x v="0"/>
    <x v="0"/>
    <d v="2026-03-27T02:32:00"/>
    <d v="2026-03-27T22:32:00"/>
    <x v="24"/>
    <x v="0"/>
    <s v="No"/>
    <n v="3"/>
    <s v="Yes"/>
    <n v="19.999999999883585"/>
    <s v="No"/>
    <x v="1"/>
    <n v="0.83333333332848269"/>
    <s v="Team4"/>
    <s v="Mid"/>
    <s v="Night"/>
  </r>
  <r>
    <s v="T04127"/>
    <s v="C1299"/>
    <x v="3"/>
    <x v="1"/>
    <d v="2026-01-01T13:53:00"/>
    <d v="2026-01-03T21:53:00"/>
    <x v="32"/>
    <x v="0"/>
    <s v="No"/>
    <n v="5"/>
    <s v="Yes"/>
    <n v="56.000000000058208"/>
    <s v="Yes"/>
    <x v="2"/>
    <n v="2.3333333333357587"/>
    <s v="Team3"/>
    <s v="Mid"/>
    <s v="Evening"/>
  </r>
  <r>
    <s v="T04128"/>
    <s v="C4536"/>
    <x v="3"/>
    <x v="2"/>
    <d v="2026-03-10T23:36:00"/>
    <d v="2026-03-14T08:36:00"/>
    <x v="7"/>
    <x v="0"/>
    <s v="No"/>
    <n v="5"/>
    <s v="Yes"/>
    <n v="81"/>
    <s v="Yes"/>
    <x v="1"/>
    <n v="3.375"/>
    <s v="Team2"/>
    <s v="Junior"/>
    <s v="Night"/>
  </r>
  <r>
    <s v="T04129"/>
    <s v="C0870"/>
    <x v="1"/>
    <x v="0"/>
    <d v="2026-01-27T08:25:00"/>
    <d v="2026-01-28T05:25:00"/>
    <x v="29"/>
    <x v="0"/>
    <s v="No"/>
    <n v="5"/>
    <s v="Yes"/>
    <n v="21"/>
    <s v="No"/>
    <x v="2"/>
    <n v="0.875"/>
    <s v="Team3"/>
    <s v="Mid"/>
    <s v="Evening"/>
  </r>
  <r>
    <s v="T04130"/>
    <s v="C3958"/>
    <x v="0"/>
    <x v="1"/>
    <d v="2026-03-20T20:38:00"/>
    <d v="2026-03-22T07:38:00"/>
    <x v="45"/>
    <x v="0"/>
    <s v="No"/>
    <n v="3"/>
    <s v="Yes"/>
    <n v="35.000000000058208"/>
    <s v="No"/>
    <x v="1"/>
    <n v="1.4583333333357587"/>
    <s v="Team4"/>
    <s v="Mid"/>
    <s v="Morning"/>
  </r>
  <r>
    <s v="T04131"/>
    <s v="C0254"/>
    <x v="2"/>
    <x v="2"/>
    <d v="2026-01-31T01:14:00"/>
    <d v="2026-02-03T08:14:00"/>
    <x v="8"/>
    <x v="0"/>
    <s v="No"/>
    <n v="4"/>
    <s v="Yes"/>
    <n v="78.999999999941792"/>
    <s v="Yes"/>
    <x v="2"/>
    <n v="3.2916666666642413"/>
    <s v="Team5"/>
    <s v="Senior"/>
    <s v="Morning"/>
  </r>
  <r>
    <s v="T04132"/>
    <s v="C0958"/>
    <x v="1"/>
    <x v="2"/>
    <d v="2026-03-15T11:11:00"/>
    <d v="2026-03-17T22:11:00"/>
    <x v="43"/>
    <x v="0"/>
    <s v="No"/>
    <n v="5"/>
    <s v="Yes"/>
    <n v="59.000000000058208"/>
    <s v="Yes"/>
    <x v="1"/>
    <n v="2.4583333333357587"/>
    <s v="Team1"/>
    <s v="Mid"/>
    <s v="Morning"/>
  </r>
  <r>
    <s v="T04133"/>
    <s v="C3524"/>
    <x v="2"/>
    <x v="0"/>
    <d v="2026-02-22T02:03:00"/>
    <d v="2026-02-24T00:03:00"/>
    <x v="43"/>
    <x v="0"/>
    <s v="Yes"/>
    <n v="3"/>
    <s v="Yes"/>
    <n v="45.999999999941792"/>
    <s v="No"/>
    <x v="0"/>
    <n v="1.9166666666642413"/>
    <s v="Team1"/>
    <s v="Mid"/>
    <s v="Morning"/>
  </r>
  <r>
    <s v="T04134"/>
    <s v="C1552"/>
    <x v="0"/>
    <x v="0"/>
    <d v="2026-03-03T07:53:00"/>
    <d v="2026-03-04T10:53:00"/>
    <x v="16"/>
    <x v="0"/>
    <s v="No"/>
    <n v="5"/>
    <s v="Yes"/>
    <n v="27"/>
    <s v="No"/>
    <x v="1"/>
    <n v="1.125"/>
    <s v="Team3"/>
    <s v="Junior"/>
    <s v="Evening"/>
  </r>
  <r>
    <s v="T04135"/>
    <s v="C2425"/>
    <x v="4"/>
    <x v="1"/>
    <d v="2026-03-15T15:57:00"/>
    <d v="2026-03-16T00:57:00"/>
    <x v="6"/>
    <x v="0"/>
    <s v="No"/>
    <n v="5"/>
    <s v="Yes"/>
    <n v="9"/>
    <s v="No"/>
    <x v="1"/>
    <n v="0.375"/>
    <s v="Team3"/>
    <s v="Mid"/>
    <s v="Night"/>
  </r>
  <r>
    <s v="T04136"/>
    <s v="C0807"/>
    <x v="1"/>
    <x v="2"/>
    <d v="2026-03-09T10:41:00"/>
    <d v="2026-03-11T21:41:00"/>
    <x v="44"/>
    <x v="0"/>
    <s v="No"/>
    <n v="4"/>
    <s v="Yes"/>
    <n v="58.999999999883585"/>
    <s v="Yes"/>
    <x v="1"/>
    <n v="2.4583333333284827"/>
    <s v="Team3"/>
    <s v="Senior"/>
    <s v="Evening"/>
  </r>
  <r>
    <s v="T04137"/>
    <s v="C3819"/>
    <x v="0"/>
    <x v="1"/>
    <d v="2026-02-07T00:55:00"/>
    <d v="2026-02-08T19:55:00"/>
    <x v="38"/>
    <x v="0"/>
    <s v="No"/>
    <n v="4"/>
    <s v="Yes"/>
    <n v="42.999999999941792"/>
    <s v="No"/>
    <x v="0"/>
    <n v="1.7916666666642413"/>
    <s v="Team5"/>
    <s v="Senior"/>
    <s v="Evening"/>
  </r>
  <r>
    <s v="T04138"/>
    <s v="C1789"/>
    <x v="1"/>
    <x v="1"/>
    <d v="2026-03-25T22:21:00"/>
    <d v="2026-03-27T03:21:00"/>
    <x v="24"/>
    <x v="2"/>
    <s v="No"/>
    <n v="5"/>
    <s v="No"/>
    <n v="28.999999999883585"/>
    <s v="No"/>
    <x v="1"/>
    <n v="1.2083333333284827"/>
    <s v="Team4"/>
    <s v="Mid"/>
    <s v="Night"/>
  </r>
  <r>
    <s v="T04139"/>
    <s v="C1780"/>
    <x v="2"/>
    <x v="1"/>
    <d v="2026-02-02T18:49:00"/>
    <d v="2026-02-03T02:49:00"/>
    <x v="20"/>
    <x v="0"/>
    <s v="No"/>
    <n v="5"/>
    <s v="Yes"/>
    <n v="7.9999999998835847"/>
    <s v="No"/>
    <x v="0"/>
    <n v="0.33333333332848269"/>
    <s v="Team4"/>
    <s v="Junior"/>
    <s v="Evening"/>
  </r>
  <r>
    <s v="T04140"/>
    <s v="C0592"/>
    <x v="3"/>
    <x v="2"/>
    <d v="2026-03-25T03:50:00"/>
    <d v="2026-03-26T11:50:00"/>
    <x v="36"/>
    <x v="0"/>
    <s v="Yes"/>
    <n v="4"/>
    <s v="Yes"/>
    <n v="32.000000000058208"/>
    <s v="No"/>
    <x v="1"/>
    <n v="1.3333333333357587"/>
    <s v="Team1"/>
    <s v="Junior"/>
    <s v="Morning"/>
  </r>
  <r>
    <s v="T04141"/>
    <s v="C1776"/>
    <x v="3"/>
    <x v="2"/>
    <d v="2026-03-13T01:56:00"/>
    <d v="2026-03-13T07:56:00"/>
    <x v="6"/>
    <x v="0"/>
    <s v="No"/>
    <n v="3"/>
    <s v="Yes"/>
    <n v="6"/>
    <s v="No"/>
    <x v="1"/>
    <n v="0.25"/>
    <s v="Team3"/>
    <s v="Mid"/>
    <s v="Night"/>
  </r>
  <r>
    <s v="T04142"/>
    <s v="C2441"/>
    <x v="4"/>
    <x v="2"/>
    <d v="2026-03-12T04:18:00"/>
    <d v="2026-03-13T18:18:00"/>
    <x v="29"/>
    <x v="0"/>
    <s v="No"/>
    <n v="3"/>
    <s v="Yes"/>
    <n v="37.999999999883585"/>
    <s v="No"/>
    <x v="1"/>
    <n v="1.5833333333284827"/>
    <s v="Team3"/>
    <s v="Mid"/>
    <s v="Evening"/>
  </r>
  <r>
    <s v="T04143"/>
    <s v="C0574"/>
    <x v="2"/>
    <x v="0"/>
    <d v="2026-03-17T17:04:00"/>
    <d v="2026-03-18T18:04:00"/>
    <x v="44"/>
    <x v="0"/>
    <s v="No"/>
    <n v="4"/>
    <s v="Yes"/>
    <n v="25.000000000116415"/>
    <s v="No"/>
    <x v="1"/>
    <n v="1.0416666666715173"/>
    <s v="Team3"/>
    <s v="Senior"/>
    <s v="Evening"/>
  </r>
  <r>
    <s v="T04144"/>
    <s v="C2230"/>
    <x v="0"/>
    <x v="0"/>
    <d v="2026-01-30T10:46:00"/>
    <d v="2026-01-30T22:46:00"/>
    <x v="12"/>
    <x v="0"/>
    <s v="No"/>
    <n v="4"/>
    <s v="Yes"/>
    <n v="12"/>
    <s v="No"/>
    <x v="2"/>
    <n v="0.5"/>
    <s v="Team1"/>
    <s v="Junior"/>
    <s v="Morning"/>
  </r>
  <r>
    <s v="T04145"/>
    <s v="C4075"/>
    <x v="2"/>
    <x v="1"/>
    <d v="2026-03-16T00:52:00"/>
    <d v="2026-03-17T03:52:00"/>
    <x v="40"/>
    <x v="0"/>
    <s v="No"/>
    <n v="3"/>
    <s v="Yes"/>
    <n v="27"/>
    <s v="No"/>
    <x v="1"/>
    <n v="1.125"/>
    <s v="Team4"/>
    <s v="Senior"/>
    <s v="Morning"/>
  </r>
  <r>
    <s v="T04146"/>
    <s v="C0217"/>
    <x v="0"/>
    <x v="1"/>
    <d v="2026-02-21T23:25:00"/>
    <d v="2026-02-22T05:25:00"/>
    <x v="24"/>
    <x v="0"/>
    <s v="No"/>
    <n v="4"/>
    <s v="Yes"/>
    <n v="6"/>
    <s v="No"/>
    <x v="0"/>
    <n v="0.25"/>
    <s v="Team4"/>
    <s v="Mid"/>
    <s v="Night"/>
  </r>
  <r>
    <s v="T04147"/>
    <s v="C4191"/>
    <x v="3"/>
    <x v="2"/>
    <d v="2026-01-23T16:50:00"/>
    <d v="2026-01-25T10:50:00"/>
    <x v="0"/>
    <x v="0"/>
    <s v="No"/>
    <n v="3"/>
    <s v="Yes"/>
    <n v="42"/>
    <s v="No"/>
    <x v="2"/>
    <n v="1.75"/>
    <s v="Team1"/>
    <s v="Senior"/>
    <s v="Morning"/>
  </r>
  <r>
    <s v="T04148"/>
    <s v="C3306"/>
    <x v="3"/>
    <x v="0"/>
    <d v="2026-01-03T20:43:00"/>
    <d v="2026-01-04T11:43:00"/>
    <x v="1"/>
    <x v="0"/>
    <s v="No"/>
    <n v="4"/>
    <s v="Yes"/>
    <n v="15"/>
    <s v="No"/>
    <x v="2"/>
    <n v="0.625"/>
    <s v="Team4"/>
    <s v="Senior"/>
    <s v="Evening"/>
  </r>
  <r>
    <s v="T04149"/>
    <s v="C4854"/>
    <x v="0"/>
    <x v="1"/>
    <d v="2026-02-06T12:36:00"/>
    <d v="2026-02-08T05:36:00"/>
    <x v="14"/>
    <x v="0"/>
    <s v="No"/>
    <n v="5"/>
    <s v="Yes"/>
    <n v="40.999999999883585"/>
    <s v="No"/>
    <x v="0"/>
    <n v="1.7083333333284827"/>
    <s v="Team4"/>
    <s v="Senior"/>
    <s v="Night"/>
  </r>
  <r>
    <s v="T04150"/>
    <s v="C1379"/>
    <x v="0"/>
    <x v="1"/>
    <d v="2026-02-08T21:47:00"/>
    <d v="2026-02-09T16:47:00"/>
    <x v="38"/>
    <x v="1"/>
    <s v="No"/>
    <n v="4"/>
    <s v="No"/>
    <n v="19.000000000116415"/>
    <s v="No"/>
    <x v="0"/>
    <n v="0.79166666667151731"/>
    <s v="Team5"/>
    <s v="Senior"/>
    <s v="Evening"/>
  </r>
  <r>
    <s v="T04151"/>
    <s v="C0698"/>
    <x v="0"/>
    <x v="0"/>
    <d v="2026-01-07T22:38:00"/>
    <d v="2026-01-09T17:38:00"/>
    <x v="19"/>
    <x v="0"/>
    <s v="Yes"/>
    <n v="4"/>
    <s v="Yes"/>
    <n v="42.999999999941792"/>
    <s v="No"/>
    <x v="2"/>
    <n v="1.7916666666642413"/>
    <s v="Team5"/>
    <s v="Mid"/>
    <s v="Night"/>
  </r>
  <r>
    <s v="T04152"/>
    <s v="C3092"/>
    <x v="2"/>
    <x v="0"/>
    <d v="2026-01-03T20:53:00"/>
    <d v="2026-01-05T15:53:00"/>
    <x v="31"/>
    <x v="2"/>
    <s v="No"/>
    <n v="4"/>
    <s v="No"/>
    <n v="43.000000000116415"/>
    <s v="No"/>
    <x v="2"/>
    <n v="1.7916666666715173"/>
    <s v="Team4"/>
    <s v="Senior"/>
    <s v="Evening"/>
  </r>
  <r>
    <s v="T04153"/>
    <s v="C2677"/>
    <x v="2"/>
    <x v="1"/>
    <d v="2026-03-25T19:25:00"/>
    <d v="2026-03-27T12:25:00"/>
    <x v="28"/>
    <x v="0"/>
    <s v="No"/>
    <n v="4"/>
    <s v="Yes"/>
    <n v="40.999999999883585"/>
    <s v="No"/>
    <x v="1"/>
    <n v="1.7083333333284827"/>
    <s v="Team3"/>
    <s v="Mid"/>
    <s v="Night"/>
  </r>
  <r>
    <s v="T04154"/>
    <s v="C2952"/>
    <x v="3"/>
    <x v="1"/>
    <d v="2026-01-05T01:42:00"/>
    <d v="2026-01-07T13:42:00"/>
    <x v="43"/>
    <x v="0"/>
    <s v="No"/>
    <n v="5"/>
    <s v="Yes"/>
    <n v="60"/>
    <s v="Yes"/>
    <x v="2"/>
    <n v="2.5"/>
    <s v="Team1"/>
    <s v="Mid"/>
    <s v="Morning"/>
  </r>
  <r>
    <s v="T04155"/>
    <s v="C3488"/>
    <x v="2"/>
    <x v="2"/>
    <d v="2026-01-23T05:28:00"/>
    <d v="2026-01-24T10:28:00"/>
    <x v="36"/>
    <x v="0"/>
    <s v="No"/>
    <n v="4"/>
    <s v="Yes"/>
    <n v="29.000000000058208"/>
    <s v="No"/>
    <x v="2"/>
    <n v="1.2083333333357587"/>
    <s v="Team1"/>
    <s v="Junior"/>
    <s v="Morning"/>
  </r>
  <r>
    <s v="T04156"/>
    <s v="C2367"/>
    <x v="4"/>
    <x v="1"/>
    <d v="2026-03-21T00:25:00"/>
    <d v="2026-03-22T22:25:00"/>
    <x v="36"/>
    <x v="0"/>
    <s v="No"/>
    <n v="4"/>
    <s v="Yes"/>
    <n v="46.000000000116415"/>
    <s v="No"/>
    <x v="1"/>
    <n v="1.9166666666715173"/>
    <s v="Team1"/>
    <s v="Junior"/>
    <s v="Morning"/>
  </r>
  <r>
    <s v="T04157"/>
    <s v="C2515"/>
    <x v="0"/>
    <x v="0"/>
    <d v="2026-03-05T09:30:00"/>
    <d v="2026-03-07T08:30:00"/>
    <x v="42"/>
    <x v="0"/>
    <s v="No"/>
    <n v="4"/>
    <s v="Yes"/>
    <n v="46.999999999883585"/>
    <s v="No"/>
    <x v="1"/>
    <n v="1.9583333333284827"/>
    <s v="Team1"/>
    <s v="Senior"/>
    <s v="Evening"/>
  </r>
  <r>
    <s v="T04158"/>
    <s v="C0152"/>
    <x v="1"/>
    <x v="0"/>
    <d v="2026-02-16T05:49:00"/>
    <d v="2026-02-16T15:49:00"/>
    <x v="32"/>
    <x v="0"/>
    <s v="No"/>
    <n v="4"/>
    <s v="Yes"/>
    <n v="10.000000000116415"/>
    <s v="No"/>
    <x v="0"/>
    <n v="0.41666666667151731"/>
    <s v="Team3"/>
    <s v="Mid"/>
    <s v="Evening"/>
  </r>
  <r>
    <s v="T04159"/>
    <s v="C4628"/>
    <x v="0"/>
    <x v="1"/>
    <d v="2026-03-05T07:35:00"/>
    <d v="2026-03-07T02:35:00"/>
    <x v="19"/>
    <x v="0"/>
    <s v="No"/>
    <n v="2"/>
    <s v="Yes"/>
    <n v="43.000000000116415"/>
    <s v="No"/>
    <x v="1"/>
    <n v="1.7916666666715173"/>
    <s v="Team5"/>
    <s v="Mid"/>
    <s v="Night"/>
  </r>
  <r>
    <s v="T04160"/>
    <s v="C4587"/>
    <x v="1"/>
    <x v="1"/>
    <d v="2026-01-02T09:10:00"/>
    <d v="2026-01-05T08:10:00"/>
    <x v="39"/>
    <x v="0"/>
    <s v="No"/>
    <n v="3"/>
    <s v="Yes"/>
    <n v="71.000000000058208"/>
    <s v="Yes"/>
    <x v="2"/>
    <n v="2.9583333333357587"/>
    <s v="Team5"/>
    <s v="Junior"/>
    <s v="Evening"/>
  </r>
  <r>
    <s v="T04161"/>
    <s v="C3445"/>
    <x v="3"/>
    <x v="2"/>
    <d v="2026-01-12T22:49:00"/>
    <d v="2026-01-16T14:49:00"/>
    <x v="22"/>
    <x v="0"/>
    <s v="Yes"/>
    <n v="2"/>
    <s v="Yes"/>
    <n v="87.999999999941792"/>
    <s v="Yes"/>
    <x v="2"/>
    <n v="3.6666666666642413"/>
    <s v="Team4"/>
    <s v="Junior"/>
    <s v="Morning"/>
  </r>
  <r>
    <s v="T04162"/>
    <s v="C1409"/>
    <x v="0"/>
    <x v="1"/>
    <d v="2026-02-25T11:43:00"/>
    <d v="2026-02-28T04:43:00"/>
    <x v="45"/>
    <x v="0"/>
    <s v="No"/>
    <n v="5"/>
    <s v="Yes"/>
    <n v="65.000000000058208"/>
    <s v="Yes"/>
    <x v="0"/>
    <n v="2.7083333333357587"/>
    <s v="Team4"/>
    <s v="Mid"/>
    <s v="Morning"/>
  </r>
  <r>
    <s v="T04163"/>
    <s v="C4216"/>
    <x v="1"/>
    <x v="0"/>
    <d v="2026-03-23T06:32:00"/>
    <d v="2026-03-24T00:32:00"/>
    <x v="7"/>
    <x v="0"/>
    <s v="No"/>
    <n v="5"/>
    <s v="Yes"/>
    <n v="18"/>
    <s v="No"/>
    <x v="1"/>
    <n v="0.75"/>
    <s v="Team2"/>
    <s v="Junior"/>
    <s v="Night"/>
  </r>
  <r>
    <s v="T04164"/>
    <s v="C4547"/>
    <x v="0"/>
    <x v="2"/>
    <d v="2026-03-25T21:24:00"/>
    <d v="2026-03-28T11:24:00"/>
    <x v="20"/>
    <x v="0"/>
    <s v="No"/>
    <n v="4"/>
    <s v="Yes"/>
    <n v="61.999999999883585"/>
    <s v="Yes"/>
    <x v="1"/>
    <n v="2.5833333333284827"/>
    <s v="Team4"/>
    <s v="Junior"/>
    <s v="Evening"/>
  </r>
  <r>
    <s v="T04165"/>
    <s v="C2679"/>
    <x v="1"/>
    <x v="1"/>
    <d v="2026-03-21T06:17:00"/>
    <d v="2026-03-21T17:17:00"/>
    <x v="1"/>
    <x v="0"/>
    <s v="No"/>
    <n v="3"/>
    <s v="Yes"/>
    <n v="10.999999999883585"/>
    <s v="No"/>
    <x v="1"/>
    <n v="0.45833333332848269"/>
    <s v="Team4"/>
    <s v="Senior"/>
    <s v="Evening"/>
  </r>
  <r>
    <s v="T04166"/>
    <s v="C4057"/>
    <x v="2"/>
    <x v="0"/>
    <d v="2026-03-17T22:48:00"/>
    <d v="2026-03-18T18:48:00"/>
    <x v="40"/>
    <x v="0"/>
    <s v="No"/>
    <n v="3"/>
    <s v="Yes"/>
    <n v="20.000000000058208"/>
    <s v="No"/>
    <x v="1"/>
    <n v="0.83333333333575865"/>
    <s v="Team4"/>
    <s v="Senior"/>
    <s v="Morning"/>
  </r>
  <r>
    <s v="T04167"/>
    <s v="C2017"/>
    <x v="3"/>
    <x v="0"/>
    <d v="2026-01-03T03:56:00"/>
    <d v="2026-01-04T20:56:00"/>
    <x v="31"/>
    <x v="0"/>
    <s v="No"/>
    <n v="4"/>
    <s v="Yes"/>
    <n v="40.999999999883585"/>
    <s v="No"/>
    <x v="2"/>
    <n v="1.7083333333284827"/>
    <s v="Team4"/>
    <s v="Senior"/>
    <s v="Evening"/>
  </r>
  <r>
    <s v="T04168"/>
    <s v="C0299"/>
    <x v="1"/>
    <x v="2"/>
    <d v="2026-02-08T08:47:00"/>
    <d v="2026-02-09T20:47:00"/>
    <x v="22"/>
    <x v="1"/>
    <s v="No"/>
    <n v="5"/>
    <s v="No"/>
    <n v="36"/>
    <s v="No"/>
    <x v="0"/>
    <n v="1.5"/>
    <s v="Team4"/>
    <s v="Junior"/>
    <s v="Morning"/>
  </r>
  <r>
    <s v="T04169"/>
    <s v="C3238"/>
    <x v="2"/>
    <x v="0"/>
    <d v="2026-03-27T04:57:00"/>
    <d v="2026-03-28T07:57:00"/>
    <x v="7"/>
    <x v="0"/>
    <s v="No"/>
    <n v="4"/>
    <s v="Yes"/>
    <n v="27"/>
    <s v="No"/>
    <x v="1"/>
    <n v="1.125"/>
    <s v="Team2"/>
    <s v="Junior"/>
    <s v="Night"/>
  </r>
  <r>
    <s v="T04170"/>
    <s v="C3367"/>
    <x v="4"/>
    <x v="2"/>
    <d v="2026-02-15T21:31:00"/>
    <d v="2026-02-19T01:31:00"/>
    <x v="42"/>
    <x v="0"/>
    <s v="No"/>
    <n v="4"/>
    <s v="Yes"/>
    <n v="76.000000000116415"/>
    <s v="Yes"/>
    <x v="0"/>
    <n v="3.1666666666715173"/>
    <s v="Team1"/>
    <s v="Senior"/>
    <s v="Evening"/>
  </r>
  <r>
    <s v="T04171"/>
    <s v="C1505"/>
    <x v="2"/>
    <x v="1"/>
    <d v="2026-01-05T08:00:00"/>
    <d v="2026-01-06T15:00:00"/>
    <x v="38"/>
    <x v="0"/>
    <s v="Yes"/>
    <n v="2"/>
    <s v="Yes"/>
    <n v="30.999999999941792"/>
    <s v="No"/>
    <x v="2"/>
    <n v="1.2916666666642413"/>
    <s v="Team5"/>
    <s v="Senior"/>
    <s v="Evening"/>
  </r>
  <r>
    <s v="T04172"/>
    <s v="C4580"/>
    <x v="1"/>
    <x v="2"/>
    <d v="2026-01-19T08:12:00"/>
    <d v="2026-01-19T18:12:00"/>
    <x v="8"/>
    <x v="0"/>
    <s v="No"/>
    <n v="5"/>
    <s v="Yes"/>
    <n v="9.9999999999417923"/>
    <s v="No"/>
    <x v="2"/>
    <n v="0.41666666666424135"/>
    <s v="Team5"/>
    <s v="Senior"/>
    <s v="Morning"/>
  </r>
  <r>
    <s v="T04173"/>
    <s v="C4265"/>
    <x v="0"/>
    <x v="1"/>
    <d v="2026-03-14T20:33:00"/>
    <d v="2026-03-16T21:33:00"/>
    <x v="32"/>
    <x v="2"/>
    <s v="No"/>
    <n v="5"/>
    <s v="No"/>
    <n v="49.000000000116415"/>
    <s v="Yes"/>
    <x v="1"/>
    <n v="2.0416666666715173"/>
    <s v="Team3"/>
    <s v="Mid"/>
    <s v="Evening"/>
  </r>
  <r>
    <s v="T04174"/>
    <s v="C2256"/>
    <x v="3"/>
    <x v="1"/>
    <d v="2026-02-10T16:00:00"/>
    <d v="2026-02-13T05:00:00"/>
    <x v="22"/>
    <x v="1"/>
    <s v="No"/>
    <n v="3"/>
    <s v="No"/>
    <n v="61.000000000116415"/>
    <s v="Yes"/>
    <x v="0"/>
    <n v="2.5416666666715173"/>
    <s v="Team4"/>
    <s v="Junior"/>
    <s v="Morning"/>
  </r>
  <r>
    <s v="T04175"/>
    <s v="C2319"/>
    <x v="0"/>
    <x v="1"/>
    <d v="2026-03-24T13:31:00"/>
    <d v="2026-03-25T22:31:00"/>
    <x v="0"/>
    <x v="0"/>
    <s v="No"/>
    <n v="2"/>
    <s v="Yes"/>
    <n v="33"/>
    <s v="No"/>
    <x v="1"/>
    <n v="1.375"/>
    <s v="Team1"/>
    <s v="Senior"/>
    <s v="Morning"/>
  </r>
  <r>
    <s v="T04176"/>
    <s v="C4518"/>
    <x v="1"/>
    <x v="2"/>
    <d v="2026-01-25T16:25:00"/>
    <d v="2026-01-27T09:25:00"/>
    <x v="18"/>
    <x v="0"/>
    <s v="No"/>
    <n v="5"/>
    <s v="Yes"/>
    <n v="40.999999999883585"/>
    <s v="No"/>
    <x v="2"/>
    <n v="1.7083333333284827"/>
    <s v="Team1"/>
    <s v="Mid"/>
    <s v="Morning"/>
  </r>
  <r>
    <s v="T04177"/>
    <s v="C0208"/>
    <x v="4"/>
    <x v="2"/>
    <d v="2026-03-15T13:29:00"/>
    <d v="2026-03-17T04:29:00"/>
    <x v="14"/>
    <x v="0"/>
    <s v="No"/>
    <n v="2"/>
    <s v="Yes"/>
    <n v="39"/>
    <s v="No"/>
    <x v="1"/>
    <n v="1.625"/>
    <s v="Team4"/>
    <s v="Senior"/>
    <s v="Night"/>
  </r>
  <r>
    <s v="T04178"/>
    <s v="C3394"/>
    <x v="2"/>
    <x v="2"/>
    <d v="2026-01-10T14:26:00"/>
    <d v="2026-01-14T07:26:00"/>
    <x v="20"/>
    <x v="0"/>
    <s v="No"/>
    <n v="3"/>
    <s v="Yes"/>
    <n v="88.999999999883585"/>
    <s v="Yes"/>
    <x v="2"/>
    <n v="3.7083333333284827"/>
    <s v="Team4"/>
    <s v="Junior"/>
    <s v="Evening"/>
  </r>
  <r>
    <s v="T04179"/>
    <s v="C4855"/>
    <x v="2"/>
    <x v="1"/>
    <d v="2026-02-19T16:54:00"/>
    <d v="2026-02-22T13:54:00"/>
    <x v="5"/>
    <x v="0"/>
    <s v="No"/>
    <n v="5"/>
    <s v="Yes"/>
    <n v="69"/>
    <s v="Yes"/>
    <x v="0"/>
    <n v="2.875"/>
    <s v="Team1"/>
    <s v="Senior"/>
    <s v="Evening"/>
  </r>
  <r>
    <s v="T04180"/>
    <s v="C2395"/>
    <x v="4"/>
    <x v="0"/>
    <d v="2026-03-07T05:17:00"/>
    <d v="2026-03-08T11:17:00"/>
    <x v="44"/>
    <x v="0"/>
    <s v="No"/>
    <n v="4"/>
    <s v="Yes"/>
    <n v="30"/>
    <s v="No"/>
    <x v="1"/>
    <n v="1.25"/>
    <s v="Team3"/>
    <s v="Senior"/>
    <s v="Evening"/>
  </r>
  <r>
    <s v="T04181"/>
    <s v="C1067"/>
    <x v="2"/>
    <x v="2"/>
    <d v="2026-01-11T08:33:00"/>
    <d v="2026-01-13T00:33:00"/>
    <x v="49"/>
    <x v="0"/>
    <s v="No"/>
    <n v="5"/>
    <s v="Yes"/>
    <n v="40.000000000116415"/>
    <s v="No"/>
    <x v="2"/>
    <n v="1.6666666666715173"/>
    <s v="Team5"/>
    <s v="Mid"/>
    <s v="Evening"/>
  </r>
  <r>
    <s v="T04182"/>
    <s v="C3571"/>
    <x v="1"/>
    <x v="1"/>
    <d v="2026-02-24T20:48:00"/>
    <d v="2026-02-25T07:48:00"/>
    <x v="35"/>
    <x v="1"/>
    <s v="Yes"/>
    <n v="3"/>
    <s v="No"/>
    <n v="10.999999999883585"/>
    <s v="No"/>
    <x v="0"/>
    <n v="0.45833333332848269"/>
    <s v="Team1"/>
    <s v="Senior"/>
    <s v="Night"/>
  </r>
  <r>
    <s v="T04183"/>
    <s v="C4303"/>
    <x v="2"/>
    <x v="1"/>
    <d v="2026-03-08T07:43:00"/>
    <d v="2026-03-09T02:43:00"/>
    <x v="24"/>
    <x v="0"/>
    <s v="No"/>
    <n v="5"/>
    <s v="Yes"/>
    <n v="18.999999999941792"/>
    <s v="No"/>
    <x v="1"/>
    <n v="0.79166666666424135"/>
    <s v="Team4"/>
    <s v="Mid"/>
    <s v="Night"/>
  </r>
  <r>
    <s v="T04184"/>
    <s v="C1806"/>
    <x v="4"/>
    <x v="0"/>
    <d v="2026-01-06T10:53:00"/>
    <d v="2026-01-06T16:53:00"/>
    <x v="34"/>
    <x v="0"/>
    <s v="No"/>
    <n v="4"/>
    <s v="Yes"/>
    <n v="6"/>
    <s v="No"/>
    <x v="2"/>
    <n v="0.25"/>
    <s v="Team3"/>
    <s v="Senior"/>
    <s v="Night"/>
  </r>
  <r>
    <s v="T04185"/>
    <s v="C1369"/>
    <x v="3"/>
    <x v="0"/>
    <d v="2026-02-19T21:29:00"/>
    <d v="2026-02-21T00:29:00"/>
    <x v="11"/>
    <x v="0"/>
    <s v="Yes"/>
    <n v="3"/>
    <s v="Yes"/>
    <n v="27"/>
    <s v="No"/>
    <x v="0"/>
    <n v="1.125"/>
    <s v="Team3"/>
    <s v="Senior"/>
    <s v="Night"/>
  </r>
  <r>
    <s v="T04186"/>
    <s v="C3717"/>
    <x v="2"/>
    <x v="2"/>
    <d v="2026-03-02T02:08:00"/>
    <d v="2026-03-05T05:08:00"/>
    <x v="0"/>
    <x v="0"/>
    <s v="No"/>
    <n v="4"/>
    <s v="Yes"/>
    <n v="75"/>
    <s v="Yes"/>
    <x v="1"/>
    <n v="3.125"/>
    <s v="Team1"/>
    <s v="Senior"/>
    <s v="Morning"/>
  </r>
  <r>
    <s v="T04187"/>
    <s v="C2519"/>
    <x v="4"/>
    <x v="0"/>
    <d v="2026-02-18T07:19:00"/>
    <d v="2026-02-19T09:19:00"/>
    <x v="32"/>
    <x v="1"/>
    <s v="No"/>
    <n v="5"/>
    <s v="No"/>
    <n v="26.000000000058208"/>
    <s v="No"/>
    <x v="0"/>
    <n v="1.0833333333357587"/>
    <s v="Team3"/>
    <s v="Mid"/>
    <s v="Evening"/>
  </r>
  <r>
    <s v="T04188"/>
    <s v="C4945"/>
    <x v="3"/>
    <x v="2"/>
    <d v="2026-02-05T08:28:00"/>
    <d v="2026-02-06T11:28:00"/>
    <x v="16"/>
    <x v="0"/>
    <s v="No"/>
    <n v="5"/>
    <s v="Yes"/>
    <n v="27"/>
    <s v="No"/>
    <x v="0"/>
    <n v="1.125"/>
    <s v="Team3"/>
    <s v="Junior"/>
    <s v="Evening"/>
  </r>
  <r>
    <s v="T04189"/>
    <s v="C3654"/>
    <x v="1"/>
    <x v="2"/>
    <d v="2026-03-22T00:06:00"/>
    <d v="2026-03-22T16:06:00"/>
    <x v="48"/>
    <x v="2"/>
    <s v="No"/>
    <n v="3"/>
    <s v="No"/>
    <n v="15.999999999941792"/>
    <s v="No"/>
    <x v="1"/>
    <n v="0.66666666666424135"/>
    <s v="Team1"/>
    <s v="Mid"/>
    <s v="Morning"/>
  </r>
  <r>
    <s v="T04190"/>
    <s v="C2636"/>
    <x v="0"/>
    <x v="0"/>
    <d v="2026-03-11T04:04:00"/>
    <d v="2026-03-11T17:04:00"/>
    <x v="19"/>
    <x v="0"/>
    <s v="No"/>
    <n v="3"/>
    <s v="Yes"/>
    <n v="12.999999999941792"/>
    <s v="No"/>
    <x v="1"/>
    <n v="0.54166666666424135"/>
    <s v="Team5"/>
    <s v="Mid"/>
    <s v="Night"/>
  </r>
  <r>
    <s v="T04191"/>
    <s v="C2134"/>
    <x v="4"/>
    <x v="2"/>
    <d v="2026-01-19T05:56:00"/>
    <d v="2026-01-20T01:56:00"/>
    <x v="8"/>
    <x v="0"/>
    <s v="No"/>
    <n v="4"/>
    <s v="Yes"/>
    <n v="20.000000000058208"/>
    <s v="No"/>
    <x v="2"/>
    <n v="0.83333333333575865"/>
    <s v="Team5"/>
    <s v="Senior"/>
    <s v="Morning"/>
  </r>
  <r>
    <s v="T04192"/>
    <s v="C4303"/>
    <x v="2"/>
    <x v="0"/>
    <d v="2026-01-07T11:36:00"/>
    <d v="2026-01-09T06:36:00"/>
    <x v="16"/>
    <x v="0"/>
    <s v="No"/>
    <n v="4"/>
    <s v="Yes"/>
    <n v="43.000000000116415"/>
    <s v="No"/>
    <x v="2"/>
    <n v="1.7916666666715173"/>
    <s v="Team3"/>
    <s v="Junior"/>
    <s v="Evening"/>
  </r>
  <r>
    <s v="T04193"/>
    <s v="C4334"/>
    <x v="2"/>
    <x v="1"/>
    <d v="2026-02-04T12:51:00"/>
    <d v="2026-02-05T22:51:00"/>
    <x v="31"/>
    <x v="0"/>
    <s v="No"/>
    <n v="5"/>
    <s v="Yes"/>
    <n v="33.999999999941792"/>
    <s v="No"/>
    <x v="0"/>
    <n v="1.4166666666642413"/>
    <s v="Team4"/>
    <s v="Senior"/>
    <s v="Evening"/>
  </r>
  <r>
    <s v="T04194"/>
    <s v="C2794"/>
    <x v="2"/>
    <x v="0"/>
    <d v="2026-01-10T03:58:00"/>
    <d v="2026-01-11T04:58:00"/>
    <x v="26"/>
    <x v="0"/>
    <s v="No"/>
    <n v="5"/>
    <s v="Yes"/>
    <n v="24.999999999941792"/>
    <s v="No"/>
    <x v="2"/>
    <n v="1.0416666666642413"/>
    <s v="Team5"/>
    <s v="Senior"/>
    <s v="Night"/>
  </r>
  <r>
    <s v="T04195"/>
    <s v="C1422"/>
    <x v="1"/>
    <x v="2"/>
    <d v="2026-02-18T04:17:00"/>
    <d v="2026-02-20T20:17:00"/>
    <x v="11"/>
    <x v="0"/>
    <s v="No"/>
    <n v="4"/>
    <s v="Yes"/>
    <n v="63.999999999941792"/>
    <s v="Yes"/>
    <x v="0"/>
    <n v="2.6666666666642413"/>
    <s v="Team3"/>
    <s v="Senior"/>
    <s v="Night"/>
  </r>
  <r>
    <s v="T04196"/>
    <s v="C2710"/>
    <x v="2"/>
    <x v="2"/>
    <d v="2026-03-25T09:53:00"/>
    <d v="2026-03-25T19:53:00"/>
    <x v="42"/>
    <x v="2"/>
    <s v="No"/>
    <n v="3"/>
    <s v="No"/>
    <n v="9.9999999999417923"/>
    <s v="No"/>
    <x v="1"/>
    <n v="0.41666666666424135"/>
    <s v="Team1"/>
    <s v="Senior"/>
    <s v="Evening"/>
  </r>
  <r>
    <s v="T04197"/>
    <s v="C2784"/>
    <x v="2"/>
    <x v="0"/>
    <d v="2026-03-24T21:03:00"/>
    <d v="2026-03-25T12:03:00"/>
    <x v="39"/>
    <x v="0"/>
    <s v="No"/>
    <n v="2"/>
    <s v="Yes"/>
    <n v="15"/>
    <s v="No"/>
    <x v="1"/>
    <n v="0.625"/>
    <s v="Team5"/>
    <s v="Junior"/>
    <s v="Evening"/>
  </r>
  <r>
    <s v="T04198"/>
    <s v="C3104"/>
    <x v="0"/>
    <x v="0"/>
    <d v="2026-03-12T00:25:00"/>
    <d v="2026-03-13T13:25:00"/>
    <x v="28"/>
    <x v="0"/>
    <s v="No"/>
    <n v="3"/>
    <s v="Yes"/>
    <n v="37.000000000116415"/>
    <s v="No"/>
    <x v="1"/>
    <n v="1.5416666666715173"/>
    <s v="Team3"/>
    <s v="Mid"/>
    <s v="Night"/>
  </r>
  <r>
    <s v="T04199"/>
    <s v="C4173"/>
    <x v="4"/>
    <x v="2"/>
    <d v="2026-02-22T11:01:00"/>
    <d v="2026-02-24T14:01:00"/>
    <x v="34"/>
    <x v="0"/>
    <s v="No"/>
    <n v="4"/>
    <s v="Yes"/>
    <n v="51"/>
    <s v="Yes"/>
    <x v="0"/>
    <n v="2.125"/>
    <s v="Team3"/>
    <s v="Senior"/>
    <s v="Night"/>
  </r>
  <r>
    <s v="T04200"/>
    <s v="C3694"/>
    <x v="0"/>
    <x v="1"/>
    <d v="2026-03-25T14:16:00"/>
    <d v="2026-03-27T12:16:00"/>
    <x v="19"/>
    <x v="0"/>
    <s v="No"/>
    <n v="4"/>
    <s v="Yes"/>
    <n v="45.999999999941792"/>
    <s v="No"/>
    <x v="1"/>
    <n v="1.9166666666642413"/>
    <s v="Team5"/>
    <s v="Mid"/>
    <s v="Night"/>
  </r>
  <r>
    <s v="T04201"/>
    <s v="C1037"/>
    <x v="1"/>
    <x v="1"/>
    <d v="2026-03-29T21:34:00"/>
    <d v="2026-04-01T13:34:00"/>
    <x v="49"/>
    <x v="0"/>
    <s v="No"/>
    <n v="3"/>
    <s v="Yes"/>
    <n v="64.000000000116415"/>
    <s v="Yes"/>
    <x v="1"/>
    <n v="2.6666666666715173"/>
    <s v="Team5"/>
    <s v="Mid"/>
    <s v="Evening"/>
  </r>
  <r>
    <s v="T04202"/>
    <s v="C1836"/>
    <x v="2"/>
    <x v="0"/>
    <d v="2026-03-28T23:13:00"/>
    <d v="2026-03-29T20:13:00"/>
    <x v="24"/>
    <x v="0"/>
    <s v="No"/>
    <n v="5"/>
    <s v="Yes"/>
    <n v="21"/>
    <s v="No"/>
    <x v="1"/>
    <n v="0.875"/>
    <s v="Team4"/>
    <s v="Mid"/>
    <s v="Night"/>
  </r>
  <r>
    <s v="T04203"/>
    <s v="C3516"/>
    <x v="2"/>
    <x v="1"/>
    <d v="2026-02-13T02:12:00"/>
    <d v="2026-02-15T21:12:00"/>
    <x v="2"/>
    <x v="0"/>
    <s v="No"/>
    <n v="4"/>
    <s v="Yes"/>
    <n v="66.999999999941792"/>
    <s v="Yes"/>
    <x v="0"/>
    <n v="2.7916666666642413"/>
    <s v="Team3"/>
    <s v="Senior"/>
    <s v="Evening"/>
  </r>
  <r>
    <s v="T04204"/>
    <s v="C4525"/>
    <x v="4"/>
    <x v="0"/>
    <d v="2026-02-17T20:50:00"/>
    <d v="2026-02-18T16:50:00"/>
    <x v="36"/>
    <x v="0"/>
    <s v="No"/>
    <n v="5"/>
    <s v="Yes"/>
    <n v="20.000000000058208"/>
    <s v="No"/>
    <x v="0"/>
    <n v="0.83333333333575865"/>
    <s v="Team1"/>
    <s v="Junior"/>
    <s v="Morning"/>
  </r>
  <r>
    <s v="T04205"/>
    <s v="C0254"/>
    <x v="1"/>
    <x v="1"/>
    <d v="2026-02-11T08:38:00"/>
    <d v="2026-02-14T06:38:00"/>
    <x v="20"/>
    <x v="0"/>
    <s v="No"/>
    <n v="4"/>
    <s v="Yes"/>
    <n v="69.999999999941792"/>
    <s v="Yes"/>
    <x v="0"/>
    <n v="2.9166666666642413"/>
    <s v="Team4"/>
    <s v="Junior"/>
    <s v="Evening"/>
  </r>
  <r>
    <s v="T04206"/>
    <s v="C3148"/>
    <x v="0"/>
    <x v="2"/>
    <d v="2026-02-05T06:46:00"/>
    <d v="2026-02-08T21:46:00"/>
    <x v="4"/>
    <x v="0"/>
    <s v="No"/>
    <n v="4"/>
    <s v="Yes"/>
    <n v="87"/>
    <s v="Yes"/>
    <x v="0"/>
    <n v="3.625"/>
    <s v="Team5"/>
    <s v="Senior"/>
    <s v="Evening"/>
  </r>
  <r>
    <s v="T04207"/>
    <s v="C4199"/>
    <x v="3"/>
    <x v="1"/>
    <d v="2026-01-26T01:12:00"/>
    <d v="2026-01-28T01:12:00"/>
    <x v="30"/>
    <x v="0"/>
    <s v="No"/>
    <n v="5"/>
    <s v="Yes"/>
    <n v="48"/>
    <s v="No"/>
    <x v="2"/>
    <n v="2"/>
    <s v="Team4"/>
    <s v="Mid"/>
    <s v="Night"/>
  </r>
  <r>
    <s v="T04208"/>
    <s v="C0603"/>
    <x v="0"/>
    <x v="2"/>
    <d v="2026-02-06T07:33:00"/>
    <d v="2026-02-09T06:33:00"/>
    <x v="13"/>
    <x v="0"/>
    <s v="No"/>
    <n v="5"/>
    <s v="Yes"/>
    <n v="71.000000000058208"/>
    <s v="Yes"/>
    <x v="0"/>
    <n v="2.9583333333357587"/>
    <s v="Team5"/>
    <s v="Junior"/>
    <s v="Evening"/>
  </r>
  <r>
    <s v="T04209"/>
    <s v="C0832"/>
    <x v="1"/>
    <x v="2"/>
    <d v="2026-03-17T20:31:00"/>
    <d v="2026-03-20T00:31:00"/>
    <x v="23"/>
    <x v="0"/>
    <s v="No"/>
    <n v="4"/>
    <s v="Yes"/>
    <n v="51.999999999941792"/>
    <s v="Yes"/>
    <x v="1"/>
    <n v="2.1666666666642413"/>
    <s v="Team1"/>
    <s v="Junior"/>
    <s v="Morning"/>
  </r>
  <r>
    <s v="T04210"/>
    <s v="C4091"/>
    <x v="4"/>
    <x v="1"/>
    <d v="2026-03-09T00:12:00"/>
    <d v="2026-03-09T11:12:00"/>
    <x v="7"/>
    <x v="0"/>
    <s v="No"/>
    <n v="4"/>
    <s v="Yes"/>
    <n v="11.000000000058208"/>
    <s v="No"/>
    <x v="1"/>
    <n v="0.45833333333575865"/>
    <s v="Team2"/>
    <s v="Junior"/>
    <s v="Night"/>
  </r>
  <r>
    <s v="T04211"/>
    <s v="C4969"/>
    <x v="2"/>
    <x v="0"/>
    <d v="2026-01-11T06:05:00"/>
    <d v="2026-01-12T15:05:00"/>
    <x v="37"/>
    <x v="0"/>
    <s v="No"/>
    <n v="5"/>
    <s v="Yes"/>
    <n v="33"/>
    <s v="No"/>
    <x v="2"/>
    <n v="1.375"/>
    <s v="Team5"/>
    <s v="Junior"/>
    <s v="Evening"/>
  </r>
  <r>
    <s v="T04212"/>
    <s v="C1619"/>
    <x v="1"/>
    <x v="1"/>
    <d v="2026-02-28T09:16:00"/>
    <d v="2026-02-28T16:16:00"/>
    <x v="46"/>
    <x v="0"/>
    <s v="No"/>
    <n v="3"/>
    <s v="Yes"/>
    <n v="6.9999999999417923"/>
    <s v="No"/>
    <x v="0"/>
    <n v="0.29166666666424135"/>
    <s v="Team5"/>
    <s v="Senior"/>
    <s v="Evening"/>
  </r>
  <r>
    <s v="T04213"/>
    <s v="C4242"/>
    <x v="0"/>
    <x v="0"/>
    <d v="2026-03-13T09:36:00"/>
    <d v="2026-03-14T06:36:00"/>
    <x v="9"/>
    <x v="0"/>
    <s v="Yes"/>
    <n v="2"/>
    <s v="Yes"/>
    <n v="21"/>
    <s v="No"/>
    <x v="1"/>
    <n v="0.875"/>
    <s v="Team1"/>
    <s v="Junior"/>
    <s v="Night"/>
  </r>
  <r>
    <s v="T04214"/>
    <s v="C1307"/>
    <x v="1"/>
    <x v="2"/>
    <d v="2026-03-27T10:49:00"/>
    <d v="2026-03-30T13:49:00"/>
    <x v="3"/>
    <x v="0"/>
    <s v="No"/>
    <n v="5"/>
    <s v="Yes"/>
    <n v="75"/>
    <s v="Yes"/>
    <x v="1"/>
    <n v="3.125"/>
    <s v="Team5"/>
    <s v="Senior"/>
    <s v="Morning"/>
  </r>
  <r>
    <s v="T04215"/>
    <s v="C3146"/>
    <x v="1"/>
    <x v="0"/>
    <d v="2026-01-14T00:04:00"/>
    <d v="2026-01-15T23:04:00"/>
    <x v="28"/>
    <x v="0"/>
    <s v="No"/>
    <n v="4"/>
    <s v="Yes"/>
    <n v="46.999999999883585"/>
    <s v="No"/>
    <x v="2"/>
    <n v="1.9583333333284827"/>
    <s v="Team3"/>
    <s v="Mid"/>
    <s v="Night"/>
  </r>
  <r>
    <s v="T04216"/>
    <s v="C3623"/>
    <x v="2"/>
    <x v="1"/>
    <d v="2026-03-17T19:16:00"/>
    <d v="2026-03-19T18:16:00"/>
    <x v="15"/>
    <x v="0"/>
    <s v="No"/>
    <n v="4"/>
    <s v="Yes"/>
    <n v="47.000000000058208"/>
    <s v="No"/>
    <x v="1"/>
    <n v="1.9583333333357587"/>
    <s v="Team5"/>
    <s v="Junior"/>
    <s v="Evening"/>
  </r>
  <r>
    <s v="T04217"/>
    <s v="C2029"/>
    <x v="0"/>
    <x v="2"/>
    <d v="2026-03-29T14:49:00"/>
    <d v="2026-03-31T20:49:00"/>
    <x v="4"/>
    <x v="0"/>
    <s v="No"/>
    <n v="3"/>
    <s v="Yes"/>
    <n v="54"/>
    <s v="Yes"/>
    <x v="1"/>
    <n v="2.25"/>
    <s v="Team5"/>
    <s v="Senior"/>
    <s v="Evening"/>
  </r>
  <r>
    <s v="T04218"/>
    <s v="C2301"/>
    <x v="2"/>
    <x v="1"/>
    <d v="2026-02-17T15:00:00"/>
    <d v="2026-02-20T06:00:00"/>
    <x v="5"/>
    <x v="0"/>
    <s v="No"/>
    <n v="3"/>
    <s v="Yes"/>
    <n v="63"/>
    <s v="Yes"/>
    <x v="0"/>
    <n v="2.625"/>
    <s v="Team1"/>
    <s v="Senior"/>
    <s v="Evening"/>
  </r>
  <r>
    <s v="T04219"/>
    <s v="C0850"/>
    <x v="0"/>
    <x v="2"/>
    <d v="2026-03-16T08:17:00"/>
    <d v="2026-03-17T06:17:00"/>
    <x v="28"/>
    <x v="0"/>
    <s v="No"/>
    <n v="3"/>
    <s v="Yes"/>
    <n v="22.000000000116415"/>
    <s v="No"/>
    <x v="1"/>
    <n v="0.91666666667151731"/>
    <s v="Team3"/>
    <s v="Mid"/>
    <s v="Night"/>
  </r>
  <r>
    <s v="T04220"/>
    <s v="C2783"/>
    <x v="0"/>
    <x v="0"/>
    <d v="2026-01-03T14:23:00"/>
    <d v="2026-01-05T01:23:00"/>
    <x v="7"/>
    <x v="0"/>
    <s v="No"/>
    <n v="4"/>
    <s v="Yes"/>
    <n v="34.999999999883585"/>
    <s v="No"/>
    <x v="2"/>
    <n v="1.4583333333284827"/>
    <s v="Team2"/>
    <s v="Junior"/>
    <s v="Night"/>
  </r>
  <r>
    <s v="T04221"/>
    <s v="C4402"/>
    <x v="1"/>
    <x v="1"/>
    <d v="2026-01-13T17:21:00"/>
    <d v="2026-01-14T10:21:00"/>
    <x v="4"/>
    <x v="0"/>
    <s v="No"/>
    <n v="4"/>
    <s v="Yes"/>
    <n v="17.000000000058208"/>
    <s v="No"/>
    <x v="2"/>
    <n v="0.70833333333575865"/>
    <s v="Team5"/>
    <s v="Senior"/>
    <s v="Evening"/>
  </r>
  <r>
    <s v="T04222"/>
    <s v="C2109"/>
    <x v="4"/>
    <x v="2"/>
    <d v="2026-01-20T10:28:00"/>
    <d v="2026-01-22T20:28:00"/>
    <x v="19"/>
    <x v="0"/>
    <s v="No"/>
    <n v="3"/>
    <s v="Yes"/>
    <n v="57.999999999941792"/>
    <s v="Yes"/>
    <x v="2"/>
    <n v="2.4166666666642413"/>
    <s v="Team5"/>
    <s v="Mid"/>
    <s v="Night"/>
  </r>
  <r>
    <s v="T04223"/>
    <s v="C1806"/>
    <x v="3"/>
    <x v="0"/>
    <d v="2026-02-22T12:44:00"/>
    <d v="2026-02-22T16:44:00"/>
    <x v="37"/>
    <x v="0"/>
    <s v="No"/>
    <n v="3"/>
    <s v="Yes"/>
    <n v="4.0000000001164153"/>
    <s v="No"/>
    <x v="0"/>
    <n v="0.16666666667151731"/>
    <s v="Team5"/>
    <s v="Junior"/>
    <s v="Evening"/>
  </r>
  <r>
    <s v="T04224"/>
    <s v="C2718"/>
    <x v="1"/>
    <x v="1"/>
    <d v="2026-01-10T21:31:00"/>
    <d v="2026-01-13T14:31:00"/>
    <x v="24"/>
    <x v="0"/>
    <s v="No"/>
    <n v="2"/>
    <s v="Yes"/>
    <n v="65.000000000058208"/>
    <s v="Yes"/>
    <x v="2"/>
    <n v="2.7083333333357587"/>
    <s v="Team4"/>
    <s v="Mid"/>
    <s v="Night"/>
  </r>
  <r>
    <s v="T04225"/>
    <s v="C3439"/>
    <x v="4"/>
    <x v="1"/>
    <d v="2026-03-12T18:54:00"/>
    <d v="2026-03-14T07:54:00"/>
    <x v="1"/>
    <x v="0"/>
    <s v="No"/>
    <n v="2"/>
    <s v="Yes"/>
    <n v="37.000000000116415"/>
    <s v="No"/>
    <x v="1"/>
    <n v="1.5416666666715173"/>
    <s v="Team4"/>
    <s v="Senior"/>
    <s v="Evening"/>
  </r>
  <r>
    <s v="T04226"/>
    <s v="C0604"/>
    <x v="0"/>
    <x v="0"/>
    <d v="2026-02-08T23:24:00"/>
    <d v="2026-02-09T21:24:00"/>
    <x v="14"/>
    <x v="0"/>
    <s v="No"/>
    <n v="3"/>
    <s v="Yes"/>
    <n v="22.000000000116415"/>
    <s v="No"/>
    <x v="0"/>
    <n v="0.91666666667151731"/>
    <s v="Team4"/>
    <s v="Senior"/>
    <s v="Night"/>
  </r>
  <r>
    <s v="T04227"/>
    <s v="C2208"/>
    <x v="2"/>
    <x v="0"/>
    <d v="2026-03-30T09:22:00"/>
    <d v="2026-03-30T21:22:00"/>
    <x v="24"/>
    <x v="0"/>
    <s v="No"/>
    <n v="4"/>
    <s v="Yes"/>
    <n v="12"/>
    <s v="No"/>
    <x v="1"/>
    <n v="0.5"/>
    <s v="Team4"/>
    <s v="Mid"/>
    <s v="Night"/>
  </r>
  <r>
    <s v="T04228"/>
    <s v="C1319"/>
    <x v="1"/>
    <x v="1"/>
    <d v="2026-03-15T09:45:00"/>
    <d v="2026-03-16T12:45:00"/>
    <x v="6"/>
    <x v="0"/>
    <s v="No"/>
    <n v="4"/>
    <s v="Yes"/>
    <n v="27"/>
    <s v="No"/>
    <x v="1"/>
    <n v="1.125"/>
    <s v="Team3"/>
    <s v="Mid"/>
    <s v="Night"/>
  </r>
  <r>
    <s v="T04229"/>
    <s v="C3502"/>
    <x v="4"/>
    <x v="0"/>
    <d v="2026-03-13T10:48:00"/>
    <d v="2026-03-14T16:48:00"/>
    <x v="46"/>
    <x v="1"/>
    <s v="No"/>
    <n v="4"/>
    <s v="No"/>
    <n v="30"/>
    <s v="No"/>
    <x v="1"/>
    <n v="1.25"/>
    <s v="Team5"/>
    <s v="Senior"/>
    <s v="Evening"/>
  </r>
  <r>
    <s v="T04230"/>
    <s v="C1919"/>
    <x v="4"/>
    <x v="2"/>
    <d v="2026-03-28T06:52:00"/>
    <d v="2026-03-29T06:52:00"/>
    <x v="11"/>
    <x v="0"/>
    <s v="No"/>
    <n v="5"/>
    <s v="Yes"/>
    <n v="24"/>
    <s v="No"/>
    <x v="1"/>
    <n v="1"/>
    <s v="Team3"/>
    <s v="Senior"/>
    <s v="Night"/>
  </r>
  <r>
    <s v="T04231"/>
    <s v="C2650"/>
    <x v="0"/>
    <x v="0"/>
    <d v="2026-02-27T00:58:00"/>
    <d v="2026-02-28T05:58:00"/>
    <x v="47"/>
    <x v="0"/>
    <s v="No"/>
    <n v="4"/>
    <s v="Yes"/>
    <n v="29.000000000058208"/>
    <s v="No"/>
    <x v="0"/>
    <n v="1.2083333333357587"/>
    <s v="Team4"/>
    <s v="Senior"/>
    <s v="Night"/>
  </r>
  <r>
    <s v="T04232"/>
    <s v="C1433"/>
    <x v="0"/>
    <x v="1"/>
    <d v="2026-03-09T13:00:00"/>
    <d v="2026-03-11T09:00:00"/>
    <x v="17"/>
    <x v="0"/>
    <s v="No"/>
    <n v="4"/>
    <s v="Yes"/>
    <n v="44.000000000058208"/>
    <s v="No"/>
    <x v="1"/>
    <n v="1.8333333333357587"/>
    <s v="Team2"/>
    <s v="Junior"/>
    <s v="Night"/>
  </r>
  <r>
    <s v="T04233"/>
    <s v="C1321"/>
    <x v="4"/>
    <x v="1"/>
    <d v="2026-03-28T07:46:00"/>
    <d v="2026-03-30T05:46:00"/>
    <x v="15"/>
    <x v="0"/>
    <s v="No"/>
    <n v="4"/>
    <s v="Yes"/>
    <n v="45.999999999941792"/>
    <s v="No"/>
    <x v="1"/>
    <n v="1.9166666666642413"/>
    <s v="Team5"/>
    <s v="Junior"/>
    <s v="Evening"/>
  </r>
  <r>
    <s v="T04234"/>
    <s v="C3602"/>
    <x v="1"/>
    <x v="1"/>
    <d v="2026-03-14T20:58:00"/>
    <d v="2026-03-15T09:58:00"/>
    <x v="42"/>
    <x v="0"/>
    <s v="No"/>
    <n v="3"/>
    <s v="Yes"/>
    <n v="12.999999999941792"/>
    <s v="No"/>
    <x v="1"/>
    <n v="0.54166666666424135"/>
    <s v="Team1"/>
    <s v="Senior"/>
    <s v="Evening"/>
  </r>
  <r>
    <s v="T04235"/>
    <s v="C3352"/>
    <x v="2"/>
    <x v="2"/>
    <d v="2026-01-30T16:25:00"/>
    <d v="2026-02-02T13:25:00"/>
    <x v="34"/>
    <x v="0"/>
    <s v="No"/>
    <n v="4"/>
    <s v="Yes"/>
    <n v="69"/>
    <s v="Yes"/>
    <x v="2"/>
    <n v="2.875"/>
    <s v="Team3"/>
    <s v="Senior"/>
    <s v="Night"/>
  </r>
  <r>
    <s v="T04236"/>
    <s v="C1989"/>
    <x v="2"/>
    <x v="1"/>
    <d v="2026-03-04T21:30:00"/>
    <d v="2026-03-07T01:30:00"/>
    <x v="6"/>
    <x v="0"/>
    <s v="No"/>
    <n v="5"/>
    <s v="Yes"/>
    <n v="51.999999999941792"/>
    <s v="Yes"/>
    <x v="1"/>
    <n v="2.1666666666642413"/>
    <s v="Team3"/>
    <s v="Mid"/>
    <s v="Night"/>
  </r>
  <r>
    <s v="T04237"/>
    <s v="C1815"/>
    <x v="2"/>
    <x v="0"/>
    <d v="2026-02-04T06:59:00"/>
    <d v="2026-02-06T02:59:00"/>
    <x v="41"/>
    <x v="0"/>
    <s v="No"/>
    <n v="4"/>
    <s v="Yes"/>
    <n v="43.999999999883585"/>
    <s v="No"/>
    <x v="0"/>
    <n v="1.8333333333284827"/>
    <s v="Team5"/>
    <s v="Senior"/>
    <s v="Night"/>
  </r>
  <r>
    <s v="T04238"/>
    <s v="C1526"/>
    <x v="2"/>
    <x v="2"/>
    <d v="2026-02-19T10:24:00"/>
    <d v="2026-02-20T03:24:00"/>
    <x v="49"/>
    <x v="0"/>
    <s v="No"/>
    <n v="4"/>
    <s v="Yes"/>
    <n v="17.000000000058208"/>
    <s v="No"/>
    <x v="0"/>
    <n v="0.70833333333575865"/>
    <s v="Team5"/>
    <s v="Mid"/>
    <s v="Evening"/>
  </r>
  <r>
    <s v="T04239"/>
    <s v="C2846"/>
    <x v="0"/>
    <x v="1"/>
    <d v="2026-03-01T09:26:00"/>
    <d v="2026-03-04T01:26:00"/>
    <x v="24"/>
    <x v="0"/>
    <s v="No"/>
    <n v="3"/>
    <s v="Yes"/>
    <n v="63.999999999941792"/>
    <s v="Yes"/>
    <x v="1"/>
    <n v="2.6666666666642413"/>
    <s v="Team4"/>
    <s v="Mid"/>
    <s v="Night"/>
  </r>
  <r>
    <s v="T04240"/>
    <s v="C0272"/>
    <x v="2"/>
    <x v="1"/>
    <d v="2026-03-29T14:03:00"/>
    <d v="2026-03-31T06:03:00"/>
    <x v="25"/>
    <x v="0"/>
    <s v="No"/>
    <n v="4"/>
    <s v="Yes"/>
    <n v="39.999999999941792"/>
    <s v="No"/>
    <x v="1"/>
    <n v="1.6666666666642413"/>
    <s v="Team4"/>
    <s v="Junior"/>
    <s v="Night"/>
  </r>
  <r>
    <s v="T04241"/>
    <s v="C3928"/>
    <x v="2"/>
    <x v="2"/>
    <d v="2026-01-28T07:32:00"/>
    <d v="2026-01-29T15:32:00"/>
    <x v="32"/>
    <x v="2"/>
    <s v="No"/>
    <n v="4"/>
    <s v="No"/>
    <n v="32.000000000058208"/>
    <s v="No"/>
    <x v="2"/>
    <n v="1.3333333333357587"/>
    <s v="Team3"/>
    <s v="Mid"/>
    <s v="Evening"/>
  </r>
  <r>
    <s v="T04242"/>
    <s v="C0268"/>
    <x v="2"/>
    <x v="1"/>
    <d v="2026-01-29T11:16:00"/>
    <d v="2026-01-30T03:16:00"/>
    <x v="0"/>
    <x v="0"/>
    <s v="Yes"/>
    <n v="3"/>
    <s v="Yes"/>
    <n v="15.999999999941792"/>
    <s v="No"/>
    <x v="2"/>
    <n v="0.66666666666424135"/>
    <s v="Team1"/>
    <s v="Senior"/>
    <s v="Morning"/>
  </r>
  <r>
    <s v="T04243"/>
    <s v="C1908"/>
    <x v="2"/>
    <x v="1"/>
    <d v="2026-02-28T10:14:00"/>
    <d v="2026-03-02T05:14:00"/>
    <x v="4"/>
    <x v="2"/>
    <s v="No"/>
    <n v="3"/>
    <s v="No"/>
    <n v="42.999999999941792"/>
    <s v="No"/>
    <x v="0"/>
    <n v="1.7916666666642413"/>
    <s v="Team5"/>
    <s v="Senior"/>
    <s v="Evening"/>
  </r>
  <r>
    <s v="T04244"/>
    <s v="C2997"/>
    <x v="2"/>
    <x v="2"/>
    <d v="2026-03-08T10:11:00"/>
    <d v="2026-03-11T03:11:00"/>
    <x v="37"/>
    <x v="0"/>
    <s v="No"/>
    <n v="3"/>
    <s v="Yes"/>
    <n v="65.000000000058208"/>
    <s v="Yes"/>
    <x v="1"/>
    <n v="2.7083333333357587"/>
    <s v="Team5"/>
    <s v="Junior"/>
    <s v="Evening"/>
  </r>
  <r>
    <s v="T04245"/>
    <s v="C2962"/>
    <x v="1"/>
    <x v="1"/>
    <d v="2026-02-11T03:24:00"/>
    <d v="2026-02-11T18:24:00"/>
    <x v="24"/>
    <x v="0"/>
    <s v="No"/>
    <n v="4"/>
    <s v="Yes"/>
    <n v="15"/>
    <s v="No"/>
    <x v="0"/>
    <n v="0.625"/>
    <s v="Team4"/>
    <s v="Mid"/>
    <s v="Night"/>
  </r>
  <r>
    <s v="T04246"/>
    <s v="C3866"/>
    <x v="2"/>
    <x v="0"/>
    <d v="2026-01-27T22:20:00"/>
    <d v="2026-01-28T14:20:00"/>
    <x v="17"/>
    <x v="0"/>
    <s v="No"/>
    <n v="4"/>
    <s v="Yes"/>
    <n v="15.999999999941792"/>
    <s v="No"/>
    <x v="2"/>
    <n v="0.66666666666424135"/>
    <s v="Team2"/>
    <s v="Junior"/>
    <s v="Night"/>
  </r>
  <r>
    <s v="T04247"/>
    <s v="C0420"/>
    <x v="2"/>
    <x v="1"/>
    <d v="2026-01-26T06:54:00"/>
    <d v="2026-01-27T17:54:00"/>
    <x v="33"/>
    <x v="0"/>
    <s v="No"/>
    <n v="3"/>
    <s v="Yes"/>
    <n v="35.000000000058208"/>
    <s v="No"/>
    <x v="2"/>
    <n v="1.4583333333357587"/>
    <s v="Team5"/>
    <s v="Junior"/>
    <s v="Night"/>
  </r>
  <r>
    <s v="T04248"/>
    <s v="C0487"/>
    <x v="1"/>
    <x v="0"/>
    <d v="2026-02-18T18:16:00"/>
    <d v="2026-02-20T04:16:00"/>
    <x v="38"/>
    <x v="0"/>
    <s v="No"/>
    <n v="5"/>
    <s v="Yes"/>
    <n v="33.999999999941792"/>
    <s v="No"/>
    <x v="0"/>
    <n v="1.4166666666642413"/>
    <s v="Team5"/>
    <s v="Senior"/>
    <s v="Evening"/>
  </r>
  <r>
    <s v="T04249"/>
    <s v="C0001"/>
    <x v="0"/>
    <x v="2"/>
    <d v="2026-03-07T16:20:00"/>
    <d v="2026-03-11T12:20:00"/>
    <x v="42"/>
    <x v="0"/>
    <s v="No"/>
    <n v="3"/>
    <s v="Yes"/>
    <n v="92.000000000058208"/>
    <s v="Yes"/>
    <x v="1"/>
    <n v="3.8333333333357587"/>
    <s v="Team1"/>
    <s v="Senior"/>
    <s v="Evening"/>
  </r>
  <r>
    <s v="T04250"/>
    <s v="C3788"/>
    <x v="0"/>
    <x v="0"/>
    <d v="2026-01-06T23:52:00"/>
    <d v="2026-01-07T23:52:00"/>
    <x v="49"/>
    <x v="0"/>
    <s v="No"/>
    <n v="5"/>
    <s v="Yes"/>
    <n v="24"/>
    <s v="No"/>
    <x v="2"/>
    <n v="1"/>
    <s v="Team5"/>
    <s v="Mid"/>
    <s v="Evening"/>
  </r>
  <r>
    <s v="T04251"/>
    <s v="C4940"/>
    <x v="1"/>
    <x v="0"/>
    <d v="2026-03-28T05:02:00"/>
    <d v="2026-03-29T19:02:00"/>
    <x v="39"/>
    <x v="0"/>
    <s v="No"/>
    <n v="4"/>
    <s v="Yes"/>
    <n v="38.000000000058208"/>
    <s v="No"/>
    <x v="1"/>
    <n v="1.5833333333357587"/>
    <s v="Team5"/>
    <s v="Junior"/>
    <s v="Evening"/>
  </r>
  <r>
    <s v="T04252"/>
    <s v="C1975"/>
    <x v="0"/>
    <x v="1"/>
    <d v="2026-01-01T10:02:00"/>
    <d v="2026-01-03T16:02:00"/>
    <x v="25"/>
    <x v="0"/>
    <s v="No"/>
    <n v="4"/>
    <s v="Yes"/>
    <n v="54"/>
    <s v="Yes"/>
    <x v="2"/>
    <n v="2.25"/>
    <s v="Team4"/>
    <s v="Junior"/>
    <s v="Night"/>
  </r>
  <r>
    <s v="T04253"/>
    <s v="C2620"/>
    <x v="4"/>
    <x v="1"/>
    <d v="2026-03-05T02:10:00"/>
    <d v="2026-03-05T13:10:00"/>
    <x v="13"/>
    <x v="0"/>
    <s v="Yes"/>
    <n v="2"/>
    <s v="Yes"/>
    <n v="10.999999999883585"/>
    <s v="No"/>
    <x v="1"/>
    <n v="0.45833333332848269"/>
    <s v="Team5"/>
    <s v="Junior"/>
    <s v="Evening"/>
  </r>
  <r>
    <s v="T04254"/>
    <s v="C4459"/>
    <x v="1"/>
    <x v="1"/>
    <d v="2026-01-06T17:23:00"/>
    <d v="2026-01-09T00:23:00"/>
    <x v="27"/>
    <x v="0"/>
    <s v="No"/>
    <n v="5"/>
    <s v="Yes"/>
    <n v="54.999999999941792"/>
    <s v="Yes"/>
    <x v="2"/>
    <n v="2.2916666666642413"/>
    <s v="Team1"/>
    <s v="Junior"/>
    <s v="Morning"/>
  </r>
  <r>
    <s v="T04255"/>
    <s v="C2651"/>
    <x v="4"/>
    <x v="1"/>
    <d v="2026-03-21T23:35:00"/>
    <d v="2026-03-23T08:35:00"/>
    <x v="36"/>
    <x v="0"/>
    <s v="No"/>
    <n v="5"/>
    <s v="Yes"/>
    <n v="33"/>
    <s v="No"/>
    <x v="1"/>
    <n v="1.375"/>
    <s v="Team1"/>
    <s v="Junior"/>
    <s v="Morning"/>
  </r>
  <r>
    <s v="T04256"/>
    <s v="C1386"/>
    <x v="4"/>
    <x v="2"/>
    <d v="2026-01-04T10:12:00"/>
    <d v="2026-01-06T16:12:00"/>
    <x v="34"/>
    <x v="0"/>
    <s v="No"/>
    <n v="3"/>
    <s v="Yes"/>
    <n v="54"/>
    <s v="Yes"/>
    <x v="2"/>
    <n v="2.25"/>
    <s v="Team3"/>
    <s v="Senior"/>
    <s v="Night"/>
  </r>
  <r>
    <s v="T04257"/>
    <s v="C3146"/>
    <x v="3"/>
    <x v="0"/>
    <d v="2026-01-22T07:42:00"/>
    <d v="2026-01-22T22:42:00"/>
    <x v="1"/>
    <x v="0"/>
    <s v="No"/>
    <n v="5"/>
    <s v="Yes"/>
    <n v="15"/>
    <s v="No"/>
    <x v="2"/>
    <n v="0.625"/>
    <s v="Team4"/>
    <s v="Senior"/>
    <s v="Evening"/>
  </r>
  <r>
    <s v="T04258"/>
    <s v="C2923"/>
    <x v="2"/>
    <x v="2"/>
    <d v="2026-03-02T15:04:00"/>
    <d v="2026-03-04T18:04:00"/>
    <x v="5"/>
    <x v="0"/>
    <s v="No"/>
    <n v="5"/>
    <s v="Yes"/>
    <n v="51"/>
    <s v="Yes"/>
    <x v="1"/>
    <n v="2.125"/>
    <s v="Team1"/>
    <s v="Senior"/>
    <s v="Evening"/>
  </r>
  <r>
    <s v="T04259"/>
    <s v="C2689"/>
    <x v="1"/>
    <x v="0"/>
    <d v="2026-02-15T16:35:00"/>
    <d v="2026-02-15T20:35:00"/>
    <x v="11"/>
    <x v="0"/>
    <s v="No"/>
    <n v="5"/>
    <s v="Yes"/>
    <n v="4.0000000001164153"/>
    <s v="No"/>
    <x v="0"/>
    <n v="0.16666666667151731"/>
    <s v="Team3"/>
    <s v="Senior"/>
    <s v="Night"/>
  </r>
  <r>
    <s v="T04260"/>
    <s v="C2983"/>
    <x v="0"/>
    <x v="1"/>
    <d v="2026-03-13T23:18:00"/>
    <d v="2026-03-16T08:18:00"/>
    <x v="27"/>
    <x v="0"/>
    <s v="No"/>
    <n v="4"/>
    <s v="Yes"/>
    <n v="57"/>
    <s v="Yes"/>
    <x v="1"/>
    <n v="2.375"/>
    <s v="Team1"/>
    <s v="Junior"/>
    <s v="Morning"/>
  </r>
  <r>
    <s v="T04261"/>
    <s v="C2514"/>
    <x v="2"/>
    <x v="2"/>
    <d v="2026-01-23T06:28:00"/>
    <d v="2026-01-25T07:28:00"/>
    <x v="14"/>
    <x v="0"/>
    <s v="No"/>
    <n v="4"/>
    <s v="Yes"/>
    <n v="49.000000000116415"/>
    <s v="Yes"/>
    <x v="2"/>
    <n v="2.0416666666715173"/>
    <s v="Team4"/>
    <s v="Senior"/>
    <s v="Night"/>
  </r>
  <r>
    <s v="T04262"/>
    <s v="C3742"/>
    <x v="1"/>
    <x v="0"/>
    <d v="2026-03-11T08:09:00"/>
    <d v="2026-03-11T16:09:00"/>
    <x v="40"/>
    <x v="0"/>
    <s v="No"/>
    <n v="5"/>
    <s v="Yes"/>
    <n v="8.0000000000582077"/>
    <s v="No"/>
    <x v="1"/>
    <n v="0.33333333333575865"/>
    <s v="Team4"/>
    <s v="Senior"/>
    <s v="Morning"/>
  </r>
  <r>
    <s v="T04263"/>
    <s v="C1528"/>
    <x v="3"/>
    <x v="0"/>
    <d v="2026-01-27T15:32:00"/>
    <d v="2026-01-29T13:32:00"/>
    <x v="2"/>
    <x v="0"/>
    <s v="No"/>
    <n v="4"/>
    <s v="Yes"/>
    <n v="45.999999999941792"/>
    <s v="No"/>
    <x v="2"/>
    <n v="1.9166666666642413"/>
    <s v="Team3"/>
    <s v="Senior"/>
    <s v="Evening"/>
  </r>
  <r>
    <s v="T04264"/>
    <s v="C0823"/>
    <x v="1"/>
    <x v="1"/>
    <d v="2026-03-05T09:00:00"/>
    <d v="2026-03-08T02:00:00"/>
    <x v="4"/>
    <x v="0"/>
    <s v="No"/>
    <n v="3"/>
    <s v="Yes"/>
    <n v="65.000000000058208"/>
    <s v="Yes"/>
    <x v="1"/>
    <n v="2.7083333333357587"/>
    <s v="Team5"/>
    <s v="Senior"/>
    <s v="Evening"/>
  </r>
  <r>
    <s v="T04265"/>
    <s v="C4224"/>
    <x v="2"/>
    <x v="2"/>
    <d v="2026-01-04T22:38:00"/>
    <d v="2026-01-08T10:38:00"/>
    <x v="4"/>
    <x v="0"/>
    <s v="No"/>
    <n v="3"/>
    <s v="Yes"/>
    <n v="84"/>
    <s v="Yes"/>
    <x v="2"/>
    <n v="3.5"/>
    <s v="Team5"/>
    <s v="Senior"/>
    <s v="Evening"/>
  </r>
  <r>
    <s v="T04266"/>
    <s v="C4261"/>
    <x v="2"/>
    <x v="1"/>
    <d v="2026-03-15T13:42:00"/>
    <d v="2026-03-17T18:42:00"/>
    <x v="37"/>
    <x v="0"/>
    <s v="No"/>
    <n v="4"/>
    <s v="Yes"/>
    <n v="53.000000000058208"/>
    <s v="Yes"/>
    <x v="1"/>
    <n v="2.2083333333357587"/>
    <s v="Team5"/>
    <s v="Junior"/>
    <s v="Evening"/>
  </r>
  <r>
    <s v="T04267"/>
    <s v="C0494"/>
    <x v="4"/>
    <x v="1"/>
    <d v="2026-01-22T22:19:00"/>
    <d v="2026-01-24T11:19:00"/>
    <x v="20"/>
    <x v="0"/>
    <s v="No"/>
    <n v="4"/>
    <s v="Yes"/>
    <n v="37.000000000116415"/>
    <s v="No"/>
    <x v="2"/>
    <n v="1.5416666666715173"/>
    <s v="Team4"/>
    <s v="Junior"/>
    <s v="Evening"/>
  </r>
  <r>
    <s v="T04268"/>
    <s v="C3920"/>
    <x v="4"/>
    <x v="0"/>
    <d v="2026-01-22T15:59:00"/>
    <d v="2026-01-23T01:59:00"/>
    <x v="5"/>
    <x v="0"/>
    <s v="Yes"/>
    <n v="2"/>
    <s v="Yes"/>
    <n v="9.9999999999417923"/>
    <s v="No"/>
    <x v="2"/>
    <n v="0.41666666666424135"/>
    <s v="Team1"/>
    <s v="Senior"/>
    <s v="Evening"/>
  </r>
  <r>
    <s v="T04269"/>
    <s v="C1332"/>
    <x v="4"/>
    <x v="0"/>
    <d v="2026-03-25T15:42:00"/>
    <d v="2026-03-27T11:42:00"/>
    <x v="13"/>
    <x v="0"/>
    <s v="No"/>
    <n v="3"/>
    <s v="Yes"/>
    <n v="44.000000000058208"/>
    <s v="No"/>
    <x v="1"/>
    <n v="1.8333333333357587"/>
    <s v="Team5"/>
    <s v="Junior"/>
    <s v="Evening"/>
  </r>
  <r>
    <s v="T04270"/>
    <s v="C3550"/>
    <x v="0"/>
    <x v="1"/>
    <d v="2026-03-20T16:51:00"/>
    <d v="2026-03-21T18:51:00"/>
    <x v="8"/>
    <x v="0"/>
    <s v="No"/>
    <n v="3"/>
    <s v="Yes"/>
    <n v="26.000000000058208"/>
    <s v="No"/>
    <x v="1"/>
    <n v="1.0833333333357587"/>
    <s v="Team5"/>
    <s v="Senior"/>
    <s v="Morning"/>
  </r>
  <r>
    <s v="T04271"/>
    <s v="C2762"/>
    <x v="2"/>
    <x v="0"/>
    <d v="2026-01-28T01:23:00"/>
    <d v="2026-01-28T22:23:00"/>
    <x v="7"/>
    <x v="0"/>
    <s v="No"/>
    <n v="4"/>
    <s v="Yes"/>
    <n v="21"/>
    <s v="No"/>
    <x v="2"/>
    <n v="0.875"/>
    <s v="Team2"/>
    <s v="Junior"/>
    <s v="Night"/>
  </r>
  <r>
    <s v="T04272"/>
    <s v="C0186"/>
    <x v="1"/>
    <x v="1"/>
    <d v="2026-01-14T02:08:00"/>
    <d v="2026-01-15T10:08:00"/>
    <x v="30"/>
    <x v="0"/>
    <s v="No"/>
    <n v="4"/>
    <s v="Yes"/>
    <n v="32.000000000058208"/>
    <s v="No"/>
    <x v="2"/>
    <n v="1.3333333333357587"/>
    <s v="Team4"/>
    <s v="Mid"/>
    <s v="Night"/>
  </r>
  <r>
    <s v="T04273"/>
    <s v="C4426"/>
    <x v="2"/>
    <x v="1"/>
    <d v="2026-03-06T10:56:00"/>
    <d v="2026-03-08T23:56:00"/>
    <x v="34"/>
    <x v="0"/>
    <s v="No"/>
    <n v="5"/>
    <s v="Yes"/>
    <n v="60.999999999941792"/>
    <s v="Yes"/>
    <x v="1"/>
    <n v="2.5416666666642413"/>
    <s v="Team3"/>
    <s v="Senior"/>
    <s v="Night"/>
  </r>
  <r>
    <s v="T04274"/>
    <s v="C2322"/>
    <x v="3"/>
    <x v="2"/>
    <d v="2026-02-16T09:14:00"/>
    <d v="2026-02-20T01:14:00"/>
    <x v="40"/>
    <x v="0"/>
    <s v="No"/>
    <n v="4"/>
    <s v="Yes"/>
    <n v="87.999999999941792"/>
    <s v="Yes"/>
    <x v="0"/>
    <n v="3.6666666666642413"/>
    <s v="Team4"/>
    <s v="Senior"/>
    <s v="Morning"/>
  </r>
  <r>
    <s v="T04275"/>
    <s v="C0456"/>
    <x v="0"/>
    <x v="2"/>
    <d v="2026-02-02T17:28:00"/>
    <d v="2026-02-04T07:28:00"/>
    <x v="32"/>
    <x v="0"/>
    <s v="No"/>
    <n v="4"/>
    <s v="Yes"/>
    <n v="38.000000000058208"/>
    <s v="No"/>
    <x v="0"/>
    <n v="1.5833333333357587"/>
    <s v="Team3"/>
    <s v="Mid"/>
    <s v="Evening"/>
  </r>
  <r>
    <s v="T04276"/>
    <s v="C0694"/>
    <x v="0"/>
    <x v="1"/>
    <d v="2026-03-20T02:48:00"/>
    <d v="2026-03-21T20:48:00"/>
    <x v="16"/>
    <x v="0"/>
    <s v="No"/>
    <n v="4"/>
    <s v="Yes"/>
    <n v="42"/>
    <s v="No"/>
    <x v="1"/>
    <n v="1.75"/>
    <s v="Team3"/>
    <s v="Junior"/>
    <s v="Evening"/>
  </r>
  <r>
    <s v="T04277"/>
    <s v="C0287"/>
    <x v="2"/>
    <x v="1"/>
    <d v="2026-02-24T11:32:00"/>
    <d v="2026-02-24T18:32:00"/>
    <x v="11"/>
    <x v="2"/>
    <s v="No"/>
    <n v="4"/>
    <s v="No"/>
    <n v="6.9999999999417923"/>
    <s v="No"/>
    <x v="0"/>
    <n v="0.29166666666424135"/>
    <s v="Team3"/>
    <s v="Senior"/>
    <s v="Night"/>
  </r>
  <r>
    <s v="T04278"/>
    <s v="C3587"/>
    <x v="0"/>
    <x v="0"/>
    <d v="2026-01-06T01:55:00"/>
    <d v="2026-01-06T14:55:00"/>
    <x v="19"/>
    <x v="0"/>
    <s v="No"/>
    <n v="3"/>
    <s v="Yes"/>
    <n v="13.000000000116415"/>
    <s v="No"/>
    <x v="2"/>
    <n v="0.54166666667151731"/>
    <s v="Team5"/>
    <s v="Mid"/>
    <s v="Night"/>
  </r>
  <r>
    <s v="T04279"/>
    <s v="C0706"/>
    <x v="3"/>
    <x v="1"/>
    <d v="2026-01-10T03:55:00"/>
    <d v="2026-01-11T12:55:00"/>
    <x v="44"/>
    <x v="0"/>
    <s v="No"/>
    <n v="4"/>
    <s v="Yes"/>
    <n v="33"/>
    <s v="No"/>
    <x v="2"/>
    <n v="1.375"/>
    <s v="Team3"/>
    <s v="Senior"/>
    <s v="Evening"/>
  </r>
  <r>
    <s v="T04280"/>
    <s v="C1712"/>
    <x v="1"/>
    <x v="1"/>
    <d v="2026-01-14T13:50:00"/>
    <d v="2026-01-16T01:50:00"/>
    <x v="10"/>
    <x v="0"/>
    <s v="No"/>
    <n v="5"/>
    <s v="Yes"/>
    <n v="36"/>
    <s v="No"/>
    <x v="2"/>
    <n v="1.5"/>
    <s v="Team1"/>
    <s v="Senior"/>
    <s v="Night"/>
  </r>
  <r>
    <s v="T04281"/>
    <s v="C4450"/>
    <x v="1"/>
    <x v="0"/>
    <d v="2026-02-27T11:37:00"/>
    <d v="2026-02-28T12:37:00"/>
    <x v="7"/>
    <x v="0"/>
    <s v="No"/>
    <n v="4"/>
    <s v="Yes"/>
    <n v="24.999999999941792"/>
    <s v="No"/>
    <x v="0"/>
    <n v="1.0416666666642413"/>
    <s v="Team2"/>
    <s v="Junior"/>
    <s v="Night"/>
  </r>
  <r>
    <s v="T04282"/>
    <s v="C0084"/>
    <x v="4"/>
    <x v="0"/>
    <d v="2026-02-26T23:09:00"/>
    <d v="2026-02-27T19:09:00"/>
    <x v="19"/>
    <x v="0"/>
    <s v="No"/>
    <n v="3"/>
    <s v="Yes"/>
    <n v="20.000000000058208"/>
    <s v="No"/>
    <x v="0"/>
    <n v="0.83333333333575865"/>
    <s v="Team5"/>
    <s v="Mid"/>
    <s v="Night"/>
  </r>
  <r>
    <s v="T04283"/>
    <s v="C3413"/>
    <x v="4"/>
    <x v="1"/>
    <d v="2026-03-02T15:57:00"/>
    <d v="2026-03-03T22:57:00"/>
    <x v="27"/>
    <x v="0"/>
    <s v="No"/>
    <n v="4"/>
    <s v="Yes"/>
    <n v="31.000000000116415"/>
    <s v="No"/>
    <x v="1"/>
    <n v="1.2916666666715173"/>
    <s v="Team1"/>
    <s v="Junior"/>
    <s v="Morning"/>
  </r>
  <r>
    <s v="T04284"/>
    <s v="C1855"/>
    <x v="1"/>
    <x v="1"/>
    <d v="2026-01-16T08:26:00"/>
    <d v="2026-01-18T11:26:00"/>
    <x v="41"/>
    <x v="0"/>
    <s v="No"/>
    <n v="2"/>
    <s v="Yes"/>
    <n v="51"/>
    <s v="Yes"/>
    <x v="2"/>
    <n v="2.125"/>
    <s v="Team5"/>
    <s v="Senior"/>
    <s v="Night"/>
  </r>
  <r>
    <s v="T04285"/>
    <s v="C1940"/>
    <x v="2"/>
    <x v="0"/>
    <d v="2026-03-26T16:23:00"/>
    <d v="2026-03-27T11:23:00"/>
    <x v="18"/>
    <x v="0"/>
    <s v="No"/>
    <n v="4"/>
    <s v="Yes"/>
    <n v="19.000000000116415"/>
    <s v="No"/>
    <x v="1"/>
    <n v="0.79166666667151731"/>
    <s v="Team1"/>
    <s v="Mid"/>
    <s v="Morning"/>
  </r>
  <r>
    <s v="T04286"/>
    <s v="C3317"/>
    <x v="4"/>
    <x v="2"/>
    <d v="2026-01-23T16:31:00"/>
    <d v="2026-01-24T23:31:00"/>
    <x v="34"/>
    <x v="0"/>
    <s v="No"/>
    <n v="4"/>
    <s v="Yes"/>
    <n v="30.999999999941792"/>
    <s v="No"/>
    <x v="2"/>
    <n v="1.2916666666642413"/>
    <s v="Team3"/>
    <s v="Senior"/>
    <s v="Night"/>
  </r>
  <r>
    <s v="T04287"/>
    <s v="C0711"/>
    <x v="3"/>
    <x v="1"/>
    <d v="2026-02-24T02:10:00"/>
    <d v="2026-02-25T15:10:00"/>
    <x v="49"/>
    <x v="0"/>
    <s v="No"/>
    <n v="4"/>
    <s v="Yes"/>
    <n v="36.999999999941792"/>
    <s v="No"/>
    <x v="0"/>
    <n v="1.5416666666642413"/>
    <s v="Team5"/>
    <s v="Mid"/>
    <s v="Evening"/>
  </r>
  <r>
    <s v="T04288"/>
    <s v="C2440"/>
    <x v="0"/>
    <x v="2"/>
    <d v="2026-03-15T15:35:00"/>
    <d v="2026-03-18T09:35:00"/>
    <x v="19"/>
    <x v="0"/>
    <s v="No"/>
    <n v="3"/>
    <s v="Yes"/>
    <n v="66"/>
    <s v="Yes"/>
    <x v="1"/>
    <n v="2.75"/>
    <s v="Team5"/>
    <s v="Mid"/>
    <s v="Night"/>
  </r>
  <r>
    <s v="T04289"/>
    <s v="C2021"/>
    <x v="2"/>
    <x v="0"/>
    <d v="2026-01-28T18:32:00"/>
    <d v="2026-01-30T11:32:00"/>
    <x v="16"/>
    <x v="0"/>
    <s v="No"/>
    <n v="3"/>
    <s v="Yes"/>
    <n v="41.000000000058208"/>
    <s v="No"/>
    <x v="2"/>
    <n v="1.7083333333357587"/>
    <s v="Team3"/>
    <s v="Junior"/>
    <s v="Evening"/>
  </r>
  <r>
    <s v="T04290"/>
    <s v="C1545"/>
    <x v="3"/>
    <x v="1"/>
    <d v="2026-01-16T04:02:00"/>
    <d v="2026-01-17T11:02:00"/>
    <x v="38"/>
    <x v="0"/>
    <s v="No"/>
    <n v="5"/>
    <s v="Yes"/>
    <n v="30.999999999941792"/>
    <s v="No"/>
    <x v="2"/>
    <n v="1.2916666666642413"/>
    <s v="Team5"/>
    <s v="Senior"/>
    <s v="Evening"/>
  </r>
  <r>
    <s v="T04291"/>
    <s v="C3474"/>
    <x v="0"/>
    <x v="0"/>
    <d v="2026-03-12T11:51:00"/>
    <d v="2026-03-13T08:51:00"/>
    <x v="38"/>
    <x v="0"/>
    <s v="No"/>
    <n v="5"/>
    <s v="Yes"/>
    <n v="21"/>
    <s v="No"/>
    <x v="1"/>
    <n v="0.875"/>
    <s v="Team5"/>
    <s v="Senior"/>
    <s v="Evening"/>
  </r>
  <r>
    <s v="T04292"/>
    <s v="C0664"/>
    <x v="0"/>
    <x v="2"/>
    <d v="2026-03-06T19:09:00"/>
    <d v="2026-03-09T06:09:00"/>
    <x v="34"/>
    <x v="1"/>
    <s v="No"/>
    <n v="5"/>
    <s v="No"/>
    <n v="58.999999999883585"/>
    <s v="Yes"/>
    <x v="1"/>
    <n v="2.4583333333284827"/>
    <s v="Team3"/>
    <s v="Senior"/>
    <s v="Night"/>
  </r>
  <r>
    <s v="T04293"/>
    <s v="C4137"/>
    <x v="2"/>
    <x v="1"/>
    <d v="2026-01-20T00:15:00"/>
    <d v="2026-01-20T10:15:00"/>
    <x v="25"/>
    <x v="0"/>
    <s v="No"/>
    <n v="4"/>
    <s v="Yes"/>
    <n v="10.000000000116415"/>
    <s v="No"/>
    <x v="2"/>
    <n v="0.41666666667151731"/>
    <s v="Team4"/>
    <s v="Junior"/>
    <s v="Night"/>
  </r>
  <r>
    <s v="T04294"/>
    <s v="C1667"/>
    <x v="1"/>
    <x v="1"/>
    <d v="2026-01-26T09:46:00"/>
    <d v="2026-01-26T16:46:00"/>
    <x v="48"/>
    <x v="1"/>
    <s v="No"/>
    <n v="4"/>
    <s v="No"/>
    <n v="6.9999999999417923"/>
    <s v="No"/>
    <x v="2"/>
    <n v="0.29166666666424135"/>
    <s v="Team1"/>
    <s v="Mid"/>
    <s v="Morning"/>
  </r>
  <r>
    <s v="T04295"/>
    <s v="C1090"/>
    <x v="0"/>
    <x v="1"/>
    <d v="2026-01-01T04:56:00"/>
    <d v="2026-01-01T11:56:00"/>
    <x v="9"/>
    <x v="0"/>
    <s v="No"/>
    <n v="3"/>
    <s v="Yes"/>
    <n v="6.9999999999417923"/>
    <s v="No"/>
    <x v="2"/>
    <n v="0.29166666666424135"/>
    <s v="Team1"/>
    <s v="Junior"/>
    <s v="Night"/>
  </r>
  <r>
    <s v="T04296"/>
    <s v="C1959"/>
    <x v="1"/>
    <x v="1"/>
    <d v="2026-01-03T05:55:00"/>
    <d v="2026-01-04T05:55:00"/>
    <x v="29"/>
    <x v="0"/>
    <s v="No"/>
    <n v="4"/>
    <s v="Yes"/>
    <n v="24"/>
    <s v="No"/>
    <x v="2"/>
    <n v="1"/>
    <s v="Team3"/>
    <s v="Mid"/>
    <s v="Evening"/>
  </r>
  <r>
    <s v="T04297"/>
    <s v="C4699"/>
    <x v="3"/>
    <x v="0"/>
    <d v="2026-01-17T20:27:00"/>
    <d v="2026-01-18T13:27:00"/>
    <x v="38"/>
    <x v="0"/>
    <s v="No"/>
    <n v="3"/>
    <s v="Yes"/>
    <n v="17.000000000058208"/>
    <s v="No"/>
    <x v="2"/>
    <n v="0.70833333333575865"/>
    <s v="Team5"/>
    <s v="Senior"/>
    <s v="Evening"/>
  </r>
  <r>
    <s v="T04298"/>
    <s v="C2748"/>
    <x v="3"/>
    <x v="1"/>
    <d v="2026-01-06T22:55:00"/>
    <d v="2026-01-07T15:55:00"/>
    <x v="42"/>
    <x v="0"/>
    <s v="No"/>
    <n v="4"/>
    <s v="Yes"/>
    <n v="17.000000000058208"/>
    <s v="No"/>
    <x v="2"/>
    <n v="0.70833333333575865"/>
    <s v="Team1"/>
    <s v="Senior"/>
    <s v="Evening"/>
  </r>
  <r>
    <s v="T04299"/>
    <s v="C0922"/>
    <x v="3"/>
    <x v="1"/>
    <d v="2026-03-13T19:07:00"/>
    <d v="2026-03-16T07:07:00"/>
    <x v="2"/>
    <x v="0"/>
    <s v="No"/>
    <n v="5"/>
    <s v="Yes"/>
    <n v="60"/>
    <s v="Yes"/>
    <x v="1"/>
    <n v="2.5"/>
    <s v="Team3"/>
    <s v="Senior"/>
    <s v="Evening"/>
  </r>
  <r>
    <s v="T04300"/>
    <s v="C1995"/>
    <x v="4"/>
    <x v="1"/>
    <d v="2026-01-02T05:18:00"/>
    <d v="2026-01-02T23:18:00"/>
    <x v="0"/>
    <x v="0"/>
    <s v="No"/>
    <n v="4"/>
    <s v="Yes"/>
    <n v="18"/>
    <s v="No"/>
    <x v="2"/>
    <n v="0.75"/>
    <s v="Team1"/>
    <s v="Senior"/>
    <s v="Morning"/>
  </r>
  <r>
    <s v="T04301"/>
    <s v="C0059"/>
    <x v="2"/>
    <x v="2"/>
    <d v="2026-02-21T19:16:00"/>
    <d v="2026-02-24T08:16:00"/>
    <x v="12"/>
    <x v="0"/>
    <s v="No"/>
    <n v="4"/>
    <s v="Yes"/>
    <n v="61.000000000116415"/>
    <s v="Yes"/>
    <x v="0"/>
    <n v="2.5416666666715173"/>
    <s v="Team1"/>
    <s v="Junior"/>
    <s v="Morning"/>
  </r>
  <r>
    <s v="T04302"/>
    <s v="C4294"/>
    <x v="4"/>
    <x v="1"/>
    <d v="2026-02-10T10:52:00"/>
    <d v="2026-02-11T08:52:00"/>
    <x v="45"/>
    <x v="0"/>
    <s v="No"/>
    <n v="4"/>
    <s v="Yes"/>
    <n v="21.999999999941792"/>
    <s v="No"/>
    <x v="0"/>
    <n v="0.91666666666424135"/>
    <s v="Team4"/>
    <s v="Mid"/>
    <s v="Morning"/>
  </r>
  <r>
    <s v="T04303"/>
    <s v="C0686"/>
    <x v="2"/>
    <x v="2"/>
    <d v="2026-03-18T02:31:00"/>
    <d v="2026-03-18T20:31:00"/>
    <x v="5"/>
    <x v="0"/>
    <s v="No"/>
    <n v="3"/>
    <s v="Yes"/>
    <n v="18"/>
    <s v="No"/>
    <x v="1"/>
    <n v="0.75"/>
    <s v="Team1"/>
    <s v="Senior"/>
    <s v="Evening"/>
  </r>
  <r>
    <s v="T04304"/>
    <s v="C3152"/>
    <x v="3"/>
    <x v="2"/>
    <d v="2026-03-07T15:23:00"/>
    <d v="2026-03-09T09:23:00"/>
    <x v="36"/>
    <x v="0"/>
    <s v="No"/>
    <n v="5"/>
    <s v="Yes"/>
    <n v="42"/>
    <s v="No"/>
    <x v="1"/>
    <n v="1.75"/>
    <s v="Team1"/>
    <s v="Junior"/>
    <s v="Morning"/>
  </r>
  <r>
    <s v="T04305"/>
    <s v="C4140"/>
    <x v="4"/>
    <x v="2"/>
    <d v="2026-02-05T16:29:00"/>
    <d v="2026-02-06T06:29:00"/>
    <x v="22"/>
    <x v="0"/>
    <s v="No"/>
    <n v="4"/>
    <s v="Yes"/>
    <n v="14.000000000058208"/>
    <s v="No"/>
    <x v="0"/>
    <n v="0.58333333333575865"/>
    <s v="Team4"/>
    <s v="Junior"/>
    <s v="Morning"/>
  </r>
  <r>
    <s v="T04306"/>
    <s v="C0869"/>
    <x v="4"/>
    <x v="2"/>
    <d v="2026-03-21T22:47:00"/>
    <d v="2026-03-25T00:47:00"/>
    <x v="19"/>
    <x v="0"/>
    <s v="No"/>
    <n v="5"/>
    <s v="Yes"/>
    <n v="73.999999999883585"/>
    <s v="Yes"/>
    <x v="1"/>
    <n v="3.0833333333284827"/>
    <s v="Team5"/>
    <s v="Mid"/>
    <s v="Night"/>
  </r>
  <r>
    <s v="T04307"/>
    <s v="C4236"/>
    <x v="1"/>
    <x v="0"/>
    <d v="2026-01-14T01:25:00"/>
    <d v="2026-01-14T12:25:00"/>
    <x v="40"/>
    <x v="0"/>
    <s v="Yes"/>
    <n v="1"/>
    <s v="Yes"/>
    <n v="10.999999999883585"/>
    <s v="No"/>
    <x v="2"/>
    <n v="0.45833333332848269"/>
    <s v="Team4"/>
    <s v="Senior"/>
    <s v="Morning"/>
  </r>
  <r>
    <s v="T04308"/>
    <s v="C4707"/>
    <x v="2"/>
    <x v="0"/>
    <d v="2026-02-09T21:23:00"/>
    <d v="2026-02-09T23:23:00"/>
    <x v="32"/>
    <x v="0"/>
    <s v="No"/>
    <n v="3"/>
    <s v="Yes"/>
    <n v="2.0000000000582077"/>
    <s v="No"/>
    <x v="0"/>
    <n v="8.3333333335758653E-2"/>
    <s v="Team3"/>
    <s v="Mid"/>
    <s v="Evening"/>
  </r>
  <r>
    <s v="T04309"/>
    <s v="C2928"/>
    <x v="4"/>
    <x v="1"/>
    <d v="2026-02-26T10:41:00"/>
    <d v="2026-02-26T22:41:00"/>
    <x v="37"/>
    <x v="0"/>
    <s v="No"/>
    <n v="4"/>
    <s v="Yes"/>
    <n v="12"/>
    <s v="No"/>
    <x v="0"/>
    <n v="0.5"/>
    <s v="Team5"/>
    <s v="Junior"/>
    <s v="Evening"/>
  </r>
  <r>
    <s v="T04310"/>
    <s v="C4941"/>
    <x v="4"/>
    <x v="1"/>
    <d v="2026-03-03T23:00:00"/>
    <d v="2026-03-04T09:00:00"/>
    <x v="13"/>
    <x v="0"/>
    <s v="No"/>
    <n v="4"/>
    <s v="Yes"/>
    <n v="9.9999999999417923"/>
    <s v="No"/>
    <x v="1"/>
    <n v="0.41666666666424135"/>
    <s v="Team5"/>
    <s v="Junior"/>
    <s v="Evening"/>
  </r>
  <r>
    <s v="T04311"/>
    <s v="C1102"/>
    <x v="2"/>
    <x v="0"/>
    <d v="2026-01-14T20:49:00"/>
    <d v="2026-01-16T11:49:00"/>
    <x v="7"/>
    <x v="0"/>
    <s v="No"/>
    <n v="4"/>
    <s v="Yes"/>
    <n v="39"/>
    <s v="No"/>
    <x v="2"/>
    <n v="1.625"/>
    <s v="Team2"/>
    <s v="Junior"/>
    <s v="Night"/>
  </r>
  <r>
    <s v="T04312"/>
    <s v="C3285"/>
    <x v="3"/>
    <x v="2"/>
    <d v="2026-02-26T17:41:00"/>
    <d v="2026-02-28T13:41:00"/>
    <x v="8"/>
    <x v="0"/>
    <s v="No"/>
    <n v="4"/>
    <s v="Yes"/>
    <n v="44.000000000058208"/>
    <s v="No"/>
    <x v="0"/>
    <n v="1.8333333333357587"/>
    <s v="Team5"/>
    <s v="Senior"/>
    <s v="Morning"/>
  </r>
  <r>
    <s v="T04313"/>
    <s v="C4616"/>
    <x v="2"/>
    <x v="2"/>
    <d v="2026-03-29T22:19:00"/>
    <d v="2026-03-31T03:19:00"/>
    <x v="40"/>
    <x v="1"/>
    <s v="No"/>
    <n v="5"/>
    <s v="No"/>
    <n v="29.000000000058208"/>
    <s v="No"/>
    <x v="1"/>
    <n v="1.2083333333357587"/>
    <s v="Team4"/>
    <s v="Senior"/>
    <s v="Morning"/>
  </r>
  <r>
    <s v="T04314"/>
    <s v="C1523"/>
    <x v="3"/>
    <x v="0"/>
    <d v="2026-02-04T07:24:00"/>
    <d v="2026-02-05T09:24:00"/>
    <x v="44"/>
    <x v="0"/>
    <s v="No"/>
    <n v="5"/>
    <s v="Yes"/>
    <n v="26.000000000058208"/>
    <s v="No"/>
    <x v="0"/>
    <n v="1.0833333333357587"/>
    <s v="Team3"/>
    <s v="Senior"/>
    <s v="Evening"/>
  </r>
  <r>
    <s v="T04315"/>
    <s v="C1134"/>
    <x v="0"/>
    <x v="0"/>
    <d v="2026-02-17T22:05:00"/>
    <d v="2026-02-18T01:05:00"/>
    <x v="14"/>
    <x v="1"/>
    <s v="No"/>
    <n v="4"/>
    <s v="No"/>
    <n v="3"/>
    <s v="No"/>
    <x v="0"/>
    <n v="0.125"/>
    <s v="Team4"/>
    <s v="Senior"/>
    <s v="Night"/>
  </r>
  <r>
    <s v="T04316"/>
    <s v="C0849"/>
    <x v="1"/>
    <x v="2"/>
    <d v="2026-01-21T01:43:00"/>
    <d v="2026-01-24T00:43:00"/>
    <x v="11"/>
    <x v="0"/>
    <s v="No"/>
    <n v="5"/>
    <s v="Yes"/>
    <n v="71.000000000058208"/>
    <s v="Yes"/>
    <x v="2"/>
    <n v="2.9583333333357587"/>
    <s v="Team3"/>
    <s v="Senior"/>
    <s v="Night"/>
  </r>
  <r>
    <s v="T04317"/>
    <s v="C2604"/>
    <x v="0"/>
    <x v="2"/>
    <d v="2026-01-06T03:50:00"/>
    <d v="2026-01-08T12:50:00"/>
    <x v="48"/>
    <x v="0"/>
    <s v="No"/>
    <n v="3"/>
    <s v="Yes"/>
    <n v="57"/>
    <s v="Yes"/>
    <x v="2"/>
    <n v="2.375"/>
    <s v="Team1"/>
    <s v="Mid"/>
    <s v="Morning"/>
  </r>
  <r>
    <s v="T04318"/>
    <s v="C1245"/>
    <x v="3"/>
    <x v="0"/>
    <d v="2026-02-25T00:59:00"/>
    <d v="2026-02-26T10:59:00"/>
    <x v="36"/>
    <x v="0"/>
    <s v="No"/>
    <n v="5"/>
    <s v="Yes"/>
    <n v="33.999999999941792"/>
    <s v="No"/>
    <x v="0"/>
    <n v="1.4166666666642413"/>
    <s v="Team1"/>
    <s v="Junior"/>
    <s v="Morning"/>
  </r>
  <r>
    <s v="T04319"/>
    <s v="C1030"/>
    <x v="4"/>
    <x v="1"/>
    <d v="2026-01-08T20:42:00"/>
    <d v="2026-01-11T12:42:00"/>
    <x v="47"/>
    <x v="0"/>
    <s v="No"/>
    <n v="3"/>
    <s v="Yes"/>
    <n v="63.999999999941792"/>
    <s v="Yes"/>
    <x v="2"/>
    <n v="2.6666666666642413"/>
    <s v="Team4"/>
    <s v="Senior"/>
    <s v="Night"/>
  </r>
  <r>
    <s v="T04320"/>
    <s v="C1201"/>
    <x v="3"/>
    <x v="2"/>
    <d v="2026-03-08T02:17:00"/>
    <d v="2026-03-08T20:17:00"/>
    <x v="36"/>
    <x v="0"/>
    <s v="No"/>
    <n v="3"/>
    <s v="Yes"/>
    <n v="18"/>
    <s v="No"/>
    <x v="1"/>
    <n v="0.75"/>
    <s v="Team1"/>
    <s v="Junior"/>
    <s v="Morning"/>
  </r>
  <r>
    <s v="T04321"/>
    <s v="C0764"/>
    <x v="1"/>
    <x v="0"/>
    <d v="2026-01-25T07:44:00"/>
    <d v="2026-01-26T10:44:00"/>
    <x v="19"/>
    <x v="0"/>
    <s v="No"/>
    <n v="4"/>
    <s v="Yes"/>
    <n v="27"/>
    <s v="No"/>
    <x v="2"/>
    <n v="1.125"/>
    <s v="Team5"/>
    <s v="Mid"/>
    <s v="Night"/>
  </r>
  <r>
    <s v="T04322"/>
    <s v="C2142"/>
    <x v="3"/>
    <x v="1"/>
    <d v="2026-01-07T08:56:00"/>
    <d v="2026-01-09T00:56:00"/>
    <x v="37"/>
    <x v="0"/>
    <s v="No"/>
    <n v="5"/>
    <s v="Yes"/>
    <n v="40.000000000116415"/>
    <s v="No"/>
    <x v="2"/>
    <n v="1.6666666666715173"/>
    <s v="Team5"/>
    <s v="Junior"/>
    <s v="Evening"/>
  </r>
  <r>
    <s v="T04323"/>
    <s v="C4277"/>
    <x v="1"/>
    <x v="1"/>
    <d v="2026-02-16T01:39:00"/>
    <d v="2026-02-18T21:39:00"/>
    <x v="13"/>
    <x v="0"/>
    <s v="No"/>
    <n v="5"/>
    <s v="Yes"/>
    <n v="68.000000000058208"/>
    <s v="Yes"/>
    <x v="0"/>
    <n v="2.8333333333357587"/>
    <s v="Team5"/>
    <s v="Junior"/>
    <s v="Evening"/>
  </r>
  <r>
    <s v="T04324"/>
    <s v="C3543"/>
    <x v="4"/>
    <x v="2"/>
    <d v="2026-03-08T05:39:00"/>
    <d v="2026-03-11T01:39:00"/>
    <x v="25"/>
    <x v="0"/>
    <s v="No"/>
    <n v="5"/>
    <s v="Yes"/>
    <n v="67.999999999883585"/>
    <s v="Yes"/>
    <x v="1"/>
    <n v="2.8333333333284827"/>
    <s v="Team4"/>
    <s v="Junior"/>
    <s v="Night"/>
  </r>
  <r>
    <s v="T04325"/>
    <s v="C2193"/>
    <x v="4"/>
    <x v="2"/>
    <d v="2026-01-17T02:58:00"/>
    <d v="2026-01-17T10:58:00"/>
    <x v="8"/>
    <x v="0"/>
    <s v="Yes"/>
    <n v="2"/>
    <s v="Yes"/>
    <n v="7.9999999998835847"/>
    <s v="No"/>
    <x v="2"/>
    <n v="0.33333333332848269"/>
    <s v="Team5"/>
    <s v="Senior"/>
    <s v="Morning"/>
  </r>
  <r>
    <s v="T04326"/>
    <s v="C4526"/>
    <x v="4"/>
    <x v="1"/>
    <d v="2026-02-12T08:54:00"/>
    <d v="2026-02-13T18:54:00"/>
    <x v="9"/>
    <x v="0"/>
    <s v="No"/>
    <n v="4"/>
    <s v="Yes"/>
    <n v="33.999999999941792"/>
    <s v="No"/>
    <x v="0"/>
    <n v="1.4166666666642413"/>
    <s v="Team1"/>
    <s v="Junior"/>
    <s v="Night"/>
  </r>
  <r>
    <s v="T04327"/>
    <s v="C2137"/>
    <x v="4"/>
    <x v="0"/>
    <d v="2026-01-17T11:18:00"/>
    <d v="2026-01-19T03:18:00"/>
    <x v="47"/>
    <x v="0"/>
    <s v="No"/>
    <n v="3"/>
    <s v="Yes"/>
    <n v="39.999999999941792"/>
    <s v="No"/>
    <x v="2"/>
    <n v="1.6666666666642413"/>
    <s v="Team4"/>
    <s v="Senior"/>
    <s v="Night"/>
  </r>
  <r>
    <s v="T04328"/>
    <s v="C1747"/>
    <x v="3"/>
    <x v="1"/>
    <d v="2026-01-12T12:37:00"/>
    <d v="2026-01-13T01:37:00"/>
    <x v="24"/>
    <x v="0"/>
    <s v="No"/>
    <n v="5"/>
    <s v="Yes"/>
    <n v="13.000000000116415"/>
    <s v="No"/>
    <x v="2"/>
    <n v="0.54166666667151731"/>
    <s v="Team4"/>
    <s v="Mid"/>
    <s v="Night"/>
  </r>
  <r>
    <s v="T04329"/>
    <s v="C4219"/>
    <x v="2"/>
    <x v="0"/>
    <d v="2026-01-10T02:30:00"/>
    <d v="2026-01-10T20:30:00"/>
    <x v="47"/>
    <x v="0"/>
    <s v="Yes"/>
    <n v="3"/>
    <s v="Yes"/>
    <n v="18"/>
    <s v="No"/>
    <x v="2"/>
    <n v="0.75"/>
    <s v="Team4"/>
    <s v="Senior"/>
    <s v="Night"/>
  </r>
  <r>
    <s v="T04330"/>
    <s v="C2334"/>
    <x v="1"/>
    <x v="1"/>
    <d v="2026-02-07T12:02:00"/>
    <d v="2026-02-09T16:02:00"/>
    <x v="23"/>
    <x v="0"/>
    <s v="No"/>
    <n v="4"/>
    <s v="Yes"/>
    <n v="52.000000000116415"/>
    <s v="Yes"/>
    <x v="0"/>
    <n v="2.1666666666715173"/>
    <s v="Team1"/>
    <s v="Junior"/>
    <s v="Morning"/>
  </r>
  <r>
    <s v="T04331"/>
    <s v="C4771"/>
    <x v="0"/>
    <x v="1"/>
    <d v="2026-03-20T10:30:00"/>
    <d v="2026-03-21T03:30:00"/>
    <x v="37"/>
    <x v="0"/>
    <s v="No"/>
    <n v="3"/>
    <s v="Yes"/>
    <n v="17.000000000058208"/>
    <s v="No"/>
    <x v="1"/>
    <n v="0.70833333333575865"/>
    <s v="Team5"/>
    <s v="Junior"/>
    <s v="Evening"/>
  </r>
  <r>
    <s v="T04332"/>
    <s v="C1521"/>
    <x v="0"/>
    <x v="0"/>
    <d v="2026-01-21T15:09:00"/>
    <d v="2026-01-22T10:09:00"/>
    <x v="35"/>
    <x v="0"/>
    <s v="No"/>
    <n v="4"/>
    <s v="Yes"/>
    <n v="19.000000000116415"/>
    <s v="No"/>
    <x v="2"/>
    <n v="0.79166666667151731"/>
    <s v="Team1"/>
    <s v="Senior"/>
    <s v="Night"/>
  </r>
  <r>
    <s v="T04333"/>
    <s v="C3675"/>
    <x v="2"/>
    <x v="1"/>
    <d v="2026-02-01T19:20:00"/>
    <d v="2026-02-02T19:20:00"/>
    <x v="5"/>
    <x v="0"/>
    <s v="No"/>
    <n v="5"/>
    <s v="Yes"/>
    <n v="24"/>
    <s v="No"/>
    <x v="0"/>
    <n v="1"/>
    <s v="Team1"/>
    <s v="Senior"/>
    <s v="Evening"/>
  </r>
  <r>
    <s v="T04334"/>
    <s v="C3551"/>
    <x v="0"/>
    <x v="1"/>
    <d v="2026-03-01T11:21:00"/>
    <d v="2026-03-01T23:21:00"/>
    <x v="31"/>
    <x v="0"/>
    <s v="No"/>
    <n v="4"/>
    <s v="Yes"/>
    <n v="12"/>
    <s v="No"/>
    <x v="1"/>
    <n v="0.5"/>
    <s v="Team4"/>
    <s v="Senior"/>
    <s v="Evening"/>
  </r>
  <r>
    <s v="T04335"/>
    <s v="C3107"/>
    <x v="4"/>
    <x v="0"/>
    <d v="2026-01-13T14:27:00"/>
    <d v="2026-01-15T00:27:00"/>
    <x v="37"/>
    <x v="0"/>
    <s v="No"/>
    <n v="5"/>
    <s v="Yes"/>
    <n v="34.000000000116415"/>
    <s v="No"/>
    <x v="2"/>
    <n v="1.4166666666715173"/>
    <s v="Team5"/>
    <s v="Junior"/>
    <s v="Evening"/>
  </r>
  <r>
    <s v="T04336"/>
    <s v="C2980"/>
    <x v="4"/>
    <x v="1"/>
    <d v="2026-02-23T13:09:00"/>
    <d v="2026-02-25T11:09:00"/>
    <x v="44"/>
    <x v="0"/>
    <s v="No"/>
    <n v="4"/>
    <s v="Yes"/>
    <n v="45.999999999941792"/>
    <s v="No"/>
    <x v="0"/>
    <n v="1.9166666666642413"/>
    <s v="Team3"/>
    <s v="Senior"/>
    <s v="Evening"/>
  </r>
  <r>
    <s v="T04337"/>
    <s v="C4515"/>
    <x v="4"/>
    <x v="2"/>
    <d v="2026-03-13T08:42:00"/>
    <d v="2026-03-16T14:42:00"/>
    <x v="16"/>
    <x v="0"/>
    <s v="No"/>
    <n v="4"/>
    <s v="Yes"/>
    <n v="78"/>
    <s v="Yes"/>
    <x v="1"/>
    <n v="3.25"/>
    <s v="Team3"/>
    <s v="Junior"/>
    <s v="Evening"/>
  </r>
  <r>
    <s v="T04338"/>
    <s v="C0573"/>
    <x v="0"/>
    <x v="0"/>
    <d v="2026-01-19T15:45:00"/>
    <d v="2026-01-20T02:45:00"/>
    <x v="28"/>
    <x v="0"/>
    <s v="No"/>
    <n v="5"/>
    <s v="Yes"/>
    <n v="11.000000000058208"/>
    <s v="No"/>
    <x v="2"/>
    <n v="0.45833333333575865"/>
    <s v="Team3"/>
    <s v="Mid"/>
    <s v="Night"/>
  </r>
  <r>
    <s v="T04339"/>
    <s v="C2575"/>
    <x v="4"/>
    <x v="0"/>
    <d v="2026-02-19T00:27:00"/>
    <d v="2026-02-19T07:27:00"/>
    <x v="12"/>
    <x v="0"/>
    <s v="No"/>
    <n v="5"/>
    <s v="Yes"/>
    <n v="6.9999999999417923"/>
    <s v="No"/>
    <x v="0"/>
    <n v="0.29166666666424135"/>
    <s v="Team1"/>
    <s v="Junior"/>
    <s v="Morning"/>
  </r>
  <r>
    <s v="T04340"/>
    <s v="C2749"/>
    <x v="2"/>
    <x v="1"/>
    <d v="2026-03-01T03:15:00"/>
    <d v="2026-03-01T17:15:00"/>
    <x v="4"/>
    <x v="0"/>
    <s v="Yes"/>
    <n v="3"/>
    <s v="Yes"/>
    <n v="14.000000000058208"/>
    <s v="No"/>
    <x v="1"/>
    <n v="0.58333333333575865"/>
    <s v="Team5"/>
    <s v="Senior"/>
    <s v="Evening"/>
  </r>
  <r>
    <s v="T04341"/>
    <s v="C2965"/>
    <x v="2"/>
    <x v="2"/>
    <d v="2026-01-17T02:56:00"/>
    <d v="2026-01-17T22:56:00"/>
    <x v="2"/>
    <x v="1"/>
    <s v="No"/>
    <n v="3"/>
    <s v="No"/>
    <n v="20.000000000058208"/>
    <s v="No"/>
    <x v="2"/>
    <n v="0.83333333333575865"/>
    <s v="Team3"/>
    <s v="Senior"/>
    <s v="Evening"/>
  </r>
  <r>
    <s v="T04342"/>
    <s v="C2869"/>
    <x v="0"/>
    <x v="0"/>
    <d v="2026-03-21T01:27:00"/>
    <d v="2026-03-22T20:27:00"/>
    <x v="11"/>
    <x v="0"/>
    <s v="No"/>
    <n v="3"/>
    <s v="Yes"/>
    <n v="42.999999999941792"/>
    <s v="No"/>
    <x v="1"/>
    <n v="1.7916666666642413"/>
    <s v="Team3"/>
    <s v="Senior"/>
    <s v="Night"/>
  </r>
  <r>
    <s v="T04343"/>
    <s v="C2157"/>
    <x v="4"/>
    <x v="0"/>
    <d v="2026-03-01T20:15:00"/>
    <d v="2026-03-02T13:15:00"/>
    <x v="38"/>
    <x v="0"/>
    <s v="No"/>
    <n v="3"/>
    <s v="Yes"/>
    <n v="17.000000000058208"/>
    <s v="No"/>
    <x v="1"/>
    <n v="0.70833333333575865"/>
    <s v="Team5"/>
    <s v="Senior"/>
    <s v="Evening"/>
  </r>
  <r>
    <s v="T04344"/>
    <s v="C3370"/>
    <x v="2"/>
    <x v="1"/>
    <d v="2026-02-08T10:59:00"/>
    <d v="2026-02-09T15:59:00"/>
    <x v="9"/>
    <x v="2"/>
    <s v="No"/>
    <n v="5"/>
    <s v="No"/>
    <n v="29.000000000058208"/>
    <s v="No"/>
    <x v="0"/>
    <n v="1.2083333333357587"/>
    <s v="Team1"/>
    <s v="Junior"/>
    <s v="Night"/>
  </r>
  <r>
    <s v="T04345"/>
    <s v="C4598"/>
    <x v="2"/>
    <x v="2"/>
    <d v="2026-03-03T07:53:00"/>
    <d v="2026-03-07T03:53:00"/>
    <x v="10"/>
    <x v="0"/>
    <s v="No"/>
    <n v="3"/>
    <s v="Yes"/>
    <n v="92.000000000058208"/>
    <s v="Yes"/>
    <x v="1"/>
    <n v="3.8333333333357587"/>
    <s v="Team1"/>
    <s v="Senior"/>
    <s v="Night"/>
  </r>
  <r>
    <s v="T04346"/>
    <s v="C0055"/>
    <x v="3"/>
    <x v="2"/>
    <d v="2026-03-15T08:19:00"/>
    <d v="2026-03-15T20:19:00"/>
    <x v="4"/>
    <x v="0"/>
    <s v="No"/>
    <n v="4"/>
    <s v="Yes"/>
    <n v="12"/>
    <s v="No"/>
    <x v="1"/>
    <n v="0.5"/>
    <s v="Team5"/>
    <s v="Senior"/>
    <s v="Evening"/>
  </r>
  <r>
    <s v="T04347"/>
    <s v="C2277"/>
    <x v="4"/>
    <x v="1"/>
    <d v="2026-02-11T23:31:00"/>
    <d v="2026-02-13T18:31:00"/>
    <x v="9"/>
    <x v="0"/>
    <s v="No"/>
    <n v="3"/>
    <s v="Yes"/>
    <n v="42.999999999941792"/>
    <s v="No"/>
    <x v="0"/>
    <n v="1.7916666666642413"/>
    <s v="Team1"/>
    <s v="Junior"/>
    <s v="Night"/>
  </r>
  <r>
    <s v="T04348"/>
    <s v="C4045"/>
    <x v="2"/>
    <x v="2"/>
    <d v="2026-01-03T23:02:00"/>
    <d v="2026-01-06T03:02:00"/>
    <x v="9"/>
    <x v="1"/>
    <s v="No"/>
    <n v="3"/>
    <s v="No"/>
    <n v="51.999999999941792"/>
    <s v="Yes"/>
    <x v="2"/>
    <n v="2.1666666666642413"/>
    <s v="Team1"/>
    <s v="Junior"/>
    <s v="Night"/>
  </r>
  <r>
    <s v="T04349"/>
    <s v="C4880"/>
    <x v="4"/>
    <x v="2"/>
    <d v="2026-01-13T18:27:00"/>
    <d v="2026-01-14T05:27:00"/>
    <x v="15"/>
    <x v="0"/>
    <s v="No"/>
    <n v="4"/>
    <s v="Yes"/>
    <n v="10.999999999883585"/>
    <s v="No"/>
    <x v="2"/>
    <n v="0.45833333332848269"/>
    <s v="Team5"/>
    <s v="Junior"/>
    <s v="Evening"/>
  </r>
  <r>
    <s v="T04350"/>
    <s v="C1651"/>
    <x v="4"/>
    <x v="2"/>
    <d v="2026-03-27T21:34:00"/>
    <d v="2026-03-31T13:34:00"/>
    <x v="5"/>
    <x v="1"/>
    <s v="No"/>
    <n v="4"/>
    <s v="No"/>
    <n v="88.000000000116415"/>
    <s v="Yes"/>
    <x v="1"/>
    <n v="3.6666666666715173"/>
    <s v="Team1"/>
    <s v="Senior"/>
    <s v="Evening"/>
  </r>
  <r>
    <s v="T04351"/>
    <s v="C4512"/>
    <x v="0"/>
    <x v="1"/>
    <d v="2026-01-07T20:46:00"/>
    <d v="2026-01-09T23:46:00"/>
    <x v="34"/>
    <x v="0"/>
    <s v="No"/>
    <n v="4"/>
    <s v="Yes"/>
    <n v="51"/>
    <s v="Yes"/>
    <x v="2"/>
    <n v="2.125"/>
    <s v="Team3"/>
    <s v="Senior"/>
    <s v="Night"/>
  </r>
  <r>
    <s v="T04352"/>
    <s v="C1099"/>
    <x v="0"/>
    <x v="0"/>
    <d v="2026-01-01T02:56:00"/>
    <d v="2026-01-01T16:56:00"/>
    <x v="13"/>
    <x v="0"/>
    <s v="No"/>
    <n v="2"/>
    <s v="Yes"/>
    <n v="14.000000000058208"/>
    <s v="No"/>
    <x v="2"/>
    <n v="0.58333333333575865"/>
    <s v="Team5"/>
    <s v="Junior"/>
    <s v="Evening"/>
  </r>
  <r>
    <s v="T04353"/>
    <s v="C1374"/>
    <x v="2"/>
    <x v="0"/>
    <d v="2026-03-29T05:24:00"/>
    <d v="2026-03-30T11:24:00"/>
    <x v="1"/>
    <x v="0"/>
    <s v="No"/>
    <n v="3"/>
    <s v="Yes"/>
    <n v="30"/>
    <s v="No"/>
    <x v="1"/>
    <n v="1.25"/>
    <s v="Team4"/>
    <s v="Senior"/>
    <s v="Evening"/>
  </r>
  <r>
    <s v="T04354"/>
    <s v="C0547"/>
    <x v="2"/>
    <x v="2"/>
    <d v="2026-02-04T18:56:00"/>
    <d v="2026-02-07T22:56:00"/>
    <x v="23"/>
    <x v="0"/>
    <s v="No"/>
    <n v="5"/>
    <s v="Yes"/>
    <n v="75.999999999941792"/>
    <s v="Yes"/>
    <x v="0"/>
    <n v="3.1666666666642413"/>
    <s v="Team1"/>
    <s v="Junior"/>
    <s v="Morning"/>
  </r>
  <r>
    <s v="T04355"/>
    <s v="C1595"/>
    <x v="1"/>
    <x v="2"/>
    <d v="2026-03-23T15:36:00"/>
    <d v="2026-03-24T15:36:00"/>
    <x v="41"/>
    <x v="0"/>
    <s v="No"/>
    <n v="5"/>
    <s v="Yes"/>
    <n v="24"/>
    <s v="No"/>
    <x v="1"/>
    <n v="1"/>
    <s v="Team5"/>
    <s v="Senior"/>
    <s v="Night"/>
  </r>
  <r>
    <s v="T04356"/>
    <s v="C2765"/>
    <x v="3"/>
    <x v="0"/>
    <d v="2026-02-22T11:53:00"/>
    <d v="2026-02-23T10:53:00"/>
    <x v="38"/>
    <x v="0"/>
    <s v="No"/>
    <n v="5"/>
    <s v="Yes"/>
    <n v="23.000000000058208"/>
    <s v="No"/>
    <x v="0"/>
    <n v="0.95833333333575865"/>
    <s v="Team5"/>
    <s v="Senior"/>
    <s v="Evening"/>
  </r>
  <r>
    <s v="T04357"/>
    <s v="C1397"/>
    <x v="4"/>
    <x v="2"/>
    <d v="2026-03-13T01:05:00"/>
    <d v="2026-03-14T23:05:00"/>
    <x v="48"/>
    <x v="0"/>
    <s v="No"/>
    <n v="5"/>
    <s v="Yes"/>
    <n v="45.999999999941792"/>
    <s v="No"/>
    <x v="1"/>
    <n v="1.9166666666642413"/>
    <s v="Team1"/>
    <s v="Mid"/>
    <s v="Morning"/>
  </r>
  <r>
    <s v="T04358"/>
    <s v="C1059"/>
    <x v="3"/>
    <x v="1"/>
    <d v="2026-02-20T21:31:00"/>
    <d v="2026-02-23T14:31:00"/>
    <x v="28"/>
    <x v="0"/>
    <s v="No"/>
    <n v="4"/>
    <s v="Yes"/>
    <n v="65.000000000058208"/>
    <s v="Yes"/>
    <x v="0"/>
    <n v="2.7083333333357587"/>
    <s v="Team3"/>
    <s v="Mid"/>
    <s v="Night"/>
  </r>
  <r>
    <s v="T04359"/>
    <s v="C3220"/>
    <x v="4"/>
    <x v="0"/>
    <d v="2026-01-20T10:49:00"/>
    <d v="2026-01-21T17:49:00"/>
    <x v="13"/>
    <x v="0"/>
    <s v="No"/>
    <n v="4"/>
    <s v="Yes"/>
    <n v="30.999999999941792"/>
    <s v="No"/>
    <x v="2"/>
    <n v="1.2916666666642413"/>
    <s v="Team5"/>
    <s v="Junior"/>
    <s v="Evening"/>
  </r>
  <r>
    <s v="T04360"/>
    <s v="C4903"/>
    <x v="0"/>
    <x v="2"/>
    <d v="2026-01-15T19:00:00"/>
    <d v="2026-01-17T00:00:00"/>
    <x v="14"/>
    <x v="0"/>
    <s v="No"/>
    <n v="4"/>
    <s v="Yes"/>
    <n v="29.000000000058208"/>
    <s v="No"/>
    <x v="2"/>
    <n v="1.2083333333357587"/>
    <s v="Team4"/>
    <s v="Senior"/>
    <s v="Night"/>
  </r>
  <r>
    <s v="T04361"/>
    <s v="C4813"/>
    <x v="2"/>
    <x v="2"/>
    <d v="2026-01-31T19:00:00"/>
    <d v="2026-02-02T16:00:00"/>
    <x v="28"/>
    <x v="0"/>
    <s v="No"/>
    <n v="5"/>
    <s v="Yes"/>
    <n v="45"/>
    <s v="No"/>
    <x v="2"/>
    <n v="1.875"/>
    <s v="Team3"/>
    <s v="Mid"/>
    <s v="Night"/>
  </r>
  <r>
    <s v="T04362"/>
    <s v="C0317"/>
    <x v="4"/>
    <x v="0"/>
    <d v="2026-03-18T05:37:00"/>
    <d v="2026-03-19T21:37:00"/>
    <x v="7"/>
    <x v="0"/>
    <s v="No"/>
    <n v="4"/>
    <s v="Yes"/>
    <n v="39.999999999941792"/>
    <s v="No"/>
    <x v="1"/>
    <n v="1.6666666666642413"/>
    <s v="Team2"/>
    <s v="Junior"/>
    <s v="Night"/>
  </r>
  <r>
    <s v="T04363"/>
    <s v="C2414"/>
    <x v="0"/>
    <x v="2"/>
    <d v="2026-02-01T05:56:00"/>
    <d v="2026-02-04T20:56:00"/>
    <x v="4"/>
    <x v="0"/>
    <s v="No"/>
    <n v="3"/>
    <s v="Yes"/>
    <n v="87"/>
    <s v="Yes"/>
    <x v="0"/>
    <n v="3.625"/>
    <s v="Team5"/>
    <s v="Senior"/>
    <s v="Evening"/>
  </r>
  <r>
    <s v="T04364"/>
    <s v="C0136"/>
    <x v="2"/>
    <x v="1"/>
    <d v="2026-01-05T10:54:00"/>
    <d v="2026-01-06T12:54:00"/>
    <x v="32"/>
    <x v="0"/>
    <s v="No"/>
    <n v="5"/>
    <s v="Yes"/>
    <n v="25.999999999883585"/>
    <s v="No"/>
    <x v="2"/>
    <n v="1.0833333333284827"/>
    <s v="Team3"/>
    <s v="Mid"/>
    <s v="Evening"/>
  </r>
  <r>
    <s v="T04365"/>
    <s v="C2189"/>
    <x v="1"/>
    <x v="1"/>
    <d v="2026-02-21T07:36:00"/>
    <d v="2026-02-24T03:36:00"/>
    <x v="30"/>
    <x v="0"/>
    <s v="No"/>
    <n v="4"/>
    <s v="Yes"/>
    <n v="68.000000000058208"/>
    <s v="Yes"/>
    <x v="0"/>
    <n v="2.8333333333357587"/>
    <s v="Team4"/>
    <s v="Mid"/>
    <s v="Night"/>
  </r>
  <r>
    <s v="T04366"/>
    <s v="C0832"/>
    <x v="1"/>
    <x v="1"/>
    <d v="2026-01-11T11:01:00"/>
    <d v="2026-01-12T00:01:00"/>
    <x v="23"/>
    <x v="0"/>
    <s v="No"/>
    <n v="4"/>
    <s v="Yes"/>
    <n v="13.000000000116415"/>
    <s v="No"/>
    <x v="2"/>
    <n v="0.54166666667151731"/>
    <s v="Team1"/>
    <s v="Junior"/>
    <s v="Morning"/>
  </r>
  <r>
    <s v="T04367"/>
    <s v="C1491"/>
    <x v="2"/>
    <x v="1"/>
    <d v="2026-01-24T08:26:00"/>
    <d v="2026-01-26T16:26:00"/>
    <x v="46"/>
    <x v="0"/>
    <s v="No"/>
    <n v="4"/>
    <s v="Yes"/>
    <n v="55.999999999883585"/>
    <s v="Yes"/>
    <x v="2"/>
    <n v="2.3333333333284827"/>
    <s v="Team5"/>
    <s v="Senior"/>
    <s v="Evening"/>
  </r>
  <r>
    <s v="T04368"/>
    <s v="C2503"/>
    <x v="2"/>
    <x v="1"/>
    <d v="2026-02-08T05:33:00"/>
    <d v="2026-02-09T18:33:00"/>
    <x v="20"/>
    <x v="0"/>
    <s v="No"/>
    <n v="3"/>
    <s v="Yes"/>
    <n v="37.000000000116415"/>
    <s v="No"/>
    <x v="0"/>
    <n v="1.5416666666715173"/>
    <s v="Team4"/>
    <s v="Junior"/>
    <s v="Evening"/>
  </r>
  <r>
    <s v="T04369"/>
    <s v="C4955"/>
    <x v="2"/>
    <x v="2"/>
    <d v="2026-03-11T12:41:00"/>
    <d v="2026-03-13T05:41:00"/>
    <x v="32"/>
    <x v="0"/>
    <s v="No"/>
    <n v="3"/>
    <s v="Yes"/>
    <n v="41.000000000058208"/>
    <s v="No"/>
    <x v="1"/>
    <n v="1.7083333333357587"/>
    <s v="Team3"/>
    <s v="Mid"/>
    <s v="Evening"/>
  </r>
  <r>
    <s v="T04370"/>
    <s v="C3440"/>
    <x v="4"/>
    <x v="0"/>
    <d v="2026-03-09T21:00:00"/>
    <d v="2026-03-11T05:00:00"/>
    <x v="2"/>
    <x v="0"/>
    <s v="No"/>
    <n v="4"/>
    <s v="Yes"/>
    <n v="32.000000000058208"/>
    <s v="No"/>
    <x v="1"/>
    <n v="1.3333333333357587"/>
    <s v="Team3"/>
    <s v="Senior"/>
    <s v="Evening"/>
  </r>
  <r>
    <s v="T04371"/>
    <s v="C3717"/>
    <x v="2"/>
    <x v="1"/>
    <d v="2026-02-18T00:25:00"/>
    <d v="2026-02-20T04:25:00"/>
    <x v="42"/>
    <x v="1"/>
    <s v="No"/>
    <n v="5"/>
    <s v="No"/>
    <n v="52.000000000116415"/>
    <s v="Yes"/>
    <x v="0"/>
    <n v="2.1666666666715173"/>
    <s v="Team1"/>
    <s v="Senior"/>
    <s v="Evening"/>
  </r>
  <r>
    <s v="T04372"/>
    <s v="C1546"/>
    <x v="4"/>
    <x v="0"/>
    <d v="2026-02-14T08:03:00"/>
    <d v="2026-02-14T11:03:00"/>
    <x v="35"/>
    <x v="0"/>
    <s v="No"/>
    <n v="5"/>
    <s v="Yes"/>
    <n v="3"/>
    <s v="No"/>
    <x v="0"/>
    <n v="0.125"/>
    <s v="Team1"/>
    <s v="Senior"/>
    <s v="Night"/>
  </r>
  <r>
    <s v="T04373"/>
    <s v="C2065"/>
    <x v="0"/>
    <x v="1"/>
    <d v="2026-02-22T17:22:00"/>
    <d v="2026-02-25T03:22:00"/>
    <x v="3"/>
    <x v="0"/>
    <s v="No"/>
    <n v="3"/>
    <s v="Yes"/>
    <n v="57.999999999941792"/>
    <s v="Yes"/>
    <x v="0"/>
    <n v="2.4166666666642413"/>
    <s v="Team5"/>
    <s v="Senior"/>
    <s v="Morning"/>
  </r>
  <r>
    <s v="T04374"/>
    <s v="C1414"/>
    <x v="4"/>
    <x v="2"/>
    <d v="2026-03-16T17:06:00"/>
    <d v="2026-03-20T00:06:00"/>
    <x v="31"/>
    <x v="0"/>
    <s v="No"/>
    <n v="5"/>
    <s v="Yes"/>
    <n v="78.999999999941792"/>
    <s v="Yes"/>
    <x v="1"/>
    <n v="3.2916666666642413"/>
    <s v="Team4"/>
    <s v="Senior"/>
    <s v="Evening"/>
  </r>
  <r>
    <s v="T04375"/>
    <s v="C1395"/>
    <x v="0"/>
    <x v="2"/>
    <d v="2026-03-10T23:59:00"/>
    <d v="2026-03-13T00:59:00"/>
    <x v="24"/>
    <x v="0"/>
    <s v="No"/>
    <n v="4"/>
    <s v="Yes"/>
    <n v="49.000000000116415"/>
    <s v="Yes"/>
    <x v="1"/>
    <n v="2.0416666666715173"/>
    <s v="Team4"/>
    <s v="Mid"/>
    <s v="Night"/>
  </r>
  <r>
    <s v="T04376"/>
    <s v="C0004"/>
    <x v="1"/>
    <x v="2"/>
    <d v="2026-02-18T07:38:00"/>
    <d v="2026-02-21T03:38:00"/>
    <x v="28"/>
    <x v="0"/>
    <s v="No"/>
    <n v="5"/>
    <s v="Yes"/>
    <n v="67.999999999883585"/>
    <s v="Yes"/>
    <x v="0"/>
    <n v="2.8333333333284827"/>
    <s v="Team3"/>
    <s v="Mid"/>
    <s v="Night"/>
  </r>
  <r>
    <s v="T04377"/>
    <s v="C0254"/>
    <x v="0"/>
    <x v="2"/>
    <d v="2026-01-09T02:22:00"/>
    <d v="2026-01-10T06:22:00"/>
    <x v="2"/>
    <x v="0"/>
    <s v="No"/>
    <n v="4"/>
    <s v="Yes"/>
    <n v="27.999999999941792"/>
    <s v="No"/>
    <x v="2"/>
    <n v="1.1666666666642413"/>
    <s v="Team3"/>
    <s v="Senior"/>
    <s v="Evening"/>
  </r>
  <r>
    <s v="T04378"/>
    <s v="C0893"/>
    <x v="3"/>
    <x v="1"/>
    <d v="2026-02-09T05:02:00"/>
    <d v="2026-02-11T13:02:00"/>
    <x v="48"/>
    <x v="0"/>
    <s v="No"/>
    <n v="4"/>
    <s v="Yes"/>
    <n v="56.000000000058208"/>
    <s v="Yes"/>
    <x v="0"/>
    <n v="2.3333333333357587"/>
    <s v="Team1"/>
    <s v="Mid"/>
    <s v="Morning"/>
  </r>
  <r>
    <s v="T04379"/>
    <s v="C2944"/>
    <x v="0"/>
    <x v="1"/>
    <d v="2026-03-03T20:15:00"/>
    <d v="2026-03-04T05:15:00"/>
    <x v="46"/>
    <x v="0"/>
    <s v="No"/>
    <n v="4"/>
    <s v="Yes"/>
    <n v="9"/>
    <s v="No"/>
    <x v="1"/>
    <n v="0.375"/>
    <s v="Team5"/>
    <s v="Senior"/>
    <s v="Evening"/>
  </r>
  <r>
    <s v="T04380"/>
    <s v="C0840"/>
    <x v="2"/>
    <x v="2"/>
    <d v="2026-01-06T21:00:00"/>
    <d v="2026-01-10T13:00:00"/>
    <x v="28"/>
    <x v="1"/>
    <s v="No"/>
    <n v="4"/>
    <s v="No"/>
    <n v="87.999999999941792"/>
    <s v="Yes"/>
    <x v="2"/>
    <n v="3.6666666666642413"/>
    <s v="Team3"/>
    <s v="Mid"/>
    <s v="Night"/>
  </r>
  <r>
    <s v="T04381"/>
    <s v="C3513"/>
    <x v="1"/>
    <x v="2"/>
    <d v="2026-02-16T11:05:00"/>
    <d v="2026-02-17T23:05:00"/>
    <x v="14"/>
    <x v="1"/>
    <s v="No"/>
    <n v="4"/>
    <s v="No"/>
    <n v="36"/>
    <s v="No"/>
    <x v="0"/>
    <n v="1.5"/>
    <s v="Team4"/>
    <s v="Senior"/>
    <s v="Night"/>
  </r>
  <r>
    <s v="T04382"/>
    <s v="C4271"/>
    <x v="2"/>
    <x v="2"/>
    <d v="2026-01-26T21:50:00"/>
    <d v="2026-01-29T11:50:00"/>
    <x v="46"/>
    <x v="0"/>
    <s v="No"/>
    <n v="4"/>
    <s v="Yes"/>
    <n v="62.000000000058208"/>
    <s v="Yes"/>
    <x v="2"/>
    <n v="2.5833333333357587"/>
    <s v="Team5"/>
    <s v="Senior"/>
    <s v="Evening"/>
  </r>
  <r>
    <s v="T04383"/>
    <s v="C3145"/>
    <x v="3"/>
    <x v="0"/>
    <d v="2026-02-20T22:33:00"/>
    <d v="2026-02-22T19:33:00"/>
    <x v="49"/>
    <x v="0"/>
    <s v="No"/>
    <n v="4"/>
    <s v="Yes"/>
    <n v="45"/>
    <s v="No"/>
    <x v="0"/>
    <n v="1.875"/>
    <s v="Team5"/>
    <s v="Mid"/>
    <s v="Evening"/>
  </r>
  <r>
    <s v="T04384"/>
    <s v="C1552"/>
    <x v="1"/>
    <x v="1"/>
    <d v="2026-01-19T15:34:00"/>
    <d v="2026-01-21T01:34:00"/>
    <x v="14"/>
    <x v="0"/>
    <s v="No"/>
    <n v="4"/>
    <s v="Yes"/>
    <n v="34.000000000116415"/>
    <s v="No"/>
    <x v="2"/>
    <n v="1.4166666666715173"/>
    <s v="Team4"/>
    <s v="Senior"/>
    <s v="Night"/>
  </r>
  <r>
    <s v="T04385"/>
    <s v="C0457"/>
    <x v="4"/>
    <x v="0"/>
    <d v="2026-01-15T07:46:00"/>
    <d v="2026-01-15T22:46:00"/>
    <x v="28"/>
    <x v="0"/>
    <s v="Yes"/>
    <n v="4"/>
    <s v="Yes"/>
    <n v="15"/>
    <s v="No"/>
    <x v="2"/>
    <n v="0.625"/>
    <s v="Team3"/>
    <s v="Mid"/>
    <s v="Night"/>
  </r>
  <r>
    <s v="T04386"/>
    <s v="C3255"/>
    <x v="0"/>
    <x v="0"/>
    <d v="2026-03-15T04:09:00"/>
    <d v="2026-03-16T05:09:00"/>
    <x v="5"/>
    <x v="0"/>
    <s v="No"/>
    <n v="3"/>
    <s v="Yes"/>
    <n v="24.999999999941792"/>
    <s v="No"/>
    <x v="1"/>
    <n v="1.0416666666642413"/>
    <s v="Team1"/>
    <s v="Senior"/>
    <s v="Evening"/>
  </r>
  <r>
    <s v="T04387"/>
    <s v="C3828"/>
    <x v="2"/>
    <x v="2"/>
    <d v="2026-02-22T15:23:00"/>
    <d v="2026-02-24T14:23:00"/>
    <x v="17"/>
    <x v="0"/>
    <s v="No"/>
    <n v="4"/>
    <s v="Yes"/>
    <n v="47.000000000058208"/>
    <s v="No"/>
    <x v="0"/>
    <n v="1.9583333333357587"/>
    <s v="Team2"/>
    <s v="Junior"/>
    <s v="Night"/>
  </r>
  <r>
    <s v="T04388"/>
    <s v="C1969"/>
    <x v="4"/>
    <x v="0"/>
    <d v="2026-03-14T03:58:00"/>
    <d v="2026-03-14T14:58:00"/>
    <x v="28"/>
    <x v="1"/>
    <s v="No"/>
    <n v="4"/>
    <s v="No"/>
    <n v="11.000000000058208"/>
    <s v="No"/>
    <x v="1"/>
    <n v="0.45833333333575865"/>
    <s v="Team3"/>
    <s v="Mid"/>
    <s v="Night"/>
  </r>
  <r>
    <s v="T04389"/>
    <s v="C1803"/>
    <x v="4"/>
    <x v="1"/>
    <d v="2026-02-19T12:06:00"/>
    <d v="2026-02-21T01:06:00"/>
    <x v="11"/>
    <x v="0"/>
    <s v="No"/>
    <n v="5"/>
    <s v="Yes"/>
    <n v="36.999999999941792"/>
    <s v="No"/>
    <x v="0"/>
    <n v="1.5416666666642413"/>
    <s v="Team3"/>
    <s v="Senior"/>
    <s v="Night"/>
  </r>
  <r>
    <s v="T04390"/>
    <s v="C2199"/>
    <x v="4"/>
    <x v="0"/>
    <d v="2026-02-06T13:37:00"/>
    <d v="2026-02-06T19:37:00"/>
    <x v="37"/>
    <x v="0"/>
    <s v="No"/>
    <n v="5"/>
    <s v="Yes"/>
    <n v="6"/>
    <s v="No"/>
    <x v="0"/>
    <n v="0.25"/>
    <s v="Team5"/>
    <s v="Junior"/>
    <s v="Evening"/>
  </r>
  <r>
    <s v="T04391"/>
    <s v="C2709"/>
    <x v="0"/>
    <x v="1"/>
    <d v="2026-03-05T10:50:00"/>
    <d v="2026-03-06T22:50:00"/>
    <x v="33"/>
    <x v="0"/>
    <s v="No"/>
    <n v="5"/>
    <s v="Yes"/>
    <n v="36"/>
    <s v="No"/>
    <x v="1"/>
    <n v="1.5"/>
    <s v="Team5"/>
    <s v="Junior"/>
    <s v="Night"/>
  </r>
  <r>
    <s v="T04392"/>
    <s v="C4075"/>
    <x v="3"/>
    <x v="0"/>
    <d v="2026-01-01T04:38:00"/>
    <d v="2026-01-01T15:38:00"/>
    <x v="7"/>
    <x v="0"/>
    <s v="No"/>
    <n v="3"/>
    <s v="Yes"/>
    <n v="10.999999999883585"/>
    <s v="No"/>
    <x v="2"/>
    <n v="0.45833333332848269"/>
    <s v="Team2"/>
    <s v="Junior"/>
    <s v="Night"/>
  </r>
  <r>
    <s v="T04393"/>
    <s v="C2879"/>
    <x v="4"/>
    <x v="2"/>
    <d v="2026-02-10T03:30:00"/>
    <d v="2026-02-12T22:30:00"/>
    <x v="6"/>
    <x v="0"/>
    <s v="No"/>
    <n v="5"/>
    <s v="Yes"/>
    <n v="66.999999999941792"/>
    <s v="Yes"/>
    <x v="0"/>
    <n v="2.7916666666642413"/>
    <s v="Team3"/>
    <s v="Mid"/>
    <s v="Night"/>
  </r>
  <r>
    <s v="T04394"/>
    <s v="C4361"/>
    <x v="4"/>
    <x v="1"/>
    <d v="2026-02-25T10:43:00"/>
    <d v="2026-02-26T09:43:00"/>
    <x v="48"/>
    <x v="0"/>
    <s v="No"/>
    <n v="4"/>
    <s v="Yes"/>
    <n v="23.000000000058208"/>
    <s v="No"/>
    <x v="0"/>
    <n v="0.95833333333575865"/>
    <s v="Team1"/>
    <s v="Mid"/>
    <s v="Morning"/>
  </r>
  <r>
    <s v="T04395"/>
    <s v="C3426"/>
    <x v="1"/>
    <x v="1"/>
    <d v="2026-02-21T15:46:00"/>
    <d v="2026-02-21T19:46:00"/>
    <x v="39"/>
    <x v="0"/>
    <s v="No"/>
    <n v="3"/>
    <s v="Yes"/>
    <n v="3.9999999999417923"/>
    <s v="No"/>
    <x v="0"/>
    <n v="0.16666666666424135"/>
    <s v="Team5"/>
    <s v="Junior"/>
    <s v="Evening"/>
  </r>
  <r>
    <s v="T04396"/>
    <s v="C3717"/>
    <x v="0"/>
    <x v="2"/>
    <d v="2026-01-03T13:28:00"/>
    <d v="2026-01-07T02:28:00"/>
    <x v="26"/>
    <x v="1"/>
    <s v="No"/>
    <n v="4"/>
    <s v="No"/>
    <n v="84.999999999941792"/>
    <s v="Yes"/>
    <x v="2"/>
    <n v="3.5416666666642413"/>
    <s v="Team5"/>
    <s v="Senior"/>
    <s v="Night"/>
  </r>
  <r>
    <s v="T04397"/>
    <s v="C3773"/>
    <x v="1"/>
    <x v="0"/>
    <d v="2026-01-18T21:46:00"/>
    <d v="2026-01-20T01:46:00"/>
    <x v="35"/>
    <x v="0"/>
    <s v="No"/>
    <n v="4"/>
    <s v="Yes"/>
    <n v="27.999999999941792"/>
    <s v="No"/>
    <x v="2"/>
    <n v="1.1666666666642413"/>
    <s v="Team1"/>
    <s v="Senior"/>
    <s v="Night"/>
  </r>
  <r>
    <s v="T04398"/>
    <s v="C0492"/>
    <x v="0"/>
    <x v="1"/>
    <d v="2026-02-12T18:37:00"/>
    <d v="2026-02-14T00:37:00"/>
    <x v="8"/>
    <x v="0"/>
    <s v="No"/>
    <n v="5"/>
    <s v="Yes"/>
    <n v="30"/>
    <s v="No"/>
    <x v="0"/>
    <n v="1.25"/>
    <s v="Team5"/>
    <s v="Senior"/>
    <s v="Morning"/>
  </r>
  <r>
    <s v="T04399"/>
    <s v="C3609"/>
    <x v="4"/>
    <x v="2"/>
    <d v="2026-03-09T00:22:00"/>
    <d v="2026-03-11T00:22:00"/>
    <x v="26"/>
    <x v="1"/>
    <s v="No"/>
    <n v="4"/>
    <s v="No"/>
    <n v="48"/>
    <s v="No"/>
    <x v="1"/>
    <n v="2"/>
    <s v="Team5"/>
    <s v="Senior"/>
    <s v="Night"/>
  </r>
  <r>
    <s v="T04400"/>
    <s v="C4384"/>
    <x v="2"/>
    <x v="0"/>
    <d v="2026-02-28T23:06:00"/>
    <d v="2026-03-02T10:06:00"/>
    <x v="44"/>
    <x v="0"/>
    <s v="No"/>
    <n v="5"/>
    <s v="Yes"/>
    <n v="34.999999999883585"/>
    <s v="No"/>
    <x v="0"/>
    <n v="1.4583333333284827"/>
    <s v="Team3"/>
    <s v="Senior"/>
    <s v="Evening"/>
  </r>
  <r>
    <s v="T04401"/>
    <s v="C0568"/>
    <x v="2"/>
    <x v="2"/>
    <d v="2026-03-24T00:30:00"/>
    <d v="2026-03-26T04:30:00"/>
    <x v="43"/>
    <x v="0"/>
    <s v="No"/>
    <n v="3"/>
    <s v="Yes"/>
    <n v="51.999999999941792"/>
    <s v="Yes"/>
    <x v="1"/>
    <n v="2.1666666666642413"/>
    <s v="Team1"/>
    <s v="Mid"/>
    <s v="Morning"/>
  </r>
  <r>
    <s v="T04402"/>
    <s v="C2658"/>
    <x v="4"/>
    <x v="0"/>
    <d v="2026-03-13T01:24:00"/>
    <d v="2026-03-13T20:24:00"/>
    <x v="17"/>
    <x v="1"/>
    <s v="No"/>
    <n v="5"/>
    <s v="No"/>
    <n v="18.999999999941792"/>
    <s v="No"/>
    <x v="1"/>
    <n v="0.79166666666424135"/>
    <s v="Team2"/>
    <s v="Junior"/>
    <s v="Night"/>
  </r>
  <r>
    <s v="T04403"/>
    <s v="C1565"/>
    <x v="4"/>
    <x v="2"/>
    <d v="2026-01-08T16:41:00"/>
    <d v="2026-01-11T20:41:00"/>
    <x v="5"/>
    <x v="0"/>
    <s v="No"/>
    <n v="4"/>
    <s v="Yes"/>
    <n v="75.999999999941792"/>
    <s v="Yes"/>
    <x v="2"/>
    <n v="3.1666666666642413"/>
    <s v="Team1"/>
    <s v="Senior"/>
    <s v="Evening"/>
  </r>
  <r>
    <s v="T04404"/>
    <s v="C4249"/>
    <x v="3"/>
    <x v="2"/>
    <d v="2026-02-27T10:04:00"/>
    <d v="2026-03-03T06:04:00"/>
    <x v="42"/>
    <x v="0"/>
    <s v="No"/>
    <n v="4"/>
    <s v="Yes"/>
    <n v="92.000000000058208"/>
    <s v="Yes"/>
    <x v="0"/>
    <n v="3.8333333333357587"/>
    <s v="Team1"/>
    <s v="Senior"/>
    <s v="Evening"/>
  </r>
  <r>
    <s v="T04405"/>
    <s v="C4488"/>
    <x v="0"/>
    <x v="0"/>
    <d v="2026-02-12T13:17:00"/>
    <d v="2026-02-13T08:17:00"/>
    <x v="12"/>
    <x v="0"/>
    <s v="No"/>
    <n v="3"/>
    <s v="Yes"/>
    <n v="18.999999999941792"/>
    <s v="No"/>
    <x v="0"/>
    <n v="0.79166666666424135"/>
    <s v="Team1"/>
    <s v="Junior"/>
    <s v="Morning"/>
  </r>
  <r>
    <s v="T04406"/>
    <s v="C2838"/>
    <x v="4"/>
    <x v="0"/>
    <d v="2026-03-24T22:45:00"/>
    <d v="2026-03-26T12:45:00"/>
    <x v="43"/>
    <x v="0"/>
    <s v="No"/>
    <n v="2"/>
    <s v="Yes"/>
    <n v="38.000000000058208"/>
    <s v="No"/>
    <x v="1"/>
    <n v="1.5833333333357587"/>
    <s v="Team1"/>
    <s v="Mid"/>
    <s v="Morning"/>
  </r>
  <r>
    <s v="T04407"/>
    <s v="C4413"/>
    <x v="0"/>
    <x v="2"/>
    <d v="2026-02-06T02:12:00"/>
    <d v="2026-02-09T22:12:00"/>
    <x v="33"/>
    <x v="0"/>
    <s v="No"/>
    <n v="4"/>
    <s v="Yes"/>
    <n v="92.000000000058208"/>
    <s v="Yes"/>
    <x v="0"/>
    <n v="3.8333333333357587"/>
    <s v="Team5"/>
    <s v="Junior"/>
    <s v="Night"/>
  </r>
  <r>
    <s v="T04408"/>
    <s v="C0374"/>
    <x v="1"/>
    <x v="0"/>
    <d v="2026-01-27T03:25:00"/>
    <d v="2026-01-28T11:25:00"/>
    <x v="34"/>
    <x v="0"/>
    <s v="No"/>
    <n v="4"/>
    <s v="Yes"/>
    <n v="32.000000000058208"/>
    <s v="No"/>
    <x v="2"/>
    <n v="1.3333333333357587"/>
    <s v="Team3"/>
    <s v="Senior"/>
    <s v="Night"/>
  </r>
  <r>
    <s v="T04409"/>
    <s v="C1941"/>
    <x v="1"/>
    <x v="2"/>
    <d v="2026-03-13T01:57:00"/>
    <d v="2026-03-13T09:57:00"/>
    <x v="3"/>
    <x v="0"/>
    <s v="No"/>
    <n v="3"/>
    <s v="Yes"/>
    <n v="7.9999999998835847"/>
    <s v="No"/>
    <x v="1"/>
    <n v="0.33333333332848269"/>
    <s v="Team5"/>
    <s v="Senior"/>
    <s v="Morning"/>
  </r>
  <r>
    <s v="T04410"/>
    <s v="C2284"/>
    <x v="0"/>
    <x v="2"/>
    <d v="2026-01-02T03:09:00"/>
    <d v="2026-01-02T15:09:00"/>
    <x v="20"/>
    <x v="1"/>
    <s v="No"/>
    <n v="3"/>
    <s v="No"/>
    <n v="12"/>
    <s v="No"/>
    <x v="2"/>
    <n v="0.5"/>
    <s v="Team4"/>
    <s v="Junior"/>
    <s v="Evening"/>
  </r>
  <r>
    <s v="T04411"/>
    <s v="C1944"/>
    <x v="0"/>
    <x v="1"/>
    <d v="2026-03-16T08:59:00"/>
    <d v="2026-03-17T12:59:00"/>
    <x v="1"/>
    <x v="0"/>
    <s v="Yes"/>
    <n v="3"/>
    <s v="Yes"/>
    <n v="28.000000000116415"/>
    <s v="No"/>
    <x v="1"/>
    <n v="1.1666666666715173"/>
    <s v="Team4"/>
    <s v="Senior"/>
    <s v="Evening"/>
  </r>
  <r>
    <s v="T04412"/>
    <s v="C3223"/>
    <x v="3"/>
    <x v="2"/>
    <d v="2026-01-01T12:04:00"/>
    <d v="2026-01-02T08:04:00"/>
    <x v="16"/>
    <x v="2"/>
    <s v="No"/>
    <n v="4"/>
    <s v="No"/>
    <n v="19.999999999883585"/>
    <s v="No"/>
    <x v="2"/>
    <n v="0.83333333332848269"/>
    <s v="Team3"/>
    <s v="Junior"/>
    <s v="Evening"/>
  </r>
  <r>
    <s v="T04413"/>
    <s v="C0063"/>
    <x v="2"/>
    <x v="1"/>
    <d v="2026-03-04T14:55:00"/>
    <d v="2026-03-06T19:55:00"/>
    <x v="34"/>
    <x v="0"/>
    <s v="No"/>
    <n v="5"/>
    <s v="Yes"/>
    <n v="52.999999999883585"/>
    <s v="Yes"/>
    <x v="1"/>
    <n v="2.2083333333284827"/>
    <s v="Team3"/>
    <s v="Senior"/>
    <s v="Night"/>
  </r>
  <r>
    <s v="T04414"/>
    <s v="C2237"/>
    <x v="3"/>
    <x v="0"/>
    <d v="2026-01-28T18:15:00"/>
    <d v="2026-01-29T09:15:00"/>
    <x v="19"/>
    <x v="1"/>
    <s v="No"/>
    <n v="3"/>
    <s v="No"/>
    <n v="15"/>
    <s v="No"/>
    <x v="2"/>
    <n v="0.625"/>
    <s v="Team5"/>
    <s v="Mid"/>
    <s v="Night"/>
  </r>
  <r>
    <s v="T04415"/>
    <s v="C2508"/>
    <x v="4"/>
    <x v="2"/>
    <d v="2026-02-24T10:24:00"/>
    <d v="2026-02-25T18:24:00"/>
    <x v="13"/>
    <x v="0"/>
    <s v="No"/>
    <n v="4"/>
    <s v="Yes"/>
    <n v="32.000000000058208"/>
    <s v="No"/>
    <x v="0"/>
    <n v="1.3333333333357587"/>
    <s v="Team5"/>
    <s v="Junior"/>
    <s v="Evening"/>
  </r>
  <r>
    <s v="T04416"/>
    <s v="C0193"/>
    <x v="3"/>
    <x v="2"/>
    <d v="2026-01-16T23:03:00"/>
    <d v="2026-01-20T04:03:00"/>
    <x v="14"/>
    <x v="0"/>
    <s v="No"/>
    <n v="3"/>
    <s v="Yes"/>
    <n v="76.999999999883585"/>
    <s v="Yes"/>
    <x v="2"/>
    <n v="3.2083333333284827"/>
    <s v="Team4"/>
    <s v="Senior"/>
    <s v="Night"/>
  </r>
  <r>
    <s v="T04417"/>
    <s v="C4326"/>
    <x v="3"/>
    <x v="0"/>
    <d v="2026-02-08T01:20:00"/>
    <d v="2026-02-09T15:20:00"/>
    <x v="12"/>
    <x v="0"/>
    <s v="No"/>
    <n v="3"/>
    <s v="Yes"/>
    <n v="38.000000000058208"/>
    <s v="No"/>
    <x v="0"/>
    <n v="1.5833333333357587"/>
    <s v="Team1"/>
    <s v="Junior"/>
    <s v="Morning"/>
  </r>
  <r>
    <s v="T04418"/>
    <s v="C0629"/>
    <x v="3"/>
    <x v="0"/>
    <d v="2026-01-31T04:15:00"/>
    <d v="2026-02-01T16:15:00"/>
    <x v="36"/>
    <x v="0"/>
    <s v="No"/>
    <n v="4"/>
    <s v="Yes"/>
    <n v="36"/>
    <s v="No"/>
    <x v="2"/>
    <n v="1.5"/>
    <s v="Team1"/>
    <s v="Junior"/>
    <s v="Morning"/>
  </r>
  <r>
    <s v="T04419"/>
    <s v="C3792"/>
    <x v="2"/>
    <x v="2"/>
    <d v="2026-03-29T06:36:00"/>
    <d v="2026-04-01T12:36:00"/>
    <x v="2"/>
    <x v="0"/>
    <s v="No"/>
    <n v="5"/>
    <s v="Yes"/>
    <n v="78"/>
    <s v="Yes"/>
    <x v="1"/>
    <n v="3.25"/>
    <s v="Team3"/>
    <s v="Senior"/>
    <s v="Evening"/>
  </r>
  <r>
    <s v="T04420"/>
    <s v="C3893"/>
    <x v="3"/>
    <x v="2"/>
    <d v="2026-03-13T20:19:00"/>
    <d v="2026-03-16T19:19:00"/>
    <x v="23"/>
    <x v="1"/>
    <s v="No"/>
    <n v="4"/>
    <s v="No"/>
    <n v="70.999999999883585"/>
    <s v="Yes"/>
    <x v="1"/>
    <n v="2.9583333333284827"/>
    <s v="Team1"/>
    <s v="Junior"/>
    <s v="Morning"/>
  </r>
  <r>
    <s v="T04421"/>
    <s v="C1988"/>
    <x v="2"/>
    <x v="0"/>
    <d v="2026-02-19T00:09:00"/>
    <d v="2026-02-20T01:09:00"/>
    <x v="6"/>
    <x v="0"/>
    <s v="No"/>
    <n v="4"/>
    <s v="Yes"/>
    <n v="25.000000000116415"/>
    <s v="No"/>
    <x v="0"/>
    <n v="1.0416666666715173"/>
    <s v="Team3"/>
    <s v="Mid"/>
    <s v="Night"/>
  </r>
  <r>
    <s v="T04422"/>
    <s v="C2332"/>
    <x v="0"/>
    <x v="0"/>
    <d v="2026-02-10T03:28:00"/>
    <d v="2026-02-10T22:28:00"/>
    <x v="46"/>
    <x v="0"/>
    <s v="No"/>
    <n v="4"/>
    <s v="Yes"/>
    <n v="19.000000000116415"/>
    <s v="No"/>
    <x v="0"/>
    <n v="0.79166666667151731"/>
    <s v="Team5"/>
    <s v="Senior"/>
    <s v="Evening"/>
  </r>
  <r>
    <s v="T04423"/>
    <s v="C2678"/>
    <x v="4"/>
    <x v="0"/>
    <d v="2026-01-05T04:45:00"/>
    <d v="2026-01-05T22:45:00"/>
    <x v="36"/>
    <x v="0"/>
    <s v="No"/>
    <n v="4"/>
    <s v="Yes"/>
    <n v="18"/>
    <s v="No"/>
    <x v="2"/>
    <n v="0.75"/>
    <s v="Team1"/>
    <s v="Junior"/>
    <s v="Morning"/>
  </r>
  <r>
    <s v="T04424"/>
    <s v="C2036"/>
    <x v="2"/>
    <x v="2"/>
    <d v="2026-01-07T12:47:00"/>
    <d v="2026-01-08T07:47:00"/>
    <x v="8"/>
    <x v="0"/>
    <s v="No"/>
    <n v="4"/>
    <s v="Yes"/>
    <n v="19.000000000116415"/>
    <s v="No"/>
    <x v="2"/>
    <n v="0.79166666667151731"/>
    <s v="Team5"/>
    <s v="Senior"/>
    <s v="Morning"/>
  </r>
  <r>
    <s v="T04425"/>
    <s v="C1840"/>
    <x v="1"/>
    <x v="2"/>
    <d v="2026-01-02T18:22:00"/>
    <d v="2026-01-03T23:22:00"/>
    <x v="47"/>
    <x v="0"/>
    <s v="No"/>
    <n v="4"/>
    <s v="Yes"/>
    <n v="29.000000000058208"/>
    <s v="No"/>
    <x v="2"/>
    <n v="1.2083333333357587"/>
    <s v="Team4"/>
    <s v="Senior"/>
    <s v="Night"/>
  </r>
  <r>
    <s v="T04426"/>
    <s v="C3977"/>
    <x v="0"/>
    <x v="1"/>
    <d v="2026-03-03T18:33:00"/>
    <d v="2026-03-06T13:33:00"/>
    <x v="14"/>
    <x v="0"/>
    <s v="No"/>
    <n v="4"/>
    <s v="Yes"/>
    <n v="66.999999999941792"/>
    <s v="Yes"/>
    <x v="1"/>
    <n v="2.7916666666642413"/>
    <s v="Team4"/>
    <s v="Senior"/>
    <s v="Night"/>
  </r>
  <r>
    <s v="T04427"/>
    <s v="C0901"/>
    <x v="0"/>
    <x v="0"/>
    <d v="2026-03-13T08:23:00"/>
    <d v="2026-03-13T15:23:00"/>
    <x v="39"/>
    <x v="0"/>
    <s v="No"/>
    <n v="5"/>
    <s v="Yes"/>
    <n v="6.9999999999417923"/>
    <s v="No"/>
    <x v="1"/>
    <n v="0.29166666666424135"/>
    <s v="Team5"/>
    <s v="Junior"/>
    <s v="Evening"/>
  </r>
  <r>
    <s v="T04428"/>
    <s v="C0147"/>
    <x v="0"/>
    <x v="0"/>
    <d v="2026-03-08T03:36:00"/>
    <d v="2026-03-10T02:36:00"/>
    <x v="40"/>
    <x v="0"/>
    <s v="No"/>
    <n v="3"/>
    <s v="Yes"/>
    <n v="46.999999999883585"/>
    <s v="No"/>
    <x v="1"/>
    <n v="1.9583333333284827"/>
    <s v="Team4"/>
    <s v="Senior"/>
    <s v="Morning"/>
  </r>
  <r>
    <s v="T04429"/>
    <s v="C0312"/>
    <x v="3"/>
    <x v="0"/>
    <d v="2026-03-20T07:42:00"/>
    <d v="2026-03-22T03:42:00"/>
    <x v="6"/>
    <x v="1"/>
    <s v="Yes"/>
    <n v="3"/>
    <s v="No"/>
    <n v="44.000000000058208"/>
    <s v="No"/>
    <x v="1"/>
    <n v="1.8333333333357587"/>
    <s v="Team3"/>
    <s v="Mid"/>
    <s v="Night"/>
  </r>
  <r>
    <s v="T04430"/>
    <s v="C0826"/>
    <x v="3"/>
    <x v="2"/>
    <d v="2026-03-16T12:20:00"/>
    <d v="2026-03-18T22:20:00"/>
    <x v="11"/>
    <x v="1"/>
    <s v="No"/>
    <n v="5"/>
    <s v="No"/>
    <n v="57.999999999941792"/>
    <s v="Yes"/>
    <x v="1"/>
    <n v="2.4166666666642413"/>
    <s v="Team3"/>
    <s v="Senior"/>
    <s v="Night"/>
  </r>
  <r>
    <s v="T04431"/>
    <s v="C3765"/>
    <x v="0"/>
    <x v="0"/>
    <d v="2026-02-11T12:42:00"/>
    <d v="2026-02-11T18:42:00"/>
    <x v="8"/>
    <x v="0"/>
    <s v="No"/>
    <n v="4"/>
    <s v="Yes"/>
    <n v="6"/>
    <s v="No"/>
    <x v="0"/>
    <n v="0.25"/>
    <s v="Team5"/>
    <s v="Senior"/>
    <s v="Morning"/>
  </r>
  <r>
    <s v="T04432"/>
    <s v="C0311"/>
    <x v="0"/>
    <x v="1"/>
    <d v="2026-01-30T14:58:00"/>
    <d v="2026-01-31T14:58:00"/>
    <x v="30"/>
    <x v="0"/>
    <s v="No"/>
    <n v="3"/>
    <s v="Yes"/>
    <n v="24"/>
    <s v="No"/>
    <x v="2"/>
    <n v="1"/>
    <s v="Team4"/>
    <s v="Mid"/>
    <s v="Night"/>
  </r>
  <r>
    <s v="T04433"/>
    <s v="C1908"/>
    <x v="4"/>
    <x v="0"/>
    <d v="2026-03-25T14:42:00"/>
    <d v="2026-03-26T07:42:00"/>
    <x v="4"/>
    <x v="1"/>
    <s v="No"/>
    <n v="5"/>
    <s v="No"/>
    <n v="16.999999999883585"/>
    <s v="No"/>
    <x v="1"/>
    <n v="0.70833333332848269"/>
    <s v="Team5"/>
    <s v="Senior"/>
    <s v="Evening"/>
  </r>
  <r>
    <s v="T04434"/>
    <s v="C0974"/>
    <x v="0"/>
    <x v="2"/>
    <d v="2026-02-27T14:20:00"/>
    <d v="2026-02-28T07:20:00"/>
    <x v="45"/>
    <x v="1"/>
    <s v="Yes"/>
    <n v="2"/>
    <s v="No"/>
    <n v="17.000000000058208"/>
    <s v="No"/>
    <x v="0"/>
    <n v="0.70833333333575865"/>
    <s v="Team4"/>
    <s v="Mid"/>
    <s v="Morning"/>
  </r>
  <r>
    <s v="T04435"/>
    <s v="C0692"/>
    <x v="2"/>
    <x v="2"/>
    <d v="2026-01-10T22:46:00"/>
    <d v="2026-01-14T03:46:00"/>
    <x v="5"/>
    <x v="0"/>
    <s v="No"/>
    <n v="4"/>
    <s v="Yes"/>
    <n v="77.000000000058208"/>
    <s v="Yes"/>
    <x v="2"/>
    <n v="3.2083333333357587"/>
    <s v="Team1"/>
    <s v="Senior"/>
    <s v="Evening"/>
  </r>
  <r>
    <s v="T04436"/>
    <s v="C3074"/>
    <x v="4"/>
    <x v="2"/>
    <d v="2026-02-21T06:24:00"/>
    <d v="2026-02-25T05:24:00"/>
    <x v="4"/>
    <x v="0"/>
    <s v="No"/>
    <n v="4"/>
    <s v="Yes"/>
    <n v="94.999999999883585"/>
    <s v="Yes"/>
    <x v="0"/>
    <n v="3.9583333333284827"/>
    <s v="Team5"/>
    <s v="Senior"/>
    <s v="Evening"/>
  </r>
  <r>
    <s v="T04437"/>
    <s v="C1735"/>
    <x v="2"/>
    <x v="2"/>
    <d v="2026-01-25T05:58:00"/>
    <d v="2026-01-26T05:58:00"/>
    <x v="48"/>
    <x v="0"/>
    <s v="No"/>
    <n v="4"/>
    <s v="Yes"/>
    <n v="24"/>
    <s v="No"/>
    <x v="2"/>
    <n v="1"/>
    <s v="Team1"/>
    <s v="Mid"/>
    <s v="Morning"/>
  </r>
  <r>
    <s v="T04438"/>
    <s v="C1135"/>
    <x v="0"/>
    <x v="0"/>
    <d v="2026-03-19T07:31:00"/>
    <d v="2026-03-21T01:31:00"/>
    <x v="6"/>
    <x v="0"/>
    <s v="No"/>
    <n v="4"/>
    <s v="Yes"/>
    <n v="42"/>
    <s v="No"/>
    <x v="1"/>
    <n v="1.75"/>
    <s v="Team3"/>
    <s v="Mid"/>
    <s v="Night"/>
  </r>
  <r>
    <s v="T04439"/>
    <s v="C4033"/>
    <x v="3"/>
    <x v="0"/>
    <d v="2026-03-08T00:08:00"/>
    <d v="2026-03-08T19:08:00"/>
    <x v="11"/>
    <x v="2"/>
    <s v="No"/>
    <n v="3"/>
    <s v="No"/>
    <n v="18.999999999941792"/>
    <s v="No"/>
    <x v="1"/>
    <n v="0.79166666666424135"/>
    <s v="Team3"/>
    <s v="Senior"/>
    <s v="Night"/>
  </r>
  <r>
    <s v="T04440"/>
    <s v="C4642"/>
    <x v="2"/>
    <x v="2"/>
    <d v="2026-03-13T10:15:00"/>
    <d v="2026-03-14T22:15:00"/>
    <x v="34"/>
    <x v="2"/>
    <s v="No"/>
    <n v="4"/>
    <s v="No"/>
    <n v="36"/>
    <s v="No"/>
    <x v="1"/>
    <n v="1.5"/>
    <s v="Team3"/>
    <s v="Senior"/>
    <s v="Night"/>
  </r>
  <r>
    <s v="T04441"/>
    <s v="C4196"/>
    <x v="1"/>
    <x v="0"/>
    <d v="2026-01-11T08:18:00"/>
    <d v="2026-01-11T10:18:00"/>
    <x v="3"/>
    <x v="0"/>
    <s v="No"/>
    <n v="4"/>
    <s v="Yes"/>
    <n v="2.0000000000582077"/>
    <s v="No"/>
    <x v="2"/>
    <n v="8.3333333335758653E-2"/>
    <s v="Team5"/>
    <s v="Senior"/>
    <s v="Morning"/>
  </r>
  <r>
    <s v="T04442"/>
    <s v="C1958"/>
    <x v="3"/>
    <x v="2"/>
    <d v="2026-01-14T07:30:00"/>
    <d v="2026-01-15T12:30:00"/>
    <x v="23"/>
    <x v="0"/>
    <s v="No"/>
    <n v="4"/>
    <s v="Yes"/>
    <n v="29.000000000058208"/>
    <s v="No"/>
    <x v="2"/>
    <n v="1.2083333333357587"/>
    <s v="Team1"/>
    <s v="Junior"/>
    <s v="Morning"/>
  </r>
  <r>
    <s v="T04443"/>
    <s v="C4647"/>
    <x v="3"/>
    <x v="2"/>
    <d v="2026-03-13T01:53:00"/>
    <d v="2026-03-16T12:53:00"/>
    <x v="12"/>
    <x v="0"/>
    <s v="No"/>
    <n v="4"/>
    <s v="Yes"/>
    <n v="83.000000000058208"/>
    <s v="Yes"/>
    <x v="1"/>
    <n v="3.4583333333357587"/>
    <s v="Team1"/>
    <s v="Junior"/>
    <s v="Morning"/>
  </r>
  <r>
    <s v="T04444"/>
    <s v="C2628"/>
    <x v="2"/>
    <x v="2"/>
    <d v="2026-03-22T03:59:00"/>
    <d v="2026-03-23T22:59:00"/>
    <x v="15"/>
    <x v="1"/>
    <s v="No"/>
    <n v="4"/>
    <s v="No"/>
    <n v="42.999999999941792"/>
    <s v="No"/>
    <x v="1"/>
    <n v="1.7916666666642413"/>
    <s v="Team5"/>
    <s v="Junior"/>
    <s v="Evening"/>
  </r>
  <r>
    <s v="T04445"/>
    <s v="C1775"/>
    <x v="1"/>
    <x v="0"/>
    <d v="2026-02-21T21:42:00"/>
    <d v="2026-02-23T09:42:00"/>
    <x v="40"/>
    <x v="2"/>
    <s v="No"/>
    <n v="4"/>
    <s v="No"/>
    <n v="36"/>
    <s v="No"/>
    <x v="0"/>
    <n v="1.5"/>
    <s v="Team4"/>
    <s v="Senior"/>
    <s v="Morning"/>
  </r>
  <r>
    <s v="T04446"/>
    <s v="C2109"/>
    <x v="1"/>
    <x v="1"/>
    <d v="2026-01-26T05:19:00"/>
    <d v="2026-01-27T02:19:00"/>
    <x v="3"/>
    <x v="1"/>
    <s v="No"/>
    <n v="5"/>
    <s v="No"/>
    <n v="21"/>
    <s v="No"/>
    <x v="2"/>
    <n v="0.875"/>
    <s v="Team5"/>
    <s v="Senior"/>
    <s v="Morning"/>
  </r>
  <r>
    <s v="T04447"/>
    <s v="C3183"/>
    <x v="4"/>
    <x v="0"/>
    <d v="2026-03-16T23:47:00"/>
    <d v="2026-03-17T05:47:00"/>
    <x v="27"/>
    <x v="0"/>
    <s v="No"/>
    <n v="3"/>
    <s v="Yes"/>
    <n v="6"/>
    <s v="No"/>
    <x v="1"/>
    <n v="0.25"/>
    <s v="Team1"/>
    <s v="Junior"/>
    <s v="Morning"/>
  </r>
  <r>
    <s v="T04448"/>
    <s v="C1459"/>
    <x v="0"/>
    <x v="2"/>
    <d v="2026-02-18T23:17:00"/>
    <d v="2026-02-22T06:17:00"/>
    <x v="37"/>
    <x v="0"/>
    <s v="No"/>
    <n v="4"/>
    <s v="Yes"/>
    <n v="79.000000000116415"/>
    <s v="Yes"/>
    <x v="0"/>
    <n v="3.2916666666715173"/>
    <s v="Team5"/>
    <s v="Junior"/>
    <s v="Evening"/>
  </r>
  <r>
    <s v="T04449"/>
    <s v="C0268"/>
    <x v="2"/>
    <x v="0"/>
    <d v="2026-03-30T03:26:00"/>
    <d v="2026-03-31T08:26:00"/>
    <x v="15"/>
    <x v="2"/>
    <s v="No"/>
    <n v="5"/>
    <s v="No"/>
    <n v="29.000000000058208"/>
    <s v="No"/>
    <x v="1"/>
    <n v="1.2083333333357587"/>
    <s v="Team5"/>
    <s v="Junior"/>
    <s v="Evening"/>
  </r>
  <r>
    <s v="T04450"/>
    <s v="C2353"/>
    <x v="1"/>
    <x v="2"/>
    <d v="2026-01-25T14:07:00"/>
    <d v="2026-01-28T11:07:00"/>
    <x v="13"/>
    <x v="0"/>
    <s v="No"/>
    <n v="5"/>
    <s v="Yes"/>
    <n v="69"/>
    <s v="Yes"/>
    <x v="2"/>
    <n v="2.875"/>
    <s v="Team5"/>
    <s v="Junior"/>
    <s v="Evening"/>
  </r>
  <r>
    <s v="T04451"/>
    <s v="C1107"/>
    <x v="0"/>
    <x v="0"/>
    <d v="2026-03-21T00:44:00"/>
    <d v="2026-03-22T20:44:00"/>
    <x v="2"/>
    <x v="0"/>
    <s v="No"/>
    <n v="4"/>
    <s v="Yes"/>
    <n v="44.000000000058208"/>
    <s v="No"/>
    <x v="1"/>
    <n v="1.8333333333357587"/>
    <s v="Team3"/>
    <s v="Senior"/>
    <s v="Evening"/>
  </r>
  <r>
    <s v="T04452"/>
    <s v="C0935"/>
    <x v="3"/>
    <x v="1"/>
    <d v="2026-02-18T00:49:00"/>
    <d v="2026-02-18T05:49:00"/>
    <x v="49"/>
    <x v="0"/>
    <s v="No"/>
    <n v="5"/>
    <s v="Yes"/>
    <n v="4.9999999998835847"/>
    <s v="No"/>
    <x v="0"/>
    <n v="0.20833333332848269"/>
    <s v="Team5"/>
    <s v="Mid"/>
    <s v="Evening"/>
  </r>
  <r>
    <s v="T04453"/>
    <s v="C1294"/>
    <x v="2"/>
    <x v="2"/>
    <d v="2026-01-13T14:16:00"/>
    <d v="2026-01-16T13:16:00"/>
    <x v="5"/>
    <x v="0"/>
    <s v="No"/>
    <n v="4"/>
    <s v="Yes"/>
    <n v="70.999999999883585"/>
    <s v="Yes"/>
    <x v="2"/>
    <n v="2.9583333333284827"/>
    <s v="Team1"/>
    <s v="Senior"/>
    <s v="Evening"/>
  </r>
  <r>
    <s v="T04454"/>
    <s v="C4282"/>
    <x v="2"/>
    <x v="2"/>
    <d v="2026-02-11T22:42:00"/>
    <d v="2026-02-13T01:42:00"/>
    <x v="1"/>
    <x v="1"/>
    <s v="No"/>
    <n v="3"/>
    <s v="No"/>
    <n v="27"/>
    <s v="No"/>
    <x v="0"/>
    <n v="1.125"/>
    <s v="Team4"/>
    <s v="Senior"/>
    <s v="Evening"/>
  </r>
  <r>
    <s v="T04455"/>
    <s v="C4264"/>
    <x v="3"/>
    <x v="2"/>
    <d v="2026-01-27T14:23:00"/>
    <d v="2026-01-29T00:23:00"/>
    <x v="33"/>
    <x v="0"/>
    <s v="No"/>
    <n v="3"/>
    <s v="Yes"/>
    <n v="33.999999999941792"/>
    <s v="No"/>
    <x v="2"/>
    <n v="1.4166666666642413"/>
    <s v="Team5"/>
    <s v="Junior"/>
    <s v="Night"/>
  </r>
  <r>
    <s v="T04456"/>
    <s v="C2069"/>
    <x v="2"/>
    <x v="2"/>
    <d v="2026-03-16T00:52:00"/>
    <d v="2026-03-17T21:52:00"/>
    <x v="43"/>
    <x v="0"/>
    <s v="No"/>
    <n v="4"/>
    <s v="Yes"/>
    <n v="45"/>
    <s v="No"/>
    <x v="1"/>
    <n v="1.875"/>
    <s v="Team1"/>
    <s v="Mid"/>
    <s v="Morning"/>
  </r>
  <r>
    <s v="T04457"/>
    <s v="C0576"/>
    <x v="3"/>
    <x v="2"/>
    <d v="2026-01-13T14:05:00"/>
    <d v="2026-01-14T13:05:00"/>
    <x v="15"/>
    <x v="0"/>
    <s v="No"/>
    <n v="3"/>
    <s v="Yes"/>
    <n v="23.000000000058208"/>
    <s v="No"/>
    <x v="2"/>
    <n v="0.95833333333575865"/>
    <s v="Team5"/>
    <s v="Junior"/>
    <s v="Evening"/>
  </r>
  <r>
    <s v="T04458"/>
    <s v="C3181"/>
    <x v="3"/>
    <x v="0"/>
    <d v="2026-03-24T21:06:00"/>
    <d v="2026-03-25T18:06:00"/>
    <x v="48"/>
    <x v="2"/>
    <s v="No"/>
    <n v="4"/>
    <s v="No"/>
    <n v="21"/>
    <s v="No"/>
    <x v="1"/>
    <n v="0.875"/>
    <s v="Team1"/>
    <s v="Mid"/>
    <s v="Morning"/>
  </r>
  <r>
    <s v="T04459"/>
    <s v="C3795"/>
    <x v="3"/>
    <x v="2"/>
    <d v="2026-02-27T17:33:00"/>
    <d v="2026-03-02T05:33:00"/>
    <x v="21"/>
    <x v="0"/>
    <s v="No"/>
    <n v="3"/>
    <s v="Yes"/>
    <n v="60"/>
    <s v="Yes"/>
    <x v="0"/>
    <n v="2.5"/>
    <s v="Team4"/>
    <s v="Senior"/>
    <s v="Night"/>
  </r>
  <r>
    <s v="T04460"/>
    <s v="C1719"/>
    <x v="4"/>
    <x v="0"/>
    <d v="2026-01-04T13:45:00"/>
    <d v="2026-01-06T03:45:00"/>
    <x v="40"/>
    <x v="0"/>
    <s v="No"/>
    <n v="3"/>
    <s v="Yes"/>
    <n v="38.000000000058208"/>
    <s v="No"/>
    <x v="2"/>
    <n v="1.5833333333357587"/>
    <s v="Team4"/>
    <s v="Senior"/>
    <s v="Morning"/>
  </r>
  <r>
    <s v="T04461"/>
    <s v="C3984"/>
    <x v="0"/>
    <x v="2"/>
    <d v="2026-03-03T11:52:00"/>
    <d v="2026-03-07T07:52:00"/>
    <x v="32"/>
    <x v="0"/>
    <s v="No"/>
    <n v="4"/>
    <s v="Yes"/>
    <n v="92.000000000058208"/>
    <s v="Yes"/>
    <x v="1"/>
    <n v="3.8333333333357587"/>
    <s v="Team3"/>
    <s v="Mid"/>
    <s v="Evening"/>
  </r>
  <r>
    <s v="T04462"/>
    <s v="C1622"/>
    <x v="2"/>
    <x v="2"/>
    <d v="2026-02-09T00:06:00"/>
    <d v="2026-02-12T18:06:00"/>
    <x v="9"/>
    <x v="0"/>
    <s v="No"/>
    <n v="2"/>
    <s v="Yes"/>
    <n v="90"/>
    <s v="Yes"/>
    <x v="0"/>
    <n v="3.75"/>
    <s v="Team1"/>
    <s v="Junior"/>
    <s v="Night"/>
  </r>
  <r>
    <s v="T04463"/>
    <s v="C2869"/>
    <x v="4"/>
    <x v="2"/>
    <d v="2026-03-15T02:04:00"/>
    <d v="2026-03-15T14:04:00"/>
    <x v="12"/>
    <x v="0"/>
    <s v="No"/>
    <n v="5"/>
    <s v="Yes"/>
    <n v="12"/>
    <s v="No"/>
    <x v="1"/>
    <n v="0.5"/>
    <s v="Team1"/>
    <s v="Junior"/>
    <s v="Morning"/>
  </r>
  <r>
    <s v="T04464"/>
    <s v="C4190"/>
    <x v="1"/>
    <x v="0"/>
    <d v="2026-01-02T12:17:00"/>
    <d v="2026-01-03T01:17:00"/>
    <x v="18"/>
    <x v="0"/>
    <s v="No"/>
    <n v="3"/>
    <s v="Yes"/>
    <n v="12.999999999941792"/>
    <s v="No"/>
    <x v="2"/>
    <n v="0.54166666666424135"/>
    <s v="Team1"/>
    <s v="Mid"/>
    <s v="Morning"/>
  </r>
  <r>
    <s v="T04465"/>
    <s v="C4820"/>
    <x v="2"/>
    <x v="0"/>
    <d v="2026-03-01T22:34:00"/>
    <d v="2026-03-03T07:34:00"/>
    <x v="29"/>
    <x v="0"/>
    <s v="No"/>
    <n v="4"/>
    <s v="Yes"/>
    <n v="33"/>
    <s v="No"/>
    <x v="1"/>
    <n v="1.375"/>
    <s v="Team3"/>
    <s v="Mid"/>
    <s v="Evening"/>
  </r>
  <r>
    <s v="T04466"/>
    <s v="C1924"/>
    <x v="2"/>
    <x v="0"/>
    <d v="2026-01-28T15:39:00"/>
    <d v="2026-01-29T18:39:00"/>
    <x v="14"/>
    <x v="0"/>
    <s v="No"/>
    <n v="5"/>
    <s v="Yes"/>
    <n v="27"/>
    <s v="No"/>
    <x v="2"/>
    <n v="1.125"/>
    <s v="Team4"/>
    <s v="Senior"/>
    <s v="Night"/>
  </r>
  <r>
    <s v="T04467"/>
    <s v="C4906"/>
    <x v="3"/>
    <x v="0"/>
    <d v="2026-02-13T12:27:00"/>
    <d v="2026-02-14T18:27:00"/>
    <x v="1"/>
    <x v="0"/>
    <s v="No"/>
    <n v="4"/>
    <s v="Yes"/>
    <n v="30"/>
    <s v="No"/>
    <x v="0"/>
    <n v="1.25"/>
    <s v="Team4"/>
    <s v="Senior"/>
    <s v="Evening"/>
  </r>
  <r>
    <s v="T04468"/>
    <s v="C0867"/>
    <x v="3"/>
    <x v="2"/>
    <d v="2026-03-17T23:11:00"/>
    <d v="2026-03-19T14:11:00"/>
    <x v="4"/>
    <x v="0"/>
    <s v="No"/>
    <n v="4"/>
    <s v="Yes"/>
    <n v="39"/>
    <s v="No"/>
    <x v="1"/>
    <n v="1.625"/>
    <s v="Team5"/>
    <s v="Senior"/>
    <s v="Evening"/>
  </r>
  <r>
    <s v="T04469"/>
    <s v="C1906"/>
    <x v="3"/>
    <x v="0"/>
    <d v="2026-02-11T18:40:00"/>
    <d v="2026-02-12T07:40:00"/>
    <x v="28"/>
    <x v="0"/>
    <s v="No"/>
    <n v="4"/>
    <s v="Yes"/>
    <n v="12.999999999941792"/>
    <s v="No"/>
    <x v="0"/>
    <n v="0.54166666666424135"/>
    <s v="Team3"/>
    <s v="Mid"/>
    <s v="Night"/>
  </r>
  <r>
    <s v="T04470"/>
    <s v="C0157"/>
    <x v="1"/>
    <x v="1"/>
    <d v="2026-03-14T03:22:00"/>
    <d v="2026-03-14T11:22:00"/>
    <x v="40"/>
    <x v="0"/>
    <s v="No"/>
    <n v="4"/>
    <s v="Yes"/>
    <n v="8.0000000000582077"/>
    <s v="No"/>
    <x v="1"/>
    <n v="0.33333333333575865"/>
    <s v="Team4"/>
    <s v="Senior"/>
    <s v="Morning"/>
  </r>
  <r>
    <s v="T04471"/>
    <s v="C3495"/>
    <x v="3"/>
    <x v="1"/>
    <d v="2026-01-30T08:04:00"/>
    <d v="2026-02-01T06:04:00"/>
    <x v="43"/>
    <x v="0"/>
    <s v="No"/>
    <n v="5"/>
    <s v="Yes"/>
    <n v="46.000000000116415"/>
    <s v="No"/>
    <x v="2"/>
    <n v="1.9166666666715173"/>
    <s v="Team1"/>
    <s v="Mid"/>
    <s v="Morning"/>
  </r>
  <r>
    <s v="T04472"/>
    <s v="C0113"/>
    <x v="3"/>
    <x v="1"/>
    <d v="2026-01-14T18:47:00"/>
    <d v="2026-01-17T15:47:00"/>
    <x v="22"/>
    <x v="0"/>
    <s v="No"/>
    <n v="3"/>
    <s v="Yes"/>
    <n v="69"/>
    <s v="Yes"/>
    <x v="2"/>
    <n v="2.875"/>
    <s v="Team4"/>
    <s v="Junior"/>
    <s v="Morning"/>
  </r>
  <r>
    <s v="T04473"/>
    <s v="C2604"/>
    <x v="3"/>
    <x v="1"/>
    <d v="2026-02-03T10:21:00"/>
    <d v="2026-02-05T23:21:00"/>
    <x v="17"/>
    <x v="1"/>
    <s v="No"/>
    <n v="4"/>
    <s v="No"/>
    <n v="60.999999999941792"/>
    <s v="Yes"/>
    <x v="0"/>
    <n v="2.5416666666642413"/>
    <s v="Team2"/>
    <s v="Junior"/>
    <s v="Night"/>
  </r>
  <r>
    <s v="T04474"/>
    <s v="C4615"/>
    <x v="0"/>
    <x v="1"/>
    <d v="2026-02-07T15:22:00"/>
    <d v="2026-02-08T09:22:00"/>
    <x v="38"/>
    <x v="0"/>
    <s v="No"/>
    <n v="3"/>
    <s v="Yes"/>
    <n v="18"/>
    <s v="No"/>
    <x v="0"/>
    <n v="0.75"/>
    <s v="Team5"/>
    <s v="Senior"/>
    <s v="Evening"/>
  </r>
  <r>
    <s v="T04475"/>
    <s v="C2131"/>
    <x v="3"/>
    <x v="1"/>
    <d v="2026-03-18T00:30:00"/>
    <d v="2026-03-18T20:30:00"/>
    <x v="13"/>
    <x v="0"/>
    <s v="No"/>
    <n v="5"/>
    <s v="Yes"/>
    <n v="19.999999999883585"/>
    <s v="No"/>
    <x v="1"/>
    <n v="0.83333333332848269"/>
    <s v="Team5"/>
    <s v="Junior"/>
    <s v="Evening"/>
  </r>
  <r>
    <s v="T04476"/>
    <s v="C2996"/>
    <x v="4"/>
    <x v="0"/>
    <d v="2026-01-09T19:37:00"/>
    <d v="2026-01-11T18:37:00"/>
    <x v="44"/>
    <x v="0"/>
    <s v="No"/>
    <n v="2"/>
    <s v="Yes"/>
    <n v="46.999999999883585"/>
    <s v="No"/>
    <x v="2"/>
    <n v="1.9583333333284827"/>
    <s v="Team3"/>
    <s v="Senior"/>
    <s v="Evening"/>
  </r>
  <r>
    <s v="T04477"/>
    <s v="C0482"/>
    <x v="2"/>
    <x v="1"/>
    <d v="2026-02-13T13:32:00"/>
    <d v="2026-02-15T20:32:00"/>
    <x v="15"/>
    <x v="0"/>
    <s v="No"/>
    <n v="5"/>
    <s v="Yes"/>
    <n v="55.000000000116415"/>
    <s v="Yes"/>
    <x v="0"/>
    <n v="2.2916666666715173"/>
    <s v="Team5"/>
    <s v="Junior"/>
    <s v="Evening"/>
  </r>
  <r>
    <s v="T04478"/>
    <s v="C2070"/>
    <x v="2"/>
    <x v="1"/>
    <d v="2026-02-22T06:00:00"/>
    <d v="2026-02-24T21:00:00"/>
    <x v="3"/>
    <x v="0"/>
    <s v="No"/>
    <n v="3"/>
    <s v="Yes"/>
    <n v="63"/>
    <s v="Yes"/>
    <x v="0"/>
    <n v="2.625"/>
    <s v="Team5"/>
    <s v="Senior"/>
    <s v="Morning"/>
  </r>
  <r>
    <s v="T04479"/>
    <s v="C2343"/>
    <x v="4"/>
    <x v="0"/>
    <d v="2026-01-25T01:01:00"/>
    <d v="2026-01-25T16:01:00"/>
    <x v="18"/>
    <x v="1"/>
    <s v="No"/>
    <n v="5"/>
    <s v="No"/>
    <n v="15"/>
    <s v="No"/>
    <x v="2"/>
    <n v="0.625"/>
    <s v="Team1"/>
    <s v="Mid"/>
    <s v="Morning"/>
  </r>
  <r>
    <s v="T04480"/>
    <s v="C1871"/>
    <x v="2"/>
    <x v="2"/>
    <d v="2026-01-20T22:56:00"/>
    <d v="2026-01-21T15:56:00"/>
    <x v="20"/>
    <x v="0"/>
    <s v="No"/>
    <n v="3"/>
    <s v="Yes"/>
    <n v="17.000000000058208"/>
    <s v="No"/>
    <x v="2"/>
    <n v="0.70833333333575865"/>
    <s v="Team4"/>
    <s v="Junior"/>
    <s v="Evening"/>
  </r>
  <r>
    <s v="T04481"/>
    <s v="C4580"/>
    <x v="3"/>
    <x v="1"/>
    <d v="2026-03-02T18:31:00"/>
    <d v="2026-03-05T00:31:00"/>
    <x v="2"/>
    <x v="0"/>
    <s v="No"/>
    <n v="5"/>
    <s v="Yes"/>
    <n v="54"/>
    <s v="Yes"/>
    <x v="1"/>
    <n v="2.25"/>
    <s v="Team3"/>
    <s v="Senior"/>
    <s v="Evening"/>
  </r>
  <r>
    <s v="T04482"/>
    <s v="C0175"/>
    <x v="2"/>
    <x v="2"/>
    <d v="2026-03-24T12:28:00"/>
    <d v="2026-03-27T17:28:00"/>
    <x v="2"/>
    <x v="0"/>
    <s v="No"/>
    <n v="5"/>
    <s v="Yes"/>
    <n v="77.000000000058208"/>
    <s v="Yes"/>
    <x v="1"/>
    <n v="3.2083333333357587"/>
    <s v="Team3"/>
    <s v="Senior"/>
    <s v="Evening"/>
  </r>
  <r>
    <s v="T04483"/>
    <s v="C3431"/>
    <x v="3"/>
    <x v="1"/>
    <d v="2026-01-25T21:19:00"/>
    <d v="2026-01-28T17:19:00"/>
    <x v="14"/>
    <x v="2"/>
    <s v="No"/>
    <n v="3"/>
    <s v="No"/>
    <n v="68.000000000058208"/>
    <s v="Yes"/>
    <x v="2"/>
    <n v="2.8333333333357587"/>
    <s v="Team4"/>
    <s v="Senior"/>
    <s v="Night"/>
  </r>
  <r>
    <s v="T04484"/>
    <s v="C0188"/>
    <x v="1"/>
    <x v="2"/>
    <d v="2026-01-22T07:01:00"/>
    <d v="2026-01-25T01:01:00"/>
    <x v="29"/>
    <x v="0"/>
    <s v="No"/>
    <n v="3"/>
    <s v="Yes"/>
    <n v="66"/>
    <s v="Yes"/>
    <x v="2"/>
    <n v="2.75"/>
    <s v="Team3"/>
    <s v="Mid"/>
    <s v="Evening"/>
  </r>
  <r>
    <s v="T04485"/>
    <s v="C0362"/>
    <x v="1"/>
    <x v="0"/>
    <d v="2026-03-08T07:30:00"/>
    <d v="2026-03-09T21:30:00"/>
    <x v="23"/>
    <x v="0"/>
    <s v="No"/>
    <n v="5"/>
    <s v="Yes"/>
    <n v="38.000000000058208"/>
    <s v="No"/>
    <x v="1"/>
    <n v="1.5833333333357587"/>
    <s v="Team1"/>
    <s v="Junior"/>
    <s v="Morning"/>
  </r>
  <r>
    <s v="T04486"/>
    <s v="C0027"/>
    <x v="3"/>
    <x v="0"/>
    <d v="2026-03-12T15:27:00"/>
    <d v="2026-03-13T12:27:00"/>
    <x v="40"/>
    <x v="0"/>
    <s v="No"/>
    <n v="5"/>
    <s v="Yes"/>
    <n v="21"/>
    <s v="No"/>
    <x v="1"/>
    <n v="0.875"/>
    <s v="Team4"/>
    <s v="Senior"/>
    <s v="Morning"/>
  </r>
  <r>
    <s v="T04487"/>
    <s v="C0117"/>
    <x v="2"/>
    <x v="0"/>
    <d v="2026-02-09T12:38:00"/>
    <d v="2026-02-09T17:38:00"/>
    <x v="49"/>
    <x v="0"/>
    <s v="No"/>
    <n v="3"/>
    <s v="Yes"/>
    <n v="5.0000000000582077"/>
    <s v="No"/>
    <x v="0"/>
    <n v="0.20833333333575865"/>
    <s v="Team5"/>
    <s v="Mid"/>
    <s v="Evening"/>
  </r>
  <r>
    <s v="T04488"/>
    <s v="C3435"/>
    <x v="2"/>
    <x v="2"/>
    <d v="2026-01-13T16:42:00"/>
    <d v="2026-01-16T17:42:00"/>
    <x v="26"/>
    <x v="0"/>
    <s v="No"/>
    <n v="5"/>
    <s v="Yes"/>
    <n v="73.000000000116415"/>
    <s v="Yes"/>
    <x v="2"/>
    <n v="3.0416666666715173"/>
    <s v="Team5"/>
    <s v="Senior"/>
    <s v="Night"/>
  </r>
  <r>
    <s v="T04489"/>
    <s v="C2834"/>
    <x v="2"/>
    <x v="0"/>
    <d v="2026-02-19T06:08:00"/>
    <d v="2026-02-21T03:08:00"/>
    <x v="44"/>
    <x v="0"/>
    <s v="No"/>
    <n v="4"/>
    <s v="Yes"/>
    <n v="45"/>
    <s v="No"/>
    <x v="0"/>
    <n v="1.875"/>
    <s v="Team3"/>
    <s v="Senior"/>
    <s v="Evening"/>
  </r>
  <r>
    <s v="T04490"/>
    <s v="C3404"/>
    <x v="1"/>
    <x v="2"/>
    <d v="2026-03-21T02:05:00"/>
    <d v="2026-03-24T05:05:00"/>
    <x v="12"/>
    <x v="0"/>
    <s v="No"/>
    <n v="3"/>
    <s v="Yes"/>
    <n v="75"/>
    <s v="Yes"/>
    <x v="1"/>
    <n v="3.125"/>
    <s v="Team1"/>
    <s v="Junior"/>
    <s v="Morning"/>
  </r>
  <r>
    <s v="T04491"/>
    <s v="C3167"/>
    <x v="2"/>
    <x v="1"/>
    <d v="2026-01-02T16:24:00"/>
    <d v="2026-01-03T14:24:00"/>
    <x v="32"/>
    <x v="0"/>
    <s v="No"/>
    <n v="4"/>
    <s v="Yes"/>
    <n v="21.999999999941792"/>
    <s v="No"/>
    <x v="2"/>
    <n v="0.91666666666424135"/>
    <s v="Team3"/>
    <s v="Mid"/>
    <s v="Evening"/>
  </r>
  <r>
    <s v="T04492"/>
    <s v="C3722"/>
    <x v="3"/>
    <x v="0"/>
    <d v="2026-03-03T17:32:00"/>
    <d v="2026-03-04T15:32:00"/>
    <x v="26"/>
    <x v="0"/>
    <s v="No"/>
    <n v="4"/>
    <s v="Yes"/>
    <n v="21.999999999941792"/>
    <s v="No"/>
    <x v="1"/>
    <n v="0.91666666666424135"/>
    <s v="Team5"/>
    <s v="Senior"/>
    <s v="Night"/>
  </r>
  <r>
    <s v="T04493"/>
    <s v="C4164"/>
    <x v="0"/>
    <x v="0"/>
    <d v="2026-03-18T13:45:00"/>
    <d v="2026-03-18T19:45:00"/>
    <x v="38"/>
    <x v="0"/>
    <s v="No"/>
    <n v="3"/>
    <s v="Yes"/>
    <n v="6"/>
    <s v="No"/>
    <x v="1"/>
    <n v="0.25"/>
    <s v="Team5"/>
    <s v="Senior"/>
    <s v="Evening"/>
  </r>
  <r>
    <s v="T04494"/>
    <s v="C3635"/>
    <x v="0"/>
    <x v="0"/>
    <d v="2026-03-26T00:36:00"/>
    <d v="2026-03-26T18:36:00"/>
    <x v="23"/>
    <x v="0"/>
    <s v="No"/>
    <n v="4"/>
    <s v="Yes"/>
    <n v="18"/>
    <s v="No"/>
    <x v="1"/>
    <n v="0.75"/>
    <s v="Team1"/>
    <s v="Junior"/>
    <s v="Morning"/>
  </r>
  <r>
    <s v="T04495"/>
    <s v="C4499"/>
    <x v="2"/>
    <x v="1"/>
    <d v="2026-03-24T19:04:00"/>
    <d v="2026-03-27T11:04:00"/>
    <x v="11"/>
    <x v="0"/>
    <s v="No"/>
    <n v="2"/>
    <s v="Yes"/>
    <n v="63.999999999941792"/>
    <s v="Yes"/>
    <x v="1"/>
    <n v="2.6666666666642413"/>
    <s v="Team3"/>
    <s v="Senior"/>
    <s v="Night"/>
  </r>
  <r>
    <s v="T04496"/>
    <s v="C1421"/>
    <x v="4"/>
    <x v="0"/>
    <d v="2026-03-04T12:19:00"/>
    <d v="2026-03-06T00:19:00"/>
    <x v="26"/>
    <x v="0"/>
    <s v="No"/>
    <n v="4"/>
    <s v="Yes"/>
    <n v="36"/>
    <s v="No"/>
    <x v="1"/>
    <n v="1.5"/>
    <s v="Team5"/>
    <s v="Senior"/>
    <s v="Night"/>
  </r>
  <r>
    <s v="T04497"/>
    <s v="C2440"/>
    <x v="2"/>
    <x v="1"/>
    <d v="2026-03-13T17:05:00"/>
    <d v="2026-03-16T04:05:00"/>
    <x v="10"/>
    <x v="0"/>
    <s v="No"/>
    <n v="5"/>
    <s v="Yes"/>
    <n v="59.000000000058208"/>
    <s v="Yes"/>
    <x v="1"/>
    <n v="2.4583333333357587"/>
    <s v="Team1"/>
    <s v="Senior"/>
    <s v="Night"/>
  </r>
  <r>
    <s v="T04498"/>
    <s v="C2640"/>
    <x v="3"/>
    <x v="1"/>
    <d v="2026-01-10T15:36:00"/>
    <d v="2026-01-12T23:36:00"/>
    <x v="42"/>
    <x v="0"/>
    <s v="No"/>
    <n v="4"/>
    <s v="Yes"/>
    <n v="55.999999999883585"/>
    <s v="Yes"/>
    <x v="2"/>
    <n v="2.3333333333284827"/>
    <s v="Team1"/>
    <s v="Senior"/>
    <s v="Evening"/>
  </r>
  <r>
    <s v="T04499"/>
    <s v="C2876"/>
    <x v="0"/>
    <x v="2"/>
    <d v="2026-03-21T21:20:00"/>
    <d v="2026-03-23T20:20:00"/>
    <x v="34"/>
    <x v="0"/>
    <s v="No"/>
    <n v="4"/>
    <s v="Yes"/>
    <n v="46.999999999883585"/>
    <s v="No"/>
    <x v="1"/>
    <n v="1.9583333333284827"/>
    <s v="Team3"/>
    <s v="Senior"/>
    <s v="Night"/>
  </r>
  <r>
    <s v="T04500"/>
    <s v="C2483"/>
    <x v="4"/>
    <x v="0"/>
    <d v="2026-02-18T14:11:00"/>
    <d v="2026-02-20T10:11:00"/>
    <x v="36"/>
    <x v="0"/>
    <s v="No"/>
    <n v="5"/>
    <s v="Yes"/>
    <n v="44.000000000058208"/>
    <s v="No"/>
    <x v="0"/>
    <n v="1.8333333333357587"/>
    <s v="Team1"/>
    <s v="Junior"/>
    <s v="Morning"/>
  </r>
  <r>
    <s v="T04501"/>
    <s v="C0769"/>
    <x v="1"/>
    <x v="0"/>
    <d v="2026-03-10T21:41:00"/>
    <d v="2026-03-12T15:41:00"/>
    <x v="31"/>
    <x v="2"/>
    <s v="No"/>
    <n v="3"/>
    <s v="No"/>
    <n v="42"/>
    <s v="No"/>
    <x v="1"/>
    <n v="1.75"/>
    <s v="Team4"/>
    <s v="Senior"/>
    <s v="Evening"/>
  </r>
  <r>
    <s v="T04502"/>
    <s v="C3225"/>
    <x v="3"/>
    <x v="1"/>
    <d v="2026-01-14T05:41:00"/>
    <d v="2026-01-14T10:41:00"/>
    <x v="0"/>
    <x v="0"/>
    <s v="No"/>
    <n v="4"/>
    <s v="Yes"/>
    <n v="5.0000000000582077"/>
    <s v="No"/>
    <x v="2"/>
    <n v="0.20833333333575865"/>
    <s v="Team1"/>
    <s v="Senior"/>
    <s v="Morning"/>
  </r>
  <r>
    <s v="T04503"/>
    <s v="C0710"/>
    <x v="3"/>
    <x v="1"/>
    <d v="2026-03-19T10:26:00"/>
    <d v="2026-03-20T05:26:00"/>
    <x v="38"/>
    <x v="0"/>
    <s v="No"/>
    <n v="4"/>
    <s v="Yes"/>
    <n v="19.000000000116415"/>
    <s v="No"/>
    <x v="1"/>
    <n v="0.79166666667151731"/>
    <s v="Team5"/>
    <s v="Senior"/>
    <s v="Evening"/>
  </r>
  <r>
    <s v="T04504"/>
    <s v="C3519"/>
    <x v="4"/>
    <x v="0"/>
    <d v="2026-03-17T14:46:00"/>
    <d v="2026-03-19T05:46:00"/>
    <x v="20"/>
    <x v="0"/>
    <s v="No"/>
    <n v="3"/>
    <s v="Yes"/>
    <n v="39"/>
    <s v="No"/>
    <x v="1"/>
    <n v="1.625"/>
    <s v="Team4"/>
    <s v="Junior"/>
    <s v="Evening"/>
  </r>
  <r>
    <s v="T04505"/>
    <s v="C3525"/>
    <x v="0"/>
    <x v="2"/>
    <d v="2026-01-06T02:28:00"/>
    <d v="2026-01-08T03:28:00"/>
    <x v="3"/>
    <x v="0"/>
    <s v="No"/>
    <n v="4"/>
    <s v="Yes"/>
    <n v="48.999999999941792"/>
    <s v="Yes"/>
    <x v="2"/>
    <n v="2.0416666666642413"/>
    <s v="Team5"/>
    <s v="Senior"/>
    <s v="Morning"/>
  </r>
  <r>
    <s v="T04506"/>
    <s v="C4642"/>
    <x v="0"/>
    <x v="1"/>
    <d v="2026-01-28T23:41:00"/>
    <d v="2026-01-30T05:41:00"/>
    <x v="22"/>
    <x v="0"/>
    <s v="No"/>
    <n v="4"/>
    <s v="Yes"/>
    <n v="30"/>
    <s v="No"/>
    <x v="2"/>
    <n v="1.25"/>
    <s v="Team4"/>
    <s v="Junior"/>
    <s v="Morning"/>
  </r>
  <r>
    <s v="T04507"/>
    <s v="C0309"/>
    <x v="1"/>
    <x v="0"/>
    <d v="2026-01-17T03:32:00"/>
    <d v="2026-01-17T08:32:00"/>
    <x v="25"/>
    <x v="0"/>
    <s v="No"/>
    <n v="5"/>
    <s v="Yes"/>
    <n v="5.0000000000582077"/>
    <s v="No"/>
    <x v="2"/>
    <n v="0.20833333333575865"/>
    <s v="Team4"/>
    <s v="Junior"/>
    <s v="Night"/>
  </r>
  <r>
    <s v="T04508"/>
    <s v="C0557"/>
    <x v="3"/>
    <x v="2"/>
    <d v="2026-02-22T02:26:00"/>
    <d v="2026-02-23T16:26:00"/>
    <x v="8"/>
    <x v="1"/>
    <s v="No"/>
    <n v="4"/>
    <s v="No"/>
    <n v="37.999999999883585"/>
    <s v="No"/>
    <x v="0"/>
    <n v="1.5833333333284827"/>
    <s v="Team5"/>
    <s v="Senior"/>
    <s v="Morning"/>
  </r>
  <r>
    <s v="T04509"/>
    <s v="C3497"/>
    <x v="2"/>
    <x v="2"/>
    <d v="2026-01-14T18:57:00"/>
    <d v="2026-01-16T03:57:00"/>
    <x v="29"/>
    <x v="1"/>
    <s v="No"/>
    <n v="4"/>
    <s v="No"/>
    <n v="33"/>
    <s v="No"/>
    <x v="2"/>
    <n v="1.375"/>
    <s v="Team3"/>
    <s v="Mid"/>
    <s v="Evening"/>
  </r>
  <r>
    <s v="T04510"/>
    <s v="C1179"/>
    <x v="4"/>
    <x v="0"/>
    <d v="2026-01-12T06:26:00"/>
    <d v="2026-01-12T13:26:00"/>
    <x v="8"/>
    <x v="0"/>
    <s v="No"/>
    <n v="4"/>
    <s v="Yes"/>
    <n v="6.9999999999417923"/>
    <s v="No"/>
    <x v="2"/>
    <n v="0.29166666666424135"/>
    <s v="Team5"/>
    <s v="Senior"/>
    <s v="Morning"/>
  </r>
  <r>
    <s v="T04511"/>
    <s v="C4890"/>
    <x v="3"/>
    <x v="0"/>
    <d v="2026-01-26T10:20:00"/>
    <d v="2026-01-27T12:20:00"/>
    <x v="32"/>
    <x v="0"/>
    <s v="No"/>
    <n v="4"/>
    <s v="Yes"/>
    <n v="26.000000000058208"/>
    <s v="No"/>
    <x v="2"/>
    <n v="1.0833333333357587"/>
    <s v="Team3"/>
    <s v="Mid"/>
    <s v="Evening"/>
  </r>
  <r>
    <s v="T04512"/>
    <s v="C0787"/>
    <x v="2"/>
    <x v="0"/>
    <d v="2026-01-10T21:18:00"/>
    <d v="2026-01-11T12:18:00"/>
    <x v="35"/>
    <x v="0"/>
    <s v="No"/>
    <n v="3"/>
    <s v="Yes"/>
    <n v="15"/>
    <s v="No"/>
    <x v="2"/>
    <n v="0.625"/>
    <s v="Team1"/>
    <s v="Senior"/>
    <s v="Night"/>
  </r>
  <r>
    <s v="T04513"/>
    <s v="C0380"/>
    <x v="0"/>
    <x v="0"/>
    <d v="2026-02-10T13:51:00"/>
    <d v="2026-02-11T09:51:00"/>
    <x v="33"/>
    <x v="0"/>
    <s v="No"/>
    <n v="3"/>
    <s v="Yes"/>
    <n v="20.000000000058208"/>
    <s v="No"/>
    <x v="0"/>
    <n v="0.83333333333575865"/>
    <s v="Team5"/>
    <s v="Junior"/>
    <s v="Night"/>
  </r>
  <r>
    <s v="T04514"/>
    <s v="C3231"/>
    <x v="4"/>
    <x v="0"/>
    <d v="2026-03-02T13:53:00"/>
    <d v="2026-03-03T12:53:00"/>
    <x v="19"/>
    <x v="0"/>
    <s v="No"/>
    <n v="4"/>
    <s v="Yes"/>
    <n v="23.000000000058208"/>
    <s v="No"/>
    <x v="1"/>
    <n v="0.95833333333575865"/>
    <s v="Team5"/>
    <s v="Mid"/>
    <s v="Night"/>
  </r>
  <r>
    <s v="T04515"/>
    <s v="C4265"/>
    <x v="2"/>
    <x v="2"/>
    <d v="2026-03-24T19:35:00"/>
    <d v="2026-03-25T05:35:00"/>
    <x v="37"/>
    <x v="0"/>
    <s v="No"/>
    <n v="5"/>
    <s v="Yes"/>
    <n v="10.000000000116415"/>
    <s v="No"/>
    <x v="1"/>
    <n v="0.41666666667151731"/>
    <s v="Team5"/>
    <s v="Junior"/>
    <s v="Evening"/>
  </r>
  <r>
    <s v="T04516"/>
    <s v="C2720"/>
    <x v="1"/>
    <x v="2"/>
    <d v="2026-03-18T20:19:00"/>
    <d v="2026-03-21T21:19:00"/>
    <x v="10"/>
    <x v="0"/>
    <s v="No"/>
    <n v="4"/>
    <s v="Yes"/>
    <n v="72.999999999941792"/>
    <s v="Yes"/>
    <x v="1"/>
    <n v="3.0416666666642413"/>
    <s v="Team1"/>
    <s v="Senior"/>
    <s v="Night"/>
  </r>
  <r>
    <s v="T04517"/>
    <s v="C0473"/>
    <x v="1"/>
    <x v="1"/>
    <d v="2026-03-28T00:03:00"/>
    <d v="2026-03-29T19:03:00"/>
    <x v="6"/>
    <x v="0"/>
    <s v="No"/>
    <n v="3"/>
    <s v="Yes"/>
    <n v="42.999999999941792"/>
    <s v="No"/>
    <x v="1"/>
    <n v="1.7916666666642413"/>
    <s v="Team3"/>
    <s v="Mid"/>
    <s v="Night"/>
  </r>
  <r>
    <s v="T04518"/>
    <s v="C2222"/>
    <x v="1"/>
    <x v="1"/>
    <d v="2026-02-13T16:45:00"/>
    <d v="2026-02-14T18:45:00"/>
    <x v="41"/>
    <x v="0"/>
    <s v="No"/>
    <n v="3"/>
    <s v="Yes"/>
    <n v="26.000000000058208"/>
    <s v="No"/>
    <x v="0"/>
    <n v="1.0833333333357587"/>
    <s v="Team5"/>
    <s v="Senior"/>
    <s v="Night"/>
  </r>
  <r>
    <s v="T04519"/>
    <s v="C3247"/>
    <x v="4"/>
    <x v="1"/>
    <d v="2026-02-21T19:48:00"/>
    <d v="2026-02-23T03:48:00"/>
    <x v="17"/>
    <x v="1"/>
    <s v="No"/>
    <n v="4"/>
    <s v="No"/>
    <n v="32.000000000058208"/>
    <s v="No"/>
    <x v="0"/>
    <n v="1.3333333333357587"/>
    <s v="Team2"/>
    <s v="Junior"/>
    <s v="Night"/>
  </r>
  <r>
    <s v="T04520"/>
    <s v="C4984"/>
    <x v="2"/>
    <x v="2"/>
    <d v="2026-01-07T12:31:00"/>
    <d v="2026-01-10T10:31:00"/>
    <x v="24"/>
    <x v="1"/>
    <s v="No"/>
    <n v="4"/>
    <s v="No"/>
    <n v="70.000000000116415"/>
    <s v="Yes"/>
    <x v="2"/>
    <n v="2.9166666666715173"/>
    <s v="Team4"/>
    <s v="Mid"/>
    <s v="Night"/>
  </r>
  <r>
    <s v="T04521"/>
    <s v="C4263"/>
    <x v="4"/>
    <x v="0"/>
    <d v="2026-02-24T03:55:00"/>
    <d v="2026-02-24T06:55:00"/>
    <x v="33"/>
    <x v="0"/>
    <s v="No"/>
    <n v="4"/>
    <s v="Yes"/>
    <n v="3"/>
    <s v="No"/>
    <x v="0"/>
    <n v="0.125"/>
    <s v="Team5"/>
    <s v="Junior"/>
    <s v="Night"/>
  </r>
  <r>
    <s v="T04522"/>
    <s v="C4077"/>
    <x v="0"/>
    <x v="0"/>
    <d v="2026-01-08T06:37:00"/>
    <d v="2026-01-09T23:37:00"/>
    <x v="21"/>
    <x v="1"/>
    <s v="No"/>
    <n v="4"/>
    <s v="No"/>
    <n v="41.000000000058208"/>
    <s v="No"/>
    <x v="2"/>
    <n v="1.7083333333357587"/>
    <s v="Team4"/>
    <s v="Senior"/>
    <s v="Night"/>
  </r>
  <r>
    <s v="T04523"/>
    <s v="C1193"/>
    <x v="1"/>
    <x v="1"/>
    <d v="2026-01-05T08:13:00"/>
    <d v="2026-01-05T13:13:00"/>
    <x v="34"/>
    <x v="2"/>
    <s v="No"/>
    <n v="4"/>
    <s v="No"/>
    <n v="4.9999999998835847"/>
    <s v="No"/>
    <x v="2"/>
    <n v="0.20833333332848269"/>
    <s v="Team3"/>
    <s v="Senior"/>
    <s v="Night"/>
  </r>
  <r>
    <s v="T04524"/>
    <s v="C2338"/>
    <x v="3"/>
    <x v="0"/>
    <d v="2026-03-18T19:33:00"/>
    <d v="2026-03-20T10:33:00"/>
    <x v="27"/>
    <x v="0"/>
    <s v="No"/>
    <n v="5"/>
    <s v="Yes"/>
    <n v="39"/>
    <s v="No"/>
    <x v="1"/>
    <n v="1.625"/>
    <s v="Team1"/>
    <s v="Junior"/>
    <s v="Morning"/>
  </r>
  <r>
    <s v="T04525"/>
    <s v="C0637"/>
    <x v="3"/>
    <x v="2"/>
    <d v="2026-02-21T12:41:00"/>
    <d v="2026-02-25T00:41:00"/>
    <x v="17"/>
    <x v="0"/>
    <s v="No"/>
    <n v="5"/>
    <s v="Yes"/>
    <n v="84"/>
    <s v="Yes"/>
    <x v="0"/>
    <n v="3.5"/>
    <s v="Team2"/>
    <s v="Junior"/>
    <s v="Night"/>
  </r>
  <r>
    <s v="T04526"/>
    <s v="C2888"/>
    <x v="0"/>
    <x v="2"/>
    <d v="2026-02-24T11:28:00"/>
    <d v="2026-02-26T02:28:00"/>
    <x v="42"/>
    <x v="0"/>
    <s v="No"/>
    <n v="4"/>
    <s v="Yes"/>
    <n v="39"/>
    <s v="No"/>
    <x v="0"/>
    <n v="1.625"/>
    <s v="Team1"/>
    <s v="Senior"/>
    <s v="Evening"/>
  </r>
  <r>
    <s v="T04527"/>
    <s v="C1230"/>
    <x v="3"/>
    <x v="2"/>
    <d v="2026-01-21T03:20:00"/>
    <d v="2026-01-21T15:20:00"/>
    <x v="23"/>
    <x v="0"/>
    <s v="No"/>
    <n v="5"/>
    <s v="Yes"/>
    <n v="12"/>
    <s v="No"/>
    <x v="2"/>
    <n v="0.5"/>
    <s v="Team1"/>
    <s v="Junior"/>
    <s v="Morning"/>
  </r>
  <r>
    <s v="T04528"/>
    <s v="C0584"/>
    <x v="4"/>
    <x v="0"/>
    <d v="2026-01-16T09:00:00"/>
    <d v="2026-01-16T14:00:00"/>
    <x v="6"/>
    <x v="0"/>
    <s v="No"/>
    <n v="4"/>
    <s v="Yes"/>
    <n v="5.0000000000582077"/>
    <s v="No"/>
    <x v="2"/>
    <n v="0.20833333333575865"/>
    <s v="Team3"/>
    <s v="Mid"/>
    <s v="Night"/>
  </r>
  <r>
    <s v="T04529"/>
    <s v="C2367"/>
    <x v="3"/>
    <x v="1"/>
    <d v="2026-01-05T18:57:00"/>
    <d v="2026-01-06T23:57:00"/>
    <x v="4"/>
    <x v="1"/>
    <s v="No"/>
    <n v="5"/>
    <s v="No"/>
    <n v="29.000000000058208"/>
    <s v="No"/>
    <x v="2"/>
    <n v="1.2083333333357587"/>
    <s v="Team5"/>
    <s v="Senior"/>
    <s v="Evening"/>
  </r>
  <r>
    <s v="T04530"/>
    <s v="C4763"/>
    <x v="4"/>
    <x v="1"/>
    <d v="2026-02-18T23:55:00"/>
    <d v="2026-02-19T08:55:00"/>
    <x v="31"/>
    <x v="0"/>
    <s v="No"/>
    <n v="5"/>
    <s v="Yes"/>
    <n v="9"/>
    <s v="No"/>
    <x v="0"/>
    <n v="0.375"/>
    <s v="Team4"/>
    <s v="Senior"/>
    <s v="Evening"/>
  </r>
  <r>
    <s v="T04531"/>
    <s v="C4063"/>
    <x v="3"/>
    <x v="2"/>
    <d v="2026-02-07T17:29:00"/>
    <d v="2026-02-10T07:29:00"/>
    <x v="28"/>
    <x v="0"/>
    <s v="No"/>
    <n v="4"/>
    <s v="Yes"/>
    <n v="61.999999999883585"/>
    <s v="Yes"/>
    <x v="0"/>
    <n v="2.5833333333284827"/>
    <s v="Team3"/>
    <s v="Mid"/>
    <s v="Night"/>
  </r>
  <r>
    <s v="T04532"/>
    <s v="C1606"/>
    <x v="0"/>
    <x v="1"/>
    <d v="2026-03-30T11:18:00"/>
    <d v="2026-03-31T11:18:00"/>
    <x v="44"/>
    <x v="0"/>
    <s v="No"/>
    <n v="3"/>
    <s v="Yes"/>
    <n v="24"/>
    <s v="No"/>
    <x v="1"/>
    <n v="1"/>
    <s v="Team3"/>
    <s v="Senior"/>
    <s v="Evening"/>
  </r>
  <r>
    <s v="T04533"/>
    <s v="C2230"/>
    <x v="0"/>
    <x v="2"/>
    <d v="2026-01-31T04:01:00"/>
    <d v="2026-02-02T10:01:00"/>
    <x v="31"/>
    <x v="0"/>
    <s v="No"/>
    <n v="5"/>
    <s v="Yes"/>
    <n v="54"/>
    <s v="Yes"/>
    <x v="2"/>
    <n v="2.25"/>
    <s v="Team4"/>
    <s v="Senior"/>
    <s v="Evening"/>
  </r>
  <r>
    <s v="T04534"/>
    <s v="C2387"/>
    <x v="1"/>
    <x v="1"/>
    <d v="2026-01-30T22:42:00"/>
    <d v="2026-02-01T15:42:00"/>
    <x v="15"/>
    <x v="0"/>
    <s v="No"/>
    <n v="4"/>
    <s v="Yes"/>
    <n v="41.000000000058208"/>
    <s v="No"/>
    <x v="2"/>
    <n v="1.7083333333357587"/>
    <s v="Team5"/>
    <s v="Junior"/>
    <s v="Evening"/>
  </r>
  <r>
    <s v="T04535"/>
    <s v="C3966"/>
    <x v="2"/>
    <x v="2"/>
    <d v="2026-02-28T22:57:00"/>
    <d v="2026-03-01T17:57:00"/>
    <x v="42"/>
    <x v="0"/>
    <s v="No"/>
    <n v="4"/>
    <s v="Yes"/>
    <n v="18.999999999941792"/>
    <s v="No"/>
    <x v="0"/>
    <n v="0.79166666666424135"/>
    <s v="Team1"/>
    <s v="Senior"/>
    <s v="Evening"/>
  </r>
  <r>
    <s v="T04536"/>
    <s v="C1421"/>
    <x v="4"/>
    <x v="2"/>
    <d v="2026-02-07T14:40:00"/>
    <d v="2026-02-09T16:40:00"/>
    <x v="26"/>
    <x v="0"/>
    <s v="No"/>
    <n v="4"/>
    <s v="Yes"/>
    <n v="50.000000000058208"/>
    <s v="Yes"/>
    <x v="0"/>
    <n v="2.0833333333357587"/>
    <s v="Team5"/>
    <s v="Senior"/>
    <s v="Night"/>
  </r>
  <r>
    <s v="T04537"/>
    <s v="C3737"/>
    <x v="2"/>
    <x v="2"/>
    <d v="2026-02-20T01:59:00"/>
    <d v="2026-02-20T10:59:00"/>
    <x v="8"/>
    <x v="0"/>
    <s v="No"/>
    <n v="4"/>
    <s v="Yes"/>
    <n v="9"/>
    <s v="No"/>
    <x v="0"/>
    <n v="0.375"/>
    <s v="Team5"/>
    <s v="Senior"/>
    <s v="Morning"/>
  </r>
  <r>
    <s v="T04538"/>
    <s v="C1216"/>
    <x v="1"/>
    <x v="0"/>
    <d v="2026-01-20T08:12:00"/>
    <d v="2026-01-21T10:12:00"/>
    <x v="38"/>
    <x v="0"/>
    <s v="No"/>
    <n v="4"/>
    <s v="Yes"/>
    <n v="26.000000000058208"/>
    <s v="No"/>
    <x v="2"/>
    <n v="1.0833333333357587"/>
    <s v="Team5"/>
    <s v="Senior"/>
    <s v="Evening"/>
  </r>
  <r>
    <s v="T04539"/>
    <s v="C3440"/>
    <x v="3"/>
    <x v="1"/>
    <d v="2026-02-16T01:41:00"/>
    <d v="2026-02-18T23:41:00"/>
    <x v="13"/>
    <x v="0"/>
    <s v="No"/>
    <n v="4"/>
    <s v="Yes"/>
    <n v="69.999999999941792"/>
    <s v="Yes"/>
    <x v="0"/>
    <n v="2.9166666666642413"/>
    <s v="Team5"/>
    <s v="Junior"/>
    <s v="Evening"/>
  </r>
  <r>
    <s v="T04540"/>
    <s v="C4287"/>
    <x v="0"/>
    <x v="0"/>
    <d v="2026-01-22T14:03:00"/>
    <d v="2026-01-22T19:03:00"/>
    <x v="43"/>
    <x v="0"/>
    <s v="No"/>
    <n v="4"/>
    <s v="Yes"/>
    <n v="4.9999999998835847"/>
    <s v="No"/>
    <x v="2"/>
    <n v="0.20833333332848269"/>
    <s v="Team1"/>
    <s v="Mid"/>
    <s v="Morning"/>
  </r>
  <r>
    <s v="T04541"/>
    <s v="C0620"/>
    <x v="0"/>
    <x v="2"/>
    <d v="2026-01-13T19:15:00"/>
    <d v="2026-01-16T16:15:00"/>
    <x v="28"/>
    <x v="0"/>
    <s v="No"/>
    <n v="4"/>
    <s v="Yes"/>
    <n v="69"/>
    <s v="Yes"/>
    <x v="2"/>
    <n v="2.875"/>
    <s v="Team3"/>
    <s v="Mid"/>
    <s v="Night"/>
  </r>
  <r>
    <s v="T04542"/>
    <s v="C4662"/>
    <x v="4"/>
    <x v="0"/>
    <d v="2026-01-27T02:11:00"/>
    <d v="2026-01-27T05:11:00"/>
    <x v="45"/>
    <x v="0"/>
    <s v="Yes"/>
    <n v="2"/>
    <s v="Yes"/>
    <n v="3"/>
    <s v="No"/>
    <x v="2"/>
    <n v="0.125"/>
    <s v="Team4"/>
    <s v="Mid"/>
    <s v="Morning"/>
  </r>
  <r>
    <s v="T04543"/>
    <s v="C0351"/>
    <x v="4"/>
    <x v="0"/>
    <d v="2026-01-31T03:03:00"/>
    <d v="2026-02-01T18:03:00"/>
    <x v="2"/>
    <x v="0"/>
    <s v="No"/>
    <n v="3"/>
    <s v="Yes"/>
    <n v="39"/>
    <s v="No"/>
    <x v="2"/>
    <n v="1.625"/>
    <s v="Team3"/>
    <s v="Senior"/>
    <s v="Evening"/>
  </r>
  <r>
    <s v="T04544"/>
    <s v="C0008"/>
    <x v="1"/>
    <x v="1"/>
    <d v="2026-03-12T17:30:00"/>
    <d v="2026-03-14T01:30:00"/>
    <x v="24"/>
    <x v="0"/>
    <s v="No"/>
    <n v="3"/>
    <s v="Yes"/>
    <n v="32.000000000058208"/>
    <s v="No"/>
    <x v="1"/>
    <n v="1.3333333333357587"/>
    <s v="Team4"/>
    <s v="Mid"/>
    <s v="Night"/>
  </r>
  <r>
    <s v="T04545"/>
    <s v="C2710"/>
    <x v="4"/>
    <x v="0"/>
    <d v="2026-02-27T20:57:00"/>
    <d v="2026-02-28T19:57:00"/>
    <x v="37"/>
    <x v="1"/>
    <s v="No"/>
    <n v="3"/>
    <s v="No"/>
    <n v="23.000000000058208"/>
    <s v="No"/>
    <x v="0"/>
    <n v="0.95833333333575865"/>
    <s v="Team5"/>
    <s v="Junior"/>
    <s v="Evening"/>
  </r>
  <r>
    <s v="T04546"/>
    <s v="C3598"/>
    <x v="3"/>
    <x v="0"/>
    <d v="2026-02-01T19:47:00"/>
    <d v="2026-02-03T13:47:00"/>
    <x v="30"/>
    <x v="0"/>
    <s v="Yes"/>
    <n v="4"/>
    <s v="Yes"/>
    <n v="42"/>
    <s v="No"/>
    <x v="0"/>
    <n v="1.75"/>
    <s v="Team4"/>
    <s v="Mid"/>
    <s v="Night"/>
  </r>
  <r>
    <s v="T04547"/>
    <s v="C2906"/>
    <x v="3"/>
    <x v="0"/>
    <d v="2026-03-04T23:06:00"/>
    <d v="2026-03-05T06:06:00"/>
    <x v="30"/>
    <x v="0"/>
    <s v="No"/>
    <n v="5"/>
    <s v="Yes"/>
    <n v="6.9999999999417923"/>
    <s v="No"/>
    <x v="1"/>
    <n v="0.29166666666424135"/>
    <s v="Team4"/>
    <s v="Mid"/>
    <s v="Night"/>
  </r>
  <r>
    <s v="T04548"/>
    <s v="C3222"/>
    <x v="0"/>
    <x v="1"/>
    <d v="2026-02-08T15:52:00"/>
    <d v="2026-02-09T20:52:00"/>
    <x v="9"/>
    <x v="1"/>
    <s v="No"/>
    <n v="3"/>
    <s v="No"/>
    <n v="28.999999999883585"/>
    <s v="No"/>
    <x v="0"/>
    <n v="1.2083333333284827"/>
    <s v="Team1"/>
    <s v="Junior"/>
    <s v="Night"/>
  </r>
  <r>
    <s v="T04549"/>
    <s v="C0136"/>
    <x v="1"/>
    <x v="0"/>
    <d v="2026-02-06T05:58:00"/>
    <d v="2026-02-07T16:58:00"/>
    <x v="42"/>
    <x v="0"/>
    <s v="Yes"/>
    <n v="3"/>
    <s v="Yes"/>
    <n v="34.999999999883585"/>
    <s v="No"/>
    <x v="0"/>
    <n v="1.4583333333284827"/>
    <s v="Team1"/>
    <s v="Senior"/>
    <s v="Evening"/>
  </r>
  <r>
    <s v="T04550"/>
    <s v="C4554"/>
    <x v="3"/>
    <x v="0"/>
    <d v="2026-03-30T17:21:00"/>
    <d v="2026-04-01T07:21:00"/>
    <x v="48"/>
    <x v="0"/>
    <s v="No"/>
    <n v="5"/>
    <s v="Yes"/>
    <n v="38.000000000058208"/>
    <s v="No"/>
    <x v="1"/>
    <n v="1.5833333333357587"/>
    <s v="Team1"/>
    <s v="Mid"/>
    <s v="Morning"/>
  </r>
  <r>
    <s v="T04551"/>
    <s v="C1149"/>
    <x v="4"/>
    <x v="0"/>
    <d v="2026-01-07T17:56:00"/>
    <d v="2026-01-08T20:56:00"/>
    <x v="18"/>
    <x v="0"/>
    <s v="No"/>
    <n v="4"/>
    <s v="Yes"/>
    <n v="27"/>
    <s v="No"/>
    <x v="2"/>
    <n v="1.125"/>
    <s v="Team1"/>
    <s v="Mid"/>
    <s v="Morning"/>
  </r>
  <r>
    <s v="T04552"/>
    <s v="C4754"/>
    <x v="0"/>
    <x v="0"/>
    <d v="2026-02-20T01:03:00"/>
    <d v="2026-02-21T03:03:00"/>
    <x v="34"/>
    <x v="0"/>
    <s v="No"/>
    <n v="5"/>
    <s v="Yes"/>
    <n v="26.000000000058208"/>
    <s v="No"/>
    <x v="0"/>
    <n v="1.0833333333357587"/>
    <s v="Team3"/>
    <s v="Senior"/>
    <s v="Night"/>
  </r>
  <r>
    <s v="T04553"/>
    <s v="C4680"/>
    <x v="4"/>
    <x v="0"/>
    <d v="2026-01-15T01:02:00"/>
    <d v="2026-01-16T15:02:00"/>
    <x v="7"/>
    <x v="0"/>
    <s v="Yes"/>
    <n v="4"/>
    <s v="Yes"/>
    <n v="37.999999999883585"/>
    <s v="No"/>
    <x v="2"/>
    <n v="1.5833333333284827"/>
    <s v="Team2"/>
    <s v="Junior"/>
    <s v="Night"/>
  </r>
  <r>
    <s v="T04554"/>
    <s v="C1274"/>
    <x v="4"/>
    <x v="2"/>
    <d v="2026-02-09T05:28:00"/>
    <d v="2026-02-12T11:28:00"/>
    <x v="33"/>
    <x v="0"/>
    <s v="No"/>
    <n v="5"/>
    <s v="Yes"/>
    <n v="78"/>
    <s v="Yes"/>
    <x v="0"/>
    <n v="3.25"/>
    <s v="Team5"/>
    <s v="Junior"/>
    <s v="Night"/>
  </r>
  <r>
    <s v="T04555"/>
    <s v="C3695"/>
    <x v="1"/>
    <x v="2"/>
    <d v="2026-01-03T05:22:00"/>
    <d v="2026-01-04T09:22:00"/>
    <x v="38"/>
    <x v="0"/>
    <s v="No"/>
    <n v="2"/>
    <s v="Yes"/>
    <n v="27.999999999941792"/>
    <s v="No"/>
    <x v="2"/>
    <n v="1.1666666666642413"/>
    <s v="Team5"/>
    <s v="Senior"/>
    <s v="Evening"/>
  </r>
  <r>
    <s v="T04556"/>
    <s v="C3868"/>
    <x v="1"/>
    <x v="0"/>
    <d v="2026-03-05T16:36:00"/>
    <d v="2026-03-07T05:36:00"/>
    <x v="15"/>
    <x v="0"/>
    <s v="No"/>
    <n v="5"/>
    <s v="Yes"/>
    <n v="36.999999999941792"/>
    <s v="No"/>
    <x v="1"/>
    <n v="1.5416666666642413"/>
    <s v="Team5"/>
    <s v="Junior"/>
    <s v="Evening"/>
  </r>
  <r>
    <s v="T04557"/>
    <s v="C1562"/>
    <x v="3"/>
    <x v="1"/>
    <d v="2026-02-21T15:06:00"/>
    <d v="2026-02-23T15:06:00"/>
    <x v="49"/>
    <x v="0"/>
    <s v="No"/>
    <n v="4"/>
    <s v="Yes"/>
    <n v="48"/>
    <s v="No"/>
    <x v="0"/>
    <n v="2"/>
    <s v="Team5"/>
    <s v="Mid"/>
    <s v="Evening"/>
  </r>
  <r>
    <s v="T04558"/>
    <s v="C3708"/>
    <x v="0"/>
    <x v="1"/>
    <d v="2026-03-27T06:18:00"/>
    <d v="2026-03-29T20:18:00"/>
    <x v="8"/>
    <x v="0"/>
    <s v="No"/>
    <n v="4"/>
    <s v="Yes"/>
    <n v="62.000000000058208"/>
    <s v="Yes"/>
    <x v="1"/>
    <n v="2.5833333333357587"/>
    <s v="Team5"/>
    <s v="Senior"/>
    <s v="Morning"/>
  </r>
  <r>
    <s v="T04559"/>
    <s v="C2686"/>
    <x v="3"/>
    <x v="1"/>
    <d v="2026-03-27T15:51:00"/>
    <d v="2026-03-29T11:51:00"/>
    <x v="6"/>
    <x v="2"/>
    <s v="Yes"/>
    <n v="3"/>
    <s v="No"/>
    <n v="44.000000000058208"/>
    <s v="No"/>
    <x v="1"/>
    <n v="1.8333333333357587"/>
    <s v="Team3"/>
    <s v="Mid"/>
    <s v="Night"/>
  </r>
  <r>
    <s v="T04560"/>
    <s v="C2637"/>
    <x v="4"/>
    <x v="0"/>
    <d v="2026-02-14T13:55:00"/>
    <d v="2026-02-15T05:55:00"/>
    <x v="45"/>
    <x v="0"/>
    <s v="Yes"/>
    <n v="3"/>
    <s v="Yes"/>
    <n v="16.000000000116415"/>
    <s v="No"/>
    <x v="0"/>
    <n v="0.66666666667151731"/>
    <s v="Team4"/>
    <s v="Mid"/>
    <s v="Morning"/>
  </r>
  <r>
    <s v="T04561"/>
    <s v="C2755"/>
    <x v="3"/>
    <x v="1"/>
    <d v="2026-03-23T02:52:00"/>
    <d v="2026-03-23T11:52:00"/>
    <x v="10"/>
    <x v="2"/>
    <s v="Yes"/>
    <n v="4"/>
    <s v="No"/>
    <n v="9"/>
    <s v="No"/>
    <x v="1"/>
    <n v="0.375"/>
    <s v="Team1"/>
    <s v="Senior"/>
    <s v="Night"/>
  </r>
  <r>
    <s v="T04562"/>
    <s v="C3273"/>
    <x v="3"/>
    <x v="0"/>
    <d v="2026-02-24T23:13:00"/>
    <d v="2026-02-25T22:13:00"/>
    <x v="8"/>
    <x v="1"/>
    <s v="No"/>
    <n v="4"/>
    <s v="No"/>
    <n v="22.999999999883585"/>
    <s v="No"/>
    <x v="0"/>
    <n v="0.95833333332848269"/>
    <s v="Team5"/>
    <s v="Senior"/>
    <s v="Morning"/>
  </r>
  <r>
    <s v="T04563"/>
    <s v="C4691"/>
    <x v="0"/>
    <x v="1"/>
    <d v="2026-01-05T23:57:00"/>
    <d v="2026-01-06T08:57:00"/>
    <x v="1"/>
    <x v="0"/>
    <s v="No"/>
    <n v="4"/>
    <s v="Yes"/>
    <n v="9"/>
    <s v="No"/>
    <x v="2"/>
    <n v="0.375"/>
    <s v="Team4"/>
    <s v="Senior"/>
    <s v="Evening"/>
  </r>
  <r>
    <s v="T04564"/>
    <s v="C0250"/>
    <x v="3"/>
    <x v="1"/>
    <d v="2026-01-17T23:39:00"/>
    <d v="2026-01-19T21:39:00"/>
    <x v="37"/>
    <x v="0"/>
    <s v="No"/>
    <n v="4"/>
    <s v="Yes"/>
    <n v="45.999999999941792"/>
    <s v="No"/>
    <x v="2"/>
    <n v="1.9166666666642413"/>
    <s v="Team5"/>
    <s v="Junior"/>
    <s v="Evening"/>
  </r>
  <r>
    <s v="T04565"/>
    <s v="C3151"/>
    <x v="0"/>
    <x v="1"/>
    <d v="2026-02-06T11:28:00"/>
    <d v="2026-02-06T17:28:00"/>
    <x v="32"/>
    <x v="0"/>
    <s v="No"/>
    <n v="5"/>
    <s v="Yes"/>
    <n v="6"/>
    <s v="No"/>
    <x v="0"/>
    <n v="0.25"/>
    <s v="Team3"/>
    <s v="Mid"/>
    <s v="Evening"/>
  </r>
  <r>
    <s v="T04566"/>
    <s v="C1266"/>
    <x v="1"/>
    <x v="0"/>
    <d v="2026-01-17T17:32:00"/>
    <d v="2026-01-18T10:32:00"/>
    <x v="41"/>
    <x v="0"/>
    <s v="No"/>
    <n v="4"/>
    <s v="Yes"/>
    <n v="16.999999999883585"/>
    <s v="No"/>
    <x v="2"/>
    <n v="0.70833333332848269"/>
    <s v="Team5"/>
    <s v="Senior"/>
    <s v="Night"/>
  </r>
  <r>
    <s v="T04567"/>
    <s v="C1262"/>
    <x v="4"/>
    <x v="0"/>
    <d v="2026-03-16T05:07:00"/>
    <d v="2026-03-16T21:07:00"/>
    <x v="8"/>
    <x v="0"/>
    <s v="No"/>
    <n v="4"/>
    <s v="Yes"/>
    <n v="16.000000000116415"/>
    <s v="No"/>
    <x v="1"/>
    <n v="0.66666666667151731"/>
    <s v="Team5"/>
    <s v="Senior"/>
    <s v="Morning"/>
  </r>
  <r>
    <s v="T04568"/>
    <s v="C3325"/>
    <x v="4"/>
    <x v="2"/>
    <d v="2026-03-14T18:57:00"/>
    <d v="2026-03-18T00:57:00"/>
    <x v="3"/>
    <x v="1"/>
    <s v="No"/>
    <n v="5"/>
    <s v="No"/>
    <n v="78"/>
    <s v="Yes"/>
    <x v="1"/>
    <n v="3.25"/>
    <s v="Team5"/>
    <s v="Senior"/>
    <s v="Morning"/>
  </r>
  <r>
    <s v="T04569"/>
    <s v="C1123"/>
    <x v="2"/>
    <x v="2"/>
    <d v="2026-02-13T17:31:00"/>
    <d v="2026-02-16T09:31:00"/>
    <x v="9"/>
    <x v="0"/>
    <s v="No"/>
    <n v="4"/>
    <s v="Yes"/>
    <n v="63.999999999941792"/>
    <s v="Yes"/>
    <x v="0"/>
    <n v="2.6666666666642413"/>
    <s v="Team1"/>
    <s v="Junior"/>
    <s v="Night"/>
  </r>
  <r>
    <s v="T04570"/>
    <s v="C2600"/>
    <x v="3"/>
    <x v="2"/>
    <d v="2026-02-04T04:37:00"/>
    <d v="2026-02-06T01:37:00"/>
    <x v="26"/>
    <x v="0"/>
    <s v="No"/>
    <n v="4"/>
    <s v="Yes"/>
    <n v="45"/>
    <s v="No"/>
    <x v="0"/>
    <n v="1.875"/>
    <s v="Team5"/>
    <s v="Senior"/>
    <s v="Night"/>
  </r>
  <r>
    <s v="T04571"/>
    <s v="C2325"/>
    <x v="2"/>
    <x v="2"/>
    <d v="2026-03-02T12:42:00"/>
    <d v="2026-03-03T08:42:00"/>
    <x v="9"/>
    <x v="0"/>
    <s v="No"/>
    <n v="5"/>
    <s v="Yes"/>
    <n v="20.000000000058208"/>
    <s v="No"/>
    <x v="1"/>
    <n v="0.83333333333575865"/>
    <s v="Team1"/>
    <s v="Junior"/>
    <s v="Night"/>
  </r>
  <r>
    <s v="T04572"/>
    <s v="C4896"/>
    <x v="1"/>
    <x v="1"/>
    <d v="2026-01-23T15:12:00"/>
    <d v="2026-01-26T01:12:00"/>
    <x v="31"/>
    <x v="0"/>
    <s v="No"/>
    <n v="4"/>
    <s v="Yes"/>
    <n v="58.000000000116415"/>
    <s v="Yes"/>
    <x v="2"/>
    <n v="2.4166666666715173"/>
    <s v="Team4"/>
    <s v="Senior"/>
    <s v="Evening"/>
  </r>
  <r>
    <s v="T04573"/>
    <s v="C3407"/>
    <x v="2"/>
    <x v="0"/>
    <d v="2026-03-01T04:28:00"/>
    <d v="2026-03-01T17:28:00"/>
    <x v="4"/>
    <x v="0"/>
    <s v="No"/>
    <n v="4"/>
    <s v="Yes"/>
    <n v="12.999999999941792"/>
    <s v="No"/>
    <x v="1"/>
    <n v="0.54166666666424135"/>
    <s v="Team5"/>
    <s v="Senior"/>
    <s v="Evening"/>
  </r>
  <r>
    <s v="T04574"/>
    <s v="C2955"/>
    <x v="3"/>
    <x v="1"/>
    <d v="2026-01-01T23:31:00"/>
    <d v="2026-01-04T19:31:00"/>
    <x v="21"/>
    <x v="0"/>
    <s v="No"/>
    <n v="4"/>
    <s v="Yes"/>
    <n v="68.000000000058208"/>
    <s v="Yes"/>
    <x v="2"/>
    <n v="2.8333333333357587"/>
    <s v="Team4"/>
    <s v="Senior"/>
    <s v="Night"/>
  </r>
  <r>
    <s v="T04575"/>
    <s v="C3021"/>
    <x v="0"/>
    <x v="1"/>
    <d v="2026-01-20T11:49:00"/>
    <d v="2026-01-21T01:49:00"/>
    <x v="6"/>
    <x v="0"/>
    <s v="No"/>
    <n v="5"/>
    <s v="Yes"/>
    <n v="14.000000000058208"/>
    <s v="No"/>
    <x v="2"/>
    <n v="0.58333333333575865"/>
    <s v="Team3"/>
    <s v="Mid"/>
    <s v="Night"/>
  </r>
  <r>
    <s v="T04576"/>
    <s v="C4885"/>
    <x v="0"/>
    <x v="0"/>
    <d v="2026-02-24T13:23:00"/>
    <d v="2026-02-24T15:23:00"/>
    <x v="11"/>
    <x v="0"/>
    <s v="No"/>
    <n v="4"/>
    <s v="Yes"/>
    <n v="2.0000000000582077"/>
    <s v="No"/>
    <x v="0"/>
    <n v="8.3333333335758653E-2"/>
    <s v="Team3"/>
    <s v="Senior"/>
    <s v="Night"/>
  </r>
  <r>
    <s v="T04577"/>
    <s v="C0949"/>
    <x v="0"/>
    <x v="2"/>
    <d v="2026-03-22T11:22:00"/>
    <d v="2026-03-24T12:22:00"/>
    <x v="5"/>
    <x v="0"/>
    <s v="No"/>
    <n v="4"/>
    <s v="Yes"/>
    <n v="48.999999999941792"/>
    <s v="Yes"/>
    <x v="1"/>
    <n v="2.0416666666642413"/>
    <s v="Team1"/>
    <s v="Senior"/>
    <s v="Evening"/>
  </r>
  <r>
    <s v="T04578"/>
    <s v="C4927"/>
    <x v="2"/>
    <x v="1"/>
    <d v="2026-02-18T18:57:00"/>
    <d v="2026-02-19T10:57:00"/>
    <x v="41"/>
    <x v="0"/>
    <s v="No"/>
    <n v="3"/>
    <s v="Yes"/>
    <n v="16.000000000116415"/>
    <s v="No"/>
    <x v="0"/>
    <n v="0.66666666667151731"/>
    <s v="Team5"/>
    <s v="Senior"/>
    <s v="Night"/>
  </r>
  <r>
    <s v="T04579"/>
    <s v="C4652"/>
    <x v="1"/>
    <x v="0"/>
    <d v="2026-01-23T00:34:00"/>
    <d v="2026-01-23T19:34:00"/>
    <x v="15"/>
    <x v="0"/>
    <s v="No"/>
    <n v="5"/>
    <s v="Yes"/>
    <n v="19.000000000116415"/>
    <s v="No"/>
    <x v="2"/>
    <n v="0.79166666667151731"/>
    <s v="Team5"/>
    <s v="Junior"/>
    <s v="Evening"/>
  </r>
  <r>
    <s v="T04580"/>
    <s v="C0107"/>
    <x v="2"/>
    <x v="0"/>
    <d v="2026-03-29T18:15:00"/>
    <d v="2026-03-30T15:15:00"/>
    <x v="11"/>
    <x v="0"/>
    <s v="Yes"/>
    <n v="3"/>
    <s v="Yes"/>
    <n v="21"/>
    <s v="No"/>
    <x v="1"/>
    <n v="0.875"/>
    <s v="Team3"/>
    <s v="Senior"/>
    <s v="Night"/>
  </r>
  <r>
    <s v="T04581"/>
    <s v="C4822"/>
    <x v="0"/>
    <x v="2"/>
    <d v="2026-01-18T16:29:00"/>
    <d v="2026-01-21T11:29:00"/>
    <x v="14"/>
    <x v="0"/>
    <s v="No"/>
    <n v="4"/>
    <s v="Yes"/>
    <n v="67.000000000116415"/>
    <s v="Yes"/>
    <x v="2"/>
    <n v="2.7916666666715173"/>
    <s v="Team4"/>
    <s v="Senior"/>
    <s v="Night"/>
  </r>
  <r>
    <s v="T04582"/>
    <s v="C0799"/>
    <x v="1"/>
    <x v="2"/>
    <d v="2026-02-05T02:22:00"/>
    <d v="2026-02-06T10:22:00"/>
    <x v="44"/>
    <x v="0"/>
    <s v="No"/>
    <n v="3"/>
    <s v="Yes"/>
    <n v="31.999999999883585"/>
    <s v="No"/>
    <x v="0"/>
    <n v="1.3333333333284827"/>
    <s v="Team3"/>
    <s v="Senior"/>
    <s v="Evening"/>
  </r>
  <r>
    <s v="T04583"/>
    <s v="C1128"/>
    <x v="2"/>
    <x v="0"/>
    <d v="2026-03-18T10:10:00"/>
    <d v="2026-03-20T04:10:00"/>
    <x v="46"/>
    <x v="1"/>
    <s v="No"/>
    <n v="4"/>
    <s v="No"/>
    <n v="42"/>
    <s v="No"/>
    <x v="1"/>
    <n v="1.75"/>
    <s v="Team5"/>
    <s v="Senior"/>
    <s v="Evening"/>
  </r>
  <r>
    <s v="T04584"/>
    <s v="C3700"/>
    <x v="4"/>
    <x v="2"/>
    <d v="2026-01-04T09:42:00"/>
    <d v="2026-01-05T17:42:00"/>
    <x v="31"/>
    <x v="0"/>
    <s v="No"/>
    <n v="4"/>
    <s v="Yes"/>
    <n v="32.000000000058208"/>
    <s v="No"/>
    <x v="2"/>
    <n v="1.3333333333357587"/>
    <s v="Team4"/>
    <s v="Senior"/>
    <s v="Evening"/>
  </r>
  <r>
    <s v="T04585"/>
    <s v="C2403"/>
    <x v="1"/>
    <x v="1"/>
    <d v="2026-02-17T18:45:00"/>
    <d v="2026-02-19T03:45:00"/>
    <x v="33"/>
    <x v="0"/>
    <s v="Yes"/>
    <n v="3"/>
    <s v="Yes"/>
    <n v="33"/>
    <s v="No"/>
    <x v="0"/>
    <n v="1.375"/>
    <s v="Team5"/>
    <s v="Junior"/>
    <s v="Night"/>
  </r>
  <r>
    <s v="T04586"/>
    <s v="C0132"/>
    <x v="0"/>
    <x v="1"/>
    <d v="2026-02-22T13:03:00"/>
    <d v="2026-02-23T23:03:00"/>
    <x v="18"/>
    <x v="0"/>
    <s v="No"/>
    <n v="4"/>
    <s v="Yes"/>
    <n v="34.000000000116415"/>
    <s v="No"/>
    <x v="0"/>
    <n v="1.4166666666715173"/>
    <s v="Team1"/>
    <s v="Mid"/>
    <s v="Morning"/>
  </r>
  <r>
    <s v="T04587"/>
    <s v="C0469"/>
    <x v="1"/>
    <x v="2"/>
    <d v="2026-02-23T02:44:00"/>
    <d v="2026-02-24T15:44:00"/>
    <x v="26"/>
    <x v="0"/>
    <s v="No"/>
    <n v="4"/>
    <s v="Yes"/>
    <n v="36.999999999941792"/>
    <s v="No"/>
    <x v="0"/>
    <n v="1.5416666666642413"/>
    <s v="Team5"/>
    <s v="Senior"/>
    <s v="Night"/>
  </r>
  <r>
    <s v="T04588"/>
    <s v="C2954"/>
    <x v="0"/>
    <x v="2"/>
    <d v="2026-02-28T07:42:00"/>
    <d v="2026-03-03T03:42:00"/>
    <x v="3"/>
    <x v="0"/>
    <s v="No"/>
    <n v="5"/>
    <s v="Yes"/>
    <n v="68.000000000058208"/>
    <s v="Yes"/>
    <x v="0"/>
    <n v="2.8333333333357587"/>
    <s v="Team5"/>
    <s v="Senior"/>
    <s v="Morning"/>
  </r>
  <r>
    <s v="T04589"/>
    <s v="C3549"/>
    <x v="3"/>
    <x v="0"/>
    <d v="2026-01-06T17:45:00"/>
    <d v="2026-01-08T09:45:00"/>
    <x v="43"/>
    <x v="0"/>
    <s v="No"/>
    <n v="5"/>
    <s v="Yes"/>
    <n v="39.999999999941792"/>
    <s v="No"/>
    <x v="2"/>
    <n v="1.6666666666642413"/>
    <s v="Team1"/>
    <s v="Mid"/>
    <s v="Morning"/>
  </r>
  <r>
    <s v="T04590"/>
    <s v="C2846"/>
    <x v="2"/>
    <x v="1"/>
    <d v="2026-01-19T04:56:00"/>
    <d v="2026-01-19T17:56:00"/>
    <x v="28"/>
    <x v="0"/>
    <s v="No"/>
    <n v="5"/>
    <s v="Yes"/>
    <n v="12.999999999941792"/>
    <s v="No"/>
    <x v="2"/>
    <n v="0.54166666666424135"/>
    <s v="Team3"/>
    <s v="Mid"/>
    <s v="Night"/>
  </r>
  <r>
    <s v="T04591"/>
    <s v="C4147"/>
    <x v="3"/>
    <x v="0"/>
    <d v="2026-02-23T18:30:00"/>
    <d v="2026-02-24T14:30:00"/>
    <x v="32"/>
    <x v="0"/>
    <s v="No"/>
    <n v="3"/>
    <s v="Yes"/>
    <n v="19.999999999883585"/>
    <s v="No"/>
    <x v="0"/>
    <n v="0.83333333332848269"/>
    <s v="Team3"/>
    <s v="Mid"/>
    <s v="Evening"/>
  </r>
  <r>
    <s v="T04592"/>
    <s v="C0760"/>
    <x v="3"/>
    <x v="1"/>
    <d v="2026-02-09T02:31:00"/>
    <d v="2026-02-12T00:31:00"/>
    <x v="41"/>
    <x v="0"/>
    <s v="No"/>
    <n v="4"/>
    <s v="Yes"/>
    <n v="69.999999999941792"/>
    <s v="Yes"/>
    <x v="0"/>
    <n v="2.9166666666642413"/>
    <s v="Team5"/>
    <s v="Senior"/>
    <s v="Night"/>
  </r>
  <r>
    <s v="T04593"/>
    <s v="C2603"/>
    <x v="4"/>
    <x v="0"/>
    <d v="2026-01-01T15:16:00"/>
    <d v="2026-01-02T04:16:00"/>
    <x v="23"/>
    <x v="0"/>
    <s v="No"/>
    <n v="3"/>
    <s v="Yes"/>
    <n v="12.999999999941792"/>
    <s v="No"/>
    <x v="2"/>
    <n v="0.54166666666424135"/>
    <s v="Team1"/>
    <s v="Junior"/>
    <s v="Morning"/>
  </r>
  <r>
    <s v="T04594"/>
    <s v="C0049"/>
    <x v="2"/>
    <x v="2"/>
    <d v="2026-01-06T18:50:00"/>
    <d v="2026-01-08T02:50:00"/>
    <x v="30"/>
    <x v="0"/>
    <s v="No"/>
    <n v="4"/>
    <s v="Yes"/>
    <n v="32.000000000058208"/>
    <s v="No"/>
    <x v="2"/>
    <n v="1.3333333333357587"/>
    <s v="Team4"/>
    <s v="Mid"/>
    <s v="Night"/>
  </r>
  <r>
    <s v="T04595"/>
    <s v="C3849"/>
    <x v="4"/>
    <x v="0"/>
    <d v="2026-01-26T21:45:00"/>
    <d v="2026-01-27T01:45:00"/>
    <x v="6"/>
    <x v="0"/>
    <s v="No"/>
    <n v="5"/>
    <s v="Yes"/>
    <n v="3.9999999999417923"/>
    <s v="No"/>
    <x v="2"/>
    <n v="0.16666666666424135"/>
    <s v="Team3"/>
    <s v="Mid"/>
    <s v="Night"/>
  </r>
  <r>
    <s v="T04596"/>
    <s v="C4277"/>
    <x v="0"/>
    <x v="1"/>
    <d v="2026-03-21T10:30:00"/>
    <d v="2026-03-23T19:30:00"/>
    <x v="39"/>
    <x v="0"/>
    <s v="No"/>
    <n v="4"/>
    <s v="Yes"/>
    <n v="57"/>
    <s v="Yes"/>
    <x v="1"/>
    <n v="2.375"/>
    <s v="Team5"/>
    <s v="Junior"/>
    <s v="Evening"/>
  </r>
  <r>
    <s v="T04597"/>
    <s v="C2817"/>
    <x v="2"/>
    <x v="1"/>
    <d v="2026-03-21T17:43:00"/>
    <d v="2026-03-22T22:43:00"/>
    <x v="38"/>
    <x v="0"/>
    <s v="No"/>
    <n v="4"/>
    <s v="Yes"/>
    <n v="29.000000000058208"/>
    <s v="No"/>
    <x v="1"/>
    <n v="1.2083333333357587"/>
    <s v="Team5"/>
    <s v="Senior"/>
    <s v="Evening"/>
  </r>
  <r>
    <s v="T04598"/>
    <s v="C2741"/>
    <x v="3"/>
    <x v="2"/>
    <d v="2026-03-21T11:27:00"/>
    <d v="2026-03-25T05:27:00"/>
    <x v="43"/>
    <x v="0"/>
    <s v="No"/>
    <n v="4"/>
    <s v="Yes"/>
    <n v="90"/>
    <s v="Yes"/>
    <x v="1"/>
    <n v="3.75"/>
    <s v="Team1"/>
    <s v="Mid"/>
    <s v="Morning"/>
  </r>
  <r>
    <s v="T04599"/>
    <s v="C3097"/>
    <x v="1"/>
    <x v="1"/>
    <d v="2026-02-08T07:31:00"/>
    <d v="2026-02-08T16:31:00"/>
    <x v="21"/>
    <x v="0"/>
    <s v="No"/>
    <n v="5"/>
    <s v="Yes"/>
    <n v="9"/>
    <s v="No"/>
    <x v="0"/>
    <n v="0.375"/>
    <s v="Team4"/>
    <s v="Senior"/>
    <s v="Night"/>
  </r>
  <r>
    <s v="T04600"/>
    <s v="C4213"/>
    <x v="3"/>
    <x v="1"/>
    <d v="2026-03-01T22:10:00"/>
    <d v="2026-03-02T03:10:00"/>
    <x v="29"/>
    <x v="0"/>
    <s v="No"/>
    <n v="4"/>
    <s v="Yes"/>
    <n v="5.0000000000582077"/>
    <s v="No"/>
    <x v="1"/>
    <n v="0.20833333333575865"/>
    <s v="Team3"/>
    <s v="Mid"/>
    <s v="Evening"/>
  </r>
  <r>
    <s v="T04601"/>
    <s v="C3513"/>
    <x v="0"/>
    <x v="2"/>
    <d v="2026-02-27T14:20:00"/>
    <d v="2026-02-28T21:20:00"/>
    <x v="5"/>
    <x v="0"/>
    <s v="No"/>
    <n v="4"/>
    <s v="Yes"/>
    <n v="31.000000000116415"/>
    <s v="No"/>
    <x v="0"/>
    <n v="1.2916666666715173"/>
    <s v="Team1"/>
    <s v="Senior"/>
    <s v="Evening"/>
  </r>
  <r>
    <s v="T04602"/>
    <s v="C3440"/>
    <x v="3"/>
    <x v="1"/>
    <d v="2026-02-02T19:47:00"/>
    <d v="2026-02-03T10:47:00"/>
    <x v="22"/>
    <x v="0"/>
    <s v="No"/>
    <n v="3"/>
    <s v="Yes"/>
    <n v="15"/>
    <s v="No"/>
    <x v="0"/>
    <n v="0.625"/>
    <s v="Team4"/>
    <s v="Junior"/>
    <s v="Morning"/>
  </r>
  <r>
    <s v="T04603"/>
    <s v="C1759"/>
    <x v="0"/>
    <x v="2"/>
    <d v="2026-02-01T15:05:00"/>
    <d v="2026-02-05T14:05:00"/>
    <x v="37"/>
    <x v="0"/>
    <s v="No"/>
    <n v="3"/>
    <s v="Yes"/>
    <n v="95.000000000058208"/>
    <s v="Yes"/>
    <x v="0"/>
    <n v="3.9583333333357587"/>
    <s v="Team5"/>
    <s v="Junior"/>
    <s v="Evening"/>
  </r>
  <r>
    <s v="T04604"/>
    <s v="C3886"/>
    <x v="3"/>
    <x v="1"/>
    <d v="2026-01-09T22:28:00"/>
    <d v="2026-01-10T19:28:00"/>
    <x v="0"/>
    <x v="0"/>
    <s v="No"/>
    <n v="3"/>
    <s v="Yes"/>
    <n v="21"/>
    <s v="No"/>
    <x v="2"/>
    <n v="0.875"/>
    <s v="Team1"/>
    <s v="Senior"/>
    <s v="Morning"/>
  </r>
  <r>
    <s v="T04605"/>
    <s v="C1086"/>
    <x v="1"/>
    <x v="0"/>
    <d v="2026-01-18T01:22:00"/>
    <d v="2026-01-19T18:22:00"/>
    <x v="0"/>
    <x v="0"/>
    <s v="No"/>
    <n v="4"/>
    <s v="Yes"/>
    <n v="41.000000000058208"/>
    <s v="No"/>
    <x v="2"/>
    <n v="1.7083333333357587"/>
    <s v="Team1"/>
    <s v="Senior"/>
    <s v="Morning"/>
  </r>
  <r>
    <s v="T04606"/>
    <s v="C0642"/>
    <x v="4"/>
    <x v="2"/>
    <d v="2026-01-03T12:32:00"/>
    <d v="2026-01-05T18:32:00"/>
    <x v="18"/>
    <x v="1"/>
    <s v="No"/>
    <n v="5"/>
    <s v="No"/>
    <n v="54"/>
    <s v="Yes"/>
    <x v="2"/>
    <n v="2.25"/>
    <s v="Team1"/>
    <s v="Mid"/>
    <s v="Morning"/>
  </r>
  <r>
    <s v="T04607"/>
    <s v="C0621"/>
    <x v="3"/>
    <x v="1"/>
    <d v="2026-02-26T19:25:00"/>
    <d v="2026-02-27T17:25:00"/>
    <x v="27"/>
    <x v="0"/>
    <s v="No"/>
    <n v="3"/>
    <s v="Yes"/>
    <n v="21.999999999941792"/>
    <s v="No"/>
    <x v="0"/>
    <n v="0.91666666666424135"/>
    <s v="Team1"/>
    <s v="Junior"/>
    <s v="Morning"/>
  </r>
  <r>
    <s v="T04608"/>
    <s v="C4766"/>
    <x v="0"/>
    <x v="1"/>
    <d v="2026-03-09T15:53:00"/>
    <d v="2026-03-10T09:53:00"/>
    <x v="35"/>
    <x v="0"/>
    <s v="No"/>
    <n v="5"/>
    <s v="Yes"/>
    <n v="18"/>
    <s v="No"/>
    <x v="1"/>
    <n v="0.75"/>
    <s v="Team1"/>
    <s v="Senior"/>
    <s v="Night"/>
  </r>
  <r>
    <s v="T04609"/>
    <s v="C2316"/>
    <x v="3"/>
    <x v="2"/>
    <d v="2026-03-30T15:23:00"/>
    <d v="2026-04-01T11:23:00"/>
    <x v="8"/>
    <x v="2"/>
    <s v="No"/>
    <n v="4"/>
    <s v="No"/>
    <n v="44.000000000058208"/>
    <s v="No"/>
    <x v="1"/>
    <n v="1.8333333333357587"/>
    <s v="Team5"/>
    <s v="Senior"/>
    <s v="Morning"/>
  </r>
  <r>
    <s v="T04610"/>
    <s v="C4294"/>
    <x v="4"/>
    <x v="0"/>
    <d v="2026-03-27T21:48:00"/>
    <d v="2026-03-28T14:48:00"/>
    <x v="34"/>
    <x v="0"/>
    <s v="No"/>
    <n v="4"/>
    <s v="Yes"/>
    <n v="17.000000000058208"/>
    <s v="No"/>
    <x v="1"/>
    <n v="0.70833333333575865"/>
    <s v="Team3"/>
    <s v="Senior"/>
    <s v="Night"/>
  </r>
  <r>
    <s v="T04611"/>
    <s v="C3791"/>
    <x v="0"/>
    <x v="1"/>
    <d v="2026-02-06T03:37:00"/>
    <d v="2026-02-07T15:37:00"/>
    <x v="41"/>
    <x v="0"/>
    <s v="No"/>
    <n v="4"/>
    <s v="Yes"/>
    <n v="36"/>
    <s v="No"/>
    <x v="0"/>
    <n v="1.5"/>
    <s v="Team5"/>
    <s v="Senior"/>
    <s v="Night"/>
  </r>
  <r>
    <s v="T04612"/>
    <s v="C0531"/>
    <x v="2"/>
    <x v="2"/>
    <d v="2026-02-28T16:21:00"/>
    <d v="2026-03-04T09:21:00"/>
    <x v="45"/>
    <x v="0"/>
    <s v="No"/>
    <n v="4"/>
    <s v="Yes"/>
    <n v="88.999999999883585"/>
    <s v="Yes"/>
    <x v="0"/>
    <n v="3.7083333333284827"/>
    <s v="Team4"/>
    <s v="Mid"/>
    <s v="Morning"/>
  </r>
  <r>
    <s v="T04613"/>
    <s v="C0912"/>
    <x v="2"/>
    <x v="0"/>
    <d v="2026-01-09T21:59:00"/>
    <d v="2026-01-10T22:59:00"/>
    <x v="17"/>
    <x v="0"/>
    <s v="No"/>
    <n v="3"/>
    <s v="Yes"/>
    <n v="24.999999999941792"/>
    <s v="No"/>
    <x v="2"/>
    <n v="1.0416666666642413"/>
    <s v="Team2"/>
    <s v="Junior"/>
    <s v="Night"/>
  </r>
  <r>
    <s v="T04614"/>
    <s v="C2876"/>
    <x v="4"/>
    <x v="2"/>
    <d v="2026-03-10T07:18:00"/>
    <d v="2026-03-13T07:18:00"/>
    <x v="20"/>
    <x v="1"/>
    <s v="No"/>
    <n v="3"/>
    <s v="No"/>
    <n v="72"/>
    <s v="Yes"/>
    <x v="1"/>
    <n v="3"/>
    <s v="Team4"/>
    <s v="Junior"/>
    <s v="Evening"/>
  </r>
  <r>
    <s v="T04615"/>
    <s v="C2330"/>
    <x v="0"/>
    <x v="1"/>
    <d v="2026-03-03T12:29:00"/>
    <d v="2026-03-05T00:29:00"/>
    <x v="17"/>
    <x v="1"/>
    <s v="No"/>
    <n v="3"/>
    <s v="No"/>
    <n v="36"/>
    <s v="No"/>
    <x v="1"/>
    <n v="1.5"/>
    <s v="Team2"/>
    <s v="Junior"/>
    <s v="Night"/>
  </r>
  <r>
    <s v="T04616"/>
    <s v="C2106"/>
    <x v="0"/>
    <x v="0"/>
    <d v="2026-01-29T10:25:00"/>
    <d v="2026-01-30T09:25:00"/>
    <x v="9"/>
    <x v="1"/>
    <s v="No"/>
    <n v="4"/>
    <s v="No"/>
    <n v="22.999999999883585"/>
    <s v="No"/>
    <x v="2"/>
    <n v="0.95833333332848269"/>
    <s v="Team1"/>
    <s v="Junior"/>
    <s v="Night"/>
  </r>
  <r>
    <s v="T04617"/>
    <s v="C1534"/>
    <x v="3"/>
    <x v="1"/>
    <d v="2026-02-01T11:16:00"/>
    <d v="2026-02-02T17:16:00"/>
    <x v="33"/>
    <x v="0"/>
    <s v="No"/>
    <n v="5"/>
    <s v="Yes"/>
    <n v="30"/>
    <s v="No"/>
    <x v="0"/>
    <n v="1.25"/>
    <s v="Team5"/>
    <s v="Junior"/>
    <s v="Night"/>
  </r>
  <r>
    <s v="T04618"/>
    <s v="C1900"/>
    <x v="4"/>
    <x v="2"/>
    <d v="2026-01-03T11:07:00"/>
    <d v="2026-01-06T17:07:00"/>
    <x v="39"/>
    <x v="0"/>
    <s v="No"/>
    <n v="5"/>
    <s v="Yes"/>
    <n v="78"/>
    <s v="Yes"/>
    <x v="2"/>
    <n v="3.25"/>
    <s v="Team5"/>
    <s v="Junior"/>
    <s v="Evening"/>
  </r>
  <r>
    <s v="T04619"/>
    <s v="C1100"/>
    <x v="1"/>
    <x v="0"/>
    <d v="2026-02-15T13:18:00"/>
    <d v="2026-02-17T08:18:00"/>
    <x v="45"/>
    <x v="0"/>
    <s v="No"/>
    <n v="5"/>
    <s v="Yes"/>
    <n v="42.999999999941792"/>
    <s v="No"/>
    <x v="0"/>
    <n v="1.7916666666642413"/>
    <s v="Team4"/>
    <s v="Mid"/>
    <s v="Morning"/>
  </r>
  <r>
    <s v="T04620"/>
    <s v="C4435"/>
    <x v="1"/>
    <x v="0"/>
    <d v="2026-03-23T09:17:00"/>
    <d v="2026-03-24T14:17:00"/>
    <x v="42"/>
    <x v="0"/>
    <s v="No"/>
    <n v="4"/>
    <s v="Yes"/>
    <n v="28.999999999883585"/>
    <s v="No"/>
    <x v="1"/>
    <n v="1.2083333333284827"/>
    <s v="Team1"/>
    <s v="Senior"/>
    <s v="Evening"/>
  </r>
  <r>
    <s v="T04621"/>
    <s v="C3424"/>
    <x v="2"/>
    <x v="2"/>
    <d v="2026-02-26T13:39:00"/>
    <d v="2026-02-28T01:39:00"/>
    <x v="13"/>
    <x v="0"/>
    <s v="No"/>
    <n v="5"/>
    <s v="Yes"/>
    <n v="36"/>
    <s v="No"/>
    <x v="0"/>
    <n v="1.5"/>
    <s v="Team5"/>
    <s v="Junior"/>
    <s v="Evening"/>
  </r>
  <r>
    <s v="T04622"/>
    <s v="C2171"/>
    <x v="1"/>
    <x v="2"/>
    <d v="2026-02-02T17:55:00"/>
    <d v="2026-02-06T15:55:00"/>
    <x v="44"/>
    <x v="0"/>
    <s v="No"/>
    <n v="4"/>
    <s v="Yes"/>
    <n v="93.999999999941792"/>
    <s v="Yes"/>
    <x v="0"/>
    <n v="3.9166666666642413"/>
    <s v="Team3"/>
    <s v="Senior"/>
    <s v="Evening"/>
  </r>
  <r>
    <s v="T04623"/>
    <s v="C3309"/>
    <x v="2"/>
    <x v="1"/>
    <d v="2026-01-08T05:48:00"/>
    <d v="2026-01-09T01:48:00"/>
    <x v="4"/>
    <x v="0"/>
    <s v="No"/>
    <n v="3"/>
    <s v="Yes"/>
    <n v="19.999999999883585"/>
    <s v="No"/>
    <x v="2"/>
    <n v="0.83333333332848269"/>
    <s v="Team5"/>
    <s v="Senior"/>
    <s v="Evening"/>
  </r>
  <r>
    <s v="T04624"/>
    <s v="C3425"/>
    <x v="4"/>
    <x v="2"/>
    <d v="2026-03-26T00:50:00"/>
    <d v="2026-03-27T04:50:00"/>
    <x v="19"/>
    <x v="0"/>
    <s v="No"/>
    <n v="5"/>
    <s v="Yes"/>
    <n v="28.000000000116415"/>
    <s v="No"/>
    <x v="1"/>
    <n v="1.1666666666715173"/>
    <s v="Team5"/>
    <s v="Mid"/>
    <s v="Night"/>
  </r>
  <r>
    <s v="T04625"/>
    <s v="C2416"/>
    <x v="0"/>
    <x v="0"/>
    <d v="2026-03-01T14:49:00"/>
    <d v="2026-03-03T07:49:00"/>
    <x v="27"/>
    <x v="0"/>
    <s v="No"/>
    <n v="2"/>
    <s v="Yes"/>
    <n v="41.000000000058208"/>
    <s v="No"/>
    <x v="1"/>
    <n v="1.7083333333357587"/>
    <s v="Team1"/>
    <s v="Junior"/>
    <s v="Morning"/>
  </r>
  <r>
    <s v="T04626"/>
    <s v="C1098"/>
    <x v="2"/>
    <x v="0"/>
    <d v="2026-01-17T15:55:00"/>
    <d v="2026-01-19T04:55:00"/>
    <x v="29"/>
    <x v="1"/>
    <s v="No"/>
    <n v="5"/>
    <s v="No"/>
    <n v="36.999999999941792"/>
    <s v="No"/>
    <x v="2"/>
    <n v="1.5416666666642413"/>
    <s v="Team3"/>
    <s v="Mid"/>
    <s v="Evening"/>
  </r>
  <r>
    <s v="T04627"/>
    <s v="C2509"/>
    <x v="0"/>
    <x v="1"/>
    <d v="2026-03-26T22:43:00"/>
    <d v="2026-03-28T14:43:00"/>
    <x v="8"/>
    <x v="2"/>
    <s v="No"/>
    <n v="3"/>
    <s v="No"/>
    <n v="39.999999999941792"/>
    <s v="No"/>
    <x v="1"/>
    <n v="1.6666666666642413"/>
    <s v="Team5"/>
    <s v="Senior"/>
    <s v="Morning"/>
  </r>
  <r>
    <s v="T04628"/>
    <s v="C0844"/>
    <x v="0"/>
    <x v="2"/>
    <d v="2026-02-15T09:46:00"/>
    <d v="2026-02-17T17:46:00"/>
    <x v="36"/>
    <x v="0"/>
    <s v="No"/>
    <n v="4"/>
    <s v="Yes"/>
    <n v="55.999999999883585"/>
    <s v="Yes"/>
    <x v="0"/>
    <n v="2.3333333333284827"/>
    <s v="Team1"/>
    <s v="Junior"/>
    <s v="Morning"/>
  </r>
  <r>
    <s v="T04629"/>
    <s v="C1814"/>
    <x v="2"/>
    <x v="2"/>
    <d v="2026-02-19T16:33:00"/>
    <d v="2026-02-21T19:33:00"/>
    <x v="22"/>
    <x v="0"/>
    <s v="No"/>
    <n v="4"/>
    <s v="Yes"/>
    <n v="51"/>
    <s v="Yes"/>
    <x v="0"/>
    <n v="2.125"/>
    <s v="Team4"/>
    <s v="Junior"/>
    <s v="Morning"/>
  </r>
  <r>
    <s v="T04630"/>
    <s v="C4180"/>
    <x v="2"/>
    <x v="1"/>
    <d v="2026-02-16T11:28:00"/>
    <d v="2026-02-18T11:28:00"/>
    <x v="2"/>
    <x v="0"/>
    <s v="No"/>
    <n v="5"/>
    <s v="Yes"/>
    <n v="48"/>
    <s v="No"/>
    <x v="0"/>
    <n v="2"/>
    <s v="Team3"/>
    <s v="Senior"/>
    <s v="Evening"/>
  </r>
  <r>
    <s v="T04631"/>
    <s v="C3405"/>
    <x v="1"/>
    <x v="1"/>
    <d v="2026-03-19T12:13:00"/>
    <d v="2026-03-20T07:13:00"/>
    <x v="43"/>
    <x v="0"/>
    <s v="No"/>
    <n v="3"/>
    <s v="Yes"/>
    <n v="18.999999999941792"/>
    <s v="No"/>
    <x v="1"/>
    <n v="0.79166666666424135"/>
    <s v="Team1"/>
    <s v="Mid"/>
    <s v="Morning"/>
  </r>
  <r>
    <s v="T04632"/>
    <s v="C2771"/>
    <x v="2"/>
    <x v="0"/>
    <d v="2026-02-16T06:50:00"/>
    <d v="2026-02-17T13:50:00"/>
    <x v="18"/>
    <x v="0"/>
    <s v="No"/>
    <n v="4"/>
    <s v="Yes"/>
    <n v="31.000000000116415"/>
    <s v="No"/>
    <x v="0"/>
    <n v="1.2916666666715173"/>
    <s v="Team1"/>
    <s v="Mid"/>
    <s v="Morning"/>
  </r>
  <r>
    <s v="T04633"/>
    <s v="C2496"/>
    <x v="4"/>
    <x v="2"/>
    <d v="2026-03-29T22:01:00"/>
    <d v="2026-04-01T04:01:00"/>
    <x v="41"/>
    <x v="2"/>
    <s v="No"/>
    <n v="4"/>
    <s v="No"/>
    <n v="54"/>
    <s v="Yes"/>
    <x v="1"/>
    <n v="2.25"/>
    <s v="Team5"/>
    <s v="Senior"/>
    <s v="Night"/>
  </r>
  <r>
    <s v="T04634"/>
    <s v="C0825"/>
    <x v="3"/>
    <x v="1"/>
    <d v="2026-03-08T11:51:00"/>
    <d v="2026-03-09T15:51:00"/>
    <x v="20"/>
    <x v="1"/>
    <s v="No"/>
    <n v="4"/>
    <s v="No"/>
    <n v="27.999999999941792"/>
    <s v="No"/>
    <x v="1"/>
    <n v="1.1666666666642413"/>
    <s v="Team4"/>
    <s v="Junior"/>
    <s v="Evening"/>
  </r>
  <r>
    <s v="T04635"/>
    <s v="C1699"/>
    <x v="4"/>
    <x v="1"/>
    <d v="2026-02-25T03:43:00"/>
    <d v="2026-02-25T21:43:00"/>
    <x v="42"/>
    <x v="1"/>
    <s v="No"/>
    <n v="3"/>
    <s v="No"/>
    <n v="18"/>
    <s v="No"/>
    <x v="0"/>
    <n v="0.75"/>
    <s v="Team1"/>
    <s v="Senior"/>
    <s v="Evening"/>
  </r>
  <r>
    <s v="T04636"/>
    <s v="C1694"/>
    <x v="1"/>
    <x v="2"/>
    <d v="2026-02-21T14:21:00"/>
    <d v="2026-02-23T19:21:00"/>
    <x v="38"/>
    <x v="0"/>
    <s v="No"/>
    <n v="4"/>
    <s v="Yes"/>
    <n v="53.000000000058208"/>
    <s v="Yes"/>
    <x v="0"/>
    <n v="2.2083333333357587"/>
    <s v="Team5"/>
    <s v="Senior"/>
    <s v="Evening"/>
  </r>
  <r>
    <s v="T04637"/>
    <s v="C1911"/>
    <x v="0"/>
    <x v="2"/>
    <d v="2026-03-20T16:26:00"/>
    <d v="2026-03-23T16:26:00"/>
    <x v="44"/>
    <x v="0"/>
    <s v="No"/>
    <n v="4"/>
    <s v="Yes"/>
    <n v="72"/>
    <s v="Yes"/>
    <x v="1"/>
    <n v="3"/>
    <s v="Team3"/>
    <s v="Senior"/>
    <s v="Evening"/>
  </r>
  <r>
    <s v="T04638"/>
    <s v="C2899"/>
    <x v="0"/>
    <x v="1"/>
    <d v="2026-03-10T22:45:00"/>
    <d v="2026-03-13T09:45:00"/>
    <x v="24"/>
    <x v="1"/>
    <s v="No"/>
    <n v="4"/>
    <s v="No"/>
    <n v="59.000000000058208"/>
    <s v="Yes"/>
    <x v="1"/>
    <n v="2.4583333333357587"/>
    <s v="Team4"/>
    <s v="Mid"/>
    <s v="Night"/>
  </r>
  <r>
    <s v="T04639"/>
    <s v="C1471"/>
    <x v="0"/>
    <x v="1"/>
    <d v="2026-01-26T23:26:00"/>
    <d v="2026-01-29T20:26:00"/>
    <x v="7"/>
    <x v="0"/>
    <s v="No"/>
    <n v="3"/>
    <s v="Yes"/>
    <n v="69"/>
    <s v="Yes"/>
    <x v="2"/>
    <n v="2.875"/>
    <s v="Team2"/>
    <s v="Junior"/>
    <s v="Night"/>
  </r>
  <r>
    <s v="T04640"/>
    <s v="C2527"/>
    <x v="2"/>
    <x v="0"/>
    <d v="2026-03-27T04:55:00"/>
    <d v="2026-03-28T23:55:00"/>
    <x v="16"/>
    <x v="0"/>
    <s v="No"/>
    <n v="4"/>
    <s v="Yes"/>
    <n v="43.000000000116415"/>
    <s v="No"/>
    <x v="1"/>
    <n v="1.7916666666715173"/>
    <s v="Team3"/>
    <s v="Junior"/>
    <s v="Evening"/>
  </r>
  <r>
    <s v="T04641"/>
    <s v="C4156"/>
    <x v="0"/>
    <x v="1"/>
    <d v="2026-01-28T19:37:00"/>
    <d v="2026-01-30T02:37:00"/>
    <x v="27"/>
    <x v="0"/>
    <s v="No"/>
    <n v="4"/>
    <s v="Yes"/>
    <n v="30.999999999941792"/>
    <s v="No"/>
    <x v="2"/>
    <n v="1.2916666666642413"/>
    <s v="Team1"/>
    <s v="Junior"/>
    <s v="Morning"/>
  </r>
  <r>
    <s v="T04642"/>
    <s v="C2676"/>
    <x v="2"/>
    <x v="2"/>
    <d v="2026-02-09T04:40:00"/>
    <d v="2026-02-12T06:40:00"/>
    <x v="0"/>
    <x v="0"/>
    <s v="No"/>
    <n v="5"/>
    <s v="Yes"/>
    <n v="74.000000000058208"/>
    <s v="Yes"/>
    <x v="0"/>
    <n v="3.0833333333357587"/>
    <s v="Team1"/>
    <s v="Senior"/>
    <s v="Morning"/>
  </r>
  <r>
    <s v="T04643"/>
    <s v="C2743"/>
    <x v="0"/>
    <x v="0"/>
    <d v="2026-01-23T13:33:00"/>
    <d v="2026-01-24T06:33:00"/>
    <x v="16"/>
    <x v="0"/>
    <s v="No"/>
    <n v="4"/>
    <s v="Yes"/>
    <n v="17.000000000058208"/>
    <s v="No"/>
    <x v="2"/>
    <n v="0.70833333333575865"/>
    <s v="Team3"/>
    <s v="Junior"/>
    <s v="Evening"/>
  </r>
  <r>
    <s v="T04644"/>
    <s v="C0917"/>
    <x v="0"/>
    <x v="2"/>
    <d v="2026-02-12T12:19:00"/>
    <d v="2026-02-13T05:19:00"/>
    <x v="21"/>
    <x v="1"/>
    <s v="No"/>
    <n v="3"/>
    <s v="No"/>
    <n v="17.000000000058208"/>
    <s v="No"/>
    <x v="0"/>
    <n v="0.70833333333575865"/>
    <s v="Team4"/>
    <s v="Senior"/>
    <s v="Night"/>
  </r>
  <r>
    <s v="T04645"/>
    <s v="C4890"/>
    <x v="2"/>
    <x v="0"/>
    <d v="2026-01-28T11:04:00"/>
    <d v="2026-01-29T04:04:00"/>
    <x v="44"/>
    <x v="0"/>
    <s v="No"/>
    <n v="4"/>
    <s v="Yes"/>
    <n v="17.000000000058208"/>
    <s v="No"/>
    <x v="2"/>
    <n v="0.70833333333575865"/>
    <s v="Team3"/>
    <s v="Senior"/>
    <s v="Evening"/>
  </r>
  <r>
    <s v="T04646"/>
    <s v="C3301"/>
    <x v="3"/>
    <x v="1"/>
    <d v="2026-02-24T19:35:00"/>
    <d v="2026-02-25T02:35:00"/>
    <x v="23"/>
    <x v="0"/>
    <s v="No"/>
    <n v="5"/>
    <s v="Yes"/>
    <n v="7.0000000001164153"/>
    <s v="No"/>
    <x v="0"/>
    <n v="0.29166666667151731"/>
    <s v="Team1"/>
    <s v="Junior"/>
    <s v="Morning"/>
  </r>
  <r>
    <s v="T04647"/>
    <s v="C1893"/>
    <x v="1"/>
    <x v="1"/>
    <d v="2026-03-16T04:08:00"/>
    <d v="2026-03-17T17:08:00"/>
    <x v="1"/>
    <x v="0"/>
    <s v="No"/>
    <n v="3"/>
    <s v="Yes"/>
    <n v="36.999999999941792"/>
    <s v="No"/>
    <x v="1"/>
    <n v="1.5416666666642413"/>
    <s v="Team4"/>
    <s v="Senior"/>
    <s v="Evening"/>
  </r>
  <r>
    <s v="T04648"/>
    <s v="C3576"/>
    <x v="4"/>
    <x v="0"/>
    <d v="2026-03-11T01:29:00"/>
    <d v="2026-03-12T14:29:00"/>
    <x v="42"/>
    <x v="0"/>
    <s v="No"/>
    <n v="5"/>
    <s v="Yes"/>
    <n v="37.000000000116415"/>
    <s v="No"/>
    <x v="1"/>
    <n v="1.5416666666715173"/>
    <s v="Team1"/>
    <s v="Senior"/>
    <s v="Evening"/>
  </r>
  <r>
    <s v="T04649"/>
    <s v="C3942"/>
    <x v="2"/>
    <x v="2"/>
    <d v="2026-01-06T05:42:00"/>
    <d v="2026-01-08T12:42:00"/>
    <x v="2"/>
    <x v="0"/>
    <s v="No"/>
    <n v="5"/>
    <s v="Yes"/>
    <n v="54.999999999941792"/>
    <s v="Yes"/>
    <x v="2"/>
    <n v="2.2916666666642413"/>
    <s v="Team3"/>
    <s v="Senior"/>
    <s v="Evening"/>
  </r>
  <r>
    <s v="T04650"/>
    <s v="C1975"/>
    <x v="2"/>
    <x v="0"/>
    <d v="2026-01-31T01:40:00"/>
    <d v="2026-02-01T04:40:00"/>
    <x v="23"/>
    <x v="0"/>
    <s v="No"/>
    <n v="4"/>
    <s v="Yes"/>
    <n v="27"/>
    <s v="No"/>
    <x v="2"/>
    <n v="1.125"/>
    <s v="Team1"/>
    <s v="Junior"/>
    <s v="Morning"/>
  </r>
  <r>
    <s v="T04651"/>
    <s v="C0862"/>
    <x v="1"/>
    <x v="1"/>
    <d v="2026-03-22T16:50:00"/>
    <d v="2026-03-24T15:50:00"/>
    <x v="20"/>
    <x v="2"/>
    <s v="No"/>
    <n v="5"/>
    <s v="No"/>
    <n v="46.999999999883585"/>
    <s v="No"/>
    <x v="1"/>
    <n v="1.9583333333284827"/>
    <s v="Team4"/>
    <s v="Junior"/>
    <s v="Evening"/>
  </r>
  <r>
    <s v="T04652"/>
    <s v="C0698"/>
    <x v="4"/>
    <x v="0"/>
    <d v="2026-02-20T17:26:00"/>
    <d v="2026-02-21T23:26:00"/>
    <x v="48"/>
    <x v="1"/>
    <s v="No"/>
    <n v="5"/>
    <s v="No"/>
    <n v="30"/>
    <s v="No"/>
    <x v="0"/>
    <n v="1.25"/>
    <s v="Team1"/>
    <s v="Mid"/>
    <s v="Morning"/>
  </r>
  <r>
    <s v="T04653"/>
    <s v="C4457"/>
    <x v="2"/>
    <x v="1"/>
    <d v="2026-02-26T01:47:00"/>
    <d v="2026-02-27T06:47:00"/>
    <x v="20"/>
    <x v="2"/>
    <s v="No"/>
    <n v="4"/>
    <s v="No"/>
    <n v="28.999999999883585"/>
    <s v="No"/>
    <x v="0"/>
    <n v="1.2083333333284827"/>
    <s v="Team4"/>
    <s v="Junior"/>
    <s v="Evening"/>
  </r>
  <r>
    <s v="T04654"/>
    <s v="C0367"/>
    <x v="0"/>
    <x v="2"/>
    <d v="2026-03-25T07:33:00"/>
    <d v="2026-03-28T15:33:00"/>
    <x v="30"/>
    <x v="1"/>
    <s v="No"/>
    <n v="4"/>
    <s v="No"/>
    <n v="80.000000000058208"/>
    <s v="Yes"/>
    <x v="1"/>
    <n v="3.3333333333357587"/>
    <s v="Team4"/>
    <s v="Mid"/>
    <s v="Night"/>
  </r>
  <r>
    <s v="T04655"/>
    <s v="C0363"/>
    <x v="0"/>
    <x v="0"/>
    <d v="2026-02-08T13:35:00"/>
    <d v="2026-02-08T15:35:00"/>
    <x v="45"/>
    <x v="0"/>
    <s v="No"/>
    <n v="4"/>
    <s v="Yes"/>
    <n v="2.0000000000582077"/>
    <s v="No"/>
    <x v="0"/>
    <n v="8.3333333335758653E-2"/>
    <s v="Team4"/>
    <s v="Mid"/>
    <s v="Morning"/>
  </r>
  <r>
    <s v="T04656"/>
    <s v="C1453"/>
    <x v="2"/>
    <x v="0"/>
    <d v="2026-02-24T13:57:00"/>
    <d v="2026-02-25T08:57:00"/>
    <x v="49"/>
    <x v="0"/>
    <s v="No"/>
    <n v="3"/>
    <s v="Yes"/>
    <n v="18.999999999941792"/>
    <s v="No"/>
    <x v="0"/>
    <n v="0.79166666666424135"/>
    <s v="Team5"/>
    <s v="Mid"/>
    <s v="Evening"/>
  </r>
  <r>
    <s v="T04657"/>
    <s v="C0446"/>
    <x v="0"/>
    <x v="1"/>
    <d v="2026-03-04T19:48:00"/>
    <d v="2026-03-05T03:48:00"/>
    <x v="43"/>
    <x v="0"/>
    <s v="No"/>
    <n v="3"/>
    <s v="Yes"/>
    <n v="8.0000000000582077"/>
    <s v="No"/>
    <x v="1"/>
    <n v="0.33333333333575865"/>
    <s v="Team1"/>
    <s v="Mid"/>
    <s v="Morning"/>
  </r>
  <r>
    <s v="T04658"/>
    <s v="C1594"/>
    <x v="1"/>
    <x v="0"/>
    <d v="2026-01-03T08:28:00"/>
    <d v="2026-01-04T16:28:00"/>
    <x v="32"/>
    <x v="0"/>
    <s v="No"/>
    <n v="3"/>
    <s v="Yes"/>
    <n v="32.000000000058208"/>
    <s v="No"/>
    <x v="2"/>
    <n v="1.3333333333357587"/>
    <s v="Team3"/>
    <s v="Mid"/>
    <s v="Evening"/>
  </r>
  <r>
    <s v="T04659"/>
    <s v="C3014"/>
    <x v="2"/>
    <x v="1"/>
    <d v="2026-02-22T07:56:00"/>
    <d v="2026-02-24T12:56:00"/>
    <x v="32"/>
    <x v="0"/>
    <s v="No"/>
    <n v="4"/>
    <s v="Yes"/>
    <n v="53.000000000058208"/>
    <s v="Yes"/>
    <x v="0"/>
    <n v="2.2083333333357587"/>
    <s v="Team3"/>
    <s v="Mid"/>
    <s v="Evening"/>
  </r>
  <r>
    <s v="T04660"/>
    <s v="C1151"/>
    <x v="2"/>
    <x v="0"/>
    <d v="2026-02-26T12:19:00"/>
    <d v="2026-02-27T17:19:00"/>
    <x v="15"/>
    <x v="0"/>
    <s v="Yes"/>
    <n v="2"/>
    <s v="Yes"/>
    <n v="29.000000000058208"/>
    <s v="No"/>
    <x v="0"/>
    <n v="1.2083333333357587"/>
    <s v="Team5"/>
    <s v="Junior"/>
    <s v="Evening"/>
  </r>
  <r>
    <s v="T04661"/>
    <s v="C3471"/>
    <x v="0"/>
    <x v="2"/>
    <d v="2026-01-25T22:26:00"/>
    <d v="2026-01-27T04:26:00"/>
    <x v="10"/>
    <x v="0"/>
    <s v="No"/>
    <n v="3"/>
    <s v="Yes"/>
    <n v="30"/>
    <s v="No"/>
    <x v="2"/>
    <n v="1.25"/>
    <s v="Team1"/>
    <s v="Senior"/>
    <s v="Night"/>
  </r>
  <r>
    <s v="T04662"/>
    <s v="C3619"/>
    <x v="2"/>
    <x v="0"/>
    <d v="2026-02-16T08:24:00"/>
    <d v="2026-02-17T21:24:00"/>
    <x v="16"/>
    <x v="0"/>
    <s v="No"/>
    <n v="4"/>
    <s v="Yes"/>
    <n v="37.000000000116415"/>
    <s v="No"/>
    <x v="0"/>
    <n v="1.5416666666715173"/>
    <s v="Team3"/>
    <s v="Junior"/>
    <s v="Evening"/>
  </r>
  <r>
    <s v="T04663"/>
    <s v="C4217"/>
    <x v="0"/>
    <x v="0"/>
    <d v="2026-01-27T13:55:00"/>
    <d v="2026-01-27T22:55:00"/>
    <x v="27"/>
    <x v="0"/>
    <s v="No"/>
    <n v="4"/>
    <s v="Yes"/>
    <n v="9"/>
    <s v="No"/>
    <x v="2"/>
    <n v="0.375"/>
    <s v="Team1"/>
    <s v="Junior"/>
    <s v="Morning"/>
  </r>
  <r>
    <s v="T04664"/>
    <s v="C4258"/>
    <x v="2"/>
    <x v="2"/>
    <d v="2026-02-21T12:15:00"/>
    <d v="2026-02-25T04:15:00"/>
    <x v="12"/>
    <x v="0"/>
    <s v="No"/>
    <n v="4"/>
    <s v="Yes"/>
    <n v="88.000000000116415"/>
    <s v="Yes"/>
    <x v="0"/>
    <n v="3.6666666666715173"/>
    <s v="Team1"/>
    <s v="Junior"/>
    <s v="Morning"/>
  </r>
  <r>
    <s v="T04665"/>
    <s v="C4724"/>
    <x v="1"/>
    <x v="2"/>
    <d v="2026-02-27T02:42:00"/>
    <d v="2026-03-01T02:42:00"/>
    <x v="7"/>
    <x v="0"/>
    <s v="No"/>
    <n v="3"/>
    <s v="Yes"/>
    <n v="48"/>
    <s v="No"/>
    <x v="0"/>
    <n v="2"/>
    <s v="Team2"/>
    <s v="Junior"/>
    <s v="Night"/>
  </r>
  <r>
    <s v="T04666"/>
    <s v="C3743"/>
    <x v="3"/>
    <x v="2"/>
    <d v="2026-01-11T19:58:00"/>
    <d v="2026-01-12T14:58:00"/>
    <x v="3"/>
    <x v="0"/>
    <s v="No"/>
    <n v="4"/>
    <s v="Yes"/>
    <n v="19.000000000116415"/>
    <s v="No"/>
    <x v="2"/>
    <n v="0.79166666667151731"/>
    <s v="Team5"/>
    <s v="Senior"/>
    <s v="Morning"/>
  </r>
  <r>
    <s v="T04667"/>
    <s v="C1261"/>
    <x v="3"/>
    <x v="1"/>
    <d v="2026-01-26T07:50:00"/>
    <d v="2026-01-27T23:50:00"/>
    <x v="25"/>
    <x v="0"/>
    <s v="No"/>
    <n v="4"/>
    <s v="Yes"/>
    <n v="39.999999999941792"/>
    <s v="No"/>
    <x v="2"/>
    <n v="1.6666666666642413"/>
    <s v="Team4"/>
    <s v="Junior"/>
    <s v="Night"/>
  </r>
  <r>
    <s v="T04668"/>
    <s v="C1055"/>
    <x v="2"/>
    <x v="2"/>
    <d v="2026-01-15T04:08:00"/>
    <d v="2026-01-15T11:08:00"/>
    <x v="1"/>
    <x v="0"/>
    <s v="No"/>
    <n v="1"/>
    <s v="Yes"/>
    <n v="6.9999999999417923"/>
    <s v="No"/>
    <x v="2"/>
    <n v="0.29166666666424135"/>
    <s v="Team4"/>
    <s v="Senior"/>
    <s v="Evening"/>
  </r>
  <r>
    <s v="T04669"/>
    <s v="C3281"/>
    <x v="3"/>
    <x v="1"/>
    <d v="2026-02-10T14:58:00"/>
    <d v="2026-02-12T13:58:00"/>
    <x v="21"/>
    <x v="0"/>
    <s v="No"/>
    <n v="4"/>
    <s v="Yes"/>
    <n v="46.999999999883585"/>
    <s v="No"/>
    <x v="0"/>
    <n v="1.9583333333284827"/>
    <s v="Team4"/>
    <s v="Senior"/>
    <s v="Night"/>
  </r>
  <r>
    <s v="T04670"/>
    <s v="C0408"/>
    <x v="2"/>
    <x v="1"/>
    <d v="2026-02-21T00:40:00"/>
    <d v="2026-02-22T03:40:00"/>
    <x v="8"/>
    <x v="1"/>
    <s v="No"/>
    <n v="5"/>
    <s v="No"/>
    <n v="27"/>
    <s v="No"/>
    <x v="0"/>
    <n v="1.125"/>
    <s v="Team5"/>
    <s v="Senior"/>
    <s v="Morning"/>
  </r>
  <r>
    <s v="T04671"/>
    <s v="C0245"/>
    <x v="3"/>
    <x v="1"/>
    <d v="2026-03-09T12:33:00"/>
    <d v="2026-03-10T05:33:00"/>
    <x v="30"/>
    <x v="0"/>
    <s v="No"/>
    <n v="4"/>
    <s v="Yes"/>
    <n v="16.999999999883585"/>
    <s v="No"/>
    <x v="1"/>
    <n v="0.70833333332848269"/>
    <s v="Team4"/>
    <s v="Mid"/>
    <s v="Night"/>
  </r>
  <r>
    <s v="T04672"/>
    <s v="C2192"/>
    <x v="3"/>
    <x v="1"/>
    <d v="2026-01-11T21:28:00"/>
    <d v="2026-01-12T17:28:00"/>
    <x v="20"/>
    <x v="0"/>
    <s v="No"/>
    <n v="3"/>
    <s v="Yes"/>
    <n v="20.000000000058208"/>
    <s v="No"/>
    <x v="2"/>
    <n v="0.83333333333575865"/>
    <s v="Team4"/>
    <s v="Junior"/>
    <s v="Evening"/>
  </r>
  <r>
    <s v="T04673"/>
    <s v="C3819"/>
    <x v="1"/>
    <x v="1"/>
    <d v="2026-02-28T11:55:00"/>
    <d v="2026-03-02T10:55:00"/>
    <x v="32"/>
    <x v="0"/>
    <s v="No"/>
    <n v="4"/>
    <s v="Yes"/>
    <n v="46.999999999883585"/>
    <s v="No"/>
    <x v="0"/>
    <n v="1.9583333333284827"/>
    <s v="Team3"/>
    <s v="Mid"/>
    <s v="Evening"/>
  </r>
  <r>
    <s v="T04674"/>
    <s v="C2342"/>
    <x v="2"/>
    <x v="1"/>
    <d v="2026-02-24T06:48:00"/>
    <d v="2026-02-25T23:48:00"/>
    <x v="18"/>
    <x v="0"/>
    <s v="No"/>
    <n v="3"/>
    <s v="Yes"/>
    <n v="41.000000000058208"/>
    <s v="No"/>
    <x v="0"/>
    <n v="1.7083333333357587"/>
    <s v="Team1"/>
    <s v="Mid"/>
    <s v="Morning"/>
  </r>
  <r>
    <s v="T04675"/>
    <s v="C2012"/>
    <x v="1"/>
    <x v="1"/>
    <d v="2026-03-18T20:28:00"/>
    <d v="2026-03-21T11:28:00"/>
    <x v="46"/>
    <x v="2"/>
    <s v="No"/>
    <n v="4"/>
    <s v="No"/>
    <n v="63"/>
    <s v="Yes"/>
    <x v="1"/>
    <n v="2.625"/>
    <s v="Team5"/>
    <s v="Senior"/>
    <s v="Evening"/>
  </r>
  <r>
    <s v="T04676"/>
    <s v="C0031"/>
    <x v="1"/>
    <x v="0"/>
    <d v="2026-01-11T22:14:00"/>
    <d v="2026-01-13T05:14:00"/>
    <x v="2"/>
    <x v="0"/>
    <s v="No"/>
    <n v="4"/>
    <s v="Yes"/>
    <n v="30.999999999941792"/>
    <s v="No"/>
    <x v="2"/>
    <n v="1.2916666666642413"/>
    <s v="Team3"/>
    <s v="Senior"/>
    <s v="Evening"/>
  </r>
  <r>
    <s v="T04677"/>
    <s v="C3159"/>
    <x v="4"/>
    <x v="2"/>
    <d v="2026-02-07T19:39:00"/>
    <d v="2026-02-09T23:39:00"/>
    <x v="7"/>
    <x v="0"/>
    <s v="No"/>
    <n v="2"/>
    <s v="Yes"/>
    <n v="52.000000000116415"/>
    <s v="Yes"/>
    <x v="0"/>
    <n v="2.1666666666715173"/>
    <s v="Team2"/>
    <s v="Junior"/>
    <s v="Night"/>
  </r>
  <r>
    <s v="T04678"/>
    <s v="C1085"/>
    <x v="0"/>
    <x v="0"/>
    <d v="2026-03-04T17:33:00"/>
    <d v="2026-03-05T02:33:00"/>
    <x v="13"/>
    <x v="0"/>
    <s v="Yes"/>
    <n v="2"/>
    <s v="Yes"/>
    <n v="9"/>
    <s v="No"/>
    <x v="1"/>
    <n v="0.375"/>
    <s v="Team5"/>
    <s v="Junior"/>
    <s v="Evening"/>
  </r>
  <r>
    <s v="T04679"/>
    <s v="C1610"/>
    <x v="2"/>
    <x v="1"/>
    <d v="2026-02-03T15:44:00"/>
    <d v="2026-02-06T13:44:00"/>
    <x v="13"/>
    <x v="0"/>
    <s v="No"/>
    <n v="5"/>
    <s v="Yes"/>
    <n v="70.000000000116415"/>
    <s v="Yes"/>
    <x v="0"/>
    <n v="2.9166666666715173"/>
    <s v="Team5"/>
    <s v="Junior"/>
    <s v="Evening"/>
  </r>
  <r>
    <s v="T04680"/>
    <s v="C0933"/>
    <x v="0"/>
    <x v="0"/>
    <d v="2026-03-05T22:38:00"/>
    <d v="2026-03-07T07:38:00"/>
    <x v="18"/>
    <x v="2"/>
    <s v="No"/>
    <n v="5"/>
    <s v="No"/>
    <n v="33"/>
    <s v="No"/>
    <x v="1"/>
    <n v="1.375"/>
    <s v="Team1"/>
    <s v="Mid"/>
    <s v="Morning"/>
  </r>
  <r>
    <s v="T04681"/>
    <s v="C1079"/>
    <x v="1"/>
    <x v="1"/>
    <d v="2026-01-10T00:23:00"/>
    <d v="2026-01-10T04:23:00"/>
    <x v="26"/>
    <x v="0"/>
    <s v="No"/>
    <n v="4"/>
    <s v="Yes"/>
    <n v="3.9999999999417923"/>
    <s v="No"/>
    <x v="2"/>
    <n v="0.16666666666424135"/>
    <s v="Team5"/>
    <s v="Senior"/>
    <s v="Night"/>
  </r>
  <r>
    <s v="T04682"/>
    <s v="C2445"/>
    <x v="0"/>
    <x v="0"/>
    <d v="2026-01-18T03:11:00"/>
    <d v="2026-01-18T13:11:00"/>
    <x v="21"/>
    <x v="0"/>
    <s v="No"/>
    <n v="4"/>
    <s v="Yes"/>
    <n v="9.9999999999417923"/>
    <s v="No"/>
    <x v="2"/>
    <n v="0.41666666666424135"/>
    <s v="Team4"/>
    <s v="Senior"/>
    <s v="Night"/>
  </r>
  <r>
    <s v="T04683"/>
    <s v="C3915"/>
    <x v="0"/>
    <x v="1"/>
    <d v="2026-01-03T23:59:00"/>
    <d v="2026-01-05T22:59:00"/>
    <x v="41"/>
    <x v="0"/>
    <s v="No"/>
    <n v="4"/>
    <s v="Yes"/>
    <n v="47.000000000058208"/>
    <s v="No"/>
    <x v="2"/>
    <n v="1.9583333333357587"/>
    <s v="Team5"/>
    <s v="Senior"/>
    <s v="Night"/>
  </r>
  <r>
    <s v="T04684"/>
    <s v="C0394"/>
    <x v="4"/>
    <x v="0"/>
    <d v="2026-02-05T08:59:00"/>
    <d v="2026-02-07T06:59:00"/>
    <x v="45"/>
    <x v="1"/>
    <s v="No"/>
    <n v="4"/>
    <s v="No"/>
    <n v="46.000000000116415"/>
    <s v="No"/>
    <x v="0"/>
    <n v="1.9166666666715173"/>
    <s v="Team4"/>
    <s v="Mid"/>
    <s v="Morning"/>
  </r>
  <r>
    <s v="T04685"/>
    <s v="C2476"/>
    <x v="1"/>
    <x v="1"/>
    <d v="2026-01-03T17:57:00"/>
    <d v="2026-01-04T02:57:00"/>
    <x v="9"/>
    <x v="0"/>
    <s v="No"/>
    <n v="4"/>
    <s v="Yes"/>
    <n v="9"/>
    <s v="No"/>
    <x v="2"/>
    <n v="0.375"/>
    <s v="Team1"/>
    <s v="Junior"/>
    <s v="Night"/>
  </r>
  <r>
    <s v="T04686"/>
    <s v="C0909"/>
    <x v="4"/>
    <x v="2"/>
    <d v="2026-01-27T06:15:00"/>
    <d v="2026-01-29T03:15:00"/>
    <x v="31"/>
    <x v="0"/>
    <s v="No"/>
    <n v="5"/>
    <s v="Yes"/>
    <n v="45"/>
    <s v="No"/>
    <x v="2"/>
    <n v="1.875"/>
    <s v="Team4"/>
    <s v="Senior"/>
    <s v="Evening"/>
  </r>
  <r>
    <s v="T04687"/>
    <s v="C2801"/>
    <x v="1"/>
    <x v="1"/>
    <d v="2026-03-06T20:15:00"/>
    <d v="2026-03-09T10:15:00"/>
    <x v="23"/>
    <x v="2"/>
    <s v="No"/>
    <n v="4"/>
    <s v="No"/>
    <n v="62.000000000058208"/>
    <s v="Yes"/>
    <x v="1"/>
    <n v="2.5833333333357587"/>
    <s v="Team1"/>
    <s v="Junior"/>
    <s v="Morning"/>
  </r>
  <r>
    <s v="T04688"/>
    <s v="C1172"/>
    <x v="2"/>
    <x v="1"/>
    <d v="2026-03-25T15:21:00"/>
    <d v="2026-03-26T02:21:00"/>
    <x v="40"/>
    <x v="0"/>
    <s v="No"/>
    <n v="3"/>
    <s v="Yes"/>
    <n v="11.000000000058208"/>
    <s v="No"/>
    <x v="1"/>
    <n v="0.45833333333575865"/>
    <s v="Team4"/>
    <s v="Senior"/>
    <s v="Morning"/>
  </r>
  <r>
    <s v="T04689"/>
    <s v="C1432"/>
    <x v="3"/>
    <x v="1"/>
    <d v="2026-01-14T21:19:00"/>
    <d v="2026-01-16T13:19:00"/>
    <x v="10"/>
    <x v="0"/>
    <s v="No"/>
    <n v="5"/>
    <s v="Yes"/>
    <n v="39.999999999941792"/>
    <s v="No"/>
    <x v="2"/>
    <n v="1.6666666666642413"/>
    <s v="Team1"/>
    <s v="Senior"/>
    <s v="Night"/>
  </r>
  <r>
    <s v="T04690"/>
    <s v="C2577"/>
    <x v="4"/>
    <x v="0"/>
    <d v="2026-02-06T10:58:00"/>
    <d v="2026-02-07T10:58:00"/>
    <x v="38"/>
    <x v="0"/>
    <s v="No"/>
    <n v="5"/>
    <s v="Yes"/>
    <n v="24"/>
    <s v="No"/>
    <x v="0"/>
    <n v="1"/>
    <s v="Team5"/>
    <s v="Senior"/>
    <s v="Evening"/>
  </r>
  <r>
    <s v="T04691"/>
    <s v="C1879"/>
    <x v="4"/>
    <x v="2"/>
    <d v="2026-03-23T12:59:00"/>
    <d v="2026-03-25T21:59:00"/>
    <x v="38"/>
    <x v="0"/>
    <s v="No"/>
    <n v="3"/>
    <s v="Yes"/>
    <n v="57"/>
    <s v="Yes"/>
    <x v="1"/>
    <n v="2.375"/>
    <s v="Team5"/>
    <s v="Senior"/>
    <s v="Evening"/>
  </r>
  <r>
    <s v="T04692"/>
    <s v="C1845"/>
    <x v="3"/>
    <x v="0"/>
    <d v="2026-02-19T03:03:00"/>
    <d v="2026-02-20T15:03:00"/>
    <x v="48"/>
    <x v="0"/>
    <s v="No"/>
    <n v="4"/>
    <s v="Yes"/>
    <n v="36"/>
    <s v="No"/>
    <x v="0"/>
    <n v="1.5"/>
    <s v="Team1"/>
    <s v="Mid"/>
    <s v="Morning"/>
  </r>
  <r>
    <s v="T04693"/>
    <s v="C2848"/>
    <x v="1"/>
    <x v="2"/>
    <d v="2026-03-06T06:29:00"/>
    <d v="2026-03-10T00:29:00"/>
    <x v="29"/>
    <x v="1"/>
    <s v="No"/>
    <n v="5"/>
    <s v="No"/>
    <n v="90"/>
    <s v="Yes"/>
    <x v="1"/>
    <n v="3.75"/>
    <s v="Team3"/>
    <s v="Mid"/>
    <s v="Evening"/>
  </r>
  <r>
    <s v="T04694"/>
    <s v="C4583"/>
    <x v="3"/>
    <x v="2"/>
    <d v="2026-02-15T21:27:00"/>
    <d v="2026-02-19T03:27:00"/>
    <x v="41"/>
    <x v="0"/>
    <s v="No"/>
    <n v="4"/>
    <s v="Yes"/>
    <n v="78"/>
    <s v="Yes"/>
    <x v="0"/>
    <n v="3.25"/>
    <s v="Team5"/>
    <s v="Senior"/>
    <s v="Night"/>
  </r>
  <r>
    <s v="T04695"/>
    <s v="C4623"/>
    <x v="2"/>
    <x v="2"/>
    <d v="2026-03-18T09:22:00"/>
    <d v="2026-03-20T17:22:00"/>
    <x v="38"/>
    <x v="0"/>
    <s v="No"/>
    <n v="3"/>
    <s v="Yes"/>
    <n v="56.000000000058208"/>
    <s v="Yes"/>
    <x v="1"/>
    <n v="2.3333333333357587"/>
    <s v="Team5"/>
    <s v="Senior"/>
    <s v="Evening"/>
  </r>
  <r>
    <s v="T04696"/>
    <s v="C0283"/>
    <x v="4"/>
    <x v="1"/>
    <d v="2026-03-08T02:58:00"/>
    <d v="2026-03-10T11:58:00"/>
    <x v="38"/>
    <x v="0"/>
    <s v="Yes"/>
    <n v="4"/>
    <s v="Yes"/>
    <n v="57"/>
    <s v="Yes"/>
    <x v="1"/>
    <n v="2.375"/>
    <s v="Team5"/>
    <s v="Senior"/>
    <s v="Evening"/>
  </r>
  <r>
    <s v="T04697"/>
    <s v="C4732"/>
    <x v="4"/>
    <x v="0"/>
    <d v="2026-03-17T16:12:00"/>
    <d v="2026-03-18T12:12:00"/>
    <x v="7"/>
    <x v="0"/>
    <s v="No"/>
    <n v="5"/>
    <s v="Yes"/>
    <n v="19.999999999883585"/>
    <s v="No"/>
    <x v="1"/>
    <n v="0.83333333332848269"/>
    <s v="Team2"/>
    <s v="Junior"/>
    <s v="Night"/>
  </r>
  <r>
    <s v="T04698"/>
    <s v="C4376"/>
    <x v="2"/>
    <x v="0"/>
    <d v="2026-02-14T04:02:00"/>
    <d v="2026-02-14T12:02:00"/>
    <x v="29"/>
    <x v="1"/>
    <s v="No"/>
    <n v="3"/>
    <s v="No"/>
    <n v="7.9999999998835847"/>
    <s v="No"/>
    <x v="0"/>
    <n v="0.33333333332848269"/>
    <s v="Team3"/>
    <s v="Mid"/>
    <s v="Evening"/>
  </r>
  <r>
    <s v="T04699"/>
    <s v="C2760"/>
    <x v="1"/>
    <x v="1"/>
    <d v="2026-01-26T15:09:00"/>
    <d v="2026-01-27T00:09:00"/>
    <x v="42"/>
    <x v="0"/>
    <s v="No"/>
    <n v="3"/>
    <s v="Yes"/>
    <n v="9"/>
    <s v="No"/>
    <x v="2"/>
    <n v="0.375"/>
    <s v="Team1"/>
    <s v="Senior"/>
    <s v="Evening"/>
  </r>
  <r>
    <s v="T04700"/>
    <s v="C0430"/>
    <x v="0"/>
    <x v="0"/>
    <d v="2026-02-28T10:36:00"/>
    <d v="2026-03-01T17:36:00"/>
    <x v="41"/>
    <x v="0"/>
    <s v="No"/>
    <n v="5"/>
    <s v="Yes"/>
    <n v="30.999999999941792"/>
    <s v="No"/>
    <x v="0"/>
    <n v="1.2916666666642413"/>
    <s v="Team5"/>
    <s v="Senior"/>
    <s v="Night"/>
  </r>
  <r>
    <s v="T04701"/>
    <s v="C3648"/>
    <x v="3"/>
    <x v="1"/>
    <d v="2026-01-15T13:53:00"/>
    <d v="2026-01-17T19:53:00"/>
    <x v="15"/>
    <x v="0"/>
    <s v="No"/>
    <n v="4"/>
    <s v="Yes"/>
    <n v="54"/>
    <s v="Yes"/>
    <x v="2"/>
    <n v="2.25"/>
    <s v="Team5"/>
    <s v="Junior"/>
    <s v="Evening"/>
  </r>
  <r>
    <s v="T04702"/>
    <s v="C1913"/>
    <x v="1"/>
    <x v="0"/>
    <d v="2026-03-30T06:33:00"/>
    <d v="2026-03-31T01:33:00"/>
    <x v="0"/>
    <x v="0"/>
    <s v="No"/>
    <n v="4"/>
    <s v="Yes"/>
    <n v="18.999999999941792"/>
    <s v="No"/>
    <x v="1"/>
    <n v="0.79166666666424135"/>
    <s v="Team1"/>
    <s v="Senior"/>
    <s v="Morning"/>
  </r>
  <r>
    <s v="T04703"/>
    <s v="C2324"/>
    <x v="3"/>
    <x v="0"/>
    <d v="2026-03-26T02:57:00"/>
    <d v="2026-03-27T15:57:00"/>
    <x v="39"/>
    <x v="0"/>
    <s v="No"/>
    <n v="4"/>
    <s v="Yes"/>
    <n v="36.999999999941792"/>
    <s v="No"/>
    <x v="1"/>
    <n v="1.5416666666642413"/>
    <s v="Team5"/>
    <s v="Junior"/>
    <s v="Evening"/>
  </r>
  <r>
    <s v="T04704"/>
    <s v="C2070"/>
    <x v="4"/>
    <x v="2"/>
    <d v="2026-02-11T19:13:00"/>
    <d v="2026-02-15T08:13:00"/>
    <x v="41"/>
    <x v="0"/>
    <s v="No"/>
    <n v="5"/>
    <s v="Yes"/>
    <n v="85.000000000116415"/>
    <s v="Yes"/>
    <x v="0"/>
    <n v="3.5416666666715173"/>
    <s v="Team5"/>
    <s v="Senior"/>
    <s v="Night"/>
  </r>
  <r>
    <s v="T04705"/>
    <s v="C0252"/>
    <x v="4"/>
    <x v="1"/>
    <d v="2026-01-24T12:19:00"/>
    <d v="2026-01-25T12:19:00"/>
    <x v="16"/>
    <x v="0"/>
    <s v="No"/>
    <n v="5"/>
    <s v="Yes"/>
    <n v="24"/>
    <s v="No"/>
    <x v="2"/>
    <n v="1"/>
    <s v="Team3"/>
    <s v="Junior"/>
    <s v="Evening"/>
  </r>
  <r>
    <s v="T04706"/>
    <s v="C2144"/>
    <x v="1"/>
    <x v="0"/>
    <d v="2026-03-17T06:32:00"/>
    <d v="2026-03-18T10:32:00"/>
    <x v="40"/>
    <x v="0"/>
    <s v="No"/>
    <n v="3"/>
    <s v="Yes"/>
    <n v="27.999999999941792"/>
    <s v="No"/>
    <x v="1"/>
    <n v="1.1666666666642413"/>
    <s v="Team4"/>
    <s v="Senior"/>
    <s v="Morning"/>
  </r>
  <r>
    <s v="T04707"/>
    <s v="C3799"/>
    <x v="3"/>
    <x v="0"/>
    <d v="2026-02-23T11:01:00"/>
    <d v="2026-02-24T17:01:00"/>
    <x v="32"/>
    <x v="1"/>
    <s v="No"/>
    <n v="4"/>
    <s v="No"/>
    <n v="30"/>
    <s v="No"/>
    <x v="0"/>
    <n v="1.25"/>
    <s v="Team3"/>
    <s v="Mid"/>
    <s v="Evening"/>
  </r>
  <r>
    <s v="T04708"/>
    <s v="C3357"/>
    <x v="0"/>
    <x v="1"/>
    <d v="2026-03-26T20:55:00"/>
    <d v="2026-03-29T18:55:00"/>
    <x v="6"/>
    <x v="0"/>
    <s v="No"/>
    <n v="4"/>
    <s v="Yes"/>
    <n v="69.999999999941792"/>
    <s v="Yes"/>
    <x v="1"/>
    <n v="2.9166666666642413"/>
    <s v="Team3"/>
    <s v="Mid"/>
    <s v="Night"/>
  </r>
  <r>
    <s v="T04709"/>
    <s v="C1087"/>
    <x v="1"/>
    <x v="1"/>
    <d v="2026-01-19T18:58:00"/>
    <d v="2026-01-22T01:58:00"/>
    <x v="3"/>
    <x v="1"/>
    <s v="No"/>
    <n v="4"/>
    <s v="No"/>
    <n v="54.999999999941792"/>
    <s v="Yes"/>
    <x v="2"/>
    <n v="2.2916666666642413"/>
    <s v="Team5"/>
    <s v="Senior"/>
    <s v="Morning"/>
  </r>
  <r>
    <s v="T04710"/>
    <s v="C4040"/>
    <x v="0"/>
    <x v="1"/>
    <d v="2026-02-14T02:49:00"/>
    <d v="2026-02-16T20:49:00"/>
    <x v="5"/>
    <x v="1"/>
    <s v="No"/>
    <n v="3"/>
    <s v="No"/>
    <n v="66"/>
    <s v="Yes"/>
    <x v="0"/>
    <n v="2.75"/>
    <s v="Team1"/>
    <s v="Senior"/>
    <s v="Evening"/>
  </r>
  <r>
    <s v="T04711"/>
    <s v="C3944"/>
    <x v="3"/>
    <x v="1"/>
    <d v="2026-01-15T11:45:00"/>
    <d v="2026-01-15T15:45:00"/>
    <x v="45"/>
    <x v="0"/>
    <s v="No"/>
    <n v="3"/>
    <s v="Yes"/>
    <n v="3.9999999999417923"/>
    <s v="No"/>
    <x v="2"/>
    <n v="0.16666666666424135"/>
    <s v="Team4"/>
    <s v="Mid"/>
    <s v="Morning"/>
  </r>
  <r>
    <s v="T04712"/>
    <s v="C3019"/>
    <x v="2"/>
    <x v="0"/>
    <d v="2026-02-24T10:09:00"/>
    <d v="2026-02-26T07:09:00"/>
    <x v="20"/>
    <x v="0"/>
    <s v="No"/>
    <n v="5"/>
    <s v="Yes"/>
    <n v="45"/>
    <s v="No"/>
    <x v="0"/>
    <n v="1.875"/>
    <s v="Team4"/>
    <s v="Junior"/>
    <s v="Evening"/>
  </r>
  <r>
    <s v="T04713"/>
    <s v="C4056"/>
    <x v="1"/>
    <x v="1"/>
    <d v="2026-02-28T23:39:00"/>
    <d v="2026-03-01T04:39:00"/>
    <x v="38"/>
    <x v="0"/>
    <s v="No"/>
    <n v="2"/>
    <s v="Yes"/>
    <n v="4.9999999998835847"/>
    <s v="No"/>
    <x v="0"/>
    <n v="0.20833333332848269"/>
    <s v="Team5"/>
    <s v="Senior"/>
    <s v="Evening"/>
  </r>
  <r>
    <s v="T04714"/>
    <s v="C3416"/>
    <x v="0"/>
    <x v="2"/>
    <d v="2026-01-19T17:46:00"/>
    <d v="2026-01-21T15:46:00"/>
    <x v="28"/>
    <x v="0"/>
    <s v="No"/>
    <n v="5"/>
    <s v="Yes"/>
    <n v="46.000000000116415"/>
    <s v="No"/>
    <x v="2"/>
    <n v="1.9166666666715173"/>
    <s v="Team3"/>
    <s v="Mid"/>
    <s v="Night"/>
  </r>
  <r>
    <s v="T04715"/>
    <s v="C1966"/>
    <x v="1"/>
    <x v="0"/>
    <d v="2026-03-11T01:45:00"/>
    <d v="2026-03-12T08:45:00"/>
    <x v="16"/>
    <x v="0"/>
    <s v="No"/>
    <n v="4"/>
    <s v="Yes"/>
    <n v="31.000000000116415"/>
    <s v="No"/>
    <x v="1"/>
    <n v="1.2916666666715173"/>
    <s v="Team3"/>
    <s v="Junior"/>
    <s v="Evening"/>
  </r>
  <r>
    <s v="T04716"/>
    <s v="C1654"/>
    <x v="3"/>
    <x v="2"/>
    <d v="2026-03-26T10:26:00"/>
    <d v="2026-03-27T04:26:00"/>
    <x v="27"/>
    <x v="0"/>
    <s v="No"/>
    <n v="4"/>
    <s v="Yes"/>
    <n v="18"/>
    <s v="No"/>
    <x v="1"/>
    <n v="0.75"/>
    <s v="Team1"/>
    <s v="Junior"/>
    <s v="Morning"/>
  </r>
  <r>
    <s v="T04717"/>
    <s v="C0216"/>
    <x v="2"/>
    <x v="1"/>
    <d v="2026-03-08T13:29:00"/>
    <d v="2026-03-11T07:29:00"/>
    <x v="28"/>
    <x v="0"/>
    <s v="No"/>
    <n v="5"/>
    <s v="Yes"/>
    <n v="66"/>
    <s v="Yes"/>
    <x v="1"/>
    <n v="2.75"/>
    <s v="Team3"/>
    <s v="Mid"/>
    <s v="Night"/>
  </r>
  <r>
    <s v="T04718"/>
    <s v="C3329"/>
    <x v="3"/>
    <x v="2"/>
    <d v="2026-02-04T05:37:00"/>
    <d v="2026-02-06T20:37:00"/>
    <x v="43"/>
    <x v="0"/>
    <s v="No"/>
    <n v="3"/>
    <s v="Yes"/>
    <n v="63"/>
    <s v="Yes"/>
    <x v="0"/>
    <n v="2.625"/>
    <s v="Team1"/>
    <s v="Mid"/>
    <s v="Morning"/>
  </r>
  <r>
    <s v="T04719"/>
    <s v="C2832"/>
    <x v="1"/>
    <x v="2"/>
    <d v="2026-02-23T09:18:00"/>
    <d v="2026-02-23T20:18:00"/>
    <x v="48"/>
    <x v="0"/>
    <s v="No"/>
    <n v="4"/>
    <s v="Yes"/>
    <n v="11.000000000058208"/>
    <s v="No"/>
    <x v="0"/>
    <n v="0.45833333333575865"/>
    <s v="Team1"/>
    <s v="Mid"/>
    <s v="Morning"/>
  </r>
  <r>
    <s v="T04720"/>
    <s v="C0858"/>
    <x v="3"/>
    <x v="1"/>
    <d v="2026-01-12T18:25:00"/>
    <d v="2026-01-12T23:25:00"/>
    <x v="6"/>
    <x v="0"/>
    <s v="No"/>
    <n v="3"/>
    <s v="Yes"/>
    <n v="5.0000000000582077"/>
    <s v="No"/>
    <x v="2"/>
    <n v="0.20833333333575865"/>
    <s v="Team3"/>
    <s v="Mid"/>
    <s v="Night"/>
  </r>
  <r>
    <s v="T04721"/>
    <s v="C0749"/>
    <x v="1"/>
    <x v="2"/>
    <d v="2026-03-22T02:33:00"/>
    <d v="2026-03-24T04:33:00"/>
    <x v="40"/>
    <x v="0"/>
    <s v="No"/>
    <n v="5"/>
    <s v="Yes"/>
    <n v="50.000000000058208"/>
    <s v="Yes"/>
    <x v="1"/>
    <n v="2.0833333333357587"/>
    <s v="Team4"/>
    <s v="Senior"/>
    <s v="Morning"/>
  </r>
  <r>
    <s v="T04722"/>
    <s v="C4021"/>
    <x v="3"/>
    <x v="1"/>
    <d v="2026-01-26T09:38:00"/>
    <d v="2026-01-26T20:38:00"/>
    <x v="3"/>
    <x v="0"/>
    <s v="No"/>
    <n v="3"/>
    <s v="Yes"/>
    <n v="11.000000000058208"/>
    <s v="No"/>
    <x v="2"/>
    <n v="0.45833333333575865"/>
    <s v="Team5"/>
    <s v="Senior"/>
    <s v="Morning"/>
  </r>
  <r>
    <s v="T04723"/>
    <s v="C2656"/>
    <x v="2"/>
    <x v="0"/>
    <d v="2026-03-05T07:14:00"/>
    <d v="2026-03-07T06:14:00"/>
    <x v="37"/>
    <x v="0"/>
    <s v="No"/>
    <n v="4"/>
    <s v="Yes"/>
    <n v="47.000000000058208"/>
    <s v="No"/>
    <x v="1"/>
    <n v="1.9583333333357587"/>
    <s v="Team5"/>
    <s v="Junior"/>
    <s v="Evening"/>
  </r>
  <r>
    <s v="T04724"/>
    <s v="C1599"/>
    <x v="1"/>
    <x v="1"/>
    <d v="2026-01-22T18:40:00"/>
    <d v="2026-01-23T22:40:00"/>
    <x v="48"/>
    <x v="0"/>
    <s v="No"/>
    <n v="3"/>
    <s v="Yes"/>
    <n v="27.999999999941792"/>
    <s v="No"/>
    <x v="2"/>
    <n v="1.1666666666642413"/>
    <s v="Team1"/>
    <s v="Mid"/>
    <s v="Morning"/>
  </r>
  <r>
    <s v="T04725"/>
    <s v="C0899"/>
    <x v="4"/>
    <x v="1"/>
    <d v="2026-01-24T18:58:00"/>
    <d v="2026-01-25T14:58:00"/>
    <x v="2"/>
    <x v="0"/>
    <s v="No"/>
    <n v="4"/>
    <s v="Yes"/>
    <n v="20.000000000058208"/>
    <s v="No"/>
    <x v="2"/>
    <n v="0.83333333333575865"/>
    <s v="Team3"/>
    <s v="Senior"/>
    <s v="Evening"/>
  </r>
  <r>
    <s v="T04726"/>
    <s v="C2925"/>
    <x v="3"/>
    <x v="0"/>
    <d v="2026-02-28T19:47:00"/>
    <d v="2026-03-01T12:47:00"/>
    <x v="24"/>
    <x v="0"/>
    <s v="No"/>
    <n v="4"/>
    <s v="Yes"/>
    <n v="16.999999999883585"/>
    <s v="No"/>
    <x v="0"/>
    <n v="0.70833333332848269"/>
    <s v="Team4"/>
    <s v="Mid"/>
    <s v="Night"/>
  </r>
  <r>
    <s v="T04727"/>
    <s v="C0976"/>
    <x v="4"/>
    <x v="1"/>
    <d v="2026-03-28T20:48:00"/>
    <d v="2026-03-30T16:48:00"/>
    <x v="17"/>
    <x v="0"/>
    <s v="No"/>
    <n v="2"/>
    <s v="Yes"/>
    <n v="43.999999999883585"/>
    <s v="No"/>
    <x v="1"/>
    <n v="1.8333333333284827"/>
    <s v="Team2"/>
    <s v="Junior"/>
    <s v="Night"/>
  </r>
  <r>
    <s v="T04728"/>
    <s v="C0236"/>
    <x v="1"/>
    <x v="1"/>
    <d v="2026-03-01T00:20:00"/>
    <d v="2026-03-02T06:20:00"/>
    <x v="14"/>
    <x v="0"/>
    <s v="No"/>
    <n v="4"/>
    <s v="Yes"/>
    <n v="30"/>
    <s v="No"/>
    <x v="1"/>
    <n v="1.25"/>
    <s v="Team4"/>
    <s v="Senior"/>
    <s v="Night"/>
  </r>
  <r>
    <s v="T04729"/>
    <s v="C3925"/>
    <x v="4"/>
    <x v="2"/>
    <d v="2026-01-06T15:42:00"/>
    <d v="2026-01-09T23:42:00"/>
    <x v="24"/>
    <x v="0"/>
    <s v="No"/>
    <n v="4"/>
    <s v="Yes"/>
    <n v="80.000000000058208"/>
    <s v="Yes"/>
    <x v="2"/>
    <n v="3.3333333333357587"/>
    <s v="Team4"/>
    <s v="Mid"/>
    <s v="Night"/>
  </r>
  <r>
    <s v="T04730"/>
    <s v="C0558"/>
    <x v="4"/>
    <x v="1"/>
    <d v="2026-02-24T17:52:00"/>
    <d v="2026-02-27T01:52:00"/>
    <x v="29"/>
    <x v="1"/>
    <s v="No"/>
    <n v="5"/>
    <s v="No"/>
    <n v="56.000000000058208"/>
    <s v="Yes"/>
    <x v="0"/>
    <n v="2.3333333333357587"/>
    <s v="Team3"/>
    <s v="Mid"/>
    <s v="Evening"/>
  </r>
  <r>
    <s v="T04731"/>
    <s v="C0948"/>
    <x v="1"/>
    <x v="1"/>
    <d v="2026-02-14T21:56:00"/>
    <d v="2026-02-17T10:56:00"/>
    <x v="34"/>
    <x v="0"/>
    <s v="No"/>
    <n v="4"/>
    <s v="Yes"/>
    <n v="60.999999999941792"/>
    <s v="Yes"/>
    <x v="0"/>
    <n v="2.5416666666642413"/>
    <s v="Team3"/>
    <s v="Senior"/>
    <s v="Night"/>
  </r>
  <r>
    <s v="T04732"/>
    <s v="C0680"/>
    <x v="4"/>
    <x v="0"/>
    <d v="2026-02-08T11:00:00"/>
    <d v="2026-02-09T03:00:00"/>
    <x v="1"/>
    <x v="0"/>
    <s v="No"/>
    <n v="4"/>
    <s v="Yes"/>
    <n v="15.999999999941792"/>
    <s v="No"/>
    <x v="0"/>
    <n v="0.66666666666424135"/>
    <s v="Team4"/>
    <s v="Senior"/>
    <s v="Evening"/>
  </r>
  <r>
    <s v="T04733"/>
    <s v="C1245"/>
    <x v="1"/>
    <x v="0"/>
    <d v="2026-02-13T17:19:00"/>
    <d v="2026-02-14T10:19:00"/>
    <x v="7"/>
    <x v="0"/>
    <s v="No"/>
    <n v="4"/>
    <s v="Yes"/>
    <n v="16.999999999883585"/>
    <s v="No"/>
    <x v="0"/>
    <n v="0.70833333332848269"/>
    <s v="Team2"/>
    <s v="Junior"/>
    <s v="Night"/>
  </r>
  <r>
    <s v="T04734"/>
    <s v="C0726"/>
    <x v="3"/>
    <x v="1"/>
    <d v="2026-01-31T12:28:00"/>
    <d v="2026-01-31T17:28:00"/>
    <x v="45"/>
    <x v="0"/>
    <s v="No"/>
    <n v="3"/>
    <s v="Yes"/>
    <n v="5.0000000000582077"/>
    <s v="No"/>
    <x v="2"/>
    <n v="0.20833333333575865"/>
    <s v="Team4"/>
    <s v="Mid"/>
    <s v="Morning"/>
  </r>
  <r>
    <s v="T04735"/>
    <s v="C4268"/>
    <x v="3"/>
    <x v="0"/>
    <d v="2026-02-11T22:57:00"/>
    <d v="2026-02-13T17:57:00"/>
    <x v="46"/>
    <x v="0"/>
    <s v="No"/>
    <n v="4"/>
    <s v="Yes"/>
    <n v="42.999999999941792"/>
    <s v="No"/>
    <x v="0"/>
    <n v="1.7916666666642413"/>
    <s v="Team5"/>
    <s v="Senior"/>
    <s v="Evening"/>
  </r>
  <r>
    <s v="T04736"/>
    <s v="C4090"/>
    <x v="2"/>
    <x v="1"/>
    <d v="2026-01-12T06:21:00"/>
    <d v="2026-01-14T19:21:00"/>
    <x v="2"/>
    <x v="1"/>
    <s v="No"/>
    <n v="5"/>
    <s v="No"/>
    <n v="61.000000000116415"/>
    <s v="Yes"/>
    <x v="2"/>
    <n v="2.5416666666715173"/>
    <s v="Team3"/>
    <s v="Senior"/>
    <s v="Evening"/>
  </r>
  <r>
    <s v="T04737"/>
    <s v="C4353"/>
    <x v="1"/>
    <x v="0"/>
    <d v="2026-02-16T00:49:00"/>
    <d v="2026-02-17T12:49:00"/>
    <x v="21"/>
    <x v="0"/>
    <s v="No"/>
    <n v="5"/>
    <s v="Yes"/>
    <n v="36"/>
    <s v="No"/>
    <x v="0"/>
    <n v="1.5"/>
    <s v="Team4"/>
    <s v="Senior"/>
    <s v="Night"/>
  </r>
  <r>
    <s v="T04738"/>
    <s v="C4365"/>
    <x v="3"/>
    <x v="0"/>
    <d v="2026-01-04T17:19:00"/>
    <d v="2026-01-05T15:19:00"/>
    <x v="47"/>
    <x v="0"/>
    <s v="No"/>
    <n v="5"/>
    <s v="Yes"/>
    <n v="21.999999999941792"/>
    <s v="No"/>
    <x v="2"/>
    <n v="0.91666666666424135"/>
    <s v="Team4"/>
    <s v="Senior"/>
    <s v="Night"/>
  </r>
  <r>
    <s v="T04739"/>
    <s v="C0028"/>
    <x v="3"/>
    <x v="1"/>
    <d v="2026-01-15T19:24:00"/>
    <d v="2026-01-15T23:24:00"/>
    <x v="2"/>
    <x v="0"/>
    <s v="No"/>
    <n v="4"/>
    <s v="Yes"/>
    <n v="3.9999999999417923"/>
    <s v="No"/>
    <x v="2"/>
    <n v="0.16666666666424135"/>
    <s v="Team3"/>
    <s v="Senior"/>
    <s v="Evening"/>
  </r>
  <r>
    <s v="T04740"/>
    <s v="C1666"/>
    <x v="3"/>
    <x v="1"/>
    <d v="2026-01-10T14:36:00"/>
    <d v="2026-01-12T07:36:00"/>
    <x v="28"/>
    <x v="0"/>
    <s v="No"/>
    <n v="3"/>
    <s v="Yes"/>
    <n v="41.000000000058208"/>
    <s v="No"/>
    <x v="2"/>
    <n v="1.7083333333357587"/>
    <s v="Team3"/>
    <s v="Mid"/>
    <s v="Night"/>
  </r>
  <r>
    <s v="T04741"/>
    <s v="C2617"/>
    <x v="0"/>
    <x v="1"/>
    <d v="2026-03-05T06:43:00"/>
    <d v="2026-03-08T04:43:00"/>
    <x v="23"/>
    <x v="0"/>
    <s v="Yes"/>
    <n v="3"/>
    <s v="Yes"/>
    <n v="69.999999999941792"/>
    <s v="Yes"/>
    <x v="1"/>
    <n v="2.9166666666642413"/>
    <s v="Team1"/>
    <s v="Junior"/>
    <s v="Morning"/>
  </r>
  <r>
    <s v="T04742"/>
    <s v="C0510"/>
    <x v="1"/>
    <x v="2"/>
    <d v="2026-03-16T22:15:00"/>
    <d v="2026-03-18T13:15:00"/>
    <x v="39"/>
    <x v="0"/>
    <s v="No"/>
    <n v="5"/>
    <s v="Yes"/>
    <n v="39"/>
    <s v="No"/>
    <x v="1"/>
    <n v="1.625"/>
    <s v="Team5"/>
    <s v="Junior"/>
    <s v="Evening"/>
  </r>
  <r>
    <s v="T04743"/>
    <s v="C3236"/>
    <x v="0"/>
    <x v="1"/>
    <d v="2026-02-12T13:47:00"/>
    <d v="2026-02-13T06:47:00"/>
    <x v="2"/>
    <x v="0"/>
    <s v="No"/>
    <n v="4"/>
    <s v="Yes"/>
    <n v="16.999999999883585"/>
    <s v="No"/>
    <x v="0"/>
    <n v="0.70833333332848269"/>
    <s v="Team3"/>
    <s v="Senior"/>
    <s v="Evening"/>
  </r>
  <r>
    <s v="T04744"/>
    <s v="C1966"/>
    <x v="1"/>
    <x v="1"/>
    <d v="2026-01-07T10:04:00"/>
    <d v="2026-01-09T23:04:00"/>
    <x v="24"/>
    <x v="0"/>
    <s v="No"/>
    <n v="3"/>
    <s v="Yes"/>
    <n v="60.999999999941792"/>
    <s v="Yes"/>
    <x v="2"/>
    <n v="2.5416666666642413"/>
    <s v="Team4"/>
    <s v="Mid"/>
    <s v="Night"/>
  </r>
  <r>
    <s v="T04745"/>
    <s v="C3626"/>
    <x v="0"/>
    <x v="1"/>
    <d v="2026-02-15T04:33:00"/>
    <d v="2026-02-16T16:33:00"/>
    <x v="26"/>
    <x v="0"/>
    <s v="No"/>
    <n v="4"/>
    <s v="Yes"/>
    <n v="36"/>
    <s v="No"/>
    <x v="0"/>
    <n v="1.5"/>
    <s v="Team5"/>
    <s v="Senior"/>
    <s v="Night"/>
  </r>
  <r>
    <s v="T04746"/>
    <s v="C3787"/>
    <x v="1"/>
    <x v="1"/>
    <d v="2026-02-24T02:27:00"/>
    <d v="2026-02-26T19:27:00"/>
    <x v="3"/>
    <x v="0"/>
    <s v="No"/>
    <n v="5"/>
    <s v="Yes"/>
    <n v="65.000000000058208"/>
    <s v="Yes"/>
    <x v="0"/>
    <n v="2.7083333333357587"/>
    <s v="Team5"/>
    <s v="Senior"/>
    <s v="Morning"/>
  </r>
  <r>
    <s v="T04747"/>
    <s v="C3459"/>
    <x v="4"/>
    <x v="2"/>
    <d v="2026-02-25T15:08:00"/>
    <d v="2026-02-28T04:08:00"/>
    <x v="9"/>
    <x v="0"/>
    <s v="No"/>
    <n v="5"/>
    <s v="Yes"/>
    <n v="60.999999999941792"/>
    <s v="Yes"/>
    <x v="0"/>
    <n v="2.5416666666642413"/>
    <s v="Team1"/>
    <s v="Junior"/>
    <s v="Night"/>
  </r>
  <r>
    <s v="T04748"/>
    <s v="C0990"/>
    <x v="4"/>
    <x v="1"/>
    <d v="2026-02-10T06:50:00"/>
    <d v="2026-02-11T12:50:00"/>
    <x v="40"/>
    <x v="0"/>
    <s v="No"/>
    <n v="4"/>
    <s v="Yes"/>
    <n v="30"/>
    <s v="No"/>
    <x v="0"/>
    <n v="1.25"/>
    <s v="Team4"/>
    <s v="Senior"/>
    <s v="Morning"/>
  </r>
  <r>
    <s v="T04749"/>
    <s v="C2494"/>
    <x v="3"/>
    <x v="2"/>
    <d v="2026-03-15T16:51:00"/>
    <d v="2026-03-16T01:51:00"/>
    <x v="9"/>
    <x v="1"/>
    <s v="No"/>
    <n v="5"/>
    <s v="No"/>
    <n v="9"/>
    <s v="No"/>
    <x v="1"/>
    <n v="0.375"/>
    <s v="Team1"/>
    <s v="Junior"/>
    <s v="Night"/>
  </r>
  <r>
    <s v="T04750"/>
    <s v="C1175"/>
    <x v="0"/>
    <x v="1"/>
    <d v="2026-01-23T20:47:00"/>
    <d v="2026-01-26T09:47:00"/>
    <x v="4"/>
    <x v="0"/>
    <s v="No"/>
    <n v="4"/>
    <s v="Yes"/>
    <n v="60.999999999941792"/>
    <s v="Yes"/>
    <x v="2"/>
    <n v="2.5416666666642413"/>
    <s v="Team5"/>
    <s v="Senior"/>
    <s v="Evening"/>
  </r>
  <r>
    <s v="T04751"/>
    <s v="C1271"/>
    <x v="0"/>
    <x v="1"/>
    <d v="2026-02-23T03:13:00"/>
    <d v="2026-02-25T08:13:00"/>
    <x v="37"/>
    <x v="0"/>
    <s v="No"/>
    <n v="5"/>
    <s v="Yes"/>
    <n v="53.000000000058208"/>
    <s v="Yes"/>
    <x v="0"/>
    <n v="2.2083333333357587"/>
    <s v="Team5"/>
    <s v="Junior"/>
    <s v="Evening"/>
  </r>
  <r>
    <s v="T04752"/>
    <s v="C0965"/>
    <x v="2"/>
    <x v="0"/>
    <d v="2026-02-09T17:33:00"/>
    <d v="2026-02-11T15:33:00"/>
    <x v="15"/>
    <x v="0"/>
    <s v="No"/>
    <n v="5"/>
    <s v="Yes"/>
    <n v="46.000000000116415"/>
    <s v="No"/>
    <x v="0"/>
    <n v="1.9166666666715173"/>
    <s v="Team5"/>
    <s v="Junior"/>
    <s v="Evening"/>
  </r>
  <r>
    <s v="T04753"/>
    <s v="C1999"/>
    <x v="1"/>
    <x v="0"/>
    <d v="2026-01-15T20:45:00"/>
    <d v="2026-01-17T01:45:00"/>
    <x v="41"/>
    <x v="0"/>
    <s v="No"/>
    <n v="5"/>
    <s v="Yes"/>
    <n v="28.999999999883585"/>
    <s v="No"/>
    <x v="2"/>
    <n v="1.2083333333284827"/>
    <s v="Team5"/>
    <s v="Senior"/>
    <s v="Night"/>
  </r>
  <r>
    <s v="T04754"/>
    <s v="C2955"/>
    <x v="1"/>
    <x v="1"/>
    <d v="2026-03-25T09:03:00"/>
    <d v="2026-03-26T23:03:00"/>
    <x v="13"/>
    <x v="0"/>
    <s v="No"/>
    <n v="4"/>
    <s v="Yes"/>
    <n v="38.000000000058208"/>
    <s v="No"/>
    <x v="1"/>
    <n v="1.5833333333357587"/>
    <s v="Team5"/>
    <s v="Junior"/>
    <s v="Evening"/>
  </r>
  <r>
    <s v="T04755"/>
    <s v="C1453"/>
    <x v="0"/>
    <x v="2"/>
    <d v="2026-03-24T14:06:00"/>
    <d v="2026-03-25T15:06:00"/>
    <x v="37"/>
    <x v="0"/>
    <s v="No"/>
    <n v="4"/>
    <s v="Yes"/>
    <n v="24.999999999941792"/>
    <s v="No"/>
    <x v="1"/>
    <n v="1.0416666666642413"/>
    <s v="Team5"/>
    <s v="Junior"/>
    <s v="Evening"/>
  </r>
  <r>
    <s v="T04756"/>
    <s v="C0049"/>
    <x v="1"/>
    <x v="2"/>
    <d v="2026-02-24T13:31:00"/>
    <d v="2026-02-28T09:31:00"/>
    <x v="33"/>
    <x v="0"/>
    <s v="No"/>
    <n v="5"/>
    <s v="Yes"/>
    <n v="91.999999999883585"/>
    <s v="Yes"/>
    <x v="0"/>
    <n v="3.8333333333284827"/>
    <s v="Team5"/>
    <s v="Junior"/>
    <s v="Night"/>
  </r>
  <r>
    <s v="T04757"/>
    <s v="C4465"/>
    <x v="4"/>
    <x v="0"/>
    <d v="2026-02-14T16:40:00"/>
    <d v="2026-02-15T22:40:00"/>
    <x v="15"/>
    <x v="1"/>
    <s v="No"/>
    <n v="3"/>
    <s v="No"/>
    <n v="30"/>
    <s v="No"/>
    <x v="0"/>
    <n v="1.25"/>
    <s v="Team5"/>
    <s v="Junior"/>
    <s v="Evening"/>
  </r>
  <r>
    <s v="T04758"/>
    <s v="C1547"/>
    <x v="3"/>
    <x v="1"/>
    <d v="2026-03-24T00:53:00"/>
    <d v="2026-03-25T03:53:00"/>
    <x v="28"/>
    <x v="0"/>
    <s v="No"/>
    <n v="5"/>
    <s v="Yes"/>
    <n v="27"/>
    <s v="No"/>
    <x v="1"/>
    <n v="1.125"/>
    <s v="Team3"/>
    <s v="Mid"/>
    <s v="Night"/>
  </r>
  <r>
    <s v="T04759"/>
    <s v="C0208"/>
    <x v="4"/>
    <x v="2"/>
    <d v="2026-03-01T07:57:00"/>
    <d v="2026-03-03T03:57:00"/>
    <x v="10"/>
    <x v="0"/>
    <s v="No"/>
    <n v="3"/>
    <s v="Yes"/>
    <n v="43.999999999883585"/>
    <s v="No"/>
    <x v="1"/>
    <n v="1.8333333333284827"/>
    <s v="Team1"/>
    <s v="Senior"/>
    <s v="Night"/>
  </r>
  <r>
    <s v="T04760"/>
    <s v="C1249"/>
    <x v="1"/>
    <x v="0"/>
    <d v="2026-01-22T00:58:00"/>
    <d v="2026-01-23T17:58:00"/>
    <x v="43"/>
    <x v="0"/>
    <s v="No"/>
    <n v="5"/>
    <s v="Yes"/>
    <n v="41.000000000058208"/>
    <s v="No"/>
    <x v="2"/>
    <n v="1.7083333333357587"/>
    <s v="Team1"/>
    <s v="Mid"/>
    <s v="Morning"/>
  </r>
  <r>
    <s v="T04761"/>
    <s v="C1604"/>
    <x v="3"/>
    <x v="2"/>
    <d v="2026-02-05T18:04:00"/>
    <d v="2026-02-08T06:04:00"/>
    <x v="10"/>
    <x v="2"/>
    <s v="No"/>
    <n v="4"/>
    <s v="No"/>
    <n v="60"/>
    <s v="Yes"/>
    <x v="0"/>
    <n v="2.5"/>
    <s v="Team1"/>
    <s v="Senior"/>
    <s v="Night"/>
  </r>
  <r>
    <s v="T04762"/>
    <s v="C0687"/>
    <x v="3"/>
    <x v="2"/>
    <d v="2026-03-10T12:06:00"/>
    <d v="2026-03-11T10:06:00"/>
    <x v="40"/>
    <x v="0"/>
    <s v="No"/>
    <n v="4"/>
    <s v="Yes"/>
    <n v="21.999999999941792"/>
    <s v="No"/>
    <x v="1"/>
    <n v="0.91666666666424135"/>
    <s v="Team4"/>
    <s v="Senior"/>
    <s v="Morning"/>
  </r>
  <r>
    <s v="T04763"/>
    <s v="C4045"/>
    <x v="0"/>
    <x v="0"/>
    <d v="2026-01-23T01:04:00"/>
    <d v="2026-01-23T11:04:00"/>
    <x v="22"/>
    <x v="1"/>
    <s v="Yes"/>
    <n v="3"/>
    <s v="No"/>
    <n v="9.9999999999417923"/>
    <s v="No"/>
    <x v="2"/>
    <n v="0.41666666666424135"/>
    <s v="Team4"/>
    <s v="Junior"/>
    <s v="Morning"/>
  </r>
  <r>
    <s v="T04764"/>
    <s v="C1468"/>
    <x v="0"/>
    <x v="1"/>
    <d v="2026-02-02T19:41:00"/>
    <d v="2026-02-05T11:41:00"/>
    <x v="5"/>
    <x v="1"/>
    <s v="No"/>
    <n v="4"/>
    <s v="No"/>
    <n v="63.999999999941792"/>
    <s v="Yes"/>
    <x v="0"/>
    <n v="2.6666666666642413"/>
    <s v="Team1"/>
    <s v="Senior"/>
    <s v="Evening"/>
  </r>
  <r>
    <s v="T04765"/>
    <s v="C1622"/>
    <x v="2"/>
    <x v="0"/>
    <d v="2026-01-29T11:17:00"/>
    <d v="2026-01-29T17:17:00"/>
    <x v="10"/>
    <x v="0"/>
    <s v="No"/>
    <n v="4"/>
    <s v="Yes"/>
    <n v="6"/>
    <s v="No"/>
    <x v="2"/>
    <n v="0.25"/>
    <s v="Team1"/>
    <s v="Senior"/>
    <s v="Night"/>
  </r>
  <r>
    <s v="T04766"/>
    <s v="C4013"/>
    <x v="3"/>
    <x v="1"/>
    <d v="2026-03-04T16:37:00"/>
    <d v="2026-03-06T19:37:00"/>
    <x v="11"/>
    <x v="0"/>
    <s v="No"/>
    <n v="4"/>
    <s v="Yes"/>
    <n v="51"/>
    <s v="Yes"/>
    <x v="1"/>
    <n v="2.125"/>
    <s v="Team3"/>
    <s v="Senior"/>
    <s v="Night"/>
  </r>
  <r>
    <s v="T04767"/>
    <s v="C0799"/>
    <x v="2"/>
    <x v="0"/>
    <d v="2026-03-01T07:38:00"/>
    <d v="2026-03-01T14:38:00"/>
    <x v="1"/>
    <x v="1"/>
    <s v="No"/>
    <n v="3"/>
    <s v="No"/>
    <n v="6.9999999999417923"/>
    <s v="No"/>
    <x v="1"/>
    <n v="0.29166666666424135"/>
    <s v="Team4"/>
    <s v="Senior"/>
    <s v="Evening"/>
  </r>
  <r>
    <s v="T04768"/>
    <s v="C1053"/>
    <x v="3"/>
    <x v="1"/>
    <d v="2026-02-23T14:02:00"/>
    <d v="2026-02-24T18:02:00"/>
    <x v="16"/>
    <x v="0"/>
    <s v="No"/>
    <n v="3"/>
    <s v="Yes"/>
    <n v="27.999999999941792"/>
    <s v="No"/>
    <x v="0"/>
    <n v="1.1666666666642413"/>
    <s v="Team3"/>
    <s v="Junior"/>
    <s v="Evening"/>
  </r>
  <r>
    <s v="T04769"/>
    <s v="C2383"/>
    <x v="1"/>
    <x v="1"/>
    <d v="2026-03-13T07:52:00"/>
    <d v="2026-03-14T09:52:00"/>
    <x v="22"/>
    <x v="0"/>
    <s v="No"/>
    <n v="5"/>
    <s v="Yes"/>
    <n v="26.000000000058208"/>
    <s v="No"/>
    <x v="1"/>
    <n v="1.0833333333357587"/>
    <s v="Team4"/>
    <s v="Junior"/>
    <s v="Morning"/>
  </r>
  <r>
    <s v="T04770"/>
    <s v="C1317"/>
    <x v="3"/>
    <x v="1"/>
    <d v="2026-03-17T05:27:00"/>
    <d v="2026-03-18T23:27:00"/>
    <x v="14"/>
    <x v="0"/>
    <s v="No"/>
    <n v="4"/>
    <s v="Yes"/>
    <n v="42"/>
    <s v="No"/>
    <x v="1"/>
    <n v="1.75"/>
    <s v="Team4"/>
    <s v="Senior"/>
    <s v="Night"/>
  </r>
  <r>
    <s v="T04771"/>
    <s v="C1974"/>
    <x v="0"/>
    <x v="1"/>
    <d v="2026-02-20T04:40:00"/>
    <d v="2026-02-22T20:40:00"/>
    <x v="44"/>
    <x v="0"/>
    <s v="No"/>
    <n v="5"/>
    <s v="Yes"/>
    <n v="63.999999999941792"/>
    <s v="Yes"/>
    <x v="0"/>
    <n v="2.6666666666642413"/>
    <s v="Team3"/>
    <s v="Senior"/>
    <s v="Evening"/>
  </r>
  <r>
    <s v="T04772"/>
    <s v="C4114"/>
    <x v="1"/>
    <x v="1"/>
    <d v="2026-01-14T01:01:00"/>
    <d v="2026-01-16T08:01:00"/>
    <x v="27"/>
    <x v="0"/>
    <s v="No"/>
    <n v="5"/>
    <s v="Yes"/>
    <n v="54.999999999941792"/>
    <s v="Yes"/>
    <x v="2"/>
    <n v="2.2916666666642413"/>
    <s v="Team1"/>
    <s v="Junior"/>
    <s v="Morning"/>
  </r>
  <r>
    <s v="T04773"/>
    <s v="C0920"/>
    <x v="0"/>
    <x v="1"/>
    <d v="2026-01-11T09:32:00"/>
    <d v="2026-01-13T09:32:00"/>
    <x v="0"/>
    <x v="0"/>
    <s v="No"/>
    <n v="3"/>
    <s v="Yes"/>
    <n v="48"/>
    <s v="No"/>
    <x v="2"/>
    <n v="2"/>
    <s v="Team1"/>
    <s v="Senior"/>
    <s v="Morning"/>
  </r>
  <r>
    <s v="T04774"/>
    <s v="C3623"/>
    <x v="2"/>
    <x v="1"/>
    <d v="2026-03-02T15:00:00"/>
    <d v="2026-03-03T23:00:00"/>
    <x v="28"/>
    <x v="1"/>
    <s v="No"/>
    <n v="3"/>
    <s v="No"/>
    <n v="32.000000000058208"/>
    <s v="No"/>
    <x v="1"/>
    <n v="1.3333333333357587"/>
    <s v="Team3"/>
    <s v="Mid"/>
    <s v="Night"/>
  </r>
  <r>
    <s v="T04775"/>
    <s v="C3963"/>
    <x v="1"/>
    <x v="2"/>
    <d v="2026-01-29T05:38:00"/>
    <d v="2026-01-30T17:38:00"/>
    <x v="34"/>
    <x v="0"/>
    <s v="No"/>
    <n v="5"/>
    <s v="Yes"/>
    <n v="36"/>
    <s v="No"/>
    <x v="2"/>
    <n v="1.5"/>
    <s v="Team3"/>
    <s v="Senior"/>
    <s v="Night"/>
  </r>
  <r>
    <s v="T04776"/>
    <s v="C0193"/>
    <x v="4"/>
    <x v="0"/>
    <d v="2026-02-16T10:23:00"/>
    <d v="2026-02-17T16:23:00"/>
    <x v="34"/>
    <x v="1"/>
    <s v="Yes"/>
    <n v="2"/>
    <s v="No"/>
    <n v="30"/>
    <s v="No"/>
    <x v="0"/>
    <n v="1.25"/>
    <s v="Team3"/>
    <s v="Senior"/>
    <s v="Night"/>
  </r>
  <r>
    <s v="T04777"/>
    <s v="C2095"/>
    <x v="0"/>
    <x v="2"/>
    <d v="2026-01-23T10:32:00"/>
    <d v="2026-01-27T09:32:00"/>
    <x v="21"/>
    <x v="0"/>
    <s v="No"/>
    <n v="3"/>
    <s v="Yes"/>
    <n v="95.000000000058208"/>
    <s v="Yes"/>
    <x v="2"/>
    <n v="3.9583333333357587"/>
    <s v="Team4"/>
    <s v="Senior"/>
    <s v="Night"/>
  </r>
  <r>
    <s v="T04778"/>
    <s v="C3835"/>
    <x v="3"/>
    <x v="0"/>
    <d v="2026-02-08T19:52:00"/>
    <d v="2026-02-09T02:52:00"/>
    <x v="20"/>
    <x v="0"/>
    <s v="No"/>
    <n v="5"/>
    <s v="Yes"/>
    <n v="6.9999999999417923"/>
    <s v="No"/>
    <x v="0"/>
    <n v="0.29166666666424135"/>
    <s v="Team4"/>
    <s v="Junior"/>
    <s v="Evening"/>
  </r>
  <r>
    <s v="T04779"/>
    <s v="C4144"/>
    <x v="0"/>
    <x v="2"/>
    <d v="2026-03-16T05:50:00"/>
    <d v="2026-03-16T17:50:00"/>
    <x v="43"/>
    <x v="0"/>
    <s v="No"/>
    <n v="4"/>
    <s v="Yes"/>
    <n v="12"/>
    <s v="No"/>
    <x v="1"/>
    <n v="0.5"/>
    <s v="Team1"/>
    <s v="Mid"/>
    <s v="Morning"/>
  </r>
  <r>
    <s v="T04780"/>
    <s v="C0445"/>
    <x v="3"/>
    <x v="0"/>
    <d v="2026-02-08T22:14:00"/>
    <d v="2026-02-10T01:14:00"/>
    <x v="24"/>
    <x v="0"/>
    <s v="No"/>
    <n v="3"/>
    <s v="Yes"/>
    <n v="27"/>
    <s v="No"/>
    <x v="0"/>
    <n v="1.125"/>
    <s v="Team4"/>
    <s v="Mid"/>
    <s v="Night"/>
  </r>
  <r>
    <s v="T04781"/>
    <s v="C1364"/>
    <x v="0"/>
    <x v="1"/>
    <d v="2026-03-07T05:43:00"/>
    <d v="2026-03-09T12:43:00"/>
    <x v="6"/>
    <x v="0"/>
    <s v="No"/>
    <n v="3"/>
    <s v="Yes"/>
    <n v="55.000000000116415"/>
    <s v="Yes"/>
    <x v="1"/>
    <n v="2.2916666666715173"/>
    <s v="Team3"/>
    <s v="Mid"/>
    <s v="Night"/>
  </r>
  <r>
    <s v="T04782"/>
    <s v="C2448"/>
    <x v="1"/>
    <x v="2"/>
    <d v="2026-02-10T00:50:00"/>
    <d v="2026-02-11T21:50:00"/>
    <x v="37"/>
    <x v="0"/>
    <s v="No"/>
    <n v="4"/>
    <s v="Yes"/>
    <n v="45"/>
    <s v="No"/>
    <x v="0"/>
    <n v="1.875"/>
    <s v="Team5"/>
    <s v="Junior"/>
    <s v="Evening"/>
  </r>
  <r>
    <s v="T04783"/>
    <s v="C2599"/>
    <x v="4"/>
    <x v="1"/>
    <d v="2026-02-20T08:54:00"/>
    <d v="2026-02-22T07:54:00"/>
    <x v="24"/>
    <x v="1"/>
    <s v="No"/>
    <n v="4"/>
    <s v="No"/>
    <n v="47.000000000058208"/>
    <s v="No"/>
    <x v="0"/>
    <n v="1.9583333333357587"/>
    <s v="Team4"/>
    <s v="Mid"/>
    <s v="Night"/>
  </r>
  <r>
    <s v="T04784"/>
    <s v="C3935"/>
    <x v="1"/>
    <x v="0"/>
    <d v="2026-03-19T23:13:00"/>
    <d v="2026-03-21T20:13:00"/>
    <x v="4"/>
    <x v="0"/>
    <s v="No"/>
    <n v="5"/>
    <s v="Yes"/>
    <n v="45"/>
    <s v="No"/>
    <x v="1"/>
    <n v="1.875"/>
    <s v="Team5"/>
    <s v="Senior"/>
    <s v="Evening"/>
  </r>
  <r>
    <s v="T04785"/>
    <s v="C3055"/>
    <x v="2"/>
    <x v="2"/>
    <d v="2026-03-27T15:59:00"/>
    <d v="2026-03-30T12:59:00"/>
    <x v="2"/>
    <x v="0"/>
    <s v="No"/>
    <n v="5"/>
    <s v="Yes"/>
    <n v="69"/>
    <s v="Yes"/>
    <x v="1"/>
    <n v="2.875"/>
    <s v="Team3"/>
    <s v="Senior"/>
    <s v="Evening"/>
  </r>
  <r>
    <s v="T04786"/>
    <s v="C0185"/>
    <x v="3"/>
    <x v="0"/>
    <d v="2026-01-17T05:58:00"/>
    <d v="2026-01-18T09:58:00"/>
    <x v="18"/>
    <x v="0"/>
    <s v="No"/>
    <n v="5"/>
    <s v="Yes"/>
    <n v="27.999999999941792"/>
    <s v="No"/>
    <x v="2"/>
    <n v="1.1666666666642413"/>
    <s v="Team1"/>
    <s v="Mid"/>
    <s v="Morning"/>
  </r>
  <r>
    <s v="T04787"/>
    <s v="C3645"/>
    <x v="1"/>
    <x v="2"/>
    <d v="2026-01-21T19:07:00"/>
    <d v="2026-01-22T20:07:00"/>
    <x v="40"/>
    <x v="0"/>
    <s v="No"/>
    <n v="5"/>
    <s v="Yes"/>
    <n v="24.999999999941792"/>
    <s v="No"/>
    <x v="2"/>
    <n v="1.0416666666642413"/>
    <s v="Team4"/>
    <s v="Senior"/>
    <s v="Morning"/>
  </r>
  <r>
    <s v="T04788"/>
    <s v="C0389"/>
    <x v="3"/>
    <x v="0"/>
    <d v="2026-02-11T19:15:00"/>
    <d v="2026-02-12T02:15:00"/>
    <x v="17"/>
    <x v="0"/>
    <s v="No"/>
    <n v="3"/>
    <s v="Yes"/>
    <n v="6.9999999999417923"/>
    <s v="No"/>
    <x v="0"/>
    <n v="0.29166666666424135"/>
    <s v="Team2"/>
    <s v="Junior"/>
    <s v="Night"/>
  </r>
  <r>
    <s v="T04789"/>
    <s v="C1260"/>
    <x v="4"/>
    <x v="0"/>
    <d v="2026-01-05T22:42:00"/>
    <d v="2026-01-07T05:42:00"/>
    <x v="19"/>
    <x v="0"/>
    <s v="Yes"/>
    <n v="2"/>
    <s v="Yes"/>
    <n v="31.000000000116415"/>
    <s v="No"/>
    <x v="2"/>
    <n v="1.2916666666715173"/>
    <s v="Team5"/>
    <s v="Mid"/>
    <s v="Night"/>
  </r>
  <r>
    <s v="T04790"/>
    <s v="C0535"/>
    <x v="4"/>
    <x v="0"/>
    <d v="2026-02-04T05:59:00"/>
    <d v="2026-02-05T14:59:00"/>
    <x v="1"/>
    <x v="1"/>
    <s v="No"/>
    <n v="5"/>
    <s v="No"/>
    <n v="33"/>
    <s v="No"/>
    <x v="0"/>
    <n v="1.375"/>
    <s v="Team4"/>
    <s v="Senior"/>
    <s v="Evening"/>
  </r>
  <r>
    <s v="T04791"/>
    <s v="C2098"/>
    <x v="2"/>
    <x v="2"/>
    <d v="2026-02-27T21:34:00"/>
    <d v="2026-03-02T14:34:00"/>
    <x v="30"/>
    <x v="0"/>
    <s v="No"/>
    <n v="5"/>
    <s v="Yes"/>
    <n v="65.000000000058208"/>
    <s v="Yes"/>
    <x v="0"/>
    <n v="2.7083333333357587"/>
    <s v="Team4"/>
    <s v="Mid"/>
    <s v="Night"/>
  </r>
  <r>
    <s v="T04792"/>
    <s v="C0979"/>
    <x v="1"/>
    <x v="2"/>
    <d v="2026-03-01T16:38:00"/>
    <d v="2026-03-02T16:38:00"/>
    <x v="8"/>
    <x v="0"/>
    <s v="No"/>
    <n v="5"/>
    <s v="Yes"/>
    <n v="24"/>
    <s v="No"/>
    <x v="1"/>
    <n v="1"/>
    <s v="Team5"/>
    <s v="Senior"/>
    <s v="Morning"/>
  </r>
  <r>
    <s v="T04793"/>
    <s v="C2457"/>
    <x v="0"/>
    <x v="2"/>
    <d v="2026-01-08T00:53:00"/>
    <d v="2026-01-09T21:53:00"/>
    <x v="31"/>
    <x v="1"/>
    <s v="No"/>
    <n v="4"/>
    <s v="No"/>
    <n v="45"/>
    <s v="No"/>
    <x v="2"/>
    <n v="1.875"/>
    <s v="Team4"/>
    <s v="Senior"/>
    <s v="Evening"/>
  </r>
  <r>
    <s v="T04794"/>
    <s v="C4199"/>
    <x v="4"/>
    <x v="0"/>
    <d v="2026-01-11T18:57:00"/>
    <d v="2026-01-12T16:57:00"/>
    <x v="37"/>
    <x v="0"/>
    <s v="No"/>
    <n v="4"/>
    <s v="Yes"/>
    <n v="22.000000000116415"/>
    <s v="No"/>
    <x v="2"/>
    <n v="0.91666666667151731"/>
    <s v="Team5"/>
    <s v="Junior"/>
    <s v="Evening"/>
  </r>
  <r>
    <s v="T04795"/>
    <s v="C2582"/>
    <x v="0"/>
    <x v="1"/>
    <d v="2026-01-12T21:16:00"/>
    <d v="2026-01-14T01:16:00"/>
    <x v="15"/>
    <x v="0"/>
    <s v="No"/>
    <n v="5"/>
    <s v="Yes"/>
    <n v="27.999999999941792"/>
    <s v="No"/>
    <x v="2"/>
    <n v="1.1666666666642413"/>
    <s v="Team5"/>
    <s v="Junior"/>
    <s v="Evening"/>
  </r>
  <r>
    <s v="T04796"/>
    <s v="C4487"/>
    <x v="3"/>
    <x v="0"/>
    <d v="2026-01-15T10:36:00"/>
    <d v="2026-01-16T01:36:00"/>
    <x v="49"/>
    <x v="1"/>
    <s v="Yes"/>
    <n v="4"/>
    <s v="No"/>
    <n v="15"/>
    <s v="No"/>
    <x v="2"/>
    <n v="0.625"/>
    <s v="Team5"/>
    <s v="Mid"/>
    <s v="Evening"/>
  </r>
  <r>
    <s v="T04797"/>
    <s v="C3781"/>
    <x v="1"/>
    <x v="2"/>
    <d v="2026-01-07T08:07:00"/>
    <d v="2026-01-09T20:07:00"/>
    <x v="48"/>
    <x v="0"/>
    <s v="No"/>
    <n v="4"/>
    <s v="Yes"/>
    <n v="60"/>
    <s v="Yes"/>
    <x v="2"/>
    <n v="2.5"/>
    <s v="Team1"/>
    <s v="Mid"/>
    <s v="Morning"/>
  </r>
  <r>
    <s v="T04798"/>
    <s v="C0392"/>
    <x v="2"/>
    <x v="1"/>
    <d v="2026-02-08T17:08:00"/>
    <d v="2026-02-10T20:08:00"/>
    <x v="40"/>
    <x v="1"/>
    <s v="No"/>
    <n v="4"/>
    <s v="No"/>
    <n v="51"/>
    <s v="Yes"/>
    <x v="0"/>
    <n v="2.125"/>
    <s v="Team4"/>
    <s v="Senior"/>
    <s v="Morning"/>
  </r>
  <r>
    <s v="T04799"/>
    <s v="C3586"/>
    <x v="2"/>
    <x v="2"/>
    <d v="2026-02-27T07:29:00"/>
    <d v="2026-02-28T11:29:00"/>
    <x v="25"/>
    <x v="0"/>
    <s v="No"/>
    <n v="3"/>
    <s v="Yes"/>
    <n v="28.000000000116415"/>
    <s v="No"/>
    <x v="0"/>
    <n v="1.1666666666715173"/>
    <s v="Team4"/>
    <s v="Junior"/>
    <s v="Night"/>
  </r>
  <r>
    <s v="T04800"/>
    <s v="C1018"/>
    <x v="2"/>
    <x v="2"/>
    <d v="2026-01-28T13:13:00"/>
    <d v="2026-01-31T22:13:00"/>
    <x v="23"/>
    <x v="0"/>
    <s v="No"/>
    <n v="4"/>
    <s v="Yes"/>
    <n v="81"/>
    <s v="Yes"/>
    <x v="2"/>
    <n v="3.375"/>
    <s v="Team1"/>
    <s v="Junior"/>
    <s v="Morning"/>
  </r>
  <r>
    <s v="T04801"/>
    <s v="C2052"/>
    <x v="2"/>
    <x v="0"/>
    <d v="2026-03-07T16:33:00"/>
    <d v="2026-03-08T07:33:00"/>
    <x v="31"/>
    <x v="0"/>
    <s v="No"/>
    <n v="4"/>
    <s v="Yes"/>
    <n v="15"/>
    <s v="No"/>
    <x v="1"/>
    <n v="0.625"/>
    <s v="Team4"/>
    <s v="Senior"/>
    <s v="Evening"/>
  </r>
  <r>
    <s v="T04802"/>
    <s v="C0798"/>
    <x v="3"/>
    <x v="1"/>
    <d v="2026-03-22T10:16:00"/>
    <d v="2026-03-23T22:16:00"/>
    <x v="27"/>
    <x v="0"/>
    <s v="No"/>
    <n v="4"/>
    <s v="Yes"/>
    <n v="36"/>
    <s v="No"/>
    <x v="1"/>
    <n v="1.5"/>
    <s v="Team1"/>
    <s v="Junior"/>
    <s v="Morning"/>
  </r>
  <r>
    <s v="T04803"/>
    <s v="C3124"/>
    <x v="1"/>
    <x v="2"/>
    <d v="2026-01-05T13:37:00"/>
    <d v="2026-01-06T22:37:00"/>
    <x v="29"/>
    <x v="0"/>
    <s v="No"/>
    <n v="5"/>
    <s v="Yes"/>
    <n v="33"/>
    <s v="No"/>
    <x v="2"/>
    <n v="1.375"/>
    <s v="Team3"/>
    <s v="Mid"/>
    <s v="Evening"/>
  </r>
  <r>
    <s v="T04804"/>
    <s v="C4026"/>
    <x v="1"/>
    <x v="2"/>
    <d v="2026-01-24T19:49:00"/>
    <d v="2026-01-27T09:49:00"/>
    <x v="21"/>
    <x v="0"/>
    <s v="No"/>
    <n v="3"/>
    <s v="Yes"/>
    <n v="62.000000000058208"/>
    <s v="Yes"/>
    <x v="2"/>
    <n v="2.5833333333357587"/>
    <s v="Team4"/>
    <s v="Senior"/>
    <s v="Night"/>
  </r>
  <r>
    <s v="T04805"/>
    <s v="C0870"/>
    <x v="0"/>
    <x v="1"/>
    <d v="2026-02-20T06:50:00"/>
    <d v="2026-02-22T16:50:00"/>
    <x v="8"/>
    <x v="0"/>
    <s v="No"/>
    <n v="4"/>
    <s v="Yes"/>
    <n v="58.000000000116415"/>
    <s v="Yes"/>
    <x v="0"/>
    <n v="2.4166666666715173"/>
    <s v="Team5"/>
    <s v="Senior"/>
    <s v="Morning"/>
  </r>
  <r>
    <s v="T04806"/>
    <s v="C4050"/>
    <x v="2"/>
    <x v="2"/>
    <d v="2026-03-01T06:13:00"/>
    <d v="2026-03-04T02:13:00"/>
    <x v="7"/>
    <x v="1"/>
    <s v="No"/>
    <n v="4"/>
    <s v="No"/>
    <n v="68.000000000058208"/>
    <s v="Yes"/>
    <x v="1"/>
    <n v="2.8333333333357587"/>
    <s v="Team2"/>
    <s v="Junior"/>
    <s v="Night"/>
  </r>
  <r>
    <s v="T04807"/>
    <s v="C1963"/>
    <x v="0"/>
    <x v="0"/>
    <d v="2026-02-27T23:04:00"/>
    <d v="2026-02-28T02:04:00"/>
    <x v="20"/>
    <x v="0"/>
    <s v="No"/>
    <n v="3"/>
    <s v="Yes"/>
    <n v="3"/>
    <s v="No"/>
    <x v="0"/>
    <n v="0.125"/>
    <s v="Team4"/>
    <s v="Junior"/>
    <s v="Evening"/>
  </r>
  <r>
    <s v="T04808"/>
    <s v="C2238"/>
    <x v="0"/>
    <x v="2"/>
    <d v="2026-01-07T00:05:00"/>
    <d v="2026-01-07T07:05:00"/>
    <x v="21"/>
    <x v="0"/>
    <s v="No"/>
    <n v="3"/>
    <s v="Yes"/>
    <n v="7.0000000001164153"/>
    <s v="No"/>
    <x v="2"/>
    <n v="0.29166666667151731"/>
    <s v="Team4"/>
    <s v="Senior"/>
    <s v="Night"/>
  </r>
  <r>
    <s v="T04809"/>
    <s v="C2947"/>
    <x v="1"/>
    <x v="2"/>
    <d v="2026-01-28T00:56:00"/>
    <d v="2026-01-31T17:56:00"/>
    <x v="2"/>
    <x v="0"/>
    <s v="No"/>
    <n v="3"/>
    <s v="Yes"/>
    <n v="88.999999999883585"/>
    <s v="Yes"/>
    <x v="2"/>
    <n v="3.7083333333284827"/>
    <s v="Team3"/>
    <s v="Senior"/>
    <s v="Evening"/>
  </r>
  <r>
    <s v="T04810"/>
    <s v="C3024"/>
    <x v="3"/>
    <x v="1"/>
    <d v="2026-02-12T15:01:00"/>
    <d v="2026-02-15T11:01:00"/>
    <x v="31"/>
    <x v="0"/>
    <s v="No"/>
    <n v="3"/>
    <s v="Yes"/>
    <n v="67.999999999883585"/>
    <s v="Yes"/>
    <x v="0"/>
    <n v="2.8333333333284827"/>
    <s v="Team4"/>
    <s v="Senior"/>
    <s v="Evening"/>
  </r>
  <r>
    <s v="T04811"/>
    <s v="C2257"/>
    <x v="4"/>
    <x v="2"/>
    <d v="2026-01-16T17:13:00"/>
    <d v="2026-01-17T19:13:00"/>
    <x v="10"/>
    <x v="1"/>
    <s v="No"/>
    <n v="5"/>
    <s v="No"/>
    <n v="25.999999999883585"/>
    <s v="No"/>
    <x v="2"/>
    <n v="1.0833333333284827"/>
    <s v="Team1"/>
    <s v="Senior"/>
    <s v="Night"/>
  </r>
  <r>
    <s v="T04812"/>
    <s v="C3547"/>
    <x v="3"/>
    <x v="0"/>
    <d v="2026-03-17T17:34:00"/>
    <d v="2026-03-19T16:34:00"/>
    <x v="41"/>
    <x v="1"/>
    <s v="No"/>
    <n v="4"/>
    <s v="No"/>
    <n v="47.000000000058208"/>
    <s v="No"/>
    <x v="1"/>
    <n v="1.9583333333357587"/>
    <s v="Team5"/>
    <s v="Senior"/>
    <s v="Night"/>
  </r>
  <r>
    <s v="T04813"/>
    <s v="C2008"/>
    <x v="0"/>
    <x v="0"/>
    <d v="2026-01-05T05:55:00"/>
    <d v="2026-01-06T05:55:00"/>
    <x v="35"/>
    <x v="1"/>
    <s v="No"/>
    <n v="3"/>
    <s v="No"/>
    <n v="24"/>
    <s v="No"/>
    <x v="2"/>
    <n v="1"/>
    <s v="Team1"/>
    <s v="Senior"/>
    <s v="Night"/>
  </r>
  <r>
    <s v="T04814"/>
    <s v="C1414"/>
    <x v="4"/>
    <x v="2"/>
    <d v="2026-03-16T10:31:00"/>
    <d v="2026-03-19T21:31:00"/>
    <x v="2"/>
    <x v="0"/>
    <s v="No"/>
    <n v="2"/>
    <s v="Yes"/>
    <n v="82.999999999883585"/>
    <s v="Yes"/>
    <x v="1"/>
    <n v="3.4583333333284827"/>
    <s v="Team3"/>
    <s v="Senior"/>
    <s v="Evening"/>
  </r>
  <r>
    <s v="T04815"/>
    <s v="C3078"/>
    <x v="0"/>
    <x v="2"/>
    <d v="2026-03-09T09:19:00"/>
    <d v="2026-03-12T06:19:00"/>
    <x v="20"/>
    <x v="0"/>
    <s v="No"/>
    <n v="3"/>
    <s v="Yes"/>
    <n v="69"/>
    <s v="Yes"/>
    <x v="1"/>
    <n v="2.875"/>
    <s v="Team4"/>
    <s v="Junior"/>
    <s v="Evening"/>
  </r>
  <r>
    <s v="T04816"/>
    <s v="C0239"/>
    <x v="0"/>
    <x v="2"/>
    <d v="2026-02-03T19:56:00"/>
    <d v="2026-02-06T06:56:00"/>
    <x v="23"/>
    <x v="0"/>
    <s v="No"/>
    <n v="4"/>
    <s v="Yes"/>
    <n v="59.000000000058208"/>
    <s v="Yes"/>
    <x v="0"/>
    <n v="2.4583333333357587"/>
    <s v="Team1"/>
    <s v="Junior"/>
    <s v="Morning"/>
  </r>
  <r>
    <s v="T04817"/>
    <s v="C3246"/>
    <x v="1"/>
    <x v="2"/>
    <d v="2026-02-07T10:50:00"/>
    <d v="2026-02-08T05:50:00"/>
    <x v="12"/>
    <x v="0"/>
    <s v="No"/>
    <n v="5"/>
    <s v="Yes"/>
    <n v="18.999999999941792"/>
    <s v="No"/>
    <x v="0"/>
    <n v="0.79166666666424135"/>
    <s v="Team1"/>
    <s v="Junior"/>
    <s v="Morning"/>
  </r>
  <r>
    <s v="T04818"/>
    <s v="C2118"/>
    <x v="1"/>
    <x v="2"/>
    <d v="2026-01-17T04:23:00"/>
    <d v="2026-01-20T00:23:00"/>
    <x v="23"/>
    <x v="0"/>
    <s v="No"/>
    <n v="4"/>
    <s v="Yes"/>
    <n v="68.000000000058208"/>
    <s v="Yes"/>
    <x v="2"/>
    <n v="2.8333333333357587"/>
    <s v="Team1"/>
    <s v="Junior"/>
    <s v="Morning"/>
  </r>
  <r>
    <s v="T04819"/>
    <s v="C3660"/>
    <x v="1"/>
    <x v="0"/>
    <d v="2026-03-04T21:21:00"/>
    <d v="2026-03-06T00:21:00"/>
    <x v="9"/>
    <x v="0"/>
    <s v="Yes"/>
    <n v="4"/>
    <s v="Yes"/>
    <n v="27"/>
    <s v="No"/>
    <x v="1"/>
    <n v="1.125"/>
    <s v="Team1"/>
    <s v="Junior"/>
    <s v="Night"/>
  </r>
  <r>
    <s v="T04820"/>
    <s v="C3968"/>
    <x v="0"/>
    <x v="1"/>
    <d v="2026-01-24T05:38:00"/>
    <d v="2026-01-25T14:38:00"/>
    <x v="7"/>
    <x v="0"/>
    <s v="No"/>
    <n v="4"/>
    <s v="Yes"/>
    <n v="33"/>
    <s v="No"/>
    <x v="2"/>
    <n v="1.375"/>
    <s v="Team2"/>
    <s v="Junior"/>
    <s v="Night"/>
  </r>
  <r>
    <s v="T04821"/>
    <s v="C2932"/>
    <x v="2"/>
    <x v="0"/>
    <d v="2026-03-07T11:25:00"/>
    <d v="2026-03-08T15:25:00"/>
    <x v="1"/>
    <x v="0"/>
    <s v="No"/>
    <n v="4"/>
    <s v="Yes"/>
    <n v="27.999999999941792"/>
    <s v="No"/>
    <x v="1"/>
    <n v="1.1666666666642413"/>
    <s v="Team4"/>
    <s v="Senior"/>
    <s v="Evening"/>
  </r>
  <r>
    <s v="T04822"/>
    <s v="C3601"/>
    <x v="3"/>
    <x v="2"/>
    <d v="2026-02-19T10:14:00"/>
    <d v="2026-02-21T19:14:00"/>
    <x v="0"/>
    <x v="0"/>
    <s v="No"/>
    <n v="4"/>
    <s v="Yes"/>
    <n v="57"/>
    <s v="Yes"/>
    <x v="0"/>
    <n v="2.375"/>
    <s v="Team1"/>
    <s v="Senior"/>
    <s v="Morning"/>
  </r>
  <r>
    <s v="T04823"/>
    <s v="C3521"/>
    <x v="2"/>
    <x v="0"/>
    <d v="2026-02-09T12:05:00"/>
    <d v="2026-02-10T18:05:00"/>
    <x v="13"/>
    <x v="0"/>
    <s v="Yes"/>
    <n v="2"/>
    <s v="Yes"/>
    <n v="30"/>
    <s v="No"/>
    <x v="0"/>
    <n v="1.25"/>
    <s v="Team5"/>
    <s v="Junior"/>
    <s v="Evening"/>
  </r>
  <r>
    <s v="T04824"/>
    <s v="C1286"/>
    <x v="2"/>
    <x v="0"/>
    <d v="2026-03-01T19:32:00"/>
    <d v="2026-03-02T03:32:00"/>
    <x v="9"/>
    <x v="0"/>
    <s v="No"/>
    <n v="5"/>
    <s v="Yes"/>
    <n v="8.0000000000582077"/>
    <s v="No"/>
    <x v="1"/>
    <n v="0.33333333333575865"/>
    <s v="Team1"/>
    <s v="Junior"/>
    <s v="Night"/>
  </r>
  <r>
    <s v="T04825"/>
    <s v="C3723"/>
    <x v="0"/>
    <x v="0"/>
    <d v="2026-03-07T18:04:00"/>
    <d v="2026-03-09T08:04:00"/>
    <x v="29"/>
    <x v="0"/>
    <s v="No"/>
    <n v="4"/>
    <s v="Yes"/>
    <n v="37.999999999883585"/>
    <s v="No"/>
    <x v="1"/>
    <n v="1.5833333333284827"/>
    <s v="Team3"/>
    <s v="Mid"/>
    <s v="Evening"/>
  </r>
  <r>
    <s v="T04826"/>
    <s v="C3758"/>
    <x v="4"/>
    <x v="2"/>
    <d v="2026-01-31T16:51:00"/>
    <d v="2026-02-04T13:51:00"/>
    <x v="34"/>
    <x v="0"/>
    <s v="No"/>
    <n v="4"/>
    <s v="Yes"/>
    <n v="93"/>
    <s v="Yes"/>
    <x v="2"/>
    <n v="3.875"/>
    <s v="Team3"/>
    <s v="Senior"/>
    <s v="Night"/>
  </r>
  <r>
    <s v="T04827"/>
    <s v="C2521"/>
    <x v="3"/>
    <x v="1"/>
    <d v="2026-01-21T20:58:00"/>
    <d v="2026-01-23T16:58:00"/>
    <x v="46"/>
    <x v="0"/>
    <s v="No"/>
    <n v="4"/>
    <s v="Yes"/>
    <n v="43.999999999883585"/>
    <s v="No"/>
    <x v="2"/>
    <n v="1.8333333333284827"/>
    <s v="Team5"/>
    <s v="Senior"/>
    <s v="Evening"/>
  </r>
  <r>
    <s v="T04828"/>
    <s v="C0663"/>
    <x v="1"/>
    <x v="0"/>
    <d v="2026-02-21T11:22:00"/>
    <d v="2026-02-22T10:22:00"/>
    <x v="37"/>
    <x v="1"/>
    <s v="No"/>
    <n v="4"/>
    <s v="No"/>
    <n v="22.999999999883585"/>
    <s v="No"/>
    <x v="0"/>
    <n v="0.95833333332848269"/>
    <s v="Team5"/>
    <s v="Junior"/>
    <s v="Evening"/>
  </r>
  <r>
    <s v="T04829"/>
    <s v="C3476"/>
    <x v="0"/>
    <x v="2"/>
    <d v="2026-01-14T02:23:00"/>
    <d v="2026-01-16T09:23:00"/>
    <x v="46"/>
    <x v="0"/>
    <s v="No"/>
    <n v="5"/>
    <s v="Yes"/>
    <n v="54.999999999941792"/>
    <s v="Yes"/>
    <x v="2"/>
    <n v="2.2916666666642413"/>
    <s v="Team5"/>
    <s v="Senior"/>
    <s v="Evening"/>
  </r>
  <r>
    <s v="T04830"/>
    <s v="C0322"/>
    <x v="0"/>
    <x v="1"/>
    <d v="2026-01-18T00:19:00"/>
    <d v="2026-01-18T06:19:00"/>
    <x v="37"/>
    <x v="0"/>
    <s v="No"/>
    <n v="5"/>
    <s v="Yes"/>
    <n v="6"/>
    <s v="No"/>
    <x v="2"/>
    <n v="0.25"/>
    <s v="Team5"/>
    <s v="Junior"/>
    <s v="Evening"/>
  </r>
  <r>
    <s v="T04831"/>
    <s v="C4238"/>
    <x v="3"/>
    <x v="0"/>
    <d v="2026-02-23T00:09:00"/>
    <d v="2026-02-23T22:09:00"/>
    <x v="27"/>
    <x v="0"/>
    <s v="No"/>
    <n v="3"/>
    <s v="Yes"/>
    <n v="22.000000000116415"/>
    <s v="No"/>
    <x v="0"/>
    <n v="0.91666666667151731"/>
    <s v="Team1"/>
    <s v="Junior"/>
    <s v="Morning"/>
  </r>
  <r>
    <s v="T04832"/>
    <s v="C1041"/>
    <x v="3"/>
    <x v="0"/>
    <d v="2026-02-22T00:38:00"/>
    <d v="2026-02-22T20:38:00"/>
    <x v="14"/>
    <x v="0"/>
    <s v="No"/>
    <n v="5"/>
    <s v="Yes"/>
    <n v="20.000000000058208"/>
    <s v="No"/>
    <x v="0"/>
    <n v="0.83333333333575865"/>
    <s v="Team4"/>
    <s v="Senior"/>
    <s v="Night"/>
  </r>
  <r>
    <s v="T04833"/>
    <s v="C2482"/>
    <x v="1"/>
    <x v="1"/>
    <d v="2026-03-13T16:52:00"/>
    <d v="2026-03-15T12:52:00"/>
    <x v="23"/>
    <x v="0"/>
    <s v="No"/>
    <n v="5"/>
    <s v="Yes"/>
    <n v="44.000000000058208"/>
    <s v="No"/>
    <x v="1"/>
    <n v="1.8333333333357587"/>
    <s v="Team1"/>
    <s v="Junior"/>
    <s v="Morning"/>
  </r>
  <r>
    <s v="T04834"/>
    <s v="C2790"/>
    <x v="2"/>
    <x v="1"/>
    <d v="2026-02-27T06:49:00"/>
    <d v="2026-02-28T19:49:00"/>
    <x v="41"/>
    <x v="1"/>
    <s v="No"/>
    <n v="5"/>
    <s v="No"/>
    <n v="36.999999999941792"/>
    <s v="No"/>
    <x v="0"/>
    <n v="1.5416666666642413"/>
    <s v="Team5"/>
    <s v="Senior"/>
    <s v="Night"/>
  </r>
  <r>
    <s v="T04835"/>
    <s v="C3829"/>
    <x v="0"/>
    <x v="1"/>
    <d v="2026-02-16T16:21:00"/>
    <d v="2026-02-18T21:21:00"/>
    <x v="4"/>
    <x v="0"/>
    <s v="No"/>
    <n v="3"/>
    <s v="Yes"/>
    <n v="52.999999999883585"/>
    <s v="Yes"/>
    <x v="0"/>
    <n v="2.2083333333284827"/>
    <s v="Team5"/>
    <s v="Senior"/>
    <s v="Evening"/>
  </r>
  <r>
    <s v="T04836"/>
    <s v="C0986"/>
    <x v="3"/>
    <x v="1"/>
    <d v="2026-03-08T06:13:00"/>
    <d v="2026-03-10T15:13:00"/>
    <x v="37"/>
    <x v="0"/>
    <s v="No"/>
    <n v="3"/>
    <s v="Yes"/>
    <n v="57"/>
    <s v="Yes"/>
    <x v="1"/>
    <n v="2.375"/>
    <s v="Team5"/>
    <s v="Junior"/>
    <s v="Evening"/>
  </r>
  <r>
    <s v="T04837"/>
    <s v="C4213"/>
    <x v="0"/>
    <x v="2"/>
    <d v="2026-02-01T11:34:00"/>
    <d v="2026-02-04T12:34:00"/>
    <x v="29"/>
    <x v="0"/>
    <s v="No"/>
    <n v="4"/>
    <s v="Yes"/>
    <n v="72.999999999941792"/>
    <s v="Yes"/>
    <x v="0"/>
    <n v="3.0416666666642413"/>
    <s v="Team3"/>
    <s v="Mid"/>
    <s v="Evening"/>
  </r>
  <r>
    <s v="T04838"/>
    <s v="C3887"/>
    <x v="2"/>
    <x v="0"/>
    <d v="2026-02-04T02:29:00"/>
    <d v="2026-02-04T19:29:00"/>
    <x v="38"/>
    <x v="0"/>
    <s v="No"/>
    <n v="3"/>
    <s v="Yes"/>
    <n v="16.999999999883585"/>
    <s v="No"/>
    <x v="0"/>
    <n v="0.70833333332848269"/>
    <s v="Team5"/>
    <s v="Senior"/>
    <s v="Evening"/>
  </r>
  <r>
    <s v="T04839"/>
    <s v="C0659"/>
    <x v="2"/>
    <x v="2"/>
    <d v="2026-02-28T18:37:00"/>
    <d v="2026-03-02T13:37:00"/>
    <x v="17"/>
    <x v="2"/>
    <s v="No"/>
    <n v="5"/>
    <s v="No"/>
    <n v="43.000000000116415"/>
    <s v="No"/>
    <x v="0"/>
    <n v="1.7916666666715173"/>
    <s v="Team2"/>
    <s v="Junior"/>
    <s v="Night"/>
  </r>
  <r>
    <s v="T04840"/>
    <s v="C3364"/>
    <x v="2"/>
    <x v="1"/>
    <d v="2026-03-12T12:55:00"/>
    <d v="2026-03-14T00:55:00"/>
    <x v="29"/>
    <x v="0"/>
    <s v="No"/>
    <n v="4"/>
    <s v="Yes"/>
    <n v="36"/>
    <s v="No"/>
    <x v="1"/>
    <n v="1.5"/>
    <s v="Team3"/>
    <s v="Mid"/>
    <s v="Evening"/>
  </r>
  <r>
    <s v="T04841"/>
    <s v="C2463"/>
    <x v="3"/>
    <x v="1"/>
    <d v="2026-01-03T00:03:00"/>
    <d v="2026-01-05T13:03:00"/>
    <x v="36"/>
    <x v="0"/>
    <s v="No"/>
    <n v="4"/>
    <s v="Yes"/>
    <n v="60.999999999941792"/>
    <s v="Yes"/>
    <x v="2"/>
    <n v="2.5416666666642413"/>
    <s v="Team1"/>
    <s v="Junior"/>
    <s v="Morning"/>
  </r>
  <r>
    <s v="T04842"/>
    <s v="C1022"/>
    <x v="2"/>
    <x v="2"/>
    <d v="2026-03-23T20:04:00"/>
    <d v="2026-03-25T20:04:00"/>
    <x v="42"/>
    <x v="0"/>
    <s v="No"/>
    <n v="5"/>
    <s v="Yes"/>
    <n v="48"/>
    <s v="No"/>
    <x v="1"/>
    <n v="2"/>
    <s v="Team1"/>
    <s v="Senior"/>
    <s v="Evening"/>
  </r>
  <r>
    <s v="T04843"/>
    <s v="C1525"/>
    <x v="2"/>
    <x v="2"/>
    <d v="2026-02-23T13:46:00"/>
    <d v="2026-02-24T07:46:00"/>
    <x v="9"/>
    <x v="0"/>
    <s v="No"/>
    <n v="4"/>
    <s v="Yes"/>
    <n v="18"/>
    <s v="No"/>
    <x v="0"/>
    <n v="0.75"/>
    <s v="Team1"/>
    <s v="Junior"/>
    <s v="Night"/>
  </r>
  <r>
    <s v="T04844"/>
    <s v="C2596"/>
    <x v="3"/>
    <x v="0"/>
    <d v="2026-01-19T21:30:00"/>
    <d v="2026-01-20T12:30:00"/>
    <x v="6"/>
    <x v="2"/>
    <s v="No"/>
    <n v="3"/>
    <s v="No"/>
    <n v="15"/>
    <s v="No"/>
    <x v="2"/>
    <n v="0.625"/>
    <s v="Team3"/>
    <s v="Mid"/>
    <s v="Night"/>
  </r>
  <r>
    <s v="T04845"/>
    <s v="C0812"/>
    <x v="0"/>
    <x v="2"/>
    <d v="2026-01-16T06:29:00"/>
    <d v="2026-01-19T17:29:00"/>
    <x v="0"/>
    <x v="0"/>
    <s v="No"/>
    <n v="4"/>
    <s v="Yes"/>
    <n v="83.000000000058208"/>
    <s v="Yes"/>
    <x v="2"/>
    <n v="3.4583333333357587"/>
    <s v="Team1"/>
    <s v="Senior"/>
    <s v="Morning"/>
  </r>
  <r>
    <s v="T04846"/>
    <s v="C4797"/>
    <x v="1"/>
    <x v="1"/>
    <d v="2026-01-05T11:23:00"/>
    <d v="2026-01-06T12:23:00"/>
    <x v="4"/>
    <x v="2"/>
    <s v="No"/>
    <n v="3"/>
    <s v="No"/>
    <n v="24.999999999941792"/>
    <s v="No"/>
    <x v="2"/>
    <n v="1.0416666666642413"/>
    <s v="Team5"/>
    <s v="Senior"/>
    <s v="Evening"/>
  </r>
  <r>
    <s v="T04847"/>
    <s v="C4454"/>
    <x v="1"/>
    <x v="1"/>
    <d v="2026-02-23T01:11:00"/>
    <d v="2026-02-23T18:11:00"/>
    <x v="11"/>
    <x v="0"/>
    <s v="No"/>
    <n v="5"/>
    <s v="Yes"/>
    <n v="17.000000000058208"/>
    <s v="No"/>
    <x v="0"/>
    <n v="0.70833333333575865"/>
    <s v="Team3"/>
    <s v="Senior"/>
    <s v="Night"/>
  </r>
  <r>
    <s v="T04848"/>
    <s v="C3684"/>
    <x v="0"/>
    <x v="2"/>
    <d v="2026-02-19T14:46:00"/>
    <d v="2026-02-23T03:46:00"/>
    <x v="5"/>
    <x v="0"/>
    <s v="No"/>
    <n v="4"/>
    <s v="Yes"/>
    <n v="85.000000000116415"/>
    <s v="Yes"/>
    <x v="0"/>
    <n v="3.5416666666715173"/>
    <s v="Team1"/>
    <s v="Senior"/>
    <s v="Evening"/>
  </r>
  <r>
    <s v="T04849"/>
    <s v="C4568"/>
    <x v="2"/>
    <x v="0"/>
    <d v="2026-01-20T01:35:00"/>
    <d v="2026-01-20T04:35:00"/>
    <x v="4"/>
    <x v="0"/>
    <s v="No"/>
    <n v="5"/>
    <s v="Yes"/>
    <n v="3"/>
    <s v="No"/>
    <x v="2"/>
    <n v="0.125"/>
    <s v="Team5"/>
    <s v="Senior"/>
    <s v="Evening"/>
  </r>
  <r>
    <s v="T04850"/>
    <s v="C1736"/>
    <x v="2"/>
    <x v="1"/>
    <d v="2026-02-06T21:46:00"/>
    <d v="2026-02-09T18:46:00"/>
    <x v="44"/>
    <x v="0"/>
    <s v="Yes"/>
    <n v="2"/>
    <s v="Yes"/>
    <n v="69"/>
    <s v="Yes"/>
    <x v="0"/>
    <n v="2.875"/>
    <s v="Team3"/>
    <s v="Senior"/>
    <s v="Evening"/>
  </r>
  <r>
    <s v="T04851"/>
    <s v="C2836"/>
    <x v="3"/>
    <x v="0"/>
    <d v="2026-03-30T19:52:00"/>
    <d v="2026-04-01T12:52:00"/>
    <x v="23"/>
    <x v="0"/>
    <s v="No"/>
    <n v="4"/>
    <s v="Yes"/>
    <n v="41.000000000058208"/>
    <s v="No"/>
    <x v="1"/>
    <n v="1.7083333333357587"/>
    <s v="Team1"/>
    <s v="Junior"/>
    <s v="Morning"/>
  </r>
  <r>
    <s v="T04852"/>
    <s v="C1242"/>
    <x v="3"/>
    <x v="0"/>
    <d v="2026-02-12T23:46:00"/>
    <d v="2026-02-14T02:46:00"/>
    <x v="19"/>
    <x v="0"/>
    <s v="No"/>
    <n v="3"/>
    <s v="Yes"/>
    <n v="27"/>
    <s v="No"/>
    <x v="0"/>
    <n v="1.125"/>
    <s v="Team5"/>
    <s v="Mid"/>
    <s v="Night"/>
  </r>
  <r>
    <s v="T04853"/>
    <s v="C1108"/>
    <x v="4"/>
    <x v="1"/>
    <d v="2026-01-15T21:31:00"/>
    <d v="2026-01-16T17:31:00"/>
    <x v="42"/>
    <x v="0"/>
    <s v="No"/>
    <n v="4"/>
    <s v="Yes"/>
    <n v="20.000000000058208"/>
    <s v="No"/>
    <x v="2"/>
    <n v="0.83333333333575865"/>
    <s v="Team1"/>
    <s v="Senior"/>
    <s v="Evening"/>
  </r>
  <r>
    <s v="T04854"/>
    <s v="C4882"/>
    <x v="3"/>
    <x v="1"/>
    <d v="2026-02-16T12:57:00"/>
    <d v="2026-02-17T02:57:00"/>
    <x v="20"/>
    <x v="1"/>
    <s v="No"/>
    <n v="4"/>
    <s v="No"/>
    <n v="14.000000000058208"/>
    <s v="No"/>
    <x v="0"/>
    <n v="0.58333333333575865"/>
    <s v="Team4"/>
    <s v="Junior"/>
    <s v="Evening"/>
  </r>
  <r>
    <s v="T04855"/>
    <s v="C0808"/>
    <x v="2"/>
    <x v="0"/>
    <d v="2026-03-19T20:29:00"/>
    <d v="2026-03-21T12:29:00"/>
    <x v="2"/>
    <x v="0"/>
    <s v="No"/>
    <n v="4"/>
    <s v="Yes"/>
    <n v="39.999999999941792"/>
    <s v="No"/>
    <x v="1"/>
    <n v="1.6666666666642413"/>
    <s v="Team3"/>
    <s v="Senior"/>
    <s v="Evening"/>
  </r>
  <r>
    <s v="T04856"/>
    <s v="C2886"/>
    <x v="2"/>
    <x v="1"/>
    <d v="2026-02-08T03:17:00"/>
    <d v="2026-02-09T05:17:00"/>
    <x v="22"/>
    <x v="0"/>
    <s v="No"/>
    <n v="5"/>
    <s v="Yes"/>
    <n v="25.999999999883585"/>
    <s v="No"/>
    <x v="0"/>
    <n v="1.0833333333284827"/>
    <s v="Team4"/>
    <s v="Junior"/>
    <s v="Morning"/>
  </r>
  <r>
    <s v="T04857"/>
    <s v="C0645"/>
    <x v="4"/>
    <x v="1"/>
    <d v="2026-01-24T21:35:00"/>
    <d v="2026-01-27T04:35:00"/>
    <x v="28"/>
    <x v="0"/>
    <s v="No"/>
    <n v="5"/>
    <s v="Yes"/>
    <n v="54.999999999941792"/>
    <s v="Yes"/>
    <x v="2"/>
    <n v="2.2916666666642413"/>
    <s v="Team3"/>
    <s v="Mid"/>
    <s v="Night"/>
  </r>
  <r>
    <s v="T04858"/>
    <s v="C3798"/>
    <x v="2"/>
    <x v="2"/>
    <d v="2026-02-03T03:57:00"/>
    <d v="2026-02-06T10:57:00"/>
    <x v="44"/>
    <x v="0"/>
    <s v="No"/>
    <n v="4"/>
    <s v="Yes"/>
    <n v="79.000000000116415"/>
    <s v="Yes"/>
    <x v="0"/>
    <n v="3.2916666666715173"/>
    <s v="Team3"/>
    <s v="Senior"/>
    <s v="Evening"/>
  </r>
  <r>
    <s v="T04859"/>
    <s v="C3722"/>
    <x v="0"/>
    <x v="1"/>
    <d v="2026-01-20T09:29:00"/>
    <d v="2026-01-21T03:29:00"/>
    <x v="34"/>
    <x v="0"/>
    <s v="No"/>
    <n v="4"/>
    <s v="Yes"/>
    <n v="18"/>
    <s v="No"/>
    <x v="2"/>
    <n v="0.75"/>
    <s v="Team3"/>
    <s v="Senior"/>
    <s v="Night"/>
  </r>
  <r>
    <s v="T04860"/>
    <s v="C1027"/>
    <x v="0"/>
    <x v="0"/>
    <d v="2026-03-23T12:29:00"/>
    <d v="2026-03-24T01:29:00"/>
    <x v="31"/>
    <x v="0"/>
    <s v="No"/>
    <n v="2"/>
    <s v="Yes"/>
    <n v="12.999999999941792"/>
    <s v="No"/>
    <x v="1"/>
    <n v="0.54166666666424135"/>
    <s v="Team4"/>
    <s v="Senior"/>
    <s v="Evening"/>
  </r>
  <r>
    <s v="T04861"/>
    <s v="C3043"/>
    <x v="1"/>
    <x v="0"/>
    <d v="2026-01-21T06:13:00"/>
    <d v="2026-01-21T17:13:00"/>
    <x v="40"/>
    <x v="0"/>
    <s v="No"/>
    <n v="4"/>
    <s v="Yes"/>
    <n v="11.000000000058208"/>
    <s v="No"/>
    <x v="2"/>
    <n v="0.45833333333575865"/>
    <s v="Team4"/>
    <s v="Senior"/>
    <s v="Morning"/>
  </r>
  <r>
    <s v="T04862"/>
    <s v="C2625"/>
    <x v="3"/>
    <x v="1"/>
    <d v="2026-02-22T23:39:00"/>
    <d v="2026-02-24T19:39:00"/>
    <x v="21"/>
    <x v="0"/>
    <s v="No"/>
    <n v="3"/>
    <s v="Yes"/>
    <n v="43.999999999883585"/>
    <s v="No"/>
    <x v="0"/>
    <n v="1.8333333333284827"/>
    <s v="Team4"/>
    <s v="Senior"/>
    <s v="Night"/>
  </r>
  <r>
    <s v="T04863"/>
    <s v="C1254"/>
    <x v="2"/>
    <x v="0"/>
    <d v="2026-01-28T10:19:00"/>
    <d v="2026-01-28T13:19:00"/>
    <x v="27"/>
    <x v="0"/>
    <s v="No"/>
    <n v="5"/>
    <s v="Yes"/>
    <n v="3"/>
    <s v="No"/>
    <x v="2"/>
    <n v="0.125"/>
    <s v="Team1"/>
    <s v="Junior"/>
    <s v="Morning"/>
  </r>
  <r>
    <s v="T04864"/>
    <s v="C0703"/>
    <x v="2"/>
    <x v="2"/>
    <d v="2026-03-25T13:05:00"/>
    <d v="2026-03-27T19:05:00"/>
    <x v="17"/>
    <x v="1"/>
    <s v="No"/>
    <n v="5"/>
    <s v="No"/>
    <n v="54"/>
    <s v="Yes"/>
    <x v="1"/>
    <n v="2.25"/>
    <s v="Team2"/>
    <s v="Junior"/>
    <s v="Night"/>
  </r>
  <r>
    <s v="T04865"/>
    <s v="C3590"/>
    <x v="1"/>
    <x v="2"/>
    <d v="2026-03-25T16:12:00"/>
    <d v="2026-03-26T07:12:00"/>
    <x v="39"/>
    <x v="0"/>
    <s v="No"/>
    <n v="4"/>
    <s v="Yes"/>
    <n v="15"/>
    <s v="No"/>
    <x v="1"/>
    <n v="0.625"/>
    <s v="Team5"/>
    <s v="Junior"/>
    <s v="Evening"/>
  </r>
  <r>
    <s v="T04866"/>
    <s v="C0040"/>
    <x v="3"/>
    <x v="2"/>
    <d v="2026-03-09T14:11:00"/>
    <d v="2026-03-12T21:11:00"/>
    <x v="16"/>
    <x v="0"/>
    <s v="No"/>
    <n v="4"/>
    <s v="Yes"/>
    <n v="79.000000000116415"/>
    <s v="Yes"/>
    <x v="1"/>
    <n v="3.2916666666715173"/>
    <s v="Team3"/>
    <s v="Junior"/>
    <s v="Evening"/>
  </r>
  <r>
    <s v="T04867"/>
    <s v="C1461"/>
    <x v="3"/>
    <x v="0"/>
    <d v="2026-01-18T01:52:00"/>
    <d v="2026-01-18T04:52:00"/>
    <x v="25"/>
    <x v="1"/>
    <s v="No"/>
    <n v="4"/>
    <s v="No"/>
    <n v="3"/>
    <s v="No"/>
    <x v="2"/>
    <n v="0.125"/>
    <s v="Team4"/>
    <s v="Junior"/>
    <s v="Night"/>
  </r>
  <r>
    <s v="T04868"/>
    <s v="C2837"/>
    <x v="2"/>
    <x v="0"/>
    <d v="2026-01-09T06:54:00"/>
    <d v="2026-01-09T08:54:00"/>
    <x v="25"/>
    <x v="0"/>
    <s v="No"/>
    <n v="3"/>
    <s v="Yes"/>
    <n v="2.0000000000582077"/>
    <s v="No"/>
    <x v="2"/>
    <n v="8.3333333335758653E-2"/>
    <s v="Team4"/>
    <s v="Junior"/>
    <s v="Night"/>
  </r>
  <r>
    <s v="T04869"/>
    <s v="C0421"/>
    <x v="4"/>
    <x v="2"/>
    <d v="2026-02-02T00:12:00"/>
    <d v="2026-02-03T00:12:00"/>
    <x v="29"/>
    <x v="1"/>
    <s v="No"/>
    <n v="5"/>
    <s v="No"/>
    <n v="24"/>
    <s v="No"/>
    <x v="0"/>
    <n v="1"/>
    <s v="Team3"/>
    <s v="Mid"/>
    <s v="Evening"/>
  </r>
  <r>
    <s v="T04870"/>
    <s v="C3594"/>
    <x v="2"/>
    <x v="0"/>
    <d v="2026-03-20T09:44:00"/>
    <d v="2026-03-20T18:44:00"/>
    <x v="23"/>
    <x v="0"/>
    <s v="No"/>
    <n v="4"/>
    <s v="Yes"/>
    <n v="9"/>
    <s v="No"/>
    <x v="1"/>
    <n v="0.375"/>
    <s v="Team1"/>
    <s v="Junior"/>
    <s v="Morning"/>
  </r>
  <r>
    <s v="T04871"/>
    <s v="C1167"/>
    <x v="0"/>
    <x v="2"/>
    <d v="2026-02-25T14:15:00"/>
    <d v="2026-02-28T22:15:00"/>
    <x v="49"/>
    <x v="1"/>
    <s v="No"/>
    <n v="4"/>
    <s v="No"/>
    <n v="80.000000000058208"/>
    <s v="Yes"/>
    <x v="0"/>
    <n v="3.3333333333357587"/>
    <s v="Team5"/>
    <s v="Mid"/>
    <s v="Evening"/>
  </r>
  <r>
    <s v="T04872"/>
    <s v="C0521"/>
    <x v="2"/>
    <x v="1"/>
    <d v="2026-01-08T02:07:00"/>
    <d v="2026-01-08T17:07:00"/>
    <x v="13"/>
    <x v="0"/>
    <s v="No"/>
    <n v="4"/>
    <s v="Yes"/>
    <n v="15"/>
    <s v="No"/>
    <x v="2"/>
    <n v="0.625"/>
    <s v="Team5"/>
    <s v="Junior"/>
    <s v="Evening"/>
  </r>
  <r>
    <s v="T04873"/>
    <s v="C3066"/>
    <x v="0"/>
    <x v="2"/>
    <d v="2026-01-23T09:44:00"/>
    <d v="2026-01-24T18:44:00"/>
    <x v="10"/>
    <x v="0"/>
    <s v="No"/>
    <n v="5"/>
    <s v="Yes"/>
    <n v="33"/>
    <s v="No"/>
    <x v="2"/>
    <n v="1.375"/>
    <s v="Team1"/>
    <s v="Senior"/>
    <s v="Night"/>
  </r>
  <r>
    <s v="T04874"/>
    <s v="C3309"/>
    <x v="3"/>
    <x v="2"/>
    <d v="2026-02-26T18:05:00"/>
    <d v="2026-03-01T23:05:00"/>
    <x v="42"/>
    <x v="0"/>
    <s v="No"/>
    <n v="5"/>
    <s v="Yes"/>
    <n v="77.000000000058208"/>
    <s v="Yes"/>
    <x v="0"/>
    <n v="3.2083333333357587"/>
    <s v="Team1"/>
    <s v="Senior"/>
    <s v="Evening"/>
  </r>
  <r>
    <s v="T04875"/>
    <s v="C0552"/>
    <x v="4"/>
    <x v="1"/>
    <d v="2026-02-24T08:04:00"/>
    <d v="2026-02-26T22:04:00"/>
    <x v="2"/>
    <x v="0"/>
    <s v="No"/>
    <n v="5"/>
    <s v="Yes"/>
    <n v="62.000000000058208"/>
    <s v="Yes"/>
    <x v="0"/>
    <n v="2.5833333333357587"/>
    <s v="Team3"/>
    <s v="Senior"/>
    <s v="Evening"/>
  </r>
  <r>
    <s v="T04876"/>
    <s v="C0728"/>
    <x v="3"/>
    <x v="0"/>
    <d v="2026-03-16T08:26:00"/>
    <d v="2026-03-17T14:26:00"/>
    <x v="29"/>
    <x v="0"/>
    <s v="No"/>
    <n v="3"/>
    <s v="Yes"/>
    <n v="30"/>
    <s v="No"/>
    <x v="1"/>
    <n v="1.25"/>
    <s v="Team3"/>
    <s v="Mid"/>
    <s v="Evening"/>
  </r>
  <r>
    <s v="T04877"/>
    <s v="C1342"/>
    <x v="3"/>
    <x v="0"/>
    <d v="2026-02-11T12:09:00"/>
    <d v="2026-02-12T15:09:00"/>
    <x v="27"/>
    <x v="0"/>
    <s v="No"/>
    <n v="5"/>
    <s v="Yes"/>
    <n v="27"/>
    <s v="No"/>
    <x v="0"/>
    <n v="1.125"/>
    <s v="Team1"/>
    <s v="Junior"/>
    <s v="Morning"/>
  </r>
  <r>
    <s v="T04878"/>
    <s v="C0281"/>
    <x v="3"/>
    <x v="1"/>
    <d v="2026-02-16T21:28:00"/>
    <d v="2026-02-18T09:28:00"/>
    <x v="27"/>
    <x v="0"/>
    <s v="No"/>
    <n v="5"/>
    <s v="Yes"/>
    <n v="36"/>
    <s v="No"/>
    <x v="0"/>
    <n v="1.5"/>
    <s v="Team1"/>
    <s v="Junior"/>
    <s v="Morning"/>
  </r>
  <r>
    <s v="T04879"/>
    <s v="C1573"/>
    <x v="0"/>
    <x v="2"/>
    <d v="2026-01-11T10:14:00"/>
    <d v="2026-01-11T20:14:00"/>
    <x v="17"/>
    <x v="0"/>
    <s v="No"/>
    <n v="4"/>
    <s v="Yes"/>
    <n v="9.9999999999417923"/>
    <s v="No"/>
    <x v="2"/>
    <n v="0.41666666666424135"/>
    <s v="Team2"/>
    <s v="Junior"/>
    <s v="Night"/>
  </r>
  <r>
    <s v="T04880"/>
    <s v="C3356"/>
    <x v="3"/>
    <x v="0"/>
    <d v="2026-01-02T05:25:00"/>
    <d v="2026-01-03T04:25:00"/>
    <x v="7"/>
    <x v="0"/>
    <s v="No"/>
    <n v="4"/>
    <s v="Yes"/>
    <n v="23.000000000058208"/>
    <s v="No"/>
    <x v="2"/>
    <n v="0.95833333333575865"/>
    <s v="Team2"/>
    <s v="Junior"/>
    <s v="Night"/>
  </r>
  <r>
    <s v="T04881"/>
    <s v="C3498"/>
    <x v="2"/>
    <x v="0"/>
    <d v="2026-03-03T12:35:00"/>
    <d v="2026-03-03T23:35:00"/>
    <x v="46"/>
    <x v="0"/>
    <s v="No"/>
    <n v="4"/>
    <s v="Yes"/>
    <n v="11.000000000058208"/>
    <s v="No"/>
    <x v="1"/>
    <n v="0.45833333333575865"/>
    <s v="Team5"/>
    <s v="Senior"/>
    <s v="Evening"/>
  </r>
  <r>
    <s v="T04882"/>
    <s v="C1297"/>
    <x v="1"/>
    <x v="2"/>
    <d v="2026-01-06T22:57:00"/>
    <d v="2026-01-10T01:57:00"/>
    <x v="37"/>
    <x v="0"/>
    <s v="No"/>
    <n v="5"/>
    <s v="Yes"/>
    <n v="75"/>
    <s v="Yes"/>
    <x v="2"/>
    <n v="3.125"/>
    <s v="Team5"/>
    <s v="Junior"/>
    <s v="Evening"/>
  </r>
  <r>
    <s v="T04883"/>
    <s v="C1216"/>
    <x v="0"/>
    <x v="0"/>
    <d v="2026-03-13T02:44:00"/>
    <d v="2026-03-13T15:44:00"/>
    <x v="5"/>
    <x v="0"/>
    <s v="No"/>
    <n v="5"/>
    <s v="Yes"/>
    <n v="12.999999999941792"/>
    <s v="No"/>
    <x v="1"/>
    <n v="0.54166666666424135"/>
    <s v="Team1"/>
    <s v="Senior"/>
    <s v="Evening"/>
  </r>
  <r>
    <s v="T04884"/>
    <s v="C1289"/>
    <x v="2"/>
    <x v="1"/>
    <d v="2026-01-16T14:24:00"/>
    <d v="2026-01-18T17:24:00"/>
    <x v="35"/>
    <x v="0"/>
    <s v="No"/>
    <n v="4"/>
    <s v="Yes"/>
    <n v="51"/>
    <s v="Yes"/>
    <x v="2"/>
    <n v="2.125"/>
    <s v="Team1"/>
    <s v="Senior"/>
    <s v="Night"/>
  </r>
  <r>
    <s v="T04885"/>
    <s v="C0056"/>
    <x v="2"/>
    <x v="1"/>
    <d v="2026-03-14T03:05:00"/>
    <d v="2026-03-16T23:05:00"/>
    <x v="39"/>
    <x v="0"/>
    <s v="No"/>
    <n v="5"/>
    <s v="Yes"/>
    <n v="68.000000000058208"/>
    <s v="Yes"/>
    <x v="1"/>
    <n v="2.8333333333357587"/>
    <s v="Team5"/>
    <s v="Junior"/>
    <s v="Evening"/>
  </r>
  <r>
    <s v="T04886"/>
    <s v="C2185"/>
    <x v="1"/>
    <x v="0"/>
    <d v="2026-02-15T05:52:00"/>
    <d v="2026-02-16T03:52:00"/>
    <x v="11"/>
    <x v="0"/>
    <s v="No"/>
    <n v="5"/>
    <s v="Yes"/>
    <n v="22.000000000116415"/>
    <s v="No"/>
    <x v="0"/>
    <n v="0.91666666667151731"/>
    <s v="Team3"/>
    <s v="Senior"/>
    <s v="Night"/>
  </r>
  <r>
    <s v="T04887"/>
    <s v="C0415"/>
    <x v="2"/>
    <x v="0"/>
    <d v="2026-02-15T11:13:00"/>
    <d v="2026-02-15T15:13:00"/>
    <x v="33"/>
    <x v="0"/>
    <s v="No"/>
    <n v="3"/>
    <s v="Yes"/>
    <n v="3.9999999999417923"/>
    <s v="No"/>
    <x v="0"/>
    <n v="0.16666666666424135"/>
    <s v="Team5"/>
    <s v="Junior"/>
    <s v="Night"/>
  </r>
  <r>
    <s v="T04888"/>
    <s v="C1247"/>
    <x v="0"/>
    <x v="0"/>
    <d v="2026-03-08T11:27:00"/>
    <d v="2026-03-09T11:27:00"/>
    <x v="13"/>
    <x v="0"/>
    <s v="No"/>
    <n v="4"/>
    <s v="Yes"/>
    <n v="24"/>
    <s v="No"/>
    <x v="1"/>
    <n v="1"/>
    <s v="Team5"/>
    <s v="Junior"/>
    <s v="Evening"/>
  </r>
  <r>
    <s v="T04889"/>
    <s v="C2229"/>
    <x v="2"/>
    <x v="2"/>
    <d v="2026-01-08T14:11:00"/>
    <d v="2026-01-10T08:11:00"/>
    <x v="7"/>
    <x v="0"/>
    <s v="No"/>
    <n v="2"/>
    <s v="Yes"/>
    <n v="42"/>
    <s v="No"/>
    <x v="2"/>
    <n v="1.75"/>
    <s v="Team2"/>
    <s v="Junior"/>
    <s v="Night"/>
  </r>
  <r>
    <s v="T04890"/>
    <s v="C0789"/>
    <x v="4"/>
    <x v="1"/>
    <d v="2026-02-06T08:00:00"/>
    <d v="2026-02-09T00:00:00"/>
    <x v="31"/>
    <x v="0"/>
    <s v="No"/>
    <n v="5"/>
    <s v="Yes"/>
    <n v="63.999999999941792"/>
    <s v="Yes"/>
    <x v="0"/>
    <n v="2.6666666666642413"/>
    <s v="Team4"/>
    <s v="Senior"/>
    <s v="Evening"/>
  </r>
  <r>
    <s v="T04891"/>
    <s v="C2089"/>
    <x v="4"/>
    <x v="0"/>
    <d v="2026-02-25T10:37:00"/>
    <d v="2026-02-26T09:37:00"/>
    <x v="36"/>
    <x v="0"/>
    <s v="No"/>
    <n v="5"/>
    <s v="Yes"/>
    <n v="22.999999999883585"/>
    <s v="No"/>
    <x v="0"/>
    <n v="0.95833333332848269"/>
    <s v="Team1"/>
    <s v="Junior"/>
    <s v="Morning"/>
  </r>
  <r>
    <s v="T04892"/>
    <s v="C4200"/>
    <x v="1"/>
    <x v="2"/>
    <d v="2026-02-20T03:57:00"/>
    <d v="2026-02-21T02:57:00"/>
    <x v="27"/>
    <x v="0"/>
    <s v="No"/>
    <n v="3"/>
    <s v="Yes"/>
    <n v="23.000000000058208"/>
    <s v="No"/>
    <x v="0"/>
    <n v="0.95833333333575865"/>
    <s v="Team1"/>
    <s v="Junior"/>
    <s v="Morning"/>
  </r>
  <r>
    <s v="T04893"/>
    <s v="C2125"/>
    <x v="3"/>
    <x v="1"/>
    <d v="2026-01-28T20:09:00"/>
    <d v="2026-01-29T09:09:00"/>
    <x v="9"/>
    <x v="0"/>
    <s v="No"/>
    <n v="3"/>
    <s v="Yes"/>
    <n v="12.999999999941792"/>
    <s v="No"/>
    <x v="2"/>
    <n v="0.54166666666424135"/>
    <s v="Team1"/>
    <s v="Junior"/>
    <s v="Night"/>
  </r>
  <r>
    <s v="T04894"/>
    <s v="C0906"/>
    <x v="4"/>
    <x v="1"/>
    <d v="2026-03-15T03:52:00"/>
    <d v="2026-03-17T11:52:00"/>
    <x v="23"/>
    <x v="0"/>
    <s v="No"/>
    <n v="4"/>
    <s v="Yes"/>
    <n v="55.999999999883585"/>
    <s v="Yes"/>
    <x v="1"/>
    <n v="2.3333333333284827"/>
    <s v="Team1"/>
    <s v="Junior"/>
    <s v="Morning"/>
  </r>
  <r>
    <s v="T04895"/>
    <s v="C1126"/>
    <x v="2"/>
    <x v="1"/>
    <d v="2026-02-21T19:57:00"/>
    <d v="2026-02-23T11:57:00"/>
    <x v="20"/>
    <x v="0"/>
    <s v="No"/>
    <n v="4"/>
    <s v="Yes"/>
    <n v="39.999999999941792"/>
    <s v="No"/>
    <x v="0"/>
    <n v="1.6666666666642413"/>
    <s v="Team4"/>
    <s v="Junior"/>
    <s v="Evening"/>
  </r>
  <r>
    <s v="T04896"/>
    <s v="C3723"/>
    <x v="1"/>
    <x v="1"/>
    <d v="2026-02-09T11:54:00"/>
    <d v="2026-02-10T01:54:00"/>
    <x v="16"/>
    <x v="2"/>
    <s v="No"/>
    <n v="4"/>
    <s v="No"/>
    <n v="14.000000000058208"/>
    <s v="No"/>
    <x v="0"/>
    <n v="0.58333333333575865"/>
    <s v="Team3"/>
    <s v="Junior"/>
    <s v="Evening"/>
  </r>
  <r>
    <s v="T04897"/>
    <s v="C1428"/>
    <x v="4"/>
    <x v="0"/>
    <d v="2026-01-19T02:04:00"/>
    <d v="2026-01-20T22:04:00"/>
    <x v="35"/>
    <x v="0"/>
    <s v="No"/>
    <n v="4"/>
    <s v="Yes"/>
    <n v="44.000000000058208"/>
    <s v="No"/>
    <x v="2"/>
    <n v="1.8333333333357587"/>
    <s v="Team1"/>
    <s v="Senior"/>
    <s v="Night"/>
  </r>
  <r>
    <s v="T04898"/>
    <s v="C1213"/>
    <x v="2"/>
    <x v="1"/>
    <d v="2026-03-11T21:45:00"/>
    <d v="2026-03-14T03:45:00"/>
    <x v="28"/>
    <x v="0"/>
    <s v="No"/>
    <n v="4"/>
    <s v="Yes"/>
    <n v="54"/>
    <s v="Yes"/>
    <x v="1"/>
    <n v="2.25"/>
    <s v="Team3"/>
    <s v="Mid"/>
    <s v="Night"/>
  </r>
  <r>
    <s v="T04899"/>
    <s v="C4770"/>
    <x v="1"/>
    <x v="2"/>
    <d v="2026-01-15T18:08:00"/>
    <d v="2026-01-16T10:08:00"/>
    <x v="38"/>
    <x v="0"/>
    <s v="No"/>
    <n v="3"/>
    <s v="Yes"/>
    <n v="15.999999999941792"/>
    <s v="No"/>
    <x v="2"/>
    <n v="0.66666666666424135"/>
    <s v="Team5"/>
    <s v="Senior"/>
    <s v="Evening"/>
  </r>
  <r>
    <s v="T04900"/>
    <s v="C1283"/>
    <x v="3"/>
    <x v="2"/>
    <d v="2026-01-18T14:24:00"/>
    <d v="2026-01-19T09:24:00"/>
    <x v="28"/>
    <x v="0"/>
    <s v="No"/>
    <n v="4"/>
    <s v="Yes"/>
    <n v="19.000000000116415"/>
    <s v="No"/>
    <x v="2"/>
    <n v="0.79166666667151731"/>
    <s v="Team3"/>
    <s v="Mid"/>
    <s v="Night"/>
  </r>
  <r>
    <s v="T04901"/>
    <s v="C0640"/>
    <x v="1"/>
    <x v="2"/>
    <d v="2026-01-08T21:20:00"/>
    <d v="2026-01-09T03:20:00"/>
    <x v="11"/>
    <x v="1"/>
    <s v="No"/>
    <n v="5"/>
    <s v="No"/>
    <n v="6"/>
    <s v="No"/>
    <x v="2"/>
    <n v="0.25"/>
    <s v="Team3"/>
    <s v="Senior"/>
    <s v="Night"/>
  </r>
  <r>
    <s v="T04902"/>
    <s v="C4750"/>
    <x v="2"/>
    <x v="1"/>
    <d v="2026-03-28T19:16:00"/>
    <d v="2026-03-30T01:16:00"/>
    <x v="43"/>
    <x v="0"/>
    <s v="No"/>
    <n v="4"/>
    <s v="Yes"/>
    <n v="30"/>
    <s v="No"/>
    <x v="1"/>
    <n v="1.25"/>
    <s v="Team1"/>
    <s v="Mid"/>
    <s v="Morning"/>
  </r>
  <r>
    <s v="T04903"/>
    <s v="C3174"/>
    <x v="3"/>
    <x v="0"/>
    <d v="2026-01-25T11:20:00"/>
    <d v="2026-01-26T03:20:00"/>
    <x v="22"/>
    <x v="1"/>
    <s v="No"/>
    <n v="3"/>
    <s v="No"/>
    <n v="16.000000000116415"/>
    <s v="No"/>
    <x v="2"/>
    <n v="0.66666666667151731"/>
    <s v="Team4"/>
    <s v="Junior"/>
    <s v="Morning"/>
  </r>
  <r>
    <s v="T04904"/>
    <s v="C1933"/>
    <x v="2"/>
    <x v="2"/>
    <d v="2026-03-24T05:44:00"/>
    <d v="2026-03-27T12:44:00"/>
    <x v="12"/>
    <x v="0"/>
    <s v="No"/>
    <n v="3"/>
    <s v="Yes"/>
    <n v="78.999999999941792"/>
    <s v="Yes"/>
    <x v="1"/>
    <n v="3.2916666666642413"/>
    <s v="Team1"/>
    <s v="Junior"/>
    <s v="Morning"/>
  </r>
  <r>
    <s v="T04905"/>
    <s v="C3577"/>
    <x v="4"/>
    <x v="1"/>
    <d v="2026-03-22T07:40:00"/>
    <d v="2026-03-24T22:40:00"/>
    <x v="44"/>
    <x v="0"/>
    <s v="No"/>
    <n v="5"/>
    <s v="Yes"/>
    <n v="63"/>
    <s v="Yes"/>
    <x v="1"/>
    <n v="2.625"/>
    <s v="Team3"/>
    <s v="Senior"/>
    <s v="Evening"/>
  </r>
  <r>
    <s v="T04906"/>
    <s v="C1936"/>
    <x v="0"/>
    <x v="2"/>
    <d v="2026-02-27T04:45:00"/>
    <d v="2026-03-02T17:45:00"/>
    <x v="42"/>
    <x v="0"/>
    <s v="No"/>
    <n v="4"/>
    <s v="Yes"/>
    <n v="85.000000000116415"/>
    <s v="Yes"/>
    <x v="0"/>
    <n v="3.5416666666715173"/>
    <s v="Team1"/>
    <s v="Senior"/>
    <s v="Evening"/>
  </r>
  <r>
    <s v="T04907"/>
    <s v="C4544"/>
    <x v="1"/>
    <x v="1"/>
    <d v="2026-02-25T05:36:00"/>
    <d v="2026-02-25T12:36:00"/>
    <x v="6"/>
    <x v="0"/>
    <s v="No"/>
    <n v="5"/>
    <s v="Yes"/>
    <n v="7.0000000001164153"/>
    <s v="No"/>
    <x v="0"/>
    <n v="0.29166666667151731"/>
    <s v="Team3"/>
    <s v="Mid"/>
    <s v="Night"/>
  </r>
  <r>
    <s v="T04908"/>
    <s v="C2066"/>
    <x v="4"/>
    <x v="1"/>
    <d v="2026-03-05T01:11:00"/>
    <d v="2026-03-06T07:11:00"/>
    <x v="42"/>
    <x v="1"/>
    <s v="No"/>
    <n v="5"/>
    <s v="No"/>
    <n v="30"/>
    <s v="No"/>
    <x v="1"/>
    <n v="1.25"/>
    <s v="Team1"/>
    <s v="Senior"/>
    <s v="Evening"/>
  </r>
  <r>
    <s v="T04909"/>
    <s v="C0207"/>
    <x v="4"/>
    <x v="0"/>
    <d v="2026-03-05T23:58:00"/>
    <d v="2026-03-06T08:58:00"/>
    <x v="24"/>
    <x v="0"/>
    <s v="No"/>
    <n v="4"/>
    <s v="Yes"/>
    <n v="9"/>
    <s v="No"/>
    <x v="1"/>
    <n v="0.375"/>
    <s v="Team4"/>
    <s v="Mid"/>
    <s v="Night"/>
  </r>
  <r>
    <s v="T04910"/>
    <s v="C0701"/>
    <x v="3"/>
    <x v="0"/>
    <d v="2026-01-06T03:24:00"/>
    <d v="2026-01-06T09:24:00"/>
    <x v="28"/>
    <x v="0"/>
    <s v="No"/>
    <n v="4"/>
    <s v="Yes"/>
    <n v="6"/>
    <s v="No"/>
    <x v="2"/>
    <n v="0.25"/>
    <s v="Team3"/>
    <s v="Mid"/>
    <s v="Night"/>
  </r>
  <r>
    <s v="T04911"/>
    <s v="C0319"/>
    <x v="2"/>
    <x v="1"/>
    <d v="2026-02-20T14:16:00"/>
    <d v="2026-02-22T00:16:00"/>
    <x v="44"/>
    <x v="2"/>
    <s v="No"/>
    <n v="3"/>
    <s v="No"/>
    <n v="33.999999999941792"/>
    <s v="No"/>
    <x v="0"/>
    <n v="1.4166666666642413"/>
    <s v="Team3"/>
    <s v="Senior"/>
    <s v="Evening"/>
  </r>
  <r>
    <s v="T04912"/>
    <s v="C4829"/>
    <x v="0"/>
    <x v="2"/>
    <d v="2026-02-09T20:33:00"/>
    <d v="2026-02-11T17:33:00"/>
    <x v="34"/>
    <x v="2"/>
    <s v="No"/>
    <n v="5"/>
    <s v="No"/>
    <n v="45"/>
    <s v="No"/>
    <x v="0"/>
    <n v="1.875"/>
    <s v="Team3"/>
    <s v="Senior"/>
    <s v="Night"/>
  </r>
  <r>
    <s v="T04913"/>
    <s v="C1029"/>
    <x v="2"/>
    <x v="1"/>
    <d v="2026-01-12T18:19:00"/>
    <d v="2026-01-13T11:19:00"/>
    <x v="46"/>
    <x v="0"/>
    <s v="Yes"/>
    <n v="3"/>
    <s v="Yes"/>
    <n v="17.000000000058208"/>
    <s v="No"/>
    <x v="2"/>
    <n v="0.70833333333575865"/>
    <s v="Team5"/>
    <s v="Senior"/>
    <s v="Evening"/>
  </r>
  <r>
    <s v="T04914"/>
    <s v="C0263"/>
    <x v="0"/>
    <x v="0"/>
    <d v="2026-03-24T20:07:00"/>
    <d v="2026-03-26T01:07:00"/>
    <x v="33"/>
    <x v="0"/>
    <s v="No"/>
    <n v="3"/>
    <s v="Yes"/>
    <n v="29.000000000058208"/>
    <s v="No"/>
    <x v="1"/>
    <n v="1.2083333333357587"/>
    <s v="Team5"/>
    <s v="Junior"/>
    <s v="Night"/>
  </r>
  <r>
    <s v="T04915"/>
    <s v="C2451"/>
    <x v="3"/>
    <x v="1"/>
    <d v="2026-02-10T13:39:00"/>
    <d v="2026-02-12T14:39:00"/>
    <x v="9"/>
    <x v="0"/>
    <s v="No"/>
    <n v="3"/>
    <s v="Yes"/>
    <n v="49.000000000116415"/>
    <s v="Yes"/>
    <x v="0"/>
    <n v="2.0416666666715173"/>
    <s v="Team1"/>
    <s v="Junior"/>
    <s v="Night"/>
  </r>
  <r>
    <s v="T04916"/>
    <s v="C2167"/>
    <x v="1"/>
    <x v="0"/>
    <d v="2026-03-26T12:25:00"/>
    <d v="2026-03-26T14:25:00"/>
    <x v="18"/>
    <x v="0"/>
    <s v="No"/>
    <n v="5"/>
    <s v="Yes"/>
    <n v="2.0000000000582077"/>
    <s v="No"/>
    <x v="1"/>
    <n v="8.3333333335758653E-2"/>
    <s v="Team1"/>
    <s v="Mid"/>
    <s v="Morning"/>
  </r>
  <r>
    <s v="T04917"/>
    <s v="C2351"/>
    <x v="4"/>
    <x v="2"/>
    <d v="2026-02-18T04:21:00"/>
    <d v="2026-02-20T06:21:00"/>
    <x v="49"/>
    <x v="0"/>
    <s v="No"/>
    <n v="2"/>
    <s v="Yes"/>
    <n v="49.999999999883585"/>
    <s v="Yes"/>
    <x v="0"/>
    <n v="2.0833333333284827"/>
    <s v="Team5"/>
    <s v="Mid"/>
    <s v="Evening"/>
  </r>
  <r>
    <s v="T04918"/>
    <s v="C1709"/>
    <x v="1"/>
    <x v="2"/>
    <d v="2026-03-10T07:25:00"/>
    <d v="2026-03-13T12:25:00"/>
    <x v="48"/>
    <x v="0"/>
    <s v="No"/>
    <n v="3"/>
    <s v="Yes"/>
    <n v="76.999999999883585"/>
    <s v="Yes"/>
    <x v="1"/>
    <n v="3.2083333333284827"/>
    <s v="Team1"/>
    <s v="Mid"/>
    <s v="Morning"/>
  </r>
  <r>
    <s v="T04919"/>
    <s v="C0592"/>
    <x v="1"/>
    <x v="1"/>
    <d v="2026-01-10T07:05:00"/>
    <d v="2026-01-11T03:05:00"/>
    <x v="0"/>
    <x v="1"/>
    <s v="No"/>
    <n v="5"/>
    <s v="No"/>
    <n v="19.999999999883585"/>
    <s v="No"/>
    <x v="2"/>
    <n v="0.83333333332848269"/>
    <s v="Team1"/>
    <s v="Senior"/>
    <s v="Morning"/>
  </r>
  <r>
    <s v="T04920"/>
    <s v="C2148"/>
    <x v="2"/>
    <x v="1"/>
    <d v="2026-01-01T02:25:00"/>
    <d v="2026-01-01T16:25:00"/>
    <x v="6"/>
    <x v="0"/>
    <s v="No"/>
    <n v="4"/>
    <s v="Yes"/>
    <n v="14.000000000058208"/>
    <s v="No"/>
    <x v="2"/>
    <n v="0.58333333333575865"/>
    <s v="Team3"/>
    <s v="Mid"/>
    <s v="Night"/>
  </r>
  <r>
    <s v="T04921"/>
    <s v="C3047"/>
    <x v="3"/>
    <x v="2"/>
    <d v="2026-02-08T12:31:00"/>
    <d v="2026-02-10T18:31:00"/>
    <x v="24"/>
    <x v="2"/>
    <s v="No"/>
    <n v="3"/>
    <s v="No"/>
    <n v="54"/>
    <s v="Yes"/>
    <x v="0"/>
    <n v="2.25"/>
    <s v="Team4"/>
    <s v="Mid"/>
    <s v="Night"/>
  </r>
  <r>
    <s v="T04922"/>
    <s v="C4277"/>
    <x v="1"/>
    <x v="2"/>
    <d v="2026-03-12T07:26:00"/>
    <d v="2026-03-13T05:26:00"/>
    <x v="49"/>
    <x v="0"/>
    <s v="No"/>
    <n v="4"/>
    <s v="Yes"/>
    <n v="22.000000000116415"/>
    <s v="No"/>
    <x v="1"/>
    <n v="0.91666666667151731"/>
    <s v="Team5"/>
    <s v="Mid"/>
    <s v="Evening"/>
  </r>
  <r>
    <s v="T04923"/>
    <s v="C2190"/>
    <x v="0"/>
    <x v="0"/>
    <d v="2026-02-26T08:22:00"/>
    <d v="2026-02-27T22:22:00"/>
    <x v="11"/>
    <x v="0"/>
    <s v="No"/>
    <n v="4"/>
    <s v="Yes"/>
    <n v="37.999999999883585"/>
    <s v="No"/>
    <x v="0"/>
    <n v="1.5833333333284827"/>
    <s v="Team3"/>
    <s v="Senior"/>
    <s v="Night"/>
  </r>
  <r>
    <s v="T04924"/>
    <s v="C0362"/>
    <x v="3"/>
    <x v="1"/>
    <d v="2026-01-20T09:20:00"/>
    <d v="2026-01-21T23:20:00"/>
    <x v="11"/>
    <x v="1"/>
    <s v="No"/>
    <n v="4"/>
    <s v="No"/>
    <n v="37.999999999883585"/>
    <s v="No"/>
    <x v="2"/>
    <n v="1.5833333333284827"/>
    <s v="Team3"/>
    <s v="Senior"/>
    <s v="Night"/>
  </r>
  <r>
    <s v="T04925"/>
    <s v="C2594"/>
    <x v="2"/>
    <x v="2"/>
    <d v="2026-01-21T02:55:00"/>
    <d v="2026-01-24T01:55:00"/>
    <x v="34"/>
    <x v="0"/>
    <s v="No"/>
    <n v="5"/>
    <s v="Yes"/>
    <n v="70.999999999883585"/>
    <s v="Yes"/>
    <x v="2"/>
    <n v="2.9583333333284827"/>
    <s v="Team3"/>
    <s v="Senior"/>
    <s v="Night"/>
  </r>
  <r>
    <s v="T04926"/>
    <s v="C0147"/>
    <x v="3"/>
    <x v="1"/>
    <d v="2026-02-02T01:24:00"/>
    <d v="2026-02-02T14:24:00"/>
    <x v="38"/>
    <x v="0"/>
    <s v="No"/>
    <n v="3"/>
    <s v="Yes"/>
    <n v="12.999999999941792"/>
    <s v="No"/>
    <x v="0"/>
    <n v="0.54166666666424135"/>
    <s v="Team5"/>
    <s v="Senior"/>
    <s v="Evening"/>
  </r>
  <r>
    <s v="T04927"/>
    <s v="C2783"/>
    <x v="2"/>
    <x v="1"/>
    <d v="2026-03-29T10:47:00"/>
    <d v="2026-03-31T02:47:00"/>
    <x v="20"/>
    <x v="1"/>
    <s v="No"/>
    <n v="3"/>
    <s v="No"/>
    <n v="39.999999999941792"/>
    <s v="No"/>
    <x v="1"/>
    <n v="1.6666666666642413"/>
    <s v="Team4"/>
    <s v="Junior"/>
    <s v="Evening"/>
  </r>
  <r>
    <s v="T04928"/>
    <s v="C0420"/>
    <x v="1"/>
    <x v="1"/>
    <d v="2026-01-19T10:34:00"/>
    <d v="2026-01-20T20:34:00"/>
    <x v="42"/>
    <x v="0"/>
    <s v="No"/>
    <n v="4"/>
    <s v="Yes"/>
    <n v="33.999999999941792"/>
    <s v="No"/>
    <x v="2"/>
    <n v="1.4166666666642413"/>
    <s v="Team1"/>
    <s v="Senior"/>
    <s v="Evening"/>
  </r>
  <r>
    <s v="T04929"/>
    <s v="C3051"/>
    <x v="3"/>
    <x v="0"/>
    <d v="2026-03-19T21:17:00"/>
    <d v="2026-03-20T14:17:00"/>
    <x v="12"/>
    <x v="0"/>
    <s v="No"/>
    <n v="4"/>
    <s v="Yes"/>
    <n v="16.999999999883585"/>
    <s v="No"/>
    <x v="1"/>
    <n v="0.70833333332848269"/>
    <s v="Team1"/>
    <s v="Junior"/>
    <s v="Morning"/>
  </r>
  <r>
    <s v="T04930"/>
    <s v="C3234"/>
    <x v="4"/>
    <x v="2"/>
    <d v="2026-02-13T03:34:00"/>
    <d v="2026-02-14T13:34:00"/>
    <x v="16"/>
    <x v="0"/>
    <s v="No"/>
    <n v="5"/>
    <s v="Yes"/>
    <n v="34.000000000116415"/>
    <s v="No"/>
    <x v="0"/>
    <n v="1.4166666666715173"/>
    <s v="Team3"/>
    <s v="Junior"/>
    <s v="Evening"/>
  </r>
  <r>
    <s v="T04931"/>
    <s v="C0701"/>
    <x v="1"/>
    <x v="2"/>
    <d v="2026-02-06T02:08:00"/>
    <d v="2026-02-09T12:08:00"/>
    <x v="19"/>
    <x v="0"/>
    <s v="No"/>
    <n v="4"/>
    <s v="Yes"/>
    <n v="82.000000000116415"/>
    <s v="Yes"/>
    <x v="0"/>
    <n v="3.4166666666715173"/>
    <s v="Team5"/>
    <s v="Mid"/>
    <s v="Night"/>
  </r>
  <r>
    <s v="T04932"/>
    <s v="C2585"/>
    <x v="1"/>
    <x v="2"/>
    <d v="2026-02-02T16:05:00"/>
    <d v="2026-02-05T10:05:00"/>
    <x v="35"/>
    <x v="0"/>
    <s v="No"/>
    <n v="5"/>
    <s v="Yes"/>
    <n v="66"/>
    <s v="Yes"/>
    <x v="0"/>
    <n v="2.75"/>
    <s v="Team1"/>
    <s v="Senior"/>
    <s v="Night"/>
  </r>
  <r>
    <s v="T04933"/>
    <s v="C4668"/>
    <x v="4"/>
    <x v="1"/>
    <d v="2026-03-04T20:54:00"/>
    <d v="2026-03-05T18:54:00"/>
    <x v="27"/>
    <x v="0"/>
    <s v="No"/>
    <n v="4"/>
    <s v="Yes"/>
    <n v="21.999999999941792"/>
    <s v="No"/>
    <x v="1"/>
    <n v="0.91666666666424135"/>
    <s v="Team1"/>
    <s v="Junior"/>
    <s v="Morning"/>
  </r>
  <r>
    <s v="T04934"/>
    <s v="C0261"/>
    <x v="2"/>
    <x v="2"/>
    <d v="2026-02-10T12:14:00"/>
    <d v="2026-02-11T08:14:00"/>
    <x v="38"/>
    <x v="2"/>
    <s v="No"/>
    <n v="4"/>
    <s v="No"/>
    <n v="19.999999999883585"/>
    <s v="No"/>
    <x v="0"/>
    <n v="0.83333333332848269"/>
    <s v="Team5"/>
    <s v="Senior"/>
    <s v="Evening"/>
  </r>
  <r>
    <s v="T04935"/>
    <s v="C2746"/>
    <x v="0"/>
    <x v="1"/>
    <d v="2026-03-25T14:08:00"/>
    <d v="2026-03-27T09:08:00"/>
    <x v="25"/>
    <x v="0"/>
    <s v="No"/>
    <n v="3"/>
    <s v="Yes"/>
    <n v="43.000000000116415"/>
    <s v="No"/>
    <x v="1"/>
    <n v="1.7916666666715173"/>
    <s v="Team4"/>
    <s v="Junior"/>
    <s v="Night"/>
  </r>
  <r>
    <s v="T04936"/>
    <s v="C1653"/>
    <x v="1"/>
    <x v="2"/>
    <d v="2026-01-24T05:02:00"/>
    <d v="2026-01-26T14:02:00"/>
    <x v="2"/>
    <x v="0"/>
    <s v="No"/>
    <n v="5"/>
    <s v="Yes"/>
    <n v="57"/>
    <s v="Yes"/>
    <x v="2"/>
    <n v="2.375"/>
    <s v="Team3"/>
    <s v="Senior"/>
    <s v="Evening"/>
  </r>
  <r>
    <s v="T04937"/>
    <s v="C0072"/>
    <x v="3"/>
    <x v="0"/>
    <d v="2026-01-02T02:59:00"/>
    <d v="2026-01-03T08:59:00"/>
    <x v="42"/>
    <x v="0"/>
    <s v="No"/>
    <n v="4"/>
    <s v="Yes"/>
    <n v="30"/>
    <s v="No"/>
    <x v="2"/>
    <n v="1.25"/>
    <s v="Team1"/>
    <s v="Senior"/>
    <s v="Evening"/>
  </r>
  <r>
    <s v="T04938"/>
    <s v="C0796"/>
    <x v="4"/>
    <x v="0"/>
    <d v="2026-03-05T05:10:00"/>
    <d v="2026-03-05T22:10:00"/>
    <x v="48"/>
    <x v="0"/>
    <s v="No"/>
    <n v="3"/>
    <s v="Yes"/>
    <n v="16.999999999883585"/>
    <s v="No"/>
    <x v="1"/>
    <n v="0.70833333332848269"/>
    <s v="Team1"/>
    <s v="Mid"/>
    <s v="Morning"/>
  </r>
  <r>
    <s v="T04939"/>
    <s v="C4659"/>
    <x v="4"/>
    <x v="1"/>
    <d v="2026-02-24T20:22:00"/>
    <d v="2026-02-27T00:22:00"/>
    <x v="3"/>
    <x v="0"/>
    <s v="No"/>
    <n v="5"/>
    <s v="Yes"/>
    <n v="51.999999999941792"/>
    <s v="Yes"/>
    <x v="0"/>
    <n v="2.1666666666642413"/>
    <s v="Team5"/>
    <s v="Senior"/>
    <s v="Morning"/>
  </r>
  <r>
    <s v="T04940"/>
    <s v="C1777"/>
    <x v="4"/>
    <x v="1"/>
    <d v="2026-03-16T21:06:00"/>
    <d v="2026-03-18T16:06:00"/>
    <x v="20"/>
    <x v="0"/>
    <s v="No"/>
    <n v="3"/>
    <s v="Yes"/>
    <n v="42.999999999941792"/>
    <s v="No"/>
    <x v="1"/>
    <n v="1.7916666666642413"/>
    <s v="Team4"/>
    <s v="Junior"/>
    <s v="Evening"/>
  </r>
  <r>
    <s v="T04941"/>
    <s v="C3615"/>
    <x v="0"/>
    <x v="0"/>
    <d v="2026-03-25T09:22:00"/>
    <d v="2026-03-26T09:22:00"/>
    <x v="27"/>
    <x v="1"/>
    <s v="No"/>
    <n v="3"/>
    <s v="No"/>
    <n v="24"/>
    <s v="No"/>
    <x v="1"/>
    <n v="1"/>
    <s v="Team1"/>
    <s v="Junior"/>
    <s v="Morning"/>
  </r>
  <r>
    <s v="T04942"/>
    <s v="C0413"/>
    <x v="4"/>
    <x v="1"/>
    <d v="2026-01-14T02:30:00"/>
    <d v="2026-01-15T22:30:00"/>
    <x v="1"/>
    <x v="2"/>
    <s v="No"/>
    <n v="5"/>
    <s v="No"/>
    <n v="44.000000000058208"/>
    <s v="No"/>
    <x v="2"/>
    <n v="1.8333333333357587"/>
    <s v="Team4"/>
    <s v="Senior"/>
    <s v="Evening"/>
  </r>
  <r>
    <s v="T04943"/>
    <s v="C1256"/>
    <x v="1"/>
    <x v="2"/>
    <d v="2026-03-18T18:58:00"/>
    <d v="2026-03-19T07:58:00"/>
    <x v="6"/>
    <x v="0"/>
    <s v="No"/>
    <n v="5"/>
    <s v="Yes"/>
    <n v="12.999999999941792"/>
    <s v="No"/>
    <x v="1"/>
    <n v="0.54166666666424135"/>
    <s v="Team3"/>
    <s v="Mid"/>
    <s v="Night"/>
  </r>
  <r>
    <s v="T04944"/>
    <s v="C1656"/>
    <x v="4"/>
    <x v="1"/>
    <d v="2026-02-20T02:51:00"/>
    <d v="2026-02-20T09:51:00"/>
    <x v="21"/>
    <x v="0"/>
    <s v="No"/>
    <n v="5"/>
    <s v="Yes"/>
    <n v="6.9999999999417923"/>
    <s v="No"/>
    <x v="0"/>
    <n v="0.29166666666424135"/>
    <s v="Team4"/>
    <s v="Senior"/>
    <s v="Night"/>
  </r>
  <r>
    <s v="T04945"/>
    <s v="C3664"/>
    <x v="3"/>
    <x v="2"/>
    <d v="2026-02-05T12:32:00"/>
    <d v="2026-02-09T10:32:00"/>
    <x v="20"/>
    <x v="0"/>
    <s v="No"/>
    <n v="4"/>
    <s v="Yes"/>
    <n v="93.999999999941792"/>
    <s v="Yes"/>
    <x v="0"/>
    <n v="3.9166666666642413"/>
    <s v="Team4"/>
    <s v="Junior"/>
    <s v="Evening"/>
  </r>
  <r>
    <s v="T04946"/>
    <s v="C4964"/>
    <x v="3"/>
    <x v="1"/>
    <d v="2026-01-11T07:10:00"/>
    <d v="2026-01-12T00:10:00"/>
    <x v="9"/>
    <x v="0"/>
    <s v="No"/>
    <n v="4"/>
    <s v="Yes"/>
    <n v="17.000000000058208"/>
    <s v="No"/>
    <x v="2"/>
    <n v="0.70833333333575865"/>
    <s v="Team1"/>
    <s v="Junior"/>
    <s v="Night"/>
  </r>
  <r>
    <s v="T04947"/>
    <s v="C4542"/>
    <x v="0"/>
    <x v="2"/>
    <d v="2026-02-27T19:31:00"/>
    <d v="2026-02-28T07:31:00"/>
    <x v="38"/>
    <x v="1"/>
    <s v="No"/>
    <n v="5"/>
    <s v="No"/>
    <n v="12"/>
    <s v="No"/>
    <x v="0"/>
    <n v="0.5"/>
    <s v="Team5"/>
    <s v="Senior"/>
    <s v="Evening"/>
  </r>
  <r>
    <s v="T04948"/>
    <s v="C3917"/>
    <x v="0"/>
    <x v="2"/>
    <d v="2026-03-13T15:05:00"/>
    <d v="2026-03-14T18:05:00"/>
    <x v="23"/>
    <x v="0"/>
    <s v="No"/>
    <n v="4"/>
    <s v="Yes"/>
    <n v="27"/>
    <s v="No"/>
    <x v="1"/>
    <n v="1.125"/>
    <s v="Team1"/>
    <s v="Junior"/>
    <s v="Morning"/>
  </r>
  <r>
    <s v="T04949"/>
    <s v="C2199"/>
    <x v="1"/>
    <x v="0"/>
    <d v="2026-01-07T12:52:00"/>
    <d v="2026-01-08T08:52:00"/>
    <x v="46"/>
    <x v="0"/>
    <s v="No"/>
    <n v="3"/>
    <s v="Yes"/>
    <n v="19.999999999883585"/>
    <s v="No"/>
    <x v="2"/>
    <n v="0.83333333332848269"/>
    <s v="Team5"/>
    <s v="Senior"/>
    <s v="Evening"/>
  </r>
  <r>
    <s v="T04950"/>
    <s v="C2847"/>
    <x v="2"/>
    <x v="1"/>
    <d v="2026-03-16T10:30:00"/>
    <d v="2026-03-19T02:30:00"/>
    <x v="8"/>
    <x v="0"/>
    <s v="No"/>
    <n v="5"/>
    <s v="Yes"/>
    <n v="63.999999999941792"/>
    <s v="Yes"/>
    <x v="1"/>
    <n v="2.6666666666642413"/>
    <s v="Team5"/>
    <s v="Senior"/>
    <s v="Morning"/>
  </r>
  <r>
    <s v="T04951"/>
    <s v="C4128"/>
    <x v="4"/>
    <x v="0"/>
    <d v="2026-03-23T11:42:00"/>
    <d v="2026-03-24T00:42:00"/>
    <x v="2"/>
    <x v="0"/>
    <s v="No"/>
    <n v="4"/>
    <s v="Yes"/>
    <n v="12.999999999941792"/>
    <s v="No"/>
    <x v="1"/>
    <n v="0.54166666666424135"/>
    <s v="Team3"/>
    <s v="Senior"/>
    <s v="Evening"/>
  </r>
  <r>
    <s v="T04952"/>
    <s v="C2217"/>
    <x v="0"/>
    <x v="2"/>
    <d v="2026-01-12T13:39:00"/>
    <d v="2026-01-14T23:39:00"/>
    <x v="25"/>
    <x v="0"/>
    <s v="No"/>
    <n v="3"/>
    <s v="Yes"/>
    <n v="58.000000000116415"/>
    <s v="Yes"/>
    <x v="2"/>
    <n v="2.4166666666715173"/>
    <s v="Team4"/>
    <s v="Junior"/>
    <s v="Night"/>
  </r>
  <r>
    <s v="T04953"/>
    <s v="C3221"/>
    <x v="3"/>
    <x v="2"/>
    <d v="2026-01-25T04:56:00"/>
    <d v="2026-01-28T08:56:00"/>
    <x v="6"/>
    <x v="0"/>
    <s v="No"/>
    <n v="5"/>
    <s v="Yes"/>
    <n v="75.999999999941792"/>
    <s v="Yes"/>
    <x v="2"/>
    <n v="3.1666666666642413"/>
    <s v="Team3"/>
    <s v="Mid"/>
    <s v="Night"/>
  </r>
  <r>
    <s v="T04954"/>
    <s v="C0562"/>
    <x v="4"/>
    <x v="1"/>
    <d v="2026-01-27T08:17:00"/>
    <d v="2026-01-29T05:17:00"/>
    <x v="33"/>
    <x v="0"/>
    <s v="No"/>
    <n v="4"/>
    <s v="Yes"/>
    <n v="45"/>
    <s v="No"/>
    <x v="2"/>
    <n v="1.875"/>
    <s v="Team5"/>
    <s v="Junior"/>
    <s v="Night"/>
  </r>
  <r>
    <s v="T04955"/>
    <s v="C0640"/>
    <x v="3"/>
    <x v="0"/>
    <d v="2026-01-15T09:15:00"/>
    <d v="2026-01-16T14:15:00"/>
    <x v="3"/>
    <x v="1"/>
    <s v="No"/>
    <n v="3"/>
    <s v="No"/>
    <n v="29.000000000058208"/>
    <s v="No"/>
    <x v="2"/>
    <n v="1.2083333333357587"/>
    <s v="Team5"/>
    <s v="Senior"/>
    <s v="Morning"/>
  </r>
  <r>
    <s v="T04956"/>
    <s v="C3008"/>
    <x v="3"/>
    <x v="1"/>
    <d v="2026-01-03T06:53:00"/>
    <d v="2026-01-04T17:53:00"/>
    <x v="43"/>
    <x v="0"/>
    <s v="No"/>
    <n v="4"/>
    <s v="Yes"/>
    <n v="34.999999999883585"/>
    <s v="No"/>
    <x v="2"/>
    <n v="1.4583333333284827"/>
    <s v="Team1"/>
    <s v="Mid"/>
    <s v="Morning"/>
  </r>
  <r>
    <s v="T04957"/>
    <s v="C3053"/>
    <x v="0"/>
    <x v="2"/>
    <d v="2026-03-08T07:58:00"/>
    <d v="2026-03-11T08:58:00"/>
    <x v="45"/>
    <x v="0"/>
    <s v="No"/>
    <n v="4"/>
    <s v="Yes"/>
    <n v="73.000000000116415"/>
    <s v="Yes"/>
    <x v="1"/>
    <n v="3.0416666666715173"/>
    <s v="Team4"/>
    <s v="Mid"/>
    <s v="Morning"/>
  </r>
  <r>
    <s v="T04958"/>
    <s v="C0570"/>
    <x v="1"/>
    <x v="1"/>
    <d v="2026-02-18T14:06:00"/>
    <d v="2026-02-19T21:06:00"/>
    <x v="9"/>
    <x v="0"/>
    <s v="No"/>
    <n v="3"/>
    <s v="Yes"/>
    <n v="30.999999999941792"/>
    <s v="No"/>
    <x v="0"/>
    <n v="1.2916666666642413"/>
    <s v="Team1"/>
    <s v="Junior"/>
    <s v="Night"/>
  </r>
  <r>
    <s v="T04959"/>
    <s v="C4892"/>
    <x v="2"/>
    <x v="1"/>
    <d v="2026-02-16T01:36:00"/>
    <d v="2026-02-18T01:36:00"/>
    <x v="45"/>
    <x v="0"/>
    <s v="No"/>
    <n v="5"/>
    <s v="Yes"/>
    <n v="48"/>
    <s v="No"/>
    <x v="0"/>
    <n v="2"/>
    <s v="Team4"/>
    <s v="Mid"/>
    <s v="Morning"/>
  </r>
  <r>
    <s v="T04960"/>
    <s v="C4258"/>
    <x v="1"/>
    <x v="1"/>
    <d v="2026-03-13T05:34:00"/>
    <d v="2026-03-13T20:34:00"/>
    <x v="27"/>
    <x v="0"/>
    <s v="No"/>
    <n v="4"/>
    <s v="Yes"/>
    <n v="15"/>
    <s v="No"/>
    <x v="1"/>
    <n v="0.625"/>
    <s v="Team1"/>
    <s v="Junior"/>
    <s v="Morning"/>
  </r>
  <r>
    <s v="T04961"/>
    <s v="C3930"/>
    <x v="3"/>
    <x v="2"/>
    <d v="2026-02-26T13:11:00"/>
    <d v="2026-02-27T00:11:00"/>
    <x v="3"/>
    <x v="1"/>
    <s v="No"/>
    <n v="5"/>
    <s v="No"/>
    <n v="11.000000000058208"/>
    <s v="No"/>
    <x v="0"/>
    <n v="0.45833333333575865"/>
    <s v="Team5"/>
    <s v="Senior"/>
    <s v="Morning"/>
  </r>
  <r>
    <s v="T04962"/>
    <s v="C2342"/>
    <x v="0"/>
    <x v="1"/>
    <d v="2026-01-02T00:51:00"/>
    <d v="2026-01-02T16:51:00"/>
    <x v="27"/>
    <x v="0"/>
    <s v="No"/>
    <n v="4"/>
    <s v="Yes"/>
    <n v="15.999999999941792"/>
    <s v="No"/>
    <x v="2"/>
    <n v="0.66666666666424135"/>
    <s v="Team1"/>
    <s v="Junior"/>
    <s v="Morning"/>
  </r>
  <r>
    <s v="T04963"/>
    <s v="C4653"/>
    <x v="1"/>
    <x v="1"/>
    <d v="2026-01-25T01:04:00"/>
    <d v="2026-01-26T11:04:00"/>
    <x v="31"/>
    <x v="0"/>
    <s v="No"/>
    <n v="4"/>
    <s v="Yes"/>
    <n v="33.999999999941792"/>
    <s v="No"/>
    <x v="2"/>
    <n v="1.4166666666642413"/>
    <s v="Team4"/>
    <s v="Senior"/>
    <s v="Evening"/>
  </r>
  <r>
    <s v="T04964"/>
    <s v="C3994"/>
    <x v="3"/>
    <x v="0"/>
    <d v="2026-03-25T03:33:00"/>
    <d v="2026-03-25T05:33:00"/>
    <x v="9"/>
    <x v="0"/>
    <s v="No"/>
    <n v="5"/>
    <s v="Yes"/>
    <n v="1.9999999998835847"/>
    <s v="No"/>
    <x v="1"/>
    <n v="8.3333333328482695E-2"/>
    <s v="Team1"/>
    <s v="Junior"/>
    <s v="Night"/>
  </r>
  <r>
    <s v="T04965"/>
    <s v="C3653"/>
    <x v="2"/>
    <x v="0"/>
    <d v="2026-01-29T05:03:00"/>
    <d v="2026-01-30T09:03:00"/>
    <x v="44"/>
    <x v="0"/>
    <s v="Yes"/>
    <n v="3"/>
    <s v="Yes"/>
    <n v="27.999999999941792"/>
    <s v="No"/>
    <x v="2"/>
    <n v="1.1666666666642413"/>
    <s v="Team3"/>
    <s v="Senior"/>
    <s v="Evening"/>
  </r>
  <r>
    <s v="T04966"/>
    <s v="C4803"/>
    <x v="2"/>
    <x v="0"/>
    <d v="2026-02-13T15:51:00"/>
    <d v="2026-02-14T07:51:00"/>
    <x v="33"/>
    <x v="0"/>
    <s v="No"/>
    <n v="5"/>
    <s v="Yes"/>
    <n v="15.999999999941792"/>
    <s v="No"/>
    <x v="0"/>
    <n v="0.66666666666424135"/>
    <s v="Team5"/>
    <s v="Junior"/>
    <s v="Night"/>
  </r>
  <r>
    <s v="T04967"/>
    <s v="C4248"/>
    <x v="0"/>
    <x v="2"/>
    <d v="2026-02-14T05:43:00"/>
    <d v="2026-02-17T01:43:00"/>
    <x v="47"/>
    <x v="0"/>
    <s v="No"/>
    <n v="3"/>
    <s v="Yes"/>
    <n v="68.000000000058208"/>
    <s v="Yes"/>
    <x v="0"/>
    <n v="2.8333333333357587"/>
    <s v="Team4"/>
    <s v="Senior"/>
    <s v="Night"/>
  </r>
  <r>
    <s v="T04968"/>
    <s v="C0623"/>
    <x v="1"/>
    <x v="2"/>
    <d v="2026-02-25T01:17:00"/>
    <d v="2026-02-25T09:17:00"/>
    <x v="22"/>
    <x v="1"/>
    <s v="No"/>
    <n v="4"/>
    <s v="No"/>
    <n v="8.0000000000582077"/>
    <s v="No"/>
    <x v="0"/>
    <n v="0.33333333333575865"/>
    <s v="Team4"/>
    <s v="Junior"/>
    <s v="Morning"/>
  </r>
  <r>
    <s v="T04969"/>
    <s v="C3491"/>
    <x v="3"/>
    <x v="1"/>
    <d v="2026-02-12T18:12:00"/>
    <d v="2026-02-13T10:12:00"/>
    <x v="38"/>
    <x v="0"/>
    <s v="No"/>
    <n v="1"/>
    <s v="Yes"/>
    <n v="16.000000000116415"/>
    <s v="No"/>
    <x v="0"/>
    <n v="0.66666666667151731"/>
    <s v="Team5"/>
    <s v="Senior"/>
    <s v="Evening"/>
  </r>
  <r>
    <s v="T04970"/>
    <s v="C0377"/>
    <x v="3"/>
    <x v="0"/>
    <d v="2026-03-28T06:57:00"/>
    <d v="2026-03-28T20:57:00"/>
    <x v="11"/>
    <x v="0"/>
    <s v="No"/>
    <n v="3"/>
    <s v="Yes"/>
    <n v="14.000000000058208"/>
    <s v="No"/>
    <x v="1"/>
    <n v="0.58333333333575865"/>
    <s v="Team3"/>
    <s v="Senior"/>
    <s v="Night"/>
  </r>
  <r>
    <s v="T04971"/>
    <s v="C1865"/>
    <x v="1"/>
    <x v="1"/>
    <d v="2026-02-13T00:27:00"/>
    <d v="2026-02-15T18:27:00"/>
    <x v="22"/>
    <x v="0"/>
    <s v="Yes"/>
    <n v="2"/>
    <s v="Yes"/>
    <n v="66"/>
    <s v="Yes"/>
    <x v="0"/>
    <n v="2.75"/>
    <s v="Team4"/>
    <s v="Junior"/>
    <s v="Morning"/>
  </r>
  <r>
    <s v="T04972"/>
    <s v="C0478"/>
    <x v="1"/>
    <x v="0"/>
    <d v="2026-03-13T18:08:00"/>
    <d v="2026-03-14T21:08:00"/>
    <x v="12"/>
    <x v="0"/>
    <s v="No"/>
    <n v="4"/>
    <s v="Yes"/>
    <n v="27"/>
    <s v="No"/>
    <x v="1"/>
    <n v="1.125"/>
    <s v="Team1"/>
    <s v="Junior"/>
    <s v="Morning"/>
  </r>
  <r>
    <s v="T04973"/>
    <s v="C4680"/>
    <x v="2"/>
    <x v="2"/>
    <d v="2026-03-17T03:27:00"/>
    <d v="2026-03-17T17:27:00"/>
    <x v="4"/>
    <x v="0"/>
    <s v="No"/>
    <n v="3"/>
    <s v="Yes"/>
    <n v="13.999999999883585"/>
    <s v="No"/>
    <x v="1"/>
    <n v="0.58333333332848269"/>
    <s v="Team5"/>
    <s v="Senior"/>
    <s v="Evening"/>
  </r>
  <r>
    <s v="T04974"/>
    <s v="C4883"/>
    <x v="0"/>
    <x v="0"/>
    <d v="2026-02-09T01:36:00"/>
    <d v="2026-02-10T03:36:00"/>
    <x v="44"/>
    <x v="0"/>
    <s v="No"/>
    <n v="5"/>
    <s v="Yes"/>
    <n v="26.000000000058208"/>
    <s v="No"/>
    <x v="0"/>
    <n v="1.0833333333357587"/>
    <s v="Team3"/>
    <s v="Senior"/>
    <s v="Evening"/>
  </r>
  <r>
    <s v="T04975"/>
    <s v="C4064"/>
    <x v="1"/>
    <x v="1"/>
    <d v="2026-02-07T16:31:00"/>
    <d v="2026-02-09T00:31:00"/>
    <x v="22"/>
    <x v="0"/>
    <s v="No"/>
    <n v="3"/>
    <s v="Yes"/>
    <n v="31.999999999883585"/>
    <s v="No"/>
    <x v="0"/>
    <n v="1.3333333333284827"/>
    <s v="Team4"/>
    <s v="Junior"/>
    <s v="Morning"/>
  </r>
  <r>
    <s v="T04976"/>
    <s v="C4010"/>
    <x v="0"/>
    <x v="1"/>
    <d v="2026-03-30T16:39:00"/>
    <d v="2026-03-31T19:39:00"/>
    <x v="8"/>
    <x v="2"/>
    <s v="No"/>
    <n v="4"/>
    <s v="No"/>
    <n v="27"/>
    <s v="No"/>
    <x v="1"/>
    <n v="1.125"/>
    <s v="Team5"/>
    <s v="Senior"/>
    <s v="Morning"/>
  </r>
  <r>
    <s v="T04977"/>
    <s v="C1369"/>
    <x v="2"/>
    <x v="1"/>
    <d v="2026-02-14T17:04:00"/>
    <d v="2026-02-16T09:04:00"/>
    <x v="24"/>
    <x v="0"/>
    <s v="No"/>
    <n v="5"/>
    <s v="Yes"/>
    <n v="40.000000000116415"/>
    <s v="No"/>
    <x v="0"/>
    <n v="1.6666666666715173"/>
    <s v="Team4"/>
    <s v="Mid"/>
    <s v="Night"/>
  </r>
  <r>
    <s v="T04978"/>
    <s v="C3537"/>
    <x v="1"/>
    <x v="1"/>
    <d v="2026-03-22T00:08:00"/>
    <d v="2026-03-23T04:08:00"/>
    <x v="8"/>
    <x v="0"/>
    <s v="No"/>
    <n v="4"/>
    <s v="Yes"/>
    <n v="27.999999999941792"/>
    <s v="No"/>
    <x v="1"/>
    <n v="1.1666666666642413"/>
    <s v="Team5"/>
    <s v="Senior"/>
    <s v="Morning"/>
  </r>
  <r>
    <s v="T04979"/>
    <s v="C0414"/>
    <x v="1"/>
    <x v="1"/>
    <d v="2026-01-20T10:28:00"/>
    <d v="2026-01-22T23:28:00"/>
    <x v="35"/>
    <x v="0"/>
    <s v="No"/>
    <n v="2"/>
    <s v="Yes"/>
    <n v="60.999999999941792"/>
    <s v="Yes"/>
    <x v="2"/>
    <n v="2.5416666666642413"/>
    <s v="Team1"/>
    <s v="Senior"/>
    <s v="Night"/>
  </r>
  <r>
    <s v="T04980"/>
    <s v="C4556"/>
    <x v="1"/>
    <x v="2"/>
    <d v="2026-01-20T14:39:00"/>
    <d v="2026-01-22T04:39:00"/>
    <x v="30"/>
    <x v="0"/>
    <s v="No"/>
    <n v="3"/>
    <s v="Yes"/>
    <n v="37.999999999883585"/>
    <s v="No"/>
    <x v="2"/>
    <n v="1.5833333333284827"/>
    <s v="Team4"/>
    <s v="Mid"/>
    <s v="Night"/>
  </r>
  <r>
    <s v="T04981"/>
    <s v="C4792"/>
    <x v="2"/>
    <x v="0"/>
    <d v="2026-02-16T16:41:00"/>
    <d v="2026-02-18T04:41:00"/>
    <x v="41"/>
    <x v="0"/>
    <s v="No"/>
    <n v="3"/>
    <s v="Yes"/>
    <n v="36"/>
    <s v="No"/>
    <x v="0"/>
    <n v="1.5"/>
    <s v="Team5"/>
    <s v="Senior"/>
    <s v="Night"/>
  </r>
  <r>
    <s v="T04982"/>
    <s v="C3445"/>
    <x v="3"/>
    <x v="0"/>
    <d v="2026-01-15T17:59:00"/>
    <d v="2026-01-17T04:59:00"/>
    <x v="17"/>
    <x v="0"/>
    <s v="No"/>
    <n v="4"/>
    <s v="Yes"/>
    <n v="35.000000000058208"/>
    <s v="No"/>
    <x v="2"/>
    <n v="1.4583333333357587"/>
    <s v="Team2"/>
    <s v="Junior"/>
    <s v="Night"/>
  </r>
  <r>
    <s v="T04983"/>
    <s v="C2434"/>
    <x v="4"/>
    <x v="0"/>
    <d v="2026-02-17T17:46:00"/>
    <d v="2026-02-18T01:46:00"/>
    <x v="7"/>
    <x v="0"/>
    <s v="No"/>
    <n v="3"/>
    <s v="Yes"/>
    <n v="8.0000000000582077"/>
    <s v="No"/>
    <x v="0"/>
    <n v="0.33333333333575865"/>
    <s v="Team2"/>
    <s v="Junior"/>
    <s v="Night"/>
  </r>
  <r>
    <s v="T04984"/>
    <s v="C4011"/>
    <x v="2"/>
    <x v="1"/>
    <d v="2026-01-24T11:08:00"/>
    <d v="2026-01-24T18:08:00"/>
    <x v="41"/>
    <x v="0"/>
    <s v="No"/>
    <n v="4"/>
    <s v="Yes"/>
    <n v="7.0000000001164153"/>
    <s v="No"/>
    <x v="2"/>
    <n v="0.29166666667151731"/>
    <s v="Team5"/>
    <s v="Senior"/>
    <s v="Night"/>
  </r>
  <r>
    <s v="T04985"/>
    <s v="C2144"/>
    <x v="3"/>
    <x v="1"/>
    <d v="2026-03-28T09:21:00"/>
    <d v="2026-03-29T14:21:00"/>
    <x v="37"/>
    <x v="0"/>
    <s v="No"/>
    <n v="4"/>
    <s v="Yes"/>
    <n v="29.000000000058208"/>
    <s v="No"/>
    <x v="1"/>
    <n v="1.2083333333357587"/>
    <s v="Team5"/>
    <s v="Junior"/>
    <s v="Evening"/>
  </r>
  <r>
    <s v="T04986"/>
    <s v="C0522"/>
    <x v="2"/>
    <x v="2"/>
    <d v="2026-01-05T18:12:00"/>
    <d v="2026-01-08T00:12:00"/>
    <x v="25"/>
    <x v="0"/>
    <s v="No"/>
    <n v="5"/>
    <s v="Yes"/>
    <n v="54"/>
    <s v="Yes"/>
    <x v="2"/>
    <n v="2.25"/>
    <s v="Team4"/>
    <s v="Junior"/>
    <s v="Night"/>
  </r>
  <r>
    <s v="T04987"/>
    <s v="C1862"/>
    <x v="3"/>
    <x v="0"/>
    <d v="2026-03-26T07:25:00"/>
    <d v="2026-03-26T15:25:00"/>
    <x v="33"/>
    <x v="0"/>
    <s v="No"/>
    <n v="4"/>
    <s v="Yes"/>
    <n v="7.9999999998835847"/>
    <s v="No"/>
    <x v="1"/>
    <n v="0.33333333332848269"/>
    <s v="Team5"/>
    <s v="Junior"/>
    <s v="Night"/>
  </r>
  <r>
    <s v="T04988"/>
    <s v="C2159"/>
    <x v="4"/>
    <x v="1"/>
    <d v="2026-03-20T01:16:00"/>
    <d v="2026-03-22T22:16:00"/>
    <x v="47"/>
    <x v="0"/>
    <s v="No"/>
    <n v="4"/>
    <s v="Yes"/>
    <n v="69"/>
    <s v="Yes"/>
    <x v="1"/>
    <n v="2.875"/>
    <s v="Team4"/>
    <s v="Senior"/>
    <s v="Night"/>
  </r>
  <r>
    <s v="T04989"/>
    <s v="C4759"/>
    <x v="2"/>
    <x v="0"/>
    <d v="2026-03-26T11:43:00"/>
    <d v="2026-03-27T21:43:00"/>
    <x v="36"/>
    <x v="0"/>
    <s v="No"/>
    <n v="4"/>
    <s v="Yes"/>
    <n v="34.000000000116415"/>
    <s v="No"/>
    <x v="1"/>
    <n v="1.4166666666715173"/>
    <s v="Team1"/>
    <s v="Junior"/>
    <s v="Morning"/>
  </r>
  <r>
    <s v="T04990"/>
    <s v="C2928"/>
    <x v="3"/>
    <x v="2"/>
    <d v="2026-02-16T05:07:00"/>
    <d v="2026-02-18T13:07:00"/>
    <x v="44"/>
    <x v="0"/>
    <s v="No"/>
    <n v="4"/>
    <s v="Yes"/>
    <n v="56.000000000058208"/>
    <s v="Yes"/>
    <x v="0"/>
    <n v="2.3333333333357587"/>
    <s v="Team3"/>
    <s v="Senior"/>
    <s v="Evening"/>
  </r>
  <r>
    <s v="T04991"/>
    <s v="C1528"/>
    <x v="4"/>
    <x v="2"/>
    <d v="2026-03-08T15:06:00"/>
    <d v="2026-03-09T12:06:00"/>
    <x v="14"/>
    <x v="0"/>
    <s v="No"/>
    <n v="4"/>
    <s v="Yes"/>
    <n v="21"/>
    <s v="No"/>
    <x v="1"/>
    <n v="0.875"/>
    <s v="Team4"/>
    <s v="Senior"/>
    <s v="Night"/>
  </r>
  <r>
    <s v="T04992"/>
    <s v="C0381"/>
    <x v="2"/>
    <x v="1"/>
    <d v="2026-03-21T23:20:00"/>
    <d v="2026-03-23T00:20:00"/>
    <x v="29"/>
    <x v="0"/>
    <s v="No"/>
    <n v="3"/>
    <s v="Yes"/>
    <n v="25.000000000116415"/>
    <s v="No"/>
    <x v="1"/>
    <n v="1.0416666666715173"/>
    <s v="Team3"/>
    <s v="Mid"/>
    <s v="Evening"/>
  </r>
  <r>
    <s v="T04993"/>
    <s v="C2168"/>
    <x v="1"/>
    <x v="2"/>
    <d v="2026-01-27T09:01:00"/>
    <d v="2026-01-27T21:01:00"/>
    <x v="21"/>
    <x v="0"/>
    <s v="No"/>
    <n v="4"/>
    <s v="Yes"/>
    <n v="12"/>
    <s v="No"/>
    <x v="2"/>
    <n v="0.5"/>
    <s v="Team4"/>
    <s v="Senior"/>
    <s v="Night"/>
  </r>
  <r>
    <s v="T04994"/>
    <s v="C3875"/>
    <x v="1"/>
    <x v="2"/>
    <d v="2026-02-04T08:16:00"/>
    <d v="2026-02-07T06:16:00"/>
    <x v="30"/>
    <x v="0"/>
    <s v="No"/>
    <n v="4"/>
    <s v="Yes"/>
    <n v="69.999999999941792"/>
    <s v="Yes"/>
    <x v="0"/>
    <n v="2.9166666666642413"/>
    <s v="Team4"/>
    <s v="Mid"/>
    <s v="Night"/>
  </r>
  <r>
    <s v="T04995"/>
    <s v="C2063"/>
    <x v="0"/>
    <x v="0"/>
    <d v="2026-02-16T23:01:00"/>
    <d v="2026-02-18T20:01:00"/>
    <x v="35"/>
    <x v="0"/>
    <s v="No"/>
    <n v="5"/>
    <s v="Yes"/>
    <n v="45"/>
    <s v="No"/>
    <x v="0"/>
    <n v="1.875"/>
    <s v="Team1"/>
    <s v="Senior"/>
    <s v="Night"/>
  </r>
  <r>
    <s v="T04996"/>
    <s v="C2161"/>
    <x v="3"/>
    <x v="0"/>
    <d v="2026-03-29T00:14:00"/>
    <d v="2026-03-29T14:14:00"/>
    <x v="7"/>
    <x v="0"/>
    <s v="No"/>
    <n v="4"/>
    <s v="Yes"/>
    <n v="13.999999999883585"/>
    <s v="No"/>
    <x v="1"/>
    <n v="0.58333333332848269"/>
    <s v="Team2"/>
    <s v="Junior"/>
    <s v="Night"/>
  </r>
  <r>
    <s v="T04997"/>
    <s v="C2484"/>
    <x v="1"/>
    <x v="0"/>
    <d v="2026-02-22T22:58:00"/>
    <d v="2026-02-23T22:58:00"/>
    <x v="30"/>
    <x v="0"/>
    <s v="No"/>
    <n v="3"/>
    <s v="Yes"/>
    <n v="24"/>
    <s v="No"/>
    <x v="0"/>
    <n v="1"/>
    <s v="Team4"/>
    <s v="Mid"/>
    <s v="Night"/>
  </r>
  <r>
    <s v="T04998"/>
    <s v="C0642"/>
    <x v="1"/>
    <x v="0"/>
    <d v="2026-02-12T15:33:00"/>
    <d v="2026-02-13T09:33:00"/>
    <x v="21"/>
    <x v="0"/>
    <s v="Yes"/>
    <n v="3"/>
    <s v="Yes"/>
    <n v="18"/>
    <s v="No"/>
    <x v="0"/>
    <n v="0.75"/>
    <s v="Team4"/>
    <s v="Senior"/>
    <s v="Night"/>
  </r>
  <r>
    <s v="T04999"/>
    <s v="C2116"/>
    <x v="3"/>
    <x v="0"/>
    <d v="2026-02-28T05:54:00"/>
    <d v="2026-02-28T14:54:00"/>
    <x v="42"/>
    <x v="0"/>
    <s v="No"/>
    <n v="4"/>
    <s v="Yes"/>
    <n v="9"/>
    <s v="No"/>
    <x v="0"/>
    <n v="0.375"/>
    <s v="Team1"/>
    <s v="Senior"/>
    <s v="Evening"/>
  </r>
  <r>
    <s v="T05000"/>
    <s v="C1425"/>
    <x v="4"/>
    <x v="2"/>
    <d v="2026-02-25T05:53:00"/>
    <d v="2026-02-28T02:53:00"/>
    <x v="1"/>
    <x v="0"/>
    <s v="No"/>
    <n v="5"/>
    <s v="Yes"/>
    <n v="69"/>
    <s v="Yes"/>
    <x v="0"/>
    <n v="2.875"/>
    <s v="Team4"/>
    <s v="Senior"/>
    <s v="Evening"/>
  </r>
  <r>
    <s v="T05001"/>
    <s v="C2054"/>
    <x v="4"/>
    <x v="2"/>
    <d v="2026-02-22T23:15:00"/>
    <d v="2026-02-26T14:15:00"/>
    <x v="12"/>
    <x v="0"/>
    <s v="No"/>
    <n v="5"/>
    <s v="Yes"/>
    <n v="87"/>
    <s v="Yes"/>
    <x v="0"/>
    <n v="3.625"/>
    <s v="Team1"/>
    <s v="Junior"/>
    <s v="Morning"/>
  </r>
  <r>
    <s v="T05002"/>
    <s v="C2904"/>
    <x v="3"/>
    <x v="2"/>
    <d v="2026-02-26T19:06:00"/>
    <d v="2026-02-27T17:06:00"/>
    <x v="20"/>
    <x v="0"/>
    <s v="No"/>
    <n v="2"/>
    <s v="Yes"/>
    <n v="22.000000000116415"/>
    <s v="No"/>
    <x v="0"/>
    <n v="0.91666666667151731"/>
    <s v="Team4"/>
    <s v="Junior"/>
    <s v="Evening"/>
  </r>
  <r>
    <s v="T05003"/>
    <s v="C3671"/>
    <x v="1"/>
    <x v="2"/>
    <d v="2026-01-19T07:05:00"/>
    <d v="2026-01-21T09:05:00"/>
    <x v="41"/>
    <x v="0"/>
    <s v="No"/>
    <n v="5"/>
    <s v="Yes"/>
    <n v="49.999999999883585"/>
    <s v="Yes"/>
    <x v="2"/>
    <n v="2.0833333333284827"/>
    <s v="Team5"/>
    <s v="Senior"/>
    <s v="Night"/>
  </r>
  <r>
    <s v="T05004"/>
    <s v="C4747"/>
    <x v="3"/>
    <x v="1"/>
    <d v="2026-01-03T21:34:00"/>
    <d v="2026-01-06T19:34:00"/>
    <x v="16"/>
    <x v="1"/>
    <s v="No"/>
    <n v="3"/>
    <s v="No"/>
    <n v="70.000000000116415"/>
    <s v="Yes"/>
    <x v="2"/>
    <n v="2.9166666666715173"/>
    <s v="Team3"/>
    <s v="Junior"/>
    <s v="Evening"/>
  </r>
  <r>
    <s v="T05005"/>
    <s v="C4977"/>
    <x v="3"/>
    <x v="0"/>
    <d v="2026-01-18T18:20:00"/>
    <d v="2026-01-20T12:20:00"/>
    <x v="21"/>
    <x v="1"/>
    <s v="No"/>
    <n v="4"/>
    <s v="No"/>
    <n v="42"/>
    <s v="No"/>
    <x v="2"/>
    <n v="1.75"/>
    <s v="Team4"/>
    <s v="Senior"/>
    <s v="Night"/>
  </r>
  <r>
    <s v="T05006"/>
    <s v="C0451"/>
    <x v="0"/>
    <x v="1"/>
    <d v="2026-01-27T19:40:00"/>
    <d v="2026-01-30T16:40:00"/>
    <x v="6"/>
    <x v="0"/>
    <s v="No"/>
    <n v="3"/>
    <s v="Yes"/>
    <n v="69"/>
    <s v="Yes"/>
    <x v="2"/>
    <n v="2.875"/>
    <s v="Team3"/>
    <s v="Mid"/>
    <s v="Night"/>
  </r>
  <r>
    <s v="T05007"/>
    <s v="C3945"/>
    <x v="0"/>
    <x v="2"/>
    <d v="2026-01-24T10:03:00"/>
    <d v="2026-01-24T17:03:00"/>
    <x v="31"/>
    <x v="0"/>
    <s v="No"/>
    <n v="4"/>
    <s v="Yes"/>
    <n v="7.0000000001164153"/>
    <s v="No"/>
    <x v="2"/>
    <n v="0.29166666667151731"/>
    <s v="Team4"/>
    <s v="Senior"/>
    <s v="Evening"/>
  </r>
  <r>
    <s v="T05008"/>
    <s v="C4314"/>
    <x v="4"/>
    <x v="0"/>
    <d v="2026-03-14T01:50:00"/>
    <d v="2026-03-15T10:50:00"/>
    <x v="31"/>
    <x v="0"/>
    <s v="Yes"/>
    <n v="2"/>
    <s v="Yes"/>
    <n v="33"/>
    <s v="No"/>
    <x v="1"/>
    <n v="1.375"/>
    <s v="Team4"/>
    <s v="Senior"/>
    <s v="Evening"/>
  </r>
  <r>
    <s v="T05009"/>
    <s v="C4531"/>
    <x v="3"/>
    <x v="2"/>
    <d v="2026-03-18T01:33:00"/>
    <d v="2026-03-20T15:33:00"/>
    <x v="19"/>
    <x v="0"/>
    <s v="No"/>
    <n v="4"/>
    <s v="Yes"/>
    <n v="62.000000000058208"/>
    <s v="Yes"/>
    <x v="1"/>
    <n v="2.5833333333357587"/>
    <s v="Team5"/>
    <s v="Mid"/>
    <s v="Night"/>
  </r>
  <r>
    <s v="T05010"/>
    <s v="C3132"/>
    <x v="4"/>
    <x v="1"/>
    <d v="2026-02-06T12:26:00"/>
    <d v="2026-02-07T09:26:00"/>
    <x v="9"/>
    <x v="0"/>
    <s v="Yes"/>
    <n v="2"/>
    <s v="Yes"/>
    <n v="21"/>
    <s v="No"/>
    <x v="0"/>
    <n v="0.875"/>
    <s v="Team1"/>
    <s v="Junior"/>
    <s v="Night"/>
  </r>
  <r>
    <s v="T05011"/>
    <s v="C4095"/>
    <x v="1"/>
    <x v="2"/>
    <d v="2026-02-01T03:25:00"/>
    <d v="2026-02-02T06:25:00"/>
    <x v="39"/>
    <x v="0"/>
    <s v="No"/>
    <n v="4"/>
    <s v="Yes"/>
    <n v="27"/>
    <s v="No"/>
    <x v="0"/>
    <n v="1.125"/>
    <s v="Team5"/>
    <s v="Junior"/>
    <s v="Evening"/>
  </r>
  <r>
    <s v="T05012"/>
    <s v="C0491"/>
    <x v="1"/>
    <x v="2"/>
    <d v="2026-01-30T12:26:00"/>
    <d v="2026-01-31T08:26:00"/>
    <x v="0"/>
    <x v="0"/>
    <s v="No"/>
    <n v="4"/>
    <s v="Yes"/>
    <n v="20.000000000058208"/>
    <s v="No"/>
    <x v="2"/>
    <n v="0.83333333333575865"/>
    <s v="Team1"/>
    <s v="Senior"/>
    <s v="Morning"/>
  </r>
  <r>
    <s v="T05013"/>
    <s v="C3888"/>
    <x v="2"/>
    <x v="0"/>
    <d v="2026-03-06T04:27:00"/>
    <d v="2026-03-06T15:27:00"/>
    <x v="13"/>
    <x v="0"/>
    <s v="No"/>
    <n v="3"/>
    <s v="Yes"/>
    <n v="11.000000000058208"/>
    <s v="No"/>
    <x v="1"/>
    <n v="0.45833333333575865"/>
    <s v="Team5"/>
    <s v="Junior"/>
    <s v="Evening"/>
  </r>
  <r>
    <s v="T05014"/>
    <s v="C0130"/>
    <x v="0"/>
    <x v="0"/>
    <d v="2026-03-13T02:47:00"/>
    <d v="2026-03-14T09:47:00"/>
    <x v="40"/>
    <x v="0"/>
    <s v="Yes"/>
    <n v="2"/>
    <s v="Yes"/>
    <n v="30.999999999941792"/>
    <s v="No"/>
    <x v="1"/>
    <n v="1.2916666666642413"/>
    <s v="Team4"/>
    <s v="Senior"/>
    <s v="Morning"/>
  </r>
  <r>
    <s v="T05015"/>
    <s v="C0407"/>
    <x v="1"/>
    <x v="2"/>
    <d v="2026-01-21T08:46:00"/>
    <d v="2026-01-24T09:46:00"/>
    <x v="49"/>
    <x v="0"/>
    <s v="No"/>
    <n v="5"/>
    <s v="Yes"/>
    <n v="73.000000000116415"/>
    <s v="Yes"/>
    <x v="2"/>
    <n v="3.0416666666715173"/>
    <s v="Team5"/>
    <s v="Mid"/>
    <s v="Evening"/>
  </r>
  <r>
    <s v="T05016"/>
    <s v="C4759"/>
    <x v="1"/>
    <x v="1"/>
    <d v="2026-01-09T12:42:00"/>
    <d v="2026-01-10T18:42:00"/>
    <x v="47"/>
    <x v="0"/>
    <s v="No"/>
    <n v="4"/>
    <s v="Yes"/>
    <n v="30"/>
    <s v="No"/>
    <x v="2"/>
    <n v="1.25"/>
    <s v="Team4"/>
    <s v="Senior"/>
    <s v="Night"/>
  </r>
  <r>
    <s v="T05017"/>
    <s v="C0226"/>
    <x v="0"/>
    <x v="1"/>
    <d v="2026-02-03T22:41:00"/>
    <d v="2026-02-06T01:41:00"/>
    <x v="3"/>
    <x v="0"/>
    <s v="No"/>
    <n v="4"/>
    <s v="Yes"/>
    <n v="51"/>
    <s v="Yes"/>
    <x v="0"/>
    <n v="2.125"/>
    <s v="Team5"/>
    <s v="Senior"/>
    <s v="Morning"/>
  </r>
  <r>
    <s v="T05018"/>
    <s v="C1652"/>
    <x v="0"/>
    <x v="0"/>
    <d v="2026-02-01T00:06:00"/>
    <d v="2026-02-01T05:06:00"/>
    <x v="17"/>
    <x v="0"/>
    <s v="No"/>
    <n v="4"/>
    <s v="Yes"/>
    <n v="5.0000000000582077"/>
    <s v="No"/>
    <x v="0"/>
    <n v="0.20833333333575865"/>
    <s v="Team2"/>
    <s v="Junior"/>
    <s v="Night"/>
  </r>
  <r>
    <s v="T05019"/>
    <s v="C1042"/>
    <x v="3"/>
    <x v="1"/>
    <d v="2026-02-27T20:18:00"/>
    <d v="2026-02-28T02:18:00"/>
    <x v="19"/>
    <x v="0"/>
    <s v="No"/>
    <n v="5"/>
    <s v="Yes"/>
    <n v="6"/>
    <s v="No"/>
    <x v="0"/>
    <n v="0.25"/>
    <s v="Team5"/>
    <s v="Mid"/>
    <s v="Night"/>
  </r>
  <r>
    <s v="T05020"/>
    <s v="C3564"/>
    <x v="3"/>
    <x v="0"/>
    <d v="2026-01-27T16:19:00"/>
    <d v="2026-01-28T04:19:00"/>
    <x v="37"/>
    <x v="1"/>
    <s v="No"/>
    <n v="5"/>
    <s v="No"/>
    <n v="12"/>
    <s v="No"/>
    <x v="2"/>
    <n v="0.5"/>
    <s v="Team5"/>
    <s v="Junior"/>
    <s v="Evening"/>
  </r>
  <r>
    <s v="T05021"/>
    <s v="C0453"/>
    <x v="2"/>
    <x v="0"/>
    <d v="2026-01-18T13:53:00"/>
    <d v="2026-01-19T02:53:00"/>
    <x v="18"/>
    <x v="0"/>
    <s v="No"/>
    <n v="3"/>
    <s v="Yes"/>
    <n v="12.999999999941792"/>
    <s v="No"/>
    <x v="2"/>
    <n v="0.54166666666424135"/>
    <s v="Team1"/>
    <s v="Mid"/>
    <s v="Morning"/>
  </r>
  <r>
    <s v="T05022"/>
    <s v="C4536"/>
    <x v="2"/>
    <x v="0"/>
    <d v="2026-03-27T09:16:00"/>
    <d v="2026-03-28T07:16:00"/>
    <x v="15"/>
    <x v="2"/>
    <s v="No"/>
    <n v="4"/>
    <s v="No"/>
    <n v="21.999999999941792"/>
    <s v="No"/>
    <x v="1"/>
    <n v="0.91666666666424135"/>
    <s v="Team5"/>
    <s v="Junior"/>
    <s v="Evening"/>
  </r>
  <r>
    <s v="T05023"/>
    <s v="C3469"/>
    <x v="0"/>
    <x v="1"/>
    <d v="2026-02-17T09:57:00"/>
    <d v="2026-02-20T00:57:00"/>
    <x v="37"/>
    <x v="1"/>
    <s v="No"/>
    <n v="4"/>
    <s v="No"/>
    <n v="63"/>
    <s v="Yes"/>
    <x v="0"/>
    <n v="2.625"/>
    <s v="Team5"/>
    <s v="Junior"/>
    <s v="Evening"/>
  </r>
  <r>
    <s v="T05024"/>
    <s v="C3641"/>
    <x v="2"/>
    <x v="2"/>
    <d v="2026-03-27T10:30:00"/>
    <d v="2026-03-29T19:30:00"/>
    <x v="2"/>
    <x v="0"/>
    <s v="No"/>
    <n v="4"/>
    <s v="Yes"/>
    <n v="57"/>
    <s v="Yes"/>
    <x v="1"/>
    <n v="2.375"/>
    <s v="Team3"/>
    <s v="Senior"/>
    <s v="Evening"/>
  </r>
  <r>
    <s v="T05025"/>
    <s v="C3258"/>
    <x v="2"/>
    <x v="0"/>
    <d v="2026-01-29T10:59:00"/>
    <d v="2026-01-30T14:59:00"/>
    <x v="20"/>
    <x v="0"/>
    <s v="No"/>
    <n v="4"/>
    <s v="Yes"/>
    <n v="27.999999999941792"/>
    <s v="No"/>
    <x v="2"/>
    <n v="1.1666666666642413"/>
    <s v="Team4"/>
    <s v="Junior"/>
    <s v="Evening"/>
  </r>
  <r>
    <s v="T05026"/>
    <s v="C3902"/>
    <x v="2"/>
    <x v="0"/>
    <d v="2026-02-16T14:03:00"/>
    <d v="2026-02-17T08:03:00"/>
    <x v="30"/>
    <x v="0"/>
    <s v="No"/>
    <n v="4"/>
    <s v="Yes"/>
    <n v="18"/>
    <s v="No"/>
    <x v="0"/>
    <n v="0.75"/>
    <s v="Team4"/>
    <s v="Mid"/>
    <s v="Night"/>
  </r>
  <r>
    <s v="T05027"/>
    <s v="C3054"/>
    <x v="2"/>
    <x v="1"/>
    <d v="2026-01-19T22:28:00"/>
    <d v="2026-01-22T10:28:00"/>
    <x v="39"/>
    <x v="2"/>
    <s v="No"/>
    <n v="4"/>
    <s v="No"/>
    <n v="60"/>
    <s v="Yes"/>
    <x v="2"/>
    <n v="2.5"/>
    <s v="Team5"/>
    <s v="Junior"/>
    <s v="Evening"/>
  </r>
  <r>
    <s v="T05028"/>
    <s v="C4811"/>
    <x v="2"/>
    <x v="2"/>
    <d v="2026-01-17T11:05:00"/>
    <d v="2026-01-20T18:05:00"/>
    <x v="47"/>
    <x v="0"/>
    <s v="No"/>
    <n v="4"/>
    <s v="Yes"/>
    <n v="78.999999999941792"/>
    <s v="Yes"/>
    <x v="2"/>
    <n v="3.2916666666642413"/>
    <s v="Team4"/>
    <s v="Senior"/>
    <s v="Night"/>
  </r>
  <r>
    <s v="T05029"/>
    <s v="C4073"/>
    <x v="3"/>
    <x v="0"/>
    <d v="2026-01-04T03:58:00"/>
    <d v="2026-01-04T08:58:00"/>
    <x v="35"/>
    <x v="0"/>
    <s v="No"/>
    <n v="4"/>
    <s v="Yes"/>
    <n v="5.0000000000582077"/>
    <s v="No"/>
    <x v="2"/>
    <n v="0.20833333333575865"/>
    <s v="Team1"/>
    <s v="Senior"/>
    <s v="Night"/>
  </r>
  <r>
    <s v="T05030"/>
    <s v="C2302"/>
    <x v="3"/>
    <x v="1"/>
    <d v="2026-01-18T14:09:00"/>
    <d v="2026-01-20T15:09:00"/>
    <x v="34"/>
    <x v="0"/>
    <s v="No"/>
    <n v="4"/>
    <s v="Yes"/>
    <n v="48.999999999941792"/>
    <s v="Yes"/>
    <x v="2"/>
    <n v="2.0416666666642413"/>
    <s v="Team3"/>
    <s v="Senior"/>
    <s v="Night"/>
  </r>
  <r>
    <s v="T05031"/>
    <s v="C1007"/>
    <x v="0"/>
    <x v="0"/>
    <d v="2026-02-25T00:48:00"/>
    <d v="2026-02-25T19:48:00"/>
    <x v="41"/>
    <x v="0"/>
    <s v="No"/>
    <n v="3"/>
    <s v="Yes"/>
    <n v="18.999999999941792"/>
    <s v="No"/>
    <x v="0"/>
    <n v="0.79166666666424135"/>
    <s v="Team5"/>
    <s v="Senior"/>
    <s v="Night"/>
  </r>
  <r>
    <s v="T05032"/>
    <s v="C2076"/>
    <x v="2"/>
    <x v="0"/>
    <d v="2026-02-28T15:36:00"/>
    <d v="2026-03-02T06:36:00"/>
    <x v="10"/>
    <x v="2"/>
    <s v="No"/>
    <n v="3"/>
    <s v="No"/>
    <n v="39"/>
    <s v="No"/>
    <x v="0"/>
    <n v="1.625"/>
    <s v="Team1"/>
    <s v="Senior"/>
    <s v="Night"/>
  </r>
  <r>
    <s v="T05033"/>
    <s v="C0278"/>
    <x v="4"/>
    <x v="2"/>
    <d v="2026-02-24T09:55:00"/>
    <d v="2026-02-25T01:55:00"/>
    <x v="10"/>
    <x v="0"/>
    <s v="Yes"/>
    <n v="2"/>
    <s v="Yes"/>
    <n v="15.999999999941792"/>
    <s v="No"/>
    <x v="0"/>
    <n v="0.66666666666424135"/>
    <s v="Team1"/>
    <s v="Senior"/>
    <s v="Night"/>
  </r>
  <r>
    <s v="T05034"/>
    <s v="C2267"/>
    <x v="1"/>
    <x v="0"/>
    <d v="2026-03-24T19:50:00"/>
    <d v="2026-03-26T02:50:00"/>
    <x v="45"/>
    <x v="0"/>
    <s v="No"/>
    <n v="3"/>
    <s v="Yes"/>
    <n v="30.999999999941792"/>
    <s v="No"/>
    <x v="1"/>
    <n v="1.2916666666642413"/>
    <s v="Team4"/>
    <s v="Mid"/>
    <s v="Morning"/>
  </r>
  <r>
    <s v="T05035"/>
    <s v="C0283"/>
    <x v="4"/>
    <x v="0"/>
    <d v="2026-03-18T20:17:00"/>
    <d v="2026-03-19T14:17:00"/>
    <x v="9"/>
    <x v="1"/>
    <s v="No"/>
    <n v="5"/>
    <s v="No"/>
    <n v="18"/>
    <s v="No"/>
    <x v="1"/>
    <n v="0.75"/>
    <s v="Team1"/>
    <s v="Junior"/>
    <s v="Night"/>
  </r>
  <r>
    <s v="T05036"/>
    <s v="C3476"/>
    <x v="2"/>
    <x v="2"/>
    <d v="2026-03-14T03:32:00"/>
    <d v="2026-03-16T08:32:00"/>
    <x v="6"/>
    <x v="0"/>
    <s v="No"/>
    <n v="3"/>
    <s v="Yes"/>
    <n v="53.000000000058208"/>
    <s v="Yes"/>
    <x v="1"/>
    <n v="2.2083333333357587"/>
    <s v="Team3"/>
    <s v="Mid"/>
    <s v="Night"/>
  </r>
  <r>
    <s v="T05037"/>
    <s v="C3424"/>
    <x v="3"/>
    <x v="2"/>
    <d v="2026-01-03T16:45:00"/>
    <d v="2026-01-04T11:45:00"/>
    <x v="27"/>
    <x v="0"/>
    <s v="No"/>
    <n v="5"/>
    <s v="Yes"/>
    <n v="19.000000000116415"/>
    <s v="No"/>
    <x v="2"/>
    <n v="0.79166666667151731"/>
    <s v="Team1"/>
    <s v="Junior"/>
    <s v="Morning"/>
  </r>
  <r>
    <s v="T05038"/>
    <s v="C2374"/>
    <x v="2"/>
    <x v="0"/>
    <d v="2026-02-11T21:33:00"/>
    <d v="2026-02-13T04:33:00"/>
    <x v="32"/>
    <x v="0"/>
    <s v="No"/>
    <n v="5"/>
    <s v="Yes"/>
    <n v="30.999999999941792"/>
    <s v="No"/>
    <x v="0"/>
    <n v="1.2916666666642413"/>
    <s v="Team3"/>
    <s v="Mid"/>
    <s v="Evening"/>
  </r>
  <r>
    <s v="T05039"/>
    <s v="C3013"/>
    <x v="3"/>
    <x v="0"/>
    <d v="2026-01-03T06:49:00"/>
    <d v="2026-01-04T10:49:00"/>
    <x v="42"/>
    <x v="2"/>
    <s v="No"/>
    <n v="3"/>
    <s v="No"/>
    <n v="27.999999999941792"/>
    <s v="No"/>
    <x v="2"/>
    <n v="1.1666666666642413"/>
    <s v="Team1"/>
    <s v="Senior"/>
    <s v="Evening"/>
  </r>
  <r>
    <s v="T05040"/>
    <s v="C3639"/>
    <x v="2"/>
    <x v="0"/>
    <d v="2026-03-14T14:21:00"/>
    <d v="2026-03-15T00:21:00"/>
    <x v="11"/>
    <x v="0"/>
    <s v="No"/>
    <n v="3"/>
    <s v="Yes"/>
    <n v="9.9999999999417923"/>
    <s v="No"/>
    <x v="1"/>
    <n v="0.41666666666424135"/>
    <s v="Team3"/>
    <s v="Senior"/>
    <s v="Night"/>
  </r>
  <r>
    <s v="T05041"/>
    <s v="C2762"/>
    <x v="4"/>
    <x v="0"/>
    <d v="2026-02-24T08:06:00"/>
    <d v="2026-02-25T04:06:00"/>
    <x v="48"/>
    <x v="0"/>
    <s v="No"/>
    <n v="4"/>
    <s v="Yes"/>
    <n v="19.999999999883585"/>
    <s v="No"/>
    <x v="0"/>
    <n v="0.83333333332848269"/>
    <s v="Team1"/>
    <s v="Mid"/>
    <s v="Morning"/>
  </r>
  <r>
    <s v="T05042"/>
    <s v="C4208"/>
    <x v="4"/>
    <x v="0"/>
    <d v="2026-03-05T16:15:00"/>
    <d v="2026-03-05T23:15:00"/>
    <x v="23"/>
    <x v="0"/>
    <s v="No"/>
    <n v="4"/>
    <s v="Yes"/>
    <n v="6.9999999999417923"/>
    <s v="No"/>
    <x v="1"/>
    <n v="0.29166666666424135"/>
    <s v="Team1"/>
    <s v="Junior"/>
    <s v="Morning"/>
  </r>
  <r>
    <s v="T05043"/>
    <s v="C4011"/>
    <x v="0"/>
    <x v="1"/>
    <d v="2026-03-29T10:09:00"/>
    <d v="2026-03-30T01:09:00"/>
    <x v="11"/>
    <x v="0"/>
    <s v="No"/>
    <n v="4"/>
    <s v="Yes"/>
    <n v="15"/>
    <s v="No"/>
    <x v="1"/>
    <n v="0.625"/>
    <s v="Team3"/>
    <s v="Senior"/>
    <s v="Night"/>
  </r>
  <r>
    <s v="T05044"/>
    <s v="C0907"/>
    <x v="0"/>
    <x v="0"/>
    <d v="2026-03-27T21:17:00"/>
    <d v="2026-03-28T21:17:00"/>
    <x v="4"/>
    <x v="0"/>
    <s v="No"/>
    <n v="4"/>
    <s v="Yes"/>
    <n v="24"/>
    <s v="No"/>
    <x v="1"/>
    <n v="1"/>
    <s v="Team5"/>
    <s v="Senior"/>
    <s v="Evening"/>
  </r>
  <r>
    <s v="T05045"/>
    <s v="C0927"/>
    <x v="3"/>
    <x v="1"/>
    <d v="2026-01-06T08:07:00"/>
    <d v="2026-01-08T18:07:00"/>
    <x v="45"/>
    <x v="2"/>
    <s v="No"/>
    <n v="3"/>
    <s v="No"/>
    <n v="58.000000000116415"/>
    <s v="Yes"/>
    <x v="2"/>
    <n v="2.4166666666715173"/>
    <s v="Team4"/>
    <s v="Mid"/>
    <s v="Morning"/>
  </r>
  <r>
    <s v="T05046"/>
    <s v="C0701"/>
    <x v="4"/>
    <x v="0"/>
    <d v="2026-02-04T00:38:00"/>
    <d v="2026-02-04T19:38:00"/>
    <x v="13"/>
    <x v="0"/>
    <s v="No"/>
    <n v="2"/>
    <s v="Yes"/>
    <n v="19.000000000116415"/>
    <s v="No"/>
    <x v="0"/>
    <n v="0.79166666667151731"/>
    <s v="Team5"/>
    <s v="Junior"/>
    <s v="Evening"/>
  </r>
  <r>
    <s v="T05047"/>
    <s v="C2138"/>
    <x v="1"/>
    <x v="2"/>
    <d v="2026-03-02T07:39:00"/>
    <d v="2026-03-06T00:39:00"/>
    <x v="27"/>
    <x v="0"/>
    <s v="No"/>
    <n v="3"/>
    <s v="Yes"/>
    <n v="89.000000000058208"/>
    <s v="Yes"/>
    <x v="1"/>
    <n v="3.7083333333357587"/>
    <s v="Team1"/>
    <s v="Junior"/>
    <s v="Morning"/>
  </r>
  <r>
    <s v="T05048"/>
    <s v="C1843"/>
    <x v="1"/>
    <x v="0"/>
    <d v="2026-01-04T02:32:00"/>
    <d v="2026-01-04T04:32:00"/>
    <x v="25"/>
    <x v="1"/>
    <s v="No"/>
    <n v="4"/>
    <s v="No"/>
    <n v="1.9999999998835847"/>
    <s v="No"/>
    <x v="2"/>
    <n v="8.3333333328482695E-2"/>
    <s v="Team4"/>
    <s v="Junior"/>
    <s v="Night"/>
  </r>
  <r>
    <s v="T05049"/>
    <s v="C3828"/>
    <x v="2"/>
    <x v="1"/>
    <d v="2026-02-21T03:25:00"/>
    <d v="2026-02-22T21:25:00"/>
    <x v="31"/>
    <x v="0"/>
    <s v="No"/>
    <n v="4"/>
    <s v="Yes"/>
    <n v="42"/>
    <s v="No"/>
    <x v="0"/>
    <n v="1.75"/>
    <s v="Team4"/>
    <s v="Senior"/>
    <s v="Evening"/>
  </r>
  <r>
    <s v="T05050"/>
    <s v="C4765"/>
    <x v="2"/>
    <x v="1"/>
    <d v="2026-02-12T08:02:00"/>
    <d v="2026-02-14T05:02:00"/>
    <x v="15"/>
    <x v="0"/>
    <s v="No"/>
    <n v="3"/>
    <s v="Yes"/>
    <n v="45"/>
    <s v="No"/>
    <x v="0"/>
    <n v="1.875"/>
    <s v="Team5"/>
    <s v="Junior"/>
    <s v="Evening"/>
  </r>
  <r>
    <s v="T05051"/>
    <s v="C1241"/>
    <x v="0"/>
    <x v="2"/>
    <d v="2026-03-13T05:42:00"/>
    <d v="2026-03-13T19:42:00"/>
    <x v="39"/>
    <x v="0"/>
    <s v="No"/>
    <n v="4"/>
    <s v="Yes"/>
    <n v="13.999999999883585"/>
    <s v="No"/>
    <x v="1"/>
    <n v="0.58333333332848269"/>
    <s v="Team5"/>
    <s v="Junior"/>
    <s v="Evening"/>
  </r>
  <r>
    <s v="T05052"/>
    <s v="C3991"/>
    <x v="0"/>
    <x v="2"/>
    <d v="2026-03-20T21:09:00"/>
    <d v="2026-03-24T09:09:00"/>
    <x v="15"/>
    <x v="0"/>
    <s v="No"/>
    <n v="5"/>
    <s v="Yes"/>
    <n v="84"/>
    <s v="Yes"/>
    <x v="1"/>
    <n v="3.5"/>
    <s v="Team5"/>
    <s v="Junior"/>
    <s v="Evening"/>
  </r>
  <r>
    <s v="T05053"/>
    <s v="C0057"/>
    <x v="0"/>
    <x v="2"/>
    <d v="2026-01-10T05:58:00"/>
    <d v="2026-01-11T08:58:00"/>
    <x v="12"/>
    <x v="0"/>
    <s v="No"/>
    <n v="4"/>
    <s v="Yes"/>
    <n v="27"/>
    <s v="No"/>
    <x v="2"/>
    <n v="1.125"/>
    <s v="Team1"/>
    <s v="Junior"/>
    <s v="Morning"/>
  </r>
  <r>
    <s v="T05054"/>
    <s v="C2190"/>
    <x v="2"/>
    <x v="2"/>
    <d v="2026-02-05T15:02:00"/>
    <d v="2026-02-07T12:02:00"/>
    <x v="17"/>
    <x v="0"/>
    <s v="No"/>
    <n v="5"/>
    <s v="Yes"/>
    <n v="45"/>
    <s v="No"/>
    <x v="0"/>
    <n v="1.875"/>
    <s v="Team2"/>
    <s v="Junior"/>
    <s v="Night"/>
  </r>
  <r>
    <s v="T05055"/>
    <s v="C1291"/>
    <x v="3"/>
    <x v="1"/>
    <d v="2026-01-14T21:19:00"/>
    <d v="2026-01-15T08:19:00"/>
    <x v="18"/>
    <x v="0"/>
    <s v="No"/>
    <n v="3"/>
    <s v="Yes"/>
    <n v="11.000000000058208"/>
    <s v="No"/>
    <x v="2"/>
    <n v="0.45833333333575865"/>
    <s v="Team1"/>
    <s v="Mid"/>
    <s v="Morning"/>
  </r>
  <r>
    <s v="T05056"/>
    <s v="C2165"/>
    <x v="3"/>
    <x v="0"/>
    <d v="2026-03-01T04:24:00"/>
    <d v="2026-03-01T11:24:00"/>
    <x v="42"/>
    <x v="0"/>
    <s v="No"/>
    <n v="5"/>
    <s v="Yes"/>
    <n v="6.9999999999417923"/>
    <s v="No"/>
    <x v="1"/>
    <n v="0.29166666666424135"/>
    <s v="Team1"/>
    <s v="Senior"/>
    <s v="Evening"/>
  </r>
  <r>
    <s v="T05057"/>
    <s v="C4199"/>
    <x v="2"/>
    <x v="0"/>
    <d v="2026-02-10T22:17:00"/>
    <d v="2026-02-11T04:17:00"/>
    <x v="34"/>
    <x v="1"/>
    <s v="No"/>
    <n v="5"/>
    <s v="No"/>
    <n v="6"/>
    <s v="No"/>
    <x v="0"/>
    <n v="0.25"/>
    <s v="Team3"/>
    <s v="Senior"/>
    <s v="Night"/>
  </r>
  <r>
    <s v="T05058"/>
    <s v="C2003"/>
    <x v="0"/>
    <x v="0"/>
    <d v="2026-02-02T01:57:00"/>
    <d v="2026-02-03T19:57:00"/>
    <x v="20"/>
    <x v="0"/>
    <s v="No"/>
    <n v="5"/>
    <s v="Yes"/>
    <n v="42"/>
    <s v="No"/>
    <x v="0"/>
    <n v="1.75"/>
    <s v="Team4"/>
    <s v="Junior"/>
    <s v="Evening"/>
  </r>
  <r>
    <s v="T05059"/>
    <s v="C3020"/>
    <x v="2"/>
    <x v="0"/>
    <d v="2026-03-05T01:25:00"/>
    <d v="2026-03-05T12:25:00"/>
    <x v="20"/>
    <x v="0"/>
    <s v="No"/>
    <n v="4"/>
    <s v="Yes"/>
    <n v="10.999999999883585"/>
    <s v="No"/>
    <x v="1"/>
    <n v="0.45833333332848269"/>
    <s v="Team4"/>
    <s v="Junior"/>
    <s v="Evening"/>
  </r>
  <r>
    <s v="T05060"/>
    <s v="C3371"/>
    <x v="2"/>
    <x v="0"/>
    <d v="2026-01-14T05:59:00"/>
    <d v="2026-01-15T17:59:00"/>
    <x v="19"/>
    <x v="0"/>
    <s v="No"/>
    <n v="2"/>
    <s v="Yes"/>
    <n v="36"/>
    <s v="No"/>
    <x v="2"/>
    <n v="1.5"/>
    <s v="Team5"/>
    <s v="Mid"/>
    <s v="Night"/>
  </r>
  <r>
    <s v="T05061"/>
    <s v="C2860"/>
    <x v="3"/>
    <x v="2"/>
    <d v="2026-02-11T16:41:00"/>
    <d v="2026-02-13T19:41:00"/>
    <x v="16"/>
    <x v="2"/>
    <s v="No"/>
    <n v="4"/>
    <s v="No"/>
    <n v="51"/>
    <s v="Yes"/>
    <x v="0"/>
    <n v="2.125"/>
    <s v="Team3"/>
    <s v="Junior"/>
    <s v="Evening"/>
  </r>
  <r>
    <s v="T05062"/>
    <s v="C4080"/>
    <x v="2"/>
    <x v="2"/>
    <d v="2026-03-12T19:00:00"/>
    <d v="2026-03-14T14:00:00"/>
    <x v="34"/>
    <x v="0"/>
    <s v="No"/>
    <n v="3"/>
    <s v="Yes"/>
    <n v="43.000000000116415"/>
    <s v="No"/>
    <x v="1"/>
    <n v="1.7916666666715173"/>
    <s v="Team3"/>
    <s v="Senior"/>
    <s v="Night"/>
  </r>
  <r>
    <s v="T05063"/>
    <s v="C1322"/>
    <x v="3"/>
    <x v="2"/>
    <d v="2026-01-25T22:16:00"/>
    <d v="2026-01-29T10:16:00"/>
    <x v="1"/>
    <x v="0"/>
    <s v="No"/>
    <n v="4"/>
    <s v="Yes"/>
    <n v="84"/>
    <s v="Yes"/>
    <x v="2"/>
    <n v="3.5"/>
    <s v="Team4"/>
    <s v="Senior"/>
    <s v="Evening"/>
  </r>
  <r>
    <s v="T05064"/>
    <s v="C0213"/>
    <x v="3"/>
    <x v="1"/>
    <d v="2026-01-20T06:16:00"/>
    <d v="2026-01-22T15:16:00"/>
    <x v="37"/>
    <x v="0"/>
    <s v="No"/>
    <n v="4"/>
    <s v="Yes"/>
    <n v="57"/>
    <s v="Yes"/>
    <x v="2"/>
    <n v="2.375"/>
    <s v="Team5"/>
    <s v="Junior"/>
    <s v="Evening"/>
  </r>
  <r>
    <s v="T05065"/>
    <s v="C0299"/>
    <x v="4"/>
    <x v="0"/>
    <d v="2026-03-02T18:04:00"/>
    <d v="2026-03-02T21:04:00"/>
    <x v="6"/>
    <x v="0"/>
    <s v="No"/>
    <n v="4"/>
    <s v="Yes"/>
    <n v="3"/>
    <s v="No"/>
    <x v="1"/>
    <n v="0.125"/>
    <s v="Team3"/>
    <s v="Mid"/>
    <s v="Night"/>
  </r>
  <r>
    <s v="T05066"/>
    <s v="C0741"/>
    <x v="4"/>
    <x v="2"/>
    <d v="2026-02-04T02:25:00"/>
    <d v="2026-02-05T09:25:00"/>
    <x v="12"/>
    <x v="0"/>
    <s v="No"/>
    <n v="5"/>
    <s v="Yes"/>
    <n v="30.999999999941792"/>
    <s v="No"/>
    <x v="0"/>
    <n v="1.2916666666642413"/>
    <s v="Team1"/>
    <s v="Junior"/>
    <s v="Morning"/>
  </r>
  <r>
    <s v="T05067"/>
    <s v="C3312"/>
    <x v="4"/>
    <x v="2"/>
    <d v="2026-03-25T01:32:00"/>
    <d v="2026-03-25T08:32:00"/>
    <x v="38"/>
    <x v="0"/>
    <s v="No"/>
    <n v="5"/>
    <s v="Yes"/>
    <n v="7.0000000001164153"/>
    <s v="No"/>
    <x v="1"/>
    <n v="0.29166666667151731"/>
    <s v="Team5"/>
    <s v="Senior"/>
    <s v="Evening"/>
  </r>
  <r>
    <s v="T05068"/>
    <s v="C0118"/>
    <x v="1"/>
    <x v="1"/>
    <d v="2026-01-08T07:51:00"/>
    <d v="2026-01-11T01:51:00"/>
    <x v="7"/>
    <x v="0"/>
    <s v="No"/>
    <n v="3"/>
    <s v="Yes"/>
    <n v="66"/>
    <s v="Yes"/>
    <x v="2"/>
    <n v="2.75"/>
    <s v="Team2"/>
    <s v="Junior"/>
    <s v="Night"/>
  </r>
  <r>
    <s v="T05069"/>
    <s v="C1813"/>
    <x v="2"/>
    <x v="0"/>
    <d v="2026-02-21T11:42:00"/>
    <d v="2026-02-22T18:42:00"/>
    <x v="23"/>
    <x v="0"/>
    <s v="No"/>
    <n v="5"/>
    <s v="Yes"/>
    <n v="30.999999999941792"/>
    <s v="No"/>
    <x v="0"/>
    <n v="1.2916666666642413"/>
    <s v="Team1"/>
    <s v="Junior"/>
    <s v="Morning"/>
  </r>
  <r>
    <s v="T05070"/>
    <s v="C2565"/>
    <x v="1"/>
    <x v="1"/>
    <d v="2026-02-14T06:15:00"/>
    <d v="2026-02-14T19:15:00"/>
    <x v="29"/>
    <x v="0"/>
    <s v="No"/>
    <n v="4"/>
    <s v="Yes"/>
    <n v="13.000000000116415"/>
    <s v="No"/>
    <x v="0"/>
    <n v="0.54166666667151731"/>
    <s v="Team3"/>
    <s v="Mid"/>
    <s v="Evening"/>
  </r>
  <r>
    <s v="T05071"/>
    <s v="C0433"/>
    <x v="0"/>
    <x v="2"/>
    <d v="2026-01-12T21:23:00"/>
    <d v="2026-01-14T12:23:00"/>
    <x v="41"/>
    <x v="0"/>
    <s v="No"/>
    <n v="5"/>
    <s v="Yes"/>
    <n v="39"/>
    <s v="No"/>
    <x v="2"/>
    <n v="1.625"/>
    <s v="Team5"/>
    <s v="Senior"/>
    <s v="Night"/>
  </r>
  <r>
    <s v="T05072"/>
    <s v="C1056"/>
    <x v="3"/>
    <x v="2"/>
    <d v="2026-03-14T02:56:00"/>
    <d v="2026-03-15T08:56:00"/>
    <x v="6"/>
    <x v="0"/>
    <s v="No"/>
    <n v="3"/>
    <s v="Yes"/>
    <n v="30"/>
    <s v="No"/>
    <x v="1"/>
    <n v="1.25"/>
    <s v="Team3"/>
    <s v="Mid"/>
    <s v="Night"/>
  </r>
  <r>
    <s v="T05073"/>
    <s v="C0149"/>
    <x v="1"/>
    <x v="1"/>
    <d v="2026-02-11T14:27:00"/>
    <d v="2026-02-13T21:27:00"/>
    <x v="48"/>
    <x v="1"/>
    <s v="No"/>
    <n v="5"/>
    <s v="No"/>
    <n v="55.000000000116415"/>
    <s v="Yes"/>
    <x v="0"/>
    <n v="2.2916666666715173"/>
    <s v="Team1"/>
    <s v="Mid"/>
    <s v="Morning"/>
  </r>
  <r>
    <s v="T05074"/>
    <s v="C1917"/>
    <x v="0"/>
    <x v="1"/>
    <d v="2026-02-19T10:15:00"/>
    <d v="2026-02-21T03:15:00"/>
    <x v="16"/>
    <x v="0"/>
    <s v="No"/>
    <n v="3"/>
    <s v="Yes"/>
    <n v="40.999999999883585"/>
    <s v="No"/>
    <x v="0"/>
    <n v="1.7083333333284827"/>
    <s v="Team3"/>
    <s v="Junior"/>
    <s v="Evening"/>
  </r>
  <r>
    <s v="T05075"/>
    <s v="C4858"/>
    <x v="3"/>
    <x v="1"/>
    <d v="2026-03-08T22:10:00"/>
    <d v="2026-03-11T03:10:00"/>
    <x v="6"/>
    <x v="0"/>
    <s v="No"/>
    <n v="4"/>
    <s v="Yes"/>
    <n v="53.000000000058208"/>
    <s v="Yes"/>
    <x v="1"/>
    <n v="2.2083333333357587"/>
    <s v="Team3"/>
    <s v="Mid"/>
    <s v="Night"/>
  </r>
  <r>
    <s v="T05076"/>
    <s v="C4200"/>
    <x v="2"/>
    <x v="0"/>
    <d v="2026-01-07T21:05:00"/>
    <d v="2026-01-09T05:05:00"/>
    <x v="15"/>
    <x v="1"/>
    <s v="No"/>
    <n v="4"/>
    <s v="No"/>
    <n v="32.000000000058208"/>
    <s v="No"/>
    <x v="2"/>
    <n v="1.3333333333357587"/>
    <s v="Team5"/>
    <s v="Junior"/>
    <s v="Evening"/>
  </r>
  <r>
    <s v="T05077"/>
    <s v="C3295"/>
    <x v="2"/>
    <x v="0"/>
    <d v="2026-03-08T10:40:00"/>
    <d v="2026-03-09T01:40:00"/>
    <x v="4"/>
    <x v="1"/>
    <s v="No"/>
    <n v="3"/>
    <s v="No"/>
    <n v="15"/>
    <s v="No"/>
    <x v="1"/>
    <n v="0.625"/>
    <s v="Team5"/>
    <s v="Senior"/>
    <s v="Evening"/>
  </r>
  <r>
    <s v="T05078"/>
    <s v="C0953"/>
    <x v="4"/>
    <x v="2"/>
    <d v="2026-01-14T05:42:00"/>
    <d v="2026-01-14T18:42:00"/>
    <x v="27"/>
    <x v="0"/>
    <s v="No"/>
    <n v="4"/>
    <s v="Yes"/>
    <n v="12.999999999941792"/>
    <s v="No"/>
    <x v="2"/>
    <n v="0.54166666666424135"/>
    <s v="Team1"/>
    <s v="Junior"/>
    <s v="Morning"/>
  </r>
  <r>
    <s v="T05079"/>
    <s v="C4064"/>
    <x v="2"/>
    <x v="2"/>
    <d v="2026-02-23T13:16:00"/>
    <d v="2026-02-23T22:16:00"/>
    <x v="35"/>
    <x v="0"/>
    <s v="Yes"/>
    <n v="4"/>
    <s v="Yes"/>
    <n v="9"/>
    <s v="No"/>
    <x v="0"/>
    <n v="0.375"/>
    <s v="Team1"/>
    <s v="Senior"/>
    <s v="Night"/>
  </r>
  <r>
    <s v="T05080"/>
    <s v="C0800"/>
    <x v="4"/>
    <x v="1"/>
    <d v="2026-03-15T22:08:00"/>
    <d v="2026-03-16T05:08:00"/>
    <x v="29"/>
    <x v="0"/>
    <s v="No"/>
    <n v="4"/>
    <s v="Yes"/>
    <n v="6.9999999999417923"/>
    <s v="No"/>
    <x v="1"/>
    <n v="0.29166666666424135"/>
    <s v="Team3"/>
    <s v="Mid"/>
    <s v="Evening"/>
  </r>
  <r>
    <s v="T05081"/>
    <s v="C2204"/>
    <x v="4"/>
    <x v="2"/>
    <d v="2026-01-15T03:51:00"/>
    <d v="2026-01-18T07:51:00"/>
    <x v="25"/>
    <x v="0"/>
    <s v="No"/>
    <n v="4"/>
    <s v="Yes"/>
    <n v="75.999999999941792"/>
    <s v="Yes"/>
    <x v="2"/>
    <n v="3.1666666666642413"/>
    <s v="Team4"/>
    <s v="Junior"/>
    <s v="Night"/>
  </r>
  <r>
    <s v="T05082"/>
    <s v="C1997"/>
    <x v="4"/>
    <x v="2"/>
    <d v="2026-03-29T17:41:00"/>
    <d v="2026-03-30T17:41:00"/>
    <x v="16"/>
    <x v="0"/>
    <s v="No"/>
    <n v="3"/>
    <s v="Yes"/>
    <n v="24"/>
    <s v="No"/>
    <x v="1"/>
    <n v="1"/>
    <s v="Team3"/>
    <s v="Junior"/>
    <s v="Evening"/>
  </r>
  <r>
    <s v="T05083"/>
    <s v="C3064"/>
    <x v="1"/>
    <x v="2"/>
    <d v="2026-01-05T04:45:00"/>
    <d v="2026-01-08T08:45:00"/>
    <x v="40"/>
    <x v="0"/>
    <s v="Yes"/>
    <n v="3"/>
    <s v="Yes"/>
    <n v="76.000000000116415"/>
    <s v="Yes"/>
    <x v="2"/>
    <n v="3.1666666666715173"/>
    <s v="Team4"/>
    <s v="Senior"/>
    <s v="Morning"/>
  </r>
  <r>
    <s v="T05084"/>
    <s v="C4743"/>
    <x v="0"/>
    <x v="2"/>
    <d v="2026-01-28T07:10:00"/>
    <d v="2026-01-29T01:10:00"/>
    <x v="33"/>
    <x v="0"/>
    <s v="No"/>
    <n v="5"/>
    <s v="Yes"/>
    <n v="18"/>
    <s v="No"/>
    <x v="2"/>
    <n v="0.75"/>
    <s v="Team5"/>
    <s v="Junior"/>
    <s v="Night"/>
  </r>
  <r>
    <s v="T05085"/>
    <s v="C3174"/>
    <x v="1"/>
    <x v="1"/>
    <d v="2026-03-17T21:51:00"/>
    <d v="2026-03-18T07:51:00"/>
    <x v="32"/>
    <x v="0"/>
    <s v="No"/>
    <n v="4"/>
    <s v="Yes"/>
    <n v="9.9999999999417923"/>
    <s v="No"/>
    <x v="1"/>
    <n v="0.41666666666424135"/>
    <s v="Team3"/>
    <s v="Mid"/>
    <s v="Evening"/>
  </r>
  <r>
    <s v="T05086"/>
    <s v="C0331"/>
    <x v="0"/>
    <x v="2"/>
    <d v="2026-01-05T02:00:00"/>
    <d v="2026-01-05T15:00:00"/>
    <x v="24"/>
    <x v="0"/>
    <s v="No"/>
    <n v="5"/>
    <s v="Yes"/>
    <n v="12.999999999941792"/>
    <s v="No"/>
    <x v="2"/>
    <n v="0.54166666666424135"/>
    <s v="Team4"/>
    <s v="Mid"/>
    <s v="Night"/>
  </r>
  <r>
    <s v="T05087"/>
    <s v="C4128"/>
    <x v="2"/>
    <x v="1"/>
    <d v="2026-02-04T18:07:00"/>
    <d v="2026-02-05T23:07:00"/>
    <x v="1"/>
    <x v="0"/>
    <s v="No"/>
    <n v="5"/>
    <s v="Yes"/>
    <n v="28.999999999883585"/>
    <s v="No"/>
    <x v="0"/>
    <n v="1.2083333333284827"/>
    <s v="Team4"/>
    <s v="Senior"/>
    <s v="Evening"/>
  </r>
  <r>
    <s v="T05088"/>
    <s v="C3618"/>
    <x v="4"/>
    <x v="0"/>
    <d v="2026-01-17T09:14:00"/>
    <d v="2026-01-18T20:14:00"/>
    <x v="12"/>
    <x v="0"/>
    <s v="No"/>
    <n v="4"/>
    <s v="Yes"/>
    <n v="34.999999999883585"/>
    <s v="No"/>
    <x v="2"/>
    <n v="1.4583333333284827"/>
    <s v="Team1"/>
    <s v="Junior"/>
    <s v="Morning"/>
  </r>
  <r>
    <s v="T05089"/>
    <s v="C0344"/>
    <x v="1"/>
    <x v="2"/>
    <d v="2026-01-04T09:11:00"/>
    <d v="2026-01-06T16:11:00"/>
    <x v="18"/>
    <x v="0"/>
    <s v="No"/>
    <n v="4"/>
    <s v="Yes"/>
    <n v="54.999999999941792"/>
    <s v="Yes"/>
    <x v="2"/>
    <n v="2.2916666666642413"/>
    <s v="Team1"/>
    <s v="Mid"/>
    <s v="Morning"/>
  </r>
  <r>
    <s v="T05090"/>
    <s v="C4024"/>
    <x v="4"/>
    <x v="0"/>
    <d v="2026-03-18T17:28:00"/>
    <d v="2026-03-20T05:28:00"/>
    <x v="10"/>
    <x v="1"/>
    <s v="No"/>
    <n v="3"/>
    <s v="No"/>
    <n v="36"/>
    <s v="No"/>
    <x v="1"/>
    <n v="1.5"/>
    <s v="Team1"/>
    <s v="Senior"/>
    <s v="Night"/>
  </r>
  <r>
    <s v="T05091"/>
    <s v="C4205"/>
    <x v="3"/>
    <x v="2"/>
    <d v="2026-02-28T08:31:00"/>
    <d v="2026-03-02T04:31:00"/>
    <x v="32"/>
    <x v="0"/>
    <s v="No"/>
    <n v="4"/>
    <s v="Yes"/>
    <n v="44.000000000058208"/>
    <s v="No"/>
    <x v="0"/>
    <n v="1.8333333333357587"/>
    <s v="Team3"/>
    <s v="Mid"/>
    <s v="Evening"/>
  </r>
  <r>
    <s v="T05092"/>
    <s v="C2429"/>
    <x v="3"/>
    <x v="2"/>
    <d v="2026-02-20T13:07:00"/>
    <d v="2026-02-21T04:07:00"/>
    <x v="0"/>
    <x v="1"/>
    <s v="No"/>
    <n v="4"/>
    <s v="No"/>
    <n v="15"/>
    <s v="No"/>
    <x v="0"/>
    <n v="0.625"/>
    <s v="Team1"/>
    <s v="Senior"/>
    <s v="Morning"/>
  </r>
  <r>
    <s v="T05093"/>
    <s v="C1280"/>
    <x v="4"/>
    <x v="2"/>
    <d v="2026-03-10T19:59:00"/>
    <d v="2026-03-13T14:59:00"/>
    <x v="15"/>
    <x v="0"/>
    <s v="Yes"/>
    <n v="4"/>
    <s v="Yes"/>
    <n v="66.999999999941792"/>
    <s v="Yes"/>
    <x v="1"/>
    <n v="2.7916666666642413"/>
    <s v="Team5"/>
    <s v="Junior"/>
    <s v="Evening"/>
  </r>
  <r>
    <s v="T05094"/>
    <s v="C3884"/>
    <x v="0"/>
    <x v="2"/>
    <d v="2026-03-13T12:29:00"/>
    <d v="2026-03-15T23:29:00"/>
    <x v="4"/>
    <x v="1"/>
    <s v="No"/>
    <n v="5"/>
    <s v="No"/>
    <n v="59.000000000058208"/>
    <s v="Yes"/>
    <x v="1"/>
    <n v="2.4583333333357587"/>
    <s v="Team5"/>
    <s v="Senior"/>
    <s v="Evening"/>
  </r>
  <r>
    <s v="T05095"/>
    <s v="C0001"/>
    <x v="0"/>
    <x v="0"/>
    <d v="2026-02-28T07:14:00"/>
    <d v="2026-03-01T05:14:00"/>
    <x v="6"/>
    <x v="2"/>
    <s v="No"/>
    <n v="4"/>
    <s v="No"/>
    <n v="21.999999999941792"/>
    <s v="No"/>
    <x v="0"/>
    <n v="0.91666666666424135"/>
    <s v="Team3"/>
    <s v="Mid"/>
    <s v="Night"/>
  </r>
  <r>
    <s v="T05096"/>
    <s v="C1283"/>
    <x v="4"/>
    <x v="0"/>
    <d v="2026-02-08T16:40:00"/>
    <d v="2026-02-10T07:40:00"/>
    <x v="25"/>
    <x v="0"/>
    <s v="Yes"/>
    <n v="1"/>
    <s v="Yes"/>
    <n v="39"/>
    <s v="No"/>
    <x v="0"/>
    <n v="1.625"/>
    <s v="Team4"/>
    <s v="Junior"/>
    <s v="Night"/>
  </r>
  <r>
    <s v="T05097"/>
    <s v="C1902"/>
    <x v="3"/>
    <x v="2"/>
    <d v="2026-02-24T23:00:00"/>
    <d v="2026-02-26T05:00:00"/>
    <x v="23"/>
    <x v="0"/>
    <s v="No"/>
    <n v="4"/>
    <s v="Yes"/>
    <n v="30"/>
    <s v="No"/>
    <x v="0"/>
    <n v="1.25"/>
    <s v="Team1"/>
    <s v="Junior"/>
    <s v="Morning"/>
  </r>
  <r>
    <s v="T05098"/>
    <s v="C0236"/>
    <x v="0"/>
    <x v="0"/>
    <d v="2026-03-20T20:55:00"/>
    <d v="2026-03-22T16:55:00"/>
    <x v="10"/>
    <x v="0"/>
    <s v="No"/>
    <n v="3"/>
    <s v="Yes"/>
    <n v="43.999999999883585"/>
    <s v="No"/>
    <x v="1"/>
    <n v="1.8333333333284827"/>
    <s v="Team1"/>
    <s v="Senior"/>
    <s v="Night"/>
  </r>
  <r>
    <s v="T05099"/>
    <s v="C0052"/>
    <x v="1"/>
    <x v="2"/>
    <d v="2026-01-02T21:15:00"/>
    <d v="2026-01-03T22:15:00"/>
    <x v="4"/>
    <x v="0"/>
    <s v="No"/>
    <n v="2"/>
    <s v="Yes"/>
    <n v="25.000000000116415"/>
    <s v="No"/>
    <x v="2"/>
    <n v="1.0416666666715173"/>
    <s v="Team5"/>
    <s v="Senior"/>
    <s v="Evening"/>
  </r>
  <r>
    <s v="T05100"/>
    <s v="C4821"/>
    <x v="0"/>
    <x v="2"/>
    <d v="2026-03-18T15:12:00"/>
    <d v="2026-03-19T01:12:00"/>
    <x v="29"/>
    <x v="0"/>
    <s v="No"/>
    <n v="4"/>
    <s v="Yes"/>
    <n v="10.000000000116415"/>
    <s v="No"/>
    <x v="1"/>
    <n v="0.41666666667151731"/>
    <s v="Team3"/>
    <s v="Mid"/>
    <s v="Evening"/>
  </r>
  <r>
    <s v="T05101"/>
    <s v="C0685"/>
    <x v="3"/>
    <x v="2"/>
    <d v="2026-03-21T15:17:00"/>
    <d v="2026-03-24T22:17:00"/>
    <x v="28"/>
    <x v="0"/>
    <s v="No"/>
    <n v="2"/>
    <s v="Yes"/>
    <n v="78.999999999941792"/>
    <s v="Yes"/>
    <x v="1"/>
    <n v="3.2916666666642413"/>
    <s v="Team3"/>
    <s v="Mid"/>
    <s v="Night"/>
  </r>
  <r>
    <s v="T05102"/>
    <s v="C2658"/>
    <x v="3"/>
    <x v="1"/>
    <d v="2026-01-14T13:54:00"/>
    <d v="2026-01-15T16:54:00"/>
    <x v="22"/>
    <x v="1"/>
    <s v="No"/>
    <n v="4"/>
    <s v="No"/>
    <n v="27"/>
    <s v="No"/>
    <x v="2"/>
    <n v="1.125"/>
    <s v="Team4"/>
    <s v="Junior"/>
    <s v="Morning"/>
  </r>
  <r>
    <s v="T05103"/>
    <s v="C3144"/>
    <x v="3"/>
    <x v="1"/>
    <d v="2026-03-25T04:19:00"/>
    <d v="2026-03-25T16:19:00"/>
    <x v="29"/>
    <x v="1"/>
    <s v="No"/>
    <n v="4"/>
    <s v="No"/>
    <n v="12"/>
    <s v="No"/>
    <x v="1"/>
    <n v="0.5"/>
    <s v="Team3"/>
    <s v="Mid"/>
    <s v="Evening"/>
  </r>
  <r>
    <s v="T05104"/>
    <s v="C1870"/>
    <x v="2"/>
    <x v="0"/>
    <d v="2026-02-18T00:08:00"/>
    <d v="2026-02-19T08:08:00"/>
    <x v="22"/>
    <x v="0"/>
    <s v="No"/>
    <n v="5"/>
    <s v="Yes"/>
    <n v="31.999999999883585"/>
    <s v="No"/>
    <x v="0"/>
    <n v="1.3333333333284827"/>
    <s v="Team4"/>
    <s v="Junior"/>
    <s v="Morning"/>
  </r>
  <r>
    <s v="T05105"/>
    <s v="C2126"/>
    <x v="1"/>
    <x v="1"/>
    <d v="2026-02-16T10:47:00"/>
    <d v="2026-02-17T04:47:00"/>
    <x v="25"/>
    <x v="0"/>
    <s v="No"/>
    <n v="4"/>
    <s v="Yes"/>
    <n v="18"/>
    <s v="No"/>
    <x v="0"/>
    <n v="0.75"/>
    <s v="Team4"/>
    <s v="Junior"/>
    <s v="Night"/>
  </r>
  <r>
    <s v="T05106"/>
    <s v="C4248"/>
    <x v="3"/>
    <x v="1"/>
    <d v="2026-03-25T18:52:00"/>
    <d v="2026-03-27T11:52:00"/>
    <x v="23"/>
    <x v="0"/>
    <s v="No"/>
    <n v="4"/>
    <s v="Yes"/>
    <n v="40.999999999883585"/>
    <s v="No"/>
    <x v="1"/>
    <n v="1.7083333333284827"/>
    <s v="Team1"/>
    <s v="Junior"/>
    <s v="Morning"/>
  </r>
  <r>
    <s v="T05107"/>
    <s v="C1694"/>
    <x v="0"/>
    <x v="1"/>
    <d v="2026-03-01T13:45:00"/>
    <d v="2026-03-03T16:45:00"/>
    <x v="33"/>
    <x v="0"/>
    <s v="No"/>
    <n v="5"/>
    <s v="Yes"/>
    <n v="51"/>
    <s v="Yes"/>
    <x v="1"/>
    <n v="2.125"/>
    <s v="Team5"/>
    <s v="Junior"/>
    <s v="Night"/>
  </r>
  <r>
    <s v="T05108"/>
    <s v="C3970"/>
    <x v="4"/>
    <x v="0"/>
    <d v="2026-02-17T04:53:00"/>
    <d v="2026-02-18T21:53:00"/>
    <x v="11"/>
    <x v="0"/>
    <s v="No"/>
    <n v="4"/>
    <s v="Yes"/>
    <n v="41.000000000058208"/>
    <s v="No"/>
    <x v="0"/>
    <n v="1.7083333333357587"/>
    <s v="Team3"/>
    <s v="Senior"/>
    <s v="Night"/>
  </r>
  <r>
    <s v="T05109"/>
    <s v="C4514"/>
    <x v="3"/>
    <x v="1"/>
    <d v="2026-03-18T17:03:00"/>
    <d v="2026-03-21T03:03:00"/>
    <x v="11"/>
    <x v="0"/>
    <s v="No"/>
    <n v="5"/>
    <s v="Yes"/>
    <n v="57.999999999941792"/>
    <s v="Yes"/>
    <x v="1"/>
    <n v="2.4166666666642413"/>
    <s v="Team3"/>
    <s v="Senior"/>
    <s v="Night"/>
  </r>
  <r>
    <s v="T05110"/>
    <s v="C0107"/>
    <x v="3"/>
    <x v="0"/>
    <d v="2026-01-13T15:41:00"/>
    <d v="2026-01-14T05:41:00"/>
    <x v="36"/>
    <x v="2"/>
    <s v="No"/>
    <n v="4"/>
    <s v="No"/>
    <n v="14.000000000058208"/>
    <s v="No"/>
    <x v="2"/>
    <n v="0.58333333333575865"/>
    <s v="Team1"/>
    <s v="Junior"/>
    <s v="Morning"/>
  </r>
  <r>
    <s v="T05111"/>
    <s v="C4376"/>
    <x v="0"/>
    <x v="0"/>
    <d v="2026-03-10T23:28:00"/>
    <d v="2026-03-11T20:28:00"/>
    <x v="39"/>
    <x v="0"/>
    <s v="No"/>
    <n v="4"/>
    <s v="Yes"/>
    <n v="21"/>
    <s v="No"/>
    <x v="1"/>
    <n v="0.875"/>
    <s v="Team5"/>
    <s v="Junior"/>
    <s v="Evening"/>
  </r>
  <r>
    <s v="T05112"/>
    <s v="C1337"/>
    <x v="3"/>
    <x v="0"/>
    <d v="2026-02-09T03:30:00"/>
    <d v="2026-02-09T11:30:00"/>
    <x v="46"/>
    <x v="0"/>
    <s v="No"/>
    <n v="3"/>
    <s v="Yes"/>
    <n v="7.9999999998835847"/>
    <s v="No"/>
    <x v="0"/>
    <n v="0.33333333332848269"/>
    <s v="Team5"/>
    <s v="Senior"/>
    <s v="Evening"/>
  </r>
  <r>
    <s v="T05113"/>
    <s v="C1119"/>
    <x v="2"/>
    <x v="2"/>
    <d v="2026-03-03T15:33:00"/>
    <d v="2026-03-05T16:33:00"/>
    <x v="42"/>
    <x v="0"/>
    <s v="No"/>
    <n v="5"/>
    <s v="Yes"/>
    <n v="48.999999999941792"/>
    <s v="Yes"/>
    <x v="1"/>
    <n v="2.0416666666642413"/>
    <s v="Team1"/>
    <s v="Senior"/>
    <s v="Evening"/>
  </r>
  <r>
    <s v="T05114"/>
    <s v="C2545"/>
    <x v="1"/>
    <x v="2"/>
    <d v="2026-01-01T10:45:00"/>
    <d v="2026-01-05T09:45:00"/>
    <x v="1"/>
    <x v="0"/>
    <s v="No"/>
    <n v="3"/>
    <s v="Yes"/>
    <n v="95.000000000058208"/>
    <s v="Yes"/>
    <x v="2"/>
    <n v="3.9583333333357587"/>
    <s v="Team4"/>
    <s v="Senior"/>
    <s v="Evening"/>
  </r>
  <r>
    <s v="T05115"/>
    <s v="C0801"/>
    <x v="3"/>
    <x v="2"/>
    <d v="2026-03-29T01:20:00"/>
    <d v="2026-04-01T02:20:00"/>
    <x v="33"/>
    <x v="2"/>
    <s v="No"/>
    <n v="3"/>
    <s v="No"/>
    <n v="72.999999999941792"/>
    <s v="Yes"/>
    <x v="1"/>
    <n v="3.0416666666642413"/>
    <s v="Team5"/>
    <s v="Junior"/>
    <s v="Night"/>
  </r>
  <r>
    <s v="T05116"/>
    <s v="C4621"/>
    <x v="3"/>
    <x v="2"/>
    <d v="2026-01-05T05:06:00"/>
    <d v="2026-01-09T04:06:00"/>
    <x v="23"/>
    <x v="0"/>
    <s v="No"/>
    <n v="3"/>
    <s v="Yes"/>
    <n v="94.999999999883585"/>
    <s v="Yes"/>
    <x v="2"/>
    <n v="3.9583333333284827"/>
    <s v="Team1"/>
    <s v="Junior"/>
    <s v="Morning"/>
  </r>
  <r>
    <s v="T05117"/>
    <s v="C3289"/>
    <x v="4"/>
    <x v="0"/>
    <d v="2026-03-23T01:13:00"/>
    <d v="2026-03-23T18:13:00"/>
    <x v="29"/>
    <x v="1"/>
    <s v="No"/>
    <n v="4"/>
    <s v="No"/>
    <n v="17.000000000058208"/>
    <s v="No"/>
    <x v="1"/>
    <n v="0.70833333333575865"/>
    <s v="Team3"/>
    <s v="Mid"/>
    <s v="Evening"/>
  </r>
  <r>
    <s v="T05118"/>
    <s v="C4517"/>
    <x v="1"/>
    <x v="2"/>
    <d v="2026-01-26T01:42:00"/>
    <d v="2026-01-29T16:42:00"/>
    <x v="6"/>
    <x v="1"/>
    <s v="No"/>
    <n v="5"/>
    <s v="No"/>
    <n v="87"/>
    <s v="Yes"/>
    <x v="2"/>
    <n v="3.625"/>
    <s v="Team3"/>
    <s v="Mid"/>
    <s v="Night"/>
  </r>
  <r>
    <s v="T05119"/>
    <s v="C4110"/>
    <x v="1"/>
    <x v="1"/>
    <d v="2026-03-28T22:02:00"/>
    <d v="2026-03-30T03:02:00"/>
    <x v="25"/>
    <x v="0"/>
    <s v="No"/>
    <n v="3"/>
    <s v="Yes"/>
    <n v="28.999999999883585"/>
    <s v="No"/>
    <x v="1"/>
    <n v="1.2083333333284827"/>
    <s v="Team4"/>
    <s v="Junior"/>
    <s v="Night"/>
  </r>
  <r>
    <s v="T05120"/>
    <s v="C3903"/>
    <x v="0"/>
    <x v="1"/>
    <d v="2026-02-13T10:41:00"/>
    <d v="2026-02-15T23:41:00"/>
    <x v="10"/>
    <x v="0"/>
    <s v="No"/>
    <n v="4"/>
    <s v="Yes"/>
    <n v="60.999999999941792"/>
    <s v="Yes"/>
    <x v="0"/>
    <n v="2.5416666666642413"/>
    <s v="Team1"/>
    <s v="Senior"/>
    <s v="Night"/>
  </r>
  <r>
    <s v="T05121"/>
    <s v="C2491"/>
    <x v="4"/>
    <x v="0"/>
    <d v="2026-01-03T12:32:00"/>
    <d v="2026-01-05T03:32:00"/>
    <x v="35"/>
    <x v="0"/>
    <s v="No"/>
    <n v="5"/>
    <s v="Yes"/>
    <n v="39"/>
    <s v="No"/>
    <x v="2"/>
    <n v="1.625"/>
    <s v="Team1"/>
    <s v="Senior"/>
    <s v="Night"/>
  </r>
  <r>
    <s v="T05122"/>
    <s v="C0546"/>
    <x v="1"/>
    <x v="2"/>
    <d v="2026-01-10T21:01:00"/>
    <d v="2026-01-13T23:01:00"/>
    <x v="21"/>
    <x v="0"/>
    <s v="No"/>
    <n v="3"/>
    <s v="Yes"/>
    <n v="73.999999999883585"/>
    <s v="Yes"/>
    <x v="2"/>
    <n v="3.0833333333284827"/>
    <s v="Team4"/>
    <s v="Senior"/>
    <s v="Night"/>
  </r>
  <r>
    <s v="T05123"/>
    <s v="C2337"/>
    <x v="2"/>
    <x v="1"/>
    <d v="2026-01-03T12:58:00"/>
    <d v="2026-01-05T20:58:00"/>
    <x v="32"/>
    <x v="0"/>
    <s v="No"/>
    <n v="5"/>
    <s v="Yes"/>
    <n v="56.000000000058208"/>
    <s v="Yes"/>
    <x v="2"/>
    <n v="2.3333333333357587"/>
    <s v="Team3"/>
    <s v="Mid"/>
    <s v="Evening"/>
  </r>
  <r>
    <s v="T05124"/>
    <s v="C3589"/>
    <x v="2"/>
    <x v="1"/>
    <d v="2026-02-10T09:01:00"/>
    <d v="2026-02-12T23:01:00"/>
    <x v="18"/>
    <x v="0"/>
    <s v="No"/>
    <n v="3"/>
    <s v="Yes"/>
    <n v="61.999999999883585"/>
    <s v="Yes"/>
    <x v="0"/>
    <n v="2.5833333333284827"/>
    <s v="Team1"/>
    <s v="Mid"/>
    <s v="Morning"/>
  </r>
  <r>
    <s v="T05125"/>
    <s v="C3843"/>
    <x v="0"/>
    <x v="2"/>
    <d v="2026-03-17T10:32:00"/>
    <d v="2026-03-17T19:32:00"/>
    <x v="5"/>
    <x v="0"/>
    <s v="No"/>
    <n v="5"/>
    <s v="Yes"/>
    <n v="9"/>
    <s v="No"/>
    <x v="1"/>
    <n v="0.375"/>
    <s v="Team1"/>
    <s v="Senior"/>
    <s v="Evening"/>
  </r>
  <r>
    <s v="T05126"/>
    <s v="C3699"/>
    <x v="2"/>
    <x v="1"/>
    <d v="2026-02-05T21:57:00"/>
    <d v="2026-02-07T19:57:00"/>
    <x v="9"/>
    <x v="1"/>
    <s v="No"/>
    <n v="2"/>
    <s v="No"/>
    <n v="46.000000000116415"/>
    <s v="No"/>
    <x v="0"/>
    <n v="1.9166666666715173"/>
    <s v="Team1"/>
    <s v="Junior"/>
    <s v="Night"/>
  </r>
  <r>
    <s v="T05127"/>
    <s v="C4383"/>
    <x v="0"/>
    <x v="2"/>
    <d v="2026-01-22T11:12:00"/>
    <d v="2026-01-24T01:12:00"/>
    <x v="3"/>
    <x v="0"/>
    <s v="No"/>
    <n v="4"/>
    <s v="Yes"/>
    <n v="38.000000000058208"/>
    <s v="No"/>
    <x v="2"/>
    <n v="1.5833333333357587"/>
    <s v="Team5"/>
    <s v="Senior"/>
    <s v="Morning"/>
  </r>
  <r>
    <s v="T05128"/>
    <s v="C0923"/>
    <x v="1"/>
    <x v="0"/>
    <d v="2026-01-15T22:06:00"/>
    <d v="2026-01-16T07:06:00"/>
    <x v="3"/>
    <x v="0"/>
    <s v="No"/>
    <n v="4"/>
    <s v="Yes"/>
    <n v="9"/>
    <s v="No"/>
    <x v="2"/>
    <n v="0.375"/>
    <s v="Team5"/>
    <s v="Senior"/>
    <s v="Morning"/>
  </r>
  <r>
    <s v="T05129"/>
    <s v="C3087"/>
    <x v="2"/>
    <x v="1"/>
    <d v="2026-01-19T15:18:00"/>
    <d v="2026-01-21T14:18:00"/>
    <x v="24"/>
    <x v="0"/>
    <s v="No"/>
    <n v="3"/>
    <s v="Yes"/>
    <n v="47.000000000058208"/>
    <s v="No"/>
    <x v="2"/>
    <n v="1.9583333333357587"/>
    <s v="Team4"/>
    <s v="Mid"/>
    <s v="Night"/>
  </r>
  <r>
    <s v="T05130"/>
    <s v="C4983"/>
    <x v="0"/>
    <x v="0"/>
    <d v="2026-02-27T15:51:00"/>
    <d v="2026-02-28T12:51:00"/>
    <x v="29"/>
    <x v="0"/>
    <s v="No"/>
    <n v="3"/>
    <s v="Yes"/>
    <n v="21"/>
    <s v="No"/>
    <x v="0"/>
    <n v="0.875"/>
    <s v="Team3"/>
    <s v="Mid"/>
    <s v="Evening"/>
  </r>
  <r>
    <s v="T05131"/>
    <s v="C1562"/>
    <x v="4"/>
    <x v="2"/>
    <d v="2026-02-28T08:08:00"/>
    <d v="2026-03-02T20:08:00"/>
    <x v="29"/>
    <x v="0"/>
    <s v="No"/>
    <n v="3"/>
    <s v="Yes"/>
    <n v="60"/>
    <s v="Yes"/>
    <x v="0"/>
    <n v="2.5"/>
    <s v="Team3"/>
    <s v="Mid"/>
    <s v="Evening"/>
  </r>
  <r>
    <s v="T05132"/>
    <s v="C1216"/>
    <x v="1"/>
    <x v="2"/>
    <d v="2026-02-27T06:16:00"/>
    <d v="2026-02-27T13:16:00"/>
    <x v="48"/>
    <x v="0"/>
    <s v="No"/>
    <n v="5"/>
    <s v="Yes"/>
    <n v="6.9999999999417923"/>
    <s v="No"/>
    <x v="0"/>
    <n v="0.29166666666424135"/>
    <s v="Team1"/>
    <s v="Mid"/>
    <s v="Morning"/>
  </r>
  <r>
    <s v="T05133"/>
    <s v="C2034"/>
    <x v="0"/>
    <x v="0"/>
    <d v="2026-02-24T16:38:00"/>
    <d v="2026-02-25T03:38:00"/>
    <x v="31"/>
    <x v="0"/>
    <s v="No"/>
    <n v="5"/>
    <s v="Yes"/>
    <n v="10.999999999883585"/>
    <s v="No"/>
    <x v="0"/>
    <n v="0.45833333332848269"/>
    <s v="Team4"/>
    <s v="Senior"/>
    <s v="Evening"/>
  </r>
  <r>
    <s v="T05134"/>
    <s v="C3332"/>
    <x v="4"/>
    <x v="1"/>
    <d v="2026-03-28T12:24:00"/>
    <d v="2026-03-30T16:24:00"/>
    <x v="22"/>
    <x v="1"/>
    <s v="No"/>
    <n v="4"/>
    <s v="No"/>
    <n v="51.999999999941792"/>
    <s v="Yes"/>
    <x v="1"/>
    <n v="2.1666666666642413"/>
    <s v="Team4"/>
    <s v="Junior"/>
    <s v="Morning"/>
  </r>
  <r>
    <s v="T05135"/>
    <s v="C2074"/>
    <x v="2"/>
    <x v="2"/>
    <d v="2026-01-17T15:40:00"/>
    <d v="2026-01-21T02:40:00"/>
    <x v="49"/>
    <x v="0"/>
    <s v="No"/>
    <n v="4"/>
    <s v="Yes"/>
    <n v="82.999999999883585"/>
    <s v="Yes"/>
    <x v="2"/>
    <n v="3.4583333333284827"/>
    <s v="Team5"/>
    <s v="Mid"/>
    <s v="Evening"/>
  </r>
  <r>
    <s v="T05136"/>
    <s v="C3415"/>
    <x v="1"/>
    <x v="0"/>
    <d v="2026-02-17T20:42:00"/>
    <d v="2026-02-18T03:42:00"/>
    <x v="9"/>
    <x v="0"/>
    <s v="No"/>
    <n v="3"/>
    <s v="Yes"/>
    <n v="6.9999999999417923"/>
    <s v="No"/>
    <x v="0"/>
    <n v="0.29166666666424135"/>
    <s v="Team1"/>
    <s v="Junior"/>
    <s v="Night"/>
  </r>
  <r>
    <s v="T05137"/>
    <s v="C4645"/>
    <x v="3"/>
    <x v="0"/>
    <d v="2026-03-23T08:27:00"/>
    <d v="2026-03-24T04:27:00"/>
    <x v="19"/>
    <x v="0"/>
    <s v="No"/>
    <n v="5"/>
    <s v="Yes"/>
    <n v="20.000000000058208"/>
    <s v="No"/>
    <x v="1"/>
    <n v="0.83333333333575865"/>
    <s v="Team5"/>
    <s v="Mid"/>
    <s v="Night"/>
  </r>
  <r>
    <s v="T05138"/>
    <s v="C4882"/>
    <x v="2"/>
    <x v="2"/>
    <d v="2026-01-25T07:42:00"/>
    <d v="2026-01-29T02:42:00"/>
    <x v="3"/>
    <x v="1"/>
    <s v="No"/>
    <n v="4"/>
    <s v="No"/>
    <n v="91.000000000116415"/>
    <s v="Yes"/>
    <x v="2"/>
    <n v="3.7916666666715173"/>
    <s v="Team5"/>
    <s v="Senior"/>
    <s v="Morning"/>
  </r>
  <r>
    <s v="T05139"/>
    <s v="C3054"/>
    <x v="0"/>
    <x v="0"/>
    <d v="2026-01-01T21:19:00"/>
    <d v="2026-01-03T20:19:00"/>
    <x v="22"/>
    <x v="0"/>
    <s v="No"/>
    <n v="5"/>
    <s v="Yes"/>
    <n v="47.000000000058208"/>
    <s v="No"/>
    <x v="2"/>
    <n v="1.9583333333357587"/>
    <s v="Team4"/>
    <s v="Junior"/>
    <s v="Morning"/>
  </r>
  <r>
    <s v="T05140"/>
    <s v="C2299"/>
    <x v="4"/>
    <x v="1"/>
    <d v="2026-01-23T15:11:00"/>
    <d v="2026-01-26T11:11:00"/>
    <x v="7"/>
    <x v="0"/>
    <s v="No"/>
    <n v="4"/>
    <s v="Yes"/>
    <n v="67.999999999883585"/>
    <s v="Yes"/>
    <x v="2"/>
    <n v="2.8333333333284827"/>
    <s v="Team2"/>
    <s v="Junior"/>
    <s v="Night"/>
  </r>
  <r>
    <s v="T05141"/>
    <s v="C0600"/>
    <x v="1"/>
    <x v="1"/>
    <d v="2026-01-11T09:18:00"/>
    <d v="2026-01-13T16:18:00"/>
    <x v="10"/>
    <x v="0"/>
    <s v="No"/>
    <n v="4"/>
    <s v="Yes"/>
    <n v="55.000000000116415"/>
    <s v="Yes"/>
    <x v="2"/>
    <n v="2.2916666666715173"/>
    <s v="Team1"/>
    <s v="Senior"/>
    <s v="Night"/>
  </r>
  <r>
    <s v="T05142"/>
    <s v="C3662"/>
    <x v="3"/>
    <x v="0"/>
    <d v="2026-01-04T07:32:00"/>
    <d v="2026-01-05T04:32:00"/>
    <x v="45"/>
    <x v="0"/>
    <s v="No"/>
    <n v="3"/>
    <s v="Yes"/>
    <n v="21"/>
    <s v="No"/>
    <x v="2"/>
    <n v="0.875"/>
    <s v="Team4"/>
    <s v="Mid"/>
    <s v="Morning"/>
  </r>
  <r>
    <s v="T05143"/>
    <s v="C1603"/>
    <x v="4"/>
    <x v="2"/>
    <d v="2026-03-24T03:35:00"/>
    <d v="2026-03-27T15:35:00"/>
    <x v="6"/>
    <x v="0"/>
    <s v="No"/>
    <n v="4"/>
    <s v="Yes"/>
    <n v="84"/>
    <s v="Yes"/>
    <x v="1"/>
    <n v="3.5"/>
    <s v="Team3"/>
    <s v="Mid"/>
    <s v="Night"/>
  </r>
  <r>
    <s v="T05144"/>
    <s v="C2802"/>
    <x v="1"/>
    <x v="1"/>
    <d v="2026-02-08T20:14:00"/>
    <d v="2026-02-11T18:14:00"/>
    <x v="23"/>
    <x v="0"/>
    <s v="No"/>
    <n v="3"/>
    <s v="Yes"/>
    <n v="70.000000000116415"/>
    <s v="Yes"/>
    <x v="0"/>
    <n v="2.9166666666715173"/>
    <s v="Team1"/>
    <s v="Junior"/>
    <s v="Morning"/>
  </r>
  <r>
    <s v="T05145"/>
    <s v="C0225"/>
    <x v="4"/>
    <x v="2"/>
    <d v="2026-03-11T01:44:00"/>
    <d v="2026-03-14T11:44:00"/>
    <x v="42"/>
    <x v="0"/>
    <s v="No"/>
    <n v="3"/>
    <s v="Yes"/>
    <n v="81.999999999941792"/>
    <s v="Yes"/>
    <x v="1"/>
    <n v="3.4166666666642413"/>
    <s v="Team1"/>
    <s v="Senior"/>
    <s v="Evening"/>
  </r>
  <r>
    <s v="T05146"/>
    <s v="C2498"/>
    <x v="0"/>
    <x v="0"/>
    <d v="2026-03-16T09:57:00"/>
    <d v="2026-03-17T10:57:00"/>
    <x v="18"/>
    <x v="0"/>
    <s v="No"/>
    <n v="4"/>
    <s v="Yes"/>
    <n v="25.000000000116415"/>
    <s v="No"/>
    <x v="1"/>
    <n v="1.0416666666715173"/>
    <s v="Team1"/>
    <s v="Mid"/>
    <s v="Morning"/>
  </r>
  <r>
    <s v="T05147"/>
    <s v="C0248"/>
    <x v="2"/>
    <x v="0"/>
    <d v="2026-02-23T23:33:00"/>
    <d v="2026-02-25T13:33:00"/>
    <x v="10"/>
    <x v="0"/>
    <s v="No"/>
    <n v="5"/>
    <s v="Yes"/>
    <n v="38.000000000058208"/>
    <s v="No"/>
    <x v="0"/>
    <n v="1.5833333333357587"/>
    <s v="Team1"/>
    <s v="Senior"/>
    <s v="Night"/>
  </r>
  <r>
    <s v="T05148"/>
    <s v="C3531"/>
    <x v="2"/>
    <x v="0"/>
    <d v="2026-01-03T19:59:00"/>
    <d v="2026-01-05T13:59:00"/>
    <x v="2"/>
    <x v="0"/>
    <s v="No"/>
    <n v="4"/>
    <s v="Yes"/>
    <n v="42"/>
    <s v="No"/>
    <x v="2"/>
    <n v="1.75"/>
    <s v="Team3"/>
    <s v="Senior"/>
    <s v="Evening"/>
  </r>
  <r>
    <s v="T05149"/>
    <s v="C0898"/>
    <x v="1"/>
    <x v="0"/>
    <d v="2026-01-11T05:29:00"/>
    <d v="2026-01-12T20:29:00"/>
    <x v="47"/>
    <x v="0"/>
    <s v="No"/>
    <n v="4"/>
    <s v="Yes"/>
    <n v="39"/>
    <s v="No"/>
    <x v="2"/>
    <n v="1.625"/>
    <s v="Team4"/>
    <s v="Senior"/>
    <s v="Night"/>
  </r>
  <r>
    <s v="T05150"/>
    <s v="C3710"/>
    <x v="4"/>
    <x v="0"/>
    <d v="2026-02-16T06:11:00"/>
    <d v="2026-02-18T04:11:00"/>
    <x v="38"/>
    <x v="0"/>
    <s v="No"/>
    <n v="5"/>
    <s v="Yes"/>
    <n v="45.999999999941792"/>
    <s v="No"/>
    <x v="0"/>
    <n v="1.9166666666642413"/>
    <s v="Team5"/>
    <s v="Senior"/>
    <s v="Evening"/>
  </r>
  <r>
    <s v="T05151"/>
    <s v="C1047"/>
    <x v="0"/>
    <x v="0"/>
    <d v="2026-01-19T23:36:00"/>
    <d v="2026-01-20T08:36:00"/>
    <x v="36"/>
    <x v="0"/>
    <s v="Yes"/>
    <n v="2"/>
    <s v="Yes"/>
    <n v="9"/>
    <s v="No"/>
    <x v="2"/>
    <n v="0.375"/>
    <s v="Team1"/>
    <s v="Junior"/>
    <s v="Morning"/>
  </r>
  <r>
    <s v="T05152"/>
    <s v="C4575"/>
    <x v="4"/>
    <x v="1"/>
    <d v="2026-02-28T01:31:00"/>
    <d v="2026-03-02T03:31:00"/>
    <x v="23"/>
    <x v="0"/>
    <s v="No"/>
    <n v="3"/>
    <s v="Yes"/>
    <n v="49.999999999883585"/>
    <s v="Yes"/>
    <x v="0"/>
    <n v="2.0833333333284827"/>
    <s v="Team1"/>
    <s v="Junior"/>
    <s v="Morning"/>
  </r>
  <r>
    <s v="T05153"/>
    <s v="C1768"/>
    <x v="4"/>
    <x v="1"/>
    <d v="2026-02-10T15:56:00"/>
    <d v="2026-02-11T04:56:00"/>
    <x v="35"/>
    <x v="0"/>
    <s v="No"/>
    <n v="3"/>
    <s v="Yes"/>
    <n v="12.999999999941792"/>
    <s v="No"/>
    <x v="0"/>
    <n v="0.54166666666424135"/>
    <s v="Team1"/>
    <s v="Senior"/>
    <s v="Night"/>
  </r>
  <r>
    <s v="T05154"/>
    <s v="C4665"/>
    <x v="2"/>
    <x v="1"/>
    <d v="2026-03-28T04:16:00"/>
    <d v="2026-03-28T18:16:00"/>
    <x v="46"/>
    <x v="0"/>
    <s v="No"/>
    <n v="3"/>
    <s v="Yes"/>
    <n v="14.000000000058208"/>
    <s v="No"/>
    <x v="1"/>
    <n v="0.58333333333575865"/>
    <s v="Team5"/>
    <s v="Senior"/>
    <s v="Evening"/>
  </r>
  <r>
    <s v="T05155"/>
    <s v="C2327"/>
    <x v="0"/>
    <x v="0"/>
    <d v="2026-02-22T06:03:00"/>
    <d v="2026-02-23T15:03:00"/>
    <x v="10"/>
    <x v="0"/>
    <s v="No"/>
    <n v="4"/>
    <s v="Yes"/>
    <n v="33"/>
    <s v="No"/>
    <x v="0"/>
    <n v="1.375"/>
    <s v="Team1"/>
    <s v="Senior"/>
    <s v="Night"/>
  </r>
  <r>
    <s v="T05156"/>
    <s v="C3564"/>
    <x v="0"/>
    <x v="0"/>
    <d v="2026-03-11T08:55:00"/>
    <d v="2026-03-12T09:55:00"/>
    <x v="9"/>
    <x v="0"/>
    <s v="Yes"/>
    <n v="3"/>
    <s v="Yes"/>
    <n v="24.999999999941792"/>
    <s v="No"/>
    <x v="1"/>
    <n v="1.0416666666642413"/>
    <s v="Team1"/>
    <s v="Junior"/>
    <s v="Night"/>
  </r>
  <r>
    <s v="T05157"/>
    <s v="C3789"/>
    <x v="0"/>
    <x v="2"/>
    <d v="2026-03-20T11:58:00"/>
    <d v="2026-03-24T01:58:00"/>
    <x v="3"/>
    <x v="2"/>
    <s v="No"/>
    <n v="5"/>
    <s v="No"/>
    <n v="85.999999999883585"/>
    <s v="Yes"/>
    <x v="1"/>
    <n v="3.5833333333284827"/>
    <s v="Team5"/>
    <s v="Senior"/>
    <s v="Morning"/>
  </r>
  <r>
    <s v="T05158"/>
    <s v="C2855"/>
    <x v="1"/>
    <x v="1"/>
    <d v="2026-03-21T13:51:00"/>
    <d v="2026-03-23T20:51:00"/>
    <x v="23"/>
    <x v="0"/>
    <s v="No"/>
    <n v="5"/>
    <s v="Yes"/>
    <n v="55.000000000116415"/>
    <s v="Yes"/>
    <x v="1"/>
    <n v="2.2916666666715173"/>
    <s v="Team1"/>
    <s v="Junior"/>
    <s v="Morning"/>
  </r>
  <r>
    <s v="T05159"/>
    <s v="C2764"/>
    <x v="0"/>
    <x v="0"/>
    <d v="2026-02-08T21:33:00"/>
    <d v="2026-02-09T04:33:00"/>
    <x v="14"/>
    <x v="0"/>
    <s v="No"/>
    <n v="4"/>
    <s v="Yes"/>
    <n v="6.9999999999417923"/>
    <s v="No"/>
    <x v="0"/>
    <n v="0.29166666666424135"/>
    <s v="Team4"/>
    <s v="Senior"/>
    <s v="Night"/>
  </r>
  <r>
    <s v="T05160"/>
    <s v="C2360"/>
    <x v="3"/>
    <x v="2"/>
    <d v="2026-01-07T01:25:00"/>
    <d v="2026-01-08T06:25:00"/>
    <x v="38"/>
    <x v="0"/>
    <s v="No"/>
    <n v="3"/>
    <s v="Yes"/>
    <n v="28.999999999883585"/>
    <s v="No"/>
    <x v="2"/>
    <n v="1.2083333333284827"/>
    <s v="Team5"/>
    <s v="Senior"/>
    <s v="Evening"/>
  </r>
  <r>
    <s v="T05161"/>
    <s v="C4053"/>
    <x v="0"/>
    <x v="1"/>
    <d v="2026-03-26T05:18:00"/>
    <d v="2026-03-29T00:18:00"/>
    <x v="5"/>
    <x v="0"/>
    <s v="No"/>
    <n v="5"/>
    <s v="Yes"/>
    <n v="66.999999999941792"/>
    <s v="Yes"/>
    <x v="1"/>
    <n v="2.7916666666642413"/>
    <s v="Team1"/>
    <s v="Senior"/>
    <s v="Evening"/>
  </r>
  <r>
    <s v="T05162"/>
    <s v="C0134"/>
    <x v="2"/>
    <x v="2"/>
    <d v="2026-01-08T04:03:00"/>
    <d v="2026-01-10T22:03:00"/>
    <x v="1"/>
    <x v="0"/>
    <s v="No"/>
    <n v="3"/>
    <s v="Yes"/>
    <n v="66"/>
    <s v="Yes"/>
    <x v="2"/>
    <n v="2.75"/>
    <s v="Team4"/>
    <s v="Senior"/>
    <s v="Evening"/>
  </r>
  <r>
    <s v="T05163"/>
    <s v="C3203"/>
    <x v="1"/>
    <x v="1"/>
    <d v="2026-03-16T13:27:00"/>
    <d v="2026-03-17T21:27:00"/>
    <x v="27"/>
    <x v="0"/>
    <s v="No"/>
    <n v="3"/>
    <s v="Yes"/>
    <n v="32.000000000058208"/>
    <s v="No"/>
    <x v="1"/>
    <n v="1.3333333333357587"/>
    <s v="Team1"/>
    <s v="Junior"/>
    <s v="Morning"/>
  </r>
  <r>
    <s v="T05164"/>
    <s v="C4942"/>
    <x v="4"/>
    <x v="2"/>
    <d v="2026-02-19T04:53:00"/>
    <d v="2026-02-20T23:53:00"/>
    <x v="30"/>
    <x v="0"/>
    <s v="No"/>
    <n v="3"/>
    <s v="Yes"/>
    <n v="42.999999999941792"/>
    <s v="No"/>
    <x v="0"/>
    <n v="1.7916666666642413"/>
    <s v="Team4"/>
    <s v="Mid"/>
    <s v="Night"/>
  </r>
  <r>
    <s v="T05165"/>
    <s v="C1055"/>
    <x v="2"/>
    <x v="1"/>
    <d v="2026-02-02T09:28:00"/>
    <d v="2026-02-03T19:28:00"/>
    <x v="29"/>
    <x v="0"/>
    <s v="No"/>
    <n v="4"/>
    <s v="Yes"/>
    <n v="34.000000000116415"/>
    <s v="No"/>
    <x v="0"/>
    <n v="1.4166666666715173"/>
    <s v="Team3"/>
    <s v="Mid"/>
    <s v="Evening"/>
  </r>
  <r>
    <s v="T05166"/>
    <s v="C0687"/>
    <x v="4"/>
    <x v="0"/>
    <d v="2026-01-07T20:00:00"/>
    <d v="2026-01-08T07:00:00"/>
    <x v="29"/>
    <x v="0"/>
    <s v="No"/>
    <n v="4"/>
    <s v="Yes"/>
    <n v="10.999999999883585"/>
    <s v="No"/>
    <x v="2"/>
    <n v="0.45833333332848269"/>
    <s v="Team3"/>
    <s v="Mid"/>
    <s v="Evening"/>
  </r>
  <r>
    <s v="T05167"/>
    <s v="C2845"/>
    <x v="2"/>
    <x v="1"/>
    <d v="2026-02-03T14:40:00"/>
    <d v="2026-02-04T11:40:00"/>
    <x v="36"/>
    <x v="0"/>
    <s v="No"/>
    <n v="4"/>
    <s v="Yes"/>
    <n v="21"/>
    <s v="No"/>
    <x v="0"/>
    <n v="0.875"/>
    <s v="Team1"/>
    <s v="Junior"/>
    <s v="Morning"/>
  </r>
  <r>
    <s v="T05168"/>
    <s v="C3455"/>
    <x v="2"/>
    <x v="2"/>
    <d v="2026-01-11T10:54:00"/>
    <d v="2026-01-12T11:54:00"/>
    <x v="37"/>
    <x v="0"/>
    <s v="No"/>
    <n v="4"/>
    <s v="Yes"/>
    <n v="24.999999999941792"/>
    <s v="No"/>
    <x v="2"/>
    <n v="1.0416666666642413"/>
    <s v="Team5"/>
    <s v="Junior"/>
    <s v="Evening"/>
  </r>
  <r>
    <s v="T05169"/>
    <s v="C1049"/>
    <x v="4"/>
    <x v="0"/>
    <d v="2026-01-25T02:52:00"/>
    <d v="2026-01-26T19:52:00"/>
    <x v="47"/>
    <x v="0"/>
    <s v="Yes"/>
    <n v="3"/>
    <s v="Yes"/>
    <n v="41.000000000058208"/>
    <s v="No"/>
    <x v="2"/>
    <n v="1.7083333333357587"/>
    <s v="Team4"/>
    <s v="Senior"/>
    <s v="Night"/>
  </r>
  <r>
    <s v="T05170"/>
    <s v="C0836"/>
    <x v="2"/>
    <x v="2"/>
    <d v="2026-03-26T06:17:00"/>
    <d v="2026-03-29T02:17:00"/>
    <x v="41"/>
    <x v="0"/>
    <s v="No"/>
    <n v="4"/>
    <s v="Yes"/>
    <n v="67.999999999883585"/>
    <s v="Yes"/>
    <x v="1"/>
    <n v="2.8333333333284827"/>
    <s v="Team5"/>
    <s v="Senior"/>
    <s v="Night"/>
  </r>
  <r>
    <s v="T05171"/>
    <s v="C2523"/>
    <x v="3"/>
    <x v="0"/>
    <d v="2026-03-04T00:58:00"/>
    <d v="2026-03-04T04:58:00"/>
    <x v="33"/>
    <x v="0"/>
    <s v="No"/>
    <n v="4"/>
    <s v="Yes"/>
    <n v="3.9999999999417923"/>
    <s v="No"/>
    <x v="1"/>
    <n v="0.16666666666424135"/>
    <s v="Team5"/>
    <s v="Junior"/>
    <s v="Night"/>
  </r>
  <r>
    <s v="T05172"/>
    <s v="C2146"/>
    <x v="4"/>
    <x v="2"/>
    <d v="2026-01-07T04:46:00"/>
    <d v="2026-01-08T11:46:00"/>
    <x v="43"/>
    <x v="0"/>
    <s v="No"/>
    <n v="3"/>
    <s v="Yes"/>
    <n v="30.999999999941792"/>
    <s v="No"/>
    <x v="2"/>
    <n v="1.2916666666642413"/>
    <s v="Team1"/>
    <s v="Mid"/>
    <s v="Morning"/>
  </r>
  <r>
    <s v="T05173"/>
    <s v="C0310"/>
    <x v="0"/>
    <x v="2"/>
    <d v="2026-02-22T04:51:00"/>
    <d v="2026-02-25T06:51:00"/>
    <x v="40"/>
    <x v="0"/>
    <s v="No"/>
    <n v="3"/>
    <s v="Yes"/>
    <n v="74.000000000058208"/>
    <s v="Yes"/>
    <x v="0"/>
    <n v="3.0833333333357587"/>
    <s v="Team4"/>
    <s v="Senior"/>
    <s v="Morning"/>
  </r>
  <r>
    <s v="T05174"/>
    <s v="C3948"/>
    <x v="2"/>
    <x v="2"/>
    <d v="2026-02-22T18:39:00"/>
    <d v="2026-02-26T16:39:00"/>
    <x v="45"/>
    <x v="1"/>
    <s v="No"/>
    <n v="5"/>
    <s v="No"/>
    <n v="93.999999999941792"/>
    <s v="Yes"/>
    <x v="0"/>
    <n v="3.9166666666642413"/>
    <s v="Team4"/>
    <s v="Mid"/>
    <s v="Morning"/>
  </r>
  <r>
    <s v="T05175"/>
    <s v="C3696"/>
    <x v="4"/>
    <x v="1"/>
    <d v="2026-02-18T23:16:00"/>
    <d v="2026-02-21T13:16:00"/>
    <x v="22"/>
    <x v="0"/>
    <s v="No"/>
    <n v="3"/>
    <s v="Yes"/>
    <n v="61.999999999883585"/>
    <s v="Yes"/>
    <x v="0"/>
    <n v="2.5833333333284827"/>
    <s v="Team4"/>
    <s v="Junior"/>
    <s v="Morning"/>
  </r>
  <r>
    <s v="T05176"/>
    <s v="C2072"/>
    <x v="1"/>
    <x v="2"/>
    <d v="2026-03-15T03:08:00"/>
    <d v="2026-03-16T08:08:00"/>
    <x v="29"/>
    <x v="0"/>
    <s v="No"/>
    <n v="4"/>
    <s v="Yes"/>
    <n v="28.999999999883585"/>
    <s v="No"/>
    <x v="1"/>
    <n v="1.2083333333284827"/>
    <s v="Team3"/>
    <s v="Mid"/>
    <s v="Evening"/>
  </r>
  <r>
    <s v="T05177"/>
    <s v="C1336"/>
    <x v="1"/>
    <x v="0"/>
    <d v="2026-03-19T07:53:00"/>
    <d v="2026-03-19T13:53:00"/>
    <x v="27"/>
    <x v="0"/>
    <s v="No"/>
    <n v="5"/>
    <s v="Yes"/>
    <n v="6"/>
    <s v="No"/>
    <x v="1"/>
    <n v="0.25"/>
    <s v="Team1"/>
    <s v="Junior"/>
    <s v="Morning"/>
  </r>
  <r>
    <s v="T05178"/>
    <s v="C1858"/>
    <x v="4"/>
    <x v="1"/>
    <d v="2026-03-26T10:42:00"/>
    <d v="2026-03-27T13:42:00"/>
    <x v="23"/>
    <x v="0"/>
    <s v="No"/>
    <n v="3"/>
    <s v="Yes"/>
    <n v="27"/>
    <s v="No"/>
    <x v="1"/>
    <n v="1.125"/>
    <s v="Team1"/>
    <s v="Junior"/>
    <s v="Morning"/>
  </r>
  <r>
    <s v="T05179"/>
    <s v="C3142"/>
    <x v="2"/>
    <x v="0"/>
    <d v="2026-01-24T21:14:00"/>
    <d v="2026-01-25T23:14:00"/>
    <x v="2"/>
    <x v="2"/>
    <s v="No"/>
    <n v="3"/>
    <s v="No"/>
    <n v="25.999999999883585"/>
    <s v="No"/>
    <x v="2"/>
    <n v="1.0833333333284827"/>
    <s v="Team3"/>
    <s v="Senior"/>
    <s v="Evening"/>
  </r>
  <r>
    <s v="T05180"/>
    <s v="C3242"/>
    <x v="4"/>
    <x v="2"/>
    <d v="2026-02-25T10:36:00"/>
    <d v="2026-02-28T20:36:00"/>
    <x v="21"/>
    <x v="0"/>
    <s v="No"/>
    <n v="4"/>
    <s v="Yes"/>
    <n v="81.999999999941792"/>
    <s v="Yes"/>
    <x v="0"/>
    <n v="3.4166666666642413"/>
    <s v="Team4"/>
    <s v="Senior"/>
    <s v="Night"/>
  </r>
  <r>
    <s v="T05181"/>
    <s v="C4582"/>
    <x v="0"/>
    <x v="1"/>
    <d v="2026-01-29T23:19:00"/>
    <d v="2026-01-31T02:19:00"/>
    <x v="33"/>
    <x v="0"/>
    <s v="No"/>
    <n v="5"/>
    <s v="Yes"/>
    <n v="27"/>
    <s v="No"/>
    <x v="2"/>
    <n v="1.125"/>
    <s v="Team5"/>
    <s v="Junior"/>
    <s v="Night"/>
  </r>
  <r>
    <s v="T05182"/>
    <s v="C4420"/>
    <x v="2"/>
    <x v="1"/>
    <d v="2026-01-26T01:13:00"/>
    <d v="2026-01-27T17:13:00"/>
    <x v="7"/>
    <x v="2"/>
    <s v="No"/>
    <n v="3"/>
    <s v="No"/>
    <n v="40.000000000116415"/>
    <s v="No"/>
    <x v="2"/>
    <n v="1.6666666666715173"/>
    <s v="Team2"/>
    <s v="Junior"/>
    <s v="Night"/>
  </r>
  <r>
    <s v="T05183"/>
    <s v="C4012"/>
    <x v="1"/>
    <x v="1"/>
    <d v="2026-03-09T17:02:00"/>
    <d v="2026-03-10T22:02:00"/>
    <x v="5"/>
    <x v="0"/>
    <s v="No"/>
    <n v="5"/>
    <s v="Yes"/>
    <n v="29.000000000058208"/>
    <s v="No"/>
    <x v="1"/>
    <n v="1.2083333333357587"/>
    <s v="Team1"/>
    <s v="Senior"/>
    <s v="Evening"/>
  </r>
  <r>
    <s v="T05184"/>
    <s v="C2686"/>
    <x v="2"/>
    <x v="0"/>
    <d v="2026-02-21T05:49:00"/>
    <d v="2026-02-21T08:49:00"/>
    <x v="24"/>
    <x v="0"/>
    <s v="No"/>
    <n v="4"/>
    <s v="Yes"/>
    <n v="3"/>
    <s v="No"/>
    <x v="0"/>
    <n v="0.125"/>
    <s v="Team4"/>
    <s v="Mid"/>
    <s v="Night"/>
  </r>
  <r>
    <s v="T05185"/>
    <s v="C4691"/>
    <x v="4"/>
    <x v="2"/>
    <d v="2026-01-20T17:19:00"/>
    <d v="2026-01-21T14:19:00"/>
    <x v="39"/>
    <x v="0"/>
    <s v="No"/>
    <n v="5"/>
    <s v="Yes"/>
    <n v="21"/>
    <s v="No"/>
    <x v="2"/>
    <n v="0.875"/>
    <s v="Team5"/>
    <s v="Junior"/>
    <s v="Evening"/>
  </r>
  <r>
    <s v="T05186"/>
    <s v="C1172"/>
    <x v="0"/>
    <x v="1"/>
    <d v="2026-01-14T14:17:00"/>
    <d v="2026-01-15T21:17:00"/>
    <x v="4"/>
    <x v="0"/>
    <s v="No"/>
    <n v="4"/>
    <s v="Yes"/>
    <n v="31.000000000116415"/>
    <s v="No"/>
    <x v="2"/>
    <n v="1.2916666666715173"/>
    <s v="Team5"/>
    <s v="Senior"/>
    <s v="Evening"/>
  </r>
  <r>
    <s v="T05187"/>
    <s v="C2952"/>
    <x v="0"/>
    <x v="2"/>
    <d v="2026-02-20T10:23:00"/>
    <d v="2026-02-20T18:23:00"/>
    <x v="33"/>
    <x v="0"/>
    <s v="No"/>
    <n v="5"/>
    <s v="Yes"/>
    <n v="8.0000000000582077"/>
    <s v="No"/>
    <x v="0"/>
    <n v="0.33333333333575865"/>
    <s v="Team5"/>
    <s v="Junior"/>
    <s v="Night"/>
  </r>
  <r>
    <s v="T05188"/>
    <s v="C4122"/>
    <x v="4"/>
    <x v="0"/>
    <d v="2026-01-09T23:09:00"/>
    <d v="2026-01-10T07:09:00"/>
    <x v="21"/>
    <x v="0"/>
    <s v="No"/>
    <n v="4"/>
    <s v="Yes"/>
    <n v="8.0000000000582077"/>
    <s v="No"/>
    <x v="2"/>
    <n v="0.33333333333575865"/>
    <s v="Team4"/>
    <s v="Senior"/>
    <s v="Night"/>
  </r>
  <r>
    <s v="T05189"/>
    <s v="C1657"/>
    <x v="2"/>
    <x v="1"/>
    <d v="2026-02-16T00:04:00"/>
    <d v="2026-02-18T18:04:00"/>
    <x v="46"/>
    <x v="1"/>
    <s v="No"/>
    <n v="5"/>
    <s v="No"/>
    <n v="66"/>
    <s v="Yes"/>
    <x v="0"/>
    <n v="2.75"/>
    <s v="Team5"/>
    <s v="Senior"/>
    <s v="Evening"/>
  </r>
  <r>
    <s v="T05190"/>
    <s v="C4140"/>
    <x v="2"/>
    <x v="0"/>
    <d v="2026-03-19T10:05:00"/>
    <d v="2026-03-20T21:05:00"/>
    <x v="49"/>
    <x v="0"/>
    <s v="No"/>
    <n v="5"/>
    <s v="Yes"/>
    <n v="34.999999999883585"/>
    <s v="No"/>
    <x v="1"/>
    <n v="1.4583333333284827"/>
    <s v="Team5"/>
    <s v="Mid"/>
    <s v="Evening"/>
  </r>
  <r>
    <s v="T05191"/>
    <s v="C0394"/>
    <x v="4"/>
    <x v="2"/>
    <d v="2026-01-18T01:08:00"/>
    <d v="2026-01-20T19:08:00"/>
    <x v="42"/>
    <x v="0"/>
    <s v="No"/>
    <n v="5"/>
    <s v="Yes"/>
    <n v="66"/>
    <s v="Yes"/>
    <x v="2"/>
    <n v="2.75"/>
    <s v="Team1"/>
    <s v="Senior"/>
    <s v="Evening"/>
  </r>
  <r>
    <s v="T05192"/>
    <s v="C3640"/>
    <x v="3"/>
    <x v="1"/>
    <d v="2026-01-28T06:29:00"/>
    <d v="2026-01-28T16:29:00"/>
    <x v="11"/>
    <x v="0"/>
    <s v="No"/>
    <n v="4"/>
    <s v="Yes"/>
    <n v="9.9999999999417923"/>
    <s v="No"/>
    <x v="2"/>
    <n v="0.41666666666424135"/>
    <s v="Team3"/>
    <s v="Senior"/>
    <s v="Night"/>
  </r>
  <r>
    <s v="T05193"/>
    <s v="C3716"/>
    <x v="1"/>
    <x v="0"/>
    <d v="2026-03-08T14:53:00"/>
    <d v="2026-03-08T16:53:00"/>
    <x v="25"/>
    <x v="0"/>
    <s v="No"/>
    <n v="5"/>
    <s v="Yes"/>
    <n v="2.0000000000582077"/>
    <s v="No"/>
    <x v="1"/>
    <n v="8.3333333335758653E-2"/>
    <s v="Team4"/>
    <s v="Junior"/>
    <s v="Night"/>
  </r>
  <r>
    <s v="T05194"/>
    <s v="C3497"/>
    <x v="2"/>
    <x v="1"/>
    <d v="2026-02-13T00:01:00"/>
    <d v="2026-02-15T11:01:00"/>
    <x v="22"/>
    <x v="0"/>
    <s v="No"/>
    <n v="5"/>
    <s v="Yes"/>
    <n v="58.999999999883585"/>
    <s v="Yes"/>
    <x v="0"/>
    <n v="2.4583333333284827"/>
    <s v="Team4"/>
    <s v="Junior"/>
    <s v="Morning"/>
  </r>
  <r>
    <s v="T05195"/>
    <s v="C3774"/>
    <x v="2"/>
    <x v="0"/>
    <d v="2026-02-16T03:21:00"/>
    <d v="2026-02-17T11:21:00"/>
    <x v="30"/>
    <x v="0"/>
    <s v="No"/>
    <n v="5"/>
    <s v="Yes"/>
    <n v="32.000000000058208"/>
    <s v="No"/>
    <x v="0"/>
    <n v="1.3333333333357587"/>
    <s v="Team4"/>
    <s v="Mid"/>
    <s v="Night"/>
  </r>
  <r>
    <s v="T05196"/>
    <s v="C3118"/>
    <x v="1"/>
    <x v="2"/>
    <d v="2026-01-25T11:23:00"/>
    <d v="2026-01-28T21:23:00"/>
    <x v="35"/>
    <x v="0"/>
    <s v="No"/>
    <n v="2"/>
    <s v="Yes"/>
    <n v="81.999999999941792"/>
    <s v="Yes"/>
    <x v="2"/>
    <n v="3.4166666666642413"/>
    <s v="Team1"/>
    <s v="Senior"/>
    <s v="Night"/>
  </r>
  <r>
    <s v="T05197"/>
    <s v="C4189"/>
    <x v="0"/>
    <x v="2"/>
    <d v="2026-01-17T15:45:00"/>
    <d v="2026-01-21T10:45:00"/>
    <x v="0"/>
    <x v="0"/>
    <s v="No"/>
    <n v="4"/>
    <s v="Yes"/>
    <n v="90.999999999941792"/>
    <s v="Yes"/>
    <x v="2"/>
    <n v="3.7916666666642413"/>
    <s v="Team1"/>
    <s v="Senior"/>
    <s v="Morning"/>
  </r>
  <r>
    <s v="T05198"/>
    <s v="C2523"/>
    <x v="2"/>
    <x v="2"/>
    <d v="2026-02-22T21:50:00"/>
    <d v="2026-02-25T13:50:00"/>
    <x v="0"/>
    <x v="1"/>
    <s v="No"/>
    <n v="4"/>
    <s v="No"/>
    <n v="64.000000000116415"/>
    <s v="Yes"/>
    <x v="0"/>
    <n v="2.6666666666715173"/>
    <s v="Team1"/>
    <s v="Senior"/>
    <s v="Morning"/>
  </r>
  <r>
    <s v="T05199"/>
    <s v="C3618"/>
    <x v="1"/>
    <x v="1"/>
    <d v="2026-02-21T05:58:00"/>
    <d v="2026-02-23T03:58:00"/>
    <x v="36"/>
    <x v="0"/>
    <s v="No"/>
    <n v="3"/>
    <s v="Yes"/>
    <n v="45.999999999941792"/>
    <s v="No"/>
    <x v="0"/>
    <n v="1.9166666666642413"/>
    <s v="Team1"/>
    <s v="Junior"/>
    <s v="Morning"/>
  </r>
  <r>
    <s v="T05200"/>
    <s v="C1353"/>
    <x v="2"/>
    <x v="0"/>
    <d v="2026-02-11T23:55:00"/>
    <d v="2026-02-13T07:55:00"/>
    <x v="25"/>
    <x v="0"/>
    <s v="No"/>
    <n v="4"/>
    <s v="Yes"/>
    <n v="31.999999999883585"/>
    <s v="No"/>
    <x v="0"/>
    <n v="1.3333333333284827"/>
    <s v="Team4"/>
    <s v="Junior"/>
    <s v="Night"/>
  </r>
  <r>
    <s v="T05201"/>
    <s v="C2894"/>
    <x v="0"/>
    <x v="2"/>
    <d v="2026-03-29T07:59:00"/>
    <d v="2026-03-31T17:59:00"/>
    <x v="13"/>
    <x v="0"/>
    <s v="No"/>
    <n v="3"/>
    <s v="Yes"/>
    <n v="57.999999999941792"/>
    <s v="Yes"/>
    <x v="1"/>
    <n v="2.4166666666642413"/>
    <s v="Team5"/>
    <s v="Junior"/>
    <s v="Evening"/>
  </r>
  <r>
    <s v="T05202"/>
    <s v="C2490"/>
    <x v="0"/>
    <x v="2"/>
    <d v="2026-03-27T13:47:00"/>
    <d v="2026-03-31T06:47:00"/>
    <x v="7"/>
    <x v="1"/>
    <s v="No"/>
    <n v="4"/>
    <s v="No"/>
    <n v="88.999999999883585"/>
    <s v="Yes"/>
    <x v="1"/>
    <n v="3.7083333333284827"/>
    <s v="Team2"/>
    <s v="Junior"/>
    <s v="Night"/>
  </r>
  <r>
    <s v="T05203"/>
    <s v="C3086"/>
    <x v="0"/>
    <x v="0"/>
    <d v="2026-03-20T07:23:00"/>
    <d v="2026-03-21T07:23:00"/>
    <x v="41"/>
    <x v="1"/>
    <s v="No"/>
    <n v="4"/>
    <s v="No"/>
    <n v="24"/>
    <s v="No"/>
    <x v="1"/>
    <n v="1"/>
    <s v="Team5"/>
    <s v="Senior"/>
    <s v="Night"/>
  </r>
  <r>
    <s v="T05204"/>
    <s v="C4349"/>
    <x v="4"/>
    <x v="1"/>
    <d v="2026-01-27T05:34:00"/>
    <d v="2026-01-29T20:34:00"/>
    <x v="18"/>
    <x v="0"/>
    <s v="Yes"/>
    <n v="4"/>
    <s v="Yes"/>
    <n v="63"/>
    <s v="Yes"/>
    <x v="2"/>
    <n v="2.625"/>
    <s v="Team1"/>
    <s v="Mid"/>
    <s v="Morning"/>
  </r>
  <r>
    <s v="T05205"/>
    <s v="C4027"/>
    <x v="2"/>
    <x v="1"/>
    <d v="2026-03-28T11:12:00"/>
    <d v="2026-03-31T02:12:00"/>
    <x v="41"/>
    <x v="0"/>
    <s v="No"/>
    <n v="5"/>
    <s v="Yes"/>
    <n v="63"/>
    <s v="Yes"/>
    <x v="1"/>
    <n v="2.625"/>
    <s v="Team5"/>
    <s v="Senior"/>
    <s v="Night"/>
  </r>
  <r>
    <s v="T05206"/>
    <s v="C4346"/>
    <x v="1"/>
    <x v="2"/>
    <d v="2026-01-16T15:28:00"/>
    <d v="2026-01-17T14:28:00"/>
    <x v="5"/>
    <x v="1"/>
    <s v="No"/>
    <n v="3"/>
    <s v="No"/>
    <n v="23.000000000058208"/>
    <s v="No"/>
    <x v="2"/>
    <n v="0.95833333333575865"/>
    <s v="Team1"/>
    <s v="Senior"/>
    <s v="Evening"/>
  </r>
  <r>
    <s v="T05207"/>
    <s v="C3661"/>
    <x v="3"/>
    <x v="0"/>
    <d v="2026-03-11T15:47:00"/>
    <d v="2026-03-12T00:47:00"/>
    <x v="25"/>
    <x v="0"/>
    <s v="No"/>
    <n v="5"/>
    <s v="Yes"/>
    <n v="9"/>
    <s v="No"/>
    <x v="1"/>
    <n v="0.375"/>
    <s v="Team4"/>
    <s v="Junior"/>
    <s v="Night"/>
  </r>
  <r>
    <s v="T05208"/>
    <s v="C1010"/>
    <x v="2"/>
    <x v="0"/>
    <d v="2026-01-03T20:48:00"/>
    <d v="2026-01-04T00:48:00"/>
    <x v="38"/>
    <x v="0"/>
    <s v="No"/>
    <n v="3"/>
    <s v="Yes"/>
    <n v="3.9999999999417923"/>
    <s v="No"/>
    <x v="2"/>
    <n v="0.16666666666424135"/>
    <s v="Team5"/>
    <s v="Senior"/>
    <s v="Evening"/>
  </r>
  <r>
    <s v="T05209"/>
    <s v="C0814"/>
    <x v="0"/>
    <x v="2"/>
    <d v="2026-01-27T02:57:00"/>
    <d v="2026-01-30T05:57:00"/>
    <x v="46"/>
    <x v="0"/>
    <s v="No"/>
    <n v="4"/>
    <s v="Yes"/>
    <n v="75"/>
    <s v="Yes"/>
    <x v="2"/>
    <n v="3.125"/>
    <s v="Team5"/>
    <s v="Senior"/>
    <s v="Evening"/>
  </r>
  <r>
    <s v="T05210"/>
    <s v="C1227"/>
    <x v="0"/>
    <x v="0"/>
    <d v="2026-02-14T19:37:00"/>
    <d v="2026-02-15T15:37:00"/>
    <x v="30"/>
    <x v="0"/>
    <s v="No"/>
    <n v="3"/>
    <s v="Yes"/>
    <n v="19.999999999883585"/>
    <s v="No"/>
    <x v="0"/>
    <n v="0.83333333332848269"/>
    <s v="Team4"/>
    <s v="Mid"/>
    <s v="Night"/>
  </r>
  <r>
    <s v="T05211"/>
    <s v="C4427"/>
    <x v="3"/>
    <x v="2"/>
    <d v="2026-01-11T17:56:00"/>
    <d v="2026-01-13T07:56:00"/>
    <x v="6"/>
    <x v="0"/>
    <s v="Yes"/>
    <n v="3"/>
    <s v="Yes"/>
    <n v="38.000000000058208"/>
    <s v="No"/>
    <x v="2"/>
    <n v="1.5833333333357587"/>
    <s v="Team3"/>
    <s v="Mid"/>
    <s v="Night"/>
  </r>
  <r>
    <s v="T05212"/>
    <s v="C2827"/>
    <x v="2"/>
    <x v="1"/>
    <d v="2026-02-19T23:10:00"/>
    <d v="2026-02-20T17:10:00"/>
    <x v="11"/>
    <x v="0"/>
    <s v="No"/>
    <n v="5"/>
    <s v="Yes"/>
    <n v="18"/>
    <s v="No"/>
    <x v="0"/>
    <n v="0.75"/>
    <s v="Team3"/>
    <s v="Senior"/>
    <s v="Night"/>
  </r>
  <r>
    <s v="T05213"/>
    <s v="C2797"/>
    <x v="3"/>
    <x v="0"/>
    <d v="2026-02-11T16:33:00"/>
    <d v="2026-02-13T05:33:00"/>
    <x v="20"/>
    <x v="0"/>
    <s v="No"/>
    <n v="4"/>
    <s v="Yes"/>
    <n v="36.999999999941792"/>
    <s v="No"/>
    <x v="0"/>
    <n v="1.5416666666642413"/>
    <s v="Team4"/>
    <s v="Junior"/>
    <s v="Evening"/>
  </r>
  <r>
    <s v="T05214"/>
    <s v="C2593"/>
    <x v="4"/>
    <x v="2"/>
    <d v="2026-01-30T10:14:00"/>
    <d v="2026-01-31T13:14:00"/>
    <x v="19"/>
    <x v="0"/>
    <s v="No"/>
    <n v="3"/>
    <s v="Yes"/>
    <n v="27"/>
    <s v="No"/>
    <x v="2"/>
    <n v="1.125"/>
    <s v="Team5"/>
    <s v="Mid"/>
    <s v="Night"/>
  </r>
  <r>
    <s v="T05215"/>
    <s v="C1596"/>
    <x v="0"/>
    <x v="1"/>
    <d v="2026-01-20T04:37:00"/>
    <d v="2026-01-20T12:37:00"/>
    <x v="3"/>
    <x v="0"/>
    <s v="No"/>
    <n v="4"/>
    <s v="Yes"/>
    <n v="7.9999999998835847"/>
    <s v="No"/>
    <x v="2"/>
    <n v="0.33333333332848269"/>
    <s v="Team5"/>
    <s v="Senior"/>
    <s v="Morning"/>
  </r>
  <r>
    <s v="T05216"/>
    <s v="C0107"/>
    <x v="2"/>
    <x v="2"/>
    <d v="2026-01-22T05:49:00"/>
    <d v="2026-01-24T01:49:00"/>
    <x v="38"/>
    <x v="0"/>
    <s v="No"/>
    <n v="4"/>
    <s v="Yes"/>
    <n v="44.000000000058208"/>
    <s v="No"/>
    <x v="2"/>
    <n v="1.8333333333357587"/>
    <s v="Team5"/>
    <s v="Senior"/>
    <s v="Evening"/>
  </r>
  <r>
    <s v="T05217"/>
    <s v="C3363"/>
    <x v="0"/>
    <x v="1"/>
    <d v="2026-03-09T10:00:00"/>
    <d v="2026-03-10T04:00:00"/>
    <x v="26"/>
    <x v="0"/>
    <s v="No"/>
    <n v="4"/>
    <s v="Yes"/>
    <n v="18"/>
    <s v="No"/>
    <x v="1"/>
    <n v="0.75"/>
    <s v="Team5"/>
    <s v="Senior"/>
    <s v="Night"/>
  </r>
  <r>
    <s v="T05218"/>
    <s v="C0300"/>
    <x v="2"/>
    <x v="2"/>
    <d v="2026-02-13T08:29:00"/>
    <d v="2026-02-16T01:29:00"/>
    <x v="11"/>
    <x v="0"/>
    <s v="No"/>
    <n v="4"/>
    <s v="Yes"/>
    <n v="64.999999999883585"/>
    <s v="Yes"/>
    <x v="0"/>
    <n v="2.7083333333284827"/>
    <s v="Team3"/>
    <s v="Senior"/>
    <s v="Night"/>
  </r>
  <r>
    <s v="T05219"/>
    <s v="C0441"/>
    <x v="0"/>
    <x v="2"/>
    <d v="2026-02-26T21:26:00"/>
    <d v="2026-03-01T11:26:00"/>
    <x v="42"/>
    <x v="0"/>
    <s v="No"/>
    <n v="5"/>
    <s v="Yes"/>
    <n v="62.000000000058208"/>
    <s v="Yes"/>
    <x v="0"/>
    <n v="2.5833333333357587"/>
    <s v="Team1"/>
    <s v="Senior"/>
    <s v="Evening"/>
  </r>
  <r>
    <s v="T05220"/>
    <s v="C0097"/>
    <x v="3"/>
    <x v="0"/>
    <d v="2026-01-14T22:14:00"/>
    <d v="2026-01-16T00:14:00"/>
    <x v="42"/>
    <x v="0"/>
    <s v="No"/>
    <n v="4"/>
    <s v="Yes"/>
    <n v="26.000000000058208"/>
    <s v="No"/>
    <x v="2"/>
    <n v="1.0833333333357587"/>
    <s v="Team1"/>
    <s v="Senior"/>
    <s v="Evening"/>
  </r>
  <r>
    <s v="T05221"/>
    <s v="C2665"/>
    <x v="2"/>
    <x v="0"/>
    <d v="2026-01-15T09:30:00"/>
    <d v="2026-01-15T14:30:00"/>
    <x v="45"/>
    <x v="0"/>
    <s v="No"/>
    <n v="3"/>
    <s v="Yes"/>
    <n v="4.9999999998835847"/>
    <s v="No"/>
    <x v="2"/>
    <n v="0.20833333332848269"/>
    <s v="Team4"/>
    <s v="Mid"/>
    <s v="Morning"/>
  </r>
  <r>
    <s v="T05222"/>
    <s v="C3084"/>
    <x v="1"/>
    <x v="1"/>
    <d v="2026-03-10T08:36:00"/>
    <d v="2026-03-10T21:36:00"/>
    <x v="33"/>
    <x v="0"/>
    <s v="No"/>
    <n v="5"/>
    <s v="Yes"/>
    <n v="13.000000000116415"/>
    <s v="No"/>
    <x v="1"/>
    <n v="0.54166666667151731"/>
    <s v="Team5"/>
    <s v="Junior"/>
    <s v="Night"/>
  </r>
  <r>
    <s v="T05223"/>
    <s v="C2180"/>
    <x v="3"/>
    <x v="2"/>
    <d v="2026-01-27T15:07:00"/>
    <d v="2026-01-30T07:07:00"/>
    <x v="25"/>
    <x v="0"/>
    <s v="No"/>
    <n v="3"/>
    <s v="Yes"/>
    <n v="63.999999999941792"/>
    <s v="Yes"/>
    <x v="2"/>
    <n v="2.6666666666642413"/>
    <s v="Team4"/>
    <s v="Junior"/>
    <s v="Night"/>
  </r>
  <r>
    <s v="T05224"/>
    <s v="C4985"/>
    <x v="0"/>
    <x v="0"/>
    <d v="2026-01-12T09:55:00"/>
    <d v="2026-01-13T04:55:00"/>
    <x v="18"/>
    <x v="0"/>
    <s v="No"/>
    <n v="5"/>
    <s v="Yes"/>
    <n v="18.999999999941792"/>
    <s v="No"/>
    <x v="2"/>
    <n v="0.79166666666424135"/>
    <s v="Team1"/>
    <s v="Mid"/>
    <s v="Morning"/>
  </r>
  <r>
    <s v="T05225"/>
    <s v="C1583"/>
    <x v="2"/>
    <x v="1"/>
    <d v="2026-02-06T07:22:00"/>
    <d v="2026-02-08T17:22:00"/>
    <x v="45"/>
    <x v="0"/>
    <s v="No"/>
    <n v="5"/>
    <s v="Yes"/>
    <n v="58.000000000116415"/>
    <s v="Yes"/>
    <x v="0"/>
    <n v="2.4166666666715173"/>
    <s v="Team4"/>
    <s v="Mid"/>
    <s v="Morning"/>
  </r>
  <r>
    <s v="T05226"/>
    <s v="C0170"/>
    <x v="0"/>
    <x v="1"/>
    <d v="2026-01-03T21:22:00"/>
    <d v="2026-01-06T06:22:00"/>
    <x v="10"/>
    <x v="0"/>
    <s v="No"/>
    <n v="4"/>
    <s v="Yes"/>
    <n v="57"/>
    <s v="Yes"/>
    <x v="2"/>
    <n v="2.375"/>
    <s v="Team1"/>
    <s v="Senior"/>
    <s v="Night"/>
  </r>
  <r>
    <s v="T05227"/>
    <s v="C2526"/>
    <x v="3"/>
    <x v="1"/>
    <d v="2026-01-23T11:14:00"/>
    <d v="2026-01-24T16:14:00"/>
    <x v="17"/>
    <x v="0"/>
    <s v="No"/>
    <n v="4"/>
    <s v="Yes"/>
    <n v="29.000000000058208"/>
    <s v="No"/>
    <x v="2"/>
    <n v="1.2083333333357587"/>
    <s v="Team2"/>
    <s v="Junior"/>
    <s v="Night"/>
  </r>
  <r>
    <s v="T05228"/>
    <s v="C0360"/>
    <x v="1"/>
    <x v="2"/>
    <d v="2026-02-11T03:10:00"/>
    <d v="2026-02-14T22:10:00"/>
    <x v="21"/>
    <x v="0"/>
    <s v="No"/>
    <n v="4"/>
    <s v="Yes"/>
    <n v="90.999999999941792"/>
    <s v="Yes"/>
    <x v="0"/>
    <n v="3.7916666666642413"/>
    <s v="Team4"/>
    <s v="Senior"/>
    <s v="Night"/>
  </r>
  <r>
    <s v="T05229"/>
    <s v="C0879"/>
    <x v="0"/>
    <x v="2"/>
    <d v="2026-03-29T21:14:00"/>
    <d v="2026-04-01T17:14:00"/>
    <x v="15"/>
    <x v="1"/>
    <s v="No"/>
    <n v="2"/>
    <s v="No"/>
    <n v="67.999999999883585"/>
    <s v="Yes"/>
    <x v="1"/>
    <n v="2.8333333333284827"/>
    <s v="Team5"/>
    <s v="Junior"/>
    <s v="Evening"/>
  </r>
  <r>
    <s v="T05230"/>
    <s v="C0127"/>
    <x v="4"/>
    <x v="0"/>
    <d v="2026-01-04T18:50:00"/>
    <d v="2026-01-05T10:50:00"/>
    <x v="35"/>
    <x v="0"/>
    <s v="No"/>
    <n v="5"/>
    <s v="Yes"/>
    <n v="16.000000000116415"/>
    <s v="No"/>
    <x v="2"/>
    <n v="0.66666666667151731"/>
    <s v="Team1"/>
    <s v="Senior"/>
    <s v="Night"/>
  </r>
  <r>
    <s v="T05231"/>
    <s v="C0542"/>
    <x v="0"/>
    <x v="0"/>
    <d v="2026-01-08T01:00:00"/>
    <d v="2026-01-09T20:00:00"/>
    <x v="39"/>
    <x v="0"/>
    <s v="No"/>
    <n v="3"/>
    <s v="Yes"/>
    <n v="43.000000000116415"/>
    <s v="No"/>
    <x v="2"/>
    <n v="1.7916666666715173"/>
    <s v="Team5"/>
    <s v="Junior"/>
    <s v="Evening"/>
  </r>
  <r>
    <s v="T05232"/>
    <s v="C4359"/>
    <x v="2"/>
    <x v="0"/>
    <d v="2026-01-24T04:22:00"/>
    <d v="2026-01-24T10:22:00"/>
    <x v="45"/>
    <x v="0"/>
    <s v="No"/>
    <n v="4"/>
    <s v="Yes"/>
    <n v="6"/>
    <s v="No"/>
    <x v="2"/>
    <n v="0.25"/>
    <s v="Team4"/>
    <s v="Mid"/>
    <s v="Morning"/>
  </r>
  <r>
    <s v="T05233"/>
    <s v="C1164"/>
    <x v="4"/>
    <x v="2"/>
    <d v="2026-03-23T20:34:00"/>
    <d v="2026-03-26T22:34:00"/>
    <x v="43"/>
    <x v="0"/>
    <s v="No"/>
    <n v="4"/>
    <s v="Yes"/>
    <n v="74.000000000058208"/>
    <s v="Yes"/>
    <x v="1"/>
    <n v="3.0833333333357587"/>
    <s v="Team1"/>
    <s v="Mid"/>
    <s v="Morning"/>
  </r>
  <r>
    <s v="T05234"/>
    <s v="C3007"/>
    <x v="1"/>
    <x v="2"/>
    <d v="2026-01-16T05:49:00"/>
    <d v="2026-01-19T21:49:00"/>
    <x v="30"/>
    <x v="2"/>
    <s v="No"/>
    <n v="5"/>
    <s v="No"/>
    <n v="88.000000000116415"/>
    <s v="Yes"/>
    <x v="2"/>
    <n v="3.6666666666715173"/>
    <s v="Team4"/>
    <s v="Mid"/>
    <s v="Night"/>
  </r>
  <r>
    <s v="T05235"/>
    <s v="C1831"/>
    <x v="1"/>
    <x v="0"/>
    <d v="2026-02-18T09:08:00"/>
    <d v="2026-02-20T02:08:00"/>
    <x v="11"/>
    <x v="0"/>
    <s v="No"/>
    <n v="5"/>
    <s v="Yes"/>
    <n v="40.999999999883585"/>
    <s v="No"/>
    <x v="0"/>
    <n v="1.7083333333284827"/>
    <s v="Team3"/>
    <s v="Senior"/>
    <s v="Night"/>
  </r>
  <r>
    <s v="T05236"/>
    <s v="C3220"/>
    <x v="1"/>
    <x v="1"/>
    <d v="2026-03-30T11:01:00"/>
    <d v="2026-04-01T08:01:00"/>
    <x v="4"/>
    <x v="0"/>
    <s v="No"/>
    <n v="4"/>
    <s v="Yes"/>
    <n v="45"/>
    <s v="No"/>
    <x v="1"/>
    <n v="1.875"/>
    <s v="Team5"/>
    <s v="Senior"/>
    <s v="Evening"/>
  </r>
  <r>
    <s v="T05237"/>
    <s v="C3387"/>
    <x v="4"/>
    <x v="0"/>
    <d v="2026-02-06T00:10:00"/>
    <d v="2026-02-06T21:10:00"/>
    <x v="24"/>
    <x v="0"/>
    <s v="No"/>
    <n v="4"/>
    <s v="Yes"/>
    <n v="21"/>
    <s v="No"/>
    <x v="0"/>
    <n v="0.875"/>
    <s v="Team4"/>
    <s v="Mid"/>
    <s v="Night"/>
  </r>
  <r>
    <s v="T05238"/>
    <s v="C3000"/>
    <x v="0"/>
    <x v="1"/>
    <d v="2026-02-23T03:42:00"/>
    <d v="2026-02-23T15:42:00"/>
    <x v="29"/>
    <x v="1"/>
    <s v="No"/>
    <n v="4"/>
    <s v="No"/>
    <n v="12"/>
    <s v="No"/>
    <x v="0"/>
    <n v="0.5"/>
    <s v="Team3"/>
    <s v="Mid"/>
    <s v="Evening"/>
  </r>
  <r>
    <s v="T05239"/>
    <s v="C1884"/>
    <x v="2"/>
    <x v="2"/>
    <d v="2026-01-04T00:13:00"/>
    <d v="2026-01-06T11:13:00"/>
    <x v="48"/>
    <x v="0"/>
    <s v="No"/>
    <n v="5"/>
    <s v="Yes"/>
    <n v="59.000000000058208"/>
    <s v="Yes"/>
    <x v="2"/>
    <n v="2.4583333333357587"/>
    <s v="Team1"/>
    <s v="Mid"/>
    <s v="Morning"/>
  </r>
  <r>
    <s v="T05240"/>
    <s v="C1555"/>
    <x v="0"/>
    <x v="2"/>
    <d v="2026-01-13T18:14:00"/>
    <d v="2026-01-14T17:14:00"/>
    <x v="8"/>
    <x v="0"/>
    <s v="No"/>
    <n v="3"/>
    <s v="Yes"/>
    <n v="22.999999999883585"/>
    <s v="No"/>
    <x v="2"/>
    <n v="0.95833333332848269"/>
    <s v="Team5"/>
    <s v="Senior"/>
    <s v="Morning"/>
  </r>
  <r>
    <s v="T05241"/>
    <s v="C1681"/>
    <x v="1"/>
    <x v="0"/>
    <d v="2026-02-02T23:04:00"/>
    <d v="2026-02-04T11:04:00"/>
    <x v="7"/>
    <x v="0"/>
    <s v="No"/>
    <n v="5"/>
    <s v="Yes"/>
    <n v="36"/>
    <s v="No"/>
    <x v="0"/>
    <n v="1.5"/>
    <s v="Team2"/>
    <s v="Junior"/>
    <s v="Night"/>
  </r>
  <r>
    <s v="T05242"/>
    <s v="C0991"/>
    <x v="0"/>
    <x v="1"/>
    <d v="2026-02-22T03:25:00"/>
    <d v="2026-02-24T16:25:00"/>
    <x v="24"/>
    <x v="1"/>
    <s v="No"/>
    <n v="5"/>
    <s v="No"/>
    <n v="61.000000000116415"/>
    <s v="Yes"/>
    <x v="0"/>
    <n v="2.5416666666715173"/>
    <s v="Team4"/>
    <s v="Mid"/>
    <s v="Night"/>
  </r>
  <r>
    <s v="T05243"/>
    <s v="C2141"/>
    <x v="1"/>
    <x v="2"/>
    <d v="2026-02-18T15:43:00"/>
    <d v="2026-02-21T07:43:00"/>
    <x v="39"/>
    <x v="1"/>
    <s v="No"/>
    <n v="4"/>
    <s v="No"/>
    <n v="63.999999999941792"/>
    <s v="Yes"/>
    <x v="0"/>
    <n v="2.6666666666642413"/>
    <s v="Team5"/>
    <s v="Junior"/>
    <s v="Evening"/>
  </r>
  <r>
    <s v="T05244"/>
    <s v="C1681"/>
    <x v="3"/>
    <x v="1"/>
    <d v="2026-03-04T10:25:00"/>
    <d v="2026-03-07T07:25:00"/>
    <x v="46"/>
    <x v="0"/>
    <s v="No"/>
    <n v="5"/>
    <s v="Yes"/>
    <n v="69"/>
    <s v="Yes"/>
    <x v="1"/>
    <n v="2.875"/>
    <s v="Team5"/>
    <s v="Senior"/>
    <s v="Evening"/>
  </r>
  <r>
    <s v="T05245"/>
    <s v="C3533"/>
    <x v="0"/>
    <x v="0"/>
    <d v="2026-01-19T23:02:00"/>
    <d v="2026-01-20T11:02:00"/>
    <x v="26"/>
    <x v="0"/>
    <s v="No"/>
    <n v="4"/>
    <s v="Yes"/>
    <n v="12"/>
    <s v="No"/>
    <x v="2"/>
    <n v="0.5"/>
    <s v="Team5"/>
    <s v="Senior"/>
    <s v="Night"/>
  </r>
  <r>
    <s v="T05246"/>
    <s v="C3741"/>
    <x v="2"/>
    <x v="1"/>
    <d v="2026-02-14T10:24:00"/>
    <d v="2026-02-16T20:24:00"/>
    <x v="3"/>
    <x v="0"/>
    <s v="No"/>
    <n v="4"/>
    <s v="Yes"/>
    <n v="57.999999999941792"/>
    <s v="Yes"/>
    <x v="0"/>
    <n v="2.4166666666642413"/>
    <s v="Team5"/>
    <s v="Senior"/>
    <s v="Morning"/>
  </r>
  <r>
    <s v="T05247"/>
    <s v="C4765"/>
    <x v="0"/>
    <x v="0"/>
    <d v="2026-03-08T03:52:00"/>
    <d v="2026-03-10T00:52:00"/>
    <x v="37"/>
    <x v="0"/>
    <s v="No"/>
    <n v="3"/>
    <s v="Yes"/>
    <n v="45"/>
    <s v="No"/>
    <x v="1"/>
    <n v="1.875"/>
    <s v="Team5"/>
    <s v="Junior"/>
    <s v="Evening"/>
  </r>
  <r>
    <s v="T05248"/>
    <s v="C1465"/>
    <x v="1"/>
    <x v="2"/>
    <d v="2026-01-26T04:25:00"/>
    <d v="2026-01-27T01:25:00"/>
    <x v="38"/>
    <x v="0"/>
    <s v="No"/>
    <n v="5"/>
    <s v="Yes"/>
    <n v="21"/>
    <s v="No"/>
    <x v="2"/>
    <n v="0.875"/>
    <s v="Team5"/>
    <s v="Senior"/>
    <s v="Evening"/>
  </r>
  <r>
    <s v="T05249"/>
    <s v="C0551"/>
    <x v="3"/>
    <x v="0"/>
    <d v="2026-03-26T21:05:00"/>
    <d v="2026-03-27T00:05:00"/>
    <x v="33"/>
    <x v="2"/>
    <s v="No"/>
    <n v="4"/>
    <s v="No"/>
    <n v="3"/>
    <s v="No"/>
    <x v="1"/>
    <n v="0.125"/>
    <s v="Team5"/>
    <s v="Junior"/>
    <s v="Night"/>
  </r>
  <r>
    <s v="T05250"/>
    <s v="C0282"/>
    <x v="2"/>
    <x v="2"/>
    <d v="2026-01-29T14:26:00"/>
    <d v="2026-01-30T14:26:00"/>
    <x v="44"/>
    <x v="1"/>
    <s v="No"/>
    <n v="5"/>
    <s v="No"/>
    <n v="24"/>
    <s v="No"/>
    <x v="2"/>
    <n v="1"/>
    <s v="Team3"/>
    <s v="Senior"/>
    <s v="Evening"/>
  </r>
  <r>
    <s v="T05251"/>
    <s v="C1103"/>
    <x v="0"/>
    <x v="1"/>
    <d v="2026-01-29T16:11:00"/>
    <d v="2026-02-01T14:11:00"/>
    <x v="20"/>
    <x v="0"/>
    <s v="No"/>
    <n v="4"/>
    <s v="Yes"/>
    <n v="69.999999999941792"/>
    <s v="Yes"/>
    <x v="2"/>
    <n v="2.9166666666642413"/>
    <s v="Team4"/>
    <s v="Junior"/>
    <s v="Evening"/>
  </r>
  <r>
    <s v="T05252"/>
    <s v="C2118"/>
    <x v="2"/>
    <x v="0"/>
    <d v="2026-03-25T11:53:00"/>
    <d v="2026-03-25T17:53:00"/>
    <x v="49"/>
    <x v="0"/>
    <s v="Yes"/>
    <n v="2"/>
    <s v="Yes"/>
    <n v="6"/>
    <s v="No"/>
    <x v="1"/>
    <n v="0.25"/>
    <s v="Team5"/>
    <s v="Mid"/>
    <s v="Evening"/>
  </r>
  <r>
    <s v="T05253"/>
    <s v="C1082"/>
    <x v="2"/>
    <x v="0"/>
    <d v="2026-02-14T13:46:00"/>
    <d v="2026-02-14T15:46:00"/>
    <x v="8"/>
    <x v="0"/>
    <s v="No"/>
    <n v="4"/>
    <s v="Yes"/>
    <n v="2.0000000000582077"/>
    <s v="No"/>
    <x v="0"/>
    <n v="8.3333333335758653E-2"/>
    <s v="Team5"/>
    <s v="Senior"/>
    <s v="Morning"/>
  </r>
  <r>
    <s v="T05254"/>
    <s v="C1579"/>
    <x v="4"/>
    <x v="0"/>
    <d v="2026-01-30T13:53:00"/>
    <d v="2026-01-31T03:53:00"/>
    <x v="40"/>
    <x v="0"/>
    <s v="No"/>
    <n v="5"/>
    <s v="Yes"/>
    <n v="14.000000000058208"/>
    <s v="No"/>
    <x v="2"/>
    <n v="0.58333333333575865"/>
    <s v="Team4"/>
    <s v="Senior"/>
    <s v="Morning"/>
  </r>
  <r>
    <s v="T05255"/>
    <s v="C2912"/>
    <x v="0"/>
    <x v="1"/>
    <d v="2026-03-18T21:42:00"/>
    <d v="2026-03-21T00:42:00"/>
    <x v="43"/>
    <x v="0"/>
    <s v="No"/>
    <n v="5"/>
    <s v="Yes"/>
    <n v="51"/>
    <s v="Yes"/>
    <x v="1"/>
    <n v="2.125"/>
    <s v="Team1"/>
    <s v="Mid"/>
    <s v="Morning"/>
  </r>
  <r>
    <s v="T05256"/>
    <s v="C3302"/>
    <x v="4"/>
    <x v="2"/>
    <d v="2026-01-22T09:13:00"/>
    <d v="2026-01-25T16:13:00"/>
    <x v="10"/>
    <x v="0"/>
    <s v="No"/>
    <n v="5"/>
    <s v="Yes"/>
    <n v="78.999999999941792"/>
    <s v="Yes"/>
    <x v="2"/>
    <n v="3.2916666666642413"/>
    <s v="Team1"/>
    <s v="Senior"/>
    <s v="Night"/>
  </r>
  <r>
    <s v="T05257"/>
    <s v="C4173"/>
    <x v="0"/>
    <x v="1"/>
    <d v="2026-02-26T07:10:00"/>
    <d v="2026-03-01T06:10:00"/>
    <x v="49"/>
    <x v="0"/>
    <s v="No"/>
    <n v="4"/>
    <s v="Yes"/>
    <n v="71.000000000058208"/>
    <s v="Yes"/>
    <x v="0"/>
    <n v="2.9583333333357587"/>
    <s v="Team5"/>
    <s v="Mid"/>
    <s v="Evening"/>
  </r>
  <r>
    <s v="T05258"/>
    <s v="C0868"/>
    <x v="3"/>
    <x v="0"/>
    <d v="2026-01-17T01:40:00"/>
    <d v="2026-01-18T09:40:00"/>
    <x v="39"/>
    <x v="0"/>
    <s v="Yes"/>
    <n v="3"/>
    <s v="Yes"/>
    <n v="32.000000000058208"/>
    <s v="No"/>
    <x v="2"/>
    <n v="1.3333333333357587"/>
    <s v="Team5"/>
    <s v="Junior"/>
    <s v="Evening"/>
  </r>
  <r>
    <s v="T05259"/>
    <s v="C0277"/>
    <x v="1"/>
    <x v="0"/>
    <d v="2026-01-20T20:17:00"/>
    <d v="2026-01-22T18:17:00"/>
    <x v="35"/>
    <x v="0"/>
    <s v="No"/>
    <n v="4"/>
    <s v="Yes"/>
    <n v="46.000000000116415"/>
    <s v="No"/>
    <x v="2"/>
    <n v="1.9166666666715173"/>
    <s v="Team1"/>
    <s v="Senior"/>
    <s v="Night"/>
  </r>
  <r>
    <s v="T05260"/>
    <s v="C1240"/>
    <x v="1"/>
    <x v="0"/>
    <d v="2026-01-23T20:20:00"/>
    <d v="2026-01-24T06:20:00"/>
    <x v="10"/>
    <x v="0"/>
    <s v="No"/>
    <n v="3"/>
    <s v="Yes"/>
    <n v="10.000000000116415"/>
    <s v="No"/>
    <x v="2"/>
    <n v="0.41666666667151731"/>
    <s v="Team1"/>
    <s v="Senior"/>
    <s v="Night"/>
  </r>
  <r>
    <s v="T05261"/>
    <s v="C4968"/>
    <x v="4"/>
    <x v="1"/>
    <d v="2026-03-05T16:05:00"/>
    <d v="2026-03-05T20:05:00"/>
    <x v="42"/>
    <x v="2"/>
    <s v="No"/>
    <n v="5"/>
    <s v="No"/>
    <n v="3.9999999999417923"/>
    <s v="No"/>
    <x v="1"/>
    <n v="0.16666666666424135"/>
    <s v="Team1"/>
    <s v="Senior"/>
    <s v="Evening"/>
  </r>
  <r>
    <s v="T05262"/>
    <s v="C3206"/>
    <x v="2"/>
    <x v="2"/>
    <d v="2026-02-13T08:03:00"/>
    <d v="2026-02-16T10:03:00"/>
    <x v="24"/>
    <x v="0"/>
    <s v="No"/>
    <n v="4"/>
    <s v="Yes"/>
    <n v="73.999999999883585"/>
    <s v="Yes"/>
    <x v="0"/>
    <n v="3.0833333333284827"/>
    <s v="Team4"/>
    <s v="Mid"/>
    <s v="Night"/>
  </r>
  <r>
    <s v="T05263"/>
    <s v="C0671"/>
    <x v="2"/>
    <x v="2"/>
    <d v="2026-02-27T01:44:00"/>
    <d v="2026-03-03T00:44:00"/>
    <x v="5"/>
    <x v="0"/>
    <s v="No"/>
    <n v="4"/>
    <s v="Yes"/>
    <n v="94.999999999883585"/>
    <s v="Yes"/>
    <x v="0"/>
    <n v="3.9583333333284827"/>
    <s v="Team1"/>
    <s v="Senior"/>
    <s v="Evening"/>
  </r>
  <r>
    <s v="T05264"/>
    <s v="C0787"/>
    <x v="2"/>
    <x v="1"/>
    <d v="2026-01-15T17:02:00"/>
    <d v="2026-01-18T01:02:00"/>
    <x v="20"/>
    <x v="0"/>
    <s v="No"/>
    <n v="4"/>
    <s v="Yes"/>
    <n v="56.000000000058208"/>
    <s v="Yes"/>
    <x v="2"/>
    <n v="2.3333333333357587"/>
    <s v="Team4"/>
    <s v="Junior"/>
    <s v="Evening"/>
  </r>
  <r>
    <s v="T05265"/>
    <s v="C3162"/>
    <x v="2"/>
    <x v="0"/>
    <d v="2026-02-26T02:11:00"/>
    <d v="2026-02-28T01:11:00"/>
    <x v="22"/>
    <x v="2"/>
    <s v="No"/>
    <n v="5"/>
    <s v="No"/>
    <n v="47.000000000058208"/>
    <s v="No"/>
    <x v="0"/>
    <n v="1.9583333333357587"/>
    <s v="Team4"/>
    <s v="Junior"/>
    <s v="Morning"/>
  </r>
  <r>
    <s v="T05266"/>
    <s v="C2251"/>
    <x v="4"/>
    <x v="0"/>
    <d v="2026-03-16T06:45:00"/>
    <d v="2026-03-17T00:45:00"/>
    <x v="36"/>
    <x v="0"/>
    <s v="No"/>
    <n v="5"/>
    <s v="Yes"/>
    <n v="18"/>
    <s v="No"/>
    <x v="1"/>
    <n v="0.75"/>
    <s v="Team1"/>
    <s v="Junior"/>
    <s v="Morning"/>
  </r>
  <r>
    <s v="T05267"/>
    <s v="C0268"/>
    <x v="2"/>
    <x v="1"/>
    <d v="2026-01-14T23:19:00"/>
    <d v="2026-01-15T20:19:00"/>
    <x v="16"/>
    <x v="0"/>
    <s v="No"/>
    <n v="5"/>
    <s v="Yes"/>
    <n v="21"/>
    <s v="No"/>
    <x v="2"/>
    <n v="0.875"/>
    <s v="Team3"/>
    <s v="Junior"/>
    <s v="Evening"/>
  </r>
  <r>
    <s v="T05268"/>
    <s v="C2864"/>
    <x v="2"/>
    <x v="2"/>
    <d v="2026-02-16T23:39:00"/>
    <d v="2026-02-20T21:39:00"/>
    <x v="13"/>
    <x v="0"/>
    <s v="No"/>
    <n v="3"/>
    <s v="Yes"/>
    <n v="93.999999999941792"/>
    <s v="Yes"/>
    <x v="0"/>
    <n v="3.9166666666642413"/>
    <s v="Team5"/>
    <s v="Junior"/>
    <s v="Evening"/>
  </r>
  <r>
    <s v="T05269"/>
    <s v="C0749"/>
    <x v="2"/>
    <x v="0"/>
    <d v="2026-03-29T13:26:00"/>
    <d v="2026-03-30T17:26:00"/>
    <x v="5"/>
    <x v="2"/>
    <s v="No"/>
    <n v="4"/>
    <s v="No"/>
    <n v="28.000000000116415"/>
    <s v="No"/>
    <x v="1"/>
    <n v="1.1666666666715173"/>
    <s v="Team1"/>
    <s v="Senior"/>
    <s v="Evening"/>
  </r>
  <r>
    <s v="T05270"/>
    <s v="C0491"/>
    <x v="1"/>
    <x v="2"/>
    <d v="2026-01-03T20:46:00"/>
    <d v="2026-01-06T11:46:00"/>
    <x v="23"/>
    <x v="0"/>
    <s v="No"/>
    <n v="3"/>
    <s v="Yes"/>
    <n v="63"/>
    <s v="Yes"/>
    <x v="2"/>
    <n v="2.625"/>
    <s v="Team1"/>
    <s v="Junior"/>
    <s v="Morning"/>
  </r>
  <r>
    <s v="T05271"/>
    <s v="C1029"/>
    <x v="2"/>
    <x v="2"/>
    <d v="2026-03-14T17:56:00"/>
    <d v="2026-03-18T14:56:00"/>
    <x v="2"/>
    <x v="0"/>
    <s v="No"/>
    <n v="5"/>
    <s v="Yes"/>
    <n v="93"/>
    <s v="Yes"/>
    <x v="1"/>
    <n v="3.875"/>
    <s v="Team3"/>
    <s v="Senior"/>
    <s v="Evening"/>
  </r>
  <r>
    <s v="T05272"/>
    <s v="C0209"/>
    <x v="2"/>
    <x v="2"/>
    <d v="2026-02-26T01:17:00"/>
    <d v="2026-03-01T15:17:00"/>
    <x v="38"/>
    <x v="0"/>
    <s v="No"/>
    <n v="4"/>
    <s v="Yes"/>
    <n v="86.000000000058208"/>
    <s v="Yes"/>
    <x v="0"/>
    <n v="3.5833333333357587"/>
    <s v="Team5"/>
    <s v="Senior"/>
    <s v="Evening"/>
  </r>
  <r>
    <s v="T05273"/>
    <s v="C2281"/>
    <x v="3"/>
    <x v="1"/>
    <d v="2026-03-09T21:11:00"/>
    <d v="2026-03-10T08:11:00"/>
    <x v="20"/>
    <x v="0"/>
    <s v="No"/>
    <n v="3"/>
    <s v="Yes"/>
    <n v="10.999999999883585"/>
    <s v="No"/>
    <x v="1"/>
    <n v="0.45833333332848269"/>
    <s v="Team4"/>
    <s v="Junior"/>
    <s v="Evening"/>
  </r>
  <r>
    <s v="T05274"/>
    <s v="C0118"/>
    <x v="1"/>
    <x v="2"/>
    <d v="2026-01-02T22:41:00"/>
    <d v="2026-01-06T10:41:00"/>
    <x v="39"/>
    <x v="0"/>
    <s v="No"/>
    <n v="4"/>
    <s v="Yes"/>
    <n v="84"/>
    <s v="Yes"/>
    <x v="2"/>
    <n v="3.5"/>
    <s v="Team5"/>
    <s v="Junior"/>
    <s v="Evening"/>
  </r>
  <r>
    <s v="T05275"/>
    <s v="C0178"/>
    <x v="3"/>
    <x v="1"/>
    <d v="2026-01-22T16:00:00"/>
    <d v="2026-01-25T01:00:00"/>
    <x v="49"/>
    <x v="0"/>
    <s v="No"/>
    <n v="4"/>
    <s v="Yes"/>
    <n v="57"/>
    <s v="Yes"/>
    <x v="2"/>
    <n v="2.375"/>
    <s v="Team5"/>
    <s v="Mid"/>
    <s v="Evening"/>
  </r>
  <r>
    <s v="T05276"/>
    <s v="C3239"/>
    <x v="1"/>
    <x v="0"/>
    <d v="2026-03-10T21:15:00"/>
    <d v="2026-03-11T14:15:00"/>
    <x v="39"/>
    <x v="0"/>
    <s v="No"/>
    <n v="3"/>
    <s v="Yes"/>
    <n v="17.000000000058208"/>
    <s v="No"/>
    <x v="1"/>
    <n v="0.70833333333575865"/>
    <s v="Team5"/>
    <s v="Junior"/>
    <s v="Evening"/>
  </r>
  <r>
    <s v="T05277"/>
    <s v="C0140"/>
    <x v="1"/>
    <x v="2"/>
    <d v="2026-01-22T18:34:00"/>
    <d v="2026-01-26T03:34:00"/>
    <x v="18"/>
    <x v="1"/>
    <s v="No"/>
    <n v="4"/>
    <s v="No"/>
    <n v="81"/>
    <s v="Yes"/>
    <x v="2"/>
    <n v="3.375"/>
    <s v="Team1"/>
    <s v="Mid"/>
    <s v="Morning"/>
  </r>
  <r>
    <s v="T05278"/>
    <s v="C4192"/>
    <x v="0"/>
    <x v="0"/>
    <d v="2026-03-04T18:45:00"/>
    <d v="2026-03-05T07:45:00"/>
    <x v="22"/>
    <x v="0"/>
    <s v="Yes"/>
    <n v="3"/>
    <s v="Yes"/>
    <n v="12.999999999941792"/>
    <s v="No"/>
    <x v="1"/>
    <n v="0.54166666666424135"/>
    <s v="Team4"/>
    <s v="Junior"/>
    <s v="Morning"/>
  </r>
  <r>
    <s v="T05279"/>
    <s v="C0891"/>
    <x v="1"/>
    <x v="2"/>
    <d v="2026-01-29T22:15:00"/>
    <d v="2026-02-02T03:15:00"/>
    <x v="15"/>
    <x v="0"/>
    <s v="No"/>
    <n v="3"/>
    <s v="Yes"/>
    <n v="76.999999999883585"/>
    <s v="Yes"/>
    <x v="2"/>
    <n v="3.2083333333284827"/>
    <s v="Team5"/>
    <s v="Junior"/>
    <s v="Evening"/>
  </r>
  <r>
    <s v="T05280"/>
    <s v="C3078"/>
    <x v="2"/>
    <x v="1"/>
    <d v="2026-02-25T11:13:00"/>
    <d v="2026-02-26T07:13:00"/>
    <x v="23"/>
    <x v="0"/>
    <s v="No"/>
    <n v="5"/>
    <s v="Yes"/>
    <n v="19.999999999883585"/>
    <s v="No"/>
    <x v="0"/>
    <n v="0.83333333332848269"/>
    <s v="Team1"/>
    <s v="Junior"/>
    <s v="Morning"/>
  </r>
  <r>
    <s v="T05281"/>
    <s v="C0174"/>
    <x v="4"/>
    <x v="2"/>
    <d v="2026-02-14T14:27:00"/>
    <d v="2026-02-15T20:27:00"/>
    <x v="30"/>
    <x v="0"/>
    <s v="No"/>
    <n v="3"/>
    <s v="Yes"/>
    <n v="30"/>
    <s v="No"/>
    <x v="0"/>
    <n v="1.25"/>
    <s v="Team4"/>
    <s v="Mid"/>
    <s v="Night"/>
  </r>
  <r>
    <s v="T05282"/>
    <s v="C2745"/>
    <x v="2"/>
    <x v="2"/>
    <d v="2026-02-16T16:56:00"/>
    <d v="2026-02-18T11:56:00"/>
    <x v="44"/>
    <x v="0"/>
    <s v="No"/>
    <n v="4"/>
    <s v="Yes"/>
    <n v="42.999999999941792"/>
    <s v="No"/>
    <x v="0"/>
    <n v="1.7916666666642413"/>
    <s v="Team3"/>
    <s v="Senior"/>
    <s v="Evening"/>
  </r>
  <r>
    <s v="T05283"/>
    <s v="C2744"/>
    <x v="3"/>
    <x v="1"/>
    <d v="2026-02-23T22:02:00"/>
    <d v="2026-02-24T04:02:00"/>
    <x v="2"/>
    <x v="0"/>
    <s v="No"/>
    <n v="3"/>
    <s v="Yes"/>
    <n v="6"/>
    <s v="No"/>
    <x v="0"/>
    <n v="0.25"/>
    <s v="Team3"/>
    <s v="Senior"/>
    <s v="Evening"/>
  </r>
  <r>
    <s v="T05284"/>
    <s v="C0001"/>
    <x v="1"/>
    <x v="2"/>
    <d v="2026-01-02T09:53:00"/>
    <d v="2026-01-05T09:53:00"/>
    <x v="48"/>
    <x v="0"/>
    <s v="Yes"/>
    <n v="3"/>
    <s v="Yes"/>
    <n v="72"/>
    <s v="Yes"/>
    <x v="2"/>
    <n v="3"/>
    <s v="Team1"/>
    <s v="Mid"/>
    <s v="Morning"/>
  </r>
  <r>
    <s v="T05285"/>
    <s v="C3150"/>
    <x v="3"/>
    <x v="0"/>
    <d v="2026-01-14T03:26:00"/>
    <d v="2026-01-16T00:26:00"/>
    <x v="19"/>
    <x v="2"/>
    <s v="No"/>
    <n v="4"/>
    <s v="No"/>
    <n v="45"/>
    <s v="No"/>
    <x v="2"/>
    <n v="1.875"/>
    <s v="Team5"/>
    <s v="Mid"/>
    <s v="Night"/>
  </r>
  <r>
    <s v="T05286"/>
    <s v="C0553"/>
    <x v="0"/>
    <x v="2"/>
    <d v="2026-03-14T17:18:00"/>
    <d v="2026-03-18T05:18:00"/>
    <x v="6"/>
    <x v="0"/>
    <s v="No"/>
    <n v="5"/>
    <s v="Yes"/>
    <n v="84"/>
    <s v="Yes"/>
    <x v="1"/>
    <n v="3.5"/>
    <s v="Team3"/>
    <s v="Mid"/>
    <s v="Night"/>
  </r>
  <r>
    <s v="T05287"/>
    <s v="C2399"/>
    <x v="3"/>
    <x v="0"/>
    <d v="2026-02-23T03:37:00"/>
    <d v="2026-02-24T21:37:00"/>
    <x v="49"/>
    <x v="0"/>
    <s v="Yes"/>
    <n v="3"/>
    <s v="Yes"/>
    <n v="42"/>
    <s v="No"/>
    <x v="0"/>
    <n v="1.75"/>
    <s v="Team5"/>
    <s v="Mid"/>
    <s v="Evening"/>
  </r>
  <r>
    <s v="T05288"/>
    <s v="C1538"/>
    <x v="0"/>
    <x v="2"/>
    <d v="2026-03-07T16:31:00"/>
    <d v="2026-03-08T04:31:00"/>
    <x v="16"/>
    <x v="0"/>
    <s v="No"/>
    <n v="5"/>
    <s v="Yes"/>
    <n v="12"/>
    <s v="No"/>
    <x v="1"/>
    <n v="0.5"/>
    <s v="Team3"/>
    <s v="Junior"/>
    <s v="Evening"/>
  </r>
  <r>
    <s v="T05289"/>
    <s v="C0635"/>
    <x v="1"/>
    <x v="0"/>
    <d v="2026-01-23T11:24:00"/>
    <d v="2026-01-24T09:24:00"/>
    <x v="13"/>
    <x v="0"/>
    <s v="No"/>
    <n v="3"/>
    <s v="Yes"/>
    <n v="22.000000000116415"/>
    <s v="No"/>
    <x v="2"/>
    <n v="0.91666666667151731"/>
    <s v="Team5"/>
    <s v="Junior"/>
    <s v="Evening"/>
  </r>
  <r>
    <s v="T05290"/>
    <s v="C3732"/>
    <x v="2"/>
    <x v="0"/>
    <d v="2026-02-21T22:57:00"/>
    <d v="2026-02-22T06:57:00"/>
    <x v="39"/>
    <x v="0"/>
    <s v="No"/>
    <n v="4"/>
    <s v="Yes"/>
    <n v="7.9999999998835847"/>
    <s v="No"/>
    <x v="0"/>
    <n v="0.33333333332848269"/>
    <s v="Team5"/>
    <s v="Junior"/>
    <s v="Evening"/>
  </r>
  <r>
    <s v="T05291"/>
    <s v="C0548"/>
    <x v="0"/>
    <x v="0"/>
    <d v="2026-03-23T20:57:00"/>
    <d v="2026-03-24T04:57:00"/>
    <x v="31"/>
    <x v="0"/>
    <s v="No"/>
    <n v="4"/>
    <s v="Yes"/>
    <n v="8.0000000000582077"/>
    <s v="No"/>
    <x v="1"/>
    <n v="0.33333333333575865"/>
    <s v="Team4"/>
    <s v="Senior"/>
    <s v="Evening"/>
  </r>
  <r>
    <s v="T05292"/>
    <s v="C3873"/>
    <x v="3"/>
    <x v="0"/>
    <d v="2026-01-11T15:15:00"/>
    <d v="2026-01-12T02:15:00"/>
    <x v="44"/>
    <x v="0"/>
    <s v="No"/>
    <n v="5"/>
    <s v="Yes"/>
    <n v="11.000000000058208"/>
    <s v="No"/>
    <x v="2"/>
    <n v="0.45833333333575865"/>
    <s v="Team3"/>
    <s v="Senior"/>
    <s v="Evening"/>
  </r>
  <r>
    <s v="T05293"/>
    <s v="C4407"/>
    <x v="1"/>
    <x v="0"/>
    <d v="2026-03-25T20:29:00"/>
    <d v="2026-03-26T17:29:00"/>
    <x v="34"/>
    <x v="0"/>
    <s v="No"/>
    <n v="4"/>
    <s v="Yes"/>
    <n v="21"/>
    <s v="No"/>
    <x v="1"/>
    <n v="0.875"/>
    <s v="Team3"/>
    <s v="Senior"/>
    <s v="Night"/>
  </r>
  <r>
    <s v="T05294"/>
    <s v="C0118"/>
    <x v="0"/>
    <x v="0"/>
    <d v="2026-01-14T17:51:00"/>
    <d v="2026-01-16T03:51:00"/>
    <x v="28"/>
    <x v="1"/>
    <s v="No"/>
    <n v="3"/>
    <s v="No"/>
    <n v="33.999999999941792"/>
    <s v="No"/>
    <x v="2"/>
    <n v="1.4166666666642413"/>
    <s v="Team3"/>
    <s v="Mid"/>
    <s v="Night"/>
  </r>
  <r>
    <s v="T05295"/>
    <s v="C3518"/>
    <x v="0"/>
    <x v="0"/>
    <d v="2026-02-23T12:56:00"/>
    <d v="2026-02-24T10:56:00"/>
    <x v="24"/>
    <x v="1"/>
    <s v="No"/>
    <n v="3"/>
    <s v="No"/>
    <n v="21.999999999941792"/>
    <s v="No"/>
    <x v="0"/>
    <n v="0.91666666666424135"/>
    <s v="Team4"/>
    <s v="Mid"/>
    <s v="Night"/>
  </r>
  <r>
    <s v="T05296"/>
    <s v="C2006"/>
    <x v="1"/>
    <x v="0"/>
    <d v="2026-02-09T05:43:00"/>
    <d v="2026-02-11T00:43:00"/>
    <x v="39"/>
    <x v="0"/>
    <s v="Yes"/>
    <n v="2"/>
    <s v="Yes"/>
    <n v="43.000000000116415"/>
    <s v="No"/>
    <x v="0"/>
    <n v="1.7916666666715173"/>
    <s v="Team5"/>
    <s v="Junior"/>
    <s v="Evening"/>
  </r>
  <r>
    <s v="T05297"/>
    <s v="C4926"/>
    <x v="4"/>
    <x v="2"/>
    <d v="2026-01-07T03:30:00"/>
    <d v="2026-01-08T01:30:00"/>
    <x v="39"/>
    <x v="0"/>
    <s v="No"/>
    <n v="3"/>
    <s v="Yes"/>
    <n v="21.999999999941792"/>
    <s v="No"/>
    <x v="2"/>
    <n v="0.91666666666424135"/>
    <s v="Team5"/>
    <s v="Junior"/>
    <s v="Evening"/>
  </r>
  <r>
    <s v="T05298"/>
    <s v="C2669"/>
    <x v="3"/>
    <x v="1"/>
    <d v="2026-03-20T13:10:00"/>
    <d v="2026-03-22T07:10:00"/>
    <x v="24"/>
    <x v="0"/>
    <s v="No"/>
    <n v="3"/>
    <s v="Yes"/>
    <n v="42"/>
    <s v="No"/>
    <x v="1"/>
    <n v="1.75"/>
    <s v="Team4"/>
    <s v="Mid"/>
    <s v="Night"/>
  </r>
  <r>
    <s v="T05299"/>
    <s v="C1404"/>
    <x v="4"/>
    <x v="2"/>
    <d v="2026-03-18T11:54:00"/>
    <d v="2026-03-19T13:54:00"/>
    <x v="49"/>
    <x v="0"/>
    <s v="No"/>
    <n v="5"/>
    <s v="Yes"/>
    <n v="26.000000000058208"/>
    <s v="No"/>
    <x v="1"/>
    <n v="1.0833333333357587"/>
    <s v="Team5"/>
    <s v="Mid"/>
    <s v="Evening"/>
  </r>
  <r>
    <s v="T05300"/>
    <s v="C3370"/>
    <x v="4"/>
    <x v="1"/>
    <d v="2026-03-25T16:47:00"/>
    <d v="2026-03-26T00:47:00"/>
    <x v="40"/>
    <x v="0"/>
    <s v="No"/>
    <n v="3"/>
    <s v="Yes"/>
    <n v="7.9999999998835847"/>
    <s v="No"/>
    <x v="1"/>
    <n v="0.33333333332848269"/>
    <s v="Team4"/>
    <s v="Senior"/>
    <s v="Morning"/>
  </r>
  <r>
    <s v="T05301"/>
    <s v="C3165"/>
    <x v="3"/>
    <x v="2"/>
    <d v="2026-02-26T18:21:00"/>
    <d v="2026-03-02T01:21:00"/>
    <x v="24"/>
    <x v="0"/>
    <s v="No"/>
    <n v="4"/>
    <s v="Yes"/>
    <n v="79.000000000116415"/>
    <s v="Yes"/>
    <x v="0"/>
    <n v="3.2916666666715173"/>
    <s v="Team4"/>
    <s v="Mid"/>
    <s v="Night"/>
  </r>
  <r>
    <s v="T05302"/>
    <s v="C2688"/>
    <x v="3"/>
    <x v="2"/>
    <d v="2026-02-04T01:26:00"/>
    <d v="2026-02-07T12:26:00"/>
    <x v="48"/>
    <x v="0"/>
    <s v="No"/>
    <n v="4"/>
    <s v="Yes"/>
    <n v="83.000000000058208"/>
    <s v="Yes"/>
    <x v="0"/>
    <n v="3.4583333333357587"/>
    <s v="Team1"/>
    <s v="Mid"/>
    <s v="Morning"/>
  </r>
  <r>
    <s v="T05303"/>
    <s v="C2951"/>
    <x v="4"/>
    <x v="1"/>
    <d v="2026-03-21T12:02:00"/>
    <d v="2026-03-23T18:02:00"/>
    <x v="42"/>
    <x v="1"/>
    <s v="No"/>
    <n v="4"/>
    <s v="No"/>
    <n v="54"/>
    <s v="Yes"/>
    <x v="1"/>
    <n v="2.25"/>
    <s v="Team1"/>
    <s v="Senior"/>
    <s v="Evening"/>
  </r>
  <r>
    <s v="T05304"/>
    <s v="C1263"/>
    <x v="4"/>
    <x v="0"/>
    <d v="2026-03-30T07:34:00"/>
    <d v="2026-03-31T17:34:00"/>
    <x v="43"/>
    <x v="0"/>
    <s v="No"/>
    <n v="5"/>
    <s v="Yes"/>
    <n v="33.999999999941792"/>
    <s v="No"/>
    <x v="1"/>
    <n v="1.4166666666642413"/>
    <s v="Team1"/>
    <s v="Mid"/>
    <s v="Morning"/>
  </r>
  <r>
    <s v="T05305"/>
    <s v="C3407"/>
    <x v="0"/>
    <x v="0"/>
    <d v="2026-02-19T01:46:00"/>
    <d v="2026-02-19T06:46:00"/>
    <x v="40"/>
    <x v="0"/>
    <s v="No"/>
    <n v="3"/>
    <s v="Yes"/>
    <n v="5.0000000000582077"/>
    <s v="No"/>
    <x v="0"/>
    <n v="0.20833333333575865"/>
    <s v="Team4"/>
    <s v="Senior"/>
    <s v="Morning"/>
  </r>
  <r>
    <s v="T05306"/>
    <s v="C1646"/>
    <x v="4"/>
    <x v="0"/>
    <d v="2026-03-18T17:10:00"/>
    <d v="2026-03-18T20:10:00"/>
    <x v="12"/>
    <x v="0"/>
    <s v="No"/>
    <n v="4"/>
    <s v="Yes"/>
    <n v="3"/>
    <s v="No"/>
    <x v="1"/>
    <n v="0.125"/>
    <s v="Team1"/>
    <s v="Junior"/>
    <s v="Morning"/>
  </r>
  <r>
    <s v="T05307"/>
    <s v="C4045"/>
    <x v="4"/>
    <x v="2"/>
    <d v="2026-02-24T08:52:00"/>
    <d v="2026-02-26T20:52:00"/>
    <x v="7"/>
    <x v="0"/>
    <s v="No"/>
    <n v="4"/>
    <s v="Yes"/>
    <n v="60"/>
    <s v="Yes"/>
    <x v="0"/>
    <n v="2.5"/>
    <s v="Team2"/>
    <s v="Junior"/>
    <s v="Night"/>
  </r>
  <r>
    <s v="T05308"/>
    <s v="C1156"/>
    <x v="4"/>
    <x v="2"/>
    <d v="2026-03-09T09:52:00"/>
    <d v="2026-03-10T17:52:00"/>
    <x v="33"/>
    <x v="0"/>
    <s v="No"/>
    <n v="3"/>
    <s v="Yes"/>
    <n v="31.999999999883585"/>
    <s v="No"/>
    <x v="1"/>
    <n v="1.3333333333284827"/>
    <s v="Team5"/>
    <s v="Junior"/>
    <s v="Night"/>
  </r>
  <r>
    <s v="T05309"/>
    <s v="C2362"/>
    <x v="1"/>
    <x v="0"/>
    <d v="2026-03-24T14:39:00"/>
    <d v="2026-03-26T01:39:00"/>
    <x v="46"/>
    <x v="0"/>
    <s v="No"/>
    <n v="3"/>
    <s v="Yes"/>
    <n v="34.999999999883585"/>
    <s v="No"/>
    <x v="1"/>
    <n v="1.4583333333284827"/>
    <s v="Team5"/>
    <s v="Senior"/>
    <s v="Evening"/>
  </r>
  <r>
    <s v="T05310"/>
    <s v="C3603"/>
    <x v="0"/>
    <x v="2"/>
    <d v="2026-02-05T09:11:00"/>
    <d v="2026-02-07T14:11:00"/>
    <x v="5"/>
    <x v="0"/>
    <s v="No"/>
    <n v="5"/>
    <s v="Yes"/>
    <n v="52.999999999883585"/>
    <s v="Yes"/>
    <x v="0"/>
    <n v="2.2083333333284827"/>
    <s v="Team1"/>
    <s v="Senior"/>
    <s v="Evening"/>
  </r>
  <r>
    <s v="T05311"/>
    <s v="C1042"/>
    <x v="1"/>
    <x v="2"/>
    <d v="2026-01-13T20:40:00"/>
    <d v="2026-01-15T04:40:00"/>
    <x v="35"/>
    <x v="0"/>
    <s v="No"/>
    <n v="4"/>
    <s v="Yes"/>
    <n v="32.000000000058208"/>
    <s v="No"/>
    <x v="2"/>
    <n v="1.3333333333357587"/>
    <s v="Team1"/>
    <s v="Senior"/>
    <s v="Night"/>
  </r>
  <r>
    <s v="T05312"/>
    <s v="C1658"/>
    <x v="4"/>
    <x v="2"/>
    <d v="2026-01-27T16:44:00"/>
    <d v="2026-01-30T11:44:00"/>
    <x v="3"/>
    <x v="0"/>
    <s v="No"/>
    <n v="4"/>
    <s v="Yes"/>
    <n v="66.999999999941792"/>
    <s v="Yes"/>
    <x v="2"/>
    <n v="2.7916666666642413"/>
    <s v="Team5"/>
    <s v="Senior"/>
    <s v="Morning"/>
  </r>
  <r>
    <s v="T05313"/>
    <s v="C2759"/>
    <x v="3"/>
    <x v="1"/>
    <d v="2026-03-21T15:17:00"/>
    <d v="2026-03-23T04:17:00"/>
    <x v="9"/>
    <x v="0"/>
    <s v="No"/>
    <n v="4"/>
    <s v="Yes"/>
    <n v="36.999999999941792"/>
    <s v="No"/>
    <x v="1"/>
    <n v="1.5416666666642413"/>
    <s v="Team1"/>
    <s v="Junior"/>
    <s v="Night"/>
  </r>
  <r>
    <s v="T05314"/>
    <s v="C1533"/>
    <x v="3"/>
    <x v="2"/>
    <d v="2026-02-10T17:05:00"/>
    <d v="2026-02-11T12:05:00"/>
    <x v="6"/>
    <x v="1"/>
    <s v="No"/>
    <n v="5"/>
    <s v="No"/>
    <n v="18.999999999941792"/>
    <s v="No"/>
    <x v="0"/>
    <n v="0.79166666666424135"/>
    <s v="Team3"/>
    <s v="Mid"/>
    <s v="Night"/>
  </r>
  <r>
    <s v="T05315"/>
    <s v="C4143"/>
    <x v="2"/>
    <x v="1"/>
    <d v="2026-01-27T17:35:00"/>
    <d v="2026-01-29T08:35:00"/>
    <x v="45"/>
    <x v="0"/>
    <s v="No"/>
    <n v="5"/>
    <s v="Yes"/>
    <n v="39"/>
    <s v="No"/>
    <x v="2"/>
    <n v="1.625"/>
    <s v="Team4"/>
    <s v="Mid"/>
    <s v="Morning"/>
  </r>
  <r>
    <s v="T05316"/>
    <s v="C4513"/>
    <x v="4"/>
    <x v="2"/>
    <d v="2026-01-24T20:38:00"/>
    <d v="2026-01-26T07:38:00"/>
    <x v="27"/>
    <x v="1"/>
    <s v="No"/>
    <n v="3"/>
    <s v="No"/>
    <n v="35.000000000058208"/>
    <s v="No"/>
    <x v="2"/>
    <n v="1.4583333333357587"/>
    <s v="Team1"/>
    <s v="Junior"/>
    <s v="Morning"/>
  </r>
  <r>
    <s v="T05317"/>
    <s v="C3411"/>
    <x v="3"/>
    <x v="1"/>
    <d v="2026-03-08T10:30:00"/>
    <d v="2026-03-09T17:30:00"/>
    <x v="0"/>
    <x v="0"/>
    <s v="Yes"/>
    <n v="3"/>
    <s v="Yes"/>
    <n v="30.999999999941792"/>
    <s v="No"/>
    <x v="1"/>
    <n v="1.2916666666642413"/>
    <s v="Team1"/>
    <s v="Senior"/>
    <s v="Morning"/>
  </r>
  <r>
    <s v="T05318"/>
    <s v="C3170"/>
    <x v="0"/>
    <x v="1"/>
    <d v="2026-03-10T02:02:00"/>
    <d v="2026-03-11T03:02:00"/>
    <x v="19"/>
    <x v="0"/>
    <s v="No"/>
    <n v="4"/>
    <s v="Yes"/>
    <n v="24.999999999941792"/>
    <s v="No"/>
    <x v="1"/>
    <n v="1.0416666666642413"/>
    <s v="Team5"/>
    <s v="Mid"/>
    <s v="Night"/>
  </r>
  <r>
    <s v="T05319"/>
    <s v="C4251"/>
    <x v="2"/>
    <x v="2"/>
    <d v="2026-02-11T11:34:00"/>
    <d v="2026-02-12T15:34:00"/>
    <x v="14"/>
    <x v="0"/>
    <s v="No"/>
    <n v="4"/>
    <s v="Yes"/>
    <n v="27.999999999941792"/>
    <s v="No"/>
    <x v="0"/>
    <n v="1.1666666666642413"/>
    <s v="Team4"/>
    <s v="Senior"/>
    <s v="Night"/>
  </r>
  <r>
    <s v="T05320"/>
    <s v="C3752"/>
    <x v="0"/>
    <x v="0"/>
    <d v="2026-01-24T20:56:00"/>
    <d v="2026-01-26T04:56:00"/>
    <x v="41"/>
    <x v="0"/>
    <s v="No"/>
    <n v="3"/>
    <s v="Yes"/>
    <n v="32.000000000058208"/>
    <s v="No"/>
    <x v="2"/>
    <n v="1.3333333333357587"/>
    <s v="Team5"/>
    <s v="Senior"/>
    <s v="Night"/>
  </r>
  <r>
    <s v="T05321"/>
    <s v="C1889"/>
    <x v="1"/>
    <x v="0"/>
    <d v="2026-01-14T09:46:00"/>
    <d v="2026-01-15T20:46:00"/>
    <x v="49"/>
    <x v="0"/>
    <s v="No"/>
    <n v="4"/>
    <s v="Yes"/>
    <n v="34.999999999883585"/>
    <s v="No"/>
    <x v="2"/>
    <n v="1.4583333333284827"/>
    <s v="Team5"/>
    <s v="Mid"/>
    <s v="Evening"/>
  </r>
  <r>
    <s v="T05322"/>
    <s v="C4931"/>
    <x v="4"/>
    <x v="2"/>
    <d v="2026-02-20T04:25:00"/>
    <d v="2026-02-20T12:25:00"/>
    <x v="14"/>
    <x v="0"/>
    <s v="No"/>
    <n v="4"/>
    <s v="Yes"/>
    <n v="7.9999999998835847"/>
    <s v="No"/>
    <x v="0"/>
    <n v="0.33333333332848269"/>
    <s v="Team4"/>
    <s v="Senior"/>
    <s v="Night"/>
  </r>
  <r>
    <s v="T05323"/>
    <s v="C3054"/>
    <x v="2"/>
    <x v="1"/>
    <d v="2026-03-29T05:44:00"/>
    <d v="2026-03-29T13:44:00"/>
    <x v="16"/>
    <x v="0"/>
    <s v="No"/>
    <n v="3"/>
    <s v="Yes"/>
    <n v="8.0000000000582077"/>
    <s v="No"/>
    <x v="1"/>
    <n v="0.33333333333575865"/>
    <s v="Team3"/>
    <s v="Junior"/>
    <s v="Evening"/>
  </r>
  <r>
    <s v="T05324"/>
    <s v="C4041"/>
    <x v="3"/>
    <x v="2"/>
    <d v="2026-01-27T07:57:00"/>
    <d v="2026-01-30T22:57:00"/>
    <x v="20"/>
    <x v="0"/>
    <s v="No"/>
    <n v="4"/>
    <s v="Yes"/>
    <n v="87"/>
    <s v="Yes"/>
    <x v="2"/>
    <n v="3.625"/>
    <s v="Team4"/>
    <s v="Junior"/>
    <s v="Evening"/>
  </r>
  <r>
    <s v="T05325"/>
    <s v="C1812"/>
    <x v="4"/>
    <x v="2"/>
    <d v="2026-01-23T17:01:00"/>
    <d v="2026-01-24T23:01:00"/>
    <x v="32"/>
    <x v="0"/>
    <s v="No"/>
    <n v="5"/>
    <s v="Yes"/>
    <n v="30"/>
    <s v="No"/>
    <x v="2"/>
    <n v="1.25"/>
    <s v="Team3"/>
    <s v="Mid"/>
    <s v="Evening"/>
  </r>
  <r>
    <s v="T05326"/>
    <s v="C1816"/>
    <x v="0"/>
    <x v="1"/>
    <d v="2026-02-16T08:51:00"/>
    <d v="2026-02-19T05:51:00"/>
    <x v="29"/>
    <x v="1"/>
    <s v="No"/>
    <n v="4"/>
    <s v="No"/>
    <n v="69"/>
    <s v="Yes"/>
    <x v="0"/>
    <n v="2.875"/>
    <s v="Team3"/>
    <s v="Mid"/>
    <s v="Evening"/>
  </r>
  <r>
    <s v="T05327"/>
    <s v="C0856"/>
    <x v="4"/>
    <x v="1"/>
    <d v="2026-02-03T22:04:00"/>
    <d v="2026-02-06T01:04:00"/>
    <x v="19"/>
    <x v="0"/>
    <s v="No"/>
    <n v="4"/>
    <s v="Yes"/>
    <n v="51"/>
    <s v="Yes"/>
    <x v="0"/>
    <n v="2.125"/>
    <s v="Team5"/>
    <s v="Mid"/>
    <s v="Night"/>
  </r>
  <r>
    <s v="T05328"/>
    <s v="C0127"/>
    <x v="2"/>
    <x v="2"/>
    <d v="2026-01-20T23:09:00"/>
    <d v="2026-01-24T11:09:00"/>
    <x v="17"/>
    <x v="1"/>
    <s v="No"/>
    <n v="3"/>
    <s v="No"/>
    <n v="84"/>
    <s v="Yes"/>
    <x v="2"/>
    <n v="3.5"/>
    <s v="Team2"/>
    <s v="Junior"/>
    <s v="Night"/>
  </r>
  <r>
    <s v="T05329"/>
    <s v="C3848"/>
    <x v="4"/>
    <x v="0"/>
    <d v="2026-02-08T09:57:00"/>
    <d v="2026-02-08T14:57:00"/>
    <x v="37"/>
    <x v="0"/>
    <s v="No"/>
    <n v="5"/>
    <s v="Yes"/>
    <n v="5.0000000000582077"/>
    <s v="No"/>
    <x v="0"/>
    <n v="0.20833333333575865"/>
    <s v="Team5"/>
    <s v="Junior"/>
    <s v="Evening"/>
  </r>
  <r>
    <s v="T05330"/>
    <s v="C3516"/>
    <x v="0"/>
    <x v="0"/>
    <d v="2026-01-08T00:35:00"/>
    <d v="2026-01-08T17:35:00"/>
    <x v="43"/>
    <x v="0"/>
    <s v="No"/>
    <n v="4"/>
    <s v="Yes"/>
    <n v="17.000000000058208"/>
    <s v="No"/>
    <x v="2"/>
    <n v="0.70833333333575865"/>
    <s v="Team1"/>
    <s v="Mid"/>
    <s v="Morning"/>
  </r>
  <r>
    <s v="T05331"/>
    <s v="C2534"/>
    <x v="2"/>
    <x v="1"/>
    <d v="2026-02-28T00:06:00"/>
    <d v="2026-02-28T18:06:00"/>
    <x v="36"/>
    <x v="0"/>
    <s v="No"/>
    <n v="2"/>
    <s v="Yes"/>
    <n v="18"/>
    <s v="No"/>
    <x v="0"/>
    <n v="0.75"/>
    <s v="Team1"/>
    <s v="Junior"/>
    <s v="Morning"/>
  </r>
  <r>
    <s v="T05332"/>
    <s v="C3156"/>
    <x v="3"/>
    <x v="0"/>
    <d v="2026-03-22T16:59:00"/>
    <d v="2026-03-24T09:59:00"/>
    <x v="8"/>
    <x v="0"/>
    <s v="No"/>
    <n v="3"/>
    <s v="Yes"/>
    <n v="41.000000000058208"/>
    <s v="No"/>
    <x v="1"/>
    <n v="1.7083333333357587"/>
    <s v="Team5"/>
    <s v="Senior"/>
    <s v="Morning"/>
  </r>
  <r>
    <s v="T05333"/>
    <s v="C2368"/>
    <x v="1"/>
    <x v="0"/>
    <d v="2026-03-17T16:08:00"/>
    <d v="2026-03-18T22:08:00"/>
    <x v="9"/>
    <x v="2"/>
    <s v="No"/>
    <n v="5"/>
    <s v="No"/>
    <n v="30"/>
    <s v="No"/>
    <x v="1"/>
    <n v="1.25"/>
    <s v="Team1"/>
    <s v="Junior"/>
    <s v="Night"/>
  </r>
  <r>
    <s v="T05334"/>
    <s v="C1209"/>
    <x v="2"/>
    <x v="0"/>
    <d v="2026-01-08T11:32:00"/>
    <d v="2026-01-09T23:32:00"/>
    <x v="21"/>
    <x v="1"/>
    <s v="No"/>
    <n v="3"/>
    <s v="No"/>
    <n v="36"/>
    <s v="No"/>
    <x v="2"/>
    <n v="1.5"/>
    <s v="Team4"/>
    <s v="Senior"/>
    <s v="Night"/>
  </r>
  <r>
    <s v="T05335"/>
    <s v="C3178"/>
    <x v="3"/>
    <x v="2"/>
    <d v="2026-02-02T04:26:00"/>
    <d v="2026-02-05T03:26:00"/>
    <x v="5"/>
    <x v="0"/>
    <s v="No"/>
    <n v="4"/>
    <s v="Yes"/>
    <n v="71.000000000058208"/>
    <s v="Yes"/>
    <x v="0"/>
    <n v="2.9583333333357587"/>
    <s v="Team1"/>
    <s v="Senior"/>
    <s v="Evening"/>
  </r>
  <r>
    <s v="T05336"/>
    <s v="C3511"/>
    <x v="2"/>
    <x v="0"/>
    <d v="2026-01-05T07:24:00"/>
    <d v="2026-01-06T10:24:00"/>
    <x v="46"/>
    <x v="1"/>
    <s v="No"/>
    <n v="3"/>
    <s v="No"/>
    <n v="27"/>
    <s v="No"/>
    <x v="2"/>
    <n v="1.125"/>
    <s v="Team5"/>
    <s v="Senior"/>
    <s v="Evening"/>
  </r>
  <r>
    <s v="T05337"/>
    <s v="C1676"/>
    <x v="1"/>
    <x v="2"/>
    <d v="2026-01-17T10:55:00"/>
    <d v="2026-01-19T02:55:00"/>
    <x v="29"/>
    <x v="0"/>
    <s v="No"/>
    <n v="4"/>
    <s v="Yes"/>
    <n v="40.000000000116415"/>
    <s v="No"/>
    <x v="2"/>
    <n v="1.6666666666715173"/>
    <s v="Team3"/>
    <s v="Mid"/>
    <s v="Evening"/>
  </r>
  <r>
    <s v="T05338"/>
    <s v="C2852"/>
    <x v="4"/>
    <x v="0"/>
    <d v="2026-02-27T21:15:00"/>
    <d v="2026-03-01T04:15:00"/>
    <x v="21"/>
    <x v="0"/>
    <s v="No"/>
    <n v="5"/>
    <s v="Yes"/>
    <n v="31.000000000116415"/>
    <s v="No"/>
    <x v="0"/>
    <n v="1.2916666666715173"/>
    <s v="Team4"/>
    <s v="Senior"/>
    <s v="Night"/>
  </r>
  <r>
    <s v="T05339"/>
    <s v="C2764"/>
    <x v="3"/>
    <x v="0"/>
    <d v="2026-03-06T16:47:00"/>
    <d v="2026-03-07T04:47:00"/>
    <x v="19"/>
    <x v="2"/>
    <s v="No"/>
    <n v="4"/>
    <s v="No"/>
    <n v="12"/>
    <s v="No"/>
    <x v="1"/>
    <n v="0.5"/>
    <s v="Team5"/>
    <s v="Mid"/>
    <s v="Night"/>
  </r>
  <r>
    <s v="T05340"/>
    <s v="C4254"/>
    <x v="3"/>
    <x v="0"/>
    <d v="2026-02-09T05:37:00"/>
    <d v="2026-02-09T08:37:00"/>
    <x v="39"/>
    <x v="0"/>
    <s v="No"/>
    <n v="3"/>
    <s v="Yes"/>
    <n v="3"/>
    <s v="No"/>
    <x v="0"/>
    <n v="0.125"/>
    <s v="Team5"/>
    <s v="Junior"/>
    <s v="Evening"/>
  </r>
  <r>
    <s v="T05341"/>
    <s v="C4397"/>
    <x v="2"/>
    <x v="0"/>
    <d v="2026-02-15T02:59:00"/>
    <d v="2026-02-16T02:59:00"/>
    <x v="35"/>
    <x v="0"/>
    <s v="Yes"/>
    <n v="2"/>
    <s v="Yes"/>
    <n v="24"/>
    <s v="No"/>
    <x v="0"/>
    <n v="1"/>
    <s v="Team1"/>
    <s v="Senior"/>
    <s v="Night"/>
  </r>
  <r>
    <s v="T05342"/>
    <s v="C1115"/>
    <x v="2"/>
    <x v="0"/>
    <d v="2026-03-26T23:43:00"/>
    <d v="2026-03-28T19:43:00"/>
    <x v="15"/>
    <x v="0"/>
    <s v="No"/>
    <n v="3"/>
    <s v="Yes"/>
    <n v="44.000000000058208"/>
    <s v="No"/>
    <x v="1"/>
    <n v="1.8333333333357587"/>
    <s v="Team5"/>
    <s v="Junior"/>
    <s v="Evening"/>
  </r>
  <r>
    <s v="T05343"/>
    <s v="C4577"/>
    <x v="2"/>
    <x v="0"/>
    <d v="2026-01-02T20:41:00"/>
    <d v="2026-01-03T05:41:00"/>
    <x v="10"/>
    <x v="0"/>
    <s v="No"/>
    <n v="5"/>
    <s v="Yes"/>
    <n v="9"/>
    <s v="No"/>
    <x v="2"/>
    <n v="0.375"/>
    <s v="Team1"/>
    <s v="Senior"/>
    <s v="Night"/>
  </r>
  <r>
    <s v="T05344"/>
    <s v="C3759"/>
    <x v="4"/>
    <x v="2"/>
    <d v="2026-03-08T11:40:00"/>
    <d v="2026-03-10T06:40:00"/>
    <x v="36"/>
    <x v="0"/>
    <s v="No"/>
    <n v="3"/>
    <s v="Yes"/>
    <n v="43.000000000116415"/>
    <s v="No"/>
    <x v="1"/>
    <n v="1.7916666666715173"/>
    <s v="Team1"/>
    <s v="Junior"/>
    <s v="Morning"/>
  </r>
  <r>
    <s v="T05345"/>
    <s v="C1413"/>
    <x v="0"/>
    <x v="2"/>
    <d v="2026-02-25T02:53:00"/>
    <d v="2026-02-26T21:53:00"/>
    <x v="19"/>
    <x v="0"/>
    <s v="No"/>
    <n v="4"/>
    <s v="Yes"/>
    <n v="43.000000000116415"/>
    <s v="No"/>
    <x v="0"/>
    <n v="1.7916666666715173"/>
    <s v="Team5"/>
    <s v="Mid"/>
    <s v="Night"/>
  </r>
  <r>
    <s v="T05346"/>
    <s v="C3717"/>
    <x v="3"/>
    <x v="2"/>
    <d v="2026-03-06T07:08:00"/>
    <d v="2026-03-06T13:08:00"/>
    <x v="38"/>
    <x v="0"/>
    <s v="No"/>
    <n v="4"/>
    <s v="Yes"/>
    <n v="6"/>
    <s v="No"/>
    <x v="1"/>
    <n v="0.25"/>
    <s v="Team5"/>
    <s v="Senior"/>
    <s v="Evening"/>
  </r>
  <r>
    <s v="T05347"/>
    <s v="C3131"/>
    <x v="1"/>
    <x v="2"/>
    <d v="2026-02-16T07:34:00"/>
    <d v="2026-02-19T03:34:00"/>
    <x v="27"/>
    <x v="0"/>
    <s v="No"/>
    <n v="4"/>
    <s v="Yes"/>
    <n v="67.999999999883585"/>
    <s v="Yes"/>
    <x v="0"/>
    <n v="2.8333333333284827"/>
    <s v="Team1"/>
    <s v="Junior"/>
    <s v="Morning"/>
  </r>
  <r>
    <s v="T05348"/>
    <s v="C3752"/>
    <x v="3"/>
    <x v="0"/>
    <d v="2026-03-17T20:54:00"/>
    <d v="2026-03-17T22:54:00"/>
    <x v="34"/>
    <x v="0"/>
    <s v="Yes"/>
    <n v="3"/>
    <s v="Yes"/>
    <n v="2.0000000000582077"/>
    <s v="No"/>
    <x v="1"/>
    <n v="8.3333333335758653E-2"/>
    <s v="Team3"/>
    <s v="Senior"/>
    <s v="Night"/>
  </r>
  <r>
    <s v="T05349"/>
    <s v="C0391"/>
    <x v="4"/>
    <x v="2"/>
    <d v="2026-03-09T17:56:00"/>
    <d v="2026-03-11T11:56:00"/>
    <x v="6"/>
    <x v="0"/>
    <s v="Yes"/>
    <n v="1"/>
    <s v="Yes"/>
    <n v="42"/>
    <s v="No"/>
    <x v="1"/>
    <n v="1.75"/>
    <s v="Team3"/>
    <s v="Mid"/>
    <s v="Night"/>
  </r>
  <r>
    <s v="T05350"/>
    <s v="C2859"/>
    <x v="1"/>
    <x v="1"/>
    <d v="2026-01-08T22:55:00"/>
    <d v="2026-01-09T11:55:00"/>
    <x v="44"/>
    <x v="0"/>
    <s v="Yes"/>
    <n v="4"/>
    <s v="Yes"/>
    <n v="13.000000000116415"/>
    <s v="No"/>
    <x v="2"/>
    <n v="0.54166666667151731"/>
    <s v="Team3"/>
    <s v="Senior"/>
    <s v="Evening"/>
  </r>
  <r>
    <s v="T05351"/>
    <s v="C3117"/>
    <x v="2"/>
    <x v="0"/>
    <d v="2026-03-18T12:53:00"/>
    <d v="2026-03-19T01:53:00"/>
    <x v="46"/>
    <x v="0"/>
    <s v="No"/>
    <n v="4"/>
    <s v="Yes"/>
    <n v="12.999999999941792"/>
    <s v="No"/>
    <x v="1"/>
    <n v="0.54166666666424135"/>
    <s v="Team5"/>
    <s v="Senior"/>
    <s v="Evening"/>
  </r>
  <r>
    <s v="T05352"/>
    <s v="C2900"/>
    <x v="4"/>
    <x v="0"/>
    <d v="2026-02-25T11:15:00"/>
    <d v="2026-02-25T14:15:00"/>
    <x v="33"/>
    <x v="0"/>
    <s v="No"/>
    <n v="5"/>
    <s v="Yes"/>
    <n v="3"/>
    <s v="No"/>
    <x v="0"/>
    <n v="0.125"/>
    <s v="Team5"/>
    <s v="Junior"/>
    <s v="Night"/>
  </r>
  <r>
    <s v="T05353"/>
    <s v="C4397"/>
    <x v="0"/>
    <x v="0"/>
    <d v="2026-03-20T15:57:00"/>
    <d v="2026-03-22T11:57:00"/>
    <x v="47"/>
    <x v="2"/>
    <s v="No"/>
    <n v="2"/>
    <s v="No"/>
    <n v="44.000000000058208"/>
    <s v="No"/>
    <x v="1"/>
    <n v="1.8333333333357587"/>
    <s v="Team4"/>
    <s v="Senior"/>
    <s v="Night"/>
  </r>
  <r>
    <s v="T05354"/>
    <s v="C1740"/>
    <x v="3"/>
    <x v="2"/>
    <d v="2026-03-08T12:54:00"/>
    <d v="2026-03-12T02:54:00"/>
    <x v="45"/>
    <x v="0"/>
    <s v="No"/>
    <n v="3"/>
    <s v="Yes"/>
    <n v="86.000000000058208"/>
    <s v="Yes"/>
    <x v="1"/>
    <n v="3.5833333333357587"/>
    <s v="Team4"/>
    <s v="Mid"/>
    <s v="Morning"/>
  </r>
  <r>
    <s v="T05355"/>
    <s v="C3781"/>
    <x v="1"/>
    <x v="2"/>
    <d v="2026-01-01T03:36:00"/>
    <d v="2026-01-01T16:36:00"/>
    <x v="12"/>
    <x v="0"/>
    <s v="No"/>
    <n v="4"/>
    <s v="Yes"/>
    <n v="12.999999999941792"/>
    <s v="No"/>
    <x v="2"/>
    <n v="0.54166666666424135"/>
    <s v="Team1"/>
    <s v="Junior"/>
    <s v="Morning"/>
  </r>
  <r>
    <s v="T05356"/>
    <s v="C4677"/>
    <x v="2"/>
    <x v="0"/>
    <d v="2026-01-03T14:22:00"/>
    <d v="2026-01-05T12:22:00"/>
    <x v="40"/>
    <x v="1"/>
    <s v="No"/>
    <n v="4"/>
    <s v="No"/>
    <n v="45.999999999941792"/>
    <s v="No"/>
    <x v="2"/>
    <n v="1.9166666666642413"/>
    <s v="Team4"/>
    <s v="Senior"/>
    <s v="Morning"/>
  </r>
  <r>
    <s v="T05357"/>
    <s v="C1235"/>
    <x v="4"/>
    <x v="1"/>
    <d v="2026-03-23T09:25:00"/>
    <d v="2026-03-25T08:25:00"/>
    <x v="5"/>
    <x v="0"/>
    <s v="No"/>
    <n v="4"/>
    <s v="Yes"/>
    <n v="47.000000000058208"/>
    <s v="No"/>
    <x v="1"/>
    <n v="1.9583333333357587"/>
    <s v="Team1"/>
    <s v="Senior"/>
    <s v="Evening"/>
  </r>
  <r>
    <s v="T05358"/>
    <s v="C3518"/>
    <x v="4"/>
    <x v="1"/>
    <d v="2026-02-11T05:42:00"/>
    <d v="2026-02-14T02:42:00"/>
    <x v="2"/>
    <x v="0"/>
    <s v="No"/>
    <n v="4"/>
    <s v="Yes"/>
    <n v="69"/>
    <s v="Yes"/>
    <x v="0"/>
    <n v="2.875"/>
    <s v="Team3"/>
    <s v="Senior"/>
    <s v="Evening"/>
  </r>
  <r>
    <s v="T05359"/>
    <s v="C3341"/>
    <x v="0"/>
    <x v="2"/>
    <d v="2026-01-23T01:35:00"/>
    <d v="2026-01-26T22:35:00"/>
    <x v="34"/>
    <x v="0"/>
    <s v="No"/>
    <n v="2"/>
    <s v="Yes"/>
    <n v="93"/>
    <s v="Yes"/>
    <x v="2"/>
    <n v="3.875"/>
    <s v="Team3"/>
    <s v="Senior"/>
    <s v="Night"/>
  </r>
  <r>
    <s v="T05360"/>
    <s v="C0557"/>
    <x v="1"/>
    <x v="0"/>
    <d v="2026-02-28T17:49:00"/>
    <d v="2026-02-28T19:49:00"/>
    <x v="35"/>
    <x v="0"/>
    <s v="Yes"/>
    <n v="3"/>
    <s v="Yes"/>
    <n v="2.0000000000582077"/>
    <s v="No"/>
    <x v="0"/>
    <n v="8.3333333335758653E-2"/>
    <s v="Team1"/>
    <s v="Senior"/>
    <s v="Night"/>
  </r>
  <r>
    <s v="T05361"/>
    <s v="C3050"/>
    <x v="4"/>
    <x v="2"/>
    <d v="2026-02-05T19:40:00"/>
    <d v="2026-02-09T01:40:00"/>
    <x v="5"/>
    <x v="0"/>
    <s v="No"/>
    <n v="3"/>
    <s v="Yes"/>
    <n v="78"/>
    <s v="Yes"/>
    <x v="0"/>
    <n v="3.25"/>
    <s v="Team1"/>
    <s v="Senior"/>
    <s v="Evening"/>
  </r>
  <r>
    <s v="T05362"/>
    <s v="C3347"/>
    <x v="3"/>
    <x v="1"/>
    <d v="2026-01-09T18:44:00"/>
    <d v="2026-01-11T07:44:00"/>
    <x v="12"/>
    <x v="0"/>
    <s v="No"/>
    <n v="5"/>
    <s v="Yes"/>
    <n v="37.000000000116415"/>
    <s v="No"/>
    <x v="2"/>
    <n v="1.5416666666715173"/>
    <s v="Team1"/>
    <s v="Junior"/>
    <s v="Morning"/>
  </r>
  <r>
    <s v="T05363"/>
    <s v="C2079"/>
    <x v="2"/>
    <x v="2"/>
    <d v="2026-01-25T17:15:00"/>
    <d v="2026-01-28T04:15:00"/>
    <x v="3"/>
    <x v="1"/>
    <s v="No"/>
    <n v="4"/>
    <s v="No"/>
    <n v="59.000000000058208"/>
    <s v="Yes"/>
    <x v="2"/>
    <n v="2.4583333333357587"/>
    <s v="Team5"/>
    <s v="Senior"/>
    <s v="Morning"/>
  </r>
  <r>
    <s v="T05364"/>
    <s v="C0016"/>
    <x v="2"/>
    <x v="0"/>
    <d v="2026-03-08T17:26:00"/>
    <d v="2026-03-09T05:26:00"/>
    <x v="1"/>
    <x v="0"/>
    <s v="No"/>
    <n v="4"/>
    <s v="Yes"/>
    <n v="12"/>
    <s v="No"/>
    <x v="1"/>
    <n v="0.5"/>
    <s v="Team4"/>
    <s v="Senior"/>
    <s v="Evening"/>
  </r>
  <r>
    <s v="T05365"/>
    <s v="C2468"/>
    <x v="3"/>
    <x v="2"/>
    <d v="2026-01-27T17:51:00"/>
    <d v="2026-01-28T15:51:00"/>
    <x v="28"/>
    <x v="0"/>
    <s v="No"/>
    <n v="4"/>
    <s v="Yes"/>
    <n v="21.999999999941792"/>
    <s v="No"/>
    <x v="2"/>
    <n v="0.91666666666424135"/>
    <s v="Team3"/>
    <s v="Mid"/>
    <s v="Night"/>
  </r>
  <r>
    <s v="T05366"/>
    <s v="C3052"/>
    <x v="2"/>
    <x v="2"/>
    <d v="2026-02-19T17:39:00"/>
    <d v="2026-02-19T23:39:00"/>
    <x v="17"/>
    <x v="0"/>
    <s v="No"/>
    <n v="4"/>
    <s v="Yes"/>
    <n v="6"/>
    <s v="No"/>
    <x v="0"/>
    <n v="0.25"/>
    <s v="Team2"/>
    <s v="Junior"/>
    <s v="Night"/>
  </r>
  <r>
    <s v="T05367"/>
    <s v="C3566"/>
    <x v="4"/>
    <x v="2"/>
    <d v="2026-03-29T14:04:00"/>
    <d v="2026-03-29T20:04:00"/>
    <x v="14"/>
    <x v="0"/>
    <s v="No"/>
    <n v="3"/>
    <s v="Yes"/>
    <n v="6"/>
    <s v="No"/>
    <x v="1"/>
    <n v="0.25"/>
    <s v="Team4"/>
    <s v="Senior"/>
    <s v="Night"/>
  </r>
  <r>
    <s v="T05368"/>
    <s v="C4195"/>
    <x v="0"/>
    <x v="0"/>
    <d v="2026-02-20T19:43:00"/>
    <d v="2026-02-21T19:43:00"/>
    <x v="42"/>
    <x v="0"/>
    <s v="No"/>
    <n v="4"/>
    <s v="Yes"/>
    <n v="24"/>
    <s v="No"/>
    <x v="0"/>
    <n v="1"/>
    <s v="Team1"/>
    <s v="Senior"/>
    <s v="Evening"/>
  </r>
  <r>
    <s v="T05369"/>
    <s v="C2360"/>
    <x v="0"/>
    <x v="0"/>
    <d v="2026-01-31T00:35:00"/>
    <d v="2026-01-31T09:35:00"/>
    <x v="47"/>
    <x v="2"/>
    <s v="No"/>
    <n v="4"/>
    <s v="No"/>
    <n v="9"/>
    <s v="No"/>
    <x v="2"/>
    <n v="0.375"/>
    <s v="Team4"/>
    <s v="Senior"/>
    <s v="Night"/>
  </r>
  <r>
    <s v="T05370"/>
    <s v="C0687"/>
    <x v="4"/>
    <x v="2"/>
    <d v="2026-01-19T02:17:00"/>
    <d v="2026-01-21T01:17:00"/>
    <x v="15"/>
    <x v="0"/>
    <s v="No"/>
    <n v="3"/>
    <s v="Yes"/>
    <n v="47.000000000058208"/>
    <s v="No"/>
    <x v="2"/>
    <n v="1.9583333333357587"/>
    <s v="Team5"/>
    <s v="Junior"/>
    <s v="Evening"/>
  </r>
  <r>
    <s v="T05371"/>
    <s v="C0045"/>
    <x v="4"/>
    <x v="1"/>
    <d v="2026-01-02T21:06:00"/>
    <d v="2026-01-03T09:06:00"/>
    <x v="3"/>
    <x v="0"/>
    <s v="No"/>
    <n v="5"/>
    <s v="Yes"/>
    <n v="12"/>
    <s v="No"/>
    <x v="2"/>
    <n v="0.5"/>
    <s v="Team5"/>
    <s v="Senior"/>
    <s v="Morning"/>
  </r>
  <r>
    <s v="T05372"/>
    <s v="C1525"/>
    <x v="0"/>
    <x v="2"/>
    <d v="2026-03-23T20:39:00"/>
    <d v="2026-03-24T02:39:00"/>
    <x v="2"/>
    <x v="0"/>
    <s v="No"/>
    <n v="4"/>
    <s v="Yes"/>
    <n v="6"/>
    <s v="No"/>
    <x v="1"/>
    <n v="0.25"/>
    <s v="Team3"/>
    <s v="Senior"/>
    <s v="Evening"/>
  </r>
  <r>
    <s v="T05373"/>
    <s v="C1930"/>
    <x v="0"/>
    <x v="2"/>
    <d v="2026-02-11T20:24:00"/>
    <d v="2026-02-15T01:24:00"/>
    <x v="7"/>
    <x v="0"/>
    <s v="No"/>
    <n v="4"/>
    <s v="Yes"/>
    <n v="77.000000000058208"/>
    <s v="Yes"/>
    <x v="0"/>
    <n v="3.2083333333357587"/>
    <s v="Team2"/>
    <s v="Junior"/>
    <s v="Night"/>
  </r>
  <r>
    <s v="T05374"/>
    <s v="C3531"/>
    <x v="2"/>
    <x v="1"/>
    <d v="2026-03-27T16:39:00"/>
    <d v="2026-03-30T03:39:00"/>
    <x v="40"/>
    <x v="0"/>
    <s v="No"/>
    <n v="5"/>
    <s v="Yes"/>
    <n v="59.000000000058208"/>
    <s v="Yes"/>
    <x v="1"/>
    <n v="2.4583333333357587"/>
    <s v="Team4"/>
    <s v="Senior"/>
    <s v="Morning"/>
  </r>
  <r>
    <s v="T05375"/>
    <s v="C4868"/>
    <x v="1"/>
    <x v="2"/>
    <d v="2026-02-17T10:49:00"/>
    <d v="2026-02-20T15:49:00"/>
    <x v="10"/>
    <x v="0"/>
    <s v="No"/>
    <n v="5"/>
    <s v="Yes"/>
    <n v="77.000000000058208"/>
    <s v="Yes"/>
    <x v="0"/>
    <n v="3.2083333333357587"/>
    <s v="Team1"/>
    <s v="Senior"/>
    <s v="Night"/>
  </r>
  <r>
    <s v="T05376"/>
    <s v="C1867"/>
    <x v="4"/>
    <x v="0"/>
    <d v="2026-03-22T04:33:00"/>
    <d v="2026-03-22T16:33:00"/>
    <x v="5"/>
    <x v="0"/>
    <s v="No"/>
    <n v="4"/>
    <s v="Yes"/>
    <n v="12"/>
    <s v="No"/>
    <x v="1"/>
    <n v="0.5"/>
    <s v="Team1"/>
    <s v="Senior"/>
    <s v="Evening"/>
  </r>
  <r>
    <s v="T05377"/>
    <s v="C4680"/>
    <x v="0"/>
    <x v="1"/>
    <d v="2026-03-03T12:14:00"/>
    <d v="2026-03-04T15:14:00"/>
    <x v="23"/>
    <x v="0"/>
    <s v="No"/>
    <n v="5"/>
    <s v="Yes"/>
    <n v="27"/>
    <s v="No"/>
    <x v="1"/>
    <n v="1.125"/>
    <s v="Team1"/>
    <s v="Junior"/>
    <s v="Morning"/>
  </r>
  <r>
    <s v="T05378"/>
    <s v="C4757"/>
    <x v="4"/>
    <x v="1"/>
    <d v="2026-02-04T12:26:00"/>
    <d v="2026-02-06T03:26:00"/>
    <x v="48"/>
    <x v="0"/>
    <s v="No"/>
    <n v="4"/>
    <s v="Yes"/>
    <n v="39"/>
    <s v="No"/>
    <x v="0"/>
    <n v="1.625"/>
    <s v="Team1"/>
    <s v="Mid"/>
    <s v="Morning"/>
  </r>
  <r>
    <s v="T05379"/>
    <s v="C2764"/>
    <x v="3"/>
    <x v="2"/>
    <d v="2026-02-24T03:52:00"/>
    <d v="2026-02-25T23:52:00"/>
    <x v="3"/>
    <x v="0"/>
    <s v="No"/>
    <n v="4"/>
    <s v="Yes"/>
    <n v="43.999999999883585"/>
    <s v="No"/>
    <x v="0"/>
    <n v="1.8333333333284827"/>
    <s v="Team5"/>
    <s v="Senior"/>
    <s v="Morning"/>
  </r>
  <r>
    <s v="T05380"/>
    <s v="C3870"/>
    <x v="3"/>
    <x v="0"/>
    <d v="2026-02-08T08:25:00"/>
    <d v="2026-02-08T22:25:00"/>
    <x v="30"/>
    <x v="0"/>
    <s v="No"/>
    <n v="4"/>
    <s v="Yes"/>
    <n v="14.000000000058208"/>
    <s v="No"/>
    <x v="0"/>
    <n v="0.58333333333575865"/>
    <s v="Team4"/>
    <s v="Mid"/>
    <s v="Night"/>
  </r>
  <r>
    <s v="T05381"/>
    <s v="C1693"/>
    <x v="3"/>
    <x v="1"/>
    <d v="2026-03-18T04:23:00"/>
    <d v="2026-03-19T02:23:00"/>
    <x v="35"/>
    <x v="0"/>
    <s v="No"/>
    <n v="4"/>
    <s v="Yes"/>
    <n v="22.000000000116415"/>
    <s v="No"/>
    <x v="1"/>
    <n v="0.91666666667151731"/>
    <s v="Team1"/>
    <s v="Senior"/>
    <s v="Night"/>
  </r>
  <r>
    <s v="T05382"/>
    <s v="C0251"/>
    <x v="3"/>
    <x v="2"/>
    <d v="2026-03-21T00:42:00"/>
    <d v="2026-03-22T07:42:00"/>
    <x v="6"/>
    <x v="0"/>
    <s v="No"/>
    <n v="3"/>
    <s v="Yes"/>
    <n v="30.999999999941792"/>
    <s v="No"/>
    <x v="1"/>
    <n v="1.2916666666642413"/>
    <s v="Team3"/>
    <s v="Mid"/>
    <s v="Night"/>
  </r>
  <r>
    <s v="T05383"/>
    <s v="C3638"/>
    <x v="2"/>
    <x v="1"/>
    <d v="2026-03-11T08:11:00"/>
    <d v="2026-03-13T03:11:00"/>
    <x v="18"/>
    <x v="1"/>
    <s v="No"/>
    <n v="5"/>
    <s v="No"/>
    <n v="43.000000000116415"/>
    <s v="No"/>
    <x v="1"/>
    <n v="1.7916666666715173"/>
    <s v="Team1"/>
    <s v="Mid"/>
    <s v="Morning"/>
  </r>
  <r>
    <s v="T05384"/>
    <s v="C0539"/>
    <x v="3"/>
    <x v="1"/>
    <d v="2026-02-14T23:11:00"/>
    <d v="2026-02-17T20:11:00"/>
    <x v="45"/>
    <x v="0"/>
    <s v="No"/>
    <n v="5"/>
    <s v="Yes"/>
    <n v="69"/>
    <s v="Yes"/>
    <x v="0"/>
    <n v="2.875"/>
    <s v="Team4"/>
    <s v="Mid"/>
    <s v="Morning"/>
  </r>
  <r>
    <s v="T05385"/>
    <s v="C3720"/>
    <x v="2"/>
    <x v="2"/>
    <d v="2026-01-04T14:13:00"/>
    <d v="2026-01-05T05:13:00"/>
    <x v="41"/>
    <x v="0"/>
    <s v="No"/>
    <n v="4"/>
    <s v="Yes"/>
    <n v="15"/>
    <s v="No"/>
    <x v="2"/>
    <n v="0.625"/>
    <s v="Team5"/>
    <s v="Senior"/>
    <s v="Night"/>
  </r>
  <r>
    <s v="T05386"/>
    <s v="C4624"/>
    <x v="4"/>
    <x v="0"/>
    <d v="2026-02-16T14:12:00"/>
    <d v="2026-02-17T06:12:00"/>
    <x v="10"/>
    <x v="0"/>
    <s v="Yes"/>
    <n v="2"/>
    <s v="Yes"/>
    <n v="15.999999999941792"/>
    <s v="No"/>
    <x v="0"/>
    <n v="0.66666666666424135"/>
    <s v="Team1"/>
    <s v="Senior"/>
    <s v="Night"/>
  </r>
  <r>
    <s v="T05387"/>
    <s v="C3300"/>
    <x v="3"/>
    <x v="0"/>
    <d v="2026-01-31T02:04:00"/>
    <d v="2026-02-01T22:04:00"/>
    <x v="1"/>
    <x v="0"/>
    <s v="No"/>
    <n v="4"/>
    <s v="Yes"/>
    <n v="44.000000000058208"/>
    <s v="No"/>
    <x v="2"/>
    <n v="1.8333333333357587"/>
    <s v="Team4"/>
    <s v="Senior"/>
    <s v="Evening"/>
  </r>
  <r>
    <s v="T05388"/>
    <s v="C4785"/>
    <x v="0"/>
    <x v="0"/>
    <d v="2026-01-11T01:24:00"/>
    <d v="2026-01-11T13:24:00"/>
    <x v="46"/>
    <x v="0"/>
    <s v="No"/>
    <n v="4"/>
    <s v="Yes"/>
    <n v="12"/>
    <s v="No"/>
    <x v="2"/>
    <n v="0.5"/>
    <s v="Team5"/>
    <s v="Senior"/>
    <s v="Evening"/>
  </r>
  <r>
    <s v="T05389"/>
    <s v="C4583"/>
    <x v="0"/>
    <x v="1"/>
    <d v="2026-03-09T20:47:00"/>
    <d v="2026-03-12T02:47:00"/>
    <x v="31"/>
    <x v="0"/>
    <s v="No"/>
    <n v="3"/>
    <s v="Yes"/>
    <n v="54"/>
    <s v="Yes"/>
    <x v="1"/>
    <n v="2.25"/>
    <s v="Team4"/>
    <s v="Senior"/>
    <s v="Evening"/>
  </r>
  <r>
    <s v="T05390"/>
    <s v="C2739"/>
    <x v="4"/>
    <x v="0"/>
    <d v="2026-01-27T12:51:00"/>
    <d v="2026-01-27T15:51:00"/>
    <x v="22"/>
    <x v="0"/>
    <s v="No"/>
    <n v="5"/>
    <s v="Yes"/>
    <n v="3"/>
    <s v="No"/>
    <x v="2"/>
    <n v="0.125"/>
    <s v="Team4"/>
    <s v="Junior"/>
    <s v="Morning"/>
  </r>
  <r>
    <s v="T05391"/>
    <s v="C3560"/>
    <x v="3"/>
    <x v="1"/>
    <d v="2026-03-23T17:18:00"/>
    <d v="2026-03-25T16:18:00"/>
    <x v="18"/>
    <x v="2"/>
    <s v="No"/>
    <n v="5"/>
    <s v="No"/>
    <n v="47.000000000058208"/>
    <s v="No"/>
    <x v="1"/>
    <n v="1.9583333333357587"/>
    <s v="Team1"/>
    <s v="Mid"/>
    <s v="Morning"/>
  </r>
  <r>
    <s v="T05392"/>
    <s v="C2139"/>
    <x v="2"/>
    <x v="2"/>
    <d v="2026-01-08T16:33:00"/>
    <d v="2026-01-08T22:33:00"/>
    <x v="12"/>
    <x v="1"/>
    <s v="Yes"/>
    <n v="3"/>
    <s v="No"/>
    <n v="6"/>
    <s v="No"/>
    <x v="2"/>
    <n v="0.25"/>
    <s v="Team1"/>
    <s v="Junior"/>
    <s v="Morning"/>
  </r>
  <r>
    <s v="T05393"/>
    <s v="C0853"/>
    <x v="3"/>
    <x v="1"/>
    <d v="2026-03-19T02:43:00"/>
    <d v="2026-03-19T12:43:00"/>
    <x v="24"/>
    <x v="0"/>
    <s v="No"/>
    <n v="4"/>
    <s v="Yes"/>
    <n v="10.000000000116415"/>
    <s v="No"/>
    <x v="1"/>
    <n v="0.41666666667151731"/>
    <s v="Team4"/>
    <s v="Mid"/>
    <s v="Night"/>
  </r>
  <r>
    <s v="T05394"/>
    <s v="C4060"/>
    <x v="3"/>
    <x v="1"/>
    <d v="2026-03-27T15:57:00"/>
    <d v="2026-03-29T14:57:00"/>
    <x v="38"/>
    <x v="1"/>
    <s v="No"/>
    <n v="4"/>
    <s v="No"/>
    <n v="47.000000000058208"/>
    <s v="No"/>
    <x v="1"/>
    <n v="1.9583333333357587"/>
    <s v="Team5"/>
    <s v="Senior"/>
    <s v="Evening"/>
  </r>
  <r>
    <s v="T05395"/>
    <s v="C4670"/>
    <x v="1"/>
    <x v="0"/>
    <d v="2026-02-16T12:35:00"/>
    <d v="2026-02-16T22:35:00"/>
    <x v="0"/>
    <x v="0"/>
    <s v="No"/>
    <n v="3"/>
    <s v="Yes"/>
    <n v="9.9999999999417923"/>
    <s v="No"/>
    <x v="0"/>
    <n v="0.41666666666424135"/>
    <s v="Team1"/>
    <s v="Senior"/>
    <s v="Morning"/>
  </r>
  <r>
    <s v="T05396"/>
    <s v="C3946"/>
    <x v="0"/>
    <x v="0"/>
    <d v="2026-03-07T00:47:00"/>
    <d v="2026-03-08T07:47:00"/>
    <x v="25"/>
    <x v="1"/>
    <s v="No"/>
    <n v="5"/>
    <s v="No"/>
    <n v="31.000000000116415"/>
    <s v="No"/>
    <x v="1"/>
    <n v="1.2916666666715173"/>
    <s v="Team4"/>
    <s v="Junior"/>
    <s v="Night"/>
  </r>
  <r>
    <s v="T05397"/>
    <s v="C0839"/>
    <x v="0"/>
    <x v="2"/>
    <d v="2026-01-13T22:53:00"/>
    <d v="2026-01-15T19:53:00"/>
    <x v="22"/>
    <x v="0"/>
    <s v="No"/>
    <n v="3"/>
    <s v="Yes"/>
    <n v="45"/>
    <s v="No"/>
    <x v="2"/>
    <n v="1.875"/>
    <s v="Team4"/>
    <s v="Junior"/>
    <s v="Morning"/>
  </r>
  <r>
    <s v="T05398"/>
    <s v="C1691"/>
    <x v="1"/>
    <x v="2"/>
    <d v="2026-02-08T16:47:00"/>
    <d v="2026-02-11T17:47:00"/>
    <x v="31"/>
    <x v="0"/>
    <s v="No"/>
    <n v="4"/>
    <s v="Yes"/>
    <n v="72.999999999941792"/>
    <s v="Yes"/>
    <x v="0"/>
    <n v="3.0416666666642413"/>
    <s v="Team4"/>
    <s v="Senior"/>
    <s v="Evening"/>
  </r>
  <r>
    <s v="T05399"/>
    <s v="C0425"/>
    <x v="3"/>
    <x v="0"/>
    <d v="2026-01-12T01:12:00"/>
    <d v="2026-01-13T13:12:00"/>
    <x v="16"/>
    <x v="0"/>
    <s v="No"/>
    <n v="3"/>
    <s v="Yes"/>
    <n v="36"/>
    <s v="No"/>
    <x v="2"/>
    <n v="1.5"/>
    <s v="Team3"/>
    <s v="Junior"/>
    <s v="Evening"/>
  </r>
  <r>
    <s v="T05400"/>
    <s v="C3794"/>
    <x v="1"/>
    <x v="2"/>
    <d v="2026-02-16T00:18:00"/>
    <d v="2026-02-17T21:18:00"/>
    <x v="40"/>
    <x v="0"/>
    <s v="No"/>
    <n v="3"/>
    <s v="Yes"/>
    <n v="45"/>
    <s v="No"/>
    <x v="0"/>
    <n v="1.875"/>
    <s v="Team4"/>
    <s v="Senior"/>
    <s v="Morning"/>
  </r>
  <r>
    <s v="T05401"/>
    <s v="C4768"/>
    <x v="0"/>
    <x v="2"/>
    <d v="2026-03-11T10:19:00"/>
    <d v="2026-03-12T16:19:00"/>
    <x v="2"/>
    <x v="1"/>
    <s v="No"/>
    <n v="4"/>
    <s v="No"/>
    <n v="30"/>
    <s v="No"/>
    <x v="1"/>
    <n v="1.25"/>
    <s v="Team3"/>
    <s v="Senior"/>
    <s v="Evening"/>
  </r>
  <r>
    <s v="T05402"/>
    <s v="C3300"/>
    <x v="0"/>
    <x v="1"/>
    <d v="2026-02-05T10:55:00"/>
    <d v="2026-02-07T01:55:00"/>
    <x v="20"/>
    <x v="0"/>
    <s v="No"/>
    <n v="4"/>
    <s v="Yes"/>
    <n v="39"/>
    <s v="No"/>
    <x v="0"/>
    <n v="1.625"/>
    <s v="Team4"/>
    <s v="Junior"/>
    <s v="Evening"/>
  </r>
  <r>
    <s v="T05403"/>
    <s v="C0151"/>
    <x v="0"/>
    <x v="0"/>
    <d v="2026-02-03T21:14:00"/>
    <d v="2026-02-04T23:14:00"/>
    <x v="7"/>
    <x v="0"/>
    <s v="No"/>
    <n v="5"/>
    <s v="Yes"/>
    <n v="25.999999999883585"/>
    <s v="No"/>
    <x v="0"/>
    <n v="1.0833333333284827"/>
    <s v="Team2"/>
    <s v="Junior"/>
    <s v="Night"/>
  </r>
  <r>
    <s v="T05404"/>
    <s v="C2578"/>
    <x v="3"/>
    <x v="1"/>
    <d v="2026-01-22T00:10:00"/>
    <d v="2026-01-22T04:10:00"/>
    <x v="32"/>
    <x v="0"/>
    <s v="No"/>
    <n v="4"/>
    <s v="Yes"/>
    <n v="3.9999999999417923"/>
    <s v="No"/>
    <x v="2"/>
    <n v="0.16666666666424135"/>
    <s v="Team3"/>
    <s v="Mid"/>
    <s v="Evening"/>
  </r>
  <r>
    <s v="T05405"/>
    <s v="C1253"/>
    <x v="2"/>
    <x v="0"/>
    <d v="2026-01-28T04:22:00"/>
    <d v="2026-01-29T02:22:00"/>
    <x v="23"/>
    <x v="0"/>
    <s v="No"/>
    <n v="3"/>
    <s v="Yes"/>
    <n v="22.000000000116415"/>
    <s v="No"/>
    <x v="2"/>
    <n v="0.91666666667151731"/>
    <s v="Team1"/>
    <s v="Junior"/>
    <s v="Morning"/>
  </r>
  <r>
    <s v="T05406"/>
    <s v="C3751"/>
    <x v="3"/>
    <x v="0"/>
    <d v="2026-02-15T10:00:00"/>
    <d v="2026-02-15T18:00:00"/>
    <x v="47"/>
    <x v="0"/>
    <s v="Yes"/>
    <n v="3"/>
    <s v="Yes"/>
    <n v="8.0000000000582077"/>
    <s v="No"/>
    <x v="0"/>
    <n v="0.33333333333575865"/>
    <s v="Team4"/>
    <s v="Senior"/>
    <s v="Night"/>
  </r>
  <r>
    <s v="T05407"/>
    <s v="C4772"/>
    <x v="0"/>
    <x v="2"/>
    <d v="2026-01-25T06:31:00"/>
    <d v="2026-01-27T18:31:00"/>
    <x v="10"/>
    <x v="0"/>
    <s v="No"/>
    <n v="4"/>
    <s v="Yes"/>
    <n v="60"/>
    <s v="Yes"/>
    <x v="2"/>
    <n v="2.5"/>
    <s v="Team1"/>
    <s v="Senior"/>
    <s v="Night"/>
  </r>
  <r>
    <s v="T05408"/>
    <s v="C3358"/>
    <x v="3"/>
    <x v="2"/>
    <d v="2026-02-05T14:27:00"/>
    <d v="2026-02-06T07:27:00"/>
    <x v="40"/>
    <x v="1"/>
    <s v="No"/>
    <n v="4"/>
    <s v="No"/>
    <n v="17.000000000058208"/>
    <s v="No"/>
    <x v="0"/>
    <n v="0.70833333333575865"/>
    <s v="Team4"/>
    <s v="Senior"/>
    <s v="Morning"/>
  </r>
  <r>
    <s v="T05409"/>
    <s v="C1557"/>
    <x v="4"/>
    <x v="0"/>
    <d v="2026-01-12T05:43:00"/>
    <d v="2026-01-12T11:43:00"/>
    <x v="47"/>
    <x v="0"/>
    <s v="No"/>
    <n v="5"/>
    <s v="Yes"/>
    <n v="6"/>
    <s v="No"/>
    <x v="2"/>
    <n v="0.25"/>
    <s v="Team4"/>
    <s v="Senior"/>
    <s v="Night"/>
  </r>
  <r>
    <s v="T05410"/>
    <s v="C2164"/>
    <x v="0"/>
    <x v="0"/>
    <d v="2026-03-10T18:58:00"/>
    <d v="2026-03-11T20:58:00"/>
    <x v="27"/>
    <x v="2"/>
    <s v="No"/>
    <n v="5"/>
    <s v="No"/>
    <n v="26.000000000058208"/>
    <s v="No"/>
    <x v="1"/>
    <n v="1.0833333333357587"/>
    <s v="Team1"/>
    <s v="Junior"/>
    <s v="Morning"/>
  </r>
  <r>
    <s v="T05411"/>
    <s v="C0642"/>
    <x v="2"/>
    <x v="0"/>
    <d v="2026-02-26T21:24:00"/>
    <d v="2026-02-28T11:24:00"/>
    <x v="35"/>
    <x v="0"/>
    <s v="No"/>
    <n v="4"/>
    <s v="Yes"/>
    <n v="37.999999999883585"/>
    <s v="No"/>
    <x v="0"/>
    <n v="1.5833333333284827"/>
    <s v="Team1"/>
    <s v="Senior"/>
    <s v="Night"/>
  </r>
  <r>
    <s v="T05412"/>
    <s v="C1013"/>
    <x v="3"/>
    <x v="2"/>
    <d v="2026-02-26T19:18:00"/>
    <d v="2026-02-27T21:18:00"/>
    <x v="1"/>
    <x v="0"/>
    <s v="No"/>
    <n v="5"/>
    <s v="Yes"/>
    <n v="25.999999999883585"/>
    <s v="No"/>
    <x v="0"/>
    <n v="1.0833333333284827"/>
    <s v="Team4"/>
    <s v="Senior"/>
    <s v="Evening"/>
  </r>
  <r>
    <s v="T05413"/>
    <s v="C1273"/>
    <x v="3"/>
    <x v="1"/>
    <d v="2026-03-01T09:05:00"/>
    <d v="2026-03-02T05:05:00"/>
    <x v="36"/>
    <x v="1"/>
    <s v="No"/>
    <n v="4"/>
    <s v="No"/>
    <n v="20.000000000058208"/>
    <s v="No"/>
    <x v="1"/>
    <n v="0.83333333333575865"/>
    <s v="Team1"/>
    <s v="Junior"/>
    <s v="Morning"/>
  </r>
  <r>
    <s v="T05414"/>
    <s v="C3203"/>
    <x v="4"/>
    <x v="1"/>
    <d v="2026-03-30T02:38:00"/>
    <d v="2026-04-01T10:38:00"/>
    <x v="34"/>
    <x v="0"/>
    <s v="No"/>
    <n v="4"/>
    <s v="Yes"/>
    <n v="56.000000000058208"/>
    <s v="Yes"/>
    <x v="1"/>
    <n v="2.3333333333357587"/>
    <s v="Team3"/>
    <s v="Senior"/>
    <s v="Night"/>
  </r>
  <r>
    <s v="T05415"/>
    <s v="C3575"/>
    <x v="4"/>
    <x v="0"/>
    <d v="2026-03-21T08:40:00"/>
    <d v="2026-03-21T10:40:00"/>
    <x v="23"/>
    <x v="2"/>
    <s v="No"/>
    <n v="4"/>
    <s v="No"/>
    <n v="2.0000000000582077"/>
    <s v="No"/>
    <x v="1"/>
    <n v="8.3333333335758653E-2"/>
    <s v="Team1"/>
    <s v="Junior"/>
    <s v="Morning"/>
  </r>
  <r>
    <s v="T05416"/>
    <s v="C0749"/>
    <x v="2"/>
    <x v="2"/>
    <d v="2026-01-07T23:43:00"/>
    <d v="2026-01-09T21:43:00"/>
    <x v="37"/>
    <x v="0"/>
    <s v="No"/>
    <n v="3"/>
    <s v="Yes"/>
    <n v="46.000000000116415"/>
    <s v="No"/>
    <x v="2"/>
    <n v="1.9166666666715173"/>
    <s v="Team5"/>
    <s v="Junior"/>
    <s v="Evening"/>
  </r>
  <r>
    <s v="T05417"/>
    <s v="C4598"/>
    <x v="1"/>
    <x v="0"/>
    <d v="2026-01-27T03:30:00"/>
    <d v="2026-01-28T12:30:00"/>
    <x v="37"/>
    <x v="0"/>
    <s v="No"/>
    <n v="4"/>
    <s v="Yes"/>
    <n v="33"/>
    <s v="No"/>
    <x v="2"/>
    <n v="1.375"/>
    <s v="Team5"/>
    <s v="Junior"/>
    <s v="Evening"/>
  </r>
  <r>
    <s v="T05418"/>
    <s v="C0446"/>
    <x v="4"/>
    <x v="0"/>
    <d v="2026-01-03T00:01:00"/>
    <d v="2026-01-03T13:01:00"/>
    <x v="40"/>
    <x v="0"/>
    <s v="No"/>
    <n v="5"/>
    <s v="Yes"/>
    <n v="12.999999999941792"/>
    <s v="No"/>
    <x v="2"/>
    <n v="0.54166666666424135"/>
    <s v="Team4"/>
    <s v="Senior"/>
    <s v="Morning"/>
  </r>
  <r>
    <s v="T05419"/>
    <s v="C0805"/>
    <x v="4"/>
    <x v="1"/>
    <d v="2026-03-10T19:20:00"/>
    <d v="2026-03-12T23:20:00"/>
    <x v="3"/>
    <x v="0"/>
    <s v="No"/>
    <n v="4"/>
    <s v="Yes"/>
    <n v="51.999999999941792"/>
    <s v="Yes"/>
    <x v="1"/>
    <n v="2.1666666666642413"/>
    <s v="Team5"/>
    <s v="Senior"/>
    <s v="Morning"/>
  </r>
  <r>
    <s v="T05420"/>
    <s v="C4025"/>
    <x v="0"/>
    <x v="0"/>
    <d v="2026-03-30T12:01:00"/>
    <d v="2026-03-31T08:01:00"/>
    <x v="5"/>
    <x v="0"/>
    <s v="No"/>
    <n v="4"/>
    <s v="Yes"/>
    <n v="19.999999999883585"/>
    <s v="No"/>
    <x v="1"/>
    <n v="0.83333333332848269"/>
    <s v="Team1"/>
    <s v="Senior"/>
    <s v="Evening"/>
  </r>
  <r>
    <s v="T05421"/>
    <s v="C3023"/>
    <x v="2"/>
    <x v="1"/>
    <d v="2026-02-01T09:54:00"/>
    <d v="2026-02-03T16:54:00"/>
    <x v="19"/>
    <x v="0"/>
    <s v="No"/>
    <n v="4"/>
    <s v="Yes"/>
    <n v="55.000000000116415"/>
    <s v="Yes"/>
    <x v="0"/>
    <n v="2.2916666666715173"/>
    <s v="Team5"/>
    <s v="Mid"/>
    <s v="Night"/>
  </r>
  <r>
    <s v="T05422"/>
    <s v="C0069"/>
    <x v="2"/>
    <x v="2"/>
    <d v="2026-03-21T18:32:00"/>
    <d v="2026-03-25T16:32:00"/>
    <x v="1"/>
    <x v="0"/>
    <s v="No"/>
    <n v="4"/>
    <s v="Yes"/>
    <n v="93.999999999941792"/>
    <s v="Yes"/>
    <x v="1"/>
    <n v="3.9166666666642413"/>
    <s v="Team4"/>
    <s v="Senior"/>
    <s v="Evening"/>
  </r>
  <r>
    <s v="T05423"/>
    <s v="C0820"/>
    <x v="3"/>
    <x v="0"/>
    <d v="2026-01-16T18:53:00"/>
    <d v="2026-01-17T23:53:00"/>
    <x v="37"/>
    <x v="1"/>
    <s v="No"/>
    <n v="5"/>
    <s v="No"/>
    <n v="28.999999999883585"/>
    <s v="No"/>
    <x v="2"/>
    <n v="1.2083333333284827"/>
    <s v="Team5"/>
    <s v="Junior"/>
    <s v="Evening"/>
  </r>
  <r>
    <s v="T05424"/>
    <s v="C4471"/>
    <x v="4"/>
    <x v="1"/>
    <d v="2026-03-27T16:45:00"/>
    <d v="2026-03-29T21:45:00"/>
    <x v="12"/>
    <x v="0"/>
    <s v="No"/>
    <n v="4"/>
    <s v="Yes"/>
    <n v="53.000000000058208"/>
    <s v="Yes"/>
    <x v="1"/>
    <n v="2.2083333333357587"/>
    <s v="Team1"/>
    <s v="Junior"/>
    <s v="Morning"/>
  </r>
  <r>
    <s v="T05425"/>
    <s v="C0004"/>
    <x v="3"/>
    <x v="0"/>
    <d v="2026-02-24T02:05:00"/>
    <d v="2026-02-24T12:05:00"/>
    <x v="0"/>
    <x v="0"/>
    <s v="No"/>
    <n v="4"/>
    <s v="Yes"/>
    <n v="9.9999999999417923"/>
    <s v="No"/>
    <x v="0"/>
    <n v="0.41666666666424135"/>
    <s v="Team1"/>
    <s v="Senior"/>
    <s v="Morning"/>
  </r>
  <r>
    <s v="T05426"/>
    <s v="C1814"/>
    <x v="2"/>
    <x v="0"/>
    <d v="2026-01-02T02:11:00"/>
    <d v="2026-01-04T01:11:00"/>
    <x v="8"/>
    <x v="0"/>
    <s v="No"/>
    <n v="4"/>
    <s v="Yes"/>
    <n v="47.000000000058208"/>
    <s v="No"/>
    <x v="2"/>
    <n v="1.9583333333357587"/>
    <s v="Team5"/>
    <s v="Senior"/>
    <s v="Morning"/>
  </r>
  <r>
    <s v="T05427"/>
    <s v="C0101"/>
    <x v="2"/>
    <x v="1"/>
    <d v="2026-03-03T03:40:00"/>
    <d v="2026-03-04T07:40:00"/>
    <x v="26"/>
    <x v="2"/>
    <s v="No"/>
    <n v="4"/>
    <s v="No"/>
    <n v="27.999999999941792"/>
    <s v="No"/>
    <x v="1"/>
    <n v="1.1666666666642413"/>
    <s v="Team5"/>
    <s v="Senior"/>
    <s v="Night"/>
  </r>
  <r>
    <s v="T05428"/>
    <s v="C3614"/>
    <x v="2"/>
    <x v="2"/>
    <d v="2026-01-06T04:17:00"/>
    <d v="2026-01-09T16:17:00"/>
    <x v="18"/>
    <x v="1"/>
    <s v="No"/>
    <n v="2"/>
    <s v="No"/>
    <n v="84"/>
    <s v="Yes"/>
    <x v="2"/>
    <n v="3.5"/>
    <s v="Team1"/>
    <s v="Mid"/>
    <s v="Morning"/>
  </r>
  <r>
    <s v="T05429"/>
    <s v="C0166"/>
    <x v="4"/>
    <x v="1"/>
    <d v="2026-03-10T00:08:00"/>
    <d v="2026-03-11T01:08:00"/>
    <x v="20"/>
    <x v="1"/>
    <s v="No"/>
    <n v="4"/>
    <s v="No"/>
    <n v="24.999999999941792"/>
    <s v="No"/>
    <x v="1"/>
    <n v="1.0416666666642413"/>
    <s v="Team4"/>
    <s v="Junior"/>
    <s v="Evening"/>
  </r>
  <r>
    <s v="T05430"/>
    <s v="C4972"/>
    <x v="2"/>
    <x v="2"/>
    <d v="2026-01-13T14:36:00"/>
    <d v="2026-01-16T21:36:00"/>
    <x v="42"/>
    <x v="0"/>
    <s v="No"/>
    <n v="5"/>
    <s v="Yes"/>
    <n v="79.000000000116415"/>
    <s v="Yes"/>
    <x v="2"/>
    <n v="3.2916666666715173"/>
    <s v="Team1"/>
    <s v="Senior"/>
    <s v="Evening"/>
  </r>
  <r>
    <s v="T05431"/>
    <s v="C1680"/>
    <x v="1"/>
    <x v="1"/>
    <d v="2026-02-06T23:58:00"/>
    <d v="2026-02-07T14:58:00"/>
    <x v="23"/>
    <x v="0"/>
    <s v="No"/>
    <n v="4"/>
    <s v="Yes"/>
    <n v="15"/>
    <s v="No"/>
    <x v="0"/>
    <n v="0.625"/>
    <s v="Team1"/>
    <s v="Junior"/>
    <s v="Morning"/>
  </r>
  <r>
    <s v="T05432"/>
    <s v="C2312"/>
    <x v="4"/>
    <x v="1"/>
    <d v="2026-03-19T18:17:00"/>
    <d v="2026-03-22T08:17:00"/>
    <x v="28"/>
    <x v="0"/>
    <s v="No"/>
    <n v="3"/>
    <s v="Yes"/>
    <n v="61.999999999883585"/>
    <s v="Yes"/>
    <x v="1"/>
    <n v="2.5833333333284827"/>
    <s v="Team3"/>
    <s v="Mid"/>
    <s v="Night"/>
  </r>
  <r>
    <s v="T05433"/>
    <s v="C0872"/>
    <x v="4"/>
    <x v="2"/>
    <d v="2026-02-15T14:47:00"/>
    <d v="2026-02-16T18:47:00"/>
    <x v="18"/>
    <x v="0"/>
    <s v="Yes"/>
    <n v="2"/>
    <s v="Yes"/>
    <n v="27.999999999941792"/>
    <s v="No"/>
    <x v="0"/>
    <n v="1.1666666666642413"/>
    <s v="Team1"/>
    <s v="Mid"/>
    <s v="Morning"/>
  </r>
  <r>
    <s v="T05434"/>
    <s v="C1906"/>
    <x v="4"/>
    <x v="0"/>
    <d v="2026-01-23T08:36:00"/>
    <d v="2026-01-24T10:36:00"/>
    <x v="16"/>
    <x v="0"/>
    <s v="No"/>
    <n v="4"/>
    <s v="Yes"/>
    <n v="26.000000000058208"/>
    <s v="No"/>
    <x v="2"/>
    <n v="1.0833333333357587"/>
    <s v="Team3"/>
    <s v="Junior"/>
    <s v="Evening"/>
  </r>
  <r>
    <s v="T05435"/>
    <s v="C4302"/>
    <x v="1"/>
    <x v="2"/>
    <d v="2026-02-16T04:18:00"/>
    <d v="2026-02-17T20:18:00"/>
    <x v="30"/>
    <x v="0"/>
    <s v="No"/>
    <n v="5"/>
    <s v="Yes"/>
    <n v="39.999999999941792"/>
    <s v="No"/>
    <x v="0"/>
    <n v="1.6666666666642413"/>
    <s v="Team4"/>
    <s v="Mid"/>
    <s v="Night"/>
  </r>
  <r>
    <s v="T05436"/>
    <s v="C3532"/>
    <x v="4"/>
    <x v="2"/>
    <d v="2026-02-01T08:50:00"/>
    <d v="2026-02-05T02:50:00"/>
    <x v="49"/>
    <x v="1"/>
    <s v="No"/>
    <n v="4"/>
    <s v="No"/>
    <n v="90"/>
    <s v="Yes"/>
    <x v="0"/>
    <n v="3.75"/>
    <s v="Team5"/>
    <s v="Mid"/>
    <s v="Evening"/>
  </r>
  <r>
    <s v="T05437"/>
    <s v="C0753"/>
    <x v="4"/>
    <x v="2"/>
    <d v="2026-01-28T06:01:00"/>
    <d v="2026-01-29T23:01:00"/>
    <x v="32"/>
    <x v="0"/>
    <s v="Yes"/>
    <n v="2"/>
    <s v="Yes"/>
    <n v="40.999999999883585"/>
    <s v="No"/>
    <x v="2"/>
    <n v="1.7083333333284827"/>
    <s v="Team3"/>
    <s v="Mid"/>
    <s v="Evening"/>
  </r>
  <r>
    <s v="T05438"/>
    <s v="C0714"/>
    <x v="0"/>
    <x v="1"/>
    <d v="2026-01-11T11:46:00"/>
    <d v="2026-01-13T09:46:00"/>
    <x v="9"/>
    <x v="1"/>
    <s v="No"/>
    <n v="3"/>
    <s v="No"/>
    <n v="46.000000000116415"/>
    <s v="No"/>
    <x v="2"/>
    <n v="1.9166666666715173"/>
    <s v="Team1"/>
    <s v="Junior"/>
    <s v="Night"/>
  </r>
  <r>
    <s v="T05439"/>
    <s v="C2975"/>
    <x v="3"/>
    <x v="0"/>
    <d v="2026-02-08T20:27:00"/>
    <d v="2026-02-10T10:27:00"/>
    <x v="37"/>
    <x v="0"/>
    <s v="No"/>
    <n v="5"/>
    <s v="Yes"/>
    <n v="38.000000000058208"/>
    <s v="No"/>
    <x v="0"/>
    <n v="1.5833333333357587"/>
    <s v="Team5"/>
    <s v="Junior"/>
    <s v="Evening"/>
  </r>
  <r>
    <s v="T05440"/>
    <s v="C2107"/>
    <x v="3"/>
    <x v="2"/>
    <d v="2026-03-13T04:58:00"/>
    <d v="2026-03-14T01:58:00"/>
    <x v="44"/>
    <x v="1"/>
    <s v="No"/>
    <n v="5"/>
    <s v="No"/>
    <n v="21"/>
    <s v="No"/>
    <x v="1"/>
    <n v="0.875"/>
    <s v="Team3"/>
    <s v="Senior"/>
    <s v="Evening"/>
  </r>
  <r>
    <s v="T05441"/>
    <s v="C4815"/>
    <x v="2"/>
    <x v="0"/>
    <d v="2026-02-09T22:16:00"/>
    <d v="2026-02-11T14:16:00"/>
    <x v="6"/>
    <x v="0"/>
    <s v="Yes"/>
    <n v="5"/>
    <s v="Yes"/>
    <n v="40.000000000116415"/>
    <s v="No"/>
    <x v="0"/>
    <n v="1.6666666666715173"/>
    <s v="Team3"/>
    <s v="Mid"/>
    <s v="Night"/>
  </r>
  <r>
    <s v="T05442"/>
    <s v="C3051"/>
    <x v="3"/>
    <x v="1"/>
    <d v="2026-03-28T20:14:00"/>
    <d v="2026-03-30T17:14:00"/>
    <x v="7"/>
    <x v="0"/>
    <s v="Yes"/>
    <n v="3"/>
    <s v="Yes"/>
    <n v="45"/>
    <s v="No"/>
    <x v="1"/>
    <n v="1.875"/>
    <s v="Team2"/>
    <s v="Junior"/>
    <s v="Night"/>
  </r>
  <r>
    <s v="T05443"/>
    <s v="C1590"/>
    <x v="1"/>
    <x v="1"/>
    <d v="2026-01-04T04:16:00"/>
    <d v="2026-01-04T20:16:00"/>
    <x v="12"/>
    <x v="0"/>
    <s v="No"/>
    <n v="5"/>
    <s v="Yes"/>
    <n v="16.000000000116415"/>
    <s v="No"/>
    <x v="2"/>
    <n v="0.66666666667151731"/>
    <s v="Team1"/>
    <s v="Junior"/>
    <s v="Morning"/>
  </r>
  <r>
    <s v="T05444"/>
    <s v="C1575"/>
    <x v="1"/>
    <x v="2"/>
    <d v="2026-02-26T10:18:00"/>
    <d v="2026-02-28T18:18:00"/>
    <x v="39"/>
    <x v="0"/>
    <s v="No"/>
    <n v="4"/>
    <s v="Yes"/>
    <n v="55.999999999883585"/>
    <s v="Yes"/>
    <x v="0"/>
    <n v="2.3333333333284827"/>
    <s v="Team5"/>
    <s v="Junior"/>
    <s v="Evening"/>
  </r>
  <r>
    <s v="T05445"/>
    <s v="C1877"/>
    <x v="1"/>
    <x v="1"/>
    <d v="2026-01-31T18:46:00"/>
    <d v="2026-02-01T13:46:00"/>
    <x v="48"/>
    <x v="0"/>
    <s v="No"/>
    <n v="4"/>
    <s v="Yes"/>
    <n v="18.999999999941792"/>
    <s v="No"/>
    <x v="2"/>
    <n v="0.79166666666424135"/>
    <s v="Team1"/>
    <s v="Mid"/>
    <s v="Morning"/>
  </r>
  <r>
    <s v="T05446"/>
    <s v="C2465"/>
    <x v="4"/>
    <x v="0"/>
    <d v="2026-02-21T20:48:00"/>
    <d v="2026-02-22T09:48:00"/>
    <x v="27"/>
    <x v="0"/>
    <s v="No"/>
    <n v="3"/>
    <s v="Yes"/>
    <n v="12.999999999941792"/>
    <s v="No"/>
    <x v="0"/>
    <n v="0.54166666666424135"/>
    <s v="Team1"/>
    <s v="Junior"/>
    <s v="Morning"/>
  </r>
  <r>
    <s v="T05447"/>
    <s v="C2770"/>
    <x v="2"/>
    <x v="2"/>
    <d v="2026-01-29T14:57:00"/>
    <d v="2026-01-30T03:57:00"/>
    <x v="15"/>
    <x v="0"/>
    <s v="No"/>
    <n v="4"/>
    <s v="Yes"/>
    <n v="12.999999999941792"/>
    <s v="No"/>
    <x v="2"/>
    <n v="0.54166666666424135"/>
    <s v="Team5"/>
    <s v="Junior"/>
    <s v="Evening"/>
  </r>
  <r>
    <s v="T05448"/>
    <s v="C2261"/>
    <x v="2"/>
    <x v="1"/>
    <d v="2026-02-25T15:09:00"/>
    <d v="2026-02-27T18:09:00"/>
    <x v="40"/>
    <x v="0"/>
    <s v="No"/>
    <n v="4"/>
    <s v="Yes"/>
    <n v="51"/>
    <s v="Yes"/>
    <x v="0"/>
    <n v="2.125"/>
    <s v="Team4"/>
    <s v="Senior"/>
    <s v="Morning"/>
  </r>
  <r>
    <s v="T05449"/>
    <s v="C0463"/>
    <x v="0"/>
    <x v="0"/>
    <d v="2026-01-23T23:11:00"/>
    <d v="2026-01-24T22:11:00"/>
    <x v="10"/>
    <x v="0"/>
    <s v="No"/>
    <n v="4"/>
    <s v="Yes"/>
    <n v="23.000000000058208"/>
    <s v="No"/>
    <x v="2"/>
    <n v="0.95833333333575865"/>
    <s v="Team1"/>
    <s v="Senior"/>
    <s v="Night"/>
  </r>
  <r>
    <s v="T05450"/>
    <s v="C3837"/>
    <x v="3"/>
    <x v="2"/>
    <d v="2026-02-25T03:34:00"/>
    <d v="2026-02-27T07:34:00"/>
    <x v="20"/>
    <x v="0"/>
    <s v="No"/>
    <n v="4"/>
    <s v="Yes"/>
    <n v="52.000000000116415"/>
    <s v="Yes"/>
    <x v="0"/>
    <n v="2.1666666666715173"/>
    <s v="Team4"/>
    <s v="Junior"/>
    <s v="Evening"/>
  </r>
  <r>
    <s v="T05451"/>
    <s v="C1913"/>
    <x v="3"/>
    <x v="2"/>
    <d v="2026-01-06T22:16:00"/>
    <d v="2026-01-08T07:16:00"/>
    <x v="32"/>
    <x v="0"/>
    <s v="No"/>
    <n v="4"/>
    <s v="Yes"/>
    <n v="33"/>
    <s v="No"/>
    <x v="2"/>
    <n v="1.375"/>
    <s v="Team3"/>
    <s v="Mid"/>
    <s v="Evening"/>
  </r>
  <r>
    <s v="T05452"/>
    <s v="C3778"/>
    <x v="1"/>
    <x v="2"/>
    <d v="2026-01-13T04:25:00"/>
    <d v="2026-01-14T08:25:00"/>
    <x v="42"/>
    <x v="0"/>
    <s v="No"/>
    <n v="4"/>
    <s v="Yes"/>
    <n v="27.999999999941792"/>
    <s v="No"/>
    <x v="2"/>
    <n v="1.1666666666642413"/>
    <s v="Team1"/>
    <s v="Senior"/>
    <s v="Evening"/>
  </r>
  <r>
    <s v="T05453"/>
    <s v="C0644"/>
    <x v="3"/>
    <x v="1"/>
    <d v="2026-02-16T19:55:00"/>
    <d v="2026-02-19T09:55:00"/>
    <x v="19"/>
    <x v="0"/>
    <s v="No"/>
    <n v="4"/>
    <s v="Yes"/>
    <n v="62.000000000058208"/>
    <s v="Yes"/>
    <x v="0"/>
    <n v="2.5833333333357587"/>
    <s v="Team5"/>
    <s v="Mid"/>
    <s v="Night"/>
  </r>
  <r>
    <s v="T05454"/>
    <s v="C4198"/>
    <x v="0"/>
    <x v="0"/>
    <d v="2026-02-23T17:24:00"/>
    <d v="2026-02-25T09:24:00"/>
    <x v="7"/>
    <x v="0"/>
    <s v="No"/>
    <n v="3"/>
    <s v="Yes"/>
    <n v="40.000000000116415"/>
    <s v="No"/>
    <x v="0"/>
    <n v="1.6666666666715173"/>
    <s v="Team2"/>
    <s v="Junior"/>
    <s v="Night"/>
  </r>
  <r>
    <s v="T05455"/>
    <s v="C3715"/>
    <x v="4"/>
    <x v="0"/>
    <d v="2026-01-22T20:11:00"/>
    <d v="2026-01-23T23:11:00"/>
    <x v="20"/>
    <x v="0"/>
    <s v="No"/>
    <n v="3"/>
    <s v="Yes"/>
    <n v="27"/>
    <s v="No"/>
    <x v="2"/>
    <n v="1.125"/>
    <s v="Team4"/>
    <s v="Junior"/>
    <s v="Evening"/>
  </r>
  <r>
    <s v="T05456"/>
    <s v="C0744"/>
    <x v="0"/>
    <x v="2"/>
    <d v="2026-01-04T01:44:00"/>
    <d v="2026-01-05T18:44:00"/>
    <x v="46"/>
    <x v="0"/>
    <s v="No"/>
    <n v="3"/>
    <s v="Yes"/>
    <n v="40.999999999883585"/>
    <s v="No"/>
    <x v="2"/>
    <n v="1.7083333333284827"/>
    <s v="Team5"/>
    <s v="Senior"/>
    <s v="Evening"/>
  </r>
  <r>
    <s v="T05457"/>
    <s v="C1045"/>
    <x v="1"/>
    <x v="0"/>
    <d v="2026-03-22T12:36:00"/>
    <d v="2026-03-23T23:36:00"/>
    <x v="48"/>
    <x v="0"/>
    <s v="No"/>
    <n v="4"/>
    <s v="Yes"/>
    <n v="34.999999999883585"/>
    <s v="No"/>
    <x v="1"/>
    <n v="1.4583333333284827"/>
    <s v="Team1"/>
    <s v="Mid"/>
    <s v="Morning"/>
  </r>
  <r>
    <s v="T05458"/>
    <s v="C1367"/>
    <x v="1"/>
    <x v="2"/>
    <d v="2026-02-19T16:26:00"/>
    <d v="2026-02-23T08:26:00"/>
    <x v="24"/>
    <x v="0"/>
    <s v="No"/>
    <n v="3"/>
    <s v="Yes"/>
    <n v="88.000000000116415"/>
    <s v="Yes"/>
    <x v="0"/>
    <n v="3.6666666666715173"/>
    <s v="Team4"/>
    <s v="Mid"/>
    <s v="Night"/>
  </r>
  <r>
    <s v="T05459"/>
    <s v="C3069"/>
    <x v="3"/>
    <x v="1"/>
    <d v="2026-02-07T00:51:00"/>
    <d v="2026-02-08T06:51:00"/>
    <x v="38"/>
    <x v="0"/>
    <s v="No"/>
    <n v="4"/>
    <s v="Yes"/>
    <n v="30"/>
    <s v="No"/>
    <x v="0"/>
    <n v="1.25"/>
    <s v="Team5"/>
    <s v="Senior"/>
    <s v="Evening"/>
  </r>
  <r>
    <s v="T05460"/>
    <s v="C0046"/>
    <x v="2"/>
    <x v="0"/>
    <d v="2026-01-08T16:41:00"/>
    <d v="2026-01-09T20:41:00"/>
    <x v="21"/>
    <x v="0"/>
    <s v="No"/>
    <n v="4"/>
    <s v="Yes"/>
    <n v="27.999999999941792"/>
    <s v="No"/>
    <x v="2"/>
    <n v="1.1666666666642413"/>
    <s v="Team4"/>
    <s v="Senior"/>
    <s v="Night"/>
  </r>
  <r>
    <s v="T05461"/>
    <s v="C0805"/>
    <x v="4"/>
    <x v="1"/>
    <d v="2026-03-28T16:34:00"/>
    <d v="2026-03-31T03:34:00"/>
    <x v="39"/>
    <x v="0"/>
    <s v="No"/>
    <n v="4"/>
    <s v="Yes"/>
    <n v="58.999999999883585"/>
    <s v="Yes"/>
    <x v="1"/>
    <n v="2.4583333333284827"/>
    <s v="Team5"/>
    <s v="Junior"/>
    <s v="Evening"/>
  </r>
  <r>
    <s v="T05462"/>
    <s v="C0184"/>
    <x v="0"/>
    <x v="0"/>
    <d v="2026-03-02T08:17:00"/>
    <d v="2026-03-04T02:17:00"/>
    <x v="44"/>
    <x v="0"/>
    <s v="No"/>
    <n v="2"/>
    <s v="Yes"/>
    <n v="42"/>
    <s v="No"/>
    <x v="1"/>
    <n v="1.75"/>
    <s v="Team3"/>
    <s v="Senior"/>
    <s v="Evening"/>
  </r>
  <r>
    <s v="T05463"/>
    <s v="C0819"/>
    <x v="3"/>
    <x v="2"/>
    <d v="2026-03-04T08:28:00"/>
    <d v="2026-03-05T21:28:00"/>
    <x v="8"/>
    <x v="0"/>
    <s v="No"/>
    <n v="4"/>
    <s v="Yes"/>
    <n v="36.999999999941792"/>
    <s v="No"/>
    <x v="1"/>
    <n v="1.5416666666642413"/>
    <s v="Team5"/>
    <s v="Senior"/>
    <s v="Morning"/>
  </r>
  <r>
    <s v="T05464"/>
    <s v="C2171"/>
    <x v="1"/>
    <x v="0"/>
    <d v="2026-03-20T08:33:00"/>
    <d v="2026-03-22T05:33:00"/>
    <x v="26"/>
    <x v="0"/>
    <s v="No"/>
    <n v="4"/>
    <s v="Yes"/>
    <n v="45"/>
    <s v="No"/>
    <x v="1"/>
    <n v="1.875"/>
    <s v="Team5"/>
    <s v="Senior"/>
    <s v="Night"/>
  </r>
  <r>
    <s v="T05465"/>
    <s v="C3495"/>
    <x v="3"/>
    <x v="1"/>
    <d v="2026-02-28T15:02:00"/>
    <d v="2026-03-01T04:02:00"/>
    <x v="20"/>
    <x v="0"/>
    <s v="No"/>
    <n v="4"/>
    <s v="Yes"/>
    <n v="13.000000000116415"/>
    <s v="No"/>
    <x v="0"/>
    <n v="0.54166666667151731"/>
    <s v="Team4"/>
    <s v="Junior"/>
    <s v="Evening"/>
  </r>
  <r>
    <s v="T05466"/>
    <s v="C0600"/>
    <x v="2"/>
    <x v="2"/>
    <d v="2026-01-02T06:47:00"/>
    <d v="2026-01-02T14:47:00"/>
    <x v="0"/>
    <x v="0"/>
    <s v="No"/>
    <n v="3"/>
    <s v="Yes"/>
    <n v="8.0000000000582077"/>
    <s v="No"/>
    <x v="2"/>
    <n v="0.33333333333575865"/>
    <s v="Team1"/>
    <s v="Senior"/>
    <s v="Morning"/>
  </r>
  <r>
    <s v="T05467"/>
    <s v="C0050"/>
    <x v="0"/>
    <x v="1"/>
    <d v="2026-02-04T00:38:00"/>
    <d v="2026-02-04T06:38:00"/>
    <x v="39"/>
    <x v="0"/>
    <s v="No"/>
    <n v="5"/>
    <s v="Yes"/>
    <n v="6"/>
    <s v="No"/>
    <x v="0"/>
    <n v="0.25"/>
    <s v="Team5"/>
    <s v="Junior"/>
    <s v="Evening"/>
  </r>
  <r>
    <s v="T05468"/>
    <s v="C2287"/>
    <x v="1"/>
    <x v="0"/>
    <d v="2026-02-11T04:28:00"/>
    <d v="2026-02-13T03:28:00"/>
    <x v="47"/>
    <x v="0"/>
    <s v="No"/>
    <n v="1"/>
    <s v="Yes"/>
    <n v="46.999999999883585"/>
    <s v="No"/>
    <x v="0"/>
    <n v="1.9583333333284827"/>
    <s v="Team4"/>
    <s v="Senior"/>
    <s v="Night"/>
  </r>
  <r>
    <s v="T05469"/>
    <s v="C4264"/>
    <x v="0"/>
    <x v="1"/>
    <d v="2026-02-01T02:47:00"/>
    <d v="2026-02-01T14:47:00"/>
    <x v="12"/>
    <x v="0"/>
    <s v="No"/>
    <n v="4"/>
    <s v="Yes"/>
    <n v="12"/>
    <s v="No"/>
    <x v="0"/>
    <n v="0.5"/>
    <s v="Team1"/>
    <s v="Junior"/>
    <s v="Morning"/>
  </r>
  <r>
    <s v="T05470"/>
    <s v="C0267"/>
    <x v="3"/>
    <x v="1"/>
    <d v="2026-03-13T14:17:00"/>
    <d v="2026-03-15T06:17:00"/>
    <x v="8"/>
    <x v="0"/>
    <s v="Yes"/>
    <n v="4"/>
    <s v="Yes"/>
    <n v="40.000000000116415"/>
    <s v="No"/>
    <x v="1"/>
    <n v="1.6666666666715173"/>
    <s v="Team5"/>
    <s v="Senior"/>
    <s v="Morning"/>
  </r>
  <r>
    <s v="T05471"/>
    <s v="C2817"/>
    <x v="3"/>
    <x v="2"/>
    <d v="2026-01-30T09:32:00"/>
    <d v="2026-02-02T00:32:00"/>
    <x v="14"/>
    <x v="0"/>
    <s v="No"/>
    <n v="4"/>
    <s v="Yes"/>
    <n v="63"/>
    <s v="Yes"/>
    <x v="2"/>
    <n v="2.625"/>
    <s v="Team4"/>
    <s v="Senior"/>
    <s v="Night"/>
  </r>
  <r>
    <s v="T05472"/>
    <s v="C1212"/>
    <x v="2"/>
    <x v="0"/>
    <d v="2026-01-01T13:54:00"/>
    <d v="2026-01-03T06:54:00"/>
    <x v="6"/>
    <x v="0"/>
    <s v="No"/>
    <n v="5"/>
    <s v="Yes"/>
    <n v="40.999999999883585"/>
    <s v="No"/>
    <x v="2"/>
    <n v="1.7083333333284827"/>
    <s v="Team3"/>
    <s v="Mid"/>
    <s v="Night"/>
  </r>
  <r>
    <s v="T05473"/>
    <s v="C1934"/>
    <x v="2"/>
    <x v="1"/>
    <d v="2026-03-25T21:51:00"/>
    <d v="2026-03-27T16:51:00"/>
    <x v="7"/>
    <x v="0"/>
    <s v="No"/>
    <n v="4"/>
    <s v="Yes"/>
    <n v="42.999999999941792"/>
    <s v="No"/>
    <x v="1"/>
    <n v="1.7916666666642413"/>
    <s v="Team2"/>
    <s v="Junior"/>
    <s v="Night"/>
  </r>
  <r>
    <s v="T05474"/>
    <s v="C1738"/>
    <x v="3"/>
    <x v="2"/>
    <d v="2026-03-02T01:36:00"/>
    <d v="2026-03-04T06:36:00"/>
    <x v="46"/>
    <x v="0"/>
    <s v="No"/>
    <n v="4"/>
    <s v="Yes"/>
    <n v="53.000000000058208"/>
    <s v="Yes"/>
    <x v="1"/>
    <n v="2.2083333333357587"/>
    <s v="Team5"/>
    <s v="Senior"/>
    <s v="Evening"/>
  </r>
  <r>
    <s v="T05475"/>
    <s v="C0294"/>
    <x v="4"/>
    <x v="2"/>
    <d v="2026-02-10T15:20:00"/>
    <d v="2026-02-13T20:20:00"/>
    <x v="16"/>
    <x v="0"/>
    <s v="No"/>
    <n v="5"/>
    <s v="Yes"/>
    <n v="76.999999999883585"/>
    <s v="Yes"/>
    <x v="0"/>
    <n v="3.2083333333284827"/>
    <s v="Team3"/>
    <s v="Junior"/>
    <s v="Evening"/>
  </r>
  <r>
    <s v="T05476"/>
    <s v="C4374"/>
    <x v="3"/>
    <x v="0"/>
    <d v="2026-01-06T09:13:00"/>
    <d v="2026-01-07T17:13:00"/>
    <x v="47"/>
    <x v="0"/>
    <s v="No"/>
    <n v="5"/>
    <s v="Yes"/>
    <n v="32.000000000058208"/>
    <s v="No"/>
    <x v="2"/>
    <n v="1.3333333333357587"/>
    <s v="Team4"/>
    <s v="Senior"/>
    <s v="Night"/>
  </r>
  <r>
    <s v="T05477"/>
    <s v="C0739"/>
    <x v="2"/>
    <x v="2"/>
    <d v="2026-02-18T16:19:00"/>
    <d v="2026-02-19T11:19:00"/>
    <x v="10"/>
    <x v="0"/>
    <s v="No"/>
    <n v="4"/>
    <s v="Yes"/>
    <n v="19.000000000116415"/>
    <s v="No"/>
    <x v="0"/>
    <n v="0.79166666667151731"/>
    <s v="Team1"/>
    <s v="Senior"/>
    <s v="Night"/>
  </r>
  <r>
    <s v="T05478"/>
    <s v="C0904"/>
    <x v="1"/>
    <x v="2"/>
    <d v="2026-03-28T03:00:00"/>
    <d v="2026-03-29T06:00:00"/>
    <x v="2"/>
    <x v="0"/>
    <s v="No"/>
    <n v="3"/>
    <s v="Yes"/>
    <n v="27"/>
    <s v="No"/>
    <x v="1"/>
    <n v="1.125"/>
    <s v="Team3"/>
    <s v="Senior"/>
    <s v="Evening"/>
  </r>
  <r>
    <s v="T05479"/>
    <s v="C1695"/>
    <x v="2"/>
    <x v="1"/>
    <d v="2026-03-28T00:08:00"/>
    <d v="2026-03-28T07:08:00"/>
    <x v="9"/>
    <x v="0"/>
    <s v="No"/>
    <n v="4"/>
    <s v="Yes"/>
    <n v="6.9999999999417923"/>
    <s v="No"/>
    <x v="1"/>
    <n v="0.29166666666424135"/>
    <s v="Team1"/>
    <s v="Junior"/>
    <s v="Night"/>
  </r>
  <r>
    <s v="T05480"/>
    <s v="C3341"/>
    <x v="4"/>
    <x v="1"/>
    <d v="2026-03-16T00:59:00"/>
    <d v="2026-03-18T04:59:00"/>
    <x v="7"/>
    <x v="0"/>
    <s v="No"/>
    <n v="3"/>
    <s v="Yes"/>
    <n v="51.999999999941792"/>
    <s v="Yes"/>
    <x v="1"/>
    <n v="2.1666666666642413"/>
    <s v="Team2"/>
    <s v="Junior"/>
    <s v="Night"/>
  </r>
  <r>
    <s v="T05481"/>
    <s v="C4279"/>
    <x v="1"/>
    <x v="0"/>
    <d v="2026-03-02T01:32:00"/>
    <d v="2026-03-04T00:32:00"/>
    <x v="7"/>
    <x v="0"/>
    <s v="No"/>
    <n v="5"/>
    <s v="Yes"/>
    <n v="47.000000000058208"/>
    <s v="No"/>
    <x v="1"/>
    <n v="1.9583333333357587"/>
    <s v="Team2"/>
    <s v="Junior"/>
    <s v="Night"/>
  </r>
  <r>
    <s v="T05482"/>
    <s v="C4532"/>
    <x v="3"/>
    <x v="0"/>
    <d v="2026-02-16T00:15:00"/>
    <d v="2026-02-16T12:15:00"/>
    <x v="16"/>
    <x v="0"/>
    <s v="No"/>
    <n v="5"/>
    <s v="Yes"/>
    <n v="12"/>
    <s v="No"/>
    <x v="0"/>
    <n v="0.5"/>
    <s v="Team3"/>
    <s v="Junior"/>
    <s v="Evening"/>
  </r>
  <r>
    <s v="T05483"/>
    <s v="C2292"/>
    <x v="2"/>
    <x v="1"/>
    <d v="2026-02-20T18:37:00"/>
    <d v="2026-02-21T02:37:00"/>
    <x v="42"/>
    <x v="0"/>
    <s v="Yes"/>
    <n v="3"/>
    <s v="Yes"/>
    <n v="8.0000000000582077"/>
    <s v="No"/>
    <x v="0"/>
    <n v="0.33333333333575865"/>
    <s v="Team1"/>
    <s v="Senior"/>
    <s v="Evening"/>
  </r>
  <r>
    <s v="T05484"/>
    <s v="C4137"/>
    <x v="0"/>
    <x v="2"/>
    <d v="2026-03-17T02:28:00"/>
    <d v="2026-03-20T18:28:00"/>
    <x v="17"/>
    <x v="0"/>
    <s v="No"/>
    <n v="3"/>
    <s v="Yes"/>
    <n v="87.999999999941792"/>
    <s v="Yes"/>
    <x v="1"/>
    <n v="3.6666666666642413"/>
    <s v="Team2"/>
    <s v="Junior"/>
    <s v="Night"/>
  </r>
  <r>
    <s v="T05485"/>
    <s v="C0556"/>
    <x v="0"/>
    <x v="1"/>
    <d v="2026-02-21T10:24:00"/>
    <d v="2026-02-21T17:24:00"/>
    <x v="39"/>
    <x v="0"/>
    <s v="No"/>
    <n v="4"/>
    <s v="Yes"/>
    <n v="6.9999999999417923"/>
    <s v="No"/>
    <x v="0"/>
    <n v="0.29166666666424135"/>
    <s v="Team5"/>
    <s v="Junior"/>
    <s v="Evening"/>
  </r>
  <r>
    <s v="T05486"/>
    <s v="C4391"/>
    <x v="2"/>
    <x v="1"/>
    <d v="2026-03-21T20:19:00"/>
    <d v="2026-03-24T15:19:00"/>
    <x v="36"/>
    <x v="0"/>
    <s v="No"/>
    <n v="5"/>
    <s v="Yes"/>
    <n v="66.999999999941792"/>
    <s v="Yes"/>
    <x v="1"/>
    <n v="2.7916666666642413"/>
    <s v="Team1"/>
    <s v="Junior"/>
    <s v="Morning"/>
  </r>
  <r>
    <s v="T05487"/>
    <s v="C0248"/>
    <x v="1"/>
    <x v="1"/>
    <d v="2026-03-14T21:07:00"/>
    <d v="2026-03-16T19:07:00"/>
    <x v="29"/>
    <x v="0"/>
    <s v="No"/>
    <n v="5"/>
    <s v="Yes"/>
    <n v="45.999999999941792"/>
    <s v="No"/>
    <x v="1"/>
    <n v="1.9166666666642413"/>
    <s v="Team3"/>
    <s v="Mid"/>
    <s v="Evening"/>
  </r>
  <r>
    <s v="T05488"/>
    <s v="C4815"/>
    <x v="0"/>
    <x v="2"/>
    <d v="2026-02-25T21:24:00"/>
    <d v="2026-02-26T20:24:00"/>
    <x v="6"/>
    <x v="0"/>
    <s v="No"/>
    <n v="4"/>
    <s v="Yes"/>
    <n v="22.999999999883585"/>
    <s v="No"/>
    <x v="0"/>
    <n v="0.95833333332848269"/>
    <s v="Team3"/>
    <s v="Mid"/>
    <s v="Night"/>
  </r>
  <r>
    <s v="T05489"/>
    <s v="C0286"/>
    <x v="4"/>
    <x v="2"/>
    <d v="2026-01-08T00:40:00"/>
    <d v="2026-01-11T03:40:00"/>
    <x v="21"/>
    <x v="0"/>
    <s v="No"/>
    <n v="3"/>
    <s v="Yes"/>
    <n v="75"/>
    <s v="Yes"/>
    <x v="2"/>
    <n v="3.125"/>
    <s v="Team4"/>
    <s v="Senior"/>
    <s v="Night"/>
  </r>
  <r>
    <s v="T05490"/>
    <s v="C1538"/>
    <x v="1"/>
    <x v="2"/>
    <d v="2026-01-01T00:38:00"/>
    <d v="2026-01-03T08:38:00"/>
    <x v="23"/>
    <x v="0"/>
    <s v="No"/>
    <n v="4"/>
    <s v="Yes"/>
    <n v="56.000000000058208"/>
    <s v="Yes"/>
    <x v="2"/>
    <n v="2.3333333333357587"/>
    <s v="Team1"/>
    <s v="Junior"/>
    <s v="Morning"/>
  </r>
  <r>
    <s v="T05491"/>
    <s v="C4438"/>
    <x v="1"/>
    <x v="2"/>
    <d v="2026-03-16T06:47:00"/>
    <d v="2026-03-17T14:47:00"/>
    <x v="31"/>
    <x v="0"/>
    <s v="No"/>
    <n v="4"/>
    <s v="Yes"/>
    <n v="32.000000000058208"/>
    <s v="No"/>
    <x v="1"/>
    <n v="1.3333333333357587"/>
    <s v="Team4"/>
    <s v="Senior"/>
    <s v="Evening"/>
  </r>
  <r>
    <s v="T05492"/>
    <s v="C3357"/>
    <x v="1"/>
    <x v="0"/>
    <d v="2026-01-18T10:46:00"/>
    <d v="2026-01-20T07:46:00"/>
    <x v="36"/>
    <x v="2"/>
    <s v="No"/>
    <n v="3"/>
    <s v="No"/>
    <n v="45"/>
    <s v="No"/>
    <x v="2"/>
    <n v="1.875"/>
    <s v="Team1"/>
    <s v="Junior"/>
    <s v="Morning"/>
  </r>
  <r>
    <s v="T05493"/>
    <s v="C2127"/>
    <x v="0"/>
    <x v="1"/>
    <d v="2026-01-01T12:38:00"/>
    <d v="2026-01-02T03:38:00"/>
    <x v="28"/>
    <x v="0"/>
    <s v="No"/>
    <n v="5"/>
    <s v="Yes"/>
    <n v="15"/>
    <s v="No"/>
    <x v="2"/>
    <n v="0.625"/>
    <s v="Team3"/>
    <s v="Mid"/>
    <s v="Night"/>
  </r>
  <r>
    <s v="T05494"/>
    <s v="C2379"/>
    <x v="2"/>
    <x v="0"/>
    <d v="2026-01-18T07:15:00"/>
    <d v="2026-01-19T09:15:00"/>
    <x v="13"/>
    <x v="0"/>
    <s v="Yes"/>
    <n v="4"/>
    <s v="Yes"/>
    <n v="25.999999999883585"/>
    <s v="No"/>
    <x v="2"/>
    <n v="1.0833333333284827"/>
    <s v="Team5"/>
    <s v="Junior"/>
    <s v="Evening"/>
  </r>
  <r>
    <s v="T05495"/>
    <s v="C0922"/>
    <x v="2"/>
    <x v="0"/>
    <d v="2026-03-13T15:00:00"/>
    <d v="2026-03-13T20:00:00"/>
    <x v="24"/>
    <x v="0"/>
    <s v="No"/>
    <n v="4"/>
    <s v="Yes"/>
    <n v="5.0000000000582077"/>
    <s v="No"/>
    <x v="1"/>
    <n v="0.20833333333575865"/>
    <s v="Team4"/>
    <s v="Mid"/>
    <s v="Night"/>
  </r>
  <r>
    <s v="T05496"/>
    <s v="C3948"/>
    <x v="2"/>
    <x v="2"/>
    <d v="2026-03-04T17:52:00"/>
    <d v="2026-03-08T16:52:00"/>
    <x v="37"/>
    <x v="0"/>
    <s v="No"/>
    <n v="5"/>
    <s v="Yes"/>
    <n v="95.000000000058208"/>
    <s v="Yes"/>
    <x v="1"/>
    <n v="3.9583333333357587"/>
    <s v="Team5"/>
    <s v="Junior"/>
    <s v="Evening"/>
  </r>
  <r>
    <s v="T05497"/>
    <s v="C1710"/>
    <x v="4"/>
    <x v="0"/>
    <d v="2026-03-26T05:32:00"/>
    <d v="2026-03-26T10:32:00"/>
    <x v="39"/>
    <x v="0"/>
    <s v="No"/>
    <n v="5"/>
    <s v="Yes"/>
    <n v="4.9999999998835847"/>
    <s v="No"/>
    <x v="1"/>
    <n v="0.20833333332848269"/>
    <s v="Team5"/>
    <s v="Junior"/>
    <s v="Evening"/>
  </r>
  <r>
    <s v="T05498"/>
    <s v="C4115"/>
    <x v="2"/>
    <x v="2"/>
    <d v="2026-02-24T15:28:00"/>
    <d v="2026-02-27T05:28:00"/>
    <x v="38"/>
    <x v="0"/>
    <s v="No"/>
    <n v="5"/>
    <s v="Yes"/>
    <n v="62.000000000058208"/>
    <s v="Yes"/>
    <x v="0"/>
    <n v="2.5833333333357587"/>
    <s v="Team5"/>
    <s v="Senior"/>
    <s v="Evening"/>
  </r>
  <r>
    <s v="T05499"/>
    <s v="C2086"/>
    <x v="0"/>
    <x v="2"/>
    <d v="2026-03-02T19:37:00"/>
    <d v="2026-03-04T21:37:00"/>
    <x v="14"/>
    <x v="0"/>
    <s v="No"/>
    <n v="3"/>
    <s v="Yes"/>
    <n v="49.999999999883585"/>
    <s v="Yes"/>
    <x v="1"/>
    <n v="2.0833333333284827"/>
    <s v="Team4"/>
    <s v="Senior"/>
    <s v="Night"/>
  </r>
  <r>
    <s v="T05500"/>
    <s v="C1969"/>
    <x v="0"/>
    <x v="1"/>
    <d v="2026-03-28T10:23:00"/>
    <d v="2026-03-31T03:23:00"/>
    <x v="14"/>
    <x v="0"/>
    <s v="No"/>
    <n v="3"/>
    <s v="Yes"/>
    <n v="65.000000000058208"/>
    <s v="Yes"/>
    <x v="1"/>
    <n v="2.7083333333357587"/>
    <s v="Team4"/>
    <s v="Senior"/>
    <s v="Night"/>
  </r>
  <r>
    <s v="T05501"/>
    <s v="C0455"/>
    <x v="1"/>
    <x v="2"/>
    <d v="2026-03-15T19:15:00"/>
    <d v="2026-03-18T08:15:00"/>
    <x v="43"/>
    <x v="0"/>
    <s v="No"/>
    <n v="5"/>
    <s v="Yes"/>
    <n v="60.999999999941792"/>
    <s v="Yes"/>
    <x v="1"/>
    <n v="2.5416666666642413"/>
    <s v="Team1"/>
    <s v="Mid"/>
    <s v="Morning"/>
  </r>
  <r>
    <s v="T05502"/>
    <s v="C4567"/>
    <x v="3"/>
    <x v="2"/>
    <d v="2026-02-06T22:16:00"/>
    <d v="2026-02-09T15:16:00"/>
    <x v="37"/>
    <x v="0"/>
    <s v="No"/>
    <n v="5"/>
    <s v="Yes"/>
    <n v="65.000000000058208"/>
    <s v="Yes"/>
    <x v="0"/>
    <n v="2.7083333333357587"/>
    <s v="Team5"/>
    <s v="Junior"/>
    <s v="Evening"/>
  </r>
  <r>
    <s v="T05503"/>
    <s v="C4001"/>
    <x v="0"/>
    <x v="2"/>
    <d v="2026-03-26T19:09:00"/>
    <d v="2026-03-29T12:09:00"/>
    <x v="31"/>
    <x v="0"/>
    <s v="No"/>
    <n v="4"/>
    <s v="Yes"/>
    <n v="64.999999999883585"/>
    <s v="Yes"/>
    <x v="1"/>
    <n v="2.7083333333284827"/>
    <s v="Team4"/>
    <s v="Senior"/>
    <s v="Evening"/>
  </r>
  <r>
    <s v="T05504"/>
    <s v="C4691"/>
    <x v="0"/>
    <x v="0"/>
    <d v="2026-03-14T02:49:00"/>
    <d v="2026-03-15T23:49:00"/>
    <x v="15"/>
    <x v="0"/>
    <s v="No"/>
    <n v="4"/>
    <s v="Yes"/>
    <n v="45"/>
    <s v="No"/>
    <x v="1"/>
    <n v="1.875"/>
    <s v="Team5"/>
    <s v="Junior"/>
    <s v="Evening"/>
  </r>
  <r>
    <s v="T05505"/>
    <s v="C1907"/>
    <x v="1"/>
    <x v="1"/>
    <d v="2026-01-03T11:37:00"/>
    <d v="2026-01-05T08:37:00"/>
    <x v="28"/>
    <x v="0"/>
    <s v="No"/>
    <n v="4"/>
    <s v="Yes"/>
    <n v="45"/>
    <s v="No"/>
    <x v="2"/>
    <n v="1.875"/>
    <s v="Team3"/>
    <s v="Mid"/>
    <s v="Night"/>
  </r>
  <r>
    <s v="T05506"/>
    <s v="C2097"/>
    <x v="0"/>
    <x v="2"/>
    <d v="2026-03-30T22:59:00"/>
    <d v="2026-04-01T17:59:00"/>
    <x v="30"/>
    <x v="0"/>
    <s v="No"/>
    <n v="4"/>
    <s v="Yes"/>
    <n v="42.999999999941792"/>
    <s v="No"/>
    <x v="1"/>
    <n v="1.7916666666642413"/>
    <s v="Team4"/>
    <s v="Mid"/>
    <s v="Night"/>
  </r>
  <r>
    <s v="T05507"/>
    <s v="C1750"/>
    <x v="0"/>
    <x v="1"/>
    <d v="2026-03-22T14:36:00"/>
    <d v="2026-03-25T08:36:00"/>
    <x v="25"/>
    <x v="0"/>
    <s v="No"/>
    <n v="2"/>
    <s v="Yes"/>
    <n v="66"/>
    <s v="Yes"/>
    <x v="1"/>
    <n v="2.75"/>
    <s v="Team4"/>
    <s v="Junior"/>
    <s v="Night"/>
  </r>
  <r>
    <s v="T05508"/>
    <s v="C2613"/>
    <x v="4"/>
    <x v="0"/>
    <d v="2026-01-03T08:21:00"/>
    <d v="2026-01-04T01:21:00"/>
    <x v="47"/>
    <x v="0"/>
    <s v="No"/>
    <n v="3"/>
    <s v="Yes"/>
    <n v="17.000000000058208"/>
    <s v="No"/>
    <x v="2"/>
    <n v="0.70833333333575865"/>
    <s v="Team4"/>
    <s v="Senior"/>
    <s v="Night"/>
  </r>
  <r>
    <s v="T05509"/>
    <s v="C3499"/>
    <x v="1"/>
    <x v="0"/>
    <d v="2026-01-12T12:25:00"/>
    <d v="2026-01-14T04:25:00"/>
    <x v="1"/>
    <x v="0"/>
    <s v="Yes"/>
    <n v="3"/>
    <s v="Yes"/>
    <n v="40.000000000116415"/>
    <s v="No"/>
    <x v="2"/>
    <n v="1.6666666666715173"/>
    <s v="Team4"/>
    <s v="Senior"/>
    <s v="Evening"/>
  </r>
  <r>
    <s v="T05510"/>
    <s v="C2538"/>
    <x v="2"/>
    <x v="2"/>
    <d v="2026-01-05T12:17:00"/>
    <d v="2026-01-06T14:17:00"/>
    <x v="26"/>
    <x v="0"/>
    <s v="Yes"/>
    <n v="3"/>
    <s v="Yes"/>
    <n v="25.999999999883585"/>
    <s v="No"/>
    <x v="2"/>
    <n v="1.0833333333284827"/>
    <s v="Team5"/>
    <s v="Senior"/>
    <s v="Night"/>
  </r>
  <r>
    <s v="T05511"/>
    <s v="C1278"/>
    <x v="4"/>
    <x v="0"/>
    <d v="2026-03-22T12:45:00"/>
    <d v="2026-03-24T03:45:00"/>
    <x v="47"/>
    <x v="0"/>
    <s v="No"/>
    <n v="4"/>
    <s v="Yes"/>
    <n v="39"/>
    <s v="No"/>
    <x v="1"/>
    <n v="1.625"/>
    <s v="Team4"/>
    <s v="Senior"/>
    <s v="Night"/>
  </r>
  <r>
    <s v="T05512"/>
    <s v="C0235"/>
    <x v="0"/>
    <x v="2"/>
    <d v="2026-02-12T10:33:00"/>
    <d v="2026-02-16T01:33:00"/>
    <x v="29"/>
    <x v="0"/>
    <s v="No"/>
    <n v="3"/>
    <s v="Yes"/>
    <n v="87"/>
    <s v="Yes"/>
    <x v="0"/>
    <n v="3.625"/>
    <s v="Team3"/>
    <s v="Mid"/>
    <s v="Evening"/>
  </r>
  <r>
    <s v="T05513"/>
    <s v="C0659"/>
    <x v="0"/>
    <x v="2"/>
    <d v="2026-01-15T23:47:00"/>
    <d v="2026-01-16T07:47:00"/>
    <x v="36"/>
    <x v="0"/>
    <s v="No"/>
    <n v="5"/>
    <s v="Yes"/>
    <n v="8.0000000000582077"/>
    <s v="No"/>
    <x v="2"/>
    <n v="0.33333333333575865"/>
    <s v="Team1"/>
    <s v="Junior"/>
    <s v="Morning"/>
  </r>
  <r>
    <s v="T05514"/>
    <s v="C4423"/>
    <x v="0"/>
    <x v="2"/>
    <d v="2026-02-05T16:18:00"/>
    <d v="2026-02-06T23:18:00"/>
    <x v="9"/>
    <x v="0"/>
    <s v="No"/>
    <n v="4"/>
    <s v="Yes"/>
    <n v="30.999999999941792"/>
    <s v="No"/>
    <x v="0"/>
    <n v="1.2916666666642413"/>
    <s v="Team1"/>
    <s v="Junior"/>
    <s v="Night"/>
  </r>
  <r>
    <s v="T05515"/>
    <s v="C4356"/>
    <x v="3"/>
    <x v="2"/>
    <d v="2026-03-20T02:21:00"/>
    <d v="2026-03-23T07:21:00"/>
    <x v="27"/>
    <x v="0"/>
    <s v="No"/>
    <n v="4"/>
    <s v="Yes"/>
    <n v="77.000000000058208"/>
    <s v="Yes"/>
    <x v="1"/>
    <n v="3.2083333333357587"/>
    <s v="Team1"/>
    <s v="Junior"/>
    <s v="Morning"/>
  </r>
  <r>
    <s v="T05516"/>
    <s v="C0404"/>
    <x v="4"/>
    <x v="1"/>
    <d v="2026-02-07T04:11:00"/>
    <d v="2026-02-08T17:11:00"/>
    <x v="35"/>
    <x v="1"/>
    <s v="No"/>
    <n v="5"/>
    <s v="No"/>
    <n v="36.999999999941792"/>
    <s v="No"/>
    <x v="0"/>
    <n v="1.5416666666642413"/>
    <s v="Team1"/>
    <s v="Senior"/>
    <s v="Night"/>
  </r>
  <r>
    <s v="T05517"/>
    <s v="C3402"/>
    <x v="1"/>
    <x v="2"/>
    <d v="2026-02-16T03:42:00"/>
    <d v="2026-02-17T14:42:00"/>
    <x v="4"/>
    <x v="0"/>
    <s v="No"/>
    <n v="4"/>
    <s v="Yes"/>
    <n v="35.000000000058208"/>
    <s v="No"/>
    <x v="0"/>
    <n v="1.4583333333357587"/>
    <s v="Team5"/>
    <s v="Senior"/>
    <s v="Evening"/>
  </r>
  <r>
    <s v="T05518"/>
    <s v="C4821"/>
    <x v="4"/>
    <x v="2"/>
    <d v="2026-02-05T10:35:00"/>
    <d v="2026-02-06T19:35:00"/>
    <x v="4"/>
    <x v="0"/>
    <s v="No"/>
    <n v="5"/>
    <s v="Yes"/>
    <n v="33"/>
    <s v="No"/>
    <x v="0"/>
    <n v="1.375"/>
    <s v="Team5"/>
    <s v="Senior"/>
    <s v="Evening"/>
  </r>
  <r>
    <s v="T05519"/>
    <s v="C1330"/>
    <x v="2"/>
    <x v="2"/>
    <d v="2026-02-18T23:32:00"/>
    <d v="2026-02-20T14:32:00"/>
    <x v="17"/>
    <x v="0"/>
    <s v="No"/>
    <n v="3"/>
    <s v="Yes"/>
    <n v="39"/>
    <s v="No"/>
    <x v="0"/>
    <n v="1.625"/>
    <s v="Team2"/>
    <s v="Junior"/>
    <s v="Night"/>
  </r>
  <r>
    <s v="T05520"/>
    <s v="C4250"/>
    <x v="2"/>
    <x v="0"/>
    <d v="2026-01-06T22:24:00"/>
    <d v="2026-01-07T03:24:00"/>
    <x v="33"/>
    <x v="0"/>
    <s v="No"/>
    <n v="3"/>
    <s v="Yes"/>
    <n v="5.0000000000582077"/>
    <s v="No"/>
    <x v="2"/>
    <n v="0.20833333333575865"/>
    <s v="Team5"/>
    <s v="Junior"/>
    <s v="Night"/>
  </r>
  <r>
    <s v="T05521"/>
    <s v="C3973"/>
    <x v="1"/>
    <x v="1"/>
    <d v="2026-01-23T16:47:00"/>
    <d v="2026-01-24T18:47:00"/>
    <x v="26"/>
    <x v="0"/>
    <s v="No"/>
    <n v="4"/>
    <s v="Yes"/>
    <n v="25.999999999883585"/>
    <s v="No"/>
    <x v="2"/>
    <n v="1.0833333333284827"/>
    <s v="Team5"/>
    <s v="Senior"/>
    <s v="Night"/>
  </r>
  <r>
    <s v="T05522"/>
    <s v="C1004"/>
    <x v="2"/>
    <x v="1"/>
    <d v="2026-02-19T00:27:00"/>
    <d v="2026-02-21T18:27:00"/>
    <x v="12"/>
    <x v="0"/>
    <s v="No"/>
    <n v="3"/>
    <s v="Yes"/>
    <n v="66"/>
    <s v="Yes"/>
    <x v="0"/>
    <n v="2.75"/>
    <s v="Team1"/>
    <s v="Junior"/>
    <s v="Morning"/>
  </r>
  <r>
    <s v="T05523"/>
    <s v="C0694"/>
    <x v="2"/>
    <x v="2"/>
    <d v="2026-02-04T11:56:00"/>
    <d v="2026-02-05T22:56:00"/>
    <x v="45"/>
    <x v="0"/>
    <s v="No"/>
    <n v="3"/>
    <s v="Yes"/>
    <n v="35.000000000058208"/>
    <s v="No"/>
    <x v="0"/>
    <n v="1.4583333333357587"/>
    <s v="Team4"/>
    <s v="Mid"/>
    <s v="Morning"/>
  </r>
  <r>
    <s v="T05524"/>
    <s v="C0707"/>
    <x v="4"/>
    <x v="2"/>
    <d v="2026-02-01T12:54:00"/>
    <d v="2026-02-05T00:54:00"/>
    <x v="33"/>
    <x v="0"/>
    <s v="No"/>
    <n v="3"/>
    <s v="Yes"/>
    <n v="84"/>
    <s v="Yes"/>
    <x v="0"/>
    <n v="3.5"/>
    <s v="Team5"/>
    <s v="Junior"/>
    <s v="Night"/>
  </r>
  <r>
    <s v="T05525"/>
    <s v="C1800"/>
    <x v="1"/>
    <x v="2"/>
    <d v="2026-03-24T12:04:00"/>
    <d v="2026-03-27T11:04:00"/>
    <x v="26"/>
    <x v="0"/>
    <s v="No"/>
    <n v="4"/>
    <s v="Yes"/>
    <n v="70.999999999883585"/>
    <s v="Yes"/>
    <x v="1"/>
    <n v="2.9583333333284827"/>
    <s v="Team5"/>
    <s v="Senior"/>
    <s v="Night"/>
  </r>
  <r>
    <s v="T05526"/>
    <s v="C2080"/>
    <x v="2"/>
    <x v="1"/>
    <d v="2026-02-11T09:28:00"/>
    <d v="2026-02-13T08:28:00"/>
    <x v="6"/>
    <x v="0"/>
    <s v="No"/>
    <n v="3"/>
    <s v="Yes"/>
    <n v="47.000000000058208"/>
    <s v="No"/>
    <x v="0"/>
    <n v="1.9583333333357587"/>
    <s v="Team3"/>
    <s v="Mid"/>
    <s v="Night"/>
  </r>
  <r>
    <s v="T05527"/>
    <s v="C2622"/>
    <x v="3"/>
    <x v="2"/>
    <d v="2026-01-20T02:25:00"/>
    <d v="2026-01-23T21:25:00"/>
    <x v="8"/>
    <x v="0"/>
    <s v="No"/>
    <n v="4"/>
    <s v="Yes"/>
    <n v="90.999999999941792"/>
    <s v="Yes"/>
    <x v="2"/>
    <n v="3.7916666666642413"/>
    <s v="Team5"/>
    <s v="Senior"/>
    <s v="Morning"/>
  </r>
  <r>
    <s v="T05528"/>
    <s v="C1291"/>
    <x v="2"/>
    <x v="0"/>
    <d v="2026-01-06T01:41:00"/>
    <d v="2026-01-06T11:41:00"/>
    <x v="43"/>
    <x v="0"/>
    <s v="No"/>
    <n v="4"/>
    <s v="Yes"/>
    <n v="9.9999999999417923"/>
    <s v="No"/>
    <x v="2"/>
    <n v="0.41666666666424135"/>
    <s v="Team1"/>
    <s v="Mid"/>
    <s v="Morning"/>
  </r>
  <r>
    <s v="T05529"/>
    <s v="C0111"/>
    <x v="4"/>
    <x v="0"/>
    <d v="2026-03-05T21:37:00"/>
    <d v="2026-03-07T19:37:00"/>
    <x v="28"/>
    <x v="0"/>
    <s v="No"/>
    <n v="5"/>
    <s v="Yes"/>
    <n v="46.000000000116415"/>
    <s v="No"/>
    <x v="1"/>
    <n v="1.9166666666715173"/>
    <s v="Team3"/>
    <s v="Mid"/>
    <s v="Night"/>
  </r>
  <r>
    <s v="T05530"/>
    <s v="C3334"/>
    <x v="2"/>
    <x v="1"/>
    <d v="2026-01-20T09:51:00"/>
    <d v="2026-01-22T13:51:00"/>
    <x v="34"/>
    <x v="1"/>
    <s v="No"/>
    <n v="3"/>
    <s v="No"/>
    <n v="51.999999999941792"/>
    <s v="Yes"/>
    <x v="2"/>
    <n v="2.1666666666642413"/>
    <s v="Team3"/>
    <s v="Senior"/>
    <s v="Night"/>
  </r>
  <r>
    <s v="T05531"/>
    <s v="C2462"/>
    <x v="3"/>
    <x v="0"/>
    <d v="2026-02-06T20:06:00"/>
    <d v="2026-02-08T12:06:00"/>
    <x v="42"/>
    <x v="0"/>
    <s v="No"/>
    <n v="3"/>
    <s v="Yes"/>
    <n v="39.999999999941792"/>
    <s v="No"/>
    <x v="0"/>
    <n v="1.6666666666642413"/>
    <s v="Team1"/>
    <s v="Senior"/>
    <s v="Evening"/>
  </r>
  <r>
    <s v="T05532"/>
    <s v="C2088"/>
    <x v="2"/>
    <x v="1"/>
    <d v="2026-03-15T08:45:00"/>
    <d v="2026-03-17T01:45:00"/>
    <x v="12"/>
    <x v="1"/>
    <s v="No"/>
    <n v="5"/>
    <s v="No"/>
    <n v="40.999999999883585"/>
    <s v="No"/>
    <x v="1"/>
    <n v="1.7083333333284827"/>
    <s v="Team1"/>
    <s v="Junior"/>
    <s v="Morning"/>
  </r>
  <r>
    <s v="T05533"/>
    <s v="C2800"/>
    <x v="3"/>
    <x v="0"/>
    <d v="2026-03-22T00:08:00"/>
    <d v="2026-03-23T03:08:00"/>
    <x v="16"/>
    <x v="0"/>
    <s v="No"/>
    <n v="4"/>
    <s v="Yes"/>
    <n v="27"/>
    <s v="No"/>
    <x v="1"/>
    <n v="1.125"/>
    <s v="Team3"/>
    <s v="Junior"/>
    <s v="Evening"/>
  </r>
  <r>
    <s v="T05534"/>
    <s v="C3460"/>
    <x v="3"/>
    <x v="1"/>
    <d v="2026-01-13T08:55:00"/>
    <d v="2026-01-13T21:55:00"/>
    <x v="44"/>
    <x v="0"/>
    <s v="Yes"/>
    <n v="5"/>
    <s v="Yes"/>
    <n v="12.999999999941792"/>
    <s v="No"/>
    <x v="2"/>
    <n v="0.54166666666424135"/>
    <s v="Team3"/>
    <s v="Senior"/>
    <s v="Evening"/>
  </r>
  <r>
    <s v="T05535"/>
    <s v="C3341"/>
    <x v="2"/>
    <x v="0"/>
    <d v="2026-02-15T09:12:00"/>
    <d v="2026-02-16T18:12:00"/>
    <x v="34"/>
    <x v="0"/>
    <s v="No"/>
    <n v="3"/>
    <s v="Yes"/>
    <n v="33"/>
    <s v="No"/>
    <x v="0"/>
    <n v="1.375"/>
    <s v="Team3"/>
    <s v="Senior"/>
    <s v="Night"/>
  </r>
  <r>
    <s v="T05536"/>
    <s v="C2023"/>
    <x v="1"/>
    <x v="0"/>
    <d v="2026-03-10T20:31:00"/>
    <d v="2026-03-12T02:31:00"/>
    <x v="3"/>
    <x v="0"/>
    <s v="No"/>
    <n v="4"/>
    <s v="Yes"/>
    <n v="30"/>
    <s v="No"/>
    <x v="1"/>
    <n v="1.25"/>
    <s v="Team5"/>
    <s v="Senior"/>
    <s v="Morning"/>
  </r>
  <r>
    <s v="T05537"/>
    <s v="C0856"/>
    <x v="0"/>
    <x v="2"/>
    <d v="2026-02-08T09:55:00"/>
    <d v="2026-02-09T00:55:00"/>
    <x v="11"/>
    <x v="0"/>
    <s v="No"/>
    <n v="4"/>
    <s v="Yes"/>
    <n v="15"/>
    <s v="No"/>
    <x v="0"/>
    <n v="0.625"/>
    <s v="Team3"/>
    <s v="Senior"/>
    <s v="Night"/>
  </r>
  <r>
    <s v="T05538"/>
    <s v="C0744"/>
    <x v="1"/>
    <x v="0"/>
    <d v="2026-01-27T02:36:00"/>
    <d v="2026-01-27T23:36:00"/>
    <x v="16"/>
    <x v="0"/>
    <s v="No"/>
    <n v="3"/>
    <s v="Yes"/>
    <n v="21"/>
    <s v="No"/>
    <x v="2"/>
    <n v="0.875"/>
    <s v="Team3"/>
    <s v="Junior"/>
    <s v="Evening"/>
  </r>
  <r>
    <s v="T05539"/>
    <s v="C4275"/>
    <x v="3"/>
    <x v="1"/>
    <d v="2026-01-12T02:52:00"/>
    <d v="2026-01-12T14:52:00"/>
    <x v="18"/>
    <x v="0"/>
    <s v="Yes"/>
    <n v="2"/>
    <s v="Yes"/>
    <n v="12"/>
    <s v="No"/>
    <x v="2"/>
    <n v="0.5"/>
    <s v="Team1"/>
    <s v="Mid"/>
    <s v="Morning"/>
  </r>
  <r>
    <s v="T05540"/>
    <s v="C1618"/>
    <x v="4"/>
    <x v="0"/>
    <d v="2026-03-16T18:29:00"/>
    <d v="2026-03-17T04:29:00"/>
    <x v="31"/>
    <x v="0"/>
    <s v="No"/>
    <n v="4"/>
    <s v="Yes"/>
    <n v="9.9999999999417923"/>
    <s v="No"/>
    <x v="1"/>
    <n v="0.41666666666424135"/>
    <s v="Team4"/>
    <s v="Senior"/>
    <s v="Evening"/>
  </r>
  <r>
    <s v="T05541"/>
    <s v="C1845"/>
    <x v="0"/>
    <x v="2"/>
    <d v="2026-03-03T02:50:00"/>
    <d v="2026-03-06T01:50:00"/>
    <x v="25"/>
    <x v="0"/>
    <s v="Yes"/>
    <n v="2"/>
    <s v="Yes"/>
    <n v="71.000000000058208"/>
    <s v="Yes"/>
    <x v="1"/>
    <n v="2.9583333333357587"/>
    <s v="Team4"/>
    <s v="Junior"/>
    <s v="Night"/>
  </r>
  <r>
    <s v="T05542"/>
    <s v="C4557"/>
    <x v="2"/>
    <x v="1"/>
    <d v="2026-02-24T16:55:00"/>
    <d v="2026-02-25T23:55:00"/>
    <x v="4"/>
    <x v="0"/>
    <s v="No"/>
    <n v="5"/>
    <s v="Yes"/>
    <n v="31.000000000116415"/>
    <s v="No"/>
    <x v="0"/>
    <n v="1.2916666666715173"/>
    <s v="Team5"/>
    <s v="Senior"/>
    <s v="Evening"/>
  </r>
  <r>
    <s v="T05543"/>
    <s v="C2771"/>
    <x v="4"/>
    <x v="2"/>
    <d v="2026-01-26T15:03:00"/>
    <d v="2026-01-29T10:03:00"/>
    <x v="48"/>
    <x v="0"/>
    <s v="No"/>
    <n v="4"/>
    <s v="Yes"/>
    <n v="66.999999999941792"/>
    <s v="Yes"/>
    <x v="2"/>
    <n v="2.7916666666642413"/>
    <s v="Team1"/>
    <s v="Mid"/>
    <s v="Morning"/>
  </r>
  <r>
    <s v="T05544"/>
    <s v="C3346"/>
    <x v="2"/>
    <x v="0"/>
    <d v="2026-01-01T23:02:00"/>
    <d v="2026-01-02T04:02:00"/>
    <x v="23"/>
    <x v="0"/>
    <s v="No"/>
    <n v="4"/>
    <s v="Yes"/>
    <n v="5.0000000000582077"/>
    <s v="No"/>
    <x v="2"/>
    <n v="0.20833333333575865"/>
    <s v="Team1"/>
    <s v="Junior"/>
    <s v="Morning"/>
  </r>
  <r>
    <s v="T05545"/>
    <s v="C4391"/>
    <x v="1"/>
    <x v="1"/>
    <d v="2026-03-23T16:47:00"/>
    <d v="2026-03-24T01:47:00"/>
    <x v="41"/>
    <x v="0"/>
    <s v="No"/>
    <n v="3"/>
    <s v="Yes"/>
    <n v="9"/>
    <s v="No"/>
    <x v="1"/>
    <n v="0.375"/>
    <s v="Team5"/>
    <s v="Senior"/>
    <s v="Night"/>
  </r>
  <r>
    <s v="T05546"/>
    <s v="C4981"/>
    <x v="4"/>
    <x v="1"/>
    <d v="2026-01-02T01:41:00"/>
    <d v="2026-01-02T23:41:00"/>
    <x v="23"/>
    <x v="0"/>
    <s v="No"/>
    <n v="5"/>
    <s v="Yes"/>
    <n v="21.999999999941792"/>
    <s v="No"/>
    <x v="2"/>
    <n v="0.91666666666424135"/>
    <s v="Team1"/>
    <s v="Junior"/>
    <s v="Morning"/>
  </r>
  <r>
    <s v="T05547"/>
    <s v="C1568"/>
    <x v="1"/>
    <x v="0"/>
    <d v="2026-03-11T16:18:00"/>
    <d v="2026-03-13T08:18:00"/>
    <x v="24"/>
    <x v="0"/>
    <s v="No"/>
    <n v="4"/>
    <s v="Yes"/>
    <n v="39.999999999941792"/>
    <s v="No"/>
    <x v="1"/>
    <n v="1.6666666666642413"/>
    <s v="Team4"/>
    <s v="Mid"/>
    <s v="Night"/>
  </r>
  <r>
    <s v="T05548"/>
    <s v="C4224"/>
    <x v="2"/>
    <x v="1"/>
    <d v="2026-01-11T08:49:00"/>
    <d v="2026-01-11T22:49:00"/>
    <x v="29"/>
    <x v="0"/>
    <s v="No"/>
    <n v="4"/>
    <s v="Yes"/>
    <n v="14.000000000058208"/>
    <s v="No"/>
    <x v="2"/>
    <n v="0.58333333333575865"/>
    <s v="Team3"/>
    <s v="Mid"/>
    <s v="Evening"/>
  </r>
  <r>
    <s v="T05549"/>
    <s v="C3275"/>
    <x v="4"/>
    <x v="2"/>
    <d v="2026-02-10T10:32:00"/>
    <d v="2026-02-11T08:32:00"/>
    <x v="16"/>
    <x v="0"/>
    <s v="No"/>
    <n v="4"/>
    <s v="Yes"/>
    <n v="22.000000000116415"/>
    <s v="No"/>
    <x v="0"/>
    <n v="0.91666666667151731"/>
    <s v="Team3"/>
    <s v="Junior"/>
    <s v="Evening"/>
  </r>
  <r>
    <s v="T05550"/>
    <s v="C2875"/>
    <x v="1"/>
    <x v="2"/>
    <d v="2026-03-22T17:09:00"/>
    <d v="2026-03-26T00:09:00"/>
    <x v="47"/>
    <x v="0"/>
    <s v="No"/>
    <n v="4"/>
    <s v="Yes"/>
    <n v="78.999999999941792"/>
    <s v="Yes"/>
    <x v="1"/>
    <n v="3.2916666666642413"/>
    <s v="Team4"/>
    <s v="Senior"/>
    <s v="Night"/>
  </r>
  <r>
    <s v="T05551"/>
    <s v="C2618"/>
    <x v="2"/>
    <x v="2"/>
    <d v="2026-01-11T09:58:00"/>
    <d v="2026-01-13T00:58:00"/>
    <x v="25"/>
    <x v="0"/>
    <s v="No"/>
    <n v="4"/>
    <s v="Yes"/>
    <n v="39"/>
    <s v="No"/>
    <x v="2"/>
    <n v="1.625"/>
    <s v="Team4"/>
    <s v="Junior"/>
    <s v="Night"/>
  </r>
  <r>
    <s v="T05552"/>
    <s v="C0693"/>
    <x v="4"/>
    <x v="0"/>
    <d v="2026-01-18T16:15:00"/>
    <d v="2026-01-18T21:15:00"/>
    <x v="19"/>
    <x v="0"/>
    <s v="No"/>
    <n v="4"/>
    <s v="Yes"/>
    <n v="4.9999999998835847"/>
    <s v="No"/>
    <x v="2"/>
    <n v="0.20833333332848269"/>
    <s v="Team5"/>
    <s v="Mid"/>
    <s v="Night"/>
  </r>
  <r>
    <s v="T05553"/>
    <s v="C0491"/>
    <x v="2"/>
    <x v="2"/>
    <d v="2026-03-27T04:48:00"/>
    <d v="2026-03-29T22:48:00"/>
    <x v="47"/>
    <x v="0"/>
    <s v="No"/>
    <n v="4"/>
    <s v="Yes"/>
    <n v="66"/>
    <s v="Yes"/>
    <x v="1"/>
    <n v="2.75"/>
    <s v="Team4"/>
    <s v="Senior"/>
    <s v="Night"/>
  </r>
  <r>
    <s v="T05554"/>
    <s v="C4434"/>
    <x v="1"/>
    <x v="0"/>
    <d v="2026-02-12T07:22:00"/>
    <d v="2026-02-13T18:22:00"/>
    <x v="22"/>
    <x v="0"/>
    <s v="No"/>
    <n v="4"/>
    <s v="Yes"/>
    <n v="35.000000000058208"/>
    <s v="No"/>
    <x v="0"/>
    <n v="1.4583333333357587"/>
    <s v="Team4"/>
    <s v="Junior"/>
    <s v="Morning"/>
  </r>
  <r>
    <s v="T05555"/>
    <s v="C0217"/>
    <x v="4"/>
    <x v="0"/>
    <d v="2026-02-10T00:23:00"/>
    <d v="2026-02-11T21:23:00"/>
    <x v="9"/>
    <x v="0"/>
    <s v="No"/>
    <n v="4"/>
    <s v="Yes"/>
    <n v="45"/>
    <s v="No"/>
    <x v="0"/>
    <n v="1.875"/>
    <s v="Team1"/>
    <s v="Junior"/>
    <s v="Night"/>
  </r>
  <r>
    <s v="T05556"/>
    <s v="C1579"/>
    <x v="1"/>
    <x v="2"/>
    <d v="2026-03-17T11:17:00"/>
    <d v="2026-03-18T01:17:00"/>
    <x v="16"/>
    <x v="0"/>
    <s v="No"/>
    <n v="4"/>
    <s v="Yes"/>
    <n v="14.000000000058208"/>
    <s v="No"/>
    <x v="1"/>
    <n v="0.58333333333575865"/>
    <s v="Team3"/>
    <s v="Junior"/>
    <s v="Evening"/>
  </r>
  <r>
    <s v="T05557"/>
    <s v="C3389"/>
    <x v="0"/>
    <x v="1"/>
    <d v="2026-03-03T18:07:00"/>
    <d v="2026-03-06T13:07:00"/>
    <x v="40"/>
    <x v="0"/>
    <s v="No"/>
    <n v="4"/>
    <s v="Yes"/>
    <n v="66.999999999941792"/>
    <s v="Yes"/>
    <x v="1"/>
    <n v="2.7916666666642413"/>
    <s v="Team4"/>
    <s v="Senior"/>
    <s v="Morning"/>
  </r>
  <r>
    <s v="T05558"/>
    <s v="C2358"/>
    <x v="0"/>
    <x v="2"/>
    <d v="2026-02-10T11:31:00"/>
    <d v="2026-02-14T00:31:00"/>
    <x v="43"/>
    <x v="0"/>
    <s v="No"/>
    <n v="4"/>
    <s v="Yes"/>
    <n v="84.999999999941792"/>
    <s v="Yes"/>
    <x v="0"/>
    <n v="3.5416666666642413"/>
    <s v="Team1"/>
    <s v="Mid"/>
    <s v="Morning"/>
  </r>
  <r>
    <s v="T05559"/>
    <s v="C2003"/>
    <x v="1"/>
    <x v="2"/>
    <d v="2026-03-04T15:11:00"/>
    <d v="2026-03-07T22:11:00"/>
    <x v="19"/>
    <x v="0"/>
    <s v="No"/>
    <n v="5"/>
    <s v="Yes"/>
    <n v="78.999999999941792"/>
    <s v="Yes"/>
    <x v="1"/>
    <n v="3.2916666666642413"/>
    <s v="Team5"/>
    <s v="Mid"/>
    <s v="Night"/>
  </r>
  <r>
    <s v="T05560"/>
    <s v="C4847"/>
    <x v="0"/>
    <x v="2"/>
    <d v="2026-01-03T06:23:00"/>
    <d v="2026-01-04T04:23:00"/>
    <x v="41"/>
    <x v="0"/>
    <s v="No"/>
    <n v="5"/>
    <s v="Yes"/>
    <n v="21.999999999941792"/>
    <s v="No"/>
    <x v="2"/>
    <n v="0.91666666666424135"/>
    <s v="Team5"/>
    <s v="Senior"/>
    <s v="Night"/>
  </r>
  <r>
    <s v="T05561"/>
    <s v="C1682"/>
    <x v="3"/>
    <x v="2"/>
    <d v="2026-01-03T04:32:00"/>
    <d v="2026-01-07T00:32:00"/>
    <x v="26"/>
    <x v="1"/>
    <s v="No"/>
    <n v="4"/>
    <s v="No"/>
    <n v="92.000000000058208"/>
    <s v="Yes"/>
    <x v="2"/>
    <n v="3.8333333333357587"/>
    <s v="Team5"/>
    <s v="Senior"/>
    <s v="Night"/>
  </r>
  <r>
    <s v="T05562"/>
    <s v="C1421"/>
    <x v="2"/>
    <x v="1"/>
    <d v="2026-02-06T17:29:00"/>
    <d v="2026-02-07T16:29:00"/>
    <x v="21"/>
    <x v="0"/>
    <s v="Yes"/>
    <n v="1"/>
    <s v="Yes"/>
    <n v="22.999999999883585"/>
    <s v="No"/>
    <x v="0"/>
    <n v="0.95833333332848269"/>
    <s v="Team4"/>
    <s v="Senior"/>
    <s v="Night"/>
  </r>
  <r>
    <s v="T05563"/>
    <s v="C1710"/>
    <x v="3"/>
    <x v="2"/>
    <d v="2026-02-23T17:09:00"/>
    <d v="2026-02-26T12:09:00"/>
    <x v="36"/>
    <x v="0"/>
    <s v="No"/>
    <n v="2"/>
    <s v="Yes"/>
    <n v="66.999999999941792"/>
    <s v="Yes"/>
    <x v="0"/>
    <n v="2.7916666666642413"/>
    <s v="Team1"/>
    <s v="Junior"/>
    <s v="Morning"/>
  </r>
  <r>
    <s v="T05564"/>
    <s v="C2128"/>
    <x v="0"/>
    <x v="2"/>
    <d v="2026-02-06T12:06:00"/>
    <d v="2026-02-08T07:06:00"/>
    <x v="18"/>
    <x v="0"/>
    <s v="No"/>
    <n v="5"/>
    <s v="Yes"/>
    <n v="42.999999999941792"/>
    <s v="No"/>
    <x v="0"/>
    <n v="1.7916666666642413"/>
    <s v="Team1"/>
    <s v="Mid"/>
    <s v="Morning"/>
  </r>
  <r>
    <s v="T05565"/>
    <s v="C2682"/>
    <x v="2"/>
    <x v="2"/>
    <d v="2026-01-28T09:01:00"/>
    <d v="2026-01-30T23:01:00"/>
    <x v="1"/>
    <x v="0"/>
    <s v="No"/>
    <n v="5"/>
    <s v="Yes"/>
    <n v="61.999999999883585"/>
    <s v="Yes"/>
    <x v="2"/>
    <n v="2.5833333333284827"/>
    <s v="Team4"/>
    <s v="Senior"/>
    <s v="Evening"/>
  </r>
  <r>
    <s v="T05566"/>
    <s v="C1753"/>
    <x v="3"/>
    <x v="2"/>
    <d v="2026-01-15T05:43:00"/>
    <d v="2026-01-18T12:43:00"/>
    <x v="23"/>
    <x v="2"/>
    <s v="No"/>
    <n v="3"/>
    <s v="No"/>
    <n v="79.000000000116415"/>
    <s v="Yes"/>
    <x v="2"/>
    <n v="3.2916666666715173"/>
    <s v="Team1"/>
    <s v="Junior"/>
    <s v="Morning"/>
  </r>
  <r>
    <s v="T05567"/>
    <s v="C4522"/>
    <x v="3"/>
    <x v="2"/>
    <d v="2026-01-07T05:13:00"/>
    <d v="2026-01-08T21:13:00"/>
    <x v="40"/>
    <x v="1"/>
    <s v="No"/>
    <n v="5"/>
    <s v="No"/>
    <n v="39.999999999941792"/>
    <s v="No"/>
    <x v="2"/>
    <n v="1.6666666666642413"/>
    <s v="Team4"/>
    <s v="Senior"/>
    <s v="Morning"/>
  </r>
  <r>
    <s v="T05568"/>
    <s v="C2757"/>
    <x v="4"/>
    <x v="2"/>
    <d v="2026-02-10T16:56:00"/>
    <d v="2026-02-12T00:56:00"/>
    <x v="16"/>
    <x v="0"/>
    <s v="No"/>
    <n v="5"/>
    <s v="Yes"/>
    <n v="32.000000000058208"/>
    <s v="No"/>
    <x v="0"/>
    <n v="1.3333333333357587"/>
    <s v="Team3"/>
    <s v="Junior"/>
    <s v="Evening"/>
  </r>
  <r>
    <s v="T05569"/>
    <s v="C0565"/>
    <x v="1"/>
    <x v="2"/>
    <d v="2026-02-09T01:18:00"/>
    <d v="2026-02-10T14:18:00"/>
    <x v="4"/>
    <x v="0"/>
    <s v="No"/>
    <n v="4"/>
    <s v="Yes"/>
    <n v="36.999999999941792"/>
    <s v="No"/>
    <x v="0"/>
    <n v="1.5416666666642413"/>
    <s v="Team5"/>
    <s v="Senior"/>
    <s v="Evening"/>
  </r>
  <r>
    <s v="T05570"/>
    <s v="C0969"/>
    <x v="4"/>
    <x v="1"/>
    <d v="2026-01-03T03:40:00"/>
    <d v="2026-01-05T05:40:00"/>
    <x v="46"/>
    <x v="0"/>
    <s v="No"/>
    <n v="5"/>
    <s v="Yes"/>
    <n v="49.999999999883585"/>
    <s v="Yes"/>
    <x v="2"/>
    <n v="2.0833333333284827"/>
    <s v="Team5"/>
    <s v="Senior"/>
    <s v="Evening"/>
  </r>
  <r>
    <s v="T05571"/>
    <s v="C4106"/>
    <x v="0"/>
    <x v="2"/>
    <d v="2026-01-28T11:51:00"/>
    <d v="2026-01-30T14:51:00"/>
    <x v="1"/>
    <x v="0"/>
    <s v="No"/>
    <n v="4"/>
    <s v="Yes"/>
    <n v="51"/>
    <s v="Yes"/>
    <x v="2"/>
    <n v="2.125"/>
    <s v="Team4"/>
    <s v="Senior"/>
    <s v="Evening"/>
  </r>
  <r>
    <s v="T05572"/>
    <s v="C0597"/>
    <x v="3"/>
    <x v="1"/>
    <d v="2026-02-24T01:30:00"/>
    <d v="2026-02-25T02:30:00"/>
    <x v="45"/>
    <x v="0"/>
    <s v="No"/>
    <n v="4"/>
    <s v="Yes"/>
    <n v="24.999999999941792"/>
    <s v="No"/>
    <x v="0"/>
    <n v="1.0416666666642413"/>
    <s v="Team4"/>
    <s v="Mid"/>
    <s v="Morning"/>
  </r>
  <r>
    <s v="T05573"/>
    <s v="C4479"/>
    <x v="3"/>
    <x v="2"/>
    <d v="2026-01-20T22:28:00"/>
    <d v="2026-01-21T19:28:00"/>
    <x v="4"/>
    <x v="0"/>
    <s v="No"/>
    <n v="3"/>
    <s v="Yes"/>
    <n v="21"/>
    <s v="No"/>
    <x v="2"/>
    <n v="0.875"/>
    <s v="Team5"/>
    <s v="Senior"/>
    <s v="Evening"/>
  </r>
  <r>
    <s v="T05574"/>
    <s v="C2258"/>
    <x v="0"/>
    <x v="1"/>
    <d v="2026-03-01T03:13:00"/>
    <d v="2026-03-01T17:13:00"/>
    <x v="6"/>
    <x v="0"/>
    <s v="Yes"/>
    <n v="3"/>
    <s v="Yes"/>
    <n v="14.000000000058208"/>
    <s v="No"/>
    <x v="1"/>
    <n v="0.58333333333575865"/>
    <s v="Team3"/>
    <s v="Mid"/>
    <s v="Night"/>
  </r>
  <r>
    <s v="T05575"/>
    <s v="C4153"/>
    <x v="0"/>
    <x v="1"/>
    <d v="2026-02-03T11:56:00"/>
    <d v="2026-02-06T00:56:00"/>
    <x v="46"/>
    <x v="0"/>
    <s v="No"/>
    <n v="3"/>
    <s v="Yes"/>
    <n v="61.000000000116415"/>
    <s v="Yes"/>
    <x v="0"/>
    <n v="2.5416666666715173"/>
    <s v="Team5"/>
    <s v="Senior"/>
    <s v="Evening"/>
  </r>
  <r>
    <s v="T05576"/>
    <s v="C1292"/>
    <x v="0"/>
    <x v="1"/>
    <d v="2026-02-08T03:59:00"/>
    <d v="2026-02-08T22:59:00"/>
    <x v="8"/>
    <x v="0"/>
    <s v="No"/>
    <n v="5"/>
    <s v="Yes"/>
    <n v="18.999999999941792"/>
    <s v="No"/>
    <x v="0"/>
    <n v="0.79166666666424135"/>
    <s v="Team5"/>
    <s v="Senior"/>
    <s v="Morning"/>
  </r>
  <r>
    <s v="T05577"/>
    <s v="C2131"/>
    <x v="0"/>
    <x v="0"/>
    <d v="2026-03-25T21:18:00"/>
    <d v="2026-03-27T01:18:00"/>
    <x v="49"/>
    <x v="0"/>
    <s v="No"/>
    <n v="4"/>
    <s v="Yes"/>
    <n v="28.000000000116415"/>
    <s v="No"/>
    <x v="1"/>
    <n v="1.1666666666715173"/>
    <s v="Team5"/>
    <s v="Mid"/>
    <s v="Evening"/>
  </r>
  <r>
    <s v="T05578"/>
    <s v="C2221"/>
    <x v="1"/>
    <x v="1"/>
    <d v="2026-01-17T21:39:00"/>
    <d v="2026-01-18T14:39:00"/>
    <x v="42"/>
    <x v="0"/>
    <s v="No"/>
    <n v="5"/>
    <s v="Yes"/>
    <n v="17.000000000058208"/>
    <s v="No"/>
    <x v="2"/>
    <n v="0.70833333333575865"/>
    <s v="Team1"/>
    <s v="Senior"/>
    <s v="Evening"/>
  </r>
  <r>
    <s v="T05579"/>
    <s v="C2181"/>
    <x v="2"/>
    <x v="2"/>
    <d v="2026-02-02T02:32:00"/>
    <d v="2026-02-02T15:32:00"/>
    <x v="12"/>
    <x v="0"/>
    <s v="No"/>
    <n v="3"/>
    <s v="Yes"/>
    <n v="12.999999999941792"/>
    <s v="No"/>
    <x v="0"/>
    <n v="0.54166666666424135"/>
    <s v="Team1"/>
    <s v="Junior"/>
    <s v="Morning"/>
  </r>
  <r>
    <s v="T05580"/>
    <s v="C3004"/>
    <x v="0"/>
    <x v="1"/>
    <d v="2026-03-23T21:39:00"/>
    <d v="2026-03-26T00:39:00"/>
    <x v="12"/>
    <x v="0"/>
    <s v="No"/>
    <n v="4"/>
    <s v="Yes"/>
    <n v="51"/>
    <s v="Yes"/>
    <x v="1"/>
    <n v="2.125"/>
    <s v="Team1"/>
    <s v="Junior"/>
    <s v="Morning"/>
  </r>
  <r>
    <s v="T05581"/>
    <s v="C1824"/>
    <x v="4"/>
    <x v="2"/>
    <d v="2026-03-16T13:06:00"/>
    <d v="2026-03-18T12:06:00"/>
    <x v="1"/>
    <x v="0"/>
    <s v="No"/>
    <n v="4"/>
    <s v="Yes"/>
    <n v="47.000000000058208"/>
    <s v="No"/>
    <x v="1"/>
    <n v="1.9583333333357587"/>
    <s v="Team4"/>
    <s v="Senior"/>
    <s v="Evening"/>
  </r>
  <r>
    <s v="T05582"/>
    <s v="C4480"/>
    <x v="2"/>
    <x v="2"/>
    <d v="2026-03-02T14:07:00"/>
    <d v="2026-03-03T23:07:00"/>
    <x v="31"/>
    <x v="0"/>
    <s v="No"/>
    <n v="3"/>
    <s v="Yes"/>
    <n v="33"/>
    <s v="No"/>
    <x v="1"/>
    <n v="1.375"/>
    <s v="Team4"/>
    <s v="Senior"/>
    <s v="Evening"/>
  </r>
  <r>
    <s v="T05583"/>
    <s v="C0708"/>
    <x v="1"/>
    <x v="1"/>
    <d v="2026-02-18T03:39:00"/>
    <d v="2026-02-20T09:39:00"/>
    <x v="49"/>
    <x v="0"/>
    <s v="Yes"/>
    <n v="3"/>
    <s v="Yes"/>
    <n v="54"/>
    <s v="Yes"/>
    <x v="0"/>
    <n v="2.25"/>
    <s v="Team5"/>
    <s v="Mid"/>
    <s v="Evening"/>
  </r>
  <r>
    <s v="T05584"/>
    <s v="C1394"/>
    <x v="0"/>
    <x v="1"/>
    <d v="2026-03-27T03:58:00"/>
    <d v="2026-03-29T10:58:00"/>
    <x v="22"/>
    <x v="0"/>
    <s v="No"/>
    <n v="3"/>
    <s v="Yes"/>
    <n v="54.999999999941792"/>
    <s v="Yes"/>
    <x v="1"/>
    <n v="2.2916666666642413"/>
    <s v="Team4"/>
    <s v="Junior"/>
    <s v="Morning"/>
  </r>
  <r>
    <s v="T05585"/>
    <s v="C4671"/>
    <x v="1"/>
    <x v="0"/>
    <d v="2026-01-21T16:54:00"/>
    <d v="2026-01-23T08:54:00"/>
    <x v="0"/>
    <x v="0"/>
    <s v="No"/>
    <n v="4"/>
    <s v="Yes"/>
    <n v="39.999999999941792"/>
    <s v="No"/>
    <x v="2"/>
    <n v="1.6666666666642413"/>
    <s v="Team1"/>
    <s v="Senior"/>
    <s v="Morning"/>
  </r>
  <r>
    <s v="T05586"/>
    <s v="C1605"/>
    <x v="1"/>
    <x v="2"/>
    <d v="2026-01-12T21:18:00"/>
    <d v="2026-01-16T16:18:00"/>
    <x v="5"/>
    <x v="0"/>
    <s v="No"/>
    <n v="4"/>
    <s v="Yes"/>
    <n v="91.000000000116415"/>
    <s v="Yes"/>
    <x v="2"/>
    <n v="3.7916666666715173"/>
    <s v="Team1"/>
    <s v="Senior"/>
    <s v="Evening"/>
  </r>
  <r>
    <s v="T05587"/>
    <s v="C4724"/>
    <x v="1"/>
    <x v="0"/>
    <d v="2026-01-25T22:58:00"/>
    <d v="2026-01-26T07:58:00"/>
    <x v="16"/>
    <x v="0"/>
    <s v="No"/>
    <n v="4"/>
    <s v="Yes"/>
    <n v="9"/>
    <s v="No"/>
    <x v="2"/>
    <n v="0.375"/>
    <s v="Team3"/>
    <s v="Junior"/>
    <s v="Evening"/>
  </r>
  <r>
    <s v="T05588"/>
    <s v="C3099"/>
    <x v="3"/>
    <x v="1"/>
    <d v="2026-03-20T11:21:00"/>
    <d v="2026-03-21T13:21:00"/>
    <x v="35"/>
    <x v="0"/>
    <s v="No"/>
    <n v="3"/>
    <s v="Yes"/>
    <n v="26.000000000058208"/>
    <s v="No"/>
    <x v="1"/>
    <n v="1.0833333333357587"/>
    <s v="Team1"/>
    <s v="Senior"/>
    <s v="Night"/>
  </r>
  <r>
    <s v="T05589"/>
    <s v="C0928"/>
    <x v="3"/>
    <x v="0"/>
    <d v="2026-01-04T06:36:00"/>
    <d v="2026-01-05T14:36:00"/>
    <x v="21"/>
    <x v="0"/>
    <s v="No"/>
    <n v="4"/>
    <s v="Yes"/>
    <n v="31.999999999883585"/>
    <s v="No"/>
    <x v="2"/>
    <n v="1.3333333333284827"/>
    <s v="Team4"/>
    <s v="Senior"/>
    <s v="Night"/>
  </r>
  <r>
    <s v="T05590"/>
    <s v="C1257"/>
    <x v="3"/>
    <x v="2"/>
    <d v="2026-01-23T07:15:00"/>
    <d v="2026-01-26T03:15:00"/>
    <x v="39"/>
    <x v="0"/>
    <s v="No"/>
    <n v="3"/>
    <s v="Yes"/>
    <n v="67.999999999883585"/>
    <s v="Yes"/>
    <x v="2"/>
    <n v="2.8333333333284827"/>
    <s v="Team5"/>
    <s v="Junior"/>
    <s v="Evening"/>
  </r>
  <r>
    <s v="T05591"/>
    <s v="C0819"/>
    <x v="4"/>
    <x v="0"/>
    <d v="2026-02-24T00:50:00"/>
    <d v="2026-02-24T21:50:00"/>
    <x v="19"/>
    <x v="0"/>
    <s v="No"/>
    <n v="4"/>
    <s v="Yes"/>
    <n v="21"/>
    <s v="No"/>
    <x v="0"/>
    <n v="0.875"/>
    <s v="Team5"/>
    <s v="Mid"/>
    <s v="Night"/>
  </r>
  <r>
    <s v="T05592"/>
    <s v="C4147"/>
    <x v="2"/>
    <x v="2"/>
    <d v="2026-01-14T17:59:00"/>
    <d v="2026-01-15T00:59:00"/>
    <x v="17"/>
    <x v="0"/>
    <s v="No"/>
    <n v="5"/>
    <s v="Yes"/>
    <n v="7.0000000001164153"/>
    <s v="No"/>
    <x v="2"/>
    <n v="0.29166666667151731"/>
    <s v="Team2"/>
    <s v="Junior"/>
    <s v="Night"/>
  </r>
  <r>
    <s v="T05593"/>
    <s v="C4949"/>
    <x v="0"/>
    <x v="0"/>
    <d v="2026-01-15T02:33:00"/>
    <d v="2026-01-15T15:33:00"/>
    <x v="23"/>
    <x v="2"/>
    <s v="No"/>
    <n v="4"/>
    <s v="No"/>
    <n v="13.000000000116415"/>
    <s v="No"/>
    <x v="2"/>
    <n v="0.54166666667151731"/>
    <s v="Team1"/>
    <s v="Junior"/>
    <s v="Morning"/>
  </r>
  <r>
    <s v="T05594"/>
    <s v="C1703"/>
    <x v="3"/>
    <x v="2"/>
    <d v="2026-01-02T09:08:00"/>
    <d v="2026-01-06T00:08:00"/>
    <x v="4"/>
    <x v="0"/>
    <s v="No"/>
    <n v="4"/>
    <s v="Yes"/>
    <n v="87"/>
    <s v="Yes"/>
    <x v="2"/>
    <n v="3.625"/>
    <s v="Team5"/>
    <s v="Senior"/>
    <s v="Evening"/>
  </r>
  <r>
    <s v="T05595"/>
    <s v="C1057"/>
    <x v="0"/>
    <x v="2"/>
    <d v="2026-01-10T06:23:00"/>
    <d v="2026-01-13T21:23:00"/>
    <x v="46"/>
    <x v="0"/>
    <s v="No"/>
    <n v="3"/>
    <s v="Yes"/>
    <n v="87"/>
    <s v="Yes"/>
    <x v="2"/>
    <n v="3.625"/>
    <s v="Team5"/>
    <s v="Senior"/>
    <s v="Evening"/>
  </r>
  <r>
    <s v="T05596"/>
    <s v="C3832"/>
    <x v="3"/>
    <x v="2"/>
    <d v="2026-02-03T04:58:00"/>
    <d v="2026-02-03T16:58:00"/>
    <x v="25"/>
    <x v="1"/>
    <s v="No"/>
    <n v="4"/>
    <s v="No"/>
    <n v="12"/>
    <s v="No"/>
    <x v="0"/>
    <n v="0.5"/>
    <s v="Team4"/>
    <s v="Junior"/>
    <s v="Night"/>
  </r>
  <r>
    <s v="T05597"/>
    <s v="C1918"/>
    <x v="2"/>
    <x v="2"/>
    <d v="2026-01-30T11:37:00"/>
    <d v="2026-02-03T08:37:00"/>
    <x v="29"/>
    <x v="2"/>
    <s v="No"/>
    <n v="3"/>
    <s v="No"/>
    <n v="93"/>
    <s v="Yes"/>
    <x v="2"/>
    <n v="3.875"/>
    <s v="Team3"/>
    <s v="Mid"/>
    <s v="Evening"/>
  </r>
  <r>
    <s v="T05598"/>
    <s v="C1508"/>
    <x v="0"/>
    <x v="0"/>
    <d v="2026-01-27T14:03:00"/>
    <d v="2026-01-28T05:03:00"/>
    <x v="43"/>
    <x v="0"/>
    <s v="No"/>
    <n v="4"/>
    <s v="Yes"/>
    <n v="15"/>
    <s v="No"/>
    <x v="2"/>
    <n v="0.625"/>
    <s v="Team1"/>
    <s v="Mid"/>
    <s v="Morning"/>
  </r>
  <r>
    <s v="T05599"/>
    <s v="C1283"/>
    <x v="2"/>
    <x v="2"/>
    <d v="2026-02-12T20:07:00"/>
    <d v="2026-02-16T11:07:00"/>
    <x v="39"/>
    <x v="0"/>
    <s v="No"/>
    <n v="4"/>
    <s v="Yes"/>
    <n v="87"/>
    <s v="Yes"/>
    <x v="0"/>
    <n v="3.625"/>
    <s v="Team5"/>
    <s v="Junior"/>
    <s v="Evening"/>
  </r>
  <r>
    <s v="T05600"/>
    <s v="C0729"/>
    <x v="3"/>
    <x v="2"/>
    <d v="2026-01-02T13:42:00"/>
    <d v="2026-01-05T08:42:00"/>
    <x v="39"/>
    <x v="0"/>
    <s v="No"/>
    <n v="5"/>
    <s v="Yes"/>
    <n v="67.000000000116415"/>
    <s v="Yes"/>
    <x v="2"/>
    <n v="2.7916666666715173"/>
    <s v="Team5"/>
    <s v="Junior"/>
    <s v="Evening"/>
  </r>
  <r>
    <s v="T05601"/>
    <s v="C2796"/>
    <x v="4"/>
    <x v="2"/>
    <d v="2026-03-15T18:48:00"/>
    <d v="2026-03-17T04:48:00"/>
    <x v="17"/>
    <x v="0"/>
    <s v="No"/>
    <n v="3"/>
    <s v="Yes"/>
    <n v="33.999999999941792"/>
    <s v="No"/>
    <x v="1"/>
    <n v="1.4166666666642413"/>
    <s v="Team2"/>
    <s v="Junior"/>
    <s v="Night"/>
  </r>
  <r>
    <s v="T05602"/>
    <s v="C3123"/>
    <x v="3"/>
    <x v="2"/>
    <d v="2026-03-27T11:37:00"/>
    <d v="2026-03-29T16:37:00"/>
    <x v="1"/>
    <x v="0"/>
    <s v="No"/>
    <n v="4"/>
    <s v="Yes"/>
    <n v="53.000000000058208"/>
    <s v="Yes"/>
    <x v="1"/>
    <n v="2.2083333333357587"/>
    <s v="Team4"/>
    <s v="Senior"/>
    <s v="Evening"/>
  </r>
  <r>
    <s v="T05603"/>
    <s v="C3481"/>
    <x v="4"/>
    <x v="0"/>
    <d v="2026-01-26T10:49:00"/>
    <d v="2026-01-27T09:49:00"/>
    <x v="0"/>
    <x v="0"/>
    <s v="No"/>
    <n v="5"/>
    <s v="Yes"/>
    <n v="23.000000000058208"/>
    <s v="No"/>
    <x v="2"/>
    <n v="0.95833333333575865"/>
    <s v="Team1"/>
    <s v="Senior"/>
    <s v="Morning"/>
  </r>
  <r>
    <s v="T05604"/>
    <s v="C0060"/>
    <x v="3"/>
    <x v="1"/>
    <d v="2026-03-18T01:32:00"/>
    <d v="2026-03-20T04:32:00"/>
    <x v="13"/>
    <x v="0"/>
    <s v="No"/>
    <n v="5"/>
    <s v="Yes"/>
    <n v="51"/>
    <s v="Yes"/>
    <x v="1"/>
    <n v="2.125"/>
    <s v="Team5"/>
    <s v="Junior"/>
    <s v="Evening"/>
  </r>
  <r>
    <s v="T05605"/>
    <s v="C1120"/>
    <x v="3"/>
    <x v="0"/>
    <d v="2026-02-27T10:40:00"/>
    <d v="2026-02-28T20:40:00"/>
    <x v="1"/>
    <x v="1"/>
    <s v="No"/>
    <n v="4"/>
    <s v="No"/>
    <n v="33.999999999941792"/>
    <s v="No"/>
    <x v="0"/>
    <n v="1.4166666666642413"/>
    <s v="Team4"/>
    <s v="Senior"/>
    <s v="Evening"/>
  </r>
  <r>
    <s v="T05606"/>
    <s v="C4246"/>
    <x v="1"/>
    <x v="0"/>
    <d v="2026-03-15T16:53:00"/>
    <d v="2026-03-16T23:53:00"/>
    <x v="46"/>
    <x v="0"/>
    <s v="No"/>
    <n v="4"/>
    <s v="Yes"/>
    <n v="30.999999999941792"/>
    <s v="No"/>
    <x v="1"/>
    <n v="1.2916666666642413"/>
    <s v="Team5"/>
    <s v="Senior"/>
    <s v="Evening"/>
  </r>
  <r>
    <s v="T05607"/>
    <s v="C0308"/>
    <x v="2"/>
    <x v="1"/>
    <d v="2026-01-19T04:05:00"/>
    <d v="2026-01-20T05:05:00"/>
    <x v="21"/>
    <x v="0"/>
    <s v="No"/>
    <n v="5"/>
    <s v="Yes"/>
    <n v="24.999999999941792"/>
    <s v="No"/>
    <x v="2"/>
    <n v="1.0416666666642413"/>
    <s v="Team4"/>
    <s v="Senior"/>
    <s v="Night"/>
  </r>
  <r>
    <s v="T05608"/>
    <s v="C0904"/>
    <x v="0"/>
    <x v="1"/>
    <d v="2026-02-10T21:10:00"/>
    <d v="2026-02-13T01:10:00"/>
    <x v="46"/>
    <x v="0"/>
    <s v="Yes"/>
    <n v="4"/>
    <s v="Yes"/>
    <n v="51.999999999941792"/>
    <s v="Yes"/>
    <x v="0"/>
    <n v="2.1666666666642413"/>
    <s v="Team5"/>
    <s v="Senior"/>
    <s v="Evening"/>
  </r>
  <r>
    <s v="T05609"/>
    <s v="C2092"/>
    <x v="4"/>
    <x v="1"/>
    <d v="2026-02-21T14:45:00"/>
    <d v="2026-02-24T08:45:00"/>
    <x v="13"/>
    <x v="1"/>
    <s v="No"/>
    <n v="4"/>
    <s v="No"/>
    <n v="66"/>
    <s v="Yes"/>
    <x v="0"/>
    <n v="2.75"/>
    <s v="Team5"/>
    <s v="Junior"/>
    <s v="Evening"/>
  </r>
  <r>
    <s v="T05610"/>
    <s v="C4855"/>
    <x v="0"/>
    <x v="0"/>
    <d v="2026-03-07T05:52:00"/>
    <d v="2026-03-08T01:52:00"/>
    <x v="8"/>
    <x v="1"/>
    <s v="No"/>
    <n v="2"/>
    <s v="No"/>
    <n v="20.000000000058208"/>
    <s v="No"/>
    <x v="1"/>
    <n v="0.83333333333575865"/>
    <s v="Team5"/>
    <s v="Senior"/>
    <s v="Morning"/>
  </r>
  <r>
    <s v="T05611"/>
    <s v="C0242"/>
    <x v="0"/>
    <x v="0"/>
    <d v="2026-02-21T21:48:00"/>
    <d v="2026-02-22T06:48:00"/>
    <x v="20"/>
    <x v="0"/>
    <s v="No"/>
    <n v="5"/>
    <s v="Yes"/>
    <n v="9"/>
    <s v="No"/>
    <x v="0"/>
    <n v="0.375"/>
    <s v="Team4"/>
    <s v="Junior"/>
    <s v="Evening"/>
  </r>
  <r>
    <s v="T05612"/>
    <s v="C3466"/>
    <x v="3"/>
    <x v="2"/>
    <d v="2026-01-04T00:50:00"/>
    <d v="2026-01-05T05:50:00"/>
    <x v="13"/>
    <x v="0"/>
    <s v="No"/>
    <n v="2"/>
    <s v="Yes"/>
    <n v="29.000000000058208"/>
    <s v="No"/>
    <x v="2"/>
    <n v="1.2083333333357587"/>
    <s v="Team5"/>
    <s v="Junior"/>
    <s v="Evening"/>
  </r>
  <r>
    <s v="T05613"/>
    <s v="C3320"/>
    <x v="4"/>
    <x v="0"/>
    <d v="2026-03-22T11:01:00"/>
    <d v="2026-03-24T09:01:00"/>
    <x v="49"/>
    <x v="1"/>
    <s v="No"/>
    <n v="3"/>
    <s v="No"/>
    <n v="46.000000000116415"/>
    <s v="No"/>
    <x v="1"/>
    <n v="1.9166666666715173"/>
    <s v="Team5"/>
    <s v="Mid"/>
    <s v="Evening"/>
  </r>
  <r>
    <s v="T05614"/>
    <s v="C0040"/>
    <x v="0"/>
    <x v="1"/>
    <d v="2026-01-16T09:43:00"/>
    <d v="2026-01-18T18:43:00"/>
    <x v="41"/>
    <x v="0"/>
    <s v="No"/>
    <n v="4"/>
    <s v="Yes"/>
    <n v="57"/>
    <s v="Yes"/>
    <x v="2"/>
    <n v="2.375"/>
    <s v="Team5"/>
    <s v="Senior"/>
    <s v="Night"/>
  </r>
  <r>
    <s v="T05615"/>
    <s v="C2335"/>
    <x v="2"/>
    <x v="0"/>
    <d v="2026-03-03T02:37:00"/>
    <d v="2026-03-03T15:37:00"/>
    <x v="13"/>
    <x v="0"/>
    <s v="No"/>
    <n v="5"/>
    <s v="Yes"/>
    <n v="12.999999999941792"/>
    <s v="No"/>
    <x v="1"/>
    <n v="0.54166666666424135"/>
    <s v="Team5"/>
    <s v="Junior"/>
    <s v="Evening"/>
  </r>
  <r>
    <s v="T05616"/>
    <s v="C1927"/>
    <x v="2"/>
    <x v="1"/>
    <d v="2026-01-27T12:28:00"/>
    <d v="2026-01-29T21:28:00"/>
    <x v="39"/>
    <x v="0"/>
    <s v="No"/>
    <n v="5"/>
    <s v="Yes"/>
    <n v="57"/>
    <s v="Yes"/>
    <x v="2"/>
    <n v="2.375"/>
    <s v="Team5"/>
    <s v="Junior"/>
    <s v="Evening"/>
  </r>
  <r>
    <s v="T05617"/>
    <s v="C4880"/>
    <x v="0"/>
    <x v="2"/>
    <d v="2026-03-13T02:38:00"/>
    <d v="2026-03-16T14:38:00"/>
    <x v="44"/>
    <x v="0"/>
    <s v="No"/>
    <n v="5"/>
    <s v="Yes"/>
    <n v="84"/>
    <s v="Yes"/>
    <x v="1"/>
    <n v="3.5"/>
    <s v="Team3"/>
    <s v="Senior"/>
    <s v="Evening"/>
  </r>
  <r>
    <s v="T05618"/>
    <s v="C4897"/>
    <x v="3"/>
    <x v="2"/>
    <d v="2026-02-14T18:47:00"/>
    <d v="2026-02-18T12:47:00"/>
    <x v="20"/>
    <x v="0"/>
    <s v="No"/>
    <n v="5"/>
    <s v="Yes"/>
    <n v="90"/>
    <s v="Yes"/>
    <x v="0"/>
    <n v="3.75"/>
    <s v="Team4"/>
    <s v="Junior"/>
    <s v="Evening"/>
  </r>
  <r>
    <s v="T05619"/>
    <s v="C0867"/>
    <x v="1"/>
    <x v="0"/>
    <d v="2026-01-24T13:11:00"/>
    <d v="2026-01-25T13:11:00"/>
    <x v="28"/>
    <x v="0"/>
    <s v="Yes"/>
    <n v="3"/>
    <s v="Yes"/>
    <n v="24"/>
    <s v="No"/>
    <x v="2"/>
    <n v="1"/>
    <s v="Team3"/>
    <s v="Mid"/>
    <s v="Night"/>
  </r>
  <r>
    <s v="T05620"/>
    <s v="C2404"/>
    <x v="2"/>
    <x v="0"/>
    <d v="2026-03-17T21:07:00"/>
    <d v="2026-03-18T05:07:00"/>
    <x v="34"/>
    <x v="0"/>
    <s v="No"/>
    <n v="2"/>
    <s v="Yes"/>
    <n v="7.9999999998835847"/>
    <s v="No"/>
    <x v="1"/>
    <n v="0.33333333332848269"/>
    <s v="Team3"/>
    <s v="Senior"/>
    <s v="Night"/>
  </r>
  <r>
    <s v="T05621"/>
    <s v="C2716"/>
    <x v="1"/>
    <x v="1"/>
    <d v="2026-01-20T21:09:00"/>
    <d v="2026-01-21T19:09:00"/>
    <x v="19"/>
    <x v="0"/>
    <s v="No"/>
    <n v="4"/>
    <s v="Yes"/>
    <n v="22.000000000116415"/>
    <s v="No"/>
    <x v="2"/>
    <n v="0.91666666667151731"/>
    <s v="Team5"/>
    <s v="Mid"/>
    <s v="Night"/>
  </r>
  <r>
    <s v="T05622"/>
    <s v="C1331"/>
    <x v="4"/>
    <x v="1"/>
    <d v="2026-01-02T04:44:00"/>
    <d v="2026-01-04T06:44:00"/>
    <x v="20"/>
    <x v="0"/>
    <s v="No"/>
    <n v="4"/>
    <s v="Yes"/>
    <n v="49.999999999883585"/>
    <s v="Yes"/>
    <x v="2"/>
    <n v="2.0833333333284827"/>
    <s v="Team4"/>
    <s v="Junior"/>
    <s v="Evening"/>
  </r>
  <r>
    <s v="T05623"/>
    <s v="C2184"/>
    <x v="3"/>
    <x v="2"/>
    <d v="2026-01-29T20:30:00"/>
    <d v="2026-02-02T13:30:00"/>
    <x v="26"/>
    <x v="0"/>
    <s v="No"/>
    <n v="3"/>
    <s v="Yes"/>
    <n v="89.000000000058208"/>
    <s v="Yes"/>
    <x v="2"/>
    <n v="3.7083333333357587"/>
    <s v="Team5"/>
    <s v="Senior"/>
    <s v="Night"/>
  </r>
  <r>
    <s v="T05624"/>
    <s v="C3716"/>
    <x v="3"/>
    <x v="2"/>
    <d v="2026-01-15T02:17:00"/>
    <d v="2026-01-18T04:17:00"/>
    <x v="4"/>
    <x v="1"/>
    <s v="No"/>
    <n v="4"/>
    <s v="No"/>
    <n v="74.000000000058208"/>
    <s v="Yes"/>
    <x v="2"/>
    <n v="3.0833333333357587"/>
    <s v="Team5"/>
    <s v="Senior"/>
    <s v="Evening"/>
  </r>
  <r>
    <s v="T05625"/>
    <s v="C3371"/>
    <x v="2"/>
    <x v="1"/>
    <d v="2026-02-01T08:40:00"/>
    <d v="2026-02-04T01:40:00"/>
    <x v="12"/>
    <x v="0"/>
    <s v="No"/>
    <n v="3"/>
    <s v="Yes"/>
    <n v="65.000000000058208"/>
    <s v="Yes"/>
    <x v="0"/>
    <n v="2.7083333333357587"/>
    <s v="Team1"/>
    <s v="Junior"/>
    <s v="Morning"/>
  </r>
  <r>
    <s v="T05626"/>
    <s v="C3142"/>
    <x v="4"/>
    <x v="0"/>
    <d v="2026-01-11T10:17:00"/>
    <d v="2026-01-12T23:17:00"/>
    <x v="47"/>
    <x v="0"/>
    <s v="No"/>
    <n v="4"/>
    <s v="Yes"/>
    <n v="36.999999999941792"/>
    <s v="No"/>
    <x v="2"/>
    <n v="1.5416666666642413"/>
    <s v="Team4"/>
    <s v="Senior"/>
    <s v="Night"/>
  </r>
  <r>
    <s v="T05627"/>
    <s v="C1625"/>
    <x v="3"/>
    <x v="2"/>
    <d v="2026-03-26T03:45:00"/>
    <d v="2026-03-28T00:45:00"/>
    <x v="35"/>
    <x v="0"/>
    <s v="No"/>
    <n v="4"/>
    <s v="Yes"/>
    <n v="45"/>
    <s v="No"/>
    <x v="1"/>
    <n v="1.875"/>
    <s v="Team1"/>
    <s v="Senior"/>
    <s v="Night"/>
  </r>
  <r>
    <s v="T05628"/>
    <s v="C0972"/>
    <x v="0"/>
    <x v="1"/>
    <d v="2026-03-29T02:28:00"/>
    <d v="2026-03-29T23:28:00"/>
    <x v="40"/>
    <x v="0"/>
    <s v="Yes"/>
    <n v="3"/>
    <s v="Yes"/>
    <n v="21"/>
    <s v="No"/>
    <x v="1"/>
    <n v="0.875"/>
    <s v="Team4"/>
    <s v="Senior"/>
    <s v="Morning"/>
  </r>
  <r>
    <s v="T05629"/>
    <s v="C3240"/>
    <x v="0"/>
    <x v="2"/>
    <d v="2026-01-12T23:28:00"/>
    <d v="2026-01-14T21:28:00"/>
    <x v="27"/>
    <x v="2"/>
    <s v="No"/>
    <n v="3"/>
    <s v="No"/>
    <n v="45.999999999941792"/>
    <s v="No"/>
    <x v="2"/>
    <n v="1.9166666666642413"/>
    <s v="Team1"/>
    <s v="Junior"/>
    <s v="Morning"/>
  </r>
  <r>
    <s v="T05630"/>
    <s v="C4959"/>
    <x v="4"/>
    <x v="1"/>
    <d v="2026-02-13T11:16:00"/>
    <d v="2026-02-15T08:16:00"/>
    <x v="34"/>
    <x v="0"/>
    <s v="No"/>
    <n v="3"/>
    <s v="Yes"/>
    <n v="45"/>
    <s v="No"/>
    <x v="0"/>
    <n v="1.875"/>
    <s v="Team3"/>
    <s v="Senior"/>
    <s v="Night"/>
  </r>
  <r>
    <s v="T05631"/>
    <s v="C0530"/>
    <x v="2"/>
    <x v="0"/>
    <d v="2026-03-14T23:11:00"/>
    <d v="2026-03-16T18:11:00"/>
    <x v="39"/>
    <x v="0"/>
    <s v="No"/>
    <n v="4"/>
    <s v="Yes"/>
    <n v="43.000000000116415"/>
    <s v="No"/>
    <x v="1"/>
    <n v="1.7916666666715173"/>
    <s v="Team5"/>
    <s v="Junior"/>
    <s v="Evening"/>
  </r>
  <r>
    <s v="T05632"/>
    <s v="C1661"/>
    <x v="2"/>
    <x v="1"/>
    <d v="2026-01-30T08:02:00"/>
    <d v="2026-01-31T05:02:00"/>
    <x v="24"/>
    <x v="0"/>
    <s v="Yes"/>
    <n v="2"/>
    <s v="Yes"/>
    <n v="21"/>
    <s v="No"/>
    <x v="2"/>
    <n v="0.875"/>
    <s v="Team4"/>
    <s v="Mid"/>
    <s v="Night"/>
  </r>
  <r>
    <s v="T05633"/>
    <s v="C1052"/>
    <x v="1"/>
    <x v="1"/>
    <d v="2026-01-12T02:59:00"/>
    <d v="2026-01-14T12:59:00"/>
    <x v="44"/>
    <x v="0"/>
    <s v="No"/>
    <n v="4"/>
    <s v="Yes"/>
    <n v="58.000000000116415"/>
    <s v="Yes"/>
    <x v="2"/>
    <n v="2.4166666666715173"/>
    <s v="Team3"/>
    <s v="Senior"/>
    <s v="Evening"/>
  </r>
  <r>
    <s v="T05634"/>
    <s v="C2489"/>
    <x v="4"/>
    <x v="1"/>
    <d v="2026-03-01T10:47:00"/>
    <d v="2026-03-02T14:47:00"/>
    <x v="5"/>
    <x v="0"/>
    <s v="No"/>
    <n v="4"/>
    <s v="Yes"/>
    <n v="27.999999999941792"/>
    <s v="No"/>
    <x v="1"/>
    <n v="1.1666666666642413"/>
    <s v="Team1"/>
    <s v="Senior"/>
    <s v="Evening"/>
  </r>
  <r>
    <s v="T05635"/>
    <s v="C1469"/>
    <x v="1"/>
    <x v="1"/>
    <d v="2026-03-20T07:46:00"/>
    <d v="2026-03-20T22:46:00"/>
    <x v="45"/>
    <x v="0"/>
    <s v="Yes"/>
    <n v="3"/>
    <s v="Yes"/>
    <n v="15"/>
    <s v="No"/>
    <x v="1"/>
    <n v="0.625"/>
    <s v="Team4"/>
    <s v="Mid"/>
    <s v="Morning"/>
  </r>
  <r>
    <s v="T05636"/>
    <s v="C0098"/>
    <x v="3"/>
    <x v="2"/>
    <d v="2026-01-28T15:06:00"/>
    <d v="2026-01-30T13:06:00"/>
    <x v="12"/>
    <x v="0"/>
    <s v="No"/>
    <n v="4"/>
    <s v="Yes"/>
    <n v="45.999999999941792"/>
    <s v="No"/>
    <x v="2"/>
    <n v="1.9166666666642413"/>
    <s v="Team1"/>
    <s v="Junior"/>
    <s v="Morning"/>
  </r>
  <r>
    <s v="T05637"/>
    <s v="C2120"/>
    <x v="0"/>
    <x v="2"/>
    <d v="2026-02-02T22:51:00"/>
    <d v="2026-02-04T16:51:00"/>
    <x v="34"/>
    <x v="0"/>
    <s v="No"/>
    <n v="3"/>
    <s v="Yes"/>
    <n v="42"/>
    <s v="No"/>
    <x v="0"/>
    <n v="1.75"/>
    <s v="Team3"/>
    <s v="Senior"/>
    <s v="Night"/>
  </r>
  <r>
    <s v="T05638"/>
    <s v="C4062"/>
    <x v="2"/>
    <x v="0"/>
    <d v="2026-02-01T10:34:00"/>
    <d v="2026-02-01T14:34:00"/>
    <x v="16"/>
    <x v="0"/>
    <s v="No"/>
    <n v="5"/>
    <s v="Yes"/>
    <n v="3.9999999999417923"/>
    <s v="No"/>
    <x v="0"/>
    <n v="0.16666666666424135"/>
    <s v="Team3"/>
    <s v="Junior"/>
    <s v="Evening"/>
  </r>
  <r>
    <s v="T05639"/>
    <s v="C0674"/>
    <x v="2"/>
    <x v="1"/>
    <d v="2026-01-18T21:40:00"/>
    <d v="2026-01-20T06:40:00"/>
    <x v="5"/>
    <x v="1"/>
    <s v="Yes"/>
    <n v="3"/>
    <s v="No"/>
    <n v="33"/>
    <s v="No"/>
    <x v="2"/>
    <n v="1.375"/>
    <s v="Team1"/>
    <s v="Senior"/>
    <s v="Evening"/>
  </r>
  <r>
    <s v="T05640"/>
    <s v="C0031"/>
    <x v="2"/>
    <x v="1"/>
    <d v="2026-01-31T15:02:00"/>
    <d v="2026-02-01T17:02:00"/>
    <x v="35"/>
    <x v="0"/>
    <s v="No"/>
    <n v="3"/>
    <s v="Yes"/>
    <n v="26.000000000058208"/>
    <s v="No"/>
    <x v="2"/>
    <n v="1.0833333333357587"/>
    <s v="Team1"/>
    <s v="Senior"/>
    <s v="Night"/>
  </r>
  <r>
    <s v="T05641"/>
    <s v="C2878"/>
    <x v="4"/>
    <x v="1"/>
    <d v="2026-03-15T04:45:00"/>
    <d v="2026-03-16T13:45:00"/>
    <x v="1"/>
    <x v="0"/>
    <s v="No"/>
    <n v="4"/>
    <s v="Yes"/>
    <n v="33"/>
    <s v="No"/>
    <x v="1"/>
    <n v="1.375"/>
    <s v="Team4"/>
    <s v="Senior"/>
    <s v="Evening"/>
  </r>
  <r>
    <s v="T05642"/>
    <s v="C4757"/>
    <x v="0"/>
    <x v="0"/>
    <d v="2026-02-27T12:21:00"/>
    <d v="2026-02-28T01:21:00"/>
    <x v="12"/>
    <x v="0"/>
    <s v="No"/>
    <n v="5"/>
    <s v="Yes"/>
    <n v="13.000000000116415"/>
    <s v="No"/>
    <x v="0"/>
    <n v="0.54166666667151731"/>
    <s v="Team1"/>
    <s v="Junior"/>
    <s v="Morning"/>
  </r>
  <r>
    <s v="T05643"/>
    <s v="C2814"/>
    <x v="2"/>
    <x v="1"/>
    <d v="2026-03-05T00:14:00"/>
    <d v="2026-03-07T07:14:00"/>
    <x v="41"/>
    <x v="0"/>
    <s v="No"/>
    <n v="5"/>
    <s v="Yes"/>
    <n v="54.999999999941792"/>
    <s v="Yes"/>
    <x v="1"/>
    <n v="2.2916666666642413"/>
    <s v="Team5"/>
    <s v="Senior"/>
    <s v="Night"/>
  </r>
  <r>
    <s v="T05644"/>
    <s v="C4392"/>
    <x v="1"/>
    <x v="0"/>
    <d v="2026-02-13T03:00:00"/>
    <d v="2026-02-13T06:00:00"/>
    <x v="39"/>
    <x v="0"/>
    <s v="No"/>
    <n v="4"/>
    <s v="Yes"/>
    <n v="3"/>
    <s v="No"/>
    <x v="0"/>
    <n v="0.125"/>
    <s v="Team5"/>
    <s v="Junior"/>
    <s v="Evening"/>
  </r>
  <r>
    <s v="T05645"/>
    <s v="C0043"/>
    <x v="3"/>
    <x v="1"/>
    <d v="2026-01-12T05:14:00"/>
    <d v="2026-01-14T22:14:00"/>
    <x v="42"/>
    <x v="0"/>
    <s v="No"/>
    <n v="3"/>
    <s v="Yes"/>
    <n v="65.000000000058208"/>
    <s v="Yes"/>
    <x v="2"/>
    <n v="2.7083333333357587"/>
    <s v="Team1"/>
    <s v="Senior"/>
    <s v="Evening"/>
  </r>
  <r>
    <s v="T05646"/>
    <s v="C2511"/>
    <x v="0"/>
    <x v="2"/>
    <d v="2026-02-28T22:13:00"/>
    <d v="2026-03-03T03:13:00"/>
    <x v="4"/>
    <x v="0"/>
    <s v="No"/>
    <n v="3"/>
    <s v="Yes"/>
    <n v="53.000000000058208"/>
    <s v="Yes"/>
    <x v="0"/>
    <n v="2.2083333333357587"/>
    <s v="Team5"/>
    <s v="Senior"/>
    <s v="Evening"/>
  </r>
  <r>
    <s v="T05647"/>
    <s v="C3755"/>
    <x v="3"/>
    <x v="0"/>
    <d v="2026-02-15T17:30:00"/>
    <d v="2026-02-16T14:30:00"/>
    <x v="46"/>
    <x v="0"/>
    <s v="No"/>
    <n v="5"/>
    <s v="Yes"/>
    <n v="21"/>
    <s v="No"/>
    <x v="0"/>
    <n v="0.875"/>
    <s v="Team5"/>
    <s v="Senior"/>
    <s v="Evening"/>
  </r>
  <r>
    <s v="T05648"/>
    <s v="C1652"/>
    <x v="4"/>
    <x v="0"/>
    <d v="2026-02-19T16:34:00"/>
    <d v="2026-02-20T08:34:00"/>
    <x v="21"/>
    <x v="0"/>
    <s v="No"/>
    <n v="5"/>
    <s v="Yes"/>
    <n v="15.999999999941792"/>
    <s v="No"/>
    <x v="0"/>
    <n v="0.66666666666424135"/>
    <s v="Team4"/>
    <s v="Senior"/>
    <s v="Night"/>
  </r>
  <r>
    <s v="T05649"/>
    <s v="C2057"/>
    <x v="1"/>
    <x v="0"/>
    <d v="2026-03-14T18:44:00"/>
    <d v="2026-03-16T03:44:00"/>
    <x v="14"/>
    <x v="0"/>
    <s v="No"/>
    <n v="4"/>
    <s v="Yes"/>
    <n v="33"/>
    <s v="No"/>
    <x v="1"/>
    <n v="1.375"/>
    <s v="Team4"/>
    <s v="Senior"/>
    <s v="Night"/>
  </r>
  <r>
    <s v="T05650"/>
    <s v="C2235"/>
    <x v="4"/>
    <x v="1"/>
    <d v="2026-02-18T14:39:00"/>
    <d v="2026-02-19T12:39:00"/>
    <x v="29"/>
    <x v="0"/>
    <s v="No"/>
    <n v="3"/>
    <s v="Yes"/>
    <n v="21.999999999941792"/>
    <s v="No"/>
    <x v="0"/>
    <n v="0.91666666666424135"/>
    <s v="Team3"/>
    <s v="Mid"/>
    <s v="Evening"/>
  </r>
  <r>
    <s v="T05651"/>
    <s v="C4721"/>
    <x v="2"/>
    <x v="0"/>
    <d v="2026-02-26T02:39:00"/>
    <d v="2026-02-27T06:39:00"/>
    <x v="41"/>
    <x v="0"/>
    <s v="No"/>
    <n v="4"/>
    <s v="Yes"/>
    <n v="27.999999999941792"/>
    <s v="No"/>
    <x v="0"/>
    <n v="1.1666666666642413"/>
    <s v="Team5"/>
    <s v="Senior"/>
    <s v="Night"/>
  </r>
  <r>
    <s v="T05652"/>
    <s v="C1948"/>
    <x v="3"/>
    <x v="0"/>
    <d v="2026-01-03T00:17:00"/>
    <d v="2026-01-03T19:17:00"/>
    <x v="16"/>
    <x v="0"/>
    <s v="Yes"/>
    <n v="1"/>
    <s v="Yes"/>
    <n v="18.999999999941792"/>
    <s v="No"/>
    <x v="2"/>
    <n v="0.79166666666424135"/>
    <s v="Team3"/>
    <s v="Junior"/>
    <s v="Evening"/>
  </r>
  <r>
    <s v="T05653"/>
    <s v="C4966"/>
    <x v="0"/>
    <x v="2"/>
    <d v="2026-02-28T20:40:00"/>
    <d v="2026-03-04T00:40:00"/>
    <x v="31"/>
    <x v="0"/>
    <s v="No"/>
    <n v="5"/>
    <s v="Yes"/>
    <n v="76.000000000116415"/>
    <s v="Yes"/>
    <x v="0"/>
    <n v="3.1666666666715173"/>
    <s v="Team4"/>
    <s v="Senior"/>
    <s v="Evening"/>
  </r>
  <r>
    <s v="T05654"/>
    <s v="C4121"/>
    <x v="3"/>
    <x v="2"/>
    <d v="2026-01-07T10:00:00"/>
    <d v="2026-01-08T16:00:00"/>
    <x v="1"/>
    <x v="0"/>
    <s v="No"/>
    <n v="4"/>
    <s v="Yes"/>
    <n v="30"/>
    <s v="No"/>
    <x v="2"/>
    <n v="1.25"/>
    <s v="Team4"/>
    <s v="Senior"/>
    <s v="Evening"/>
  </r>
  <r>
    <s v="T05655"/>
    <s v="C1874"/>
    <x v="4"/>
    <x v="0"/>
    <d v="2026-03-01T14:15:00"/>
    <d v="2026-03-01T18:15:00"/>
    <x v="5"/>
    <x v="0"/>
    <s v="Yes"/>
    <n v="3"/>
    <s v="Yes"/>
    <n v="3.9999999999417923"/>
    <s v="No"/>
    <x v="1"/>
    <n v="0.16666666666424135"/>
    <s v="Team1"/>
    <s v="Senior"/>
    <s v="Evening"/>
  </r>
  <r>
    <s v="T05656"/>
    <s v="C1174"/>
    <x v="1"/>
    <x v="0"/>
    <d v="2026-02-25T22:55:00"/>
    <d v="2026-02-26T19:55:00"/>
    <x v="41"/>
    <x v="1"/>
    <s v="No"/>
    <n v="4"/>
    <s v="No"/>
    <n v="21"/>
    <s v="No"/>
    <x v="0"/>
    <n v="0.875"/>
    <s v="Team5"/>
    <s v="Senior"/>
    <s v="Night"/>
  </r>
  <r>
    <s v="T05657"/>
    <s v="C1636"/>
    <x v="3"/>
    <x v="2"/>
    <d v="2026-02-23T10:36:00"/>
    <d v="2026-02-24T18:36:00"/>
    <x v="0"/>
    <x v="0"/>
    <s v="No"/>
    <n v="3"/>
    <s v="Yes"/>
    <n v="32.000000000058208"/>
    <s v="No"/>
    <x v="0"/>
    <n v="1.3333333333357587"/>
    <s v="Team1"/>
    <s v="Senior"/>
    <s v="Morning"/>
  </r>
  <r>
    <s v="T05658"/>
    <s v="C3427"/>
    <x v="2"/>
    <x v="2"/>
    <d v="2026-02-24T14:02:00"/>
    <d v="2026-02-28T12:02:00"/>
    <x v="7"/>
    <x v="0"/>
    <s v="No"/>
    <n v="3"/>
    <s v="Yes"/>
    <n v="93.999999999941792"/>
    <s v="Yes"/>
    <x v="0"/>
    <n v="3.9166666666642413"/>
    <s v="Team2"/>
    <s v="Junior"/>
    <s v="Night"/>
  </r>
  <r>
    <s v="T05659"/>
    <s v="C0771"/>
    <x v="2"/>
    <x v="2"/>
    <d v="2026-02-02T06:19:00"/>
    <d v="2026-02-04T08:19:00"/>
    <x v="1"/>
    <x v="0"/>
    <s v="No"/>
    <n v="4"/>
    <s v="Yes"/>
    <n v="50.000000000058208"/>
    <s v="Yes"/>
    <x v="0"/>
    <n v="2.0833333333357587"/>
    <s v="Team4"/>
    <s v="Senior"/>
    <s v="Evening"/>
  </r>
  <r>
    <s v="T05660"/>
    <s v="C3088"/>
    <x v="4"/>
    <x v="0"/>
    <d v="2026-03-23T04:11:00"/>
    <d v="2026-03-24T09:11:00"/>
    <x v="5"/>
    <x v="0"/>
    <s v="Yes"/>
    <n v="5"/>
    <s v="Yes"/>
    <n v="29.000000000058208"/>
    <s v="No"/>
    <x v="1"/>
    <n v="1.2083333333357587"/>
    <s v="Team1"/>
    <s v="Senior"/>
    <s v="Evening"/>
  </r>
  <r>
    <s v="T05661"/>
    <s v="C3093"/>
    <x v="1"/>
    <x v="2"/>
    <d v="2026-03-21T10:21:00"/>
    <d v="2026-03-25T04:21:00"/>
    <x v="38"/>
    <x v="0"/>
    <s v="No"/>
    <n v="5"/>
    <s v="Yes"/>
    <n v="90"/>
    <s v="Yes"/>
    <x v="1"/>
    <n v="3.75"/>
    <s v="Team5"/>
    <s v="Senior"/>
    <s v="Evening"/>
  </r>
  <r>
    <s v="T05662"/>
    <s v="C2926"/>
    <x v="0"/>
    <x v="2"/>
    <d v="2026-02-13T12:00:00"/>
    <d v="2026-02-16T09:00:00"/>
    <x v="37"/>
    <x v="0"/>
    <s v="No"/>
    <n v="5"/>
    <s v="Yes"/>
    <n v="69"/>
    <s v="Yes"/>
    <x v="0"/>
    <n v="2.875"/>
    <s v="Team5"/>
    <s v="Junior"/>
    <s v="Evening"/>
  </r>
  <r>
    <s v="T05663"/>
    <s v="C4230"/>
    <x v="1"/>
    <x v="1"/>
    <d v="2026-03-28T13:11:00"/>
    <d v="2026-03-28T20:11:00"/>
    <x v="12"/>
    <x v="0"/>
    <s v="No"/>
    <n v="4"/>
    <s v="Yes"/>
    <n v="6.9999999999417923"/>
    <s v="No"/>
    <x v="1"/>
    <n v="0.29166666666424135"/>
    <s v="Team1"/>
    <s v="Junior"/>
    <s v="Morning"/>
  </r>
  <r>
    <s v="T05664"/>
    <s v="C3681"/>
    <x v="1"/>
    <x v="0"/>
    <d v="2026-01-07T05:48:00"/>
    <d v="2026-01-07T09:48:00"/>
    <x v="24"/>
    <x v="0"/>
    <s v="No"/>
    <n v="3"/>
    <s v="Yes"/>
    <n v="3.9999999999417923"/>
    <s v="No"/>
    <x v="2"/>
    <n v="0.16666666666424135"/>
    <s v="Team4"/>
    <s v="Mid"/>
    <s v="Night"/>
  </r>
  <r>
    <s v="T05665"/>
    <s v="C4109"/>
    <x v="0"/>
    <x v="1"/>
    <d v="2026-02-05T10:34:00"/>
    <d v="2026-02-08T09:34:00"/>
    <x v="10"/>
    <x v="0"/>
    <s v="No"/>
    <n v="4"/>
    <s v="Yes"/>
    <n v="70.999999999883585"/>
    <s v="Yes"/>
    <x v="0"/>
    <n v="2.9583333333284827"/>
    <s v="Team1"/>
    <s v="Senior"/>
    <s v="Night"/>
  </r>
  <r>
    <s v="T05666"/>
    <s v="C2413"/>
    <x v="1"/>
    <x v="0"/>
    <d v="2026-01-15T23:08:00"/>
    <d v="2026-01-16T02:08:00"/>
    <x v="16"/>
    <x v="0"/>
    <s v="No"/>
    <n v="4"/>
    <s v="Yes"/>
    <n v="3"/>
    <s v="No"/>
    <x v="2"/>
    <n v="0.125"/>
    <s v="Team3"/>
    <s v="Junior"/>
    <s v="Evening"/>
  </r>
  <r>
    <s v="T05667"/>
    <s v="C0220"/>
    <x v="1"/>
    <x v="0"/>
    <d v="2026-02-14T21:03:00"/>
    <d v="2026-02-15T15:03:00"/>
    <x v="45"/>
    <x v="0"/>
    <s v="No"/>
    <n v="5"/>
    <s v="Yes"/>
    <n v="18"/>
    <s v="No"/>
    <x v="0"/>
    <n v="0.75"/>
    <s v="Team4"/>
    <s v="Mid"/>
    <s v="Morning"/>
  </r>
  <r>
    <s v="T05668"/>
    <s v="C2210"/>
    <x v="2"/>
    <x v="1"/>
    <d v="2026-02-22T10:57:00"/>
    <d v="2026-02-24T09:57:00"/>
    <x v="42"/>
    <x v="0"/>
    <s v="No"/>
    <n v="4"/>
    <s v="Yes"/>
    <n v="46.999999999883585"/>
    <s v="No"/>
    <x v="0"/>
    <n v="1.9583333333284827"/>
    <s v="Team1"/>
    <s v="Senior"/>
    <s v="Evening"/>
  </r>
  <r>
    <s v="T05669"/>
    <s v="C1130"/>
    <x v="3"/>
    <x v="2"/>
    <d v="2026-03-20T08:16:00"/>
    <d v="2026-03-24T07:16:00"/>
    <x v="34"/>
    <x v="0"/>
    <s v="No"/>
    <n v="5"/>
    <s v="Yes"/>
    <n v="94.999999999883585"/>
    <s v="Yes"/>
    <x v="1"/>
    <n v="3.9583333333284827"/>
    <s v="Team3"/>
    <s v="Senior"/>
    <s v="Night"/>
  </r>
  <r>
    <s v="T05670"/>
    <s v="C0678"/>
    <x v="2"/>
    <x v="2"/>
    <d v="2026-03-03T03:52:00"/>
    <d v="2026-03-03T18:52:00"/>
    <x v="36"/>
    <x v="0"/>
    <s v="No"/>
    <n v="4"/>
    <s v="Yes"/>
    <n v="15"/>
    <s v="No"/>
    <x v="1"/>
    <n v="0.625"/>
    <s v="Team1"/>
    <s v="Junior"/>
    <s v="Morning"/>
  </r>
  <r>
    <s v="T05671"/>
    <s v="C4718"/>
    <x v="3"/>
    <x v="0"/>
    <d v="2026-01-18T02:16:00"/>
    <d v="2026-01-19T16:16:00"/>
    <x v="13"/>
    <x v="0"/>
    <s v="No"/>
    <n v="5"/>
    <s v="Yes"/>
    <n v="37.999999999883585"/>
    <s v="No"/>
    <x v="2"/>
    <n v="1.5833333333284827"/>
    <s v="Team5"/>
    <s v="Junior"/>
    <s v="Evening"/>
  </r>
  <r>
    <s v="T05672"/>
    <s v="C2977"/>
    <x v="2"/>
    <x v="2"/>
    <d v="2026-01-22T11:50:00"/>
    <d v="2026-01-25T23:50:00"/>
    <x v="43"/>
    <x v="0"/>
    <s v="No"/>
    <n v="4"/>
    <s v="Yes"/>
    <n v="84"/>
    <s v="Yes"/>
    <x v="2"/>
    <n v="3.5"/>
    <s v="Team1"/>
    <s v="Mid"/>
    <s v="Morning"/>
  </r>
  <r>
    <s v="T05673"/>
    <s v="C0424"/>
    <x v="2"/>
    <x v="0"/>
    <d v="2026-01-07T11:08:00"/>
    <d v="2026-01-09T10:08:00"/>
    <x v="45"/>
    <x v="0"/>
    <s v="No"/>
    <n v="5"/>
    <s v="Yes"/>
    <n v="47.000000000058208"/>
    <s v="No"/>
    <x v="2"/>
    <n v="1.9583333333357587"/>
    <s v="Team4"/>
    <s v="Mid"/>
    <s v="Morning"/>
  </r>
  <r>
    <s v="T05674"/>
    <s v="C3085"/>
    <x v="0"/>
    <x v="1"/>
    <d v="2026-01-13T15:43:00"/>
    <d v="2026-01-15T09:43:00"/>
    <x v="24"/>
    <x v="0"/>
    <s v="No"/>
    <n v="3"/>
    <s v="Yes"/>
    <n v="42"/>
    <s v="No"/>
    <x v="2"/>
    <n v="1.75"/>
    <s v="Team4"/>
    <s v="Mid"/>
    <s v="Night"/>
  </r>
  <r>
    <s v="T05675"/>
    <s v="C0979"/>
    <x v="2"/>
    <x v="2"/>
    <d v="2026-02-23T06:06:00"/>
    <d v="2026-02-24T12:06:00"/>
    <x v="37"/>
    <x v="0"/>
    <s v="No"/>
    <n v="4"/>
    <s v="Yes"/>
    <n v="30"/>
    <s v="No"/>
    <x v="0"/>
    <n v="1.25"/>
    <s v="Team5"/>
    <s v="Junior"/>
    <s v="Evening"/>
  </r>
  <r>
    <s v="T05676"/>
    <s v="C0177"/>
    <x v="4"/>
    <x v="0"/>
    <d v="2026-01-20T00:41:00"/>
    <d v="2026-01-21T12:41:00"/>
    <x v="42"/>
    <x v="0"/>
    <s v="No"/>
    <n v="4"/>
    <s v="Yes"/>
    <n v="36"/>
    <s v="No"/>
    <x v="2"/>
    <n v="1.5"/>
    <s v="Team1"/>
    <s v="Senior"/>
    <s v="Evening"/>
  </r>
  <r>
    <s v="T05677"/>
    <s v="C0069"/>
    <x v="2"/>
    <x v="1"/>
    <d v="2026-01-10T19:11:00"/>
    <d v="2026-01-11T21:11:00"/>
    <x v="12"/>
    <x v="0"/>
    <s v="Yes"/>
    <n v="4"/>
    <s v="Yes"/>
    <n v="26.000000000058208"/>
    <s v="No"/>
    <x v="2"/>
    <n v="1.0833333333357587"/>
    <s v="Team1"/>
    <s v="Junior"/>
    <s v="Morning"/>
  </r>
  <r>
    <s v="T05678"/>
    <s v="C0821"/>
    <x v="4"/>
    <x v="0"/>
    <d v="2026-01-16T07:37:00"/>
    <d v="2026-01-16T21:37:00"/>
    <x v="27"/>
    <x v="0"/>
    <s v="No"/>
    <n v="3"/>
    <s v="Yes"/>
    <n v="13.999999999883585"/>
    <s v="No"/>
    <x v="2"/>
    <n v="0.58333333332848269"/>
    <s v="Team1"/>
    <s v="Junior"/>
    <s v="Morning"/>
  </r>
  <r>
    <s v="T05679"/>
    <s v="C1338"/>
    <x v="3"/>
    <x v="1"/>
    <d v="2026-02-19T19:47:00"/>
    <d v="2026-02-20T09:47:00"/>
    <x v="21"/>
    <x v="2"/>
    <s v="No"/>
    <n v="4"/>
    <s v="No"/>
    <n v="13.999999999883585"/>
    <s v="No"/>
    <x v="0"/>
    <n v="0.58333333332848269"/>
    <s v="Team4"/>
    <s v="Senior"/>
    <s v="Night"/>
  </r>
  <r>
    <s v="T05680"/>
    <s v="C1714"/>
    <x v="2"/>
    <x v="0"/>
    <d v="2026-03-16T05:46:00"/>
    <d v="2026-03-17T09:46:00"/>
    <x v="30"/>
    <x v="0"/>
    <s v="No"/>
    <n v="3"/>
    <s v="Yes"/>
    <n v="28.000000000116415"/>
    <s v="No"/>
    <x v="1"/>
    <n v="1.1666666666715173"/>
    <s v="Team4"/>
    <s v="Mid"/>
    <s v="Night"/>
  </r>
  <r>
    <s v="T05681"/>
    <s v="C0602"/>
    <x v="4"/>
    <x v="2"/>
    <d v="2026-01-05T00:52:00"/>
    <d v="2026-01-06T12:52:00"/>
    <x v="2"/>
    <x v="2"/>
    <s v="No"/>
    <n v="5"/>
    <s v="No"/>
    <n v="36"/>
    <s v="No"/>
    <x v="2"/>
    <n v="1.5"/>
    <s v="Team3"/>
    <s v="Senior"/>
    <s v="Evening"/>
  </r>
  <r>
    <s v="T05682"/>
    <s v="C1277"/>
    <x v="4"/>
    <x v="0"/>
    <d v="2026-02-16T04:15:00"/>
    <d v="2026-02-16T21:15:00"/>
    <x v="45"/>
    <x v="0"/>
    <s v="No"/>
    <n v="4"/>
    <s v="Yes"/>
    <n v="16.999999999883585"/>
    <s v="No"/>
    <x v="0"/>
    <n v="0.70833333332848269"/>
    <s v="Team4"/>
    <s v="Mid"/>
    <s v="Morning"/>
  </r>
  <r>
    <s v="T05683"/>
    <s v="C3081"/>
    <x v="4"/>
    <x v="1"/>
    <d v="2026-01-24T02:37:00"/>
    <d v="2026-01-26T16:37:00"/>
    <x v="14"/>
    <x v="0"/>
    <s v="No"/>
    <n v="3"/>
    <s v="Yes"/>
    <n v="62.000000000058208"/>
    <s v="Yes"/>
    <x v="2"/>
    <n v="2.5833333333357587"/>
    <s v="Team4"/>
    <s v="Senior"/>
    <s v="Night"/>
  </r>
  <r>
    <s v="T05684"/>
    <s v="C4679"/>
    <x v="2"/>
    <x v="2"/>
    <d v="2026-01-22T13:39:00"/>
    <d v="2026-01-26T01:39:00"/>
    <x v="0"/>
    <x v="0"/>
    <s v="No"/>
    <n v="4"/>
    <s v="Yes"/>
    <n v="84"/>
    <s v="Yes"/>
    <x v="2"/>
    <n v="3.5"/>
    <s v="Team1"/>
    <s v="Senior"/>
    <s v="Morning"/>
  </r>
  <r>
    <s v="T05685"/>
    <s v="C2438"/>
    <x v="2"/>
    <x v="1"/>
    <d v="2026-01-08T08:50:00"/>
    <d v="2026-01-10T23:50:00"/>
    <x v="11"/>
    <x v="0"/>
    <s v="No"/>
    <n v="4"/>
    <s v="Yes"/>
    <n v="63"/>
    <s v="Yes"/>
    <x v="2"/>
    <n v="2.625"/>
    <s v="Team3"/>
    <s v="Senior"/>
    <s v="Night"/>
  </r>
  <r>
    <s v="T05686"/>
    <s v="C3031"/>
    <x v="3"/>
    <x v="0"/>
    <d v="2026-02-19T16:50:00"/>
    <d v="2026-02-20T10:50:00"/>
    <x v="24"/>
    <x v="1"/>
    <s v="No"/>
    <n v="4"/>
    <s v="No"/>
    <n v="18"/>
    <s v="No"/>
    <x v="0"/>
    <n v="0.75"/>
    <s v="Team4"/>
    <s v="Mid"/>
    <s v="Night"/>
  </r>
  <r>
    <s v="T05687"/>
    <s v="C0960"/>
    <x v="0"/>
    <x v="2"/>
    <d v="2026-01-17T13:07:00"/>
    <d v="2026-01-21T11:07:00"/>
    <x v="0"/>
    <x v="0"/>
    <s v="No"/>
    <n v="5"/>
    <s v="Yes"/>
    <n v="93.999999999941792"/>
    <s v="Yes"/>
    <x v="2"/>
    <n v="3.9166666666642413"/>
    <s v="Team1"/>
    <s v="Senior"/>
    <s v="Morning"/>
  </r>
  <r>
    <s v="T05688"/>
    <s v="C1663"/>
    <x v="4"/>
    <x v="1"/>
    <d v="2026-03-22T20:21:00"/>
    <d v="2026-03-23T22:21:00"/>
    <x v="43"/>
    <x v="0"/>
    <s v="No"/>
    <n v="3"/>
    <s v="Yes"/>
    <n v="26.000000000058208"/>
    <s v="No"/>
    <x v="1"/>
    <n v="1.0833333333357587"/>
    <s v="Team1"/>
    <s v="Mid"/>
    <s v="Morning"/>
  </r>
  <r>
    <s v="T05689"/>
    <s v="C3656"/>
    <x v="1"/>
    <x v="1"/>
    <d v="2026-02-13T23:46:00"/>
    <d v="2026-02-15T05:46:00"/>
    <x v="33"/>
    <x v="0"/>
    <s v="No"/>
    <n v="5"/>
    <s v="Yes"/>
    <n v="30"/>
    <s v="No"/>
    <x v="0"/>
    <n v="1.25"/>
    <s v="Team5"/>
    <s v="Junior"/>
    <s v="Night"/>
  </r>
  <r>
    <s v="T05690"/>
    <s v="C2097"/>
    <x v="1"/>
    <x v="1"/>
    <d v="2026-02-09T03:22:00"/>
    <d v="2026-02-09T18:22:00"/>
    <x v="29"/>
    <x v="0"/>
    <s v="No"/>
    <n v="5"/>
    <s v="Yes"/>
    <n v="15"/>
    <s v="No"/>
    <x v="0"/>
    <n v="0.625"/>
    <s v="Team3"/>
    <s v="Mid"/>
    <s v="Evening"/>
  </r>
  <r>
    <s v="T05691"/>
    <s v="C3954"/>
    <x v="0"/>
    <x v="0"/>
    <d v="2026-01-23T05:41:00"/>
    <d v="2026-01-24T00:41:00"/>
    <x v="41"/>
    <x v="0"/>
    <s v="No"/>
    <n v="4"/>
    <s v="Yes"/>
    <n v="18.999999999941792"/>
    <s v="No"/>
    <x v="2"/>
    <n v="0.79166666666424135"/>
    <s v="Team5"/>
    <s v="Senior"/>
    <s v="Night"/>
  </r>
  <r>
    <s v="T05692"/>
    <s v="C4728"/>
    <x v="0"/>
    <x v="1"/>
    <d v="2026-02-03T01:27:00"/>
    <d v="2026-02-05T05:27:00"/>
    <x v="26"/>
    <x v="0"/>
    <s v="No"/>
    <n v="3"/>
    <s v="Yes"/>
    <n v="51.999999999941792"/>
    <s v="Yes"/>
    <x v="0"/>
    <n v="2.1666666666642413"/>
    <s v="Team5"/>
    <s v="Senior"/>
    <s v="Night"/>
  </r>
  <r>
    <s v="T05693"/>
    <s v="C2474"/>
    <x v="3"/>
    <x v="2"/>
    <d v="2026-02-28T02:10:00"/>
    <d v="2026-03-03T22:10:00"/>
    <x v="32"/>
    <x v="0"/>
    <s v="No"/>
    <n v="5"/>
    <s v="Yes"/>
    <n v="91.999999999883585"/>
    <s v="Yes"/>
    <x v="0"/>
    <n v="3.8333333333284827"/>
    <s v="Team3"/>
    <s v="Mid"/>
    <s v="Evening"/>
  </r>
  <r>
    <s v="T05694"/>
    <s v="C0496"/>
    <x v="1"/>
    <x v="0"/>
    <d v="2026-03-10T18:51:00"/>
    <d v="2026-03-12T15:51:00"/>
    <x v="8"/>
    <x v="0"/>
    <s v="No"/>
    <n v="4"/>
    <s v="Yes"/>
    <n v="45"/>
    <s v="No"/>
    <x v="1"/>
    <n v="1.875"/>
    <s v="Team5"/>
    <s v="Senior"/>
    <s v="Morning"/>
  </r>
  <r>
    <s v="T05695"/>
    <s v="C3938"/>
    <x v="1"/>
    <x v="0"/>
    <d v="2026-03-03T11:41:00"/>
    <d v="2026-03-04T15:41:00"/>
    <x v="11"/>
    <x v="0"/>
    <s v="No"/>
    <n v="5"/>
    <s v="Yes"/>
    <n v="27.999999999941792"/>
    <s v="No"/>
    <x v="1"/>
    <n v="1.1666666666642413"/>
    <s v="Team3"/>
    <s v="Senior"/>
    <s v="Night"/>
  </r>
  <r>
    <s v="T05696"/>
    <s v="C3588"/>
    <x v="0"/>
    <x v="0"/>
    <d v="2026-02-11T22:47:00"/>
    <d v="2026-02-12T23:47:00"/>
    <x v="13"/>
    <x v="0"/>
    <s v="No"/>
    <n v="4"/>
    <s v="Yes"/>
    <n v="24.999999999941792"/>
    <s v="No"/>
    <x v="0"/>
    <n v="1.0416666666642413"/>
    <s v="Team5"/>
    <s v="Junior"/>
    <s v="Evening"/>
  </r>
  <r>
    <s v="T05697"/>
    <s v="C0699"/>
    <x v="2"/>
    <x v="1"/>
    <d v="2026-01-12T09:57:00"/>
    <d v="2026-01-15T03:57:00"/>
    <x v="44"/>
    <x v="0"/>
    <s v="No"/>
    <n v="5"/>
    <s v="Yes"/>
    <n v="66"/>
    <s v="Yes"/>
    <x v="2"/>
    <n v="2.75"/>
    <s v="Team3"/>
    <s v="Senior"/>
    <s v="Evening"/>
  </r>
  <r>
    <s v="T05698"/>
    <s v="C3313"/>
    <x v="1"/>
    <x v="1"/>
    <d v="2026-02-01T10:24:00"/>
    <d v="2026-02-02T17:24:00"/>
    <x v="36"/>
    <x v="0"/>
    <s v="No"/>
    <n v="5"/>
    <s v="Yes"/>
    <n v="30.999999999941792"/>
    <s v="No"/>
    <x v="0"/>
    <n v="1.2916666666642413"/>
    <s v="Team1"/>
    <s v="Junior"/>
    <s v="Morning"/>
  </r>
  <r>
    <s v="T05699"/>
    <s v="C4429"/>
    <x v="1"/>
    <x v="2"/>
    <d v="2026-02-12T21:51:00"/>
    <d v="2026-02-14T05:51:00"/>
    <x v="49"/>
    <x v="0"/>
    <s v="No"/>
    <n v="3"/>
    <s v="Yes"/>
    <n v="32.000000000058208"/>
    <s v="No"/>
    <x v="0"/>
    <n v="1.3333333333357587"/>
    <s v="Team5"/>
    <s v="Mid"/>
    <s v="Evening"/>
  </r>
  <r>
    <s v="T05700"/>
    <s v="C4294"/>
    <x v="1"/>
    <x v="1"/>
    <d v="2026-03-18T20:08:00"/>
    <d v="2026-03-20T20:08:00"/>
    <x v="48"/>
    <x v="0"/>
    <s v="No"/>
    <n v="3"/>
    <s v="Yes"/>
    <n v="48"/>
    <s v="No"/>
    <x v="1"/>
    <n v="2"/>
    <s v="Team1"/>
    <s v="Mid"/>
    <s v="Morning"/>
  </r>
  <r>
    <s v="T05701"/>
    <s v="C1815"/>
    <x v="3"/>
    <x v="0"/>
    <d v="2026-01-10T06:48:00"/>
    <d v="2026-01-12T01:48:00"/>
    <x v="49"/>
    <x v="0"/>
    <s v="No"/>
    <n v="5"/>
    <s v="Yes"/>
    <n v="42.999999999941792"/>
    <s v="No"/>
    <x v="2"/>
    <n v="1.7916666666642413"/>
    <s v="Team5"/>
    <s v="Mid"/>
    <s v="Evening"/>
  </r>
  <r>
    <s v="T05702"/>
    <s v="C2430"/>
    <x v="4"/>
    <x v="1"/>
    <d v="2026-03-21T07:07:00"/>
    <d v="2026-03-24T05:07:00"/>
    <x v="3"/>
    <x v="0"/>
    <s v="Yes"/>
    <n v="3"/>
    <s v="Yes"/>
    <n v="69.999999999941792"/>
    <s v="Yes"/>
    <x v="1"/>
    <n v="2.9166666666642413"/>
    <s v="Team5"/>
    <s v="Senior"/>
    <s v="Morning"/>
  </r>
  <r>
    <s v="T05703"/>
    <s v="C2602"/>
    <x v="3"/>
    <x v="1"/>
    <d v="2026-01-17T15:23:00"/>
    <d v="2026-01-20T12:23:00"/>
    <x v="43"/>
    <x v="0"/>
    <s v="No"/>
    <n v="4"/>
    <s v="Yes"/>
    <n v="69"/>
    <s v="Yes"/>
    <x v="2"/>
    <n v="2.875"/>
    <s v="Team1"/>
    <s v="Mid"/>
    <s v="Morning"/>
  </r>
  <r>
    <s v="T05704"/>
    <s v="C0025"/>
    <x v="0"/>
    <x v="1"/>
    <d v="2026-02-09T18:27:00"/>
    <d v="2026-02-11T22:27:00"/>
    <x v="2"/>
    <x v="0"/>
    <s v="No"/>
    <n v="3"/>
    <s v="Yes"/>
    <n v="51.999999999941792"/>
    <s v="Yes"/>
    <x v="0"/>
    <n v="2.1666666666642413"/>
    <s v="Team3"/>
    <s v="Senior"/>
    <s v="Evening"/>
  </r>
  <r>
    <s v="T05705"/>
    <s v="C2046"/>
    <x v="3"/>
    <x v="1"/>
    <d v="2026-01-04T07:46:00"/>
    <d v="2026-01-06T07:46:00"/>
    <x v="44"/>
    <x v="0"/>
    <s v="No"/>
    <n v="4"/>
    <s v="Yes"/>
    <n v="48"/>
    <s v="No"/>
    <x v="2"/>
    <n v="2"/>
    <s v="Team3"/>
    <s v="Senior"/>
    <s v="Evening"/>
  </r>
  <r>
    <s v="T05706"/>
    <s v="C2959"/>
    <x v="0"/>
    <x v="0"/>
    <d v="2026-03-13T02:46:00"/>
    <d v="2026-03-13T20:46:00"/>
    <x v="40"/>
    <x v="0"/>
    <s v="No"/>
    <n v="4"/>
    <s v="Yes"/>
    <n v="18"/>
    <s v="No"/>
    <x v="1"/>
    <n v="0.75"/>
    <s v="Team4"/>
    <s v="Senior"/>
    <s v="Morning"/>
  </r>
  <r>
    <s v="T05707"/>
    <s v="C4351"/>
    <x v="0"/>
    <x v="1"/>
    <d v="2026-03-17T09:57:00"/>
    <d v="2026-03-20T07:57:00"/>
    <x v="27"/>
    <x v="0"/>
    <s v="No"/>
    <n v="5"/>
    <s v="Yes"/>
    <n v="70.000000000116415"/>
    <s v="Yes"/>
    <x v="1"/>
    <n v="2.9166666666715173"/>
    <s v="Team1"/>
    <s v="Junior"/>
    <s v="Morning"/>
  </r>
  <r>
    <s v="T05708"/>
    <s v="C0332"/>
    <x v="4"/>
    <x v="0"/>
    <d v="2026-03-30T18:07:00"/>
    <d v="2026-03-30T21:07:00"/>
    <x v="16"/>
    <x v="1"/>
    <s v="Yes"/>
    <n v="3"/>
    <s v="No"/>
    <n v="3"/>
    <s v="No"/>
    <x v="1"/>
    <n v="0.125"/>
    <s v="Team3"/>
    <s v="Junior"/>
    <s v="Evening"/>
  </r>
  <r>
    <s v="T05709"/>
    <s v="C4798"/>
    <x v="4"/>
    <x v="1"/>
    <d v="2026-03-15T04:24:00"/>
    <d v="2026-03-17T20:24:00"/>
    <x v="5"/>
    <x v="0"/>
    <s v="No"/>
    <n v="4"/>
    <s v="Yes"/>
    <n v="63.999999999941792"/>
    <s v="Yes"/>
    <x v="1"/>
    <n v="2.6666666666642413"/>
    <s v="Team1"/>
    <s v="Senior"/>
    <s v="Evening"/>
  </r>
  <r>
    <s v="T05710"/>
    <s v="C3193"/>
    <x v="1"/>
    <x v="0"/>
    <d v="2026-02-16T14:04:00"/>
    <d v="2026-02-17T17:04:00"/>
    <x v="9"/>
    <x v="0"/>
    <s v="No"/>
    <n v="4"/>
    <s v="Yes"/>
    <n v="27"/>
    <s v="No"/>
    <x v="0"/>
    <n v="1.125"/>
    <s v="Team1"/>
    <s v="Junior"/>
    <s v="Night"/>
  </r>
  <r>
    <s v="T05711"/>
    <s v="C4284"/>
    <x v="3"/>
    <x v="2"/>
    <d v="2026-03-09T13:12:00"/>
    <d v="2026-03-11T18:12:00"/>
    <x v="8"/>
    <x v="0"/>
    <s v="No"/>
    <n v="5"/>
    <s v="Yes"/>
    <n v="52.999999999883585"/>
    <s v="Yes"/>
    <x v="1"/>
    <n v="2.2083333333284827"/>
    <s v="Team5"/>
    <s v="Senior"/>
    <s v="Morning"/>
  </r>
  <r>
    <s v="T05712"/>
    <s v="C3501"/>
    <x v="0"/>
    <x v="2"/>
    <d v="2026-01-16T01:46:00"/>
    <d v="2026-01-19T11:46:00"/>
    <x v="28"/>
    <x v="0"/>
    <s v="No"/>
    <n v="5"/>
    <s v="Yes"/>
    <n v="81.999999999941792"/>
    <s v="Yes"/>
    <x v="2"/>
    <n v="3.4166666666642413"/>
    <s v="Team3"/>
    <s v="Mid"/>
    <s v="Night"/>
  </r>
  <r>
    <s v="T05713"/>
    <s v="C3628"/>
    <x v="1"/>
    <x v="2"/>
    <d v="2026-02-28T07:45:00"/>
    <d v="2026-03-01T09:45:00"/>
    <x v="46"/>
    <x v="0"/>
    <s v="No"/>
    <n v="5"/>
    <s v="Yes"/>
    <n v="26.000000000058208"/>
    <s v="No"/>
    <x v="0"/>
    <n v="1.0833333333357587"/>
    <s v="Team5"/>
    <s v="Senior"/>
    <s v="Evening"/>
  </r>
  <r>
    <s v="T05714"/>
    <s v="C1659"/>
    <x v="4"/>
    <x v="0"/>
    <d v="2026-02-17T18:39:00"/>
    <d v="2026-02-18T02:39:00"/>
    <x v="0"/>
    <x v="0"/>
    <s v="No"/>
    <n v="3"/>
    <s v="Yes"/>
    <n v="8.0000000000582077"/>
    <s v="No"/>
    <x v="0"/>
    <n v="0.33333333333575865"/>
    <s v="Team1"/>
    <s v="Senior"/>
    <s v="Morning"/>
  </r>
  <r>
    <s v="T05715"/>
    <s v="C3391"/>
    <x v="2"/>
    <x v="1"/>
    <d v="2026-01-01T05:35:00"/>
    <d v="2026-01-02T19:35:00"/>
    <x v="7"/>
    <x v="0"/>
    <s v="No"/>
    <n v="4"/>
    <s v="Yes"/>
    <n v="37.999999999883585"/>
    <s v="No"/>
    <x v="2"/>
    <n v="1.5833333333284827"/>
    <s v="Team2"/>
    <s v="Junior"/>
    <s v="Night"/>
  </r>
  <r>
    <s v="T05716"/>
    <s v="C3573"/>
    <x v="3"/>
    <x v="1"/>
    <d v="2026-02-14T18:18:00"/>
    <d v="2026-02-17T05:18:00"/>
    <x v="39"/>
    <x v="0"/>
    <s v="No"/>
    <n v="5"/>
    <s v="Yes"/>
    <n v="59.000000000058208"/>
    <s v="Yes"/>
    <x v="0"/>
    <n v="2.4583333333357587"/>
    <s v="Team5"/>
    <s v="Junior"/>
    <s v="Evening"/>
  </r>
  <r>
    <s v="T05717"/>
    <s v="C3174"/>
    <x v="0"/>
    <x v="1"/>
    <d v="2026-03-11T23:28:00"/>
    <d v="2026-03-12T13:28:00"/>
    <x v="20"/>
    <x v="0"/>
    <s v="No"/>
    <n v="5"/>
    <s v="Yes"/>
    <n v="14.000000000058208"/>
    <s v="No"/>
    <x v="1"/>
    <n v="0.58333333333575865"/>
    <s v="Team4"/>
    <s v="Junior"/>
    <s v="Evening"/>
  </r>
  <r>
    <s v="T05718"/>
    <s v="C3783"/>
    <x v="1"/>
    <x v="2"/>
    <d v="2026-03-21T06:20:00"/>
    <d v="2026-03-22T06:20:00"/>
    <x v="49"/>
    <x v="0"/>
    <s v="No"/>
    <n v="4"/>
    <s v="Yes"/>
    <n v="24"/>
    <s v="No"/>
    <x v="1"/>
    <n v="1"/>
    <s v="Team5"/>
    <s v="Mid"/>
    <s v="Evening"/>
  </r>
  <r>
    <s v="T05719"/>
    <s v="C0491"/>
    <x v="3"/>
    <x v="2"/>
    <d v="2026-03-25T21:59:00"/>
    <d v="2026-03-27T10:59:00"/>
    <x v="29"/>
    <x v="0"/>
    <s v="No"/>
    <n v="5"/>
    <s v="Yes"/>
    <n v="36.999999999941792"/>
    <s v="No"/>
    <x v="1"/>
    <n v="1.5416666666642413"/>
    <s v="Team3"/>
    <s v="Mid"/>
    <s v="Evening"/>
  </r>
  <r>
    <s v="T05720"/>
    <s v="C1707"/>
    <x v="2"/>
    <x v="2"/>
    <d v="2026-01-12T20:47:00"/>
    <d v="2026-01-14T06:47:00"/>
    <x v="37"/>
    <x v="0"/>
    <s v="No"/>
    <n v="5"/>
    <s v="Yes"/>
    <n v="33.999999999941792"/>
    <s v="No"/>
    <x v="2"/>
    <n v="1.4166666666642413"/>
    <s v="Team5"/>
    <s v="Junior"/>
    <s v="Evening"/>
  </r>
  <r>
    <s v="T05721"/>
    <s v="C0615"/>
    <x v="3"/>
    <x v="2"/>
    <d v="2026-02-25T01:23:00"/>
    <d v="2026-02-27T03:23:00"/>
    <x v="3"/>
    <x v="0"/>
    <s v="No"/>
    <n v="4"/>
    <s v="Yes"/>
    <n v="50.000000000058208"/>
    <s v="Yes"/>
    <x v="0"/>
    <n v="2.0833333333357587"/>
    <s v="Team5"/>
    <s v="Senior"/>
    <s v="Morning"/>
  </r>
  <r>
    <s v="T05722"/>
    <s v="C2462"/>
    <x v="1"/>
    <x v="2"/>
    <d v="2026-01-01T12:30:00"/>
    <d v="2026-01-02T00:30:00"/>
    <x v="43"/>
    <x v="0"/>
    <s v="No"/>
    <n v="4"/>
    <s v="Yes"/>
    <n v="12"/>
    <s v="No"/>
    <x v="2"/>
    <n v="0.5"/>
    <s v="Team1"/>
    <s v="Mid"/>
    <s v="Morning"/>
  </r>
  <r>
    <s v="T05723"/>
    <s v="C3132"/>
    <x v="3"/>
    <x v="2"/>
    <d v="2026-01-12T10:36:00"/>
    <d v="2026-01-15T22:36:00"/>
    <x v="34"/>
    <x v="0"/>
    <s v="No"/>
    <n v="5"/>
    <s v="Yes"/>
    <n v="84"/>
    <s v="Yes"/>
    <x v="2"/>
    <n v="3.5"/>
    <s v="Team3"/>
    <s v="Senior"/>
    <s v="Night"/>
  </r>
  <r>
    <s v="T05724"/>
    <s v="C2818"/>
    <x v="2"/>
    <x v="1"/>
    <d v="2026-03-24T14:41:00"/>
    <d v="2026-03-25T18:41:00"/>
    <x v="2"/>
    <x v="0"/>
    <s v="No"/>
    <n v="4"/>
    <s v="Yes"/>
    <n v="27.999999999941792"/>
    <s v="No"/>
    <x v="1"/>
    <n v="1.1666666666642413"/>
    <s v="Team3"/>
    <s v="Senior"/>
    <s v="Evening"/>
  </r>
  <r>
    <s v="T05725"/>
    <s v="C4825"/>
    <x v="0"/>
    <x v="1"/>
    <d v="2026-03-25T11:57:00"/>
    <d v="2026-03-27T08:57:00"/>
    <x v="25"/>
    <x v="0"/>
    <s v="No"/>
    <n v="4"/>
    <s v="Yes"/>
    <n v="45"/>
    <s v="No"/>
    <x v="1"/>
    <n v="1.875"/>
    <s v="Team4"/>
    <s v="Junior"/>
    <s v="Night"/>
  </r>
  <r>
    <s v="T05726"/>
    <s v="C3556"/>
    <x v="3"/>
    <x v="0"/>
    <d v="2026-02-27T03:11:00"/>
    <d v="2026-02-28T08:11:00"/>
    <x v="2"/>
    <x v="0"/>
    <s v="No"/>
    <n v="3"/>
    <s v="Yes"/>
    <n v="28.999999999883585"/>
    <s v="No"/>
    <x v="0"/>
    <n v="1.2083333333284827"/>
    <s v="Team3"/>
    <s v="Senior"/>
    <s v="Evening"/>
  </r>
  <r>
    <s v="T05727"/>
    <s v="C0044"/>
    <x v="2"/>
    <x v="2"/>
    <d v="2026-01-03T05:11:00"/>
    <d v="2026-01-03T17:11:00"/>
    <x v="10"/>
    <x v="0"/>
    <s v="No"/>
    <n v="5"/>
    <s v="Yes"/>
    <n v="12"/>
    <s v="No"/>
    <x v="2"/>
    <n v="0.5"/>
    <s v="Team1"/>
    <s v="Senior"/>
    <s v="Night"/>
  </r>
  <r>
    <s v="T05728"/>
    <s v="C2094"/>
    <x v="3"/>
    <x v="0"/>
    <d v="2026-02-10T16:31:00"/>
    <d v="2026-02-12T10:31:00"/>
    <x v="22"/>
    <x v="0"/>
    <s v="No"/>
    <n v="4"/>
    <s v="Yes"/>
    <n v="42"/>
    <s v="No"/>
    <x v="0"/>
    <n v="1.75"/>
    <s v="Team4"/>
    <s v="Junior"/>
    <s v="Morning"/>
  </r>
  <r>
    <s v="T05729"/>
    <s v="C0939"/>
    <x v="3"/>
    <x v="2"/>
    <d v="2026-01-16T03:32:00"/>
    <d v="2026-01-18T15:32:00"/>
    <x v="17"/>
    <x v="0"/>
    <s v="No"/>
    <n v="5"/>
    <s v="Yes"/>
    <n v="60"/>
    <s v="Yes"/>
    <x v="2"/>
    <n v="2.5"/>
    <s v="Team2"/>
    <s v="Junior"/>
    <s v="Night"/>
  </r>
  <r>
    <s v="T05730"/>
    <s v="C4102"/>
    <x v="4"/>
    <x v="0"/>
    <d v="2026-02-10T22:31:00"/>
    <d v="2026-02-11T22:31:00"/>
    <x v="26"/>
    <x v="1"/>
    <s v="No"/>
    <n v="4"/>
    <s v="No"/>
    <n v="24"/>
    <s v="No"/>
    <x v="0"/>
    <n v="1"/>
    <s v="Team5"/>
    <s v="Senior"/>
    <s v="Night"/>
  </r>
  <r>
    <s v="T05731"/>
    <s v="C2219"/>
    <x v="1"/>
    <x v="2"/>
    <d v="2026-01-01T21:33:00"/>
    <d v="2026-01-02T05:33:00"/>
    <x v="20"/>
    <x v="0"/>
    <s v="No"/>
    <n v="5"/>
    <s v="Yes"/>
    <n v="7.9999999998835847"/>
    <s v="No"/>
    <x v="2"/>
    <n v="0.33333333332848269"/>
    <s v="Team4"/>
    <s v="Junior"/>
    <s v="Evening"/>
  </r>
  <r>
    <s v="T05732"/>
    <s v="C3748"/>
    <x v="1"/>
    <x v="2"/>
    <d v="2026-02-23T13:29:00"/>
    <d v="2026-02-24T19:29:00"/>
    <x v="7"/>
    <x v="0"/>
    <s v="No"/>
    <n v="4"/>
    <s v="Yes"/>
    <n v="30"/>
    <s v="No"/>
    <x v="0"/>
    <n v="1.25"/>
    <s v="Team2"/>
    <s v="Junior"/>
    <s v="Night"/>
  </r>
  <r>
    <s v="T05733"/>
    <s v="C4256"/>
    <x v="3"/>
    <x v="2"/>
    <d v="2026-01-24T01:15:00"/>
    <d v="2026-01-27T02:15:00"/>
    <x v="7"/>
    <x v="2"/>
    <s v="No"/>
    <n v="4"/>
    <s v="No"/>
    <n v="72.999999999941792"/>
    <s v="Yes"/>
    <x v="2"/>
    <n v="3.0416666666642413"/>
    <s v="Team2"/>
    <s v="Junior"/>
    <s v="Night"/>
  </r>
  <r>
    <s v="T05734"/>
    <s v="C2850"/>
    <x v="0"/>
    <x v="0"/>
    <d v="2026-03-02T20:02:00"/>
    <d v="2026-03-04T19:02:00"/>
    <x v="40"/>
    <x v="0"/>
    <s v="No"/>
    <n v="2"/>
    <s v="Yes"/>
    <n v="47.000000000058208"/>
    <s v="No"/>
    <x v="1"/>
    <n v="1.9583333333357587"/>
    <s v="Team4"/>
    <s v="Senior"/>
    <s v="Morning"/>
  </r>
  <r>
    <s v="T05735"/>
    <s v="C1826"/>
    <x v="2"/>
    <x v="1"/>
    <d v="2026-02-18T09:18:00"/>
    <d v="2026-02-19T01:18:00"/>
    <x v="14"/>
    <x v="0"/>
    <s v="No"/>
    <n v="4"/>
    <s v="Yes"/>
    <n v="16.000000000116415"/>
    <s v="No"/>
    <x v="0"/>
    <n v="0.66666666667151731"/>
    <s v="Team4"/>
    <s v="Senior"/>
    <s v="Night"/>
  </r>
  <r>
    <s v="T05736"/>
    <s v="C1148"/>
    <x v="2"/>
    <x v="0"/>
    <d v="2026-03-14T03:47:00"/>
    <d v="2026-03-15T17:47:00"/>
    <x v="16"/>
    <x v="0"/>
    <s v="No"/>
    <n v="4"/>
    <s v="Yes"/>
    <n v="38.000000000058208"/>
    <s v="No"/>
    <x v="1"/>
    <n v="1.5833333333357587"/>
    <s v="Team3"/>
    <s v="Junior"/>
    <s v="Evening"/>
  </r>
  <r>
    <s v="T05737"/>
    <s v="C4242"/>
    <x v="3"/>
    <x v="2"/>
    <d v="2026-02-26T08:39:00"/>
    <d v="2026-02-26T20:39:00"/>
    <x v="31"/>
    <x v="0"/>
    <s v="No"/>
    <n v="3"/>
    <s v="Yes"/>
    <n v="12"/>
    <s v="No"/>
    <x v="0"/>
    <n v="0.5"/>
    <s v="Team4"/>
    <s v="Senior"/>
    <s v="Evening"/>
  </r>
  <r>
    <s v="T05738"/>
    <s v="C2660"/>
    <x v="1"/>
    <x v="2"/>
    <d v="2026-01-16T22:04:00"/>
    <d v="2026-01-19T09:04:00"/>
    <x v="29"/>
    <x v="0"/>
    <s v="No"/>
    <n v="4"/>
    <s v="Yes"/>
    <n v="59.000000000058208"/>
    <s v="Yes"/>
    <x v="2"/>
    <n v="2.4583333333357587"/>
    <s v="Team3"/>
    <s v="Mid"/>
    <s v="Evening"/>
  </r>
  <r>
    <s v="T05739"/>
    <s v="C3971"/>
    <x v="2"/>
    <x v="0"/>
    <d v="2026-01-22T15:13:00"/>
    <d v="2026-01-23T22:13:00"/>
    <x v="8"/>
    <x v="0"/>
    <s v="No"/>
    <n v="3"/>
    <s v="Yes"/>
    <n v="30.999999999941792"/>
    <s v="No"/>
    <x v="2"/>
    <n v="1.2916666666642413"/>
    <s v="Team5"/>
    <s v="Senior"/>
    <s v="Morning"/>
  </r>
  <r>
    <s v="T05740"/>
    <s v="C2827"/>
    <x v="4"/>
    <x v="0"/>
    <d v="2026-03-30T15:01:00"/>
    <d v="2026-03-31T06:01:00"/>
    <x v="1"/>
    <x v="0"/>
    <s v="No"/>
    <n v="4"/>
    <s v="Yes"/>
    <n v="15"/>
    <s v="No"/>
    <x v="1"/>
    <n v="0.625"/>
    <s v="Team4"/>
    <s v="Senior"/>
    <s v="Evening"/>
  </r>
  <r>
    <s v="T05741"/>
    <s v="C4789"/>
    <x v="2"/>
    <x v="2"/>
    <d v="2026-03-20T06:53:00"/>
    <d v="2026-03-24T05:53:00"/>
    <x v="29"/>
    <x v="0"/>
    <s v="No"/>
    <n v="5"/>
    <s v="Yes"/>
    <n v="94.999999999883585"/>
    <s v="Yes"/>
    <x v="1"/>
    <n v="3.9583333333284827"/>
    <s v="Team3"/>
    <s v="Mid"/>
    <s v="Evening"/>
  </r>
  <r>
    <s v="T05742"/>
    <s v="C1045"/>
    <x v="2"/>
    <x v="2"/>
    <d v="2026-02-28T00:31:00"/>
    <d v="2026-03-02T07:31:00"/>
    <x v="36"/>
    <x v="0"/>
    <s v="No"/>
    <n v="5"/>
    <s v="Yes"/>
    <n v="55.000000000116415"/>
    <s v="Yes"/>
    <x v="0"/>
    <n v="2.2916666666715173"/>
    <s v="Team1"/>
    <s v="Junior"/>
    <s v="Morning"/>
  </r>
  <r>
    <s v="T05743"/>
    <s v="C2195"/>
    <x v="3"/>
    <x v="1"/>
    <d v="2026-01-24T11:15:00"/>
    <d v="2026-01-24T19:15:00"/>
    <x v="0"/>
    <x v="0"/>
    <s v="No"/>
    <n v="5"/>
    <s v="Yes"/>
    <n v="8.0000000000582077"/>
    <s v="No"/>
    <x v="2"/>
    <n v="0.33333333333575865"/>
    <s v="Team1"/>
    <s v="Senior"/>
    <s v="Morning"/>
  </r>
  <r>
    <s v="T05744"/>
    <s v="C0650"/>
    <x v="0"/>
    <x v="2"/>
    <d v="2026-02-19T03:30:00"/>
    <d v="2026-02-22T02:30:00"/>
    <x v="49"/>
    <x v="0"/>
    <s v="No"/>
    <n v="5"/>
    <s v="Yes"/>
    <n v="70.999999999883585"/>
    <s v="Yes"/>
    <x v="0"/>
    <n v="2.9583333333284827"/>
    <s v="Team5"/>
    <s v="Mid"/>
    <s v="Evening"/>
  </r>
  <r>
    <s v="T05745"/>
    <s v="C2179"/>
    <x v="0"/>
    <x v="0"/>
    <d v="2026-02-18T12:33:00"/>
    <d v="2026-02-19T22:33:00"/>
    <x v="13"/>
    <x v="0"/>
    <s v="No"/>
    <n v="5"/>
    <s v="Yes"/>
    <n v="33.999999999941792"/>
    <s v="No"/>
    <x v="0"/>
    <n v="1.4166666666642413"/>
    <s v="Team5"/>
    <s v="Junior"/>
    <s v="Evening"/>
  </r>
  <r>
    <s v="T05746"/>
    <s v="C3350"/>
    <x v="2"/>
    <x v="2"/>
    <d v="2026-01-07T11:25:00"/>
    <d v="2026-01-08T02:25:00"/>
    <x v="29"/>
    <x v="0"/>
    <s v="No"/>
    <n v="4"/>
    <s v="Yes"/>
    <n v="15"/>
    <s v="No"/>
    <x v="2"/>
    <n v="0.625"/>
    <s v="Team3"/>
    <s v="Mid"/>
    <s v="Evening"/>
  </r>
  <r>
    <s v="T05747"/>
    <s v="C0694"/>
    <x v="0"/>
    <x v="1"/>
    <d v="2026-02-05T01:37:00"/>
    <d v="2026-02-07T14:37:00"/>
    <x v="20"/>
    <x v="1"/>
    <s v="No"/>
    <n v="3"/>
    <s v="No"/>
    <n v="60.999999999941792"/>
    <s v="Yes"/>
    <x v="0"/>
    <n v="2.5416666666642413"/>
    <s v="Team4"/>
    <s v="Junior"/>
    <s v="Evening"/>
  </r>
  <r>
    <s v="T05748"/>
    <s v="C4860"/>
    <x v="3"/>
    <x v="2"/>
    <d v="2026-01-02T19:43:00"/>
    <d v="2026-01-04T08:43:00"/>
    <x v="19"/>
    <x v="0"/>
    <s v="No"/>
    <n v="4"/>
    <s v="Yes"/>
    <n v="36.999999999941792"/>
    <s v="No"/>
    <x v="2"/>
    <n v="1.5416666666642413"/>
    <s v="Team5"/>
    <s v="Mid"/>
    <s v="Night"/>
  </r>
  <r>
    <s v="T05749"/>
    <s v="C0928"/>
    <x v="2"/>
    <x v="0"/>
    <d v="2026-01-14T00:22:00"/>
    <d v="2026-01-14T13:22:00"/>
    <x v="46"/>
    <x v="0"/>
    <s v="No"/>
    <n v="4"/>
    <s v="Yes"/>
    <n v="12.999999999941792"/>
    <s v="No"/>
    <x v="2"/>
    <n v="0.54166666666424135"/>
    <s v="Team5"/>
    <s v="Senior"/>
    <s v="Evening"/>
  </r>
  <r>
    <s v="T05750"/>
    <s v="C0508"/>
    <x v="2"/>
    <x v="1"/>
    <d v="2026-02-10T11:10:00"/>
    <d v="2026-02-12T21:10:00"/>
    <x v="46"/>
    <x v="0"/>
    <s v="No"/>
    <n v="2"/>
    <s v="Yes"/>
    <n v="57.999999999941792"/>
    <s v="Yes"/>
    <x v="0"/>
    <n v="2.4166666666642413"/>
    <s v="Team5"/>
    <s v="Senior"/>
    <s v="Evening"/>
  </r>
  <r>
    <s v="T05751"/>
    <s v="C1897"/>
    <x v="2"/>
    <x v="2"/>
    <d v="2026-01-30T04:57:00"/>
    <d v="2026-02-02T08:57:00"/>
    <x v="6"/>
    <x v="0"/>
    <s v="No"/>
    <n v="5"/>
    <s v="Yes"/>
    <n v="75.999999999941792"/>
    <s v="Yes"/>
    <x v="2"/>
    <n v="3.1666666666642413"/>
    <s v="Team3"/>
    <s v="Mid"/>
    <s v="Night"/>
  </r>
  <r>
    <s v="T05752"/>
    <s v="C0417"/>
    <x v="3"/>
    <x v="0"/>
    <d v="2026-03-10T00:15:00"/>
    <d v="2026-03-10T16:15:00"/>
    <x v="28"/>
    <x v="0"/>
    <s v="No"/>
    <n v="5"/>
    <s v="Yes"/>
    <n v="16.000000000116415"/>
    <s v="No"/>
    <x v="1"/>
    <n v="0.66666666667151731"/>
    <s v="Team3"/>
    <s v="Mid"/>
    <s v="Night"/>
  </r>
  <r>
    <s v="T05753"/>
    <s v="C1421"/>
    <x v="3"/>
    <x v="2"/>
    <d v="2026-01-13T00:53:00"/>
    <d v="2026-01-13T17:53:00"/>
    <x v="28"/>
    <x v="0"/>
    <s v="No"/>
    <n v="4"/>
    <s v="Yes"/>
    <n v="16.999999999883585"/>
    <s v="No"/>
    <x v="2"/>
    <n v="0.70833333332848269"/>
    <s v="Team3"/>
    <s v="Mid"/>
    <s v="Night"/>
  </r>
  <r>
    <s v="T05754"/>
    <s v="C2463"/>
    <x v="0"/>
    <x v="1"/>
    <d v="2026-01-29T17:25:00"/>
    <d v="2026-01-31T21:25:00"/>
    <x v="48"/>
    <x v="0"/>
    <s v="No"/>
    <n v="3"/>
    <s v="Yes"/>
    <n v="51.999999999941792"/>
    <s v="Yes"/>
    <x v="2"/>
    <n v="2.1666666666642413"/>
    <s v="Team1"/>
    <s v="Mid"/>
    <s v="Morning"/>
  </r>
  <r>
    <s v="T05755"/>
    <s v="C0243"/>
    <x v="3"/>
    <x v="0"/>
    <d v="2026-03-08T10:15:00"/>
    <d v="2026-03-08T13:15:00"/>
    <x v="42"/>
    <x v="2"/>
    <s v="No"/>
    <n v="4"/>
    <s v="No"/>
    <n v="3"/>
    <s v="No"/>
    <x v="1"/>
    <n v="0.125"/>
    <s v="Team1"/>
    <s v="Senior"/>
    <s v="Evening"/>
  </r>
  <r>
    <s v="T05756"/>
    <s v="C2916"/>
    <x v="4"/>
    <x v="0"/>
    <d v="2026-01-14T05:25:00"/>
    <d v="2026-01-14T17:25:00"/>
    <x v="12"/>
    <x v="0"/>
    <s v="No"/>
    <n v="5"/>
    <s v="Yes"/>
    <n v="12"/>
    <s v="No"/>
    <x v="2"/>
    <n v="0.5"/>
    <s v="Team1"/>
    <s v="Junior"/>
    <s v="Morning"/>
  </r>
  <r>
    <s v="T05757"/>
    <s v="C0791"/>
    <x v="1"/>
    <x v="1"/>
    <d v="2026-02-14T19:52:00"/>
    <d v="2026-02-17T09:52:00"/>
    <x v="31"/>
    <x v="0"/>
    <s v="No"/>
    <n v="4"/>
    <s v="Yes"/>
    <n v="62.000000000058208"/>
    <s v="Yes"/>
    <x v="0"/>
    <n v="2.5833333333357587"/>
    <s v="Team4"/>
    <s v="Senior"/>
    <s v="Evening"/>
  </r>
  <r>
    <s v="T05758"/>
    <s v="C3240"/>
    <x v="1"/>
    <x v="2"/>
    <d v="2026-02-17T19:28:00"/>
    <d v="2026-02-19T18:28:00"/>
    <x v="2"/>
    <x v="0"/>
    <s v="No"/>
    <n v="5"/>
    <s v="Yes"/>
    <n v="46.999999999883585"/>
    <s v="No"/>
    <x v="0"/>
    <n v="1.9583333333284827"/>
    <s v="Team3"/>
    <s v="Senior"/>
    <s v="Evening"/>
  </r>
  <r>
    <s v="T05759"/>
    <s v="C0937"/>
    <x v="4"/>
    <x v="0"/>
    <d v="2026-02-21T10:57:00"/>
    <d v="2026-02-22T16:57:00"/>
    <x v="32"/>
    <x v="0"/>
    <s v="No"/>
    <n v="3"/>
    <s v="Yes"/>
    <n v="30"/>
    <s v="No"/>
    <x v="0"/>
    <n v="1.25"/>
    <s v="Team3"/>
    <s v="Mid"/>
    <s v="Evening"/>
  </r>
  <r>
    <s v="T05760"/>
    <s v="C3693"/>
    <x v="2"/>
    <x v="1"/>
    <d v="2026-02-26T23:50:00"/>
    <d v="2026-02-28T23:50:00"/>
    <x v="33"/>
    <x v="0"/>
    <s v="No"/>
    <n v="5"/>
    <s v="Yes"/>
    <n v="48"/>
    <s v="No"/>
    <x v="0"/>
    <n v="2"/>
    <s v="Team5"/>
    <s v="Junior"/>
    <s v="Night"/>
  </r>
  <r>
    <s v="T05761"/>
    <s v="C4798"/>
    <x v="3"/>
    <x v="1"/>
    <d v="2026-03-10T12:04:00"/>
    <d v="2026-03-13T05:04:00"/>
    <x v="26"/>
    <x v="0"/>
    <s v="No"/>
    <n v="5"/>
    <s v="Yes"/>
    <n v="64.999999999883585"/>
    <s v="Yes"/>
    <x v="1"/>
    <n v="2.7083333333284827"/>
    <s v="Team5"/>
    <s v="Senior"/>
    <s v="Night"/>
  </r>
  <r>
    <s v="T05762"/>
    <s v="C2220"/>
    <x v="4"/>
    <x v="0"/>
    <d v="2026-02-19T06:56:00"/>
    <d v="2026-02-21T00:56:00"/>
    <x v="49"/>
    <x v="0"/>
    <s v="No"/>
    <n v="5"/>
    <s v="Yes"/>
    <n v="42"/>
    <s v="No"/>
    <x v="0"/>
    <n v="1.75"/>
    <s v="Team5"/>
    <s v="Mid"/>
    <s v="Evening"/>
  </r>
  <r>
    <s v="T05763"/>
    <s v="C3461"/>
    <x v="0"/>
    <x v="2"/>
    <d v="2026-01-10T00:57:00"/>
    <d v="2026-01-10T19:57:00"/>
    <x v="25"/>
    <x v="0"/>
    <s v="No"/>
    <n v="4"/>
    <s v="Yes"/>
    <n v="19.000000000116415"/>
    <s v="No"/>
    <x v="2"/>
    <n v="0.79166666667151731"/>
    <s v="Team4"/>
    <s v="Junior"/>
    <s v="Night"/>
  </r>
  <r>
    <s v="T05764"/>
    <s v="C0283"/>
    <x v="0"/>
    <x v="0"/>
    <d v="2026-03-22T07:54:00"/>
    <d v="2026-03-22T20:54:00"/>
    <x v="4"/>
    <x v="0"/>
    <s v="No"/>
    <n v="4"/>
    <s v="Yes"/>
    <n v="12.999999999941792"/>
    <s v="No"/>
    <x v="1"/>
    <n v="0.54166666666424135"/>
    <s v="Team5"/>
    <s v="Senior"/>
    <s v="Evening"/>
  </r>
  <r>
    <s v="T05765"/>
    <s v="C4703"/>
    <x v="4"/>
    <x v="1"/>
    <d v="2026-02-19T08:32:00"/>
    <d v="2026-02-20T01:32:00"/>
    <x v="14"/>
    <x v="0"/>
    <s v="No"/>
    <n v="3"/>
    <s v="Yes"/>
    <n v="16.999999999883585"/>
    <s v="No"/>
    <x v="0"/>
    <n v="0.70833333332848269"/>
    <s v="Team4"/>
    <s v="Senior"/>
    <s v="Night"/>
  </r>
  <r>
    <s v="T05766"/>
    <s v="C0781"/>
    <x v="2"/>
    <x v="0"/>
    <d v="2026-03-15T02:15:00"/>
    <d v="2026-03-16T08:15:00"/>
    <x v="39"/>
    <x v="1"/>
    <s v="No"/>
    <n v="2"/>
    <s v="No"/>
    <n v="30"/>
    <s v="No"/>
    <x v="1"/>
    <n v="1.25"/>
    <s v="Team5"/>
    <s v="Junior"/>
    <s v="Evening"/>
  </r>
  <r>
    <s v="T05767"/>
    <s v="C0615"/>
    <x v="1"/>
    <x v="1"/>
    <d v="2026-03-30T09:33:00"/>
    <d v="2026-04-02T05:33:00"/>
    <x v="12"/>
    <x v="0"/>
    <s v="No"/>
    <n v="3"/>
    <s v="Yes"/>
    <n v="67.999999999883585"/>
    <s v="Yes"/>
    <x v="1"/>
    <n v="2.8333333333284827"/>
    <s v="Team1"/>
    <s v="Junior"/>
    <s v="Morning"/>
  </r>
  <r>
    <s v="T05768"/>
    <s v="C2571"/>
    <x v="4"/>
    <x v="2"/>
    <d v="2026-01-07T09:45:00"/>
    <d v="2026-01-08T14:45:00"/>
    <x v="41"/>
    <x v="0"/>
    <s v="No"/>
    <n v="4"/>
    <s v="Yes"/>
    <n v="29.000000000058208"/>
    <s v="No"/>
    <x v="2"/>
    <n v="1.2083333333357587"/>
    <s v="Team5"/>
    <s v="Senior"/>
    <s v="Night"/>
  </r>
  <r>
    <s v="T05769"/>
    <s v="C0210"/>
    <x v="3"/>
    <x v="1"/>
    <d v="2026-02-12T10:40:00"/>
    <d v="2026-02-14T09:40:00"/>
    <x v="12"/>
    <x v="1"/>
    <s v="No"/>
    <n v="5"/>
    <s v="No"/>
    <n v="47.000000000058208"/>
    <s v="No"/>
    <x v="0"/>
    <n v="1.9583333333357587"/>
    <s v="Team1"/>
    <s v="Junior"/>
    <s v="Morning"/>
  </r>
  <r>
    <s v="T05770"/>
    <s v="C1894"/>
    <x v="1"/>
    <x v="1"/>
    <d v="2026-01-29T15:09:00"/>
    <d v="2026-01-30T14:09:00"/>
    <x v="1"/>
    <x v="0"/>
    <s v="No"/>
    <n v="5"/>
    <s v="Yes"/>
    <n v="23.000000000058208"/>
    <s v="No"/>
    <x v="2"/>
    <n v="0.95833333333575865"/>
    <s v="Team4"/>
    <s v="Senior"/>
    <s v="Evening"/>
  </r>
  <r>
    <s v="T05771"/>
    <s v="C1296"/>
    <x v="4"/>
    <x v="0"/>
    <d v="2026-02-21T06:09:00"/>
    <d v="2026-02-23T01:09:00"/>
    <x v="38"/>
    <x v="1"/>
    <s v="No"/>
    <n v="4"/>
    <s v="No"/>
    <n v="43.000000000116415"/>
    <s v="No"/>
    <x v="0"/>
    <n v="1.7916666666715173"/>
    <s v="Team5"/>
    <s v="Senior"/>
    <s v="Evening"/>
  </r>
  <r>
    <s v="T05772"/>
    <s v="C2474"/>
    <x v="4"/>
    <x v="2"/>
    <d v="2026-01-18T20:13:00"/>
    <d v="2026-01-22T08:13:00"/>
    <x v="8"/>
    <x v="0"/>
    <s v="No"/>
    <n v="2"/>
    <s v="Yes"/>
    <n v="84"/>
    <s v="Yes"/>
    <x v="2"/>
    <n v="3.5"/>
    <s v="Team5"/>
    <s v="Senior"/>
    <s v="Morning"/>
  </r>
  <r>
    <s v="T05773"/>
    <s v="C2451"/>
    <x v="0"/>
    <x v="0"/>
    <d v="2026-03-29T22:04:00"/>
    <d v="2026-03-31T06:04:00"/>
    <x v="49"/>
    <x v="0"/>
    <s v="No"/>
    <n v="4"/>
    <s v="Yes"/>
    <n v="32.000000000058208"/>
    <s v="No"/>
    <x v="1"/>
    <n v="1.3333333333357587"/>
    <s v="Team5"/>
    <s v="Mid"/>
    <s v="Evening"/>
  </r>
  <r>
    <s v="T05774"/>
    <s v="C0319"/>
    <x v="2"/>
    <x v="2"/>
    <d v="2026-01-04T06:55:00"/>
    <d v="2026-01-07T02:55:00"/>
    <x v="43"/>
    <x v="0"/>
    <s v="No"/>
    <n v="4"/>
    <s v="Yes"/>
    <n v="68.000000000058208"/>
    <s v="Yes"/>
    <x v="2"/>
    <n v="2.8333333333357587"/>
    <s v="Team1"/>
    <s v="Mid"/>
    <s v="Morning"/>
  </r>
  <r>
    <s v="T05775"/>
    <s v="C1975"/>
    <x v="4"/>
    <x v="2"/>
    <d v="2026-01-31T16:05:00"/>
    <d v="2026-02-02T00:05:00"/>
    <x v="6"/>
    <x v="0"/>
    <s v="No"/>
    <n v="3"/>
    <s v="Yes"/>
    <n v="31.999999999883585"/>
    <s v="No"/>
    <x v="2"/>
    <n v="1.3333333333284827"/>
    <s v="Team3"/>
    <s v="Mid"/>
    <s v="Night"/>
  </r>
  <r>
    <s v="T05776"/>
    <s v="C3375"/>
    <x v="0"/>
    <x v="0"/>
    <d v="2026-01-15T10:38:00"/>
    <d v="2026-01-16T23:38:00"/>
    <x v="7"/>
    <x v="0"/>
    <s v="No"/>
    <n v="4"/>
    <s v="Yes"/>
    <n v="36.999999999941792"/>
    <s v="No"/>
    <x v="2"/>
    <n v="1.5416666666642413"/>
    <s v="Team2"/>
    <s v="Junior"/>
    <s v="Night"/>
  </r>
  <r>
    <s v="T05777"/>
    <s v="C0675"/>
    <x v="0"/>
    <x v="1"/>
    <d v="2026-02-05T19:17:00"/>
    <d v="2026-02-06T18:17:00"/>
    <x v="42"/>
    <x v="0"/>
    <s v="No"/>
    <n v="5"/>
    <s v="Yes"/>
    <n v="23.000000000058208"/>
    <s v="No"/>
    <x v="0"/>
    <n v="0.95833333333575865"/>
    <s v="Team1"/>
    <s v="Senior"/>
    <s v="Evening"/>
  </r>
  <r>
    <s v="T05778"/>
    <s v="C2466"/>
    <x v="3"/>
    <x v="2"/>
    <d v="2026-01-26T06:41:00"/>
    <d v="2026-01-26T15:41:00"/>
    <x v="35"/>
    <x v="0"/>
    <s v="No"/>
    <n v="5"/>
    <s v="Yes"/>
    <n v="9"/>
    <s v="No"/>
    <x v="2"/>
    <n v="0.375"/>
    <s v="Team1"/>
    <s v="Senior"/>
    <s v="Night"/>
  </r>
  <r>
    <s v="T05779"/>
    <s v="C0040"/>
    <x v="1"/>
    <x v="0"/>
    <d v="2026-03-24T03:30:00"/>
    <d v="2026-03-25T08:30:00"/>
    <x v="4"/>
    <x v="0"/>
    <s v="No"/>
    <n v="4"/>
    <s v="Yes"/>
    <n v="28.999999999883585"/>
    <s v="No"/>
    <x v="1"/>
    <n v="1.2083333333284827"/>
    <s v="Team5"/>
    <s v="Senior"/>
    <s v="Evening"/>
  </r>
  <r>
    <s v="T05780"/>
    <s v="C2716"/>
    <x v="1"/>
    <x v="2"/>
    <d v="2026-02-13T08:45:00"/>
    <d v="2026-02-15T21:45:00"/>
    <x v="7"/>
    <x v="0"/>
    <s v="No"/>
    <n v="4"/>
    <s v="Yes"/>
    <n v="60.999999999941792"/>
    <s v="Yes"/>
    <x v="0"/>
    <n v="2.5416666666642413"/>
    <s v="Team2"/>
    <s v="Junior"/>
    <s v="Night"/>
  </r>
  <r>
    <s v="T05781"/>
    <s v="C0418"/>
    <x v="1"/>
    <x v="1"/>
    <d v="2026-02-27T15:41:00"/>
    <d v="2026-02-28T09:41:00"/>
    <x v="24"/>
    <x v="0"/>
    <s v="No"/>
    <n v="4"/>
    <s v="Yes"/>
    <n v="18"/>
    <s v="No"/>
    <x v="0"/>
    <n v="0.75"/>
    <s v="Team4"/>
    <s v="Mid"/>
    <s v="Night"/>
  </r>
  <r>
    <s v="T05782"/>
    <s v="C4243"/>
    <x v="2"/>
    <x v="1"/>
    <d v="2026-02-18T10:48:00"/>
    <d v="2026-02-19T05:48:00"/>
    <x v="38"/>
    <x v="0"/>
    <s v="No"/>
    <n v="4"/>
    <s v="Yes"/>
    <n v="19.000000000116415"/>
    <s v="No"/>
    <x v="0"/>
    <n v="0.79166666667151731"/>
    <s v="Team5"/>
    <s v="Senior"/>
    <s v="Evening"/>
  </r>
  <r>
    <s v="T05783"/>
    <s v="C0613"/>
    <x v="4"/>
    <x v="2"/>
    <d v="2026-02-03T09:19:00"/>
    <d v="2026-02-06T04:19:00"/>
    <x v="33"/>
    <x v="0"/>
    <s v="No"/>
    <n v="5"/>
    <s v="Yes"/>
    <n v="66.999999999941792"/>
    <s v="Yes"/>
    <x v="0"/>
    <n v="2.7916666666642413"/>
    <s v="Team5"/>
    <s v="Junior"/>
    <s v="Night"/>
  </r>
  <r>
    <s v="T05784"/>
    <s v="C4334"/>
    <x v="4"/>
    <x v="1"/>
    <d v="2026-03-08T17:50:00"/>
    <d v="2026-03-10T12:50:00"/>
    <x v="0"/>
    <x v="0"/>
    <s v="No"/>
    <n v="5"/>
    <s v="Yes"/>
    <n v="42.999999999941792"/>
    <s v="No"/>
    <x v="1"/>
    <n v="1.7916666666642413"/>
    <s v="Team1"/>
    <s v="Senior"/>
    <s v="Morning"/>
  </r>
  <r>
    <s v="T05785"/>
    <s v="C2887"/>
    <x v="0"/>
    <x v="1"/>
    <d v="2026-03-23T17:39:00"/>
    <d v="2026-03-23T21:39:00"/>
    <x v="32"/>
    <x v="1"/>
    <s v="No"/>
    <n v="5"/>
    <s v="No"/>
    <n v="3.9999999999417923"/>
    <s v="No"/>
    <x v="1"/>
    <n v="0.16666666666424135"/>
    <s v="Team3"/>
    <s v="Mid"/>
    <s v="Evening"/>
  </r>
  <r>
    <s v="T05786"/>
    <s v="C0597"/>
    <x v="0"/>
    <x v="0"/>
    <d v="2026-01-19T18:13:00"/>
    <d v="2026-01-20T03:13:00"/>
    <x v="31"/>
    <x v="0"/>
    <s v="No"/>
    <n v="4"/>
    <s v="Yes"/>
    <n v="9"/>
    <s v="No"/>
    <x v="2"/>
    <n v="0.375"/>
    <s v="Team4"/>
    <s v="Senior"/>
    <s v="Evening"/>
  </r>
  <r>
    <s v="T05787"/>
    <s v="C1289"/>
    <x v="0"/>
    <x v="2"/>
    <d v="2026-03-16T09:41:00"/>
    <d v="2026-03-17T06:41:00"/>
    <x v="44"/>
    <x v="0"/>
    <s v="No"/>
    <n v="4"/>
    <s v="Yes"/>
    <n v="21"/>
    <s v="No"/>
    <x v="1"/>
    <n v="0.875"/>
    <s v="Team3"/>
    <s v="Senior"/>
    <s v="Evening"/>
  </r>
  <r>
    <s v="T05788"/>
    <s v="C0189"/>
    <x v="0"/>
    <x v="1"/>
    <d v="2026-02-14T10:54:00"/>
    <d v="2026-02-15T17:54:00"/>
    <x v="48"/>
    <x v="0"/>
    <s v="No"/>
    <n v="4"/>
    <s v="Yes"/>
    <n v="30.999999999941792"/>
    <s v="No"/>
    <x v="0"/>
    <n v="1.2916666666642413"/>
    <s v="Team1"/>
    <s v="Mid"/>
    <s v="Morning"/>
  </r>
  <r>
    <s v="T05789"/>
    <s v="C3801"/>
    <x v="1"/>
    <x v="2"/>
    <d v="2026-01-20T06:20:00"/>
    <d v="2026-01-22T11:20:00"/>
    <x v="6"/>
    <x v="0"/>
    <s v="No"/>
    <n v="2"/>
    <s v="Yes"/>
    <n v="52.999999999883585"/>
    <s v="Yes"/>
    <x v="2"/>
    <n v="2.2083333333284827"/>
    <s v="Team3"/>
    <s v="Mid"/>
    <s v="Night"/>
  </r>
  <r>
    <s v="T05790"/>
    <s v="C1826"/>
    <x v="0"/>
    <x v="1"/>
    <d v="2026-02-08T03:39:00"/>
    <d v="2026-02-09T11:39:00"/>
    <x v="40"/>
    <x v="1"/>
    <s v="No"/>
    <n v="4"/>
    <s v="No"/>
    <n v="32.000000000058208"/>
    <s v="No"/>
    <x v="0"/>
    <n v="1.3333333333357587"/>
    <s v="Team4"/>
    <s v="Senior"/>
    <s v="Morning"/>
  </r>
  <r>
    <s v="T05791"/>
    <s v="C3493"/>
    <x v="2"/>
    <x v="0"/>
    <d v="2026-01-30T12:42:00"/>
    <d v="2026-01-31T08:42:00"/>
    <x v="39"/>
    <x v="0"/>
    <s v="No"/>
    <n v="4"/>
    <s v="Yes"/>
    <n v="20.000000000058208"/>
    <s v="No"/>
    <x v="2"/>
    <n v="0.83333333333575865"/>
    <s v="Team5"/>
    <s v="Junior"/>
    <s v="Evening"/>
  </r>
  <r>
    <s v="T05792"/>
    <s v="C2374"/>
    <x v="3"/>
    <x v="0"/>
    <d v="2026-01-23T21:35:00"/>
    <d v="2026-01-24T14:35:00"/>
    <x v="23"/>
    <x v="1"/>
    <s v="No"/>
    <n v="4"/>
    <s v="No"/>
    <n v="17.000000000058208"/>
    <s v="No"/>
    <x v="2"/>
    <n v="0.70833333333575865"/>
    <s v="Team1"/>
    <s v="Junior"/>
    <s v="Morning"/>
  </r>
  <r>
    <s v="T05793"/>
    <s v="C4110"/>
    <x v="3"/>
    <x v="1"/>
    <d v="2026-01-11T19:13:00"/>
    <d v="2026-01-12T21:13:00"/>
    <x v="6"/>
    <x v="0"/>
    <s v="No"/>
    <n v="4"/>
    <s v="Yes"/>
    <n v="26.000000000058208"/>
    <s v="No"/>
    <x v="2"/>
    <n v="1.0833333333357587"/>
    <s v="Team3"/>
    <s v="Mid"/>
    <s v="Night"/>
  </r>
  <r>
    <s v="T05794"/>
    <s v="C0868"/>
    <x v="2"/>
    <x v="2"/>
    <d v="2026-03-20T21:45:00"/>
    <d v="2026-03-21T11:45:00"/>
    <x v="33"/>
    <x v="0"/>
    <s v="No"/>
    <n v="5"/>
    <s v="Yes"/>
    <n v="14.000000000058208"/>
    <s v="No"/>
    <x v="1"/>
    <n v="0.58333333333575865"/>
    <s v="Team5"/>
    <s v="Junior"/>
    <s v="Night"/>
  </r>
  <r>
    <s v="T05795"/>
    <s v="C4701"/>
    <x v="0"/>
    <x v="0"/>
    <d v="2026-02-06T03:09:00"/>
    <d v="2026-02-06T09:09:00"/>
    <x v="17"/>
    <x v="2"/>
    <s v="No"/>
    <n v="4"/>
    <s v="No"/>
    <n v="6"/>
    <s v="No"/>
    <x v="0"/>
    <n v="0.25"/>
    <s v="Team2"/>
    <s v="Junior"/>
    <s v="Night"/>
  </r>
  <r>
    <s v="T05796"/>
    <s v="C2848"/>
    <x v="4"/>
    <x v="0"/>
    <d v="2026-01-25T07:05:00"/>
    <d v="2026-01-27T01:05:00"/>
    <x v="24"/>
    <x v="0"/>
    <s v="No"/>
    <n v="5"/>
    <s v="Yes"/>
    <n v="42"/>
    <s v="No"/>
    <x v="2"/>
    <n v="1.75"/>
    <s v="Team4"/>
    <s v="Mid"/>
    <s v="Night"/>
  </r>
  <r>
    <s v="T05797"/>
    <s v="C1459"/>
    <x v="4"/>
    <x v="1"/>
    <d v="2026-02-12T09:45:00"/>
    <d v="2026-02-13T13:45:00"/>
    <x v="20"/>
    <x v="0"/>
    <s v="No"/>
    <n v="4"/>
    <s v="Yes"/>
    <n v="27.999999999941792"/>
    <s v="No"/>
    <x v="0"/>
    <n v="1.1666666666642413"/>
    <s v="Team4"/>
    <s v="Junior"/>
    <s v="Evening"/>
  </r>
  <r>
    <s v="T05798"/>
    <s v="C3448"/>
    <x v="4"/>
    <x v="0"/>
    <d v="2026-02-20T18:48:00"/>
    <d v="2026-02-21T11:48:00"/>
    <x v="37"/>
    <x v="0"/>
    <s v="No"/>
    <n v="5"/>
    <s v="Yes"/>
    <n v="17.000000000058208"/>
    <s v="No"/>
    <x v="0"/>
    <n v="0.70833333333575865"/>
    <s v="Team5"/>
    <s v="Junior"/>
    <s v="Evening"/>
  </r>
  <r>
    <s v="T05799"/>
    <s v="C1566"/>
    <x v="0"/>
    <x v="0"/>
    <d v="2026-02-15T02:10:00"/>
    <d v="2026-02-15T07:10:00"/>
    <x v="12"/>
    <x v="0"/>
    <s v="No"/>
    <n v="4"/>
    <s v="Yes"/>
    <n v="4.9999999998835847"/>
    <s v="No"/>
    <x v="0"/>
    <n v="0.20833333332848269"/>
    <s v="Team1"/>
    <s v="Junior"/>
    <s v="Morning"/>
  </r>
  <r>
    <s v="T05800"/>
    <s v="C3240"/>
    <x v="2"/>
    <x v="1"/>
    <d v="2026-01-20T01:13:00"/>
    <d v="2026-01-21T01:13:00"/>
    <x v="1"/>
    <x v="0"/>
    <s v="No"/>
    <n v="3"/>
    <s v="Yes"/>
    <n v="24"/>
    <s v="No"/>
    <x v="2"/>
    <n v="1"/>
    <s v="Team4"/>
    <s v="Senior"/>
    <s v="Evening"/>
  </r>
  <r>
    <s v="T05801"/>
    <s v="C2225"/>
    <x v="2"/>
    <x v="2"/>
    <d v="2026-02-27T12:02:00"/>
    <d v="2026-02-28T11:02:00"/>
    <x v="10"/>
    <x v="0"/>
    <s v="No"/>
    <n v="5"/>
    <s v="Yes"/>
    <n v="23.000000000058208"/>
    <s v="No"/>
    <x v="0"/>
    <n v="0.95833333333575865"/>
    <s v="Team1"/>
    <s v="Senior"/>
    <s v="Night"/>
  </r>
  <r>
    <s v="T05802"/>
    <s v="C0673"/>
    <x v="2"/>
    <x v="2"/>
    <d v="2026-01-29T16:23:00"/>
    <d v="2026-02-01T07:23:00"/>
    <x v="49"/>
    <x v="0"/>
    <s v="No"/>
    <n v="4"/>
    <s v="Yes"/>
    <n v="63"/>
    <s v="Yes"/>
    <x v="2"/>
    <n v="2.625"/>
    <s v="Team5"/>
    <s v="Mid"/>
    <s v="Evening"/>
  </r>
  <r>
    <s v="T05803"/>
    <s v="C1548"/>
    <x v="4"/>
    <x v="0"/>
    <d v="2026-01-02T04:41:00"/>
    <d v="2026-01-03T18:41:00"/>
    <x v="49"/>
    <x v="0"/>
    <s v="No"/>
    <n v="3"/>
    <s v="Yes"/>
    <n v="37.999999999883585"/>
    <s v="No"/>
    <x v="2"/>
    <n v="1.5833333333284827"/>
    <s v="Team5"/>
    <s v="Mid"/>
    <s v="Evening"/>
  </r>
  <r>
    <s v="T05804"/>
    <s v="C0503"/>
    <x v="4"/>
    <x v="1"/>
    <d v="2026-01-31T04:06:00"/>
    <d v="2026-02-03T02:06:00"/>
    <x v="24"/>
    <x v="0"/>
    <s v="No"/>
    <n v="3"/>
    <s v="Yes"/>
    <n v="70.000000000116415"/>
    <s v="Yes"/>
    <x v="2"/>
    <n v="2.9166666666715173"/>
    <s v="Team4"/>
    <s v="Mid"/>
    <s v="Night"/>
  </r>
  <r>
    <s v="T05805"/>
    <s v="C2584"/>
    <x v="0"/>
    <x v="1"/>
    <d v="2026-02-20T16:02:00"/>
    <d v="2026-02-22T09:02:00"/>
    <x v="40"/>
    <x v="0"/>
    <s v="No"/>
    <n v="4"/>
    <s v="Yes"/>
    <n v="40.999999999883585"/>
    <s v="No"/>
    <x v="0"/>
    <n v="1.7083333333284827"/>
    <s v="Team4"/>
    <s v="Senior"/>
    <s v="Morning"/>
  </r>
  <r>
    <s v="T05806"/>
    <s v="C3070"/>
    <x v="3"/>
    <x v="1"/>
    <d v="2026-03-10T05:02:00"/>
    <d v="2026-03-11T23:02:00"/>
    <x v="24"/>
    <x v="0"/>
    <s v="No"/>
    <n v="4"/>
    <s v="Yes"/>
    <n v="42"/>
    <s v="No"/>
    <x v="1"/>
    <n v="1.75"/>
    <s v="Team4"/>
    <s v="Mid"/>
    <s v="Night"/>
  </r>
  <r>
    <s v="T05807"/>
    <s v="C0058"/>
    <x v="0"/>
    <x v="0"/>
    <d v="2026-02-20T21:19:00"/>
    <d v="2026-02-22T20:19:00"/>
    <x v="30"/>
    <x v="0"/>
    <s v="No"/>
    <n v="5"/>
    <s v="Yes"/>
    <n v="47.000000000058208"/>
    <s v="No"/>
    <x v="0"/>
    <n v="1.9583333333357587"/>
    <s v="Team4"/>
    <s v="Mid"/>
    <s v="Night"/>
  </r>
  <r>
    <s v="T05808"/>
    <s v="C2394"/>
    <x v="3"/>
    <x v="1"/>
    <d v="2026-01-28T22:05:00"/>
    <d v="2026-01-29T15:05:00"/>
    <x v="4"/>
    <x v="0"/>
    <s v="No"/>
    <n v="3"/>
    <s v="Yes"/>
    <n v="16.999999999883585"/>
    <s v="No"/>
    <x v="2"/>
    <n v="0.70833333332848269"/>
    <s v="Team5"/>
    <s v="Senior"/>
    <s v="Evening"/>
  </r>
  <r>
    <s v="T05809"/>
    <s v="C3753"/>
    <x v="2"/>
    <x v="2"/>
    <d v="2026-02-16T09:19:00"/>
    <d v="2026-02-19T13:19:00"/>
    <x v="35"/>
    <x v="1"/>
    <s v="No"/>
    <n v="3"/>
    <s v="No"/>
    <n v="75.999999999941792"/>
    <s v="Yes"/>
    <x v="0"/>
    <n v="3.1666666666642413"/>
    <s v="Team1"/>
    <s v="Senior"/>
    <s v="Night"/>
  </r>
  <r>
    <s v="T05810"/>
    <s v="C2762"/>
    <x v="0"/>
    <x v="1"/>
    <d v="2026-03-28T15:18:00"/>
    <d v="2026-03-31T07:18:00"/>
    <x v="37"/>
    <x v="2"/>
    <s v="No"/>
    <n v="4"/>
    <s v="No"/>
    <n v="64.000000000116415"/>
    <s v="Yes"/>
    <x v="1"/>
    <n v="2.6666666666715173"/>
    <s v="Team5"/>
    <s v="Junior"/>
    <s v="Evening"/>
  </r>
  <r>
    <s v="T05811"/>
    <s v="C2730"/>
    <x v="2"/>
    <x v="0"/>
    <d v="2026-03-09T09:52:00"/>
    <d v="2026-03-11T01:52:00"/>
    <x v="32"/>
    <x v="0"/>
    <s v="No"/>
    <n v="5"/>
    <s v="Yes"/>
    <n v="39.999999999941792"/>
    <s v="No"/>
    <x v="1"/>
    <n v="1.6666666666642413"/>
    <s v="Team3"/>
    <s v="Mid"/>
    <s v="Evening"/>
  </r>
  <r>
    <s v="T05812"/>
    <s v="C1719"/>
    <x v="4"/>
    <x v="1"/>
    <d v="2026-02-10T17:13:00"/>
    <d v="2026-02-11T22:13:00"/>
    <x v="28"/>
    <x v="0"/>
    <s v="No"/>
    <n v="3"/>
    <s v="Yes"/>
    <n v="28.999999999883585"/>
    <s v="No"/>
    <x v="0"/>
    <n v="1.2083333333284827"/>
    <s v="Team3"/>
    <s v="Mid"/>
    <s v="Night"/>
  </r>
  <r>
    <s v="T05813"/>
    <s v="C0253"/>
    <x v="0"/>
    <x v="2"/>
    <d v="2026-01-10T18:39:00"/>
    <d v="2026-01-11T05:39:00"/>
    <x v="29"/>
    <x v="0"/>
    <s v="No"/>
    <n v="4"/>
    <s v="Yes"/>
    <n v="11.000000000058208"/>
    <s v="No"/>
    <x v="2"/>
    <n v="0.45833333333575865"/>
    <s v="Team3"/>
    <s v="Mid"/>
    <s v="Evening"/>
  </r>
  <r>
    <s v="T05814"/>
    <s v="C4399"/>
    <x v="0"/>
    <x v="2"/>
    <d v="2026-01-05T18:57:00"/>
    <d v="2026-01-09T03:57:00"/>
    <x v="9"/>
    <x v="0"/>
    <s v="No"/>
    <n v="2"/>
    <s v="Yes"/>
    <n v="81"/>
    <s v="Yes"/>
    <x v="2"/>
    <n v="3.375"/>
    <s v="Team1"/>
    <s v="Junior"/>
    <s v="Night"/>
  </r>
  <r>
    <s v="T05815"/>
    <s v="C4419"/>
    <x v="2"/>
    <x v="0"/>
    <d v="2026-03-15T12:06:00"/>
    <d v="2026-03-15T17:06:00"/>
    <x v="11"/>
    <x v="2"/>
    <s v="No"/>
    <n v="3"/>
    <s v="No"/>
    <n v="5.0000000000582077"/>
    <s v="No"/>
    <x v="1"/>
    <n v="0.20833333333575865"/>
    <s v="Team3"/>
    <s v="Senior"/>
    <s v="Night"/>
  </r>
  <r>
    <s v="T05816"/>
    <s v="C2383"/>
    <x v="1"/>
    <x v="0"/>
    <d v="2026-01-22T02:32:00"/>
    <d v="2026-01-23T10:32:00"/>
    <x v="49"/>
    <x v="0"/>
    <s v="No"/>
    <n v="4"/>
    <s v="Yes"/>
    <n v="31.999999999883585"/>
    <s v="No"/>
    <x v="2"/>
    <n v="1.3333333333284827"/>
    <s v="Team5"/>
    <s v="Mid"/>
    <s v="Evening"/>
  </r>
  <r>
    <s v="T05817"/>
    <s v="C1618"/>
    <x v="3"/>
    <x v="1"/>
    <d v="2026-03-26T16:36:00"/>
    <d v="2026-03-26T22:36:00"/>
    <x v="4"/>
    <x v="1"/>
    <s v="No"/>
    <n v="5"/>
    <s v="No"/>
    <n v="6"/>
    <s v="No"/>
    <x v="1"/>
    <n v="0.25"/>
    <s v="Team5"/>
    <s v="Senior"/>
    <s v="Evening"/>
  </r>
  <r>
    <s v="T05818"/>
    <s v="C2769"/>
    <x v="0"/>
    <x v="0"/>
    <d v="2026-02-14T17:11:00"/>
    <d v="2026-02-15T05:11:00"/>
    <x v="30"/>
    <x v="0"/>
    <s v="No"/>
    <n v="4"/>
    <s v="Yes"/>
    <n v="12"/>
    <s v="No"/>
    <x v="0"/>
    <n v="0.5"/>
    <s v="Team4"/>
    <s v="Mid"/>
    <s v="Night"/>
  </r>
  <r>
    <s v="T05819"/>
    <s v="C4653"/>
    <x v="3"/>
    <x v="1"/>
    <d v="2026-02-26T16:19:00"/>
    <d v="2026-02-27T03:19:00"/>
    <x v="12"/>
    <x v="0"/>
    <s v="No"/>
    <n v="3"/>
    <s v="Yes"/>
    <n v="11.000000000058208"/>
    <s v="No"/>
    <x v="0"/>
    <n v="0.45833333333575865"/>
    <s v="Team1"/>
    <s v="Junior"/>
    <s v="Morning"/>
  </r>
  <r>
    <s v="T05820"/>
    <s v="C3885"/>
    <x v="4"/>
    <x v="1"/>
    <d v="2026-03-24T21:24:00"/>
    <d v="2026-03-27T19:24:00"/>
    <x v="25"/>
    <x v="1"/>
    <s v="No"/>
    <n v="4"/>
    <s v="No"/>
    <n v="69.999999999941792"/>
    <s v="Yes"/>
    <x v="1"/>
    <n v="2.9166666666642413"/>
    <s v="Team4"/>
    <s v="Junior"/>
    <s v="Night"/>
  </r>
  <r>
    <s v="T05821"/>
    <s v="C0651"/>
    <x v="0"/>
    <x v="0"/>
    <d v="2026-03-01T14:09:00"/>
    <d v="2026-03-03T13:09:00"/>
    <x v="26"/>
    <x v="1"/>
    <s v="No"/>
    <n v="3"/>
    <s v="No"/>
    <n v="47.000000000058208"/>
    <s v="No"/>
    <x v="1"/>
    <n v="1.9583333333357587"/>
    <s v="Team5"/>
    <s v="Senior"/>
    <s v="Night"/>
  </r>
  <r>
    <s v="T05822"/>
    <s v="C0209"/>
    <x v="3"/>
    <x v="0"/>
    <d v="2026-02-08T04:20:00"/>
    <d v="2026-02-08T19:20:00"/>
    <x v="45"/>
    <x v="0"/>
    <s v="No"/>
    <n v="5"/>
    <s v="Yes"/>
    <n v="15"/>
    <s v="No"/>
    <x v="0"/>
    <n v="0.625"/>
    <s v="Team4"/>
    <s v="Mid"/>
    <s v="Morning"/>
  </r>
  <r>
    <s v="T05823"/>
    <s v="C3230"/>
    <x v="3"/>
    <x v="1"/>
    <d v="2026-02-14T18:10:00"/>
    <d v="2026-02-15T02:10:00"/>
    <x v="26"/>
    <x v="0"/>
    <s v="No"/>
    <n v="4"/>
    <s v="Yes"/>
    <n v="8.0000000000582077"/>
    <s v="No"/>
    <x v="0"/>
    <n v="0.33333333333575865"/>
    <s v="Team5"/>
    <s v="Senior"/>
    <s v="Night"/>
  </r>
  <r>
    <s v="T05824"/>
    <s v="C1374"/>
    <x v="3"/>
    <x v="1"/>
    <d v="2026-03-10T17:20:00"/>
    <d v="2026-03-12T19:20:00"/>
    <x v="25"/>
    <x v="0"/>
    <s v="No"/>
    <n v="5"/>
    <s v="Yes"/>
    <n v="50.000000000058208"/>
    <s v="Yes"/>
    <x v="1"/>
    <n v="2.0833333333357587"/>
    <s v="Team4"/>
    <s v="Junior"/>
    <s v="Night"/>
  </r>
  <r>
    <s v="T05825"/>
    <s v="C3167"/>
    <x v="4"/>
    <x v="0"/>
    <d v="2026-02-25T12:00:00"/>
    <d v="2026-02-26T14:00:00"/>
    <x v="0"/>
    <x v="1"/>
    <s v="Yes"/>
    <n v="3"/>
    <s v="No"/>
    <n v="26.000000000058208"/>
    <s v="No"/>
    <x v="0"/>
    <n v="1.0833333333357587"/>
    <s v="Team1"/>
    <s v="Senior"/>
    <s v="Morning"/>
  </r>
  <r>
    <s v="T05826"/>
    <s v="C4692"/>
    <x v="2"/>
    <x v="1"/>
    <d v="2026-03-04T06:08:00"/>
    <d v="2026-03-07T02:08:00"/>
    <x v="45"/>
    <x v="0"/>
    <s v="No"/>
    <n v="5"/>
    <s v="Yes"/>
    <n v="67.999999999883585"/>
    <s v="Yes"/>
    <x v="1"/>
    <n v="2.8333333333284827"/>
    <s v="Team4"/>
    <s v="Mid"/>
    <s v="Morning"/>
  </r>
  <r>
    <s v="T05827"/>
    <s v="C1970"/>
    <x v="1"/>
    <x v="1"/>
    <d v="2026-02-27T14:14:00"/>
    <d v="2026-03-01T20:14:00"/>
    <x v="38"/>
    <x v="1"/>
    <s v="No"/>
    <n v="5"/>
    <s v="No"/>
    <n v="54"/>
    <s v="Yes"/>
    <x v="0"/>
    <n v="2.25"/>
    <s v="Team5"/>
    <s v="Senior"/>
    <s v="Evening"/>
  </r>
  <r>
    <s v="T05828"/>
    <s v="C4564"/>
    <x v="2"/>
    <x v="0"/>
    <d v="2026-01-19T22:18:00"/>
    <d v="2026-01-21T20:18:00"/>
    <x v="46"/>
    <x v="0"/>
    <s v="No"/>
    <n v="4"/>
    <s v="Yes"/>
    <n v="45.999999999941792"/>
    <s v="No"/>
    <x v="2"/>
    <n v="1.9166666666642413"/>
    <s v="Team5"/>
    <s v="Senior"/>
    <s v="Evening"/>
  </r>
  <r>
    <s v="T05829"/>
    <s v="C0056"/>
    <x v="0"/>
    <x v="0"/>
    <d v="2026-02-10T22:08:00"/>
    <d v="2026-02-12T18:08:00"/>
    <x v="5"/>
    <x v="0"/>
    <s v="No"/>
    <n v="5"/>
    <s v="Yes"/>
    <n v="44.000000000058208"/>
    <s v="No"/>
    <x v="0"/>
    <n v="1.8333333333357587"/>
    <s v="Team1"/>
    <s v="Senior"/>
    <s v="Evening"/>
  </r>
  <r>
    <s v="T05830"/>
    <s v="C0098"/>
    <x v="0"/>
    <x v="2"/>
    <d v="2026-02-02T02:42:00"/>
    <d v="2026-02-05T04:42:00"/>
    <x v="14"/>
    <x v="0"/>
    <s v="Yes"/>
    <n v="3"/>
    <s v="Yes"/>
    <n v="73.999999999883585"/>
    <s v="Yes"/>
    <x v="0"/>
    <n v="3.0833333333284827"/>
    <s v="Team4"/>
    <s v="Senior"/>
    <s v="Night"/>
  </r>
  <r>
    <s v="T05831"/>
    <s v="C4890"/>
    <x v="0"/>
    <x v="1"/>
    <d v="2026-02-28T17:47:00"/>
    <d v="2026-03-03T14:47:00"/>
    <x v="8"/>
    <x v="0"/>
    <s v="No"/>
    <n v="4"/>
    <s v="Yes"/>
    <n v="69"/>
    <s v="Yes"/>
    <x v="0"/>
    <n v="2.875"/>
    <s v="Team5"/>
    <s v="Senior"/>
    <s v="Morning"/>
  </r>
  <r>
    <s v="T05832"/>
    <s v="C2165"/>
    <x v="3"/>
    <x v="0"/>
    <d v="2026-02-15T19:44:00"/>
    <d v="2026-02-17T09:44:00"/>
    <x v="41"/>
    <x v="0"/>
    <s v="Yes"/>
    <n v="3"/>
    <s v="Yes"/>
    <n v="37.999999999883585"/>
    <s v="No"/>
    <x v="0"/>
    <n v="1.5833333333284827"/>
    <s v="Team5"/>
    <s v="Senior"/>
    <s v="Night"/>
  </r>
  <r>
    <s v="T05833"/>
    <s v="C1010"/>
    <x v="3"/>
    <x v="1"/>
    <d v="2026-02-04T04:00:00"/>
    <d v="2026-02-06T11:00:00"/>
    <x v="6"/>
    <x v="0"/>
    <s v="No"/>
    <n v="5"/>
    <s v="Yes"/>
    <n v="55.000000000116415"/>
    <s v="Yes"/>
    <x v="0"/>
    <n v="2.2916666666715173"/>
    <s v="Team3"/>
    <s v="Mid"/>
    <s v="Night"/>
  </r>
  <r>
    <s v="T05834"/>
    <s v="C0837"/>
    <x v="0"/>
    <x v="1"/>
    <d v="2026-03-27T19:30:00"/>
    <d v="2026-03-30T07:30:00"/>
    <x v="21"/>
    <x v="2"/>
    <s v="No"/>
    <n v="5"/>
    <s v="No"/>
    <n v="60"/>
    <s v="Yes"/>
    <x v="1"/>
    <n v="2.5"/>
    <s v="Team4"/>
    <s v="Senior"/>
    <s v="Night"/>
  </r>
  <r>
    <s v="T05835"/>
    <s v="C4034"/>
    <x v="3"/>
    <x v="1"/>
    <d v="2026-02-03T11:26:00"/>
    <d v="2026-02-04T23:26:00"/>
    <x v="24"/>
    <x v="2"/>
    <s v="No"/>
    <n v="3"/>
    <s v="No"/>
    <n v="36"/>
    <s v="No"/>
    <x v="0"/>
    <n v="1.5"/>
    <s v="Team4"/>
    <s v="Mid"/>
    <s v="Night"/>
  </r>
  <r>
    <s v="T05836"/>
    <s v="C1880"/>
    <x v="2"/>
    <x v="0"/>
    <d v="2026-03-12T03:55:00"/>
    <d v="2026-03-12T10:55:00"/>
    <x v="28"/>
    <x v="0"/>
    <s v="No"/>
    <n v="4"/>
    <s v="Yes"/>
    <n v="6.9999999999417923"/>
    <s v="No"/>
    <x v="1"/>
    <n v="0.29166666666424135"/>
    <s v="Team3"/>
    <s v="Mid"/>
    <s v="Night"/>
  </r>
  <r>
    <s v="T05837"/>
    <s v="C1138"/>
    <x v="4"/>
    <x v="0"/>
    <d v="2026-01-28T13:20:00"/>
    <d v="2026-01-30T12:20:00"/>
    <x v="5"/>
    <x v="0"/>
    <s v="No"/>
    <n v="5"/>
    <s v="Yes"/>
    <n v="47.000000000058208"/>
    <s v="No"/>
    <x v="2"/>
    <n v="1.9583333333357587"/>
    <s v="Team1"/>
    <s v="Senior"/>
    <s v="Evening"/>
  </r>
  <r>
    <s v="T05838"/>
    <s v="C3427"/>
    <x v="1"/>
    <x v="2"/>
    <d v="2026-02-17T14:08:00"/>
    <d v="2026-02-20T08:08:00"/>
    <x v="6"/>
    <x v="0"/>
    <s v="No"/>
    <n v="4"/>
    <s v="Yes"/>
    <n v="66"/>
    <s v="Yes"/>
    <x v="0"/>
    <n v="2.75"/>
    <s v="Team3"/>
    <s v="Mid"/>
    <s v="Night"/>
  </r>
  <r>
    <s v="T05839"/>
    <s v="C2248"/>
    <x v="3"/>
    <x v="2"/>
    <d v="2026-02-08T22:42:00"/>
    <d v="2026-02-11T04:42:00"/>
    <x v="16"/>
    <x v="0"/>
    <s v="No"/>
    <n v="3"/>
    <s v="Yes"/>
    <n v="54"/>
    <s v="Yes"/>
    <x v="0"/>
    <n v="2.25"/>
    <s v="Team3"/>
    <s v="Junior"/>
    <s v="Evening"/>
  </r>
  <r>
    <s v="T05840"/>
    <s v="C3059"/>
    <x v="0"/>
    <x v="1"/>
    <d v="2026-02-27T20:48:00"/>
    <d v="2026-03-01T00:48:00"/>
    <x v="40"/>
    <x v="1"/>
    <s v="No"/>
    <n v="3"/>
    <s v="No"/>
    <n v="27.999999999941792"/>
    <s v="No"/>
    <x v="0"/>
    <n v="1.1666666666642413"/>
    <s v="Team4"/>
    <s v="Senior"/>
    <s v="Morning"/>
  </r>
  <r>
    <s v="T05841"/>
    <s v="C0180"/>
    <x v="1"/>
    <x v="0"/>
    <d v="2026-02-07T08:50:00"/>
    <d v="2026-02-08T16:50:00"/>
    <x v="18"/>
    <x v="0"/>
    <s v="No"/>
    <n v="5"/>
    <s v="Yes"/>
    <n v="32.000000000058208"/>
    <s v="No"/>
    <x v="0"/>
    <n v="1.3333333333357587"/>
    <s v="Team1"/>
    <s v="Mid"/>
    <s v="Morning"/>
  </r>
  <r>
    <s v="T05842"/>
    <s v="C0046"/>
    <x v="4"/>
    <x v="1"/>
    <d v="2026-01-01T06:17:00"/>
    <d v="2026-01-02T02:17:00"/>
    <x v="22"/>
    <x v="0"/>
    <s v="No"/>
    <n v="4"/>
    <s v="Yes"/>
    <n v="19.999999999883585"/>
    <s v="No"/>
    <x v="2"/>
    <n v="0.83333333332848269"/>
    <s v="Team4"/>
    <s v="Junior"/>
    <s v="Morning"/>
  </r>
  <r>
    <s v="T05843"/>
    <s v="C4166"/>
    <x v="0"/>
    <x v="0"/>
    <d v="2026-03-23T20:19:00"/>
    <d v="2026-03-24T04:19:00"/>
    <x v="28"/>
    <x v="0"/>
    <s v="Yes"/>
    <n v="3"/>
    <s v="Yes"/>
    <n v="7.9999999998835847"/>
    <s v="No"/>
    <x v="1"/>
    <n v="0.33333333332848269"/>
    <s v="Team3"/>
    <s v="Mid"/>
    <s v="Night"/>
  </r>
  <r>
    <s v="T05844"/>
    <s v="C2730"/>
    <x v="4"/>
    <x v="0"/>
    <d v="2026-03-12T19:56:00"/>
    <d v="2026-03-14T07:56:00"/>
    <x v="48"/>
    <x v="0"/>
    <s v="No"/>
    <n v="5"/>
    <s v="Yes"/>
    <n v="36"/>
    <s v="No"/>
    <x v="1"/>
    <n v="1.5"/>
    <s v="Team1"/>
    <s v="Mid"/>
    <s v="Morning"/>
  </r>
  <r>
    <s v="T05845"/>
    <s v="C4831"/>
    <x v="1"/>
    <x v="0"/>
    <d v="2026-03-06T22:10:00"/>
    <d v="2026-03-07T07:10:00"/>
    <x v="5"/>
    <x v="0"/>
    <s v="No"/>
    <n v="5"/>
    <s v="Yes"/>
    <n v="9"/>
    <s v="No"/>
    <x v="1"/>
    <n v="0.375"/>
    <s v="Team1"/>
    <s v="Senior"/>
    <s v="Evening"/>
  </r>
  <r>
    <s v="T05846"/>
    <s v="C3559"/>
    <x v="4"/>
    <x v="1"/>
    <d v="2026-02-01T23:39:00"/>
    <d v="2026-02-04T19:39:00"/>
    <x v="48"/>
    <x v="0"/>
    <s v="No"/>
    <n v="4"/>
    <s v="Yes"/>
    <n v="67.999999999883585"/>
    <s v="Yes"/>
    <x v="0"/>
    <n v="2.8333333333284827"/>
    <s v="Team1"/>
    <s v="Mid"/>
    <s v="Morning"/>
  </r>
  <r>
    <s v="T05847"/>
    <s v="C0627"/>
    <x v="1"/>
    <x v="1"/>
    <d v="2026-02-06T02:08:00"/>
    <d v="2026-02-08T07:08:00"/>
    <x v="7"/>
    <x v="0"/>
    <s v="No"/>
    <n v="3"/>
    <s v="Yes"/>
    <n v="53.000000000058208"/>
    <s v="Yes"/>
    <x v="0"/>
    <n v="2.2083333333357587"/>
    <s v="Team2"/>
    <s v="Junior"/>
    <s v="Night"/>
  </r>
  <r>
    <s v="T05848"/>
    <s v="C4244"/>
    <x v="0"/>
    <x v="1"/>
    <d v="2026-01-15T22:50:00"/>
    <d v="2026-01-16T19:50:00"/>
    <x v="12"/>
    <x v="0"/>
    <s v="No"/>
    <n v="5"/>
    <s v="Yes"/>
    <n v="21"/>
    <s v="No"/>
    <x v="2"/>
    <n v="0.875"/>
    <s v="Team1"/>
    <s v="Junior"/>
    <s v="Morning"/>
  </r>
  <r>
    <s v="T05849"/>
    <s v="C0621"/>
    <x v="1"/>
    <x v="1"/>
    <d v="2026-02-16T04:18:00"/>
    <d v="2026-02-16T19:18:00"/>
    <x v="23"/>
    <x v="0"/>
    <s v="No"/>
    <n v="5"/>
    <s v="Yes"/>
    <n v="15"/>
    <s v="No"/>
    <x v="0"/>
    <n v="0.625"/>
    <s v="Team1"/>
    <s v="Junior"/>
    <s v="Morning"/>
  </r>
  <r>
    <s v="T05850"/>
    <s v="C0944"/>
    <x v="4"/>
    <x v="0"/>
    <d v="2026-01-06T18:56:00"/>
    <d v="2026-01-08T01:56:00"/>
    <x v="46"/>
    <x v="0"/>
    <s v="No"/>
    <n v="3"/>
    <s v="Yes"/>
    <n v="30.999999999941792"/>
    <s v="No"/>
    <x v="2"/>
    <n v="1.2916666666642413"/>
    <s v="Team5"/>
    <s v="Senior"/>
    <s v="Evening"/>
  </r>
  <r>
    <s v="T05851"/>
    <s v="C3609"/>
    <x v="2"/>
    <x v="1"/>
    <d v="2026-01-23T14:06:00"/>
    <d v="2026-01-25T23:06:00"/>
    <x v="37"/>
    <x v="1"/>
    <s v="No"/>
    <n v="5"/>
    <s v="No"/>
    <n v="57"/>
    <s v="Yes"/>
    <x v="2"/>
    <n v="2.375"/>
    <s v="Team5"/>
    <s v="Junior"/>
    <s v="Evening"/>
  </r>
  <r>
    <s v="T05852"/>
    <s v="C3692"/>
    <x v="2"/>
    <x v="0"/>
    <d v="2026-01-04T11:02:00"/>
    <d v="2026-01-05T17:02:00"/>
    <x v="37"/>
    <x v="0"/>
    <s v="No"/>
    <n v="3"/>
    <s v="Yes"/>
    <n v="30"/>
    <s v="No"/>
    <x v="2"/>
    <n v="1.25"/>
    <s v="Team5"/>
    <s v="Junior"/>
    <s v="Evening"/>
  </r>
  <r>
    <s v="T05853"/>
    <s v="C3304"/>
    <x v="3"/>
    <x v="0"/>
    <d v="2026-02-05T00:14:00"/>
    <d v="2026-02-05T08:14:00"/>
    <x v="19"/>
    <x v="0"/>
    <s v="No"/>
    <n v="4"/>
    <s v="Yes"/>
    <n v="7.9999999998835847"/>
    <s v="No"/>
    <x v="0"/>
    <n v="0.33333333332848269"/>
    <s v="Team5"/>
    <s v="Mid"/>
    <s v="Night"/>
  </r>
  <r>
    <s v="T05854"/>
    <s v="C1321"/>
    <x v="4"/>
    <x v="2"/>
    <d v="2026-02-18T12:26:00"/>
    <d v="2026-02-21T21:26:00"/>
    <x v="10"/>
    <x v="0"/>
    <s v="No"/>
    <n v="4"/>
    <s v="Yes"/>
    <n v="81"/>
    <s v="Yes"/>
    <x v="0"/>
    <n v="3.375"/>
    <s v="Team1"/>
    <s v="Senior"/>
    <s v="Night"/>
  </r>
  <r>
    <s v="T05855"/>
    <s v="C0627"/>
    <x v="2"/>
    <x v="1"/>
    <d v="2026-01-25T01:29:00"/>
    <d v="2026-01-27T03:29:00"/>
    <x v="44"/>
    <x v="0"/>
    <s v="No"/>
    <n v="2"/>
    <s v="Yes"/>
    <n v="50.000000000058208"/>
    <s v="Yes"/>
    <x v="2"/>
    <n v="2.0833333333357587"/>
    <s v="Team3"/>
    <s v="Senior"/>
    <s v="Evening"/>
  </r>
  <r>
    <s v="T05856"/>
    <s v="C1213"/>
    <x v="2"/>
    <x v="0"/>
    <d v="2026-02-14T20:44:00"/>
    <d v="2026-02-15T06:44:00"/>
    <x v="20"/>
    <x v="1"/>
    <s v="Yes"/>
    <n v="3"/>
    <s v="No"/>
    <n v="9.9999999999417923"/>
    <s v="No"/>
    <x v="0"/>
    <n v="0.41666666666424135"/>
    <s v="Team4"/>
    <s v="Junior"/>
    <s v="Evening"/>
  </r>
  <r>
    <s v="T05857"/>
    <s v="C4396"/>
    <x v="1"/>
    <x v="1"/>
    <d v="2026-01-16T04:52:00"/>
    <d v="2026-01-17T22:52:00"/>
    <x v="10"/>
    <x v="0"/>
    <s v="No"/>
    <n v="4"/>
    <s v="Yes"/>
    <n v="42"/>
    <s v="No"/>
    <x v="2"/>
    <n v="1.75"/>
    <s v="Team1"/>
    <s v="Senior"/>
    <s v="Night"/>
  </r>
  <r>
    <s v="T05858"/>
    <s v="C3311"/>
    <x v="2"/>
    <x v="1"/>
    <d v="2026-03-12T06:17:00"/>
    <d v="2026-03-14T20:17:00"/>
    <x v="5"/>
    <x v="0"/>
    <s v="No"/>
    <n v="3"/>
    <s v="Yes"/>
    <n v="61.999999999883585"/>
    <s v="Yes"/>
    <x v="1"/>
    <n v="2.5833333333284827"/>
    <s v="Team1"/>
    <s v="Senior"/>
    <s v="Evening"/>
  </r>
  <r>
    <s v="T05859"/>
    <s v="C0088"/>
    <x v="3"/>
    <x v="2"/>
    <d v="2026-03-03T19:05:00"/>
    <d v="2026-03-05T20:05:00"/>
    <x v="7"/>
    <x v="0"/>
    <s v="No"/>
    <n v="4"/>
    <s v="Yes"/>
    <n v="48.999999999941792"/>
    <s v="Yes"/>
    <x v="1"/>
    <n v="2.0416666666642413"/>
    <s v="Team2"/>
    <s v="Junior"/>
    <s v="Night"/>
  </r>
  <r>
    <s v="T05860"/>
    <s v="C3619"/>
    <x v="0"/>
    <x v="2"/>
    <d v="2026-02-28T19:49:00"/>
    <d v="2026-03-04T01:49:00"/>
    <x v="43"/>
    <x v="0"/>
    <s v="No"/>
    <n v="4"/>
    <s v="Yes"/>
    <n v="78"/>
    <s v="Yes"/>
    <x v="0"/>
    <n v="3.25"/>
    <s v="Team1"/>
    <s v="Mid"/>
    <s v="Morning"/>
  </r>
  <r>
    <s v="T05861"/>
    <s v="C3950"/>
    <x v="4"/>
    <x v="2"/>
    <d v="2026-02-03T10:24:00"/>
    <d v="2026-02-06T22:24:00"/>
    <x v="1"/>
    <x v="2"/>
    <s v="No"/>
    <n v="3"/>
    <s v="No"/>
    <n v="84"/>
    <s v="Yes"/>
    <x v="0"/>
    <n v="3.5"/>
    <s v="Team4"/>
    <s v="Senior"/>
    <s v="Evening"/>
  </r>
  <r>
    <s v="T05862"/>
    <s v="C3608"/>
    <x v="1"/>
    <x v="2"/>
    <d v="2026-03-20T23:12:00"/>
    <d v="2026-03-22T03:12:00"/>
    <x v="20"/>
    <x v="0"/>
    <s v="No"/>
    <n v="3"/>
    <s v="Yes"/>
    <n v="27.999999999941792"/>
    <s v="No"/>
    <x v="1"/>
    <n v="1.1666666666642413"/>
    <s v="Team4"/>
    <s v="Junior"/>
    <s v="Evening"/>
  </r>
  <r>
    <s v="T05863"/>
    <s v="C1127"/>
    <x v="4"/>
    <x v="0"/>
    <d v="2026-03-08T02:24:00"/>
    <d v="2026-03-08T17:24:00"/>
    <x v="26"/>
    <x v="0"/>
    <s v="No"/>
    <n v="5"/>
    <s v="Yes"/>
    <n v="15"/>
    <s v="No"/>
    <x v="1"/>
    <n v="0.625"/>
    <s v="Team5"/>
    <s v="Senior"/>
    <s v="Night"/>
  </r>
  <r>
    <s v="T05864"/>
    <s v="C3637"/>
    <x v="2"/>
    <x v="2"/>
    <d v="2026-01-01T14:16:00"/>
    <d v="2026-01-03T04:16:00"/>
    <x v="30"/>
    <x v="0"/>
    <s v="No"/>
    <n v="5"/>
    <s v="Yes"/>
    <n v="37.999999999883585"/>
    <s v="No"/>
    <x v="2"/>
    <n v="1.5833333333284827"/>
    <s v="Team4"/>
    <s v="Mid"/>
    <s v="Night"/>
  </r>
  <r>
    <s v="T05865"/>
    <s v="C2553"/>
    <x v="0"/>
    <x v="2"/>
    <d v="2026-02-27T14:33:00"/>
    <d v="2026-03-02T06:33:00"/>
    <x v="15"/>
    <x v="1"/>
    <s v="No"/>
    <n v="4"/>
    <s v="No"/>
    <n v="64.000000000116415"/>
    <s v="Yes"/>
    <x v="0"/>
    <n v="2.6666666666715173"/>
    <s v="Team5"/>
    <s v="Junior"/>
    <s v="Evening"/>
  </r>
  <r>
    <s v="T05866"/>
    <s v="C0093"/>
    <x v="0"/>
    <x v="2"/>
    <d v="2026-03-15T13:34:00"/>
    <d v="2026-03-16T03:34:00"/>
    <x v="34"/>
    <x v="0"/>
    <s v="No"/>
    <n v="3"/>
    <s v="Yes"/>
    <n v="13.999999999883585"/>
    <s v="No"/>
    <x v="1"/>
    <n v="0.58333333332848269"/>
    <s v="Team3"/>
    <s v="Senior"/>
    <s v="Night"/>
  </r>
  <r>
    <s v="T05867"/>
    <s v="C0215"/>
    <x v="3"/>
    <x v="0"/>
    <d v="2026-02-08T17:32:00"/>
    <d v="2026-02-10T14:32:00"/>
    <x v="16"/>
    <x v="2"/>
    <s v="No"/>
    <n v="4"/>
    <s v="No"/>
    <n v="45"/>
    <s v="No"/>
    <x v="0"/>
    <n v="1.875"/>
    <s v="Team3"/>
    <s v="Junior"/>
    <s v="Evening"/>
  </r>
  <r>
    <s v="T05868"/>
    <s v="C3150"/>
    <x v="3"/>
    <x v="1"/>
    <d v="2026-03-06T09:21:00"/>
    <d v="2026-03-09T02:21:00"/>
    <x v="43"/>
    <x v="0"/>
    <s v="No"/>
    <n v="3"/>
    <s v="Yes"/>
    <n v="65.000000000058208"/>
    <s v="Yes"/>
    <x v="1"/>
    <n v="2.7083333333357587"/>
    <s v="Team1"/>
    <s v="Mid"/>
    <s v="Morning"/>
  </r>
  <r>
    <s v="T05869"/>
    <s v="C3973"/>
    <x v="1"/>
    <x v="2"/>
    <d v="2026-02-25T10:45:00"/>
    <d v="2026-02-25T22:45:00"/>
    <x v="5"/>
    <x v="0"/>
    <s v="No"/>
    <n v="3"/>
    <s v="Yes"/>
    <n v="12"/>
    <s v="No"/>
    <x v="0"/>
    <n v="0.5"/>
    <s v="Team1"/>
    <s v="Senior"/>
    <s v="Evening"/>
  </r>
  <r>
    <s v="T05870"/>
    <s v="C0208"/>
    <x v="1"/>
    <x v="1"/>
    <d v="2026-03-19T14:10:00"/>
    <d v="2026-03-19T20:10:00"/>
    <x v="38"/>
    <x v="0"/>
    <s v="No"/>
    <n v="4"/>
    <s v="Yes"/>
    <n v="6"/>
    <s v="No"/>
    <x v="1"/>
    <n v="0.25"/>
    <s v="Team5"/>
    <s v="Senior"/>
    <s v="Evening"/>
  </r>
  <r>
    <s v="T05871"/>
    <s v="C4921"/>
    <x v="3"/>
    <x v="0"/>
    <d v="2026-02-12T07:33:00"/>
    <d v="2026-02-13T00:33:00"/>
    <x v="9"/>
    <x v="0"/>
    <s v="No"/>
    <n v="2"/>
    <s v="Yes"/>
    <n v="17.000000000058208"/>
    <s v="No"/>
    <x v="0"/>
    <n v="0.70833333333575865"/>
    <s v="Team1"/>
    <s v="Junior"/>
    <s v="Night"/>
  </r>
  <r>
    <s v="T05872"/>
    <s v="C4949"/>
    <x v="2"/>
    <x v="0"/>
    <d v="2026-01-08T15:55:00"/>
    <d v="2026-01-09T11:55:00"/>
    <x v="5"/>
    <x v="0"/>
    <s v="No"/>
    <n v="4"/>
    <s v="Yes"/>
    <n v="20.000000000058208"/>
    <s v="No"/>
    <x v="2"/>
    <n v="0.83333333333575865"/>
    <s v="Team1"/>
    <s v="Senior"/>
    <s v="Evening"/>
  </r>
  <r>
    <s v="T05873"/>
    <s v="C2859"/>
    <x v="4"/>
    <x v="0"/>
    <d v="2026-01-07T08:11:00"/>
    <d v="2026-01-08T16:11:00"/>
    <x v="25"/>
    <x v="0"/>
    <s v="No"/>
    <n v="2"/>
    <s v="Yes"/>
    <n v="32.000000000058208"/>
    <s v="No"/>
    <x v="2"/>
    <n v="1.3333333333357587"/>
    <s v="Team4"/>
    <s v="Junior"/>
    <s v="Night"/>
  </r>
  <r>
    <s v="T05874"/>
    <s v="C4019"/>
    <x v="1"/>
    <x v="2"/>
    <d v="2026-03-22T13:42:00"/>
    <d v="2026-03-23T13:42:00"/>
    <x v="39"/>
    <x v="2"/>
    <s v="No"/>
    <n v="5"/>
    <s v="No"/>
    <n v="24"/>
    <s v="No"/>
    <x v="1"/>
    <n v="1"/>
    <s v="Team5"/>
    <s v="Junior"/>
    <s v="Evening"/>
  </r>
  <r>
    <s v="T05875"/>
    <s v="C4659"/>
    <x v="2"/>
    <x v="1"/>
    <d v="2026-01-25T17:22:00"/>
    <d v="2026-01-28T06:22:00"/>
    <x v="44"/>
    <x v="2"/>
    <s v="No"/>
    <n v="5"/>
    <s v="No"/>
    <n v="60.999999999941792"/>
    <s v="Yes"/>
    <x v="2"/>
    <n v="2.5416666666642413"/>
    <s v="Team3"/>
    <s v="Senior"/>
    <s v="Evening"/>
  </r>
  <r>
    <s v="T05876"/>
    <s v="C2598"/>
    <x v="2"/>
    <x v="2"/>
    <d v="2026-01-08T17:14:00"/>
    <d v="2026-01-09T03:14:00"/>
    <x v="44"/>
    <x v="0"/>
    <s v="No"/>
    <n v="5"/>
    <s v="Yes"/>
    <n v="10.000000000116415"/>
    <s v="No"/>
    <x v="2"/>
    <n v="0.41666666667151731"/>
    <s v="Team3"/>
    <s v="Senior"/>
    <s v="Evening"/>
  </r>
  <r>
    <s v="T05877"/>
    <s v="C0124"/>
    <x v="3"/>
    <x v="1"/>
    <d v="2026-02-10T11:51:00"/>
    <d v="2026-02-12T06:51:00"/>
    <x v="42"/>
    <x v="0"/>
    <s v="No"/>
    <n v="4"/>
    <s v="Yes"/>
    <n v="42.999999999941792"/>
    <s v="No"/>
    <x v="0"/>
    <n v="1.7916666666642413"/>
    <s v="Team1"/>
    <s v="Senior"/>
    <s v="Evening"/>
  </r>
  <r>
    <s v="T05878"/>
    <s v="C4969"/>
    <x v="4"/>
    <x v="2"/>
    <d v="2026-02-08T07:16:00"/>
    <d v="2026-02-09T02:16:00"/>
    <x v="4"/>
    <x v="0"/>
    <s v="No"/>
    <n v="4"/>
    <s v="Yes"/>
    <n v="19.000000000116415"/>
    <s v="No"/>
    <x v="0"/>
    <n v="0.79166666667151731"/>
    <s v="Team5"/>
    <s v="Senior"/>
    <s v="Evening"/>
  </r>
  <r>
    <s v="T05879"/>
    <s v="C0601"/>
    <x v="1"/>
    <x v="2"/>
    <d v="2026-02-02T19:35:00"/>
    <d v="2026-02-04T12:35:00"/>
    <x v="27"/>
    <x v="0"/>
    <s v="No"/>
    <n v="3"/>
    <s v="Yes"/>
    <n v="41.000000000058208"/>
    <s v="No"/>
    <x v="0"/>
    <n v="1.7083333333357587"/>
    <s v="Team1"/>
    <s v="Junior"/>
    <s v="Morning"/>
  </r>
  <r>
    <s v="T05880"/>
    <s v="C3514"/>
    <x v="4"/>
    <x v="0"/>
    <d v="2026-02-21T17:15:00"/>
    <d v="2026-02-23T06:15:00"/>
    <x v="13"/>
    <x v="0"/>
    <s v="No"/>
    <n v="3"/>
    <s v="Yes"/>
    <n v="36.999999999941792"/>
    <s v="No"/>
    <x v="0"/>
    <n v="1.5416666666642413"/>
    <s v="Team5"/>
    <s v="Junior"/>
    <s v="Evening"/>
  </r>
  <r>
    <s v="T05881"/>
    <s v="C3174"/>
    <x v="2"/>
    <x v="0"/>
    <d v="2026-02-11T11:54:00"/>
    <d v="2026-02-11T15:54:00"/>
    <x v="29"/>
    <x v="0"/>
    <s v="No"/>
    <n v="4"/>
    <s v="Yes"/>
    <n v="3.9999999999417923"/>
    <s v="No"/>
    <x v="0"/>
    <n v="0.16666666666424135"/>
    <s v="Team3"/>
    <s v="Mid"/>
    <s v="Evening"/>
  </r>
  <r>
    <s v="T05882"/>
    <s v="C1949"/>
    <x v="4"/>
    <x v="1"/>
    <d v="2026-01-11T02:01:00"/>
    <d v="2026-01-12T14:01:00"/>
    <x v="6"/>
    <x v="0"/>
    <s v="Yes"/>
    <n v="4"/>
    <s v="Yes"/>
    <n v="36"/>
    <s v="No"/>
    <x v="2"/>
    <n v="1.5"/>
    <s v="Team3"/>
    <s v="Mid"/>
    <s v="Night"/>
  </r>
  <r>
    <s v="T05883"/>
    <s v="C3757"/>
    <x v="1"/>
    <x v="1"/>
    <d v="2026-02-27T13:18:00"/>
    <d v="2026-03-02T07:18:00"/>
    <x v="40"/>
    <x v="0"/>
    <s v="No"/>
    <n v="4"/>
    <s v="Yes"/>
    <n v="66"/>
    <s v="Yes"/>
    <x v="0"/>
    <n v="2.75"/>
    <s v="Team4"/>
    <s v="Senior"/>
    <s v="Morning"/>
  </r>
  <r>
    <s v="T05884"/>
    <s v="C0379"/>
    <x v="1"/>
    <x v="1"/>
    <d v="2026-01-09T19:47:00"/>
    <d v="2026-01-11T08:47:00"/>
    <x v="18"/>
    <x v="0"/>
    <s v="No"/>
    <n v="3"/>
    <s v="Yes"/>
    <n v="36.999999999941792"/>
    <s v="No"/>
    <x v="2"/>
    <n v="1.5416666666642413"/>
    <s v="Team1"/>
    <s v="Mid"/>
    <s v="Morning"/>
  </r>
  <r>
    <s v="T05885"/>
    <s v="C1161"/>
    <x v="2"/>
    <x v="0"/>
    <d v="2026-01-23T06:16:00"/>
    <d v="2026-01-23T12:16:00"/>
    <x v="3"/>
    <x v="0"/>
    <s v="No"/>
    <n v="4"/>
    <s v="Yes"/>
    <n v="6"/>
    <s v="No"/>
    <x v="2"/>
    <n v="0.25"/>
    <s v="Team5"/>
    <s v="Senior"/>
    <s v="Morning"/>
  </r>
  <r>
    <s v="T05886"/>
    <s v="C0858"/>
    <x v="1"/>
    <x v="1"/>
    <d v="2026-01-14T11:19:00"/>
    <d v="2026-01-16T15:19:00"/>
    <x v="13"/>
    <x v="0"/>
    <s v="No"/>
    <n v="3"/>
    <s v="Yes"/>
    <n v="51.999999999941792"/>
    <s v="Yes"/>
    <x v="2"/>
    <n v="2.1666666666642413"/>
    <s v="Team5"/>
    <s v="Junior"/>
    <s v="Evening"/>
  </r>
  <r>
    <s v="T05887"/>
    <s v="C1546"/>
    <x v="0"/>
    <x v="1"/>
    <d v="2026-03-05T06:36:00"/>
    <d v="2026-03-07T13:36:00"/>
    <x v="44"/>
    <x v="0"/>
    <s v="No"/>
    <n v="3"/>
    <s v="Yes"/>
    <n v="54.999999999941792"/>
    <s v="Yes"/>
    <x v="1"/>
    <n v="2.2916666666642413"/>
    <s v="Team3"/>
    <s v="Senior"/>
    <s v="Evening"/>
  </r>
  <r>
    <s v="T05888"/>
    <s v="C1390"/>
    <x v="0"/>
    <x v="0"/>
    <d v="2026-03-06T13:41:00"/>
    <d v="2026-03-08T02:41:00"/>
    <x v="49"/>
    <x v="0"/>
    <s v="No"/>
    <n v="4"/>
    <s v="Yes"/>
    <n v="36.999999999941792"/>
    <s v="No"/>
    <x v="1"/>
    <n v="1.5416666666642413"/>
    <s v="Team5"/>
    <s v="Mid"/>
    <s v="Evening"/>
  </r>
  <r>
    <s v="T05889"/>
    <s v="C0384"/>
    <x v="2"/>
    <x v="1"/>
    <d v="2026-02-28T00:07:00"/>
    <d v="2026-02-28T15:07:00"/>
    <x v="37"/>
    <x v="0"/>
    <s v="No"/>
    <n v="4"/>
    <s v="Yes"/>
    <n v="15"/>
    <s v="No"/>
    <x v="0"/>
    <n v="0.625"/>
    <s v="Team5"/>
    <s v="Junior"/>
    <s v="Evening"/>
  </r>
  <r>
    <s v="T05890"/>
    <s v="C0431"/>
    <x v="4"/>
    <x v="0"/>
    <d v="2026-01-28T16:25:00"/>
    <d v="2026-01-29T15:25:00"/>
    <x v="41"/>
    <x v="1"/>
    <s v="No"/>
    <n v="3"/>
    <s v="No"/>
    <n v="22.999999999883585"/>
    <s v="No"/>
    <x v="2"/>
    <n v="0.95833333332848269"/>
    <s v="Team5"/>
    <s v="Senior"/>
    <s v="Night"/>
  </r>
  <r>
    <s v="T05891"/>
    <s v="C0545"/>
    <x v="0"/>
    <x v="1"/>
    <d v="2026-03-04T03:10:00"/>
    <d v="2026-03-07T00:10:00"/>
    <x v="20"/>
    <x v="0"/>
    <s v="No"/>
    <n v="4"/>
    <s v="Yes"/>
    <n v="69"/>
    <s v="Yes"/>
    <x v="1"/>
    <n v="2.875"/>
    <s v="Team4"/>
    <s v="Junior"/>
    <s v="Evening"/>
  </r>
  <r>
    <s v="T05892"/>
    <s v="C3451"/>
    <x v="1"/>
    <x v="0"/>
    <d v="2026-03-23T09:41:00"/>
    <d v="2026-03-25T05:41:00"/>
    <x v="6"/>
    <x v="0"/>
    <s v="No"/>
    <n v="4"/>
    <s v="Yes"/>
    <n v="44.000000000058208"/>
    <s v="No"/>
    <x v="1"/>
    <n v="1.8333333333357587"/>
    <s v="Team3"/>
    <s v="Mid"/>
    <s v="Night"/>
  </r>
  <r>
    <s v="T05893"/>
    <s v="C1883"/>
    <x v="3"/>
    <x v="0"/>
    <d v="2026-01-08T15:25:00"/>
    <d v="2026-01-09T09:25:00"/>
    <x v="12"/>
    <x v="0"/>
    <s v="No"/>
    <n v="4"/>
    <s v="Yes"/>
    <n v="18"/>
    <s v="No"/>
    <x v="2"/>
    <n v="0.75"/>
    <s v="Team1"/>
    <s v="Junior"/>
    <s v="Morning"/>
  </r>
  <r>
    <s v="T05894"/>
    <s v="C2811"/>
    <x v="0"/>
    <x v="0"/>
    <d v="2026-03-16T12:19:00"/>
    <d v="2026-03-17T06:19:00"/>
    <x v="8"/>
    <x v="0"/>
    <s v="No"/>
    <n v="4"/>
    <s v="Yes"/>
    <n v="18"/>
    <s v="No"/>
    <x v="1"/>
    <n v="0.75"/>
    <s v="Team5"/>
    <s v="Senior"/>
    <s v="Morning"/>
  </r>
  <r>
    <s v="T05895"/>
    <s v="C1088"/>
    <x v="4"/>
    <x v="0"/>
    <d v="2026-01-04T17:11:00"/>
    <d v="2026-01-06T15:11:00"/>
    <x v="15"/>
    <x v="0"/>
    <s v="No"/>
    <n v="5"/>
    <s v="Yes"/>
    <n v="46.000000000116415"/>
    <s v="No"/>
    <x v="2"/>
    <n v="1.9166666666715173"/>
    <s v="Team5"/>
    <s v="Junior"/>
    <s v="Evening"/>
  </r>
  <r>
    <s v="T05896"/>
    <s v="C4747"/>
    <x v="0"/>
    <x v="2"/>
    <d v="2026-03-21T02:02:00"/>
    <d v="2026-03-24T05:02:00"/>
    <x v="2"/>
    <x v="0"/>
    <s v="No"/>
    <n v="5"/>
    <s v="Yes"/>
    <n v="75"/>
    <s v="Yes"/>
    <x v="1"/>
    <n v="3.125"/>
    <s v="Team3"/>
    <s v="Senior"/>
    <s v="Evening"/>
  </r>
  <r>
    <s v="T05897"/>
    <s v="C0246"/>
    <x v="2"/>
    <x v="2"/>
    <d v="2026-01-25T08:10:00"/>
    <d v="2026-01-26T17:10:00"/>
    <x v="31"/>
    <x v="0"/>
    <s v="No"/>
    <n v="5"/>
    <s v="Yes"/>
    <n v="33"/>
    <s v="No"/>
    <x v="2"/>
    <n v="1.375"/>
    <s v="Team4"/>
    <s v="Senior"/>
    <s v="Evening"/>
  </r>
  <r>
    <s v="T05898"/>
    <s v="C3312"/>
    <x v="2"/>
    <x v="1"/>
    <d v="2026-02-06T15:14:00"/>
    <d v="2026-02-07T20:14:00"/>
    <x v="42"/>
    <x v="0"/>
    <s v="No"/>
    <n v="4"/>
    <s v="Yes"/>
    <n v="28.999999999883585"/>
    <s v="No"/>
    <x v="0"/>
    <n v="1.2083333333284827"/>
    <s v="Team1"/>
    <s v="Senior"/>
    <s v="Evening"/>
  </r>
  <r>
    <s v="T05899"/>
    <s v="C3065"/>
    <x v="1"/>
    <x v="2"/>
    <d v="2026-01-14T08:31:00"/>
    <d v="2026-01-17T08:31:00"/>
    <x v="48"/>
    <x v="0"/>
    <s v="No"/>
    <n v="4"/>
    <s v="Yes"/>
    <n v="72"/>
    <s v="Yes"/>
    <x v="2"/>
    <n v="3"/>
    <s v="Team1"/>
    <s v="Mid"/>
    <s v="Morning"/>
  </r>
  <r>
    <s v="T05900"/>
    <s v="C1366"/>
    <x v="3"/>
    <x v="0"/>
    <d v="2026-01-06T04:12:00"/>
    <d v="2026-01-07T23:12:00"/>
    <x v="15"/>
    <x v="1"/>
    <s v="Yes"/>
    <n v="5"/>
    <s v="No"/>
    <n v="42.999999999941792"/>
    <s v="No"/>
    <x v="2"/>
    <n v="1.7916666666642413"/>
    <s v="Team5"/>
    <s v="Junior"/>
    <s v="Evening"/>
  </r>
  <r>
    <s v="T05901"/>
    <s v="C3825"/>
    <x v="3"/>
    <x v="1"/>
    <d v="2026-02-23T21:52:00"/>
    <d v="2026-02-25T04:52:00"/>
    <x v="45"/>
    <x v="0"/>
    <s v="No"/>
    <n v="5"/>
    <s v="Yes"/>
    <n v="30.999999999941792"/>
    <s v="No"/>
    <x v="0"/>
    <n v="1.2916666666642413"/>
    <s v="Team4"/>
    <s v="Mid"/>
    <s v="Morning"/>
  </r>
  <r>
    <s v="T05902"/>
    <s v="C4448"/>
    <x v="1"/>
    <x v="0"/>
    <d v="2026-03-13T17:06:00"/>
    <d v="2026-03-14T15:06:00"/>
    <x v="16"/>
    <x v="0"/>
    <s v="No"/>
    <n v="4"/>
    <s v="Yes"/>
    <n v="21.999999999941792"/>
    <s v="No"/>
    <x v="1"/>
    <n v="0.91666666666424135"/>
    <s v="Team3"/>
    <s v="Junior"/>
    <s v="Evening"/>
  </r>
  <r>
    <s v="T05903"/>
    <s v="C0090"/>
    <x v="3"/>
    <x v="2"/>
    <d v="2026-02-09T21:49:00"/>
    <d v="2026-02-12T16:49:00"/>
    <x v="29"/>
    <x v="0"/>
    <s v="No"/>
    <n v="5"/>
    <s v="Yes"/>
    <n v="66.999999999941792"/>
    <s v="Yes"/>
    <x v="0"/>
    <n v="2.7916666666642413"/>
    <s v="Team3"/>
    <s v="Mid"/>
    <s v="Evening"/>
  </r>
  <r>
    <s v="T05904"/>
    <s v="C2360"/>
    <x v="3"/>
    <x v="1"/>
    <d v="2026-03-15T21:01:00"/>
    <d v="2026-03-16T02:01:00"/>
    <x v="42"/>
    <x v="0"/>
    <s v="No"/>
    <n v="4"/>
    <s v="Yes"/>
    <n v="4.9999999998835847"/>
    <s v="No"/>
    <x v="1"/>
    <n v="0.20833333332848269"/>
    <s v="Team1"/>
    <s v="Senior"/>
    <s v="Evening"/>
  </r>
  <r>
    <s v="T05905"/>
    <s v="C1213"/>
    <x v="3"/>
    <x v="2"/>
    <d v="2026-01-02T03:57:00"/>
    <d v="2026-01-05T18:57:00"/>
    <x v="42"/>
    <x v="0"/>
    <s v="No"/>
    <n v="4"/>
    <s v="Yes"/>
    <n v="87"/>
    <s v="Yes"/>
    <x v="2"/>
    <n v="3.625"/>
    <s v="Team1"/>
    <s v="Senior"/>
    <s v="Evening"/>
  </r>
  <r>
    <s v="T05906"/>
    <s v="C1092"/>
    <x v="4"/>
    <x v="0"/>
    <d v="2026-01-03T07:00:00"/>
    <d v="2026-01-05T00:00:00"/>
    <x v="35"/>
    <x v="0"/>
    <s v="No"/>
    <n v="4"/>
    <s v="Yes"/>
    <n v="41.000000000058208"/>
    <s v="No"/>
    <x v="2"/>
    <n v="1.7083333333357587"/>
    <s v="Team1"/>
    <s v="Senior"/>
    <s v="Night"/>
  </r>
  <r>
    <s v="T05907"/>
    <s v="C2037"/>
    <x v="2"/>
    <x v="0"/>
    <d v="2026-03-26T06:29:00"/>
    <d v="2026-03-27T07:29:00"/>
    <x v="2"/>
    <x v="2"/>
    <s v="No"/>
    <n v="4"/>
    <s v="No"/>
    <n v="24.999999999941792"/>
    <s v="No"/>
    <x v="1"/>
    <n v="1.0416666666642413"/>
    <s v="Team3"/>
    <s v="Senior"/>
    <s v="Evening"/>
  </r>
  <r>
    <s v="T05908"/>
    <s v="C0299"/>
    <x v="3"/>
    <x v="2"/>
    <d v="2026-01-31T09:23:00"/>
    <d v="2026-02-02T00:23:00"/>
    <x v="27"/>
    <x v="0"/>
    <s v="No"/>
    <n v="3"/>
    <s v="Yes"/>
    <n v="39"/>
    <s v="No"/>
    <x v="2"/>
    <n v="1.625"/>
    <s v="Team1"/>
    <s v="Junior"/>
    <s v="Morning"/>
  </r>
  <r>
    <s v="T05909"/>
    <s v="C4094"/>
    <x v="2"/>
    <x v="0"/>
    <d v="2026-01-22T19:22:00"/>
    <d v="2026-01-24T06:22:00"/>
    <x v="31"/>
    <x v="0"/>
    <s v="No"/>
    <n v="5"/>
    <s v="Yes"/>
    <n v="35.000000000058208"/>
    <s v="No"/>
    <x v="2"/>
    <n v="1.4583333333357587"/>
    <s v="Team4"/>
    <s v="Senior"/>
    <s v="Evening"/>
  </r>
  <r>
    <s v="T05910"/>
    <s v="C1503"/>
    <x v="4"/>
    <x v="2"/>
    <d v="2026-03-14T20:11:00"/>
    <d v="2026-03-16T01:11:00"/>
    <x v="39"/>
    <x v="0"/>
    <s v="No"/>
    <n v="5"/>
    <s v="Yes"/>
    <n v="29.000000000058208"/>
    <s v="No"/>
    <x v="1"/>
    <n v="1.2083333333357587"/>
    <s v="Team5"/>
    <s v="Junior"/>
    <s v="Evening"/>
  </r>
  <r>
    <s v="T05911"/>
    <s v="C2260"/>
    <x v="0"/>
    <x v="1"/>
    <d v="2026-02-16T19:06:00"/>
    <d v="2026-02-17T19:06:00"/>
    <x v="7"/>
    <x v="0"/>
    <s v="No"/>
    <n v="4"/>
    <s v="Yes"/>
    <n v="24"/>
    <s v="No"/>
    <x v="0"/>
    <n v="1"/>
    <s v="Team2"/>
    <s v="Junior"/>
    <s v="Night"/>
  </r>
  <r>
    <s v="T05912"/>
    <s v="C3555"/>
    <x v="3"/>
    <x v="1"/>
    <d v="2026-02-07T13:39:00"/>
    <d v="2026-02-09T09:39:00"/>
    <x v="47"/>
    <x v="0"/>
    <s v="No"/>
    <n v="3"/>
    <s v="Yes"/>
    <n v="44.000000000058208"/>
    <s v="No"/>
    <x v="0"/>
    <n v="1.8333333333357587"/>
    <s v="Team4"/>
    <s v="Senior"/>
    <s v="Night"/>
  </r>
  <r>
    <s v="T05913"/>
    <s v="C0378"/>
    <x v="4"/>
    <x v="1"/>
    <d v="2026-02-21T10:48:00"/>
    <d v="2026-02-23T20:48:00"/>
    <x v="14"/>
    <x v="0"/>
    <s v="No"/>
    <n v="3"/>
    <s v="Yes"/>
    <n v="58.000000000116415"/>
    <s v="Yes"/>
    <x v="0"/>
    <n v="2.4166666666715173"/>
    <s v="Team4"/>
    <s v="Senior"/>
    <s v="Night"/>
  </r>
  <r>
    <s v="T05914"/>
    <s v="C1665"/>
    <x v="1"/>
    <x v="1"/>
    <d v="2026-03-23T02:17:00"/>
    <d v="2026-03-25T11:17:00"/>
    <x v="48"/>
    <x v="0"/>
    <s v="No"/>
    <n v="3"/>
    <s v="Yes"/>
    <n v="57"/>
    <s v="Yes"/>
    <x v="1"/>
    <n v="2.375"/>
    <s v="Team1"/>
    <s v="Mid"/>
    <s v="Morning"/>
  </r>
  <r>
    <s v="T05915"/>
    <s v="C4258"/>
    <x v="3"/>
    <x v="2"/>
    <d v="2026-02-05T11:36:00"/>
    <d v="2026-02-08T07:36:00"/>
    <x v="20"/>
    <x v="0"/>
    <s v="No"/>
    <n v="4"/>
    <s v="Yes"/>
    <n v="68.000000000058208"/>
    <s v="Yes"/>
    <x v="0"/>
    <n v="2.8333333333357587"/>
    <s v="Team4"/>
    <s v="Junior"/>
    <s v="Evening"/>
  </r>
  <r>
    <s v="T05916"/>
    <s v="C0827"/>
    <x v="2"/>
    <x v="0"/>
    <d v="2026-03-11T15:16:00"/>
    <d v="2026-03-12T01:16:00"/>
    <x v="13"/>
    <x v="0"/>
    <s v="No"/>
    <n v="3"/>
    <s v="Yes"/>
    <n v="9.9999999999417923"/>
    <s v="No"/>
    <x v="1"/>
    <n v="0.41666666666424135"/>
    <s v="Team5"/>
    <s v="Junior"/>
    <s v="Evening"/>
  </r>
  <r>
    <s v="T05917"/>
    <s v="C0020"/>
    <x v="3"/>
    <x v="2"/>
    <d v="2026-02-05T05:18:00"/>
    <d v="2026-02-07T17:18:00"/>
    <x v="28"/>
    <x v="0"/>
    <s v="No"/>
    <n v="3"/>
    <s v="Yes"/>
    <n v="60"/>
    <s v="Yes"/>
    <x v="0"/>
    <n v="2.5"/>
    <s v="Team3"/>
    <s v="Mid"/>
    <s v="Night"/>
  </r>
  <r>
    <s v="T05918"/>
    <s v="C2695"/>
    <x v="3"/>
    <x v="2"/>
    <d v="2026-02-01T17:15:00"/>
    <d v="2026-02-03T19:15:00"/>
    <x v="11"/>
    <x v="0"/>
    <s v="No"/>
    <n v="4"/>
    <s v="Yes"/>
    <n v="50.000000000058208"/>
    <s v="Yes"/>
    <x v="0"/>
    <n v="2.0833333333357587"/>
    <s v="Team3"/>
    <s v="Senior"/>
    <s v="Night"/>
  </r>
  <r>
    <s v="T05919"/>
    <s v="C4183"/>
    <x v="2"/>
    <x v="2"/>
    <d v="2026-01-21T01:41:00"/>
    <d v="2026-01-23T21:41:00"/>
    <x v="45"/>
    <x v="0"/>
    <s v="No"/>
    <n v="5"/>
    <s v="Yes"/>
    <n v="67.999999999883585"/>
    <s v="Yes"/>
    <x v="2"/>
    <n v="2.8333333333284827"/>
    <s v="Team4"/>
    <s v="Mid"/>
    <s v="Morning"/>
  </r>
  <r>
    <s v="T05920"/>
    <s v="C1657"/>
    <x v="2"/>
    <x v="2"/>
    <d v="2026-02-05T22:50:00"/>
    <d v="2026-02-08T22:50:00"/>
    <x v="17"/>
    <x v="0"/>
    <s v="No"/>
    <n v="3"/>
    <s v="Yes"/>
    <n v="72"/>
    <s v="Yes"/>
    <x v="0"/>
    <n v="3"/>
    <s v="Team2"/>
    <s v="Junior"/>
    <s v="Night"/>
  </r>
  <r>
    <s v="T05921"/>
    <s v="C0689"/>
    <x v="3"/>
    <x v="2"/>
    <d v="2026-01-01T04:39:00"/>
    <d v="2026-01-03T06:39:00"/>
    <x v="13"/>
    <x v="0"/>
    <s v="No"/>
    <n v="5"/>
    <s v="Yes"/>
    <n v="50.000000000058208"/>
    <s v="Yes"/>
    <x v="2"/>
    <n v="2.0833333333357587"/>
    <s v="Team5"/>
    <s v="Junior"/>
    <s v="Evening"/>
  </r>
  <r>
    <s v="T05922"/>
    <s v="C3917"/>
    <x v="1"/>
    <x v="2"/>
    <d v="2026-03-12T19:28:00"/>
    <d v="2026-03-15T12:28:00"/>
    <x v="14"/>
    <x v="0"/>
    <s v="No"/>
    <n v="3"/>
    <s v="Yes"/>
    <n v="64.999999999883585"/>
    <s v="Yes"/>
    <x v="1"/>
    <n v="2.7083333333284827"/>
    <s v="Team4"/>
    <s v="Senior"/>
    <s v="Night"/>
  </r>
  <r>
    <s v="T05923"/>
    <s v="C4586"/>
    <x v="2"/>
    <x v="0"/>
    <d v="2026-02-24T08:14:00"/>
    <d v="2026-02-26T02:14:00"/>
    <x v="16"/>
    <x v="1"/>
    <s v="Yes"/>
    <n v="2"/>
    <s v="No"/>
    <n v="42"/>
    <s v="No"/>
    <x v="0"/>
    <n v="1.75"/>
    <s v="Team3"/>
    <s v="Junior"/>
    <s v="Evening"/>
  </r>
  <r>
    <s v="T05924"/>
    <s v="C2892"/>
    <x v="1"/>
    <x v="1"/>
    <d v="2026-03-10T14:22:00"/>
    <d v="2026-03-11T20:22:00"/>
    <x v="24"/>
    <x v="0"/>
    <s v="No"/>
    <n v="4"/>
    <s v="Yes"/>
    <n v="30"/>
    <s v="No"/>
    <x v="1"/>
    <n v="1.25"/>
    <s v="Team4"/>
    <s v="Mid"/>
    <s v="Night"/>
  </r>
  <r>
    <s v="T05925"/>
    <s v="C4195"/>
    <x v="1"/>
    <x v="0"/>
    <d v="2026-01-04T19:36:00"/>
    <d v="2026-01-05T16:36:00"/>
    <x v="36"/>
    <x v="0"/>
    <s v="No"/>
    <n v="3"/>
    <s v="Yes"/>
    <n v="21"/>
    <s v="No"/>
    <x v="2"/>
    <n v="0.875"/>
    <s v="Team1"/>
    <s v="Junior"/>
    <s v="Morning"/>
  </r>
  <r>
    <s v="T05926"/>
    <s v="C1262"/>
    <x v="4"/>
    <x v="0"/>
    <d v="2026-03-20T17:48:00"/>
    <d v="2026-03-21T10:48:00"/>
    <x v="27"/>
    <x v="0"/>
    <s v="No"/>
    <n v="4"/>
    <s v="Yes"/>
    <n v="16.999999999883585"/>
    <s v="No"/>
    <x v="1"/>
    <n v="0.70833333332848269"/>
    <s v="Team1"/>
    <s v="Junior"/>
    <s v="Morning"/>
  </r>
  <r>
    <s v="T05927"/>
    <s v="C0986"/>
    <x v="1"/>
    <x v="2"/>
    <d v="2026-01-30T19:14:00"/>
    <d v="2026-02-02T02:14:00"/>
    <x v="35"/>
    <x v="0"/>
    <s v="No"/>
    <n v="5"/>
    <s v="Yes"/>
    <n v="54.999999999941792"/>
    <s v="Yes"/>
    <x v="2"/>
    <n v="2.2916666666642413"/>
    <s v="Team1"/>
    <s v="Senior"/>
    <s v="Night"/>
  </r>
  <r>
    <s v="T05928"/>
    <s v="C3486"/>
    <x v="3"/>
    <x v="1"/>
    <d v="2026-02-04T18:25:00"/>
    <d v="2026-02-05T03:25:00"/>
    <x v="39"/>
    <x v="0"/>
    <s v="No"/>
    <n v="4"/>
    <s v="Yes"/>
    <n v="9"/>
    <s v="No"/>
    <x v="0"/>
    <n v="0.375"/>
    <s v="Team5"/>
    <s v="Junior"/>
    <s v="Evening"/>
  </r>
  <r>
    <s v="T05929"/>
    <s v="C1180"/>
    <x v="2"/>
    <x v="0"/>
    <d v="2026-01-19T18:06:00"/>
    <d v="2026-01-21T07:06:00"/>
    <x v="20"/>
    <x v="0"/>
    <s v="No"/>
    <n v="5"/>
    <s v="Yes"/>
    <n v="36.999999999941792"/>
    <s v="No"/>
    <x v="2"/>
    <n v="1.5416666666642413"/>
    <s v="Team4"/>
    <s v="Junior"/>
    <s v="Evening"/>
  </r>
  <r>
    <s v="T05930"/>
    <s v="C4501"/>
    <x v="4"/>
    <x v="1"/>
    <d v="2026-01-19T12:52:00"/>
    <d v="2026-01-19T19:52:00"/>
    <x v="18"/>
    <x v="0"/>
    <s v="No"/>
    <n v="2"/>
    <s v="Yes"/>
    <n v="6.9999999999417923"/>
    <s v="No"/>
    <x v="2"/>
    <n v="0.29166666666424135"/>
    <s v="Team1"/>
    <s v="Mid"/>
    <s v="Morning"/>
  </r>
  <r>
    <s v="T05931"/>
    <s v="C4503"/>
    <x v="3"/>
    <x v="0"/>
    <d v="2026-03-15T11:26:00"/>
    <d v="2026-03-16T09:26:00"/>
    <x v="37"/>
    <x v="0"/>
    <s v="No"/>
    <n v="3"/>
    <s v="Yes"/>
    <n v="21.999999999941792"/>
    <s v="No"/>
    <x v="1"/>
    <n v="0.91666666666424135"/>
    <s v="Team5"/>
    <s v="Junior"/>
    <s v="Evening"/>
  </r>
  <r>
    <s v="T05932"/>
    <s v="C0724"/>
    <x v="1"/>
    <x v="0"/>
    <d v="2026-02-08T04:22:00"/>
    <d v="2026-02-09T20:22:00"/>
    <x v="38"/>
    <x v="0"/>
    <s v="No"/>
    <n v="4"/>
    <s v="Yes"/>
    <n v="40.000000000116415"/>
    <s v="No"/>
    <x v="0"/>
    <n v="1.6666666666715173"/>
    <s v="Team5"/>
    <s v="Senior"/>
    <s v="Evening"/>
  </r>
  <r>
    <s v="T05933"/>
    <s v="C1388"/>
    <x v="4"/>
    <x v="2"/>
    <d v="2026-03-18T08:44:00"/>
    <d v="2026-03-20T00:44:00"/>
    <x v="22"/>
    <x v="0"/>
    <s v="No"/>
    <n v="3"/>
    <s v="Yes"/>
    <n v="39.999999999941792"/>
    <s v="No"/>
    <x v="1"/>
    <n v="1.6666666666642413"/>
    <s v="Team4"/>
    <s v="Junior"/>
    <s v="Morning"/>
  </r>
  <r>
    <s v="T05934"/>
    <s v="C1466"/>
    <x v="0"/>
    <x v="0"/>
    <d v="2026-02-26T16:51:00"/>
    <d v="2026-02-27T19:51:00"/>
    <x v="37"/>
    <x v="0"/>
    <s v="No"/>
    <n v="4"/>
    <s v="Yes"/>
    <n v="27"/>
    <s v="No"/>
    <x v="0"/>
    <n v="1.125"/>
    <s v="Team5"/>
    <s v="Junior"/>
    <s v="Evening"/>
  </r>
  <r>
    <s v="T05935"/>
    <s v="C1832"/>
    <x v="1"/>
    <x v="2"/>
    <d v="2026-02-03T07:42:00"/>
    <d v="2026-02-04T07:42:00"/>
    <x v="37"/>
    <x v="0"/>
    <s v="No"/>
    <n v="5"/>
    <s v="Yes"/>
    <n v="24"/>
    <s v="No"/>
    <x v="0"/>
    <n v="1"/>
    <s v="Team5"/>
    <s v="Junior"/>
    <s v="Evening"/>
  </r>
  <r>
    <s v="T05936"/>
    <s v="C1449"/>
    <x v="2"/>
    <x v="2"/>
    <d v="2026-03-01T08:11:00"/>
    <d v="2026-03-01T17:11:00"/>
    <x v="23"/>
    <x v="0"/>
    <s v="Yes"/>
    <n v="2"/>
    <s v="Yes"/>
    <n v="9"/>
    <s v="No"/>
    <x v="1"/>
    <n v="0.375"/>
    <s v="Team1"/>
    <s v="Junior"/>
    <s v="Morning"/>
  </r>
  <r>
    <s v="T05937"/>
    <s v="C1533"/>
    <x v="0"/>
    <x v="2"/>
    <d v="2026-01-30T17:23:00"/>
    <d v="2026-02-02T05:23:00"/>
    <x v="14"/>
    <x v="0"/>
    <s v="No"/>
    <n v="2"/>
    <s v="Yes"/>
    <n v="60"/>
    <s v="Yes"/>
    <x v="2"/>
    <n v="2.5"/>
    <s v="Team4"/>
    <s v="Senior"/>
    <s v="Night"/>
  </r>
  <r>
    <s v="T05938"/>
    <s v="C4142"/>
    <x v="0"/>
    <x v="2"/>
    <d v="2026-01-09T09:25:00"/>
    <d v="2026-01-11T12:25:00"/>
    <x v="34"/>
    <x v="0"/>
    <s v="No"/>
    <n v="3"/>
    <s v="Yes"/>
    <n v="51"/>
    <s v="Yes"/>
    <x v="2"/>
    <n v="2.125"/>
    <s v="Team3"/>
    <s v="Senior"/>
    <s v="Night"/>
  </r>
  <r>
    <s v="T05939"/>
    <s v="C0357"/>
    <x v="1"/>
    <x v="1"/>
    <d v="2026-03-10T23:04:00"/>
    <d v="2026-03-11T05:04:00"/>
    <x v="10"/>
    <x v="0"/>
    <s v="No"/>
    <n v="5"/>
    <s v="Yes"/>
    <n v="6"/>
    <s v="No"/>
    <x v="1"/>
    <n v="0.25"/>
    <s v="Team1"/>
    <s v="Senior"/>
    <s v="Night"/>
  </r>
  <r>
    <s v="T05940"/>
    <s v="C1980"/>
    <x v="1"/>
    <x v="0"/>
    <d v="2026-02-08T06:55:00"/>
    <d v="2026-02-09T02:55:00"/>
    <x v="37"/>
    <x v="0"/>
    <s v="No"/>
    <n v="4"/>
    <s v="Yes"/>
    <n v="20.000000000058208"/>
    <s v="No"/>
    <x v="0"/>
    <n v="0.83333333333575865"/>
    <s v="Team5"/>
    <s v="Junior"/>
    <s v="Evening"/>
  </r>
  <r>
    <s v="T05941"/>
    <s v="C3578"/>
    <x v="2"/>
    <x v="0"/>
    <d v="2026-03-17T23:06:00"/>
    <d v="2026-03-18T03:06:00"/>
    <x v="28"/>
    <x v="0"/>
    <s v="No"/>
    <n v="4"/>
    <s v="Yes"/>
    <n v="3.9999999999417923"/>
    <s v="No"/>
    <x v="1"/>
    <n v="0.16666666666424135"/>
    <s v="Team3"/>
    <s v="Mid"/>
    <s v="Night"/>
  </r>
  <r>
    <s v="T05942"/>
    <s v="C2479"/>
    <x v="0"/>
    <x v="2"/>
    <d v="2026-01-26T15:21:00"/>
    <d v="2026-01-26T22:21:00"/>
    <x v="0"/>
    <x v="0"/>
    <s v="No"/>
    <n v="4"/>
    <s v="Yes"/>
    <n v="7.0000000001164153"/>
    <s v="No"/>
    <x v="2"/>
    <n v="0.29166666667151731"/>
    <s v="Team1"/>
    <s v="Senior"/>
    <s v="Morning"/>
  </r>
  <r>
    <s v="T05943"/>
    <s v="C4706"/>
    <x v="1"/>
    <x v="0"/>
    <d v="2026-01-24T07:20:00"/>
    <d v="2026-01-24T18:20:00"/>
    <x v="9"/>
    <x v="0"/>
    <s v="No"/>
    <n v="4"/>
    <s v="Yes"/>
    <n v="11.000000000058208"/>
    <s v="No"/>
    <x v="2"/>
    <n v="0.45833333333575865"/>
    <s v="Team1"/>
    <s v="Junior"/>
    <s v="Night"/>
  </r>
  <r>
    <s v="T05944"/>
    <s v="C3647"/>
    <x v="0"/>
    <x v="0"/>
    <d v="2026-01-29T05:44:00"/>
    <d v="2026-01-30T01:44:00"/>
    <x v="10"/>
    <x v="0"/>
    <s v="No"/>
    <n v="3"/>
    <s v="Yes"/>
    <n v="20.000000000058208"/>
    <s v="No"/>
    <x v="2"/>
    <n v="0.83333333333575865"/>
    <s v="Team1"/>
    <s v="Senior"/>
    <s v="Night"/>
  </r>
  <r>
    <s v="T05945"/>
    <s v="C0898"/>
    <x v="1"/>
    <x v="1"/>
    <d v="2026-03-16T14:37:00"/>
    <d v="2026-03-18T01:37:00"/>
    <x v="9"/>
    <x v="0"/>
    <s v="No"/>
    <n v="4"/>
    <s v="Yes"/>
    <n v="35.000000000058208"/>
    <s v="No"/>
    <x v="1"/>
    <n v="1.4583333333357587"/>
    <s v="Team1"/>
    <s v="Junior"/>
    <s v="Night"/>
  </r>
  <r>
    <s v="T05946"/>
    <s v="C1035"/>
    <x v="1"/>
    <x v="0"/>
    <d v="2026-03-08T15:10:00"/>
    <d v="2026-03-09T21:10:00"/>
    <x v="23"/>
    <x v="0"/>
    <s v="No"/>
    <n v="5"/>
    <s v="Yes"/>
    <n v="30"/>
    <s v="No"/>
    <x v="1"/>
    <n v="1.25"/>
    <s v="Team1"/>
    <s v="Junior"/>
    <s v="Morning"/>
  </r>
  <r>
    <s v="T05947"/>
    <s v="C3877"/>
    <x v="2"/>
    <x v="1"/>
    <d v="2026-03-18T08:32:00"/>
    <d v="2026-03-20T19:32:00"/>
    <x v="48"/>
    <x v="0"/>
    <s v="Yes"/>
    <n v="4"/>
    <s v="Yes"/>
    <n v="58.999999999883585"/>
    <s v="Yes"/>
    <x v="1"/>
    <n v="2.4583333333284827"/>
    <s v="Team1"/>
    <s v="Mid"/>
    <s v="Morning"/>
  </r>
  <r>
    <s v="T05948"/>
    <s v="C4781"/>
    <x v="3"/>
    <x v="2"/>
    <d v="2026-02-01T13:02:00"/>
    <d v="2026-02-04T06:02:00"/>
    <x v="24"/>
    <x v="0"/>
    <s v="No"/>
    <n v="5"/>
    <s v="Yes"/>
    <n v="64.999999999883585"/>
    <s v="Yes"/>
    <x v="0"/>
    <n v="2.7083333333284827"/>
    <s v="Team4"/>
    <s v="Mid"/>
    <s v="Night"/>
  </r>
  <r>
    <s v="T05949"/>
    <s v="C0222"/>
    <x v="1"/>
    <x v="1"/>
    <d v="2026-01-12T00:39:00"/>
    <d v="2026-01-13T15:39:00"/>
    <x v="19"/>
    <x v="0"/>
    <s v="No"/>
    <n v="4"/>
    <s v="Yes"/>
    <n v="39"/>
    <s v="No"/>
    <x v="2"/>
    <n v="1.625"/>
    <s v="Team5"/>
    <s v="Mid"/>
    <s v="Night"/>
  </r>
  <r>
    <s v="T05950"/>
    <s v="C0081"/>
    <x v="3"/>
    <x v="1"/>
    <d v="2026-01-05T11:03:00"/>
    <d v="2026-01-06T19:03:00"/>
    <x v="22"/>
    <x v="0"/>
    <s v="No"/>
    <n v="5"/>
    <s v="Yes"/>
    <n v="31.999999999883585"/>
    <s v="No"/>
    <x v="2"/>
    <n v="1.3333333333284827"/>
    <s v="Team4"/>
    <s v="Junior"/>
    <s v="Morning"/>
  </r>
  <r>
    <s v="T05951"/>
    <s v="C4082"/>
    <x v="2"/>
    <x v="0"/>
    <d v="2026-01-07T17:49:00"/>
    <d v="2026-01-07T21:49:00"/>
    <x v="24"/>
    <x v="0"/>
    <s v="No"/>
    <n v="4"/>
    <s v="Yes"/>
    <n v="4.0000000001164153"/>
    <s v="No"/>
    <x v="2"/>
    <n v="0.16666666667151731"/>
    <s v="Team4"/>
    <s v="Mid"/>
    <s v="Night"/>
  </r>
  <r>
    <s v="T05952"/>
    <s v="C0331"/>
    <x v="2"/>
    <x v="0"/>
    <d v="2026-02-15T02:52:00"/>
    <d v="2026-02-16T17:52:00"/>
    <x v="31"/>
    <x v="0"/>
    <s v="No"/>
    <n v="4"/>
    <s v="Yes"/>
    <n v="39"/>
    <s v="No"/>
    <x v="0"/>
    <n v="1.625"/>
    <s v="Team4"/>
    <s v="Senior"/>
    <s v="Evening"/>
  </r>
  <r>
    <s v="T05953"/>
    <s v="C0630"/>
    <x v="2"/>
    <x v="0"/>
    <d v="2026-02-07T00:10:00"/>
    <d v="2026-02-08T15:10:00"/>
    <x v="45"/>
    <x v="0"/>
    <s v="No"/>
    <n v="4"/>
    <s v="Yes"/>
    <n v="39"/>
    <s v="No"/>
    <x v="0"/>
    <n v="1.625"/>
    <s v="Team4"/>
    <s v="Mid"/>
    <s v="Morning"/>
  </r>
  <r>
    <s v="T05954"/>
    <s v="C2672"/>
    <x v="4"/>
    <x v="0"/>
    <d v="2026-03-21T19:41:00"/>
    <d v="2026-03-23T12:41:00"/>
    <x v="40"/>
    <x v="0"/>
    <s v="No"/>
    <n v="4"/>
    <s v="Yes"/>
    <n v="40.999999999883585"/>
    <s v="No"/>
    <x v="1"/>
    <n v="1.7083333333284827"/>
    <s v="Team4"/>
    <s v="Senior"/>
    <s v="Morning"/>
  </r>
  <r>
    <s v="T05955"/>
    <s v="C0210"/>
    <x v="4"/>
    <x v="1"/>
    <d v="2026-01-28T18:41:00"/>
    <d v="2026-01-29T03:41:00"/>
    <x v="48"/>
    <x v="0"/>
    <s v="No"/>
    <n v="3"/>
    <s v="Yes"/>
    <n v="9"/>
    <s v="No"/>
    <x v="2"/>
    <n v="0.375"/>
    <s v="Team1"/>
    <s v="Mid"/>
    <s v="Morning"/>
  </r>
  <r>
    <s v="T05956"/>
    <s v="C1212"/>
    <x v="4"/>
    <x v="1"/>
    <d v="2026-01-10T00:32:00"/>
    <d v="2026-01-12T06:32:00"/>
    <x v="16"/>
    <x v="0"/>
    <s v="No"/>
    <n v="5"/>
    <s v="Yes"/>
    <n v="54"/>
    <s v="Yes"/>
    <x v="2"/>
    <n v="2.25"/>
    <s v="Team3"/>
    <s v="Junior"/>
    <s v="Evening"/>
  </r>
  <r>
    <s v="T05957"/>
    <s v="C3004"/>
    <x v="3"/>
    <x v="0"/>
    <d v="2026-02-12T21:03:00"/>
    <d v="2026-02-14T15:03:00"/>
    <x v="39"/>
    <x v="0"/>
    <s v="No"/>
    <n v="3"/>
    <s v="Yes"/>
    <n v="42"/>
    <s v="No"/>
    <x v="0"/>
    <n v="1.75"/>
    <s v="Team5"/>
    <s v="Junior"/>
    <s v="Evening"/>
  </r>
  <r>
    <s v="T05958"/>
    <s v="C4228"/>
    <x v="1"/>
    <x v="1"/>
    <d v="2026-01-21T20:08:00"/>
    <d v="2026-01-23T07:08:00"/>
    <x v="9"/>
    <x v="1"/>
    <s v="No"/>
    <n v="5"/>
    <s v="No"/>
    <n v="35.000000000058208"/>
    <s v="No"/>
    <x v="2"/>
    <n v="1.4583333333357587"/>
    <s v="Team1"/>
    <s v="Junior"/>
    <s v="Night"/>
  </r>
  <r>
    <s v="T05959"/>
    <s v="C3682"/>
    <x v="3"/>
    <x v="1"/>
    <d v="2026-01-20T19:02:00"/>
    <d v="2026-01-23T02:02:00"/>
    <x v="34"/>
    <x v="0"/>
    <s v="No"/>
    <n v="4"/>
    <s v="Yes"/>
    <n v="54.999999999941792"/>
    <s v="Yes"/>
    <x v="2"/>
    <n v="2.2916666666642413"/>
    <s v="Team3"/>
    <s v="Senior"/>
    <s v="Night"/>
  </r>
  <r>
    <s v="T05960"/>
    <s v="C1592"/>
    <x v="1"/>
    <x v="2"/>
    <d v="2026-02-25T11:09:00"/>
    <d v="2026-02-28T15:09:00"/>
    <x v="36"/>
    <x v="1"/>
    <s v="No"/>
    <n v="4"/>
    <s v="No"/>
    <n v="75.999999999941792"/>
    <s v="Yes"/>
    <x v="0"/>
    <n v="3.1666666666642413"/>
    <s v="Team1"/>
    <s v="Junior"/>
    <s v="Morning"/>
  </r>
  <r>
    <s v="T05961"/>
    <s v="C1525"/>
    <x v="0"/>
    <x v="0"/>
    <d v="2026-01-13T23:21:00"/>
    <d v="2026-01-14T12:21:00"/>
    <x v="5"/>
    <x v="0"/>
    <s v="No"/>
    <n v="4"/>
    <s v="Yes"/>
    <n v="12.999999999941792"/>
    <s v="No"/>
    <x v="2"/>
    <n v="0.54166666666424135"/>
    <s v="Team1"/>
    <s v="Senior"/>
    <s v="Evening"/>
  </r>
  <r>
    <s v="T05962"/>
    <s v="C1543"/>
    <x v="1"/>
    <x v="1"/>
    <d v="2026-02-24T15:45:00"/>
    <d v="2026-02-25T13:45:00"/>
    <x v="6"/>
    <x v="0"/>
    <s v="No"/>
    <n v="4"/>
    <s v="Yes"/>
    <n v="21.999999999941792"/>
    <s v="No"/>
    <x v="0"/>
    <n v="0.91666666666424135"/>
    <s v="Team3"/>
    <s v="Mid"/>
    <s v="Night"/>
  </r>
  <r>
    <s v="T05963"/>
    <s v="C3772"/>
    <x v="3"/>
    <x v="2"/>
    <d v="2026-02-17T12:41:00"/>
    <d v="2026-02-20T17:41:00"/>
    <x v="17"/>
    <x v="0"/>
    <s v="No"/>
    <n v="3"/>
    <s v="Yes"/>
    <n v="77.000000000058208"/>
    <s v="Yes"/>
    <x v="0"/>
    <n v="3.2083333333357587"/>
    <s v="Team2"/>
    <s v="Junior"/>
    <s v="Night"/>
  </r>
  <r>
    <s v="T05964"/>
    <s v="C3494"/>
    <x v="2"/>
    <x v="1"/>
    <d v="2026-03-18T18:29:00"/>
    <d v="2026-03-20T19:29:00"/>
    <x v="13"/>
    <x v="0"/>
    <s v="No"/>
    <n v="5"/>
    <s v="Yes"/>
    <n v="48.999999999941792"/>
    <s v="Yes"/>
    <x v="1"/>
    <n v="2.0416666666642413"/>
    <s v="Team5"/>
    <s v="Junior"/>
    <s v="Evening"/>
  </r>
  <r>
    <s v="T05965"/>
    <s v="C1978"/>
    <x v="4"/>
    <x v="2"/>
    <d v="2026-03-29T22:37:00"/>
    <d v="2026-04-02T13:37:00"/>
    <x v="42"/>
    <x v="0"/>
    <s v="No"/>
    <n v="4"/>
    <s v="Yes"/>
    <n v="87"/>
    <s v="Yes"/>
    <x v="1"/>
    <n v="3.625"/>
    <s v="Team1"/>
    <s v="Senior"/>
    <s v="Evening"/>
  </r>
  <r>
    <s v="T05966"/>
    <s v="C0793"/>
    <x v="3"/>
    <x v="1"/>
    <d v="2026-03-24T02:54:00"/>
    <d v="2026-03-25T23:54:00"/>
    <x v="23"/>
    <x v="0"/>
    <s v="No"/>
    <n v="5"/>
    <s v="Yes"/>
    <n v="45"/>
    <s v="No"/>
    <x v="1"/>
    <n v="1.875"/>
    <s v="Team1"/>
    <s v="Junior"/>
    <s v="Morning"/>
  </r>
  <r>
    <s v="T05967"/>
    <s v="C0631"/>
    <x v="0"/>
    <x v="1"/>
    <d v="2026-03-21T06:28:00"/>
    <d v="2026-03-21T13:28:00"/>
    <x v="9"/>
    <x v="1"/>
    <s v="Yes"/>
    <n v="4"/>
    <s v="No"/>
    <n v="7.0000000001164153"/>
    <s v="No"/>
    <x v="1"/>
    <n v="0.29166666667151731"/>
    <s v="Team1"/>
    <s v="Junior"/>
    <s v="Night"/>
  </r>
  <r>
    <s v="T05968"/>
    <s v="C3407"/>
    <x v="2"/>
    <x v="1"/>
    <d v="2026-01-10T12:33:00"/>
    <d v="2026-01-13T06:33:00"/>
    <x v="0"/>
    <x v="0"/>
    <s v="No"/>
    <n v="3"/>
    <s v="Yes"/>
    <n v="66"/>
    <s v="Yes"/>
    <x v="2"/>
    <n v="2.75"/>
    <s v="Team1"/>
    <s v="Senior"/>
    <s v="Morning"/>
  </r>
  <r>
    <s v="T05969"/>
    <s v="C4616"/>
    <x v="1"/>
    <x v="2"/>
    <d v="2026-01-15T10:44:00"/>
    <d v="2026-01-16T04:44:00"/>
    <x v="25"/>
    <x v="0"/>
    <s v="No"/>
    <n v="3"/>
    <s v="Yes"/>
    <n v="18"/>
    <s v="No"/>
    <x v="2"/>
    <n v="0.75"/>
    <s v="Team4"/>
    <s v="Junior"/>
    <s v="Night"/>
  </r>
  <r>
    <s v="T05970"/>
    <s v="C1027"/>
    <x v="3"/>
    <x v="1"/>
    <d v="2026-01-02T18:56:00"/>
    <d v="2026-01-03T19:56:00"/>
    <x v="35"/>
    <x v="0"/>
    <s v="No"/>
    <n v="5"/>
    <s v="Yes"/>
    <n v="24.999999999941792"/>
    <s v="No"/>
    <x v="2"/>
    <n v="1.0416666666642413"/>
    <s v="Team1"/>
    <s v="Senior"/>
    <s v="Night"/>
  </r>
  <r>
    <s v="T05971"/>
    <s v="C0053"/>
    <x v="0"/>
    <x v="1"/>
    <d v="2026-01-11T14:26:00"/>
    <d v="2026-01-11T23:26:00"/>
    <x v="42"/>
    <x v="0"/>
    <s v="No"/>
    <n v="4"/>
    <s v="Yes"/>
    <n v="9"/>
    <s v="No"/>
    <x v="2"/>
    <n v="0.375"/>
    <s v="Team1"/>
    <s v="Senior"/>
    <s v="Evening"/>
  </r>
  <r>
    <s v="T05972"/>
    <s v="C2555"/>
    <x v="3"/>
    <x v="1"/>
    <d v="2026-02-07T05:23:00"/>
    <d v="2026-02-07T17:23:00"/>
    <x v="1"/>
    <x v="0"/>
    <s v="No"/>
    <n v="3"/>
    <s v="Yes"/>
    <n v="12"/>
    <s v="No"/>
    <x v="0"/>
    <n v="0.5"/>
    <s v="Team4"/>
    <s v="Senior"/>
    <s v="Evening"/>
  </r>
  <r>
    <s v="T05973"/>
    <s v="C4814"/>
    <x v="3"/>
    <x v="1"/>
    <d v="2026-03-19T18:11:00"/>
    <d v="2026-03-21T13:11:00"/>
    <x v="24"/>
    <x v="0"/>
    <s v="No"/>
    <n v="2"/>
    <s v="Yes"/>
    <n v="42.999999999941792"/>
    <s v="No"/>
    <x v="1"/>
    <n v="1.7916666666642413"/>
    <s v="Team4"/>
    <s v="Mid"/>
    <s v="Night"/>
  </r>
  <r>
    <s v="T05974"/>
    <s v="C1219"/>
    <x v="2"/>
    <x v="0"/>
    <d v="2026-02-25T19:42:00"/>
    <d v="2026-02-26T13:42:00"/>
    <x v="41"/>
    <x v="1"/>
    <s v="No"/>
    <n v="4"/>
    <s v="No"/>
    <n v="18"/>
    <s v="No"/>
    <x v="0"/>
    <n v="0.75"/>
    <s v="Team5"/>
    <s v="Senior"/>
    <s v="Night"/>
  </r>
  <r>
    <s v="T05975"/>
    <s v="C0071"/>
    <x v="0"/>
    <x v="1"/>
    <d v="2026-03-12T00:58:00"/>
    <d v="2026-03-12T17:58:00"/>
    <x v="28"/>
    <x v="0"/>
    <s v="No"/>
    <n v="5"/>
    <s v="Yes"/>
    <n v="17.000000000058208"/>
    <s v="No"/>
    <x v="1"/>
    <n v="0.70833333333575865"/>
    <s v="Team3"/>
    <s v="Mid"/>
    <s v="Night"/>
  </r>
  <r>
    <s v="T05976"/>
    <s v="C0552"/>
    <x v="4"/>
    <x v="1"/>
    <d v="2026-01-13T20:02:00"/>
    <d v="2026-01-15T22:02:00"/>
    <x v="7"/>
    <x v="0"/>
    <s v="No"/>
    <n v="4"/>
    <s v="Yes"/>
    <n v="50.000000000058208"/>
    <s v="Yes"/>
    <x v="2"/>
    <n v="2.0833333333357587"/>
    <s v="Team2"/>
    <s v="Junior"/>
    <s v="Night"/>
  </r>
  <r>
    <s v="T05977"/>
    <s v="C2789"/>
    <x v="1"/>
    <x v="0"/>
    <d v="2026-02-07T06:07:00"/>
    <d v="2026-02-08T14:07:00"/>
    <x v="49"/>
    <x v="0"/>
    <s v="No"/>
    <n v="5"/>
    <s v="Yes"/>
    <n v="31.999999999883585"/>
    <s v="No"/>
    <x v="0"/>
    <n v="1.3333333333284827"/>
    <s v="Team5"/>
    <s v="Mid"/>
    <s v="Evening"/>
  </r>
  <r>
    <s v="T05978"/>
    <s v="C2100"/>
    <x v="4"/>
    <x v="1"/>
    <d v="2026-02-16T22:20:00"/>
    <d v="2026-02-17T18:20:00"/>
    <x v="39"/>
    <x v="2"/>
    <s v="No"/>
    <n v="5"/>
    <s v="No"/>
    <n v="20.000000000058208"/>
    <s v="No"/>
    <x v="0"/>
    <n v="0.83333333333575865"/>
    <s v="Team5"/>
    <s v="Junior"/>
    <s v="Evening"/>
  </r>
  <r>
    <s v="T05979"/>
    <s v="C1428"/>
    <x v="1"/>
    <x v="2"/>
    <d v="2026-03-23T18:26:00"/>
    <d v="2026-03-26T14:26:00"/>
    <x v="13"/>
    <x v="0"/>
    <s v="No"/>
    <n v="4"/>
    <s v="Yes"/>
    <n v="68.000000000058208"/>
    <s v="Yes"/>
    <x v="1"/>
    <n v="2.8333333333357587"/>
    <s v="Team5"/>
    <s v="Junior"/>
    <s v="Evening"/>
  </r>
  <r>
    <s v="T05980"/>
    <s v="C3894"/>
    <x v="1"/>
    <x v="0"/>
    <d v="2026-03-18T14:52:00"/>
    <d v="2026-03-20T09:52:00"/>
    <x v="48"/>
    <x v="0"/>
    <s v="Yes"/>
    <n v="2"/>
    <s v="Yes"/>
    <n v="43.000000000116415"/>
    <s v="No"/>
    <x v="1"/>
    <n v="1.7916666666715173"/>
    <s v="Team1"/>
    <s v="Mid"/>
    <s v="Morning"/>
  </r>
  <r>
    <s v="T05981"/>
    <s v="C1075"/>
    <x v="4"/>
    <x v="1"/>
    <d v="2026-03-22T02:53:00"/>
    <d v="2026-03-24T10:53:00"/>
    <x v="17"/>
    <x v="2"/>
    <s v="No"/>
    <n v="4"/>
    <s v="No"/>
    <n v="56.000000000058208"/>
    <s v="Yes"/>
    <x v="1"/>
    <n v="2.3333333333357587"/>
    <s v="Team2"/>
    <s v="Junior"/>
    <s v="Night"/>
  </r>
  <r>
    <s v="T05982"/>
    <s v="C3706"/>
    <x v="4"/>
    <x v="1"/>
    <d v="2026-03-09T19:56:00"/>
    <d v="2026-03-10T13:56:00"/>
    <x v="33"/>
    <x v="1"/>
    <s v="Yes"/>
    <n v="3"/>
    <s v="No"/>
    <n v="18"/>
    <s v="No"/>
    <x v="1"/>
    <n v="0.75"/>
    <s v="Team5"/>
    <s v="Junior"/>
    <s v="Night"/>
  </r>
  <r>
    <s v="T05983"/>
    <s v="C0880"/>
    <x v="1"/>
    <x v="2"/>
    <d v="2026-02-24T02:57:00"/>
    <d v="2026-02-25T11:57:00"/>
    <x v="27"/>
    <x v="0"/>
    <s v="No"/>
    <n v="5"/>
    <s v="Yes"/>
    <n v="33"/>
    <s v="No"/>
    <x v="0"/>
    <n v="1.375"/>
    <s v="Team1"/>
    <s v="Junior"/>
    <s v="Morning"/>
  </r>
  <r>
    <s v="T05984"/>
    <s v="C0793"/>
    <x v="0"/>
    <x v="2"/>
    <d v="2026-01-14T12:35:00"/>
    <d v="2026-01-15T22:35:00"/>
    <x v="45"/>
    <x v="0"/>
    <s v="No"/>
    <n v="5"/>
    <s v="Yes"/>
    <n v="33.999999999941792"/>
    <s v="No"/>
    <x v="2"/>
    <n v="1.4166666666642413"/>
    <s v="Team4"/>
    <s v="Mid"/>
    <s v="Morning"/>
  </r>
  <r>
    <s v="T05985"/>
    <s v="C4337"/>
    <x v="1"/>
    <x v="1"/>
    <d v="2026-02-04T13:16:00"/>
    <d v="2026-02-05T05:16:00"/>
    <x v="27"/>
    <x v="0"/>
    <s v="No"/>
    <n v="3"/>
    <s v="Yes"/>
    <n v="16.000000000116415"/>
    <s v="No"/>
    <x v="0"/>
    <n v="0.66666666667151731"/>
    <s v="Team1"/>
    <s v="Junior"/>
    <s v="Morning"/>
  </r>
  <r>
    <s v="T05986"/>
    <s v="C0811"/>
    <x v="4"/>
    <x v="2"/>
    <d v="2026-01-20T08:00:00"/>
    <d v="2026-01-21T22:00:00"/>
    <x v="34"/>
    <x v="0"/>
    <s v="No"/>
    <n v="5"/>
    <s v="Yes"/>
    <n v="37.999999999883585"/>
    <s v="No"/>
    <x v="2"/>
    <n v="1.5833333333284827"/>
    <s v="Team3"/>
    <s v="Senior"/>
    <s v="Night"/>
  </r>
  <r>
    <s v="T05987"/>
    <s v="C1433"/>
    <x v="3"/>
    <x v="1"/>
    <d v="2026-03-16T02:46:00"/>
    <d v="2026-03-18T08:46:00"/>
    <x v="27"/>
    <x v="2"/>
    <s v="No"/>
    <n v="5"/>
    <s v="No"/>
    <n v="54"/>
    <s v="Yes"/>
    <x v="1"/>
    <n v="2.25"/>
    <s v="Team1"/>
    <s v="Junior"/>
    <s v="Morning"/>
  </r>
  <r>
    <s v="T05988"/>
    <s v="C0576"/>
    <x v="1"/>
    <x v="0"/>
    <d v="2026-03-06T14:03:00"/>
    <d v="2026-03-08T04:03:00"/>
    <x v="26"/>
    <x v="0"/>
    <s v="No"/>
    <n v="4"/>
    <s v="Yes"/>
    <n v="37.999999999883585"/>
    <s v="No"/>
    <x v="1"/>
    <n v="1.5833333333284827"/>
    <s v="Team5"/>
    <s v="Senior"/>
    <s v="Night"/>
  </r>
  <r>
    <s v="T05989"/>
    <s v="C0245"/>
    <x v="3"/>
    <x v="2"/>
    <d v="2026-03-10T00:58:00"/>
    <d v="2026-03-11T08:58:00"/>
    <x v="13"/>
    <x v="1"/>
    <s v="No"/>
    <n v="5"/>
    <s v="No"/>
    <n v="32.000000000058208"/>
    <s v="No"/>
    <x v="1"/>
    <n v="1.3333333333357587"/>
    <s v="Team5"/>
    <s v="Junior"/>
    <s v="Evening"/>
  </r>
  <r>
    <s v="T05990"/>
    <s v="C1757"/>
    <x v="0"/>
    <x v="0"/>
    <d v="2026-03-01T16:55:00"/>
    <d v="2026-03-03T03:55:00"/>
    <x v="37"/>
    <x v="0"/>
    <s v="No"/>
    <n v="3"/>
    <s v="Yes"/>
    <n v="35.000000000058208"/>
    <s v="No"/>
    <x v="1"/>
    <n v="1.4583333333357587"/>
    <s v="Team5"/>
    <s v="Junior"/>
    <s v="Evening"/>
  </r>
  <r>
    <s v="T05991"/>
    <s v="C3963"/>
    <x v="1"/>
    <x v="0"/>
    <d v="2026-01-03T12:59:00"/>
    <d v="2026-01-05T00:59:00"/>
    <x v="24"/>
    <x v="0"/>
    <s v="No"/>
    <n v="4"/>
    <s v="Yes"/>
    <n v="36"/>
    <s v="No"/>
    <x v="2"/>
    <n v="1.5"/>
    <s v="Team4"/>
    <s v="Mid"/>
    <s v="Night"/>
  </r>
  <r>
    <s v="T05992"/>
    <s v="C3138"/>
    <x v="3"/>
    <x v="1"/>
    <d v="2026-01-07T18:30:00"/>
    <d v="2026-01-08T18:30:00"/>
    <x v="41"/>
    <x v="0"/>
    <s v="No"/>
    <n v="4"/>
    <s v="Yes"/>
    <n v="24"/>
    <s v="No"/>
    <x v="2"/>
    <n v="1"/>
    <s v="Team5"/>
    <s v="Senior"/>
    <s v="Night"/>
  </r>
  <r>
    <s v="T05993"/>
    <s v="C2108"/>
    <x v="4"/>
    <x v="1"/>
    <d v="2026-03-16T00:04:00"/>
    <d v="2026-03-17T09:04:00"/>
    <x v="23"/>
    <x v="0"/>
    <s v="No"/>
    <n v="5"/>
    <s v="Yes"/>
    <n v="33"/>
    <s v="No"/>
    <x v="1"/>
    <n v="1.375"/>
    <s v="Team1"/>
    <s v="Junior"/>
    <s v="Morning"/>
  </r>
  <r>
    <s v="T05994"/>
    <s v="C1404"/>
    <x v="2"/>
    <x v="0"/>
    <d v="2026-01-05T16:33:00"/>
    <d v="2026-01-06T19:33:00"/>
    <x v="25"/>
    <x v="0"/>
    <s v="No"/>
    <n v="5"/>
    <s v="Yes"/>
    <n v="27"/>
    <s v="No"/>
    <x v="2"/>
    <n v="1.125"/>
    <s v="Team4"/>
    <s v="Junior"/>
    <s v="Night"/>
  </r>
  <r>
    <s v="T05995"/>
    <s v="C0800"/>
    <x v="1"/>
    <x v="2"/>
    <d v="2026-01-11T01:38:00"/>
    <d v="2026-01-14T09:38:00"/>
    <x v="37"/>
    <x v="1"/>
    <s v="No"/>
    <n v="4"/>
    <s v="No"/>
    <n v="79.999999999883585"/>
    <s v="Yes"/>
    <x v="2"/>
    <n v="3.3333333333284827"/>
    <s v="Team5"/>
    <s v="Junior"/>
    <s v="Evening"/>
  </r>
  <r>
    <s v="T05996"/>
    <s v="C3233"/>
    <x v="4"/>
    <x v="1"/>
    <d v="2026-03-14T06:28:00"/>
    <d v="2026-03-17T05:28:00"/>
    <x v="44"/>
    <x v="1"/>
    <s v="No"/>
    <n v="5"/>
    <s v="No"/>
    <n v="71.000000000058208"/>
    <s v="Yes"/>
    <x v="1"/>
    <n v="2.9583333333357587"/>
    <s v="Team3"/>
    <s v="Senior"/>
    <s v="Evening"/>
  </r>
  <r>
    <s v="T05997"/>
    <s v="C2369"/>
    <x v="2"/>
    <x v="1"/>
    <d v="2026-01-16T00:04:00"/>
    <d v="2026-01-18T16:04:00"/>
    <x v="25"/>
    <x v="1"/>
    <s v="No"/>
    <n v="5"/>
    <s v="No"/>
    <n v="63.999999999941792"/>
    <s v="Yes"/>
    <x v="2"/>
    <n v="2.6666666666642413"/>
    <s v="Team4"/>
    <s v="Junior"/>
    <s v="Night"/>
  </r>
  <r>
    <s v="T05998"/>
    <s v="C4260"/>
    <x v="1"/>
    <x v="1"/>
    <d v="2026-03-27T20:21:00"/>
    <d v="2026-03-30T19:21:00"/>
    <x v="3"/>
    <x v="0"/>
    <s v="No"/>
    <n v="3"/>
    <s v="Yes"/>
    <n v="71.000000000058208"/>
    <s v="Yes"/>
    <x v="1"/>
    <n v="2.9583333333357587"/>
    <s v="Team5"/>
    <s v="Senior"/>
    <s v="Morning"/>
  </r>
  <r>
    <s v="T05999"/>
    <s v="C4847"/>
    <x v="3"/>
    <x v="2"/>
    <d v="2026-01-02T01:25:00"/>
    <d v="2026-01-03T03:25:00"/>
    <x v="40"/>
    <x v="0"/>
    <s v="No"/>
    <n v="5"/>
    <s v="Yes"/>
    <n v="25.999999999883585"/>
    <s v="No"/>
    <x v="2"/>
    <n v="1.0833333333284827"/>
    <s v="Team4"/>
    <s v="Senior"/>
    <s v="Morning"/>
  </r>
  <r>
    <s v="T06000"/>
    <s v="C2529"/>
    <x v="0"/>
    <x v="0"/>
    <d v="2026-03-20T20:27:00"/>
    <d v="2026-03-21T05:27:00"/>
    <x v="26"/>
    <x v="0"/>
    <s v="No"/>
    <n v="4"/>
    <s v="Yes"/>
    <n v="9"/>
    <s v="No"/>
    <x v="1"/>
    <n v="0.375"/>
    <s v="Team5"/>
    <s v="Senior"/>
    <s v="Night"/>
  </r>
  <r>
    <s v="T06001"/>
    <s v="C3658"/>
    <x v="3"/>
    <x v="2"/>
    <d v="2026-01-01T06:46:00"/>
    <d v="2026-01-03T02:46:00"/>
    <x v="48"/>
    <x v="0"/>
    <s v="No"/>
    <n v="5"/>
    <s v="Yes"/>
    <n v="43.999999999883585"/>
    <s v="No"/>
    <x v="2"/>
    <n v="1.8333333333284827"/>
    <s v="Team1"/>
    <s v="Mid"/>
    <s v="Morning"/>
  </r>
  <r>
    <s v="T06002"/>
    <s v="C1182"/>
    <x v="2"/>
    <x v="0"/>
    <d v="2026-02-10T05:34:00"/>
    <d v="2026-02-11T20:34:00"/>
    <x v="3"/>
    <x v="0"/>
    <s v="No"/>
    <n v="3"/>
    <s v="Yes"/>
    <n v="39"/>
    <s v="No"/>
    <x v="0"/>
    <n v="1.625"/>
    <s v="Team5"/>
    <s v="Senior"/>
    <s v="Morning"/>
  </r>
  <r>
    <s v="T06003"/>
    <s v="C4047"/>
    <x v="4"/>
    <x v="1"/>
    <d v="2026-02-21T16:45:00"/>
    <d v="2026-02-22T22:45:00"/>
    <x v="37"/>
    <x v="0"/>
    <s v="No"/>
    <n v="4"/>
    <s v="Yes"/>
    <n v="30"/>
    <s v="No"/>
    <x v="0"/>
    <n v="1.25"/>
    <s v="Team5"/>
    <s v="Junior"/>
    <s v="Evening"/>
  </r>
  <r>
    <s v="T06004"/>
    <s v="C0019"/>
    <x v="2"/>
    <x v="0"/>
    <d v="2026-03-12T10:50:00"/>
    <d v="2026-03-12T21:50:00"/>
    <x v="33"/>
    <x v="1"/>
    <s v="No"/>
    <n v="4"/>
    <s v="No"/>
    <n v="10.999999999883585"/>
    <s v="No"/>
    <x v="1"/>
    <n v="0.45833333332848269"/>
    <s v="Team5"/>
    <s v="Junior"/>
    <s v="Night"/>
  </r>
  <r>
    <s v="T06005"/>
    <s v="C2325"/>
    <x v="2"/>
    <x v="0"/>
    <d v="2026-01-02T13:29:00"/>
    <d v="2026-01-03T16:29:00"/>
    <x v="24"/>
    <x v="0"/>
    <s v="No"/>
    <n v="4"/>
    <s v="Yes"/>
    <n v="27"/>
    <s v="No"/>
    <x v="2"/>
    <n v="1.125"/>
    <s v="Team4"/>
    <s v="Mid"/>
    <s v="Night"/>
  </r>
  <r>
    <s v="T06006"/>
    <s v="C1727"/>
    <x v="4"/>
    <x v="2"/>
    <d v="2026-03-26T03:30:00"/>
    <d v="2026-03-27T07:30:00"/>
    <x v="6"/>
    <x v="0"/>
    <s v="No"/>
    <n v="4"/>
    <s v="Yes"/>
    <n v="27.999999999941792"/>
    <s v="No"/>
    <x v="1"/>
    <n v="1.1666666666642413"/>
    <s v="Team3"/>
    <s v="Mid"/>
    <s v="Night"/>
  </r>
  <r>
    <s v="T06007"/>
    <s v="C3394"/>
    <x v="0"/>
    <x v="1"/>
    <d v="2026-02-11T15:58:00"/>
    <d v="2026-02-12T07:58:00"/>
    <x v="26"/>
    <x v="0"/>
    <s v="No"/>
    <n v="4"/>
    <s v="Yes"/>
    <n v="15.999999999941792"/>
    <s v="No"/>
    <x v="0"/>
    <n v="0.66666666666424135"/>
    <s v="Team5"/>
    <s v="Senior"/>
    <s v="Night"/>
  </r>
  <r>
    <s v="T06008"/>
    <s v="C1608"/>
    <x v="4"/>
    <x v="1"/>
    <d v="2026-01-25T12:08:00"/>
    <d v="2026-01-26T12:08:00"/>
    <x v="16"/>
    <x v="0"/>
    <s v="No"/>
    <n v="3"/>
    <s v="Yes"/>
    <n v="24"/>
    <s v="No"/>
    <x v="2"/>
    <n v="1"/>
    <s v="Team3"/>
    <s v="Junior"/>
    <s v="Evening"/>
  </r>
  <r>
    <s v="T06009"/>
    <s v="C0528"/>
    <x v="0"/>
    <x v="2"/>
    <d v="2026-02-10T23:12:00"/>
    <d v="2026-02-14T17:12:00"/>
    <x v="11"/>
    <x v="0"/>
    <s v="No"/>
    <n v="4"/>
    <s v="Yes"/>
    <n v="90"/>
    <s v="Yes"/>
    <x v="0"/>
    <n v="3.75"/>
    <s v="Team3"/>
    <s v="Senior"/>
    <s v="Night"/>
  </r>
  <r>
    <s v="T06010"/>
    <s v="C0892"/>
    <x v="1"/>
    <x v="1"/>
    <d v="2026-02-08T21:18:00"/>
    <d v="2026-02-11T03:18:00"/>
    <x v="33"/>
    <x v="0"/>
    <s v="No"/>
    <n v="4"/>
    <s v="Yes"/>
    <n v="54"/>
    <s v="Yes"/>
    <x v="0"/>
    <n v="2.25"/>
    <s v="Team5"/>
    <s v="Junior"/>
    <s v="Night"/>
  </r>
  <r>
    <s v="T06011"/>
    <s v="C3726"/>
    <x v="3"/>
    <x v="0"/>
    <d v="2026-01-29T13:19:00"/>
    <d v="2026-01-30T09:19:00"/>
    <x v="8"/>
    <x v="1"/>
    <s v="Yes"/>
    <n v="3"/>
    <s v="No"/>
    <n v="20.000000000058208"/>
    <s v="No"/>
    <x v="2"/>
    <n v="0.83333333333575865"/>
    <s v="Team5"/>
    <s v="Senior"/>
    <s v="Morning"/>
  </r>
  <r>
    <s v="T06012"/>
    <s v="C2714"/>
    <x v="3"/>
    <x v="0"/>
    <d v="2026-01-30T21:52:00"/>
    <d v="2026-01-31T20:52:00"/>
    <x v="17"/>
    <x v="0"/>
    <s v="No"/>
    <n v="2"/>
    <s v="Yes"/>
    <n v="22.999999999883585"/>
    <s v="No"/>
    <x v="2"/>
    <n v="0.95833333332848269"/>
    <s v="Team2"/>
    <s v="Junior"/>
    <s v="Night"/>
  </r>
  <r>
    <s v="T06013"/>
    <s v="C1784"/>
    <x v="1"/>
    <x v="0"/>
    <d v="2026-03-07T00:57:00"/>
    <d v="2026-03-08T12:57:00"/>
    <x v="13"/>
    <x v="2"/>
    <s v="No"/>
    <n v="4"/>
    <s v="No"/>
    <n v="36"/>
    <s v="No"/>
    <x v="1"/>
    <n v="1.5"/>
    <s v="Team5"/>
    <s v="Junior"/>
    <s v="Evening"/>
  </r>
  <r>
    <s v="T06014"/>
    <s v="C4713"/>
    <x v="2"/>
    <x v="0"/>
    <d v="2026-02-24T07:03:00"/>
    <d v="2026-02-25T22:03:00"/>
    <x v="36"/>
    <x v="0"/>
    <s v="No"/>
    <n v="4"/>
    <s v="Yes"/>
    <n v="39"/>
    <s v="No"/>
    <x v="0"/>
    <n v="1.625"/>
    <s v="Team1"/>
    <s v="Junior"/>
    <s v="Morning"/>
  </r>
  <r>
    <s v="T06015"/>
    <s v="C2763"/>
    <x v="3"/>
    <x v="2"/>
    <d v="2026-02-08T12:38:00"/>
    <d v="2026-02-12T02:38:00"/>
    <x v="11"/>
    <x v="0"/>
    <s v="No"/>
    <n v="4"/>
    <s v="Yes"/>
    <n v="86.000000000058208"/>
    <s v="Yes"/>
    <x v="0"/>
    <n v="3.5833333333357587"/>
    <s v="Team3"/>
    <s v="Senior"/>
    <s v="Night"/>
  </r>
  <r>
    <s v="T06016"/>
    <s v="C4124"/>
    <x v="2"/>
    <x v="2"/>
    <d v="2026-02-06T15:41:00"/>
    <d v="2026-02-06T23:41:00"/>
    <x v="16"/>
    <x v="0"/>
    <s v="No"/>
    <n v="3"/>
    <s v="Yes"/>
    <n v="8.0000000000582077"/>
    <s v="No"/>
    <x v="0"/>
    <n v="0.33333333333575865"/>
    <s v="Team3"/>
    <s v="Junior"/>
    <s v="Evening"/>
  </r>
  <r>
    <s v="T06017"/>
    <s v="C4527"/>
    <x v="0"/>
    <x v="2"/>
    <d v="2026-02-04T20:53:00"/>
    <d v="2026-02-06T01:53:00"/>
    <x v="18"/>
    <x v="0"/>
    <s v="No"/>
    <n v="4"/>
    <s v="Yes"/>
    <n v="29.000000000058208"/>
    <s v="No"/>
    <x v="0"/>
    <n v="1.2083333333357587"/>
    <s v="Team1"/>
    <s v="Mid"/>
    <s v="Morning"/>
  </r>
  <r>
    <s v="T06018"/>
    <s v="C1217"/>
    <x v="4"/>
    <x v="2"/>
    <d v="2026-01-24T17:14:00"/>
    <d v="2026-01-28T03:14:00"/>
    <x v="14"/>
    <x v="0"/>
    <s v="No"/>
    <n v="5"/>
    <s v="Yes"/>
    <n v="82.000000000116415"/>
    <s v="Yes"/>
    <x v="2"/>
    <n v="3.4166666666715173"/>
    <s v="Team4"/>
    <s v="Senior"/>
    <s v="Night"/>
  </r>
  <r>
    <s v="T06019"/>
    <s v="C2150"/>
    <x v="3"/>
    <x v="1"/>
    <d v="2026-02-11T19:48:00"/>
    <d v="2026-02-14T06:48:00"/>
    <x v="38"/>
    <x v="0"/>
    <s v="No"/>
    <n v="5"/>
    <s v="Yes"/>
    <n v="59.000000000058208"/>
    <s v="Yes"/>
    <x v="0"/>
    <n v="2.4583333333357587"/>
    <s v="Team5"/>
    <s v="Senior"/>
    <s v="Evening"/>
  </r>
  <r>
    <s v="T06020"/>
    <s v="C3146"/>
    <x v="1"/>
    <x v="0"/>
    <d v="2026-03-29T18:34:00"/>
    <d v="2026-03-31T05:34:00"/>
    <x v="24"/>
    <x v="0"/>
    <s v="No"/>
    <n v="5"/>
    <s v="Yes"/>
    <n v="35.000000000058208"/>
    <s v="No"/>
    <x v="1"/>
    <n v="1.4583333333357587"/>
    <s v="Team4"/>
    <s v="Mid"/>
    <s v="Night"/>
  </r>
  <r>
    <s v="T06021"/>
    <s v="C0106"/>
    <x v="0"/>
    <x v="2"/>
    <d v="2026-03-29T15:59:00"/>
    <d v="2026-04-01T01:59:00"/>
    <x v="48"/>
    <x v="0"/>
    <s v="No"/>
    <n v="4"/>
    <s v="Yes"/>
    <n v="57.999999999941792"/>
    <s v="Yes"/>
    <x v="1"/>
    <n v="2.4166666666642413"/>
    <s v="Team1"/>
    <s v="Mid"/>
    <s v="Morning"/>
  </r>
  <r>
    <s v="T06022"/>
    <s v="C4403"/>
    <x v="4"/>
    <x v="0"/>
    <d v="2026-01-30T20:25:00"/>
    <d v="2026-01-31T01:25:00"/>
    <x v="31"/>
    <x v="0"/>
    <s v="No"/>
    <n v="5"/>
    <s v="Yes"/>
    <n v="5.0000000000582077"/>
    <s v="No"/>
    <x v="2"/>
    <n v="0.20833333333575865"/>
    <s v="Team4"/>
    <s v="Senior"/>
    <s v="Evening"/>
  </r>
  <r>
    <s v="T06023"/>
    <s v="C0227"/>
    <x v="1"/>
    <x v="2"/>
    <d v="2026-03-09T20:18:00"/>
    <d v="2026-03-10T15:18:00"/>
    <x v="6"/>
    <x v="0"/>
    <s v="No"/>
    <n v="5"/>
    <s v="Yes"/>
    <n v="18.999999999941792"/>
    <s v="No"/>
    <x v="1"/>
    <n v="0.79166666666424135"/>
    <s v="Team3"/>
    <s v="Mid"/>
    <s v="Night"/>
  </r>
  <r>
    <s v="T06024"/>
    <s v="C0601"/>
    <x v="0"/>
    <x v="0"/>
    <d v="2026-02-01T09:02:00"/>
    <d v="2026-02-02T02:02:00"/>
    <x v="48"/>
    <x v="0"/>
    <s v="No"/>
    <n v="4"/>
    <s v="Yes"/>
    <n v="17.000000000058208"/>
    <s v="No"/>
    <x v="0"/>
    <n v="0.70833333333575865"/>
    <s v="Team1"/>
    <s v="Mid"/>
    <s v="Morning"/>
  </r>
  <r>
    <s v="T06025"/>
    <s v="C4594"/>
    <x v="4"/>
    <x v="0"/>
    <d v="2026-01-05T07:24:00"/>
    <d v="2026-01-05T13:24:00"/>
    <x v="4"/>
    <x v="0"/>
    <s v="No"/>
    <n v="3"/>
    <s v="Yes"/>
    <n v="6"/>
    <s v="No"/>
    <x v="2"/>
    <n v="0.25"/>
    <s v="Team5"/>
    <s v="Senior"/>
    <s v="Evening"/>
  </r>
  <r>
    <s v="T06026"/>
    <s v="C2829"/>
    <x v="4"/>
    <x v="0"/>
    <d v="2026-01-20T16:36:00"/>
    <d v="2026-01-20T18:36:00"/>
    <x v="5"/>
    <x v="0"/>
    <s v="No"/>
    <n v="4"/>
    <s v="Yes"/>
    <n v="2.0000000000582077"/>
    <s v="No"/>
    <x v="2"/>
    <n v="8.3333333335758653E-2"/>
    <s v="Team1"/>
    <s v="Senior"/>
    <s v="Evening"/>
  </r>
  <r>
    <s v="T06027"/>
    <s v="C0373"/>
    <x v="2"/>
    <x v="2"/>
    <d v="2026-01-05T07:30:00"/>
    <d v="2026-01-09T06:30:00"/>
    <x v="11"/>
    <x v="0"/>
    <s v="No"/>
    <n v="4"/>
    <s v="Yes"/>
    <n v="95.000000000058208"/>
    <s v="Yes"/>
    <x v="2"/>
    <n v="3.9583333333357587"/>
    <s v="Team3"/>
    <s v="Senior"/>
    <s v="Night"/>
  </r>
  <r>
    <s v="T06028"/>
    <s v="C2500"/>
    <x v="0"/>
    <x v="0"/>
    <d v="2026-02-06T17:15:00"/>
    <d v="2026-02-07T19:15:00"/>
    <x v="34"/>
    <x v="0"/>
    <s v="No"/>
    <n v="4"/>
    <s v="Yes"/>
    <n v="26.000000000058208"/>
    <s v="No"/>
    <x v="0"/>
    <n v="1.0833333333357587"/>
    <s v="Team3"/>
    <s v="Senior"/>
    <s v="Night"/>
  </r>
  <r>
    <s v="T06029"/>
    <s v="C4982"/>
    <x v="3"/>
    <x v="1"/>
    <d v="2026-02-09T12:46:00"/>
    <d v="2026-02-10T10:46:00"/>
    <x v="48"/>
    <x v="0"/>
    <s v="No"/>
    <n v="4"/>
    <s v="Yes"/>
    <n v="21.999999999941792"/>
    <s v="No"/>
    <x v="0"/>
    <n v="0.91666666666424135"/>
    <s v="Team1"/>
    <s v="Mid"/>
    <s v="Morning"/>
  </r>
  <r>
    <s v="T06030"/>
    <s v="C2069"/>
    <x v="0"/>
    <x v="1"/>
    <d v="2026-03-28T23:28:00"/>
    <d v="2026-03-31T00:28:00"/>
    <x v="18"/>
    <x v="0"/>
    <s v="No"/>
    <n v="4"/>
    <s v="Yes"/>
    <n v="48.999999999941792"/>
    <s v="Yes"/>
    <x v="1"/>
    <n v="2.0416666666642413"/>
    <s v="Team1"/>
    <s v="Mid"/>
    <s v="Morning"/>
  </r>
  <r>
    <s v="T06031"/>
    <s v="C0760"/>
    <x v="4"/>
    <x v="1"/>
    <d v="2026-02-19T12:11:00"/>
    <d v="2026-02-22T00:11:00"/>
    <x v="7"/>
    <x v="0"/>
    <s v="No"/>
    <n v="5"/>
    <s v="Yes"/>
    <n v="60"/>
    <s v="Yes"/>
    <x v="0"/>
    <n v="2.5"/>
    <s v="Team2"/>
    <s v="Junior"/>
    <s v="Night"/>
  </r>
  <r>
    <s v="T06032"/>
    <s v="C1362"/>
    <x v="0"/>
    <x v="1"/>
    <d v="2026-03-08T20:15:00"/>
    <d v="2026-03-10T19:15:00"/>
    <x v="27"/>
    <x v="0"/>
    <s v="No"/>
    <n v="5"/>
    <s v="Yes"/>
    <n v="47.000000000058208"/>
    <s v="No"/>
    <x v="1"/>
    <n v="1.9583333333357587"/>
    <s v="Team1"/>
    <s v="Junior"/>
    <s v="Morning"/>
  </r>
  <r>
    <s v="T06033"/>
    <s v="C3869"/>
    <x v="4"/>
    <x v="0"/>
    <d v="2026-03-24T19:25:00"/>
    <d v="2026-03-26T02:25:00"/>
    <x v="27"/>
    <x v="0"/>
    <s v="No"/>
    <n v="4"/>
    <s v="Yes"/>
    <n v="30.999999999941792"/>
    <s v="No"/>
    <x v="1"/>
    <n v="1.2916666666642413"/>
    <s v="Team1"/>
    <s v="Junior"/>
    <s v="Morning"/>
  </r>
  <r>
    <s v="T06034"/>
    <s v="C4402"/>
    <x v="3"/>
    <x v="1"/>
    <d v="2026-02-08T11:18:00"/>
    <d v="2026-02-08T17:18:00"/>
    <x v="15"/>
    <x v="0"/>
    <s v="No"/>
    <n v="3"/>
    <s v="Yes"/>
    <n v="6"/>
    <s v="No"/>
    <x v="0"/>
    <n v="0.25"/>
    <s v="Team5"/>
    <s v="Junior"/>
    <s v="Evening"/>
  </r>
  <r>
    <s v="T06035"/>
    <s v="C3845"/>
    <x v="0"/>
    <x v="0"/>
    <d v="2026-02-13T22:49:00"/>
    <d v="2026-02-14T13:49:00"/>
    <x v="18"/>
    <x v="0"/>
    <s v="No"/>
    <n v="3"/>
    <s v="Yes"/>
    <n v="15"/>
    <s v="No"/>
    <x v="0"/>
    <n v="0.625"/>
    <s v="Team1"/>
    <s v="Mid"/>
    <s v="Morning"/>
  </r>
  <r>
    <s v="T06036"/>
    <s v="C4318"/>
    <x v="2"/>
    <x v="1"/>
    <d v="2026-03-04T02:29:00"/>
    <d v="2026-03-05T05:29:00"/>
    <x v="21"/>
    <x v="1"/>
    <s v="No"/>
    <n v="3"/>
    <s v="No"/>
    <n v="27"/>
    <s v="No"/>
    <x v="1"/>
    <n v="1.125"/>
    <s v="Team4"/>
    <s v="Senior"/>
    <s v="Night"/>
  </r>
  <r>
    <s v="T06037"/>
    <s v="C3711"/>
    <x v="4"/>
    <x v="2"/>
    <d v="2026-02-26T11:52:00"/>
    <d v="2026-03-01T08:52:00"/>
    <x v="20"/>
    <x v="0"/>
    <s v="No"/>
    <n v="2"/>
    <s v="Yes"/>
    <n v="69"/>
    <s v="Yes"/>
    <x v="0"/>
    <n v="2.875"/>
    <s v="Team4"/>
    <s v="Junior"/>
    <s v="Evening"/>
  </r>
  <r>
    <s v="T06038"/>
    <s v="C2122"/>
    <x v="4"/>
    <x v="0"/>
    <d v="2026-03-16T23:41:00"/>
    <d v="2026-03-18T06:41:00"/>
    <x v="33"/>
    <x v="0"/>
    <s v="Yes"/>
    <n v="3"/>
    <s v="Yes"/>
    <n v="30.999999999941792"/>
    <s v="No"/>
    <x v="1"/>
    <n v="1.2916666666642413"/>
    <s v="Team5"/>
    <s v="Junior"/>
    <s v="Night"/>
  </r>
  <r>
    <s v="T06039"/>
    <s v="C3087"/>
    <x v="0"/>
    <x v="0"/>
    <d v="2026-02-24T04:24:00"/>
    <d v="2026-02-25T01:24:00"/>
    <x v="6"/>
    <x v="1"/>
    <s v="No"/>
    <n v="4"/>
    <s v="No"/>
    <n v="21"/>
    <s v="No"/>
    <x v="0"/>
    <n v="0.875"/>
    <s v="Team3"/>
    <s v="Mid"/>
    <s v="Night"/>
  </r>
  <r>
    <s v="T06040"/>
    <s v="C4877"/>
    <x v="3"/>
    <x v="2"/>
    <d v="2026-02-28T10:38:00"/>
    <d v="2026-03-01T07:38:00"/>
    <x v="20"/>
    <x v="1"/>
    <s v="No"/>
    <n v="4"/>
    <s v="No"/>
    <n v="21"/>
    <s v="No"/>
    <x v="0"/>
    <n v="0.875"/>
    <s v="Team4"/>
    <s v="Junior"/>
    <s v="Evening"/>
  </r>
  <r>
    <s v="T06041"/>
    <s v="C2329"/>
    <x v="3"/>
    <x v="0"/>
    <d v="2026-01-05T00:18:00"/>
    <d v="2026-01-06T04:18:00"/>
    <x v="6"/>
    <x v="0"/>
    <s v="Yes"/>
    <n v="4"/>
    <s v="Yes"/>
    <n v="28.000000000116415"/>
    <s v="No"/>
    <x v="2"/>
    <n v="1.1666666666715173"/>
    <s v="Team3"/>
    <s v="Mid"/>
    <s v="Night"/>
  </r>
  <r>
    <s v="T06042"/>
    <s v="C0387"/>
    <x v="4"/>
    <x v="2"/>
    <d v="2026-01-09T11:48:00"/>
    <d v="2026-01-10T12:48:00"/>
    <x v="34"/>
    <x v="0"/>
    <s v="No"/>
    <n v="4"/>
    <s v="Yes"/>
    <n v="24.999999999941792"/>
    <s v="No"/>
    <x v="2"/>
    <n v="1.0416666666642413"/>
    <s v="Team3"/>
    <s v="Senior"/>
    <s v="Night"/>
  </r>
  <r>
    <s v="T06043"/>
    <s v="C0883"/>
    <x v="0"/>
    <x v="1"/>
    <d v="2026-01-20T15:46:00"/>
    <d v="2026-01-22T13:46:00"/>
    <x v="35"/>
    <x v="0"/>
    <s v="No"/>
    <n v="4"/>
    <s v="Yes"/>
    <n v="45.999999999941792"/>
    <s v="No"/>
    <x v="2"/>
    <n v="1.9166666666642413"/>
    <s v="Team1"/>
    <s v="Senior"/>
    <s v="Night"/>
  </r>
  <r>
    <s v="T06044"/>
    <s v="C0036"/>
    <x v="4"/>
    <x v="1"/>
    <d v="2026-03-09T09:37:00"/>
    <d v="2026-03-11T13:37:00"/>
    <x v="1"/>
    <x v="0"/>
    <s v="No"/>
    <n v="3"/>
    <s v="Yes"/>
    <n v="52.000000000116415"/>
    <s v="Yes"/>
    <x v="1"/>
    <n v="2.1666666666715173"/>
    <s v="Team4"/>
    <s v="Senior"/>
    <s v="Evening"/>
  </r>
  <r>
    <s v="T06045"/>
    <s v="C2367"/>
    <x v="3"/>
    <x v="1"/>
    <d v="2026-03-10T01:31:00"/>
    <d v="2026-03-10T11:31:00"/>
    <x v="41"/>
    <x v="2"/>
    <s v="No"/>
    <n v="3"/>
    <s v="No"/>
    <n v="9.9999999999417923"/>
    <s v="No"/>
    <x v="1"/>
    <n v="0.41666666666424135"/>
    <s v="Team5"/>
    <s v="Senior"/>
    <s v="Night"/>
  </r>
  <r>
    <s v="T06046"/>
    <s v="C2737"/>
    <x v="3"/>
    <x v="1"/>
    <d v="2026-02-16T12:20:00"/>
    <d v="2026-02-16T19:20:00"/>
    <x v="0"/>
    <x v="0"/>
    <s v="No"/>
    <n v="4"/>
    <s v="Yes"/>
    <n v="6.9999999999417923"/>
    <s v="No"/>
    <x v="0"/>
    <n v="0.29166666666424135"/>
    <s v="Team1"/>
    <s v="Senior"/>
    <s v="Morning"/>
  </r>
  <r>
    <s v="T06047"/>
    <s v="C4368"/>
    <x v="3"/>
    <x v="0"/>
    <d v="2026-02-25T23:22:00"/>
    <d v="2026-02-27T10:22:00"/>
    <x v="32"/>
    <x v="0"/>
    <s v="No"/>
    <n v="5"/>
    <s v="Yes"/>
    <n v="34.999999999883585"/>
    <s v="No"/>
    <x v="0"/>
    <n v="1.4583333333284827"/>
    <s v="Team3"/>
    <s v="Mid"/>
    <s v="Evening"/>
  </r>
  <r>
    <s v="T06048"/>
    <s v="C1871"/>
    <x v="0"/>
    <x v="2"/>
    <d v="2026-01-17T23:57:00"/>
    <d v="2026-01-19T21:57:00"/>
    <x v="13"/>
    <x v="0"/>
    <s v="No"/>
    <n v="4"/>
    <s v="Yes"/>
    <n v="45.999999999941792"/>
    <s v="No"/>
    <x v="2"/>
    <n v="1.9166666666642413"/>
    <s v="Team5"/>
    <s v="Junior"/>
    <s v="Evening"/>
  </r>
  <r>
    <s v="T06049"/>
    <s v="C2422"/>
    <x v="4"/>
    <x v="0"/>
    <d v="2026-01-16T02:18:00"/>
    <d v="2026-01-17T07:18:00"/>
    <x v="28"/>
    <x v="0"/>
    <s v="No"/>
    <n v="4"/>
    <s v="Yes"/>
    <n v="29.000000000058208"/>
    <s v="No"/>
    <x v="2"/>
    <n v="1.2083333333357587"/>
    <s v="Team3"/>
    <s v="Mid"/>
    <s v="Night"/>
  </r>
  <r>
    <s v="T06050"/>
    <s v="C3910"/>
    <x v="0"/>
    <x v="1"/>
    <d v="2026-01-03T17:54:00"/>
    <d v="2026-01-06T15:54:00"/>
    <x v="13"/>
    <x v="0"/>
    <s v="No"/>
    <n v="3"/>
    <s v="Yes"/>
    <n v="69.999999999941792"/>
    <s v="Yes"/>
    <x v="2"/>
    <n v="2.9166666666642413"/>
    <s v="Team5"/>
    <s v="Junior"/>
    <s v="Evening"/>
  </r>
  <r>
    <s v="T06051"/>
    <s v="C3958"/>
    <x v="4"/>
    <x v="2"/>
    <d v="2026-02-21T00:35:00"/>
    <d v="2026-02-22T00:35:00"/>
    <x v="6"/>
    <x v="0"/>
    <s v="No"/>
    <n v="4"/>
    <s v="Yes"/>
    <n v="24"/>
    <s v="No"/>
    <x v="0"/>
    <n v="1"/>
    <s v="Team3"/>
    <s v="Mid"/>
    <s v="Night"/>
  </r>
  <r>
    <s v="T06052"/>
    <s v="C4286"/>
    <x v="0"/>
    <x v="2"/>
    <d v="2026-01-08T16:42:00"/>
    <d v="2026-01-11T14:42:00"/>
    <x v="35"/>
    <x v="0"/>
    <s v="No"/>
    <n v="3"/>
    <s v="Yes"/>
    <n v="70.000000000116415"/>
    <s v="Yes"/>
    <x v="2"/>
    <n v="2.9166666666715173"/>
    <s v="Team1"/>
    <s v="Senior"/>
    <s v="Night"/>
  </r>
  <r>
    <s v="T06053"/>
    <s v="C3484"/>
    <x v="2"/>
    <x v="2"/>
    <d v="2026-01-10T15:17:00"/>
    <d v="2026-01-13T00:17:00"/>
    <x v="2"/>
    <x v="0"/>
    <s v="Yes"/>
    <n v="4"/>
    <s v="Yes"/>
    <n v="57"/>
    <s v="Yes"/>
    <x v="2"/>
    <n v="2.375"/>
    <s v="Team3"/>
    <s v="Senior"/>
    <s v="Evening"/>
  </r>
  <r>
    <s v="T06054"/>
    <s v="C2785"/>
    <x v="4"/>
    <x v="2"/>
    <d v="2026-01-01T06:28:00"/>
    <d v="2026-01-03T05:28:00"/>
    <x v="25"/>
    <x v="0"/>
    <s v="No"/>
    <n v="3"/>
    <s v="Yes"/>
    <n v="47.000000000058208"/>
    <s v="No"/>
    <x v="2"/>
    <n v="1.9583333333357587"/>
    <s v="Team4"/>
    <s v="Junior"/>
    <s v="Night"/>
  </r>
  <r>
    <s v="T06055"/>
    <s v="C2641"/>
    <x v="0"/>
    <x v="0"/>
    <d v="2026-01-25T07:22:00"/>
    <d v="2026-01-25T13:22:00"/>
    <x v="34"/>
    <x v="0"/>
    <s v="No"/>
    <n v="4"/>
    <s v="Yes"/>
    <n v="6"/>
    <s v="No"/>
    <x v="2"/>
    <n v="0.25"/>
    <s v="Team3"/>
    <s v="Senior"/>
    <s v="Night"/>
  </r>
  <r>
    <s v="T06056"/>
    <s v="C2634"/>
    <x v="2"/>
    <x v="1"/>
    <d v="2026-01-02T17:28:00"/>
    <d v="2026-01-03T07:28:00"/>
    <x v="14"/>
    <x v="0"/>
    <s v="No"/>
    <n v="3"/>
    <s v="Yes"/>
    <n v="14.000000000058208"/>
    <s v="No"/>
    <x v="2"/>
    <n v="0.58333333333575865"/>
    <s v="Team4"/>
    <s v="Senior"/>
    <s v="Night"/>
  </r>
  <r>
    <s v="T06057"/>
    <s v="C1698"/>
    <x v="0"/>
    <x v="1"/>
    <d v="2026-03-09T16:58:00"/>
    <d v="2026-03-10T17:58:00"/>
    <x v="27"/>
    <x v="0"/>
    <s v="No"/>
    <n v="2"/>
    <s v="Yes"/>
    <n v="25.000000000116415"/>
    <s v="No"/>
    <x v="1"/>
    <n v="1.0416666666715173"/>
    <s v="Team1"/>
    <s v="Junior"/>
    <s v="Morning"/>
  </r>
  <r>
    <s v="T06058"/>
    <s v="C2868"/>
    <x v="4"/>
    <x v="1"/>
    <d v="2026-01-25T09:05:00"/>
    <d v="2026-01-26T18:05:00"/>
    <x v="15"/>
    <x v="0"/>
    <s v="No"/>
    <n v="4"/>
    <s v="Yes"/>
    <n v="33"/>
    <s v="No"/>
    <x v="2"/>
    <n v="1.375"/>
    <s v="Team5"/>
    <s v="Junior"/>
    <s v="Evening"/>
  </r>
  <r>
    <s v="T06059"/>
    <s v="C4825"/>
    <x v="3"/>
    <x v="0"/>
    <d v="2026-02-10T10:35:00"/>
    <d v="2026-02-10T21:35:00"/>
    <x v="38"/>
    <x v="2"/>
    <s v="No"/>
    <n v="4"/>
    <s v="No"/>
    <n v="11.000000000058208"/>
    <s v="No"/>
    <x v="0"/>
    <n v="0.45833333333575865"/>
    <s v="Team5"/>
    <s v="Senior"/>
    <s v="Evening"/>
  </r>
  <r>
    <s v="T06060"/>
    <s v="C3344"/>
    <x v="0"/>
    <x v="1"/>
    <d v="2026-03-11T15:09:00"/>
    <d v="2026-03-12T06:09:00"/>
    <x v="41"/>
    <x v="0"/>
    <s v="No"/>
    <n v="4"/>
    <s v="Yes"/>
    <n v="15"/>
    <s v="No"/>
    <x v="1"/>
    <n v="0.625"/>
    <s v="Team5"/>
    <s v="Senior"/>
    <s v="Night"/>
  </r>
  <r>
    <s v="T06061"/>
    <s v="C0802"/>
    <x v="1"/>
    <x v="1"/>
    <d v="2026-01-31T19:28:00"/>
    <d v="2026-02-02T00:28:00"/>
    <x v="19"/>
    <x v="0"/>
    <s v="No"/>
    <n v="4"/>
    <s v="Yes"/>
    <n v="28.999999999883585"/>
    <s v="No"/>
    <x v="2"/>
    <n v="1.2083333333284827"/>
    <s v="Team5"/>
    <s v="Mid"/>
    <s v="Night"/>
  </r>
  <r>
    <s v="T06062"/>
    <s v="C4779"/>
    <x v="0"/>
    <x v="1"/>
    <d v="2026-03-14T13:00:00"/>
    <d v="2026-03-14T17:00:00"/>
    <x v="9"/>
    <x v="0"/>
    <s v="No"/>
    <n v="5"/>
    <s v="Yes"/>
    <n v="4.0000000001164153"/>
    <s v="No"/>
    <x v="1"/>
    <n v="0.16666666667151731"/>
    <s v="Team1"/>
    <s v="Junior"/>
    <s v="Night"/>
  </r>
  <r>
    <s v="T06063"/>
    <s v="C2283"/>
    <x v="2"/>
    <x v="2"/>
    <d v="2026-01-22T20:06:00"/>
    <d v="2026-01-24T11:06:00"/>
    <x v="33"/>
    <x v="0"/>
    <s v="No"/>
    <n v="4"/>
    <s v="Yes"/>
    <n v="39"/>
    <s v="No"/>
    <x v="2"/>
    <n v="1.625"/>
    <s v="Team5"/>
    <s v="Junior"/>
    <s v="Night"/>
  </r>
  <r>
    <s v="T06064"/>
    <s v="C3117"/>
    <x v="1"/>
    <x v="1"/>
    <d v="2026-01-22T16:01:00"/>
    <d v="2026-01-23T18:01:00"/>
    <x v="14"/>
    <x v="0"/>
    <s v="No"/>
    <n v="3"/>
    <s v="Yes"/>
    <n v="26.000000000058208"/>
    <s v="No"/>
    <x v="2"/>
    <n v="1.0833333333357587"/>
    <s v="Team4"/>
    <s v="Senior"/>
    <s v="Night"/>
  </r>
  <r>
    <s v="T06065"/>
    <s v="C3485"/>
    <x v="3"/>
    <x v="0"/>
    <d v="2026-03-30T11:04:00"/>
    <d v="2026-03-31T06:04:00"/>
    <x v="20"/>
    <x v="0"/>
    <s v="No"/>
    <n v="5"/>
    <s v="Yes"/>
    <n v="19.000000000116415"/>
    <s v="No"/>
    <x v="1"/>
    <n v="0.79166666667151731"/>
    <s v="Team4"/>
    <s v="Junior"/>
    <s v="Evening"/>
  </r>
  <r>
    <s v="T06066"/>
    <s v="C1031"/>
    <x v="0"/>
    <x v="0"/>
    <d v="2026-01-07T10:54:00"/>
    <d v="2026-01-08T03:54:00"/>
    <x v="33"/>
    <x v="1"/>
    <s v="No"/>
    <n v="4"/>
    <s v="No"/>
    <n v="16.999999999883585"/>
    <s v="No"/>
    <x v="2"/>
    <n v="0.70833333332848269"/>
    <s v="Team5"/>
    <s v="Junior"/>
    <s v="Night"/>
  </r>
  <r>
    <s v="T06067"/>
    <s v="C2040"/>
    <x v="2"/>
    <x v="1"/>
    <d v="2026-03-21T19:55:00"/>
    <d v="2026-03-22T18:55:00"/>
    <x v="9"/>
    <x v="0"/>
    <s v="No"/>
    <n v="4"/>
    <s v="Yes"/>
    <n v="23.000000000058208"/>
    <s v="No"/>
    <x v="1"/>
    <n v="0.95833333333575865"/>
    <s v="Team1"/>
    <s v="Junior"/>
    <s v="Night"/>
  </r>
  <r>
    <s v="T06068"/>
    <s v="C1899"/>
    <x v="3"/>
    <x v="0"/>
    <d v="2026-03-18T16:37:00"/>
    <d v="2026-03-18T18:37:00"/>
    <x v="42"/>
    <x v="0"/>
    <s v="Yes"/>
    <n v="2"/>
    <s v="Yes"/>
    <n v="1.9999999998835847"/>
    <s v="No"/>
    <x v="1"/>
    <n v="8.3333333328482695E-2"/>
    <s v="Team1"/>
    <s v="Senior"/>
    <s v="Evening"/>
  </r>
  <r>
    <s v="T06069"/>
    <s v="C2212"/>
    <x v="0"/>
    <x v="1"/>
    <d v="2026-02-15T01:09:00"/>
    <d v="2026-02-15T13:09:00"/>
    <x v="23"/>
    <x v="0"/>
    <s v="No"/>
    <n v="3"/>
    <s v="Yes"/>
    <n v="12"/>
    <s v="No"/>
    <x v="0"/>
    <n v="0.5"/>
    <s v="Team1"/>
    <s v="Junior"/>
    <s v="Morning"/>
  </r>
  <r>
    <s v="T06070"/>
    <s v="C1614"/>
    <x v="4"/>
    <x v="0"/>
    <d v="2026-01-12T02:34:00"/>
    <d v="2026-01-12T07:34:00"/>
    <x v="49"/>
    <x v="1"/>
    <s v="No"/>
    <n v="3"/>
    <s v="No"/>
    <n v="5.0000000000582077"/>
    <s v="No"/>
    <x v="2"/>
    <n v="0.20833333333575865"/>
    <s v="Team5"/>
    <s v="Mid"/>
    <s v="Evening"/>
  </r>
  <r>
    <s v="T06071"/>
    <s v="C1466"/>
    <x v="1"/>
    <x v="1"/>
    <d v="2026-02-14T05:38:00"/>
    <d v="2026-02-15T05:38:00"/>
    <x v="10"/>
    <x v="0"/>
    <s v="No"/>
    <n v="5"/>
    <s v="Yes"/>
    <n v="24"/>
    <s v="No"/>
    <x v="0"/>
    <n v="1"/>
    <s v="Team1"/>
    <s v="Senior"/>
    <s v="Night"/>
  </r>
  <r>
    <s v="T06072"/>
    <s v="C2752"/>
    <x v="0"/>
    <x v="1"/>
    <d v="2026-03-30T02:46:00"/>
    <d v="2026-03-30T08:46:00"/>
    <x v="17"/>
    <x v="1"/>
    <s v="No"/>
    <n v="2"/>
    <s v="No"/>
    <n v="6"/>
    <s v="No"/>
    <x v="1"/>
    <n v="0.25"/>
    <s v="Team2"/>
    <s v="Junior"/>
    <s v="Night"/>
  </r>
  <r>
    <s v="T06073"/>
    <s v="C0951"/>
    <x v="4"/>
    <x v="1"/>
    <d v="2026-03-15T17:06:00"/>
    <d v="2026-03-18T06:06:00"/>
    <x v="8"/>
    <x v="0"/>
    <s v="No"/>
    <n v="4"/>
    <s v="Yes"/>
    <n v="60.999999999941792"/>
    <s v="Yes"/>
    <x v="1"/>
    <n v="2.5416666666642413"/>
    <s v="Team5"/>
    <s v="Senior"/>
    <s v="Morning"/>
  </r>
  <r>
    <s v="T06074"/>
    <s v="C2150"/>
    <x v="3"/>
    <x v="1"/>
    <d v="2026-03-03T02:48:00"/>
    <d v="2026-03-05T09:48:00"/>
    <x v="37"/>
    <x v="0"/>
    <s v="No"/>
    <n v="3"/>
    <s v="Yes"/>
    <n v="54.999999999941792"/>
    <s v="Yes"/>
    <x v="1"/>
    <n v="2.2916666666642413"/>
    <s v="Team5"/>
    <s v="Junior"/>
    <s v="Evening"/>
  </r>
  <r>
    <s v="T06075"/>
    <s v="C1890"/>
    <x v="0"/>
    <x v="2"/>
    <d v="2026-02-08T05:53:00"/>
    <d v="2026-02-10T06:53:00"/>
    <x v="16"/>
    <x v="1"/>
    <s v="No"/>
    <n v="5"/>
    <s v="No"/>
    <n v="49.000000000116415"/>
    <s v="Yes"/>
    <x v="0"/>
    <n v="2.0416666666715173"/>
    <s v="Team3"/>
    <s v="Junior"/>
    <s v="Evening"/>
  </r>
  <r>
    <s v="T06076"/>
    <s v="C4332"/>
    <x v="4"/>
    <x v="0"/>
    <d v="2026-03-22T13:46:00"/>
    <d v="2026-03-24T07:46:00"/>
    <x v="7"/>
    <x v="0"/>
    <s v="No"/>
    <n v="4"/>
    <s v="Yes"/>
    <n v="42"/>
    <s v="No"/>
    <x v="1"/>
    <n v="1.75"/>
    <s v="Team2"/>
    <s v="Junior"/>
    <s v="Night"/>
  </r>
  <r>
    <s v="T06077"/>
    <s v="C0342"/>
    <x v="4"/>
    <x v="2"/>
    <d v="2026-02-15T00:09:00"/>
    <d v="2026-02-16T16:09:00"/>
    <x v="39"/>
    <x v="0"/>
    <s v="No"/>
    <n v="5"/>
    <s v="Yes"/>
    <n v="40.000000000116415"/>
    <s v="No"/>
    <x v="0"/>
    <n v="1.6666666666715173"/>
    <s v="Team5"/>
    <s v="Junior"/>
    <s v="Evening"/>
  </r>
  <r>
    <s v="T06078"/>
    <s v="C1623"/>
    <x v="3"/>
    <x v="2"/>
    <d v="2026-02-28T10:08:00"/>
    <d v="2026-03-03T20:08:00"/>
    <x v="6"/>
    <x v="0"/>
    <s v="No"/>
    <n v="3"/>
    <s v="Yes"/>
    <n v="81.999999999941792"/>
    <s v="Yes"/>
    <x v="0"/>
    <n v="3.4166666666642413"/>
    <s v="Team3"/>
    <s v="Mid"/>
    <s v="Night"/>
  </r>
  <r>
    <s v="T06079"/>
    <s v="C3577"/>
    <x v="2"/>
    <x v="2"/>
    <d v="2026-03-19T18:31:00"/>
    <d v="2026-03-20T02:31:00"/>
    <x v="27"/>
    <x v="0"/>
    <s v="No"/>
    <n v="3"/>
    <s v="Yes"/>
    <n v="8.0000000000582077"/>
    <s v="No"/>
    <x v="1"/>
    <n v="0.33333333333575865"/>
    <s v="Team1"/>
    <s v="Junior"/>
    <s v="Morning"/>
  </r>
  <r>
    <s v="T06080"/>
    <s v="C3694"/>
    <x v="2"/>
    <x v="2"/>
    <d v="2026-01-14T03:26:00"/>
    <d v="2026-01-16T05:26:00"/>
    <x v="30"/>
    <x v="1"/>
    <s v="No"/>
    <n v="5"/>
    <s v="No"/>
    <n v="50.000000000058208"/>
    <s v="Yes"/>
    <x v="2"/>
    <n v="2.0833333333357587"/>
    <s v="Team4"/>
    <s v="Mid"/>
    <s v="Night"/>
  </r>
  <r>
    <s v="T06081"/>
    <s v="C4477"/>
    <x v="0"/>
    <x v="2"/>
    <d v="2026-03-27T22:01:00"/>
    <d v="2026-03-29T15:01:00"/>
    <x v="9"/>
    <x v="0"/>
    <s v="No"/>
    <n v="3"/>
    <s v="Yes"/>
    <n v="41.000000000058208"/>
    <s v="No"/>
    <x v="1"/>
    <n v="1.7083333333357587"/>
    <s v="Team1"/>
    <s v="Junior"/>
    <s v="Night"/>
  </r>
  <r>
    <s v="T06082"/>
    <s v="C3210"/>
    <x v="4"/>
    <x v="0"/>
    <d v="2026-02-22T19:12:00"/>
    <d v="2026-02-24T07:12:00"/>
    <x v="29"/>
    <x v="1"/>
    <s v="No"/>
    <n v="4"/>
    <s v="No"/>
    <n v="36"/>
    <s v="No"/>
    <x v="0"/>
    <n v="1.5"/>
    <s v="Team3"/>
    <s v="Mid"/>
    <s v="Evening"/>
  </r>
  <r>
    <s v="T06083"/>
    <s v="C1027"/>
    <x v="4"/>
    <x v="0"/>
    <d v="2026-01-21T16:06:00"/>
    <d v="2026-01-23T07:06:00"/>
    <x v="18"/>
    <x v="0"/>
    <s v="No"/>
    <n v="3"/>
    <s v="Yes"/>
    <n v="39"/>
    <s v="No"/>
    <x v="2"/>
    <n v="1.625"/>
    <s v="Team1"/>
    <s v="Mid"/>
    <s v="Morning"/>
  </r>
  <r>
    <s v="T06084"/>
    <s v="C3131"/>
    <x v="0"/>
    <x v="1"/>
    <d v="2026-02-24T14:04:00"/>
    <d v="2026-02-25T09:04:00"/>
    <x v="27"/>
    <x v="0"/>
    <s v="No"/>
    <n v="2"/>
    <s v="Yes"/>
    <n v="19.000000000116415"/>
    <s v="No"/>
    <x v="0"/>
    <n v="0.79166666667151731"/>
    <s v="Team1"/>
    <s v="Junior"/>
    <s v="Morning"/>
  </r>
  <r>
    <s v="T06085"/>
    <s v="C3987"/>
    <x v="2"/>
    <x v="2"/>
    <d v="2026-02-23T18:23:00"/>
    <d v="2026-02-24T04:23:00"/>
    <x v="26"/>
    <x v="1"/>
    <s v="No"/>
    <n v="4"/>
    <s v="No"/>
    <n v="9.9999999999417923"/>
    <s v="No"/>
    <x v="0"/>
    <n v="0.41666666666424135"/>
    <s v="Team5"/>
    <s v="Senior"/>
    <s v="Night"/>
  </r>
  <r>
    <s v="T06086"/>
    <s v="C2692"/>
    <x v="1"/>
    <x v="1"/>
    <d v="2026-03-04T05:51:00"/>
    <d v="2026-03-05T22:51:00"/>
    <x v="39"/>
    <x v="0"/>
    <s v="No"/>
    <n v="4"/>
    <s v="Yes"/>
    <n v="40.999999999883585"/>
    <s v="No"/>
    <x v="1"/>
    <n v="1.7083333333284827"/>
    <s v="Team5"/>
    <s v="Junior"/>
    <s v="Evening"/>
  </r>
  <r>
    <s v="T06087"/>
    <s v="C2333"/>
    <x v="2"/>
    <x v="1"/>
    <d v="2026-03-25T07:21:00"/>
    <d v="2026-03-26T20:21:00"/>
    <x v="6"/>
    <x v="2"/>
    <s v="No"/>
    <n v="4"/>
    <s v="No"/>
    <n v="36.999999999941792"/>
    <s v="No"/>
    <x v="1"/>
    <n v="1.5416666666642413"/>
    <s v="Team3"/>
    <s v="Mid"/>
    <s v="Night"/>
  </r>
  <r>
    <s v="T06088"/>
    <s v="C2089"/>
    <x v="0"/>
    <x v="2"/>
    <d v="2026-01-12T05:49:00"/>
    <d v="2026-01-14T12:49:00"/>
    <x v="9"/>
    <x v="0"/>
    <s v="No"/>
    <n v="3"/>
    <s v="Yes"/>
    <n v="55.000000000116415"/>
    <s v="Yes"/>
    <x v="2"/>
    <n v="2.2916666666715173"/>
    <s v="Team1"/>
    <s v="Junior"/>
    <s v="Night"/>
  </r>
  <r>
    <s v="T06089"/>
    <s v="C0021"/>
    <x v="4"/>
    <x v="0"/>
    <d v="2026-01-26T20:54:00"/>
    <d v="2026-01-27T16:54:00"/>
    <x v="17"/>
    <x v="0"/>
    <s v="Yes"/>
    <n v="3"/>
    <s v="Yes"/>
    <n v="20.000000000058208"/>
    <s v="No"/>
    <x v="2"/>
    <n v="0.83333333333575865"/>
    <s v="Team2"/>
    <s v="Junior"/>
    <s v="Night"/>
  </r>
  <r>
    <s v="T06090"/>
    <s v="C0747"/>
    <x v="1"/>
    <x v="1"/>
    <d v="2026-01-16T21:32:00"/>
    <d v="2026-01-19T09:32:00"/>
    <x v="12"/>
    <x v="0"/>
    <s v="No"/>
    <n v="5"/>
    <s v="Yes"/>
    <n v="60"/>
    <s v="Yes"/>
    <x v="2"/>
    <n v="2.5"/>
    <s v="Team1"/>
    <s v="Junior"/>
    <s v="Morning"/>
  </r>
  <r>
    <s v="T06091"/>
    <s v="C4597"/>
    <x v="3"/>
    <x v="0"/>
    <d v="2026-02-28T12:38:00"/>
    <d v="2026-03-01T20:38:00"/>
    <x v="18"/>
    <x v="0"/>
    <s v="No"/>
    <n v="4"/>
    <s v="Yes"/>
    <n v="32.000000000058208"/>
    <s v="No"/>
    <x v="0"/>
    <n v="1.3333333333357587"/>
    <s v="Team1"/>
    <s v="Mid"/>
    <s v="Morning"/>
  </r>
  <r>
    <s v="T06092"/>
    <s v="C2394"/>
    <x v="2"/>
    <x v="2"/>
    <d v="2026-02-19T15:33:00"/>
    <d v="2026-02-20T14:33:00"/>
    <x v="9"/>
    <x v="0"/>
    <s v="No"/>
    <n v="4"/>
    <s v="Yes"/>
    <n v="22.999999999883585"/>
    <s v="No"/>
    <x v="0"/>
    <n v="0.95833333332848269"/>
    <s v="Team1"/>
    <s v="Junior"/>
    <s v="Night"/>
  </r>
  <r>
    <s v="T06093"/>
    <s v="C1136"/>
    <x v="1"/>
    <x v="0"/>
    <d v="2026-01-15T20:00:00"/>
    <d v="2026-01-16T11:00:00"/>
    <x v="14"/>
    <x v="0"/>
    <s v="No"/>
    <n v="4"/>
    <s v="Yes"/>
    <n v="15"/>
    <s v="No"/>
    <x v="2"/>
    <n v="0.625"/>
    <s v="Team4"/>
    <s v="Senior"/>
    <s v="Night"/>
  </r>
  <r>
    <s v="T06094"/>
    <s v="C2421"/>
    <x v="0"/>
    <x v="1"/>
    <d v="2026-03-09T00:22:00"/>
    <d v="2026-03-10T17:22:00"/>
    <x v="30"/>
    <x v="0"/>
    <s v="No"/>
    <n v="5"/>
    <s v="Yes"/>
    <n v="41.000000000058208"/>
    <s v="No"/>
    <x v="1"/>
    <n v="1.7083333333357587"/>
    <s v="Team4"/>
    <s v="Mid"/>
    <s v="Night"/>
  </r>
  <r>
    <s v="T06095"/>
    <s v="C4977"/>
    <x v="3"/>
    <x v="1"/>
    <d v="2026-03-23T14:46:00"/>
    <d v="2026-03-25T00:46:00"/>
    <x v="21"/>
    <x v="0"/>
    <s v="No"/>
    <n v="4"/>
    <s v="Yes"/>
    <n v="34.000000000116415"/>
    <s v="No"/>
    <x v="1"/>
    <n v="1.4166666666715173"/>
    <s v="Team4"/>
    <s v="Senior"/>
    <s v="Night"/>
  </r>
  <r>
    <s v="T06096"/>
    <s v="C4895"/>
    <x v="0"/>
    <x v="2"/>
    <d v="2026-03-02T10:52:00"/>
    <d v="2026-03-04T23:52:00"/>
    <x v="49"/>
    <x v="0"/>
    <s v="No"/>
    <n v="5"/>
    <s v="Yes"/>
    <n v="60.999999999941792"/>
    <s v="Yes"/>
    <x v="1"/>
    <n v="2.5416666666642413"/>
    <s v="Team5"/>
    <s v="Mid"/>
    <s v="Evening"/>
  </r>
  <r>
    <s v="T06097"/>
    <s v="C2289"/>
    <x v="3"/>
    <x v="1"/>
    <d v="2026-03-13T16:30:00"/>
    <d v="2026-03-16T14:30:00"/>
    <x v="35"/>
    <x v="2"/>
    <s v="No"/>
    <n v="3"/>
    <s v="No"/>
    <n v="69.999999999941792"/>
    <s v="Yes"/>
    <x v="1"/>
    <n v="2.9166666666642413"/>
    <s v="Team1"/>
    <s v="Senior"/>
    <s v="Night"/>
  </r>
  <r>
    <s v="T06098"/>
    <s v="C1948"/>
    <x v="4"/>
    <x v="1"/>
    <d v="2026-01-19T20:29:00"/>
    <d v="2026-01-21T05:29:00"/>
    <x v="3"/>
    <x v="1"/>
    <s v="No"/>
    <n v="2"/>
    <s v="No"/>
    <n v="33"/>
    <s v="No"/>
    <x v="2"/>
    <n v="1.375"/>
    <s v="Team5"/>
    <s v="Senior"/>
    <s v="Morning"/>
  </r>
  <r>
    <s v="T06099"/>
    <s v="C4763"/>
    <x v="2"/>
    <x v="1"/>
    <d v="2026-03-17T10:42:00"/>
    <d v="2026-03-19T22:42:00"/>
    <x v="2"/>
    <x v="2"/>
    <s v="No"/>
    <n v="5"/>
    <s v="No"/>
    <n v="60"/>
    <s v="Yes"/>
    <x v="1"/>
    <n v="2.5"/>
    <s v="Team3"/>
    <s v="Senior"/>
    <s v="Evening"/>
  </r>
  <r>
    <s v="T06100"/>
    <s v="C4537"/>
    <x v="3"/>
    <x v="2"/>
    <d v="2026-02-18T11:21:00"/>
    <d v="2026-02-20T01:21:00"/>
    <x v="33"/>
    <x v="0"/>
    <s v="No"/>
    <n v="5"/>
    <s v="Yes"/>
    <n v="38.000000000058208"/>
    <s v="No"/>
    <x v="0"/>
    <n v="1.5833333333357587"/>
    <s v="Team5"/>
    <s v="Junior"/>
    <s v="Night"/>
  </r>
  <r>
    <s v="T06101"/>
    <s v="C3115"/>
    <x v="1"/>
    <x v="1"/>
    <d v="2026-02-04T09:22:00"/>
    <d v="2026-02-05T16:22:00"/>
    <x v="2"/>
    <x v="0"/>
    <s v="Yes"/>
    <n v="3"/>
    <s v="Yes"/>
    <n v="30.999999999941792"/>
    <s v="No"/>
    <x v="0"/>
    <n v="1.2916666666642413"/>
    <s v="Team3"/>
    <s v="Senior"/>
    <s v="Evening"/>
  </r>
  <r>
    <s v="T06102"/>
    <s v="C0187"/>
    <x v="3"/>
    <x v="2"/>
    <d v="2026-01-15T20:20:00"/>
    <d v="2026-01-16T20:20:00"/>
    <x v="18"/>
    <x v="0"/>
    <s v="No"/>
    <n v="4"/>
    <s v="Yes"/>
    <n v="24"/>
    <s v="No"/>
    <x v="2"/>
    <n v="1"/>
    <s v="Team1"/>
    <s v="Mid"/>
    <s v="Morning"/>
  </r>
  <r>
    <s v="T06103"/>
    <s v="C2878"/>
    <x v="4"/>
    <x v="1"/>
    <d v="2026-03-09T00:11:00"/>
    <d v="2026-03-10T18:11:00"/>
    <x v="41"/>
    <x v="0"/>
    <s v="No"/>
    <n v="4"/>
    <s v="Yes"/>
    <n v="42"/>
    <s v="No"/>
    <x v="1"/>
    <n v="1.75"/>
    <s v="Team5"/>
    <s v="Senior"/>
    <s v="Night"/>
  </r>
  <r>
    <s v="T06104"/>
    <s v="C4334"/>
    <x v="0"/>
    <x v="2"/>
    <d v="2026-03-23T17:23:00"/>
    <d v="2026-03-26T08:23:00"/>
    <x v="23"/>
    <x v="0"/>
    <s v="No"/>
    <n v="4"/>
    <s v="Yes"/>
    <n v="63"/>
    <s v="Yes"/>
    <x v="1"/>
    <n v="2.625"/>
    <s v="Team1"/>
    <s v="Junior"/>
    <s v="Morning"/>
  </r>
  <r>
    <s v="T06105"/>
    <s v="C0187"/>
    <x v="2"/>
    <x v="0"/>
    <d v="2026-03-12T06:19:00"/>
    <d v="2026-03-12T11:19:00"/>
    <x v="34"/>
    <x v="0"/>
    <s v="No"/>
    <n v="4"/>
    <s v="Yes"/>
    <n v="5.0000000000582077"/>
    <s v="No"/>
    <x v="1"/>
    <n v="0.20833333333575865"/>
    <s v="Team3"/>
    <s v="Senior"/>
    <s v="Night"/>
  </r>
  <r>
    <s v="T06106"/>
    <s v="C4640"/>
    <x v="4"/>
    <x v="1"/>
    <d v="2026-01-13T19:00:00"/>
    <d v="2026-01-15T01:00:00"/>
    <x v="5"/>
    <x v="0"/>
    <s v="No"/>
    <n v="4"/>
    <s v="Yes"/>
    <n v="30"/>
    <s v="No"/>
    <x v="2"/>
    <n v="1.25"/>
    <s v="Team1"/>
    <s v="Senior"/>
    <s v="Evening"/>
  </r>
  <r>
    <s v="T06107"/>
    <s v="C2711"/>
    <x v="0"/>
    <x v="0"/>
    <d v="2026-01-19T02:56:00"/>
    <d v="2026-01-20T21:56:00"/>
    <x v="19"/>
    <x v="0"/>
    <s v="No"/>
    <n v="5"/>
    <s v="Yes"/>
    <n v="43.000000000116415"/>
    <s v="No"/>
    <x v="2"/>
    <n v="1.7916666666715173"/>
    <s v="Team5"/>
    <s v="Mid"/>
    <s v="Night"/>
  </r>
  <r>
    <s v="T06108"/>
    <s v="C4938"/>
    <x v="3"/>
    <x v="1"/>
    <d v="2026-01-03T20:10:00"/>
    <d v="2026-01-05T18:10:00"/>
    <x v="32"/>
    <x v="0"/>
    <s v="No"/>
    <n v="4"/>
    <s v="Yes"/>
    <n v="45.999999999941792"/>
    <s v="No"/>
    <x v="2"/>
    <n v="1.9166666666642413"/>
    <s v="Team3"/>
    <s v="Mid"/>
    <s v="Evening"/>
  </r>
  <r>
    <s v="T06109"/>
    <s v="C3015"/>
    <x v="4"/>
    <x v="1"/>
    <d v="2026-03-11T06:44:00"/>
    <d v="2026-03-12T01:44:00"/>
    <x v="7"/>
    <x v="0"/>
    <s v="Yes"/>
    <n v="3"/>
    <s v="Yes"/>
    <n v="19.000000000116415"/>
    <s v="No"/>
    <x v="1"/>
    <n v="0.79166666667151731"/>
    <s v="Team2"/>
    <s v="Junior"/>
    <s v="Night"/>
  </r>
  <r>
    <s v="T06110"/>
    <s v="C4062"/>
    <x v="4"/>
    <x v="2"/>
    <d v="2026-02-20T21:53:00"/>
    <d v="2026-02-22T07:53:00"/>
    <x v="19"/>
    <x v="0"/>
    <s v="No"/>
    <n v="5"/>
    <s v="Yes"/>
    <n v="33.999999999941792"/>
    <s v="No"/>
    <x v="0"/>
    <n v="1.4166666666642413"/>
    <s v="Team5"/>
    <s v="Mid"/>
    <s v="Night"/>
  </r>
  <r>
    <s v="T06111"/>
    <s v="C2593"/>
    <x v="2"/>
    <x v="1"/>
    <d v="2026-03-22T10:31:00"/>
    <d v="2026-03-24T04:31:00"/>
    <x v="26"/>
    <x v="0"/>
    <s v="No"/>
    <n v="3"/>
    <s v="Yes"/>
    <n v="42"/>
    <s v="No"/>
    <x v="1"/>
    <n v="1.75"/>
    <s v="Team5"/>
    <s v="Senior"/>
    <s v="Night"/>
  </r>
  <r>
    <s v="T06112"/>
    <s v="C4701"/>
    <x v="1"/>
    <x v="1"/>
    <d v="2026-02-08T19:07:00"/>
    <d v="2026-02-09T15:07:00"/>
    <x v="14"/>
    <x v="0"/>
    <s v="No"/>
    <n v="5"/>
    <s v="Yes"/>
    <n v="20.000000000058208"/>
    <s v="No"/>
    <x v="0"/>
    <n v="0.83333333333575865"/>
    <s v="Team4"/>
    <s v="Senior"/>
    <s v="Night"/>
  </r>
  <r>
    <s v="T06113"/>
    <s v="C2563"/>
    <x v="0"/>
    <x v="0"/>
    <d v="2026-03-25T18:52:00"/>
    <d v="2026-03-27T11:52:00"/>
    <x v="17"/>
    <x v="0"/>
    <s v="No"/>
    <n v="5"/>
    <s v="Yes"/>
    <n v="40.999999999883585"/>
    <s v="No"/>
    <x v="1"/>
    <n v="1.7083333333284827"/>
    <s v="Team2"/>
    <s v="Junior"/>
    <s v="Night"/>
  </r>
  <r>
    <s v="T06114"/>
    <s v="C1795"/>
    <x v="0"/>
    <x v="1"/>
    <d v="2026-02-22T06:05:00"/>
    <d v="2026-02-24T02:05:00"/>
    <x v="9"/>
    <x v="0"/>
    <s v="No"/>
    <n v="3"/>
    <s v="Yes"/>
    <n v="44.000000000058208"/>
    <s v="No"/>
    <x v="0"/>
    <n v="1.8333333333357587"/>
    <s v="Team1"/>
    <s v="Junior"/>
    <s v="Night"/>
  </r>
  <r>
    <s v="T06115"/>
    <s v="C3643"/>
    <x v="0"/>
    <x v="0"/>
    <d v="2026-03-19T20:14:00"/>
    <d v="2026-03-21T11:14:00"/>
    <x v="22"/>
    <x v="0"/>
    <s v="No"/>
    <n v="3"/>
    <s v="Yes"/>
    <n v="39"/>
    <s v="No"/>
    <x v="1"/>
    <n v="1.625"/>
    <s v="Team4"/>
    <s v="Junior"/>
    <s v="Morning"/>
  </r>
  <r>
    <s v="T06116"/>
    <s v="C4758"/>
    <x v="1"/>
    <x v="0"/>
    <d v="2026-01-10T19:26:00"/>
    <d v="2026-01-12T04:26:00"/>
    <x v="27"/>
    <x v="0"/>
    <s v="No"/>
    <n v="5"/>
    <s v="Yes"/>
    <n v="33"/>
    <s v="No"/>
    <x v="2"/>
    <n v="1.375"/>
    <s v="Team1"/>
    <s v="Junior"/>
    <s v="Morning"/>
  </r>
  <r>
    <s v="T06117"/>
    <s v="C0753"/>
    <x v="2"/>
    <x v="0"/>
    <d v="2026-03-11T23:26:00"/>
    <d v="2026-03-12T04:26:00"/>
    <x v="28"/>
    <x v="2"/>
    <s v="No"/>
    <n v="4"/>
    <s v="No"/>
    <n v="4.9999999998835847"/>
    <s v="No"/>
    <x v="1"/>
    <n v="0.20833333332848269"/>
    <s v="Team3"/>
    <s v="Mid"/>
    <s v="Night"/>
  </r>
  <r>
    <s v="T06118"/>
    <s v="C3083"/>
    <x v="4"/>
    <x v="0"/>
    <d v="2026-01-04T22:40:00"/>
    <d v="2026-01-06T13:40:00"/>
    <x v="0"/>
    <x v="0"/>
    <s v="No"/>
    <n v="4"/>
    <s v="Yes"/>
    <n v="39"/>
    <s v="No"/>
    <x v="2"/>
    <n v="1.625"/>
    <s v="Team1"/>
    <s v="Senior"/>
    <s v="Morning"/>
  </r>
  <r>
    <s v="T06119"/>
    <s v="C4492"/>
    <x v="3"/>
    <x v="0"/>
    <d v="2026-02-07T16:38:00"/>
    <d v="2026-02-09T04:38:00"/>
    <x v="28"/>
    <x v="0"/>
    <s v="No"/>
    <n v="3"/>
    <s v="Yes"/>
    <n v="36"/>
    <s v="No"/>
    <x v="0"/>
    <n v="1.5"/>
    <s v="Team3"/>
    <s v="Mid"/>
    <s v="Night"/>
  </r>
  <r>
    <s v="T06120"/>
    <s v="C2902"/>
    <x v="1"/>
    <x v="0"/>
    <d v="2026-03-28T11:06:00"/>
    <d v="2026-03-30T01:06:00"/>
    <x v="46"/>
    <x v="0"/>
    <s v="No"/>
    <n v="5"/>
    <s v="Yes"/>
    <n v="37.999999999883585"/>
    <s v="No"/>
    <x v="1"/>
    <n v="1.5833333333284827"/>
    <s v="Team5"/>
    <s v="Senior"/>
    <s v="Evening"/>
  </r>
  <r>
    <s v="T06121"/>
    <s v="C2438"/>
    <x v="0"/>
    <x v="1"/>
    <d v="2026-02-04T17:42:00"/>
    <d v="2026-02-05T01:42:00"/>
    <x v="3"/>
    <x v="0"/>
    <s v="No"/>
    <n v="4"/>
    <s v="Yes"/>
    <n v="7.9999999998835847"/>
    <s v="No"/>
    <x v="0"/>
    <n v="0.33333333332848269"/>
    <s v="Team5"/>
    <s v="Senior"/>
    <s v="Morning"/>
  </r>
  <r>
    <s v="T06122"/>
    <s v="C1245"/>
    <x v="3"/>
    <x v="1"/>
    <d v="2026-01-20T07:45:00"/>
    <d v="2026-01-20T18:45:00"/>
    <x v="15"/>
    <x v="0"/>
    <s v="No"/>
    <n v="4"/>
    <s v="Yes"/>
    <n v="11.000000000058208"/>
    <s v="No"/>
    <x v="2"/>
    <n v="0.45833333333575865"/>
    <s v="Team5"/>
    <s v="Junior"/>
    <s v="Evening"/>
  </r>
  <r>
    <s v="T06123"/>
    <s v="C4006"/>
    <x v="0"/>
    <x v="1"/>
    <d v="2026-01-13T10:15:00"/>
    <d v="2026-01-13T22:15:00"/>
    <x v="27"/>
    <x v="1"/>
    <s v="No"/>
    <n v="4"/>
    <s v="No"/>
    <n v="12"/>
    <s v="No"/>
    <x v="2"/>
    <n v="0.5"/>
    <s v="Team1"/>
    <s v="Junior"/>
    <s v="Morning"/>
  </r>
  <r>
    <s v="T06124"/>
    <s v="C1343"/>
    <x v="3"/>
    <x v="0"/>
    <d v="2026-01-05T13:32:00"/>
    <d v="2026-01-05T22:32:00"/>
    <x v="2"/>
    <x v="0"/>
    <s v="No"/>
    <n v="5"/>
    <s v="Yes"/>
    <n v="9"/>
    <s v="No"/>
    <x v="2"/>
    <n v="0.375"/>
    <s v="Team3"/>
    <s v="Senior"/>
    <s v="Evening"/>
  </r>
  <r>
    <s v="T06125"/>
    <s v="C1438"/>
    <x v="3"/>
    <x v="0"/>
    <d v="2026-01-09T16:16:00"/>
    <d v="2026-01-10T01:16:00"/>
    <x v="22"/>
    <x v="0"/>
    <s v="No"/>
    <n v="5"/>
    <s v="Yes"/>
    <n v="9"/>
    <s v="No"/>
    <x v="2"/>
    <n v="0.375"/>
    <s v="Team4"/>
    <s v="Junior"/>
    <s v="Morning"/>
  </r>
  <r>
    <s v="T06126"/>
    <s v="C4740"/>
    <x v="2"/>
    <x v="1"/>
    <d v="2026-03-10T21:17:00"/>
    <d v="2026-03-13T16:17:00"/>
    <x v="9"/>
    <x v="0"/>
    <s v="No"/>
    <n v="5"/>
    <s v="Yes"/>
    <n v="66.999999999941792"/>
    <s v="Yes"/>
    <x v="1"/>
    <n v="2.7916666666642413"/>
    <s v="Team1"/>
    <s v="Junior"/>
    <s v="Night"/>
  </r>
  <r>
    <s v="T06127"/>
    <s v="C4125"/>
    <x v="1"/>
    <x v="2"/>
    <d v="2026-01-05T15:58:00"/>
    <d v="2026-01-09T03:58:00"/>
    <x v="6"/>
    <x v="0"/>
    <s v="No"/>
    <n v="4"/>
    <s v="Yes"/>
    <n v="84"/>
    <s v="Yes"/>
    <x v="2"/>
    <n v="3.5"/>
    <s v="Team3"/>
    <s v="Mid"/>
    <s v="Night"/>
  </r>
  <r>
    <s v="T06128"/>
    <s v="C0433"/>
    <x v="4"/>
    <x v="2"/>
    <d v="2026-01-30T13:54:00"/>
    <d v="2026-02-02T14:54:00"/>
    <x v="6"/>
    <x v="0"/>
    <s v="No"/>
    <n v="5"/>
    <s v="Yes"/>
    <n v="72.999999999941792"/>
    <s v="Yes"/>
    <x v="2"/>
    <n v="3.0416666666642413"/>
    <s v="Team3"/>
    <s v="Mid"/>
    <s v="Night"/>
  </r>
  <r>
    <s v="T06129"/>
    <s v="C4129"/>
    <x v="4"/>
    <x v="0"/>
    <d v="2026-02-14T14:51:00"/>
    <d v="2026-02-15T22:51:00"/>
    <x v="4"/>
    <x v="1"/>
    <s v="No"/>
    <n v="3"/>
    <s v="No"/>
    <n v="31.999999999883585"/>
    <s v="No"/>
    <x v="0"/>
    <n v="1.3333333333284827"/>
    <s v="Team5"/>
    <s v="Senior"/>
    <s v="Evening"/>
  </r>
  <r>
    <s v="T06130"/>
    <s v="C0843"/>
    <x v="0"/>
    <x v="1"/>
    <d v="2026-01-02T12:09:00"/>
    <d v="2026-01-04T04:09:00"/>
    <x v="33"/>
    <x v="0"/>
    <s v="No"/>
    <n v="5"/>
    <s v="Yes"/>
    <n v="40.000000000116415"/>
    <s v="No"/>
    <x v="2"/>
    <n v="1.6666666666715173"/>
    <s v="Team5"/>
    <s v="Junior"/>
    <s v="Night"/>
  </r>
  <r>
    <s v="T06131"/>
    <s v="C3150"/>
    <x v="1"/>
    <x v="1"/>
    <d v="2026-03-25T08:48:00"/>
    <d v="2026-03-26T20:48:00"/>
    <x v="0"/>
    <x v="0"/>
    <s v="No"/>
    <n v="4"/>
    <s v="Yes"/>
    <n v="36"/>
    <s v="No"/>
    <x v="1"/>
    <n v="1.5"/>
    <s v="Team1"/>
    <s v="Senior"/>
    <s v="Morning"/>
  </r>
  <r>
    <s v="T06132"/>
    <s v="C4433"/>
    <x v="0"/>
    <x v="2"/>
    <d v="2026-01-13T21:27:00"/>
    <d v="2026-01-16T19:27:00"/>
    <x v="11"/>
    <x v="0"/>
    <s v="No"/>
    <n v="4"/>
    <s v="Yes"/>
    <n v="69.999999999941792"/>
    <s v="Yes"/>
    <x v="2"/>
    <n v="2.9166666666642413"/>
    <s v="Team3"/>
    <s v="Senior"/>
    <s v="Night"/>
  </r>
  <r>
    <s v="T06133"/>
    <s v="C0709"/>
    <x v="4"/>
    <x v="2"/>
    <d v="2026-01-14T02:08:00"/>
    <d v="2026-01-17T07:08:00"/>
    <x v="27"/>
    <x v="0"/>
    <s v="No"/>
    <n v="5"/>
    <s v="Yes"/>
    <n v="77.000000000058208"/>
    <s v="Yes"/>
    <x v="2"/>
    <n v="3.2083333333357587"/>
    <s v="Team1"/>
    <s v="Junior"/>
    <s v="Morning"/>
  </r>
  <r>
    <s v="T06134"/>
    <s v="C2416"/>
    <x v="2"/>
    <x v="1"/>
    <d v="2026-01-07T00:47:00"/>
    <d v="2026-01-09T06:47:00"/>
    <x v="16"/>
    <x v="0"/>
    <s v="No"/>
    <n v="5"/>
    <s v="Yes"/>
    <n v="54"/>
    <s v="Yes"/>
    <x v="2"/>
    <n v="2.25"/>
    <s v="Team3"/>
    <s v="Junior"/>
    <s v="Evening"/>
  </r>
  <r>
    <s v="T06135"/>
    <s v="C2284"/>
    <x v="0"/>
    <x v="2"/>
    <d v="2026-01-31T01:57:00"/>
    <d v="2026-02-01T17:57:00"/>
    <x v="37"/>
    <x v="0"/>
    <s v="No"/>
    <n v="4"/>
    <s v="Yes"/>
    <n v="39.999999999941792"/>
    <s v="No"/>
    <x v="2"/>
    <n v="1.6666666666642413"/>
    <s v="Team5"/>
    <s v="Junior"/>
    <s v="Evening"/>
  </r>
  <r>
    <s v="T06136"/>
    <s v="C3529"/>
    <x v="0"/>
    <x v="0"/>
    <d v="2026-02-02T00:40:00"/>
    <d v="2026-02-03T07:40:00"/>
    <x v="35"/>
    <x v="0"/>
    <s v="No"/>
    <n v="5"/>
    <s v="Yes"/>
    <n v="30.999999999941792"/>
    <s v="No"/>
    <x v="0"/>
    <n v="1.2916666666642413"/>
    <s v="Team1"/>
    <s v="Senior"/>
    <s v="Night"/>
  </r>
  <r>
    <s v="T06137"/>
    <s v="C4867"/>
    <x v="1"/>
    <x v="2"/>
    <d v="2026-01-20T09:09:00"/>
    <d v="2026-01-22T11:09:00"/>
    <x v="25"/>
    <x v="0"/>
    <s v="No"/>
    <n v="5"/>
    <s v="Yes"/>
    <n v="50.000000000058208"/>
    <s v="Yes"/>
    <x v="2"/>
    <n v="2.0833333333357587"/>
    <s v="Team4"/>
    <s v="Junior"/>
    <s v="Night"/>
  </r>
  <r>
    <s v="T06138"/>
    <s v="C0171"/>
    <x v="3"/>
    <x v="0"/>
    <d v="2026-01-29T17:22:00"/>
    <d v="2026-01-29T22:22:00"/>
    <x v="39"/>
    <x v="0"/>
    <s v="No"/>
    <n v="4"/>
    <s v="Yes"/>
    <n v="4.9999999998835847"/>
    <s v="No"/>
    <x v="2"/>
    <n v="0.20833333332848269"/>
    <s v="Team5"/>
    <s v="Junior"/>
    <s v="Evening"/>
  </r>
  <r>
    <s v="T06139"/>
    <s v="C2569"/>
    <x v="4"/>
    <x v="1"/>
    <d v="2026-01-27T10:52:00"/>
    <d v="2026-01-30T04:52:00"/>
    <x v="29"/>
    <x v="0"/>
    <s v="No"/>
    <n v="4"/>
    <s v="Yes"/>
    <n v="66"/>
    <s v="Yes"/>
    <x v="2"/>
    <n v="2.75"/>
    <s v="Team3"/>
    <s v="Mid"/>
    <s v="Evening"/>
  </r>
  <r>
    <s v="T06140"/>
    <s v="C3565"/>
    <x v="4"/>
    <x v="1"/>
    <d v="2026-02-06T12:39:00"/>
    <d v="2026-02-08T20:39:00"/>
    <x v="33"/>
    <x v="0"/>
    <s v="No"/>
    <n v="3"/>
    <s v="Yes"/>
    <n v="56.000000000058208"/>
    <s v="Yes"/>
    <x v="0"/>
    <n v="2.3333333333357587"/>
    <s v="Team5"/>
    <s v="Junior"/>
    <s v="Night"/>
  </r>
  <r>
    <s v="T06141"/>
    <s v="C4648"/>
    <x v="1"/>
    <x v="0"/>
    <d v="2026-02-15T09:04:00"/>
    <d v="2026-02-15T19:04:00"/>
    <x v="1"/>
    <x v="0"/>
    <s v="No"/>
    <n v="3"/>
    <s v="Yes"/>
    <n v="9.9999999999417923"/>
    <s v="No"/>
    <x v="0"/>
    <n v="0.41666666666424135"/>
    <s v="Team4"/>
    <s v="Senior"/>
    <s v="Evening"/>
  </r>
  <r>
    <s v="T06142"/>
    <s v="C3325"/>
    <x v="0"/>
    <x v="0"/>
    <d v="2026-02-02T23:50:00"/>
    <d v="2026-02-04T08:50:00"/>
    <x v="4"/>
    <x v="2"/>
    <s v="No"/>
    <n v="4"/>
    <s v="No"/>
    <n v="33"/>
    <s v="No"/>
    <x v="0"/>
    <n v="1.375"/>
    <s v="Team5"/>
    <s v="Senior"/>
    <s v="Evening"/>
  </r>
  <r>
    <s v="T06143"/>
    <s v="C1835"/>
    <x v="4"/>
    <x v="2"/>
    <d v="2026-02-23T17:06:00"/>
    <d v="2026-02-26T23:06:00"/>
    <x v="4"/>
    <x v="0"/>
    <s v="No"/>
    <n v="4"/>
    <s v="Yes"/>
    <n v="78"/>
    <s v="Yes"/>
    <x v="0"/>
    <n v="3.25"/>
    <s v="Team5"/>
    <s v="Senior"/>
    <s v="Evening"/>
  </r>
  <r>
    <s v="T06144"/>
    <s v="C3830"/>
    <x v="3"/>
    <x v="0"/>
    <d v="2026-03-20T06:00:00"/>
    <d v="2026-03-20T14:00:00"/>
    <x v="33"/>
    <x v="2"/>
    <s v="Yes"/>
    <n v="2"/>
    <s v="No"/>
    <n v="8.0000000000582077"/>
    <s v="No"/>
    <x v="1"/>
    <n v="0.33333333333575865"/>
    <s v="Team5"/>
    <s v="Junior"/>
    <s v="Night"/>
  </r>
  <r>
    <s v="T06145"/>
    <s v="C0258"/>
    <x v="4"/>
    <x v="2"/>
    <d v="2026-01-26T18:22:00"/>
    <d v="2026-01-30T08:22:00"/>
    <x v="13"/>
    <x v="2"/>
    <s v="No"/>
    <n v="3"/>
    <s v="No"/>
    <n v="86.000000000058208"/>
    <s v="Yes"/>
    <x v="2"/>
    <n v="3.5833333333357587"/>
    <s v="Team5"/>
    <s v="Junior"/>
    <s v="Evening"/>
  </r>
  <r>
    <s v="T06146"/>
    <s v="C2351"/>
    <x v="3"/>
    <x v="0"/>
    <d v="2026-02-08T23:14:00"/>
    <d v="2026-02-09T23:14:00"/>
    <x v="30"/>
    <x v="0"/>
    <s v="No"/>
    <n v="3"/>
    <s v="Yes"/>
    <n v="24"/>
    <s v="No"/>
    <x v="0"/>
    <n v="1"/>
    <s v="Team4"/>
    <s v="Mid"/>
    <s v="Night"/>
  </r>
  <r>
    <s v="T06147"/>
    <s v="C3948"/>
    <x v="1"/>
    <x v="0"/>
    <d v="2026-03-25T07:16:00"/>
    <d v="2026-03-25T14:16:00"/>
    <x v="25"/>
    <x v="0"/>
    <s v="No"/>
    <n v="3"/>
    <s v="Yes"/>
    <n v="7.0000000001164153"/>
    <s v="No"/>
    <x v="1"/>
    <n v="0.29166666667151731"/>
    <s v="Team4"/>
    <s v="Junior"/>
    <s v="Night"/>
  </r>
  <r>
    <s v="T06148"/>
    <s v="C4858"/>
    <x v="4"/>
    <x v="1"/>
    <d v="2026-02-19T16:59:00"/>
    <d v="2026-02-20T22:59:00"/>
    <x v="11"/>
    <x v="0"/>
    <s v="No"/>
    <n v="3"/>
    <s v="Yes"/>
    <n v="30"/>
    <s v="No"/>
    <x v="0"/>
    <n v="1.25"/>
    <s v="Team3"/>
    <s v="Senior"/>
    <s v="Night"/>
  </r>
  <r>
    <s v="T06149"/>
    <s v="C3989"/>
    <x v="3"/>
    <x v="1"/>
    <d v="2026-02-23T21:36:00"/>
    <d v="2026-02-25T04:36:00"/>
    <x v="47"/>
    <x v="0"/>
    <s v="No"/>
    <n v="4"/>
    <s v="Yes"/>
    <n v="30.999999999941792"/>
    <s v="No"/>
    <x v="0"/>
    <n v="1.2916666666642413"/>
    <s v="Team4"/>
    <s v="Senior"/>
    <s v="Night"/>
  </r>
  <r>
    <s v="T06150"/>
    <s v="C0799"/>
    <x v="1"/>
    <x v="2"/>
    <d v="2026-02-20T15:01:00"/>
    <d v="2026-02-21T09:01:00"/>
    <x v="1"/>
    <x v="0"/>
    <s v="No"/>
    <n v="4"/>
    <s v="Yes"/>
    <n v="18"/>
    <s v="No"/>
    <x v="0"/>
    <n v="0.75"/>
    <s v="Team4"/>
    <s v="Senior"/>
    <s v="Evening"/>
  </r>
  <r>
    <s v="T06151"/>
    <s v="C2899"/>
    <x v="2"/>
    <x v="1"/>
    <d v="2026-03-08T17:25:00"/>
    <d v="2026-03-08T22:25:00"/>
    <x v="40"/>
    <x v="0"/>
    <s v="No"/>
    <n v="2"/>
    <s v="Yes"/>
    <n v="5.0000000000582077"/>
    <s v="No"/>
    <x v="1"/>
    <n v="0.20833333333575865"/>
    <s v="Team4"/>
    <s v="Senior"/>
    <s v="Morning"/>
  </r>
  <r>
    <s v="T06152"/>
    <s v="C3060"/>
    <x v="0"/>
    <x v="1"/>
    <d v="2026-03-29T09:55:00"/>
    <d v="2026-03-31T11:55:00"/>
    <x v="0"/>
    <x v="0"/>
    <s v="Yes"/>
    <n v="4"/>
    <s v="Yes"/>
    <n v="50.000000000058208"/>
    <s v="Yes"/>
    <x v="1"/>
    <n v="2.0833333333357587"/>
    <s v="Team1"/>
    <s v="Senior"/>
    <s v="Morning"/>
  </r>
  <r>
    <s v="T06153"/>
    <s v="C3685"/>
    <x v="3"/>
    <x v="0"/>
    <d v="2026-02-03T23:08:00"/>
    <d v="2026-02-04T21:08:00"/>
    <x v="36"/>
    <x v="0"/>
    <s v="No"/>
    <n v="4"/>
    <s v="Yes"/>
    <n v="22.000000000116415"/>
    <s v="No"/>
    <x v="0"/>
    <n v="0.91666666667151731"/>
    <s v="Team1"/>
    <s v="Junior"/>
    <s v="Morning"/>
  </r>
  <r>
    <s v="T06154"/>
    <s v="C1001"/>
    <x v="4"/>
    <x v="1"/>
    <d v="2026-03-19T17:05:00"/>
    <d v="2026-03-20T10:05:00"/>
    <x v="36"/>
    <x v="0"/>
    <s v="No"/>
    <n v="5"/>
    <s v="Yes"/>
    <n v="17.000000000058208"/>
    <s v="No"/>
    <x v="1"/>
    <n v="0.70833333333575865"/>
    <s v="Team1"/>
    <s v="Junior"/>
    <s v="Morning"/>
  </r>
  <r>
    <s v="T06155"/>
    <s v="C0152"/>
    <x v="1"/>
    <x v="1"/>
    <d v="2026-02-09T15:32:00"/>
    <d v="2026-02-11T07:32:00"/>
    <x v="30"/>
    <x v="0"/>
    <s v="No"/>
    <n v="3"/>
    <s v="Yes"/>
    <n v="39.999999999941792"/>
    <s v="No"/>
    <x v="0"/>
    <n v="1.6666666666642413"/>
    <s v="Team4"/>
    <s v="Mid"/>
    <s v="Night"/>
  </r>
  <r>
    <s v="T06156"/>
    <s v="C4321"/>
    <x v="3"/>
    <x v="0"/>
    <d v="2026-02-20T00:56:00"/>
    <d v="2026-02-20T07:56:00"/>
    <x v="13"/>
    <x v="0"/>
    <s v="No"/>
    <n v="4"/>
    <s v="Yes"/>
    <n v="6.9999999999417923"/>
    <s v="No"/>
    <x v="0"/>
    <n v="0.29166666666424135"/>
    <s v="Team5"/>
    <s v="Junior"/>
    <s v="Evening"/>
  </r>
  <r>
    <s v="T06157"/>
    <s v="C2099"/>
    <x v="0"/>
    <x v="0"/>
    <d v="2026-02-06T09:04:00"/>
    <d v="2026-02-07T01:04:00"/>
    <x v="1"/>
    <x v="0"/>
    <s v="No"/>
    <n v="4"/>
    <s v="Yes"/>
    <n v="15.999999999941792"/>
    <s v="No"/>
    <x v="0"/>
    <n v="0.66666666666424135"/>
    <s v="Team4"/>
    <s v="Senior"/>
    <s v="Evening"/>
  </r>
  <r>
    <s v="T06158"/>
    <s v="C1126"/>
    <x v="3"/>
    <x v="2"/>
    <d v="2026-03-07T12:30:00"/>
    <d v="2026-03-10T12:30:00"/>
    <x v="22"/>
    <x v="0"/>
    <s v="No"/>
    <n v="4"/>
    <s v="Yes"/>
    <n v="72"/>
    <s v="Yes"/>
    <x v="1"/>
    <n v="3"/>
    <s v="Team4"/>
    <s v="Junior"/>
    <s v="Morning"/>
  </r>
  <r>
    <s v="T06159"/>
    <s v="C4930"/>
    <x v="3"/>
    <x v="2"/>
    <d v="2026-03-03T12:27:00"/>
    <d v="2026-03-05T14:27:00"/>
    <x v="39"/>
    <x v="0"/>
    <s v="No"/>
    <n v="5"/>
    <s v="Yes"/>
    <n v="49.999999999883585"/>
    <s v="Yes"/>
    <x v="1"/>
    <n v="2.0833333333284827"/>
    <s v="Team5"/>
    <s v="Junior"/>
    <s v="Evening"/>
  </r>
  <r>
    <s v="T06160"/>
    <s v="C1412"/>
    <x v="1"/>
    <x v="0"/>
    <d v="2026-01-15T09:47:00"/>
    <d v="2026-01-15T23:47:00"/>
    <x v="15"/>
    <x v="0"/>
    <s v="Yes"/>
    <n v="4"/>
    <s v="Yes"/>
    <n v="14.000000000058208"/>
    <s v="No"/>
    <x v="2"/>
    <n v="0.58333333333575865"/>
    <s v="Team5"/>
    <s v="Junior"/>
    <s v="Evening"/>
  </r>
  <r>
    <s v="T06161"/>
    <s v="C3381"/>
    <x v="2"/>
    <x v="1"/>
    <d v="2026-03-04T12:39:00"/>
    <d v="2026-03-04T21:39:00"/>
    <x v="11"/>
    <x v="0"/>
    <s v="No"/>
    <n v="5"/>
    <s v="Yes"/>
    <n v="9"/>
    <s v="No"/>
    <x v="1"/>
    <n v="0.375"/>
    <s v="Team3"/>
    <s v="Senior"/>
    <s v="Night"/>
  </r>
  <r>
    <s v="T06162"/>
    <s v="C2801"/>
    <x v="0"/>
    <x v="1"/>
    <d v="2026-01-22T15:16:00"/>
    <d v="2026-01-23T04:16:00"/>
    <x v="1"/>
    <x v="0"/>
    <s v="No"/>
    <n v="5"/>
    <s v="Yes"/>
    <n v="12.999999999941792"/>
    <s v="No"/>
    <x v="2"/>
    <n v="0.54166666666424135"/>
    <s v="Team4"/>
    <s v="Senior"/>
    <s v="Evening"/>
  </r>
  <r>
    <s v="T06163"/>
    <s v="C2859"/>
    <x v="2"/>
    <x v="1"/>
    <d v="2026-02-15T10:34:00"/>
    <d v="2026-02-18T02:34:00"/>
    <x v="13"/>
    <x v="0"/>
    <s v="Yes"/>
    <n v="2"/>
    <s v="Yes"/>
    <n v="63.999999999941792"/>
    <s v="Yes"/>
    <x v="0"/>
    <n v="2.6666666666642413"/>
    <s v="Team5"/>
    <s v="Junior"/>
    <s v="Evening"/>
  </r>
  <r>
    <s v="T06164"/>
    <s v="C3914"/>
    <x v="2"/>
    <x v="2"/>
    <d v="2026-01-24T12:57:00"/>
    <d v="2026-01-27T17:57:00"/>
    <x v="28"/>
    <x v="2"/>
    <s v="No"/>
    <n v="5"/>
    <s v="No"/>
    <n v="77.000000000058208"/>
    <s v="Yes"/>
    <x v="2"/>
    <n v="3.2083333333357587"/>
    <s v="Team3"/>
    <s v="Mid"/>
    <s v="Night"/>
  </r>
  <r>
    <s v="T06165"/>
    <s v="C3809"/>
    <x v="2"/>
    <x v="1"/>
    <d v="2026-03-20T12:00:00"/>
    <d v="2026-03-22T19:00:00"/>
    <x v="8"/>
    <x v="0"/>
    <s v="Yes"/>
    <n v="4"/>
    <s v="Yes"/>
    <n v="54.999999999941792"/>
    <s v="Yes"/>
    <x v="1"/>
    <n v="2.2916666666642413"/>
    <s v="Team5"/>
    <s v="Senior"/>
    <s v="Morning"/>
  </r>
  <r>
    <s v="T06166"/>
    <s v="C1534"/>
    <x v="3"/>
    <x v="1"/>
    <d v="2026-03-28T00:40:00"/>
    <d v="2026-03-29T14:40:00"/>
    <x v="48"/>
    <x v="0"/>
    <s v="No"/>
    <n v="4"/>
    <s v="Yes"/>
    <n v="37.999999999883585"/>
    <s v="No"/>
    <x v="1"/>
    <n v="1.5833333333284827"/>
    <s v="Team1"/>
    <s v="Mid"/>
    <s v="Morning"/>
  </r>
  <r>
    <s v="T06167"/>
    <s v="C0762"/>
    <x v="3"/>
    <x v="2"/>
    <d v="2026-01-29T05:02:00"/>
    <d v="2026-01-29T16:02:00"/>
    <x v="1"/>
    <x v="0"/>
    <s v="No"/>
    <n v="3"/>
    <s v="Yes"/>
    <n v="11.000000000058208"/>
    <s v="No"/>
    <x v="2"/>
    <n v="0.45833333333575865"/>
    <s v="Team4"/>
    <s v="Senior"/>
    <s v="Evening"/>
  </r>
  <r>
    <s v="T06168"/>
    <s v="C1605"/>
    <x v="1"/>
    <x v="2"/>
    <d v="2026-01-09T18:54:00"/>
    <d v="2026-01-11T21:54:00"/>
    <x v="32"/>
    <x v="0"/>
    <s v="No"/>
    <n v="3"/>
    <s v="Yes"/>
    <n v="51"/>
    <s v="Yes"/>
    <x v="2"/>
    <n v="2.125"/>
    <s v="Team3"/>
    <s v="Mid"/>
    <s v="Evening"/>
  </r>
  <r>
    <s v="T06169"/>
    <s v="C1173"/>
    <x v="4"/>
    <x v="2"/>
    <d v="2026-02-05T05:04:00"/>
    <d v="2026-02-08T22:04:00"/>
    <x v="30"/>
    <x v="0"/>
    <s v="No"/>
    <n v="4"/>
    <s v="Yes"/>
    <n v="89.000000000058208"/>
    <s v="Yes"/>
    <x v="0"/>
    <n v="3.7083333333357587"/>
    <s v="Team4"/>
    <s v="Mid"/>
    <s v="Night"/>
  </r>
  <r>
    <s v="T06170"/>
    <s v="C1398"/>
    <x v="4"/>
    <x v="2"/>
    <d v="2026-03-23T09:32:00"/>
    <d v="2026-03-26T07:32:00"/>
    <x v="30"/>
    <x v="0"/>
    <s v="No"/>
    <n v="3"/>
    <s v="Yes"/>
    <n v="69.999999999941792"/>
    <s v="Yes"/>
    <x v="1"/>
    <n v="2.9166666666642413"/>
    <s v="Team4"/>
    <s v="Mid"/>
    <s v="Night"/>
  </r>
  <r>
    <s v="T06171"/>
    <s v="C1164"/>
    <x v="1"/>
    <x v="2"/>
    <d v="2026-02-16T17:48:00"/>
    <d v="2026-02-18T16:48:00"/>
    <x v="1"/>
    <x v="0"/>
    <s v="No"/>
    <n v="4"/>
    <s v="Yes"/>
    <n v="46.999999999883585"/>
    <s v="No"/>
    <x v="0"/>
    <n v="1.9583333333284827"/>
    <s v="Team4"/>
    <s v="Senior"/>
    <s v="Evening"/>
  </r>
  <r>
    <s v="T06172"/>
    <s v="C2505"/>
    <x v="3"/>
    <x v="0"/>
    <d v="2026-02-05T20:43:00"/>
    <d v="2026-02-07T01:43:00"/>
    <x v="3"/>
    <x v="2"/>
    <s v="No"/>
    <n v="5"/>
    <s v="No"/>
    <n v="29.000000000058208"/>
    <s v="No"/>
    <x v="0"/>
    <n v="1.2083333333357587"/>
    <s v="Team5"/>
    <s v="Senior"/>
    <s v="Morning"/>
  </r>
  <r>
    <s v="T06173"/>
    <s v="C2997"/>
    <x v="0"/>
    <x v="1"/>
    <d v="2026-01-07T16:43:00"/>
    <d v="2026-01-10T14:43:00"/>
    <x v="39"/>
    <x v="0"/>
    <s v="No"/>
    <n v="4"/>
    <s v="Yes"/>
    <n v="69.999999999941792"/>
    <s v="Yes"/>
    <x v="2"/>
    <n v="2.9166666666642413"/>
    <s v="Team5"/>
    <s v="Junior"/>
    <s v="Evening"/>
  </r>
  <r>
    <s v="T06174"/>
    <s v="C2773"/>
    <x v="2"/>
    <x v="2"/>
    <d v="2026-03-23T08:11:00"/>
    <d v="2026-03-23T22:11:00"/>
    <x v="17"/>
    <x v="0"/>
    <s v="No"/>
    <n v="4"/>
    <s v="Yes"/>
    <n v="14.000000000058208"/>
    <s v="No"/>
    <x v="1"/>
    <n v="0.58333333333575865"/>
    <s v="Team2"/>
    <s v="Junior"/>
    <s v="Night"/>
  </r>
  <r>
    <s v="T06175"/>
    <s v="C3781"/>
    <x v="0"/>
    <x v="0"/>
    <d v="2026-01-21T06:50:00"/>
    <d v="2026-01-23T02:50:00"/>
    <x v="36"/>
    <x v="0"/>
    <s v="No"/>
    <n v="3"/>
    <s v="Yes"/>
    <n v="44.000000000058208"/>
    <s v="No"/>
    <x v="2"/>
    <n v="1.8333333333357587"/>
    <s v="Team1"/>
    <s v="Junior"/>
    <s v="Morning"/>
  </r>
  <r>
    <s v="T06176"/>
    <s v="C0135"/>
    <x v="3"/>
    <x v="0"/>
    <d v="2026-03-19T05:41:00"/>
    <d v="2026-03-19T11:41:00"/>
    <x v="13"/>
    <x v="0"/>
    <s v="Yes"/>
    <n v="4"/>
    <s v="Yes"/>
    <n v="6"/>
    <s v="No"/>
    <x v="1"/>
    <n v="0.25"/>
    <s v="Team5"/>
    <s v="Junior"/>
    <s v="Evening"/>
  </r>
  <r>
    <s v="T06177"/>
    <s v="C2863"/>
    <x v="4"/>
    <x v="0"/>
    <d v="2026-02-03T08:38:00"/>
    <d v="2026-02-04T20:38:00"/>
    <x v="21"/>
    <x v="0"/>
    <s v="No"/>
    <n v="4"/>
    <s v="Yes"/>
    <n v="36"/>
    <s v="No"/>
    <x v="0"/>
    <n v="1.5"/>
    <s v="Team4"/>
    <s v="Senior"/>
    <s v="Night"/>
  </r>
  <r>
    <s v="T06178"/>
    <s v="C2804"/>
    <x v="4"/>
    <x v="1"/>
    <d v="2026-01-23T19:51:00"/>
    <d v="2026-01-24T06:51:00"/>
    <x v="29"/>
    <x v="2"/>
    <s v="No"/>
    <n v="4"/>
    <s v="No"/>
    <n v="11.000000000058208"/>
    <s v="No"/>
    <x v="2"/>
    <n v="0.45833333333575865"/>
    <s v="Team3"/>
    <s v="Mid"/>
    <s v="Evening"/>
  </r>
  <r>
    <s v="T06179"/>
    <s v="C3317"/>
    <x v="3"/>
    <x v="0"/>
    <d v="2026-01-13T10:10:00"/>
    <d v="2026-01-15T07:10:00"/>
    <x v="20"/>
    <x v="0"/>
    <s v="No"/>
    <n v="5"/>
    <s v="Yes"/>
    <n v="45"/>
    <s v="No"/>
    <x v="2"/>
    <n v="1.875"/>
    <s v="Team4"/>
    <s v="Junior"/>
    <s v="Evening"/>
  </r>
  <r>
    <s v="T06180"/>
    <s v="C3728"/>
    <x v="0"/>
    <x v="1"/>
    <d v="2026-03-03T05:29:00"/>
    <d v="2026-03-05T17:29:00"/>
    <x v="48"/>
    <x v="0"/>
    <s v="Yes"/>
    <n v="3"/>
    <s v="Yes"/>
    <n v="60"/>
    <s v="Yes"/>
    <x v="1"/>
    <n v="2.5"/>
    <s v="Team1"/>
    <s v="Mid"/>
    <s v="Morning"/>
  </r>
  <r>
    <s v="T06181"/>
    <s v="C3792"/>
    <x v="4"/>
    <x v="1"/>
    <d v="2026-01-16T18:49:00"/>
    <d v="2026-01-19T05:49:00"/>
    <x v="31"/>
    <x v="1"/>
    <s v="No"/>
    <n v="3"/>
    <s v="No"/>
    <n v="58.999999999883585"/>
    <s v="Yes"/>
    <x v="2"/>
    <n v="2.4583333333284827"/>
    <s v="Team4"/>
    <s v="Senior"/>
    <s v="Evening"/>
  </r>
  <r>
    <s v="T06182"/>
    <s v="C1594"/>
    <x v="2"/>
    <x v="2"/>
    <d v="2026-03-02T03:21:00"/>
    <d v="2026-03-04T16:21:00"/>
    <x v="34"/>
    <x v="0"/>
    <s v="No"/>
    <n v="3"/>
    <s v="Yes"/>
    <n v="61.000000000116415"/>
    <s v="Yes"/>
    <x v="1"/>
    <n v="2.5416666666715173"/>
    <s v="Team3"/>
    <s v="Senior"/>
    <s v="Night"/>
  </r>
  <r>
    <s v="T06183"/>
    <s v="C2410"/>
    <x v="0"/>
    <x v="2"/>
    <d v="2026-03-08T17:50:00"/>
    <d v="2026-03-11T12:50:00"/>
    <x v="31"/>
    <x v="0"/>
    <s v="No"/>
    <n v="4"/>
    <s v="Yes"/>
    <n v="66.999999999941792"/>
    <s v="Yes"/>
    <x v="1"/>
    <n v="2.7916666666642413"/>
    <s v="Team4"/>
    <s v="Senior"/>
    <s v="Evening"/>
  </r>
  <r>
    <s v="T06184"/>
    <s v="C0231"/>
    <x v="3"/>
    <x v="2"/>
    <d v="2026-01-16T11:20:00"/>
    <d v="2026-01-19T00:20:00"/>
    <x v="14"/>
    <x v="1"/>
    <s v="No"/>
    <n v="5"/>
    <s v="No"/>
    <n v="61.000000000116415"/>
    <s v="Yes"/>
    <x v="2"/>
    <n v="2.5416666666715173"/>
    <s v="Team4"/>
    <s v="Senior"/>
    <s v="Night"/>
  </r>
  <r>
    <s v="T06185"/>
    <s v="C2713"/>
    <x v="0"/>
    <x v="2"/>
    <d v="2026-03-19T11:45:00"/>
    <d v="2026-03-21T05:45:00"/>
    <x v="1"/>
    <x v="0"/>
    <s v="No"/>
    <n v="4"/>
    <s v="Yes"/>
    <n v="42"/>
    <s v="No"/>
    <x v="1"/>
    <n v="1.75"/>
    <s v="Team4"/>
    <s v="Senior"/>
    <s v="Evening"/>
  </r>
  <r>
    <s v="T06186"/>
    <s v="C2033"/>
    <x v="1"/>
    <x v="0"/>
    <d v="2026-02-08T14:32:00"/>
    <d v="2026-02-10T11:32:00"/>
    <x v="14"/>
    <x v="0"/>
    <s v="No"/>
    <n v="4"/>
    <s v="Yes"/>
    <n v="45"/>
    <s v="No"/>
    <x v="0"/>
    <n v="1.875"/>
    <s v="Team4"/>
    <s v="Senior"/>
    <s v="Night"/>
  </r>
  <r>
    <s v="T06187"/>
    <s v="C4509"/>
    <x v="3"/>
    <x v="0"/>
    <d v="2026-02-09T11:18:00"/>
    <d v="2026-02-11T09:18:00"/>
    <x v="6"/>
    <x v="0"/>
    <s v="No"/>
    <n v="5"/>
    <s v="Yes"/>
    <n v="45.999999999941792"/>
    <s v="No"/>
    <x v="0"/>
    <n v="1.9166666666642413"/>
    <s v="Team3"/>
    <s v="Mid"/>
    <s v="Night"/>
  </r>
  <r>
    <s v="T06188"/>
    <s v="C2967"/>
    <x v="4"/>
    <x v="2"/>
    <d v="2026-02-03T01:58:00"/>
    <d v="2026-02-04T02:58:00"/>
    <x v="38"/>
    <x v="0"/>
    <s v="No"/>
    <n v="4"/>
    <s v="Yes"/>
    <n v="25.000000000116415"/>
    <s v="No"/>
    <x v="0"/>
    <n v="1.0416666666715173"/>
    <s v="Team5"/>
    <s v="Senior"/>
    <s v="Evening"/>
  </r>
  <r>
    <s v="T06189"/>
    <s v="C0153"/>
    <x v="2"/>
    <x v="2"/>
    <d v="2026-02-27T10:59:00"/>
    <d v="2026-03-03T09:59:00"/>
    <x v="23"/>
    <x v="0"/>
    <s v="No"/>
    <n v="3"/>
    <s v="Yes"/>
    <n v="95.000000000058208"/>
    <s v="Yes"/>
    <x v="0"/>
    <n v="3.9583333333357587"/>
    <s v="Team1"/>
    <s v="Junior"/>
    <s v="Morning"/>
  </r>
  <r>
    <s v="T06190"/>
    <s v="C2624"/>
    <x v="1"/>
    <x v="0"/>
    <d v="2026-03-17T23:00:00"/>
    <d v="2026-03-19T02:00:00"/>
    <x v="0"/>
    <x v="0"/>
    <s v="No"/>
    <n v="3"/>
    <s v="Yes"/>
    <n v="27"/>
    <s v="No"/>
    <x v="1"/>
    <n v="1.125"/>
    <s v="Team1"/>
    <s v="Senior"/>
    <s v="Morning"/>
  </r>
  <r>
    <s v="T06191"/>
    <s v="C4184"/>
    <x v="4"/>
    <x v="1"/>
    <d v="2026-01-09T03:58:00"/>
    <d v="2026-01-09T17:58:00"/>
    <x v="8"/>
    <x v="0"/>
    <s v="No"/>
    <n v="4"/>
    <s v="Yes"/>
    <n v="14.000000000058208"/>
    <s v="No"/>
    <x v="2"/>
    <n v="0.58333333333575865"/>
    <s v="Team5"/>
    <s v="Senior"/>
    <s v="Morning"/>
  </r>
  <r>
    <s v="T06192"/>
    <s v="C0303"/>
    <x v="2"/>
    <x v="0"/>
    <d v="2026-03-21T09:39:00"/>
    <d v="2026-03-23T04:39:00"/>
    <x v="26"/>
    <x v="1"/>
    <s v="Yes"/>
    <n v="3"/>
    <s v="No"/>
    <n v="42.999999999941792"/>
    <s v="No"/>
    <x v="1"/>
    <n v="1.7916666666642413"/>
    <s v="Team5"/>
    <s v="Senior"/>
    <s v="Night"/>
  </r>
  <r>
    <s v="T06193"/>
    <s v="C3019"/>
    <x v="4"/>
    <x v="0"/>
    <d v="2026-03-09T10:52:00"/>
    <d v="2026-03-10T17:52:00"/>
    <x v="19"/>
    <x v="0"/>
    <s v="No"/>
    <n v="5"/>
    <s v="Yes"/>
    <n v="30.999999999941792"/>
    <s v="No"/>
    <x v="1"/>
    <n v="1.2916666666642413"/>
    <s v="Team5"/>
    <s v="Mid"/>
    <s v="Night"/>
  </r>
  <r>
    <s v="T06194"/>
    <s v="C2306"/>
    <x v="0"/>
    <x v="0"/>
    <d v="2026-03-07T01:58:00"/>
    <d v="2026-03-08T05:58:00"/>
    <x v="4"/>
    <x v="0"/>
    <s v="No"/>
    <n v="4"/>
    <s v="Yes"/>
    <n v="28.000000000116415"/>
    <s v="No"/>
    <x v="1"/>
    <n v="1.1666666666715173"/>
    <s v="Team5"/>
    <s v="Senior"/>
    <s v="Evening"/>
  </r>
  <r>
    <s v="T06195"/>
    <s v="C2614"/>
    <x v="2"/>
    <x v="2"/>
    <d v="2026-03-15T05:44:00"/>
    <d v="2026-03-17T22:44:00"/>
    <x v="9"/>
    <x v="0"/>
    <s v="No"/>
    <n v="4"/>
    <s v="Yes"/>
    <n v="65.000000000058208"/>
    <s v="Yes"/>
    <x v="1"/>
    <n v="2.7083333333357587"/>
    <s v="Team1"/>
    <s v="Junior"/>
    <s v="Night"/>
  </r>
  <r>
    <s v="T06196"/>
    <s v="C0015"/>
    <x v="2"/>
    <x v="2"/>
    <d v="2026-02-19T11:51:00"/>
    <d v="2026-02-22T18:51:00"/>
    <x v="35"/>
    <x v="0"/>
    <s v="No"/>
    <n v="5"/>
    <s v="Yes"/>
    <n v="78.999999999941792"/>
    <s v="Yes"/>
    <x v="0"/>
    <n v="3.2916666666642413"/>
    <s v="Team1"/>
    <s v="Senior"/>
    <s v="Night"/>
  </r>
  <r>
    <s v="T06197"/>
    <s v="C1611"/>
    <x v="3"/>
    <x v="0"/>
    <d v="2026-03-27T16:10:00"/>
    <d v="2026-03-27T23:10:00"/>
    <x v="21"/>
    <x v="0"/>
    <s v="No"/>
    <n v="4"/>
    <s v="Yes"/>
    <n v="7.0000000001164153"/>
    <s v="No"/>
    <x v="1"/>
    <n v="0.29166666667151731"/>
    <s v="Team4"/>
    <s v="Senior"/>
    <s v="Night"/>
  </r>
  <r>
    <s v="T06198"/>
    <s v="C2098"/>
    <x v="0"/>
    <x v="1"/>
    <d v="2026-03-15T16:27:00"/>
    <d v="2026-03-18T14:27:00"/>
    <x v="2"/>
    <x v="0"/>
    <s v="No"/>
    <n v="3"/>
    <s v="Yes"/>
    <n v="69.999999999941792"/>
    <s v="Yes"/>
    <x v="1"/>
    <n v="2.9166666666642413"/>
    <s v="Team3"/>
    <s v="Senior"/>
    <s v="Evening"/>
  </r>
  <r>
    <s v="T06199"/>
    <s v="C2374"/>
    <x v="2"/>
    <x v="2"/>
    <d v="2026-03-17T02:08:00"/>
    <d v="2026-03-19T12:08:00"/>
    <x v="16"/>
    <x v="0"/>
    <s v="No"/>
    <n v="4"/>
    <s v="Yes"/>
    <n v="58.000000000116415"/>
    <s v="Yes"/>
    <x v="1"/>
    <n v="2.4166666666715173"/>
    <s v="Team3"/>
    <s v="Junior"/>
    <s v="Evening"/>
  </r>
  <r>
    <s v="T06200"/>
    <s v="C4239"/>
    <x v="0"/>
    <x v="2"/>
    <d v="2026-02-12T01:30:00"/>
    <d v="2026-02-14T09:30:00"/>
    <x v="44"/>
    <x v="0"/>
    <s v="No"/>
    <n v="4"/>
    <s v="Yes"/>
    <n v="56.000000000058208"/>
    <s v="Yes"/>
    <x v="0"/>
    <n v="2.3333333333357587"/>
    <s v="Team3"/>
    <s v="Senior"/>
    <s v="Evening"/>
  </r>
  <r>
    <s v="T06201"/>
    <s v="C4905"/>
    <x v="3"/>
    <x v="1"/>
    <d v="2026-03-02T21:26:00"/>
    <d v="2026-03-03T03:26:00"/>
    <x v="34"/>
    <x v="0"/>
    <s v="No"/>
    <n v="4"/>
    <s v="Yes"/>
    <n v="6"/>
    <s v="No"/>
    <x v="1"/>
    <n v="0.25"/>
    <s v="Team3"/>
    <s v="Senior"/>
    <s v="Night"/>
  </r>
  <r>
    <s v="T06202"/>
    <s v="C3818"/>
    <x v="0"/>
    <x v="0"/>
    <d v="2026-01-25T19:31:00"/>
    <d v="2026-01-26T22:31:00"/>
    <x v="26"/>
    <x v="0"/>
    <s v="No"/>
    <n v="4"/>
    <s v="Yes"/>
    <n v="27"/>
    <s v="No"/>
    <x v="2"/>
    <n v="1.125"/>
    <s v="Team5"/>
    <s v="Senior"/>
    <s v="Night"/>
  </r>
  <r>
    <s v="T06203"/>
    <s v="C2821"/>
    <x v="4"/>
    <x v="0"/>
    <d v="2026-01-14T05:47:00"/>
    <d v="2026-01-14T19:47:00"/>
    <x v="15"/>
    <x v="0"/>
    <s v="Yes"/>
    <n v="2"/>
    <s v="Yes"/>
    <n v="14.000000000058208"/>
    <s v="No"/>
    <x v="2"/>
    <n v="0.58333333333575865"/>
    <s v="Team5"/>
    <s v="Junior"/>
    <s v="Evening"/>
  </r>
  <r>
    <s v="T06204"/>
    <s v="C3370"/>
    <x v="1"/>
    <x v="1"/>
    <d v="2026-01-12T05:06:00"/>
    <d v="2026-01-13T13:06:00"/>
    <x v="45"/>
    <x v="0"/>
    <s v="No"/>
    <n v="4"/>
    <s v="Yes"/>
    <n v="31.999999999883585"/>
    <s v="No"/>
    <x v="2"/>
    <n v="1.3333333333284827"/>
    <s v="Team4"/>
    <s v="Mid"/>
    <s v="Morning"/>
  </r>
  <r>
    <s v="T06205"/>
    <s v="C2108"/>
    <x v="3"/>
    <x v="2"/>
    <d v="2026-02-12T12:29:00"/>
    <d v="2026-02-14T21:29:00"/>
    <x v="20"/>
    <x v="0"/>
    <s v="No"/>
    <n v="5"/>
    <s v="Yes"/>
    <n v="57"/>
    <s v="Yes"/>
    <x v="0"/>
    <n v="2.375"/>
    <s v="Team4"/>
    <s v="Junior"/>
    <s v="Evening"/>
  </r>
  <r>
    <s v="T06206"/>
    <s v="C0791"/>
    <x v="2"/>
    <x v="1"/>
    <d v="2026-03-23T15:56:00"/>
    <d v="2026-03-25T21:56:00"/>
    <x v="37"/>
    <x v="0"/>
    <s v="No"/>
    <n v="4"/>
    <s v="Yes"/>
    <n v="54"/>
    <s v="Yes"/>
    <x v="1"/>
    <n v="2.25"/>
    <s v="Team5"/>
    <s v="Junior"/>
    <s v="Evening"/>
  </r>
  <r>
    <s v="T06207"/>
    <s v="C1448"/>
    <x v="1"/>
    <x v="2"/>
    <d v="2026-02-01T03:38:00"/>
    <d v="2026-02-02T11:38:00"/>
    <x v="9"/>
    <x v="0"/>
    <s v="No"/>
    <n v="4"/>
    <s v="Yes"/>
    <n v="32.000000000058208"/>
    <s v="No"/>
    <x v="0"/>
    <n v="1.3333333333357587"/>
    <s v="Team1"/>
    <s v="Junior"/>
    <s v="Night"/>
  </r>
  <r>
    <s v="T06208"/>
    <s v="C1423"/>
    <x v="1"/>
    <x v="1"/>
    <d v="2026-03-18T05:16:00"/>
    <d v="2026-03-19T01:16:00"/>
    <x v="31"/>
    <x v="0"/>
    <s v="No"/>
    <n v="4"/>
    <s v="Yes"/>
    <n v="19.999999999883585"/>
    <s v="No"/>
    <x v="1"/>
    <n v="0.83333333332848269"/>
    <s v="Team4"/>
    <s v="Senior"/>
    <s v="Evening"/>
  </r>
  <r>
    <s v="T06209"/>
    <s v="C1757"/>
    <x v="1"/>
    <x v="0"/>
    <d v="2026-01-16T01:20:00"/>
    <d v="2026-01-17T03:20:00"/>
    <x v="19"/>
    <x v="0"/>
    <s v="No"/>
    <n v="4"/>
    <s v="Yes"/>
    <n v="26.000000000058208"/>
    <s v="No"/>
    <x v="2"/>
    <n v="1.0833333333357587"/>
    <s v="Team5"/>
    <s v="Mid"/>
    <s v="Night"/>
  </r>
  <r>
    <s v="T06210"/>
    <s v="C4397"/>
    <x v="4"/>
    <x v="0"/>
    <d v="2026-02-07T09:37:00"/>
    <d v="2026-02-08T19:37:00"/>
    <x v="20"/>
    <x v="0"/>
    <s v="No"/>
    <n v="3"/>
    <s v="Yes"/>
    <n v="34.000000000116415"/>
    <s v="No"/>
    <x v="0"/>
    <n v="1.4166666666715173"/>
    <s v="Team4"/>
    <s v="Junior"/>
    <s v="Evening"/>
  </r>
  <r>
    <s v="T06211"/>
    <s v="C2840"/>
    <x v="2"/>
    <x v="1"/>
    <d v="2026-01-09T20:06:00"/>
    <d v="2026-01-11T12:06:00"/>
    <x v="0"/>
    <x v="0"/>
    <s v="Yes"/>
    <n v="3"/>
    <s v="Yes"/>
    <n v="39.999999999941792"/>
    <s v="No"/>
    <x v="2"/>
    <n v="1.6666666666642413"/>
    <s v="Team1"/>
    <s v="Senior"/>
    <s v="Morning"/>
  </r>
  <r>
    <s v="T06212"/>
    <s v="C4615"/>
    <x v="3"/>
    <x v="0"/>
    <d v="2026-03-26T00:27:00"/>
    <d v="2026-03-26T08:27:00"/>
    <x v="21"/>
    <x v="0"/>
    <s v="No"/>
    <n v="3"/>
    <s v="Yes"/>
    <n v="7.9999999998835847"/>
    <s v="No"/>
    <x v="1"/>
    <n v="0.33333333332848269"/>
    <s v="Team4"/>
    <s v="Senior"/>
    <s v="Night"/>
  </r>
  <r>
    <s v="T06213"/>
    <s v="C4602"/>
    <x v="1"/>
    <x v="2"/>
    <d v="2026-03-07T08:07:00"/>
    <d v="2026-03-08T03:07:00"/>
    <x v="32"/>
    <x v="0"/>
    <s v="No"/>
    <n v="5"/>
    <s v="Yes"/>
    <n v="19.000000000116415"/>
    <s v="No"/>
    <x v="1"/>
    <n v="0.79166666667151731"/>
    <s v="Team3"/>
    <s v="Mid"/>
    <s v="Evening"/>
  </r>
  <r>
    <s v="T06214"/>
    <s v="C3352"/>
    <x v="4"/>
    <x v="0"/>
    <d v="2026-01-30T14:42:00"/>
    <d v="2026-01-31T06:42:00"/>
    <x v="38"/>
    <x v="0"/>
    <s v="No"/>
    <n v="2"/>
    <s v="Yes"/>
    <n v="15.999999999941792"/>
    <s v="No"/>
    <x v="2"/>
    <n v="0.66666666666424135"/>
    <s v="Team5"/>
    <s v="Senior"/>
    <s v="Evening"/>
  </r>
  <r>
    <s v="T06215"/>
    <s v="C2466"/>
    <x v="3"/>
    <x v="1"/>
    <d v="2026-03-11T20:05:00"/>
    <d v="2026-03-12T23:05:00"/>
    <x v="30"/>
    <x v="0"/>
    <s v="No"/>
    <n v="5"/>
    <s v="Yes"/>
    <n v="27"/>
    <s v="No"/>
    <x v="1"/>
    <n v="1.125"/>
    <s v="Team4"/>
    <s v="Mid"/>
    <s v="Night"/>
  </r>
  <r>
    <s v="T06216"/>
    <s v="C1381"/>
    <x v="1"/>
    <x v="0"/>
    <d v="2026-02-22T22:25:00"/>
    <d v="2026-02-24T08:25:00"/>
    <x v="27"/>
    <x v="0"/>
    <s v="No"/>
    <n v="5"/>
    <s v="Yes"/>
    <n v="33.999999999941792"/>
    <s v="No"/>
    <x v="0"/>
    <n v="1.4166666666642413"/>
    <s v="Team1"/>
    <s v="Junior"/>
    <s v="Morning"/>
  </r>
  <r>
    <s v="T06217"/>
    <s v="C4498"/>
    <x v="1"/>
    <x v="1"/>
    <d v="2026-02-17T22:18:00"/>
    <d v="2026-02-19T17:18:00"/>
    <x v="49"/>
    <x v="0"/>
    <s v="No"/>
    <n v="5"/>
    <s v="Yes"/>
    <n v="42.999999999941792"/>
    <s v="No"/>
    <x v="0"/>
    <n v="1.7916666666642413"/>
    <s v="Team5"/>
    <s v="Mid"/>
    <s v="Evening"/>
  </r>
  <r>
    <s v="T06218"/>
    <s v="C4529"/>
    <x v="0"/>
    <x v="2"/>
    <d v="2026-01-29T09:52:00"/>
    <d v="2026-02-01T09:52:00"/>
    <x v="27"/>
    <x v="0"/>
    <s v="No"/>
    <n v="4"/>
    <s v="Yes"/>
    <n v="72"/>
    <s v="Yes"/>
    <x v="2"/>
    <n v="3"/>
    <s v="Team1"/>
    <s v="Junior"/>
    <s v="Morning"/>
  </r>
  <r>
    <s v="T06219"/>
    <s v="C1712"/>
    <x v="0"/>
    <x v="1"/>
    <d v="2026-02-05T01:21:00"/>
    <d v="2026-02-05T23:21:00"/>
    <x v="24"/>
    <x v="2"/>
    <s v="No"/>
    <n v="5"/>
    <s v="No"/>
    <n v="21.999999999941792"/>
    <s v="No"/>
    <x v="0"/>
    <n v="0.91666666666424135"/>
    <s v="Team4"/>
    <s v="Mid"/>
    <s v="Night"/>
  </r>
  <r>
    <s v="T06220"/>
    <s v="C4865"/>
    <x v="2"/>
    <x v="0"/>
    <d v="2026-02-10T15:35:00"/>
    <d v="2026-02-11T14:35:00"/>
    <x v="18"/>
    <x v="0"/>
    <s v="No"/>
    <n v="4"/>
    <s v="Yes"/>
    <n v="23.000000000058208"/>
    <s v="No"/>
    <x v="0"/>
    <n v="0.95833333333575865"/>
    <s v="Team1"/>
    <s v="Mid"/>
    <s v="Morning"/>
  </r>
  <r>
    <s v="T06221"/>
    <s v="C1281"/>
    <x v="0"/>
    <x v="1"/>
    <d v="2026-03-07T15:44:00"/>
    <d v="2026-03-08T05:44:00"/>
    <x v="5"/>
    <x v="0"/>
    <s v="No"/>
    <n v="5"/>
    <s v="Yes"/>
    <n v="14.000000000058208"/>
    <s v="No"/>
    <x v="1"/>
    <n v="0.58333333333575865"/>
    <s v="Team1"/>
    <s v="Senior"/>
    <s v="Evening"/>
  </r>
  <r>
    <s v="T06222"/>
    <s v="C4779"/>
    <x v="4"/>
    <x v="0"/>
    <d v="2026-01-18T21:14:00"/>
    <d v="2026-01-20T14:14:00"/>
    <x v="26"/>
    <x v="0"/>
    <s v="No"/>
    <n v="2"/>
    <s v="Yes"/>
    <n v="40.999999999883585"/>
    <s v="No"/>
    <x v="2"/>
    <n v="1.7083333333284827"/>
    <s v="Team5"/>
    <s v="Senior"/>
    <s v="Night"/>
  </r>
  <r>
    <s v="T06223"/>
    <s v="C3038"/>
    <x v="1"/>
    <x v="1"/>
    <d v="2026-02-01T00:40:00"/>
    <d v="2026-02-01T10:40:00"/>
    <x v="20"/>
    <x v="1"/>
    <s v="No"/>
    <n v="4"/>
    <s v="No"/>
    <n v="9.9999999999417923"/>
    <s v="No"/>
    <x v="0"/>
    <n v="0.41666666666424135"/>
    <s v="Team4"/>
    <s v="Junior"/>
    <s v="Evening"/>
  </r>
  <r>
    <s v="T06224"/>
    <s v="C4738"/>
    <x v="3"/>
    <x v="0"/>
    <d v="2026-03-30T01:50:00"/>
    <d v="2026-03-31T01:50:00"/>
    <x v="31"/>
    <x v="0"/>
    <s v="No"/>
    <n v="5"/>
    <s v="Yes"/>
    <n v="24"/>
    <s v="No"/>
    <x v="1"/>
    <n v="1"/>
    <s v="Team4"/>
    <s v="Senior"/>
    <s v="Evening"/>
  </r>
  <r>
    <s v="T06225"/>
    <s v="C1223"/>
    <x v="2"/>
    <x v="1"/>
    <d v="2026-01-20T00:21:00"/>
    <d v="2026-01-21T21:21:00"/>
    <x v="33"/>
    <x v="0"/>
    <s v="No"/>
    <n v="2"/>
    <s v="Yes"/>
    <n v="45"/>
    <s v="No"/>
    <x v="2"/>
    <n v="1.875"/>
    <s v="Team5"/>
    <s v="Junior"/>
    <s v="Night"/>
  </r>
  <r>
    <s v="T06226"/>
    <s v="C3485"/>
    <x v="2"/>
    <x v="1"/>
    <d v="2026-03-26T12:12:00"/>
    <d v="2026-03-27T20:12:00"/>
    <x v="1"/>
    <x v="0"/>
    <s v="No"/>
    <n v="4"/>
    <s v="Yes"/>
    <n v="32.000000000058208"/>
    <s v="No"/>
    <x v="1"/>
    <n v="1.3333333333357587"/>
    <s v="Team4"/>
    <s v="Senior"/>
    <s v="Evening"/>
  </r>
  <r>
    <s v="T06227"/>
    <s v="C3110"/>
    <x v="3"/>
    <x v="0"/>
    <d v="2026-02-04T03:35:00"/>
    <d v="2026-02-05T12:35:00"/>
    <x v="26"/>
    <x v="0"/>
    <s v="No"/>
    <n v="4"/>
    <s v="Yes"/>
    <n v="33"/>
    <s v="No"/>
    <x v="0"/>
    <n v="1.375"/>
    <s v="Team5"/>
    <s v="Senior"/>
    <s v="Night"/>
  </r>
  <r>
    <s v="T06228"/>
    <s v="C4607"/>
    <x v="3"/>
    <x v="2"/>
    <d v="2026-02-01T12:33:00"/>
    <d v="2026-02-02T00:33:00"/>
    <x v="14"/>
    <x v="0"/>
    <s v="No"/>
    <n v="5"/>
    <s v="Yes"/>
    <n v="12"/>
    <s v="No"/>
    <x v="0"/>
    <n v="0.5"/>
    <s v="Team4"/>
    <s v="Senior"/>
    <s v="Night"/>
  </r>
  <r>
    <s v="T06229"/>
    <s v="C1838"/>
    <x v="1"/>
    <x v="1"/>
    <d v="2026-01-23T22:08:00"/>
    <d v="2026-01-24T03:08:00"/>
    <x v="27"/>
    <x v="0"/>
    <s v="Yes"/>
    <n v="3"/>
    <s v="Yes"/>
    <n v="5.0000000000582077"/>
    <s v="No"/>
    <x v="2"/>
    <n v="0.20833333333575865"/>
    <s v="Team1"/>
    <s v="Junior"/>
    <s v="Morning"/>
  </r>
  <r>
    <s v="T06230"/>
    <s v="C4847"/>
    <x v="2"/>
    <x v="2"/>
    <d v="2026-01-07T11:13:00"/>
    <d v="2026-01-09T22:13:00"/>
    <x v="35"/>
    <x v="1"/>
    <s v="No"/>
    <n v="3"/>
    <s v="No"/>
    <n v="58.999999999883585"/>
    <s v="Yes"/>
    <x v="2"/>
    <n v="2.4583333333284827"/>
    <s v="Team1"/>
    <s v="Senior"/>
    <s v="Night"/>
  </r>
  <r>
    <s v="T06231"/>
    <s v="C3991"/>
    <x v="3"/>
    <x v="1"/>
    <d v="2026-03-14T03:50:00"/>
    <d v="2026-03-15T09:50:00"/>
    <x v="48"/>
    <x v="1"/>
    <s v="No"/>
    <n v="4"/>
    <s v="No"/>
    <n v="30"/>
    <s v="No"/>
    <x v="1"/>
    <n v="1.25"/>
    <s v="Team1"/>
    <s v="Mid"/>
    <s v="Morning"/>
  </r>
  <r>
    <s v="T06232"/>
    <s v="C3064"/>
    <x v="0"/>
    <x v="2"/>
    <d v="2026-01-14T02:26:00"/>
    <d v="2026-01-15T05:26:00"/>
    <x v="6"/>
    <x v="0"/>
    <s v="No"/>
    <n v="5"/>
    <s v="Yes"/>
    <n v="27"/>
    <s v="No"/>
    <x v="2"/>
    <n v="1.125"/>
    <s v="Team3"/>
    <s v="Mid"/>
    <s v="Night"/>
  </r>
  <r>
    <s v="T06233"/>
    <s v="C1108"/>
    <x v="0"/>
    <x v="0"/>
    <d v="2026-01-27T23:00:00"/>
    <d v="2026-01-29T04:00:00"/>
    <x v="43"/>
    <x v="0"/>
    <s v="No"/>
    <n v="4"/>
    <s v="Yes"/>
    <n v="28.999999999883585"/>
    <s v="No"/>
    <x v="2"/>
    <n v="1.2083333333284827"/>
    <s v="Team1"/>
    <s v="Mid"/>
    <s v="Morning"/>
  </r>
  <r>
    <s v="T06234"/>
    <s v="C2842"/>
    <x v="3"/>
    <x v="1"/>
    <d v="2026-03-25T21:02:00"/>
    <d v="2026-03-27T00:02:00"/>
    <x v="13"/>
    <x v="0"/>
    <s v="No"/>
    <n v="5"/>
    <s v="Yes"/>
    <n v="27"/>
    <s v="No"/>
    <x v="1"/>
    <n v="1.125"/>
    <s v="Team5"/>
    <s v="Junior"/>
    <s v="Evening"/>
  </r>
  <r>
    <s v="T06235"/>
    <s v="C4339"/>
    <x v="1"/>
    <x v="2"/>
    <d v="2026-01-07T04:55:00"/>
    <d v="2026-01-10T14:55:00"/>
    <x v="29"/>
    <x v="0"/>
    <s v="No"/>
    <n v="2"/>
    <s v="Yes"/>
    <n v="82.000000000116415"/>
    <s v="Yes"/>
    <x v="2"/>
    <n v="3.4166666666715173"/>
    <s v="Team3"/>
    <s v="Mid"/>
    <s v="Evening"/>
  </r>
  <r>
    <s v="T06236"/>
    <s v="C4488"/>
    <x v="2"/>
    <x v="1"/>
    <d v="2026-01-12T17:04:00"/>
    <d v="2026-01-14T13:04:00"/>
    <x v="33"/>
    <x v="0"/>
    <s v="No"/>
    <n v="5"/>
    <s v="Yes"/>
    <n v="44.000000000058208"/>
    <s v="No"/>
    <x v="2"/>
    <n v="1.8333333333357587"/>
    <s v="Team5"/>
    <s v="Junior"/>
    <s v="Night"/>
  </r>
  <r>
    <s v="T06237"/>
    <s v="C2256"/>
    <x v="4"/>
    <x v="0"/>
    <d v="2026-01-07T23:19:00"/>
    <d v="2026-01-08T06:19:00"/>
    <x v="47"/>
    <x v="0"/>
    <s v="No"/>
    <n v="4"/>
    <s v="Yes"/>
    <n v="6.9999999999417923"/>
    <s v="No"/>
    <x v="2"/>
    <n v="0.29166666666424135"/>
    <s v="Team4"/>
    <s v="Senior"/>
    <s v="Night"/>
  </r>
  <r>
    <s v="T06238"/>
    <s v="C2096"/>
    <x v="3"/>
    <x v="0"/>
    <d v="2026-01-22T22:01:00"/>
    <d v="2026-01-24T18:01:00"/>
    <x v="25"/>
    <x v="0"/>
    <s v="No"/>
    <n v="5"/>
    <s v="Yes"/>
    <n v="44.000000000058208"/>
    <s v="No"/>
    <x v="2"/>
    <n v="1.8333333333357587"/>
    <s v="Team4"/>
    <s v="Junior"/>
    <s v="Night"/>
  </r>
  <r>
    <s v="T06239"/>
    <s v="C0243"/>
    <x v="4"/>
    <x v="1"/>
    <d v="2026-03-13T10:02:00"/>
    <d v="2026-03-16T05:02:00"/>
    <x v="29"/>
    <x v="0"/>
    <s v="No"/>
    <n v="5"/>
    <s v="Yes"/>
    <n v="66.999999999941792"/>
    <s v="Yes"/>
    <x v="1"/>
    <n v="2.7916666666642413"/>
    <s v="Team3"/>
    <s v="Mid"/>
    <s v="Evening"/>
  </r>
  <r>
    <s v="T06240"/>
    <s v="C3977"/>
    <x v="0"/>
    <x v="0"/>
    <d v="2026-03-11T07:44:00"/>
    <d v="2026-03-12T16:44:00"/>
    <x v="48"/>
    <x v="0"/>
    <s v="Yes"/>
    <n v="2"/>
    <s v="Yes"/>
    <n v="33"/>
    <s v="No"/>
    <x v="1"/>
    <n v="1.375"/>
    <s v="Team1"/>
    <s v="Mid"/>
    <s v="Morning"/>
  </r>
  <r>
    <s v="T06241"/>
    <s v="C4279"/>
    <x v="0"/>
    <x v="1"/>
    <d v="2026-02-26T19:50:00"/>
    <d v="2026-02-27T17:50:00"/>
    <x v="9"/>
    <x v="0"/>
    <s v="No"/>
    <n v="5"/>
    <s v="Yes"/>
    <n v="21.999999999941792"/>
    <s v="No"/>
    <x v="0"/>
    <n v="0.91666666666424135"/>
    <s v="Team1"/>
    <s v="Junior"/>
    <s v="Night"/>
  </r>
  <r>
    <s v="T06242"/>
    <s v="C4250"/>
    <x v="2"/>
    <x v="0"/>
    <d v="2026-03-22T15:53:00"/>
    <d v="2026-03-22T23:53:00"/>
    <x v="21"/>
    <x v="0"/>
    <s v="No"/>
    <n v="4"/>
    <s v="Yes"/>
    <n v="7.9999999998835847"/>
    <s v="No"/>
    <x v="1"/>
    <n v="0.33333333332848269"/>
    <s v="Team4"/>
    <s v="Senior"/>
    <s v="Night"/>
  </r>
  <r>
    <s v="T06243"/>
    <s v="C1262"/>
    <x v="1"/>
    <x v="0"/>
    <d v="2026-03-11T08:31:00"/>
    <d v="2026-03-12T14:31:00"/>
    <x v="13"/>
    <x v="0"/>
    <s v="No"/>
    <n v="4"/>
    <s v="Yes"/>
    <n v="30"/>
    <s v="No"/>
    <x v="1"/>
    <n v="1.25"/>
    <s v="Team5"/>
    <s v="Junior"/>
    <s v="Evening"/>
  </r>
  <r>
    <s v="T06244"/>
    <s v="C1376"/>
    <x v="3"/>
    <x v="0"/>
    <d v="2026-03-06T13:32:00"/>
    <d v="2026-03-06T17:32:00"/>
    <x v="30"/>
    <x v="0"/>
    <s v="No"/>
    <n v="4"/>
    <s v="Yes"/>
    <n v="4.0000000001164153"/>
    <s v="No"/>
    <x v="1"/>
    <n v="0.16666666667151731"/>
    <s v="Team4"/>
    <s v="Mid"/>
    <s v="Night"/>
  </r>
  <r>
    <s v="T06245"/>
    <s v="C1565"/>
    <x v="3"/>
    <x v="2"/>
    <d v="2026-03-02T21:32:00"/>
    <d v="2026-03-05T15:32:00"/>
    <x v="21"/>
    <x v="0"/>
    <s v="No"/>
    <n v="5"/>
    <s v="Yes"/>
    <n v="66"/>
    <s v="Yes"/>
    <x v="1"/>
    <n v="2.75"/>
    <s v="Team4"/>
    <s v="Senior"/>
    <s v="Night"/>
  </r>
  <r>
    <s v="T06246"/>
    <s v="C2385"/>
    <x v="1"/>
    <x v="2"/>
    <d v="2026-03-03T05:43:00"/>
    <d v="2026-03-06T00:43:00"/>
    <x v="0"/>
    <x v="1"/>
    <s v="No"/>
    <n v="4"/>
    <s v="No"/>
    <n v="67.000000000116415"/>
    <s v="Yes"/>
    <x v="1"/>
    <n v="2.7916666666715173"/>
    <s v="Team1"/>
    <s v="Senior"/>
    <s v="Morning"/>
  </r>
  <r>
    <s v="T06247"/>
    <s v="C0844"/>
    <x v="4"/>
    <x v="0"/>
    <d v="2026-01-12T20:19:00"/>
    <d v="2026-01-14T15:19:00"/>
    <x v="34"/>
    <x v="0"/>
    <s v="No"/>
    <n v="4"/>
    <s v="Yes"/>
    <n v="42.999999999941792"/>
    <s v="No"/>
    <x v="2"/>
    <n v="1.7916666666642413"/>
    <s v="Team3"/>
    <s v="Senior"/>
    <s v="Night"/>
  </r>
  <r>
    <s v="T06248"/>
    <s v="C0630"/>
    <x v="0"/>
    <x v="0"/>
    <d v="2026-01-08T00:46:00"/>
    <d v="2026-01-09T07:46:00"/>
    <x v="19"/>
    <x v="0"/>
    <s v="No"/>
    <n v="4"/>
    <s v="Yes"/>
    <n v="30.999999999941792"/>
    <s v="No"/>
    <x v="2"/>
    <n v="1.2916666666642413"/>
    <s v="Team5"/>
    <s v="Mid"/>
    <s v="Night"/>
  </r>
  <r>
    <s v="T06249"/>
    <s v="C0169"/>
    <x v="4"/>
    <x v="2"/>
    <d v="2026-02-11T18:56:00"/>
    <d v="2026-02-15T03:56:00"/>
    <x v="25"/>
    <x v="0"/>
    <s v="No"/>
    <n v="4"/>
    <s v="Yes"/>
    <n v="81"/>
    <s v="Yes"/>
    <x v="0"/>
    <n v="3.375"/>
    <s v="Team4"/>
    <s v="Junior"/>
    <s v="Night"/>
  </r>
  <r>
    <s v="T06250"/>
    <s v="C0930"/>
    <x v="1"/>
    <x v="1"/>
    <d v="2026-03-27T00:22:00"/>
    <d v="2026-03-28T17:22:00"/>
    <x v="46"/>
    <x v="0"/>
    <s v="No"/>
    <n v="4"/>
    <s v="Yes"/>
    <n v="41.000000000058208"/>
    <s v="No"/>
    <x v="1"/>
    <n v="1.7083333333357587"/>
    <s v="Team5"/>
    <s v="Senior"/>
    <s v="Evening"/>
  </r>
  <r>
    <s v="T06251"/>
    <s v="C1824"/>
    <x v="4"/>
    <x v="0"/>
    <d v="2026-02-03T13:11:00"/>
    <d v="2026-02-03T16:11:00"/>
    <x v="29"/>
    <x v="0"/>
    <s v="No"/>
    <n v="3"/>
    <s v="Yes"/>
    <n v="3"/>
    <s v="No"/>
    <x v="0"/>
    <n v="0.125"/>
    <s v="Team3"/>
    <s v="Mid"/>
    <s v="Evening"/>
  </r>
  <r>
    <s v="T06252"/>
    <s v="C3008"/>
    <x v="3"/>
    <x v="2"/>
    <d v="2026-03-27T05:39:00"/>
    <d v="2026-03-29T17:39:00"/>
    <x v="1"/>
    <x v="0"/>
    <s v="No"/>
    <n v="4"/>
    <s v="Yes"/>
    <n v="60"/>
    <s v="Yes"/>
    <x v="1"/>
    <n v="2.5"/>
    <s v="Team4"/>
    <s v="Senior"/>
    <s v="Evening"/>
  </r>
  <r>
    <s v="T06253"/>
    <s v="C0847"/>
    <x v="2"/>
    <x v="2"/>
    <d v="2026-02-09T08:48:00"/>
    <d v="2026-02-13T06:48:00"/>
    <x v="27"/>
    <x v="0"/>
    <s v="Yes"/>
    <n v="3"/>
    <s v="Yes"/>
    <n v="93.999999999941792"/>
    <s v="Yes"/>
    <x v="0"/>
    <n v="3.9166666666642413"/>
    <s v="Team1"/>
    <s v="Junior"/>
    <s v="Morning"/>
  </r>
  <r>
    <s v="T06254"/>
    <s v="C2070"/>
    <x v="4"/>
    <x v="1"/>
    <d v="2026-03-20T05:22:00"/>
    <d v="2026-03-22T08:22:00"/>
    <x v="45"/>
    <x v="0"/>
    <s v="No"/>
    <n v="5"/>
    <s v="Yes"/>
    <n v="51"/>
    <s v="Yes"/>
    <x v="1"/>
    <n v="2.125"/>
    <s v="Team4"/>
    <s v="Mid"/>
    <s v="Morning"/>
  </r>
  <r>
    <s v="T06255"/>
    <s v="C0390"/>
    <x v="1"/>
    <x v="2"/>
    <d v="2026-01-31T01:35:00"/>
    <d v="2026-02-03T16:35:00"/>
    <x v="48"/>
    <x v="0"/>
    <s v="No"/>
    <n v="3"/>
    <s v="Yes"/>
    <n v="87"/>
    <s v="Yes"/>
    <x v="2"/>
    <n v="3.625"/>
    <s v="Team1"/>
    <s v="Mid"/>
    <s v="Morning"/>
  </r>
  <r>
    <s v="T06256"/>
    <s v="C0680"/>
    <x v="3"/>
    <x v="1"/>
    <d v="2026-03-20T15:55:00"/>
    <d v="2026-03-22T05:55:00"/>
    <x v="24"/>
    <x v="0"/>
    <s v="No"/>
    <n v="4"/>
    <s v="Yes"/>
    <n v="38.000000000058208"/>
    <s v="No"/>
    <x v="1"/>
    <n v="1.5833333333357587"/>
    <s v="Team4"/>
    <s v="Mid"/>
    <s v="Night"/>
  </r>
  <r>
    <s v="T06257"/>
    <s v="C3866"/>
    <x v="4"/>
    <x v="0"/>
    <d v="2026-02-12T04:50:00"/>
    <d v="2026-02-12T12:50:00"/>
    <x v="41"/>
    <x v="0"/>
    <s v="No"/>
    <n v="4"/>
    <s v="Yes"/>
    <n v="7.9999999998835847"/>
    <s v="No"/>
    <x v="0"/>
    <n v="0.33333333332848269"/>
    <s v="Team5"/>
    <s v="Senior"/>
    <s v="Night"/>
  </r>
  <r>
    <s v="T06258"/>
    <s v="C2833"/>
    <x v="3"/>
    <x v="1"/>
    <d v="2026-02-20T07:22:00"/>
    <d v="2026-02-21T23:22:00"/>
    <x v="35"/>
    <x v="0"/>
    <s v="No"/>
    <n v="4"/>
    <s v="Yes"/>
    <n v="40.000000000116415"/>
    <s v="No"/>
    <x v="0"/>
    <n v="1.6666666666715173"/>
    <s v="Team1"/>
    <s v="Senior"/>
    <s v="Night"/>
  </r>
  <r>
    <s v="T06259"/>
    <s v="C3527"/>
    <x v="3"/>
    <x v="2"/>
    <d v="2026-03-18T11:38:00"/>
    <d v="2026-03-20T06:38:00"/>
    <x v="25"/>
    <x v="0"/>
    <s v="No"/>
    <n v="4"/>
    <s v="Yes"/>
    <n v="42.999999999941792"/>
    <s v="No"/>
    <x v="1"/>
    <n v="1.7916666666642413"/>
    <s v="Team4"/>
    <s v="Junior"/>
    <s v="Night"/>
  </r>
  <r>
    <s v="T06260"/>
    <s v="C0195"/>
    <x v="0"/>
    <x v="1"/>
    <d v="2026-02-07T01:50:00"/>
    <d v="2026-02-08T16:50:00"/>
    <x v="9"/>
    <x v="1"/>
    <s v="No"/>
    <n v="5"/>
    <s v="No"/>
    <n v="39"/>
    <s v="No"/>
    <x v="0"/>
    <n v="1.625"/>
    <s v="Team1"/>
    <s v="Junior"/>
    <s v="Night"/>
  </r>
  <r>
    <s v="T06261"/>
    <s v="C4641"/>
    <x v="1"/>
    <x v="0"/>
    <d v="2026-02-04T04:12:00"/>
    <d v="2026-02-04T07:12:00"/>
    <x v="16"/>
    <x v="0"/>
    <s v="Yes"/>
    <n v="3"/>
    <s v="Yes"/>
    <n v="3"/>
    <s v="No"/>
    <x v="0"/>
    <n v="0.125"/>
    <s v="Team3"/>
    <s v="Junior"/>
    <s v="Evening"/>
  </r>
  <r>
    <s v="T06262"/>
    <s v="C0891"/>
    <x v="4"/>
    <x v="0"/>
    <d v="2026-03-16T13:47:00"/>
    <d v="2026-03-17T03:47:00"/>
    <x v="49"/>
    <x v="0"/>
    <s v="No"/>
    <n v="4"/>
    <s v="Yes"/>
    <n v="13.999999999883585"/>
    <s v="No"/>
    <x v="1"/>
    <n v="0.58333333332848269"/>
    <s v="Team5"/>
    <s v="Mid"/>
    <s v="Evening"/>
  </r>
  <r>
    <s v="T06263"/>
    <s v="C0685"/>
    <x v="3"/>
    <x v="1"/>
    <d v="2026-03-01T01:03:00"/>
    <d v="2026-03-01T17:03:00"/>
    <x v="1"/>
    <x v="0"/>
    <s v="No"/>
    <n v="4"/>
    <s v="Yes"/>
    <n v="16.000000000116415"/>
    <s v="No"/>
    <x v="1"/>
    <n v="0.66666666667151731"/>
    <s v="Team4"/>
    <s v="Senior"/>
    <s v="Evening"/>
  </r>
  <r>
    <s v="T06264"/>
    <s v="C3934"/>
    <x v="3"/>
    <x v="2"/>
    <d v="2026-03-08T15:34:00"/>
    <d v="2026-03-11T03:34:00"/>
    <x v="15"/>
    <x v="0"/>
    <s v="No"/>
    <n v="4"/>
    <s v="Yes"/>
    <n v="60"/>
    <s v="Yes"/>
    <x v="1"/>
    <n v="2.5"/>
    <s v="Team5"/>
    <s v="Junior"/>
    <s v="Evening"/>
  </r>
  <r>
    <s v="T06265"/>
    <s v="C3878"/>
    <x v="4"/>
    <x v="2"/>
    <d v="2026-02-28T20:17:00"/>
    <d v="2026-03-03T09:17:00"/>
    <x v="46"/>
    <x v="0"/>
    <s v="No"/>
    <n v="3"/>
    <s v="Yes"/>
    <n v="61.000000000116415"/>
    <s v="Yes"/>
    <x v="0"/>
    <n v="2.5416666666715173"/>
    <s v="Team5"/>
    <s v="Senior"/>
    <s v="Evening"/>
  </r>
  <r>
    <s v="T06266"/>
    <s v="C1300"/>
    <x v="1"/>
    <x v="2"/>
    <d v="2026-03-21T05:29:00"/>
    <d v="2026-03-23T22:29:00"/>
    <x v="13"/>
    <x v="0"/>
    <s v="No"/>
    <n v="5"/>
    <s v="Yes"/>
    <n v="64.999999999883585"/>
    <s v="Yes"/>
    <x v="1"/>
    <n v="2.7083333333284827"/>
    <s v="Team5"/>
    <s v="Junior"/>
    <s v="Evening"/>
  </r>
  <r>
    <s v="T06267"/>
    <s v="C1820"/>
    <x v="3"/>
    <x v="0"/>
    <d v="2026-03-15T10:48:00"/>
    <d v="2026-03-16T13:48:00"/>
    <x v="36"/>
    <x v="0"/>
    <s v="No"/>
    <n v="4"/>
    <s v="Yes"/>
    <n v="27"/>
    <s v="No"/>
    <x v="1"/>
    <n v="1.125"/>
    <s v="Team1"/>
    <s v="Junior"/>
    <s v="Morning"/>
  </r>
  <r>
    <s v="T06268"/>
    <s v="C4441"/>
    <x v="4"/>
    <x v="2"/>
    <d v="2026-01-20T05:05:00"/>
    <d v="2026-01-20T17:05:00"/>
    <x v="49"/>
    <x v="0"/>
    <s v="No"/>
    <n v="4"/>
    <s v="Yes"/>
    <n v="12"/>
    <s v="No"/>
    <x v="2"/>
    <n v="0.5"/>
    <s v="Team5"/>
    <s v="Mid"/>
    <s v="Evening"/>
  </r>
  <r>
    <s v="T06269"/>
    <s v="C3012"/>
    <x v="0"/>
    <x v="0"/>
    <d v="2026-02-03T23:33:00"/>
    <d v="2026-02-05T16:33:00"/>
    <x v="26"/>
    <x v="0"/>
    <s v="No"/>
    <n v="4"/>
    <s v="Yes"/>
    <n v="41.000000000058208"/>
    <s v="No"/>
    <x v="0"/>
    <n v="1.7083333333357587"/>
    <s v="Team5"/>
    <s v="Senior"/>
    <s v="Night"/>
  </r>
  <r>
    <s v="T06270"/>
    <s v="C0153"/>
    <x v="3"/>
    <x v="1"/>
    <d v="2026-02-06T04:03:00"/>
    <d v="2026-02-07T08:03:00"/>
    <x v="21"/>
    <x v="0"/>
    <s v="No"/>
    <n v="3"/>
    <s v="Yes"/>
    <n v="28.000000000116415"/>
    <s v="No"/>
    <x v="0"/>
    <n v="1.1666666666715173"/>
    <s v="Team4"/>
    <s v="Senior"/>
    <s v="Night"/>
  </r>
  <r>
    <s v="T06271"/>
    <s v="C3536"/>
    <x v="0"/>
    <x v="0"/>
    <d v="2026-01-28T05:28:00"/>
    <d v="2026-01-28T19:28:00"/>
    <x v="38"/>
    <x v="0"/>
    <s v="Yes"/>
    <n v="4"/>
    <s v="Yes"/>
    <n v="14.000000000058208"/>
    <s v="No"/>
    <x v="2"/>
    <n v="0.58333333333575865"/>
    <s v="Team5"/>
    <s v="Senior"/>
    <s v="Evening"/>
  </r>
  <r>
    <s v="T06272"/>
    <s v="C2164"/>
    <x v="0"/>
    <x v="2"/>
    <d v="2026-03-17T06:37:00"/>
    <d v="2026-03-21T05:37:00"/>
    <x v="32"/>
    <x v="0"/>
    <s v="No"/>
    <n v="3"/>
    <s v="Yes"/>
    <n v="95.000000000058208"/>
    <s v="Yes"/>
    <x v="1"/>
    <n v="3.9583333333357587"/>
    <s v="Team3"/>
    <s v="Mid"/>
    <s v="Evening"/>
  </r>
  <r>
    <s v="T06273"/>
    <s v="C2750"/>
    <x v="2"/>
    <x v="2"/>
    <d v="2026-01-21T09:10:00"/>
    <d v="2026-01-21T20:10:00"/>
    <x v="41"/>
    <x v="0"/>
    <s v="No"/>
    <n v="4"/>
    <s v="Yes"/>
    <n v="11.000000000058208"/>
    <s v="No"/>
    <x v="2"/>
    <n v="0.45833333333575865"/>
    <s v="Team5"/>
    <s v="Senior"/>
    <s v="Night"/>
  </r>
  <r>
    <s v="T06274"/>
    <s v="C1087"/>
    <x v="2"/>
    <x v="2"/>
    <d v="2026-03-13T14:38:00"/>
    <d v="2026-03-15T14:38:00"/>
    <x v="25"/>
    <x v="0"/>
    <s v="No"/>
    <n v="5"/>
    <s v="Yes"/>
    <n v="48"/>
    <s v="No"/>
    <x v="1"/>
    <n v="2"/>
    <s v="Team4"/>
    <s v="Junior"/>
    <s v="Night"/>
  </r>
  <r>
    <s v="T06275"/>
    <s v="C0517"/>
    <x v="3"/>
    <x v="0"/>
    <d v="2026-03-05T14:47:00"/>
    <d v="2026-03-06T04:47:00"/>
    <x v="23"/>
    <x v="0"/>
    <s v="No"/>
    <n v="3"/>
    <s v="Yes"/>
    <n v="14.000000000058208"/>
    <s v="No"/>
    <x v="1"/>
    <n v="0.58333333333575865"/>
    <s v="Team1"/>
    <s v="Junior"/>
    <s v="Morning"/>
  </r>
  <r>
    <s v="T06276"/>
    <s v="C2563"/>
    <x v="3"/>
    <x v="1"/>
    <d v="2026-01-22T16:56:00"/>
    <d v="2026-01-24T22:56:00"/>
    <x v="43"/>
    <x v="0"/>
    <s v="No"/>
    <n v="3"/>
    <s v="Yes"/>
    <n v="54"/>
    <s v="Yes"/>
    <x v="2"/>
    <n v="2.25"/>
    <s v="Team1"/>
    <s v="Mid"/>
    <s v="Morning"/>
  </r>
  <r>
    <s v="T06277"/>
    <s v="C2947"/>
    <x v="0"/>
    <x v="2"/>
    <d v="2026-01-20T10:04:00"/>
    <d v="2026-01-23T07:04:00"/>
    <x v="16"/>
    <x v="0"/>
    <s v="No"/>
    <n v="4"/>
    <s v="Yes"/>
    <n v="69"/>
    <s v="Yes"/>
    <x v="2"/>
    <n v="2.875"/>
    <s v="Team3"/>
    <s v="Junior"/>
    <s v="Evening"/>
  </r>
  <r>
    <s v="T06278"/>
    <s v="C3896"/>
    <x v="1"/>
    <x v="2"/>
    <d v="2026-02-24T18:54:00"/>
    <d v="2026-02-27T02:54:00"/>
    <x v="28"/>
    <x v="1"/>
    <s v="No"/>
    <n v="3"/>
    <s v="No"/>
    <n v="56.000000000058208"/>
    <s v="Yes"/>
    <x v="0"/>
    <n v="2.3333333333357587"/>
    <s v="Team3"/>
    <s v="Mid"/>
    <s v="Night"/>
  </r>
  <r>
    <s v="T06279"/>
    <s v="C2403"/>
    <x v="3"/>
    <x v="2"/>
    <d v="2026-01-06T09:19:00"/>
    <d v="2026-01-07T02:19:00"/>
    <x v="37"/>
    <x v="0"/>
    <s v="No"/>
    <n v="4"/>
    <s v="Yes"/>
    <n v="17.000000000058208"/>
    <s v="No"/>
    <x v="2"/>
    <n v="0.70833333333575865"/>
    <s v="Team5"/>
    <s v="Junior"/>
    <s v="Evening"/>
  </r>
  <r>
    <s v="T06280"/>
    <s v="C4391"/>
    <x v="3"/>
    <x v="2"/>
    <d v="2026-03-09T21:51:00"/>
    <d v="2026-03-11T10:51:00"/>
    <x v="31"/>
    <x v="1"/>
    <s v="No"/>
    <n v="5"/>
    <s v="No"/>
    <n v="36.999999999941792"/>
    <s v="No"/>
    <x v="1"/>
    <n v="1.5416666666642413"/>
    <s v="Team4"/>
    <s v="Senior"/>
    <s v="Evening"/>
  </r>
  <r>
    <s v="T06281"/>
    <s v="C1070"/>
    <x v="3"/>
    <x v="0"/>
    <d v="2026-01-27T21:10:00"/>
    <d v="2026-01-29T15:10:00"/>
    <x v="31"/>
    <x v="0"/>
    <s v="No"/>
    <n v="5"/>
    <s v="Yes"/>
    <n v="42"/>
    <s v="No"/>
    <x v="2"/>
    <n v="1.75"/>
    <s v="Team4"/>
    <s v="Senior"/>
    <s v="Evening"/>
  </r>
  <r>
    <s v="T06282"/>
    <s v="C4143"/>
    <x v="3"/>
    <x v="0"/>
    <d v="2026-03-18T15:31:00"/>
    <d v="2026-03-18T22:31:00"/>
    <x v="48"/>
    <x v="0"/>
    <s v="No"/>
    <n v="4"/>
    <s v="Yes"/>
    <n v="7.0000000001164153"/>
    <s v="No"/>
    <x v="1"/>
    <n v="0.29166666667151731"/>
    <s v="Team1"/>
    <s v="Mid"/>
    <s v="Morning"/>
  </r>
  <r>
    <s v="T06283"/>
    <s v="C3887"/>
    <x v="4"/>
    <x v="1"/>
    <d v="2026-02-27T14:28:00"/>
    <d v="2026-03-02T09:28:00"/>
    <x v="36"/>
    <x v="0"/>
    <s v="No"/>
    <n v="4"/>
    <s v="Yes"/>
    <n v="66.999999999941792"/>
    <s v="Yes"/>
    <x v="0"/>
    <n v="2.7916666666642413"/>
    <s v="Team1"/>
    <s v="Junior"/>
    <s v="Morning"/>
  </r>
  <r>
    <s v="T06284"/>
    <s v="C3659"/>
    <x v="2"/>
    <x v="2"/>
    <d v="2026-03-15T21:54:00"/>
    <d v="2026-03-17T02:54:00"/>
    <x v="1"/>
    <x v="2"/>
    <s v="No"/>
    <n v="4"/>
    <s v="No"/>
    <n v="29.000000000058208"/>
    <s v="No"/>
    <x v="1"/>
    <n v="1.2083333333357587"/>
    <s v="Team4"/>
    <s v="Senior"/>
    <s v="Evening"/>
  </r>
  <r>
    <s v="T06285"/>
    <s v="C3189"/>
    <x v="2"/>
    <x v="0"/>
    <d v="2026-03-07T17:08:00"/>
    <d v="2026-03-09T05:08:00"/>
    <x v="34"/>
    <x v="0"/>
    <s v="No"/>
    <n v="4"/>
    <s v="Yes"/>
    <n v="36"/>
    <s v="No"/>
    <x v="1"/>
    <n v="1.5"/>
    <s v="Team3"/>
    <s v="Senior"/>
    <s v="Night"/>
  </r>
  <r>
    <s v="T06286"/>
    <s v="C4369"/>
    <x v="3"/>
    <x v="1"/>
    <d v="2026-02-13T19:33:00"/>
    <d v="2026-02-14T12:33:00"/>
    <x v="49"/>
    <x v="0"/>
    <s v="No"/>
    <n v="5"/>
    <s v="Yes"/>
    <n v="17.000000000058208"/>
    <s v="No"/>
    <x v="0"/>
    <n v="0.70833333333575865"/>
    <s v="Team5"/>
    <s v="Mid"/>
    <s v="Evening"/>
  </r>
  <r>
    <s v="T06287"/>
    <s v="C1515"/>
    <x v="4"/>
    <x v="0"/>
    <d v="2026-01-16T07:01:00"/>
    <d v="2026-01-16T23:01:00"/>
    <x v="16"/>
    <x v="0"/>
    <s v="Yes"/>
    <n v="4"/>
    <s v="Yes"/>
    <n v="15.999999999941792"/>
    <s v="No"/>
    <x v="2"/>
    <n v="0.66666666666424135"/>
    <s v="Team3"/>
    <s v="Junior"/>
    <s v="Evening"/>
  </r>
  <r>
    <s v="T06288"/>
    <s v="C3168"/>
    <x v="2"/>
    <x v="0"/>
    <d v="2026-03-02T19:28:00"/>
    <d v="2026-03-03T03:28:00"/>
    <x v="18"/>
    <x v="0"/>
    <s v="No"/>
    <n v="4"/>
    <s v="Yes"/>
    <n v="7.9999999998835847"/>
    <s v="No"/>
    <x v="1"/>
    <n v="0.33333333332848269"/>
    <s v="Team1"/>
    <s v="Mid"/>
    <s v="Morning"/>
  </r>
  <r>
    <s v="T06289"/>
    <s v="C4218"/>
    <x v="0"/>
    <x v="2"/>
    <d v="2026-01-13T07:29:00"/>
    <d v="2026-01-16T18:29:00"/>
    <x v="22"/>
    <x v="0"/>
    <s v="No"/>
    <n v="3"/>
    <s v="Yes"/>
    <n v="83.000000000058208"/>
    <s v="Yes"/>
    <x v="2"/>
    <n v="3.4583333333357587"/>
    <s v="Team4"/>
    <s v="Junior"/>
    <s v="Morning"/>
  </r>
  <r>
    <s v="T06290"/>
    <s v="C3424"/>
    <x v="3"/>
    <x v="1"/>
    <d v="2026-02-18T11:33:00"/>
    <d v="2026-02-21T04:33:00"/>
    <x v="35"/>
    <x v="0"/>
    <s v="No"/>
    <n v="3"/>
    <s v="Yes"/>
    <n v="65.000000000058208"/>
    <s v="Yes"/>
    <x v="0"/>
    <n v="2.7083333333357587"/>
    <s v="Team1"/>
    <s v="Senior"/>
    <s v="Night"/>
  </r>
  <r>
    <s v="T06291"/>
    <s v="C1260"/>
    <x v="1"/>
    <x v="1"/>
    <d v="2026-03-01T06:49:00"/>
    <d v="2026-03-02T14:49:00"/>
    <x v="14"/>
    <x v="1"/>
    <s v="No"/>
    <n v="4"/>
    <s v="No"/>
    <n v="31.999999999883585"/>
    <s v="No"/>
    <x v="1"/>
    <n v="1.3333333333284827"/>
    <s v="Team4"/>
    <s v="Senior"/>
    <s v="Night"/>
  </r>
  <r>
    <s v="T06292"/>
    <s v="C2458"/>
    <x v="1"/>
    <x v="1"/>
    <d v="2026-01-15T00:31:00"/>
    <d v="2026-01-15T15:31:00"/>
    <x v="48"/>
    <x v="0"/>
    <s v="Yes"/>
    <n v="4"/>
    <s v="Yes"/>
    <n v="15"/>
    <s v="No"/>
    <x v="2"/>
    <n v="0.625"/>
    <s v="Team1"/>
    <s v="Mid"/>
    <s v="Morning"/>
  </r>
  <r>
    <s v="T06293"/>
    <s v="C3253"/>
    <x v="3"/>
    <x v="0"/>
    <d v="2026-01-12T19:09:00"/>
    <d v="2026-01-13T04:09:00"/>
    <x v="43"/>
    <x v="0"/>
    <s v="No"/>
    <n v="4"/>
    <s v="Yes"/>
    <n v="9"/>
    <s v="No"/>
    <x v="2"/>
    <n v="0.375"/>
    <s v="Team1"/>
    <s v="Mid"/>
    <s v="Morning"/>
  </r>
  <r>
    <s v="T06294"/>
    <s v="C2194"/>
    <x v="2"/>
    <x v="0"/>
    <d v="2026-03-17T08:45:00"/>
    <d v="2026-03-18T13:45:00"/>
    <x v="17"/>
    <x v="0"/>
    <s v="No"/>
    <n v="5"/>
    <s v="Yes"/>
    <n v="28.999999999883585"/>
    <s v="No"/>
    <x v="1"/>
    <n v="1.2083333333284827"/>
    <s v="Team2"/>
    <s v="Junior"/>
    <s v="Night"/>
  </r>
  <r>
    <s v="T06295"/>
    <s v="C1517"/>
    <x v="1"/>
    <x v="1"/>
    <d v="2026-02-27T08:12:00"/>
    <d v="2026-03-01T15:12:00"/>
    <x v="14"/>
    <x v="0"/>
    <s v="No"/>
    <n v="4"/>
    <s v="Yes"/>
    <n v="54.999999999941792"/>
    <s v="Yes"/>
    <x v="0"/>
    <n v="2.2916666666642413"/>
    <s v="Team4"/>
    <s v="Senior"/>
    <s v="Night"/>
  </r>
  <r>
    <s v="T06296"/>
    <s v="C2630"/>
    <x v="0"/>
    <x v="2"/>
    <d v="2026-02-25T17:26:00"/>
    <d v="2026-03-01T11:26:00"/>
    <x v="3"/>
    <x v="1"/>
    <s v="No"/>
    <n v="5"/>
    <s v="No"/>
    <n v="90"/>
    <s v="Yes"/>
    <x v="0"/>
    <n v="3.75"/>
    <s v="Team5"/>
    <s v="Senior"/>
    <s v="Morning"/>
  </r>
  <r>
    <s v="T06297"/>
    <s v="C3509"/>
    <x v="3"/>
    <x v="0"/>
    <d v="2026-01-31T18:32:00"/>
    <d v="2026-01-31T22:32:00"/>
    <x v="34"/>
    <x v="1"/>
    <s v="No"/>
    <n v="4"/>
    <s v="No"/>
    <n v="3.9999999999417923"/>
    <s v="No"/>
    <x v="2"/>
    <n v="0.16666666666424135"/>
    <s v="Team3"/>
    <s v="Senior"/>
    <s v="Night"/>
  </r>
  <r>
    <s v="T06298"/>
    <s v="C0631"/>
    <x v="4"/>
    <x v="0"/>
    <d v="2026-01-23T16:09:00"/>
    <d v="2026-01-25T07:09:00"/>
    <x v="37"/>
    <x v="0"/>
    <s v="No"/>
    <n v="4"/>
    <s v="Yes"/>
    <n v="39"/>
    <s v="No"/>
    <x v="2"/>
    <n v="1.625"/>
    <s v="Team5"/>
    <s v="Junior"/>
    <s v="Evening"/>
  </r>
  <r>
    <s v="T06299"/>
    <s v="C3379"/>
    <x v="3"/>
    <x v="1"/>
    <d v="2026-03-09T05:14:00"/>
    <d v="2026-03-09T12:14:00"/>
    <x v="31"/>
    <x v="0"/>
    <s v="No"/>
    <n v="3"/>
    <s v="Yes"/>
    <n v="7.0000000001164153"/>
    <s v="No"/>
    <x v="1"/>
    <n v="0.29166666667151731"/>
    <s v="Team4"/>
    <s v="Senior"/>
    <s v="Evening"/>
  </r>
  <r>
    <s v="T06300"/>
    <s v="C1011"/>
    <x v="1"/>
    <x v="1"/>
    <d v="2026-02-05T12:31:00"/>
    <d v="2026-02-08T05:31:00"/>
    <x v="31"/>
    <x v="2"/>
    <s v="No"/>
    <n v="4"/>
    <s v="No"/>
    <n v="65.000000000058208"/>
    <s v="Yes"/>
    <x v="0"/>
    <n v="2.7083333333357587"/>
    <s v="Team4"/>
    <s v="Senior"/>
    <s v="Evening"/>
  </r>
  <r>
    <s v="T06301"/>
    <s v="C2600"/>
    <x v="2"/>
    <x v="1"/>
    <d v="2026-02-10T05:05:00"/>
    <d v="2026-02-11T23:05:00"/>
    <x v="42"/>
    <x v="0"/>
    <s v="No"/>
    <n v="4"/>
    <s v="Yes"/>
    <n v="42"/>
    <s v="No"/>
    <x v="0"/>
    <n v="1.75"/>
    <s v="Team1"/>
    <s v="Senior"/>
    <s v="Evening"/>
  </r>
  <r>
    <s v="T06302"/>
    <s v="C2461"/>
    <x v="3"/>
    <x v="1"/>
    <d v="2026-01-11T13:06:00"/>
    <d v="2026-01-13T10:06:00"/>
    <x v="18"/>
    <x v="0"/>
    <s v="No"/>
    <n v="4"/>
    <s v="Yes"/>
    <n v="45"/>
    <s v="No"/>
    <x v="2"/>
    <n v="1.875"/>
    <s v="Team1"/>
    <s v="Mid"/>
    <s v="Morning"/>
  </r>
  <r>
    <s v="T06303"/>
    <s v="C0228"/>
    <x v="2"/>
    <x v="0"/>
    <d v="2026-02-11T09:05:00"/>
    <d v="2026-02-12T16:05:00"/>
    <x v="18"/>
    <x v="0"/>
    <s v="No"/>
    <n v="3"/>
    <s v="Yes"/>
    <n v="31.000000000116415"/>
    <s v="No"/>
    <x v="0"/>
    <n v="1.2916666666715173"/>
    <s v="Team1"/>
    <s v="Mid"/>
    <s v="Morning"/>
  </r>
  <r>
    <s v="T06304"/>
    <s v="C0758"/>
    <x v="1"/>
    <x v="1"/>
    <d v="2026-03-20T02:49:00"/>
    <d v="2026-03-22T11:49:00"/>
    <x v="10"/>
    <x v="2"/>
    <s v="No"/>
    <n v="3"/>
    <s v="No"/>
    <n v="57"/>
    <s v="Yes"/>
    <x v="1"/>
    <n v="2.375"/>
    <s v="Team1"/>
    <s v="Senior"/>
    <s v="Night"/>
  </r>
  <r>
    <s v="T06305"/>
    <s v="C4477"/>
    <x v="0"/>
    <x v="2"/>
    <d v="2026-03-24T22:43:00"/>
    <d v="2026-03-28T11:43:00"/>
    <x v="9"/>
    <x v="0"/>
    <s v="No"/>
    <n v="3"/>
    <s v="Yes"/>
    <n v="84.999999999941792"/>
    <s v="Yes"/>
    <x v="1"/>
    <n v="3.5416666666642413"/>
    <s v="Team1"/>
    <s v="Junior"/>
    <s v="Night"/>
  </r>
  <r>
    <s v="T06306"/>
    <s v="C3436"/>
    <x v="2"/>
    <x v="2"/>
    <d v="2026-03-29T02:05:00"/>
    <d v="2026-03-30T04:05:00"/>
    <x v="49"/>
    <x v="0"/>
    <s v="No"/>
    <n v="4"/>
    <s v="Yes"/>
    <n v="26.000000000058208"/>
    <s v="No"/>
    <x v="1"/>
    <n v="1.0833333333357587"/>
    <s v="Team5"/>
    <s v="Mid"/>
    <s v="Evening"/>
  </r>
  <r>
    <s v="T06307"/>
    <s v="C1226"/>
    <x v="0"/>
    <x v="0"/>
    <d v="2026-01-29T19:21:00"/>
    <d v="2026-01-30T01:21:00"/>
    <x v="34"/>
    <x v="0"/>
    <s v="No"/>
    <n v="4"/>
    <s v="Yes"/>
    <n v="6"/>
    <s v="No"/>
    <x v="2"/>
    <n v="0.25"/>
    <s v="Team3"/>
    <s v="Senior"/>
    <s v="Night"/>
  </r>
  <r>
    <s v="T06308"/>
    <s v="C2309"/>
    <x v="0"/>
    <x v="2"/>
    <d v="2026-03-10T21:24:00"/>
    <d v="2026-03-14T20:24:00"/>
    <x v="10"/>
    <x v="0"/>
    <s v="No"/>
    <n v="4"/>
    <s v="Yes"/>
    <n v="94.999999999883585"/>
    <s v="Yes"/>
    <x v="1"/>
    <n v="3.9583333333284827"/>
    <s v="Team1"/>
    <s v="Senior"/>
    <s v="Night"/>
  </r>
  <r>
    <s v="T06309"/>
    <s v="C2970"/>
    <x v="3"/>
    <x v="0"/>
    <d v="2026-01-13T04:08:00"/>
    <d v="2026-01-14T08:08:00"/>
    <x v="12"/>
    <x v="0"/>
    <s v="No"/>
    <n v="4"/>
    <s v="Yes"/>
    <n v="27.999999999941792"/>
    <s v="No"/>
    <x v="2"/>
    <n v="1.1666666666642413"/>
    <s v="Team1"/>
    <s v="Junior"/>
    <s v="Morning"/>
  </r>
  <r>
    <s v="T06310"/>
    <s v="C3347"/>
    <x v="2"/>
    <x v="0"/>
    <d v="2026-01-30T08:38:00"/>
    <d v="2026-01-31T17:38:00"/>
    <x v="19"/>
    <x v="0"/>
    <s v="No"/>
    <n v="5"/>
    <s v="Yes"/>
    <n v="33"/>
    <s v="No"/>
    <x v="2"/>
    <n v="1.375"/>
    <s v="Team5"/>
    <s v="Mid"/>
    <s v="Night"/>
  </r>
  <r>
    <s v="T06311"/>
    <s v="C3153"/>
    <x v="2"/>
    <x v="0"/>
    <d v="2026-01-27T19:53:00"/>
    <d v="2026-01-28T10:53:00"/>
    <x v="7"/>
    <x v="0"/>
    <s v="No"/>
    <n v="2"/>
    <s v="Yes"/>
    <n v="15"/>
    <s v="No"/>
    <x v="2"/>
    <n v="0.625"/>
    <s v="Team2"/>
    <s v="Junior"/>
    <s v="Night"/>
  </r>
  <r>
    <s v="T06312"/>
    <s v="C3524"/>
    <x v="1"/>
    <x v="1"/>
    <d v="2026-03-03T19:03:00"/>
    <d v="2026-03-05T20:03:00"/>
    <x v="24"/>
    <x v="0"/>
    <s v="No"/>
    <n v="4"/>
    <s v="Yes"/>
    <n v="49.000000000116415"/>
    <s v="Yes"/>
    <x v="1"/>
    <n v="2.0416666666715173"/>
    <s v="Team4"/>
    <s v="Mid"/>
    <s v="Night"/>
  </r>
  <r>
    <s v="T06313"/>
    <s v="C1832"/>
    <x v="1"/>
    <x v="2"/>
    <d v="2026-01-15T10:40:00"/>
    <d v="2026-01-17T15:40:00"/>
    <x v="31"/>
    <x v="0"/>
    <s v="No"/>
    <n v="4"/>
    <s v="Yes"/>
    <n v="53.000000000058208"/>
    <s v="Yes"/>
    <x v="2"/>
    <n v="2.2083333333357587"/>
    <s v="Team4"/>
    <s v="Senior"/>
    <s v="Evening"/>
  </r>
  <r>
    <s v="T06314"/>
    <s v="C0712"/>
    <x v="4"/>
    <x v="2"/>
    <d v="2026-01-27T09:12:00"/>
    <d v="2026-01-31T04:12:00"/>
    <x v="5"/>
    <x v="0"/>
    <s v="No"/>
    <n v="3"/>
    <s v="Yes"/>
    <n v="91.000000000116415"/>
    <s v="Yes"/>
    <x v="2"/>
    <n v="3.7916666666715173"/>
    <s v="Team1"/>
    <s v="Senior"/>
    <s v="Evening"/>
  </r>
  <r>
    <s v="T06315"/>
    <s v="C1735"/>
    <x v="4"/>
    <x v="2"/>
    <d v="2026-02-08T16:36:00"/>
    <d v="2026-02-11T20:36:00"/>
    <x v="25"/>
    <x v="0"/>
    <s v="No"/>
    <n v="3"/>
    <s v="Yes"/>
    <n v="75.999999999941792"/>
    <s v="Yes"/>
    <x v="0"/>
    <n v="3.1666666666642413"/>
    <s v="Team4"/>
    <s v="Junior"/>
    <s v="Night"/>
  </r>
  <r>
    <s v="T06316"/>
    <s v="C3489"/>
    <x v="4"/>
    <x v="2"/>
    <d v="2026-02-25T11:50:00"/>
    <d v="2026-02-25T22:50:00"/>
    <x v="34"/>
    <x v="0"/>
    <s v="No"/>
    <n v="3"/>
    <s v="Yes"/>
    <n v="11.000000000058208"/>
    <s v="No"/>
    <x v="0"/>
    <n v="0.45833333333575865"/>
    <s v="Team3"/>
    <s v="Senior"/>
    <s v="Night"/>
  </r>
  <r>
    <s v="T06317"/>
    <s v="C4171"/>
    <x v="1"/>
    <x v="2"/>
    <d v="2026-02-14T16:25:00"/>
    <d v="2026-02-18T09:25:00"/>
    <x v="20"/>
    <x v="0"/>
    <s v="No"/>
    <n v="4"/>
    <s v="Yes"/>
    <n v="88.999999999883585"/>
    <s v="Yes"/>
    <x v="0"/>
    <n v="3.7083333333284827"/>
    <s v="Team4"/>
    <s v="Junior"/>
    <s v="Evening"/>
  </r>
  <r>
    <s v="T06318"/>
    <s v="C3699"/>
    <x v="4"/>
    <x v="2"/>
    <d v="2026-01-19T18:44:00"/>
    <d v="2026-01-20T18:44:00"/>
    <x v="2"/>
    <x v="0"/>
    <s v="No"/>
    <n v="5"/>
    <s v="Yes"/>
    <n v="24"/>
    <s v="No"/>
    <x v="2"/>
    <n v="1"/>
    <s v="Team3"/>
    <s v="Senior"/>
    <s v="Evening"/>
  </r>
  <r>
    <s v="T06319"/>
    <s v="C0826"/>
    <x v="3"/>
    <x v="1"/>
    <d v="2026-03-13T15:27:00"/>
    <d v="2026-03-15T05:27:00"/>
    <x v="13"/>
    <x v="0"/>
    <s v="Yes"/>
    <n v="2"/>
    <s v="Yes"/>
    <n v="37.999999999883585"/>
    <s v="No"/>
    <x v="1"/>
    <n v="1.5833333333284827"/>
    <s v="Team5"/>
    <s v="Junior"/>
    <s v="Evening"/>
  </r>
  <r>
    <s v="T06320"/>
    <s v="C3083"/>
    <x v="0"/>
    <x v="2"/>
    <d v="2026-02-16T21:23:00"/>
    <d v="2026-02-19T09:23:00"/>
    <x v="14"/>
    <x v="1"/>
    <s v="No"/>
    <n v="5"/>
    <s v="No"/>
    <n v="60"/>
    <s v="Yes"/>
    <x v="0"/>
    <n v="2.5"/>
    <s v="Team4"/>
    <s v="Senior"/>
    <s v="Night"/>
  </r>
  <r>
    <s v="T06321"/>
    <s v="C2224"/>
    <x v="0"/>
    <x v="0"/>
    <d v="2026-03-22T19:15:00"/>
    <d v="2026-03-23T23:15:00"/>
    <x v="31"/>
    <x v="1"/>
    <s v="No"/>
    <n v="5"/>
    <s v="No"/>
    <n v="27.999999999941792"/>
    <s v="No"/>
    <x v="1"/>
    <n v="1.1666666666642413"/>
    <s v="Team4"/>
    <s v="Senior"/>
    <s v="Evening"/>
  </r>
  <r>
    <s v="T06322"/>
    <s v="C0830"/>
    <x v="4"/>
    <x v="1"/>
    <d v="2026-02-01T21:55:00"/>
    <d v="2026-02-02T16:55:00"/>
    <x v="13"/>
    <x v="0"/>
    <s v="No"/>
    <n v="5"/>
    <s v="Yes"/>
    <n v="18.999999999941792"/>
    <s v="No"/>
    <x v="0"/>
    <n v="0.79166666666424135"/>
    <s v="Team5"/>
    <s v="Junior"/>
    <s v="Evening"/>
  </r>
  <r>
    <s v="T06323"/>
    <s v="C2543"/>
    <x v="2"/>
    <x v="1"/>
    <d v="2026-01-22T23:40:00"/>
    <d v="2026-01-23T11:40:00"/>
    <x v="8"/>
    <x v="0"/>
    <s v="Yes"/>
    <n v="2"/>
    <s v="Yes"/>
    <n v="12"/>
    <s v="No"/>
    <x v="2"/>
    <n v="0.5"/>
    <s v="Team5"/>
    <s v="Senior"/>
    <s v="Morning"/>
  </r>
  <r>
    <s v="T06324"/>
    <s v="C2348"/>
    <x v="3"/>
    <x v="2"/>
    <d v="2026-03-28T21:30:00"/>
    <d v="2026-03-30T04:30:00"/>
    <x v="2"/>
    <x v="0"/>
    <s v="No"/>
    <n v="3"/>
    <s v="Yes"/>
    <n v="30.999999999941792"/>
    <s v="No"/>
    <x v="1"/>
    <n v="1.2916666666642413"/>
    <s v="Team3"/>
    <s v="Senior"/>
    <s v="Evening"/>
  </r>
  <r>
    <s v="T06325"/>
    <s v="C4056"/>
    <x v="2"/>
    <x v="2"/>
    <d v="2026-03-21T19:26:00"/>
    <d v="2026-03-24T13:26:00"/>
    <x v="41"/>
    <x v="0"/>
    <s v="No"/>
    <n v="4"/>
    <s v="Yes"/>
    <n v="66"/>
    <s v="Yes"/>
    <x v="1"/>
    <n v="2.75"/>
    <s v="Team5"/>
    <s v="Senior"/>
    <s v="Night"/>
  </r>
  <r>
    <s v="T06326"/>
    <s v="C4561"/>
    <x v="0"/>
    <x v="2"/>
    <d v="2026-02-16T17:55:00"/>
    <d v="2026-02-19T07:55:00"/>
    <x v="27"/>
    <x v="0"/>
    <s v="No"/>
    <n v="5"/>
    <s v="Yes"/>
    <n v="61.999999999883585"/>
    <s v="Yes"/>
    <x v="0"/>
    <n v="2.5833333333284827"/>
    <s v="Team1"/>
    <s v="Junior"/>
    <s v="Morning"/>
  </r>
  <r>
    <s v="T06327"/>
    <s v="C2112"/>
    <x v="4"/>
    <x v="1"/>
    <d v="2026-02-24T17:04:00"/>
    <d v="2026-02-26T03:04:00"/>
    <x v="46"/>
    <x v="0"/>
    <s v="No"/>
    <n v="4"/>
    <s v="Yes"/>
    <n v="34.000000000116415"/>
    <s v="No"/>
    <x v="0"/>
    <n v="1.4166666666715173"/>
    <s v="Team5"/>
    <s v="Senior"/>
    <s v="Evening"/>
  </r>
  <r>
    <s v="T06328"/>
    <s v="C4101"/>
    <x v="1"/>
    <x v="0"/>
    <d v="2026-03-08T18:01:00"/>
    <d v="2026-03-09T01:01:00"/>
    <x v="26"/>
    <x v="1"/>
    <s v="Yes"/>
    <n v="4"/>
    <s v="No"/>
    <n v="6.9999999999417923"/>
    <s v="No"/>
    <x v="1"/>
    <n v="0.29166666666424135"/>
    <s v="Team5"/>
    <s v="Senior"/>
    <s v="Night"/>
  </r>
  <r>
    <s v="T06329"/>
    <s v="C3702"/>
    <x v="1"/>
    <x v="0"/>
    <d v="2026-02-23T15:28:00"/>
    <d v="2026-02-25T10:28:00"/>
    <x v="28"/>
    <x v="0"/>
    <s v="No"/>
    <n v="4"/>
    <s v="Yes"/>
    <n v="43.000000000116415"/>
    <s v="No"/>
    <x v="0"/>
    <n v="1.7916666666715173"/>
    <s v="Team3"/>
    <s v="Mid"/>
    <s v="Night"/>
  </r>
  <r>
    <s v="T06330"/>
    <s v="C2315"/>
    <x v="4"/>
    <x v="0"/>
    <d v="2026-01-24T05:10:00"/>
    <d v="2026-01-25T15:10:00"/>
    <x v="27"/>
    <x v="1"/>
    <s v="No"/>
    <n v="5"/>
    <s v="No"/>
    <n v="33.999999999941792"/>
    <s v="No"/>
    <x v="2"/>
    <n v="1.4166666666642413"/>
    <s v="Team1"/>
    <s v="Junior"/>
    <s v="Morning"/>
  </r>
  <r>
    <s v="T06331"/>
    <s v="C3816"/>
    <x v="0"/>
    <x v="1"/>
    <d v="2026-02-13T13:00:00"/>
    <d v="2026-02-14T18:00:00"/>
    <x v="15"/>
    <x v="2"/>
    <s v="Yes"/>
    <n v="3"/>
    <s v="No"/>
    <n v="29.000000000058208"/>
    <s v="No"/>
    <x v="0"/>
    <n v="1.2083333333357587"/>
    <s v="Team5"/>
    <s v="Junior"/>
    <s v="Evening"/>
  </r>
  <r>
    <s v="T06332"/>
    <s v="C4129"/>
    <x v="0"/>
    <x v="0"/>
    <d v="2026-02-08T16:50:00"/>
    <d v="2026-02-10T08:50:00"/>
    <x v="29"/>
    <x v="0"/>
    <s v="Yes"/>
    <n v="3"/>
    <s v="Yes"/>
    <n v="39.999999999941792"/>
    <s v="No"/>
    <x v="0"/>
    <n v="1.6666666666642413"/>
    <s v="Team3"/>
    <s v="Mid"/>
    <s v="Evening"/>
  </r>
  <r>
    <s v="T06333"/>
    <s v="C1611"/>
    <x v="1"/>
    <x v="0"/>
    <d v="2026-01-17T15:53:00"/>
    <d v="2026-01-18T03:53:00"/>
    <x v="37"/>
    <x v="0"/>
    <s v="No"/>
    <n v="5"/>
    <s v="Yes"/>
    <n v="12"/>
    <s v="No"/>
    <x v="2"/>
    <n v="0.5"/>
    <s v="Team5"/>
    <s v="Junior"/>
    <s v="Evening"/>
  </r>
  <r>
    <s v="T06334"/>
    <s v="C4461"/>
    <x v="4"/>
    <x v="2"/>
    <d v="2026-01-29T10:51:00"/>
    <d v="2026-01-30T03:51:00"/>
    <x v="49"/>
    <x v="1"/>
    <s v="No"/>
    <n v="4"/>
    <s v="No"/>
    <n v="17.000000000058208"/>
    <s v="No"/>
    <x v="2"/>
    <n v="0.70833333333575865"/>
    <s v="Team5"/>
    <s v="Mid"/>
    <s v="Evening"/>
  </r>
  <r>
    <s v="T06335"/>
    <s v="C1236"/>
    <x v="2"/>
    <x v="2"/>
    <d v="2026-02-05T15:14:00"/>
    <d v="2026-02-07T18:14:00"/>
    <x v="32"/>
    <x v="1"/>
    <s v="No"/>
    <n v="3"/>
    <s v="No"/>
    <n v="51"/>
    <s v="Yes"/>
    <x v="0"/>
    <n v="2.125"/>
    <s v="Team3"/>
    <s v="Mid"/>
    <s v="Evening"/>
  </r>
  <r>
    <s v="T06336"/>
    <s v="C3632"/>
    <x v="4"/>
    <x v="0"/>
    <d v="2026-01-23T19:36:00"/>
    <d v="2026-01-24T02:36:00"/>
    <x v="2"/>
    <x v="0"/>
    <s v="Yes"/>
    <n v="2"/>
    <s v="Yes"/>
    <n v="6.9999999999417923"/>
    <s v="No"/>
    <x v="2"/>
    <n v="0.29166666666424135"/>
    <s v="Team3"/>
    <s v="Senior"/>
    <s v="Evening"/>
  </r>
  <r>
    <s v="T06337"/>
    <s v="C4626"/>
    <x v="2"/>
    <x v="0"/>
    <d v="2026-02-02T07:58:00"/>
    <d v="2026-02-03T00:58:00"/>
    <x v="14"/>
    <x v="0"/>
    <s v="No"/>
    <n v="4"/>
    <s v="Yes"/>
    <n v="17.000000000058208"/>
    <s v="No"/>
    <x v="0"/>
    <n v="0.70833333333575865"/>
    <s v="Team4"/>
    <s v="Senior"/>
    <s v="Night"/>
  </r>
  <r>
    <s v="T06338"/>
    <s v="C1125"/>
    <x v="1"/>
    <x v="0"/>
    <d v="2026-01-02T16:12:00"/>
    <d v="2026-01-03T08:12:00"/>
    <x v="25"/>
    <x v="0"/>
    <s v="No"/>
    <n v="5"/>
    <s v="Yes"/>
    <n v="15.999999999941792"/>
    <s v="No"/>
    <x v="2"/>
    <n v="0.66666666666424135"/>
    <s v="Team4"/>
    <s v="Junior"/>
    <s v="Night"/>
  </r>
  <r>
    <s v="T06339"/>
    <s v="C3963"/>
    <x v="2"/>
    <x v="1"/>
    <d v="2026-01-22T11:36:00"/>
    <d v="2026-01-24T06:36:00"/>
    <x v="31"/>
    <x v="0"/>
    <s v="Yes"/>
    <n v="2"/>
    <s v="Yes"/>
    <n v="43.000000000116415"/>
    <s v="No"/>
    <x v="2"/>
    <n v="1.7916666666715173"/>
    <s v="Team4"/>
    <s v="Senior"/>
    <s v="Evening"/>
  </r>
  <r>
    <s v="T06340"/>
    <s v="C3547"/>
    <x v="1"/>
    <x v="2"/>
    <d v="2026-01-10T20:24:00"/>
    <d v="2026-01-11T16:24:00"/>
    <x v="4"/>
    <x v="0"/>
    <s v="Yes"/>
    <n v="1"/>
    <s v="Yes"/>
    <n v="20.000000000058208"/>
    <s v="No"/>
    <x v="2"/>
    <n v="0.83333333333575865"/>
    <s v="Team5"/>
    <s v="Senior"/>
    <s v="Evening"/>
  </r>
  <r>
    <s v="T06341"/>
    <s v="C3404"/>
    <x v="4"/>
    <x v="0"/>
    <d v="2026-03-05T19:44:00"/>
    <d v="2026-03-06T03:44:00"/>
    <x v="42"/>
    <x v="0"/>
    <s v="No"/>
    <n v="4"/>
    <s v="Yes"/>
    <n v="7.9999999998835847"/>
    <s v="No"/>
    <x v="1"/>
    <n v="0.33333333332848269"/>
    <s v="Team1"/>
    <s v="Senior"/>
    <s v="Evening"/>
  </r>
  <r>
    <s v="T06342"/>
    <s v="C4213"/>
    <x v="3"/>
    <x v="0"/>
    <d v="2026-01-13T12:05:00"/>
    <d v="2026-01-15T11:05:00"/>
    <x v="33"/>
    <x v="0"/>
    <s v="No"/>
    <n v="3"/>
    <s v="Yes"/>
    <n v="47.000000000058208"/>
    <s v="No"/>
    <x v="2"/>
    <n v="1.9583333333357587"/>
    <s v="Team5"/>
    <s v="Junior"/>
    <s v="Night"/>
  </r>
  <r>
    <s v="T06343"/>
    <s v="C3847"/>
    <x v="4"/>
    <x v="0"/>
    <d v="2026-02-09T21:54:00"/>
    <d v="2026-02-10T01:54:00"/>
    <x v="9"/>
    <x v="2"/>
    <s v="No"/>
    <n v="5"/>
    <s v="No"/>
    <n v="4.0000000001164153"/>
    <s v="No"/>
    <x v="0"/>
    <n v="0.16666666667151731"/>
    <s v="Team1"/>
    <s v="Junior"/>
    <s v="Night"/>
  </r>
  <r>
    <s v="T06344"/>
    <s v="C2136"/>
    <x v="3"/>
    <x v="1"/>
    <d v="2026-02-06T10:11:00"/>
    <d v="2026-02-08T05:11:00"/>
    <x v="9"/>
    <x v="0"/>
    <s v="No"/>
    <n v="4"/>
    <s v="Yes"/>
    <n v="42.999999999941792"/>
    <s v="No"/>
    <x v="0"/>
    <n v="1.7916666666642413"/>
    <s v="Team1"/>
    <s v="Junior"/>
    <s v="Night"/>
  </r>
  <r>
    <s v="T06345"/>
    <s v="C4982"/>
    <x v="4"/>
    <x v="1"/>
    <d v="2026-01-15T03:24:00"/>
    <d v="2026-01-17T18:24:00"/>
    <x v="48"/>
    <x v="0"/>
    <s v="No"/>
    <n v="4"/>
    <s v="Yes"/>
    <n v="63"/>
    <s v="Yes"/>
    <x v="2"/>
    <n v="2.625"/>
    <s v="Team1"/>
    <s v="Mid"/>
    <s v="Morning"/>
  </r>
  <r>
    <s v="T06346"/>
    <s v="C1702"/>
    <x v="0"/>
    <x v="0"/>
    <d v="2026-02-21T19:12:00"/>
    <d v="2026-02-22T02:12:00"/>
    <x v="31"/>
    <x v="2"/>
    <s v="No"/>
    <n v="4"/>
    <s v="No"/>
    <n v="6.9999999999417923"/>
    <s v="No"/>
    <x v="0"/>
    <n v="0.29166666666424135"/>
    <s v="Team4"/>
    <s v="Senior"/>
    <s v="Evening"/>
  </r>
  <r>
    <s v="T06347"/>
    <s v="C1778"/>
    <x v="0"/>
    <x v="1"/>
    <d v="2026-01-06T11:01:00"/>
    <d v="2026-01-09T05:01:00"/>
    <x v="27"/>
    <x v="0"/>
    <s v="No"/>
    <n v="3"/>
    <s v="Yes"/>
    <n v="66"/>
    <s v="Yes"/>
    <x v="2"/>
    <n v="2.75"/>
    <s v="Team1"/>
    <s v="Junior"/>
    <s v="Morning"/>
  </r>
  <r>
    <s v="T06348"/>
    <s v="C5000"/>
    <x v="1"/>
    <x v="2"/>
    <d v="2026-02-09T05:36:00"/>
    <d v="2026-02-12T14:36:00"/>
    <x v="11"/>
    <x v="0"/>
    <s v="No"/>
    <n v="4"/>
    <s v="Yes"/>
    <n v="81"/>
    <s v="Yes"/>
    <x v="0"/>
    <n v="3.375"/>
    <s v="Team3"/>
    <s v="Senior"/>
    <s v="Night"/>
  </r>
  <r>
    <s v="T06349"/>
    <s v="C1050"/>
    <x v="1"/>
    <x v="0"/>
    <d v="2026-02-24T07:02:00"/>
    <d v="2026-02-25T22:02:00"/>
    <x v="43"/>
    <x v="1"/>
    <s v="No"/>
    <n v="3"/>
    <s v="No"/>
    <n v="39"/>
    <s v="No"/>
    <x v="0"/>
    <n v="1.625"/>
    <s v="Team1"/>
    <s v="Mid"/>
    <s v="Morning"/>
  </r>
  <r>
    <s v="T06350"/>
    <s v="C0296"/>
    <x v="4"/>
    <x v="0"/>
    <d v="2026-03-09T13:58:00"/>
    <d v="2026-03-09T21:58:00"/>
    <x v="37"/>
    <x v="0"/>
    <s v="No"/>
    <n v="5"/>
    <s v="Yes"/>
    <n v="8.0000000000582077"/>
    <s v="No"/>
    <x v="1"/>
    <n v="0.33333333333575865"/>
    <s v="Team5"/>
    <s v="Junior"/>
    <s v="Evening"/>
  </r>
  <r>
    <s v="T06351"/>
    <s v="C3129"/>
    <x v="2"/>
    <x v="1"/>
    <d v="2026-01-12T08:31:00"/>
    <d v="2026-01-12T18:31:00"/>
    <x v="28"/>
    <x v="2"/>
    <s v="No"/>
    <n v="5"/>
    <s v="No"/>
    <n v="9.9999999999417923"/>
    <s v="No"/>
    <x v="2"/>
    <n v="0.41666666666424135"/>
    <s v="Team3"/>
    <s v="Mid"/>
    <s v="Night"/>
  </r>
  <r>
    <s v="T06352"/>
    <s v="C3885"/>
    <x v="3"/>
    <x v="1"/>
    <d v="2026-01-21T21:32:00"/>
    <d v="2026-01-24T02:32:00"/>
    <x v="4"/>
    <x v="2"/>
    <s v="No"/>
    <n v="2"/>
    <s v="No"/>
    <n v="53.000000000058208"/>
    <s v="Yes"/>
    <x v="2"/>
    <n v="2.2083333333357587"/>
    <s v="Team5"/>
    <s v="Senior"/>
    <s v="Evening"/>
  </r>
  <r>
    <s v="T06353"/>
    <s v="C0492"/>
    <x v="1"/>
    <x v="0"/>
    <d v="2026-03-23T20:54:00"/>
    <d v="2026-03-24T15:54:00"/>
    <x v="17"/>
    <x v="0"/>
    <s v="No"/>
    <n v="4"/>
    <s v="Yes"/>
    <n v="18.999999999941792"/>
    <s v="No"/>
    <x v="1"/>
    <n v="0.79166666666424135"/>
    <s v="Team2"/>
    <s v="Junior"/>
    <s v="Night"/>
  </r>
  <r>
    <s v="T06354"/>
    <s v="C4886"/>
    <x v="4"/>
    <x v="0"/>
    <d v="2026-02-08T13:02:00"/>
    <d v="2026-02-09T02:02:00"/>
    <x v="4"/>
    <x v="0"/>
    <s v="No"/>
    <n v="4"/>
    <s v="Yes"/>
    <n v="12.999999999941792"/>
    <s v="No"/>
    <x v="0"/>
    <n v="0.54166666666424135"/>
    <s v="Team5"/>
    <s v="Senior"/>
    <s v="Evening"/>
  </r>
  <r>
    <s v="T06355"/>
    <s v="C1815"/>
    <x v="1"/>
    <x v="2"/>
    <d v="2026-01-29T05:45:00"/>
    <d v="2026-01-30T03:45:00"/>
    <x v="14"/>
    <x v="0"/>
    <s v="No"/>
    <n v="3"/>
    <s v="Yes"/>
    <n v="21.999999999941792"/>
    <s v="No"/>
    <x v="2"/>
    <n v="0.91666666666424135"/>
    <s v="Team4"/>
    <s v="Senior"/>
    <s v="Night"/>
  </r>
  <r>
    <s v="T06356"/>
    <s v="C2296"/>
    <x v="2"/>
    <x v="1"/>
    <d v="2026-01-05T08:28:00"/>
    <d v="2026-01-06T04:28:00"/>
    <x v="12"/>
    <x v="0"/>
    <s v="No"/>
    <n v="4"/>
    <s v="Yes"/>
    <n v="20.000000000058208"/>
    <s v="No"/>
    <x v="2"/>
    <n v="0.83333333333575865"/>
    <s v="Team1"/>
    <s v="Junior"/>
    <s v="Morning"/>
  </r>
  <r>
    <s v="T06357"/>
    <s v="C3908"/>
    <x v="4"/>
    <x v="0"/>
    <d v="2026-03-16T10:45:00"/>
    <d v="2026-03-17T02:45:00"/>
    <x v="5"/>
    <x v="0"/>
    <s v="Yes"/>
    <n v="2"/>
    <s v="Yes"/>
    <n v="16.000000000116415"/>
    <s v="No"/>
    <x v="1"/>
    <n v="0.66666666667151731"/>
    <s v="Team1"/>
    <s v="Senior"/>
    <s v="Evening"/>
  </r>
  <r>
    <s v="T06358"/>
    <s v="C2573"/>
    <x v="0"/>
    <x v="1"/>
    <d v="2026-02-16T08:39:00"/>
    <d v="2026-02-18T14:39:00"/>
    <x v="32"/>
    <x v="0"/>
    <s v="No"/>
    <n v="5"/>
    <s v="Yes"/>
    <n v="54"/>
    <s v="Yes"/>
    <x v="0"/>
    <n v="2.25"/>
    <s v="Team3"/>
    <s v="Mid"/>
    <s v="Evening"/>
  </r>
  <r>
    <s v="T06359"/>
    <s v="C2243"/>
    <x v="3"/>
    <x v="0"/>
    <d v="2026-03-19T22:05:00"/>
    <d v="2026-03-21T12:05:00"/>
    <x v="48"/>
    <x v="0"/>
    <s v="No"/>
    <n v="4"/>
    <s v="Yes"/>
    <n v="37.999999999883585"/>
    <s v="No"/>
    <x v="1"/>
    <n v="1.5833333333284827"/>
    <s v="Team1"/>
    <s v="Mid"/>
    <s v="Morning"/>
  </r>
  <r>
    <s v="T06360"/>
    <s v="C4097"/>
    <x v="0"/>
    <x v="1"/>
    <d v="2026-01-21T19:48:00"/>
    <d v="2026-01-22T21:48:00"/>
    <x v="11"/>
    <x v="0"/>
    <s v="No"/>
    <n v="4"/>
    <s v="Yes"/>
    <n v="26.000000000058208"/>
    <s v="No"/>
    <x v="2"/>
    <n v="1.0833333333357587"/>
    <s v="Team3"/>
    <s v="Senior"/>
    <s v="Night"/>
  </r>
  <r>
    <s v="T06361"/>
    <s v="C1397"/>
    <x v="4"/>
    <x v="1"/>
    <d v="2026-03-26T09:04:00"/>
    <d v="2026-03-26T17:04:00"/>
    <x v="26"/>
    <x v="0"/>
    <s v="No"/>
    <n v="4"/>
    <s v="Yes"/>
    <n v="7.9999999998835847"/>
    <s v="No"/>
    <x v="1"/>
    <n v="0.33333333332848269"/>
    <s v="Team5"/>
    <s v="Senior"/>
    <s v="Night"/>
  </r>
  <r>
    <s v="T06362"/>
    <s v="C1432"/>
    <x v="0"/>
    <x v="1"/>
    <d v="2026-03-06T14:32:00"/>
    <d v="2026-03-06T21:32:00"/>
    <x v="0"/>
    <x v="0"/>
    <s v="No"/>
    <n v="3"/>
    <s v="Yes"/>
    <n v="6.9999999999417923"/>
    <s v="No"/>
    <x v="1"/>
    <n v="0.29166666666424135"/>
    <s v="Team1"/>
    <s v="Senior"/>
    <s v="Morning"/>
  </r>
  <r>
    <s v="T06363"/>
    <s v="C4690"/>
    <x v="3"/>
    <x v="1"/>
    <d v="2026-02-11T20:13:00"/>
    <d v="2026-02-12T05:13:00"/>
    <x v="23"/>
    <x v="0"/>
    <s v="No"/>
    <n v="5"/>
    <s v="Yes"/>
    <n v="9"/>
    <s v="No"/>
    <x v="0"/>
    <n v="0.375"/>
    <s v="Team1"/>
    <s v="Junior"/>
    <s v="Morning"/>
  </r>
  <r>
    <s v="T06364"/>
    <s v="C1235"/>
    <x v="4"/>
    <x v="1"/>
    <d v="2026-02-05T19:55:00"/>
    <d v="2026-02-06T20:55:00"/>
    <x v="40"/>
    <x v="0"/>
    <s v="No"/>
    <n v="3"/>
    <s v="Yes"/>
    <n v="25.000000000116415"/>
    <s v="No"/>
    <x v="0"/>
    <n v="1.0416666666715173"/>
    <s v="Team4"/>
    <s v="Senior"/>
    <s v="Morning"/>
  </r>
  <r>
    <s v="T06365"/>
    <s v="C3457"/>
    <x v="4"/>
    <x v="1"/>
    <d v="2026-03-22T15:18:00"/>
    <d v="2026-03-23T00:18:00"/>
    <x v="0"/>
    <x v="2"/>
    <s v="No"/>
    <n v="4"/>
    <s v="No"/>
    <n v="9"/>
    <s v="No"/>
    <x v="1"/>
    <n v="0.375"/>
    <s v="Team1"/>
    <s v="Senior"/>
    <s v="Morning"/>
  </r>
  <r>
    <s v="T06366"/>
    <s v="C3359"/>
    <x v="4"/>
    <x v="0"/>
    <d v="2026-01-24T21:51:00"/>
    <d v="2026-01-25T01:51:00"/>
    <x v="28"/>
    <x v="0"/>
    <s v="No"/>
    <n v="4"/>
    <s v="Yes"/>
    <n v="3.9999999999417923"/>
    <s v="No"/>
    <x v="2"/>
    <n v="0.16666666666424135"/>
    <s v="Team3"/>
    <s v="Mid"/>
    <s v="Night"/>
  </r>
  <r>
    <s v="T06367"/>
    <s v="C3793"/>
    <x v="4"/>
    <x v="0"/>
    <d v="2026-02-18T02:17:00"/>
    <d v="2026-02-19T04:17:00"/>
    <x v="12"/>
    <x v="0"/>
    <s v="No"/>
    <n v="3"/>
    <s v="Yes"/>
    <n v="26.000000000058208"/>
    <s v="No"/>
    <x v="0"/>
    <n v="1.0833333333357587"/>
    <s v="Team1"/>
    <s v="Junior"/>
    <s v="Morning"/>
  </r>
  <r>
    <s v="T06368"/>
    <s v="C4178"/>
    <x v="3"/>
    <x v="1"/>
    <d v="2026-01-31T23:47:00"/>
    <d v="2026-02-03T22:47:00"/>
    <x v="7"/>
    <x v="0"/>
    <s v="Yes"/>
    <n v="4"/>
    <s v="Yes"/>
    <n v="71.000000000058208"/>
    <s v="Yes"/>
    <x v="2"/>
    <n v="2.9583333333357587"/>
    <s v="Team2"/>
    <s v="Junior"/>
    <s v="Night"/>
  </r>
  <r>
    <s v="T06369"/>
    <s v="C4173"/>
    <x v="3"/>
    <x v="2"/>
    <d v="2026-03-27T05:27:00"/>
    <d v="2026-03-30T10:27:00"/>
    <x v="45"/>
    <x v="0"/>
    <s v="No"/>
    <n v="4"/>
    <s v="Yes"/>
    <n v="77.000000000058208"/>
    <s v="Yes"/>
    <x v="1"/>
    <n v="3.2083333333357587"/>
    <s v="Team4"/>
    <s v="Mid"/>
    <s v="Morning"/>
  </r>
  <r>
    <s v="T06370"/>
    <s v="C0348"/>
    <x v="0"/>
    <x v="0"/>
    <d v="2026-03-06T01:49:00"/>
    <d v="2026-03-06T21:49:00"/>
    <x v="6"/>
    <x v="0"/>
    <s v="No"/>
    <n v="5"/>
    <s v="Yes"/>
    <n v="20.000000000058208"/>
    <s v="No"/>
    <x v="1"/>
    <n v="0.83333333333575865"/>
    <s v="Team3"/>
    <s v="Mid"/>
    <s v="Night"/>
  </r>
  <r>
    <s v="T06371"/>
    <s v="C1002"/>
    <x v="0"/>
    <x v="2"/>
    <d v="2026-01-03T20:17:00"/>
    <d v="2026-01-05T09:17:00"/>
    <x v="19"/>
    <x v="0"/>
    <s v="No"/>
    <n v="4"/>
    <s v="Yes"/>
    <n v="37.000000000116415"/>
    <s v="No"/>
    <x v="2"/>
    <n v="1.5416666666715173"/>
    <s v="Team5"/>
    <s v="Mid"/>
    <s v="Night"/>
  </r>
  <r>
    <s v="T06372"/>
    <s v="C2834"/>
    <x v="4"/>
    <x v="2"/>
    <d v="2026-03-12T01:10:00"/>
    <d v="2026-03-12T20:10:00"/>
    <x v="16"/>
    <x v="0"/>
    <s v="No"/>
    <n v="4"/>
    <s v="Yes"/>
    <n v="19.000000000116415"/>
    <s v="No"/>
    <x v="1"/>
    <n v="0.79166666667151731"/>
    <s v="Team3"/>
    <s v="Junior"/>
    <s v="Evening"/>
  </r>
  <r>
    <s v="T06373"/>
    <s v="C0471"/>
    <x v="0"/>
    <x v="0"/>
    <d v="2026-02-25T17:13:00"/>
    <d v="2026-02-25T22:13:00"/>
    <x v="10"/>
    <x v="1"/>
    <s v="No"/>
    <n v="4"/>
    <s v="No"/>
    <n v="4.9999999998835847"/>
    <s v="No"/>
    <x v="0"/>
    <n v="0.20833333332848269"/>
    <s v="Team1"/>
    <s v="Senior"/>
    <s v="Night"/>
  </r>
  <r>
    <s v="T06374"/>
    <s v="C2193"/>
    <x v="0"/>
    <x v="1"/>
    <d v="2026-02-28T18:20:00"/>
    <d v="2026-03-02T13:20:00"/>
    <x v="40"/>
    <x v="0"/>
    <s v="No"/>
    <n v="5"/>
    <s v="Yes"/>
    <n v="42.999999999941792"/>
    <s v="No"/>
    <x v="0"/>
    <n v="1.7916666666642413"/>
    <s v="Team4"/>
    <s v="Senior"/>
    <s v="Morning"/>
  </r>
  <r>
    <s v="T06375"/>
    <s v="C2769"/>
    <x v="3"/>
    <x v="1"/>
    <d v="2026-02-19T22:49:00"/>
    <d v="2026-02-22T01:49:00"/>
    <x v="20"/>
    <x v="0"/>
    <s v="No"/>
    <n v="4"/>
    <s v="Yes"/>
    <n v="51"/>
    <s v="Yes"/>
    <x v="0"/>
    <n v="2.125"/>
    <s v="Team4"/>
    <s v="Junior"/>
    <s v="Evening"/>
  </r>
  <r>
    <s v="T06376"/>
    <s v="C1518"/>
    <x v="4"/>
    <x v="2"/>
    <d v="2026-01-13T03:57:00"/>
    <d v="2026-01-16T12:57:00"/>
    <x v="46"/>
    <x v="0"/>
    <s v="No"/>
    <n v="2"/>
    <s v="Yes"/>
    <n v="81"/>
    <s v="Yes"/>
    <x v="2"/>
    <n v="3.375"/>
    <s v="Team5"/>
    <s v="Senior"/>
    <s v="Evening"/>
  </r>
  <r>
    <s v="T06377"/>
    <s v="C3859"/>
    <x v="2"/>
    <x v="0"/>
    <d v="2026-03-16T19:57:00"/>
    <d v="2026-03-17T05:57:00"/>
    <x v="37"/>
    <x v="0"/>
    <s v="No"/>
    <n v="3"/>
    <s v="Yes"/>
    <n v="9.9999999999417923"/>
    <s v="No"/>
    <x v="1"/>
    <n v="0.41666666666424135"/>
    <s v="Team5"/>
    <s v="Junior"/>
    <s v="Evening"/>
  </r>
  <r>
    <s v="T06378"/>
    <s v="C2357"/>
    <x v="0"/>
    <x v="2"/>
    <d v="2026-01-20T11:51:00"/>
    <d v="2026-01-23T14:51:00"/>
    <x v="26"/>
    <x v="0"/>
    <s v="No"/>
    <n v="5"/>
    <s v="Yes"/>
    <n v="75"/>
    <s v="Yes"/>
    <x v="2"/>
    <n v="3.125"/>
    <s v="Team5"/>
    <s v="Senior"/>
    <s v="Night"/>
  </r>
  <r>
    <s v="T06379"/>
    <s v="C0165"/>
    <x v="4"/>
    <x v="2"/>
    <d v="2026-03-25T00:12:00"/>
    <d v="2026-03-28T12:12:00"/>
    <x v="43"/>
    <x v="0"/>
    <s v="No"/>
    <n v="4"/>
    <s v="Yes"/>
    <n v="84"/>
    <s v="Yes"/>
    <x v="1"/>
    <n v="3.5"/>
    <s v="Team1"/>
    <s v="Mid"/>
    <s v="Morning"/>
  </r>
  <r>
    <s v="T06380"/>
    <s v="C3326"/>
    <x v="2"/>
    <x v="0"/>
    <d v="2026-02-28T21:46:00"/>
    <d v="2026-03-02T06:46:00"/>
    <x v="26"/>
    <x v="0"/>
    <s v="No"/>
    <n v="4"/>
    <s v="Yes"/>
    <n v="33"/>
    <s v="No"/>
    <x v="0"/>
    <n v="1.375"/>
    <s v="Team5"/>
    <s v="Senior"/>
    <s v="Night"/>
  </r>
  <r>
    <s v="T06381"/>
    <s v="C1577"/>
    <x v="0"/>
    <x v="1"/>
    <d v="2026-01-07T01:07:00"/>
    <d v="2026-01-08T09:07:00"/>
    <x v="19"/>
    <x v="0"/>
    <s v="No"/>
    <n v="4"/>
    <s v="Yes"/>
    <n v="32.000000000058208"/>
    <s v="No"/>
    <x v="2"/>
    <n v="1.3333333333357587"/>
    <s v="Team5"/>
    <s v="Mid"/>
    <s v="Night"/>
  </r>
  <r>
    <s v="T06382"/>
    <s v="C2900"/>
    <x v="3"/>
    <x v="1"/>
    <d v="2026-03-27T11:15:00"/>
    <d v="2026-03-29T10:15:00"/>
    <x v="41"/>
    <x v="0"/>
    <s v="No"/>
    <n v="5"/>
    <s v="Yes"/>
    <n v="47.000000000058208"/>
    <s v="No"/>
    <x v="1"/>
    <n v="1.9583333333357587"/>
    <s v="Team5"/>
    <s v="Senior"/>
    <s v="Night"/>
  </r>
  <r>
    <s v="T06383"/>
    <s v="C2424"/>
    <x v="4"/>
    <x v="2"/>
    <d v="2026-03-21T03:56:00"/>
    <d v="2026-03-24T20:56:00"/>
    <x v="4"/>
    <x v="1"/>
    <s v="No"/>
    <n v="3"/>
    <s v="No"/>
    <n v="88.999999999883585"/>
    <s v="Yes"/>
    <x v="1"/>
    <n v="3.7083333333284827"/>
    <s v="Team5"/>
    <s v="Senior"/>
    <s v="Evening"/>
  </r>
  <r>
    <s v="T06384"/>
    <s v="C2427"/>
    <x v="0"/>
    <x v="2"/>
    <d v="2026-03-23T12:34:00"/>
    <d v="2026-03-24T10:34:00"/>
    <x v="0"/>
    <x v="0"/>
    <s v="No"/>
    <n v="4"/>
    <s v="Yes"/>
    <n v="22.000000000116415"/>
    <s v="No"/>
    <x v="1"/>
    <n v="0.91666666667151731"/>
    <s v="Team1"/>
    <s v="Senior"/>
    <s v="Morning"/>
  </r>
  <r>
    <s v="T06385"/>
    <s v="C2262"/>
    <x v="4"/>
    <x v="0"/>
    <d v="2026-03-04T09:02:00"/>
    <d v="2026-03-05T07:02:00"/>
    <x v="42"/>
    <x v="0"/>
    <s v="No"/>
    <n v="4"/>
    <s v="Yes"/>
    <n v="22.000000000116415"/>
    <s v="No"/>
    <x v="1"/>
    <n v="0.91666666667151731"/>
    <s v="Team1"/>
    <s v="Senior"/>
    <s v="Evening"/>
  </r>
  <r>
    <s v="T06386"/>
    <s v="C2102"/>
    <x v="0"/>
    <x v="2"/>
    <d v="2026-02-23T08:28:00"/>
    <d v="2026-02-24T19:28:00"/>
    <x v="28"/>
    <x v="0"/>
    <s v="No"/>
    <n v="5"/>
    <s v="Yes"/>
    <n v="35.000000000058208"/>
    <s v="No"/>
    <x v="0"/>
    <n v="1.4583333333357587"/>
    <s v="Team3"/>
    <s v="Mid"/>
    <s v="Night"/>
  </r>
  <r>
    <s v="T06387"/>
    <s v="C1164"/>
    <x v="0"/>
    <x v="0"/>
    <d v="2026-01-08T06:43:00"/>
    <d v="2026-01-09T05:43:00"/>
    <x v="18"/>
    <x v="2"/>
    <s v="Yes"/>
    <n v="2"/>
    <s v="No"/>
    <n v="22.999999999883585"/>
    <s v="No"/>
    <x v="2"/>
    <n v="0.95833333332848269"/>
    <s v="Team1"/>
    <s v="Mid"/>
    <s v="Morning"/>
  </r>
  <r>
    <s v="T06388"/>
    <s v="C0529"/>
    <x v="1"/>
    <x v="1"/>
    <d v="2026-03-13T07:07:00"/>
    <d v="2026-03-13T23:07:00"/>
    <x v="29"/>
    <x v="0"/>
    <s v="No"/>
    <n v="3"/>
    <s v="Yes"/>
    <n v="15.999999999941792"/>
    <s v="No"/>
    <x v="1"/>
    <n v="0.66666666666424135"/>
    <s v="Team3"/>
    <s v="Mid"/>
    <s v="Evening"/>
  </r>
  <r>
    <s v="T06389"/>
    <s v="C4758"/>
    <x v="3"/>
    <x v="2"/>
    <d v="2026-03-22T20:46:00"/>
    <d v="2026-03-25T13:46:00"/>
    <x v="22"/>
    <x v="0"/>
    <s v="No"/>
    <n v="4"/>
    <s v="Yes"/>
    <n v="65.000000000058208"/>
    <s v="Yes"/>
    <x v="1"/>
    <n v="2.7083333333357587"/>
    <s v="Team4"/>
    <s v="Junior"/>
    <s v="Morning"/>
  </r>
  <r>
    <s v="T06390"/>
    <s v="C3117"/>
    <x v="3"/>
    <x v="2"/>
    <d v="2026-01-19T08:07:00"/>
    <d v="2026-01-20T18:07:00"/>
    <x v="22"/>
    <x v="1"/>
    <s v="No"/>
    <n v="4"/>
    <s v="No"/>
    <n v="34.000000000116415"/>
    <s v="No"/>
    <x v="2"/>
    <n v="1.4166666666715173"/>
    <s v="Team4"/>
    <s v="Junior"/>
    <s v="Morning"/>
  </r>
  <r>
    <s v="T06391"/>
    <s v="C3658"/>
    <x v="4"/>
    <x v="0"/>
    <d v="2026-01-17T04:34:00"/>
    <d v="2026-01-17T18:34:00"/>
    <x v="28"/>
    <x v="0"/>
    <s v="No"/>
    <n v="3"/>
    <s v="Yes"/>
    <n v="13.999999999883585"/>
    <s v="No"/>
    <x v="2"/>
    <n v="0.58333333332848269"/>
    <s v="Team3"/>
    <s v="Mid"/>
    <s v="Night"/>
  </r>
  <r>
    <s v="T06392"/>
    <s v="C2154"/>
    <x v="2"/>
    <x v="1"/>
    <d v="2026-01-15T15:11:00"/>
    <d v="2026-01-17T12:11:00"/>
    <x v="42"/>
    <x v="0"/>
    <s v="No"/>
    <n v="4"/>
    <s v="Yes"/>
    <n v="45"/>
    <s v="No"/>
    <x v="2"/>
    <n v="1.875"/>
    <s v="Team1"/>
    <s v="Senior"/>
    <s v="Evening"/>
  </r>
  <r>
    <s v="T06393"/>
    <s v="C3716"/>
    <x v="1"/>
    <x v="0"/>
    <d v="2026-01-10T08:04:00"/>
    <d v="2026-01-11T13:04:00"/>
    <x v="42"/>
    <x v="0"/>
    <s v="No"/>
    <n v="4"/>
    <s v="Yes"/>
    <n v="29.000000000058208"/>
    <s v="No"/>
    <x v="2"/>
    <n v="1.2083333333357587"/>
    <s v="Team1"/>
    <s v="Senior"/>
    <s v="Evening"/>
  </r>
  <r>
    <s v="T06394"/>
    <s v="C0663"/>
    <x v="0"/>
    <x v="0"/>
    <d v="2026-03-30T21:06:00"/>
    <d v="2026-03-31T21:06:00"/>
    <x v="18"/>
    <x v="0"/>
    <s v="No"/>
    <n v="4"/>
    <s v="Yes"/>
    <n v="24"/>
    <s v="No"/>
    <x v="1"/>
    <n v="1"/>
    <s v="Team1"/>
    <s v="Mid"/>
    <s v="Morning"/>
  </r>
  <r>
    <s v="T06395"/>
    <s v="C0992"/>
    <x v="0"/>
    <x v="0"/>
    <d v="2026-02-23T10:57:00"/>
    <d v="2026-02-23T17:57:00"/>
    <x v="20"/>
    <x v="0"/>
    <s v="No"/>
    <n v="4"/>
    <s v="Yes"/>
    <n v="6.9999999999417923"/>
    <s v="No"/>
    <x v="0"/>
    <n v="0.29166666666424135"/>
    <s v="Team4"/>
    <s v="Junior"/>
    <s v="Evening"/>
  </r>
  <r>
    <s v="T06396"/>
    <s v="C0375"/>
    <x v="4"/>
    <x v="1"/>
    <d v="2026-02-12T19:07:00"/>
    <d v="2026-02-15T03:07:00"/>
    <x v="18"/>
    <x v="0"/>
    <s v="No"/>
    <n v="4"/>
    <s v="Yes"/>
    <n v="56.000000000058208"/>
    <s v="Yes"/>
    <x v="0"/>
    <n v="2.3333333333357587"/>
    <s v="Team1"/>
    <s v="Mid"/>
    <s v="Morning"/>
  </r>
  <r>
    <s v="T06397"/>
    <s v="C0014"/>
    <x v="3"/>
    <x v="0"/>
    <d v="2026-01-30T19:40:00"/>
    <d v="2026-01-31T16:40:00"/>
    <x v="20"/>
    <x v="0"/>
    <s v="No"/>
    <n v="5"/>
    <s v="Yes"/>
    <n v="21"/>
    <s v="No"/>
    <x v="2"/>
    <n v="0.875"/>
    <s v="Team4"/>
    <s v="Junior"/>
    <s v="Evening"/>
  </r>
  <r>
    <s v="T06398"/>
    <s v="C4385"/>
    <x v="1"/>
    <x v="1"/>
    <d v="2026-03-25T14:34:00"/>
    <d v="2026-03-26T04:34:00"/>
    <x v="28"/>
    <x v="0"/>
    <s v="No"/>
    <n v="4"/>
    <s v="Yes"/>
    <n v="14.000000000058208"/>
    <s v="No"/>
    <x v="1"/>
    <n v="0.58333333333575865"/>
    <s v="Team3"/>
    <s v="Mid"/>
    <s v="Night"/>
  </r>
  <r>
    <s v="T06399"/>
    <s v="C3329"/>
    <x v="1"/>
    <x v="0"/>
    <d v="2026-02-27T00:58:00"/>
    <d v="2026-02-27T13:58:00"/>
    <x v="28"/>
    <x v="0"/>
    <s v="No"/>
    <n v="4"/>
    <s v="Yes"/>
    <n v="12.999999999941792"/>
    <s v="No"/>
    <x v="0"/>
    <n v="0.54166666666424135"/>
    <s v="Team3"/>
    <s v="Mid"/>
    <s v="Night"/>
  </r>
  <r>
    <s v="T06400"/>
    <s v="C4211"/>
    <x v="1"/>
    <x v="1"/>
    <d v="2026-01-29T01:06:00"/>
    <d v="2026-01-30T15:06:00"/>
    <x v="36"/>
    <x v="0"/>
    <s v="No"/>
    <n v="4"/>
    <s v="Yes"/>
    <n v="38.000000000058208"/>
    <s v="No"/>
    <x v="2"/>
    <n v="1.5833333333357587"/>
    <s v="Team1"/>
    <s v="Junior"/>
    <s v="Morning"/>
  </r>
  <r>
    <s v="T06401"/>
    <s v="C1706"/>
    <x v="4"/>
    <x v="1"/>
    <d v="2026-01-20T09:29:00"/>
    <d v="2026-01-21T09:29:00"/>
    <x v="34"/>
    <x v="1"/>
    <s v="No"/>
    <n v="4"/>
    <s v="No"/>
    <n v="24"/>
    <s v="No"/>
    <x v="2"/>
    <n v="1"/>
    <s v="Team3"/>
    <s v="Senior"/>
    <s v="Night"/>
  </r>
  <r>
    <s v="T06402"/>
    <s v="C4381"/>
    <x v="2"/>
    <x v="0"/>
    <d v="2026-02-13T20:54:00"/>
    <d v="2026-02-15T11:54:00"/>
    <x v="6"/>
    <x v="0"/>
    <s v="No"/>
    <n v="3"/>
    <s v="Yes"/>
    <n v="39"/>
    <s v="No"/>
    <x v="0"/>
    <n v="1.625"/>
    <s v="Team3"/>
    <s v="Mid"/>
    <s v="Night"/>
  </r>
  <r>
    <s v="T06403"/>
    <s v="C2547"/>
    <x v="2"/>
    <x v="1"/>
    <d v="2026-03-27T02:13:00"/>
    <d v="2026-03-28T13:13:00"/>
    <x v="23"/>
    <x v="0"/>
    <s v="No"/>
    <n v="3"/>
    <s v="Yes"/>
    <n v="34.999999999883585"/>
    <s v="No"/>
    <x v="1"/>
    <n v="1.4583333333284827"/>
    <s v="Team1"/>
    <s v="Junior"/>
    <s v="Morning"/>
  </r>
  <r>
    <s v="T06404"/>
    <s v="C0141"/>
    <x v="0"/>
    <x v="0"/>
    <d v="2026-01-10T11:40:00"/>
    <d v="2026-01-11T19:40:00"/>
    <x v="6"/>
    <x v="0"/>
    <s v="Yes"/>
    <n v="3"/>
    <s v="Yes"/>
    <n v="32.000000000058208"/>
    <s v="No"/>
    <x v="2"/>
    <n v="1.3333333333357587"/>
    <s v="Team3"/>
    <s v="Mid"/>
    <s v="Night"/>
  </r>
  <r>
    <s v="T06405"/>
    <s v="C2799"/>
    <x v="0"/>
    <x v="2"/>
    <d v="2026-01-09T08:29:00"/>
    <d v="2026-01-11T09:29:00"/>
    <x v="13"/>
    <x v="2"/>
    <s v="No"/>
    <n v="3"/>
    <s v="No"/>
    <n v="48.999999999941792"/>
    <s v="Yes"/>
    <x v="2"/>
    <n v="2.0416666666642413"/>
    <s v="Team5"/>
    <s v="Junior"/>
    <s v="Evening"/>
  </r>
  <r>
    <s v="T06406"/>
    <s v="C4126"/>
    <x v="3"/>
    <x v="2"/>
    <d v="2026-02-11T06:06:00"/>
    <d v="2026-02-13T06:06:00"/>
    <x v="20"/>
    <x v="0"/>
    <s v="No"/>
    <n v="5"/>
    <s v="Yes"/>
    <n v="48"/>
    <s v="No"/>
    <x v="0"/>
    <n v="2"/>
    <s v="Team4"/>
    <s v="Junior"/>
    <s v="Evening"/>
  </r>
  <r>
    <s v="T06407"/>
    <s v="C0536"/>
    <x v="1"/>
    <x v="0"/>
    <d v="2026-01-26T03:12:00"/>
    <d v="2026-01-26T13:12:00"/>
    <x v="16"/>
    <x v="1"/>
    <s v="No"/>
    <n v="5"/>
    <s v="No"/>
    <n v="10.000000000116415"/>
    <s v="No"/>
    <x v="2"/>
    <n v="0.41666666667151731"/>
    <s v="Team3"/>
    <s v="Junior"/>
    <s v="Evening"/>
  </r>
  <r>
    <s v="T06408"/>
    <s v="C0887"/>
    <x v="2"/>
    <x v="2"/>
    <d v="2026-02-19T21:53:00"/>
    <d v="2026-02-21T23:53:00"/>
    <x v="30"/>
    <x v="0"/>
    <s v="No"/>
    <n v="3"/>
    <s v="Yes"/>
    <n v="49.999999999883585"/>
    <s v="Yes"/>
    <x v="0"/>
    <n v="2.0833333333284827"/>
    <s v="Team4"/>
    <s v="Mid"/>
    <s v="Night"/>
  </r>
  <r>
    <s v="T06409"/>
    <s v="C4784"/>
    <x v="2"/>
    <x v="1"/>
    <d v="2026-02-17T11:36:00"/>
    <d v="2026-02-18T12:36:00"/>
    <x v="31"/>
    <x v="0"/>
    <s v="No"/>
    <n v="4"/>
    <s v="Yes"/>
    <n v="25.000000000116415"/>
    <s v="No"/>
    <x v="0"/>
    <n v="1.0416666666715173"/>
    <s v="Team4"/>
    <s v="Senior"/>
    <s v="Evening"/>
  </r>
  <r>
    <s v="T06410"/>
    <s v="C2965"/>
    <x v="2"/>
    <x v="0"/>
    <d v="2026-02-07T12:10:00"/>
    <d v="2026-02-09T07:10:00"/>
    <x v="48"/>
    <x v="0"/>
    <s v="No"/>
    <n v="3"/>
    <s v="Yes"/>
    <n v="42.999999999941792"/>
    <s v="No"/>
    <x v="0"/>
    <n v="1.7916666666642413"/>
    <s v="Team1"/>
    <s v="Mid"/>
    <s v="Morning"/>
  </r>
  <r>
    <s v="T06411"/>
    <s v="C0463"/>
    <x v="4"/>
    <x v="1"/>
    <d v="2026-03-22T08:34:00"/>
    <d v="2026-03-22T12:34:00"/>
    <x v="21"/>
    <x v="0"/>
    <s v="No"/>
    <n v="3"/>
    <s v="Yes"/>
    <n v="3.9999999999417923"/>
    <s v="No"/>
    <x v="1"/>
    <n v="0.16666666666424135"/>
    <s v="Team4"/>
    <s v="Senior"/>
    <s v="Night"/>
  </r>
  <r>
    <s v="T06412"/>
    <s v="C3330"/>
    <x v="0"/>
    <x v="0"/>
    <d v="2026-02-18T09:11:00"/>
    <d v="2026-02-18T22:11:00"/>
    <x v="24"/>
    <x v="1"/>
    <s v="No"/>
    <n v="5"/>
    <s v="No"/>
    <n v="12.999999999941792"/>
    <s v="No"/>
    <x v="0"/>
    <n v="0.54166666666424135"/>
    <s v="Team4"/>
    <s v="Mid"/>
    <s v="Night"/>
  </r>
  <r>
    <s v="T06413"/>
    <s v="C1795"/>
    <x v="3"/>
    <x v="0"/>
    <d v="2026-01-08T11:17:00"/>
    <d v="2026-01-09T15:17:00"/>
    <x v="14"/>
    <x v="1"/>
    <s v="No"/>
    <n v="5"/>
    <s v="No"/>
    <n v="28.000000000116415"/>
    <s v="No"/>
    <x v="2"/>
    <n v="1.1666666666715173"/>
    <s v="Team4"/>
    <s v="Senior"/>
    <s v="Night"/>
  </r>
  <r>
    <s v="T06414"/>
    <s v="C3930"/>
    <x v="0"/>
    <x v="0"/>
    <d v="2026-03-07T11:23:00"/>
    <d v="2026-03-09T03:23:00"/>
    <x v="1"/>
    <x v="0"/>
    <s v="No"/>
    <n v="4"/>
    <s v="Yes"/>
    <n v="39.999999999941792"/>
    <s v="No"/>
    <x v="1"/>
    <n v="1.6666666666642413"/>
    <s v="Team4"/>
    <s v="Senior"/>
    <s v="Evening"/>
  </r>
  <r>
    <s v="T06415"/>
    <s v="C1569"/>
    <x v="3"/>
    <x v="2"/>
    <d v="2026-02-03T10:31:00"/>
    <d v="2026-02-05T08:31:00"/>
    <x v="13"/>
    <x v="0"/>
    <s v="No"/>
    <n v="3"/>
    <s v="Yes"/>
    <n v="45.999999999941792"/>
    <s v="No"/>
    <x v="0"/>
    <n v="1.9166666666642413"/>
    <s v="Team5"/>
    <s v="Junior"/>
    <s v="Evening"/>
  </r>
  <r>
    <s v="T06416"/>
    <s v="C0151"/>
    <x v="2"/>
    <x v="0"/>
    <d v="2026-01-20T09:07:00"/>
    <d v="2026-01-21T07:07:00"/>
    <x v="20"/>
    <x v="0"/>
    <s v="No"/>
    <n v="3"/>
    <s v="Yes"/>
    <n v="21.999999999941792"/>
    <s v="No"/>
    <x v="2"/>
    <n v="0.91666666666424135"/>
    <s v="Team4"/>
    <s v="Junior"/>
    <s v="Evening"/>
  </r>
  <r>
    <s v="T06417"/>
    <s v="C0977"/>
    <x v="1"/>
    <x v="2"/>
    <d v="2026-01-15T04:00:00"/>
    <d v="2026-01-17T12:00:00"/>
    <x v="6"/>
    <x v="2"/>
    <s v="No"/>
    <n v="5"/>
    <s v="No"/>
    <n v="56.000000000058208"/>
    <s v="Yes"/>
    <x v="2"/>
    <n v="2.3333333333357587"/>
    <s v="Team3"/>
    <s v="Mid"/>
    <s v="Night"/>
  </r>
  <r>
    <s v="T06418"/>
    <s v="C2520"/>
    <x v="1"/>
    <x v="1"/>
    <d v="2026-01-18T05:35:00"/>
    <d v="2026-01-20T02:35:00"/>
    <x v="27"/>
    <x v="1"/>
    <s v="No"/>
    <n v="5"/>
    <s v="No"/>
    <n v="45"/>
    <s v="No"/>
    <x v="2"/>
    <n v="1.875"/>
    <s v="Team1"/>
    <s v="Junior"/>
    <s v="Morning"/>
  </r>
  <r>
    <s v="T06419"/>
    <s v="C4412"/>
    <x v="3"/>
    <x v="2"/>
    <d v="2026-01-23T00:05:00"/>
    <d v="2026-01-24T00:05:00"/>
    <x v="44"/>
    <x v="0"/>
    <s v="No"/>
    <n v="4"/>
    <s v="Yes"/>
    <n v="24"/>
    <s v="No"/>
    <x v="2"/>
    <n v="1"/>
    <s v="Team3"/>
    <s v="Senior"/>
    <s v="Evening"/>
  </r>
  <r>
    <s v="T06420"/>
    <s v="C0006"/>
    <x v="4"/>
    <x v="2"/>
    <d v="2026-03-30T01:39:00"/>
    <d v="2026-03-30T12:39:00"/>
    <x v="0"/>
    <x v="0"/>
    <s v="No"/>
    <n v="4"/>
    <s v="Yes"/>
    <n v="11.000000000058208"/>
    <s v="No"/>
    <x v="1"/>
    <n v="0.45833333333575865"/>
    <s v="Team1"/>
    <s v="Senior"/>
    <s v="Morning"/>
  </r>
  <r>
    <s v="T06421"/>
    <s v="C4951"/>
    <x v="1"/>
    <x v="0"/>
    <d v="2026-01-18T02:47:00"/>
    <d v="2026-01-19T10:47:00"/>
    <x v="33"/>
    <x v="0"/>
    <s v="No"/>
    <n v="5"/>
    <s v="Yes"/>
    <n v="32.000000000058208"/>
    <s v="No"/>
    <x v="2"/>
    <n v="1.3333333333357587"/>
    <s v="Team5"/>
    <s v="Junior"/>
    <s v="Night"/>
  </r>
  <r>
    <s v="T06422"/>
    <s v="C2639"/>
    <x v="3"/>
    <x v="1"/>
    <d v="2026-01-03T07:46:00"/>
    <d v="2026-01-04T14:46:00"/>
    <x v="35"/>
    <x v="0"/>
    <s v="No"/>
    <n v="5"/>
    <s v="Yes"/>
    <n v="30.999999999941792"/>
    <s v="No"/>
    <x v="2"/>
    <n v="1.2916666666642413"/>
    <s v="Team1"/>
    <s v="Senior"/>
    <s v="Night"/>
  </r>
  <r>
    <s v="T06423"/>
    <s v="C2238"/>
    <x v="4"/>
    <x v="2"/>
    <d v="2026-03-21T10:58:00"/>
    <d v="2026-03-22T01:58:00"/>
    <x v="7"/>
    <x v="1"/>
    <s v="No"/>
    <n v="3"/>
    <s v="No"/>
    <n v="15"/>
    <s v="No"/>
    <x v="1"/>
    <n v="0.625"/>
    <s v="Team2"/>
    <s v="Junior"/>
    <s v="Night"/>
  </r>
  <r>
    <s v="T06424"/>
    <s v="C3901"/>
    <x v="1"/>
    <x v="0"/>
    <d v="2026-02-02T13:41:00"/>
    <d v="2026-02-02T15:41:00"/>
    <x v="40"/>
    <x v="0"/>
    <s v="No"/>
    <n v="5"/>
    <s v="Yes"/>
    <n v="1.9999999998835847"/>
    <s v="No"/>
    <x v="0"/>
    <n v="8.3333333328482695E-2"/>
    <s v="Team4"/>
    <s v="Senior"/>
    <s v="Morning"/>
  </r>
  <r>
    <s v="T06425"/>
    <s v="C2896"/>
    <x v="2"/>
    <x v="2"/>
    <d v="2026-02-16T13:18:00"/>
    <d v="2026-02-20T11:18:00"/>
    <x v="26"/>
    <x v="0"/>
    <s v="No"/>
    <n v="4"/>
    <s v="Yes"/>
    <n v="93.999999999941792"/>
    <s v="Yes"/>
    <x v="0"/>
    <n v="3.9166666666642413"/>
    <s v="Team5"/>
    <s v="Senior"/>
    <s v="Night"/>
  </r>
  <r>
    <s v="T06426"/>
    <s v="C0551"/>
    <x v="3"/>
    <x v="2"/>
    <d v="2026-03-05T21:27:00"/>
    <d v="2026-03-07T07:27:00"/>
    <x v="48"/>
    <x v="0"/>
    <s v="No"/>
    <n v="4"/>
    <s v="Yes"/>
    <n v="33.999999999941792"/>
    <s v="No"/>
    <x v="1"/>
    <n v="1.4166666666642413"/>
    <s v="Team1"/>
    <s v="Mid"/>
    <s v="Morning"/>
  </r>
  <r>
    <s v="T06427"/>
    <s v="C1215"/>
    <x v="2"/>
    <x v="0"/>
    <d v="2026-02-03T05:39:00"/>
    <d v="2026-02-04T07:39:00"/>
    <x v="39"/>
    <x v="0"/>
    <s v="No"/>
    <n v="3"/>
    <s v="Yes"/>
    <n v="25.999999999883585"/>
    <s v="No"/>
    <x v="0"/>
    <n v="1.0833333333284827"/>
    <s v="Team5"/>
    <s v="Junior"/>
    <s v="Evening"/>
  </r>
  <r>
    <s v="T06428"/>
    <s v="C4834"/>
    <x v="1"/>
    <x v="0"/>
    <d v="2026-03-04T23:39:00"/>
    <d v="2026-03-06T08:39:00"/>
    <x v="28"/>
    <x v="0"/>
    <s v="No"/>
    <n v="3"/>
    <s v="Yes"/>
    <n v="33"/>
    <s v="No"/>
    <x v="1"/>
    <n v="1.375"/>
    <s v="Team3"/>
    <s v="Mid"/>
    <s v="Night"/>
  </r>
  <r>
    <s v="T06429"/>
    <s v="C4577"/>
    <x v="0"/>
    <x v="1"/>
    <d v="2026-02-12T20:11:00"/>
    <d v="2026-02-13T23:11:00"/>
    <x v="19"/>
    <x v="0"/>
    <s v="No"/>
    <n v="4"/>
    <s v="Yes"/>
    <n v="27"/>
    <s v="No"/>
    <x v="0"/>
    <n v="1.125"/>
    <s v="Team5"/>
    <s v="Mid"/>
    <s v="Night"/>
  </r>
  <r>
    <s v="T06430"/>
    <s v="C3964"/>
    <x v="0"/>
    <x v="0"/>
    <d v="2026-03-10T02:40:00"/>
    <d v="2026-03-11T23:40:00"/>
    <x v="43"/>
    <x v="0"/>
    <s v="No"/>
    <n v="5"/>
    <s v="Yes"/>
    <n v="45"/>
    <s v="No"/>
    <x v="1"/>
    <n v="1.875"/>
    <s v="Team1"/>
    <s v="Mid"/>
    <s v="Morning"/>
  </r>
  <r>
    <s v="T06431"/>
    <s v="C1476"/>
    <x v="2"/>
    <x v="1"/>
    <d v="2026-02-23T02:11:00"/>
    <d v="2026-02-23T22:11:00"/>
    <x v="35"/>
    <x v="0"/>
    <s v="No"/>
    <n v="4"/>
    <s v="Yes"/>
    <n v="20.000000000058208"/>
    <s v="No"/>
    <x v="0"/>
    <n v="0.83333333333575865"/>
    <s v="Team1"/>
    <s v="Senior"/>
    <s v="Night"/>
  </r>
  <r>
    <s v="T06432"/>
    <s v="C4515"/>
    <x v="0"/>
    <x v="2"/>
    <d v="2026-03-14T20:43:00"/>
    <d v="2026-03-15T23:43:00"/>
    <x v="49"/>
    <x v="0"/>
    <s v="No"/>
    <n v="3"/>
    <s v="Yes"/>
    <n v="27"/>
    <s v="No"/>
    <x v="1"/>
    <n v="1.125"/>
    <s v="Team5"/>
    <s v="Mid"/>
    <s v="Evening"/>
  </r>
  <r>
    <s v="T06433"/>
    <s v="C3931"/>
    <x v="3"/>
    <x v="1"/>
    <d v="2026-03-17T20:43:00"/>
    <d v="2026-03-19T06:43:00"/>
    <x v="45"/>
    <x v="0"/>
    <s v="No"/>
    <n v="5"/>
    <s v="Yes"/>
    <n v="34.000000000116415"/>
    <s v="No"/>
    <x v="1"/>
    <n v="1.4166666666715173"/>
    <s v="Team4"/>
    <s v="Mid"/>
    <s v="Morning"/>
  </r>
  <r>
    <s v="T06434"/>
    <s v="C0653"/>
    <x v="1"/>
    <x v="2"/>
    <d v="2026-01-06T00:21:00"/>
    <d v="2026-01-07T09:21:00"/>
    <x v="3"/>
    <x v="0"/>
    <s v="No"/>
    <n v="5"/>
    <s v="Yes"/>
    <n v="33"/>
    <s v="No"/>
    <x v="2"/>
    <n v="1.375"/>
    <s v="Team5"/>
    <s v="Senior"/>
    <s v="Morning"/>
  </r>
  <r>
    <s v="T06435"/>
    <s v="C2286"/>
    <x v="1"/>
    <x v="1"/>
    <d v="2026-02-20T16:16:00"/>
    <d v="2026-02-21T21:16:00"/>
    <x v="36"/>
    <x v="0"/>
    <s v="No"/>
    <n v="5"/>
    <s v="Yes"/>
    <n v="29.000000000058208"/>
    <s v="No"/>
    <x v="0"/>
    <n v="1.2083333333357587"/>
    <s v="Team1"/>
    <s v="Junior"/>
    <s v="Morning"/>
  </r>
  <r>
    <s v="T06436"/>
    <s v="C1105"/>
    <x v="0"/>
    <x v="1"/>
    <d v="2026-03-10T02:07:00"/>
    <d v="2026-03-12T16:07:00"/>
    <x v="37"/>
    <x v="0"/>
    <s v="No"/>
    <n v="4"/>
    <s v="Yes"/>
    <n v="62.000000000058208"/>
    <s v="Yes"/>
    <x v="1"/>
    <n v="2.5833333333357587"/>
    <s v="Team5"/>
    <s v="Junior"/>
    <s v="Evening"/>
  </r>
  <r>
    <s v="T06437"/>
    <s v="C3169"/>
    <x v="0"/>
    <x v="1"/>
    <d v="2026-02-13T07:03:00"/>
    <d v="2026-02-15T22:03:00"/>
    <x v="7"/>
    <x v="2"/>
    <s v="No"/>
    <n v="4"/>
    <s v="No"/>
    <n v="63"/>
    <s v="Yes"/>
    <x v="0"/>
    <n v="2.625"/>
    <s v="Team2"/>
    <s v="Junior"/>
    <s v="Night"/>
  </r>
  <r>
    <s v="T06438"/>
    <s v="C2160"/>
    <x v="0"/>
    <x v="2"/>
    <d v="2026-01-23T16:51:00"/>
    <d v="2026-01-24T18:51:00"/>
    <x v="29"/>
    <x v="0"/>
    <s v="No"/>
    <n v="4"/>
    <s v="Yes"/>
    <n v="26.000000000058208"/>
    <s v="No"/>
    <x v="2"/>
    <n v="1.0833333333357587"/>
    <s v="Team3"/>
    <s v="Mid"/>
    <s v="Evening"/>
  </r>
  <r>
    <s v="T06439"/>
    <s v="C4177"/>
    <x v="1"/>
    <x v="0"/>
    <d v="2026-03-09T07:43:00"/>
    <d v="2026-03-10T15:43:00"/>
    <x v="40"/>
    <x v="1"/>
    <s v="Yes"/>
    <n v="3"/>
    <s v="No"/>
    <n v="32.000000000058208"/>
    <s v="No"/>
    <x v="1"/>
    <n v="1.3333333333357587"/>
    <s v="Team4"/>
    <s v="Senior"/>
    <s v="Morning"/>
  </r>
  <r>
    <s v="T06440"/>
    <s v="C4019"/>
    <x v="3"/>
    <x v="2"/>
    <d v="2026-02-25T15:28:00"/>
    <d v="2026-02-27T21:28:00"/>
    <x v="5"/>
    <x v="0"/>
    <s v="No"/>
    <n v="3"/>
    <s v="Yes"/>
    <n v="54"/>
    <s v="Yes"/>
    <x v="0"/>
    <n v="2.25"/>
    <s v="Team1"/>
    <s v="Senior"/>
    <s v="Evening"/>
  </r>
  <r>
    <s v="T06441"/>
    <s v="C3669"/>
    <x v="0"/>
    <x v="0"/>
    <d v="2026-03-21T10:08:00"/>
    <d v="2026-03-21T19:08:00"/>
    <x v="41"/>
    <x v="0"/>
    <s v="No"/>
    <n v="4"/>
    <s v="Yes"/>
    <n v="9"/>
    <s v="No"/>
    <x v="1"/>
    <n v="0.375"/>
    <s v="Team5"/>
    <s v="Senior"/>
    <s v="Night"/>
  </r>
  <r>
    <s v="T06442"/>
    <s v="C3507"/>
    <x v="0"/>
    <x v="1"/>
    <d v="2026-01-01T10:37:00"/>
    <d v="2026-01-03T00:37:00"/>
    <x v="0"/>
    <x v="0"/>
    <s v="No"/>
    <n v="4"/>
    <s v="Yes"/>
    <n v="37.999999999883585"/>
    <s v="No"/>
    <x v="2"/>
    <n v="1.5833333333284827"/>
    <s v="Team1"/>
    <s v="Senior"/>
    <s v="Morning"/>
  </r>
  <r>
    <s v="T06443"/>
    <s v="C0488"/>
    <x v="3"/>
    <x v="1"/>
    <d v="2026-01-22T01:14:00"/>
    <d v="2026-01-24T09:14:00"/>
    <x v="3"/>
    <x v="1"/>
    <s v="No"/>
    <n v="4"/>
    <s v="No"/>
    <n v="56.000000000058208"/>
    <s v="Yes"/>
    <x v="2"/>
    <n v="2.3333333333357587"/>
    <s v="Team5"/>
    <s v="Senior"/>
    <s v="Morning"/>
  </r>
  <r>
    <s v="T06444"/>
    <s v="C1901"/>
    <x v="1"/>
    <x v="0"/>
    <d v="2026-01-14T14:08:00"/>
    <d v="2026-01-16T11:08:00"/>
    <x v="24"/>
    <x v="0"/>
    <s v="No"/>
    <n v="5"/>
    <s v="Yes"/>
    <n v="45"/>
    <s v="No"/>
    <x v="2"/>
    <n v="1.875"/>
    <s v="Team4"/>
    <s v="Mid"/>
    <s v="Night"/>
  </r>
  <r>
    <s v="T06445"/>
    <s v="C0077"/>
    <x v="3"/>
    <x v="2"/>
    <d v="2026-01-26T23:20:00"/>
    <d v="2026-01-27T23:20:00"/>
    <x v="9"/>
    <x v="0"/>
    <s v="No"/>
    <n v="4"/>
    <s v="Yes"/>
    <n v="24"/>
    <s v="No"/>
    <x v="2"/>
    <n v="1"/>
    <s v="Team1"/>
    <s v="Junior"/>
    <s v="Night"/>
  </r>
  <r>
    <s v="T06446"/>
    <s v="C1853"/>
    <x v="0"/>
    <x v="1"/>
    <d v="2026-03-27T21:45:00"/>
    <d v="2026-03-29T14:45:00"/>
    <x v="4"/>
    <x v="0"/>
    <s v="No"/>
    <n v="4"/>
    <s v="Yes"/>
    <n v="41.000000000058208"/>
    <s v="No"/>
    <x v="1"/>
    <n v="1.7083333333357587"/>
    <s v="Team5"/>
    <s v="Senior"/>
    <s v="Evening"/>
  </r>
  <r>
    <s v="T06447"/>
    <s v="C2641"/>
    <x v="1"/>
    <x v="0"/>
    <d v="2026-01-07T23:26:00"/>
    <d v="2026-01-09T01:26:00"/>
    <x v="10"/>
    <x v="0"/>
    <s v="No"/>
    <n v="4"/>
    <s v="Yes"/>
    <n v="25.999999999883585"/>
    <s v="No"/>
    <x v="2"/>
    <n v="1.0833333333284827"/>
    <s v="Team1"/>
    <s v="Senior"/>
    <s v="Night"/>
  </r>
  <r>
    <s v="T06448"/>
    <s v="C3464"/>
    <x v="1"/>
    <x v="1"/>
    <d v="2026-02-21T18:12:00"/>
    <d v="2026-02-24T14:12:00"/>
    <x v="48"/>
    <x v="0"/>
    <s v="No"/>
    <n v="4"/>
    <s v="Yes"/>
    <n v="68.000000000058208"/>
    <s v="Yes"/>
    <x v="0"/>
    <n v="2.8333333333357587"/>
    <s v="Team1"/>
    <s v="Mid"/>
    <s v="Morning"/>
  </r>
  <r>
    <s v="T06449"/>
    <s v="C0692"/>
    <x v="2"/>
    <x v="0"/>
    <d v="2026-02-14T18:42:00"/>
    <d v="2026-02-16T13:42:00"/>
    <x v="12"/>
    <x v="0"/>
    <s v="No"/>
    <n v="5"/>
    <s v="Yes"/>
    <n v="42.999999999941792"/>
    <s v="No"/>
    <x v="0"/>
    <n v="1.7916666666642413"/>
    <s v="Team1"/>
    <s v="Junior"/>
    <s v="Morning"/>
  </r>
  <r>
    <s v="T06450"/>
    <s v="C1921"/>
    <x v="1"/>
    <x v="0"/>
    <d v="2026-03-24T12:24:00"/>
    <d v="2026-03-25T11:24:00"/>
    <x v="36"/>
    <x v="0"/>
    <s v="No"/>
    <n v="2"/>
    <s v="Yes"/>
    <n v="22.999999999883585"/>
    <s v="No"/>
    <x v="1"/>
    <n v="0.95833333332848269"/>
    <s v="Team1"/>
    <s v="Junior"/>
    <s v="Morning"/>
  </r>
  <r>
    <s v="T06451"/>
    <s v="C4377"/>
    <x v="2"/>
    <x v="1"/>
    <d v="2026-03-06T21:44:00"/>
    <d v="2026-03-08T07:44:00"/>
    <x v="48"/>
    <x v="0"/>
    <s v="No"/>
    <n v="3"/>
    <s v="Yes"/>
    <n v="34.000000000116415"/>
    <s v="No"/>
    <x v="1"/>
    <n v="1.4166666666715173"/>
    <s v="Team1"/>
    <s v="Mid"/>
    <s v="Morning"/>
  </r>
  <r>
    <s v="T06452"/>
    <s v="C2469"/>
    <x v="1"/>
    <x v="0"/>
    <d v="2026-02-22T08:54:00"/>
    <d v="2026-02-23T05:54:00"/>
    <x v="10"/>
    <x v="1"/>
    <s v="No"/>
    <n v="5"/>
    <s v="No"/>
    <n v="21"/>
    <s v="No"/>
    <x v="0"/>
    <n v="0.875"/>
    <s v="Team1"/>
    <s v="Senior"/>
    <s v="Night"/>
  </r>
  <r>
    <s v="T06453"/>
    <s v="C4653"/>
    <x v="1"/>
    <x v="0"/>
    <d v="2026-03-29T15:51:00"/>
    <d v="2026-03-30T23:51:00"/>
    <x v="36"/>
    <x v="0"/>
    <s v="No"/>
    <n v="4"/>
    <s v="Yes"/>
    <n v="32.000000000058208"/>
    <s v="No"/>
    <x v="1"/>
    <n v="1.3333333333357587"/>
    <s v="Team1"/>
    <s v="Junior"/>
    <s v="Morning"/>
  </r>
  <r>
    <s v="T06454"/>
    <s v="C1932"/>
    <x v="3"/>
    <x v="0"/>
    <d v="2026-01-06T11:29:00"/>
    <d v="2026-01-07T06:29:00"/>
    <x v="42"/>
    <x v="0"/>
    <s v="No"/>
    <n v="3"/>
    <s v="Yes"/>
    <n v="18.999999999941792"/>
    <s v="No"/>
    <x v="2"/>
    <n v="0.79166666666424135"/>
    <s v="Team1"/>
    <s v="Senior"/>
    <s v="Evening"/>
  </r>
  <r>
    <s v="T06455"/>
    <s v="C1676"/>
    <x v="2"/>
    <x v="1"/>
    <d v="2026-01-15T15:04:00"/>
    <d v="2026-01-17T21:04:00"/>
    <x v="1"/>
    <x v="0"/>
    <s v="No"/>
    <n v="3"/>
    <s v="Yes"/>
    <n v="54"/>
    <s v="Yes"/>
    <x v="2"/>
    <n v="2.25"/>
    <s v="Team4"/>
    <s v="Senior"/>
    <s v="Evening"/>
  </r>
  <r>
    <s v="T06456"/>
    <s v="C0640"/>
    <x v="4"/>
    <x v="0"/>
    <d v="2026-01-03T06:41:00"/>
    <d v="2026-01-04T08:41:00"/>
    <x v="43"/>
    <x v="0"/>
    <s v="No"/>
    <n v="3"/>
    <s v="Yes"/>
    <n v="26.000000000058208"/>
    <s v="No"/>
    <x v="2"/>
    <n v="1.0833333333357587"/>
    <s v="Team1"/>
    <s v="Mid"/>
    <s v="Morning"/>
  </r>
  <r>
    <s v="T06457"/>
    <s v="C4719"/>
    <x v="3"/>
    <x v="0"/>
    <d v="2026-02-21T19:43:00"/>
    <d v="2026-02-22T15:43:00"/>
    <x v="16"/>
    <x v="0"/>
    <s v="Yes"/>
    <n v="4"/>
    <s v="Yes"/>
    <n v="20.000000000058208"/>
    <s v="No"/>
    <x v="0"/>
    <n v="0.83333333333575865"/>
    <s v="Team3"/>
    <s v="Junior"/>
    <s v="Evening"/>
  </r>
  <r>
    <s v="T06458"/>
    <s v="C4506"/>
    <x v="3"/>
    <x v="1"/>
    <d v="2026-01-13T19:08:00"/>
    <d v="2026-01-14T03:08:00"/>
    <x v="18"/>
    <x v="0"/>
    <s v="No"/>
    <n v="4"/>
    <s v="Yes"/>
    <n v="8.0000000000582077"/>
    <s v="No"/>
    <x v="2"/>
    <n v="0.33333333333575865"/>
    <s v="Team1"/>
    <s v="Mid"/>
    <s v="Morning"/>
  </r>
  <r>
    <s v="T06459"/>
    <s v="C4281"/>
    <x v="1"/>
    <x v="0"/>
    <d v="2026-01-18T15:57:00"/>
    <d v="2026-01-20T10:57:00"/>
    <x v="32"/>
    <x v="0"/>
    <s v="No"/>
    <n v="3"/>
    <s v="Yes"/>
    <n v="43.000000000116415"/>
    <s v="No"/>
    <x v="2"/>
    <n v="1.7916666666715173"/>
    <s v="Team3"/>
    <s v="Mid"/>
    <s v="Evening"/>
  </r>
  <r>
    <s v="T06460"/>
    <s v="C4312"/>
    <x v="3"/>
    <x v="2"/>
    <d v="2026-01-11T10:38:00"/>
    <d v="2026-01-15T03:38:00"/>
    <x v="21"/>
    <x v="1"/>
    <s v="No"/>
    <n v="3"/>
    <s v="No"/>
    <n v="88.999999999883585"/>
    <s v="Yes"/>
    <x v="2"/>
    <n v="3.7083333333284827"/>
    <s v="Team4"/>
    <s v="Senior"/>
    <s v="Night"/>
  </r>
  <r>
    <s v="T06461"/>
    <s v="C2240"/>
    <x v="0"/>
    <x v="0"/>
    <d v="2026-01-03T10:31:00"/>
    <d v="2026-01-05T09:31:00"/>
    <x v="6"/>
    <x v="0"/>
    <s v="No"/>
    <n v="4"/>
    <s v="Yes"/>
    <n v="46.999999999883585"/>
    <s v="No"/>
    <x v="2"/>
    <n v="1.9583333333284827"/>
    <s v="Team3"/>
    <s v="Mid"/>
    <s v="Night"/>
  </r>
  <r>
    <s v="T06462"/>
    <s v="C2931"/>
    <x v="3"/>
    <x v="1"/>
    <d v="2026-01-07T16:23:00"/>
    <d v="2026-01-09T12:23:00"/>
    <x v="44"/>
    <x v="1"/>
    <s v="No"/>
    <n v="5"/>
    <s v="No"/>
    <n v="44.000000000058208"/>
    <s v="No"/>
    <x v="2"/>
    <n v="1.8333333333357587"/>
    <s v="Team3"/>
    <s v="Senior"/>
    <s v="Evening"/>
  </r>
  <r>
    <s v="T06463"/>
    <s v="C4996"/>
    <x v="1"/>
    <x v="0"/>
    <d v="2026-01-25T10:16:00"/>
    <d v="2026-01-26T16:16:00"/>
    <x v="8"/>
    <x v="0"/>
    <s v="No"/>
    <n v="3"/>
    <s v="Yes"/>
    <n v="30"/>
    <s v="No"/>
    <x v="2"/>
    <n v="1.25"/>
    <s v="Team5"/>
    <s v="Senior"/>
    <s v="Morning"/>
  </r>
  <r>
    <s v="T06464"/>
    <s v="C2212"/>
    <x v="4"/>
    <x v="0"/>
    <d v="2026-02-18T10:12:00"/>
    <d v="2026-02-18T15:12:00"/>
    <x v="27"/>
    <x v="1"/>
    <s v="No"/>
    <n v="4"/>
    <s v="No"/>
    <n v="4.9999999998835847"/>
    <s v="No"/>
    <x v="0"/>
    <n v="0.20833333332848269"/>
    <s v="Team1"/>
    <s v="Junior"/>
    <s v="Morning"/>
  </r>
  <r>
    <s v="T06465"/>
    <s v="C0495"/>
    <x v="0"/>
    <x v="2"/>
    <d v="2026-01-05T13:37:00"/>
    <d v="2026-01-07T01:37:00"/>
    <x v="15"/>
    <x v="0"/>
    <s v="No"/>
    <n v="3"/>
    <s v="Yes"/>
    <n v="36"/>
    <s v="No"/>
    <x v="2"/>
    <n v="1.5"/>
    <s v="Team5"/>
    <s v="Junior"/>
    <s v="Evening"/>
  </r>
  <r>
    <s v="T06466"/>
    <s v="C3569"/>
    <x v="4"/>
    <x v="0"/>
    <d v="2026-01-29T23:13:00"/>
    <d v="2026-01-30T23:13:00"/>
    <x v="19"/>
    <x v="0"/>
    <s v="No"/>
    <n v="5"/>
    <s v="Yes"/>
    <n v="24"/>
    <s v="No"/>
    <x v="2"/>
    <n v="1"/>
    <s v="Team5"/>
    <s v="Mid"/>
    <s v="Night"/>
  </r>
  <r>
    <s v="T06467"/>
    <s v="C3346"/>
    <x v="2"/>
    <x v="0"/>
    <d v="2026-03-05T23:03:00"/>
    <d v="2026-03-07T02:03:00"/>
    <x v="23"/>
    <x v="0"/>
    <s v="No"/>
    <n v="3"/>
    <s v="Yes"/>
    <n v="27"/>
    <s v="No"/>
    <x v="1"/>
    <n v="1.125"/>
    <s v="Team1"/>
    <s v="Junior"/>
    <s v="Morning"/>
  </r>
  <r>
    <s v="T06468"/>
    <s v="C0224"/>
    <x v="2"/>
    <x v="1"/>
    <d v="2026-03-27T23:16:00"/>
    <d v="2026-03-28T20:16:00"/>
    <x v="15"/>
    <x v="0"/>
    <s v="No"/>
    <n v="5"/>
    <s v="Yes"/>
    <n v="21"/>
    <s v="No"/>
    <x v="1"/>
    <n v="0.875"/>
    <s v="Team5"/>
    <s v="Junior"/>
    <s v="Evening"/>
  </r>
  <r>
    <s v="T06469"/>
    <s v="C3236"/>
    <x v="3"/>
    <x v="0"/>
    <d v="2026-03-23T00:55:00"/>
    <d v="2026-03-24T00:55:00"/>
    <x v="6"/>
    <x v="0"/>
    <s v="Yes"/>
    <n v="2"/>
    <s v="Yes"/>
    <n v="24"/>
    <s v="No"/>
    <x v="1"/>
    <n v="1"/>
    <s v="Team3"/>
    <s v="Mid"/>
    <s v="Night"/>
  </r>
  <r>
    <s v="T06470"/>
    <s v="C4858"/>
    <x v="3"/>
    <x v="2"/>
    <d v="2026-03-03T13:49:00"/>
    <d v="2026-03-03T22:49:00"/>
    <x v="15"/>
    <x v="0"/>
    <s v="No"/>
    <n v="4"/>
    <s v="Yes"/>
    <n v="9"/>
    <s v="No"/>
    <x v="1"/>
    <n v="0.375"/>
    <s v="Team5"/>
    <s v="Junior"/>
    <s v="Evening"/>
  </r>
  <r>
    <s v="T06471"/>
    <s v="C2607"/>
    <x v="4"/>
    <x v="0"/>
    <d v="2026-01-14T10:58:00"/>
    <d v="2026-01-16T00:58:00"/>
    <x v="39"/>
    <x v="0"/>
    <s v="No"/>
    <n v="4"/>
    <s v="Yes"/>
    <n v="38.000000000058208"/>
    <s v="No"/>
    <x v="2"/>
    <n v="1.5833333333357587"/>
    <s v="Team5"/>
    <s v="Junior"/>
    <s v="Evening"/>
  </r>
  <r>
    <s v="T06472"/>
    <s v="C2020"/>
    <x v="3"/>
    <x v="1"/>
    <d v="2026-02-20T12:18:00"/>
    <d v="2026-02-22T16:18:00"/>
    <x v="44"/>
    <x v="0"/>
    <s v="No"/>
    <n v="4"/>
    <s v="Yes"/>
    <n v="52.000000000116415"/>
    <s v="Yes"/>
    <x v="0"/>
    <n v="2.1666666666715173"/>
    <s v="Team3"/>
    <s v="Senior"/>
    <s v="Evening"/>
  </r>
  <r>
    <s v="T06473"/>
    <s v="C1943"/>
    <x v="3"/>
    <x v="1"/>
    <d v="2026-01-11T11:26:00"/>
    <d v="2026-01-12T22:26:00"/>
    <x v="2"/>
    <x v="0"/>
    <s v="No"/>
    <n v="5"/>
    <s v="Yes"/>
    <n v="34.999999999883585"/>
    <s v="No"/>
    <x v="2"/>
    <n v="1.4583333333284827"/>
    <s v="Team3"/>
    <s v="Senior"/>
    <s v="Evening"/>
  </r>
  <r>
    <s v="T06474"/>
    <s v="C4057"/>
    <x v="2"/>
    <x v="2"/>
    <d v="2026-02-13T16:23:00"/>
    <d v="2026-02-16T18:23:00"/>
    <x v="14"/>
    <x v="0"/>
    <s v="No"/>
    <n v="4"/>
    <s v="Yes"/>
    <n v="74.000000000058208"/>
    <s v="Yes"/>
    <x v="0"/>
    <n v="3.0833333333357587"/>
    <s v="Team4"/>
    <s v="Senior"/>
    <s v="Night"/>
  </r>
  <r>
    <s v="T06475"/>
    <s v="C2853"/>
    <x v="0"/>
    <x v="0"/>
    <d v="2026-03-10T10:24:00"/>
    <d v="2026-03-11T16:24:00"/>
    <x v="23"/>
    <x v="0"/>
    <s v="No"/>
    <n v="4"/>
    <s v="Yes"/>
    <n v="30"/>
    <s v="No"/>
    <x v="1"/>
    <n v="1.25"/>
    <s v="Team1"/>
    <s v="Junior"/>
    <s v="Morning"/>
  </r>
  <r>
    <s v="T06476"/>
    <s v="C1437"/>
    <x v="2"/>
    <x v="2"/>
    <d v="2026-01-03T10:28:00"/>
    <d v="2026-01-05T00:28:00"/>
    <x v="47"/>
    <x v="0"/>
    <s v="No"/>
    <n v="4"/>
    <s v="Yes"/>
    <n v="37.999999999883585"/>
    <s v="No"/>
    <x v="2"/>
    <n v="1.5833333333284827"/>
    <s v="Team4"/>
    <s v="Senior"/>
    <s v="Night"/>
  </r>
  <r>
    <s v="T06477"/>
    <s v="C4987"/>
    <x v="0"/>
    <x v="2"/>
    <d v="2026-03-24T03:31:00"/>
    <d v="2026-03-27T23:31:00"/>
    <x v="16"/>
    <x v="0"/>
    <s v="No"/>
    <n v="5"/>
    <s v="Yes"/>
    <n v="92.000000000058208"/>
    <s v="Yes"/>
    <x v="1"/>
    <n v="3.8333333333357587"/>
    <s v="Team3"/>
    <s v="Junior"/>
    <s v="Evening"/>
  </r>
  <r>
    <s v="T06478"/>
    <s v="C2913"/>
    <x v="2"/>
    <x v="1"/>
    <d v="2026-03-02T07:56:00"/>
    <d v="2026-03-03T04:56:00"/>
    <x v="45"/>
    <x v="0"/>
    <s v="No"/>
    <n v="4"/>
    <s v="Yes"/>
    <n v="21"/>
    <s v="No"/>
    <x v="1"/>
    <n v="0.875"/>
    <s v="Team4"/>
    <s v="Mid"/>
    <s v="Morning"/>
  </r>
  <r>
    <s v="T06479"/>
    <s v="C2325"/>
    <x v="4"/>
    <x v="2"/>
    <d v="2026-02-18T19:43:00"/>
    <d v="2026-02-19T22:43:00"/>
    <x v="10"/>
    <x v="0"/>
    <s v="No"/>
    <n v="4"/>
    <s v="Yes"/>
    <n v="27"/>
    <s v="No"/>
    <x v="0"/>
    <n v="1.125"/>
    <s v="Team1"/>
    <s v="Senior"/>
    <s v="Night"/>
  </r>
  <r>
    <s v="T06480"/>
    <s v="C0095"/>
    <x v="3"/>
    <x v="2"/>
    <d v="2026-03-22T00:02:00"/>
    <d v="2026-03-23T01:02:00"/>
    <x v="28"/>
    <x v="0"/>
    <s v="No"/>
    <n v="5"/>
    <s v="Yes"/>
    <n v="25.000000000116415"/>
    <s v="No"/>
    <x v="1"/>
    <n v="1.0416666666715173"/>
    <s v="Team3"/>
    <s v="Mid"/>
    <s v="Night"/>
  </r>
  <r>
    <s v="T06481"/>
    <s v="C3162"/>
    <x v="2"/>
    <x v="0"/>
    <d v="2026-03-26T16:39:00"/>
    <d v="2026-03-27T05:39:00"/>
    <x v="32"/>
    <x v="0"/>
    <s v="Yes"/>
    <n v="4"/>
    <s v="Yes"/>
    <n v="13.000000000116415"/>
    <s v="No"/>
    <x v="1"/>
    <n v="0.54166666667151731"/>
    <s v="Team3"/>
    <s v="Mid"/>
    <s v="Evening"/>
  </r>
  <r>
    <s v="T06482"/>
    <s v="C0836"/>
    <x v="2"/>
    <x v="1"/>
    <d v="2026-03-27T07:51:00"/>
    <d v="2026-03-29T07:51:00"/>
    <x v="0"/>
    <x v="2"/>
    <s v="No"/>
    <n v="4"/>
    <s v="No"/>
    <n v="48"/>
    <s v="No"/>
    <x v="1"/>
    <n v="2"/>
    <s v="Team1"/>
    <s v="Senior"/>
    <s v="Morning"/>
  </r>
  <r>
    <s v="T06483"/>
    <s v="C4538"/>
    <x v="0"/>
    <x v="2"/>
    <d v="2026-01-10T15:39:00"/>
    <d v="2026-01-11T03:39:00"/>
    <x v="39"/>
    <x v="0"/>
    <s v="No"/>
    <n v="5"/>
    <s v="Yes"/>
    <n v="12"/>
    <s v="No"/>
    <x v="2"/>
    <n v="0.5"/>
    <s v="Team5"/>
    <s v="Junior"/>
    <s v="Evening"/>
  </r>
  <r>
    <s v="T06484"/>
    <s v="C2796"/>
    <x v="3"/>
    <x v="0"/>
    <d v="2026-03-29T18:26:00"/>
    <d v="2026-03-31T11:26:00"/>
    <x v="21"/>
    <x v="0"/>
    <s v="No"/>
    <n v="4"/>
    <s v="Yes"/>
    <n v="41.000000000058208"/>
    <s v="No"/>
    <x v="1"/>
    <n v="1.7083333333357587"/>
    <s v="Team4"/>
    <s v="Senior"/>
    <s v="Night"/>
  </r>
  <r>
    <s v="T06485"/>
    <s v="C4928"/>
    <x v="4"/>
    <x v="1"/>
    <d v="2026-02-01T04:54:00"/>
    <d v="2026-02-01T20:54:00"/>
    <x v="49"/>
    <x v="0"/>
    <s v="No"/>
    <n v="5"/>
    <s v="Yes"/>
    <n v="15.999999999941792"/>
    <s v="No"/>
    <x v="0"/>
    <n v="0.66666666666424135"/>
    <s v="Team5"/>
    <s v="Mid"/>
    <s v="Evening"/>
  </r>
  <r>
    <s v="T06486"/>
    <s v="C2896"/>
    <x v="0"/>
    <x v="2"/>
    <d v="2026-02-08T23:21:00"/>
    <d v="2026-02-09T22:21:00"/>
    <x v="2"/>
    <x v="1"/>
    <s v="No"/>
    <n v="4"/>
    <s v="No"/>
    <n v="23.000000000058208"/>
    <s v="No"/>
    <x v="0"/>
    <n v="0.95833333333575865"/>
    <s v="Team3"/>
    <s v="Senior"/>
    <s v="Evening"/>
  </r>
  <r>
    <s v="T06487"/>
    <s v="C1072"/>
    <x v="1"/>
    <x v="2"/>
    <d v="2026-01-27T18:23:00"/>
    <d v="2026-01-30T12:23:00"/>
    <x v="24"/>
    <x v="0"/>
    <s v="No"/>
    <n v="4"/>
    <s v="Yes"/>
    <n v="66"/>
    <s v="Yes"/>
    <x v="2"/>
    <n v="2.75"/>
    <s v="Team4"/>
    <s v="Mid"/>
    <s v="Night"/>
  </r>
  <r>
    <s v="T06488"/>
    <s v="C4440"/>
    <x v="4"/>
    <x v="2"/>
    <d v="2026-01-26T18:46:00"/>
    <d v="2026-01-30T15:46:00"/>
    <x v="33"/>
    <x v="0"/>
    <s v="No"/>
    <n v="4"/>
    <s v="Yes"/>
    <n v="93"/>
    <s v="Yes"/>
    <x v="2"/>
    <n v="3.875"/>
    <s v="Team5"/>
    <s v="Junior"/>
    <s v="Night"/>
  </r>
  <r>
    <s v="T06489"/>
    <s v="C0651"/>
    <x v="0"/>
    <x v="2"/>
    <d v="2026-02-08T18:23:00"/>
    <d v="2026-02-12T06:23:00"/>
    <x v="24"/>
    <x v="2"/>
    <s v="No"/>
    <n v="3"/>
    <s v="No"/>
    <n v="84"/>
    <s v="Yes"/>
    <x v="0"/>
    <n v="3.5"/>
    <s v="Team4"/>
    <s v="Mid"/>
    <s v="Night"/>
  </r>
  <r>
    <s v="T06490"/>
    <s v="C4127"/>
    <x v="0"/>
    <x v="0"/>
    <d v="2026-02-19T12:06:00"/>
    <d v="2026-02-20T07:06:00"/>
    <x v="29"/>
    <x v="0"/>
    <s v="No"/>
    <n v="4"/>
    <s v="Yes"/>
    <n v="18.999999999941792"/>
    <s v="No"/>
    <x v="0"/>
    <n v="0.79166666666424135"/>
    <s v="Team3"/>
    <s v="Mid"/>
    <s v="Evening"/>
  </r>
  <r>
    <s v="T06491"/>
    <s v="C3235"/>
    <x v="0"/>
    <x v="1"/>
    <d v="2026-01-03T12:29:00"/>
    <d v="2026-01-05T08:29:00"/>
    <x v="18"/>
    <x v="0"/>
    <s v="No"/>
    <n v="4"/>
    <s v="Yes"/>
    <n v="44.000000000058208"/>
    <s v="No"/>
    <x v="2"/>
    <n v="1.8333333333357587"/>
    <s v="Team1"/>
    <s v="Mid"/>
    <s v="Morning"/>
  </r>
  <r>
    <s v="T06492"/>
    <s v="C3196"/>
    <x v="4"/>
    <x v="2"/>
    <d v="2026-03-10T01:37:00"/>
    <d v="2026-03-10T23:37:00"/>
    <x v="28"/>
    <x v="0"/>
    <s v="No"/>
    <n v="4"/>
    <s v="Yes"/>
    <n v="21.999999999941792"/>
    <s v="No"/>
    <x v="1"/>
    <n v="0.91666666666424135"/>
    <s v="Team3"/>
    <s v="Mid"/>
    <s v="Night"/>
  </r>
  <r>
    <s v="T06493"/>
    <s v="C0337"/>
    <x v="4"/>
    <x v="0"/>
    <d v="2026-01-26T22:10:00"/>
    <d v="2026-01-28T16:10:00"/>
    <x v="32"/>
    <x v="0"/>
    <s v="No"/>
    <n v="4"/>
    <s v="Yes"/>
    <n v="42"/>
    <s v="No"/>
    <x v="2"/>
    <n v="1.75"/>
    <s v="Team3"/>
    <s v="Mid"/>
    <s v="Evening"/>
  </r>
  <r>
    <s v="T06494"/>
    <s v="C3151"/>
    <x v="1"/>
    <x v="2"/>
    <d v="2026-03-10T13:31:00"/>
    <d v="2026-03-14T00:31:00"/>
    <x v="36"/>
    <x v="0"/>
    <s v="Yes"/>
    <n v="2"/>
    <s v="Yes"/>
    <n v="82.999999999883585"/>
    <s v="Yes"/>
    <x v="1"/>
    <n v="3.4583333333284827"/>
    <s v="Team1"/>
    <s v="Junior"/>
    <s v="Morning"/>
  </r>
  <r>
    <s v="T06495"/>
    <s v="C0285"/>
    <x v="2"/>
    <x v="2"/>
    <d v="2026-01-05T03:57:00"/>
    <d v="2026-01-08T12:57:00"/>
    <x v="6"/>
    <x v="0"/>
    <s v="No"/>
    <n v="4"/>
    <s v="Yes"/>
    <n v="81"/>
    <s v="Yes"/>
    <x v="2"/>
    <n v="3.375"/>
    <s v="Team3"/>
    <s v="Mid"/>
    <s v="Night"/>
  </r>
  <r>
    <s v="T06496"/>
    <s v="C0526"/>
    <x v="1"/>
    <x v="0"/>
    <d v="2026-03-20T20:40:00"/>
    <d v="2026-03-21T22:40:00"/>
    <x v="48"/>
    <x v="0"/>
    <s v="Yes"/>
    <n v="5"/>
    <s v="Yes"/>
    <n v="26.000000000058208"/>
    <s v="No"/>
    <x v="1"/>
    <n v="1.0833333333357587"/>
    <s v="Team1"/>
    <s v="Mid"/>
    <s v="Morning"/>
  </r>
  <r>
    <s v="T06497"/>
    <s v="C0061"/>
    <x v="3"/>
    <x v="0"/>
    <d v="2026-01-13T02:28:00"/>
    <d v="2026-01-14T00:28:00"/>
    <x v="23"/>
    <x v="2"/>
    <s v="No"/>
    <n v="4"/>
    <s v="No"/>
    <n v="21.999999999941792"/>
    <s v="No"/>
    <x v="2"/>
    <n v="0.91666666666424135"/>
    <s v="Team1"/>
    <s v="Junior"/>
    <s v="Morning"/>
  </r>
  <r>
    <s v="T06498"/>
    <s v="C2779"/>
    <x v="2"/>
    <x v="2"/>
    <d v="2026-02-16T22:53:00"/>
    <d v="2026-02-17T07:53:00"/>
    <x v="25"/>
    <x v="0"/>
    <s v="No"/>
    <n v="3"/>
    <s v="Yes"/>
    <n v="9"/>
    <s v="No"/>
    <x v="0"/>
    <n v="0.375"/>
    <s v="Team4"/>
    <s v="Junior"/>
    <s v="Night"/>
  </r>
  <r>
    <s v="T06499"/>
    <s v="C2250"/>
    <x v="2"/>
    <x v="0"/>
    <d v="2026-02-12T10:16:00"/>
    <d v="2026-02-13T18:16:00"/>
    <x v="22"/>
    <x v="0"/>
    <s v="No"/>
    <n v="3"/>
    <s v="Yes"/>
    <n v="32.000000000058208"/>
    <s v="No"/>
    <x v="0"/>
    <n v="1.3333333333357587"/>
    <s v="Team4"/>
    <s v="Junior"/>
    <s v="Morning"/>
  </r>
  <r>
    <s v="T06500"/>
    <s v="C3087"/>
    <x v="1"/>
    <x v="1"/>
    <d v="2026-03-05T06:25:00"/>
    <d v="2026-03-06T16:25:00"/>
    <x v="6"/>
    <x v="0"/>
    <s v="No"/>
    <n v="4"/>
    <s v="Yes"/>
    <n v="34.000000000116415"/>
    <s v="No"/>
    <x v="1"/>
    <n v="1.4166666666715173"/>
    <s v="Team3"/>
    <s v="Mid"/>
    <s v="Night"/>
  </r>
  <r>
    <s v="T06501"/>
    <s v="C3932"/>
    <x v="4"/>
    <x v="1"/>
    <d v="2026-01-07T14:02:00"/>
    <d v="2026-01-08T08:02:00"/>
    <x v="35"/>
    <x v="0"/>
    <s v="No"/>
    <n v="5"/>
    <s v="Yes"/>
    <n v="18"/>
    <s v="No"/>
    <x v="2"/>
    <n v="0.75"/>
    <s v="Team1"/>
    <s v="Senior"/>
    <s v="Night"/>
  </r>
  <r>
    <s v="T06502"/>
    <s v="C1904"/>
    <x v="4"/>
    <x v="0"/>
    <d v="2026-01-21T20:17:00"/>
    <d v="2026-01-22T03:17:00"/>
    <x v="48"/>
    <x v="1"/>
    <s v="No"/>
    <n v="5"/>
    <s v="No"/>
    <n v="7.0000000001164153"/>
    <s v="No"/>
    <x v="2"/>
    <n v="0.29166666667151731"/>
    <s v="Team1"/>
    <s v="Mid"/>
    <s v="Morning"/>
  </r>
  <r>
    <s v="T06503"/>
    <s v="C3625"/>
    <x v="4"/>
    <x v="1"/>
    <d v="2026-02-21T18:21:00"/>
    <d v="2026-02-23T02:21:00"/>
    <x v="31"/>
    <x v="1"/>
    <s v="No"/>
    <n v="3"/>
    <s v="No"/>
    <n v="32.000000000058208"/>
    <s v="No"/>
    <x v="0"/>
    <n v="1.3333333333357587"/>
    <s v="Team4"/>
    <s v="Senior"/>
    <s v="Evening"/>
  </r>
  <r>
    <s v="T06504"/>
    <s v="C2816"/>
    <x v="1"/>
    <x v="1"/>
    <d v="2026-01-20T18:49:00"/>
    <d v="2026-01-23T12:49:00"/>
    <x v="35"/>
    <x v="0"/>
    <s v="No"/>
    <n v="4"/>
    <s v="Yes"/>
    <n v="66"/>
    <s v="Yes"/>
    <x v="2"/>
    <n v="2.75"/>
    <s v="Team1"/>
    <s v="Senior"/>
    <s v="Night"/>
  </r>
  <r>
    <s v="T06505"/>
    <s v="C0767"/>
    <x v="4"/>
    <x v="1"/>
    <d v="2026-01-07T10:09:00"/>
    <d v="2026-01-09T02:09:00"/>
    <x v="30"/>
    <x v="0"/>
    <s v="No"/>
    <n v="4"/>
    <s v="Yes"/>
    <n v="39.999999999941792"/>
    <s v="No"/>
    <x v="2"/>
    <n v="1.6666666666642413"/>
    <s v="Team4"/>
    <s v="Mid"/>
    <s v="Night"/>
  </r>
  <r>
    <s v="T06506"/>
    <s v="C3310"/>
    <x v="0"/>
    <x v="0"/>
    <d v="2026-02-19T23:29:00"/>
    <d v="2026-02-21T13:29:00"/>
    <x v="28"/>
    <x v="0"/>
    <s v="No"/>
    <n v="4"/>
    <s v="Yes"/>
    <n v="37.999999999883585"/>
    <s v="No"/>
    <x v="0"/>
    <n v="1.5833333333284827"/>
    <s v="Team3"/>
    <s v="Mid"/>
    <s v="Night"/>
  </r>
  <r>
    <s v="T06507"/>
    <s v="C2019"/>
    <x v="3"/>
    <x v="0"/>
    <d v="2026-02-17T12:46:00"/>
    <d v="2026-02-18T17:46:00"/>
    <x v="38"/>
    <x v="0"/>
    <s v="No"/>
    <n v="4"/>
    <s v="Yes"/>
    <n v="28.999999999883585"/>
    <s v="No"/>
    <x v="0"/>
    <n v="1.2083333333284827"/>
    <s v="Team5"/>
    <s v="Senior"/>
    <s v="Evening"/>
  </r>
  <r>
    <s v="T06508"/>
    <s v="C1611"/>
    <x v="0"/>
    <x v="1"/>
    <d v="2026-01-27T21:10:00"/>
    <d v="2026-01-28T15:10:00"/>
    <x v="33"/>
    <x v="0"/>
    <s v="No"/>
    <n v="3"/>
    <s v="Yes"/>
    <n v="18"/>
    <s v="No"/>
    <x v="2"/>
    <n v="0.75"/>
    <s v="Team5"/>
    <s v="Junior"/>
    <s v="Night"/>
  </r>
  <r>
    <s v="T06509"/>
    <s v="C3450"/>
    <x v="1"/>
    <x v="0"/>
    <d v="2026-02-24T13:54:00"/>
    <d v="2026-02-25T11:54:00"/>
    <x v="38"/>
    <x v="0"/>
    <s v="Yes"/>
    <n v="4"/>
    <s v="Yes"/>
    <n v="21.999999999941792"/>
    <s v="No"/>
    <x v="0"/>
    <n v="0.91666666666424135"/>
    <s v="Team5"/>
    <s v="Senior"/>
    <s v="Evening"/>
  </r>
  <r>
    <s v="T06510"/>
    <s v="C0560"/>
    <x v="3"/>
    <x v="2"/>
    <d v="2026-03-16T00:38:00"/>
    <d v="2026-03-18T20:38:00"/>
    <x v="41"/>
    <x v="0"/>
    <s v="No"/>
    <n v="3"/>
    <s v="Yes"/>
    <n v="68.000000000058208"/>
    <s v="Yes"/>
    <x v="1"/>
    <n v="2.8333333333357587"/>
    <s v="Team5"/>
    <s v="Senior"/>
    <s v="Night"/>
  </r>
  <r>
    <s v="T06511"/>
    <s v="C1108"/>
    <x v="3"/>
    <x v="1"/>
    <d v="2026-02-26T22:17:00"/>
    <d v="2026-03-01T15:17:00"/>
    <x v="0"/>
    <x v="0"/>
    <s v="No"/>
    <n v="4"/>
    <s v="Yes"/>
    <n v="65.000000000058208"/>
    <s v="Yes"/>
    <x v="0"/>
    <n v="2.7083333333357587"/>
    <s v="Team1"/>
    <s v="Senior"/>
    <s v="Morning"/>
  </r>
  <r>
    <s v="T06512"/>
    <s v="C0819"/>
    <x v="4"/>
    <x v="0"/>
    <d v="2026-03-01T12:31:00"/>
    <d v="2026-03-02T20:31:00"/>
    <x v="5"/>
    <x v="0"/>
    <s v="No"/>
    <n v="2"/>
    <s v="Yes"/>
    <n v="32.000000000058208"/>
    <s v="No"/>
    <x v="1"/>
    <n v="1.3333333333357587"/>
    <s v="Team1"/>
    <s v="Senior"/>
    <s v="Evening"/>
  </r>
  <r>
    <s v="T06513"/>
    <s v="C1034"/>
    <x v="4"/>
    <x v="1"/>
    <d v="2026-01-05T10:41:00"/>
    <d v="2026-01-05T16:41:00"/>
    <x v="39"/>
    <x v="0"/>
    <s v="No"/>
    <n v="4"/>
    <s v="Yes"/>
    <n v="6"/>
    <s v="No"/>
    <x v="2"/>
    <n v="0.25"/>
    <s v="Team5"/>
    <s v="Junior"/>
    <s v="Evening"/>
  </r>
  <r>
    <s v="T06514"/>
    <s v="C2019"/>
    <x v="1"/>
    <x v="2"/>
    <d v="2026-02-23T08:01:00"/>
    <d v="2026-02-23T23:01:00"/>
    <x v="25"/>
    <x v="0"/>
    <s v="Yes"/>
    <n v="3"/>
    <s v="Yes"/>
    <n v="15"/>
    <s v="No"/>
    <x v="0"/>
    <n v="0.625"/>
    <s v="Team4"/>
    <s v="Junior"/>
    <s v="Night"/>
  </r>
  <r>
    <s v="T06515"/>
    <s v="C2519"/>
    <x v="0"/>
    <x v="1"/>
    <d v="2026-03-29T21:58:00"/>
    <d v="2026-04-01T18:58:00"/>
    <x v="42"/>
    <x v="0"/>
    <s v="No"/>
    <n v="4"/>
    <s v="Yes"/>
    <n v="69"/>
    <s v="Yes"/>
    <x v="1"/>
    <n v="2.875"/>
    <s v="Team1"/>
    <s v="Senior"/>
    <s v="Evening"/>
  </r>
  <r>
    <s v="T06516"/>
    <s v="C0562"/>
    <x v="3"/>
    <x v="2"/>
    <d v="2026-02-24T07:43:00"/>
    <d v="2026-02-28T03:43:00"/>
    <x v="7"/>
    <x v="0"/>
    <s v="No"/>
    <n v="4"/>
    <s v="Yes"/>
    <n v="92.000000000058208"/>
    <s v="Yes"/>
    <x v="0"/>
    <n v="3.8333333333357587"/>
    <s v="Team2"/>
    <s v="Junior"/>
    <s v="Night"/>
  </r>
  <r>
    <s v="T06517"/>
    <s v="C2325"/>
    <x v="2"/>
    <x v="0"/>
    <d v="2026-02-24T18:47:00"/>
    <d v="2026-02-24T23:47:00"/>
    <x v="20"/>
    <x v="0"/>
    <s v="No"/>
    <n v="4"/>
    <s v="Yes"/>
    <n v="5.0000000000582077"/>
    <s v="No"/>
    <x v="0"/>
    <n v="0.20833333333575865"/>
    <s v="Team4"/>
    <s v="Junior"/>
    <s v="Evening"/>
  </r>
  <r>
    <s v="T06518"/>
    <s v="C0856"/>
    <x v="4"/>
    <x v="0"/>
    <d v="2026-02-15T06:30:00"/>
    <d v="2026-02-16T23:30:00"/>
    <x v="26"/>
    <x v="0"/>
    <s v="No"/>
    <n v="4"/>
    <s v="Yes"/>
    <n v="40.999999999883585"/>
    <s v="No"/>
    <x v="0"/>
    <n v="1.7083333333284827"/>
    <s v="Team5"/>
    <s v="Senior"/>
    <s v="Night"/>
  </r>
  <r>
    <s v="T06519"/>
    <s v="C3385"/>
    <x v="1"/>
    <x v="1"/>
    <d v="2026-01-10T12:47:00"/>
    <d v="2026-01-12T18:47:00"/>
    <x v="13"/>
    <x v="0"/>
    <s v="No"/>
    <n v="5"/>
    <s v="Yes"/>
    <n v="54"/>
    <s v="Yes"/>
    <x v="2"/>
    <n v="2.25"/>
    <s v="Team5"/>
    <s v="Junior"/>
    <s v="Evening"/>
  </r>
  <r>
    <s v="T06520"/>
    <s v="C4206"/>
    <x v="2"/>
    <x v="2"/>
    <d v="2026-03-26T01:03:00"/>
    <d v="2026-03-27T07:03:00"/>
    <x v="9"/>
    <x v="2"/>
    <s v="No"/>
    <n v="5"/>
    <s v="No"/>
    <n v="30"/>
    <s v="No"/>
    <x v="1"/>
    <n v="1.25"/>
    <s v="Team1"/>
    <s v="Junior"/>
    <s v="Night"/>
  </r>
  <r>
    <s v="T06521"/>
    <s v="C1658"/>
    <x v="2"/>
    <x v="2"/>
    <d v="2026-03-04T16:54:00"/>
    <d v="2026-03-06T09:54:00"/>
    <x v="42"/>
    <x v="0"/>
    <s v="No"/>
    <n v="4"/>
    <s v="Yes"/>
    <n v="40.999999999883585"/>
    <s v="No"/>
    <x v="1"/>
    <n v="1.7083333333284827"/>
    <s v="Team1"/>
    <s v="Senior"/>
    <s v="Evening"/>
  </r>
  <r>
    <s v="T06522"/>
    <s v="C0460"/>
    <x v="1"/>
    <x v="0"/>
    <d v="2026-03-18T23:00:00"/>
    <d v="2026-03-20T21:00:00"/>
    <x v="40"/>
    <x v="0"/>
    <s v="No"/>
    <n v="4"/>
    <s v="Yes"/>
    <n v="45.999999999941792"/>
    <s v="No"/>
    <x v="1"/>
    <n v="1.9166666666642413"/>
    <s v="Team4"/>
    <s v="Senior"/>
    <s v="Morning"/>
  </r>
  <r>
    <s v="T06523"/>
    <s v="C2295"/>
    <x v="0"/>
    <x v="0"/>
    <d v="2026-01-31T03:06:00"/>
    <d v="2026-01-31T13:06:00"/>
    <x v="23"/>
    <x v="0"/>
    <s v="No"/>
    <n v="3"/>
    <s v="Yes"/>
    <n v="9.9999999999417923"/>
    <s v="No"/>
    <x v="2"/>
    <n v="0.41666666666424135"/>
    <s v="Team1"/>
    <s v="Junior"/>
    <s v="Morning"/>
  </r>
  <r>
    <s v="T06524"/>
    <s v="C3785"/>
    <x v="1"/>
    <x v="2"/>
    <d v="2026-01-03T11:11:00"/>
    <d v="2026-01-06T20:11:00"/>
    <x v="20"/>
    <x v="1"/>
    <s v="No"/>
    <n v="5"/>
    <s v="No"/>
    <n v="81"/>
    <s v="Yes"/>
    <x v="2"/>
    <n v="3.375"/>
    <s v="Team4"/>
    <s v="Junior"/>
    <s v="Evening"/>
  </r>
  <r>
    <s v="T06525"/>
    <s v="C1115"/>
    <x v="3"/>
    <x v="0"/>
    <d v="2026-02-24T18:23:00"/>
    <d v="2026-02-25T06:23:00"/>
    <x v="30"/>
    <x v="0"/>
    <s v="No"/>
    <n v="3"/>
    <s v="Yes"/>
    <n v="12"/>
    <s v="No"/>
    <x v="0"/>
    <n v="0.5"/>
    <s v="Team4"/>
    <s v="Mid"/>
    <s v="Night"/>
  </r>
  <r>
    <s v="T06526"/>
    <s v="C1674"/>
    <x v="0"/>
    <x v="0"/>
    <d v="2026-02-20T13:39:00"/>
    <d v="2026-02-22T12:39:00"/>
    <x v="2"/>
    <x v="0"/>
    <s v="No"/>
    <n v="5"/>
    <s v="Yes"/>
    <n v="47.000000000058208"/>
    <s v="No"/>
    <x v="0"/>
    <n v="1.9583333333357587"/>
    <s v="Team3"/>
    <s v="Senior"/>
    <s v="Evening"/>
  </r>
  <r>
    <s v="T06527"/>
    <s v="C4458"/>
    <x v="1"/>
    <x v="0"/>
    <d v="2026-03-08T05:47:00"/>
    <d v="2026-03-09T10:47:00"/>
    <x v="3"/>
    <x v="0"/>
    <s v="No"/>
    <n v="4"/>
    <s v="Yes"/>
    <n v="29.000000000058208"/>
    <s v="No"/>
    <x v="1"/>
    <n v="1.2083333333357587"/>
    <s v="Team5"/>
    <s v="Senior"/>
    <s v="Morning"/>
  </r>
  <r>
    <s v="T06528"/>
    <s v="C0137"/>
    <x v="4"/>
    <x v="0"/>
    <d v="2026-01-04T02:34:00"/>
    <d v="2026-01-05T15:34:00"/>
    <x v="11"/>
    <x v="0"/>
    <s v="Yes"/>
    <n v="4"/>
    <s v="Yes"/>
    <n v="36.999999999941792"/>
    <s v="No"/>
    <x v="2"/>
    <n v="1.5416666666642413"/>
    <s v="Team3"/>
    <s v="Senior"/>
    <s v="Night"/>
  </r>
  <r>
    <s v="T06529"/>
    <s v="C0634"/>
    <x v="0"/>
    <x v="0"/>
    <d v="2026-02-07T12:02:00"/>
    <d v="2026-02-07T21:02:00"/>
    <x v="32"/>
    <x v="1"/>
    <s v="No"/>
    <n v="3"/>
    <s v="No"/>
    <n v="9"/>
    <s v="No"/>
    <x v="0"/>
    <n v="0.375"/>
    <s v="Team3"/>
    <s v="Mid"/>
    <s v="Evening"/>
  </r>
  <r>
    <s v="T06530"/>
    <s v="C0390"/>
    <x v="3"/>
    <x v="1"/>
    <d v="2026-02-07T06:01:00"/>
    <d v="2026-02-10T01:01:00"/>
    <x v="40"/>
    <x v="2"/>
    <s v="No"/>
    <n v="3"/>
    <s v="No"/>
    <n v="66.999999999941792"/>
    <s v="Yes"/>
    <x v="0"/>
    <n v="2.7916666666642413"/>
    <s v="Team4"/>
    <s v="Senior"/>
    <s v="Morning"/>
  </r>
  <r>
    <s v="T06531"/>
    <s v="C3775"/>
    <x v="4"/>
    <x v="0"/>
    <d v="2026-03-02T01:42:00"/>
    <d v="2026-03-03T11:42:00"/>
    <x v="21"/>
    <x v="1"/>
    <s v="No"/>
    <n v="4"/>
    <s v="No"/>
    <n v="34.000000000116415"/>
    <s v="No"/>
    <x v="1"/>
    <n v="1.4166666666715173"/>
    <s v="Team4"/>
    <s v="Senior"/>
    <s v="Night"/>
  </r>
  <r>
    <s v="T06532"/>
    <s v="C2690"/>
    <x v="2"/>
    <x v="2"/>
    <d v="2026-03-21T20:59:00"/>
    <d v="2026-03-24T02:59:00"/>
    <x v="13"/>
    <x v="0"/>
    <s v="No"/>
    <n v="3"/>
    <s v="Yes"/>
    <n v="54"/>
    <s v="Yes"/>
    <x v="1"/>
    <n v="2.25"/>
    <s v="Team5"/>
    <s v="Junior"/>
    <s v="Evening"/>
  </r>
  <r>
    <s v="T06533"/>
    <s v="C3237"/>
    <x v="0"/>
    <x v="2"/>
    <d v="2026-01-15T16:15:00"/>
    <d v="2026-01-16T06:15:00"/>
    <x v="12"/>
    <x v="0"/>
    <s v="No"/>
    <n v="3"/>
    <s v="Yes"/>
    <n v="13.999999999883585"/>
    <s v="No"/>
    <x v="2"/>
    <n v="0.58333333332848269"/>
    <s v="Team1"/>
    <s v="Junior"/>
    <s v="Morning"/>
  </r>
  <r>
    <s v="T06534"/>
    <s v="C2489"/>
    <x v="3"/>
    <x v="0"/>
    <d v="2026-01-14T13:13:00"/>
    <d v="2026-01-15T09:13:00"/>
    <x v="25"/>
    <x v="0"/>
    <s v="Yes"/>
    <n v="3"/>
    <s v="Yes"/>
    <n v="20.000000000058208"/>
    <s v="No"/>
    <x v="2"/>
    <n v="0.83333333333575865"/>
    <s v="Team4"/>
    <s v="Junior"/>
    <s v="Night"/>
  </r>
  <r>
    <s v="T06535"/>
    <s v="C2786"/>
    <x v="4"/>
    <x v="2"/>
    <d v="2026-03-30T12:20:00"/>
    <d v="2026-04-03T03:20:00"/>
    <x v="2"/>
    <x v="0"/>
    <s v="Yes"/>
    <n v="2"/>
    <s v="Yes"/>
    <n v="87"/>
    <s v="Yes"/>
    <x v="1"/>
    <n v="3.625"/>
    <s v="Team3"/>
    <s v="Senior"/>
    <s v="Evening"/>
  </r>
  <r>
    <s v="T06536"/>
    <s v="C3598"/>
    <x v="3"/>
    <x v="1"/>
    <d v="2026-01-02T04:52:00"/>
    <d v="2026-01-03T18:52:00"/>
    <x v="48"/>
    <x v="0"/>
    <s v="No"/>
    <n v="4"/>
    <s v="Yes"/>
    <n v="38.000000000058208"/>
    <s v="No"/>
    <x v="2"/>
    <n v="1.5833333333357587"/>
    <s v="Team1"/>
    <s v="Mid"/>
    <s v="Morning"/>
  </r>
  <r>
    <s v="T06537"/>
    <s v="C0354"/>
    <x v="1"/>
    <x v="0"/>
    <d v="2026-01-13T21:52:00"/>
    <d v="2026-01-15T11:52:00"/>
    <x v="45"/>
    <x v="0"/>
    <s v="Yes"/>
    <n v="3"/>
    <s v="Yes"/>
    <n v="37.999999999883585"/>
    <s v="No"/>
    <x v="2"/>
    <n v="1.5833333333284827"/>
    <s v="Team4"/>
    <s v="Mid"/>
    <s v="Morning"/>
  </r>
  <r>
    <s v="T06538"/>
    <s v="C1969"/>
    <x v="0"/>
    <x v="0"/>
    <d v="2026-02-06T10:57:00"/>
    <d v="2026-02-07T18:57:00"/>
    <x v="45"/>
    <x v="0"/>
    <s v="No"/>
    <n v="5"/>
    <s v="Yes"/>
    <n v="31.999999999883585"/>
    <s v="No"/>
    <x v="0"/>
    <n v="1.3333333333284827"/>
    <s v="Team4"/>
    <s v="Mid"/>
    <s v="Morning"/>
  </r>
  <r>
    <s v="T06539"/>
    <s v="C0524"/>
    <x v="4"/>
    <x v="0"/>
    <d v="2026-01-26T16:28:00"/>
    <d v="2026-01-28T05:28:00"/>
    <x v="46"/>
    <x v="0"/>
    <s v="No"/>
    <n v="4"/>
    <s v="Yes"/>
    <n v="36.999999999941792"/>
    <s v="No"/>
    <x v="2"/>
    <n v="1.5416666666642413"/>
    <s v="Team5"/>
    <s v="Senior"/>
    <s v="Evening"/>
  </r>
  <r>
    <s v="T06540"/>
    <s v="C1303"/>
    <x v="1"/>
    <x v="2"/>
    <d v="2026-01-11T00:03:00"/>
    <d v="2026-01-11T11:03:00"/>
    <x v="0"/>
    <x v="0"/>
    <s v="No"/>
    <n v="3"/>
    <s v="Yes"/>
    <n v="11.000000000058208"/>
    <s v="No"/>
    <x v="2"/>
    <n v="0.45833333333575865"/>
    <s v="Team1"/>
    <s v="Senior"/>
    <s v="Morning"/>
  </r>
  <r>
    <s v="T06541"/>
    <s v="C3440"/>
    <x v="3"/>
    <x v="1"/>
    <d v="2026-01-06T02:03:00"/>
    <d v="2026-01-08T17:03:00"/>
    <x v="49"/>
    <x v="1"/>
    <s v="No"/>
    <n v="4"/>
    <s v="No"/>
    <n v="63"/>
    <s v="Yes"/>
    <x v="2"/>
    <n v="2.625"/>
    <s v="Team5"/>
    <s v="Mid"/>
    <s v="Evening"/>
  </r>
  <r>
    <s v="T06542"/>
    <s v="C1639"/>
    <x v="0"/>
    <x v="0"/>
    <d v="2026-03-16T16:33:00"/>
    <d v="2026-03-18T01:33:00"/>
    <x v="35"/>
    <x v="0"/>
    <s v="No"/>
    <n v="3"/>
    <s v="Yes"/>
    <n v="33"/>
    <s v="No"/>
    <x v="1"/>
    <n v="1.375"/>
    <s v="Team1"/>
    <s v="Senior"/>
    <s v="Night"/>
  </r>
  <r>
    <s v="T06543"/>
    <s v="C4630"/>
    <x v="2"/>
    <x v="2"/>
    <d v="2026-01-17T00:52:00"/>
    <d v="2026-01-20T10:52:00"/>
    <x v="32"/>
    <x v="0"/>
    <s v="No"/>
    <n v="5"/>
    <s v="Yes"/>
    <n v="81.999999999941792"/>
    <s v="Yes"/>
    <x v="2"/>
    <n v="3.4166666666642413"/>
    <s v="Team3"/>
    <s v="Mid"/>
    <s v="Evening"/>
  </r>
  <r>
    <s v="T06544"/>
    <s v="C1309"/>
    <x v="2"/>
    <x v="0"/>
    <d v="2026-01-15T18:56:00"/>
    <d v="2026-01-16T01:56:00"/>
    <x v="10"/>
    <x v="1"/>
    <s v="No"/>
    <n v="5"/>
    <s v="No"/>
    <n v="6.9999999999417923"/>
    <s v="No"/>
    <x v="2"/>
    <n v="0.29166666666424135"/>
    <s v="Team1"/>
    <s v="Senior"/>
    <s v="Night"/>
  </r>
  <r>
    <s v="T06545"/>
    <s v="C1339"/>
    <x v="3"/>
    <x v="1"/>
    <d v="2026-02-23T03:38:00"/>
    <d v="2026-02-25T03:38:00"/>
    <x v="27"/>
    <x v="0"/>
    <s v="No"/>
    <n v="4"/>
    <s v="Yes"/>
    <n v="48"/>
    <s v="No"/>
    <x v="0"/>
    <n v="2"/>
    <s v="Team1"/>
    <s v="Junior"/>
    <s v="Morning"/>
  </r>
  <r>
    <s v="T06546"/>
    <s v="C1705"/>
    <x v="4"/>
    <x v="2"/>
    <d v="2026-03-26T01:40:00"/>
    <d v="2026-03-27T00:40:00"/>
    <x v="25"/>
    <x v="0"/>
    <s v="No"/>
    <n v="5"/>
    <s v="Yes"/>
    <n v="23.000000000058208"/>
    <s v="No"/>
    <x v="1"/>
    <n v="0.95833333333575865"/>
    <s v="Team4"/>
    <s v="Junior"/>
    <s v="Night"/>
  </r>
  <r>
    <s v="T06547"/>
    <s v="C1811"/>
    <x v="4"/>
    <x v="0"/>
    <d v="2026-02-19T17:06:00"/>
    <d v="2026-02-21T11:06:00"/>
    <x v="46"/>
    <x v="0"/>
    <s v="No"/>
    <n v="5"/>
    <s v="Yes"/>
    <n v="42"/>
    <s v="No"/>
    <x v="0"/>
    <n v="1.75"/>
    <s v="Team5"/>
    <s v="Senior"/>
    <s v="Evening"/>
  </r>
  <r>
    <s v="T06548"/>
    <s v="C2206"/>
    <x v="3"/>
    <x v="1"/>
    <d v="2026-01-23T21:34:00"/>
    <d v="2026-01-25T21:34:00"/>
    <x v="10"/>
    <x v="0"/>
    <s v="No"/>
    <n v="4"/>
    <s v="Yes"/>
    <n v="48"/>
    <s v="No"/>
    <x v="2"/>
    <n v="2"/>
    <s v="Team1"/>
    <s v="Senior"/>
    <s v="Night"/>
  </r>
  <r>
    <s v="T06549"/>
    <s v="C4596"/>
    <x v="1"/>
    <x v="2"/>
    <d v="2026-03-16T04:47:00"/>
    <d v="2026-03-19T12:47:00"/>
    <x v="42"/>
    <x v="0"/>
    <s v="No"/>
    <n v="4"/>
    <s v="Yes"/>
    <n v="79.999999999883585"/>
    <s v="Yes"/>
    <x v="1"/>
    <n v="3.3333333333284827"/>
    <s v="Team1"/>
    <s v="Senior"/>
    <s v="Evening"/>
  </r>
  <r>
    <s v="T06550"/>
    <s v="C2076"/>
    <x v="2"/>
    <x v="1"/>
    <d v="2026-01-05T23:04:00"/>
    <d v="2026-01-08T22:04:00"/>
    <x v="17"/>
    <x v="0"/>
    <s v="No"/>
    <n v="4"/>
    <s v="Yes"/>
    <n v="71.000000000058208"/>
    <s v="Yes"/>
    <x v="2"/>
    <n v="2.9583333333357587"/>
    <s v="Team2"/>
    <s v="Junior"/>
    <s v="Night"/>
  </r>
  <r>
    <s v="T06551"/>
    <s v="C3227"/>
    <x v="4"/>
    <x v="1"/>
    <d v="2026-03-02T12:46:00"/>
    <d v="2026-03-03T04:46:00"/>
    <x v="24"/>
    <x v="0"/>
    <s v="No"/>
    <n v="5"/>
    <s v="Yes"/>
    <n v="15.999999999941792"/>
    <s v="No"/>
    <x v="1"/>
    <n v="0.66666666666424135"/>
    <s v="Team4"/>
    <s v="Mid"/>
    <s v="Night"/>
  </r>
  <r>
    <s v="T06552"/>
    <s v="C0052"/>
    <x v="0"/>
    <x v="2"/>
    <d v="2026-03-21T19:14:00"/>
    <d v="2026-03-24T05:14:00"/>
    <x v="41"/>
    <x v="0"/>
    <s v="Yes"/>
    <n v="2"/>
    <s v="Yes"/>
    <n v="57.999999999941792"/>
    <s v="Yes"/>
    <x v="1"/>
    <n v="2.4166666666642413"/>
    <s v="Team5"/>
    <s v="Senior"/>
    <s v="Night"/>
  </r>
  <r>
    <s v="T06553"/>
    <s v="C0887"/>
    <x v="2"/>
    <x v="2"/>
    <d v="2026-02-11T05:13:00"/>
    <d v="2026-02-13T00:13:00"/>
    <x v="21"/>
    <x v="0"/>
    <s v="No"/>
    <n v="5"/>
    <s v="Yes"/>
    <n v="42.999999999941792"/>
    <s v="No"/>
    <x v="0"/>
    <n v="1.7916666666642413"/>
    <s v="Team4"/>
    <s v="Senior"/>
    <s v="Night"/>
  </r>
  <r>
    <s v="T06554"/>
    <s v="C2099"/>
    <x v="1"/>
    <x v="0"/>
    <d v="2026-01-08T10:39:00"/>
    <d v="2026-01-10T03:39:00"/>
    <x v="47"/>
    <x v="0"/>
    <s v="No"/>
    <n v="4"/>
    <s v="Yes"/>
    <n v="41.000000000058208"/>
    <s v="No"/>
    <x v="2"/>
    <n v="1.7083333333357587"/>
    <s v="Team4"/>
    <s v="Senior"/>
    <s v="Night"/>
  </r>
  <r>
    <s v="T06555"/>
    <s v="C3751"/>
    <x v="4"/>
    <x v="2"/>
    <d v="2026-03-23T09:31:00"/>
    <d v="2026-03-25T08:31:00"/>
    <x v="9"/>
    <x v="0"/>
    <s v="No"/>
    <n v="3"/>
    <s v="Yes"/>
    <n v="47.000000000058208"/>
    <s v="No"/>
    <x v="1"/>
    <n v="1.9583333333357587"/>
    <s v="Team1"/>
    <s v="Junior"/>
    <s v="Night"/>
  </r>
  <r>
    <s v="T06556"/>
    <s v="C1500"/>
    <x v="3"/>
    <x v="2"/>
    <d v="2026-01-10T03:32:00"/>
    <d v="2026-01-12T10:32:00"/>
    <x v="32"/>
    <x v="0"/>
    <s v="No"/>
    <n v="4"/>
    <s v="Yes"/>
    <n v="54.999999999941792"/>
    <s v="Yes"/>
    <x v="2"/>
    <n v="2.2916666666642413"/>
    <s v="Team3"/>
    <s v="Mid"/>
    <s v="Evening"/>
  </r>
  <r>
    <s v="T06557"/>
    <s v="C2648"/>
    <x v="1"/>
    <x v="2"/>
    <d v="2026-03-17T04:36:00"/>
    <d v="2026-03-20T22:36:00"/>
    <x v="5"/>
    <x v="0"/>
    <s v="No"/>
    <n v="4"/>
    <s v="Yes"/>
    <n v="90"/>
    <s v="Yes"/>
    <x v="1"/>
    <n v="3.75"/>
    <s v="Team1"/>
    <s v="Senior"/>
    <s v="Evening"/>
  </r>
  <r>
    <s v="T06558"/>
    <s v="C4097"/>
    <x v="3"/>
    <x v="0"/>
    <d v="2026-02-05T01:06:00"/>
    <d v="2026-02-05T15:06:00"/>
    <x v="19"/>
    <x v="0"/>
    <s v="No"/>
    <n v="5"/>
    <s v="Yes"/>
    <n v="14.000000000058208"/>
    <s v="No"/>
    <x v="0"/>
    <n v="0.58333333333575865"/>
    <s v="Team5"/>
    <s v="Mid"/>
    <s v="Night"/>
  </r>
  <r>
    <s v="T06559"/>
    <s v="C1166"/>
    <x v="3"/>
    <x v="2"/>
    <d v="2026-02-08T03:54:00"/>
    <d v="2026-02-09T18:54:00"/>
    <x v="47"/>
    <x v="1"/>
    <s v="No"/>
    <n v="5"/>
    <s v="No"/>
    <n v="39"/>
    <s v="No"/>
    <x v="0"/>
    <n v="1.625"/>
    <s v="Team4"/>
    <s v="Senior"/>
    <s v="Night"/>
  </r>
  <r>
    <s v="T06560"/>
    <s v="C4545"/>
    <x v="3"/>
    <x v="2"/>
    <d v="2026-02-15T02:36:00"/>
    <d v="2026-02-18T14:36:00"/>
    <x v="23"/>
    <x v="0"/>
    <s v="No"/>
    <n v="2"/>
    <s v="Yes"/>
    <n v="84"/>
    <s v="Yes"/>
    <x v="0"/>
    <n v="3.5"/>
    <s v="Team1"/>
    <s v="Junior"/>
    <s v="Morning"/>
  </r>
  <r>
    <s v="T06561"/>
    <s v="C1078"/>
    <x v="2"/>
    <x v="0"/>
    <d v="2026-03-17T15:58:00"/>
    <d v="2026-03-19T03:58:00"/>
    <x v="30"/>
    <x v="2"/>
    <s v="No"/>
    <n v="4"/>
    <s v="No"/>
    <n v="36"/>
    <s v="No"/>
    <x v="1"/>
    <n v="1.5"/>
    <s v="Team4"/>
    <s v="Mid"/>
    <s v="Night"/>
  </r>
  <r>
    <s v="T06562"/>
    <s v="C4579"/>
    <x v="4"/>
    <x v="0"/>
    <d v="2026-01-21T01:32:00"/>
    <d v="2026-01-21T04:32:00"/>
    <x v="25"/>
    <x v="2"/>
    <s v="No"/>
    <n v="3"/>
    <s v="No"/>
    <n v="3"/>
    <s v="No"/>
    <x v="2"/>
    <n v="0.125"/>
    <s v="Team4"/>
    <s v="Junior"/>
    <s v="Night"/>
  </r>
  <r>
    <s v="T06563"/>
    <s v="C4493"/>
    <x v="0"/>
    <x v="2"/>
    <d v="2026-02-03T07:45:00"/>
    <d v="2026-02-03T18:45:00"/>
    <x v="45"/>
    <x v="2"/>
    <s v="No"/>
    <n v="5"/>
    <s v="No"/>
    <n v="11.000000000058208"/>
    <s v="No"/>
    <x v="0"/>
    <n v="0.45833333333575865"/>
    <s v="Team4"/>
    <s v="Mid"/>
    <s v="Morning"/>
  </r>
  <r>
    <s v="T06564"/>
    <s v="C2732"/>
    <x v="3"/>
    <x v="2"/>
    <d v="2026-03-15T21:59:00"/>
    <d v="2026-03-19T10:59:00"/>
    <x v="19"/>
    <x v="1"/>
    <s v="No"/>
    <n v="4"/>
    <s v="No"/>
    <n v="84.999999999941792"/>
    <s v="Yes"/>
    <x v="1"/>
    <n v="3.5416666666642413"/>
    <s v="Team5"/>
    <s v="Mid"/>
    <s v="Night"/>
  </r>
  <r>
    <s v="T06565"/>
    <s v="C2110"/>
    <x v="0"/>
    <x v="1"/>
    <d v="2026-01-08T15:09:00"/>
    <d v="2026-01-10T06:09:00"/>
    <x v="27"/>
    <x v="0"/>
    <s v="No"/>
    <n v="4"/>
    <s v="Yes"/>
    <n v="39"/>
    <s v="No"/>
    <x v="2"/>
    <n v="1.625"/>
    <s v="Team1"/>
    <s v="Junior"/>
    <s v="Morning"/>
  </r>
  <r>
    <s v="T06566"/>
    <s v="C1218"/>
    <x v="2"/>
    <x v="0"/>
    <d v="2026-03-20T07:01:00"/>
    <d v="2026-03-21T20:01:00"/>
    <x v="1"/>
    <x v="0"/>
    <s v="No"/>
    <n v="3"/>
    <s v="Yes"/>
    <n v="36.999999999941792"/>
    <s v="No"/>
    <x v="1"/>
    <n v="1.5416666666642413"/>
    <s v="Team4"/>
    <s v="Senior"/>
    <s v="Evening"/>
  </r>
  <r>
    <s v="T06567"/>
    <s v="C2463"/>
    <x v="4"/>
    <x v="2"/>
    <d v="2026-01-18T14:34:00"/>
    <d v="2026-01-22T05:34:00"/>
    <x v="1"/>
    <x v="0"/>
    <s v="No"/>
    <n v="4"/>
    <s v="Yes"/>
    <n v="87"/>
    <s v="Yes"/>
    <x v="2"/>
    <n v="3.625"/>
    <s v="Team4"/>
    <s v="Senior"/>
    <s v="Evening"/>
  </r>
  <r>
    <s v="T06568"/>
    <s v="C3840"/>
    <x v="1"/>
    <x v="1"/>
    <d v="2026-02-11T06:28:00"/>
    <d v="2026-02-13T08:28:00"/>
    <x v="31"/>
    <x v="0"/>
    <s v="No"/>
    <n v="5"/>
    <s v="Yes"/>
    <n v="50.000000000058208"/>
    <s v="Yes"/>
    <x v="0"/>
    <n v="2.0833333333357587"/>
    <s v="Team4"/>
    <s v="Senior"/>
    <s v="Evening"/>
  </r>
  <r>
    <s v="T06569"/>
    <s v="C0550"/>
    <x v="4"/>
    <x v="0"/>
    <d v="2026-03-01T18:43:00"/>
    <d v="2026-03-02T23:43:00"/>
    <x v="4"/>
    <x v="1"/>
    <s v="No"/>
    <n v="4"/>
    <s v="No"/>
    <n v="28.999999999883585"/>
    <s v="No"/>
    <x v="1"/>
    <n v="1.2083333333284827"/>
    <s v="Team5"/>
    <s v="Senior"/>
    <s v="Evening"/>
  </r>
  <r>
    <s v="T06570"/>
    <s v="C1793"/>
    <x v="2"/>
    <x v="2"/>
    <d v="2026-01-03T04:53:00"/>
    <d v="2026-01-05T07:53:00"/>
    <x v="20"/>
    <x v="0"/>
    <s v="No"/>
    <n v="4"/>
    <s v="Yes"/>
    <n v="51"/>
    <s v="Yes"/>
    <x v="2"/>
    <n v="2.125"/>
    <s v="Team4"/>
    <s v="Junior"/>
    <s v="Evening"/>
  </r>
  <r>
    <s v="T06571"/>
    <s v="C3666"/>
    <x v="4"/>
    <x v="0"/>
    <d v="2026-01-17T16:12:00"/>
    <d v="2026-01-19T09:12:00"/>
    <x v="15"/>
    <x v="0"/>
    <s v="No"/>
    <n v="3"/>
    <s v="Yes"/>
    <n v="40.999999999883585"/>
    <s v="No"/>
    <x v="2"/>
    <n v="1.7083333333284827"/>
    <s v="Team5"/>
    <s v="Junior"/>
    <s v="Evening"/>
  </r>
  <r>
    <s v="T06572"/>
    <s v="C1604"/>
    <x v="3"/>
    <x v="2"/>
    <d v="2026-03-20T11:43:00"/>
    <d v="2026-03-22T18:43:00"/>
    <x v="27"/>
    <x v="0"/>
    <s v="No"/>
    <n v="5"/>
    <s v="Yes"/>
    <n v="55.000000000116415"/>
    <s v="Yes"/>
    <x v="1"/>
    <n v="2.2916666666715173"/>
    <s v="Team1"/>
    <s v="Junior"/>
    <s v="Morning"/>
  </r>
  <r>
    <s v="T06573"/>
    <s v="C1727"/>
    <x v="3"/>
    <x v="1"/>
    <d v="2026-02-12T12:26:00"/>
    <d v="2026-02-13T14:26:00"/>
    <x v="21"/>
    <x v="0"/>
    <s v="No"/>
    <n v="4"/>
    <s v="Yes"/>
    <n v="26.000000000058208"/>
    <s v="No"/>
    <x v="0"/>
    <n v="1.0833333333357587"/>
    <s v="Team4"/>
    <s v="Senior"/>
    <s v="Night"/>
  </r>
  <r>
    <s v="T06574"/>
    <s v="C4516"/>
    <x v="2"/>
    <x v="1"/>
    <d v="2026-02-26T15:19:00"/>
    <d v="2026-02-27T23:19:00"/>
    <x v="35"/>
    <x v="0"/>
    <s v="Yes"/>
    <n v="2"/>
    <s v="Yes"/>
    <n v="32.000000000058208"/>
    <s v="No"/>
    <x v="0"/>
    <n v="1.3333333333357587"/>
    <s v="Team1"/>
    <s v="Senior"/>
    <s v="Night"/>
  </r>
  <r>
    <s v="T06575"/>
    <s v="C0859"/>
    <x v="4"/>
    <x v="1"/>
    <d v="2026-02-15T07:55:00"/>
    <d v="2026-02-16T11:55:00"/>
    <x v="0"/>
    <x v="0"/>
    <s v="Yes"/>
    <n v="4"/>
    <s v="Yes"/>
    <n v="28.000000000116415"/>
    <s v="No"/>
    <x v="0"/>
    <n v="1.1666666666715173"/>
    <s v="Team1"/>
    <s v="Senior"/>
    <s v="Morning"/>
  </r>
  <r>
    <s v="T06576"/>
    <s v="C1945"/>
    <x v="4"/>
    <x v="0"/>
    <d v="2026-01-22T06:15:00"/>
    <d v="2026-01-23T15:15:00"/>
    <x v="37"/>
    <x v="0"/>
    <s v="Yes"/>
    <n v="3"/>
    <s v="Yes"/>
    <n v="33"/>
    <s v="No"/>
    <x v="2"/>
    <n v="1.375"/>
    <s v="Team5"/>
    <s v="Junior"/>
    <s v="Evening"/>
  </r>
  <r>
    <s v="T06577"/>
    <s v="C1499"/>
    <x v="2"/>
    <x v="2"/>
    <d v="2026-02-13T11:55:00"/>
    <d v="2026-02-15T14:55:00"/>
    <x v="20"/>
    <x v="1"/>
    <s v="No"/>
    <n v="4"/>
    <s v="No"/>
    <n v="51"/>
    <s v="Yes"/>
    <x v="0"/>
    <n v="2.125"/>
    <s v="Team4"/>
    <s v="Junior"/>
    <s v="Evening"/>
  </r>
  <r>
    <s v="T06578"/>
    <s v="C1046"/>
    <x v="0"/>
    <x v="0"/>
    <d v="2026-02-24T00:42:00"/>
    <d v="2026-02-24T21:42:00"/>
    <x v="14"/>
    <x v="0"/>
    <s v="No"/>
    <n v="4"/>
    <s v="Yes"/>
    <n v="21"/>
    <s v="No"/>
    <x v="0"/>
    <n v="0.875"/>
    <s v="Team4"/>
    <s v="Senior"/>
    <s v="Night"/>
  </r>
  <r>
    <s v="T06579"/>
    <s v="C3809"/>
    <x v="2"/>
    <x v="0"/>
    <d v="2026-02-15T09:58:00"/>
    <d v="2026-02-16T21:58:00"/>
    <x v="23"/>
    <x v="0"/>
    <s v="No"/>
    <n v="4"/>
    <s v="Yes"/>
    <n v="36"/>
    <s v="No"/>
    <x v="0"/>
    <n v="1.5"/>
    <s v="Team1"/>
    <s v="Junior"/>
    <s v="Morning"/>
  </r>
  <r>
    <s v="T06580"/>
    <s v="C0602"/>
    <x v="3"/>
    <x v="2"/>
    <d v="2026-03-11T08:15:00"/>
    <d v="2026-03-14T02:15:00"/>
    <x v="43"/>
    <x v="0"/>
    <s v="No"/>
    <n v="3"/>
    <s v="Yes"/>
    <n v="66"/>
    <s v="Yes"/>
    <x v="1"/>
    <n v="2.75"/>
    <s v="Team1"/>
    <s v="Mid"/>
    <s v="Morning"/>
  </r>
  <r>
    <s v="T06581"/>
    <s v="C4983"/>
    <x v="4"/>
    <x v="2"/>
    <d v="2026-01-04T06:16:00"/>
    <d v="2026-01-07T00:16:00"/>
    <x v="38"/>
    <x v="0"/>
    <s v="No"/>
    <n v="4"/>
    <s v="Yes"/>
    <n v="66"/>
    <s v="Yes"/>
    <x v="2"/>
    <n v="2.75"/>
    <s v="Team5"/>
    <s v="Senior"/>
    <s v="Evening"/>
  </r>
  <r>
    <s v="T06582"/>
    <s v="C3424"/>
    <x v="0"/>
    <x v="2"/>
    <d v="2026-03-18T18:02:00"/>
    <d v="2026-03-21T00:02:00"/>
    <x v="36"/>
    <x v="0"/>
    <s v="No"/>
    <n v="4"/>
    <s v="Yes"/>
    <n v="54"/>
    <s v="Yes"/>
    <x v="1"/>
    <n v="2.25"/>
    <s v="Team1"/>
    <s v="Junior"/>
    <s v="Morning"/>
  </r>
  <r>
    <s v="T06583"/>
    <s v="C0723"/>
    <x v="2"/>
    <x v="1"/>
    <d v="2026-01-16T22:11:00"/>
    <d v="2026-01-19T20:11:00"/>
    <x v="19"/>
    <x v="0"/>
    <s v="No"/>
    <n v="3"/>
    <s v="Yes"/>
    <n v="69.999999999941792"/>
    <s v="Yes"/>
    <x v="2"/>
    <n v="2.9166666666642413"/>
    <s v="Team5"/>
    <s v="Mid"/>
    <s v="Night"/>
  </r>
  <r>
    <s v="T06584"/>
    <s v="C2807"/>
    <x v="0"/>
    <x v="0"/>
    <d v="2026-01-24T06:44:00"/>
    <d v="2026-01-26T03:44:00"/>
    <x v="43"/>
    <x v="0"/>
    <s v="No"/>
    <n v="3"/>
    <s v="Yes"/>
    <n v="45"/>
    <s v="No"/>
    <x v="2"/>
    <n v="1.875"/>
    <s v="Team1"/>
    <s v="Mid"/>
    <s v="Morning"/>
  </r>
  <r>
    <s v="T06585"/>
    <s v="C0317"/>
    <x v="1"/>
    <x v="0"/>
    <d v="2026-03-28T13:48:00"/>
    <d v="2026-03-30T03:48:00"/>
    <x v="12"/>
    <x v="0"/>
    <s v="No"/>
    <n v="5"/>
    <s v="Yes"/>
    <n v="38.000000000058208"/>
    <s v="No"/>
    <x v="1"/>
    <n v="1.5833333333357587"/>
    <s v="Team1"/>
    <s v="Junior"/>
    <s v="Morning"/>
  </r>
  <r>
    <s v="T06586"/>
    <s v="C4753"/>
    <x v="4"/>
    <x v="0"/>
    <d v="2026-02-22T23:31:00"/>
    <d v="2026-02-24T14:31:00"/>
    <x v="10"/>
    <x v="0"/>
    <s v="Yes"/>
    <n v="3"/>
    <s v="Yes"/>
    <n v="39"/>
    <s v="No"/>
    <x v="0"/>
    <n v="1.625"/>
    <s v="Team1"/>
    <s v="Senior"/>
    <s v="Night"/>
  </r>
  <r>
    <s v="T06587"/>
    <s v="C2937"/>
    <x v="3"/>
    <x v="1"/>
    <d v="2026-01-31T10:32:00"/>
    <d v="2026-02-02T06:32:00"/>
    <x v="11"/>
    <x v="0"/>
    <s v="No"/>
    <n v="4"/>
    <s v="Yes"/>
    <n v="44.000000000058208"/>
    <s v="No"/>
    <x v="2"/>
    <n v="1.8333333333357587"/>
    <s v="Team3"/>
    <s v="Senior"/>
    <s v="Night"/>
  </r>
  <r>
    <s v="T06588"/>
    <s v="C3966"/>
    <x v="0"/>
    <x v="2"/>
    <d v="2026-02-02T21:45:00"/>
    <d v="2026-02-04T03:45:00"/>
    <x v="27"/>
    <x v="0"/>
    <s v="No"/>
    <n v="3"/>
    <s v="Yes"/>
    <n v="30"/>
    <s v="No"/>
    <x v="0"/>
    <n v="1.25"/>
    <s v="Team1"/>
    <s v="Junior"/>
    <s v="Morning"/>
  </r>
  <r>
    <s v="T06589"/>
    <s v="C3323"/>
    <x v="3"/>
    <x v="2"/>
    <d v="2026-02-02T21:31:00"/>
    <d v="2026-02-03T12:31:00"/>
    <x v="11"/>
    <x v="0"/>
    <s v="No"/>
    <n v="5"/>
    <s v="Yes"/>
    <n v="15"/>
    <s v="No"/>
    <x v="0"/>
    <n v="0.625"/>
    <s v="Team3"/>
    <s v="Senior"/>
    <s v="Night"/>
  </r>
  <r>
    <s v="T06590"/>
    <s v="C1958"/>
    <x v="3"/>
    <x v="0"/>
    <d v="2026-02-09T17:43:00"/>
    <d v="2026-02-11T06:43:00"/>
    <x v="44"/>
    <x v="0"/>
    <s v="No"/>
    <n v="3"/>
    <s v="Yes"/>
    <n v="37.000000000116415"/>
    <s v="No"/>
    <x v="0"/>
    <n v="1.5416666666715173"/>
    <s v="Team3"/>
    <s v="Senior"/>
    <s v="Evening"/>
  </r>
  <r>
    <s v="T06591"/>
    <s v="C1098"/>
    <x v="1"/>
    <x v="1"/>
    <d v="2026-03-23T00:32:00"/>
    <d v="2026-03-23T14:32:00"/>
    <x v="13"/>
    <x v="0"/>
    <s v="No"/>
    <n v="4"/>
    <s v="Yes"/>
    <n v="14.000000000058208"/>
    <s v="No"/>
    <x v="1"/>
    <n v="0.58333333333575865"/>
    <s v="Team5"/>
    <s v="Junior"/>
    <s v="Evening"/>
  </r>
  <r>
    <s v="T06592"/>
    <s v="C0499"/>
    <x v="4"/>
    <x v="0"/>
    <d v="2026-03-21T04:15:00"/>
    <d v="2026-03-22T02:15:00"/>
    <x v="24"/>
    <x v="0"/>
    <s v="No"/>
    <n v="4"/>
    <s v="Yes"/>
    <n v="21.999999999941792"/>
    <s v="No"/>
    <x v="1"/>
    <n v="0.91666666666424135"/>
    <s v="Team4"/>
    <s v="Mid"/>
    <s v="Night"/>
  </r>
  <r>
    <s v="T06593"/>
    <s v="C2608"/>
    <x v="1"/>
    <x v="1"/>
    <d v="2026-01-21T00:26:00"/>
    <d v="2026-01-22T09:26:00"/>
    <x v="29"/>
    <x v="0"/>
    <s v="No"/>
    <n v="4"/>
    <s v="Yes"/>
    <n v="33"/>
    <s v="No"/>
    <x v="2"/>
    <n v="1.375"/>
    <s v="Team3"/>
    <s v="Mid"/>
    <s v="Evening"/>
  </r>
  <r>
    <s v="T06594"/>
    <s v="C3304"/>
    <x v="4"/>
    <x v="2"/>
    <d v="2026-03-28T01:01:00"/>
    <d v="2026-03-29T21:01:00"/>
    <x v="43"/>
    <x v="2"/>
    <s v="No"/>
    <n v="3"/>
    <s v="No"/>
    <n v="44.000000000058208"/>
    <s v="No"/>
    <x v="1"/>
    <n v="1.8333333333357587"/>
    <s v="Team1"/>
    <s v="Mid"/>
    <s v="Morning"/>
  </r>
  <r>
    <s v="T06595"/>
    <s v="C4665"/>
    <x v="1"/>
    <x v="2"/>
    <d v="2026-01-20T23:59:00"/>
    <d v="2026-01-24T12:59:00"/>
    <x v="9"/>
    <x v="0"/>
    <s v="No"/>
    <n v="4"/>
    <s v="Yes"/>
    <n v="85.000000000116415"/>
    <s v="Yes"/>
    <x v="2"/>
    <n v="3.5416666666715173"/>
    <s v="Team1"/>
    <s v="Junior"/>
    <s v="Night"/>
  </r>
  <r>
    <s v="T06596"/>
    <s v="C2360"/>
    <x v="4"/>
    <x v="0"/>
    <d v="2026-03-26T23:27:00"/>
    <d v="2026-03-27T14:27:00"/>
    <x v="49"/>
    <x v="0"/>
    <s v="No"/>
    <n v="3"/>
    <s v="Yes"/>
    <n v="15"/>
    <s v="No"/>
    <x v="1"/>
    <n v="0.625"/>
    <s v="Team5"/>
    <s v="Mid"/>
    <s v="Evening"/>
  </r>
  <r>
    <s v="T06597"/>
    <s v="C3779"/>
    <x v="2"/>
    <x v="2"/>
    <d v="2026-02-19T16:36:00"/>
    <d v="2026-02-20T18:36:00"/>
    <x v="11"/>
    <x v="0"/>
    <s v="No"/>
    <n v="5"/>
    <s v="Yes"/>
    <n v="26.000000000058208"/>
    <s v="No"/>
    <x v="0"/>
    <n v="1.0833333333357587"/>
    <s v="Team3"/>
    <s v="Senior"/>
    <s v="Night"/>
  </r>
  <r>
    <s v="T06598"/>
    <s v="C1966"/>
    <x v="1"/>
    <x v="0"/>
    <d v="2026-01-01T05:22:00"/>
    <d v="2026-01-02T12:22:00"/>
    <x v="31"/>
    <x v="0"/>
    <s v="No"/>
    <n v="4"/>
    <s v="Yes"/>
    <n v="30.999999999941792"/>
    <s v="No"/>
    <x v="2"/>
    <n v="1.2916666666642413"/>
    <s v="Team4"/>
    <s v="Senior"/>
    <s v="Evening"/>
  </r>
  <r>
    <s v="T06599"/>
    <s v="C1975"/>
    <x v="3"/>
    <x v="1"/>
    <d v="2026-03-20T13:30:00"/>
    <d v="2026-03-22T00:30:00"/>
    <x v="5"/>
    <x v="0"/>
    <s v="Yes"/>
    <n v="5"/>
    <s v="Yes"/>
    <n v="35.000000000058208"/>
    <s v="No"/>
    <x v="1"/>
    <n v="1.4583333333357587"/>
    <s v="Team1"/>
    <s v="Senior"/>
    <s v="Evening"/>
  </r>
  <r>
    <s v="T06600"/>
    <s v="C2091"/>
    <x v="4"/>
    <x v="1"/>
    <d v="2026-02-03T11:25:00"/>
    <d v="2026-02-06T10:25:00"/>
    <x v="20"/>
    <x v="0"/>
    <s v="No"/>
    <n v="4"/>
    <s v="Yes"/>
    <n v="71.000000000058208"/>
    <s v="Yes"/>
    <x v="0"/>
    <n v="2.9583333333357587"/>
    <s v="Team4"/>
    <s v="Junior"/>
    <s v="Evening"/>
  </r>
  <r>
    <s v="T06601"/>
    <s v="C1860"/>
    <x v="0"/>
    <x v="2"/>
    <d v="2026-02-20T07:41:00"/>
    <d v="2026-02-22T11:41:00"/>
    <x v="8"/>
    <x v="0"/>
    <s v="No"/>
    <n v="4"/>
    <s v="Yes"/>
    <n v="51.999999999941792"/>
    <s v="Yes"/>
    <x v="0"/>
    <n v="2.1666666666642413"/>
    <s v="Team5"/>
    <s v="Senior"/>
    <s v="Morning"/>
  </r>
  <r>
    <s v="T06602"/>
    <s v="C2854"/>
    <x v="3"/>
    <x v="0"/>
    <d v="2026-01-11T21:29:00"/>
    <d v="2026-01-12T23:29:00"/>
    <x v="37"/>
    <x v="0"/>
    <s v="No"/>
    <n v="3"/>
    <s v="Yes"/>
    <n v="26.000000000058208"/>
    <s v="No"/>
    <x v="2"/>
    <n v="1.0833333333357587"/>
    <s v="Team5"/>
    <s v="Junior"/>
    <s v="Evening"/>
  </r>
  <r>
    <s v="T06603"/>
    <s v="C4995"/>
    <x v="4"/>
    <x v="2"/>
    <d v="2026-02-12T16:25:00"/>
    <d v="2026-02-13T23:25:00"/>
    <x v="48"/>
    <x v="0"/>
    <s v="No"/>
    <n v="5"/>
    <s v="Yes"/>
    <n v="30.999999999941792"/>
    <s v="No"/>
    <x v="0"/>
    <n v="1.2916666666642413"/>
    <s v="Team1"/>
    <s v="Mid"/>
    <s v="Morning"/>
  </r>
  <r>
    <s v="T06604"/>
    <s v="C0404"/>
    <x v="3"/>
    <x v="0"/>
    <d v="2026-03-02T08:35:00"/>
    <d v="2026-03-03T11:35:00"/>
    <x v="43"/>
    <x v="0"/>
    <s v="No"/>
    <n v="3"/>
    <s v="Yes"/>
    <n v="27"/>
    <s v="No"/>
    <x v="1"/>
    <n v="1.125"/>
    <s v="Team1"/>
    <s v="Mid"/>
    <s v="Morning"/>
  </r>
  <r>
    <s v="T06605"/>
    <s v="C0066"/>
    <x v="2"/>
    <x v="2"/>
    <d v="2026-03-26T18:40:00"/>
    <d v="2026-03-27T19:40:00"/>
    <x v="8"/>
    <x v="0"/>
    <s v="No"/>
    <n v="4"/>
    <s v="Yes"/>
    <n v="24.999999999941792"/>
    <s v="No"/>
    <x v="1"/>
    <n v="1.0416666666642413"/>
    <s v="Team5"/>
    <s v="Senior"/>
    <s v="Morning"/>
  </r>
  <r>
    <s v="T06606"/>
    <s v="C4931"/>
    <x v="0"/>
    <x v="1"/>
    <d v="2026-03-17T14:11:00"/>
    <d v="2026-03-18T03:11:00"/>
    <x v="36"/>
    <x v="0"/>
    <s v="No"/>
    <n v="4"/>
    <s v="Yes"/>
    <n v="13.000000000116415"/>
    <s v="No"/>
    <x v="1"/>
    <n v="0.54166666667151731"/>
    <s v="Team1"/>
    <s v="Junior"/>
    <s v="Morning"/>
  </r>
  <r>
    <s v="T06607"/>
    <s v="C0449"/>
    <x v="2"/>
    <x v="2"/>
    <d v="2026-01-30T14:51:00"/>
    <d v="2026-02-01T05:51:00"/>
    <x v="49"/>
    <x v="0"/>
    <s v="No"/>
    <n v="4"/>
    <s v="Yes"/>
    <n v="39"/>
    <s v="No"/>
    <x v="2"/>
    <n v="1.625"/>
    <s v="Team5"/>
    <s v="Mid"/>
    <s v="Evening"/>
  </r>
  <r>
    <s v="T06608"/>
    <s v="C3134"/>
    <x v="1"/>
    <x v="1"/>
    <d v="2026-01-19T04:55:00"/>
    <d v="2026-01-21T23:55:00"/>
    <x v="9"/>
    <x v="0"/>
    <s v="No"/>
    <n v="4"/>
    <s v="Yes"/>
    <n v="67.000000000116415"/>
    <s v="Yes"/>
    <x v="2"/>
    <n v="2.7916666666715173"/>
    <s v="Team1"/>
    <s v="Junior"/>
    <s v="Night"/>
  </r>
  <r>
    <s v="T06609"/>
    <s v="C3366"/>
    <x v="2"/>
    <x v="0"/>
    <d v="2026-03-07T08:30:00"/>
    <d v="2026-03-07T13:30:00"/>
    <x v="2"/>
    <x v="0"/>
    <s v="No"/>
    <n v="3"/>
    <s v="Yes"/>
    <n v="5.0000000000582077"/>
    <s v="No"/>
    <x v="1"/>
    <n v="0.20833333333575865"/>
    <s v="Team3"/>
    <s v="Senior"/>
    <s v="Evening"/>
  </r>
  <r>
    <s v="T06610"/>
    <s v="C2614"/>
    <x v="3"/>
    <x v="1"/>
    <d v="2026-01-24T12:09:00"/>
    <d v="2026-01-27T07:09:00"/>
    <x v="15"/>
    <x v="0"/>
    <s v="No"/>
    <n v="3"/>
    <s v="Yes"/>
    <n v="67.000000000116415"/>
    <s v="Yes"/>
    <x v="2"/>
    <n v="2.7916666666715173"/>
    <s v="Team5"/>
    <s v="Junior"/>
    <s v="Evening"/>
  </r>
  <r>
    <s v="T06611"/>
    <s v="C3273"/>
    <x v="2"/>
    <x v="2"/>
    <d v="2026-01-09T00:27:00"/>
    <d v="2026-01-11T18:27:00"/>
    <x v="36"/>
    <x v="0"/>
    <s v="No"/>
    <n v="4"/>
    <s v="Yes"/>
    <n v="66"/>
    <s v="Yes"/>
    <x v="2"/>
    <n v="2.75"/>
    <s v="Team1"/>
    <s v="Junior"/>
    <s v="Morning"/>
  </r>
  <r>
    <s v="T06612"/>
    <s v="C2891"/>
    <x v="4"/>
    <x v="2"/>
    <d v="2026-02-01T10:56:00"/>
    <d v="2026-02-03T20:56:00"/>
    <x v="22"/>
    <x v="1"/>
    <s v="No"/>
    <n v="5"/>
    <s v="No"/>
    <n v="57.999999999941792"/>
    <s v="Yes"/>
    <x v="0"/>
    <n v="2.4166666666642413"/>
    <s v="Team4"/>
    <s v="Junior"/>
    <s v="Morning"/>
  </r>
  <r>
    <s v="T06613"/>
    <s v="C4051"/>
    <x v="3"/>
    <x v="1"/>
    <d v="2026-01-25T20:36:00"/>
    <d v="2026-01-28T07:36:00"/>
    <x v="12"/>
    <x v="0"/>
    <s v="No"/>
    <n v="3"/>
    <s v="Yes"/>
    <n v="59.000000000058208"/>
    <s v="Yes"/>
    <x v="2"/>
    <n v="2.4583333333357587"/>
    <s v="Team1"/>
    <s v="Junior"/>
    <s v="Morning"/>
  </r>
  <r>
    <s v="T06614"/>
    <s v="C0561"/>
    <x v="0"/>
    <x v="0"/>
    <d v="2026-02-24T20:42:00"/>
    <d v="2026-02-25T07:42:00"/>
    <x v="42"/>
    <x v="0"/>
    <s v="Yes"/>
    <n v="3"/>
    <s v="Yes"/>
    <n v="10.999999999883585"/>
    <s v="No"/>
    <x v="0"/>
    <n v="0.45833333332848269"/>
    <s v="Team1"/>
    <s v="Senior"/>
    <s v="Evening"/>
  </r>
  <r>
    <s v="T06615"/>
    <s v="C3496"/>
    <x v="4"/>
    <x v="0"/>
    <d v="2026-01-11T05:14:00"/>
    <d v="2026-01-11T12:14:00"/>
    <x v="17"/>
    <x v="0"/>
    <s v="No"/>
    <n v="3"/>
    <s v="Yes"/>
    <n v="7.0000000001164153"/>
    <s v="No"/>
    <x v="2"/>
    <n v="0.29166666667151731"/>
    <s v="Team2"/>
    <s v="Junior"/>
    <s v="Night"/>
  </r>
  <r>
    <s v="T06616"/>
    <s v="C3745"/>
    <x v="2"/>
    <x v="0"/>
    <d v="2026-01-20T05:44:00"/>
    <d v="2026-01-21T16:44:00"/>
    <x v="14"/>
    <x v="0"/>
    <s v="No"/>
    <n v="5"/>
    <s v="Yes"/>
    <n v="35.000000000058208"/>
    <s v="No"/>
    <x v="2"/>
    <n v="1.4583333333357587"/>
    <s v="Team4"/>
    <s v="Senior"/>
    <s v="Night"/>
  </r>
  <r>
    <s v="T06617"/>
    <s v="C0445"/>
    <x v="2"/>
    <x v="0"/>
    <d v="2026-03-24T09:10:00"/>
    <d v="2026-03-24T11:10:00"/>
    <x v="15"/>
    <x v="0"/>
    <s v="No"/>
    <n v="4"/>
    <s v="Yes"/>
    <n v="2.0000000000582077"/>
    <s v="No"/>
    <x v="1"/>
    <n v="8.3333333335758653E-2"/>
    <s v="Team5"/>
    <s v="Junior"/>
    <s v="Evening"/>
  </r>
  <r>
    <s v="T06618"/>
    <s v="C3484"/>
    <x v="1"/>
    <x v="2"/>
    <d v="2026-03-27T21:57:00"/>
    <d v="2026-03-29T22:57:00"/>
    <x v="41"/>
    <x v="0"/>
    <s v="No"/>
    <n v="4"/>
    <s v="Yes"/>
    <n v="49.000000000116415"/>
    <s v="Yes"/>
    <x v="1"/>
    <n v="2.0416666666715173"/>
    <s v="Team5"/>
    <s v="Senior"/>
    <s v="Night"/>
  </r>
  <r>
    <s v="T06619"/>
    <s v="C4434"/>
    <x v="3"/>
    <x v="0"/>
    <d v="2026-01-30T02:51:00"/>
    <d v="2026-01-31T06:51:00"/>
    <x v="18"/>
    <x v="0"/>
    <s v="No"/>
    <n v="4"/>
    <s v="Yes"/>
    <n v="27.999999999941792"/>
    <s v="No"/>
    <x v="2"/>
    <n v="1.1666666666642413"/>
    <s v="Team1"/>
    <s v="Mid"/>
    <s v="Morning"/>
  </r>
  <r>
    <s v="T06620"/>
    <s v="C3170"/>
    <x v="0"/>
    <x v="2"/>
    <d v="2026-03-03T22:20:00"/>
    <d v="2026-03-04T14:20:00"/>
    <x v="22"/>
    <x v="0"/>
    <s v="No"/>
    <n v="5"/>
    <s v="Yes"/>
    <n v="15.999999999941792"/>
    <s v="No"/>
    <x v="1"/>
    <n v="0.66666666666424135"/>
    <s v="Team4"/>
    <s v="Junior"/>
    <s v="Morning"/>
  </r>
  <r>
    <s v="T06621"/>
    <s v="C4631"/>
    <x v="2"/>
    <x v="0"/>
    <d v="2026-01-24T12:16:00"/>
    <d v="2026-01-25T00:16:00"/>
    <x v="0"/>
    <x v="0"/>
    <s v="No"/>
    <n v="4"/>
    <s v="Yes"/>
    <n v="12"/>
    <s v="No"/>
    <x v="2"/>
    <n v="0.5"/>
    <s v="Team1"/>
    <s v="Senior"/>
    <s v="Morning"/>
  </r>
  <r>
    <s v="T06622"/>
    <s v="C0255"/>
    <x v="4"/>
    <x v="0"/>
    <d v="2026-03-24T17:30:00"/>
    <d v="2026-03-25T19:30:00"/>
    <x v="11"/>
    <x v="0"/>
    <s v="Yes"/>
    <n v="3"/>
    <s v="Yes"/>
    <n v="26.000000000058208"/>
    <s v="No"/>
    <x v="1"/>
    <n v="1.0833333333357587"/>
    <s v="Team3"/>
    <s v="Senior"/>
    <s v="Night"/>
  </r>
  <r>
    <s v="T06623"/>
    <s v="C2462"/>
    <x v="1"/>
    <x v="0"/>
    <d v="2026-03-11T09:06:00"/>
    <d v="2026-03-11T21:06:00"/>
    <x v="35"/>
    <x v="0"/>
    <s v="Yes"/>
    <n v="4"/>
    <s v="Yes"/>
    <n v="12"/>
    <s v="No"/>
    <x v="1"/>
    <n v="0.5"/>
    <s v="Team1"/>
    <s v="Senior"/>
    <s v="Night"/>
  </r>
  <r>
    <s v="T06624"/>
    <s v="C0128"/>
    <x v="2"/>
    <x v="2"/>
    <d v="2026-02-25T20:38:00"/>
    <d v="2026-02-26T18:38:00"/>
    <x v="0"/>
    <x v="0"/>
    <s v="No"/>
    <n v="4"/>
    <s v="Yes"/>
    <n v="21.999999999941792"/>
    <s v="No"/>
    <x v="0"/>
    <n v="0.91666666666424135"/>
    <s v="Team1"/>
    <s v="Senior"/>
    <s v="Morning"/>
  </r>
  <r>
    <s v="T06625"/>
    <s v="C4961"/>
    <x v="0"/>
    <x v="2"/>
    <d v="2026-01-30T08:00:00"/>
    <d v="2026-02-02T00:00:00"/>
    <x v="10"/>
    <x v="1"/>
    <s v="No"/>
    <n v="5"/>
    <s v="No"/>
    <n v="63.999999999941792"/>
    <s v="Yes"/>
    <x v="2"/>
    <n v="2.6666666666642413"/>
    <s v="Team1"/>
    <s v="Senior"/>
    <s v="Night"/>
  </r>
  <r>
    <s v="T06626"/>
    <s v="C3392"/>
    <x v="2"/>
    <x v="1"/>
    <d v="2026-01-05T03:22:00"/>
    <d v="2026-01-07T19:22:00"/>
    <x v="44"/>
    <x v="0"/>
    <s v="No"/>
    <n v="3"/>
    <s v="Yes"/>
    <n v="63.999999999941792"/>
    <s v="Yes"/>
    <x v="2"/>
    <n v="2.6666666666642413"/>
    <s v="Team3"/>
    <s v="Senior"/>
    <s v="Evening"/>
  </r>
  <r>
    <s v="T06627"/>
    <s v="C0649"/>
    <x v="3"/>
    <x v="2"/>
    <d v="2026-01-24T15:54:00"/>
    <d v="2026-01-26T22:54:00"/>
    <x v="20"/>
    <x v="0"/>
    <s v="No"/>
    <n v="3"/>
    <s v="Yes"/>
    <n v="55.000000000116415"/>
    <s v="Yes"/>
    <x v="2"/>
    <n v="2.2916666666715173"/>
    <s v="Team4"/>
    <s v="Junior"/>
    <s v="Evening"/>
  </r>
  <r>
    <s v="T06628"/>
    <s v="C0411"/>
    <x v="0"/>
    <x v="1"/>
    <d v="2026-01-12T21:01:00"/>
    <d v="2026-01-13T11:01:00"/>
    <x v="49"/>
    <x v="0"/>
    <s v="Yes"/>
    <n v="2"/>
    <s v="Yes"/>
    <n v="13.999999999883585"/>
    <s v="No"/>
    <x v="2"/>
    <n v="0.58333333332848269"/>
    <s v="Team5"/>
    <s v="Mid"/>
    <s v="Evening"/>
  </r>
  <r>
    <s v="T06629"/>
    <s v="C4547"/>
    <x v="2"/>
    <x v="1"/>
    <d v="2026-03-19T21:08:00"/>
    <d v="2026-03-20T11:08:00"/>
    <x v="37"/>
    <x v="0"/>
    <s v="No"/>
    <n v="3"/>
    <s v="Yes"/>
    <n v="13.999999999883585"/>
    <s v="No"/>
    <x v="1"/>
    <n v="0.58333333332848269"/>
    <s v="Team5"/>
    <s v="Junior"/>
    <s v="Evening"/>
  </r>
  <r>
    <s v="T06630"/>
    <s v="C2169"/>
    <x v="4"/>
    <x v="2"/>
    <d v="2026-02-14T03:18:00"/>
    <d v="2026-02-16T00:18:00"/>
    <x v="5"/>
    <x v="0"/>
    <s v="No"/>
    <n v="4"/>
    <s v="Yes"/>
    <n v="45"/>
    <s v="No"/>
    <x v="0"/>
    <n v="1.875"/>
    <s v="Team1"/>
    <s v="Senior"/>
    <s v="Evening"/>
  </r>
  <r>
    <s v="T06631"/>
    <s v="C2202"/>
    <x v="2"/>
    <x v="1"/>
    <d v="2026-01-09T03:52:00"/>
    <d v="2026-01-09T21:52:00"/>
    <x v="47"/>
    <x v="0"/>
    <s v="No"/>
    <n v="3"/>
    <s v="Yes"/>
    <n v="18"/>
    <s v="No"/>
    <x v="2"/>
    <n v="0.75"/>
    <s v="Team4"/>
    <s v="Senior"/>
    <s v="Night"/>
  </r>
  <r>
    <s v="T06632"/>
    <s v="C3929"/>
    <x v="3"/>
    <x v="1"/>
    <d v="2026-03-04T20:53:00"/>
    <d v="2026-03-06T08:53:00"/>
    <x v="3"/>
    <x v="0"/>
    <s v="No"/>
    <n v="5"/>
    <s v="Yes"/>
    <n v="36"/>
    <s v="No"/>
    <x v="1"/>
    <n v="1.5"/>
    <s v="Team5"/>
    <s v="Senior"/>
    <s v="Morning"/>
  </r>
  <r>
    <s v="T06633"/>
    <s v="C3507"/>
    <x v="3"/>
    <x v="2"/>
    <d v="2026-03-23T06:25:00"/>
    <d v="2026-03-25T12:25:00"/>
    <x v="17"/>
    <x v="1"/>
    <s v="No"/>
    <n v="5"/>
    <s v="No"/>
    <n v="54"/>
    <s v="Yes"/>
    <x v="1"/>
    <n v="2.25"/>
    <s v="Team2"/>
    <s v="Junior"/>
    <s v="Night"/>
  </r>
  <r>
    <s v="T06634"/>
    <s v="C4453"/>
    <x v="2"/>
    <x v="1"/>
    <d v="2026-01-08T09:06:00"/>
    <d v="2026-01-10T04:06:00"/>
    <x v="18"/>
    <x v="0"/>
    <s v="No"/>
    <n v="4"/>
    <s v="Yes"/>
    <n v="42.999999999941792"/>
    <s v="No"/>
    <x v="2"/>
    <n v="1.7916666666642413"/>
    <s v="Team1"/>
    <s v="Mid"/>
    <s v="Morning"/>
  </r>
  <r>
    <s v="T06635"/>
    <s v="C2361"/>
    <x v="3"/>
    <x v="0"/>
    <d v="2026-01-13T17:36:00"/>
    <d v="2026-01-13T21:36:00"/>
    <x v="43"/>
    <x v="0"/>
    <s v="No"/>
    <n v="4"/>
    <s v="Yes"/>
    <n v="4.0000000001164153"/>
    <s v="No"/>
    <x v="2"/>
    <n v="0.16666666667151731"/>
    <s v="Team1"/>
    <s v="Mid"/>
    <s v="Morning"/>
  </r>
  <r>
    <s v="T06636"/>
    <s v="C3458"/>
    <x v="2"/>
    <x v="1"/>
    <d v="2026-02-18T13:59:00"/>
    <d v="2026-02-19T22:59:00"/>
    <x v="37"/>
    <x v="0"/>
    <s v="No"/>
    <n v="4"/>
    <s v="Yes"/>
    <n v="33"/>
    <s v="No"/>
    <x v="0"/>
    <n v="1.375"/>
    <s v="Team5"/>
    <s v="Junior"/>
    <s v="Evening"/>
  </r>
  <r>
    <s v="T06637"/>
    <s v="C3479"/>
    <x v="0"/>
    <x v="1"/>
    <d v="2026-01-02T01:03:00"/>
    <d v="2026-01-03T17:03:00"/>
    <x v="37"/>
    <x v="2"/>
    <s v="No"/>
    <n v="5"/>
    <s v="No"/>
    <n v="40.000000000116415"/>
    <s v="No"/>
    <x v="2"/>
    <n v="1.6666666666715173"/>
    <s v="Team5"/>
    <s v="Junior"/>
    <s v="Evening"/>
  </r>
  <r>
    <s v="T06638"/>
    <s v="C3182"/>
    <x v="0"/>
    <x v="2"/>
    <d v="2026-02-18T00:51:00"/>
    <d v="2026-02-20T20:51:00"/>
    <x v="19"/>
    <x v="0"/>
    <s v="Yes"/>
    <n v="3"/>
    <s v="Yes"/>
    <n v="68.000000000058208"/>
    <s v="Yes"/>
    <x v="0"/>
    <n v="2.8333333333357587"/>
    <s v="Team5"/>
    <s v="Mid"/>
    <s v="Night"/>
  </r>
  <r>
    <s v="T06639"/>
    <s v="C4871"/>
    <x v="4"/>
    <x v="1"/>
    <d v="2026-01-10T21:48:00"/>
    <d v="2026-01-11T21:48:00"/>
    <x v="37"/>
    <x v="0"/>
    <s v="No"/>
    <n v="4"/>
    <s v="Yes"/>
    <n v="24"/>
    <s v="No"/>
    <x v="2"/>
    <n v="1"/>
    <s v="Team5"/>
    <s v="Junior"/>
    <s v="Evening"/>
  </r>
  <r>
    <s v="T06640"/>
    <s v="C2568"/>
    <x v="1"/>
    <x v="0"/>
    <d v="2026-03-18T23:40:00"/>
    <d v="2026-03-20T21:40:00"/>
    <x v="3"/>
    <x v="1"/>
    <s v="No"/>
    <n v="4"/>
    <s v="No"/>
    <n v="46.000000000116415"/>
    <s v="No"/>
    <x v="1"/>
    <n v="1.9166666666715173"/>
    <s v="Team5"/>
    <s v="Senior"/>
    <s v="Morning"/>
  </r>
  <r>
    <s v="T06641"/>
    <s v="C1313"/>
    <x v="3"/>
    <x v="2"/>
    <d v="2026-02-21T19:50:00"/>
    <d v="2026-02-24T18:50:00"/>
    <x v="12"/>
    <x v="2"/>
    <s v="No"/>
    <n v="4"/>
    <s v="No"/>
    <n v="70.999999999883585"/>
    <s v="Yes"/>
    <x v="0"/>
    <n v="2.9583333333284827"/>
    <s v="Team1"/>
    <s v="Junior"/>
    <s v="Morning"/>
  </r>
  <r>
    <s v="T06642"/>
    <s v="C4679"/>
    <x v="0"/>
    <x v="2"/>
    <d v="2026-03-28T02:37:00"/>
    <d v="2026-03-30T03:37:00"/>
    <x v="47"/>
    <x v="0"/>
    <s v="No"/>
    <n v="5"/>
    <s v="Yes"/>
    <n v="48.999999999941792"/>
    <s v="Yes"/>
    <x v="1"/>
    <n v="2.0416666666642413"/>
    <s v="Team4"/>
    <s v="Senior"/>
    <s v="Night"/>
  </r>
  <r>
    <s v="T06643"/>
    <s v="C1040"/>
    <x v="1"/>
    <x v="2"/>
    <d v="2026-02-06T12:00:00"/>
    <d v="2026-02-10T00:00:00"/>
    <x v="19"/>
    <x v="0"/>
    <s v="No"/>
    <n v="5"/>
    <s v="Yes"/>
    <n v="84"/>
    <s v="Yes"/>
    <x v="0"/>
    <n v="3.5"/>
    <s v="Team5"/>
    <s v="Mid"/>
    <s v="Night"/>
  </r>
  <r>
    <s v="T06644"/>
    <s v="C2448"/>
    <x v="2"/>
    <x v="1"/>
    <d v="2026-02-28T07:01:00"/>
    <d v="2026-03-01T21:01:00"/>
    <x v="24"/>
    <x v="0"/>
    <s v="No"/>
    <n v="5"/>
    <s v="Yes"/>
    <n v="38.000000000058208"/>
    <s v="No"/>
    <x v="0"/>
    <n v="1.5833333333357587"/>
    <s v="Team4"/>
    <s v="Mid"/>
    <s v="Night"/>
  </r>
  <r>
    <s v="T06645"/>
    <s v="C2984"/>
    <x v="4"/>
    <x v="2"/>
    <d v="2026-03-03T06:12:00"/>
    <d v="2026-03-05T11:12:00"/>
    <x v="0"/>
    <x v="0"/>
    <s v="No"/>
    <n v="3"/>
    <s v="Yes"/>
    <n v="53.000000000058208"/>
    <s v="Yes"/>
    <x v="1"/>
    <n v="2.2083333333357587"/>
    <s v="Team1"/>
    <s v="Senior"/>
    <s v="Morning"/>
  </r>
  <r>
    <s v="T06646"/>
    <s v="C1604"/>
    <x v="2"/>
    <x v="0"/>
    <d v="2026-03-15T20:52:00"/>
    <d v="2026-03-17T06:52:00"/>
    <x v="3"/>
    <x v="0"/>
    <s v="No"/>
    <n v="3"/>
    <s v="Yes"/>
    <n v="34.000000000116415"/>
    <s v="No"/>
    <x v="1"/>
    <n v="1.4166666666715173"/>
    <s v="Team5"/>
    <s v="Senior"/>
    <s v="Morning"/>
  </r>
  <r>
    <s v="T06647"/>
    <s v="C4050"/>
    <x v="3"/>
    <x v="0"/>
    <d v="2026-02-09T08:03:00"/>
    <d v="2026-02-09T14:03:00"/>
    <x v="47"/>
    <x v="0"/>
    <s v="No"/>
    <n v="3"/>
    <s v="Yes"/>
    <n v="6"/>
    <s v="No"/>
    <x v="0"/>
    <n v="0.25"/>
    <s v="Team4"/>
    <s v="Senior"/>
    <s v="Night"/>
  </r>
  <r>
    <s v="T06648"/>
    <s v="C2688"/>
    <x v="0"/>
    <x v="1"/>
    <d v="2026-01-16T17:38:00"/>
    <d v="2026-01-18T05:38:00"/>
    <x v="9"/>
    <x v="0"/>
    <s v="No"/>
    <n v="5"/>
    <s v="Yes"/>
    <n v="36"/>
    <s v="No"/>
    <x v="2"/>
    <n v="1.5"/>
    <s v="Team1"/>
    <s v="Junior"/>
    <s v="Night"/>
  </r>
  <r>
    <s v="T06649"/>
    <s v="C2965"/>
    <x v="0"/>
    <x v="2"/>
    <d v="2026-01-04T01:50:00"/>
    <d v="2026-01-04T11:50:00"/>
    <x v="49"/>
    <x v="0"/>
    <s v="No"/>
    <n v="3"/>
    <s v="Yes"/>
    <n v="9.9999999999417923"/>
    <s v="No"/>
    <x v="2"/>
    <n v="0.41666666666424135"/>
    <s v="Team5"/>
    <s v="Mid"/>
    <s v="Evening"/>
  </r>
  <r>
    <s v="T06650"/>
    <s v="C2397"/>
    <x v="0"/>
    <x v="1"/>
    <d v="2026-01-27T13:25:00"/>
    <d v="2026-01-28T13:25:00"/>
    <x v="40"/>
    <x v="0"/>
    <s v="No"/>
    <n v="4"/>
    <s v="Yes"/>
    <n v="24"/>
    <s v="No"/>
    <x v="2"/>
    <n v="1"/>
    <s v="Team4"/>
    <s v="Senior"/>
    <s v="Morning"/>
  </r>
  <r>
    <s v="T06651"/>
    <s v="C1356"/>
    <x v="1"/>
    <x v="0"/>
    <d v="2026-02-21T02:17:00"/>
    <d v="2026-02-23T00:17:00"/>
    <x v="33"/>
    <x v="0"/>
    <s v="No"/>
    <n v="4"/>
    <s v="Yes"/>
    <n v="46.000000000116415"/>
    <s v="No"/>
    <x v="0"/>
    <n v="1.9166666666715173"/>
    <s v="Team5"/>
    <s v="Junior"/>
    <s v="Night"/>
  </r>
  <r>
    <s v="T06652"/>
    <s v="C3519"/>
    <x v="1"/>
    <x v="1"/>
    <d v="2026-03-14T10:05:00"/>
    <d v="2026-03-14T14:05:00"/>
    <x v="11"/>
    <x v="0"/>
    <s v="No"/>
    <n v="5"/>
    <s v="Yes"/>
    <n v="3.9999999999417923"/>
    <s v="No"/>
    <x v="1"/>
    <n v="0.16666666666424135"/>
    <s v="Team3"/>
    <s v="Senior"/>
    <s v="Night"/>
  </r>
  <r>
    <s v="T06653"/>
    <s v="C2725"/>
    <x v="4"/>
    <x v="2"/>
    <d v="2026-01-19T00:09:00"/>
    <d v="2026-01-21T21:09:00"/>
    <x v="14"/>
    <x v="0"/>
    <s v="No"/>
    <n v="4"/>
    <s v="Yes"/>
    <n v="69"/>
    <s v="Yes"/>
    <x v="2"/>
    <n v="2.875"/>
    <s v="Team4"/>
    <s v="Senior"/>
    <s v="Night"/>
  </r>
  <r>
    <s v="T06654"/>
    <s v="C0140"/>
    <x v="1"/>
    <x v="1"/>
    <d v="2026-02-10T16:45:00"/>
    <d v="2026-02-11T10:45:00"/>
    <x v="0"/>
    <x v="1"/>
    <s v="No"/>
    <n v="3"/>
    <s v="No"/>
    <n v="18"/>
    <s v="No"/>
    <x v="0"/>
    <n v="0.75"/>
    <s v="Team1"/>
    <s v="Senior"/>
    <s v="Morning"/>
  </r>
  <r>
    <s v="T06655"/>
    <s v="C2331"/>
    <x v="1"/>
    <x v="2"/>
    <d v="2026-02-09T16:26:00"/>
    <d v="2026-02-11T23:26:00"/>
    <x v="11"/>
    <x v="0"/>
    <s v="No"/>
    <n v="4"/>
    <s v="Yes"/>
    <n v="55.000000000116415"/>
    <s v="Yes"/>
    <x v="0"/>
    <n v="2.2916666666715173"/>
    <s v="Team3"/>
    <s v="Senior"/>
    <s v="Night"/>
  </r>
  <r>
    <s v="T06656"/>
    <s v="C1025"/>
    <x v="2"/>
    <x v="0"/>
    <d v="2026-01-28T20:21:00"/>
    <d v="2026-01-29T11:21:00"/>
    <x v="35"/>
    <x v="2"/>
    <s v="No"/>
    <n v="4"/>
    <s v="No"/>
    <n v="15"/>
    <s v="No"/>
    <x v="2"/>
    <n v="0.625"/>
    <s v="Team1"/>
    <s v="Senior"/>
    <s v="Night"/>
  </r>
  <r>
    <s v="T06657"/>
    <s v="C3267"/>
    <x v="1"/>
    <x v="1"/>
    <d v="2026-03-22T09:11:00"/>
    <d v="2026-03-25T06:11:00"/>
    <x v="23"/>
    <x v="0"/>
    <s v="No"/>
    <n v="4"/>
    <s v="Yes"/>
    <n v="69"/>
    <s v="Yes"/>
    <x v="1"/>
    <n v="2.875"/>
    <s v="Team1"/>
    <s v="Junior"/>
    <s v="Morning"/>
  </r>
  <r>
    <s v="T06658"/>
    <s v="C0851"/>
    <x v="2"/>
    <x v="1"/>
    <d v="2026-03-01T00:54:00"/>
    <d v="2026-03-01T11:54:00"/>
    <x v="21"/>
    <x v="0"/>
    <s v="No"/>
    <n v="4"/>
    <s v="Yes"/>
    <n v="11.000000000058208"/>
    <s v="No"/>
    <x v="1"/>
    <n v="0.45833333333575865"/>
    <s v="Team4"/>
    <s v="Senior"/>
    <s v="Night"/>
  </r>
  <r>
    <s v="T06659"/>
    <s v="C2692"/>
    <x v="3"/>
    <x v="0"/>
    <d v="2026-01-28T16:14:00"/>
    <d v="2026-01-28T22:14:00"/>
    <x v="47"/>
    <x v="0"/>
    <s v="No"/>
    <n v="4"/>
    <s v="Yes"/>
    <n v="6"/>
    <s v="No"/>
    <x v="2"/>
    <n v="0.25"/>
    <s v="Team4"/>
    <s v="Senior"/>
    <s v="Night"/>
  </r>
  <r>
    <s v="T06660"/>
    <s v="C3552"/>
    <x v="0"/>
    <x v="1"/>
    <d v="2026-01-19T05:44:00"/>
    <d v="2026-01-20T06:44:00"/>
    <x v="15"/>
    <x v="0"/>
    <s v="No"/>
    <n v="5"/>
    <s v="Yes"/>
    <n v="24.999999999941792"/>
    <s v="No"/>
    <x v="2"/>
    <n v="1.0416666666642413"/>
    <s v="Team5"/>
    <s v="Junior"/>
    <s v="Evening"/>
  </r>
  <r>
    <s v="T06661"/>
    <s v="C0025"/>
    <x v="4"/>
    <x v="0"/>
    <d v="2026-01-24T01:55:00"/>
    <d v="2026-01-24T10:55:00"/>
    <x v="10"/>
    <x v="2"/>
    <s v="No"/>
    <n v="4"/>
    <s v="No"/>
    <n v="9"/>
    <s v="No"/>
    <x v="2"/>
    <n v="0.375"/>
    <s v="Team1"/>
    <s v="Senior"/>
    <s v="Night"/>
  </r>
  <r>
    <s v="T06662"/>
    <s v="C3941"/>
    <x v="1"/>
    <x v="0"/>
    <d v="2026-02-06T05:48:00"/>
    <d v="2026-02-07T10:48:00"/>
    <x v="17"/>
    <x v="0"/>
    <s v="No"/>
    <n v="5"/>
    <s v="Yes"/>
    <n v="28.999999999883585"/>
    <s v="No"/>
    <x v="0"/>
    <n v="1.2083333333284827"/>
    <s v="Team2"/>
    <s v="Junior"/>
    <s v="Night"/>
  </r>
  <r>
    <s v="T06663"/>
    <s v="C3464"/>
    <x v="3"/>
    <x v="1"/>
    <d v="2026-01-03T08:56:00"/>
    <d v="2026-01-05T09:56:00"/>
    <x v="13"/>
    <x v="0"/>
    <s v="No"/>
    <n v="4"/>
    <s v="Yes"/>
    <n v="49.000000000116415"/>
    <s v="Yes"/>
    <x v="2"/>
    <n v="2.0416666666715173"/>
    <s v="Team5"/>
    <s v="Junior"/>
    <s v="Evening"/>
  </r>
  <r>
    <s v="T06664"/>
    <s v="C2196"/>
    <x v="0"/>
    <x v="2"/>
    <d v="2026-03-01T04:07:00"/>
    <d v="2026-03-01T18:07:00"/>
    <x v="25"/>
    <x v="0"/>
    <s v="No"/>
    <n v="5"/>
    <s v="Yes"/>
    <n v="14.000000000058208"/>
    <s v="No"/>
    <x v="1"/>
    <n v="0.58333333333575865"/>
    <s v="Team4"/>
    <s v="Junior"/>
    <s v="Night"/>
  </r>
  <r>
    <s v="T06665"/>
    <s v="C4861"/>
    <x v="2"/>
    <x v="1"/>
    <d v="2026-03-13T04:46:00"/>
    <d v="2026-03-15T06:46:00"/>
    <x v="19"/>
    <x v="0"/>
    <s v="No"/>
    <n v="4"/>
    <s v="Yes"/>
    <n v="50.000000000058208"/>
    <s v="Yes"/>
    <x v="1"/>
    <n v="2.0833333333357587"/>
    <s v="Team5"/>
    <s v="Mid"/>
    <s v="Night"/>
  </r>
  <r>
    <s v="T06666"/>
    <s v="C0913"/>
    <x v="4"/>
    <x v="0"/>
    <d v="2026-02-21T06:04:00"/>
    <d v="2026-02-21T16:04:00"/>
    <x v="39"/>
    <x v="0"/>
    <s v="No"/>
    <n v="5"/>
    <s v="Yes"/>
    <n v="9.9999999999417923"/>
    <s v="No"/>
    <x v="0"/>
    <n v="0.41666666666424135"/>
    <s v="Team5"/>
    <s v="Junior"/>
    <s v="Evening"/>
  </r>
  <r>
    <s v="T06667"/>
    <s v="C2363"/>
    <x v="3"/>
    <x v="0"/>
    <d v="2026-02-22T17:32:00"/>
    <d v="2026-02-24T03:32:00"/>
    <x v="38"/>
    <x v="0"/>
    <s v="No"/>
    <n v="4"/>
    <s v="Yes"/>
    <n v="33.999999999941792"/>
    <s v="No"/>
    <x v="0"/>
    <n v="1.4166666666642413"/>
    <s v="Team5"/>
    <s v="Senior"/>
    <s v="Evening"/>
  </r>
  <r>
    <s v="T06668"/>
    <s v="C3468"/>
    <x v="0"/>
    <x v="2"/>
    <d v="2026-01-15T22:24:00"/>
    <d v="2026-01-18T01:24:00"/>
    <x v="1"/>
    <x v="0"/>
    <s v="No"/>
    <n v="2"/>
    <s v="Yes"/>
    <n v="51"/>
    <s v="Yes"/>
    <x v="2"/>
    <n v="2.125"/>
    <s v="Team4"/>
    <s v="Senior"/>
    <s v="Evening"/>
  </r>
  <r>
    <s v="T06669"/>
    <s v="C2638"/>
    <x v="3"/>
    <x v="0"/>
    <d v="2026-03-30T15:28:00"/>
    <d v="2026-03-30T21:28:00"/>
    <x v="28"/>
    <x v="0"/>
    <s v="No"/>
    <n v="3"/>
    <s v="Yes"/>
    <n v="6"/>
    <s v="No"/>
    <x v="1"/>
    <n v="0.25"/>
    <s v="Team3"/>
    <s v="Mid"/>
    <s v="Night"/>
  </r>
  <r>
    <s v="T06670"/>
    <s v="C2131"/>
    <x v="0"/>
    <x v="1"/>
    <d v="2026-01-12T11:04:00"/>
    <d v="2026-01-13T23:04:00"/>
    <x v="1"/>
    <x v="0"/>
    <s v="No"/>
    <n v="4"/>
    <s v="Yes"/>
    <n v="36"/>
    <s v="No"/>
    <x v="2"/>
    <n v="1.5"/>
    <s v="Team4"/>
    <s v="Senior"/>
    <s v="Evening"/>
  </r>
  <r>
    <s v="T06671"/>
    <s v="C4703"/>
    <x v="1"/>
    <x v="1"/>
    <d v="2026-01-24T03:26:00"/>
    <d v="2026-01-25T23:26:00"/>
    <x v="18"/>
    <x v="0"/>
    <s v="No"/>
    <n v="4"/>
    <s v="Yes"/>
    <n v="44.000000000058208"/>
    <s v="No"/>
    <x v="2"/>
    <n v="1.8333333333357587"/>
    <s v="Team1"/>
    <s v="Mid"/>
    <s v="Morning"/>
  </r>
  <r>
    <s v="T06672"/>
    <s v="C3601"/>
    <x v="1"/>
    <x v="1"/>
    <d v="2026-01-17T23:41:00"/>
    <d v="2026-01-19T18:41:00"/>
    <x v="26"/>
    <x v="0"/>
    <s v="No"/>
    <n v="4"/>
    <s v="Yes"/>
    <n v="42.999999999941792"/>
    <s v="No"/>
    <x v="2"/>
    <n v="1.7916666666642413"/>
    <s v="Team5"/>
    <s v="Senior"/>
    <s v="Night"/>
  </r>
  <r>
    <s v="T06673"/>
    <s v="C4320"/>
    <x v="3"/>
    <x v="0"/>
    <d v="2026-03-03T02:48:00"/>
    <d v="2026-03-03T23:48:00"/>
    <x v="46"/>
    <x v="0"/>
    <s v="No"/>
    <n v="4"/>
    <s v="Yes"/>
    <n v="21"/>
    <s v="No"/>
    <x v="1"/>
    <n v="0.875"/>
    <s v="Team5"/>
    <s v="Senior"/>
    <s v="Evening"/>
  </r>
  <r>
    <s v="T06674"/>
    <s v="C1367"/>
    <x v="3"/>
    <x v="1"/>
    <d v="2026-01-06T12:22:00"/>
    <d v="2026-01-07T12:22:00"/>
    <x v="48"/>
    <x v="0"/>
    <s v="No"/>
    <n v="4"/>
    <s v="Yes"/>
    <n v="24"/>
    <s v="No"/>
    <x v="2"/>
    <n v="1"/>
    <s v="Team1"/>
    <s v="Mid"/>
    <s v="Morning"/>
  </r>
  <r>
    <s v="T06675"/>
    <s v="C3885"/>
    <x v="3"/>
    <x v="0"/>
    <d v="2026-01-02T12:06:00"/>
    <d v="2026-01-04T04:06:00"/>
    <x v="42"/>
    <x v="0"/>
    <s v="No"/>
    <n v="5"/>
    <s v="Yes"/>
    <n v="39.999999999941792"/>
    <s v="No"/>
    <x v="2"/>
    <n v="1.6666666666642413"/>
    <s v="Team1"/>
    <s v="Senior"/>
    <s v="Evening"/>
  </r>
  <r>
    <s v="T06676"/>
    <s v="C4033"/>
    <x v="3"/>
    <x v="0"/>
    <d v="2026-01-28T21:39:00"/>
    <d v="2026-01-29T03:39:00"/>
    <x v="41"/>
    <x v="0"/>
    <s v="No"/>
    <n v="3"/>
    <s v="Yes"/>
    <n v="6"/>
    <s v="No"/>
    <x v="2"/>
    <n v="0.25"/>
    <s v="Team5"/>
    <s v="Senior"/>
    <s v="Night"/>
  </r>
  <r>
    <s v="T06677"/>
    <s v="C3151"/>
    <x v="4"/>
    <x v="2"/>
    <d v="2026-03-05T06:38:00"/>
    <d v="2026-03-05T23:38:00"/>
    <x v="2"/>
    <x v="0"/>
    <s v="No"/>
    <n v="5"/>
    <s v="Yes"/>
    <n v="17.000000000058208"/>
    <s v="No"/>
    <x v="1"/>
    <n v="0.70833333333575865"/>
    <s v="Team3"/>
    <s v="Senior"/>
    <s v="Evening"/>
  </r>
  <r>
    <s v="T06678"/>
    <s v="C1593"/>
    <x v="0"/>
    <x v="2"/>
    <d v="2026-03-08T00:43:00"/>
    <d v="2026-03-11T00:43:00"/>
    <x v="4"/>
    <x v="0"/>
    <s v="No"/>
    <n v="4"/>
    <s v="Yes"/>
    <n v="72"/>
    <s v="Yes"/>
    <x v="1"/>
    <n v="3"/>
    <s v="Team5"/>
    <s v="Senior"/>
    <s v="Evening"/>
  </r>
  <r>
    <s v="T06679"/>
    <s v="C4644"/>
    <x v="2"/>
    <x v="1"/>
    <d v="2026-03-29T08:47:00"/>
    <d v="2026-04-01T00:47:00"/>
    <x v="9"/>
    <x v="0"/>
    <s v="No"/>
    <n v="5"/>
    <s v="Yes"/>
    <n v="63.999999999941792"/>
    <s v="Yes"/>
    <x v="1"/>
    <n v="2.6666666666642413"/>
    <s v="Team1"/>
    <s v="Junior"/>
    <s v="Night"/>
  </r>
  <r>
    <s v="T06680"/>
    <s v="C1137"/>
    <x v="0"/>
    <x v="1"/>
    <d v="2026-03-21T11:57:00"/>
    <d v="2026-03-22T03:57:00"/>
    <x v="4"/>
    <x v="0"/>
    <s v="No"/>
    <n v="4"/>
    <s v="Yes"/>
    <n v="15.999999999941792"/>
    <s v="No"/>
    <x v="1"/>
    <n v="0.66666666666424135"/>
    <s v="Team5"/>
    <s v="Senior"/>
    <s v="Evening"/>
  </r>
  <r>
    <s v="T06681"/>
    <s v="C3311"/>
    <x v="3"/>
    <x v="0"/>
    <d v="2026-03-28T00:17:00"/>
    <d v="2026-03-28T12:17:00"/>
    <x v="32"/>
    <x v="0"/>
    <s v="No"/>
    <n v="4"/>
    <s v="Yes"/>
    <n v="12"/>
    <s v="No"/>
    <x v="1"/>
    <n v="0.5"/>
    <s v="Team3"/>
    <s v="Mid"/>
    <s v="Evening"/>
  </r>
  <r>
    <s v="T06682"/>
    <s v="C0793"/>
    <x v="4"/>
    <x v="0"/>
    <d v="2026-03-30T19:58:00"/>
    <d v="2026-03-31T04:58:00"/>
    <x v="49"/>
    <x v="0"/>
    <s v="No"/>
    <n v="3"/>
    <s v="Yes"/>
    <n v="9"/>
    <s v="No"/>
    <x v="1"/>
    <n v="0.375"/>
    <s v="Team5"/>
    <s v="Mid"/>
    <s v="Evening"/>
  </r>
  <r>
    <s v="T06683"/>
    <s v="C2895"/>
    <x v="3"/>
    <x v="1"/>
    <d v="2026-01-14T09:44:00"/>
    <d v="2026-01-17T01:44:00"/>
    <x v="45"/>
    <x v="0"/>
    <s v="No"/>
    <n v="4"/>
    <s v="Yes"/>
    <n v="64.000000000116415"/>
    <s v="Yes"/>
    <x v="2"/>
    <n v="2.6666666666715173"/>
    <s v="Team4"/>
    <s v="Mid"/>
    <s v="Morning"/>
  </r>
  <r>
    <s v="T06684"/>
    <s v="C0242"/>
    <x v="2"/>
    <x v="0"/>
    <d v="2026-03-23T11:58:00"/>
    <d v="2026-03-24T20:58:00"/>
    <x v="5"/>
    <x v="0"/>
    <s v="No"/>
    <n v="4"/>
    <s v="Yes"/>
    <n v="33"/>
    <s v="No"/>
    <x v="1"/>
    <n v="1.375"/>
    <s v="Team1"/>
    <s v="Senior"/>
    <s v="Evening"/>
  </r>
  <r>
    <s v="T06685"/>
    <s v="C2916"/>
    <x v="1"/>
    <x v="0"/>
    <d v="2026-03-11T21:36:00"/>
    <d v="2026-03-12T11:36:00"/>
    <x v="0"/>
    <x v="0"/>
    <s v="No"/>
    <n v="4"/>
    <s v="Yes"/>
    <n v="13.999999999883585"/>
    <s v="No"/>
    <x v="1"/>
    <n v="0.58333333332848269"/>
    <s v="Team1"/>
    <s v="Senior"/>
    <s v="Morning"/>
  </r>
  <r>
    <s v="T06686"/>
    <s v="C0149"/>
    <x v="3"/>
    <x v="0"/>
    <d v="2026-01-28T15:09:00"/>
    <d v="2026-01-30T04:09:00"/>
    <x v="24"/>
    <x v="0"/>
    <s v="No"/>
    <n v="4"/>
    <s v="Yes"/>
    <n v="37.000000000116415"/>
    <s v="No"/>
    <x v="2"/>
    <n v="1.5416666666715173"/>
    <s v="Team4"/>
    <s v="Mid"/>
    <s v="Night"/>
  </r>
  <r>
    <s v="T06687"/>
    <s v="C0641"/>
    <x v="2"/>
    <x v="0"/>
    <d v="2026-02-20T00:33:00"/>
    <d v="2026-02-20T02:33:00"/>
    <x v="7"/>
    <x v="0"/>
    <s v="No"/>
    <n v="4"/>
    <s v="Yes"/>
    <n v="1.9999999998835847"/>
    <s v="No"/>
    <x v="0"/>
    <n v="8.3333333328482695E-2"/>
    <s v="Team2"/>
    <s v="Junior"/>
    <s v="Night"/>
  </r>
  <r>
    <s v="T06688"/>
    <s v="C4688"/>
    <x v="4"/>
    <x v="0"/>
    <d v="2026-01-16T20:37:00"/>
    <d v="2026-01-17T04:37:00"/>
    <x v="41"/>
    <x v="0"/>
    <s v="No"/>
    <n v="4"/>
    <s v="Yes"/>
    <n v="8.0000000000582077"/>
    <s v="No"/>
    <x v="2"/>
    <n v="0.33333333333575865"/>
    <s v="Team5"/>
    <s v="Senior"/>
    <s v="Night"/>
  </r>
  <r>
    <s v="T06689"/>
    <s v="C1641"/>
    <x v="2"/>
    <x v="1"/>
    <d v="2026-03-18T10:55:00"/>
    <d v="2026-03-18T17:55:00"/>
    <x v="13"/>
    <x v="0"/>
    <s v="No"/>
    <n v="3"/>
    <s v="Yes"/>
    <n v="7.0000000001164153"/>
    <s v="No"/>
    <x v="1"/>
    <n v="0.29166666667151731"/>
    <s v="Team5"/>
    <s v="Junior"/>
    <s v="Evening"/>
  </r>
  <r>
    <s v="T06690"/>
    <s v="C2923"/>
    <x v="0"/>
    <x v="0"/>
    <d v="2026-02-03T19:36:00"/>
    <d v="2026-02-05T16:36:00"/>
    <x v="34"/>
    <x v="2"/>
    <s v="No"/>
    <n v="3"/>
    <s v="No"/>
    <n v="45"/>
    <s v="No"/>
    <x v="0"/>
    <n v="1.875"/>
    <s v="Team3"/>
    <s v="Senior"/>
    <s v="Night"/>
  </r>
  <r>
    <s v="T06691"/>
    <s v="C3266"/>
    <x v="2"/>
    <x v="2"/>
    <d v="2026-03-01T05:30:00"/>
    <d v="2026-03-03T06:30:00"/>
    <x v="47"/>
    <x v="0"/>
    <s v="No"/>
    <n v="5"/>
    <s v="Yes"/>
    <n v="49.000000000116415"/>
    <s v="Yes"/>
    <x v="1"/>
    <n v="2.0416666666715173"/>
    <s v="Team4"/>
    <s v="Senior"/>
    <s v="Night"/>
  </r>
  <r>
    <s v="T06692"/>
    <s v="C2692"/>
    <x v="3"/>
    <x v="2"/>
    <d v="2026-02-04T08:31:00"/>
    <d v="2026-02-06T04:31:00"/>
    <x v="42"/>
    <x v="0"/>
    <s v="No"/>
    <n v="3"/>
    <s v="Yes"/>
    <n v="44.000000000058208"/>
    <s v="No"/>
    <x v="0"/>
    <n v="1.8333333333357587"/>
    <s v="Team1"/>
    <s v="Senior"/>
    <s v="Evening"/>
  </r>
  <r>
    <s v="T06693"/>
    <s v="C3093"/>
    <x v="4"/>
    <x v="2"/>
    <d v="2026-02-15T01:37:00"/>
    <d v="2026-02-18T09:37:00"/>
    <x v="21"/>
    <x v="0"/>
    <s v="No"/>
    <n v="4"/>
    <s v="Yes"/>
    <n v="79.999999999883585"/>
    <s v="Yes"/>
    <x v="0"/>
    <n v="3.3333333333284827"/>
    <s v="Team4"/>
    <s v="Senior"/>
    <s v="Night"/>
  </r>
  <r>
    <s v="T06694"/>
    <s v="C4747"/>
    <x v="3"/>
    <x v="2"/>
    <d v="2026-02-04T21:59:00"/>
    <d v="2026-02-07T12:59:00"/>
    <x v="4"/>
    <x v="0"/>
    <s v="No"/>
    <n v="4"/>
    <s v="Yes"/>
    <n v="63"/>
    <s v="Yes"/>
    <x v="0"/>
    <n v="2.625"/>
    <s v="Team5"/>
    <s v="Senior"/>
    <s v="Evening"/>
  </r>
  <r>
    <s v="T06695"/>
    <s v="C4497"/>
    <x v="3"/>
    <x v="2"/>
    <d v="2026-01-13T10:59:00"/>
    <d v="2026-01-16T21:59:00"/>
    <x v="12"/>
    <x v="0"/>
    <s v="No"/>
    <n v="3"/>
    <s v="Yes"/>
    <n v="83.000000000058208"/>
    <s v="Yes"/>
    <x v="2"/>
    <n v="3.4583333333357587"/>
    <s v="Team1"/>
    <s v="Junior"/>
    <s v="Morning"/>
  </r>
  <r>
    <s v="T06696"/>
    <s v="C0437"/>
    <x v="1"/>
    <x v="2"/>
    <d v="2026-02-14T21:43:00"/>
    <d v="2026-02-16T23:43:00"/>
    <x v="5"/>
    <x v="0"/>
    <s v="No"/>
    <n v="3"/>
    <s v="Yes"/>
    <n v="49.999999999883585"/>
    <s v="Yes"/>
    <x v="0"/>
    <n v="2.0833333333284827"/>
    <s v="Team1"/>
    <s v="Senior"/>
    <s v="Evening"/>
  </r>
  <r>
    <s v="T06697"/>
    <s v="C4231"/>
    <x v="4"/>
    <x v="0"/>
    <d v="2026-01-19T22:52:00"/>
    <d v="2026-01-20T23:52:00"/>
    <x v="39"/>
    <x v="0"/>
    <s v="No"/>
    <n v="4"/>
    <s v="Yes"/>
    <n v="24.999999999941792"/>
    <s v="No"/>
    <x v="2"/>
    <n v="1.0416666666642413"/>
    <s v="Team5"/>
    <s v="Junior"/>
    <s v="Evening"/>
  </r>
  <r>
    <s v="T06698"/>
    <s v="C3393"/>
    <x v="4"/>
    <x v="0"/>
    <d v="2026-02-25T19:29:00"/>
    <d v="2026-02-26T08:29:00"/>
    <x v="6"/>
    <x v="0"/>
    <s v="No"/>
    <n v="4"/>
    <s v="Yes"/>
    <n v="13.000000000116415"/>
    <s v="No"/>
    <x v="0"/>
    <n v="0.54166666667151731"/>
    <s v="Team3"/>
    <s v="Mid"/>
    <s v="Night"/>
  </r>
  <r>
    <s v="T06699"/>
    <s v="C2467"/>
    <x v="2"/>
    <x v="0"/>
    <d v="2026-02-28T07:22:00"/>
    <d v="2026-03-01T12:22:00"/>
    <x v="27"/>
    <x v="0"/>
    <s v="No"/>
    <n v="3"/>
    <s v="Yes"/>
    <n v="29.000000000058208"/>
    <s v="No"/>
    <x v="0"/>
    <n v="1.2083333333357587"/>
    <s v="Team1"/>
    <s v="Junior"/>
    <s v="Morning"/>
  </r>
  <r>
    <s v="T06700"/>
    <s v="C0936"/>
    <x v="1"/>
    <x v="1"/>
    <d v="2026-01-18T18:25:00"/>
    <d v="2026-01-20T14:25:00"/>
    <x v="33"/>
    <x v="0"/>
    <s v="No"/>
    <n v="5"/>
    <s v="Yes"/>
    <n v="44.000000000058208"/>
    <s v="No"/>
    <x v="2"/>
    <n v="1.8333333333357587"/>
    <s v="Team5"/>
    <s v="Junior"/>
    <s v="Night"/>
  </r>
  <r>
    <s v="T06701"/>
    <s v="C1229"/>
    <x v="2"/>
    <x v="0"/>
    <d v="2026-02-16T07:42:00"/>
    <d v="2026-02-17T00:42:00"/>
    <x v="47"/>
    <x v="0"/>
    <s v="No"/>
    <n v="5"/>
    <s v="Yes"/>
    <n v="17.000000000058208"/>
    <s v="No"/>
    <x v="0"/>
    <n v="0.70833333333575865"/>
    <s v="Team4"/>
    <s v="Senior"/>
    <s v="Night"/>
  </r>
  <r>
    <s v="T06702"/>
    <s v="C1003"/>
    <x v="1"/>
    <x v="0"/>
    <d v="2026-03-03T06:58:00"/>
    <d v="2026-03-04T07:58:00"/>
    <x v="41"/>
    <x v="0"/>
    <s v="No"/>
    <n v="4"/>
    <s v="Yes"/>
    <n v="24.999999999941792"/>
    <s v="No"/>
    <x v="1"/>
    <n v="1.0416666666642413"/>
    <s v="Team5"/>
    <s v="Senior"/>
    <s v="Night"/>
  </r>
  <r>
    <s v="T06703"/>
    <s v="C3186"/>
    <x v="2"/>
    <x v="2"/>
    <d v="2026-03-26T07:24:00"/>
    <d v="2026-03-29T16:24:00"/>
    <x v="28"/>
    <x v="0"/>
    <s v="No"/>
    <n v="4"/>
    <s v="Yes"/>
    <n v="81"/>
    <s v="Yes"/>
    <x v="1"/>
    <n v="3.375"/>
    <s v="Team3"/>
    <s v="Mid"/>
    <s v="Night"/>
  </r>
  <r>
    <s v="T06704"/>
    <s v="C1075"/>
    <x v="0"/>
    <x v="2"/>
    <d v="2026-01-18T18:05:00"/>
    <d v="2026-01-21T20:05:00"/>
    <x v="42"/>
    <x v="0"/>
    <s v="No"/>
    <n v="4"/>
    <s v="Yes"/>
    <n v="74.000000000058208"/>
    <s v="Yes"/>
    <x v="2"/>
    <n v="3.0833333333357587"/>
    <s v="Team1"/>
    <s v="Senior"/>
    <s v="Evening"/>
  </r>
  <r>
    <s v="T06705"/>
    <s v="C1304"/>
    <x v="4"/>
    <x v="1"/>
    <d v="2026-02-21T06:13:00"/>
    <d v="2026-02-22T14:13:00"/>
    <x v="49"/>
    <x v="1"/>
    <s v="No"/>
    <n v="5"/>
    <s v="No"/>
    <n v="32.000000000058208"/>
    <s v="No"/>
    <x v="0"/>
    <n v="1.3333333333357587"/>
    <s v="Team5"/>
    <s v="Mid"/>
    <s v="Evening"/>
  </r>
  <r>
    <s v="T06706"/>
    <s v="C4497"/>
    <x v="3"/>
    <x v="0"/>
    <d v="2026-02-22T22:19:00"/>
    <d v="2026-02-23T23:19:00"/>
    <x v="18"/>
    <x v="2"/>
    <s v="No"/>
    <n v="4"/>
    <s v="No"/>
    <n v="25.000000000116415"/>
    <s v="No"/>
    <x v="0"/>
    <n v="1.0416666666715173"/>
    <s v="Team1"/>
    <s v="Mid"/>
    <s v="Morning"/>
  </r>
  <r>
    <s v="T06707"/>
    <s v="C0853"/>
    <x v="1"/>
    <x v="2"/>
    <d v="2026-03-01T00:16:00"/>
    <d v="2026-03-03T03:16:00"/>
    <x v="45"/>
    <x v="0"/>
    <s v="No"/>
    <n v="4"/>
    <s v="Yes"/>
    <n v="51"/>
    <s v="Yes"/>
    <x v="1"/>
    <n v="2.125"/>
    <s v="Team4"/>
    <s v="Mid"/>
    <s v="Morning"/>
  </r>
  <r>
    <s v="T06708"/>
    <s v="C2413"/>
    <x v="3"/>
    <x v="1"/>
    <d v="2026-02-05T16:19:00"/>
    <d v="2026-02-05T21:19:00"/>
    <x v="44"/>
    <x v="0"/>
    <s v="No"/>
    <n v="4"/>
    <s v="Yes"/>
    <n v="5.0000000000582077"/>
    <s v="No"/>
    <x v="0"/>
    <n v="0.20833333333575865"/>
    <s v="Team3"/>
    <s v="Senior"/>
    <s v="Evening"/>
  </r>
  <r>
    <s v="T06709"/>
    <s v="C1809"/>
    <x v="3"/>
    <x v="2"/>
    <d v="2026-03-27T15:29:00"/>
    <d v="2026-03-29T19:29:00"/>
    <x v="13"/>
    <x v="0"/>
    <s v="No"/>
    <n v="3"/>
    <s v="Yes"/>
    <n v="51.999999999941792"/>
    <s v="Yes"/>
    <x v="1"/>
    <n v="2.1666666666642413"/>
    <s v="Team5"/>
    <s v="Junior"/>
    <s v="Evening"/>
  </r>
  <r>
    <s v="T06710"/>
    <s v="C4828"/>
    <x v="1"/>
    <x v="2"/>
    <d v="2026-01-10T06:20:00"/>
    <d v="2026-01-10T19:20:00"/>
    <x v="41"/>
    <x v="0"/>
    <s v="No"/>
    <n v="3"/>
    <s v="Yes"/>
    <n v="12.999999999941792"/>
    <s v="No"/>
    <x v="2"/>
    <n v="0.54166666666424135"/>
    <s v="Team5"/>
    <s v="Senior"/>
    <s v="Night"/>
  </r>
  <r>
    <s v="T06711"/>
    <s v="C3740"/>
    <x v="2"/>
    <x v="1"/>
    <d v="2026-02-11T01:51:00"/>
    <d v="2026-02-13T12:51:00"/>
    <x v="12"/>
    <x v="0"/>
    <s v="No"/>
    <n v="4"/>
    <s v="Yes"/>
    <n v="59.000000000058208"/>
    <s v="Yes"/>
    <x v="0"/>
    <n v="2.4583333333357587"/>
    <s v="Team1"/>
    <s v="Junior"/>
    <s v="Morning"/>
  </r>
  <r>
    <s v="T06712"/>
    <s v="C2178"/>
    <x v="4"/>
    <x v="2"/>
    <d v="2026-02-26T19:49:00"/>
    <d v="2026-03-02T13:49:00"/>
    <x v="13"/>
    <x v="0"/>
    <s v="No"/>
    <n v="4"/>
    <s v="Yes"/>
    <n v="90"/>
    <s v="Yes"/>
    <x v="0"/>
    <n v="3.75"/>
    <s v="Team5"/>
    <s v="Junior"/>
    <s v="Evening"/>
  </r>
  <r>
    <s v="T06713"/>
    <s v="C1564"/>
    <x v="3"/>
    <x v="0"/>
    <d v="2026-03-26T21:13:00"/>
    <d v="2026-03-27T18:13:00"/>
    <x v="49"/>
    <x v="0"/>
    <s v="No"/>
    <n v="4"/>
    <s v="Yes"/>
    <n v="21"/>
    <s v="No"/>
    <x v="1"/>
    <n v="0.875"/>
    <s v="Team5"/>
    <s v="Mid"/>
    <s v="Evening"/>
  </r>
  <r>
    <s v="T06714"/>
    <s v="C0752"/>
    <x v="2"/>
    <x v="1"/>
    <d v="2026-01-07T05:13:00"/>
    <d v="2026-01-08T06:13:00"/>
    <x v="2"/>
    <x v="0"/>
    <s v="No"/>
    <n v="3"/>
    <s v="Yes"/>
    <n v="24.999999999941792"/>
    <s v="No"/>
    <x v="2"/>
    <n v="1.0416666666642413"/>
    <s v="Team3"/>
    <s v="Senior"/>
    <s v="Evening"/>
  </r>
  <r>
    <s v="T06715"/>
    <s v="C3550"/>
    <x v="1"/>
    <x v="1"/>
    <d v="2026-01-30T09:32:00"/>
    <d v="2026-02-01T19:32:00"/>
    <x v="44"/>
    <x v="1"/>
    <s v="No"/>
    <n v="3"/>
    <s v="No"/>
    <n v="57.999999999941792"/>
    <s v="Yes"/>
    <x v="2"/>
    <n v="2.4166666666642413"/>
    <s v="Team3"/>
    <s v="Senior"/>
    <s v="Evening"/>
  </r>
  <r>
    <s v="T06716"/>
    <s v="C4234"/>
    <x v="2"/>
    <x v="1"/>
    <d v="2026-02-27T02:20:00"/>
    <d v="2026-03-01T11:20:00"/>
    <x v="48"/>
    <x v="1"/>
    <s v="No"/>
    <n v="4"/>
    <s v="No"/>
    <n v="57"/>
    <s v="Yes"/>
    <x v="0"/>
    <n v="2.375"/>
    <s v="Team1"/>
    <s v="Mid"/>
    <s v="Morning"/>
  </r>
  <r>
    <s v="T06717"/>
    <s v="C3680"/>
    <x v="1"/>
    <x v="0"/>
    <d v="2026-02-10T15:32:00"/>
    <d v="2026-02-12T09:32:00"/>
    <x v="2"/>
    <x v="0"/>
    <s v="No"/>
    <n v="4"/>
    <s v="Yes"/>
    <n v="42"/>
    <s v="No"/>
    <x v="0"/>
    <n v="1.75"/>
    <s v="Team3"/>
    <s v="Senior"/>
    <s v="Evening"/>
  </r>
  <r>
    <s v="T06718"/>
    <s v="C4900"/>
    <x v="2"/>
    <x v="1"/>
    <d v="2026-01-16T12:41:00"/>
    <d v="2026-01-17T08:41:00"/>
    <x v="41"/>
    <x v="0"/>
    <s v="No"/>
    <n v="4"/>
    <s v="Yes"/>
    <n v="20.000000000058208"/>
    <s v="No"/>
    <x v="2"/>
    <n v="0.83333333333575865"/>
    <s v="Team5"/>
    <s v="Senior"/>
    <s v="Night"/>
  </r>
  <r>
    <s v="T06719"/>
    <s v="C2239"/>
    <x v="0"/>
    <x v="2"/>
    <d v="2026-01-29T10:24:00"/>
    <d v="2026-01-30T15:24:00"/>
    <x v="25"/>
    <x v="0"/>
    <s v="No"/>
    <n v="4"/>
    <s v="Yes"/>
    <n v="29.000000000058208"/>
    <s v="No"/>
    <x v="2"/>
    <n v="1.2083333333357587"/>
    <s v="Team4"/>
    <s v="Junior"/>
    <s v="Night"/>
  </r>
  <r>
    <s v="T06720"/>
    <s v="C2621"/>
    <x v="3"/>
    <x v="0"/>
    <d v="2026-01-19T04:09:00"/>
    <d v="2026-01-19T20:09:00"/>
    <x v="37"/>
    <x v="0"/>
    <s v="No"/>
    <n v="3"/>
    <s v="Yes"/>
    <n v="15.999999999941792"/>
    <s v="No"/>
    <x v="2"/>
    <n v="0.66666666666424135"/>
    <s v="Team5"/>
    <s v="Junior"/>
    <s v="Evening"/>
  </r>
  <r>
    <s v="T06721"/>
    <s v="C4786"/>
    <x v="0"/>
    <x v="2"/>
    <d v="2026-02-23T00:51:00"/>
    <d v="2026-02-23T08:51:00"/>
    <x v="9"/>
    <x v="0"/>
    <s v="No"/>
    <n v="3"/>
    <s v="Yes"/>
    <n v="8.0000000000582077"/>
    <s v="No"/>
    <x v="0"/>
    <n v="0.33333333333575865"/>
    <s v="Team1"/>
    <s v="Junior"/>
    <s v="Night"/>
  </r>
  <r>
    <s v="T06722"/>
    <s v="C3975"/>
    <x v="2"/>
    <x v="2"/>
    <d v="2026-03-28T17:48:00"/>
    <d v="2026-03-29T23:48:00"/>
    <x v="38"/>
    <x v="0"/>
    <s v="No"/>
    <n v="5"/>
    <s v="Yes"/>
    <n v="30"/>
    <s v="No"/>
    <x v="1"/>
    <n v="1.25"/>
    <s v="Team5"/>
    <s v="Senior"/>
    <s v="Evening"/>
  </r>
  <r>
    <s v="T06723"/>
    <s v="C0933"/>
    <x v="3"/>
    <x v="0"/>
    <d v="2026-01-14T04:44:00"/>
    <d v="2026-01-15T05:44:00"/>
    <x v="7"/>
    <x v="0"/>
    <s v="No"/>
    <n v="4"/>
    <s v="Yes"/>
    <n v="24.999999999941792"/>
    <s v="No"/>
    <x v="2"/>
    <n v="1.0416666666642413"/>
    <s v="Team2"/>
    <s v="Junior"/>
    <s v="Night"/>
  </r>
  <r>
    <s v="T06724"/>
    <s v="C2927"/>
    <x v="1"/>
    <x v="0"/>
    <d v="2026-01-02T01:43:00"/>
    <d v="2026-01-03T05:43:00"/>
    <x v="1"/>
    <x v="0"/>
    <s v="No"/>
    <n v="5"/>
    <s v="Yes"/>
    <n v="27.999999999941792"/>
    <s v="No"/>
    <x v="2"/>
    <n v="1.1666666666642413"/>
    <s v="Team4"/>
    <s v="Senior"/>
    <s v="Evening"/>
  </r>
  <r>
    <s v="T06725"/>
    <s v="C2387"/>
    <x v="0"/>
    <x v="2"/>
    <d v="2026-01-07T02:24:00"/>
    <d v="2026-01-11T00:24:00"/>
    <x v="24"/>
    <x v="0"/>
    <s v="No"/>
    <n v="5"/>
    <s v="Yes"/>
    <n v="94.000000000116415"/>
    <s v="Yes"/>
    <x v="2"/>
    <n v="3.9166666666715173"/>
    <s v="Team4"/>
    <s v="Mid"/>
    <s v="Night"/>
  </r>
  <r>
    <s v="T06726"/>
    <s v="C4031"/>
    <x v="1"/>
    <x v="2"/>
    <d v="2026-02-14T10:31:00"/>
    <d v="2026-02-15T08:31:00"/>
    <x v="35"/>
    <x v="0"/>
    <s v="No"/>
    <n v="4"/>
    <s v="Yes"/>
    <n v="21.999999999941792"/>
    <s v="No"/>
    <x v="0"/>
    <n v="0.91666666666424135"/>
    <s v="Team1"/>
    <s v="Senior"/>
    <s v="Night"/>
  </r>
  <r>
    <s v="T06727"/>
    <s v="C0600"/>
    <x v="4"/>
    <x v="0"/>
    <d v="2026-03-30T09:40:00"/>
    <d v="2026-04-01T03:40:00"/>
    <x v="4"/>
    <x v="0"/>
    <s v="No"/>
    <n v="4"/>
    <s v="Yes"/>
    <n v="42"/>
    <s v="No"/>
    <x v="1"/>
    <n v="1.75"/>
    <s v="Team5"/>
    <s v="Senior"/>
    <s v="Evening"/>
  </r>
  <r>
    <s v="T06728"/>
    <s v="C1152"/>
    <x v="4"/>
    <x v="0"/>
    <d v="2026-02-05T17:33:00"/>
    <d v="2026-02-07T10:33:00"/>
    <x v="39"/>
    <x v="0"/>
    <s v="No"/>
    <n v="4"/>
    <s v="Yes"/>
    <n v="41.000000000058208"/>
    <s v="No"/>
    <x v="0"/>
    <n v="1.7083333333357587"/>
    <s v="Team5"/>
    <s v="Junior"/>
    <s v="Evening"/>
  </r>
  <r>
    <s v="T06729"/>
    <s v="C4159"/>
    <x v="2"/>
    <x v="1"/>
    <d v="2026-02-17T17:04:00"/>
    <d v="2026-02-18T03:04:00"/>
    <x v="21"/>
    <x v="0"/>
    <s v="No"/>
    <n v="4"/>
    <s v="Yes"/>
    <n v="10.000000000116415"/>
    <s v="No"/>
    <x v="0"/>
    <n v="0.41666666667151731"/>
    <s v="Team4"/>
    <s v="Senior"/>
    <s v="Night"/>
  </r>
  <r>
    <s v="T06730"/>
    <s v="C0481"/>
    <x v="4"/>
    <x v="0"/>
    <d v="2026-02-17T15:25:00"/>
    <d v="2026-02-18T04:25:00"/>
    <x v="48"/>
    <x v="0"/>
    <s v="No"/>
    <n v="4"/>
    <s v="Yes"/>
    <n v="13.000000000116415"/>
    <s v="No"/>
    <x v="0"/>
    <n v="0.54166666667151731"/>
    <s v="Team1"/>
    <s v="Mid"/>
    <s v="Morning"/>
  </r>
  <r>
    <s v="T06731"/>
    <s v="C3077"/>
    <x v="0"/>
    <x v="1"/>
    <d v="2026-01-16T21:08:00"/>
    <d v="2026-01-19T14:08:00"/>
    <x v="42"/>
    <x v="2"/>
    <s v="No"/>
    <n v="5"/>
    <s v="No"/>
    <n v="64.999999999883585"/>
    <s v="Yes"/>
    <x v="2"/>
    <n v="2.7083333333284827"/>
    <s v="Team1"/>
    <s v="Senior"/>
    <s v="Evening"/>
  </r>
  <r>
    <s v="T06732"/>
    <s v="C4176"/>
    <x v="1"/>
    <x v="1"/>
    <d v="2026-02-13T05:25:00"/>
    <d v="2026-02-15T06:25:00"/>
    <x v="25"/>
    <x v="0"/>
    <s v="No"/>
    <n v="5"/>
    <s v="Yes"/>
    <n v="48.999999999941792"/>
    <s v="Yes"/>
    <x v="0"/>
    <n v="2.0416666666642413"/>
    <s v="Team4"/>
    <s v="Junior"/>
    <s v="Night"/>
  </r>
  <r>
    <s v="T06733"/>
    <s v="C4882"/>
    <x v="2"/>
    <x v="2"/>
    <d v="2026-02-03T10:12:00"/>
    <d v="2026-02-06T06:12:00"/>
    <x v="40"/>
    <x v="0"/>
    <s v="No"/>
    <n v="4"/>
    <s v="Yes"/>
    <n v="67.999999999883585"/>
    <s v="Yes"/>
    <x v="0"/>
    <n v="2.8333333333284827"/>
    <s v="Team4"/>
    <s v="Senior"/>
    <s v="Morning"/>
  </r>
  <r>
    <s v="T06734"/>
    <s v="C3578"/>
    <x v="0"/>
    <x v="0"/>
    <d v="2026-03-02T23:05:00"/>
    <d v="2026-03-03T03:05:00"/>
    <x v="25"/>
    <x v="0"/>
    <s v="No"/>
    <n v="4"/>
    <s v="Yes"/>
    <n v="3.9999999999417923"/>
    <s v="No"/>
    <x v="1"/>
    <n v="0.16666666666424135"/>
    <s v="Team4"/>
    <s v="Junior"/>
    <s v="Night"/>
  </r>
  <r>
    <s v="T06735"/>
    <s v="C1556"/>
    <x v="2"/>
    <x v="1"/>
    <d v="2026-03-06T23:12:00"/>
    <d v="2026-03-08T12:12:00"/>
    <x v="34"/>
    <x v="0"/>
    <s v="No"/>
    <n v="4"/>
    <s v="Yes"/>
    <n v="36.999999999941792"/>
    <s v="No"/>
    <x v="1"/>
    <n v="1.5416666666642413"/>
    <s v="Team3"/>
    <s v="Senior"/>
    <s v="Night"/>
  </r>
  <r>
    <s v="T06736"/>
    <s v="C4397"/>
    <x v="4"/>
    <x v="1"/>
    <d v="2026-03-29T17:20:00"/>
    <d v="2026-03-30T01:20:00"/>
    <x v="25"/>
    <x v="0"/>
    <s v="No"/>
    <n v="5"/>
    <s v="Yes"/>
    <n v="8.0000000000582077"/>
    <s v="No"/>
    <x v="1"/>
    <n v="0.33333333333575865"/>
    <s v="Team4"/>
    <s v="Junior"/>
    <s v="Night"/>
  </r>
  <r>
    <s v="T06737"/>
    <s v="C4959"/>
    <x v="4"/>
    <x v="1"/>
    <d v="2026-03-05T16:29:00"/>
    <d v="2026-03-07T22:29:00"/>
    <x v="2"/>
    <x v="0"/>
    <s v="No"/>
    <n v="4"/>
    <s v="Yes"/>
    <n v="54"/>
    <s v="Yes"/>
    <x v="1"/>
    <n v="2.25"/>
    <s v="Team3"/>
    <s v="Senior"/>
    <s v="Evening"/>
  </r>
  <r>
    <s v="T06738"/>
    <s v="C1097"/>
    <x v="2"/>
    <x v="1"/>
    <d v="2026-01-31T01:21:00"/>
    <d v="2026-01-31T05:21:00"/>
    <x v="21"/>
    <x v="0"/>
    <s v="No"/>
    <n v="4"/>
    <s v="Yes"/>
    <n v="3.9999999999417923"/>
    <s v="No"/>
    <x v="2"/>
    <n v="0.16666666666424135"/>
    <s v="Team4"/>
    <s v="Senior"/>
    <s v="Night"/>
  </r>
  <r>
    <s v="T06739"/>
    <s v="C0094"/>
    <x v="2"/>
    <x v="1"/>
    <d v="2026-03-29T06:15:00"/>
    <d v="2026-03-31T00:15:00"/>
    <x v="3"/>
    <x v="0"/>
    <s v="No"/>
    <n v="5"/>
    <s v="Yes"/>
    <n v="42"/>
    <s v="No"/>
    <x v="1"/>
    <n v="1.75"/>
    <s v="Team5"/>
    <s v="Senior"/>
    <s v="Morning"/>
  </r>
  <r>
    <s v="T06740"/>
    <s v="C2032"/>
    <x v="3"/>
    <x v="1"/>
    <d v="2026-01-27T02:04:00"/>
    <d v="2026-01-28T09:04:00"/>
    <x v="46"/>
    <x v="0"/>
    <s v="No"/>
    <n v="4"/>
    <s v="Yes"/>
    <n v="31.000000000116415"/>
    <s v="No"/>
    <x v="2"/>
    <n v="1.2916666666715173"/>
    <s v="Team5"/>
    <s v="Senior"/>
    <s v="Evening"/>
  </r>
  <r>
    <s v="T06741"/>
    <s v="C2710"/>
    <x v="2"/>
    <x v="0"/>
    <d v="2026-03-08T17:44:00"/>
    <d v="2026-03-09T17:44:00"/>
    <x v="15"/>
    <x v="0"/>
    <s v="No"/>
    <n v="4"/>
    <s v="Yes"/>
    <n v="24"/>
    <s v="No"/>
    <x v="1"/>
    <n v="1"/>
    <s v="Team5"/>
    <s v="Junior"/>
    <s v="Evening"/>
  </r>
  <r>
    <s v="T06742"/>
    <s v="C0353"/>
    <x v="2"/>
    <x v="1"/>
    <d v="2026-02-04T08:27:00"/>
    <d v="2026-02-06T08:27:00"/>
    <x v="28"/>
    <x v="0"/>
    <s v="No"/>
    <n v="4"/>
    <s v="Yes"/>
    <n v="48"/>
    <s v="No"/>
    <x v="0"/>
    <n v="2"/>
    <s v="Team3"/>
    <s v="Mid"/>
    <s v="Night"/>
  </r>
  <r>
    <s v="T06743"/>
    <s v="C0407"/>
    <x v="4"/>
    <x v="0"/>
    <d v="2026-03-17T04:41:00"/>
    <d v="2026-03-18T00:41:00"/>
    <x v="4"/>
    <x v="0"/>
    <s v="No"/>
    <n v="3"/>
    <s v="Yes"/>
    <n v="19.999999999883585"/>
    <s v="No"/>
    <x v="1"/>
    <n v="0.83333333332848269"/>
    <s v="Team5"/>
    <s v="Senior"/>
    <s v="Evening"/>
  </r>
  <r>
    <s v="T06744"/>
    <s v="C3538"/>
    <x v="4"/>
    <x v="1"/>
    <d v="2026-01-09T20:37:00"/>
    <d v="2026-01-10T23:37:00"/>
    <x v="35"/>
    <x v="0"/>
    <s v="No"/>
    <n v="5"/>
    <s v="Yes"/>
    <n v="27"/>
    <s v="No"/>
    <x v="2"/>
    <n v="1.125"/>
    <s v="Team1"/>
    <s v="Senior"/>
    <s v="Night"/>
  </r>
  <r>
    <s v="T06745"/>
    <s v="C4912"/>
    <x v="4"/>
    <x v="0"/>
    <d v="2026-01-30T05:15:00"/>
    <d v="2026-01-30T17:15:00"/>
    <x v="43"/>
    <x v="0"/>
    <s v="No"/>
    <n v="4"/>
    <s v="Yes"/>
    <n v="12"/>
    <s v="No"/>
    <x v="2"/>
    <n v="0.5"/>
    <s v="Team1"/>
    <s v="Mid"/>
    <s v="Morning"/>
  </r>
  <r>
    <s v="T06746"/>
    <s v="C2573"/>
    <x v="1"/>
    <x v="2"/>
    <d v="2026-02-07T10:13:00"/>
    <d v="2026-02-09T06:13:00"/>
    <x v="30"/>
    <x v="0"/>
    <s v="No"/>
    <n v="4"/>
    <s v="Yes"/>
    <n v="44.000000000058208"/>
    <s v="No"/>
    <x v="0"/>
    <n v="1.8333333333357587"/>
    <s v="Team4"/>
    <s v="Mid"/>
    <s v="Night"/>
  </r>
  <r>
    <s v="T06747"/>
    <s v="C4364"/>
    <x v="2"/>
    <x v="0"/>
    <d v="2026-01-28T06:19:00"/>
    <d v="2026-01-30T02:19:00"/>
    <x v="10"/>
    <x v="1"/>
    <s v="No"/>
    <n v="4"/>
    <s v="No"/>
    <n v="44.000000000058208"/>
    <s v="No"/>
    <x v="2"/>
    <n v="1.8333333333357587"/>
    <s v="Team1"/>
    <s v="Senior"/>
    <s v="Night"/>
  </r>
  <r>
    <s v="T06748"/>
    <s v="C4485"/>
    <x v="4"/>
    <x v="0"/>
    <d v="2026-01-25T21:53:00"/>
    <d v="2026-01-27T06:53:00"/>
    <x v="4"/>
    <x v="0"/>
    <s v="No"/>
    <n v="4"/>
    <s v="Yes"/>
    <n v="33"/>
    <s v="No"/>
    <x v="2"/>
    <n v="1.375"/>
    <s v="Team5"/>
    <s v="Senior"/>
    <s v="Evening"/>
  </r>
  <r>
    <s v="T06749"/>
    <s v="C4785"/>
    <x v="4"/>
    <x v="1"/>
    <d v="2026-01-01T13:05:00"/>
    <d v="2026-01-02T00:05:00"/>
    <x v="7"/>
    <x v="0"/>
    <s v="No"/>
    <n v="2"/>
    <s v="Yes"/>
    <n v="10.999999999883585"/>
    <s v="No"/>
    <x v="2"/>
    <n v="0.45833333332848269"/>
    <s v="Team2"/>
    <s v="Junior"/>
    <s v="Night"/>
  </r>
  <r>
    <s v="T06750"/>
    <s v="C2118"/>
    <x v="4"/>
    <x v="0"/>
    <d v="2026-02-21T17:53:00"/>
    <d v="2026-02-22T11:53:00"/>
    <x v="16"/>
    <x v="0"/>
    <s v="No"/>
    <n v="4"/>
    <s v="Yes"/>
    <n v="18"/>
    <s v="No"/>
    <x v="0"/>
    <n v="0.75"/>
    <s v="Team3"/>
    <s v="Junior"/>
    <s v="Evening"/>
  </r>
  <r>
    <s v="T06751"/>
    <s v="C1410"/>
    <x v="4"/>
    <x v="2"/>
    <d v="2026-01-18T13:37:00"/>
    <d v="2026-01-20T21:37:00"/>
    <x v="37"/>
    <x v="0"/>
    <s v="No"/>
    <n v="3"/>
    <s v="Yes"/>
    <n v="55.999999999883585"/>
    <s v="Yes"/>
    <x v="2"/>
    <n v="2.3333333333284827"/>
    <s v="Team5"/>
    <s v="Junior"/>
    <s v="Evening"/>
  </r>
  <r>
    <s v="T06752"/>
    <s v="C3390"/>
    <x v="3"/>
    <x v="0"/>
    <d v="2026-03-18T09:46:00"/>
    <d v="2026-03-19T23:46:00"/>
    <x v="5"/>
    <x v="0"/>
    <s v="Yes"/>
    <n v="3"/>
    <s v="Yes"/>
    <n v="37.999999999883585"/>
    <s v="No"/>
    <x v="1"/>
    <n v="1.5833333333284827"/>
    <s v="Team1"/>
    <s v="Senior"/>
    <s v="Evening"/>
  </r>
  <r>
    <s v="T06753"/>
    <s v="C3376"/>
    <x v="1"/>
    <x v="2"/>
    <d v="2026-02-04T22:27:00"/>
    <d v="2026-02-08T01:27:00"/>
    <x v="9"/>
    <x v="2"/>
    <s v="No"/>
    <n v="3"/>
    <s v="No"/>
    <n v="75"/>
    <s v="Yes"/>
    <x v="0"/>
    <n v="3.125"/>
    <s v="Team1"/>
    <s v="Junior"/>
    <s v="Night"/>
  </r>
  <r>
    <s v="T06754"/>
    <s v="C0846"/>
    <x v="3"/>
    <x v="0"/>
    <d v="2026-02-07T19:00:00"/>
    <d v="2026-02-08T03:00:00"/>
    <x v="2"/>
    <x v="0"/>
    <s v="No"/>
    <n v="3"/>
    <s v="Yes"/>
    <n v="8.0000000000582077"/>
    <s v="No"/>
    <x v="0"/>
    <n v="0.33333333333575865"/>
    <s v="Team3"/>
    <s v="Senior"/>
    <s v="Evening"/>
  </r>
  <r>
    <s v="T06755"/>
    <s v="C4045"/>
    <x v="4"/>
    <x v="0"/>
    <d v="2026-03-07T01:41:00"/>
    <d v="2026-03-07T18:41:00"/>
    <x v="45"/>
    <x v="0"/>
    <s v="No"/>
    <n v="4"/>
    <s v="Yes"/>
    <n v="16.999999999883585"/>
    <s v="No"/>
    <x v="1"/>
    <n v="0.70833333332848269"/>
    <s v="Team4"/>
    <s v="Mid"/>
    <s v="Morning"/>
  </r>
  <r>
    <s v="T06756"/>
    <s v="C3820"/>
    <x v="1"/>
    <x v="0"/>
    <d v="2026-02-13T06:17:00"/>
    <d v="2026-02-14T02:17:00"/>
    <x v="35"/>
    <x v="0"/>
    <s v="No"/>
    <n v="4"/>
    <s v="Yes"/>
    <n v="19.999999999883585"/>
    <s v="No"/>
    <x v="0"/>
    <n v="0.83333333332848269"/>
    <s v="Team1"/>
    <s v="Senior"/>
    <s v="Night"/>
  </r>
  <r>
    <s v="T06757"/>
    <s v="C3047"/>
    <x v="2"/>
    <x v="0"/>
    <d v="2026-03-20T07:26:00"/>
    <d v="2026-03-20T19:26:00"/>
    <x v="33"/>
    <x v="0"/>
    <s v="No"/>
    <n v="4"/>
    <s v="Yes"/>
    <n v="12"/>
    <s v="No"/>
    <x v="1"/>
    <n v="0.5"/>
    <s v="Team5"/>
    <s v="Junior"/>
    <s v="Night"/>
  </r>
  <r>
    <s v="T06758"/>
    <s v="C2377"/>
    <x v="1"/>
    <x v="0"/>
    <d v="2026-02-14T05:48:00"/>
    <d v="2026-02-15T06:48:00"/>
    <x v="31"/>
    <x v="0"/>
    <s v="Yes"/>
    <n v="2"/>
    <s v="Yes"/>
    <n v="24.999999999941792"/>
    <s v="No"/>
    <x v="0"/>
    <n v="1.0416666666642413"/>
    <s v="Team4"/>
    <s v="Senior"/>
    <s v="Evening"/>
  </r>
  <r>
    <s v="T06759"/>
    <s v="C4593"/>
    <x v="0"/>
    <x v="1"/>
    <d v="2026-01-14T09:36:00"/>
    <d v="2026-01-16T15:36:00"/>
    <x v="48"/>
    <x v="0"/>
    <s v="No"/>
    <n v="4"/>
    <s v="Yes"/>
    <n v="54"/>
    <s v="Yes"/>
    <x v="2"/>
    <n v="2.25"/>
    <s v="Team1"/>
    <s v="Mid"/>
    <s v="Morning"/>
  </r>
  <r>
    <s v="T06760"/>
    <s v="C1013"/>
    <x v="2"/>
    <x v="0"/>
    <d v="2026-03-24T20:46:00"/>
    <d v="2026-03-26T13:46:00"/>
    <x v="23"/>
    <x v="1"/>
    <s v="No"/>
    <n v="4"/>
    <s v="No"/>
    <n v="41.000000000058208"/>
    <s v="No"/>
    <x v="1"/>
    <n v="1.7083333333357587"/>
    <s v="Team1"/>
    <s v="Junior"/>
    <s v="Morning"/>
  </r>
  <r>
    <s v="T06761"/>
    <s v="C1059"/>
    <x v="1"/>
    <x v="0"/>
    <d v="2026-02-12T00:17:00"/>
    <d v="2026-02-13T18:17:00"/>
    <x v="24"/>
    <x v="1"/>
    <s v="Yes"/>
    <n v="3"/>
    <s v="No"/>
    <n v="42"/>
    <s v="No"/>
    <x v="0"/>
    <n v="1.75"/>
    <s v="Team4"/>
    <s v="Mid"/>
    <s v="Night"/>
  </r>
  <r>
    <s v="T06762"/>
    <s v="C2205"/>
    <x v="2"/>
    <x v="0"/>
    <d v="2026-03-16T13:40:00"/>
    <d v="2026-03-17T16:40:00"/>
    <x v="13"/>
    <x v="0"/>
    <s v="No"/>
    <n v="3"/>
    <s v="Yes"/>
    <n v="27"/>
    <s v="No"/>
    <x v="1"/>
    <n v="1.125"/>
    <s v="Team5"/>
    <s v="Junior"/>
    <s v="Evening"/>
  </r>
  <r>
    <s v="T06763"/>
    <s v="C1590"/>
    <x v="1"/>
    <x v="2"/>
    <d v="2026-03-15T18:40:00"/>
    <d v="2026-03-18T05:40:00"/>
    <x v="35"/>
    <x v="0"/>
    <s v="No"/>
    <n v="3"/>
    <s v="Yes"/>
    <n v="58.999999999883585"/>
    <s v="Yes"/>
    <x v="1"/>
    <n v="2.4583333333284827"/>
    <s v="Team1"/>
    <s v="Senior"/>
    <s v="Night"/>
  </r>
  <r>
    <s v="T06764"/>
    <s v="C1869"/>
    <x v="2"/>
    <x v="0"/>
    <d v="2026-01-08T00:57:00"/>
    <d v="2026-01-09T04:57:00"/>
    <x v="37"/>
    <x v="0"/>
    <s v="No"/>
    <n v="5"/>
    <s v="Yes"/>
    <n v="28.000000000116415"/>
    <s v="No"/>
    <x v="2"/>
    <n v="1.1666666666715173"/>
    <s v="Team5"/>
    <s v="Junior"/>
    <s v="Evening"/>
  </r>
  <r>
    <s v="T06765"/>
    <s v="C2008"/>
    <x v="2"/>
    <x v="0"/>
    <d v="2026-02-13T18:17:00"/>
    <d v="2026-02-15T12:17:00"/>
    <x v="46"/>
    <x v="0"/>
    <s v="Yes"/>
    <n v="3"/>
    <s v="Yes"/>
    <n v="42"/>
    <s v="No"/>
    <x v="0"/>
    <n v="1.75"/>
    <s v="Team5"/>
    <s v="Senior"/>
    <s v="Evening"/>
  </r>
  <r>
    <s v="T06766"/>
    <s v="C2300"/>
    <x v="1"/>
    <x v="2"/>
    <d v="2026-03-06T19:33:00"/>
    <d v="2026-03-08T05:33:00"/>
    <x v="15"/>
    <x v="1"/>
    <s v="No"/>
    <n v="4"/>
    <s v="No"/>
    <n v="33.999999999941792"/>
    <s v="No"/>
    <x v="1"/>
    <n v="1.4166666666642413"/>
    <s v="Team5"/>
    <s v="Junior"/>
    <s v="Evening"/>
  </r>
  <r>
    <s v="T06767"/>
    <s v="C2108"/>
    <x v="3"/>
    <x v="1"/>
    <d v="2026-02-05T18:25:00"/>
    <d v="2026-02-06T08:25:00"/>
    <x v="7"/>
    <x v="0"/>
    <s v="No"/>
    <n v="5"/>
    <s v="Yes"/>
    <n v="14.000000000058208"/>
    <s v="No"/>
    <x v="0"/>
    <n v="0.58333333333575865"/>
    <s v="Team2"/>
    <s v="Junior"/>
    <s v="Night"/>
  </r>
  <r>
    <s v="T06768"/>
    <s v="C4501"/>
    <x v="4"/>
    <x v="2"/>
    <d v="2026-02-25T05:29:00"/>
    <d v="2026-02-27T18:29:00"/>
    <x v="46"/>
    <x v="1"/>
    <s v="No"/>
    <n v="5"/>
    <s v="No"/>
    <n v="60.999999999941792"/>
    <s v="Yes"/>
    <x v="0"/>
    <n v="2.5416666666642413"/>
    <s v="Team5"/>
    <s v="Senior"/>
    <s v="Evening"/>
  </r>
  <r>
    <s v="T06769"/>
    <s v="C2178"/>
    <x v="3"/>
    <x v="2"/>
    <d v="2026-01-19T22:22:00"/>
    <d v="2026-01-20T10:22:00"/>
    <x v="5"/>
    <x v="0"/>
    <s v="No"/>
    <n v="5"/>
    <s v="Yes"/>
    <n v="12"/>
    <s v="No"/>
    <x v="2"/>
    <n v="0.5"/>
    <s v="Team1"/>
    <s v="Senior"/>
    <s v="Evening"/>
  </r>
  <r>
    <s v="T06770"/>
    <s v="C0222"/>
    <x v="0"/>
    <x v="1"/>
    <d v="2026-01-04T23:17:00"/>
    <d v="2026-01-07T08:17:00"/>
    <x v="9"/>
    <x v="0"/>
    <s v="Yes"/>
    <n v="4"/>
    <s v="Yes"/>
    <n v="57"/>
    <s v="Yes"/>
    <x v="2"/>
    <n v="2.375"/>
    <s v="Team1"/>
    <s v="Junior"/>
    <s v="Night"/>
  </r>
  <r>
    <s v="T06771"/>
    <s v="C0042"/>
    <x v="3"/>
    <x v="2"/>
    <d v="2026-02-09T13:13:00"/>
    <d v="2026-02-12T10:13:00"/>
    <x v="25"/>
    <x v="0"/>
    <s v="No"/>
    <n v="3"/>
    <s v="Yes"/>
    <n v="69"/>
    <s v="Yes"/>
    <x v="0"/>
    <n v="2.875"/>
    <s v="Team4"/>
    <s v="Junior"/>
    <s v="Night"/>
  </r>
  <r>
    <s v="T06772"/>
    <s v="C0301"/>
    <x v="3"/>
    <x v="0"/>
    <d v="2026-03-18T05:06:00"/>
    <d v="2026-03-19T14:06:00"/>
    <x v="5"/>
    <x v="0"/>
    <s v="Yes"/>
    <n v="3"/>
    <s v="Yes"/>
    <n v="33"/>
    <s v="No"/>
    <x v="1"/>
    <n v="1.375"/>
    <s v="Team1"/>
    <s v="Senior"/>
    <s v="Evening"/>
  </r>
  <r>
    <s v="T06773"/>
    <s v="C1481"/>
    <x v="2"/>
    <x v="2"/>
    <d v="2026-01-08T11:12:00"/>
    <d v="2026-01-08T21:12:00"/>
    <x v="38"/>
    <x v="0"/>
    <s v="No"/>
    <n v="4"/>
    <s v="Yes"/>
    <n v="9.9999999999417923"/>
    <s v="No"/>
    <x v="2"/>
    <n v="0.41666666666424135"/>
    <s v="Team5"/>
    <s v="Senior"/>
    <s v="Evening"/>
  </r>
  <r>
    <s v="T06774"/>
    <s v="C3898"/>
    <x v="0"/>
    <x v="1"/>
    <d v="2026-03-30T14:08:00"/>
    <d v="2026-04-02T05:08:00"/>
    <x v="49"/>
    <x v="0"/>
    <s v="No"/>
    <n v="4"/>
    <s v="Yes"/>
    <n v="63"/>
    <s v="Yes"/>
    <x v="1"/>
    <n v="2.625"/>
    <s v="Team5"/>
    <s v="Mid"/>
    <s v="Evening"/>
  </r>
  <r>
    <s v="T06775"/>
    <s v="C4881"/>
    <x v="0"/>
    <x v="0"/>
    <d v="2026-01-13T05:16:00"/>
    <d v="2026-01-15T03:16:00"/>
    <x v="15"/>
    <x v="0"/>
    <s v="No"/>
    <n v="3"/>
    <s v="Yes"/>
    <n v="45.999999999941792"/>
    <s v="No"/>
    <x v="2"/>
    <n v="1.9166666666642413"/>
    <s v="Team5"/>
    <s v="Junior"/>
    <s v="Evening"/>
  </r>
  <r>
    <s v="T06776"/>
    <s v="C4164"/>
    <x v="1"/>
    <x v="0"/>
    <d v="2026-03-09T07:31:00"/>
    <d v="2026-03-10T20:31:00"/>
    <x v="45"/>
    <x v="2"/>
    <s v="No"/>
    <n v="5"/>
    <s v="No"/>
    <n v="36.999999999941792"/>
    <s v="No"/>
    <x v="1"/>
    <n v="1.5416666666642413"/>
    <s v="Team4"/>
    <s v="Mid"/>
    <s v="Morning"/>
  </r>
  <r>
    <s v="T06777"/>
    <s v="C0555"/>
    <x v="1"/>
    <x v="0"/>
    <d v="2026-01-19T13:18:00"/>
    <d v="2026-01-20T09:18:00"/>
    <x v="2"/>
    <x v="0"/>
    <s v="No"/>
    <n v="4"/>
    <s v="Yes"/>
    <n v="19.999999999883585"/>
    <s v="No"/>
    <x v="2"/>
    <n v="0.83333333332848269"/>
    <s v="Team3"/>
    <s v="Senior"/>
    <s v="Evening"/>
  </r>
  <r>
    <s v="T06778"/>
    <s v="C0758"/>
    <x v="2"/>
    <x v="2"/>
    <d v="2026-02-26T02:42:00"/>
    <d v="2026-02-27T02:42:00"/>
    <x v="32"/>
    <x v="0"/>
    <s v="No"/>
    <n v="3"/>
    <s v="Yes"/>
    <n v="24"/>
    <s v="No"/>
    <x v="0"/>
    <n v="1"/>
    <s v="Team3"/>
    <s v="Mid"/>
    <s v="Evening"/>
  </r>
  <r>
    <s v="T06779"/>
    <s v="C2180"/>
    <x v="2"/>
    <x v="1"/>
    <d v="2026-03-25T13:29:00"/>
    <d v="2026-03-27T09:29:00"/>
    <x v="4"/>
    <x v="0"/>
    <s v="No"/>
    <n v="4"/>
    <s v="Yes"/>
    <n v="44.000000000058208"/>
    <s v="No"/>
    <x v="1"/>
    <n v="1.8333333333357587"/>
    <s v="Team5"/>
    <s v="Senior"/>
    <s v="Evening"/>
  </r>
  <r>
    <s v="T06780"/>
    <s v="C4757"/>
    <x v="4"/>
    <x v="1"/>
    <d v="2026-01-03T00:44:00"/>
    <d v="2026-01-05T04:44:00"/>
    <x v="13"/>
    <x v="0"/>
    <s v="No"/>
    <n v="4"/>
    <s v="Yes"/>
    <n v="52.000000000116415"/>
    <s v="Yes"/>
    <x v="2"/>
    <n v="2.1666666666715173"/>
    <s v="Team5"/>
    <s v="Junior"/>
    <s v="Evening"/>
  </r>
  <r>
    <s v="T06781"/>
    <s v="C3093"/>
    <x v="2"/>
    <x v="0"/>
    <d v="2026-03-17T18:59:00"/>
    <d v="2026-03-19T08:59:00"/>
    <x v="44"/>
    <x v="0"/>
    <s v="No"/>
    <n v="4"/>
    <s v="Yes"/>
    <n v="37.999999999883585"/>
    <s v="No"/>
    <x v="1"/>
    <n v="1.5833333333284827"/>
    <s v="Team3"/>
    <s v="Senior"/>
    <s v="Evening"/>
  </r>
  <r>
    <s v="T06782"/>
    <s v="C3709"/>
    <x v="0"/>
    <x v="1"/>
    <d v="2026-02-09T13:56:00"/>
    <d v="2026-02-10T16:56:00"/>
    <x v="9"/>
    <x v="0"/>
    <s v="No"/>
    <n v="4"/>
    <s v="Yes"/>
    <n v="27"/>
    <s v="No"/>
    <x v="0"/>
    <n v="1.125"/>
    <s v="Team1"/>
    <s v="Junior"/>
    <s v="Night"/>
  </r>
  <r>
    <s v="T06783"/>
    <s v="C4234"/>
    <x v="3"/>
    <x v="2"/>
    <d v="2026-02-09T07:55:00"/>
    <d v="2026-02-11T09:55:00"/>
    <x v="4"/>
    <x v="0"/>
    <s v="No"/>
    <n v="5"/>
    <s v="Yes"/>
    <n v="50.000000000058208"/>
    <s v="Yes"/>
    <x v="0"/>
    <n v="2.0833333333357587"/>
    <s v="Team5"/>
    <s v="Senior"/>
    <s v="Evening"/>
  </r>
  <r>
    <s v="T06784"/>
    <s v="C0595"/>
    <x v="4"/>
    <x v="1"/>
    <d v="2026-03-03T21:45:00"/>
    <d v="2026-03-04T23:45:00"/>
    <x v="43"/>
    <x v="0"/>
    <s v="No"/>
    <n v="3"/>
    <s v="Yes"/>
    <n v="26.000000000058208"/>
    <s v="No"/>
    <x v="1"/>
    <n v="1.0833333333357587"/>
    <s v="Team1"/>
    <s v="Mid"/>
    <s v="Morning"/>
  </r>
  <r>
    <s v="T06785"/>
    <s v="C3711"/>
    <x v="2"/>
    <x v="2"/>
    <d v="2026-01-07T02:42:00"/>
    <d v="2026-01-07T14:42:00"/>
    <x v="32"/>
    <x v="0"/>
    <s v="No"/>
    <n v="4"/>
    <s v="Yes"/>
    <n v="12"/>
    <s v="No"/>
    <x v="2"/>
    <n v="0.5"/>
    <s v="Team3"/>
    <s v="Mid"/>
    <s v="Evening"/>
  </r>
  <r>
    <s v="T06786"/>
    <s v="C2838"/>
    <x v="4"/>
    <x v="0"/>
    <d v="2026-01-12T20:58:00"/>
    <d v="2026-01-14T03:58:00"/>
    <x v="36"/>
    <x v="0"/>
    <s v="No"/>
    <n v="4"/>
    <s v="Yes"/>
    <n v="30.999999999941792"/>
    <s v="No"/>
    <x v="2"/>
    <n v="1.2916666666642413"/>
    <s v="Team1"/>
    <s v="Junior"/>
    <s v="Morning"/>
  </r>
  <r>
    <s v="T06787"/>
    <s v="C2189"/>
    <x v="3"/>
    <x v="2"/>
    <d v="2026-01-16T20:34:00"/>
    <d v="2026-01-19T02:34:00"/>
    <x v="12"/>
    <x v="0"/>
    <s v="Yes"/>
    <n v="2"/>
    <s v="Yes"/>
    <n v="54"/>
    <s v="Yes"/>
    <x v="2"/>
    <n v="2.25"/>
    <s v="Team1"/>
    <s v="Junior"/>
    <s v="Morning"/>
  </r>
  <r>
    <s v="T06788"/>
    <s v="C1364"/>
    <x v="2"/>
    <x v="2"/>
    <d v="2026-02-06T13:30:00"/>
    <d v="2026-02-07T22:30:00"/>
    <x v="37"/>
    <x v="1"/>
    <s v="No"/>
    <n v="5"/>
    <s v="No"/>
    <n v="33"/>
    <s v="No"/>
    <x v="0"/>
    <n v="1.375"/>
    <s v="Team5"/>
    <s v="Junior"/>
    <s v="Evening"/>
  </r>
  <r>
    <s v="T06789"/>
    <s v="C3062"/>
    <x v="2"/>
    <x v="2"/>
    <d v="2026-01-08T11:54:00"/>
    <d v="2026-01-09T07:54:00"/>
    <x v="31"/>
    <x v="0"/>
    <s v="No"/>
    <n v="5"/>
    <s v="Yes"/>
    <n v="20.000000000058208"/>
    <s v="No"/>
    <x v="2"/>
    <n v="0.83333333333575865"/>
    <s v="Team4"/>
    <s v="Senior"/>
    <s v="Evening"/>
  </r>
  <r>
    <s v="T06790"/>
    <s v="C0168"/>
    <x v="2"/>
    <x v="0"/>
    <d v="2026-03-25T18:16:00"/>
    <d v="2026-03-27T16:16:00"/>
    <x v="22"/>
    <x v="0"/>
    <s v="No"/>
    <n v="3"/>
    <s v="Yes"/>
    <n v="45.999999999941792"/>
    <s v="No"/>
    <x v="1"/>
    <n v="1.9166666666642413"/>
    <s v="Team4"/>
    <s v="Junior"/>
    <s v="Morning"/>
  </r>
  <r>
    <s v="T06791"/>
    <s v="C3917"/>
    <x v="0"/>
    <x v="2"/>
    <d v="2026-01-29T10:15:00"/>
    <d v="2026-02-02T00:15:00"/>
    <x v="3"/>
    <x v="0"/>
    <s v="No"/>
    <n v="5"/>
    <s v="Yes"/>
    <n v="85.999999999883585"/>
    <s v="Yes"/>
    <x v="2"/>
    <n v="3.5833333333284827"/>
    <s v="Team5"/>
    <s v="Senior"/>
    <s v="Morning"/>
  </r>
  <r>
    <s v="T06792"/>
    <s v="C2433"/>
    <x v="1"/>
    <x v="0"/>
    <d v="2026-02-06T00:09:00"/>
    <d v="2026-02-06T06:09:00"/>
    <x v="7"/>
    <x v="0"/>
    <s v="Yes"/>
    <n v="2"/>
    <s v="Yes"/>
    <n v="6"/>
    <s v="No"/>
    <x v="0"/>
    <n v="0.25"/>
    <s v="Team2"/>
    <s v="Junior"/>
    <s v="Night"/>
  </r>
  <r>
    <s v="T06793"/>
    <s v="C1617"/>
    <x v="4"/>
    <x v="2"/>
    <d v="2026-02-28T09:43:00"/>
    <d v="2026-03-01T21:43:00"/>
    <x v="31"/>
    <x v="0"/>
    <s v="No"/>
    <n v="3"/>
    <s v="Yes"/>
    <n v="36"/>
    <s v="No"/>
    <x v="0"/>
    <n v="1.5"/>
    <s v="Team4"/>
    <s v="Senior"/>
    <s v="Evening"/>
  </r>
  <r>
    <s v="T06794"/>
    <s v="C2378"/>
    <x v="4"/>
    <x v="0"/>
    <d v="2026-01-14T17:50:00"/>
    <d v="2026-01-15T04:50:00"/>
    <x v="17"/>
    <x v="1"/>
    <s v="No"/>
    <n v="4"/>
    <s v="No"/>
    <n v="11.000000000058208"/>
    <s v="No"/>
    <x v="2"/>
    <n v="0.45833333333575865"/>
    <s v="Team2"/>
    <s v="Junior"/>
    <s v="Night"/>
  </r>
  <r>
    <s v="T06795"/>
    <s v="C3322"/>
    <x v="3"/>
    <x v="0"/>
    <d v="2026-03-28T21:17:00"/>
    <d v="2026-03-30T07:17:00"/>
    <x v="13"/>
    <x v="0"/>
    <s v="No"/>
    <n v="4"/>
    <s v="Yes"/>
    <n v="33.999999999941792"/>
    <s v="No"/>
    <x v="1"/>
    <n v="1.4166666666642413"/>
    <s v="Team5"/>
    <s v="Junior"/>
    <s v="Evening"/>
  </r>
  <r>
    <s v="T06796"/>
    <s v="C0718"/>
    <x v="4"/>
    <x v="0"/>
    <d v="2026-03-12T03:47:00"/>
    <d v="2026-03-12T11:47:00"/>
    <x v="22"/>
    <x v="0"/>
    <s v="No"/>
    <n v="5"/>
    <s v="Yes"/>
    <n v="8.0000000000582077"/>
    <s v="No"/>
    <x v="1"/>
    <n v="0.33333333333575865"/>
    <s v="Team4"/>
    <s v="Junior"/>
    <s v="Morning"/>
  </r>
  <r>
    <s v="T06797"/>
    <s v="C3150"/>
    <x v="0"/>
    <x v="1"/>
    <d v="2026-03-13T06:16:00"/>
    <d v="2026-03-15T23:16:00"/>
    <x v="3"/>
    <x v="0"/>
    <s v="No"/>
    <n v="2"/>
    <s v="Yes"/>
    <n v="65.000000000058208"/>
    <s v="Yes"/>
    <x v="1"/>
    <n v="2.7083333333357587"/>
    <s v="Team5"/>
    <s v="Senior"/>
    <s v="Morning"/>
  </r>
  <r>
    <s v="T06798"/>
    <s v="C2407"/>
    <x v="2"/>
    <x v="1"/>
    <d v="2026-03-01T03:23:00"/>
    <d v="2026-03-01T14:23:00"/>
    <x v="29"/>
    <x v="0"/>
    <s v="No"/>
    <n v="2"/>
    <s v="Yes"/>
    <n v="11.000000000058208"/>
    <s v="No"/>
    <x v="1"/>
    <n v="0.45833333333575865"/>
    <s v="Team3"/>
    <s v="Mid"/>
    <s v="Evening"/>
  </r>
  <r>
    <s v="T06799"/>
    <s v="C2169"/>
    <x v="1"/>
    <x v="2"/>
    <d v="2026-01-22T02:46:00"/>
    <d v="2026-01-25T10:46:00"/>
    <x v="40"/>
    <x v="0"/>
    <s v="No"/>
    <n v="4"/>
    <s v="Yes"/>
    <n v="80.000000000058208"/>
    <s v="Yes"/>
    <x v="2"/>
    <n v="3.3333333333357587"/>
    <s v="Team4"/>
    <s v="Senior"/>
    <s v="Morning"/>
  </r>
  <r>
    <s v="T06800"/>
    <s v="C0842"/>
    <x v="0"/>
    <x v="1"/>
    <d v="2026-01-11T14:49:00"/>
    <d v="2026-01-13T01:49:00"/>
    <x v="45"/>
    <x v="0"/>
    <s v="No"/>
    <n v="3"/>
    <s v="Yes"/>
    <n v="35.000000000058208"/>
    <s v="No"/>
    <x v="2"/>
    <n v="1.4583333333357587"/>
    <s v="Team4"/>
    <s v="Mid"/>
    <s v="Morning"/>
  </r>
  <r>
    <s v="T06801"/>
    <s v="C3155"/>
    <x v="4"/>
    <x v="1"/>
    <d v="2026-03-10T23:07:00"/>
    <d v="2026-03-13T21:07:00"/>
    <x v="22"/>
    <x v="0"/>
    <s v="No"/>
    <n v="4"/>
    <s v="Yes"/>
    <n v="70.000000000116415"/>
    <s v="Yes"/>
    <x v="1"/>
    <n v="2.9166666666715173"/>
    <s v="Team4"/>
    <s v="Junior"/>
    <s v="Morning"/>
  </r>
  <r>
    <s v="T06802"/>
    <s v="C2567"/>
    <x v="2"/>
    <x v="0"/>
    <d v="2026-01-17T17:37:00"/>
    <d v="2026-01-18T11:37:00"/>
    <x v="26"/>
    <x v="0"/>
    <s v="No"/>
    <n v="4"/>
    <s v="Yes"/>
    <n v="18"/>
    <s v="No"/>
    <x v="2"/>
    <n v="0.75"/>
    <s v="Team5"/>
    <s v="Senior"/>
    <s v="Night"/>
  </r>
  <r>
    <s v="T06803"/>
    <s v="C3257"/>
    <x v="2"/>
    <x v="0"/>
    <d v="2026-02-06T00:53:00"/>
    <d v="2026-02-07T02:53:00"/>
    <x v="11"/>
    <x v="0"/>
    <s v="No"/>
    <n v="5"/>
    <s v="Yes"/>
    <n v="25.999999999883585"/>
    <s v="No"/>
    <x v="0"/>
    <n v="1.0833333333284827"/>
    <s v="Team3"/>
    <s v="Senior"/>
    <s v="Night"/>
  </r>
  <r>
    <s v="T06804"/>
    <s v="C1846"/>
    <x v="3"/>
    <x v="2"/>
    <d v="2026-01-23T01:39:00"/>
    <d v="2026-01-25T23:39:00"/>
    <x v="38"/>
    <x v="0"/>
    <s v="No"/>
    <n v="4"/>
    <s v="Yes"/>
    <n v="70.000000000116415"/>
    <s v="Yes"/>
    <x v="2"/>
    <n v="2.9166666666715173"/>
    <s v="Team5"/>
    <s v="Senior"/>
    <s v="Evening"/>
  </r>
  <r>
    <s v="T06805"/>
    <s v="C2813"/>
    <x v="0"/>
    <x v="0"/>
    <d v="2026-02-26T06:43:00"/>
    <d v="2026-02-26T10:43:00"/>
    <x v="28"/>
    <x v="0"/>
    <s v="Yes"/>
    <n v="3"/>
    <s v="Yes"/>
    <n v="3.9999999999417923"/>
    <s v="No"/>
    <x v="0"/>
    <n v="0.16666666666424135"/>
    <s v="Team3"/>
    <s v="Mid"/>
    <s v="Night"/>
  </r>
  <r>
    <s v="T06806"/>
    <s v="C0696"/>
    <x v="3"/>
    <x v="2"/>
    <d v="2026-01-13T11:58:00"/>
    <d v="2026-01-14T14:58:00"/>
    <x v="49"/>
    <x v="0"/>
    <s v="No"/>
    <n v="5"/>
    <s v="Yes"/>
    <n v="27"/>
    <s v="No"/>
    <x v="2"/>
    <n v="1.125"/>
    <s v="Team5"/>
    <s v="Mid"/>
    <s v="Evening"/>
  </r>
  <r>
    <s v="T06807"/>
    <s v="C2243"/>
    <x v="3"/>
    <x v="2"/>
    <d v="2026-01-21T11:22:00"/>
    <d v="2026-01-23T21:22:00"/>
    <x v="41"/>
    <x v="0"/>
    <s v="No"/>
    <n v="4"/>
    <s v="Yes"/>
    <n v="57.999999999941792"/>
    <s v="Yes"/>
    <x v="2"/>
    <n v="2.4166666666642413"/>
    <s v="Team5"/>
    <s v="Senior"/>
    <s v="Night"/>
  </r>
  <r>
    <s v="T06808"/>
    <s v="C4260"/>
    <x v="3"/>
    <x v="1"/>
    <d v="2026-02-09T09:00:00"/>
    <d v="2026-02-11T19:00:00"/>
    <x v="27"/>
    <x v="2"/>
    <s v="No"/>
    <n v="4"/>
    <s v="No"/>
    <n v="57.999999999941792"/>
    <s v="Yes"/>
    <x v="0"/>
    <n v="2.4166666666642413"/>
    <s v="Team1"/>
    <s v="Junior"/>
    <s v="Morning"/>
  </r>
  <r>
    <s v="T06809"/>
    <s v="C1819"/>
    <x v="0"/>
    <x v="1"/>
    <d v="2026-03-01T22:43:00"/>
    <d v="2026-03-04T15:43:00"/>
    <x v="29"/>
    <x v="0"/>
    <s v="No"/>
    <n v="4"/>
    <s v="Yes"/>
    <n v="65.000000000058208"/>
    <s v="Yes"/>
    <x v="1"/>
    <n v="2.7083333333357587"/>
    <s v="Team3"/>
    <s v="Mid"/>
    <s v="Evening"/>
  </r>
  <r>
    <s v="T06810"/>
    <s v="C4979"/>
    <x v="1"/>
    <x v="2"/>
    <d v="2026-01-22T02:47:00"/>
    <d v="2026-01-24T05:47:00"/>
    <x v="20"/>
    <x v="2"/>
    <s v="No"/>
    <n v="2"/>
    <s v="No"/>
    <n v="51"/>
    <s v="Yes"/>
    <x v="2"/>
    <n v="2.125"/>
    <s v="Team4"/>
    <s v="Junior"/>
    <s v="Evening"/>
  </r>
  <r>
    <s v="T06811"/>
    <s v="C1388"/>
    <x v="1"/>
    <x v="1"/>
    <d v="2026-01-04T14:56:00"/>
    <d v="2026-01-06T03:56:00"/>
    <x v="8"/>
    <x v="0"/>
    <s v="No"/>
    <n v="5"/>
    <s v="Yes"/>
    <n v="37.000000000116415"/>
    <s v="No"/>
    <x v="2"/>
    <n v="1.5416666666715173"/>
    <s v="Team5"/>
    <s v="Senior"/>
    <s v="Morning"/>
  </r>
  <r>
    <s v="T06812"/>
    <s v="C1094"/>
    <x v="4"/>
    <x v="1"/>
    <d v="2026-03-16T13:40:00"/>
    <d v="2026-03-19T03:40:00"/>
    <x v="30"/>
    <x v="0"/>
    <s v="Yes"/>
    <n v="4"/>
    <s v="Yes"/>
    <n v="62.000000000058208"/>
    <s v="Yes"/>
    <x v="1"/>
    <n v="2.5833333333357587"/>
    <s v="Team4"/>
    <s v="Mid"/>
    <s v="Night"/>
  </r>
  <r>
    <s v="T06813"/>
    <s v="C4424"/>
    <x v="3"/>
    <x v="1"/>
    <d v="2026-02-15T05:37:00"/>
    <d v="2026-02-16T04:37:00"/>
    <x v="40"/>
    <x v="1"/>
    <s v="No"/>
    <n v="5"/>
    <s v="No"/>
    <n v="23.000000000058208"/>
    <s v="No"/>
    <x v="0"/>
    <n v="0.95833333333575865"/>
    <s v="Team4"/>
    <s v="Senior"/>
    <s v="Morning"/>
  </r>
  <r>
    <s v="T06814"/>
    <s v="C2114"/>
    <x v="3"/>
    <x v="0"/>
    <d v="2026-02-23T05:07:00"/>
    <d v="2026-02-24T03:07:00"/>
    <x v="27"/>
    <x v="0"/>
    <s v="No"/>
    <n v="4"/>
    <s v="Yes"/>
    <n v="22.000000000116415"/>
    <s v="No"/>
    <x v="0"/>
    <n v="0.91666666667151731"/>
    <s v="Team1"/>
    <s v="Junior"/>
    <s v="Morning"/>
  </r>
  <r>
    <s v="T06815"/>
    <s v="C3732"/>
    <x v="2"/>
    <x v="0"/>
    <d v="2026-03-20T15:01:00"/>
    <d v="2026-03-22T10:01:00"/>
    <x v="10"/>
    <x v="0"/>
    <s v="No"/>
    <n v="3"/>
    <s v="Yes"/>
    <n v="42.999999999941792"/>
    <s v="No"/>
    <x v="1"/>
    <n v="1.7916666666642413"/>
    <s v="Team1"/>
    <s v="Senior"/>
    <s v="Night"/>
  </r>
  <r>
    <s v="T06816"/>
    <s v="C0678"/>
    <x v="2"/>
    <x v="0"/>
    <d v="2026-02-19T00:59:00"/>
    <d v="2026-02-19T10:59:00"/>
    <x v="11"/>
    <x v="0"/>
    <s v="No"/>
    <n v="3"/>
    <s v="Yes"/>
    <n v="9.9999999999417923"/>
    <s v="No"/>
    <x v="0"/>
    <n v="0.41666666666424135"/>
    <s v="Team3"/>
    <s v="Senior"/>
    <s v="Night"/>
  </r>
  <r>
    <s v="T06817"/>
    <s v="C4825"/>
    <x v="4"/>
    <x v="2"/>
    <d v="2026-03-02T22:24:00"/>
    <d v="2026-03-06T13:24:00"/>
    <x v="40"/>
    <x v="0"/>
    <s v="No"/>
    <n v="5"/>
    <s v="Yes"/>
    <n v="87"/>
    <s v="Yes"/>
    <x v="1"/>
    <n v="3.625"/>
    <s v="Team4"/>
    <s v="Senior"/>
    <s v="Morning"/>
  </r>
  <r>
    <s v="T06818"/>
    <s v="C0983"/>
    <x v="0"/>
    <x v="1"/>
    <d v="2026-02-08T00:14:00"/>
    <d v="2026-02-09T16:14:00"/>
    <x v="10"/>
    <x v="0"/>
    <s v="No"/>
    <n v="4"/>
    <s v="Yes"/>
    <n v="39.999999999941792"/>
    <s v="No"/>
    <x v="0"/>
    <n v="1.6666666666642413"/>
    <s v="Team1"/>
    <s v="Senior"/>
    <s v="Night"/>
  </r>
  <r>
    <s v="T06819"/>
    <s v="C1587"/>
    <x v="3"/>
    <x v="0"/>
    <d v="2026-03-21T05:31:00"/>
    <d v="2026-03-21T19:31:00"/>
    <x v="16"/>
    <x v="0"/>
    <s v="No"/>
    <n v="5"/>
    <s v="Yes"/>
    <n v="14.000000000058208"/>
    <s v="No"/>
    <x v="1"/>
    <n v="0.58333333333575865"/>
    <s v="Team3"/>
    <s v="Junior"/>
    <s v="Evening"/>
  </r>
  <r>
    <s v="T06820"/>
    <s v="C3183"/>
    <x v="2"/>
    <x v="0"/>
    <d v="2026-01-25T08:42:00"/>
    <d v="2026-01-26T21:42:00"/>
    <x v="46"/>
    <x v="2"/>
    <s v="Yes"/>
    <n v="3"/>
    <s v="No"/>
    <n v="36.999999999941792"/>
    <s v="No"/>
    <x v="2"/>
    <n v="1.5416666666642413"/>
    <s v="Team5"/>
    <s v="Senior"/>
    <s v="Evening"/>
  </r>
  <r>
    <s v="T06821"/>
    <s v="C1372"/>
    <x v="1"/>
    <x v="1"/>
    <d v="2026-02-02T22:23:00"/>
    <d v="2026-02-05T09:23:00"/>
    <x v="38"/>
    <x v="0"/>
    <s v="No"/>
    <n v="5"/>
    <s v="Yes"/>
    <n v="59.000000000058208"/>
    <s v="Yes"/>
    <x v="0"/>
    <n v="2.4583333333357587"/>
    <s v="Team5"/>
    <s v="Senior"/>
    <s v="Evening"/>
  </r>
  <r>
    <s v="T06822"/>
    <s v="C3507"/>
    <x v="3"/>
    <x v="2"/>
    <d v="2026-03-24T05:34:00"/>
    <d v="2026-03-27T03:34:00"/>
    <x v="47"/>
    <x v="0"/>
    <s v="No"/>
    <n v="4"/>
    <s v="Yes"/>
    <n v="69.999999999941792"/>
    <s v="Yes"/>
    <x v="1"/>
    <n v="2.9166666666642413"/>
    <s v="Team4"/>
    <s v="Senior"/>
    <s v="Night"/>
  </r>
  <r>
    <s v="T06823"/>
    <s v="C2303"/>
    <x v="3"/>
    <x v="2"/>
    <d v="2026-02-18T17:41:00"/>
    <d v="2026-02-20T09:41:00"/>
    <x v="4"/>
    <x v="0"/>
    <s v="No"/>
    <n v="4"/>
    <s v="Yes"/>
    <n v="39.999999999941792"/>
    <s v="No"/>
    <x v="0"/>
    <n v="1.6666666666642413"/>
    <s v="Team5"/>
    <s v="Senior"/>
    <s v="Evening"/>
  </r>
  <r>
    <s v="T06824"/>
    <s v="C2640"/>
    <x v="1"/>
    <x v="2"/>
    <d v="2026-02-26T13:27:00"/>
    <d v="2026-03-01T17:27:00"/>
    <x v="3"/>
    <x v="0"/>
    <s v="No"/>
    <n v="4"/>
    <s v="Yes"/>
    <n v="75.999999999941792"/>
    <s v="Yes"/>
    <x v="0"/>
    <n v="3.1666666666642413"/>
    <s v="Team5"/>
    <s v="Senior"/>
    <s v="Morning"/>
  </r>
  <r>
    <s v="T06825"/>
    <s v="C3319"/>
    <x v="2"/>
    <x v="0"/>
    <d v="2026-02-15T16:21:00"/>
    <d v="2026-02-16T07:21:00"/>
    <x v="39"/>
    <x v="0"/>
    <s v="No"/>
    <n v="4"/>
    <s v="Yes"/>
    <n v="15"/>
    <s v="No"/>
    <x v="0"/>
    <n v="0.625"/>
    <s v="Team5"/>
    <s v="Junior"/>
    <s v="Evening"/>
  </r>
  <r>
    <s v="T06826"/>
    <s v="C3250"/>
    <x v="4"/>
    <x v="1"/>
    <d v="2026-03-15T06:51:00"/>
    <d v="2026-03-16T00:51:00"/>
    <x v="36"/>
    <x v="0"/>
    <s v="No"/>
    <n v="4"/>
    <s v="Yes"/>
    <n v="18"/>
    <s v="No"/>
    <x v="1"/>
    <n v="0.75"/>
    <s v="Team1"/>
    <s v="Junior"/>
    <s v="Morning"/>
  </r>
  <r>
    <s v="T06827"/>
    <s v="C0073"/>
    <x v="3"/>
    <x v="1"/>
    <d v="2026-01-13T11:53:00"/>
    <d v="2026-01-13T20:53:00"/>
    <x v="41"/>
    <x v="0"/>
    <s v="No"/>
    <n v="3"/>
    <s v="Yes"/>
    <n v="9"/>
    <s v="No"/>
    <x v="2"/>
    <n v="0.375"/>
    <s v="Team5"/>
    <s v="Senior"/>
    <s v="Night"/>
  </r>
  <r>
    <s v="T06828"/>
    <s v="C0786"/>
    <x v="3"/>
    <x v="1"/>
    <d v="2026-02-25T12:55:00"/>
    <d v="2026-02-26T17:55:00"/>
    <x v="19"/>
    <x v="0"/>
    <s v="No"/>
    <n v="4"/>
    <s v="Yes"/>
    <n v="29.000000000058208"/>
    <s v="No"/>
    <x v="0"/>
    <n v="1.2083333333357587"/>
    <s v="Team5"/>
    <s v="Mid"/>
    <s v="Night"/>
  </r>
  <r>
    <s v="T06829"/>
    <s v="C0291"/>
    <x v="2"/>
    <x v="0"/>
    <d v="2026-01-02T03:40:00"/>
    <d v="2026-01-02T10:40:00"/>
    <x v="34"/>
    <x v="1"/>
    <s v="No"/>
    <n v="4"/>
    <s v="No"/>
    <n v="6.9999999999417923"/>
    <s v="No"/>
    <x v="2"/>
    <n v="0.29166666666424135"/>
    <s v="Team3"/>
    <s v="Senior"/>
    <s v="Night"/>
  </r>
  <r>
    <s v="T06830"/>
    <s v="C3143"/>
    <x v="4"/>
    <x v="1"/>
    <d v="2026-01-06T18:25:00"/>
    <d v="2026-01-07T15:25:00"/>
    <x v="42"/>
    <x v="0"/>
    <s v="No"/>
    <n v="4"/>
    <s v="Yes"/>
    <n v="21"/>
    <s v="No"/>
    <x v="2"/>
    <n v="0.875"/>
    <s v="Team1"/>
    <s v="Senior"/>
    <s v="Evening"/>
  </r>
  <r>
    <s v="T06831"/>
    <s v="C1232"/>
    <x v="1"/>
    <x v="1"/>
    <d v="2026-01-15T15:04:00"/>
    <d v="2026-01-18T09:04:00"/>
    <x v="37"/>
    <x v="0"/>
    <s v="No"/>
    <n v="5"/>
    <s v="Yes"/>
    <n v="66"/>
    <s v="Yes"/>
    <x v="2"/>
    <n v="2.75"/>
    <s v="Team5"/>
    <s v="Junior"/>
    <s v="Evening"/>
  </r>
  <r>
    <s v="T06832"/>
    <s v="C4712"/>
    <x v="1"/>
    <x v="2"/>
    <d v="2026-01-31T22:19:00"/>
    <d v="2026-02-04T04:19:00"/>
    <x v="36"/>
    <x v="0"/>
    <s v="No"/>
    <n v="5"/>
    <s v="Yes"/>
    <n v="78"/>
    <s v="Yes"/>
    <x v="2"/>
    <n v="3.25"/>
    <s v="Team1"/>
    <s v="Junior"/>
    <s v="Morning"/>
  </r>
  <r>
    <s v="T06833"/>
    <s v="C3881"/>
    <x v="2"/>
    <x v="2"/>
    <d v="2026-01-06T03:08:00"/>
    <d v="2026-01-09T22:08:00"/>
    <x v="7"/>
    <x v="0"/>
    <s v="No"/>
    <n v="4"/>
    <s v="Yes"/>
    <n v="90.999999999941792"/>
    <s v="Yes"/>
    <x v="2"/>
    <n v="3.7916666666642413"/>
    <s v="Team2"/>
    <s v="Junior"/>
    <s v="Night"/>
  </r>
  <r>
    <s v="T06834"/>
    <s v="C1709"/>
    <x v="4"/>
    <x v="1"/>
    <d v="2026-02-22T23:57:00"/>
    <d v="2026-02-25T21:57:00"/>
    <x v="10"/>
    <x v="0"/>
    <s v="No"/>
    <n v="3"/>
    <s v="Yes"/>
    <n v="69.999999999941792"/>
    <s v="Yes"/>
    <x v="0"/>
    <n v="2.9166666666642413"/>
    <s v="Team1"/>
    <s v="Senior"/>
    <s v="Night"/>
  </r>
  <r>
    <s v="T06835"/>
    <s v="C3602"/>
    <x v="1"/>
    <x v="0"/>
    <d v="2026-03-17T03:12:00"/>
    <d v="2026-03-17T20:12:00"/>
    <x v="39"/>
    <x v="0"/>
    <s v="No"/>
    <n v="5"/>
    <s v="Yes"/>
    <n v="17.000000000058208"/>
    <s v="No"/>
    <x v="1"/>
    <n v="0.70833333333575865"/>
    <s v="Team5"/>
    <s v="Junior"/>
    <s v="Evening"/>
  </r>
  <r>
    <s v="T06836"/>
    <s v="C4023"/>
    <x v="0"/>
    <x v="1"/>
    <d v="2026-01-03T08:43:00"/>
    <d v="2026-01-03T16:43:00"/>
    <x v="0"/>
    <x v="1"/>
    <s v="No"/>
    <n v="4"/>
    <s v="No"/>
    <n v="8.0000000000582077"/>
    <s v="No"/>
    <x v="2"/>
    <n v="0.33333333333575865"/>
    <s v="Team1"/>
    <s v="Senior"/>
    <s v="Morning"/>
  </r>
  <r>
    <s v="T06837"/>
    <s v="C3113"/>
    <x v="4"/>
    <x v="1"/>
    <d v="2026-02-08T14:26:00"/>
    <d v="2026-02-09T07:26:00"/>
    <x v="40"/>
    <x v="0"/>
    <s v="No"/>
    <n v="4"/>
    <s v="Yes"/>
    <n v="16.999999999883585"/>
    <s v="No"/>
    <x v="0"/>
    <n v="0.70833333332848269"/>
    <s v="Team4"/>
    <s v="Senior"/>
    <s v="Morning"/>
  </r>
  <r>
    <s v="T06838"/>
    <s v="C4004"/>
    <x v="4"/>
    <x v="0"/>
    <d v="2026-02-17T04:23:00"/>
    <d v="2026-02-17T20:23:00"/>
    <x v="25"/>
    <x v="0"/>
    <s v="No"/>
    <n v="3"/>
    <s v="Yes"/>
    <n v="16.000000000116415"/>
    <s v="No"/>
    <x v="0"/>
    <n v="0.66666666667151731"/>
    <s v="Team4"/>
    <s v="Junior"/>
    <s v="Night"/>
  </r>
  <r>
    <s v="T06839"/>
    <s v="C0168"/>
    <x v="1"/>
    <x v="1"/>
    <d v="2026-03-06T23:37:00"/>
    <d v="2026-03-08T04:37:00"/>
    <x v="2"/>
    <x v="0"/>
    <s v="No"/>
    <n v="3"/>
    <s v="Yes"/>
    <n v="29.000000000058208"/>
    <s v="No"/>
    <x v="1"/>
    <n v="1.2083333333357587"/>
    <s v="Team3"/>
    <s v="Senior"/>
    <s v="Evening"/>
  </r>
  <r>
    <s v="T06840"/>
    <s v="C3488"/>
    <x v="2"/>
    <x v="0"/>
    <d v="2026-02-21T00:30:00"/>
    <d v="2026-02-22T05:30:00"/>
    <x v="10"/>
    <x v="0"/>
    <s v="No"/>
    <n v="4"/>
    <s v="Yes"/>
    <n v="28.999999999883585"/>
    <s v="No"/>
    <x v="0"/>
    <n v="1.2083333333284827"/>
    <s v="Team1"/>
    <s v="Senior"/>
    <s v="Night"/>
  </r>
  <r>
    <s v="T06841"/>
    <s v="C0593"/>
    <x v="1"/>
    <x v="0"/>
    <d v="2026-02-01T09:18:00"/>
    <d v="2026-02-02T11:18:00"/>
    <x v="14"/>
    <x v="0"/>
    <s v="Yes"/>
    <n v="3"/>
    <s v="Yes"/>
    <n v="26.000000000058208"/>
    <s v="No"/>
    <x v="0"/>
    <n v="1.0833333333357587"/>
    <s v="Team4"/>
    <s v="Senior"/>
    <s v="Night"/>
  </r>
  <r>
    <s v="T06842"/>
    <s v="C4226"/>
    <x v="1"/>
    <x v="0"/>
    <d v="2026-03-14T01:59:00"/>
    <d v="2026-03-15T04:59:00"/>
    <x v="1"/>
    <x v="0"/>
    <s v="No"/>
    <n v="4"/>
    <s v="Yes"/>
    <n v="27"/>
    <s v="No"/>
    <x v="1"/>
    <n v="1.125"/>
    <s v="Team4"/>
    <s v="Senior"/>
    <s v="Evening"/>
  </r>
  <r>
    <s v="T06843"/>
    <s v="C1897"/>
    <x v="4"/>
    <x v="2"/>
    <d v="2026-03-21T07:15:00"/>
    <d v="2026-03-22T05:15:00"/>
    <x v="5"/>
    <x v="0"/>
    <s v="No"/>
    <n v="4"/>
    <s v="Yes"/>
    <n v="21.999999999941792"/>
    <s v="No"/>
    <x v="1"/>
    <n v="0.91666666666424135"/>
    <s v="Team1"/>
    <s v="Senior"/>
    <s v="Evening"/>
  </r>
  <r>
    <s v="T06844"/>
    <s v="C0372"/>
    <x v="2"/>
    <x v="2"/>
    <d v="2026-02-15T15:27:00"/>
    <d v="2026-02-18T21:27:00"/>
    <x v="1"/>
    <x v="0"/>
    <s v="No"/>
    <n v="5"/>
    <s v="Yes"/>
    <n v="78"/>
    <s v="Yes"/>
    <x v="0"/>
    <n v="3.25"/>
    <s v="Team4"/>
    <s v="Senior"/>
    <s v="Evening"/>
  </r>
  <r>
    <s v="T06845"/>
    <s v="C4212"/>
    <x v="4"/>
    <x v="2"/>
    <d v="2026-02-05T15:34:00"/>
    <d v="2026-02-09T04:34:00"/>
    <x v="2"/>
    <x v="0"/>
    <s v="No"/>
    <n v="4"/>
    <s v="Yes"/>
    <n v="85.000000000116415"/>
    <s v="Yes"/>
    <x v="0"/>
    <n v="3.5416666666715173"/>
    <s v="Team3"/>
    <s v="Senior"/>
    <s v="Evening"/>
  </r>
  <r>
    <s v="T06846"/>
    <s v="C2361"/>
    <x v="3"/>
    <x v="1"/>
    <d v="2026-03-12T05:53:00"/>
    <d v="2026-03-13T20:53:00"/>
    <x v="28"/>
    <x v="2"/>
    <s v="No"/>
    <n v="4"/>
    <s v="No"/>
    <n v="39"/>
    <s v="No"/>
    <x v="1"/>
    <n v="1.625"/>
    <s v="Team3"/>
    <s v="Mid"/>
    <s v="Night"/>
  </r>
  <r>
    <s v="T06847"/>
    <s v="C1273"/>
    <x v="2"/>
    <x v="2"/>
    <d v="2026-03-03T10:14:00"/>
    <d v="2026-03-06T05:14:00"/>
    <x v="19"/>
    <x v="0"/>
    <s v="No"/>
    <n v="3"/>
    <s v="Yes"/>
    <n v="66.999999999941792"/>
    <s v="Yes"/>
    <x v="1"/>
    <n v="2.7916666666642413"/>
    <s v="Team5"/>
    <s v="Mid"/>
    <s v="Night"/>
  </r>
  <r>
    <s v="T06848"/>
    <s v="C2038"/>
    <x v="1"/>
    <x v="1"/>
    <d v="2026-01-19T22:04:00"/>
    <d v="2026-01-20T22:04:00"/>
    <x v="40"/>
    <x v="0"/>
    <s v="No"/>
    <n v="4"/>
    <s v="Yes"/>
    <n v="24"/>
    <s v="No"/>
    <x v="2"/>
    <n v="1"/>
    <s v="Team4"/>
    <s v="Senior"/>
    <s v="Morning"/>
  </r>
  <r>
    <s v="T06849"/>
    <s v="C0070"/>
    <x v="0"/>
    <x v="2"/>
    <d v="2026-02-18T03:25:00"/>
    <d v="2026-02-19T04:25:00"/>
    <x v="10"/>
    <x v="0"/>
    <s v="No"/>
    <n v="3"/>
    <s v="Yes"/>
    <n v="25.000000000116415"/>
    <s v="No"/>
    <x v="0"/>
    <n v="1.0416666666715173"/>
    <s v="Team1"/>
    <s v="Senior"/>
    <s v="Night"/>
  </r>
  <r>
    <s v="T06850"/>
    <s v="C4512"/>
    <x v="0"/>
    <x v="0"/>
    <d v="2026-03-01T00:29:00"/>
    <d v="2026-03-01T10:29:00"/>
    <x v="32"/>
    <x v="1"/>
    <s v="No"/>
    <n v="5"/>
    <s v="No"/>
    <n v="9.9999999999417923"/>
    <s v="No"/>
    <x v="1"/>
    <n v="0.41666666666424135"/>
    <s v="Team3"/>
    <s v="Mid"/>
    <s v="Evening"/>
  </r>
  <r>
    <s v="T06851"/>
    <s v="C4116"/>
    <x v="0"/>
    <x v="2"/>
    <d v="2026-02-21T05:46:00"/>
    <d v="2026-02-24T19:46:00"/>
    <x v="30"/>
    <x v="0"/>
    <s v="No"/>
    <n v="5"/>
    <s v="Yes"/>
    <n v="86.000000000058208"/>
    <s v="Yes"/>
    <x v="0"/>
    <n v="3.5833333333357587"/>
    <s v="Team4"/>
    <s v="Mid"/>
    <s v="Night"/>
  </r>
  <r>
    <s v="T06852"/>
    <s v="C1385"/>
    <x v="3"/>
    <x v="1"/>
    <d v="2026-03-04T16:01:00"/>
    <d v="2026-03-06T23:01:00"/>
    <x v="6"/>
    <x v="0"/>
    <s v="No"/>
    <n v="5"/>
    <s v="Yes"/>
    <n v="54.999999999941792"/>
    <s v="Yes"/>
    <x v="1"/>
    <n v="2.2916666666642413"/>
    <s v="Team3"/>
    <s v="Mid"/>
    <s v="Night"/>
  </r>
  <r>
    <s v="T06853"/>
    <s v="C4044"/>
    <x v="2"/>
    <x v="1"/>
    <d v="2026-01-23T17:08:00"/>
    <d v="2026-01-23T21:08:00"/>
    <x v="5"/>
    <x v="0"/>
    <s v="No"/>
    <n v="4"/>
    <s v="Yes"/>
    <n v="4.0000000001164153"/>
    <s v="No"/>
    <x v="2"/>
    <n v="0.16666666667151731"/>
    <s v="Team1"/>
    <s v="Senior"/>
    <s v="Evening"/>
  </r>
  <r>
    <s v="T06854"/>
    <s v="C1647"/>
    <x v="3"/>
    <x v="1"/>
    <d v="2026-03-14T23:29:00"/>
    <d v="2026-03-15T19:29:00"/>
    <x v="11"/>
    <x v="0"/>
    <s v="No"/>
    <n v="4"/>
    <s v="Yes"/>
    <n v="19.999999999883585"/>
    <s v="No"/>
    <x v="1"/>
    <n v="0.83333333332848269"/>
    <s v="Team3"/>
    <s v="Senior"/>
    <s v="Night"/>
  </r>
  <r>
    <s v="T06855"/>
    <s v="C2474"/>
    <x v="1"/>
    <x v="2"/>
    <d v="2026-03-24T19:29:00"/>
    <d v="2026-03-25T15:29:00"/>
    <x v="25"/>
    <x v="0"/>
    <s v="No"/>
    <n v="4"/>
    <s v="Yes"/>
    <n v="20.000000000058208"/>
    <s v="No"/>
    <x v="1"/>
    <n v="0.83333333333575865"/>
    <s v="Team4"/>
    <s v="Junior"/>
    <s v="Night"/>
  </r>
  <r>
    <s v="T06856"/>
    <s v="C3911"/>
    <x v="1"/>
    <x v="1"/>
    <d v="2026-03-07T09:04:00"/>
    <d v="2026-03-09T13:04:00"/>
    <x v="45"/>
    <x v="0"/>
    <s v="No"/>
    <n v="4"/>
    <s v="Yes"/>
    <n v="51.999999999941792"/>
    <s v="Yes"/>
    <x v="1"/>
    <n v="2.1666666666642413"/>
    <s v="Team4"/>
    <s v="Mid"/>
    <s v="Morning"/>
  </r>
  <r>
    <s v="T06857"/>
    <s v="C1930"/>
    <x v="4"/>
    <x v="0"/>
    <d v="2026-01-10T03:31:00"/>
    <d v="2026-01-10T11:31:00"/>
    <x v="20"/>
    <x v="0"/>
    <s v="No"/>
    <n v="3"/>
    <s v="Yes"/>
    <n v="8.0000000000582077"/>
    <s v="No"/>
    <x v="2"/>
    <n v="0.33333333333575865"/>
    <s v="Team4"/>
    <s v="Junior"/>
    <s v="Evening"/>
  </r>
  <r>
    <s v="T06858"/>
    <s v="C0506"/>
    <x v="4"/>
    <x v="2"/>
    <d v="2026-03-06T07:41:00"/>
    <d v="2026-03-08T04:41:00"/>
    <x v="37"/>
    <x v="0"/>
    <s v="No"/>
    <n v="3"/>
    <s v="Yes"/>
    <n v="45"/>
    <s v="No"/>
    <x v="1"/>
    <n v="1.875"/>
    <s v="Team5"/>
    <s v="Junior"/>
    <s v="Evening"/>
  </r>
  <r>
    <s v="T06859"/>
    <s v="C1263"/>
    <x v="1"/>
    <x v="2"/>
    <d v="2026-03-14T03:05:00"/>
    <d v="2026-03-16T17:05:00"/>
    <x v="30"/>
    <x v="0"/>
    <s v="No"/>
    <n v="5"/>
    <s v="Yes"/>
    <n v="62.000000000058208"/>
    <s v="Yes"/>
    <x v="1"/>
    <n v="2.5833333333357587"/>
    <s v="Team4"/>
    <s v="Mid"/>
    <s v="Night"/>
  </r>
  <r>
    <s v="T06860"/>
    <s v="C2248"/>
    <x v="4"/>
    <x v="1"/>
    <d v="2026-02-17T11:04:00"/>
    <d v="2026-02-17T22:04:00"/>
    <x v="31"/>
    <x v="0"/>
    <s v="No"/>
    <n v="5"/>
    <s v="Yes"/>
    <n v="11.000000000058208"/>
    <s v="No"/>
    <x v="0"/>
    <n v="0.45833333333575865"/>
    <s v="Team4"/>
    <s v="Senior"/>
    <s v="Evening"/>
  </r>
  <r>
    <s v="T06861"/>
    <s v="C4892"/>
    <x v="3"/>
    <x v="2"/>
    <d v="2026-03-01T14:42:00"/>
    <d v="2026-03-02T22:42:00"/>
    <x v="30"/>
    <x v="0"/>
    <s v="No"/>
    <n v="4"/>
    <s v="Yes"/>
    <n v="31.999999999883585"/>
    <s v="No"/>
    <x v="1"/>
    <n v="1.3333333333284827"/>
    <s v="Team4"/>
    <s v="Mid"/>
    <s v="Night"/>
  </r>
  <r>
    <s v="T06862"/>
    <s v="C2954"/>
    <x v="3"/>
    <x v="2"/>
    <d v="2026-03-19T15:14:00"/>
    <d v="2026-03-23T00:14:00"/>
    <x v="0"/>
    <x v="0"/>
    <s v="No"/>
    <n v="5"/>
    <s v="Yes"/>
    <n v="81"/>
    <s v="Yes"/>
    <x v="1"/>
    <n v="3.375"/>
    <s v="Team1"/>
    <s v="Senior"/>
    <s v="Morning"/>
  </r>
  <r>
    <s v="T06863"/>
    <s v="C2854"/>
    <x v="0"/>
    <x v="2"/>
    <d v="2026-01-30T20:40:00"/>
    <d v="2026-02-02T15:40:00"/>
    <x v="1"/>
    <x v="0"/>
    <s v="No"/>
    <n v="3"/>
    <s v="Yes"/>
    <n v="67.000000000116415"/>
    <s v="Yes"/>
    <x v="2"/>
    <n v="2.7916666666715173"/>
    <s v="Team4"/>
    <s v="Senior"/>
    <s v="Evening"/>
  </r>
  <r>
    <s v="T06864"/>
    <s v="C4371"/>
    <x v="1"/>
    <x v="2"/>
    <d v="2026-03-01T06:29:00"/>
    <d v="2026-03-05T00:29:00"/>
    <x v="38"/>
    <x v="0"/>
    <s v="No"/>
    <n v="3"/>
    <s v="Yes"/>
    <n v="90"/>
    <s v="Yes"/>
    <x v="1"/>
    <n v="3.75"/>
    <s v="Team5"/>
    <s v="Senior"/>
    <s v="Evening"/>
  </r>
  <r>
    <s v="T06865"/>
    <s v="C3583"/>
    <x v="2"/>
    <x v="2"/>
    <d v="2026-01-15T04:06:00"/>
    <d v="2026-01-17T09:06:00"/>
    <x v="30"/>
    <x v="0"/>
    <s v="No"/>
    <n v="4"/>
    <s v="Yes"/>
    <n v="53.000000000058208"/>
    <s v="Yes"/>
    <x v="2"/>
    <n v="2.2083333333357587"/>
    <s v="Team4"/>
    <s v="Mid"/>
    <s v="Night"/>
  </r>
  <r>
    <s v="T06866"/>
    <s v="C0610"/>
    <x v="3"/>
    <x v="1"/>
    <d v="2026-03-16T06:20:00"/>
    <d v="2026-03-17T06:20:00"/>
    <x v="27"/>
    <x v="0"/>
    <s v="No"/>
    <n v="4"/>
    <s v="Yes"/>
    <n v="24"/>
    <s v="No"/>
    <x v="1"/>
    <n v="1"/>
    <s v="Team1"/>
    <s v="Junior"/>
    <s v="Morning"/>
  </r>
  <r>
    <s v="T06867"/>
    <s v="C4801"/>
    <x v="4"/>
    <x v="0"/>
    <d v="2026-03-16T11:41:00"/>
    <d v="2026-03-17T03:41:00"/>
    <x v="37"/>
    <x v="0"/>
    <s v="Yes"/>
    <n v="2"/>
    <s v="Yes"/>
    <n v="15.999999999941792"/>
    <s v="No"/>
    <x v="1"/>
    <n v="0.66666666666424135"/>
    <s v="Team5"/>
    <s v="Junior"/>
    <s v="Evening"/>
  </r>
  <r>
    <s v="T06868"/>
    <s v="C2328"/>
    <x v="4"/>
    <x v="1"/>
    <d v="2026-01-05T03:57:00"/>
    <d v="2026-01-07T19:57:00"/>
    <x v="38"/>
    <x v="0"/>
    <s v="No"/>
    <n v="5"/>
    <s v="Yes"/>
    <n v="64.000000000116415"/>
    <s v="Yes"/>
    <x v="2"/>
    <n v="2.6666666666715173"/>
    <s v="Team5"/>
    <s v="Senior"/>
    <s v="Evening"/>
  </r>
  <r>
    <s v="T06869"/>
    <s v="C2401"/>
    <x v="4"/>
    <x v="1"/>
    <d v="2026-01-21T08:47:00"/>
    <d v="2026-01-23T21:47:00"/>
    <x v="23"/>
    <x v="0"/>
    <s v="No"/>
    <n v="4"/>
    <s v="Yes"/>
    <n v="60.999999999941792"/>
    <s v="Yes"/>
    <x v="2"/>
    <n v="2.5416666666642413"/>
    <s v="Team1"/>
    <s v="Junior"/>
    <s v="Morning"/>
  </r>
  <r>
    <s v="T06870"/>
    <s v="C0047"/>
    <x v="3"/>
    <x v="1"/>
    <d v="2026-03-20T20:31:00"/>
    <d v="2026-03-23T03:31:00"/>
    <x v="39"/>
    <x v="1"/>
    <s v="No"/>
    <n v="4"/>
    <s v="No"/>
    <n v="54.999999999941792"/>
    <s v="Yes"/>
    <x v="1"/>
    <n v="2.2916666666642413"/>
    <s v="Team5"/>
    <s v="Junior"/>
    <s v="Evening"/>
  </r>
  <r>
    <s v="T06871"/>
    <s v="C3613"/>
    <x v="3"/>
    <x v="1"/>
    <d v="2026-02-05T20:30:00"/>
    <d v="2026-02-06T02:30:00"/>
    <x v="42"/>
    <x v="0"/>
    <s v="No"/>
    <n v="3"/>
    <s v="Yes"/>
    <n v="6"/>
    <s v="No"/>
    <x v="0"/>
    <n v="0.25"/>
    <s v="Team1"/>
    <s v="Senior"/>
    <s v="Evening"/>
  </r>
  <r>
    <s v="T06872"/>
    <s v="C4715"/>
    <x v="0"/>
    <x v="2"/>
    <d v="2026-01-29T16:42:00"/>
    <d v="2026-01-30T05:42:00"/>
    <x v="42"/>
    <x v="0"/>
    <s v="No"/>
    <n v="4"/>
    <s v="Yes"/>
    <n v="13.000000000116415"/>
    <s v="No"/>
    <x v="2"/>
    <n v="0.54166666667151731"/>
    <s v="Team1"/>
    <s v="Senior"/>
    <s v="Evening"/>
  </r>
  <r>
    <s v="T06873"/>
    <s v="C0326"/>
    <x v="0"/>
    <x v="2"/>
    <d v="2026-01-09T01:57:00"/>
    <d v="2026-01-11T10:57:00"/>
    <x v="28"/>
    <x v="0"/>
    <s v="No"/>
    <n v="5"/>
    <s v="Yes"/>
    <n v="57"/>
    <s v="Yes"/>
    <x v="2"/>
    <n v="2.375"/>
    <s v="Team3"/>
    <s v="Mid"/>
    <s v="Night"/>
  </r>
  <r>
    <s v="T06874"/>
    <s v="C1628"/>
    <x v="4"/>
    <x v="0"/>
    <d v="2026-03-28T03:30:00"/>
    <d v="2026-03-29T16:30:00"/>
    <x v="39"/>
    <x v="1"/>
    <s v="No"/>
    <n v="2"/>
    <s v="No"/>
    <n v="36.999999999941792"/>
    <s v="No"/>
    <x v="1"/>
    <n v="1.5416666666642413"/>
    <s v="Team5"/>
    <s v="Junior"/>
    <s v="Evening"/>
  </r>
  <r>
    <s v="T06875"/>
    <s v="C4693"/>
    <x v="3"/>
    <x v="0"/>
    <d v="2026-01-01T18:22:00"/>
    <d v="2026-01-03T13:22:00"/>
    <x v="38"/>
    <x v="0"/>
    <s v="No"/>
    <n v="4"/>
    <s v="Yes"/>
    <n v="42.999999999941792"/>
    <s v="No"/>
    <x v="2"/>
    <n v="1.7916666666642413"/>
    <s v="Team5"/>
    <s v="Senior"/>
    <s v="Evening"/>
  </r>
  <r>
    <s v="T06876"/>
    <s v="C0481"/>
    <x v="4"/>
    <x v="1"/>
    <d v="2026-01-02T05:41:00"/>
    <d v="2026-01-03T06:41:00"/>
    <x v="3"/>
    <x v="0"/>
    <s v="Yes"/>
    <n v="4"/>
    <s v="Yes"/>
    <n v="24.999999999941792"/>
    <s v="No"/>
    <x v="2"/>
    <n v="1.0416666666642413"/>
    <s v="Team5"/>
    <s v="Senior"/>
    <s v="Morning"/>
  </r>
  <r>
    <s v="T06877"/>
    <s v="C0958"/>
    <x v="4"/>
    <x v="0"/>
    <d v="2026-03-26T02:47:00"/>
    <d v="2026-03-26T12:47:00"/>
    <x v="9"/>
    <x v="1"/>
    <s v="No"/>
    <n v="5"/>
    <s v="No"/>
    <n v="9.9999999999417923"/>
    <s v="No"/>
    <x v="1"/>
    <n v="0.41666666666424135"/>
    <s v="Team1"/>
    <s v="Junior"/>
    <s v="Night"/>
  </r>
  <r>
    <s v="T06878"/>
    <s v="C0030"/>
    <x v="1"/>
    <x v="2"/>
    <d v="2026-03-04T03:55:00"/>
    <d v="2026-03-05T04:55:00"/>
    <x v="28"/>
    <x v="2"/>
    <s v="No"/>
    <n v="3"/>
    <s v="No"/>
    <n v="24.999999999941792"/>
    <s v="No"/>
    <x v="1"/>
    <n v="1.0416666666642413"/>
    <s v="Team3"/>
    <s v="Mid"/>
    <s v="Night"/>
  </r>
  <r>
    <s v="T06879"/>
    <s v="C0218"/>
    <x v="0"/>
    <x v="2"/>
    <d v="2026-03-09T02:46:00"/>
    <d v="2026-03-12T00:46:00"/>
    <x v="8"/>
    <x v="1"/>
    <s v="No"/>
    <n v="3"/>
    <s v="No"/>
    <n v="70.000000000116415"/>
    <s v="Yes"/>
    <x v="1"/>
    <n v="2.9166666666715173"/>
    <s v="Team5"/>
    <s v="Senior"/>
    <s v="Morning"/>
  </r>
  <r>
    <s v="T06880"/>
    <s v="C4065"/>
    <x v="4"/>
    <x v="2"/>
    <d v="2026-01-10T05:36:00"/>
    <d v="2026-01-11T01:36:00"/>
    <x v="16"/>
    <x v="0"/>
    <s v="No"/>
    <n v="5"/>
    <s v="Yes"/>
    <n v="20.000000000058208"/>
    <s v="No"/>
    <x v="2"/>
    <n v="0.83333333333575865"/>
    <s v="Team3"/>
    <s v="Junior"/>
    <s v="Evening"/>
  </r>
  <r>
    <s v="T06881"/>
    <s v="C3031"/>
    <x v="0"/>
    <x v="2"/>
    <d v="2026-03-22T22:13:00"/>
    <d v="2026-03-25T23:13:00"/>
    <x v="36"/>
    <x v="0"/>
    <s v="No"/>
    <n v="5"/>
    <s v="Yes"/>
    <n v="73.000000000116415"/>
    <s v="Yes"/>
    <x v="1"/>
    <n v="3.0416666666715173"/>
    <s v="Team1"/>
    <s v="Junior"/>
    <s v="Morning"/>
  </r>
  <r>
    <s v="T06882"/>
    <s v="C3089"/>
    <x v="1"/>
    <x v="2"/>
    <d v="2026-02-01T09:55:00"/>
    <d v="2026-02-04T06:55:00"/>
    <x v="12"/>
    <x v="1"/>
    <s v="No"/>
    <n v="4"/>
    <s v="No"/>
    <n v="69"/>
    <s v="Yes"/>
    <x v="0"/>
    <n v="2.875"/>
    <s v="Team1"/>
    <s v="Junior"/>
    <s v="Morning"/>
  </r>
  <r>
    <s v="T06883"/>
    <s v="C1051"/>
    <x v="2"/>
    <x v="2"/>
    <d v="2026-01-05T10:37:00"/>
    <d v="2026-01-08T09:37:00"/>
    <x v="2"/>
    <x v="2"/>
    <s v="No"/>
    <n v="3"/>
    <s v="No"/>
    <n v="70.999999999883585"/>
    <s v="Yes"/>
    <x v="2"/>
    <n v="2.9583333333284827"/>
    <s v="Team3"/>
    <s v="Senior"/>
    <s v="Evening"/>
  </r>
  <r>
    <s v="T06884"/>
    <s v="C2944"/>
    <x v="2"/>
    <x v="2"/>
    <d v="2026-02-14T16:03:00"/>
    <d v="2026-02-17T18:03:00"/>
    <x v="46"/>
    <x v="0"/>
    <s v="No"/>
    <n v="5"/>
    <s v="Yes"/>
    <n v="74.000000000058208"/>
    <s v="Yes"/>
    <x v="0"/>
    <n v="3.0833333333357587"/>
    <s v="Team5"/>
    <s v="Senior"/>
    <s v="Evening"/>
  </r>
  <r>
    <s v="T06885"/>
    <s v="C1496"/>
    <x v="4"/>
    <x v="0"/>
    <d v="2026-03-24T12:45:00"/>
    <d v="2026-03-26T09:45:00"/>
    <x v="47"/>
    <x v="0"/>
    <s v="Yes"/>
    <n v="3"/>
    <s v="Yes"/>
    <n v="45"/>
    <s v="No"/>
    <x v="1"/>
    <n v="1.875"/>
    <s v="Team4"/>
    <s v="Senior"/>
    <s v="Night"/>
  </r>
  <r>
    <s v="T06886"/>
    <s v="C2268"/>
    <x v="0"/>
    <x v="2"/>
    <d v="2026-03-11T09:46:00"/>
    <d v="2026-03-12T20:46:00"/>
    <x v="33"/>
    <x v="0"/>
    <s v="No"/>
    <n v="5"/>
    <s v="Yes"/>
    <n v="34.999999999883585"/>
    <s v="No"/>
    <x v="1"/>
    <n v="1.4583333333284827"/>
    <s v="Team5"/>
    <s v="Junior"/>
    <s v="Night"/>
  </r>
  <r>
    <s v="T06887"/>
    <s v="C1850"/>
    <x v="2"/>
    <x v="2"/>
    <d v="2026-01-26T20:01:00"/>
    <d v="2026-01-30T09:01:00"/>
    <x v="27"/>
    <x v="0"/>
    <s v="No"/>
    <n v="2"/>
    <s v="Yes"/>
    <n v="85.000000000116415"/>
    <s v="Yes"/>
    <x v="2"/>
    <n v="3.5416666666715173"/>
    <s v="Team1"/>
    <s v="Junior"/>
    <s v="Morning"/>
  </r>
  <r>
    <s v="T06888"/>
    <s v="C2130"/>
    <x v="4"/>
    <x v="0"/>
    <d v="2026-02-08T15:29:00"/>
    <d v="2026-02-09T13:29:00"/>
    <x v="1"/>
    <x v="0"/>
    <s v="Yes"/>
    <n v="2"/>
    <s v="Yes"/>
    <n v="21.999999999941792"/>
    <s v="No"/>
    <x v="0"/>
    <n v="0.91666666666424135"/>
    <s v="Team4"/>
    <s v="Senior"/>
    <s v="Evening"/>
  </r>
  <r>
    <s v="T06889"/>
    <s v="C4408"/>
    <x v="3"/>
    <x v="1"/>
    <d v="2026-03-26T20:44:00"/>
    <d v="2026-03-27T04:44:00"/>
    <x v="43"/>
    <x v="1"/>
    <s v="No"/>
    <n v="3"/>
    <s v="No"/>
    <n v="8.0000000000582077"/>
    <s v="No"/>
    <x v="1"/>
    <n v="0.33333333333575865"/>
    <s v="Team1"/>
    <s v="Mid"/>
    <s v="Morning"/>
  </r>
  <r>
    <s v="T06890"/>
    <s v="C4074"/>
    <x v="3"/>
    <x v="2"/>
    <d v="2026-02-26T04:49:00"/>
    <d v="2026-03-01T06:49:00"/>
    <x v="23"/>
    <x v="0"/>
    <s v="No"/>
    <n v="5"/>
    <s v="Yes"/>
    <n v="74.000000000058208"/>
    <s v="Yes"/>
    <x v="0"/>
    <n v="3.0833333333357587"/>
    <s v="Team1"/>
    <s v="Junior"/>
    <s v="Morning"/>
  </r>
  <r>
    <s v="T06891"/>
    <s v="C4366"/>
    <x v="0"/>
    <x v="2"/>
    <d v="2026-01-04T09:26:00"/>
    <d v="2026-01-06T02:26:00"/>
    <x v="16"/>
    <x v="0"/>
    <s v="No"/>
    <n v="4"/>
    <s v="Yes"/>
    <n v="41.000000000058208"/>
    <s v="No"/>
    <x v="2"/>
    <n v="1.7083333333357587"/>
    <s v="Team3"/>
    <s v="Junior"/>
    <s v="Evening"/>
  </r>
  <r>
    <s v="T06892"/>
    <s v="C1750"/>
    <x v="4"/>
    <x v="1"/>
    <d v="2026-03-28T14:52:00"/>
    <d v="2026-03-29T15:52:00"/>
    <x v="19"/>
    <x v="2"/>
    <s v="No"/>
    <n v="5"/>
    <s v="No"/>
    <n v="25.000000000116415"/>
    <s v="No"/>
    <x v="1"/>
    <n v="1.0416666666715173"/>
    <s v="Team5"/>
    <s v="Mid"/>
    <s v="Night"/>
  </r>
  <r>
    <s v="T06893"/>
    <s v="C4037"/>
    <x v="1"/>
    <x v="1"/>
    <d v="2026-03-04T02:37:00"/>
    <d v="2026-03-05T03:37:00"/>
    <x v="35"/>
    <x v="0"/>
    <s v="No"/>
    <n v="4"/>
    <s v="Yes"/>
    <n v="24.999999999941792"/>
    <s v="No"/>
    <x v="1"/>
    <n v="1.0416666666642413"/>
    <s v="Team1"/>
    <s v="Senior"/>
    <s v="Night"/>
  </r>
  <r>
    <s v="T06894"/>
    <s v="C4081"/>
    <x v="3"/>
    <x v="0"/>
    <d v="2026-01-25T03:47:00"/>
    <d v="2026-01-25T09:47:00"/>
    <x v="6"/>
    <x v="0"/>
    <s v="No"/>
    <n v="5"/>
    <s v="Yes"/>
    <n v="6"/>
    <s v="No"/>
    <x v="2"/>
    <n v="0.25"/>
    <s v="Team3"/>
    <s v="Mid"/>
    <s v="Night"/>
  </r>
  <r>
    <s v="T06895"/>
    <s v="C0554"/>
    <x v="4"/>
    <x v="0"/>
    <d v="2026-02-22T16:10:00"/>
    <d v="2026-02-23T06:10:00"/>
    <x v="3"/>
    <x v="0"/>
    <s v="No"/>
    <n v="3"/>
    <s v="Yes"/>
    <n v="14.000000000058208"/>
    <s v="No"/>
    <x v="0"/>
    <n v="0.58333333333575865"/>
    <s v="Team5"/>
    <s v="Senior"/>
    <s v="Morning"/>
  </r>
  <r>
    <s v="T06896"/>
    <s v="C0530"/>
    <x v="2"/>
    <x v="0"/>
    <d v="2026-02-03T18:45:00"/>
    <d v="2026-02-04T15:45:00"/>
    <x v="25"/>
    <x v="0"/>
    <s v="No"/>
    <n v="3"/>
    <s v="Yes"/>
    <n v="21"/>
    <s v="No"/>
    <x v="0"/>
    <n v="0.875"/>
    <s v="Team4"/>
    <s v="Junior"/>
    <s v="Night"/>
  </r>
  <r>
    <s v="T06897"/>
    <s v="C3011"/>
    <x v="0"/>
    <x v="0"/>
    <d v="2026-01-19T07:41:00"/>
    <d v="2026-01-20T03:41:00"/>
    <x v="6"/>
    <x v="0"/>
    <s v="No"/>
    <n v="4"/>
    <s v="Yes"/>
    <n v="19.999999999883585"/>
    <s v="No"/>
    <x v="2"/>
    <n v="0.83333333332848269"/>
    <s v="Team3"/>
    <s v="Mid"/>
    <s v="Night"/>
  </r>
  <r>
    <s v="T06898"/>
    <s v="C3683"/>
    <x v="2"/>
    <x v="2"/>
    <d v="2026-01-24T19:22:00"/>
    <d v="2026-01-28T08:22:00"/>
    <x v="13"/>
    <x v="0"/>
    <s v="No"/>
    <n v="5"/>
    <s v="Yes"/>
    <n v="85.000000000116415"/>
    <s v="Yes"/>
    <x v="2"/>
    <n v="3.5416666666715173"/>
    <s v="Team5"/>
    <s v="Junior"/>
    <s v="Evening"/>
  </r>
  <r>
    <s v="T06899"/>
    <s v="C3421"/>
    <x v="4"/>
    <x v="2"/>
    <d v="2026-02-03T17:02:00"/>
    <d v="2026-02-05T17:02:00"/>
    <x v="21"/>
    <x v="0"/>
    <s v="No"/>
    <n v="4"/>
    <s v="Yes"/>
    <n v="48"/>
    <s v="No"/>
    <x v="0"/>
    <n v="2"/>
    <s v="Team4"/>
    <s v="Senior"/>
    <s v="Night"/>
  </r>
  <r>
    <s v="T06900"/>
    <s v="C0699"/>
    <x v="4"/>
    <x v="0"/>
    <d v="2026-01-15T10:19:00"/>
    <d v="2026-01-16T09:19:00"/>
    <x v="4"/>
    <x v="0"/>
    <s v="No"/>
    <n v="5"/>
    <s v="Yes"/>
    <n v="23.000000000058208"/>
    <s v="No"/>
    <x v="2"/>
    <n v="0.95833333333575865"/>
    <s v="Team5"/>
    <s v="Senior"/>
    <s v="Evening"/>
  </r>
  <r>
    <s v="T06901"/>
    <s v="C2553"/>
    <x v="2"/>
    <x v="1"/>
    <d v="2026-03-18T11:35:00"/>
    <d v="2026-03-19T17:35:00"/>
    <x v="18"/>
    <x v="2"/>
    <s v="No"/>
    <n v="5"/>
    <s v="No"/>
    <n v="30"/>
    <s v="No"/>
    <x v="1"/>
    <n v="1.25"/>
    <s v="Team1"/>
    <s v="Mid"/>
    <s v="Morning"/>
  </r>
  <r>
    <s v="T06902"/>
    <s v="C1238"/>
    <x v="4"/>
    <x v="1"/>
    <d v="2026-02-05T10:23:00"/>
    <d v="2026-02-06T13:23:00"/>
    <x v="12"/>
    <x v="1"/>
    <s v="No"/>
    <n v="4"/>
    <s v="No"/>
    <n v="27"/>
    <s v="No"/>
    <x v="0"/>
    <n v="1.125"/>
    <s v="Team1"/>
    <s v="Junior"/>
    <s v="Morning"/>
  </r>
  <r>
    <s v="T06903"/>
    <s v="C3958"/>
    <x v="3"/>
    <x v="1"/>
    <d v="2026-03-14T08:03:00"/>
    <d v="2026-03-15T04:03:00"/>
    <x v="9"/>
    <x v="0"/>
    <s v="No"/>
    <n v="4"/>
    <s v="Yes"/>
    <n v="19.999999999883585"/>
    <s v="No"/>
    <x v="1"/>
    <n v="0.83333333332848269"/>
    <s v="Team1"/>
    <s v="Junior"/>
    <s v="Night"/>
  </r>
  <r>
    <s v="T06904"/>
    <s v="C4456"/>
    <x v="4"/>
    <x v="1"/>
    <d v="2026-02-24T22:17:00"/>
    <d v="2026-02-26T11:17:00"/>
    <x v="5"/>
    <x v="0"/>
    <s v="No"/>
    <n v="4"/>
    <s v="Yes"/>
    <n v="36.999999999941792"/>
    <s v="No"/>
    <x v="0"/>
    <n v="1.5416666666642413"/>
    <s v="Team1"/>
    <s v="Senior"/>
    <s v="Evening"/>
  </r>
  <r>
    <s v="T06905"/>
    <s v="C2955"/>
    <x v="0"/>
    <x v="2"/>
    <d v="2026-03-04T15:25:00"/>
    <d v="2026-03-08T01:25:00"/>
    <x v="0"/>
    <x v="0"/>
    <s v="No"/>
    <n v="3"/>
    <s v="Yes"/>
    <n v="82.000000000116415"/>
    <s v="Yes"/>
    <x v="1"/>
    <n v="3.4166666666715173"/>
    <s v="Team1"/>
    <s v="Senior"/>
    <s v="Morning"/>
  </r>
  <r>
    <s v="T06906"/>
    <s v="C4308"/>
    <x v="1"/>
    <x v="2"/>
    <d v="2026-02-11T23:12:00"/>
    <d v="2026-02-14T03:12:00"/>
    <x v="40"/>
    <x v="1"/>
    <s v="No"/>
    <n v="4"/>
    <s v="No"/>
    <n v="51.999999999941792"/>
    <s v="Yes"/>
    <x v="0"/>
    <n v="2.1666666666642413"/>
    <s v="Team4"/>
    <s v="Senior"/>
    <s v="Morning"/>
  </r>
  <r>
    <s v="T06907"/>
    <s v="C4810"/>
    <x v="3"/>
    <x v="0"/>
    <d v="2026-02-05T08:23:00"/>
    <d v="2026-02-06T01:23:00"/>
    <x v="19"/>
    <x v="0"/>
    <s v="No"/>
    <n v="5"/>
    <s v="Yes"/>
    <n v="16.999999999883585"/>
    <s v="No"/>
    <x v="0"/>
    <n v="0.70833333332848269"/>
    <s v="Team5"/>
    <s v="Mid"/>
    <s v="Night"/>
  </r>
  <r>
    <s v="T06908"/>
    <s v="C1994"/>
    <x v="1"/>
    <x v="2"/>
    <d v="2026-02-04T06:09:00"/>
    <d v="2026-02-07T20:09:00"/>
    <x v="20"/>
    <x v="0"/>
    <s v="No"/>
    <n v="5"/>
    <s v="Yes"/>
    <n v="86.000000000058208"/>
    <s v="Yes"/>
    <x v="0"/>
    <n v="3.5833333333357587"/>
    <s v="Team4"/>
    <s v="Junior"/>
    <s v="Evening"/>
  </r>
  <r>
    <s v="T06909"/>
    <s v="C1888"/>
    <x v="1"/>
    <x v="2"/>
    <d v="2026-02-23T20:41:00"/>
    <d v="2026-02-24T20:41:00"/>
    <x v="26"/>
    <x v="0"/>
    <s v="No"/>
    <n v="4"/>
    <s v="Yes"/>
    <n v="24"/>
    <s v="No"/>
    <x v="0"/>
    <n v="1"/>
    <s v="Team5"/>
    <s v="Senior"/>
    <s v="Night"/>
  </r>
  <r>
    <s v="T06910"/>
    <s v="C3170"/>
    <x v="0"/>
    <x v="1"/>
    <d v="2026-02-05T16:43:00"/>
    <d v="2026-02-06T06:43:00"/>
    <x v="34"/>
    <x v="1"/>
    <s v="No"/>
    <n v="5"/>
    <s v="No"/>
    <n v="14.000000000058208"/>
    <s v="No"/>
    <x v="0"/>
    <n v="0.58333333333575865"/>
    <s v="Team3"/>
    <s v="Senior"/>
    <s v="Night"/>
  </r>
  <r>
    <s v="T06911"/>
    <s v="C3995"/>
    <x v="3"/>
    <x v="2"/>
    <d v="2026-01-26T10:54:00"/>
    <d v="2026-01-29T05:54:00"/>
    <x v="8"/>
    <x v="0"/>
    <s v="No"/>
    <n v="4"/>
    <s v="Yes"/>
    <n v="66.999999999941792"/>
    <s v="Yes"/>
    <x v="2"/>
    <n v="2.7916666666642413"/>
    <s v="Team5"/>
    <s v="Senior"/>
    <s v="Morning"/>
  </r>
  <r>
    <s v="T06912"/>
    <s v="C4282"/>
    <x v="2"/>
    <x v="2"/>
    <d v="2026-01-07T13:33:00"/>
    <d v="2026-01-11T08:33:00"/>
    <x v="10"/>
    <x v="0"/>
    <s v="No"/>
    <n v="4"/>
    <s v="Yes"/>
    <n v="90.999999999941792"/>
    <s v="Yes"/>
    <x v="2"/>
    <n v="3.7916666666642413"/>
    <s v="Team1"/>
    <s v="Senior"/>
    <s v="Night"/>
  </r>
  <r>
    <s v="T06913"/>
    <s v="C0396"/>
    <x v="1"/>
    <x v="1"/>
    <d v="2026-02-18T16:02:00"/>
    <d v="2026-02-20T18:02:00"/>
    <x v="46"/>
    <x v="0"/>
    <s v="No"/>
    <n v="4"/>
    <s v="Yes"/>
    <n v="49.999999999883585"/>
    <s v="Yes"/>
    <x v="0"/>
    <n v="2.0833333333284827"/>
    <s v="Team5"/>
    <s v="Senior"/>
    <s v="Evening"/>
  </r>
  <r>
    <s v="T06914"/>
    <s v="C1564"/>
    <x v="4"/>
    <x v="2"/>
    <d v="2026-01-24T03:04:00"/>
    <d v="2026-01-27T23:04:00"/>
    <x v="28"/>
    <x v="0"/>
    <s v="No"/>
    <n v="3"/>
    <s v="Yes"/>
    <n v="91.999999999883585"/>
    <s v="Yes"/>
    <x v="2"/>
    <n v="3.8333333333284827"/>
    <s v="Team3"/>
    <s v="Mid"/>
    <s v="Night"/>
  </r>
  <r>
    <s v="T06915"/>
    <s v="C3120"/>
    <x v="1"/>
    <x v="0"/>
    <d v="2026-03-16T03:42:00"/>
    <d v="2026-03-17T18:42:00"/>
    <x v="1"/>
    <x v="0"/>
    <s v="No"/>
    <n v="4"/>
    <s v="Yes"/>
    <n v="39"/>
    <s v="No"/>
    <x v="1"/>
    <n v="1.625"/>
    <s v="Team4"/>
    <s v="Senior"/>
    <s v="Evening"/>
  </r>
  <r>
    <s v="T06916"/>
    <s v="C4865"/>
    <x v="3"/>
    <x v="1"/>
    <d v="2026-01-12T11:48:00"/>
    <d v="2026-01-14T03:48:00"/>
    <x v="38"/>
    <x v="0"/>
    <s v="No"/>
    <n v="4"/>
    <s v="Yes"/>
    <n v="39.999999999941792"/>
    <s v="No"/>
    <x v="2"/>
    <n v="1.6666666666642413"/>
    <s v="Team5"/>
    <s v="Senior"/>
    <s v="Evening"/>
  </r>
  <r>
    <s v="T06917"/>
    <s v="C0611"/>
    <x v="0"/>
    <x v="2"/>
    <d v="2026-02-01T17:04:00"/>
    <d v="2026-02-04T01:04:00"/>
    <x v="2"/>
    <x v="1"/>
    <s v="No"/>
    <n v="5"/>
    <s v="No"/>
    <n v="56.000000000058208"/>
    <s v="Yes"/>
    <x v="0"/>
    <n v="2.3333333333357587"/>
    <s v="Team3"/>
    <s v="Senior"/>
    <s v="Evening"/>
  </r>
  <r>
    <s v="T06918"/>
    <s v="C3005"/>
    <x v="2"/>
    <x v="2"/>
    <d v="2026-01-21T09:10:00"/>
    <d v="2026-01-23T12:10:00"/>
    <x v="22"/>
    <x v="0"/>
    <s v="No"/>
    <n v="5"/>
    <s v="Yes"/>
    <n v="51"/>
    <s v="Yes"/>
    <x v="2"/>
    <n v="2.125"/>
    <s v="Team4"/>
    <s v="Junior"/>
    <s v="Morning"/>
  </r>
  <r>
    <s v="T06919"/>
    <s v="C4093"/>
    <x v="0"/>
    <x v="1"/>
    <d v="2026-03-12T17:58:00"/>
    <d v="2026-03-14T16:58:00"/>
    <x v="28"/>
    <x v="0"/>
    <s v="No"/>
    <n v="3"/>
    <s v="Yes"/>
    <n v="46.999999999883585"/>
    <s v="No"/>
    <x v="1"/>
    <n v="1.9583333333284827"/>
    <s v="Team3"/>
    <s v="Mid"/>
    <s v="Night"/>
  </r>
  <r>
    <s v="T06920"/>
    <s v="C3933"/>
    <x v="3"/>
    <x v="1"/>
    <d v="2026-02-23T16:57:00"/>
    <d v="2026-02-25T19:57:00"/>
    <x v="47"/>
    <x v="0"/>
    <s v="No"/>
    <n v="4"/>
    <s v="Yes"/>
    <n v="51"/>
    <s v="Yes"/>
    <x v="0"/>
    <n v="2.125"/>
    <s v="Team4"/>
    <s v="Senior"/>
    <s v="Night"/>
  </r>
  <r>
    <s v="T06921"/>
    <s v="C1720"/>
    <x v="4"/>
    <x v="2"/>
    <d v="2026-01-13T03:35:00"/>
    <d v="2026-01-16T23:35:00"/>
    <x v="13"/>
    <x v="0"/>
    <s v="No"/>
    <n v="3"/>
    <s v="Yes"/>
    <n v="92.000000000058208"/>
    <s v="Yes"/>
    <x v="2"/>
    <n v="3.8333333333357587"/>
    <s v="Team5"/>
    <s v="Junior"/>
    <s v="Evening"/>
  </r>
  <r>
    <s v="T06922"/>
    <s v="C1775"/>
    <x v="1"/>
    <x v="1"/>
    <d v="2026-02-23T14:09:00"/>
    <d v="2026-02-24T19:09:00"/>
    <x v="13"/>
    <x v="0"/>
    <s v="No"/>
    <n v="4"/>
    <s v="Yes"/>
    <n v="29.000000000058208"/>
    <s v="No"/>
    <x v="0"/>
    <n v="1.2083333333357587"/>
    <s v="Team5"/>
    <s v="Junior"/>
    <s v="Evening"/>
  </r>
  <r>
    <s v="T06923"/>
    <s v="C2878"/>
    <x v="3"/>
    <x v="0"/>
    <d v="2026-01-18T05:07:00"/>
    <d v="2026-01-18T18:07:00"/>
    <x v="6"/>
    <x v="0"/>
    <s v="No"/>
    <n v="5"/>
    <s v="Yes"/>
    <n v="13.000000000116415"/>
    <s v="No"/>
    <x v="2"/>
    <n v="0.54166666667151731"/>
    <s v="Team3"/>
    <s v="Mid"/>
    <s v="Night"/>
  </r>
  <r>
    <s v="T06924"/>
    <s v="C2371"/>
    <x v="2"/>
    <x v="0"/>
    <d v="2026-03-18T20:03:00"/>
    <d v="2026-03-20T13:03:00"/>
    <x v="32"/>
    <x v="0"/>
    <s v="No"/>
    <n v="4"/>
    <s v="Yes"/>
    <n v="40.999999999883585"/>
    <s v="No"/>
    <x v="1"/>
    <n v="1.7083333333284827"/>
    <s v="Team3"/>
    <s v="Mid"/>
    <s v="Evening"/>
  </r>
  <r>
    <s v="T06925"/>
    <s v="C1133"/>
    <x v="4"/>
    <x v="1"/>
    <d v="2026-01-03T11:29:00"/>
    <d v="2026-01-06T04:29:00"/>
    <x v="43"/>
    <x v="1"/>
    <s v="No"/>
    <n v="5"/>
    <s v="No"/>
    <n v="64.999999999883585"/>
    <s v="Yes"/>
    <x v="2"/>
    <n v="2.7083333333284827"/>
    <s v="Team1"/>
    <s v="Mid"/>
    <s v="Morning"/>
  </r>
  <r>
    <s v="T06926"/>
    <s v="C1798"/>
    <x v="1"/>
    <x v="1"/>
    <d v="2026-02-11T12:11:00"/>
    <d v="2026-02-14T02:11:00"/>
    <x v="22"/>
    <x v="0"/>
    <s v="No"/>
    <n v="5"/>
    <s v="Yes"/>
    <n v="61.999999999883585"/>
    <s v="Yes"/>
    <x v="0"/>
    <n v="2.5833333333284827"/>
    <s v="Team4"/>
    <s v="Junior"/>
    <s v="Morning"/>
  </r>
  <r>
    <s v="T06927"/>
    <s v="C3390"/>
    <x v="3"/>
    <x v="1"/>
    <d v="2026-01-04T14:14:00"/>
    <d v="2026-01-06T23:14:00"/>
    <x v="48"/>
    <x v="0"/>
    <s v="No"/>
    <n v="4"/>
    <s v="Yes"/>
    <n v="57"/>
    <s v="Yes"/>
    <x v="2"/>
    <n v="2.375"/>
    <s v="Team1"/>
    <s v="Mid"/>
    <s v="Morning"/>
  </r>
  <r>
    <s v="T06928"/>
    <s v="C1543"/>
    <x v="4"/>
    <x v="1"/>
    <d v="2026-01-27T10:12:00"/>
    <d v="2026-01-28T04:12:00"/>
    <x v="42"/>
    <x v="1"/>
    <s v="No"/>
    <n v="4"/>
    <s v="No"/>
    <n v="18"/>
    <s v="No"/>
    <x v="2"/>
    <n v="0.75"/>
    <s v="Team1"/>
    <s v="Senior"/>
    <s v="Evening"/>
  </r>
  <r>
    <s v="T06929"/>
    <s v="C0702"/>
    <x v="4"/>
    <x v="2"/>
    <d v="2026-03-12T13:35:00"/>
    <d v="2026-03-15T23:35:00"/>
    <x v="37"/>
    <x v="0"/>
    <s v="No"/>
    <n v="3"/>
    <s v="Yes"/>
    <n v="82.000000000116415"/>
    <s v="Yes"/>
    <x v="1"/>
    <n v="3.4166666666715173"/>
    <s v="Team5"/>
    <s v="Junior"/>
    <s v="Evening"/>
  </r>
  <r>
    <s v="T06930"/>
    <s v="C1385"/>
    <x v="3"/>
    <x v="1"/>
    <d v="2026-01-18T23:54:00"/>
    <d v="2026-01-21T17:54:00"/>
    <x v="48"/>
    <x v="0"/>
    <s v="No"/>
    <n v="4"/>
    <s v="Yes"/>
    <n v="66"/>
    <s v="Yes"/>
    <x v="2"/>
    <n v="2.75"/>
    <s v="Team1"/>
    <s v="Mid"/>
    <s v="Morning"/>
  </r>
  <r>
    <s v="T06931"/>
    <s v="C4813"/>
    <x v="2"/>
    <x v="0"/>
    <d v="2026-02-23T13:36:00"/>
    <d v="2026-02-24T01:36:00"/>
    <x v="26"/>
    <x v="0"/>
    <s v="No"/>
    <n v="3"/>
    <s v="Yes"/>
    <n v="12"/>
    <s v="No"/>
    <x v="0"/>
    <n v="0.5"/>
    <s v="Team5"/>
    <s v="Senior"/>
    <s v="Night"/>
  </r>
  <r>
    <s v="T06932"/>
    <s v="C2503"/>
    <x v="0"/>
    <x v="2"/>
    <d v="2026-03-26T20:59:00"/>
    <d v="2026-03-27T09:59:00"/>
    <x v="15"/>
    <x v="0"/>
    <s v="No"/>
    <n v="5"/>
    <s v="Yes"/>
    <n v="13.000000000116415"/>
    <s v="No"/>
    <x v="1"/>
    <n v="0.54166666667151731"/>
    <s v="Team5"/>
    <s v="Junior"/>
    <s v="Evening"/>
  </r>
  <r>
    <s v="T06933"/>
    <s v="C4235"/>
    <x v="1"/>
    <x v="1"/>
    <d v="2026-02-16T04:27:00"/>
    <d v="2026-02-16T13:27:00"/>
    <x v="22"/>
    <x v="0"/>
    <s v="Yes"/>
    <n v="4"/>
    <s v="Yes"/>
    <n v="9"/>
    <s v="No"/>
    <x v="0"/>
    <n v="0.375"/>
    <s v="Team4"/>
    <s v="Junior"/>
    <s v="Morning"/>
  </r>
  <r>
    <s v="T06934"/>
    <s v="C2956"/>
    <x v="3"/>
    <x v="2"/>
    <d v="2026-01-07T17:46:00"/>
    <d v="2026-01-09T03:46:00"/>
    <x v="19"/>
    <x v="0"/>
    <s v="No"/>
    <n v="3"/>
    <s v="Yes"/>
    <n v="34.000000000116415"/>
    <s v="No"/>
    <x v="2"/>
    <n v="1.4166666666715173"/>
    <s v="Team5"/>
    <s v="Mid"/>
    <s v="Night"/>
  </r>
  <r>
    <s v="T06935"/>
    <s v="C1334"/>
    <x v="3"/>
    <x v="2"/>
    <d v="2026-02-07T19:07:00"/>
    <d v="2026-02-08T03:07:00"/>
    <x v="43"/>
    <x v="0"/>
    <s v="No"/>
    <n v="4"/>
    <s v="Yes"/>
    <n v="8.0000000000582077"/>
    <s v="No"/>
    <x v="0"/>
    <n v="0.33333333333575865"/>
    <s v="Team1"/>
    <s v="Mid"/>
    <s v="Morning"/>
  </r>
  <r>
    <s v="T06936"/>
    <s v="C0442"/>
    <x v="1"/>
    <x v="1"/>
    <d v="2026-01-19T16:20:00"/>
    <d v="2026-01-21T02:20:00"/>
    <x v="42"/>
    <x v="0"/>
    <s v="No"/>
    <n v="4"/>
    <s v="Yes"/>
    <n v="33.999999999941792"/>
    <s v="No"/>
    <x v="2"/>
    <n v="1.4166666666642413"/>
    <s v="Team1"/>
    <s v="Senior"/>
    <s v="Evening"/>
  </r>
  <r>
    <s v="T06937"/>
    <s v="C2110"/>
    <x v="2"/>
    <x v="0"/>
    <d v="2026-01-29T10:34:00"/>
    <d v="2026-01-31T05:34:00"/>
    <x v="15"/>
    <x v="0"/>
    <s v="No"/>
    <n v="4"/>
    <s v="Yes"/>
    <n v="42.999999999941792"/>
    <s v="No"/>
    <x v="2"/>
    <n v="1.7916666666642413"/>
    <s v="Team5"/>
    <s v="Junior"/>
    <s v="Evening"/>
  </r>
  <r>
    <s v="T06938"/>
    <s v="C0905"/>
    <x v="4"/>
    <x v="0"/>
    <d v="2026-03-29T21:01:00"/>
    <d v="2026-03-30T11:01:00"/>
    <x v="0"/>
    <x v="0"/>
    <s v="No"/>
    <n v="4"/>
    <s v="Yes"/>
    <n v="13.999999999883585"/>
    <s v="No"/>
    <x v="1"/>
    <n v="0.58333333332848269"/>
    <s v="Team1"/>
    <s v="Senior"/>
    <s v="Morning"/>
  </r>
  <r>
    <s v="T06939"/>
    <s v="C3048"/>
    <x v="0"/>
    <x v="2"/>
    <d v="2026-02-20T23:14:00"/>
    <d v="2026-02-23T01:14:00"/>
    <x v="7"/>
    <x v="0"/>
    <s v="No"/>
    <n v="4"/>
    <s v="Yes"/>
    <n v="50.000000000058208"/>
    <s v="Yes"/>
    <x v="0"/>
    <n v="2.0833333333357587"/>
    <s v="Team2"/>
    <s v="Junior"/>
    <s v="Night"/>
  </r>
  <r>
    <s v="T06940"/>
    <s v="C3354"/>
    <x v="2"/>
    <x v="1"/>
    <d v="2026-03-03T10:51:00"/>
    <d v="2026-03-04T08:51:00"/>
    <x v="33"/>
    <x v="0"/>
    <s v="No"/>
    <n v="4"/>
    <s v="Yes"/>
    <n v="22.000000000116415"/>
    <s v="No"/>
    <x v="1"/>
    <n v="0.91666666667151731"/>
    <s v="Team5"/>
    <s v="Junior"/>
    <s v="Night"/>
  </r>
  <r>
    <s v="T06941"/>
    <s v="C4711"/>
    <x v="1"/>
    <x v="2"/>
    <d v="2026-03-28T08:45:00"/>
    <d v="2026-03-29T02:45:00"/>
    <x v="34"/>
    <x v="0"/>
    <s v="No"/>
    <n v="4"/>
    <s v="Yes"/>
    <n v="18"/>
    <s v="No"/>
    <x v="1"/>
    <n v="0.75"/>
    <s v="Team3"/>
    <s v="Senior"/>
    <s v="Night"/>
  </r>
  <r>
    <s v="T06942"/>
    <s v="C1465"/>
    <x v="3"/>
    <x v="1"/>
    <d v="2026-02-18T08:51:00"/>
    <d v="2026-02-19T15:51:00"/>
    <x v="11"/>
    <x v="0"/>
    <s v="No"/>
    <n v="3"/>
    <s v="Yes"/>
    <n v="30.999999999941792"/>
    <s v="No"/>
    <x v="0"/>
    <n v="1.2916666666642413"/>
    <s v="Team3"/>
    <s v="Senior"/>
    <s v="Night"/>
  </r>
  <r>
    <s v="T06943"/>
    <s v="C4889"/>
    <x v="4"/>
    <x v="0"/>
    <d v="2026-01-21T07:40:00"/>
    <d v="2026-01-23T04:40:00"/>
    <x v="39"/>
    <x v="0"/>
    <s v="No"/>
    <n v="4"/>
    <s v="Yes"/>
    <n v="45"/>
    <s v="No"/>
    <x v="2"/>
    <n v="1.875"/>
    <s v="Team5"/>
    <s v="Junior"/>
    <s v="Evening"/>
  </r>
  <r>
    <s v="T06944"/>
    <s v="C0504"/>
    <x v="0"/>
    <x v="1"/>
    <d v="2026-01-22T17:59:00"/>
    <d v="2026-01-25T11:59:00"/>
    <x v="44"/>
    <x v="2"/>
    <s v="Yes"/>
    <n v="4"/>
    <s v="No"/>
    <n v="66"/>
    <s v="Yes"/>
    <x v="2"/>
    <n v="2.75"/>
    <s v="Team3"/>
    <s v="Senior"/>
    <s v="Evening"/>
  </r>
  <r>
    <s v="T06945"/>
    <s v="C2074"/>
    <x v="2"/>
    <x v="0"/>
    <d v="2026-01-19T15:13:00"/>
    <d v="2026-01-21T14:13:00"/>
    <x v="48"/>
    <x v="0"/>
    <s v="No"/>
    <n v="3"/>
    <s v="Yes"/>
    <n v="47.000000000058208"/>
    <s v="No"/>
    <x v="2"/>
    <n v="1.9583333333357587"/>
    <s v="Team1"/>
    <s v="Mid"/>
    <s v="Morning"/>
  </r>
  <r>
    <s v="T06946"/>
    <s v="C3374"/>
    <x v="1"/>
    <x v="0"/>
    <d v="2026-03-02T08:13:00"/>
    <d v="2026-03-02T19:13:00"/>
    <x v="35"/>
    <x v="0"/>
    <s v="No"/>
    <n v="4"/>
    <s v="Yes"/>
    <n v="10.999999999883585"/>
    <s v="No"/>
    <x v="1"/>
    <n v="0.45833333332848269"/>
    <s v="Team1"/>
    <s v="Senior"/>
    <s v="Night"/>
  </r>
  <r>
    <s v="T06947"/>
    <s v="C2932"/>
    <x v="2"/>
    <x v="1"/>
    <d v="2026-02-23T20:54:00"/>
    <d v="2026-02-26T05:54:00"/>
    <x v="17"/>
    <x v="0"/>
    <s v="No"/>
    <n v="4"/>
    <s v="Yes"/>
    <n v="57"/>
    <s v="Yes"/>
    <x v="0"/>
    <n v="2.375"/>
    <s v="Team2"/>
    <s v="Junior"/>
    <s v="Night"/>
  </r>
  <r>
    <s v="T06948"/>
    <s v="C3620"/>
    <x v="3"/>
    <x v="1"/>
    <d v="2026-03-25T20:20:00"/>
    <d v="2026-03-28T08:20:00"/>
    <x v="40"/>
    <x v="0"/>
    <s v="Yes"/>
    <n v="3"/>
    <s v="Yes"/>
    <n v="60"/>
    <s v="Yes"/>
    <x v="1"/>
    <n v="2.5"/>
    <s v="Team4"/>
    <s v="Senior"/>
    <s v="Morning"/>
  </r>
  <r>
    <s v="T06949"/>
    <s v="C1231"/>
    <x v="1"/>
    <x v="0"/>
    <d v="2026-03-02T17:17:00"/>
    <d v="2026-03-03T22:17:00"/>
    <x v="1"/>
    <x v="0"/>
    <s v="Yes"/>
    <n v="3"/>
    <s v="Yes"/>
    <n v="29.000000000058208"/>
    <s v="No"/>
    <x v="1"/>
    <n v="1.2083333333357587"/>
    <s v="Team4"/>
    <s v="Senior"/>
    <s v="Evening"/>
  </r>
  <r>
    <s v="T06950"/>
    <s v="C2835"/>
    <x v="1"/>
    <x v="2"/>
    <d v="2026-01-22T20:55:00"/>
    <d v="2026-01-26T10:55:00"/>
    <x v="42"/>
    <x v="0"/>
    <s v="No"/>
    <n v="5"/>
    <s v="Yes"/>
    <n v="85.999999999883585"/>
    <s v="Yes"/>
    <x v="2"/>
    <n v="3.5833333333284827"/>
    <s v="Team1"/>
    <s v="Senior"/>
    <s v="Evening"/>
  </r>
  <r>
    <s v="T06951"/>
    <s v="C1400"/>
    <x v="0"/>
    <x v="0"/>
    <d v="2026-01-23T22:12:00"/>
    <d v="2026-01-24T03:12:00"/>
    <x v="45"/>
    <x v="0"/>
    <s v="No"/>
    <n v="3"/>
    <s v="Yes"/>
    <n v="4.9999999998835847"/>
    <s v="No"/>
    <x v="2"/>
    <n v="0.20833333332848269"/>
    <s v="Team4"/>
    <s v="Mid"/>
    <s v="Morning"/>
  </r>
  <r>
    <s v="T06952"/>
    <s v="C2517"/>
    <x v="3"/>
    <x v="2"/>
    <d v="2026-01-07T15:51:00"/>
    <d v="2026-01-09T01:51:00"/>
    <x v="4"/>
    <x v="0"/>
    <s v="No"/>
    <n v="4"/>
    <s v="Yes"/>
    <n v="33.999999999941792"/>
    <s v="No"/>
    <x v="2"/>
    <n v="1.4166666666642413"/>
    <s v="Team5"/>
    <s v="Senior"/>
    <s v="Evening"/>
  </r>
  <r>
    <s v="T06953"/>
    <s v="C2530"/>
    <x v="4"/>
    <x v="0"/>
    <d v="2026-02-02T14:28:00"/>
    <d v="2026-02-04T02:28:00"/>
    <x v="11"/>
    <x v="0"/>
    <s v="No"/>
    <n v="4"/>
    <s v="Yes"/>
    <n v="36"/>
    <s v="No"/>
    <x v="0"/>
    <n v="1.5"/>
    <s v="Team3"/>
    <s v="Senior"/>
    <s v="Night"/>
  </r>
  <r>
    <s v="T06954"/>
    <s v="C0333"/>
    <x v="1"/>
    <x v="2"/>
    <d v="2026-03-23T23:05:00"/>
    <d v="2026-03-26T04:05:00"/>
    <x v="36"/>
    <x v="0"/>
    <s v="No"/>
    <n v="4"/>
    <s v="Yes"/>
    <n v="53.000000000058208"/>
    <s v="Yes"/>
    <x v="1"/>
    <n v="2.2083333333357587"/>
    <s v="Team1"/>
    <s v="Junior"/>
    <s v="Morning"/>
  </r>
  <r>
    <s v="T06955"/>
    <s v="C2729"/>
    <x v="4"/>
    <x v="0"/>
    <d v="2026-02-05T03:18:00"/>
    <d v="2026-02-06T09:18:00"/>
    <x v="13"/>
    <x v="0"/>
    <s v="No"/>
    <n v="4"/>
    <s v="Yes"/>
    <n v="30"/>
    <s v="No"/>
    <x v="0"/>
    <n v="1.25"/>
    <s v="Team5"/>
    <s v="Junior"/>
    <s v="Evening"/>
  </r>
  <r>
    <s v="T06956"/>
    <s v="C1338"/>
    <x v="0"/>
    <x v="1"/>
    <d v="2026-03-22T06:04:00"/>
    <d v="2026-03-22T21:04:00"/>
    <x v="11"/>
    <x v="1"/>
    <s v="No"/>
    <n v="5"/>
    <s v="No"/>
    <n v="15"/>
    <s v="No"/>
    <x v="1"/>
    <n v="0.625"/>
    <s v="Team3"/>
    <s v="Senior"/>
    <s v="Night"/>
  </r>
  <r>
    <s v="T06957"/>
    <s v="C1540"/>
    <x v="0"/>
    <x v="0"/>
    <d v="2026-03-29T06:49:00"/>
    <d v="2026-03-29T20:49:00"/>
    <x v="29"/>
    <x v="1"/>
    <s v="No"/>
    <n v="4"/>
    <s v="No"/>
    <n v="13.999999999883585"/>
    <s v="No"/>
    <x v="1"/>
    <n v="0.58333333332848269"/>
    <s v="Team3"/>
    <s v="Mid"/>
    <s v="Evening"/>
  </r>
  <r>
    <s v="T06958"/>
    <s v="C0549"/>
    <x v="3"/>
    <x v="0"/>
    <d v="2026-02-12T09:36:00"/>
    <d v="2026-02-14T08:36:00"/>
    <x v="32"/>
    <x v="0"/>
    <s v="Yes"/>
    <n v="3"/>
    <s v="Yes"/>
    <n v="46.999999999883585"/>
    <s v="No"/>
    <x v="0"/>
    <n v="1.9583333333284827"/>
    <s v="Team3"/>
    <s v="Mid"/>
    <s v="Evening"/>
  </r>
  <r>
    <s v="T06959"/>
    <s v="C4888"/>
    <x v="0"/>
    <x v="0"/>
    <d v="2026-01-05T17:03:00"/>
    <d v="2026-01-07T10:03:00"/>
    <x v="37"/>
    <x v="0"/>
    <s v="Yes"/>
    <n v="2"/>
    <s v="Yes"/>
    <n v="40.999999999883585"/>
    <s v="No"/>
    <x v="2"/>
    <n v="1.7083333333284827"/>
    <s v="Team5"/>
    <s v="Junior"/>
    <s v="Evening"/>
  </r>
  <r>
    <s v="T06960"/>
    <s v="C1324"/>
    <x v="4"/>
    <x v="1"/>
    <d v="2026-02-25T06:21:00"/>
    <d v="2026-02-25T22:21:00"/>
    <x v="1"/>
    <x v="0"/>
    <s v="No"/>
    <n v="4"/>
    <s v="Yes"/>
    <n v="16.000000000116415"/>
    <s v="No"/>
    <x v="0"/>
    <n v="0.66666666667151731"/>
    <s v="Team4"/>
    <s v="Senior"/>
    <s v="Evening"/>
  </r>
  <r>
    <s v="T06961"/>
    <s v="C3351"/>
    <x v="3"/>
    <x v="2"/>
    <d v="2026-02-24T20:44:00"/>
    <d v="2026-02-26T17:44:00"/>
    <x v="39"/>
    <x v="0"/>
    <s v="No"/>
    <n v="4"/>
    <s v="Yes"/>
    <n v="45"/>
    <s v="No"/>
    <x v="0"/>
    <n v="1.875"/>
    <s v="Team5"/>
    <s v="Junior"/>
    <s v="Evening"/>
  </r>
  <r>
    <s v="T06962"/>
    <s v="C1468"/>
    <x v="2"/>
    <x v="2"/>
    <d v="2026-01-07T01:23:00"/>
    <d v="2026-01-10T20:23:00"/>
    <x v="23"/>
    <x v="0"/>
    <s v="No"/>
    <n v="5"/>
    <s v="Yes"/>
    <n v="91.000000000116415"/>
    <s v="Yes"/>
    <x v="2"/>
    <n v="3.7916666666715173"/>
    <s v="Team1"/>
    <s v="Junior"/>
    <s v="Morning"/>
  </r>
  <r>
    <s v="T06963"/>
    <s v="C3923"/>
    <x v="2"/>
    <x v="1"/>
    <d v="2026-02-13T00:58:00"/>
    <d v="2026-02-15T16:58:00"/>
    <x v="43"/>
    <x v="0"/>
    <s v="No"/>
    <n v="3"/>
    <s v="Yes"/>
    <n v="63.999999999941792"/>
    <s v="Yes"/>
    <x v="0"/>
    <n v="2.6666666666642413"/>
    <s v="Team1"/>
    <s v="Mid"/>
    <s v="Morning"/>
  </r>
  <r>
    <s v="T06964"/>
    <s v="C2942"/>
    <x v="2"/>
    <x v="1"/>
    <d v="2026-02-27T17:43:00"/>
    <d v="2026-03-01T04:43:00"/>
    <x v="19"/>
    <x v="0"/>
    <s v="No"/>
    <n v="3"/>
    <s v="Yes"/>
    <n v="35.000000000058208"/>
    <s v="No"/>
    <x v="0"/>
    <n v="1.4583333333357587"/>
    <s v="Team5"/>
    <s v="Mid"/>
    <s v="Night"/>
  </r>
  <r>
    <s v="T06965"/>
    <s v="C2877"/>
    <x v="3"/>
    <x v="2"/>
    <d v="2026-02-24T00:20:00"/>
    <d v="2026-02-27T08:20:00"/>
    <x v="39"/>
    <x v="0"/>
    <s v="No"/>
    <n v="4"/>
    <s v="Yes"/>
    <n v="79.999999999883585"/>
    <s v="Yes"/>
    <x v="0"/>
    <n v="3.3333333333284827"/>
    <s v="Team5"/>
    <s v="Junior"/>
    <s v="Evening"/>
  </r>
  <r>
    <s v="T06966"/>
    <s v="C2773"/>
    <x v="4"/>
    <x v="1"/>
    <d v="2026-03-28T07:02:00"/>
    <d v="2026-03-30T08:02:00"/>
    <x v="18"/>
    <x v="0"/>
    <s v="No"/>
    <n v="4"/>
    <s v="Yes"/>
    <n v="48.999999999941792"/>
    <s v="Yes"/>
    <x v="1"/>
    <n v="2.0416666666642413"/>
    <s v="Team1"/>
    <s v="Mid"/>
    <s v="Morning"/>
  </r>
  <r>
    <s v="T06967"/>
    <s v="C4062"/>
    <x v="0"/>
    <x v="2"/>
    <d v="2026-02-14T17:03:00"/>
    <d v="2026-02-15T11:03:00"/>
    <x v="2"/>
    <x v="0"/>
    <s v="No"/>
    <n v="5"/>
    <s v="Yes"/>
    <n v="18"/>
    <s v="No"/>
    <x v="0"/>
    <n v="0.75"/>
    <s v="Team3"/>
    <s v="Senior"/>
    <s v="Evening"/>
  </r>
  <r>
    <s v="T06968"/>
    <s v="C1891"/>
    <x v="4"/>
    <x v="0"/>
    <d v="2026-02-23T20:51:00"/>
    <d v="2026-02-25T07:51:00"/>
    <x v="31"/>
    <x v="1"/>
    <s v="No"/>
    <n v="3"/>
    <s v="No"/>
    <n v="34.999999999883585"/>
    <s v="No"/>
    <x v="0"/>
    <n v="1.4583333333284827"/>
    <s v="Team4"/>
    <s v="Senior"/>
    <s v="Evening"/>
  </r>
  <r>
    <s v="T06969"/>
    <s v="C3873"/>
    <x v="4"/>
    <x v="0"/>
    <d v="2026-01-26T04:36:00"/>
    <d v="2026-01-27T13:36:00"/>
    <x v="17"/>
    <x v="0"/>
    <s v="No"/>
    <n v="4"/>
    <s v="Yes"/>
    <n v="33"/>
    <s v="No"/>
    <x v="2"/>
    <n v="1.375"/>
    <s v="Team2"/>
    <s v="Junior"/>
    <s v="Night"/>
  </r>
  <r>
    <s v="T06970"/>
    <s v="C2783"/>
    <x v="3"/>
    <x v="0"/>
    <d v="2026-02-06T12:52:00"/>
    <d v="2026-02-07T21:52:00"/>
    <x v="36"/>
    <x v="0"/>
    <s v="No"/>
    <n v="3"/>
    <s v="Yes"/>
    <n v="33"/>
    <s v="No"/>
    <x v="0"/>
    <n v="1.375"/>
    <s v="Team1"/>
    <s v="Junior"/>
    <s v="Morning"/>
  </r>
  <r>
    <s v="T06971"/>
    <s v="C0230"/>
    <x v="3"/>
    <x v="1"/>
    <d v="2026-01-11T08:06:00"/>
    <d v="2026-01-14T07:06:00"/>
    <x v="44"/>
    <x v="0"/>
    <s v="No"/>
    <n v="5"/>
    <s v="Yes"/>
    <n v="70.999999999883585"/>
    <s v="Yes"/>
    <x v="2"/>
    <n v="2.9583333333284827"/>
    <s v="Team3"/>
    <s v="Senior"/>
    <s v="Evening"/>
  </r>
  <r>
    <s v="T06972"/>
    <s v="C1041"/>
    <x v="1"/>
    <x v="1"/>
    <d v="2026-02-06T13:39:00"/>
    <d v="2026-02-08T04:39:00"/>
    <x v="19"/>
    <x v="1"/>
    <s v="No"/>
    <n v="4"/>
    <s v="No"/>
    <n v="39"/>
    <s v="No"/>
    <x v="0"/>
    <n v="1.625"/>
    <s v="Team5"/>
    <s v="Mid"/>
    <s v="Night"/>
  </r>
  <r>
    <s v="T06973"/>
    <s v="C4714"/>
    <x v="2"/>
    <x v="0"/>
    <d v="2026-02-28T04:12:00"/>
    <d v="2026-02-28T12:12:00"/>
    <x v="13"/>
    <x v="0"/>
    <s v="No"/>
    <n v="4"/>
    <s v="Yes"/>
    <n v="7.9999999998835847"/>
    <s v="No"/>
    <x v="0"/>
    <n v="0.33333333332848269"/>
    <s v="Team5"/>
    <s v="Junior"/>
    <s v="Evening"/>
  </r>
  <r>
    <s v="T06974"/>
    <s v="C4441"/>
    <x v="4"/>
    <x v="2"/>
    <d v="2026-03-11T06:03:00"/>
    <d v="2026-03-11T23:03:00"/>
    <x v="5"/>
    <x v="1"/>
    <s v="No"/>
    <n v="4"/>
    <s v="No"/>
    <n v="17.000000000058208"/>
    <s v="No"/>
    <x v="1"/>
    <n v="0.70833333333575865"/>
    <s v="Team1"/>
    <s v="Senior"/>
    <s v="Evening"/>
  </r>
  <r>
    <s v="T06975"/>
    <s v="C3715"/>
    <x v="4"/>
    <x v="2"/>
    <d v="2026-02-01T12:08:00"/>
    <d v="2026-02-02T01:08:00"/>
    <x v="37"/>
    <x v="0"/>
    <s v="No"/>
    <n v="4"/>
    <s v="Yes"/>
    <n v="12.999999999941792"/>
    <s v="No"/>
    <x v="0"/>
    <n v="0.54166666666424135"/>
    <s v="Team5"/>
    <s v="Junior"/>
    <s v="Evening"/>
  </r>
  <r>
    <s v="T06976"/>
    <s v="C0485"/>
    <x v="0"/>
    <x v="2"/>
    <d v="2026-01-01T12:10:00"/>
    <d v="2026-01-03T21:10:00"/>
    <x v="5"/>
    <x v="0"/>
    <s v="No"/>
    <n v="5"/>
    <s v="Yes"/>
    <n v="57"/>
    <s v="Yes"/>
    <x v="2"/>
    <n v="2.375"/>
    <s v="Team1"/>
    <s v="Senior"/>
    <s v="Evening"/>
  </r>
  <r>
    <s v="T06977"/>
    <s v="C2695"/>
    <x v="1"/>
    <x v="1"/>
    <d v="2026-03-19T22:34:00"/>
    <d v="2026-03-20T10:34:00"/>
    <x v="29"/>
    <x v="0"/>
    <s v="No"/>
    <n v="4"/>
    <s v="Yes"/>
    <n v="12"/>
    <s v="No"/>
    <x v="1"/>
    <n v="0.5"/>
    <s v="Team3"/>
    <s v="Mid"/>
    <s v="Evening"/>
  </r>
  <r>
    <s v="T06978"/>
    <s v="C4125"/>
    <x v="3"/>
    <x v="1"/>
    <d v="2026-01-23T22:55:00"/>
    <d v="2026-01-25T19:55:00"/>
    <x v="14"/>
    <x v="0"/>
    <s v="Yes"/>
    <n v="4"/>
    <s v="Yes"/>
    <n v="45"/>
    <s v="No"/>
    <x v="2"/>
    <n v="1.875"/>
    <s v="Team4"/>
    <s v="Senior"/>
    <s v="Night"/>
  </r>
  <r>
    <s v="T06979"/>
    <s v="C4362"/>
    <x v="4"/>
    <x v="0"/>
    <d v="2026-03-19T10:42:00"/>
    <d v="2026-03-19T17:42:00"/>
    <x v="30"/>
    <x v="1"/>
    <s v="No"/>
    <n v="4"/>
    <s v="No"/>
    <n v="7.0000000001164153"/>
    <s v="No"/>
    <x v="1"/>
    <n v="0.29166666667151731"/>
    <s v="Team4"/>
    <s v="Mid"/>
    <s v="Night"/>
  </r>
  <r>
    <s v="T06980"/>
    <s v="C3314"/>
    <x v="3"/>
    <x v="0"/>
    <d v="2026-02-03T01:32:00"/>
    <d v="2026-02-03T20:32:00"/>
    <x v="39"/>
    <x v="0"/>
    <s v="No"/>
    <n v="4"/>
    <s v="Yes"/>
    <n v="19.000000000116415"/>
    <s v="No"/>
    <x v="0"/>
    <n v="0.79166666667151731"/>
    <s v="Team5"/>
    <s v="Junior"/>
    <s v="Evening"/>
  </r>
  <r>
    <s v="T06981"/>
    <s v="C0040"/>
    <x v="0"/>
    <x v="0"/>
    <d v="2026-01-18T08:24:00"/>
    <d v="2026-01-19T21:24:00"/>
    <x v="0"/>
    <x v="0"/>
    <s v="No"/>
    <n v="5"/>
    <s v="Yes"/>
    <n v="37.000000000116415"/>
    <s v="No"/>
    <x v="2"/>
    <n v="1.5416666666715173"/>
    <s v="Team1"/>
    <s v="Senior"/>
    <s v="Morning"/>
  </r>
  <r>
    <s v="T06982"/>
    <s v="C1061"/>
    <x v="4"/>
    <x v="0"/>
    <d v="2026-01-02T05:25:00"/>
    <d v="2026-01-03T14:25:00"/>
    <x v="20"/>
    <x v="0"/>
    <s v="No"/>
    <n v="4"/>
    <s v="Yes"/>
    <n v="33"/>
    <s v="No"/>
    <x v="2"/>
    <n v="1.375"/>
    <s v="Team4"/>
    <s v="Junior"/>
    <s v="Evening"/>
  </r>
  <r>
    <s v="T06983"/>
    <s v="C2878"/>
    <x v="4"/>
    <x v="1"/>
    <d v="2026-02-09T09:39:00"/>
    <d v="2026-02-11T13:39:00"/>
    <x v="44"/>
    <x v="0"/>
    <s v="No"/>
    <n v="5"/>
    <s v="Yes"/>
    <n v="51.999999999941792"/>
    <s v="Yes"/>
    <x v="0"/>
    <n v="2.1666666666642413"/>
    <s v="Team3"/>
    <s v="Senior"/>
    <s v="Evening"/>
  </r>
  <r>
    <s v="T06984"/>
    <s v="C4215"/>
    <x v="0"/>
    <x v="1"/>
    <d v="2026-03-20T08:22:00"/>
    <d v="2026-03-21T18:22:00"/>
    <x v="44"/>
    <x v="1"/>
    <s v="No"/>
    <n v="4"/>
    <s v="No"/>
    <n v="33.999999999941792"/>
    <s v="No"/>
    <x v="1"/>
    <n v="1.4166666666642413"/>
    <s v="Team3"/>
    <s v="Senior"/>
    <s v="Evening"/>
  </r>
  <r>
    <s v="T06985"/>
    <s v="C1122"/>
    <x v="4"/>
    <x v="1"/>
    <d v="2026-03-19T22:24:00"/>
    <d v="2026-03-22T15:24:00"/>
    <x v="25"/>
    <x v="0"/>
    <s v="Yes"/>
    <n v="2"/>
    <s v="Yes"/>
    <n v="65.000000000058208"/>
    <s v="Yes"/>
    <x v="1"/>
    <n v="2.7083333333357587"/>
    <s v="Team4"/>
    <s v="Junior"/>
    <s v="Night"/>
  </r>
  <r>
    <s v="T06986"/>
    <s v="C4521"/>
    <x v="3"/>
    <x v="1"/>
    <d v="2026-03-06T17:24:00"/>
    <d v="2026-03-08T13:24:00"/>
    <x v="32"/>
    <x v="0"/>
    <s v="No"/>
    <n v="5"/>
    <s v="Yes"/>
    <n v="44.000000000058208"/>
    <s v="No"/>
    <x v="1"/>
    <n v="1.8333333333357587"/>
    <s v="Team3"/>
    <s v="Mid"/>
    <s v="Evening"/>
  </r>
  <r>
    <s v="T06987"/>
    <s v="C4950"/>
    <x v="3"/>
    <x v="1"/>
    <d v="2026-01-23T08:21:00"/>
    <d v="2026-01-25T10:21:00"/>
    <x v="8"/>
    <x v="0"/>
    <s v="No"/>
    <n v="4"/>
    <s v="Yes"/>
    <n v="50.000000000058208"/>
    <s v="Yes"/>
    <x v="2"/>
    <n v="2.0833333333357587"/>
    <s v="Team5"/>
    <s v="Senior"/>
    <s v="Morning"/>
  </r>
  <r>
    <s v="T06988"/>
    <s v="C4630"/>
    <x v="3"/>
    <x v="2"/>
    <d v="2026-03-07T09:57:00"/>
    <d v="2026-03-09T11:57:00"/>
    <x v="19"/>
    <x v="0"/>
    <s v="No"/>
    <n v="4"/>
    <s v="Yes"/>
    <n v="50.000000000058208"/>
    <s v="Yes"/>
    <x v="1"/>
    <n v="2.0833333333357587"/>
    <s v="Team5"/>
    <s v="Mid"/>
    <s v="Night"/>
  </r>
  <r>
    <s v="T06989"/>
    <s v="C3404"/>
    <x v="3"/>
    <x v="1"/>
    <d v="2026-03-10T21:02:00"/>
    <d v="2026-03-12T08:02:00"/>
    <x v="22"/>
    <x v="0"/>
    <s v="No"/>
    <n v="4"/>
    <s v="Yes"/>
    <n v="35.000000000058208"/>
    <s v="No"/>
    <x v="1"/>
    <n v="1.4583333333357587"/>
    <s v="Team4"/>
    <s v="Junior"/>
    <s v="Morning"/>
  </r>
  <r>
    <s v="T06990"/>
    <s v="C1282"/>
    <x v="1"/>
    <x v="1"/>
    <d v="2026-02-13T18:38:00"/>
    <d v="2026-02-15T10:38:00"/>
    <x v="44"/>
    <x v="0"/>
    <s v="No"/>
    <n v="5"/>
    <s v="Yes"/>
    <n v="40.000000000116415"/>
    <s v="No"/>
    <x v="0"/>
    <n v="1.6666666666715173"/>
    <s v="Team3"/>
    <s v="Senior"/>
    <s v="Evening"/>
  </r>
  <r>
    <s v="T06991"/>
    <s v="C4951"/>
    <x v="2"/>
    <x v="2"/>
    <d v="2026-02-13T17:21:00"/>
    <d v="2026-02-15T16:21:00"/>
    <x v="14"/>
    <x v="0"/>
    <s v="No"/>
    <n v="4"/>
    <s v="Yes"/>
    <n v="47.000000000058208"/>
    <s v="No"/>
    <x v="0"/>
    <n v="1.9583333333357587"/>
    <s v="Team4"/>
    <s v="Senior"/>
    <s v="Night"/>
  </r>
  <r>
    <s v="T06992"/>
    <s v="C4861"/>
    <x v="3"/>
    <x v="2"/>
    <d v="2026-01-10T12:58:00"/>
    <d v="2026-01-14T07:58:00"/>
    <x v="2"/>
    <x v="0"/>
    <s v="No"/>
    <n v="4"/>
    <s v="Yes"/>
    <n v="90.999999999941792"/>
    <s v="Yes"/>
    <x v="2"/>
    <n v="3.7916666666642413"/>
    <s v="Team3"/>
    <s v="Senior"/>
    <s v="Evening"/>
  </r>
  <r>
    <s v="T06993"/>
    <s v="C2475"/>
    <x v="4"/>
    <x v="0"/>
    <d v="2026-03-03T13:33:00"/>
    <d v="2026-03-04T20:33:00"/>
    <x v="32"/>
    <x v="0"/>
    <s v="No"/>
    <n v="3"/>
    <s v="Yes"/>
    <n v="30.999999999941792"/>
    <s v="No"/>
    <x v="1"/>
    <n v="1.2916666666642413"/>
    <s v="Team3"/>
    <s v="Mid"/>
    <s v="Evening"/>
  </r>
  <r>
    <s v="T06994"/>
    <s v="C3749"/>
    <x v="3"/>
    <x v="2"/>
    <d v="2026-02-01T09:27:00"/>
    <d v="2026-02-05T03:27:00"/>
    <x v="23"/>
    <x v="1"/>
    <s v="No"/>
    <n v="4"/>
    <s v="No"/>
    <n v="90"/>
    <s v="Yes"/>
    <x v="0"/>
    <n v="3.75"/>
    <s v="Team1"/>
    <s v="Junior"/>
    <s v="Morning"/>
  </r>
  <r>
    <s v="T06995"/>
    <s v="C2868"/>
    <x v="0"/>
    <x v="0"/>
    <d v="2026-03-05T07:45:00"/>
    <d v="2026-03-07T00:45:00"/>
    <x v="47"/>
    <x v="0"/>
    <s v="No"/>
    <n v="5"/>
    <s v="Yes"/>
    <n v="41.000000000058208"/>
    <s v="No"/>
    <x v="1"/>
    <n v="1.7083333333357587"/>
    <s v="Team4"/>
    <s v="Senior"/>
    <s v="Night"/>
  </r>
  <r>
    <s v="T06996"/>
    <s v="C0775"/>
    <x v="4"/>
    <x v="0"/>
    <d v="2026-02-15T00:36:00"/>
    <d v="2026-02-15T17:36:00"/>
    <x v="16"/>
    <x v="2"/>
    <s v="No"/>
    <n v="4"/>
    <s v="No"/>
    <n v="16.999999999883585"/>
    <s v="No"/>
    <x v="0"/>
    <n v="0.70833333332848269"/>
    <s v="Team3"/>
    <s v="Junior"/>
    <s v="Evening"/>
  </r>
  <r>
    <s v="T06997"/>
    <s v="C2076"/>
    <x v="0"/>
    <x v="0"/>
    <d v="2026-03-29T12:06:00"/>
    <d v="2026-03-31T02:06:00"/>
    <x v="37"/>
    <x v="0"/>
    <s v="No"/>
    <n v="3"/>
    <s v="Yes"/>
    <n v="38.000000000058208"/>
    <s v="No"/>
    <x v="1"/>
    <n v="1.5833333333357587"/>
    <s v="Team5"/>
    <s v="Junior"/>
    <s v="Evening"/>
  </r>
  <r>
    <s v="T06998"/>
    <s v="C3280"/>
    <x v="1"/>
    <x v="2"/>
    <d v="2026-03-19T14:17:00"/>
    <d v="2026-03-20T10:17:00"/>
    <x v="39"/>
    <x v="0"/>
    <s v="No"/>
    <n v="2"/>
    <s v="Yes"/>
    <n v="20.000000000058208"/>
    <s v="No"/>
    <x v="1"/>
    <n v="0.83333333333575865"/>
    <s v="Team5"/>
    <s v="Junior"/>
    <s v="Evening"/>
  </r>
  <r>
    <s v="T06999"/>
    <s v="C4306"/>
    <x v="2"/>
    <x v="1"/>
    <d v="2026-03-06T14:18:00"/>
    <d v="2026-03-08T13:18:00"/>
    <x v="32"/>
    <x v="0"/>
    <s v="No"/>
    <n v="4"/>
    <s v="Yes"/>
    <n v="47.000000000058208"/>
    <s v="No"/>
    <x v="1"/>
    <n v="1.9583333333357587"/>
    <s v="Team3"/>
    <s v="Mid"/>
    <s v="Evening"/>
  </r>
  <r>
    <s v="T07000"/>
    <s v="C2738"/>
    <x v="3"/>
    <x v="2"/>
    <d v="2026-03-18T21:51:00"/>
    <d v="2026-03-22T18:51:00"/>
    <x v="11"/>
    <x v="0"/>
    <s v="No"/>
    <n v="3"/>
    <s v="Yes"/>
    <n v="93"/>
    <s v="Yes"/>
    <x v="1"/>
    <n v="3.875"/>
    <s v="Team3"/>
    <s v="Senior"/>
    <s v="Night"/>
  </r>
  <r>
    <s v="T07001"/>
    <s v="C4342"/>
    <x v="2"/>
    <x v="0"/>
    <d v="2026-01-06T11:58:00"/>
    <d v="2026-01-07T11:58:00"/>
    <x v="11"/>
    <x v="0"/>
    <s v="No"/>
    <n v="4"/>
    <s v="Yes"/>
    <n v="24"/>
    <s v="No"/>
    <x v="2"/>
    <n v="1"/>
    <s v="Team3"/>
    <s v="Senior"/>
    <s v="Night"/>
  </r>
  <r>
    <s v="T07002"/>
    <s v="C3094"/>
    <x v="3"/>
    <x v="2"/>
    <d v="2026-02-15T23:04:00"/>
    <d v="2026-02-18T23:04:00"/>
    <x v="47"/>
    <x v="0"/>
    <s v="No"/>
    <n v="3"/>
    <s v="Yes"/>
    <n v="72"/>
    <s v="Yes"/>
    <x v="0"/>
    <n v="3"/>
    <s v="Team4"/>
    <s v="Senior"/>
    <s v="Night"/>
  </r>
  <r>
    <s v="T07003"/>
    <s v="C4158"/>
    <x v="2"/>
    <x v="1"/>
    <d v="2026-02-08T14:13:00"/>
    <d v="2026-02-10T07:13:00"/>
    <x v="22"/>
    <x v="1"/>
    <s v="No"/>
    <n v="5"/>
    <s v="No"/>
    <n v="40.999999999883585"/>
    <s v="No"/>
    <x v="0"/>
    <n v="1.7083333333284827"/>
    <s v="Team4"/>
    <s v="Junior"/>
    <s v="Morning"/>
  </r>
  <r>
    <s v="T07004"/>
    <s v="C4484"/>
    <x v="4"/>
    <x v="1"/>
    <d v="2026-03-05T17:40:00"/>
    <d v="2026-03-08T07:40:00"/>
    <x v="12"/>
    <x v="0"/>
    <s v="No"/>
    <n v="4"/>
    <s v="Yes"/>
    <n v="62.000000000058208"/>
    <s v="Yes"/>
    <x v="1"/>
    <n v="2.5833333333357587"/>
    <s v="Team1"/>
    <s v="Junior"/>
    <s v="Morning"/>
  </r>
  <r>
    <s v="T07005"/>
    <s v="C0272"/>
    <x v="4"/>
    <x v="0"/>
    <d v="2026-01-21T07:17:00"/>
    <d v="2026-01-21T13:17:00"/>
    <x v="10"/>
    <x v="0"/>
    <s v="No"/>
    <n v="4"/>
    <s v="Yes"/>
    <n v="6"/>
    <s v="No"/>
    <x v="2"/>
    <n v="0.25"/>
    <s v="Team1"/>
    <s v="Senior"/>
    <s v="Night"/>
  </r>
  <r>
    <s v="T07006"/>
    <s v="C0262"/>
    <x v="2"/>
    <x v="0"/>
    <d v="2026-01-08T14:07:00"/>
    <d v="2026-01-08T17:07:00"/>
    <x v="13"/>
    <x v="1"/>
    <s v="No"/>
    <n v="5"/>
    <s v="No"/>
    <n v="3"/>
    <s v="No"/>
    <x v="2"/>
    <n v="0.125"/>
    <s v="Team5"/>
    <s v="Junior"/>
    <s v="Evening"/>
  </r>
  <r>
    <s v="T07007"/>
    <s v="C0839"/>
    <x v="3"/>
    <x v="1"/>
    <d v="2026-01-07T13:50:00"/>
    <d v="2026-01-08T05:50:00"/>
    <x v="5"/>
    <x v="0"/>
    <s v="No"/>
    <n v="4"/>
    <s v="Yes"/>
    <n v="15.999999999941792"/>
    <s v="No"/>
    <x v="2"/>
    <n v="0.66666666666424135"/>
    <s v="Team1"/>
    <s v="Senior"/>
    <s v="Evening"/>
  </r>
  <r>
    <s v="T07008"/>
    <s v="C2475"/>
    <x v="2"/>
    <x v="0"/>
    <d v="2026-01-01T18:35:00"/>
    <d v="2026-01-03T14:35:00"/>
    <x v="45"/>
    <x v="0"/>
    <s v="No"/>
    <n v="5"/>
    <s v="Yes"/>
    <n v="44.000000000058208"/>
    <s v="No"/>
    <x v="2"/>
    <n v="1.8333333333357587"/>
    <s v="Team4"/>
    <s v="Mid"/>
    <s v="Morning"/>
  </r>
  <r>
    <s v="T07009"/>
    <s v="C4685"/>
    <x v="3"/>
    <x v="1"/>
    <d v="2026-03-11T23:32:00"/>
    <d v="2026-03-12T16:32:00"/>
    <x v="4"/>
    <x v="0"/>
    <s v="No"/>
    <n v="4"/>
    <s v="Yes"/>
    <n v="16.999999999883585"/>
    <s v="No"/>
    <x v="1"/>
    <n v="0.70833333332848269"/>
    <s v="Team5"/>
    <s v="Senior"/>
    <s v="Evening"/>
  </r>
  <r>
    <s v="T07010"/>
    <s v="C4310"/>
    <x v="3"/>
    <x v="2"/>
    <d v="2026-01-20T12:07:00"/>
    <d v="2026-01-23T06:07:00"/>
    <x v="48"/>
    <x v="0"/>
    <s v="No"/>
    <n v="5"/>
    <s v="Yes"/>
    <n v="66"/>
    <s v="Yes"/>
    <x v="2"/>
    <n v="2.75"/>
    <s v="Team1"/>
    <s v="Mid"/>
    <s v="Morning"/>
  </r>
  <r>
    <s v="T07011"/>
    <s v="C1685"/>
    <x v="3"/>
    <x v="1"/>
    <d v="2026-03-15T07:49:00"/>
    <d v="2026-03-15T14:49:00"/>
    <x v="29"/>
    <x v="0"/>
    <s v="No"/>
    <n v="3"/>
    <s v="Yes"/>
    <n v="6.9999999999417923"/>
    <s v="No"/>
    <x v="1"/>
    <n v="0.29166666666424135"/>
    <s v="Team3"/>
    <s v="Mid"/>
    <s v="Evening"/>
  </r>
  <r>
    <s v="T07012"/>
    <s v="C0756"/>
    <x v="0"/>
    <x v="0"/>
    <d v="2026-01-12T13:36:00"/>
    <d v="2026-01-14T09:36:00"/>
    <x v="2"/>
    <x v="0"/>
    <s v="No"/>
    <n v="3"/>
    <s v="Yes"/>
    <n v="44.000000000058208"/>
    <s v="No"/>
    <x v="2"/>
    <n v="1.8333333333357587"/>
    <s v="Team3"/>
    <s v="Senior"/>
    <s v="Evening"/>
  </r>
  <r>
    <s v="T07013"/>
    <s v="C0307"/>
    <x v="4"/>
    <x v="1"/>
    <d v="2026-03-22T14:34:00"/>
    <d v="2026-03-25T06:34:00"/>
    <x v="13"/>
    <x v="0"/>
    <s v="No"/>
    <n v="5"/>
    <s v="Yes"/>
    <n v="63.999999999941792"/>
    <s v="Yes"/>
    <x v="1"/>
    <n v="2.6666666666642413"/>
    <s v="Team5"/>
    <s v="Junior"/>
    <s v="Evening"/>
  </r>
  <r>
    <s v="T07014"/>
    <s v="C3135"/>
    <x v="2"/>
    <x v="2"/>
    <d v="2026-03-12T16:00:00"/>
    <d v="2026-03-13T00:00:00"/>
    <x v="27"/>
    <x v="0"/>
    <s v="No"/>
    <n v="5"/>
    <s v="Yes"/>
    <n v="8.0000000000582077"/>
    <s v="No"/>
    <x v="1"/>
    <n v="0.33333333333575865"/>
    <s v="Team1"/>
    <s v="Junior"/>
    <s v="Morning"/>
  </r>
  <r>
    <s v="T07015"/>
    <s v="C2332"/>
    <x v="2"/>
    <x v="2"/>
    <d v="2026-01-17T00:35:00"/>
    <d v="2026-01-20T18:35:00"/>
    <x v="6"/>
    <x v="0"/>
    <s v="No"/>
    <n v="4"/>
    <s v="Yes"/>
    <n v="90"/>
    <s v="Yes"/>
    <x v="2"/>
    <n v="3.75"/>
    <s v="Team3"/>
    <s v="Mid"/>
    <s v="Night"/>
  </r>
  <r>
    <s v="T07016"/>
    <s v="C4683"/>
    <x v="0"/>
    <x v="2"/>
    <d v="2026-03-09T06:37:00"/>
    <d v="2026-03-10T14:37:00"/>
    <x v="1"/>
    <x v="0"/>
    <s v="No"/>
    <n v="4"/>
    <s v="Yes"/>
    <n v="32.000000000058208"/>
    <s v="No"/>
    <x v="1"/>
    <n v="1.3333333333357587"/>
    <s v="Team4"/>
    <s v="Senior"/>
    <s v="Evening"/>
  </r>
  <r>
    <s v="T07017"/>
    <s v="C2441"/>
    <x v="4"/>
    <x v="2"/>
    <d v="2026-02-17T13:21:00"/>
    <d v="2026-02-20T04:21:00"/>
    <x v="29"/>
    <x v="0"/>
    <s v="No"/>
    <n v="3"/>
    <s v="Yes"/>
    <n v="63"/>
    <s v="Yes"/>
    <x v="0"/>
    <n v="2.625"/>
    <s v="Team3"/>
    <s v="Mid"/>
    <s v="Evening"/>
  </r>
  <r>
    <s v="T07018"/>
    <s v="C1059"/>
    <x v="4"/>
    <x v="2"/>
    <d v="2026-03-01T02:37:00"/>
    <d v="2026-03-01T09:37:00"/>
    <x v="29"/>
    <x v="0"/>
    <s v="No"/>
    <n v="4"/>
    <s v="Yes"/>
    <n v="6.9999999999417923"/>
    <s v="No"/>
    <x v="1"/>
    <n v="0.29166666666424135"/>
    <s v="Team3"/>
    <s v="Mid"/>
    <s v="Evening"/>
  </r>
  <r>
    <s v="T07019"/>
    <s v="C3908"/>
    <x v="3"/>
    <x v="1"/>
    <d v="2026-01-10T16:10:00"/>
    <d v="2026-01-11T07:10:00"/>
    <x v="40"/>
    <x v="0"/>
    <s v="No"/>
    <n v="3"/>
    <s v="Yes"/>
    <n v="15"/>
    <s v="No"/>
    <x v="2"/>
    <n v="0.625"/>
    <s v="Team4"/>
    <s v="Senior"/>
    <s v="Morning"/>
  </r>
  <r>
    <s v="T07020"/>
    <s v="C0429"/>
    <x v="4"/>
    <x v="0"/>
    <d v="2026-02-20T20:47:00"/>
    <d v="2026-02-22T03:47:00"/>
    <x v="21"/>
    <x v="1"/>
    <s v="Yes"/>
    <n v="4"/>
    <s v="No"/>
    <n v="30.999999999941792"/>
    <s v="No"/>
    <x v="0"/>
    <n v="1.2916666666642413"/>
    <s v="Team4"/>
    <s v="Senior"/>
    <s v="Night"/>
  </r>
  <r>
    <s v="T07021"/>
    <s v="C4364"/>
    <x v="1"/>
    <x v="0"/>
    <d v="2026-01-27T14:49:00"/>
    <d v="2026-01-29T10:49:00"/>
    <x v="30"/>
    <x v="0"/>
    <s v="No"/>
    <n v="4"/>
    <s v="Yes"/>
    <n v="44.000000000058208"/>
    <s v="No"/>
    <x v="2"/>
    <n v="1.8333333333357587"/>
    <s v="Team4"/>
    <s v="Mid"/>
    <s v="Night"/>
  </r>
  <r>
    <s v="T07022"/>
    <s v="C3302"/>
    <x v="0"/>
    <x v="1"/>
    <d v="2026-01-26T14:30:00"/>
    <d v="2026-01-29T03:30:00"/>
    <x v="43"/>
    <x v="0"/>
    <s v="No"/>
    <n v="3"/>
    <s v="Yes"/>
    <n v="61.000000000116415"/>
    <s v="Yes"/>
    <x v="2"/>
    <n v="2.5416666666715173"/>
    <s v="Team1"/>
    <s v="Mid"/>
    <s v="Morning"/>
  </r>
  <r>
    <s v="T07023"/>
    <s v="C2139"/>
    <x v="3"/>
    <x v="2"/>
    <d v="2026-02-17T19:50:00"/>
    <d v="2026-02-20T11:50:00"/>
    <x v="42"/>
    <x v="0"/>
    <s v="No"/>
    <n v="5"/>
    <s v="Yes"/>
    <n v="63.999999999941792"/>
    <s v="Yes"/>
    <x v="0"/>
    <n v="2.6666666666642413"/>
    <s v="Team1"/>
    <s v="Senior"/>
    <s v="Evening"/>
  </r>
  <r>
    <s v="T07024"/>
    <s v="C0296"/>
    <x v="0"/>
    <x v="2"/>
    <d v="2026-02-13T20:22:00"/>
    <d v="2026-02-15T01:22:00"/>
    <x v="39"/>
    <x v="1"/>
    <s v="Yes"/>
    <n v="3"/>
    <s v="No"/>
    <n v="28.999999999883585"/>
    <s v="No"/>
    <x v="0"/>
    <n v="1.2083333333284827"/>
    <s v="Team5"/>
    <s v="Junior"/>
    <s v="Evening"/>
  </r>
  <r>
    <s v="T07025"/>
    <s v="C1101"/>
    <x v="3"/>
    <x v="0"/>
    <d v="2026-01-15T19:30:00"/>
    <d v="2026-01-17T08:30:00"/>
    <x v="33"/>
    <x v="2"/>
    <s v="No"/>
    <n v="4"/>
    <s v="No"/>
    <n v="36.999999999941792"/>
    <s v="No"/>
    <x v="2"/>
    <n v="1.5416666666642413"/>
    <s v="Team5"/>
    <s v="Junior"/>
    <s v="Night"/>
  </r>
  <r>
    <s v="T07026"/>
    <s v="C1992"/>
    <x v="0"/>
    <x v="0"/>
    <d v="2026-03-07T03:09:00"/>
    <d v="2026-03-08T12:09:00"/>
    <x v="13"/>
    <x v="0"/>
    <s v="No"/>
    <n v="3"/>
    <s v="Yes"/>
    <n v="33"/>
    <s v="No"/>
    <x v="1"/>
    <n v="1.375"/>
    <s v="Team5"/>
    <s v="Junior"/>
    <s v="Evening"/>
  </r>
  <r>
    <s v="T07027"/>
    <s v="C1260"/>
    <x v="3"/>
    <x v="0"/>
    <d v="2026-02-13T09:18:00"/>
    <d v="2026-02-14T06:18:00"/>
    <x v="48"/>
    <x v="0"/>
    <s v="No"/>
    <n v="3"/>
    <s v="Yes"/>
    <n v="21"/>
    <s v="No"/>
    <x v="0"/>
    <n v="0.875"/>
    <s v="Team1"/>
    <s v="Mid"/>
    <s v="Morning"/>
  </r>
  <r>
    <s v="T07028"/>
    <s v="C0190"/>
    <x v="4"/>
    <x v="0"/>
    <d v="2026-01-05T14:07:00"/>
    <d v="2026-01-06T10:07:00"/>
    <x v="44"/>
    <x v="0"/>
    <s v="No"/>
    <n v="4"/>
    <s v="Yes"/>
    <n v="20.000000000058208"/>
    <s v="No"/>
    <x v="2"/>
    <n v="0.83333333333575865"/>
    <s v="Team3"/>
    <s v="Senior"/>
    <s v="Evening"/>
  </r>
  <r>
    <s v="T07029"/>
    <s v="C3040"/>
    <x v="2"/>
    <x v="0"/>
    <d v="2026-03-06T19:26:00"/>
    <d v="2026-03-08T15:26:00"/>
    <x v="37"/>
    <x v="0"/>
    <s v="No"/>
    <n v="3"/>
    <s v="Yes"/>
    <n v="44.000000000058208"/>
    <s v="No"/>
    <x v="1"/>
    <n v="1.8333333333357587"/>
    <s v="Team5"/>
    <s v="Junior"/>
    <s v="Evening"/>
  </r>
  <r>
    <s v="T07030"/>
    <s v="C4090"/>
    <x v="0"/>
    <x v="1"/>
    <d v="2026-02-02T20:40:00"/>
    <d v="2026-02-03T01:40:00"/>
    <x v="34"/>
    <x v="0"/>
    <s v="No"/>
    <n v="3"/>
    <s v="Yes"/>
    <n v="5.0000000000582077"/>
    <s v="No"/>
    <x v="0"/>
    <n v="0.20833333333575865"/>
    <s v="Team3"/>
    <s v="Senior"/>
    <s v="Night"/>
  </r>
  <r>
    <s v="T07031"/>
    <s v="C1547"/>
    <x v="4"/>
    <x v="2"/>
    <d v="2026-02-23T15:55:00"/>
    <d v="2026-02-26T21:55:00"/>
    <x v="40"/>
    <x v="0"/>
    <s v="No"/>
    <n v="5"/>
    <s v="Yes"/>
    <n v="78"/>
    <s v="Yes"/>
    <x v="0"/>
    <n v="3.25"/>
    <s v="Team4"/>
    <s v="Senior"/>
    <s v="Morning"/>
  </r>
  <r>
    <s v="T07032"/>
    <s v="C2293"/>
    <x v="3"/>
    <x v="2"/>
    <d v="2026-01-27T10:31:00"/>
    <d v="2026-01-28T10:31:00"/>
    <x v="2"/>
    <x v="0"/>
    <s v="No"/>
    <n v="4"/>
    <s v="Yes"/>
    <n v="24"/>
    <s v="No"/>
    <x v="2"/>
    <n v="1"/>
    <s v="Team3"/>
    <s v="Senior"/>
    <s v="Evening"/>
  </r>
  <r>
    <s v="T07033"/>
    <s v="C0602"/>
    <x v="1"/>
    <x v="0"/>
    <d v="2026-01-14T15:36:00"/>
    <d v="2026-01-15T04:36:00"/>
    <x v="16"/>
    <x v="0"/>
    <s v="Yes"/>
    <n v="3"/>
    <s v="Yes"/>
    <n v="12.999999999941792"/>
    <s v="No"/>
    <x v="2"/>
    <n v="0.54166666666424135"/>
    <s v="Team3"/>
    <s v="Junior"/>
    <s v="Evening"/>
  </r>
  <r>
    <s v="T07034"/>
    <s v="C3366"/>
    <x v="1"/>
    <x v="0"/>
    <d v="2026-01-25T11:12:00"/>
    <d v="2026-01-25T14:12:00"/>
    <x v="23"/>
    <x v="1"/>
    <s v="No"/>
    <n v="5"/>
    <s v="No"/>
    <n v="3"/>
    <s v="No"/>
    <x v="2"/>
    <n v="0.125"/>
    <s v="Team1"/>
    <s v="Junior"/>
    <s v="Morning"/>
  </r>
  <r>
    <s v="T07035"/>
    <s v="C4361"/>
    <x v="4"/>
    <x v="1"/>
    <d v="2026-02-11T21:10:00"/>
    <d v="2026-02-14T08:10:00"/>
    <x v="3"/>
    <x v="0"/>
    <s v="No"/>
    <n v="4"/>
    <s v="Yes"/>
    <n v="59.000000000058208"/>
    <s v="Yes"/>
    <x v="0"/>
    <n v="2.4583333333357587"/>
    <s v="Team5"/>
    <s v="Senior"/>
    <s v="Morning"/>
  </r>
  <r>
    <s v="T07036"/>
    <s v="C1148"/>
    <x v="2"/>
    <x v="2"/>
    <d v="2026-01-15T11:19:00"/>
    <d v="2026-01-16T19:19:00"/>
    <x v="28"/>
    <x v="0"/>
    <s v="No"/>
    <n v="4"/>
    <s v="Yes"/>
    <n v="31.999999999883585"/>
    <s v="No"/>
    <x v="2"/>
    <n v="1.3333333333284827"/>
    <s v="Team3"/>
    <s v="Mid"/>
    <s v="Night"/>
  </r>
  <r>
    <s v="T07037"/>
    <s v="C3317"/>
    <x v="3"/>
    <x v="0"/>
    <d v="2026-03-16T15:52:00"/>
    <d v="2026-03-17T15:52:00"/>
    <x v="18"/>
    <x v="0"/>
    <s v="No"/>
    <n v="2"/>
    <s v="Yes"/>
    <n v="24"/>
    <s v="No"/>
    <x v="1"/>
    <n v="1"/>
    <s v="Team1"/>
    <s v="Mid"/>
    <s v="Morning"/>
  </r>
  <r>
    <s v="T07038"/>
    <s v="C2420"/>
    <x v="0"/>
    <x v="1"/>
    <d v="2026-02-26T10:42:00"/>
    <d v="2026-02-26T14:42:00"/>
    <x v="40"/>
    <x v="0"/>
    <s v="No"/>
    <n v="5"/>
    <s v="Yes"/>
    <n v="4.0000000001164153"/>
    <s v="No"/>
    <x v="0"/>
    <n v="0.16666666667151731"/>
    <s v="Team4"/>
    <s v="Senior"/>
    <s v="Morning"/>
  </r>
  <r>
    <s v="T07039"/>
    <s v="C4090"/>
    <x v="0"/>
    <x v="1"/>
    <d v="2026-02-13T20:45:00"/>
    <d v="2026-02-14T21:45:00"/>
    <x v="42"/>
    <x v="0"/>
    <s v="No"/>
    <n v="3"/>
    <s v="Yes"/>
    <n v="24.999999999941792"/>
    <s v="No"/>
    <x v="0"/>
    <n v="1.0416666666642413"/>
    <s v="Team1"/>
    <s v="Senior"/>
    <s v="Evening"/>
  </r>
  <r>
    <s v="T07040"/>
    <s v="C1389"/>
    <x v="1"/>
    <x v="0"/>
    <d v="2026-03-25T23:42:00"/>
    <d v="2026-03-26T08:42:00"/>
    <x v="40"/>
    <x v="0"/>
    <s v="No"/>
    <n v="4"/>
    <s v="Yes"/>
    <n v="9"/>
    <s v="No"/>
    <x v="1"/>
    <n v="0.375"/>
    <s v="Team4"/>
    <s v="Senior"/>
    <s v="Morning"/>
  </r>
  <r>
    <s v="T07041"/>
    <s v="C0640"/>
    <x v="2"/>
    <x v="2"/>
    <d v="2026-03-21T15:54:00"/>
    <d v="2026-03-24T00:54:00"/>
    <x v="4"/>
    <x v="0"/>
    <s v="No"/>
    <n v="3"/>
    <s v="Yes"/>
    <n v="57"/>
    <s v="Yes"/>
    <x v="1"/>
    <n v="2.375"/>
    <s v="Team5"/>
    <s v="Senior"/>
    <s v="Evening"/>
  </r>
  <r>
    <s v="T07042"/>
    <s v="C1265"/>
    <x v="4"/>
    <x v="0"/>
    <d v="2026-03-05T01:56:00"/>
    <d v="2026-03-05T16:56:00"/>
    <x v="32"/>
    <x v="0"/>
    <s v="No"/>
    <n v="4"/>
    <s v="Yes"/>
    <n v="15"/>
    <s v="No"/>
    <x v="1"/>
    <n v="0.625"/>
    <s v="Team3"/>
    <s v="Mid"/>
    <s v="Evening"/>
  </r>
  <r>
    <s v="T07043"/>
    <s v="C2441"/>
    <x v="1"/>
    <x v="2"/>
    <d v="2026-01-07T23:03:00"/>
    <d v="2026-01-11T01:03:00"/>
    <x v="26"/>
    <x v="0"/>
    <s v="Yes"/>
    <n v="4"/>
    <s v="Yes"/>
    <n v="73.999999999883585"/>
    <s v="Yes"/>
    <x v="2"/>
    <n v="3.0833333333284827"/>
    <s v="Team5"/>
    <s v="Senior"/>
    <s v="Night"/>
  </r>
  <r>
    <s v="T07044"/>
    <s v="C4862"/>
    <x v="2"/>
    <x v="2"/>
    <d v="2026-01-08T13:08:00"/>
    <d v="2026-01-11T17:08:00"/>
    <x v="22"/>
    <x v="0"/>
    <s v="No"/>
    <n v="5"/>
    <s v="Yes"/>
    <n v="75.999999999941792"/>
    <s v="Yes"/>
    <x v="2"/>
    <n v="3.1666666666642413"/>
    <s v="Team4"/>
    <s v="Junior"/>
    <s v="Morning"/>
  </r>
  <r>
    <s v="T07045"/>
    <s v="C0265"/>
    <x v="1"/>
    <x v="0"/>
    <d v="2026-01-08T03:55:00"/>
    <d v="2026-01-08T09:55:00"/>
    <x v="4"/>
    <x v="0"/>
    <s v="No"/>
    <n v="5"/>
    <s v="Yes"/>
    <n v="6"/>
    <s v="No"/>
    <x v="2"/>
    <n v="0.25"/>
    <s v="Team5"/>
    <s v="Senior"/>
    <s v="Evening"/>
  </r>
  <r>
    <s v="T07046"/>
    <s v="C3241"/>
    <x v="0"/>
    <x v="0"/>
    <d v="2026-03-21T07:57:00"/>
    <d v="2026-03-21T13:57:00"/>
    <x v="6"/>
    <x v="2"/>
    <s v="No"/>
    <n v="5"/>
    <s v="No"/>
    <n v="6"/>
    <s v="No"/>
    <x v="1"/>
    <n v="0.25"/>
    <s v="Team3"/>
    <s v="Mid"/>
    <s v="Night"/>
  </r>
  <r>
    <s v="T07047"/>
    <s v="C3777"/>
    <x v="0"/>
    <x v="1"/>
    <d v="2026-02-05T20:58:00"/>
    <d v="2026-02-06T17:58:00"/>
    <x v="49"/>
    <x v="0"/>
    <s v="No"/>
    <n v="4"/>
    <s v="Yes"/>
    <n v="21"/>
    <s v="No"/>
    <x v="0"/>
    <n v="0.875"/>
    <s v="Team5"/>
    <s v="Mid"/>
    <s v="Evening"/>
  </r>
  <r>
    <s v="T07048"/>
    <s v="C1718"/>
    <x v="4"/>
    <x v="0"/>
    <d v="2026-02-04T07:27:00"/>
    <d v="2026-02-04T14:27:00"/>
    <x v="1"/>
    <x v="0"/>
    <s v="No"/>
    <n v="4"/>
    <s v="Yes"/>
    <n v="6.9999999999417923"/>
    <s v="No"/>
    <x v="0"/>
    <n v="0.29166666666424135"/>
    <s v="Team4"/>
    <s v="Senior"/>
    <s v="Evening"/>
  </r>
  <r>
    <s v="T07049"/>
    <s v="C0107"/>
    <x v="0"/>
    <x v="1"/>
    <d v="2026-03-11T10:19:00"/>
    <d v="2026-03-14T08:19:00"/>
    <x v="20"/>
    <x v="0"/>
    <s v="No"/>
    <n v="5"/>
    <s v="Yes"/>
    <n v="70.000000000116415"/>
    <s v="Yes"/>
    <x v="1"/>
    <n v="2.9166666666715173"/>
    <s v="Team4"/>
    <s v="Junior"/>
    <s v="Evening"/>
  </r>
  <r>
    <s v="T07050"/>
    <s v="C1317"/>
    <x v="0"/>
    <x v="1"/>
    <d v="2026-03-24T23:47:00"/>
    <d v="2026-03-25T17:47:00"/>
    <x v="38"/>
    <x v="0"/>
    <s v="No"/>
    <n v="3"/>
    <s v="Yes"/>
    <n v="18"/>
    <s v="No"/>
    <x v="1"/>
    <n v="0.75"/>
    <s v="Team5"/>
    <s v="Senior"/>
    <s v="Evening"/>
  </r>
  <r>
    <s v="T07051"/>
    <s v="C2096"/>
    <x v="1"/>
    <x v="0"/>
    <d v="2026-02-28T07:53:00"/>
    <d v="2026-03-02T01:53:00"/>
    <x v="40"/>
    <x v="0"/>
    <s v="No"/>
    <n v="3"/>
    <s v="Yes"/>
    <n v="42"/>
    <s v="No"/>
    <x v="0"/>
    <n v="1.75"/>
    <s v="Team4"/>
    <s v="Senior"/>
    <s v="Morning"/>
  </r>
  <r>
    <s v="T07052"/>
    <s v="C4250"/>
    <x v="1"/>
    <x v="0"/>
    <d v="2026-02-26T15:39:00"/>
    <d v="2026-02-27T18:39:00"/>
    <x v="18"/>
    <x v="1"/>
    <s v="No"/>
    <n v="5"/>
    <s v="No"/>
    <n v="27"/>
    <s v="No"/>
    <x v="0"/>
    <n v="1.125"/>
    <s v="Team1"/>
    <s v="Mid"/>
    <s v="Morning"/>
  </r>
  <r>
    <s v="T07053"/>
    <s v="C3300"/>
    <x v="3"/>
    <x v="2"/>
    <d v="2026-02-03T03:26:00"/>
    <d v="2026-02-03T11:26:00"/>
    <x v="17"/>
    <x v="2"/>
    <s v="No"/>
    <n v="5"/>
    <s v="No"/>
    <n v="8.0000000000582077"/>
    <s v="No"/>
    <x v="0"/>
    <n v="0.33333333333575865"/>
    <s v="Team2"/>
    <s v="Junior"/>
    <s v="Night"/>
  </r>
  <r>
    <s v="T07054"/>
    <s v="C1469"/>
    <x v="2"/>
    <x v="2"/>
    <d v="2026-02-11T02:55:00"/>
    <d v="2026-02-13T02:55:00"/>
    <x v="20"/>
    <x v="1"/>
    <s v="No"/>
    <n v="5"/>
    <s v="No"/>
    <n v="48"/>
    <s v="No"/>
    <x v="0"/>
    <n v="2"/>
    <s v="Team4"/>
    <s v="Junior"/>
    <s v="Evening"/>
  </r>
  <r>
    <s v="T07055"/>
    <s v="C2951"/>
    <x v="3"/>
    <x v="0"/>
    <d v="2026-02-27T03:34:00"/>
    <d v="2026-02-28T20:34:00"/>
    <x v="37"/>
    <x v="2"/>
    <s v="No"/>
    <n v="3"/>
    <s v="No"/>
    <n v="41.000000000058208"/>
    <s v="No"/>
    <x v="0"/>
    <n v="1.7083333333357587"/>
    <s v="Team5"/>
    <s v="Junior"/>
    <s v="Evening"/>
  </r>
  <r>
    <s v="T07056"/>
    <s v="C4525"/>
    <x v="3"/>
    <x v="0"/>
    <d v="2026-03-15T07:01:00"/>
    <d v="2026-03-16T07:01:00"/>
    <x v="30"/>
    <x v="0"/>
    <s v="Yes"/>
    <n v="2"/>
    <s v="Yes"/>
    <n v="24"/>
    <s v="No"/>
    <x v="1"/>
    <n v="1"/>
    <s v="Team4"/>
    <s v="Mid"/>
    <s v="Night"/>
  </r>
  <r>
    <s v="T07057"/>
    <s v="C1040"/>
    <x v="3"/>
    <x v="0"/>
    <d v="2026-03-30T12:14:00"/>
    <d v="2026-03-31T17:14:00"/>
    <x v="47"/>
    <x v="0"/>
    <s v="Yes"/>
    <n v="3"/>
    <s v="Yes"/>
    <n v="28.999999999883585"/>
    <s v="No"/>
    <x v="1"/>
    <n v="1.2083333333284827"/>
    <s v="Team4"/>
    <s v="Senior"/>
    <s v="Night"/>
  </r>
  <r>
    <s v="T07058"/>
    <s v="C4306"/>
    <x v="0"/>
    <x v="2"/>
    <d v="2026-01-12T14:21:00"/>
    <d v="2026-01-16T04:21:00"/>
    <x v="18"/>
    <x v="0"/>
    <s v="No"/>
    <n v="4"/>
    <s v="Yes"/>
    <n v="86.000000000058208"/>
    <s v="Yes"/>
    <x v="2"/>
    <n v="3.5833333333357587"/>
    <s v="Team1"/>
    <s v="Mid"/>
    <s v="Morning"/>
  </r>
  <r>
    <s v="T07059"/>
    <s v="C3691"/>
    <x v="1"/>
    <x v="2"/>
    <d v="2026-02-15T16:55:00"/>
    <d v="2026-02-16T19:55:00"/>
    <x v="44"/>
    <x v="0"/>
    <s v="No"/>
    <n v="4"/>
    <s v="Yes"/>
    <n v="27"/>
    <s v="No"/>
    <x v="0"/>
    <n v="1.125"/>
    <s v="Team3"/>
    <s v="Senior"/>
    <s v="Evening"/>
  </r>
  <r>
    <s v="T07060"/>
    <s v="C3428"/>
    <x v="3"/>
    <x v="1"/>
    <d v="2026-01-19T08:34:00"/>
    <d v="2026-01-20T08:34:00"/>
    <x v="22"/>
    <x v="0"/>
    <s v="No"/>
    <n v="4"/>
    <s v="Yes"/>
    <n v="24"/>
    <s v="No"/>
    <x v="2"/>
    <n v="1"/>
    <s v="Team4"/>
    <s v="Junior"/>
    <s v="Morning"/>
  </r>
  <r>
    <s v="T07061"/>
    <s v="C0256"/>
    <x v="3"/>
    <x v="1"/>
    <d v="2026-02-25T20:19:00"/>
    <d v="2026-02-26T19:19:00"/>
    <x v="8"/>
    <x v="0"/>
    <s v="Yes"/>
    <n v="2"/>
    <s v="Yes"/>
    <n v="22.999999999883585"/>
    <s v="No"/>
    <x v="0"/>
    <n v="0.95833333332848269"/>
    <s v="Team5"/>
    <s v="Senior"/>
    <s v="Morning"/>
  </r>
  <r>
    <s v="T07062"/>
    <s v="C0718"/>
    <x v="2"/>
    <x v="0"/>
    <d v="2026-01-11T13:29:00"/>
    <d v="2026-01-12T10:29:00"/>
    <x v="49"/>
    <x v="0"/>
    <s v="No"/>
    <n v="3"/>
    <s v="Yes"/>
    <n v="21"/>
    <s v="No"/>
    <x v="2"/>
    <n v="0.875"/>
    <s v="Team5"/>
    <s v="Mid"/>
    <s v="Evening"/>
  </r>
  <r>
    <s v="T07063"/>
    <s v="C3051"/>
    <x v="0"/>
    <x v="1"/>
    <d v="2026-03-29T15:51:00"/>
    <d v="2026-03-31T16:51:00"/>
    <x v="24"/>
    <x v="0"/>
    <s v="Yes"/>
    <n v="3"/>
    <s v="Yes"/>
    <n v="48.999999999941792"/>
    <s v="Yes"/>
    <x v="1"/>
    <n v="2.0416666666642413"/>
    <s v="Team4"/>
    <s v="Mid"/>
    <s v="Night"/>
  </r>
  <r>
    <s v="T07064"/>
    <s v="C3947"/>
    <x v="4"/>
    <x v="0"/>
    <d v="2026-02-13T02:42:00"/>
    <d v="2026-02-13T11:42:00"/>
    <x v="27"/>
    <x v="0"/>
    <s v="Yes"/>
    <n v="4"/>
    <s v="Yes"/>
    <n v="9"/>
    <s v="No"/>
    <x v="0"/>
    <n v="0.375"/>
    <s v="Team1"/>
    <s v="Junior"/>
    <s v="Morning"/>
  </r>
  <r>
    <s v="T07065"/>
    <s v="C4343"/>
    <x v="2"/>
    <x v="1"/>
    <d v="2026-01-23T13:22:00"/>
    <d v="2026-01-26T08:22:00"/>
    <x v="33"/>
    <x v="0"/>
    <s v="No"/>
    <n v="4"/>
    <s v="Yes"/>
    <n v="67.000000000116415"/>
    <s v="Yes"/>
    <x v="2"/>
    <n v="2.7916666666715173"/>
    <s v="Team5"/>
    <s v="Junior"/>
    <s v="Night"/>
  </r>
  <r>
    <s v="T07066"/>
    <s v="C3068"/>
    <x v="0"/>
    <x v="1"/>
    <d v="2026-01-25T01:51:00"/>
    <d v="2026-01-26T18:51:00"/>
    <x v="20"/>
    <x v="0"/>
    <s v="No"/>
    <n v="4"/>
    <s v="Yes"/>
    <n v="41.000000000058208"/>
    <s v="No"/>
    <x v="2"/>
    <n v="1.7083333333357587"/>
    <s v="Team4"/>
    <s v="Junior"/>
    <s v="Evening"/>
  </r>
  <r>
    <s v="T07067"/>
    <s v="C1400"/>
    <x v="0"/>
    <x v="0"/>
    <d v="2026-03-07T01:26:00"/>
    <d v="2026-03-08T18:26:00"/>
    <x v="6"/>
    <x v="0"/>
    <s v="No"/>
    <n v="5"/>
    <s v="Yes"/>
    <n v="41.000000000058208"/>
    <s v="No"/>
    <x v="1"/>
    <n v="1.7083333333357587"/>
    <s v="Team3"/>
    <s v="Mid"/>
    <s v="Night"/>
  </r>
  <r>
    <s v="T07068"/>
    <s v="C2365"/>
    <x v="3"/>
    <x v="0"/>
    <d v="2026-03-08T06:46:00"/>
    <d v="2026-03-08T11:46:00"/>
    <x v="25"/>
    <x v="0"/>
    <s v="No"/>
    <n v="3"/>
    <s v="Yes"/>
    <n v="4.9999999998835847"/>
    <s v="No"/>
    <x v="1"/>
    <n v="0.20833333332848269"/>
    <s v="Team4"/>
    <s v="Junior"/>
    <s v="Night"/>
  </r>
  <r>
    <s v="T07069"/>
    <s v="C3661"/>
    <x v="3"/>
    <x v="1"/>
    <d v="2026-03-06T07:57:00"/>
    <d v="2026-03-09T00:57:00"/>
    <x v="11"/>
    <x v="0"/>
    <s v="No"/>
    <n v="4"/>
    <s v="Yes"/>
    <n v="64.999999999883585"/>
    <s v="Yes"/>
    <x v="1"/>
    <n v="2.7083333333284827"/>
    <s v="Team3"/>
    <s v="Senior"/>
    <s v="Night"/>
  </r>
  <r>
    <s v="T07070"/>
    <s v="C3435"/>
    <x v="4"/>
    <x v="1"/>
    <d v="2026-02-22T10:58:00"/>
    <d v="2026-02-23T21:58:00"/>
    <x v="36"/>
    <x v="0"/>
    <s v="No"/>
    <n v="4"/>
    <s v="Yes"/>
    <n v="35.000000000058208"/>
    <s v="No"/>
    <x v="0"/>
    <n v="1.4583333333357587"/>
    <s v="Team1"/>
    <s v="Junior"/>
    <s v="Morning"/>
  </r>
  <r>
    <s v="T07071"/>
    <s v="C0631"/>
    <x v="2"/>
    <x v="0"/>
    <d v="2026-02-24T05:12:00"/>
    <d v="2026-02-25T12:12:00"/>
    <x v="21"/>
    <x v="0"/>
    <s v="No"/>
    <n v="3"/>
    <s v="Yes"/>
    <n v="30.999999999941792"/>
    <s v="No"/>
    <x v="0"/>
    <n v="1.2916666666642413"/>
    <s v="Team4"/>
    <s v="Senior"/>
    <s v="Night"/>
  </r>
  <r>
    <s v="T07072"/>
    <s v="C4300"/>
    <x v="2"/>
    <x v="1"/>
    <d v="2026-02-24T23:27:00"/>
    <d v="2026-02-25T19:27:00"/>
    <x v="21"/>
    <x v="0"/>
    <s v="No"/>
    <n v="5"/>
    <s v="Yes"/>
    <n v="20.000000000058208"/>
    <s v="No"/>
    <x v="0"/>
    <n v="0.83333333333575865"/>
    <s v="Team4"/>
    <s v="Senior"/>
    <s v="Night"/>
  </r>
  <r>
    <s v="T07073"/>
    <s v="C2631"/>
    <x v="0"/>
    <x v="0"/>
    <d v="2026-03-10T12:15:00"/>
    <d v="2026-03-12T07:15:00"/>
    <x v="27"/>
    <x v="0"/>
    <s v="No"/>
    <n v="5"/>
    <s v="Yes"/>
    <n v="43.000000000116415"/>
    <s v="No"/>
    <x v="1"/>
    <n v="1.7916666666715173"/>
    <s v="Team1"/>
    <s v="Junior"/>
    <s v="Morning"/>
  </r>
  <r>
    <s v="T07074"/>
    <s v="C0330"/>
    <x v="1"/>
    <x v="2"/>
    <d v="2026-01-19T22:49:00"/>
    <d v="2026-01-21T22:49:00"/>
    <x v="24"/>
    <x v="0"/>
    <s v="No"/>
    <n v="5"/>
    <s v="Yes"/>
    <n v="48"/>
    <s v="No"/>
    <x v="2"/>
    <n v="2"/>
    <s v="Team4"/>
    <s v="Mid"/>
    <s v="Night"/>
  </r>
  <r>
    <s v="T07075"/>
    <s v="C3858"/>
    <x v="3"/>
    <x v="1"/>
    <d v="2026-01-11T02:35:00"/>
    <d v="2026-01-12T01:35:00"/>
    <x v="33"/>
    <x v="0"/>
    <s v="No"/>
    <n v="4"/>
    <s v="Yes"/>
    <n v="22.999999999883585"/>
    <s v="No"/>
    <x v="2"/>
    <n v="0.95833333332848269"/>
    <s v="Team5"/>
    <s v="Junior"/>
    <s v="Night"/>
  </r>
  <r>
    <s v="T07076"/>
    <s v="C1145"/>
    <x v="0"/>
    <x v="1"/>
    <d v="2026-01-21T18:05:00"/>
    <d v="2026-01-22T17:05:00"/>
    <x v="5"/>
    <x v="0"/>
    <s v="No"/>
    <n v="5"/>
    <s v="Yes"/>
    <n v="23.000000000058208"/>
    <s v="No"/>
    <x v="2"/>
    <n v="0.95833333333575865"/>
    <s v="Team1"/>
    <s v="Senior"/>
    <s v="Evening"/>
  </r>
  <r>
    <s v="T07077"/>
    <s v="C3479"/>
    <x v="1"/>
    <x v="1"/>
    <d v="2026-01-18T19:02:00"/>
    <d v="2026-01-19T16:02:00"/>
    <x v="26"/>
    <x v="0"/>
    <s v="No"/>
    <n v="3"/>
    <s v="Yes"/>
    <n v="21"/>
    <s v="No"/>
    <x v="2"/>
    <n v="0.875"/>
    <s v="Team5"/>
    <s v="Senior"/>
    <s v="Night"/>
  </r>
  <r>
    <s v="T07078"/>
    <s v="C2722"/>
    <x v="2"/>
    <x v="0"/>
    <d v="2026-02-07T23:12:00"/>
    <d v="2026-02-08T07:12:00"/>
    <x v="9"/>
    <x v="0"/>
    <s v="Yes"/>
    <n v="4"/>
    <s v="Yes"/>
    <n v="8.0000000000582077"/>
    <s v="No"/>
    <x v="0"/>
    <n v="0.33333333333575865"/>
    <s v="Team1"/>
    <s v="Junior"/>
    <s v="Night"/>
  </r>
  <r>
    <s v="T07079"/>
    <s v="C1413"/>
    <x v="1"/>
    <x v="0"/>
    <d v="2026-01-05T12:57:00"/>
    <d v="2026-01-06T11:57:00"/>
    <x v="7"/>
    <x v="0"/>
    <s v="Yes"/>
    <n v="3"/>
    <s v="Yes"/>
    <n v="23.000000000058208"/>
    <s v="No"/>
    <x v="2"/>
    <n v="0.95833333333575865"/>
    <s v="Team2"/>
    <s v="Junior"/>
    <s v="Night"/>
  </r>
  <r>
    <s v="T07080"/>
    <s v="C1876"/>
    <x v="2"/>
    <x v="2"/>
    <d v="2026-01-13T14:22:00"/>
    <d v="2026-01-16T07:22:00"/>
    <x v="40"/>
    <x v="0"/>
    <s v="No"/>
    <n v="5"/>
    <s v="Yes"/>
    <n v="64.999999999883585"/>
    <s v="Yes"/>
    <x v="2"/>
    <n v="2.7083333333284827"/>
    <s v="Team4"/>
    <s v="Senior"/>
    <s v="Morning"/>
  </r>
  <r>
    <s v="T07081"/>
    <s v="C1140"/>
    <x v="0"/>
    <x v="2"/>
    <d v="2026-02-09T12:36:00"/>
    <d v="2026-02-10T11:36:00"/>
    <x v="14"/>
    <x v="2"/>
    <s v="No"/>
    <n v="4"/>
    <s v="No"/>
    <n v="22.999999999883585"/>
    <s v="No"/>
    <x v="0"/>
    <n v="0.95833333332848269"/>
    <s v="Team4"/>
    <s v="Senior"/>
    <s v="Night"/>
  </r>
  <r>
    <s v="T07082"/>
    <s v="C1297"/>
    <x v="2"/>
    <x v="0"/>
    <d v="2026-01-16T23:32:00"/>
    <d v="2026-01-17T13:32:00"/>
    <x v="0"/>
    <x v="0"/>
    <s v="No"/>
    <n v="4"/>
    <s v="Yes"/>
    <n v="13.999999999883585"/>
    <s v="No"/>
    <x v="2"/>
    <n v="0.58333333332848269"/>
    <s v="Team1"/>
    <s v="Senior"/>
    <s v="Morning"/>
  </r>
  <r>
    <s v="T07083"/>
    <s v="C2905"/>
    <x v="1"/>
    <x v="1"/>
    <d v="2026-02-10T01:20:00"/>
    <d v="2026-02-11T19:20:00"/>
    <x v="35"/>
    <x v="2"/>
    <s v="No"/>
    <n v="5"/>
    <s v="No"/>
    <n v="42"/>
    <s v="No"/>
    <x v="0"/>
    <n v="1.75"/>
    <s v="Team1"/>
    <s v="Senior"/>
    <s v="Night"/>
  </r>
  <r>
    <s v="T07084"/>
    <s v="C4635"/>
    <x v="3"/>
    <x v="1"/>
    <d v="2026-01-16T04:30:00"/>
    <d v="2026-01-18T04:30:00"/>
    <x v="26"/>
    <x v="0"/>
    <s v="No"/>
    <n v="4"/>
    <s v="Yes"/>
    <n v="48"/>
    <s v="No"/>
    <x v="2"/>
    <n v="2"/>
    <s v="Team5"/>
    <s v="Senior"/>
    <s v="Night"/>
  </r>
  <r>
    <s v="T07085"/>
    <s v="C1169"/>
    <x v="2"/>
    <x v="0"/>
    <d v="2026-01-19T19:15:00"/>
    <d v="2026-01-20T21:15:00"/>
    <x v="48"/>
    <x v="0"/>
    <s v="No"/>
    <n v="4"/>
    <s v="Yes"/>
    <n v="25.999999999883585"/>
    <s v="No"/>
    <x v="2"/>
    <n v="1.0833333333284827"/>
    <s v="Team1"/>
    <s v="Mid"/>
    <s v="Morning"/>
  </r>
  <r>
    <s v="T07086"/>
    <s v="C0318"/>
    <x v="3"/>
    <x v="0"/>
    <d v="2026-03-09T09:08:00"/>
    <d v="2026-03-10T03:08:00"/>
    <x v="4"/>
    <x v="0"/>
    <s v="No"/>
    <n v="4"/>
    <s v="Yes"/>
    <n v="18"/>
    <s v="No"/>
    <x v="1"/>
    <n v="0.75"/>
    <s v="Team5"/>
    <s v="Senior"/>
    <s v="Evening"/>
  </r>
  <r>
    <s v="T07087"/>
    <s v="C3780"/>
    <x v="0"/>
    <x v="2"/>
    <d v="2026-03-15T07:13:00"/>
    <d v="2026-03-19T01:13:00"/>
    <x v="11"/>
    <x v="0"/>
    <s v="No"/>
    <n v="5"/>
    <s v="Yes"/>
    <n v="90"/>
    <s v="Yes"/>
    <x v="1"/>
    <n v="3.75"/>
    <s v="Team3"/>
    <s v="Senior"/>
    <s v="Night"/>
  </r>
  <r>
    <s v="T07088"/>
    <s v="C0948"/>
    <x v="1"/>
    <x v="2"/>
    <d v="2026-01-31T11:14:00"/>
    <d v="2026-02-04T07:14:00"/>
    <x v="10"/>
    <x v="0"/>
    <s v="No"/>
    <n v="3"/>
    <s v="Yes"/>
    <n v="92.000000000058208"/>
    <s v="Yes"/>
    <x v="2"/>
    <n v="3.8333333333357587"/>
    <s v="Team1"/>
    <s v="Senior"/>
    <s v="Night"/>
  </r>
  <r>
    <s v="T07089"/>
    <s v="C1917"/>
    <x v="0"/>
    <x v="0"/>
    <d v="2026-03-28T16:29:00"/>
    <d v="2026-03-30T11:29:00"/>
    <x v="41"/>
    <x v="0"/>
    <s v="Yes"/>
    <n v="3"/>
    <s v="Yes"/>
    <n v="43.000000000116415"/>
    <s v="No"/>
    <x v="1"/>
    <n v="1.7916666666715173"/>
    <s v="Team5"/>
    <s v="Senior"/>
    <s v="Night"/>
  </r>
  <r>
    <s v="T07090"/>
    <s v="C1669"/>
    <x v="2"/>
    <x v="2"/>
    <d v="2026-03-21T01:50:00"/>
    <d v="2026-03-22T20:50:00"/>
    <x v="22"/>
    <x v="0"/>
    <s v="No"/>
    <n v="5"/>
    <s v="Yes"/>
    <n v="42.999999999941792"/>
    <s v="No"/>
    <x v="1"/>
    <n v="1.7916666666642413"/>
    <s v="Team4"/>
    <s v="Junior"/>
    <s v="Morning"/>
  </r>
  <r>
    <s v="T07091"/>
    <s v="C1677"/>
    <x v="0"/>
    <x v="0"/>
    <d v="2026-03-23T02:14:00"/>
    <d v="2026-03-23T21:14:00"/>
    <x v="1"/>
    <x v="0"/>
    <s v="No"/>
    <n v="4"/>
    <s v="Yes"/>
    <n v="19.000000000116415"/>
    <s v="No"/>
    <x v="1"/>
    <n v="0.79166666667151731"/>
    <s v="Team4"/>
    <s v="Senior"/>
    <s v="Evening"/>
  </r>
  <r>
    <s v="T07092"/>
    <s v="C2335"/>
    <x v="1"/>
    <x v="1"/>
    <d v="2026-01-25T23:31:00"/>
    <d v="2026-01-26T09:31:00"/>
    <x v="39"/>
    <x v="0"/>
    <s v="No"/>
    <n v="5"/>
    <s v="Yes"/>
    <n v="9.9999999999417923"/>
    <s v="No"/>
    <x v="2"/>
    <n v="0.41666666666424135"/>
    <s v="Team5"/>
    <s v="Junior"/>
    <s v="Evening"/>
  </r>
  <r>
    <s v="T07093"/>
    <s v="C2636"/>
    <x v="2"/>
    <x v="2"/>
    <d v="2026-03-02T18:57:00"/>
    <d v="2026-03-03T00:57:00"/>
    <x v="16"/>
    <x v="0"/>
    <s v="No"/>
    <n v="4"/>
    <s v="Yes"/>
    <n v="6"/>
    <s v="No"/>
    <x v="1"/>
    <n v="0.25"/>
    <s v="Team3"/>
    <s v="Junior"/>
    <s v="Evening"/>
  </r>
  <r>
    <s v="T07094"/>
    <s v="C1023"/>
    <x v="1"/>
    <x v="2"/>
    <d v="2026-01-01T10:05:00"/>
    <d v="2026-01-02T17:05:00"/>
    <x v="11"/>
    <x v="0"/>
    <s v="No"/>
    <n v="2"/>
    <s v="Yes"/>
    <n v="30.999999999941792"/>
    <s v="No"/>
    <x v="2"/>
    <n v="1.2916666666642413"/>
    <s v="Team3"/>
    <s v="Senior"/>
    <s v="Night"/>
  </r>
  <r>
    <s v="T07095"/>
    <s v="C2332"/>
    <x v="4"/>
    <x v="0"/>
    <d v="2026-01-23T11:39:00"/>
    <d v="2026-01-23T21:39:00"/>
    <x v="49"/>
    <x v="0"/>
    <s v="No"/>
    <n v="5"/>
    <s v="Yes"/>
    <n v="9.9999999999417923"/>
    <s v="No"/>
    <x v="2"/>
    <n v="0.41666666666424135"/>
    <s v="Team5"/>
    <s v="Mid"/>
    <s v="Evening"/>
  </r>
  <r>
    <s v="T07096"/>
    <s v="C0702"/>
    <x v="1"/>
    <x v="1"/>
    <d v="2026-03-26T15:03:00"/>
    <d v="2026-03-29T00:03:00"/>
    <x v="22"/>
    <x v="0"/>
    <s v="No"/>
    <n v="3"/>
    <s v="Yes"/>
    <n v="57"/>
    <s v="Yes"/>
    <x v="1"/>
    <n v="2.375"/>
    <s v="Team4"/>
    <s v="Junior"/>
    <s v="Morning"/>
  </r>
  <r>
    <s v="T07097"/>
    <s v="C2292"/>
    <x v="1"/>
    <x v="0"/>
    <d v="2026-01-22T20:16:00"/>
    <d v="2026-01-24T15:16:00"/>
    <x v="24"/>
    <x v="0"/>
    <s v="No"/>
    <n v="5"/>
    <s v="Yes"/>
    <n v="42.999999999941792"/>
    <s v="No"/>
    <x v="2"/>
    <n v="1.7916666666642413"/>
    <s v="Team4"/>
    <s v="Mid"/>
    <s v="Night"/>
  </r>
  <r>
    <s v="T07098"/>
    <s v="C3128"/>
    <x v="4"/>
    <x v="2"/>
    <d v="2026-01-02T20:27:00"/>
    <d v="2026-01-05T21:27:00"/>
    <x v="24"/>
    <x v="0"/>
    <s v="No"/>
    <n v="3"/>
    <s v="Yes"/>
    <n v="73.000000000116415"/>
    <s v="Yes"/>
    <x v="2"/>
    <n v="3.0416666666715173"/>
    <s v="Team4"/>
    <s v="Mid"/>
    <s v="Night"/>
  </r>
  <r>
    <s v="T07099"/>
    <s v="C1850"/>
    <x v="4"/>
    <x v="2"/>
    <d v="2026-03-29T21:08:00"/>
    <d v="2026-03-31T03:08:00"/>
    <x v="34"/>
    <x v="0"/>
    <s v="No"/>
    <n v="5"/>
    <s v="Yes"/>
    <n v="30"/>
    <s v="No"/>
    <x v="1"/>
    <n v="1.25"/>
    <s v="Team3"/>
    <s v="Senior"/>
    <s v="Night"/>
  </r>
  <r>
    <s v="T07100"/>
    <s v="C0249"/>
    <x v="3"/>
    <x v="0"/>
    <d v="2026-01-07T15:36:00"/>
    <d v="2026-01-09T02:36:00"/>
    <x v="40"/>
    <x v="0"/>
    <s v="Yes"/>
    <n v="2"/>
    <s v="Yes"/>
    <n v="34.999999999883585"/>
    <s v="No"/>
    <x v="2"/>
    <n v="1.4583333333284827"/>
    <s v="Team4"/>
    <s v="Senior"/>
    <s v="Morning"/>
  </r>
  <r>
    <s v="T07101"/>
    <s v="C1795"/>
    <x v="3"/>
    <x v="2"/>
    <d v="2026-01-16T18:59:00"/>
    <d v="2026-01-19T15:59:00"/>
    <x v="3"/>
    <x v="0"/>
    <s v="No"/>
    <n v="4"/>
    <s v="Yes"/>
    <n v="69"/>
    <s v="Yes"/>
    <x v="2"/>
    <n v="2.875"/>
    <s v="Team5"/>
    <s v="Senior"/>
    <s v="Morning"/>
  </r>
  <r>
    <s v="T07102"/>
    <s v="C2034"/>
    <x v="1"/>
    <x v="1"/>
    <d v="2026-01-06T05:49:00"/>
    <d v="2026-01-07T23:49:00"/>
    <x v="27"/>
    <x v="0"/>
    <s v="No"/>
    <n v="4"/>
    <s v="Yes"/>
    <n v="42"/>
    <s v="No"/>
    <x v="2"/>
    <n v="1.75"/>
    <s v="Team1"/>
    <s v="Junior"/>
    <s v="Morning"/>
  </r>
  <r>
    <s v="T07103"/>
    <s v="C3913"/>
    <x v="3"/>
    <x v="2"/>
    <d v="2026-02-06T19:37:00"/>
    <d v="2026-02-08T23:37:00"/>
    <x v="25"/>
    <x v="0"/>
    <s v="No"/>
    <n v="4"/>
    <s v="Yes"/>
    <n v="51.999999999941792"/>
    <s v="Yes"/>
    <x v="0"/>
    <n v="2.1666666666642413"/>
    <s v="Team4"/>
    <s v="Junior"/>
    <s v="Night"/>
  </r>
  <r>
    <s v="T07104"/>
    <s v="C0424"/>
    <x v="2"/>
    <x v="0"/>
    <d v="2026-02-12T17:26:00"/>
    <d v="2026-02-13T10:26:00"/>
    <x v="22"/>
    <x v="1"/>
    <s v="No"/>
    <n v="4"/>
    <s v="No"/>
    <n v="16.999999999883585"/>
    <s v="No"/>
    <x v="0"/>
    <n v="0.70833333332848269"/>
    <s v="Team4"/>
    <s v="Junior"/>
    <s v="Morning"/>
  </r>
  <r>
    <s v="T07105"/>
    <s v="C4139"/>
    <x v="0"/>
    <x v="0"/>
    <d v="2026-03-15T14:11:00"/>
    <d v="2026-03-16T06:11:00"/>
    <x v="8"/>
    <x v="1"/>
    <s v="No"/>
    <n v="4"/>
    <s v="No"/>
    <n v="16.000000000116415"/>
    <s v="No"/>
    <x v="1"/>
    <n v="0.66666666667151731"/>
    <s v="Team5"/>
    <s v="Senior"/>
    <s v="Morning"/>
  </r>
  <r>
    <s v="T07106"/>
    <s v="C1809"/>
    <x v="4"/>
    <x v="2"/>
    <d v="2026-03-17T06:13:00"/>
    <d v="2026-03-18T15:13:00"/>
    <x v="25"/>
    <x v="0"/>
    <s v="No"/>
    <n v="2"/>
    <s v="Yes"/>
    <n v="33"/>
    <s v="No"/>
    <x v="1"/>
    <n v="1.375"/>
    <s v="Team4"/>
    <s v="Junior"/>
    <s v="Night"/>
  </r>
  <r>
    <s v="T07107"/>
    <s v="C0814"/>
    <x v="1"/>
    <x v="0"/>
    <d v="2026-03-17T19:08:00"/>
    <d v="2026-03-18T12:08:00"/>
    <x v="19"/>
    <x v="1"/>
    <s v="No"/>
    <n v="5"/>
    <s v="No"/>
    <n v="17.000000000058208"/>
    <s v="No"/>
    <x v="1"/>
    <n v="0.70833333333575865"/>
    <s v="Team5"/>
    <s v="Mid"/>
    <s v="Night"/>
  </r>
  <r>
    <s v="T07108"/>
    <s v="C2006"/>
    <x v="3"/>
    <x v="2"/>
    <d v="2026-01-10T01:36:00"/>
    <d v="2026-01-13T17:36:00"/>
    <x v="7"/>
    <x v="0"/>
    <s v="No"/>
    <n v="4"/>
    <s v="Yes"/>
    <n v="87.999999999941792"/>
    <s v="Yes"/>
    <x v="2"/>
    <n v="3.6666666666642413"/>
    <s v="Team2"/>
    <s v="Junior"/>
    <s v="Night"/>
  </r>
  <r>
    <s v="T07109"/>
    <s v="C1949"/>
    <x v="4"/>
    <x v="1"/>
    <d v="2026-02-03T05:55:00"/>
    <d v="2026-02-04T02:55:00"/>
    <x v="21"/>
    <x v="0"/>
    <s v="No"/>
    <n v="5"/>
    <s v="Yes"/>
    <n v="21"/>
    <s v="No"/>
    <x v="0"/>
    <n v="0.875"/>
    <s v="Team4"/>
    <s v="Senior"/>
    <s v="Night"/>
  </r>
  <r>
    <s v="T07110"/>
    <s v="C1938"/>
    <x v="3"/>
    <x v="0"/>
    <d v="2026-03-19T09:10:00"/>
    <d v="2026-03-20T09:10:00"/>
    <x v="17"/>
    <x v="0"/>
    <s v="No"/>
    <n v="5"/>
    <s v="Yes"/>
    <n v="24"/>
    <s v="No"/>
    <x v="1"/>
    <n v="1"/>
    <s v="Team2"/>
    <s v="Junior"/>
    <s v="Night"/>
  </r>
  <r>
    <s v="T07111"/>
    <s v="C2522"/>
    <x v="2"/>
    <x v="2"/>
    <d v="2026-03-02T02:47:00"/>
    <d v="2026-03-02T16:47:00"/>
    <x v="10"/>
    <x v="0"/>
    <s v="No"/>
    <n v="5"/>
    <s v="Yes"/>
    <n v="14.000000000058208"/>
    <s v="No"/>
    <x v="1"/>
    <n v="0.58333333333575865"/>
    <s v="Team1"/>
    <s v="Senior"/>
    <s v="Night"/>
  </r>
  <r>
    <s v="T07112"/>
    <s v="C2627"/>
    <x v="4"/>
    <x v="0"/>
    <d v="2026-03-13T16:14:00"/>
    <d v="2026-03-14T19:14:00"/>
    <x v="31"/>
    <x v="0"/>
    <s v="No"/>
    <n v="5"/>
    <s v="Yes"/>
    <n v="27"/>
    <s v="No"/>
    <x v="1"/>
    <n v="1.125"/>
    <s v="Team4"/>
    <s v="Senior"/>
    <s v="Evening"/>
  </r>
  <r>
    <s v="T07113"/>
    <s v="C4048"/>
    <x v="4"/>
    <x v="2"/>
    <d v="2026-02-04T11:56:00"/>
    <d v="2026-02-06T22:56:00"/>
    <x v="10"/>
    <x v="0"/>
    <s v="No"/>
    <n v="4"/>
    <s v="Yes"/>
    <n v="59.000000000058208"/>
    <s v="Yes"/>
    <x v="0"/>
    <n v="2.4583333333357587"/>
    <s v="Team1"/>
    <s v="Senior"/>
    <s v="Night"/>
  </r>
  <r>
    <s v="T07114"/>
    <s v="C0188"/>
    <x v="3"/>
    <x v="2"/>
    <d v="2026-01-24T12:09:00"/>
    <d v="2026-01-24T20:09:00"/>
    <x v="43"/>
    <x v="0"/>
    <s v="No"/>
    <n v="4"/>
    <s v="Yes"/>
    <n v="8.0000000000582077"/>
    <s v="No"/>
    <x v="2"/>
    <n v="0.33333333333575865"/>
    <s v="Team1"/>
    <s v="Mid"/>
    <s v="Morning"/>
  </r>
  <r>
    <s v="T07115"/>
    <s v="C0763"/>
    <x v="2"/>
    <x v="1"/>
    <d v="2026-02-01T20:42:00"/>
    <d v="2026-02-03T01:42:00"/>
    <x v="25"/>
    <x v="0"/>
    <s v="No"/>
    <n v="4"/>
    <s v="Yes"/>
    <n v="28.999999999883585"/>
    <s v="No"/>
    <x v="0"/>
    <n v="1.2083333333284827"/>
    <s v="Team4"/>
    <s v="Junior"/>
    <s v="Night"/>
  </r>
  <r>
    <s v="T07116"/>
    <s v="C1237"/>
    <x v="3"/>
    <x v="0"/>
    <d v="2026-01-11T07:04:00"/>
    <d v="2026-01-11T10:04:00"/>
    <x v="30"/>
    <x v="0"/>
    <s v="No"/>
    <n v="5"/>
    <s v="Yes"/>
    <n v="3"/>
    <s v="No"/>
    <x v="2"/>
    <n v="0.125"/>
    <s v="Team4"/>
    <s v="Mid"/>
    <s v="Night"/>
  </r>
  <r>
    <s v="T07117"/>
    <s v="C1373"/>
    <x v="4"/>
    <x v="2"/>
    <d v="2026-02-09T13:20:00"/>
    <d v="2026-02-10T11:20:00"/>
    <x v="11"/>
    <x v="0"/>
    <s v="No"/>
    <n v="4"/>
    <s v="Yes"/>
    <n v="21.999999999941792"/>
    <s v="No"/>
    <x v="0"/>
    <n v="0.91666666666424135"/>
    <s v="Team3"/>
    <s v="Senior"/>
    <s v="Night"/>
  </r>
  <r>
    <s v="T07118"/>
    <s v="C4936"/>
    <x v="0"/>
    <x v="2"/>
    <d v="2026-02-15T01:03:00"/>
    <d v="2026-02-15T14:03:00"/>
    <x v="11"/>
    <x v="0"/>
    <s v="No"/>
    <n v="4"/>
    <s v="Yes"/>
    <n v="13.000000000116415"/>
    <s v="No"/>
    <x v="0"/>
    <n v="0.54166666667151731"/>
    <s v="Team3"/>
    <s v="Senior"/>
    <s v="Night"/>
  </r>
  <r>
    <s v="T07119"/>
    <s v="C3931"/>
    <x v="0"/>
    <x v="1"/>
    <d v="2026-03-06T10:52:00"/>
    <d v="2026-03-06T21:52:00"/>
    <x v="37"/>
    <x v="0"/>
    <s v="No"/>
    <n v="4"/>
    <s v="Yes"/>
    <n v="11.000000000058208"/>
    <s v="No"/>
    <x v="1"/>
    <n v="0.45833333333575865"/>
    <s v="Team5"/>
    <s v="Junior"/>
    <s v="Evening"/>
  </r>
  <r>
    <s v="T07120"/>
    <s v="C4961"/>
    <x v="1"/>
    <x v="0"/>
    <d v="2026-01-09T10:42:00"/>
    <d v="2026-01-11T06:42:00"/>
    <x v="49"/>
    <x v="0"/>
    <s v="No"/>
    <n v="3"/>
    <s v="Yes"/>
    <n v="44.000000000058208"/>
    <s v="No"/>
    <x v="2"/>
    <n v="1.8333333333357587"/>
    <s v="Team5"/>
    <s v="Mid"/>
    <s v="Evening"/>
  </r>
  <r>
    <s v="T07121"/>
    <s v="C0737"/>
    <x v="2"/>
    <x v="1"/>
    <d v="2026-02-23T05:41:00"/>
    <d v="2026-02-24T21:41:00"/>
    <x v="4"/>
    <x v="0"/>
    <s v="No"/>
    <n v="3"/>
    <s v="Yes"/>
    <n v="39.999999999941792"/>
    <s v="No"/>
    <x v="0"/>
    <n v="1.6666666666642413"/>
    <s v="Team5"/>
    <s v="Senior"/>
    <s v="Evening"/>
  </r>
  <r>
    <s v="T07122"/>
    <s v="C3719"/>
    <x v="3"/>
    <x v="0"/>
    <d v="2026-02-24T01:38:00"/>
    <d v="2026-02-25T16:38:00"/>
    <x v="7"/>
    <x v="0"/>
    <s v="No"/>
    <n v="4"/>
    <s v="Yes"/>
    <n v="39"/>
    <s v="No"/>
    <x v="0"/>
    <n v="1.625"/>
    <s v="Team2"/>
    <s v="Junior"/>
    <s v="Night"/>
  </r>
  <r>
    <s v="T07123"/>
    <s v="C4721"/>
    <x v="1"/>
    <x v="2"/>
    <d v="2026-03-22T20:07:00"/>
    <d v="2026-03-24T15:07:00"/>
    <x v="14"/>
    <x v="1"/>
    <s v="No"/>
    <n v="3"/>
    <s v="No"/>
    <n v="43.000000000116415"/>
    <s v="No"/>
    <x v="1"/>
    <n v="1.7916666666715173"/>
    <s v="Team4"/>
    <s v="Senior"/>
    <s v="Night"/>
  </r>
  <r>
    <s v="T07124"/>
    <s v="C3725"/>
    <x v="4"/>
    <x v="2"/>
    <d v="2026-01-16T08:29:00"/>
    <d v="2026-01-18T15:29:00"/>
    <x v="14"/>
    <x v="0"/>
    <s v="No"/>
    <n v="4"/>
    <s v="Yes"/>
    <n v="54.999999999941792"/>
    <s v="Yes"/>
    <x v="2"/>
    <n v="2.2916666666642413"/>
    <s v="Team4"/>
    <s v="Senior"/>
    <s v="Night"/>
  </r>
  <r>
    <s v="T07125"/>
    <s v="C2779"/>
    <x v="3"/>
    <x v="1"/>
    <d v="2026-02-03T01:01:00"/>
    <d v="2026-02-05T06:01:00"/>
    <x v="40"/>
    <x v="0"/>
    <s v="No"/>
    <n v="5"/>
    <s v="Yes"/>
    <n v="53.000000000058208"/>
    <s v="Yes"/>
    <x v="0"/>
    <n v="2.2083333333357587"/>
    <s v="Team4"/>
    <s v="Senior"/>
    <s v="Morning"/>
  </r>
  <r>
    <s v="T07126"/>
    <s v="C4001"/>
    <x v="4"/>
    <x v="0"/>
    <d v="2026-03-11T21:52:00"/>
    <d v="2026-03-13T01:52:00"/>
    <x v="33"/>
    <x v="0"/>
    <s v="No"/>
    <n v="2"/>
    <s v="Yes"/>
    <n v="27.999999999941792"/>
    <s v="No"/>
    <x v="1"/>
    <n v="1.1666666666642413"/>
    <s v="Team5"/>
    <s v="Junior"/>
    <s v="Night"/>
  </r>
  <r>
    <s v="T07127"/>
    <s v="C0629"/>
    <x v="3"/>
    <x v="1"/>
    <d v="2026-03-02T04:49:00"/>
    <d v="2026-03-03T22:49:00"/>
    <x v="15"/>
    <x v="0"/>
    <s v="No"/>
    <n v="4"/>
    <s v="Yes"/>
    <n v="42"/>
    <s v="No"/>
    <x v="1"/>
    <n v="1.75"/>
    <s v="Team5"/>
    <s v="Junior"/>
    <s v="Evening"/>
  </r>
  <r>
    <s v="T07128"/>
    <s v="C1463"/>
    <x v="4"/>
    <x v="0"/>
    <d v="2026-01-30T14:42:00"/>
    <d v="2026-02-01T11:42:00"/>
    <x v="43"/>
    <x v="0"/>
    <s v="Yes"/>
    <n v="3"/>
    <s v="Yes"/>
    <n v="45"/>
    <s v="No"/>
    <x v="2"/>
    <n v="1.875"/>
    <s v="Team1"/>
    <s v="Mid"/>
    <s v="Morning"/>
  </r>
  <r>
    <s v="T07129"/>
    <s v="C1750"/>
    <x v="2"/>
    <x v="2"/>
    <d v="2026-01-25T09:29:00"/>
    <d v="2026-01-29T00:29:00"/>
    <x v="7"/>
    <x v="1"/>
    <s v="No"/>
    <n v="4"/>
    <s v="No"/>
    <n v="87"/>
    <s v="Yes"/>
    <x v="2"/>
    <n v="3.625"/>
    <s v="Team2"/>
    <s v="Junior"/>
    <s v="Night"/>
  </r>
  <r>
    <s v="T07130"/>
    <s v="C4358"/>
    <x v="0"/>
    <x v="1"/>
    <d v="2026-02-02T01:22:00"/>
    <d v="2026-02-02T10:22:00"/>
    <x v="34"/>
    <x v="0"/>
    <s v="No"/>
    <n v="5"/>
    <s v="Yes"/>
    <n v="9"/>
    <s v="No"/>
    <x v="0"/>
    <n v="0.375"/>
    <s v="Team3"/>
    <s v="Senior"/>
    <s v="Night"/>
  </r>
  <r>
    <s v="T07131"/>
    <s v="C2385"/>
    <x v="4"/>
    <x v="0"/>
    <d v="2026-02-05T15:29:00"/>
    <d v="2026-02-06T12:29:00"/>
    <x v="24"/>
    <x v="0"/>
    <s v="No"/>
    <n v="4"/>
    <s v="Yes"/>
    <n v="21"/>
    <s v="No"/>
    <x v="0"/>
    <n v="0.875"/>
    <s v="Team4"/>
    <s v="Mid"/>
    <s v="Night"/>
  </r>
  <r>
    <s v="T07132"/>
    <s v="C3896"/>
    <x v="0"/>
    <x v="0"/>
    <d v="2026-01-25T17:06:00"/>
    <d v="2026-01-25T21:06:00"/>
    <x v="24"/>
    <x v="0"/>
    <s v="No"/>
    <n v="4"/>
    <s v="Yes"/>
    <n v="3.9999999999417923"/>
    <s v="No"/>
    <x v="2"/>
    <n v="0.16666666666424135"/>
    <s v="Team4"/>
    <s v="Mid"/>
    <s v="Night"/>
  </r>
  <r>
    <s v="T07133"/>
    <s v="C3571"/>
    <x v="1"/>
    <x v="2"/>
    <d v="2026-02-11T03:54:00"/>
    <d v="2026-02-14T06:54:00"/>
    <x v="28"/>
    <x v="0"/>
    <s v="No"/>
    <n v="3"/>
    <s v="Yes"/>
    <n v="75"/>
    <s v="Yes"/>
    <x v="0"/>
    <n v="3.125"/>
    <s v="Team3"/>
    <s v="Mid"/>
    <s v="Night"/>
  </r>
  <r>
    <s v="T07134"/>
    <s v="C3330"/>
    <x v="4"/>
    <x v="0"/>
    <d v="2026-02-19T05:52:00"/>
    <d v="2026-02-20T21:52:00"/>
    <x v="44"/>
    <x v="0"/>
    <s v="No"/>
    <n v="4"/>
    <s v="Yes"/>
    <n v="40.000000000116415"/>
    <s v="No"/>
    <x v="0"/>
    <n v="1.6666666666715173"/>
    <s v="Team3"/>
    <s v="Senior"/>
    <s v="Evening"/>
  </r>
  <r>
    <s v="T07135"/>
    <s v="C4936"/>
    <x v="0"/>
    <x v="2"/>
    <d v="2026-03-20T19:10:00"/>
    <d v="2026-03-22T09:10:00"/>
    <x v="33"/>
    <x v="0"/>
    <s v="No"/>
    <n v="5"/>
    <s v="Yes"/>
    <n v="38.000000000058208"/>
    <s v="No"/>
    <x v="1"/>
    <n v="1.5833333333357587"/>
    <s v="Team5"/>
    <s v="Junior"/>
    <s v="Night"/>
  </r>
  <r>
    <s v="T07136"/>
    <s v="C1994"/>
    <x v="0"/>
    <x v="0"/>
    <d v="2026-03-08T12:39:00"/>
    <d v="2026-03-09T07:39:00"/>
    <x v="37"/>
    <x v="0"/>
    <s v="No"/>
    <n v="3"/>
    <s v="Yes"/>
    <n v="18.999999999941792"/>
    <s v="No"/>
    <x v="1"/>
    <n v="0.79166666666424135"/>
    <s v="Team5"/>
    <s v="Junior"/>
    <s v="Evening"/>
  </r>
  <r>
    <s v="T07137"/>
    <s v="C4404"/>
    <x v="2"/>
    <x v="1"/>
    <d v="2026-02-03T18:03:00"/>
    <d v="2026-02-04T02:03:00"/>
    <x v="0"/>
    <x v="0"/>
    <s v="No"/>
    <n v="4"/>
    <s v="Yes"/>
    <n v="8.0000000000582077"/>
    <s v="No"/>
    <x v="0"/>
    <n v="0.33333333333575865"/>
    <s v="Team1"/>
    <s v="Senior"/>
    <s v="Morning"/>
  </r>
  <r>
    <s v="T07138"/>
    <s v="C2211"/>
    <x v="0"/>
    <x v="0"/>
    <d v="2026-03-25T12:43:00"/>
    <d v="2026-03-26T02:43:00"/>
    <x v="41"/>
    <x v="0"/>
    <s v="No"/>
    <n v="3"/>
    <s v="Yes"/>
    <n v="13.999999999883585"/>
    <s v="No"/>
    <x v="1"/>
    <n v="0.58333333332848269"/>
    <s v="Team5"/>
    <s v="Senior"/>
    <s v="Night"/>
  </r>
  <r>
    <s v="T07139"/>
    <s v="C4146"/>
    <x v="3"/>
    <x v="0"/>
    <d v="2026-01-26T21:03:00"/>
    <d v="2026-01-27T12:03:00"/>
    <x v="16"/>
    <x v="0"/>
    <s v="No"/>
    <n v="3"/>
    <s v="Yes"/>
    <n v="15"/>
    <s v="No"/>
    <x v="2"/>
    <n v="0.625"/>
    <s v="Team3"/>
    <s v="Junior"/>
    <s v="Evening"/>
  </r>
  <r>
    <s v="T07140"/>
    <s v="C4732"/>
    <x v="4"/>
    <x v="2"/>
    <d v="2026-03-09T18:37:00"/>
    <d v="2026-03-10T16:37:00"/>
    <x v="23"/>
    <x v="0"/>
    <s v="No"/>
    <n v="4"/>
    <s v="Yes"/>
    <n v="22.000000000116415"/>
    <s v="No"/>
    <x v="1"/>
    <n v="0.91666666667151731"/>
    <s v="Team1"/>
    <s v="Junior"/>
    <s v="Morning"/>
  </r>
  <r>
    <s v="T07141"/>
    <s v="C3906"/>
    <x v="4"/>
    <x v="0"/>
    <d v="2026-01-11T04:39:00"/>
    <d v="2026-01-11T17:39:00"/>
    <x v="26"/>
    <x v="0"/>
    <s v="No"/>
    <n v="4"/>
    <s v="Yes"/>
    <n v="13.000000000116415"/>
    <s v="No"/>
    <x v="2"/>
    <n v="0.54166666667151731"/>
    <s v="Team5"/>
    <s v="Senior"/>
    <s v="Night"/>
  </r>
  <r>
    <s v="T07142"/>
    <s v="C0943"/>
    <x v="3"/>
    <x v="1"/>
    <d v="2026-01-13T09:48:00"/>
    <d v="2026-01-14T00:48:00"/>
    <x v="19"/>
    <x v="0"/>
    <s v="No"/>
    <n v="4"/>
    <s v="Yes"/>
    <n v="15"/>
    <s v="No"/>
    <x v="2"/>
    <n v="0.625"/>
    <s v="Team5"/>
    <s v="Mid"/>
    <s v="Night"/>
  </r>
  <r>
    <s v="T07143"/>
    <s v="C4335"/>
    <x v="2"/>
    <x v="2"/>
    <d v="2026-03-02T08:17:00"/>
    <d v="2026-03-03T03:17:00"/>
    <x v="12"/>
    <x v="0"/>
    <s v="No"/>
    <n v="4"/>
    <s v="Yes"/>
    <n v="19.000000000116415"/>
    <s v="No"/>
    <x v="1"/>
    <n v="0.79166666667151731"/>
    <s v="Team1"/>
    <s v="Junior"/>
    <s v="Morning"/>
  </r>
  <r>
    <s v="T07144"/>
    <s v="C0052"/>
    <x v="1"/>
    <x v="2"/>
    <d v="2026-01-16T17:19:00"/>
    <d v="2026-01-18T18:19:00"/>
    <x v="27"/>
    <x v="0"/>
    <s v="No"/>
    <n v="4"/>
    <s v="Yes"/>
    <n v="48.999999999941792"/>
    <s v="Yes"/>
    <x v="2"/>
    <n v="2.0416666666642413"/>
    <s v="Team1"/>
    <s v="Junior"/>
    <s v="Morning"/>
  </r>
  <r>
    <s v="T07145"/>
    <s v="C0729"/>
    <x v="3"/>
    <x v="0"/>
    <d v="2026-02-10T16:27:00"/>
    <d v="2026-02-12T06:27:00"/>
    <x v="34"/>
    <x v="0"/>
    <s v="No"/>
    <n v="5"/>
    <s v="Yes"/>
    <n v="38.000000000058208"/>
    <s v="No"/>
    <x v="0"/>
    <n v="1.5833333333357587"/>
    <s v="Team3"/>
    <s v="Senior"/>
    <s v="Night"/>
  </r>
  <r>
    <s v="T07146"/>
    <s v="C0831"/>
    <x v="0"/>
    <x v="0"/>
    <d v="2026-01-31T10:31:00"/>
    <d v="2026-02-02T04:31:00"/>
    <x v="7"/>
    <x v="0"/>
    <s v="No"/>
    <n v="5"/>
    <s v="Yes"/>
    <n v="42"/>
    <s v="No"/>
    <x v="2"/>
    <n v="1.75"/>
    <s v="Team2"/>
    <s v="Junior"/>
    <s v="Night"/>
  </r>
  <r>
    <s v="T07147"/>
    <s v="C3530"/>
    <x v="4"/>
    <x v="0"/>
    <d v="2026-03-20T03:58:00"/>
    <d v="2026-03-21T23:58:00"/>
    <x v="19"/>
    <x v="0"/>
    <s v="No"/>
    <n v="3"/>
    <s v="Yes"/>
    <n v="44.000000000058208"/>
    <s v="No"/>
    <x v="1"/>
    <n v="1.8333333333357587"/>
    <s v="Team5"/>
    <s v="Mid"/>
    <s v="Night"/>
  </r>
  <r>
    <s v="T07148"/>
    <s v="C1226"/>
    <x v="2"/>
    <x v="2"/>
    <d v="2026-03-07T08:17:00"/>
    <d v="2026-03-09T04:17:00"/>
    <x v="17"/>
    <x v="0"/>
    <s v="No"/>
    <n v="5"/>
    <s v="Yes"/>
    <n v="44.000000000058208"/>
    <s v="No"/>
    <x v="1"/>
    <n v="1.8333333333357587"/>
    <s v="Team2"/>
    <s v="Junior"/>
    <s v="Night"/>
  </r>
  <r>
    <s v="T07149"/>
    <s v="C4299"/>
    <x v="4"/>
    <x v="0"/>
    <d v="2026-03-03T06:21:00"/>
    <d v="2026-03-05T00:21:00"/>
    <x v="48"/>
    <x v="0"/>
    <s v="Yes"/>
    <n v="4"/>
    <s v="Yes"/>
    <n v="42"/>
    <s v="No"/>
    <x v="1"/>
    <n v="1.75"/>
    <s v="Team1"/>
    <s v="Mid"/>
    <s v="Morning"/>
  </r>
  <r>
    <s v="T07150"/>
    <s v="C0964"/>
    <x v="2"/>
    <x v="1"/>
    <d v="2026-01-02T22:21:00"/>
    <d v="2026-01-04T13:21:00"/>
    <x v="11"/>
    <x v="0"/>
    <s v="No"/>
    <n v="3"/>
    <s v="Yes"/>
    <n v="39"/>
    <s v="No"/>
    <x v="2"/>
    <n v="1.625"/>
    <s v="Team3"/>
    <s v="Senior"/>
    <s v="Night"/>
  </r>
  <r>
    <s v="T07151"/>
    <s v="C3108"/>
    <x v="1"/>
    <x v="0"/>
    <d v="2026-02-13T22:34:00"/>
    <d v="2026-02-15T07:34:00"/>
    <x v="11"/>
    <x v="0"/>
    <s v="No"/>
    <n v="4"/>
    <s v="Yes"/>
    <n v="33"/>
    <s v="No"/>
    <x v="0"/>
    <n v="1.375"/>
    <s v="Team3"/>
    <s v="Senior"/>
    <s v="Night"/>
  </r>
  <r>
    <s v="T07152"/>
    <s v="C3257"/>
    <x v="0"/>
    <x v="0"/>
    <d v="2026-01-19T19:56:00"/>
    <d v="2026-01-20T02:56:00"/>
    <x v="14"/>
    <x v="0"/>
    <s v="No"/>
    <n v="3"/>
    <s v="Yes"/>
    <n v="6.9999999999417923"/>
    <s v="No"/>
    <x v="2"/>
    <n v="0.29166666666424135"/>
    <s v="Team4"/>
    <s v="Senior"/>
    <s v="Night"/>
  </r>
  <r>
    <s v="T07153"/>
    <s v="C1039"/>
    <x v="0"/>
    <x v="0"/>
    <d v="2026-03-15T06:17:00"/>
    <d v="2026-03-16T17:17:00"/>
    <x v="23"/>
    <x v="0"/>
    <s v="No"/>
    <n v="5"/>
    <s v="Yes"/>
    <n v="34.999999999883585"/>
    <s v="No"/>
    <x v="1"/>
    <n v="1.4583333333284827"/>
    <s v="Team1"/>
    <s v="Junior"/>
    <s v="Morning"/>
  </r>
  <r>
    <s v="T07154"/>
    <s v="C2879"/>
    <x v="4"/>
    <x v="2"/>
    <d v="2026-02-15T08:42:00"/>
    <d v="2026-02-16T03:42:00"/>
    <x v="8"/>
    <x v="0"/>
    <s v="No"/>
    <n v="4"/>
    <s v="Yes"/>
    <n v="18.999999999941792"/>
    <s v="No"/>
    <x v="0"/>
    <n v="0.79166666666424135"/>
    <s v="Team5"/>
    <s v="Senior"/>
    <s v="Morning"/>
  </r>
  <r>
    <s v="T07155"/>
    <s v="C3406"/>
    <x v="0"/>
    <x v="1"/>
    <d v="2026-02-15T00:40:00"/>
    <d v="2026-02-17T20:40:00"/>
    <x v="18"/>
    <x v="1"/>
    <s v="No"/>
    <n v="5"/>
    <s v="No"/>
    <n v="67.999999999883585"/>
    <s v="Yes"/>
    <x v="0"/>
    <n v="2.8333333333284827"/>
    <s v="Team1"/>
    <s v="Mid"/>
    <s v="Morning"/>
  </r>
  <r>
    <s v="T07156"/>
    <s v="C3554"/>
    <x v="3"/>
    <x v="2"/>
    <d v="2026-02-17T06:23:00"/>
    <d v="2026-02-20T22:23:00"/>
    <x v="20"/>
    <x v="0"/>
    <s v="No"/>
    <n v="5"/>
    <s v="Yes"/>
    <n v="87.999999999941792"/>
    <s v="Yes"/>
    <x v="0"/>
    <n v="3.6666666666642413"/>
    <s v="Team4"/>
    <s v="Junior"/>
    <s v="Evening"/>
  </r>
  <r>
    <s v="T07157"/>
    <s v="C0662"/>
    <x v="1"/>
    <x v="0"/>
    <d v="2026-02-09T01:24:00"/>
    <d v="2026-02-09T08:24:00"/>
    <x v="42"/>
    <x v="0"/>
    <s v="No"/>
    <n v="2"/>
    <s v="Yes"/>
    <n v="6.9999999999417923"/>
    <s v="No"/>
    <x v="0"/>
    <n v="0.29166666666424135"/>
    <s v="Team1"/>
    <s v="Senior"/>
    <s v="Evening"/>
  </r>
  <r>
    <s v="T07158"/>
    <s v="C1760"/>
    <x v="1"/>
    <x v="1"/>
    <d v="2026-02-06T15:58:00"/>
    <d v="2026-02-09T10:58:00"/>
    <x v="11"/>
    <x v="0"/>
    <s v="No"/>
    <n v="4"/>
    <s v="Yes"/>
    <n v="66.999999999941792"/>
    <s v="Yes"/>
    <x v="0"/>
    <n v="2.7916666666642413"/>
    <s v="Team3"/>
    <s v="Senior"/>
    <s v="Night"/>
  </r>
  <r>
    <s v="T07159"/>
    <s v="C1848"/>
    <x v="3"/>
    <x v="2"/>
    <d v="2026-03-18T20:48:00"/>
    <d v="2026-03-20T19:48:00"/>
    <x v="22"/>
    <x v="0"/>
    <s v="No"/>
    <n v="4"/>
    <s v="Yes"/>
    <n v="46.999999999883585"/>
    <s v="No"/>
    <x v="1"/>
    <n v="1.9583333333284827"/>
    <s v="Team4"/>
    <s v="Junior"/>
    <s v="Morning"/>
  </r>
  <r>
    <s v="T07160"/>
    <s v="C1921"/>
    <x v="4"/>
    <x v="0"/>
    <d v="2026-01-16T08:22:00"/>
    <d v="2026-01-17T04:22:00"/>
    <x v="3"/>
    <x v="0"/>
    <s v="No"/>
    <n v="4"/>
    <s v="Yes"/>
    <n v="19.999999999883585"/>
    <s v="No"/>
    <x v="2"/>
    <n v="0.83333333332848269"/>
    <s v="Team5"/>
    <s v="Senior"/>
    <s v="Morning"/>
  </r>
  <r>
    <s v="T07161"/>
    <s v="C0975"/>
    <x v="2"/>
    <x v="0"/>
    <d v="2026-01-19T11:15:00"/>
    <d v="2026-01-20T07:15:00"/>
    <x v="16"/>
    <x v="0"/>
    <s v="No"/>
    <n v="3"/>
    <s v="Yes"/>
    <n v="20.000000000058208"/>
    <s v="No"/>
    <x v="2"/>
    <n v="0.83333333333575865"/>
    <s v="Team3"/>
    <s v="Junior"/>
    <s v="Evening"/>
  </r>
  <r>
    <s v="T07162"/>
    <s v="C1213"/>
    <x v="3"/>
    <x v="1"/>
    <d v="2026-02-02T09:55:00"/>
    <d v="2026-02-04T03:55:00"/>
    <x v="48"/>
    <x v="0"/>
    <s v="No"/>
    <n v="4"/>
    <s v="Yes"/>
    <n v="42"/>
    <s v="No"/>
    <x v="0"/>
    <n v="1.75"/>
    <s v="Team1"/>
    <s v="Mid"/>
    <s v="Morning"/>
  </r>
  <r>
    <s v="T07163"/>
    <s v="C1753"/>
    <x v="4"/>
    <x v="0"/>
    <d v="2026-03-04T20:42:00"/>
    <d v="2026-03-06T11:42:00"/>
    <x v="5"/>
    <x v="0"/>
    <s v="No"/>
    <n v="4"/>
    <s v="Yes"/>
    <n v="39"/>
    <s v="No"/>
    <x v="1"/>
    <n v="1.625"/>
    <s v="Team1"/>
    <s v="Senior"/>
    <s v="Evening"/>
  </r>
  <r>
    <s v="T07164"/>
    <s v="C0935"/>
    <x v="1"/>
    <x v="2"/>
    <d v="2026-03-14T09:59:00"/>
    <d v="2026-03-15T18:59:00"/>
    <x v="42"/>
    <x v="1"/>
    <s v="No"/>
    <n v="4"/>
    <s v="No"/>
    <n v="33"/>
    <s v="No"/>
    <x v="1"/>
    <n v="1.375"/>
    <s v="Team1"/>
    <s v="Senior"/>
    <s v="Evening"/>
  </r>
  <r>
    <s v="T07165"/>
    <s v="C2309"/>
    <x v="3"/>
    <x v="0"/>
    <d v="2026-01-23T22:31:00"/>
    <d v="2026-01-25T04:31:00"/>
    <x v="10"/>
    <x v="0"/>
    <s v="No"/>
    <n v="3"/>
    <s v="Yes"/>
    <n v="30"/>
    <s v="No"/>
    <x v="2"/>
    <n v="1.25"/>
    <s v="Team1"/>
    <s v="Senior"/>
    <s v="Night"/>
  </r>
  <r>
    <s v="T07166"/>
    <s v="C2754"/>
    <x v="2"/>
    <x v="1"/>
    <d v="2026-02-26T10:28:00"/>
    <d v="2026-02-28T16:28:00"/>
    <x v="33"/>
    <x v="0"/>
    <s v="Yes"/>
    <n v="3"/>
    <s v="Yes"/>
    <n v="54"/>
    <s v="Yes"/>
    <x v="0"/>
    <n v="2.25"/>
    <s v="Team5"/>
    <s v="Junior"/>
    <s v="Night"/>
  </r>
  <r>
    <s v="T07167"/>
    <s v="C0044"/>
    <x v="1"/>
    <x v="2"/>
    <d v="2026-01-24T02:51:00"/>
    <d v="2026-01-24T10:51:00"/>
    <x v="6"/>
    <x v="0"/>
    <s v="No"/>
    <n v="5"/>
    <s v="Yes"/>
    <n v="7.9999999998835847"/>
    <s v="No"/>
    <x v="2"/>
    <n v="0.33333333332848269"/>
    <s v="Team3"/>
    <s v="Mid"/>
    <s v="Night"/>
  </r>
  <r>
    <s v="T07168"/>
    <s v="C4360"/>
    <x v="3"/>
    <x v="0"/>
    <d v="2026-03-11T23:45:00"/>
    <d v="2026-03-13T01:45:00"/>
    <x v="47"/>
    <x v="0"/>
    <s v="No"/>
    <n v="3"/>
    <s v="Yes"/>
    <n v="25.999999999883585"/>
    <s v="No"/>
    <x v="1"/>
    <n v="1.0833333333284827"/>
    <s v="Team4"/>
    <s v="Senior"/>
    <s v="Night"/>
  </r>
  <r>
    <s v="T07169"/>
    <s v="C2539"/>
    <x v="3"/>
    <x v="1"/>
    <d v="2026-01-26T17:12:00"/>
    <d v="2026-01-29T13:12:00"/>
    <x v="39"/>
    <x v="0"/>
    <s v="No"/>
    <n v="3"/>
    <s v="Yes"/>
    <n v="68.000000000058208"/>
    <s v="Yes"/>
    <x v="2"/>
    <n v="2.8333333333357587"/>
    <s v="Team5"/>
    <s v="Junior"/>
    <s v="Evening"/>
  </r>
  <r>
    <s v="T07170"/>
    <s v="C4252"/>
    <x v="0"/>
    <x v="1"/>
    <d v="2026-02-24T09:26:00"/>
    <d v="2026-02-25T18:26:00"/>
    <x v="33"/>
    <x v="0"/>
    <s v="No"/>
    <n v="3"/>
    <s v="Yes"/>
    <n v="33"/>
    <s v="No"/>
    <x v="0"/>
    <n v="1.375"/>
    <s v="Team5"/>
    <s v="Junior"/>
    <s v="Night"/>
  </r>
  <r>
    <s v="T07171"/>
    <s v="C2624"/>
    <x v="0"/>
    <x v="1"/>
    <d v="2026-02-09T23:51:00"/>
    <d v="2026-02-11T13:51:00"/>
    <x v="24"/>
    <x v="0"/>
    <s v="No"/>
    <n v="3"/>
    <s v="Yes"/>
    <n v="37.999999999883585"/>
    <s v="No"/>
    <x v="0"/>
    <n v="1.5833333333284827"/>
    <s v="Team4"/>
    <s v="Mid"/>
    <s v="Night"/>
  </r>
  <r>
    <s v="T07172"/>
    <s v="C1489"/>
    <x v="3"/>
    <x v="1"/>
    <d v="2026-01-16T03:16:00"/>
    <d v="2026-01-18T20:16:00"/>
    <x v="40"/>
    <x v="1"/>
    <s v="No"/>
    <n v="4"/>
    <s v="No"/>
    <n v="65.000000000058208"/>
    <s v="Yes"/>
    <x v="2"/>
    <n v="2.7083333333357587"/>
    <s v="Team4"/>
    <s v="Senior"/>
    <s v="Morning"/>
  </r>
  <r>
    <s v="T07173"/>
    <s v="C4253"/>
    <x v="4"/>
    <x v="0"/>
    <d v="2026-03-15T08:00:00"/>
    <d v="2026-03-15T11:00:00"/>
    <x v="29"/>
    <x v="0"/>
    <s v="No"/>
    <n v="4"/>
    <s v="Yes"/>
    <n v="3"/>
    <s v="No"/>
    <x v="1"/>
    <n v="0.125"/>
    <s v="Team3"/>
    <s v="Mid"/>
    <s v="Evening"/>
  </r>
  <r>
    <s v="T07174"/>
    <s v="C0342"/>
    <x v="1"/>
    <x v="0"/>
    <d v="2026-03-09T15:39:00"/>
    <d v="2026-03-11T14:39:00"/>
    <x v="37"/>
    <x v="0"/>
    <s v="No"/>
    <n v="4"/>
    <s v="Yes"/>
    <n v="47.000000000058208"/>
    <s v="No"/>
    <x v="1"/>
    <n v="1.9583333333357587"/>
    <s v="Team5"/>
    <s v="Junior"/>
    <s v="Evening"/>
  </r>
  <r>
    <s v="T07175"/>
    <s v="C2563"/>
    <x v="3"/>
    <x v="0"/>
    <d v="2026-03-03T02:31:00"/>
    <d v="2026-03-05T00:31:00"/>
    <x v="48"/>
    <x v="0"/>
    <s v="No"/>
    <n v="5"/>
    <s v="Yes"/>
    <n v="45.999999999941792"/>
    <s v="No"/>
    <x v="1"/>
    <n v="1.9166666666642413"/>
    <s v="Team1"/>
    <s v="Mid"/>
    <s v="Morning"/>
  </r>
  <r>
    <s v="T07176"/>
    <s v="C0224"/>
    <x v="0"/>
    <x v="0"/>
    <d v="2026-01-12T18:32:00"/>
    <d v="2026-01-13T06:32:00"/>
    <x v="36"/>
    <x v="0"/>
    <s v="No"/>
    <n v="5"/>
    <s v="Yes"/>
    <n v="12"/>
    <s v="No"/>
    <x v="2"/>
    <n v="0.5"/>
    <s v="Team1"/>
    <s v="Junior"/>
    <s v="Morning"/>
  </r>
  <r>
    <s v="T07177"/>
    <s v="C3359"/>
    <x v="0"/>
    <x v="2"/>
    <d v="2026-02-21T19:16:00"/>
    <d v="2026-02-22T05:16:00"/>
    <x v="48"/>
    <x v="0"/>
    <s v="No"/>
    <n v="3"/>
    <s v="Yes"/>
    <n v="10.000000000116415"/>
    <s v="No"/>
    <x v="0"/>
    <n v="0.41666666667151731"/>
    <s v="Team1"/>
    <s v="Mid"/>
    <s v="Morning"/>
  </r>
  <r>
    <s v="T07178"/>
    <s v="C3137"/>
    <x v="4"/>
    <x v="2"/>
    <d v="2026-03-06T11:12:00"/>
    <d v="2026-03-08T18:12:00"/>
    <x v="23"/>
    <x v="0"/>
    <s v="No"/>
    <n v="4"/>
    <s v="Yes"/>
    <n v="54.999999999941792"/>
    <s v="Yes"/>
    <x v="1"/>
    <n v="2.2916666666642413"/>
    <s v="Team1"/>
    <s v="Junior"/>
    <s v="Morning"/>
  </r>
  <r>
    <s v="T07179"/>
    <s v="C4039"/>
    <x v="1"/>
    <x v="1"/>
    <d v="2026-02-13T10:19:00"/>
    <d v="2026-02-14T02:19:00"/>
    <x v="12"/>
    <x v="0"/>
    <s v="No"/>
    <n v="3"/>
    <s v="Yes"/>
    <n v="16.000000000116415"/>
    <s v="No"/>
    <x v="0"/>
    <n v="0.66666666667151731"/>
    <s v="Team1"/>
    <s v="Junior"/>
    <s v="Morning"/>
  </r>
  <r>
    <s v="T07180"/>
    <s v="C1313"/>
    <x v="4"/>
    <x v="0"/>
    <d v="2026-01-14T19:23:00"/>
    <d v="2026-01-16T06:23:00"/>
    <x v="23"/>
    <x v="0"/>
    <s v="No"/>
    <n v="4"/>
    <s v="Yes"/>
    <n v="35.000000000058208"/>
    <s v="No"/>
    <x v="2"/>
    <n v="1.4583333333357587"/>
    <s v="Team1"/>
    <s v="Junior"/>
    <s v="Morning"/>
  </r>
  <r>
    <s v="T07181"/>
    <s v="C1553"/>
    <x v="0"/>
    <x v="2"/>
    <d v="2026-01-14T20:19:00"/>
    <d v="2026-01-16T14:19:00"/>
    <x v="37"/>
    <x v="0"/>
    <s v="No"/>
    <n v="3"/>
    <s v="Yes"/>
    <n v="42"/>
    <s v="No"/>
    <x v="2"/>
    <n v="1.75"/>
    <s v="Team5"/>
    <s v="Junior"/>
    <s v="Evening"/>
  </r>
  <r>
    <s v="T07182"/>
    <s v="C2917"/>
    <x v="1"/>
    <x v="2"/>
    <d v="2026-03-23T06:26:00"/>
    <d v="2026-03-25T16:26:00"/>
    <x v="21"/>
    <x v="0"/>
    <s v="No"/>
    <n v="4"/>
    <s v="Yes"/>
    <n v="57.999999999941792"/>
    <s v="Yes"/>
    <x v="1"/>
    <n v="2.4166666666642413"/>
    <s v="Team4"/>
    <s v="Senior"/>
    <s v="Night"/>
  </r>
  <r>
    <s v="T07183"/>
    <s v="C4242"/>
    <x v="2"/>
    <x v="2"/>
    <d v="2026-03-25T03:18:00"/>
    <d v="2026-03-27T02:18:00"/>
    <x v="16"/>
    <x v="0"/>
    <s v="No"/>
    <n v="3"/>
    <s v="Yes"/>
    <n v="47.000000000058208"/>
    <s v="No"/>
    <x v="1"/>
    <n v="1.9583333333357587"/>
    <s v="Team3"/>
    <s v="Junior"/>
    <s v="Evening"/>
  </r>
  <r>
    <s v="T07184"/>
    <s v="C2796"/>
    <x v="2"/>
    <x v="2"/>
    <d v="2026-01-05T06:24:00"/>
    <d v="2026-01-08T15:24:00"/>
    <x v="10"/>
    <x v="2"/>
    <s v="No"/>
    <n v="4"/>
    <s v="No"/>
    <n v="81"/>
    <s v="Yes"/>
    <x v="2"/>
    <n v="3.375"/>
    <s v="Team1"/>
    <s v="Senior"/>
    <s v="Night"/>
  </r>
  <r>
    <s v="T07185"/>
    <s v="C4394"/>
    <x v="2"/>
    <x v="0"/>
    <d v="2026-03-11T04:32:00"/>
    <d v="2026-03-12T04:32:00"/>
    <x v="2"/>
    <x v="0"/>
    <s v="No"/>
    <n v="3"/>
    <s v="Yes"/>
    <n v="24"/>
    <s v="No"/>
    <x v="1"/>
    <n v="1"/>
    <s v="Team3"/>
    <s v="Senior"/>
    <s v="Evening"/>
  </r>
  <r>
    <s v="T07186"/>
    <s v="C4061"/>
    <x v="3"/>
    <x v="1"/>
    <d v="2026-02-26T01:56:00"/>
    <d v="2026-02-28T23:56:00"/>
    <x v="25"/>
    <x v="0"/>
    <s v="No"/>
    <n v="5"/>
    <s v="Yes"/>
    <n v="69.999999999941792"/>
    <s v="Yes"/>
    <x v="0"/>
    <n v="2.9166666666642413"/>
    <s v="Team4"/>
    <s v="Junior"/>
    <s v="Night"/>
  </r>
  <r>
    <s v="T07187"/>
    <s v="C2839"/>
    <x v="0"/>
    <x v="1"/>
    <d v="2026-01-03T08:21:00"/>
    <d v="2026-01-06T01:21:00"/>
    <x v="27"/>
    <x v="0"/>
    <s v="No"/>
    <n v="4"/>
    <s v="Yes"/>
    <n v="65.000000000058208"/>
    <s v="Yes"/>
    <x v="2"/>
    <n v="2.7083333333357587"/>
    <s v="Team1"/>
    <s v="Junior"/>
    <s v="Morning"/>
  </r>
  <r>
    <s v="T07188"/>
    <s v="C4720"/>
    <x v="2"/>
    <x v="1"/>
    <d v="2026-03-12T07:36:00"/>
    <d v="2026-03-14T11:36:00"/>
    <x v="39"/>
    <x v="0"/>
    <s v="No"/>
    <n v="3"/>
    <s v="Yes"/>
    <n v="51.999999999941792"/>
    <s v="Yes"/>
    <x v="1"/>
    <n v="2.1666666666642413"/>
    <s v="Team5"/>
    <s v="Junior"/>
    <s v="Evening"/>
  </r>
  <r>
    <s v="T07189"/>
    <s v="C3555"/>
    <x v="1"/>
    <x v="1"/>
    <d v="2026-03-06T06:53:00"/>
    <d v="2026-03-07T18:53:00"/>
    <x v="8"/>
    <x v="1"/>
    <s v="No"/>
    <n v="3"/>
    <s v="No"/>
    <n v="36"/>
    <s v="No"/>
    <x v="1"/>
    <n v="1.5"/>
    <s v="Team5"/>
    <s v="Senior"/>
    <s v="Morning"/>
  </r>
  <r>
    <s v="T07190"/>
    <s v="C3983"/>
    <x v="4"/>
    <x v="2"/>
    <d v="2026-03-09T15:11:00"/>
    <d v="2026-03-13T09:11:00"/>
    <x v="18"/>
    <x v="0"/>
    <s v="No"/>
    <n v="4"/>
    <s v="Yes"/>
    <n v="90"/>
    <s v="Yes"/>
    <x v="1"/>
    <n v="3.75"/>
    <s v="Team1"/>
    <s v="Mid"/>
    <s v="Morning"/>
  </r>
  <r>
    <s v="T07191"/>
    <s v="C1090"/>
    <x v="1"/>
    <x v="2"/>
    <d v="2026-01-04T06:38:00"/>
    <d v="2026-01-05T21:38:00"/>
    <x v="36"/>
    <x v="0"/>
    <s v="Yes"/>
    <n v="4"/>
    <s v="Yes"/>
    <n v="39"/>
    <s v="No"/>
    <x v="2"/>
    <n v="1.625"/>
    <s v="Team1"/>
    <s v="Junior"/>
    <s v="Morning"/>
  </r>
  <r>
    <s v="T07192"/>
    <s v="C1643"/>
    <x v="4"/>
    <x v="2"/>
    <d v="2026-01-28T06:45:00"/>
    <d v="2026-01-30T14:45:00"/>
    <x v="32"/>
    <x v="0"/>
    <s v="No"/>
    <n v="4"/>
    <s v="Yes"/>
    <n v="56.000000000058208"/>
    <s v="Yes"/>
    <x v="2"/>
    <n v="2.3333333333357587"/>
    <s v="Team3"/>
    <s v="Mid"/>
    <s v="Evening"/>
  </r>
  <r>
    <s v="T07193"/>
    <s v="C0996"/>
    <x v="1"/>
    <x v="0"/>
    <d v="2026-02-13T12:33:00"/>
    <d v="2026-02-13T21:33:00"/>
    <x v="5"/>
    <x v="0"/>
    <s v="No"/>
    <n v="3"/>
    <s v="Yes"/>
    <n v="9"/>
    <s v="No"/>
    <x v="0"/>
    <n v="0.375"/>
    <s v="Team1"/>
    <s v="Senior"/>
    <s v="Evening"/>
  </r>
  <r>
    <s v="T07194"/>
    <s v="C3949"/>
    <x v="3"/>
    <x v="0"/>
    <d v="2026-02-19T09:04:00"/>
    <d v="2026-02-20T05:04:00"/>
    <x v="34"/>
    <x v="0"/>
    <s v="No"/>
    <n v="5"/>
    <s v="Yes"/>
    <n v="19.999999999883585"/>
    <s v="No"/>
    <x v="0"/>
    <n v="0.83333333332848269"/>
    <s v="Team3"/>
    <s v="Senior"/>
    <s v="Night"/>
  </r>
  <r>
    <s v="T07195"/>
    <s v="C3958"/>
    <x v="3"/>
    <x v="2"/>
    <d v="2026-03-13T17:01:00"/>
    <d v="2026-03-16T23:01:00"/>
    <x v="9"/>
    <x v="0"/>
    <s v="No"/>
    <n v="3"/>
    <s v="Yes"/>
    <n v="78"/>
    <s v="Yes"/>
    <x v="1"/>
    <n v="3.25"/>
    <s v="Team1"/>
    <s v="Junior"/>
    <s v="Night"/>
  </r>
  <r>
    <s v="T07196"/>
    <s v="C4271"/>
    <x v="1"/>
    <x v="1"/>
    <d v="2026-01-27T17:26:00"/>
    <d v="2026-01-27T23:26:00"/>
    <x v="22"/>
    <x v="0"/>
    <s v="No"/>
    <n v="4"/>
    <s v="Yes"/>
    <n v="6"/>
    <s v="No"/>
    <x v="2"/>
    <n v="0.25"/>
    <s v="Team4"/>
    <s v="Junior"/>
    <s v="Morning"/>
  </r>
  <r>
    <s v="T07197"/>
    <s v="C3590"/>
    <x v="2"/>
    <x v="1"/>
    <d v="2026-03-14T06:33:00"/>
    <d v="2026-03-15T12:33:00"/>
    <x v="24"/>
    <x v="0"/>
    <s v="No"/>
    <n v="4"/>
    <s v="Yes"/>
    <n v="30"/>
    <s v="No"/>
    <x v="1"/>
    <n v="1.25"/>
    <s v="Team4"/>
    <s v="Mid"/>
    <s v="Night"/>
  </r>
  <r>
    <s v="T07198"/>
    <s v="C4553"/>
    <x v="0"/>
    <x v="0"/>
    <d v="2026-02-11T13:16:00"/>
    <d v="2026-02-13T04:16:00"/>
    <x v="0"/>
    <x v="0"/>
    <s v="No"/>
    <n v="4"/>
    <s v="Yes"/>
    <n v="39"/>
    <s v="No"/>
    <x v="0"/>
    <n v="1.625"/>
    <s v="Team1"/>
    <s v="Senior"/>
    <s v="Morning"/>
  </r>
  <r>
    <s v="T07199"/>
    <s v="C0228"/>
    <x v="1"/>
    <x v="0"/>
    <d v="2026-03-23T22:23:00"/>
    <d v="2026-03-24T07:23:00"/>
    <x v="7"/>
    <x v="0"/>
    <s v="No"/>
    <n v="5"/>
    <s v="Yes"/>
    <n v="9"/>
    <s v="No"/>
    <x v="1"/>
    <n v="0.375"/>
    <s v="Team2"/>
    <s v="Junior"/>
    <s v="Night"/>
  </r>
  <r>
    <s v="T07200"/>
    <s v="C3454"/>
    <x v="2"/>
    <x v="0"/>
    <d v="2026-01-31T17:35:00"/>
    <d v="2026-02-02T04:35:00"/>
    <x v="27"/>
    <x v="1"/>
    <s v="No"/>
    <n v="4"/>
    <s v="No"/>
    <n v="34.999999999883585"/>
    <s v="No"/>
    <x v="2"/>
    <n v="1.4583333333284827"/>
    <s v="Team1"/>
    <s v="Junior"/>
    <s v="Morning"/>
  </r>
  <r>
    <s v="T07201"/>
    <s v="C3002"/>
    <x v="0"/>
    <x v="0"/>
    <d v="2026-01-01T14:43:00"/>
    <d v="2026-01-03T04:43:00"/>
    <x v="0"/>
    <x v="0"/>
    <s v="No"/>
    <n v="5"/>
    <s v="Yes"/>
    <n v="38.000000000058208"/>
    <s v="No"/>
    <x v="2"/>
    <n v="1.5833333333357587"/>
    <s v="Team1"/>
    <s v="Senior"/>
    <s v="Morning"/>
  </r>
  <r>
    <s v="T07202"/>
    <s v="C4324"/>
    <x v="3"/>
    <x v="0"/>
    <d v="2026-02-21T19:16:00"/>
    <d v="2026-02-23T03:16:00"/>
    <x v="10"/>
    <x v="0"/>
    <s v="No"/>
    <n v="5"/>
    <s v="Yes"/>
    <n v="32.000000000058208"/>
    <s v="No"/>
    <x v="0"/>
    <n v="1.3333333333357587"/>
    <s v="Team1"/>
    <s v="Senior"/>
    <s v="Night"/>
  </r>
  <r>
    <s v="T07203"/>
    <s v="C3851"/>
    <x v="3"/>
    <x v="0"/>
    <d v="2026-03-21T03:10:00"/>
    <d v="2026-03-21T10:10:00"/>
    <x v="19"/>
    <x v="0"/>
    <s v="No"/>
    <n v="5"/>
    <s v="Yes"/>
    <n v="6.9999999999417923"/>
    <s v="No"/>
    <x v="1"/>
    <n v="0.29166666666424135"/>
    <s v="Team5"/>
    <s v="Mid"/>
    <s v="Night"/>
  </r>
  <r>
    <s v="T07204"/>
    <s v="C1674"/>
    <x v="2"/>
    <x v="1"/>
    <d v="2026-01-29T10:33:00"/>
    <d v="2026-02-01T00:33:00"/>
    <x v="9"/>
    <x v="0"/>
    <s v="Yes"/>
    <n v="2"/>
    <s v="Yes"/>
    <n v="62.000000000058208"/>
    <s v="Yes"/>
    <x v="2"/>
    <n v="2.5833333333357587"/>
    <s v="Team1"/>
    <s v="Junior"/>
    <s v="Night"/>
  </r>
  <r>
    <s v="T07205"/>
    <s v="C0350"/>
    <x v="1"/>
    <x v="1"/>
    <d v="2026-03-17T14:52:00"/>
    <d v="2026-03-18T09:52:00"/>
    <x v="22"/>
    <x v="0"/>
    <s v="No"/>
    <n v="4"/>
    <s v="Yes"/>
    <n v="19.000000000116415"/>
    <s v="No"/>
    <x v="1"/>
    <n v="0.79166666667151731"/>
    <s v="Team4"/>
    <s v="Junior"/>
    <s v="Morning"/>
  </r>
  <r>
    <s v="T07206"/>
    <s v="C1647"/>
    <x v="1"/>
    <x v="1"/>
    <d v="2026-01-21T19:54:00"/>
    <d v="2026-01-23T04:54:00"/>
    <x v="8"/>
    <x v="0"/>
    <s v="No"/>
    <n v="2"/>
    <s v="Yes"/>
    <n v="33"/>
    <s v="No"/>
    <x v="2"/>
    <n v="1.375"/>
    <s v="Team5"/>
    <s v="Senior"/>
    <s v="Morning"/>
  </r>
  <r>
    <s v="T07207"/>
    <s v="C2789"/>
    <x v="4"/>
    <x v="1"/>
    <d v="2026-03-05T23:56:00"/>
    <d v="2026-03-07T14:56:00"/>
    <x v="36"/>
    <x v="0"/>
    <s v="No"/>
    <n v="3"/>
    <s v="Yes"/>
    <n v="39"/>
    <s v="No"/>
    <x v="1"/>
    <n v="1.625"/>
    <s v="Team1"/>
    <s v="Junior"/>
    <s v="Morning"/>
  </r>
  <r>
    <s v="T07208"/>
    <s v="C2477"/>
    <x v="2"/>
    <x v="2"/>
    <d v="2026-01-30T18:31:00"/>
    <d v="2026-02-02T19:31:00"/>
    <x v="37"/>
    <x v="1"/>
    <s v="No"/>
    <n v="4"/>
    <s v="No"/>
    <n v="73.000000000116415"/>
    <s v="Yes"/>
    <x v="2"/>
    <n v="3.0416666666715173"/>
    <s v="Team5"/>
    <s v="Junior"/>
    <s v="Evening"/>
  </r>
  <r>
    <s v="T07209"/>
    <s v="C0231"/>
    <x v="2"/>
    <x v="0"/>
    <d v="2026-02-25T13:49:00"/>
    <d v="2026-02-26T00:49:00"/>
    <x v="12"/>
    <x v="0"/>
    <s v="No"/>
    <n v="3"/>
    <s v="Yes"/>
    <n v="11.000000000058208"/>
    <s v="No"/>
    <x v="0"/>
    <n v="0.45833333333575865"/>
    <s v="Team1"/>
    <s v="Junior"/>
    <s v="Morning"/>
  </r>
  <r>
    <s v="T07210"/>
    <s v="C2826"/>
    <x v="1"/>
    <x v="1"/>
    <d v="2026-03-06T16:20:00"/>
    <d v="2026-03-09T05:20:00"/>
    <x v="5"/>
    <x v="0"/>
    <s v="No"/>
    <n v="5"/>
    <s v="Yes"/>
    <n v="60.999999999941792"/>
    <s v="Yes"/>
    <x v="1"/>
    <n v="2.5416666666642413"/>
    <s v="Team1"/>
    <s v="Senior"/>
    <s v="Evening"/>
  </r>
  <r>
    <s v="T07211"/>
    <s v="C1497"/>
    <x v="2"/>
    <x v="2"/>
    <d v="2026-02-22T03:59:00"/>
    <d v="2026-02-22T10:59:00"/>
    <x v="1"/>
    <x v="1"/>
    <s v="No"/>
    <n v="5"/>
    <s v="No"/>
    <n v="6.9999999999417923"/>
    <s v="No"/>
    <x v="0"/>
    <n v="0.29166666666424135"/>
    <s v="Team4"/>
    <s v="Senior"/>
    <s v="Evening"/>
  </r>
  <r>
    <s v="T07212"/>
    <s v="C3775"/>
    <x v="1"/>
    <x v="1"/>
    <d v="2026-02-26T21:18:00"/>
    <d v="2026-03-01T08:18:00"/>
    <x v="3"/>
    <x v="0"/>
    <s v="No"/>
    <n v="4"/>
    <s v="Yes"/>
    <n v="59.000000000058208"/>
    <s v="Yes"/>
    <x v="0"/>
    <n v="2.4583333333357587"/>
    <s v="Team5"/>
    <s v="Senior"/>
    <s v="Morning"/>
  </r>
  <r>
    <s v="T07213"/>
    <s v="C1197"/>
    <x v="4"/>
    <x v="1"/>
    <d v="2026-03-28T15:51:00"/>
    <d v="2026-03-31T12:51:00"/>
    <x v="6"/>
    <x v="0"/>
    <s v="No"/>
    <n v="4"/>
    <s v="Yes"/>
    <n v="69"/>
    <s v="Yes"/>
    <x v="1"/>
    <n v="2.875"/>
    <s v="Team3"/>
    <s v="Mid"/>
    <s v="Night"/>
  </r>
  <r>
    <s v="T07214"/>
    <s v="C4226"/>
    <x v="3"/>
    <x v="1"/>
    <d v="2026-01-11T18:38:00"/>
    <d v="2026-01-14T09:38:00"/>
    <x v="46"/>
    <x v="0"/>
    <s v="No"/>
    <n v="4"/>
    <s v="Yes"/>
    <n v="63"/>
    <s v="Yes"/>
    <x v="2"/>
    <n v="2.625"/>
    <s v="Team5"/>
    <s v="Senior"/>
    <s v="Evening"/>
  </r>
  <r>
    <s v="T07215"/>
    <s v="C3512"/>
    <x v="0"/>
    <x v="2"/>
    <d v="2026-02-25T12:13:00"/>
    <d v="2026-02-26T06:13:00"/>
    <x v="22"/>
    <x v="0"/>
    <s v="No"/>
    <n v="4"/>
    <s v="Yes"/>
    <n v="18"/>
    <s v="No"/>
    <x v="0"/>
    <n v="0.75"/>
    <s v="Team4"/>
    <s v="Junior"/>
    <s v="Morning"/>
  </r>
  <r>
    <s v="T07216"/>
    <s v="C1925"/>
    <x v="0"/>
    <x v="2"/>
    <d v="2026-03-01T04:44:00"/>
    <d v="2026-03-03T14:44:00"/>
    <x v="20"/>
    <x v="0"/>
    <s v="No"/>
    <n v="5"/>
    <s v="Yes"/>
    <n v="57.999999999941792"/>
    <s v="Yes"/>
    <x v="1"/>
    <n v="2.4166666666642413"/>
    <s v="Team4"/>
    <s v="Junior"/>
    <s v="Evening"/>
  </r>
  <r>
    <s v="T07217"/>
    <s v="C2784"/>
    <x v="4"/>
    <x v="2"/>
    <d v="2026-01-19T19:31:00"/>
    <d v="2026-01-21T20:31:00"/>
    <x v="4"/>
    <x v="0"/>
    <s v="No"/>
    <n v="4"/>
    <s v="Yes"/>
    <n v="48.999999999941792"/>
    <s v="Yes"/>
    <x v="2"/>
    <n v="2.0416666666642413"/>
    <s v="Team5"/>
    <s v="Senior"/>
    <s v="Evening"/>
  </r>
  <r>
    <s v="T07218"/>
    <s v="C4247"/>
    <x v="0"/>
    <x v="2"/>
    <d v="2026-02-17T17:12:00"/>
    <d v="2026-02-21T09:12:00"/>
    <x v="1"/>
    <x v="0"/>
    <s v="No"/>
    <n v="3"/>
    <s v="Yes"/>
    <n v="87.999999999941792"/>
    <s v="Yes"/>
    <x v="0"/>
    <n v="3.6666666666642413"/>
    <s v="Team4"/>
    <s v="Senior"/>
    <s v="Evening"/>
  </r>
  <r>
    <s v="T07219"/>
    <s v="C3818"/>
    <x v="0"/>
    <x v="2"/>
    <d v="2026-01-27T04:31:00"/>
    <d v="2026-01-28T03:31:00"/>
    <x v="4"/>
    <x v="0"/>
    <s v="No"/>
    <n v="4"/>
    <s v="Yes"/>
    <n v="22.999999999883585"/>
    <s v="No"/>
    <x v="2"/>
    <n v="0.95833333332848269"/>
    <s v="Team5"/>
    <s v="Senior"/>
    <s v="Evening"/>
  </r>
  <r>
    <s v="T07220"/>
    <s v="C2410"/>
    <x v="0"/>
    <x v="0"/>
    <d v="2026-01-02T15:54:00"/>
    <d v="2026-01-04T10:54:00"/>
    <x v="40"/>
    <x v="0"/>
    <s v="No"/>
    <n v="5"/>
    <s v="Yes"/>
    <n v="43.000000000116415"/>
    <s v="No"/>
    <x v="2"/>
    <n v="1.7916666666715173"/>
    <s v="Team4"/>
    <s v="Senior"/>
    <s v="Morning"/>
  </r>
  <r>
    <s v="T07221"/>
    <s v="C1422"/>
    <x v="4"/>
    <x v="1"/>
    <d v="2026-02-25T13:40:00"/>
    <d v="2026-02-28T09:40:00"/>
    <x v="48"/>
    <x v="0"/>
    <s v="No"/>
    <n v="4"/>
    <s v="Yes"/>
    <n v="68.000000000058208"/>
    <s v="Yes"/>
    <x v="0"/>
    <n v="2.8333333333357587"/>
    <s v="Team1"/>
    <s v="Mid"/>
    <s v="Morning"/>
  </r>
  <r>
    <s v="T07222"/>
    <s v="C1133"/>
    <x v="2"/>
    <x v="1"/>
    <d v="2026-03-04T08:42:00"/>
    <d v="2026-03-05T01:42:00"/>
    <x v="22"/>
    <x v="2"/>
    <s v="Yes"/>
    <n v="3"/>
    <s v="No"/>
    <n v="16.999999999883585"/>
    <s v="No"/>
    <x v="1"/>
    <n v="0.70833333332848269"/>
    <s v="Team4"/>
    <s v="Junior"/>
    <s v="Morning"/>
  </r>
  <r>
    <s v="T07223"/>
    <s v="C0708"/>
    <x v="1"/>
    <x v="2"/>
    <d v="2026-03-14T04:29:00"/>
    <d v="2026-03-17T04:29:00"/>
    <x v="20"/>
    <x v="0"/>
    <s v="No"/>
    <n v="4"/>
    <s v="Yes"/>
    <n v="72"/>
    <s v="Yes"/>
    <x v="1"/>
    <n v="3"/>
    <s v="Team4"/>
    <s v="Junior"/>
    <s v="Evening"/>
  </r>
  <r>
    <s v="T07224"/>
    <s v="C3985"/>
    <x v="3"/>
    <x v="1"/>
    <d v="2026-03-30T19:55:00"/>
    <d v="2026-03-31T14:55:00"/>
    <x v="22"/>
    <x v="1"/>
    <s v="No"/>
    <n v="5"/>
    <s v="No"/>
    <n v="19.000000000116415"/>
    <s v="No"/>
    <x v="1"/>
    <n v="0.79166666667151731"/>
    <s v="Team4"/>
    <s v="Junior"/>
    <s v="Morning"/>
  </r>
  <r>
    <s v="T07225"/>
    <s v="C2118"/>
    <x v="3"/>
    <x v="1"/>
    <d v="2026-01-31T23:45:00"/>
    <d v="2026-02-02T19:45:00"/>
    <x v="13"/>
    <x v="0"/>
    <s v="No"/>
    <n v="3"/>
    <s v="Yes"/>
    <n v="43.999999999883585"/>
    <s v="No"/>
    <x v="2"/>
    <n v="1.8333333333284827"/>
    <s v="Team5"/>
    <s v="Junior"/>
    <s v="Evening"/>
  </r>
  <r>
    <s v="T07226"/>
    <s v="C2892"/>
    <x v="0"/>
    <x v="1"/>
    <d v="2026-03-27T08:45:00"/>
    <d v="2026-03-28T02:45:00"/>
    <x v="34"/>
    <x v="0"/>
    <s v="No"/>
    <n v="3"/>
    <s v="Yes"/>
    <n v="18"/>
    <s v="No"/>
    <x v="1"/>
    <n v="0.75"/>
    <s v="Team3"/>
    <s v="Senior"/>
    <s v="Night"/>
  </r>
  <r>
    <s v="T07227"/>
    <s v="C1785"/>
    <x v="3"/>
    <x v="1"/>
    <d v="2026-02-23T13:51:00"/>
    <d v="2026-02-25T04:51:00"/>
    <x v="46"/>
    <x v="0"/>
    <s v="No"/>
    <n v="3"/>
    <s v="Yes"/>
    <n v="39"/>
    <s v="No"/>
    <x v="0"/>
    <n v="1.625"/>
    <s v="Team5"/>
    <s v="Senior"/>
    <s v="Evening"/>
  </r>
  <r>
    <s v="T07228"/>
    <s v="C2854"/>
    <x v="2"/>
    <x v="0"/>
    <d v="2026-02-03T07:42:00"/>
    <d v="2026-02-03T19:42:00"/>
    <x v="0"/>
    <x v="0"/>
    <s v="No"/>
    <n v="4"/>
    <s v="Yes"/>
    <n v="12"/>
    <s v="No"/>
    <x v="0"/>
    <n v="0.5"/>
    <s v="Team1"/>
    <s v="Senior"/>
    <s v="Morning"/>
  </r>
  <r>
    <s v="T07229"/>
    <s v="C0375"/>
    <x v="3"/>
    <x v="0"/>
    <d v="2026-03-30T12:26:00"/>
    <d v="2026-03-30T14:26:00"/>
    <x v="5"/>
    <x v="0"/>
    <s v="No"/>
    <n v="3"/>
    <s v="Yes"/>
    <n v="2.0000000000582077"/>
    <s v="No"/>
    <x v="1"/>
    <n v="8.3333333335758653E-2"/>
    <s v="Team1"/>
    <s v="Senior"/>
    <s v="Evening"/>
  </r>
  <r>
    <s v="T07230"/>
    <s v="C2493"/>
    <x v="3"/>
    <x v="2"/>
    <d v="2026-02-26T06:47:00"/>
    <d v="2026-03-01T06:47:00"/>
    <x v="49"/>
    <x v="0"/>
    <s v="No"/>
    <n v="4"/>
    <s v="Yes"/>
    <n v="72"/>
    <s v="Yes"/>
    <x v="0"/>
    <n v="3"/>
    <s v="Team5"/>
    <s v="Mid"/>
    <s v="Evening"/>
  </r>
  <r>
    <s v="T07231"/>
    <s v="C3573"/>
    <x v="0"/>
    <x v="0"/>
    <d v="2026-03-27T09:16:00"/>
    <d v="2026-03-28T09:16:00"/>
    <x v="6"/>
    <x v="0"/>
    <s v="Yes"/>
    <n v="3"/>
    <s v="Yes"/>
    <n v="24"/>
    <s v="No"/>
    <x v="1"/>
    <n v="1"/>
    <s v="Team3"/>
    <s v="Mid"/>
    <s v="Night"/>
  </r>
  <r>
    <s v="T07232"/>
    <s v="C3658"/>
    <x v="3"/>
    <x v="1"/>
    <d v="2026-02-23T22:26:00"/>
    <d v="2026-02-26T18:26:00"/>
    <x v="38"/>
    <x v="0"/>
    <s v="No"/>
    <n v="5"/>
    <s v="Yes"/>
    <n v="68.000000000058208"/>
    <s v="Yes"/>
    <x v="0"/>
    <n v="2.8333333333357587"/>
    <s v="Team5"/>
    <s v="Senior"/>
    <s v="Evening"/>
  </r>
  <r>
    <s v="T07233"/>
    <s v="C2517"/>
    <x v="3"/>
    <x v="1"/>
    <d v="2026-02-06T04:17:00"/>
    <d v="2026-02-07T07:17:00"/>
    <x v="21"/>
    <x v="1"/>
    <s v="No"/>
    <n v="4"/>
    <s v="No"/>
    <n v="27"/>
    <s v="No"/>
    <x v="0"/>
    <n v="1.125"/>
    <s v="Team4"/>
    <s v="Senior"/>
    <s v="Night"/>
  </r>
  <r>
    <s v="T07234"/>
    <s v="C3609"/>
    <x v="0"/>
    <x v="2"/>
    <d v="2026-01-17T12:56:00"/>
    <d v="2026-01-20T23:56:00"/>
    <x v="18"/>
    <x v="2"/>
    <s v="No"/>
    <n v="4"/>
    <s v="No"/>
    <n v="82.999999999883585"/>
    <s v="Yes"/>
    <x v="2"/>
    <n v="3.4583333333284827"/>
    <s v="Team1"/>
    <s v="Mid"/>
    <s v="Morning"/>
  </r>
  <r>
    <s v="T07235"/>
    <s v="C0671"/>
    <x v="0"/>
    <x v="0"/>
    <d v="2026-02-14T23:26:00"/>
    <d v="2026-02-16T00:26:00"/>
    <x v="3"/>
    <x v="0"/>
    <s v="No"/>
    <n v="5"/>
    <s v="Yes"/>
    <n v="24.999999999941792"/>
    <s v="No"/>
    <x v="0"/>
    <n v="1.0416666666642413"/>
    <s v="Team5"/>
    <s v="Senior"/>
    <s v="Morning"/>
  </r>
  <r>
    <s v="T07236"/>
    <s v="C2374"/>
    <x v="1"/>
    <x v="1"/>
    <d v="2026-02-13T09:33:00"/>
    <d v="2026-02-15T07:33:00"/>
    <x v="19"/>
    <x v="0"/>
    <s v="No"/>
    <n v="3"/>
    <s v="Yes"/>
    <n v="45.999999999941792"/>
    <s v="No"/>
    <x v="0"/>
    <n v="1.9166666666642413"/>
    <s v="Team5"/>
    <s v="Mid"/>
    <s v="Night"/>
  </r>
  <r>
    <s v="T07237"/>
    <s v="C4285"/>
    <x v="4"/>
    <x v="2"/>
    <d v="2026-02-14T14:09:00"/>
    <d v="2026-02-15T07:09:00"/>
    <x v="40"/>
    <x v="0"/>
    <s v="No"/>
    <n v="3"/>
    <s v="Yes"/>
    <n v="17.000000000058208"/>
    <s v="No"/>
    <x v="0"/>
    <n v="0.70833333333575865"/>
    <s v="Team4"/>
    <s v="Senior"/>
    <s v="Morning"/>
  </r>
  <r>
    <s v="T07238"/>
    <s v="C3622"/>
    <x v="1"/>
    <x v="1"/>
    <d v="2026-02-07T08:07:00"/>
    <d v="2026-02-07T17:07:00"/>
    <x v="38"/>
    <x v="0"/>
    <s v="No"/>
    <n v="5"/>
    <s v="Yes"/>
    <n v="9"/>
    <s v="No"/>
    <x v="0"/>
    <n v="0.375"/>
    <s v="Team5"/>
    <s v="Senior"/>
    <s v="Evening"/>
  </r>
  <r>
    <s v="T07239"/>
    <s v="C2297"/>
    <x v="2"/>
    <x v="0"/>
    <d v="2026-03-28T15:53:00"/>
    <d v="2026-03-30T00:53:00"/>
    <x v="6"/>
    <x v="0"/>
    <s v="No"/>
    <n v="3"/>
    <s v="Yes"/>
    <n v="33"/>
    <s v="No"/>
    <x v="1"/>
    <n v="1.375"/>
    <s v="Team3"/>
    <s v="Mid"/>
    <s v="Night"/>
  </r>
  <r>
    <s v="T07240"/>
    <s v="C1848"/>
    <x v="2"/>
    <x v="1"/>
    <d v="2026-02-26T15:05:00"/>
    <d v="2026-02-28T09:05:00"/>
    <x v="34"/>
    <x v="0"/>
    <s v="No"/>
    <n v="4"/>
    <s v="Yes"/>
    <n v="42"/>
    <s v="No"/>
    <x v="0"/>
    <n v="1.75"/>
    <s v="Team3"/>
    <s v="Senior"/>
    <s v="Night"/>
  </r>
  <r>
    <s v="T07241"/>
    <s v="C3786"/>
    <x v="3"/>
    <x v="0"/>
    <d v="2026-02-06T07:17:00"/>
    <d v="2026-02-07T14:17:00"/>
    <x v="14"/>
    <x v="0"/>
    <s v="Yes"/>
    <n v="4"/>
    <s v="Yes"/>
    <n v="30.999999999941792"/>
    <s v="No"/>
    <x v="0"/>
    <n v="1.2916666666642413"/>
    <s v="Team4"/>
    <s v="Senior"/>
    <s v="Night"/>
  </r>
  <r>
    <s v="T07242"/>
    <s v="C3173"/>
    <x v="0"/>
    <x v="1"/>
    <d v="2026-02-12T00:32:00"/>
    <d v="2026-02-13T01:32:00"/>
    <x v="9"/>
    <x v="0"/>
    <s v="No"/>
    <n v="4"/>
    <s v="Yes"/>
    <n v="24.999999999941792"/>
    <s v="No"/>
    <x v="0"/>
    <n v="1.0416666666642413"/>
    <s v="Team1"/>
    <s v="Junior"/>
    <s v="Night"/>
  </r>
  <r>
    <s v="T07243"/>
    <s v="C4173"/>
    <x v="3"/>
    <x v="0"/>
    <d v="2026-02-13T09:19:00"/>
    <d v="2026-02-14T09:19:00"/>
    <x v="25"/>
    <x v="0"/>
    <s v="No"/>
    <n v="4"/>
    <s v="Yes"/>
    <n v="24"/>
    <s v="No"/>
    <x v="0"/>
    <n v="1"/>
    <s v="Team4"/>
    <s v="Junior"/>
    <s v="Night"/>
  </r>
  <r>
    <s v="T07244"/>
    <s v="C1695"/>
    <x v="4"/>
    <x v="1"/>
    <d v="2026-02-04T16:45:00"/>
    <d v="2026-02-07T02:45:00"/>
    <x v="27"/>
    <x v="0"/>
    <s v="No"/>
    <n v="4"/>
    <s v="Yes"/>
    <n v="58.000000000116415"/>
    <s v="Yes"/>
    <x v="0"/>
    <n v="2.4166666666715173"/>
    <s v="Team1"/>
    <s v="Junior"/>
    <s v="Morning"/>
  </r>
  <r>
    <s v="T07245"/>
    <s v="C1332"/>
    <x v="4"/>
    <x v="1"/>
    <d v="2026-02-02T10:50:00"/>
    <d v="2026-02-03T07:50:00"/>
    <x v="40"/>
    <x v="0"/>
    <s v="No"/>
    <n v="5"/>
    <s v="Yes"/>
    <n v="21"/>
    <s v="No"/>
    <x v="0"/>
    <n v="0.875"/>
    <s v="Team4"/>
    <s v="Senior"/>
    <s v="Morning"/>
  </r>
  <r>
    <s v="T07246"/>
    <s v="C3553"/>
    <x v="1"/>
    <x v="0"/>
    <d v="2026-03-28T21:26:00"/>
    <d v="2026-03-29T23:26:00"/>
    <x v="4"/>
    <x v="0"/>
    <s v="No"/>
    <n v="5"/>
    <s v="Yes"/>
    <n v="26.000000000058208"/>
    <s v="No"/>
    <x v="1"/>
    <n v="1.0833333333357587"/>
    <s v="Team5"/>
    <s v="Senior"/>
    <s v="Evening"/>
  </r>
  <r>
    <s v="T07247"/>
    <s v="C3205"/>
    <x v="4"/>
    <x v="2"/>
    <d v="2026-03-10T17:07:00"/>
    <d v="2026-03-11T06:07:00"/>
    <x v="18"/>
    <x v="0"/>
    <s v="No"/>
    <n v="5"/>
    <s v="Yes"/>
    <n v="13.000000000116415"/>
    <s v="No"/>
    <x v="1"/>
    <n v="0.54166666667151731"/>
    <s v="Team1"/>
    <s v="Mid"/>
    <s v="Morning"/>
  </r>
  <r>
    <s v="T07248"/>
    <s v="C0061"/>
    <x v="1"/>
    <x v="1"/>
    <d v="2026-01-21T00:40:00"/>
    <d v="2026-01-23T23:40:00"/>
    <x v="21"/>
    <x v="0"/>
    <s v="No"/>
    <n v="2"/>
    <s v="Yes"/>
    <n v="70.999999999883585"/>
    <s v="Yes"/>
    <x v="2"/>
    <n v="2.9583333333284827"/>
    <s v="Team4"/>
    <s v="Senior"/>
    <s v="Night"/>
  </r>
  <r>
    <s v="T07249"/>
    <s v="C0383"/>
    <x v="2"/>
    <x v="1"/>
    <d v="2026-03-16T12:14:00"/>
    <d v="2026-03-19T05:14:00"/>
    <x v="49"/>
    <x v="0"/>
    <s v="No"/>
    <n v="4"/>
    <s v="Yes"/>
    <n v="64.999999999883585"/>
    <s v="Yes"/>
    <x v="1"/>
    <n v="2.7083333333284827"/>
    <s v="Team5"/>
    <s v="Mid"/>
    <s v="Evening"/>
  </r>
  <r>
    <s v="T07250"/>
    <s v="C0009"/>
    <x v="0"/>
    <x v="2"/>
    <d v="2026-03-11T11:15:00"/>
    <d v="2026-03-12T17:15:00"/>
    <x v="25"/>
    <x v="0"/>
    <s v="No"/>
    <n v="4"/>
    <s v="Yes"/>
    <n v="30"/>
    <s v="No"/>
    <x v="1"/>
    <n v="1.25"/>
    <s v="Team4"/>
    <s v="Junior"/>
    <s v="Night"/>
  </r>
  <r>
    <s v="T07251"/>
    <s v="C2327"/>
    <x v="2"/>
    <x v="0"/>
    <d v="2026-02-08T21:15:00"/>
    <d v="2026-02-09T23:15:00"/>
    <x v="0"/>
    <x v="0"/>
    <s v="Yes"/>
    <n v="3"/>
    <s v="Yes"/>
    <n v="26.000000000058208"/>
    <s v="No"/>
    <x v="0"/>
    <n v="1.0833333333357587"/>
    <s v="Team1"/>
    <s v="Senior"/>
    <s v="Morning"/>
  </r>
  <r>
    <s v="T07252"/>
    <s v="C4738"/>
    <x v="2"/>
    <x v="2"/>
    <d v="2026-01-31T03:35:00"/>
    <d v="2026-02-01T12:35:00"/>
    <x v="36"/>
    <x v="1"/>
    <s v="No"/>
    <n v="4"/>
    <s v="No"/>
    <n v="33"/>
    <s v="No"/>
    <x v="2"/>
    <n v="1.375"/>
    <s v="Team1"/>
    <s v="Junior"/>
    <s v="Morning"/>
  </r>
  <r>
    <s v="T07253"/>
    <s v="C0082"/>
    <x v="0"/>
    <x v="1"/>
    <d v="2026-03-16T00:02:00"/>
    <d v="2026-03-17T19:02:00"/>
    <x v="3"/>
    <x v="0"/>
    <s v="No"/>
    <n v="4"/>
    <s v="Yes"/>
    <n v="43.000000000116415"/>
    <s v="No"/>
    <x v="1"/>
    <n v="1.7916666666715173"/>
    <s v="Team5"/>
    <s v="Senior"/>
    <s v="Morning"/>
  </r>
  <r>
    <s v="T07254"/>
    <s v="C0312"/>
    <x v="2"/>
    <x v="1"/>
    <d v="2026-03-25T11:24:00"/>
    <d v="2026-03-26T17:24:00"/>
    <x v="11"/>
    <x v="0"/>
    <s v="No"/>
    <n v="4"/>
    <s v="Yes"/>
    <n v="30"/>
    <s v="No"/>
    <x v="1"/>
    <n v="1.25"/>
    <s v="Team3"/>
    <s v="Senior"/>
    <s v="Night"/>
  </r>
  <r>
    <s v="T07255"/>
    <s v="C3304"/>
    <x v="2"/>
    <x v="0"/>
    <d v="2026-03-30T22:30:00"/>
    <d v="2026-03-31T06:30:00"/>
    <x v="1"/>
    <x v="0"/>
    <s v="No"/>
    <n v="2"/>
    <s v="Yes"/>
    <n v="8.0000000000582077"/>
    <s v="No"/>
    <x v="1"/>
    <n v="0.33333333333575865"/>
    <s v="Team4"/>
    <s v="Senior"/>
    <s v="Evening"/>
  </r>
  <r>
    <s v="T07256"/>
    <s v="C3810"/>
    <x v="2"/>
    <x v="0"/>
    <d v="2026-03-22T06:32:00"/>
    <d v="2026-03-22T19:32:00"/>
    <x v="14"/>
    <x v="0"/>
    <s v="No"/>
    <n v="4"/>
    <s v="Yes"/>
    <n v="12.999999999941792"/>
    <s v="No"/>
    <x v="1"/>
    <n v="0.54166666666424135"/>
    <s v="Team4"/>
    <s v="Senior"/>
    <s v="Night"/>
  </r>
  <r>
    <s v="T07257"/>
    <s v="C2937"/>
    <x v="0"/>
    <x v="1"/>
    <d v="2026-02-06T10:36:00"/>
    <d v="2026-02-07T05:36:00"/>
    <x v="19"/>
    <x v="0"/>
    <s v="No"/>
    <n v="4"/>
    <s v="Yes"/>
    <n v="18.999999999941792"/>
    <s v="No"/>
    <x v="0"/>
    <n v="0.79166666666424135"/>
    <s v="Team5"/>
    <s v="Mid"/>
    <s v="Night"/>
  </r>
  <r>
    <s v="T07258"/>
    <s v="C4490"/>
    <x v="4"/>
    <x v="1"/>
    <d v="2026-01-02T15:27:00"/>
    <d v="2026-01-03T05:27:00"/>
    <x v="43"/>
    <x v="0"/>
    <s v="No"/>
    <n v="5"/>
    <s v="Yes"/>
    <n v="13.999999999883585"/>
    <s v="No"/>
    <x v="2"/>
    <n v="0.58333333332848269"/>
    <s v="Team1"/>
    <s v="Mid"/>
    <s v="Morning"/>
  </r>
  <r>
    <s v="T07259"/>
    <s v="C2515"/>
    <x v="1"/>
    <x v="0"/>
    <d v="2026-03-16T00:07:00"/>
    <d v="2026-03-16T15:07:00"/>
    <x v="43"/>
    <x v="0"/>
    <s v="No"/>
    <n v="4"/>
    <s v="Yes"/>
    <n v="15"/>
    <s v="No"/>
    <x v="1"/>
    <n v="0.625"/>
    <s v="Team1"/>
    <s v="Mid"/>
    <s v="Morning"/>
  </r>
  <r>
    <s v="T07260"/>
    <s v="C3594"/>
    <x v="3"/>
    <x v="1"/>
    <d v="2026-02-17T17:51:00"/>
    <d v="2026-02-17T22:51:00"/>
    <x v="44"/>
    <x v="0"/>
    <s v="No"/>
    <n v="5"/>
    <s v="Yes"/>
    <n v="4.9999999998835847"/>
    <s v="No"/>
    <x v="0"/>
    <n v="0.20833333332848269"/>
    <s v="Team3"/>
    <s v="Senior"/>
    <s v="Evening"/>
  </r>
  <r>
    <s v="T07261"/>
    <s v="C1157"/>
    <x v="3"/>
    <x v="1"/>
    <d v="2026-01-02T16:17:00"/>
    <d v="2026-01-04T17:17:00"/>
    <x v="27"/>
    <x v="0"/>
    <s v="No"/>
    <n v="4"/>
    <s v="Yes"/>
    <n v="48.999999999941792"/>
    <s v="Yes"/>
    <x v="2"/>
    <n v="2.0416666666642413"/>
    <s v="Team1"/>
    <s v="Junior"/>
    <s v="Morning"/>
  </r>
  <r>
    <s v="T07262"/>
    <s v="C4620"/>
    <x v="1"/>
    <x v="2"/>
    <d v="2026-03-03T22:50:00"/>
    <d v="2026-03-05T16:50:00"/>
    <x v="39"/>
    <x v="0"/>
    <s v="No"/>
    <n v="3"/>
    <s v="Yes"/>
    <n v="42"/>
    <s v="No"/>
    <x v="1"/>
    <n v="1.75"/>
    <s v="Team5"/>
    <s v="Junior"/>
    <s v="Evening"/>
  </r>
  <r>
    <s v="T07263"/>
    <s v="C3042"/>
    <x v="4"/>
    <x v="0"/>
    <d v="2026-01-04T15:37:00"/>
    <d v="2026-01-04T20:37:00"/>
    <x v="5"/>
    <x v="0"/>
    <s v="No"/>
    <n v="3"/>
    <s v="Yes"/>
    <n v="5.0000000000582077"/>
    <s v="No"/>
    <x v="2"/>
    <n v="0.20833333333575865"/>
    <s v="Team1"/>
    <s v="Senior"/>
    <s v="Evening"/>
  </r>
  <r>
    <s v="T07264"/>
    <s v="C3262"/>
    <x v="0"/>
    <x v="1"/>
    <d v="2026-01-26T12:29:00"/>
    <d v="2026-01-27T23:29:00"/>
    <x v="47"/>
    <x v="0"/>
    <s v="No"/>
    <n v="4"/>
    <s v="Yes"/>
    <n v="35.000000000058208"/>
    <s v="No"/>
    <x v="2"/>
    <n v="1.4583333333357587"/>
    <s v="Team4"/>
    <s v="Senior"/>
    <s v="Night"/>
  </r>
  <r>
    <s v="T07265"/>
    <s v="C1122"/>
    <x v="4"/>
    <x v="2"/>
    <d v="2026-03-04T03:15:00"/>
    <d v="2026-03-07T06:15:00"/>
    <x v="28"/>
    <x v="0"/>
    <s v="No"/>
    <n v="4"/>
    <s v="Yes"/>
    <n v="75"/>
    <s v="Yes"/>
    <x v="1"/>
    <n v="3.125"/>
    <s v="Team3"/>
    <s v="Mid"/>
    <s v="Night"/>
  </r>
  <r>
    <s v="T07266"/>
    <s v="C4124"/>
    <x v="3"/>
    <x v="2"/>
    <d v="2026-01-16T10:37:00"/>
    <d v="2026-01-19T12:37:00"/>
    <x v="39"/>
    <x v="0"/>
    <s v="No"/>
    <n v="3"/>
    <s v="Yes"/>
    <n v="73.999999999883585"/>
    <s v="Yes"/>
    <x v="2"/>
    <n v="3.0833333333284827"/>
    <s v="Team5"/>
    <s v="Junior"/>
    <s v="Evening"/>
  </r>
  <r>
    <s v="T07267"/>
    <s v="C4464"/>
    <x v="1"/>
    <x v="2"/>
    <d v="2026-01-31T11:52:00"/>
    <d v="2026-02-02T18:52:00"/>
    <x v="12"/>
    <x v="0"/>
    <s v="No"/>
    <n v="4"/>
    <s v="Yes"/>
    <n v="55.000000000116415"/>
    <s v="Yes"/>
    <x v="2"/>
    <n v="2.2916666666715173"/>
    <s v="Team1"/>
    <s v="Junior"/>
    <s v="Morning"/>
  </r>
  <r>
    <s v="T07268"/>
    <s v="C0401"/>
    <x v="1"/>
    <x v="0"/>
    <d v="2026-02-05T04:18:00"/>
    <d v="2026-02-05T14:18:00"/>
    <x v="17"/>
    <x v="0"/>
    <s v="No"/>
    <n v="3"/>
    <s v="Yes"/>
    <n v="9.9999999999417923"/>
    <s v="No"/>
    <x v="0"/>
    <n v="0.41666666666424135"/>
    <s v="Team2"/>
    <s v="Junior"/>
    <s v="Night"/>
  </r>
  <r>
    <s v="T07269"/>
    <s v="C1455"/>
    <x v="4"/>
    <x v="1"/>
    <d v="2026-02-08T00:31:00"/>
    <d v="2026-02-08T20:31:00"/>
    <x v="42"/>
    <x v="0"/>
    <s v="No"/>
    <n v="3"/>
    <s v="Yes"/>
    <n v="20.000000000058208"/>
    <s v="No"/>
    <x v="0"/>
    <n v="0.83333333333575865"/>
    <s v="Team1"/>
    <s v="Senior"/>
    <s v="Evening"/>
  </r>
  <r>
    <s v="T07270"/>
    <s v="C0595"/>
    <x v="3"/>
    <x v="0"/>
    <d v="2026-01-25T20:54:00"/>
    <d v="2026-01-26T15:54:00"/>
    <x v="31"/>
    <x v="0"/>
    <s v="No"/>
    <n v="3"/>
    <s v="Yes"/>
    <n v="18.999999999941792"/>
    <s v="No"/>
    <x v="2"/>
    <n v="0.79166666666424135"/>
    <s v="Team4"/>
    <s v="Senior"/>
    <s v="Evening"/>
  </r>
  <r>
    <s v="T07271"/>
    <s v="C1166"/>
    <x v="4"/>
    <x v="2"/>
    <d v="2026-02-07T20:21:00"/>
    <d v="2026-02-10T14:21:00"/>
    <x v="12"/>
    <x v="0"/>
    <s v="No"/>
    <n v="3"/>
    <s v="Yes"/>
    <n v="66"/>
    <s v="Yes"/>
    <x v="0"/>
    <n v="2.75"/>
    <s v="Team1"/>
    <s v="Junior"/>
    <s v="Morning"/>
  </r>
  <r>
    <s v="T07272"/>
    <s v="C0617"/>
    <x v="0"/>
    <x v="1"/>
    <d v="2026-03-09T12:15:00"/>
    <d v="2026-03-10T14:15:00"/>
    <x v="32"/>
    <x v="0"/>
    <s v="No"/>
    <n v="5"/>
    <s v="Yes"/>
    <n v="26.000000000058208"/>
    <s v="No"/>
    <x v="1"/>
    <n v="1.0833333333357587"/>
    <s v="Team3"/>
    <s v="Mid"/>
    <s v="Evening"/>
  </r>
  <r>
    <s v="T07273"/>
    <s v="C3544"/>
    <x v="0"/>
    <x v="0"/>
    <d v="2026-03-07T07:01:00"/>
    <d v="2026-03-08T15:01:00"/>
    <x v="37"/>
    <x v="0"/>
    <s v="No"/>
    <n v="5"/>
    <s v="Yes"/>
    <n v="32.000000000058208"/>
    <s v="No"/>
    <x v="1"/>
    <n v="1.3333333333357587"/>
    <s v="Team5"/>
    <s v="Junior"/>
    <s v="Evening"/>
  </r>
  <r>
    <s v="T07274"/>
    <s v="C3607"/>
    <x v="0"/>
    <x v="1"/>
    <d v="2026-02-08T02:46:00"/>
    <d v="2026-02-09T15:46:00"/>
    <x v="5"/>
    <x v="0"/>
    <s v="No"/>
    <n v="5"/>
    <s v="Yes"/>
    <n v="37.000000000116415"/>
    <s v="No"/>
    <x v="0"/>
    <n v="1.5416666666715173"/>
    <s v="Team1"/>
    <s v="Senior"/>
    <s v="Evening"/>
  </r>
  <r>
    <s v="T07275"/>
    <s v="C1930"/>
    <x v="0"/>
    <x v="0"/>
    <d v="2026-02-27T01:28:00"/>
    <d v="2026-02-28T07:28:00"/>
    <x v="9"/>
    <x v="0"/>
    <s v="No"/>
    <n v="4"/>
    <s v="Yes"/>
    <n v="30"/>
    <s v="No"/>
    <x v="0"/>
    <n v="1.25"/>
    <s v="Team1"/>
    <s v="Junior"/>
    <s v="Night"/>
  </r>
  <r>
    <s v="T07276"/>
    <s v="C3342"/>
    <x v="4"/>
    <x v="1"/>
    <d v="2026-01-25T22:23:00"/>
    <d v="2026-01-28T11:23:00"/>
    <x v="41"/>
    <x v="0"/>
    <s v="No"/>
    <n v="3"/>
    <s v="Yes"/>
    <n v="61.000000000116415"/>
    <s v="Yes"/>
    <x v="2"/>
    <n v="2.5416666666715173"/>
    <s v="Team5"/>
    <s v="Senior"/>
    <s v="Night"/>
  </r>
  <r>
    <s v="T07277"/>
    <s v="C1563"/>
    <x v="3"/>
    <x v="1"/>
    <d v="2026-03-29T12:49:00"/>
    <d v="2026-04-01T00:49:00"/>
    <x v="3"/>
    <x v="0"/>
    <s v="No"/>
    <n v="5"/>
    <s v="Yes"/>
    <n v="60"/>
    <s v="Yes"/>
    <x v="1"/>
    <n v="2.5"/>
    <s v="Team5"/>
    <s v="Senior"/>
    <s v="Morning"/>
  </r>
  <r>
    <s v="T07278"/>
    <s v="C3967"/>
    <x v="1"/>
    <x v="1"/>
    <d v="2026-03-15T04:01:00"/>
    <d v="2026-03-17T12:01:00"/>
    <x v="23"/>
    <x v="0"/>
    <s v="No"/>
    <n v="5"/>
    <s v="Yes"/>
    <n v="56.000000000058208"/>
    <s v="Yes"/>
    <x v="1"/>
    <n v="2.3333333333357587"/>
    <s v="Team1"/>
    <s v="Junior"/>
    <s v="Morning"/>
  </r>
  <r>
    <s v="T07279"/>
    <s v="C0585"/>
    <x v="3"/>
    <x v="2"/>
    <d v="2026-02-13T21:39:00"/>
    <d v="2026-02-16T10:39:00"/>
    <x v="9"/>
    <x v="1"/>
    <s v="No"/>
    <n v="4"/>
    <s v="No"/>
    <n v="60.999999999941792"/>
    <s v="Yes"/>
    <x v="0"/>
    <n v="2.5416666666642413"/>
    <s v="Team1"/>
    <s v="Junior"/>
    <s v="Night"/>
  </r>
  <r>
    <s v="T07280"/>
    <s v="C1419"/>
    <x v="1"/>
    <x v="2"/>
    <d v="2026-02-06T17:46:00"/>
    <d v="2026-02-10T14:46:00"/>
    <x v="39"/>
    <x v="0"/>
    <s v="No"/>
    <n v="3"/>
    <s v="Yes"/>
    <n v="93"/>
    <s v="Yes"/>
    <x v="0"/>
    <n v="3.875"/>
    <s v="Team5"/>
    <s v="Junior"/>
    <s v="Evening"/>
  </r>
  <r>
    <s v="T07281"/>
    <s v="C3519"/>
    <x v="0"/>
    <x v="1"/>
    <d v="2026-01-23T02:22:00"/>
    <d v="2026-01-25T12:22:00"/>
    <x v="44"/>
    <x v="0"/>
    <s v="No"/>
    <n v="5"/>
    <s v="Yes"/>
    <n v="57.999999999941792"/>
    <s v="Yes"/>
    <x v="2"/>
    <n v="2.4166666666642413"/>
    <s v="Team3"/>
    <s v="Senior"/>
    <s v="Evening"/>
  </r>
  <r>
    <s v="T07282"/>
    <s v="C3481"/>
    <x v="0"/>
    <x v="0"/>
    <d v="2026-03-13T03:11:00"/>
    <d v="2026-03-14T00:11:00"/>
    <x v="23"/>
    <x v="1"/>
    <s v="No"/>
    <n v="3"/>
    <s v="No"/>
    <n v="21"/>
    <s v="No"/>
    <x v="1"/>
    <n v="0.875"/>
    <s v="Team1"/>
    <s v="Junior"/>
    <s v="Morning"/>
  </r>
  <r>
    <s v="T07283"/>
    <s v="C0753"/>
    <x v="3"/>
    <x v="2"/>
    <d v="2026-01-31T15:54:00"/>
    <d v="2026-02-01T16:54:00"/>
    <x v="28"/>
    <x v="1"/>
    <s v="No"/>
    <n v="5"/>
    <s v="No"/>
    <n v="25.000000000116415"/>
    <s v="No"/>
    <x v="2"/>
    <n v="1.0416666666715173"/>
    <s v="Team3"/>
    <s v="Mid"/>
    <s v="Night"/>
  </r>
  <r>
    <s v="T07284"/>
    <s v="C2614"/>
    <x v="1"/>
    <x v="2"/>
    <d v="2026-03-02T18:46:00"/>
    <d v="2026-03-04T01:46:00"/>
    <x v="4"/>
    <x v="1"/>
    <s v="No"/>
    <n v="4"/>
    <s v="No"/>
    <n v="30.999999999941792"/>
    <s v="No"/>
    <x v="1"/>
    <n v="1.2916666666642413"/>
    <s v="Team5"/>
    <s v="Senior"/>
    <s v="Evening"/>
  </r>
  <r>
    <s v="T07285"/>
    <s v="C3858"/>
    <x v="3"/>
    <x v="2"/>
    <d v="2026-03-01T11:48:00"/>
    <d v="2026-03-05T06:48:00"/>
    <x v="36"/>
    <x v="0"/>
    <s v="No"/>
    <n v="2"/>
    <s v="Yes"/>
    <n v="90.999999999941792"/>
    <s v="Yes"/>
    <x v="1"/>
    <n v="3.7916666666642413"/>
    <s v="Team1"/>
    <s v="Junior"/>
    <s v="Morning"/>
  </r>
  <r>
    <s v="T07286"/>
    <s v="C1631"/>
    <x v="4"/>
    <x v="1"/>
    <d v="2026-03-09T02:08:00"/>
    <d v="2026-03-10T13:08:00"/>
    <x v="22"/>
    <x v="0"/>
    <s v="No"/>
    <n v="5"/>
    <s v="Yes"/>
    <n v="35.000000000058208"/>
    <s v="No"/>
    <x v="1"/>
    <n v="1.4583333333357587"/>
    <s v="Team4"/>
    <s v="Junior"/>
    <s v="Morning"/>
  </r>
  <r>
    <s v="T07287"/>
    <s v="C3107"/>
    <x v="1"/>
    <x v="2"/>
    <d v="2026-01-07T03:08:00"/>
    <d v="2026-01-08T10:08:00"/>
    <x v="38"/>
    <x v="2"/>
    <s v="No"/>
    <n v="4"/>
    <s v="No"/>
    <n v="30.999999999941792"/>
    <s v="No"/>
    <x v="2"/>
    <n v="1.2916666666642413"/>
    <s v="Team5"/>
    <s v="Senior"/>
    <s v="Evening"/>
  </r>
  <r>
    <s v="T07288"/>
    <s v="C0095"/>
    <x v="2"/>
    <x v="2"/>
    <d v="2026-02-01T18:29:00"/>
    <d v="2026-02-03T08:29:00"/>
    <x v="9"/>
    <x v="0"/>
    <s v="No"/>
    <n v="5"/>
    <s v="Yes"/>
    <n v="38.000000000058208"/>
    <s v="No"/>
    <x v="0"/>
    <n v="1.5833333333357587"/>
    <s v="Team1"/>
    <s v="Junior"/>
    <s v="Night"/>
  </r>
  <r>
    <s v="T07289"/>
    <s v="C4834"/>
    <x v="1"/>
    <x v="2"/>
    <d v="2026-03-19T19:35:00"/>
    <d v="2026-03-23T06:35:00"/>
    <x v="30"/>
    <x v="0"/>
    <s v="No"/>
    <n v="3"/>
    <s v="Yes"/>
    <n v="83.000000000058208"/>
    <s v="Yes"/>
    <x v="1"/>
    <n v="3.4583333333357587"/>
    <s v="Team4"/>
    <s v="Mid"/>
    <s v="Night"/>
  </r>
  <r>
    <s v="T07290"/>
    <s v="C4015"/>
    <x v="4"/>
    <x v="0"/>
    <d v="2026-03-08T16:29:00"/>
    <d v="2026-03-10T01:29:00"/>
    <x v="21"/>
    <x v="0"/>
    <s v="Yes"/>
    <n v="4"/>
    <s v="Yes"/>
    <n v="33"/>
    <s v="No"/>
    <x v="1"/>
    <n v="1.375"/>
    <s v="Team4"/>
    <s v="Senior"/>
    <s v="Night"/>
  </r>
  <r>
    <s v="T07291"/>
    <s v="C3001"/>
    <x v="1"/>
    <x v="1"/>
    <d v="2026-02-26T20:26:00"/>
    <d v="2026-02-27T14:26:00"/>
    <x v="27"/>
    <x v="0"/>
    <s v="No"/>
    <n v="3"/>
    <s v="Yes"/>
    <n v="18"/>
    <s v="No"/>
    <x v="0"/>
    <n v="0.75"/>
    <s v="Team1"/>
    <s v="Junior"/>
    <s v="Morning"/>
  </r>
  <r>
    <s v="T07292"/>
    <s v="C0521"/>
    <x v="1"/>
    <x v="2"/>
    <d v="2026-01-12T22:12:00"/>
    <d v="2026-01-16T01:12:00"/>
    <x v="41"/>
    <x v="0"/>
    <s v="No"/>
    <n v="4"/>
    <s v="Yes"/>
    <n v="75"/>
    <s v="Yes"/>
    <x v="2"/>
    <n v="3.125"/>
    <s v="Team5"/>
    <s v="Senior"/>
    <s v="Night"/>
  </r>
  <r>
    <s v="T07293"/>
    <s v="C0017"/>
    <x v="3"/>
    <x v="2"/>
    <d v="2026-02-28T21:55:00"/>
    <d v="2026-03-03T09:55:00"/>
    <x v="30"/>
    <x v="0"/>
    <s v="No"/>
    <n v="5"/>
    <s v="Yes"/>
    <n v="60"/>
    <s v="Yes"/>
    <x v="0"/>
    <n v="2.5"/>
    <s v="Team4"/>
    <s v="Mid"/>
    <s v="Night"/>
  </r>
  <r>
    <s v="T07294"/>
    <s v="C2742"/>
    <x v="0"/>
    <x v="1"/>
    <d v="2026-03-28T16:57:00"/>
    <d v="2026-03-30T21:57:00"/>
    <x v="34"/>
    <x v="0"/>
    <s v="No"/>
    <n v="4"/>
    <s v="Yes"/>
    <n v="52.999999999883585"/>
    <s v="Yes"/>
    <x v="1"/>
    <n v="2.2083333333284827"/>
    <s v="Team3"/>
    <s v="Senior"/>
    <s v="Night"/>
  </r>
  <r>
    <s v="T07295"/>
    <s v="C2640"/>
    <x v="0"/>
    <x v="0"/>
    <d v="2026-03-26T04:44:00"/>
    <d v="2026-03-26T17:44:00"/>
    <x v="46"/>
    <x v="0"/>
    <s v="No"/>
    <n v="5"/>
    <s v="Yes"/>
    <n v="12.999999999941792"/>
    <s v="No"/>
    <x v="1"/>
    <n v="0.54166666666424135"/>
    <s v="Team5"/>
    <s v="Senior"/>
    <s v="Evening"/>
  </r>
  <r>
    <s v="T07296"/>
    <s v="C4452"/>
    <x v="2"/>
    <x v="1"/>
    <d v="2026-02-12T22:06:00"/>
    <d v="2026-02-13T08:06:00"/>
    <x v="20"/>
    <x v="0"/>
    <s v="No"/>
    <n v="3"/>
    <s v="Yes"/>
    <n v="10.000000000116415"/>
    <s v="No"/>
    <x v="0"/>
    <n v="0.41666666667151731"/>
    <s v="Team4"/>
    <s v="Junior"/>
    <s v="Evening"/>
  </r>
  <r>
    <s v="T07297"/>
    <s v="C2236"/>
    <x v="4"/>
    <x v="2"/>
    <d v="2026-02-25T14:41:00"/>
    <d v="2026-02-26T18:41:00"/>
    <x v="30"/>
    <x v="0"/>
    <s v="No"/>
    <n v="5"/>
    <s v="Yes"/>
    <n v="27.999999999941792"/>
    <s v="No"/>
    <x v="0"/>
    <n v="1.1666666666642413"/>
    <s v="Team4"/>
    <s v="Mid"/>
    <s v="Night"/>
  </r>
  <r>
    <s v="T07298"/>
    <s v="C4081"/>
    <x v="3"/>
    <x v="1"/>
    <d v="2026-02-28T00:11:00"/>
    <d v="2026-03-02T06:11:00"/>
    <x v="45"/>
    <x v="0"/>
    <s v="No"/>
    <n v="3"/>
    <s v="Yes"/>
    <n v="54"/>
    <s v="Yes"/>
    <x v="0"/>
    <n v="2.25"/>
    <s v="Team4"/>
    <s v="Mid"/>
    <s v="Morning"/>
  </r>
  <r>
    <s v="T07299"/>
    <s v="C3065"/>
    <x v="0"/>
    <x v="1"/>
    <d v="2026-01-05T19:08:00"/>
    <d v="2026-01-08T12:08:00"/>
    <x v="28"/>
    <x v="0"/>
    <s v="No"/>
    <n v="3"/>
    <s v="Yes"/>
    <n v="65.000000000058208"/>
    <s v="Yes"/>
    <x v="2"/>
    <n v="2.7083333333357587"/>
    <s v="Team3"/>
    <s v="Mid"/>
    <s v="Night"/>
  </r>
  <r>
    <s v="T07300"/>
    <s v="C2900"/>
    <x v="4"/>
    <x v="2"/>
    <d v="2026-01-11T18:40:00"/>
    <d v="2026-01-15T13:40:00"/>
    <x v="25"/>
    <x v="0"/>
    <s v="No"/>
    <n v="4"/>
    <s v="Yes"/>
    <n v="90.999999999941792"/>
    <s v="Yes"/>
    <x v="2"/>
    <n v="3.7916666666642413"/>
    <s v="Team4"/>
    <s v="Junior"/>
    <s v="Night"/>
  </r>
  <r>
    <s v="T07301"/>
    <s v="C1321"/>
    <x v="4"/>
    <x v="0"/>
    <d v="2026-02-27T15:04:00"/>
    <d v="2026-02-28T13:04:00"/>
    <x v="11"/>
    <x v="0"/>
    <s v="No"/>
    <n v="4"/>
    <s v="Yes"/>
    <n v="21.999999999941792"/>
    <s v="No"/>
    <x v="0"/>
    <n v="0.91666666666424135"/>
    <s v="Team3"/>
    <s v="Senior"/>
    <s v="Night"/>
  </r>
  <r>
    <s v="T07302"/>
    <s v="C2265"/>
    <x v="0"/>
    <x v="2"/>
    <d v="2026-02-02T18:36:00"/>
    <d v="2026-02-05T01:36:00"/>
    <x v="30"/>
    <x v="0"/>
    <s v="No"/>
    <n v="4"/>
    <s v="Yes"/>
    <n v="54.999999999941792"/>
    <s v="Yes"/>
    <x v="0"/>
    <n v="2.2916666666642413"/>
    <s v="Team4"/>
    <s v="Mid"/>
    <s v="Night"/>
  </r>
  <r>
    <s v="T07303"/>
    <s v="C3184"/>
    <x v="2"/>
    <x v="2"/>
    <d v="2026-01-01T16:26:00"/>
    <d v="2026-01-02T11:26:00"/>
    <x v="44"/>
    <x v="0"/>
    <s v="No"/>
    <n v="4"/>
    <s v="Yes"/>
    <n v="19.000000000116415"/>
    <s v="No"/>
    <x v="2"/>
    <n v="0.79166666667151731"/>
    <s v="Team3"/>
    <s v="Senior"/>
    <s v="Evening"/>
  </r>
  <r>
    <s v="T07304"/>
    <s v="C3426"/>
    <x v="2"/>
    <x v="1"/>
    <d v="2026-03-10T23:18:00"/>
    <d v="2026-03-12T18:18:00"/>
    <x v="8"/>
    <x v="0"/>
    <s v="No"/>
    <n v="4"/>
    <s v="Yes"/>
    <n v="42.999999999941792"/>
    <s v="No"/>
    <x v="1"/>
    <n v="1.7916666666642413"/>
    <s v="Team5"/>
    <s v="Senior"/>
    <s v="Morning"/>
  </r>
  <r>
    <s v="T07305"/>
    <s v="C1989"/>
    <x v="2"/>
    <x v="2"/>
    <d v="2026-02-07T10:37:00"/>
    <d v="2026-02-09T05:37:00"/>
    <x v="7"/>
    <x v="0"/>
    <s v="No"/>
    <n v="4"/>
    <s v="Yes"/>
    <n v="42.999999999941792"/>
    <s v="No"/>
    <x v="0"/>
    <n v="1.7916666666642413"/>
    <s v="Team2"/>
    <s v="Junior"/>
    <s v="Night"/>
  </r>
  <r>
    <s v="T07306"/>
    <s v="C2099"/>
    <x v="4"/>
    <x v="1"/>
    <d v="2026-03-03T08:07:00"/>
    <d v="2026-03-05T13:07:00"/>
    <x v="39"/>
    <x v="0"/>
    <s v="No"/>
    <n v="3"/>
    <s v="Yes"/>
    <n v="53.000000000058208"/>
    <s v="Yes"/>
    <x v="1"/>
    <n v="2.2083333333357587"/>
    <s v="Team5"/>
    <s v="Junior"/>
    <s v="Evening"/>
  </r>
  <r>
    <s v="T07307"/>
    <s v="C0085"/>
    <x v="1"/>
    <x v="1"/>
    <d v="2026-02-18T11:34:00"/>
    <d v="2026-02-20T09:34:00"/>
    <x v="16"/>
    <x v="0"/>
    <s v="No"/>
    <n v="5"/>
    <s v="Yes"/>
    <n v="45.999999999941792"/>
    <s v="No"/>
    <x v="0"/>
    <n v="1.9166666666642413"/>
    <s v="Team3"/>
    <s v="Junior"/>
    <s v="Evening"/>
  </r>
  <r>
    <s v="T07308"/>
    <s v="C4797"/>
    <x v="1"/>
    <x v="2"/>
    <d v="2026-03-10T01:40:00"/>
    <d v="2026-03-13T00:40:00"/>
    <x v="16"/>
    <x v="0"/>
    <s v="No"/>
    <n v="3"/>
    <s v="Yes"/>
    <n v="71.000000000058208"/>
    <s v="Yes"/>
    <x v="1"/>
    <n v="2.9583333333357587"/>
    <s v="Team3"/>
    <s v="Junior"/>
    <s v="Evening"/>
  </r>
  <r>
    <s v="T07309"/>
    <s v="C0706"/>
    <x v="0"/>
    <x v="0"/>
    <d v="2026-02-09T23:24:00"/>
    <d v="2026-02-11T20:24:00"/>
    <x v="32"/>
    <x v="0"/>
    <s v="Yes"/>
    <n v="3"/>
    <s v="Yes"/>
    <n v="45"/>
    <s v="No"/>
    <x v="0"/>
    <n v="1.875"/>
    <s v="Team3"/>
    <s v="Mid"/>
    <s v="Evening"/>
  </r>
  <r>
    <s v="T07310"/>
    <s v="C3703"/>
    <x v="0"/>
    <x v="1"/>
    <d v="2026-01-30T05:56:00"/>
    <d v="2026-01-31T02:56:00"/>
    <x v="7"/>
    <x v="0"/>
    <s v="No"/>
    <n v="3"/>
    <s v="Yes"/>
    <n v="21"/>
    <s v="No"/>
    <x v="2"/>
    <n v="0.875"/>
    <s v="Team2"/>
    <s v="Junior"/>
    <s v="Night"/>
  </r>
  <r>
    <s v="T07311"/>
    <s v="C4661"/>
    <x v="3"/>
    <x v="0"/>
    <d v="2026-01-18T09:54:00"/>
    <d v="2026-01-20T02:54:00"/>
    <x v="23"/>
    <x v="0"/>
    <s v="No"/>
    <n v="5"/>
    <s v="Yes"/>
    <n v="41.000000000058208"/>
    <s v="No"/>
    <x v="2"/>
    <n v="1.7083333333357587"/>
    <s v="Team1"/>
    <s v="Junior"/>
    <s v="Morning"/>
  </r>
  <r>
    <s v="T07312"/>
    <s v="C2955"/>
    <x v="2"/>
    <x v="1"/>
    <d v="2026-03-12T14:05:00"/>
    <d v="2026-03-14T10:05:00"/>
    <x v="39"/>
    <x v="0"/>
    <s v="No"/>
    <n v="3"/>
    <s v="Yes"/>
    <n v="44.000000000058208"/>
    <s v="No"/>
    <x v="1"/>
    <n v="1.8333333333357587"/>
    <s v="Team5"/>
    <s v="Junior"/>
    <s v="Evening"/>
  </r>
  <r>
    <s v="T07313"/>
    <s v="C2059"/>
    <x v="3"/>
    <x v="0"/>
    <d v="2026-01-16T22:44:00"/>
    <d v="2026-01-17T14:44:00"/>
    <x v="35"/>
    <x v="0"/>
    <s v="No"/>
    <n v="5"/>
    <s v="Yes"/>
    <n v="15.999999999941792"/>
    <s v="No"/>
    <x v="2"/>
    <n v="0.66666666666424135"/>
    <s v="Team1"/>
    <s v="Senior"/>
    <s v="Night"/>
  </r>
  <r>
    <s v="T07314"/>
    <s v="C2782"/>
    <x v="0"/>
    <x v="0"/>
    <d v="2026-02-16T12:57:00"/>
    <d v="2026-02-17T14:57:00"/>
    <x v="49"/>
    <x v="0"/>
    <s v="No"/>
    <n v="5"/>
    <s v="Yes"/>
    <n v="26.000000000058208"/>
    <s v="No"/>
    <x v="0"/>
    <n v="1.0833333333357587"/>
    <s v="Team5"/>
    <s v="Mid"/>
    <s v="Evening"/>
  </r>
  <r>
    <s v="T07315"/>
    <s v="C2370"/>
    <x v="4"/>
    <x v="0"/>
    <d v="2026-01-23T17:39:00"/>
    <d v="2026-01-25T02:39:00"/>
    <x v="38"/>
    <x v="0"/>
    <s v="No"/>
    <n v="4"/>
    <s v="Yes"/>
    <n v="33"/>
    <s v="No"/>
    <x v="2"/>
    <n v="1.375"/>
    <s v="Team5"/>
    <s v="Senior"/>
    <s v="Evening"/>
  </r>
  <r>
    <s v="T07316"/>
    <s v="C2139"/>
    <x v="4"/>
    <x v="1"/>
    <d v="2026-01-06T04:43:00"/>
    <d v="2026-01-06T18:43:00"/>
    <x v="14"/>
    <x v="0"/>
    <s v="No"/>
    <n v="5"/>
    <s v="Yes"/>
    <n v="14.000000000058208"/>
    <s v="No"/>
    <x v="2"/>
    <n v="0.58333333333575865"/>
    <s v="Team4"/>
    <s v="Senior"/>
    <s v="Night"/>
  </r>
  <r>
    <s v="T07317"/>
    <s v="C4195"/>
    <x v="0"/>
    <x v="1"/>
    <d v="2026-03-09T01:58:00"/>
    <d v="2026-03-11T01:58:00"/>
    <x v="36"/>
    <x v="0"/>
    <s v="No"/>
    <n v="4"/>
    <s v="Yes"/>
    <n v="48"/>
    <s v="No"/>
    <x v="1"/>
    <n v="2"/>
    <s v="Team1"/>
    <s v="Junior"/>
    <s v="Morning"/>
  </r>
  <r>
    <s v="T07318"/>
    <s v="C0003"/>
    <x v="4"/>
    <x v="2"/>
    <d v="2026-03-27T05:01:00"/>
    <d v="2026-03-29T01:01:00"/>
    <x v="19"/>
    <x v="0"/>
    <s v="No"/>
    <n v="5"/>
    <s v="Yes"/>
    <n v="44.000000000058208"/>
    <s v="No"/>
    <x v="1"/>
    <n v="1.8333333333357587"/>
    <s v="Team5"/>
    <s v="Mid"/>
    <s v="Night"/>
  </r>
  <r>
    <s v="T07319"/>
    <s v="C4597"/>
    <x v="1"/>
    <x v="1"/>
    <d v="2026-03-25T17:54:00"/>
    <d v="2026-03-26T01:54:00"/>
    <x v="38"/>
    <x v="0"/>
    <s v="No"/>
    <n v="4"/>
    <s v="Yes"/>
    <n v="8.0000000000582077"/>
    <s v="No"/>
    <x v="1"/>
    <n v="0.33333333333575865"/>
    <s v="Team5"/>
    <s v="Senior"/>
    <s v="Evening"/>
  </r>
  <r>
    <s v="T07320"/>
    <s v="C4343"/>
    <x v="3"/>
    <x v="0"/>
    <d v="2026-03-20T22:40:00"/>
    <d v="2026-03-22T09:40:00"/>
    <x v="23"/>
    <x v="0"/>
    <s v="No"/>
    <n v="4"/>
    <s v="Yes"/>
    <n v="35.000000000058208"/>
    <s v="No"/>
    <x v="1"/>
    <n v="1.4583333333357587"/>
    <s v="Team1"/>
    <s v="Junior"/>
    <s v="Morning"/>
  </r>
  <r>
    <s v="T07321"/>
    <s v="C0293"/>
    <x v="3"/>
    <x v="2"/>
    <d v="2026-01-29T19:50:00"/>
    <d v="2026-01-30T05:50:00"/>
    <x v="11"/>
    <x v="0"/>
    <s v="No"/>
    <n v="5"/>
    <s v="Yes"/>
    <n v="9.9999999999417923"/>
    <s v="No"/>
    <x v="2"/>
    <n v="0.41666666666424135"/>
    <s v="Team3"/>
    <s v="Senior"/>
    <s v="Night"/>
  </r>
  <r>
    <s v="T07322"/>
    <s v="C2632"/>
    <x v="2"/>
    <x v="1"/>
    <d v="2026-01-10T19:14:00"/>
    <d v="2026-01-12T04:14:00"/>
    <x v="28"/>
    <x v="0"/>
    <s v="No"/>
    <n v="4"/>
    <s v="Yes"/>
    <n v="33"/>
    <s v="No"/>
    <x v="2"/>
    <n v="1.375"/>
    <s v="Team3"/>
    <s v="Mid"/>
    <s v="Night"/>
  </r>
  <r>
    <s v="T07323"/>
    <s v="C1141"/>
    <x v="1"/>
    <x v="0"/>
    <d v="2026-01-21T03:21:00"/>
    <d v="2026-01-21T06:21:00"/>
    <x v="15"/>
    <x v="1"/>
    <s v="No"/>
    <n v="5"/>
    <s v="No"/>
    <n v="3"/>
    <s v="No"/>
    <x v="2"/>
    <n v="0.125"/>
    <s v="Team5"/>
    <s v="Junior"/>
    <s v="Evening"/>
  </r>
  <r>
    <s v="T07324"/>
    <s v="C2285"/>
    <x v="4"/>
    <x v="2"/>
    <d v="2026-03-04T07:20:00"/>
    <d v="2026-03-05T14:20:00"/>
    <x v="25"/>
    <x v="0"/>
    <s v="No"/>
    <n v="5"/>
    <s v="Yes"/>
    <n v="30.999999999941792"/>
    <s v="No"/>
    <x v="1"/>
    <n v="1.2916666666642413"/>
    <s v="Team4"/>
    <s v="Junior"/>
    <s v="Night"/>
  </r>
  <r>
    <s v="T07325"/>
    <s v="C3883"/>
    <x v="2"/>
    <x v="2"/>
    <d v="2026-01-26T20:36:00"/>
    <d v="2026-01-30T06:36:00"/>
    <x v="25"/>
    <x v="0"/>
    <s v="No"/>
    <n v="4"/>
    <s v="Yes"/>
    <n v="82.000000000116415"/>
    <s v="Yes"/>
    <x v="2"/>
    <n v="3.4166666666715173"/>
    <s v="Team4"/>
    <s v="Junior"/>
    <s v="Night"/>
  </r>
  <r>
    <s v="T07326"/>
    <s v="C0187"/>
    <x v="3"/>
    <x v="2"/>
    <d v="2026-03-03T23:17:00"/>
    <d v="2026-03-06T23:17:00"/>
    <x v="35"/>
    <x v="0"/>
    <s v="No"/>
    <n v="4"/>
    <s v="Yes"/>
    <n v="72"/>
    <s v="Yes"/>
    <x v="1"/>
    <n v="3"/>
    <s v="Team1"/>
    <s v="Senior"/>
    <s v="Night"/>
  </r>
  <r>
    <s v="T07327"/>
    <s v="C2580"/>
    <x v="3"/>
    <x v="1"/>
    <d v="2026-03-21T20:29:00"/>
    <d v="2026-03-24T02:29:00"/>
    <x v="33"/>
    <x v="1"/>
    <s v="No"/>
    <n v="4"/>
    <s v="No"/>
    <n v="54"/>
    <s v="Yes"/>
    <x v="1"/>
    <n v="2.25"/>
    <s v="Team5"/>
    <s v="Junior"/>
    <s v="Night"/>
  </r>
  <r>
    <s v="T07328"/>
    <s v="C1368"/>
    <x v="0"/>
    <x v="2"/>
    <d v="2026-03-21T11:40:00"/>
    <d v="2026-03-21T21:40:00"/>
    <x v="1"/>
    <x v="0"/>
    <s v="No"/>
    <n v="3"/>
    <s v="Yes"/>
    <n v="10.000000000116415"/>
    <s v="No"/>
    <x v="1"/>
    <n v="0.41666666667151731"/>
    <s v="Team4"/>
    <s v="Senior"/>
    <s v="Evening"/>
  </r>
  <r>
    <s v="T07329"/>
    <s v="C3320"/>
    <x v="4"/>
    <x v="1"/>
    <d v="2026-01-25T18:29:00"/>
    <d v="2026-01-27T15:29:00"/>
    <x v="34"/>
    <x v="0"/>
    <s v="Yes"/>
    <n v="4"/>
    <s v="Yes"/>
    <n v="45"/>
    <s v="No"/>
    <x v="2"/>
    <n v="1.875"/>
    <s v="Team3"/>
    <s v="Senior"/>
    <s v="Night"/>
  </r>
  <r>
    <s v="T07330"/>
    <s v="C0735"/>
    <x v="4"/>
    <x v="2"/>
    <d v="2026-02-20T01:00:00"/>
    <d v="2026-02-20T23:00:00"/>
    <x v="14"/>
    <x v="0"/>
    <s v="No"/>
    <n v="5"/>
    <s v="Yes"/>
    <n v="22.000000000116415"/>
    <s v="No"/>
    <x v="0"/>
    <n v="0.91666666667151731"/>
    <s v="Team4"/>
    <s v="Senior"/>
    <s v="Night"/>
  </r>
  <r>
    <s v="T07331"/>
    <s v="C2387"/>
    <x v="3"/>
    <x v="1"/>
    <d v="2026-01-04T23:31:00"/>
    <d v="2026-01-07T17:31:00"/>
    <x v="10"/>
    <x v="0"/>
    <s v="No"/>
    <n v="5"/>
    <s v="Yes"/>
    <n v="66"/>
    <s v="Yes"/>
    <x v="2"/>
    <n v="2.75"/>
    <s v="Team1"/>
    <s v="Senior"/>
    <s v="Night"/>
  </r>
  <r>
    <s v="T07332"/>
    <s v="C1500"/>
    <x v="4"/>
    <x v="2"/>
    <d v="2026-01-25T23:36:00"/>
    <d v="2026-01-29T21:36:00"/>
    <x v="29"/>
    <x v="0"/>
    <s v="No"/>
    <n v="4"/>
    <s v="Yes"/>
    <n v="94.000000000116415"/>
    <s v="Yes"/>
    <x v="2"/>
    <n v="3.9166666666715173"/>
    <s v="Team3"/>
    <s v="Mid"/>
    <s v="Evening"/>
  </r>
  <r>
    <s v="T07333"/>
    <s v="C2653"/>
    <x v="0"/>
    <x v="2"/>
    <d v="2026-02-25T02:23:00"/>
    <d v="2026-02-26T18:23:00"/>
    <x v="10"/>
    <x v="0"/>
    <s v="No"/>
    <n v="5"/>
    <s v="Yes"/>
    <n v="39.999999999941792"/>
    <s v="No"/>
    <x v="0"/>
    <n v="1.6666666666642413"/>
    <s v="Team1"/>
    <s v="Senior"/>
    <s v="Night"/>
  </r>
  <r>
    <s v="T07334"/>
    <s v="C3864"/>
    <x v="2"/>
    <x v="2"/>
    <d v="2026-02-26T08:42:00"/>
    <d v="2026-02-28T07:42:00"/>
    <x v="23"/>
    <x v="0"/>
    <s v="No"/>
    <n v="3"/>
    <s v="Yes"/>
    <n v="46.999999999883585"/>
    <s v="No"/>
    <x v="0"/>
    <n v="1.9583333333284827"/>
    <s v="Team1"/>
    <s v="Junior"/>
    <s v="Morning"/>
  </r>
  <r>
    <s v="T07335"/>
    <s v="C0235"/>
    <x v="4"/>
    <x v="0"/>
    <d v="2026-01-24T06:10:00"/>
    <d v="2026-01-26T04:10:00"/>
    <x v="24"/>
    <x v="0"/>
    <s v="No"/>
    <n v="4"/>
    <s v="Yes"/>
    <n v="45.999999999941792"/>
    <s v="No"/>
    <x v="2"/>
    <n v="1.9166666666642413"/>
    <s v="Team4"/>
    <s v="Mid"/>
    <s v="Night"/>
  </r>
  <r>
    <s v="T07336"/>
    <s v="C1531"/>
    <x v="3"/>
    <x v="0"/>
    <d v="2026-03-29T12:24:00"/>
    <d v="2026-03-29T17:24:00"/>
    <x v="44"/>
    <x v="0"/>
    <s v="No"/>
    <n v="5"/>
    <s v="Yes"/>
    <n v="4.9999999998835847"/>
    <s v="No"/>
    <x v="1"/>
    <n v="0.20833333332848269"/>
    <s v="Team3"/>
    <s v="Senior"/>
    <s v="Evening"/>
  </r>
  <r>
    <s v="T07337"/>
    <s v="C1257"/>
    <x v="1"/>
    <x v="2"/>
    <d v="2026-02-06T18:12:00"/>
    <d v="2026-02-09T11:12:00"/>
    <x v="44"/>
    <x v="0"/>
    <s v="No"/>
    <n v="3"/>
    <s v="Yes"/>
    <n v="65.000000000058208"/>
    <s v="Yes"/>
    <x v="0"/>
    <n v="2.7083333333357587"/>
    <s v="Team3"/>
    <s v="Senior"/>
    <s v="Evening"/>
  </r>
  <r>
    <s v="T07338"/>
    <s v="C0618"/>
    <x v="4"/>
    <x v="2"/>
    <d v="2026-03-27T12:50:00"/>
    <d v="2026-03-30T11:50:00"/>
    <x v="12"/>
    <x v="0"/>
    <s v="No"/>
    <n v="4"/>
    <s v="Yes"/>
    <n v="71.000000000058208"/>
    <s v="Yes"/>
    <x v="1"/>
    <n v="2.9583333333357587"/>
    <s v="Team1"/>
    <s v="Junior"/>
    <s v="Morning"/>
  </r>
  <r>
    <s v="T07339"/>
    <s v="C4021"/>
    <x v="2"/>
    <x v="2"/>
    <d v="2026-01-01T13:12:00"/>
    <d v="2026-01-03T18:12:00"/>
    <x v="45"/>
    <x v="0"/>
    <s v="No"/>
    <n v="4"/>
    <s v="Yes"/>
    <n v="52.999999999883585"/>
    <s v="Yes"/>
    <x v="2"/>
    <n v="2.2083333333284827"/>
    <s v="Team4"/>
    <s v="Mid"/>
    <s v="Morning"/>
  </r>
  <r>
    <s v="T07340"/>
    <s v="C4789"/>
    <x v="3"/>
    <x v="1"/>
    <d v="2026-01-10T09:00:00"/>
    <d v="2026-01-13T01:00:00"/>
    <x v="21"/>
    <x v="0"/>
    <s v="No"/>
    <n v="5"/>
    <s v="Yes"/>
    <n v="63.999999999941792"/>
    <s v="Yes"/>
    <x v="2"/>
    <n v="2.6666666666642413"/>
    <s v="Team4"/>
    <s v="Senior"/>
    <s v="Night"/>
  </r>
  <r>
    <s v="T07341"/>
    <s v="C2918"/>
    <x v="0"/>
    <x v="1"/>
    <d v="2026-03-06T16:52:00"/>
    <d v="2026-03-08T11:52:00"/>
    <x v="33"/>
    <x v="0"/>
    <s v="No"/>
    <n v="4"/>
    <s v="Yes"/>
    <n v="42.999999999941792"/>
    <s v="No"/>
    <x v="1"/>
    <n v="1.7916666666642413"/>
    <s v="Team5"/>
    <s v="Junior"/>
    <s v="Night"/>
  </r>
  <r>
    <s v="T07342"/>
    <s v="C0177"/>
    <x v="3"/>
    <x v="0"/>
    <d v="2026-01-11T02:39:00"/>
    <d v="2026-01-12T00:39:00"/>
    <x v="44"/>
    <x v="0"/>
    <s v="No"/>
    <n v="5"/>
    <s v="Yes"/>
    <n v="21.999999999941792"/>
    <s v="No"/>
    <x v="2"/>
    <n v="0.91666666666424135"/>
    <s v="Team3"/>
    <s v="Senior"/>
    <s v="Evening"/>
  </r>
  <r>
    <s v="T07343"/>
    <s v="C4263"/>
    <x v="3"/>
    <x v="1"/>
    <d v="2026-02-08T06:22:00"/>
    <d v="2026-02-08T13:22:00"/>
    <x v="17"/>
    <x v="0"/>
    <s v="No"/>
    <n v="4"/>
    <s v="Yes"/>
    <n v="6.9999999999417923"/>
    <s v="No"/>
    <x v="0"/>
    <n v="0.29166666666424135"/>
    <s v="Team2"/>
    <s v="Junior"/>
    <s v="Night"/>
  </r>
  <r>
    <s v="T07344"/>
    <s v="C2744"/>
    <x v="0"/>
    <x v="0"/>
    <d v="2026-03-30T09:49:00"/>
    <d v="2026-03-31T02:49:00"/>
    <x v="21"/>
    <x v="0"/>
    <s v="No"/>
    <n v="5"/>
    <s v="Yes"/>
    <n v="16.999999999883585"/>
    <s v="No"/>
    <x v="1"/>
    <n v="0.70833333332848269"/>
    <s v="Team4"/>
    <s v="Senior"/>
    <s v="Night"/>
  </r>
  <r>
    <s v="T07345"/>
    <s v="C2552"/>
    <x v="1"/>
    <x v="2"/>
    <d v="2026-02-20T05:25:00"/>
    <d v="2026-02-23T08:25:00"/>
    <x v="48"/>
    <x v="0"/>
    <s v="No"/>
    <n v="4"/>
    <s v="Yes"/>
    <n v="75"/>
    <s v="Yes"/>
    <x v="0"/>
    <n v="3.125"/>
    <s v="Team1"/>
    <s v="Mid"/>
    <s v="Morning"/>
  </r>
  <r>
    <s v="T07346"/>
    <s v="C1787"/>
    <x v="3"/>
    <x v="0"/>
    <d v="2026-02-14T08:29:00"/>
    <d v="2026-02-14T14:29:00"/>
    <x v="43"/>
    <x v="0"/>
    <s v="No"/>
    <n v="4"/>
    <s v="Yes"/>
    <n v="6"/>
    <s v="No"/>
    <x v="0"/>
    <n v="0.25"/>
    <s v="Team1"/>
    <s v="Mid"/>
    <s v="Morning"/>
  </r>
  <r>
    <s v="T07347"/>
    <s v="C2046"/>
    <x v="1"/>
    <x v="0"/>
    <d v="2026-03-03T01:36:00"/>
    <d v="2026-03-03T10:36:00"/>
    <x v="30"/>
    <x v="0"/>
    <s v="No"/>
    <n v="4"/>
    <s v="Yes"/>
    <n v="9"/>
    <s v="No"/>
    <x v="1"/>
    <n v="0.375"/>
    <s v="Team4"/>
    <s v="Mid"/>
    <s v="Night"/>
  </r>
  <r>
    <s v="T07348"/>
    <s v="C4659"/>
    <x v="4"/>
    <x v="1"/>
    <d v="2026-03-15T21:01:00"/>
    <d v="2026-03-17T17:01:00"/>
    <x v="12"/>
    <x v="0"/>
    <s v="No"/>
    <n v="4"/>
    <s v="Yes"/>
    <n v="43.999999999883585"/>
    <s v="No"/>
    <x v="1"/>
    <n v="1.8333333333284827"/>
    <s v="Team1"/>
    <s v="Junior"/>
    <s v="Morning"/>
  </r>
  <r>
    <s v="T07349"/>
    <s v="C1436"/>
    <x v="2"/>
    <x v="0"/>
    <d v="2026-01-24T23:30:00"/>
    <d v="2026-01-26T05:30:00"/>
    <x v="28"/>
    <x v="0"/>
    <s v="No"/>
    <n v="4"/>
    <s v="Yes"/>
    <n v="30"/>
    <s v="No"/>
    <x v="2"/>
    <n v="1.25"/>
    <s v="Team3"/>
    <s v="Mid"/>
    <s v="Night"/>
  </r>
  <r>
    <s v="T07350"/>
    <s v="C3803"/>
    <x v="0"/>
    <x v="1"/>
    <d v="2026-01-11T11:44:00"/>
    <d v="2026-01-12T11:44:00"/>
    <x v="27"/>
    <x v="0"/>
    <s v="No"/>
    <n v="4"/>
    <s v="Yes"/>
    <n v="24"/>
    <s v="No"/>
    <x v="2"/>
    <n v="1"/>
    <s v="Team1"/>
    <s v="Junior"/>
    <s v="Morning"/>
  </r>
  <r>
    <s v="T07351"/>
    <s v="C0946"/>
    <x v="4"/>
    <x v="1"/>
    <d v="2026-01-01T07:57:00"/>
    <d v="2026-01-03T15:57:00"/>
    <x v="26"/>
    <x v="0"/>
    <s v="No"/>
    <n v="5"/>
    <s v="Yes"/>
    <n v="55.999999999883585"/>
    <s v="Yes"/>
    <x v="2"/>
    <n v="2.3333333333284827"/>
    <s v="Team5"/>
    <s v="Senior"/>
    <s v="Night"/>
  </r>
  <r>
    <s v="T07352"/>
    <s v="C3843"/>
    <x v="0"/>
    <x v="2"/>
    <d v="2026-02-10T14:34:00"/>
    <d v="2026-02-11T04:34:00"/>
    <x v="17"/>
    <x v="0"/>
    <s v="No"/>
    <n v="3"/>
    <s v="Yes"/>
    <n v="14.000000000058208"/>
    <s v="No"/>
    <x v="0"/>
    <n v="0.58333333333575865"/>
    <s v="Team2"/>
    <s v="Junior"/>
    <s v="Night"/>
  </r>
  <r>
    <s v="T07353"/>
    <s v="C0279"/>
    <x v="1"/>
    <x v="0"/>
    <d v="2026-03-08T07:00:00"/>
    <d v="2026-03-10T06:00:00"/>
    <x v="44"/>
    <x v="0"/>
    <s v="No"/>
    <n v="3"/>
    <s v="Yes"/>
    <n v="47.000000000058208"/>
    <s v="No"/>
    <x v="1"/>
    <n v="1.9583333333357587"/>
    <s v="Team3"/>
    <s v="Senior"/>
    <s v="Evening"/>
  </r>
  <r>
    <s v="T07354"/>
    <s v="C3010"/>
    <x v="2"/>
    <x v="1"/>
    <d v="2026-03-16T09:52:00"/>
    <d v="2026-03-18T02:52:00"/>
    <x v="40"/>
    <x v="0"/>
    <s v="No"/>
    <n v="3"/>
    <s v="Yes"/>
    <n v="40.999999999883585"/>
    <s v="No"/>
    <x v="1"/>
    <n v="1.7083333333284827"/>
    <s v="Team4"/>
    <s v="Senior"/>
    <s v="Morning"/>
  </r>
  <r>
    <s v="T07355"/>
    <s v="C3463"/>
    <x v="4"/>
    <x v="1"/>
    <d v="2026-03-20T20:50:00"/>
    <d v="2026-03-22T16:50:00"/>
    <x v="34"/>
    <x v="1"/>
    <s v="No"/>
    <n v="5"/>
    <s v="No"/>
    <n v="44.000000000058208"/>
    <s v="No"/>
    <x v="1"/>
    <n v="1.8333333333357587"/>
    <s v="Team3"/>
    <s v="Senior"/>
    <s v="Night"/>
  </r>
  <r>
    <s v="T07356"/>
    <s v="C0884"/>
    <x v="2"/>
    <x v="1"/>
    <d v="2026-02-18T00:03:00"/>
    <d v="2026-02-18T11:03:00"/>
    <x v="2"/>
    <x v="1"/>
    <s v="No"/>
    <n v="5"/>
    <s v="No"/>
    <n v="11.000000000058208"/>
    <s v="No"/>
    <x v="0"/>
    <n v="0.45833333333575865"/>
    <s v="Team3"/>
    <s v="Senior"/>
    <s v="Evening"/>
  </r>
  <r>
    <s v="T07357"/>
    <s v="C2050"/>
    <x v="2"/>
    <x v="2"/>
    <d v="2026-02-27T01:21:00"/>
    <d v="2026-02-28T03:21:00"/>
    <x v="0"/>
    <x v="0"/>
    <s v="No"/>
    <n v="5"/>
    <s v="Yes"/>
    <n v="25.999999999883585"/>
    <s v="No"/>
    <x v="0"/>
    <n v="1.0833333333284827"/>
    <s v="Team1"/>
    <s v="Senior"/>
    <s v="Morning"/>
  </r>
  <r>
    <s v="T07358"/>
    <s v="C1487"/>
    <x v="0"/>
    <x v="1"/>
    <d v="2026-03-26T12:54:00"/>
    <d v="2026-03-28T13:54:00"/>
    <x v="20"/>
    <x v="1"/>
    <s v="No"/>
    <n v="5"/>
    <s v="No"/>
    <n v="49.000000000116415"/>
    <s v="Yes"/>
    <x v="1"/>
    <n v="2.0416666666715173"/>
    <s v="Team4"/>
    <s v="Junior"/>
    <s v="Evening"/>
  </r>
  <r>
    <s v="T07359"/>
    <s v="C3170"/>
    <x v="1"/>
    <x v="1"/>
    <d v="2026-01-27T21:57:00"/>
    <d v="2026-01-29T14:57:00"/>
    <x v="39"/>
    <x v="0"/>
    <s v="No"/>
    <n v="5"/>
    <s v="Yes"/>
    <n v="41.000000000058208"/>
    <s v="No"/>
    <x v="2"/>
    <n v="1.7083333333357587"/>
    <s v="Team5"/>
    <s v="Junior"/>
    <s v="Evening"/>
  </r>
  <r>
    <s v="T07360"/>
    <s v="C0357"/>
    <x v="4"/>
    <x v="1"/>
    <d v="2026-01-31T05:58:00"/>
    <d v="2026-02-01T14:58:00"/>
    <x v="40"/>
    <x v="0"/>
    <s v="No"/>
    <n v="5"/>
    <s v="Yes"/>
    <n v="33"/>
    <s v="No"/>
    <x v="2"/>
    <n v="1.375"/>
    <s v="Team4"/>
    <s v="Senior"/>
    <s v="Morning"/>
  </r>
  <r>
    <s v="T07361"/>
    <s v="C3847"/>
    <x v="3"/>
    <x v="1"/>
    <d v="2026-02-21T10:31:00"/>
    <d v="2026-02-23T12:31:00"/>
    <x v="0"/>
    <x v="2"/>
    <s v="No"/>
    <n v="5"/>
    <s v="No"/>
    <n v="49.999999999883585"/>
    <s v="Yes"/>
    <x v="0"/>
    <n v="2.0833333333284827"/>
    <s v="Team1"/>
    <s v="Senior"/>
    <s v="Morning"/>
  </r>
  <r>
    <s v="T07362"/>
    <s v="C4190"/>
    <x v="3"/>
    <x v="0"/>
    <d v="2026-02-15T10:00:00"/>
    <d v="2026-02-16T21:00:00"/>
    <x v="19"/>
    <x v="0"/>
    <s v="No"/>
    <n v="5"/>
    <s v="Yes"/>
    <n v="35.000000000058208"/>
    <s v="No"/>
    <x v="0"/>
    <n v="1.4583333333357587"/>
    <s v="Team5"/>
    <s v="Mid"/>
    <s v="Night"/>
  </r>
  <r>
    <s v="T07363"/>
    <s v="C4544"/>
    <x v="3"/>
    <x v="2"/>
    <d v="2026-01-06T22:51:00"/>
    <d v="2026-01-08T18:51:00"/>
    <x v="1"/>
    <x v="0"/>
    <s v="Yes"/>
    <n v="3"/>
    <s v="Yes"/>
    <n v="44.000000000058208"/>
    <s v="No"/>
    <x v="2"/>
    <n v="1.8333333333357587"/>
    <s v="Team4"/>
    <s v="Senior"/>
    <s v="Evening"/>
  </r>
  <r>
    <s v="T07364"/>
    <s v="C0579"/>
    <x v="4"/>
    <x v="0"/>
    <d v="2026-02-13T18:11:00"/>
    <d v="2026-02-15T07:11:00"/>
    <x v="30"/>
    <x v="0"/>
    <s v="No"/>
    <n v="4"/>
    <s v="Yes"/>
    <n v="36.999999999941792"/>
    <s v="No"/>
    <x v="0"/>
    <n v="1.5416666666642413"/>
    <s v="Team4"/>
    <s v="Mid"/>
    <s v="Night"/>
  </r>
  <r>
    <s v="T07365"/>
    <s v="C1937"/>
    <x v="4"/>
    <x v="0"/>
    <d v="2026-02-19T14:53:00"/>
    <d v="2026-02-20T23:53:00"/>
    <x v="5"/>
    <x v="0"/>
    <s v="No"/>
    <n v="4"/>
    <s v="Yes"/>
    <n v="33"/>
    <s v="No"/>
    <x v="0"/>
    <n v="1.375"/>
    <s v="Team1"/>
    <s v="Senior"/>
    <s v="Evening"/>
  </r>
  <r>
    <s v="T07366"/>
    <s v="C4438"/>
    <x v="3"/>
    <x v="1"/>
    <d v="2026-01-11T08:17:00"/>
    <d v="2026-01-11T14:17:00"/>
    <x v="36"/>
    <x v="0"/>
    <s v="No"/>
    <n v="4"/>
    <s v="Yes"/>
    <n v="6"/>
    <s v="No"/>
    <x v="2"/>
    <n v="0.25"/>
    <s v="Team1"/>
    <s v="Junior"/>
    <s v="Morning"/>
  </r>
  <r>
    <s v="T07367"/>
    <s v="C0663"/>
    <x v="1"/>
    <x v="0"/>
    <d v="2026-01-16T01:27:00"/>
    <d v="2026-01-16T07:27:00"/>
    <x v="39"/>
    <x v="1"/>
    <s v="No"/>
    <n v="3"/>
    <s v="No"/>
    <n v="6"/>
    <s v="No"/>
    <x v="2"/>
    <n v="0.25"/>
    <s v="Team5"/>
    <s v="Junior"/>
    <s v="Evening"/>
  </r>
  <r>
    <s v="T07368"/>
    <s v="C3182"/>
    <x v="0"/>
    <x v="1"/>
    <d v="2026-02-16T01:14:00"/>
    <d v="2026-02-18T04:14:00"/>
    <x v="14"/>
    <x v="0"/>
    <s v="No"/>
    <n v="4"/>
    <s v="Yes"/>
    <n v="51"/>
    <s v="Yes"/>
    <x v="0"/>
    <n v="2.125"/>
    <s v="Team4"/>
    <s v="Senior"/>
    <s v="Night"/>
  </r>
  <r>
    <s v="T07369"/>
    <s v="C4796"/>
    <x v="2"/>
    <x v="1"/>
    <d v="2026-02-22T21:31:00"/>
    <d v="2026-02-25T02:31:00"/>
    <x v="15"/>
    <x v="0"/>
    <s v="No"/>
    <n v="4"/>
    <s v="Yes"/>
    <n v="53.000000000058208"/>
    <s v="Yes"/>
    <x v="0"/>
    <n v="2.2083333333357587"/>
    <s v="Team5"/>
    <s v="Junior"/>
    <s v="Evening"/>
  </r>
  <r>
    <s v="T07370"/>
    <s v="C2113"/>
    <x v="4"/>
    <x v="0"/>
    <d v="2026-01-21T17:34:00"/>
    <d v="2026-01-22T07:34:00"/>
    <x v="16"/>
    <x v="0"/>
    <s v="No"/>
    <n v="4"/>
    <s v="Yes"/>
    <n v="14.000000000058208"/>
    <s v="No"/>
    <x v="2"/>
    <n v="0.58333333333575865"/>
    <s v="Team3"/>
    <s v="Junior"/>
    <s v="Evening"/>
  </r>
  <r>
    <s v="T07371"/>
    <s v="C4950"/>
    <x v="4"/>
    <x v="1"/>
    <d v="2026-01-22T05:36:00"/>
    <d v="2026-01-23T20:36:00"/>
    <x v="24"/>
    <x v="0"/>
    <s v="No"/>
    <n v="3"/>
    <s v="Yes"/>
    <n v="39"/>
    <s v="No"/>
    <x v="2"/>
    <n v="1.625"/>
    <s v="Team4"/>
    <s v="Mid"/>
    <s v="Night"/>
  </r>
  <r>
    <s v="T07372"/>
    <s v="C3649"/>
    <x v="2"/>
    <x v="1"/>
    <d v="2026-01-09T03:40:00"/>
    <d v="2026-01-11T04:40:00"/>
    <x v="37"/>
    <x v="0"/>
    <s v="No"/>
    <n v="5"/>
    <s v="Yes"/>
    <n v="48.999999999941792"/>
    <s v="Yes"/>
    <x v="2"/>
    <n v="2.0416666666642413"/>
    <s v="Team5"/>
    <s v="Junior"/>
    <s v="Evening"/>
  </r>
  <r>
    <s v="T07373"/>
    <s v="C0175"/>
    <x v="0"/>
    <x v="2"/>
    <d v="2026-02-08T14:56:00"/>
    <d v="2026-02-12T12:56:00"/>
    <x v="36"/>
    <x v="0"/>
    <s v="No"/>
    <n v="3"/>
    <s v="Yes"/>
    <n v="94.000000000116415"/>
    <s v="Yes"/>
    <x v="0"/>
    <n v="3.9166666666715173"/>
    <s v="Team1"/>
    <s v="Junior"/>
    <s v="Morning"/>
  </r>
  <r>
    <s v="T07374"/>
    <s v="C3870"/>
    <x v="4"/>
    <x v="1"/>
    <d v="2026-03-01T10:00:00"/>
    <d v="2026-03-01T23:00:00"/>
    <x v="13"/>
    <x v="0"/>
    <s v="No"/>
    <n v="4"/>
    <s v="Yes"/>
    <n v="13.000000000116415"/>
    <s v="No"/>
    <x v="1"/>
    <n v="0.54166666667151731"/>
    <s v="Team5"/>
    <s v="Junior"/>
    <s v="Evening"/>
  </r>
  <r>
    <s v="T07375"/>
    <s v="C2087"/>
    <x v="1"/>
    <x v="0"/>
    <d v="2026-03-27T04:42:00"/>
    <d v="2026-03-28T22:42:00"/>
    <x v="44"/>
    <x v="0"/>
    <s v="No"/>
    <n v="5"/>
    <s v="Yes"/>
    <n v="42"/>
    <s v="No"/>
    <x v="1"/>
    <n v="1.75"/>
    <s v="Team3"/>
    <s v="Senior"/>
    <s v="Evening"/>
  </r>
  <r>
    <s v="T07376"/>
    <s v="C1667"/>
    <x v="2"/>
    <x v="1"/>
    <d v="2026-01-23T09:11:00"/>
    <d v="2026-01-24T12:11:00"/>
    <x v="28"/>
    <x v="0"/>
    <s v="No"/>
    <n v="3"/>
    <s v="Yes"/>
    <n v="27"/>
    <s v="No"/>
    <x v="2"/>
    <n v="1.125"/>
    <s v="Team3"/>
    <s v="Mid"/>
    <s v="Night"/>
  </r>
  <r>
    <s v="T07377"/>
    <s v="C0710"/>
    <x v="0"/>
    <x v="1"/>
    <d v="2026-02-24T11:36:00"/>
    <d v="2026-02-26T05:36:00"/>
    <x v="47"/>
    <x v="0"/>
    <s v="No"/>
    <n v="3"/>
    <s v="Yes"/>
    <n v="42"/>
    <s v="No"/>
    <x v="0"/>
    <n v="1.75"/>
    <s v="Team4"/>
    <s v="Senior"/>
    <s v="Night"/>
  </r>
  <r>
    <s v="T07378"/>
    <s v="C3339"/>
    <x v="0"/>
    <x v="1"/>
    <d v="2026-02-20T22:10:00"/>
    <d v="2026-02-22T13:10:00"/>
    <x v="4"/>
    <x v="0"/>
    <s v="No"/>
    <n v="4"/>
    <s v="Yes"/>
    <n v="39"/>
    <s v="No"/>
    <x v="0"/>
    <n v="1.625"/>
    <s v="Team5"/>
    <s v="Senior"/>
    <s v="Evening"/>
  </r>
  <r>
    <s v="T07379"/>
    <s v="C4826"/>
    <x v="1"/>
    <x v="2"/>
    <d v="2026-01-05T14:01:00"/>
    <d v="2026-01-06T21:01:00"/>
    <x v="5"/>
    <x v="2"/>
    <s v="No"/>
    <n v="4"/>
    <s v="No"/>
    <n v="31.000000000116415"/>
    <s v="No"/>
    <x v="2"/>
    <n v="1.2916666666715173"/>
    <s v="Team1"/>
    <s v="Senior"/>
    <s v="Evening"/>
  </r>
  <r>
    <s v="T07380"/>
    <s v="C0912"/>
    <x v="2"/>
    <x v="0"/>
    <d v="2026-03-10T04:03:00"/>
    <d v="2026-03-11T17:03:00"/>
    <x v="35"/>
    <x v="0"/>
    <s v="No"/>
    <n v="5"/>
    <s v="Yes"/>
    <n v="37.000000000116415"/>
    <s v="No"/>
    <x v="1"/>
    <n v="1.5416666666715173"/>
    <s v="Team1"/>
    <s v="Senior"/>
    <s v="Night"/>
  </r>
  <r>
    <s v="T07381"/>
    <s v="C3597"/>
    <x v="2"/>
    <x v="2"/>
    <d v="2026-03-01T13:34:00"/>
    <d v="2026-03-03T03:34:00"/>
    <x v="6"/>
    <x v="1"/>
    <s v="No"/>
    <n v="4"/>
    <s v="No"/>
    <n v="37.999999999883585"/>
    <s v="No"/>
    <x v="1"/>
    <n v="1.5833333333284827"/>
    <s v="Team3"/>
    <s v="Mid"/>
    <s v="Night"/>
  </r>
  <r>
    <s v="T07382"/>
    <s v="C4684"/>
    <x v="2"/>
    <x v="0"/>
    <d v="2026-03-21T07:54:00"/>
    <d v="2026-03-21T15:54:00"/>
    <x v="47"/>
    <x v="0"/>
    <s v="No"/>
    <n v="5"/>
    <s v="Yes"/>
    <n v="7.9999999998835847"/>
    <s v="No"/>
    <x v="1"/>
    <n v="0.33333333332848269"/>
    <s v="Team4"/>
    <s v="Senior"/>
    <s v="Night"/>
  </r>
  <r>
    <s v="T07383"/>
    <s v="C3350"/>
    <x v="3"/>
    <x v="1"/>
    <d v="2026-02-06T08:16:00"/>
    <d v="2026-02-06T22:16:00"/>
    <x v="35"/>
    <x v="0"/>
    <s v="No"/>
    <n v="5"/>
    <s v="Yes"/>
    <n v="13.999999999883585"/>
    <s v="No"/>
    <x v="0"/>
    <n v="0.58333333332848269"/>
    <s v="Team1"/>
    <s v="Senior"/>
    <s v="Night"/>
  </r>
  <r>
    <s v="T07384"/>
    <s v="C1086"/>
    <x v="3"/>
    <x v="0"/>
    <d v="2026-03-10T18:28:00"/>
    <d v="2026-03-11T16:28:00"/>
    <x v="8"/>
    <x v="0"/>
    <s v="No"/>
    <n v="3"/>
    <s v="Yes"/>
    <n v="22.000000000116415"/>
    <s v="No"/>
    <x v="1"/>
    <n v="0.91666666667151731"/>
    <s v="Team5"/>
    <s v="Senior"/>
    <s v="Morning"/>
  </r>
  <r>
    <s v="T07385"/>
    <s v="C1066"/>
    <x v="4"/>
    <x v="1"/>
    <d v="2026-03-29T03:59:00"/>
    <d v="2026-03-29T12:59:00"/>
    <x v="2"/>
    <x v="0"/>
    <s v="No"/>
    <n v="3"/>
    <s v="Yes"/>
    <n v="9"/>
    <s v="No"/>
    <x v="1"/>
    <n v="0.375"/>
    <s v="Team3"/>
    <s v="Senior"/>
    <s v="Evening"/>
  </r>
  <r>
    <s v="T07386"/>
    <s v="C0046"/>
    <x v="0"/>
    <x v="2"/>
    <d v="2026-01-29T18:02:00"/>
    <d v="2026-01-31T12:02:00"/>
    <x v="41"/>
    <x v="0"/>
    <s v="No"/>
    <n v="3"/>
    <s v="Yes"/>
    <n v="42"/>
    <s v="No"/>
    <x v="2"/>
    <n v="1.75"/>
    <s v="Team5"/>
    <s v="Senior"/>
    <s v="Night"/>
  </r>
  <r>
    <s v="T07387"/>
    <s v="C4129"/>
    <x v="3"/>
    <x v="0"/>
    <d v="2026-02-23T03:20:00"/>
    <d v="2026-02-23T12:20:00"/>
    <x v="31"/>
    <x v="0"/>
    <s v="Yes"/>
    <n v="3"/>
    <s v="Yes"/>
    <n v="9"/>
    <s v="No"/>
    <x v="0"/>
    <n v="0.375"/>
    <s v="Team4"/>
    <s v="Senior"/>
    <s v="Evening"/>
  </r>
  <r>
    <s v="T07388"/>
    <s v="C0767"/>
    <x v="2"/>
    <x v="0"/>
    <d v="2026-02-26T19:21:00"/>
    <d v="2026-02-27T06:21:00"/>
    <x v="36"/>
    <x v="1"/>
    <s v="No"/>
    <n v="5"/>
    <s v="No"/>
    <n v="10.999999999883585"/>
    <s v="No"/>
    <x v="0"/>
    <n v="0.45833333332848269"/>
    <s v="Team1"/>
    <s v="Junior"/>
    <s v="Morning"/>
  </r>
  <r>
    <s v="T07389"/>
    <s v="C3291"/>
    <x v="0"/>
    <x v="2"/>
    <d v="2026-03-04T20:10:00"/>
    <d v="2026-03-05T19:10:00"/>
    <x v="47"/>
    <x v="0"/>
    <s v="No"/>
    <n v="3"/>
    <s v="Yes"/>
    <n v="22.999999999883585"/>
    <s v="No"/>
    <x v="1"/>
    <n v="0.95833333332848269"/>
    <s v="Team4"/>
    <s v="Senior"/>
    <s v="Night"/>
  </r>
  <r>
    <s v="T07390"/>
    <s v="C4800"/>
    <x v="4"/>
    <x v="0"/>
    <d v="2026-01-26T06:06:00"/>
    <d v="2026-01-27T19:06:00"/>
    <x v="26"/>
    <x v="0"/>
    <s v="No"/>
    <n v="3"/>
    <s v="Yes"/>
    <n v="36.999999999941792"/>
    <s v="No"/>
    <x v="2"/>
    <n v="1.5416666666642413"/>
    <s v="Team5"/>
    <s v="Senior"/>
    <s v="Night"/>
  </r>
  <r>
    <s v="T07391"/>
    <s v="C1505"/>
    <x v="4"/>
    <x v="2"/>
    <d v="2026-03-01T21:10:00"/>
    <d v="2026-03-03T18:10:00"/>
    <x v="24"/>
    <x v="0"/>
    <s v="No"/>
    <n v="4"/>
    <s v="Yes"/>
    <n v="45"/>
    <s v="No"/>
    <x v="1"/>
    <n v="1.875"/>
    <s v="Team4"/>
    <s v="Mid"/>
    <s v="Night"/>
  </r>
  <r>
    <s v="T07392"/>
    <s v="C3056"/>
    <x v="1"/>
    <x v="0"/>
    <d v="2026-01-10T00:28:00"/>
    <d v="2026-01-11T15:28:00"/>
    <x v="13"/>
    <x v="0"/>
    <s v="No"/>
    <n v="4"/>
    <s v="Yes"/>
    <n v="39"/>
    <s v="No"/>
    <x v="2"/>
    <n v="1.625"/>
    <s v="Team5"/>
    <s v="Junior"/>
    <s v="Evening"/>
  </r>
  <r>
    <s v="T07393"/>
    <s v="C0538"/>
    <x v="0"/>
    <x v="1"/>
    <d v="2026-01-16T19:07:00"/>
    <d v="2026-01-17T15:07:00"/>
    <x v="10"/>
    <x v="0"/>
    <s v="No"/>
    <n v="5"/>
    <s v="Yes"/>
    <n v="20.000000000058208"/>
    <s v="No"/>
    <x v="2"/>
    <n v="0.83333333333575865"/>
    <s v="Team1"/>
    <s v="Senior"/>
    <s v="Night"/>
  </r>
  <r>
    <s v="T07394"/>
    <s v="C4415"/>
    <x v="4"/>
    <x v="0"/>
    <d v="2026-01-22T09:52:00"/>
    <d v="2026-01-24T00:52:00"/>
    <x v="34"/>
    <x v="0"/>
    <s v="No"/>
    <n v="4"/>
    <s v="Yes"/>
    <n v="39"/>
    <s v="No"/>
    <x v="2"/>
    <n v="1.625"/>
    <s v="Team3"/>
    <s v="Senior"/>
    <s v="Night"/>
  </r>
  <r>
    <s v="T07395"/>
    <s v="C0195"/>
    <x v="1"/>
    <x v="2"/>
    <d v="2026-03-01T13:52:00"/>
    <d v="2026-03-05T01:52:00"/>
    <x v="6"/>
    <x v="0"/>
    <s v="No"/>
    <n v="4"/>
    <s v="Yes"/>
    <n v="84"/>
    <s v="Yes"/>
    <x v="1"/>
    <n v="3.5"/>
    <s v="Team3"/>
    <s v="Mid"/>
    <s v="Night"/>
  </r>
  <r>
    <s v="T07396"/>
    <s v="C0377"/>
    <x v="0"/>
    <x v="1"/>
    <d v="2026-03-01T06:32:00"/>
    <d v="2026-03-01T16:32:00"/>
    <x v="9"/>
    <x v="0"/>
    <s v="No"/>
    <n v="3"/>
    <s v="Yes"/>
    <n v="9.9999999999417923"/>
    <s v="No"/>
    <x v="1"/>
    <n v="0.41666666666424135"/>
    <s v="Team1"/>
    <s v="Junior"/>
    <s v="Night"/>
  </r>
  <r>
    <s v="T07397"/>
    <s v="C3119"/>
    <x v="2"/>
    <x v="0"/>
    <d v="2026-01-15T09:30:00"/>
    <d v="2026-01-16T22:30:00"/>
    <x v="28"/>
    <x v="2"/>
    <s v="No"/>
    <n v="4"/>
    <s v="No"/>
    <n v="36.999999999941792"/>
    <s v="No"/>
    <x v="2"/>
    <n v="1.5416666666642413"/>
    <s v="Team3"/>
    <s v="Mid"/>
    <s v="Night"/>
  </r>
  <r>
    <s v="T07398"/>
    <s v="C2235"/>
    <x v="2"/>
    <x v="2"/>
    <d v="2026-01-05T09:00:00"/>
    <d v="2026-01-06T20:00:00"/>
    <x v="15"/>
    <x v="0"/>
    <s v="No"/>
    <n v="3"/>
    <s v="Yes"/>
    <n v="35.000000000058208"/>
    <s v="No"/>
    <x v="2"/>
    <n v="1.4583333333357587"/>
    <s v="Team5"/>
    <s v="Junior"/>
    <s v="Evening"/>
  </r>
  <r>
    <s v="T07399"/>
    <s v="C4970"/>
    <x v="4"/>
    <x v="2"/>
    <d v="2026-03-17T06:18:00"/>
    <d v="2026-03-18T11:18:00"/>
    <x v="44"/>
    <x v="2"/>
    <s v="No"/>
    <n v="4"/>
    <s v="No"/>
    <n v="29.000000000058208"/>
    <s v="No"/>
    <x v="1"/>
    <n v="1.2083333333357587"/>
    <s v="Team3"/>
    <s v="Senior"/>
    <s v="Evening"/>
  </r>
  <r>
    <s v="T07400"/>
    <s v="C2497"/>
    <x v="3"/>
    <x v="1"/>
    <d v="2026-03-03T10:47:00"/>
    <d v="2026-03-03T16:47:00"/>
    <x v="38"/>
    <x v="0"/>
    <s v="No"/>
    <n v="5"/>
    <s v="Yes"/>
    <n v="6"/>
    <s v="No"/>
    <x v="1"/>
    <n v="0.25"/>
    <s v="Team5"/>
    <s v="Senior"/>
    <s v="Evening"/>
  </r>
  <r>
    <s v="T07401"/>
    <s v="C2323"/>
    <x v="1"/>
    <x v="0"/>
    <d v="2026-01-26T06:44:00"/>
    <d v="2026-01-26T22:44:00"/>
    <x v="41"/>
    <x v="0"/>
    <s v="No"/>
    <n v="5"/>
    <s v="Yes"/>
    <n v="16.000000000116415"/>
    <s v="No"/>
    <x v="2"/>
    <n v="0.66666666667151731"/>
    <s v="Team5"/>
    <s v="Senior"/>
    <s v="Night"/>
  </r>
  <r>
    <s v="T07402"/>
    <s v="C3878"/>
    <x v="4"/>
    <x v="1"/>
    <d v="2026-02-11T14:58:00"/>
    <d v="2026-02-12T15:58:00"/>
    <x v="18"/>
    <x v="0"/>
    <s v="No"/>
    <n v="5"/>
    <s v="Yes"/>
    <n v="24.999999999941792"/>
    <s v="No"/>
    <x v="0"/>
    <n v="1.0416666666642413"/>
    <s v="Team1"/>
    <s v="Mid"/>
    <s v="Morning"/>
  </r>
  <r>
    <s v="T07403"/>
    <s v="C0563"/>
    <x v="3"/>
    <x v="1"/>
    <d v="2026-02-26T03:33:00"/>
    <d v="2026-02-28T07:33:00"/>
    <x v="13"/>
    <x v="0"/>
    <s v="No"/>
    <n v="3"/>
    <s v="Yes"/>
    <n v="51.999999999941792"/>
    <s v="Yes"/>
    <x v="0"/>
    <n v="2.1666666666642413"/>
    <s v="Team5"/>
    <s v="Junior"/>
    <s v="Evening"/>
  </r>
  <r>
    <s v="T07404"/>
    <s v="C4352"/>
    <x v="1"/>
    <x v="1"/>
    <d v="2026-02-23T05:26:00"/>
    <d v="2026-02-23T21:26:00"/>
    <x v="30"/>
    <x v="0"/>
    <s v="No"/>
    <n v="4"/>
    <s v="Yes"/>
    <n v="15.999999999941792"/>
    <s v="No"/>
    <x v="0"/>
    <n v="0.66666666666424135"/>
    <s v="Team4"/>
    <s v="Mid"/>
    <s v="Night"/>
  </r>
  <r>
    <s v="T07405"/>
    <s v="C1345"/>
    <x v="3"/>
    <x v="2"/>
    <d v="2026-03-15T23:04:00"/>
    <d v="2026-03-19T09:04:00"/>
    <x v="35"/>
    <x v="0"/>
    <s v="Yes"/>
    <n v="3"/>
    <s v="Yes"/>
    <n v="82.000000000116415"/>
    <s v="Yes"/>
    <x v="1"/>
    <n v="3.4166666666715173"/>
    <s v="Team1"/>
    <s v="Senior"/>
    <s v="Night"/>
  </r>
  <r>
    <s v="T07406"/>
    <s v="C1700"/>
    <x v="1"/>
    <x v="0"/>
    <d v="2026-03-04T16:44:00"/>
    <d v="2026-03-04T23:44:00"/>
    <x v="38"/>
    <x v="0"/>
    <s v="No"/>
    <n v="5"/>
    <s v="Yes"/>
    <n v="6.9999999999417923"/>
    <s v="No"/>
    <x v="1"/>
    <n v="0.29166666666424135"/>
    <s v="Team5"/>
    <s v="Senior"/>
    <s v="Evening"/>
  </r>
  <r>
    <s v="T07407"/>
    <s v="C3804"/>
    <x v="4"/>
    <x v="2"/>
    <d v="2026-01-16T20:21:00"/>
    <d v="2026-01-17T18:21:00"/>
    <x v="8"/>
    <x v="2"/>
    <s v="No"/>
    <n v="5"/>
    <s v="No"/>
    <n v="21.999999999941792"/>
    <s v="No"/>
    <x v="2"/>
    <n v="0.91666666666424135"/>
    <s v="Team5"/>
    <s v="Senior"/>
    <s v="Morning"/>
  </r>
  <r>
    <s v="T07408"/>
    <s v="C0588"/>
    <x v="1"/>
    <x v="0"/>
    <d v="2026-03-14T21:51:00"/>
    <d v="2026-03-15T14:51:00"/>
    <x v="2"/>
    <x v="0"/>
    <s v="Yes"/>
    <n v="3"/>
    <s v="Yes"/>
    <n v="17.000000000058208"/>
    <s v="No"/>
    <x v="1"/>
    <n v="0.70833333333575865"/>
    <s v="Team3"/>
    <s v="Senior"/>
    <s v="Evening"/>
  </r>
  <r>
    <s v="T07409"/>
    <s v="C0382"/>
    <x v="1"/>
    <x v="1"/>
    <d v="2026-01-08T01:23:00"/>
    <d v="2026-01-09T16:23:00"/>
    <x v="37"/>
    <x v="0"/>
    <s v="No"/>
    <n v="5"/>
    <s v="Yes"/>
    <n v="39"/>
    <s v="No"/>
    <x v="2"/>
    <n v="1.625"/>
    <s v="Team5"/>
    <s v="Junior"/>
    <s v="Evening"/>
  </r>
  <r>
    <s v="T07410"/>
    <s v="C1194"/>
    <x v="3"/>
    <x v="0"/>
    <d v="2026-02-09T15:36:00"/>
    <d v="2026-02-10T21:36:00"/>
    <x v="31"/>
    <x v="0"/>
    <s v="Yes"/>
    <n v="3"/>
    <s v="Yes"/>
    <n v="30"/>
    <s v="No"/>
    <x v="0"/>
    <n v="1.25"/>
    <s v="Team4"/>
    <s v="Senior"/>
    <s v="Evening"/>
  </r>
  <r>
    <s v="T07411"/>
    <s v="C4977"/>
    <x v="1"/>
    <x v="1"/>
    <d v="2026-02-28T00:44:00"/>
    <d v="2026-03-02T14:44:00"/>
    <x v="31"/>
    <x v="0"/>
    <s v="No"/>
    <n v="4"/>
    <s v="Yes"/>
    <n v="62.000000000058208"/>
    <s v="Yes"/>
    <x v="0"/>
    <n v="2.5833333333357587"/>
    <s v="Team4"/>
    <s v="Senior"/>
    <s v="Evening"/>
  </r>
  <r>
    <s v="T07412"/>
    <s v="C2297"/>
    <x v="0"/>
    <x v="1"/>
    <d v="2026-01-13T00:22:00"/>
    <d v="2026-01-15T12:22:00"/>
    <x v="35"/>
    <x v="0"/>
    <s v="No"/>
    <n v="5"/>
    <s v="Yes"/>
    <n v="60"/>
    <s v="Yes"/>
    <x v="2"/>
    <n v="2.5"/>
    <s v="Team1"/>
    <s v="Senior"/>
    <s v="Night"/>
  </r>
  <r>
    <s v="T07413"/>
    <s v="C0898"/>
    <x v="1"/>
    <x v="1"/>
    <d v="2026-02-06T12:35:00"/>
    <d v="2026-02-08T21:35:00"/>
    <x v="4"/>
    <x v="0"/>
    <s v="No"/>
    <n v="4"/>
    <s v="Yes"/>
    <n v="57"/>
    <s v="Yes"/>
    <x v="0"/>
    <n v="2.375"/>
    <s v="Team5"/>
    <s v="Senior"/>
    <s v="Evening"/>
  </r>
  <r>
    <s v="T07414"/>
    <s v="C4458"/>
    <x v="3"/>
    <x v="0"/>
    <d v="2026-01-02T11:29:00"/>
    <d v="2026-01-03T05:29:00"/>
    <x v="49"/>
    <x v="0"/>
    <s v="No"/>
    <n v="4"/>
    <s v="Yes"/>
    <n v="18"/>
    <s v="No"/>
    <x v="2"/>
    <n v="0.75"/>
    <s v="Team5"/>
    <s v="Mid"/>
    <s v="Evening"/>
  </r>
  <r>
    <s v="T07415"/>
    <s v="C3933"/>
    <x v="0"/>
    <x v="2"/>
    <d v="2026-02-09T20:43:00"/>
    <d v="2026-02-11T21:43:00"/>
    <x v="19"/>
    <x v="1"/>
    <s v="No"/>
    <n v="4"/>
    <s v="No"/>
    <n v="49.000000000116415"/>
    <s v="Yes"/>
    <x v="0"/>
    <n v="2.0416666666715173"/>
    <s v="Team5"/>
    <s v="Mid"/>
    <s v="Night"/>
  </r>
  <r>
    <s v="T07416"/>
    <s v="C2769"/>
    <x v="0"/>
    <x v="1"/>
    <d v="2026-03-05T11:48:00"/>
    <d v="2026-03-06T18:48:00"/>
    <x v="13"/>
    <x v="0"/>
    <s v="No"/>
    <n v="3"/>
    <s v="Yes"/>
    <n v="30.999999999941792"/>
    <s v="No"/>
    <x v="1"/>
    <n v="1.2916666666642413"/>
    <s v="Team5"/>
    <s v="Junior"/>
    <s v="Evening"/>
  </r>
  <r>
    <s v="T07417"/>
    <s v="C1359"/>
    <x v="4"/>
    <x v="1"/>
    <d v="2026-03-18T08:33:00"/>
    <d v="2026-03-18T12:33:00"/>
    <x v="46"/>
    <x v="0"/>
    <s v="No"/>
    <n v="4"/>
    <s v="Yes"/>
    <n v="4.0000000001164153"/>
    <s v="No"/>
    <x v="1"/>
    <n v="0.16666666667151731"/>
    <s v="Team5"/>
    <s v="Senior"/>
    <s v="Evening"/>
  </r>
  <r>
    <s v="T07418"/>
    <s v="C1210"/>
    <x v="4"/>
    <x v="1"/>
    <d v="2026-02-04T07:45:00"/>
    <d v="2026-02-04T20:45:00"/>
    <x v="42"/>
    <x v="0"/>
    <s v="No"/>
    <n v="3"/>
    <s v="Yes"/>
    <n v="13.000000000116415"/>
    <s v="No"/>
    <x v="0"/>
    <n v="0.54166666667151731"/>
    <s v="Team1"/>
    <s v="Senior"/>
    <s v="Evening"/>
  </r>
  <r>
    <s v="T07419"/>
    <s v="C2033"/>
    <x v="2"/>
    <x v="2"/>
    <d v="2026-03-10T17:03:00"/>
    <d v="2026-03-13T13:03:00"/>
    <x v="40"/>
    <x v="0"/>
    <s v="No"/>
    <n v="4"/>
    <s v="Yes"/>
    <n v="67.999999999883585"/>
    <s v="Yes"/>
    <x v="1"/>
    <n v="2.8333333333284827"/>
    <s v="Team4"/>
    <s v="Senior"/>
    <s v="Morning"/>
  </r>
  <r>
    <s v="T07420"/>
    <s v="C0737"/>
    <x v="4"/>
    <x v="2"/>
    <d v="2026-02-01T17:49:00"/>
    <d v="2026-02-04T21:49:00"/>
    <x v="38"/>
    <x v="0"/>
    <s v="No"/>
    <n v="5"/>
    <s v="Yes"/>
    <n v="76.000000000116415"/>
    <s v="Yes"/>
    <x v="0"/>
    <n v="3.1666666666715173"/>
    <s v="Team5"/>
    <s v="Senior"/>
    <s v="Evening"/>
  </r>
  <r>
    <s v="T07421"/>
    <s v="C4411"/>
    <x v="3"/>
    <x v="0"/>
    <d v="2026-01-18T01:10:00"/>
    <d v="2026-01-18T13:10:00"/>
    <x v="31"/>
    <x v="0"/>
    <s v="No"/>
    <n v="4"/>
    <s v="Yes"/>
    <n v="12"/>
    <s v="No"/>
    <x v="2"/>
    <n v="0.5"/>
    <s v="Team4"/>
    <s v="Senior"/>
    <s v="Evening"/>
  </r>
  <r>
    <s v="T07422"/>
    <s v="C0469"/>
    <x v="4"/>
    <x v="1"/>
    <d v="2026-03-28T22:06:00"/>
    <d v="2026-03-29T11:06:00"/>
    <x v="13"/>
    <x v="0"/>
    <s v="No"/>
    <n v="2"/>
    <s v="Yes"/>
    <n v="13.000000000116415"/>
    <s v="No"/>
    <x v="1"/>
    <n v="0.54166666667151731"/>
    <s v="Team5"/>
    <s v="Junior"/>
    <s v="Evening"/>
  </r>
  <r>
    <s v="T07423"/>
    <s v="C4404"/>
    <x v="4"/>
    <x v="1"/>
    <d v="2026-03-16T06:48:00"/>
    <d v="2026-03-16T21:48:00"/>
    <x v="23"/>
    <x v="2"/>
    <s v="No"/>
    <n v="4"/>
    <s v="No"/>
    <n v="15"/>
    <s v="No"/>
    <x v="1"/>
    <n v="0.625"/>
    <s v="Team1"/>
    <s v="Junior"/>
    <s v="Morning"/>
  </r>
  <r>
    <s v="T07424"/>
    <s v="C2502"/>
    <x v="4"/>
    <x v="0"/>
    <d v="2026-01-21T09:48:00"/>
    <d v="2026-01-21T20:48:00"/>
    <x v="19"/>
    <x v="0"/>
    <s v="No"/>
    <n v="4"/>
    <s v="Yes"/>
    <n v="11.000000000058208"/>
    <s v="No"/>
    <x v="2"/>
    <n v="0.45833333333575865"/>
    <s v="Team5"/>
    <s v="Mid"/>
    <s v="Night"/>
  </r>
  <r>
    <s v="T07425"/>
    <s v="C3241"/>
    <x v="3"/>
    <x v="0"/>
    <d v="2026-03-29T06:50:00"/>
    <d v="2026-03-30T09:50:00"/>
    <x v="8"/>
    <x v="1"/>
    <s v="No"/>
    <n v="5"/>
    <s v="No"/>
    <n v="27"/>
    <s v="No"/>
    <x v="1"/>
    <n v="1.125"/>
    <s v="Team5"/>
    <s v="Senior"/>
    <s v="Morning"/>
  </r>
  <r>
    <s v="T07426"/>
    <s v="C4371"/>
    <x v="1"/>
    <x v="0"/>
    <d v="2026-01-20T10:23:00"/>
    <d v="2026-01-22T05:23:00"/>
    <x v="44"/>
    <x v="0"/>
    <s v="No"/>
    <n v="3"/>
    <s v="Yes"/>
    <n v="43.000000000116415"/>
    <s v="No"/>
    <x v="2"/>
    <n v="1.7916666666715173"/>
    <s v="Team3"/>
    <s v="Senior"/>
    <s v="Evening"/>
  </r>
  <r>
    <s v="T07427"/>
    <s v="C4629"/>
    <x v="2"/>
    <x v="0"/>
    <d v="2026-03-14T21:27:00"/>
    <d v="2026-03-15T11:27:00"/>
    <x v="0"/>
    <x v="0"/>
    <s v="No"/>
    <n v="3"/>
    <s v="Yes"/>
    <n v="13.999999999883585"/>
    <s v="No"/>
    <x v="1"/>
    <n v="0.58333333332848269"/>
    <s v="Team1"/>
    <s v="Senior"/>
    <s v="Morning"/>
  </r>
  <r>
    <s v="T07428"/>
    <s v="C4422"/>
    <x v="2"/>
    <x v="2"/>
    <d v="2026-02-10T04:54:00"/>
    <d v="2026-02-13T17:54:00"/>
    <x v="33"/>
    <x v="2"/>
    <s v="No"/>
    <n v="5"/>
    <s v="No"/>
    <n v="84.999999999941792"/>
    <s v="Yes"/>
    <x v="0"/>
    <n v="3.5416666666642413"/>
    <s v="Team5"/>
    <s v="Junior"/>
    <s v="Night"/>
  </r>
  <r>
    <s v="T07429"/>
    <s v="C1036"/>
    <x v="0"/>
    <x v="2"/>
    <d v="2026-01-17T21:58:00"/>
    <d v="2026-01-20T00:58:00"/>
    <x v="48"/>
    <x v="0"/>
    <s v="No"/>
    <n v="4"/>
    <s v="Yes"/>
    <n v="51"/>
    <s v="Yes"/>
    <x v="2"/>
    <n v="2.125"/>
    <s v="Team1"/>
    <s v="Mid"/>
    <s v="Morning"/>
  </r>
  <r>
    <s v="T07430"/>
    <s v="C4626"/>
    <x v="1"/>
    <x v="1"/>
    <d v="2026-01-31T02:35:00"/>
    <d v="2026-01-31T18:35:00"/>
    <x v="37"/>
    <x v="0"/>
    <s v="No"/>
    <n v="4"/>
    <s v="Yes"/>
    <n v="15.999999999941792"/>
    <s v="No"/>
    <x v="2"/>
    <n v="0.66666666666424135"/>
    <s v="Team5"/>
    <s v="Junior"/>
    <s v="Evening"/>
  </r>
  <r>
    <s v="T07431"/>
    <s v="C0986"/>
    <x v="1"/>
    <x v="2"/>
    <d v="2026-01-09T06:44:00"/>
    <d v="2026-01-10T11:44:00"/>
    <x v="1"/>
    <x v="0"/>
    <s v="No"/>
    <n v="5"/>
    <s v="Yes"/>
    <n v="29.000000000058208"/>
    <s v="No"/>
    <x v="2"/>
    <n v="1.2083333333357587"/>
    <s v="Team4"/>
    <s v="Senior"/>
    <s v="Evening"/>
  </r>
  <r>
    <s v="T07432"/>
    <s v="C3826"/>
    <x v="2"/>
    <x v="1"/>
    <d v="2026-01-26T23:35:00"/>
    <d v="2026-01-28T09:35:00"/>
    <x v="22"/>
    <x v="0"/>
    <s v="No"/>
    <n v="3"/>
    <s v="Yes"/>
    <n v="33.999999999941792"/>
    <s v="No"/>
    <x v="2"/>
    <n v="1.4166666666642413"/>
    <s v="Team4"/>
    <s v="Junior"/>
    <s v="Morning"/>
  </r>
  <r>
    <s v="T07433"/>
    <s v="C2099"/>
    <x v="0"/>
    <x v="2"/>
    <d v="2026-03-23T15:07:00"/>
    <d v="2026-03-24T09:07:00"/>
    <x v="19"/>
    <x v="0"/>
    <s v="No"/>
    <n v="4"/>
    <s v="Yes"/>
    <n v="18"/>
    <s v="No"/>
    <x v="1"/>
    <n v="0.75"/>
    <s v="Team5"/>
    <s v="Mid"/>
    <s v="Night"/>
  </r>
  <r>
    <s v="T07434"/>
    <s v="C3497"/>
    <x v="2"/>
    <x v="1"/>
    <d v="2026-01-02T15:13:00"/>
    <d v="2026-01-04T07:13:00"/>
    <x v="30"/>
    <x v="0"/>
    <s v="No"/>
    <n v="4"/>
    <s v="Yes"/>
    <n v="39.999999999941792"/>
    <s v="No"/>
    <x v="2"/>
    <n v="1.6666666666642413"/>
    <s v="Team4"/>
    <s v="Mid"/>
    <s v="Night"/>
  </r>
  <r>
    <s v="T07435"/>
    <s v="C2847"/>
    <x v="0"/>
    <x v="1"/>
    <d v="2026-03-03T17:23:00"/>
    <d v="2026-03-04T13:23:00"/>
    <x v="1"/>
    <x v="2"/>
    <s v="No"/>
    <n v="3"/>
    <s v="No"/>
    <n v="19.999999999883585"/>
    <s v="No"/>
    <x v="1"/>
    <n v="0.83333333332848269"/>
    <s v="Team4"/>
    <s v="Senior"/>
    <s v="Evening"/>
  </r>
  <r>
    <s v="T07436"/>
    <s v="C0472"/>
    <x v="1"/>
    <x v="1"/>
    <d v="2026-02-12T06:23:00"/>
    <d v="2026-02-13T06:23:00"/>
    <x v="5"/>
    <x v="0"/>
    <s v="No"/>
    <n v="4"/>
    <s v="Yes"/>
    <n v="24"/>
    <s v="No"/>
    <x v="0"/>
    <n v="1"/>
    <s v="Team1"/>
    <s v="Senior"/>
    <s v="Evening"/>
  </r>
  <r>
    <s v="T07437"/>
    <s v="C3123"/>
    <x v="2"/>
    <x v="2"/>
    <d v="2026-03-03T22:26:00"/>
    <d v="2026-03-06T18:26:00"/>
    <x v="34"/>
    <x v="0"/>
    <s v="No"/>
    <n v="2"/>
    <s v="Yes"/>
    <n v="68.000000000058208"/>
    <s v="Yes"/>
    <x v="1"/>
    <n v="2.8333333333357587"/>
    <s v="Team3"/>
    <s v="Senior"/>
    <s v="Night"/>
  </r>
  <r>
    <s v="T07438"/>
    <s v="C1160"/>
    <x v="1"/>
    <x v="0"/>
    <d v="2026-02-03T11:48:00"/>
    <d v="2026-02-04T15:48:00"/>
    <x v="36"/>
    <x v="0"/>
    <s v="No"/>
    <n v="4"/>
    <s v="Yes"/>
    <n v="27.999999999941792"/>
    <s v="No"/>
    <x v="0"/>
    <n v="1.1666666666642413"/>
    <s v="Team1"/>
    <s v="Junior"/>
    <s v="Morning"/>
  </r>
  <r>
    <s v="T07439"/>
    <s v="C2565"/>
    <x v="0"/>
    <x v="0"/>
    <d v="2026-01-03T02:47:00"/>
    <d v="2026-01-04T20:47:00"/>
    <x v="1"/>
    <x v="0"/>
    <s v="No"/>
    <n v="4"/>
    <s v="Yes"/>
    <n v="42"/>
    <s v="No"/>
    <x v="2"/>
    <n v="1.75"/>
    <s v="Team4"/>
    <s v="Senior"/>
    <s v="Evening"/>
  </r>
  <r>
    <s v="T07440"/>
    <s v="C2649"/>
    <x v="4"/>
    <x v="1"/>
    <d v="2026-01-13T02:13:00"/>
    <d v="2026-01-13T06:13:00"/>
    <x v="30"/>
    <x v="0"/>
    <s v="No"/>
    <n v="3"/>
    <s v="Yes"/>
    <n v="3.9999999999417923"/>
    <s v="No"/>
    <x v="2"/>
    <n v="0.16666666666424135"/>
    <s v="Team4"/>
    <s v="Mid"/>
    <s v="Night"/>
  </r>
  <r>
    <s v="T07441"/>
    <s v="C3182"/>
    <x v="3"/>
    <x v="2"/>
    <d v="2026-02-25T14:06:00"/>
    <d v="2026-03-01T09:06:00"/>
    <x v="19"/>
    <x v="0"/>
    <s v="No"/>
    <n v="4"/>
    <s v="Yes"/>
    <n v="90.999999999941792"/>
    <s v="Yes"/>
    <x v="0"/>
    <n v="3.7916666666642413"/>
    <s v="Team5"/>
    <s v="Mid"/>
    <s v="Night"/>
  </r>
  <r>
    <s v="T07442"/>
    <s v="C1083"/>
    <x v="1"/>
    <x v="1"/>
    <d v="2026-02-03T08:20:00"/>
    <d v="2026-02-06T06:20:00"/>
    <x v="28"/>
    <x v="0"/>
    <s v="No"/>
    <n v="5"/>
    <s v="Yes"/>
    <n v="70.000000000116415"/>
    <s v="Yes"/>
    <x v="0"/>
    <n v="2.9166666666715173"/>
    <s v="Team3"/>
    <s v="Mid"/>
    <s v="Night"/>
  </r>
  <r>
    <s v="T07443"/>
    <s v="C1287"/>
    <x v="0"/>
    <x v="1"/>
    <d v="2026-01-02T03:25:00"/>
    <d v="2026-01-04T08:25:00"/>
    <x v="43"/>
    <x v="0"/>
    <s v="Yes"/>
    <n v="4"/>
    <s v="Yes"/>
    <n v="53.000000000058208"/>
    <s v="Yes"/>
    <x v="2"/>
    <n v="2.2083333333357587"/>
    <s v="Team1"/>
    <s v="Mid"/>
    <s v="Morning"/>
  </r>
  <r>
    <s v="T07444"/>
    <s v="C0925"/>
    <x v="4"/>
    <x v="2"/>
    <d v="2026-01-05T04:47:00"/>
    <d v="2026-01-08T09:47:00"/>
    <x v="12"/>
    <x v="0"/>
    <s v="No"/>
    <n v="5"/>
    <s v="Yes"/>
    <n v="76.999999999883585"/>
    <s v="Yes"/>
    <x v="2"/>
    <n v="3.2083333333284827"/>
    <s v="Team1"/>
    <s v="Junior"/>
    <s v="Morning"/>
  </r>
  <r>
    <s v="T07445"/>
    <s v="C4129"/>
    <x v="1"/>
    <x v="2"/>
    <d v="2026-02-13T11:02:00"/>
    <d v="2026-02-15T03:02:00"/>
    <x v="31"/>
    <x v="0"/>
    <s v="No"/>
    <n v="3"/>
    <s v="Yes"/>
    <n v="39.999999999941792"/>
    <s v="No"/>
    <x v="0"/>
    <n v="1.6666666666642413"/>
    <s v="Team4"/>
    <s v="Senior"/>
    <s v="Evening"/>
  </r>
  <r>
    <s v="T07446"/>
    <s v="C3766"/>
    <x v="4"/>
    <x v="1"/>
    <d v="2026-03-08T11:04:00"/>
    <d v="2026-03-08T23:04:00"/>
    <x v="26"/>
    <x v="2"/>
    <s v="No"/>
    <n v="4"/>
    <s v="No"/>
    <n v="12"/>
    <s v="No"/>
    <x v="1"/>
    <n v="0.5"/>
    <s v="Team5"/>
    <s v="Senior"/>
    <s v="Night"/>
  </r>
  <r>
    <s v="T07447"/>
    <s v="C1846"/>
    <x v="2"/>
    <x v="0"/>
    <d v="2026-03-10T21:29:00"/>
    <d v="2026-03-12T03:29:00"/>
    <x v="34"/>
    <x v="0"/>
    <s v="No"/>
    <n v="5"/>
    <s v="Yes"/>
    <n v="30"/>
    <s v="No"/>
    <x v="1"/>
    <n v="1.25"/>
    <s v="Team3"/>
    <s v="Senior"/>
    <s v="Night"/>
  </r>
  <r>
    <s v="T07448"/>
    <s v="C0002"/>
    <x v="1"/>
    <x v="1"/>
    <d v="2026-02-10T12:59:00"/>
    <d v="2026-02-11T06:59:00"/>
    <x v="26"/>
    <x v="0"/>
    <s v="Yes"/>
    <n v="3"/>
    <s v="Yes"/>
    <n v="18"/>
    <s v="No"/>
    <x v="0"/>
    <n v="0.75"/>
    <s v="Team5"/>
    <s v="Senior"/>
    <s v="Night"/>
  </r>
  <r>
    <s v="T07449"/>
    <s v="C4366"/>
    <x v="4"/>
    <x v="2"/>
    <d v="2026-01-23T14:44:00"/>
    <d v="2026-01-27T05:44:00"/>
    <x v="30"/>
    <x v="0"/>
    <s v="No"/>
    <n v="3"/>
    <s v="Yes"/>
    <n v="87"/>
    <s v="Yes"/>
    <x v="2"/>
    <n v="3.625"/>
    <s v="Team4"/>
    <s v="Mid"/>
    <s v="Night"/>
  </r>
  <r>
    <s v="T07450"/>
    <s v="C2671"/>
    <x v="2"/>
    <x v="0"/>
    <d v="2026-03-01T19:22:00"/>
    <d v="2026-03-03T16:22:00"/>
    <x v="28"/>
    <x v="1"/>
    <s v="No"/>
    <n v="4"/>
    <s v="No"/>
    <n v="45"/>
    <s v="No"/>
    <x v="1"/>
    <n v="1.875"/>
    <s v="Team3"/>
    <s v="Mid"/>
    <s v="Night"/>
  </r>
  <r>
    <s v="T07451"/>
    <s v="C1140"/>
    <x v="3"/>
    <x v="0"/>
    <d v="2026-03-15T14:29:00"/>
    <d v="2026-03-16T09:29:00"/>
    <x v="39"/>
    <x v="1"/>
    <s v="No"/>
    <n v="4"/>
    <s v="No"/>
    <n v="18.999999999941792"/>
    <s v="No"/>
    <x v="1"/>
    <n v="0.79166666666424135"/>
    <s v="Team5"/>
    <s v="Junior"/>
    <s v="Evening"/>
  </r>
  <r>
    <s v="T07452"/>
    <s v="C1340"/>
    <x v="3"/>
    <x v="0"/>
    <d v="2026-03-28T18:59:00"/>
    <d v="2026-03-30T14:59:00"/>
    <x v="25"/>
    <x v="0"/>
    <s v="No"/>
    <n v="3"/>
    <s v="Yes"/>
    <n v="43.999999999883585"/>
    <s v="No"/>
    <x v="1"/>
    <n v="1.8333333333284827"/>
    <s v="Team4"/>
    <s v="Junior"/>
    <s v="Night"/>
  </r>
  <r>
    <s v="T07453"/>
    <s v="C2318"/>
    <x v="1"/>
    <x v="2"/>
    <d v="2026-01-07T01:57:00"/>
    <d v="2026-01-09T11:57:00"/>
    <x v="49"/>
    <x v="1"/>
    <s v="No"/>
    <n v="4"/>
    <s v="No"/>
    <n v="57.999999999941792"/>
    <s v="Yes"/>
    <x v="2"/>
    <n v="2.4166666666642413"/>
    <s v="Team5"/>
    <s v="Mid"/>
    <s v="Evening"/>
  </r>
  <r>
    <s v="T07454"/>
    <s v="C1450"/>
    <x v="4"/>
    <x v="2"/>
    <d v="2026-01-22T14:58:00"/>
    <d v="2026-01-23T01:58:00"/>
    <x v="44"/>
    <x v="0"/>
    <s v="No"/>
    <n v="4"/>
    <s v="Yes"/>
    <n v="10.999999999883585"/>
    <s v="No"/>
    <x v="2"/>
    <n v="0.45833333332848269"/>
    <s v="Team3"/>
    <s v="Senior"/>
    <s v="Evening"/>
  </r>
  <r>
    <s v="T07455"/>
    <s v="C2552"/>
    <x v="1"/>
    <x v="2"/>
    <d v="2026-03-07T16:59:00"/>
    <d v="2026-03-09T09:59:00"/>
    <x v="32"/>
    <x v="0"/>
    <s v="No"/>
    <n v="5"/>
    <s v="Yes"/>
    <n v="41.000000000058208"/>
    <s v="No"/>
    <x v="1"/>
    <n v="1.7083333333357587"/>
    <s v="Team3"/>
    <s v="Mid"/>
    <s v="Evening"/>
  </r>
  <r>
    <s v="T07456"/>
    <s v="C4883"/>
    <x v="1"/>
    <x v="1"/>
    <d v="2026-03-06T03:24:00"/>
    <d v="2026-03-08T10:24:00"/>
    <x v="43"/>
    <x v="0"/>
    <s v="No"/>
    <n v="5"/>
    <s v="Yes"/>
    <n v="54.999999999941792"/>
    <s v="Yes"/>
    <x v="1"/>
    <n v="2.2916666666642413"/>
    <s v="Team1"/>
    <s v="Mid"/>
    <s v="Morning"/>
  </r>
  <r>
    <s v="T07457"/>
    <s v="C3339"/>
    <x v="4"/>
    <x v="0"/>
    <d v="2026-03-05T17:04:00"/>
    <d v="2026-03-07T05:04:00"/>
    <x v="31"/>
    <x v="0"/>
    <s v="Yes"/>
    <n v="3"/>
    <s v="Yes"/>
    <n v="36"/>
    <s v="No"/>
    <x v="1"/>
    <n v="1.5"/>
    <s v="Team4"/>
    <s v="Senior"/>
    <s v="Evening"/>
  </r>
  <r>
    <s v="T07458"/>
    <s v="C3431"/>
    <x v="0"/>
    <x v="2"/>
    <d v="2026-03-29T02:19:00"/>
    <d v="2026-04-02T00:19:00"/>
    <x v="3"/>
    <x v="0"/>
    <s v="No"/>
    <n v="3"/>
    <s v="Yes"/>
    <n v="93.999999999941792"/>
    <s v="Yes"/>
    <x v="1"/>
    <n v="3.9166666666642413"/>
    <s v="Team5"/>
    <s v="Senior"/>
    <s v="Morning"/>
  </r>
  <r>
    <s v="T07459"/>
    <s v="C2782"/>
    <x v="0"/>
    <x v="1"/>
    <d v="2026-02-13T23:37:00"/>
    <d v="2026-02-14T17:37:00"/>
    <x v="1"/>
    <x v="2"/>
    <s v="No"/>
    <n v="4"/>
    <s v="No"/>
    <n v="18"/>
    <s v="No"/>
    <x v="0"/>
    <n v="0.75"/>
    <s v="Team4"/>
    <s v="Senior"/>
    <s v="Evening"/>
  </r>
  <r>
    <s v="T07460"/>
    <s v="C0359"/>
    <x v="0"/>
    <x v="0"/>
    <d v="2026-01-02T14:23:00"/>
    <d v="2026-01-04T11:23:00"/>
    <x v="34"/>
    <x v="0"/>
    <s v="Yes"/>
    <n v="3"/>
    <s v="Yes"/>
    <n v="45"/>
    <s v="No"/>
    <x v="2"/>
    <n v="1.875"/>
    <s v="Team3"/>
    <s v="Senior"/>
    <s v="Night"/>
  </r>
  <r>
    <s v="T07461"/>
    <s v="C2252"/>
    <x v="2"/>
    <x v="1"/>
    <d v="2026-02-06T13:35:00"/>
    <d v="2026-02-07T16:35:00"/>
    <x v="46"/>
    <x v="0"/>
    <s v="No"/>
    <n v="5"/>
    <s v="Yes"/>
    <n v="27"/>
    <s v="No"/>
    <x v="0"/>
    <n v="1.125"/>
    <s v="Team5"/>
    <s v="Senior"/>
    <s v="Evening"/>
  </r>
  <r>
    <s v="T07462"/>
    <s v="C2115"/>
    <x v="2"/>
    <x v="1"/>
    <d v="2026-02-02T10:27:00"/>
    <d v="2026-02-04T15:27:00"/>
    <x v="44"/>
    <x v="0"/>
    <s v="No"/>
    <n v="4"/>
    <s v="Yes"/>
    <n v="53.000000000058208"/>
    <s v="Yes"/>
    <x v="0"/>
    <n v="2.2083333333357587"/>
    <s v="Team3"/>
    <s v="Senior"/>
    <s v="Evening"/>
  </r>
  <r>
    <s v="T07463"/>
    <s v="C0283"/>
    <x v="2"/>
    <x v="1"/>
    <d v="2026-01-06T08:22:00"/>
    <d v="2026-01-07T13:22:00"/>
    <x v="20"/>
    <x v="0"/>
    <s v="No"/>
    <n v="3"/>
    <s v="Yes"/>
    <n v="28.999999999883585"/>
    <s v="No"/>
    <x v="2"/>
    <n v="1.2083333333284827"/>
    <s v="Team4"/>
    <s v="Junior"/>
    <s v="Evening"/>
  </r>
  <r>
    <s v="T07464"/>
    <s v="C3891"/>
    <x v="0"/>
    <x v="1"/>
    <d v="2026-01-23T18:36:00"/>
    <d v="2026-01-24T02:36:00"/>
    <x v="48"/>
    <x v="2"/>
    <s v="No"/>
    <n v="5"/>
    <s v="No"/>
    <n v="7.9999999998835847"/>
    <s v="No"/>
    <x v="2"/>
    <n v="0.33333333332848269"/>
    <s v="Team1"/>
    <s v="Mid"/>
    <s v="Morning"/>
  </r>
  <r>
    <s v="T07465"/>
    <s v="C1325"/>
    <x v="4"/>
    <x v="2"/>
    <d v="2026-01-17T09:10:00"/>
    <d v="2026-01-18T05:10:00"/>
    <x v="21"/>
    <x v="0"/>
    <s v="No"/>
    <n v="3"/>
    <s v="Yes"/>
    <n v="20.000000000058208"/>
    <s v="No"/>
    <x v="2"/>
    <n v="0.83333333333575865"/>
    <s v="Team4"/>
    <s v="Senior"/>
    <s v="Night"/>
  </r>
  <r>
    <s v="T07466"/>
    <s v="C1047"/>
    <x v="0"/>
    <x v="1"/>
    <d v="2026-03-01T09:14:00"/>
    <d v="2026-03-02T03:14:00"/>
    <x v="36"/>
    <x v="0"/>
    <s v="No"/>
    <n v="4"/>
    <s v="Yes"/>
    <n v="18"/>
    <s v="No"/>
    <x v="1"/>
    <n v="0.75"/>
    <s v="Team1"/>
    <s v="Junior"/>
    <s v="Morning"/>
  </r>
  <r>
    <s v="T07467"/>
    <s v="C4800"/>
    <x v="1"/>
    <x v="0"/>
    <d v="2026-03-26T19:59:00"/>
    <d v="2026-03-27T11:59:00"/>
    <x v="5"/>
    <x v="0"/>
    <s v="No"/>
    <n v="4"/>
    <s v="Yes"/>
    <n v="15.999999999941792"/>
    <s v="No"/>
    <x v="1"/>
    <n v="0.66666666666424135"/>
    <s v="Team1"/>
    <s v="Senior"/>
    <s v="Evening"/>
  </r>
  <r>
    <s v="T07468"/>
    <s v="C3330"/>
    <x v="0"/>
    <x v="0"/>
    <d v="2026-03-28T12:17:00"/>
    <d v="2026-03-29T14:17:00"/>
    <x v="38"/>
    <x v="0"/>
    <s v="No"/>
    <n v="4"/>
    <s v="Yes"/>
    <n v="25.999999999883585"/>
    <s v="No"/>
    <x v="1"/>
    <n v="1.0833333333284827"/>
    <s v="Team5"/>
    <s v="Senior"/>
    <s v="Evening"/>
  </r>
  <r>
    <s v="T07469"/>
    <s v="C2456"/>
    <x v="0"/>
    <x v="0"/>
    <d v="2026-03-10T20:16:00"/>
    <d v="2026-03-11T23:16:00"/>
    <x v="46"/>
    <x v="0"/>
    <s v="No"/>
    <n v="4"/>
    <s v="Yes"/>
    <n v="27"/>
    <s v="No"/>
    <x v="1"/>
    <n v="1.125"/>
    <s v="Team5"/>
    <s v="Senior"/>
    <s v="Evening"/>
  </r>
  <r>
    <s v="T07470"/>
    <s v="C1579"/>
    <x v="3"/>
    <x v="1"/>
    <d v="2026-01-18T19:54:00"/>
    <d v="2026-01-21T15:54:00"/>
    <x v="7"/>
    <x v="1"/>
    <s v="No"/>
    <n v="5"/>
    <s v="No"/>
    <n v="67.999999999883585"/>
    <s v="Yes"/>
    <x v="2"/>
    <n v="2.8333333333284827"/>
    <s v="Team2"/>
    <s v="Junior"/>
    <s v="Night"/>
  </r>
  <r>
    <s v="T07471"/>
    <s v="C4541"/>
    <x v="3"/>
    <x v="1"/>
    <d v="2026-01-19T06:17:00"/>
    <d v="2026-01-20T01:17:00"/>
    <x v="28"/>
    <x v="0"/>
    <s v="No"/>
    <n v="4"/>
    <s v="Yes"/>
    <n v="18.999999999941792"/>
    <s v="No"/>
    <x v="2"/>
    <n v="0.79166666666424135"/>
    <s v="Team3"/>
    <s v="Mid"/>
    <s v="Night"/>
  </r>
  <r>
    <s v="T07472"/>
    <s v="C0948"/>
    <x v="3"/>
    <x v="1"/>
    <d v="2026-03-03T20:59:00"/>
    <d v="2026-03-04T17:59:00"/>
    <x v="34"/>
    <x v="1"/>
    <s v="No"/>
    <n v="3"/>
    <s v="No"/>
    <n v="21"/>
    <s v="No"/>
    <x v="1"/>
    <n v="0.875"/>
    <s v="Team3"/>
    <s v="Senior"/>
    <s v="Night"/>
  </r>
  <r>
    <s v="T07473"/>
    <s v="C3266"/>
    <x v="1"/>
    <x v="2"/>
    <d v="2026-02-04T20:22:00"/>
    <d v="2026-02-07T07:22:00"/>
    <x v="43"/>
    <x v="0"/>
    <s v="Yes"/>
    <n v="4"/>
    <s v="Yes"/>
    <n v="58.999999999883585"/>
    <s v="Yes"/>
    <x v="0"/>
    <n v="2.4583333333284827"/>
    <s v="Team1"/>
    <s v="Mid"/>
    <s v="Morning"/>
  </r>
  <r>
    <s v="T07474"/>
    <s v="C0731"/>
    <x v="2"/>
    <x v="0"/>
    <d v="2026-01-16T19:10:00"/>
    <d v="2026-01-18T01:10:00"/>
    <x v="0"/>
    <x v="0"/>
    <s v="No"/>
    <n v="5"/>
    <s v="Yes"/>
    <n v="30"/>
    <s v="No"/>
    <x v="2"/>
    <n v="1.25"/>
    <s v="Team1"/>
    <s v="Senior"/>
    <s v="Morning"/>
  </r>
  <r>
    <s v="T07475"/>
    <s v="C0711"/>
    <x v="1"/>
    <x v="0"/>
    <d v="2026-03-07T21:01:00"/>
    <d v="2026-03-09T20:01:00"/>
    <x v="25"/>
    <x v="0"/>
    <s v="No"/>
    <n v="4"/>
    <s v="Yes"/>
    <n v="46.999999999883585"/>
    <s v="No"/>
    <x v="1"/>
    <n v="1.9583333333284827"/>
    <s v="Team4"/>
    <s v="Junior"/>
    <s v="Night"/>
  </r>
  <r>
    <s v="T07476"/>
    <s v="C0788"/>
    <x v="0"/>
    <x v="1"/>
    <d v="2026-01-03T01:49:00"/>
    <d v="2026-01-05T19:49:00"/>
    <x v="12"/>
    <x v="0"/>
    <s v="No"/>
    <n v="3"/>
    <s v="Yes"/>
    <n v="66"/>
    <s v="Yes"/>
    <x v="2"/>
    <n v="2.75"/>
    <s v="Team1"/>
    <s v="Junior"/>
    <s v="Morning"/>
  </r>
  <r>
    <s v="T07477"/>
    <s v="C2309"/>
    <x v="0"/>
    <x v="0"/>
    <d v="2026-02-15T09:08:00"/>
    <d v="2026-02-16T10:08:00"/>
    <x v="15"/>
    <x v="0"/>
    <s v="No"/>
    <n v="4"/>
    <s v="Yes"/>
    <n v="24.999999999941792"/>
    <s v="No"/>
    <x v="0"/>
    <n v="1.0416666666642413"/>
    <s v="Team5"/>
    <s v="Junior"/>
    <s v="Evening"/>
  </r>
  <r>
    <s v="T07478"/>
    <s v="C3591"/>
    <x v="1"/>
    <x v="0"/>
    <d v="2026-02-01T11:27:00"/>
    <d v="2026-02-02T06:27:00"/>
    <x v="1"/>
    <x v="0"/>
    <s v="Yes"/>
    <n v="4"/>
    <s v="Yes"/>
    <n v="19.000000000116415"/>
    <s v="No"/>
    <x v="0"/>
    <n v="0.79166666667151731"/>
    <s v="Team4"/>
    <s v="Senior"/>
    <s v="Evening"/>
  </r>
  <r>
    <s v="T07479"/>
    <s v="C1321"/>
    <x v="3"/>
    <x v="2"/>
    <d v="2026-01-15T07:03:00"/>
    <d v="2026-01-16T08:03:00"/>
    <x v="28"/>
    <x v="0"/>
    <s v="No"/>
    <n v="5"/>
    <s v="Yes"/>
    <n v="25.000000000116415"/>
    <s v="No"/>
    <x v="2"/>
    <n v="1.0416666666715173"/>
    <s v="Team3"/>
    <s v="Mid"/>
    <s v="Night"/>
  </r>
  <r>
    <s v="T07480"/>
    <s v="C1072"/>
    <x v="0"/>
    <x v="2"/>
    <d v="2026-03-03T20:19:00"/>
    <d v="2026-03-04T14:19:00"/>
    <x v="26"/>
    <x v="0"/>
    <s v="No"/>
    <n v="3"/>
    <s v="Yes"/>
    <n v="18"/>
    <s v="No"/>
    <x v="1"/>
    <n v="0.75"/>
    <s v="Team5"/>
    <s v="Senior"/>
    <s v="Night"/>
  </r>
  <r>
    <s v="T07481"/>
    <s v="C3487"/>
    <x v="3"/>
    <x v="0"/>
    <d v="2026-01-16T17:32:00"/>
    <d v="2026-01-18T01:32:00"/>
    <x v="6"/>
    <x v="0"/>
    <s v="No"/>
    <n v="4"/>
    <s v="Yes"/>
    <n v="31.999999999883585"/>
    <s v="No"/>
    <x v="2"/>
    <n v="1.3333333333284827"/>
    <s v="Team3"/>
    <s v="Mid"/>
    <s v="Night"/>
  </r>
  <r>
    <s v="T07482"/>
    <s v="C1833"/>
    <x v="2"/>
    <x v="2"/>
    <d v="2026-03-13T16:14:00"/>
    <d v="2026-03-15T18:14:00"/>
    <x v="3"/>
    <x v="0"/>
    <s v="No"/>
    <n v="4"/>
    <s v="Yes"/>
    <n v="50.000000000058208"/>
    <s v="Yes"/>
    <x v="1"/>
    <n v="2.0833333333357587"/>
    <s v="Team5"/>
    <s v="Senior"/>
    <s v="Morning"/>
  </r>
  <r>
    <s v="T07483"/>
    <s v="C4469"/>
    <x v="4"/>
    <x v="2"/>
    <d v="2026-01-30T20:42:00"/>
    <d v="2026-02-03T13:42:00"/>
    <x v="34"/>
    <x v="0"/>
    <s v="No"/>
    <n v="3"/>
    <s v="Yes"/>
    <n v="88.999999999883585"/>
    <s v="Yes"/>
    <x v="2"/>
    <n v="3.7083333333284827"/>
    <s v="Team3"/>
    <s v="Senior"/>
    <s v="Night"/>
  </r>
  <r>
    <s v="T07484"/>
    <s v="C1936"/>
    <x v="3"/>
    <x v="1"/>
    <d v="2026-03-04T02:18:00"/>
    <d v="2026-03-05T19:18:00"/>
    <x v="45"/>
    <x v="0"/>
    <s v="No"/>
    <n v="5"/>
    <s v="Yes"/>
    <n v="41.000000000058208"/>
    <s v="No"/>
    <x v="1"/>
    <n v="1.7083333333357587"/>
    <s v="Team4"/>
    <s v="Mid"/>
    <s v="Morning"/>
  </r>
  <r>
    <s v="T07485"/>
    <s v="C3477"/>
    <x v="2"/>
    <x v="2"/>
    <d v="2026-01-28T11:38:00"/>
    <d v="2026-01-30T20:38:00"/>
    <x v="40"/>
    <x v="0"/>
    <s v="No"/>
    <n v="3"/>
    <s v="Yes"/>
    <n v="57"/>
    <s v="Yes"/>
    <x v="2"/>
    <n v="2.375"/>
    <s v="Team4"/>
    <s v="Senior"/>
    <s v="Morning"/>
  </r>
  <r>
    <s v="T07486"/>
    <s v="C0308"/>
    <x v="2"/>
    <x v="0"/>
    <d v="2026-03-24T11:49:00"/>
    <d v="2026-03-25T09:49:00"/>
    <x v="19"/>
    <x v="1"/>
    <s v="Yes"/>
    <n v="3"/>
    <s v="No"/>
    <n v="22.000000000116415"/>
    <s v="No"/>
    <x v="1"/>
    <n v="0.91666666667151731"/>
    <s v="Team5"/>
    <s v="Mid"/>
    <s v="Night"/>
  </r>
  <r>
    <s v="T07487"/>
    <s v="C3851"/>
    <x v="4"/>
    <x v="1"/>
    <d v="2026-01-20T12:49:00"/>
    <d v="2026-01-23T04:49:00"/>
    <x v="31"/>
    <x v="0"/>
    <s v="No"/>
    <n v="5"/>
    <s v="Yes"/>
    <n v="63.999999999941792"/>
    <s v="Yes"/>
    <x v="2"/>
    <n v="2.6666666666642413"/>
    <s v="Team4"/>
    <s v="Senior"/>
    <s v="Evening"/>
  </r>
  <r>
    <s v="T07488"/>
    <s v="C2296"/>
    <x v="1"/>
    <x v="2"/>
    <d v="2026-03-10T18:23:00"/>
    <d v="2026-03-14T14:23:00"/>
    <x v="8"/>
    <x v="1"/>
    <s v="No"/>
    <n v="4"/>
    <s v="No"/>
    <n v="92.000000000058208"/>
    <s v="Yes"/>
    <x v="1"/>
    <n v="3.8333333333357587"/>
    <s v="Team5"/>
    <s v="Senior"/>
    <s v="Morning"/>
  </r>
  <r>
    <s v="T07489"/>
    <s v="C2569"/>
    <x v="3"/>
    <x v="2"/>
    <d v="2026-02-21T19:36:00"/>
    <d v="2026-02-25T05:36:00"/>
    <x v="15"/>
    <x v="0"/>
    <s v="No"/>
    <n v="3"/>
    <s v="Yes"/>
    <n v="81.999999999941792"/>
    <s v="Yes"/>
    <x v="0"/>
    <n v="3.4166666666642413"/>
    <s v="Team5"/>
    <s v="Junior"/>
    <s v="Evening"/>
  </r>
  <r>
    <s v="T07490"/>
    <s v="C2189"/>
    <x v="4"/>
    <x v="2"/>
    <d v="2026-03-05T14:02:00"/>
    <d v="2026-03-07T15:02:00"/>
    <x v="23"/>
    <x v="0"/>
    <s v="No"/>
    <n v="4"/>
    <s v="Yes"/>
    <n v="48.999999999941792"/>
    <s v="Yes"/>
    <x v="1"/>
    <n v="2.0416666666642413"/>
    <s v="Team1"/>
    <s v="Junior"/>
    <s v="Morning"/>
  </r>
  <r>
    <s v="T07491"/>
    <s v="C4526"/>
    <x v="1"/>
    <x v="1"/>
    <d v="2026-03-20T03:55:00"/>
    <d v="2026-03-21T23:55:00"/>
    <x v="44"/>
    <x v="0"/>
    <s v="No"/>
    <n v="5"/>
    <s v="Yes"/>
    <n v="44.000000000058208"/>
    <s v="No"/>
    <x v="1"/>
    <n v="1.8333333333357587"/>
    <s v="Team3"/>
    <s v="Senior"/>
    <s v="Evening"/>
  </r>
  <r>
    <s v="T07492"/>
    <s v="C3493"/>
    <x v="3"/>
    <x v="1"/>
    <d v="2026-03-27T14:53:00"/>
    <d v="2026-03-28T04:53:00"/>
    <x v="1"/>
    <x v="0"/>
    <s v="No"/>
    <n v="4"/>
    <s v="Yes"/>
    <n v="14.000000000058208"/>
    <s v="No"/>
    <x v="1"/>
    <n v="0.58333333333575865"/>
    <s v="Team4"/>
    <s v="Senior"/>
    <s v="Evening"/>
  </r>
  <r>
    <s v="T07493"/>
    <s v="C1114"/>
    <x v="1"/>
    <x v="2"/>
    <d v="2026-03-09T02:12:00"/>
    <d v="2026-03-12T03:12:00"/>
    <x v="7"/>
    <x v="0"/>
    <s v="No"/>
    <n v="3"/>
    <s v="Yes"/>
    <n v="72.999999999941792"/>
    <s v="Yes"/>
    <x v="1"/>
    <n v="3.0416666666642413"/>
    <s v="Team2"/>
    <s v="Junior"/>
    <s v="Night"/>
  </r>
  <r>
    <s v="T07494"/>
    <s v="C3037"/>
    <x v="1"/>
    <x v="1"/>
    <d v="2026-03-21T18:10:00"/>
    <d v="2026-03-23T01:10:00"/>
    <x v="43"/>
    <x v="0"/>
    <s v="No"/>
    <n v="4"/>
    <s v="Yes"/>
    <n v="30.999999999941792"/>
    <s v="No"/>
    <x v="1"/>
    <n v="1.2916666666642413"/>
    <s v="Team1"/>
    <s v="Mid"/>
    <s v="Morning"/>
  </r>
  <r>
    <s v="T07495"/>
    <s v="C4310"/>
    <x v="0"/>
    <x v="0"/>
    <d v="2026-03-02T09:19:00"/>
    <d v="2026-03-02T13:19:00"/>
    <x v="13"/>
    <x v="0"/>
    <s v="No"/>
    <n v="4"/>
    <s v="Yes"/>
    <n v="3.9999999999417923"/>
    <s v="No"/>
    <x v="1"/>
    <n v="0.16666666666424135"/>
    <s v="Team5"/>
    <s v="Junior"/>
    <s v="Evening"/>
  </r>
  <r>
    <s v="T07496"/>
    <s v="C1318"/>
    <x v="2"/>
    <x v="0"/>
    <d v="2026-01-14T19:40:00"/>
    <d v="2026-01-15T14:40:00"/>
    <x v="19"/>
    <x v="0"/>
    <s v="Yes"/>
    <n v="4"/>
    <s v="Yes"/>
    <n v="18.999999999941792"/>
    <s v="No"/>
    <x v="2"/>
    <n v="0.79166666666424135"/>
    <s v="Team5"/>
    <s v="Mid"/>
    <s v="Night"/>
  </r>
  <r>
    <s v="T07497"/>
    <s v="C3360"/>
    <x v="0"/>
    <x v="0"/>
    <d v="2026-03-13T07:39:00"/>
    <d v="2026-03-14T00:39:00"/>
    <x v="5"/>
    <x v="0"/>
    <s v="No"/>
    <n v="4"/>
    <s v="Yes"/>
    <n v="17.000000000058208"/>
    <s v="No"/>
    <x v="1"/>
    <n v="0.70833333333575865"/>
    <s v="Team1"/>
    <s v="Senior"/>
    <s v="Evening"/>
  </r>
  <r>
    <s v="T07498"/>
    <s v="C0395"/>
    <x v="4"/>
    <x v="0"/>
    <d v="2026-02-08T01:23:00"/>
    <d v="2026-02-08T19:23:00"/>
    <x v="13"/>
    <x v="0"/>
    <s v="No"/>
    <n v="4"/>
    <s v="Yes"/>
    <n v="18"/>
    <s v="No"/>
    <x v="0"/>
    <n v="0.75"/>
    <s v="Team5"/>
    <s v="Junior"/>
    <s v="Evening"/>
  </r>
  <r>
    <s v="T07499"/>
    <s v="C0125"/>
    <x v="2"/>
    <x v="0"/>
    <d v="2026-03-15T10:37:00"/>
    <d v="2026-03-15T18:37:00"/>
    <x v="17"/>
    <x v="1"/>
    <s v="No"/>
    <n v="3"/>
    <s v="No"/>
    <n v="7.9999999998835847"/>
    <s v="No"/>
    <x v="1"/>
    <n v="0.33333333332848269"/>
    <s v="Team2"/>
    <s v="Junior"/>
    <s v="Night"/>
  </r>
  <r>
    <s v="T07500"/>
    <s v="C0899"/>
    <x v="3"/>
    <x v="2"/>
    <d v="2026-03-20T02:41:00"/>
    <d v="2026-03-21T02:41:00"/>
    <x v="8"/>
    <x v="0"/>
    <s v="No"/>
    <n v="4"/>
    <s v="Yes"/>
    <n v="24"/>
    <s v="No"/>
    <x v="1"/>
    <n v="1"/>
    <s v="Team5"/>
    <s v="Senior"/>
    <s v="Morning"/>
  </r>
  <r>
    <s v="T07501"/>
    <s v="C4155"/>
    <x v="2"/>
    <x v="1"/>
    <d v="2026-03-04T18:01:00"/>
    <d v="2026-03-05T10:01:00"/>
    <x v="24"/>
    <x v="0"/>
    <s v="No"/>
    <n v="4"/>
    <s v="Yes"/>
    <n v="15.999999999941792"/>
    <s v="No"/>
    <x v="1"/>
    <n v="0.66666666666424135"/>
    <s v="Team4"/>
    <s v="Mid"/>
    <s v="Night"/>
  </r>
  <r>
    <s v="T07502"/>
    <s v="C4549"/>
    <x v="3"/>
    <x v="1"/>
    <d v="2026-01-19T09:07:00"/>
    <d v="2026-01-20T11:07:00"/>
    <x v="30"/>
    <x v="0"/>
    <s v="No"/>
    <n v="5"/>
    <s v="Yes"/>
    <n v="25.999999999883585"/>
    <s v="No"/>
    <x v="2"/>
    <n v="1.0833333333284827"/>
    <s v="Team4"/>
    <s v="Mid"/>
    <s v="Night"/>
  </r>
  <r>
    <s v="T07503"/>
    <s v="C1540"/>
    <x v="3"/>
    <x v="1"/>
    <d v="2026-01-30T21:42:00"/>
    <d v="2026-01-31T17:42:00"/>
    <x v="22"/>
    <x v="0"/>
    <s v="No"/>
    <n v="5"/>
    <s v="Yes"/>
    <n v="20.000000000058208"/>
    <s v="No"/>
    <x v="2"/>
    <n v="0.83333333333575865"/>
    <s v="Team4"/>
    <s v="Junior"/>
    <s v="Morning"/>
  </r>
  <r>
    <s v="T07504"/>
    <s v="C1426"/>
    <x v="3"/>
    <x v="2"/>
    <d v="2026-02-01T20:56:00"/>
    <d v="2026-02-03T07:56:00"/>
    <x v="18"/>
    <x v="0"/>
    <s v="No"/>
    <n v="4"/>
    <s v="Yes"/>
    <n v="35.000000000058208"/>
    <s v="No"/>
    <x v="0"/>
    <n v="1.4583333333357587"/>
    <s v="Team1"/>
    <s v="Mid"/>
    <s v="Morning"/>
  </r>
  <r>
    <s v="T07505"/>
    <s v="C2095"/>
    <x v="4"/>
    <x v="2"/>
    <d v="2026-03-06T17:23:00"/>
    <d v="2026-03-09T06:23:00"/>
    <x v="26"/>
    <x v="0"/>
    <s v="No"/>
    <n v="5"/>
    <s v="Yes"/>
    <n v="60.999999999941792"/>
    <s v="Yes"/>
    <x v="1"/>
    <n v="2.5416666666642413"/>
    <s v="Team5"/>
    <s v="Senior"/>
    <s v="Night"/>
  </r>
  <r>
    <s v="T07506"/>
    <s v="C4344"/>
    <x v="4"/>
    <x v="2"/>
    <d v="2026-01-08T11:20:00"/>
    <d v="2026-01-10T04:20:00"/>
    <x v="31"/>
    <x v="0"/>
    <s v="No"/>
    <n v="4"/>
    <s v="Yes"/>
    <n v="41.000000000058208"/>
    <s v="No"/>
    <x v="2"/>
    <n v="1.7083333333357587"/>
    <s v="Team4"/>
    <s v="Senior"/>
    <s v="Evening"/>
  </r>
  <r>
    <s v="T07507"/>
    <s v="C2784"/>
    <x v="4"/>
    <x v="1"/>
    <d v="2026-01-20T22:55:00"/>
    <d v="2026-01-23T00:55:00"/>
    <x v="10"/>
    <x v="0"/>
    <s v="No"/>
    <n v="4"/>
    <s v="Yes"/>
    <n v="50.000000000058208"/>
    <s v="Yes"/>
    <x v="2"/>
    <n v="2.0833333333357587"/>
    <s v="Team1"/>
    <s v="Senior"/>
    <s v="Night"/>
  </r>
  <r>
    <s v="T07508"/>
    <s v="C0788"/>
    <x v="2"/>
    <x v="0"/>
    <d v="2026-03-23T19:15:00"/>
    <d v="2026-03-24T21:15:00"/>
    <x v="32"/>
    <x v="0"/>
    <s v="No"/>
    <n v="4"/>
    <s v="Yes"/>
    <n v="25.999999999883585"/>
    <s v="No"/>
    <x v="1"/>
    <n v="1.0833333333284827"/>
    <s v="Team3"/>
    <s v="Mid"/>
    <s v="Evening"/>
  </r>
  <r>
    <s v="T07509"/>
    <s v="C3650"/>
    <x v="2"/>
    <x v="1"/>
    <d v="2026-01-08T06:48:00"/>
    <d v="2026-01-08T10:48:00"/>
    <x v="16"/>
    <x v="0"/>
    <s v="No"/>
    <n v="4"/>
    <s v="Yes"/>
    <n v="3.9999999999417923"/>
    <s v="No"/>
    <x v="2"/>
    <n v="0.16666666666424135"/>
    <s v="Team3"/>
    <s v="Junior"/>
    <s v="Evening"/>
  </r>
  <r>
    <s v="T07510"/>
    <s v="C0063"/>
    <x v="3"/>
    <x v="2"/>
    <d v="2026-03-05T13:30:00"/>
    <d v="2026-03-09T04:30:00"/>
    <x v="43"/>
    <x v="0"/>
    <s v="No"/>
    <n v="5"/>
    <s v="Yes"/>
    <n v="87"/>
    <s v="Yes"/>
    <x v="1"/>
    <n v="3.625"/>
    <s v="Team1"/>
    <s v="Mid"/>
    <s v="Morning"/>
  </r>
  <r>
    <s v="T07511"/>
    <s v="C0687"/>
    <x v="0"/>
    <x v="2"/>
    <d v="2026-03-26T10:54:00"/>
    <d v="2026-03-27T06:54:00"/>
    <x v="24"/>
    <x v="0"/>
    <s v="No"/>
    <n v="4"/>
    <s v="Yes"/>
    <n v="19.999999999883585"/>
    <s v="No"/>
    <x v="1"/>
    <n v="0.83333333332848269"/>
    <s v="Team4"/>
    <s v="Mid"/>
    <s v="Night"/>
  </r>
  <r>
    <s v="T07512"/>
    <s v="C2692"/>
    <x v="3"/>
    <x v="2"/>
    <d v="2026-02-07T07:14:00"/>
    <d v="2026-02-08T17:14:00"/>
    <x v="32"/>
    <x v="0"/>
    <s v="No"/>
    <n v="4"/>
    <s v="Yes"/>
    <n v="33.999999999941792"/>
    <s v="No"/>
    <x v="0"/>
    <n v="1.4166666666642413"/>
    <s v="Team3"/>
    <s v="Mid"/>
    <s v="Evening"/>
  </r>
  <r>
    <s v="T07513"/>
    <s v="C1840"/>
    <x v="1"/>
    <x v="1"/>
    <d v="2026-02-10T16:50:00"/>
    <d v="2026-02-13T14:50:00"/>
    <x v="23"/>
    <x v="0"/>
    <s v="No"/>
    <n v="4"/>
    <s v="Yes"/>
    <n v="69.999999999941792"/>
    <s v="Yes"/>
    <x v="0"/>
    <n v="2.9166666666642413"/>
    <s v="Team1"/>
    <s v="Junior"/>
    <s v="Morning"/>
  </r>
  <r>
    <s v="T07514"/>
    <s v="C3644"/>
    <x v="4"/>
    <x v="1"/>
    <d v="2026-02-03T02:40:00"/>
    <d v="2026-02-05T19:40:00"/>
    <x v="5"/>
    <x v="0"/>
    <s v="No"/>
    <n v="5"/>
    <s v="Yes"/>
    <n v="65.000000000058208"/>
    <s v="Yes"/>
    <x v="0"/>
    <n v="2.7083333333357587"/>
    <s v="Team1"/>
    <s v="Senior"/>
    <s v="Evening"/>
  </r>
  <r>
    <s v="T07515"/>
    <s v="C2378"/>
    <x v="3"/>
    <x v="0"/>
    <d v="2026-03-05T13:25:00"/>
    <d v="2026-03-05T22:25:00"/>
    <x v="48"/>
    <x v="0"/>
    <s v="No"/>
    <n v="4"/>
    <s v="Yes"/>
    <n v="9"/>
    <s v="No"/>
    <x v="1"/>
    <n v="0.375"/>
    <s v="Team1"/>
    <s v="Mid"/>
    <s v="Morning"/>
  </r>
  <r>
    <s v="T07516"/>
    <s v="C3009"/>
    <x v="0"/>
    <x v="1"/>
    <d v="2026-01-18T19:04:00"/>
    <d v="2026-01-20T05:04:00"/>
    <x v="12"/>
    <x v="0"/>
    <s v="No"/>
    <n v="3"/>
    <s v="Yes"/>
    <n v="33.999999999941792"/>
    <s v="No"/>
    <x v="2"/>
    <n v="1.4166666666642413"/>
    <s v="Team1"/>
    <s v="Junior"/>
    <s v="Morning"/>
  </r>
  <r>
    <s v="T07517"/>
    <s v="C3227"/>
    <x v="4"/>
    <x v="2"/>
    <d v="2026-02-20T10:32:00"/>
    <d v="2026-02-20T18:32:00"/>
    <x v="13"/>
    <x v="0"/>
    <s v="No"/>
    <n v="2"/>
    <s v="Yes"/>
    <n v="8.0000000000582077"/>
    <s v="No"/>
    <x v="0"/>
    <n v="0.33333333333575865"/>
    <s v="Team5"/>
    <s v="Junior"/>
    <s v="Evening"/>
  </r>
  <r>
    <s v="T07518"/>
    <s v="C4940"/>
    <x v="4"/>
    <x v="2"/>
    <d v="2026-03-22T03:51:00"/>
    <d v="2026-03-23T17:51:00"/>
    <x v="24"/>
    <x v="0"/>
    <s v="No"/>
    <n v="4"/>
    <s v="Yes"/>
    <n v="38.000000000058208"/>
    <s v="No"/>
    <x v="1"/>
    <n v="1.5833333333357587"/>
    <s v="Team4"/>
    <s v="Mid"/>
    <s v="Night"/>
  </r>
  <r>
    <s v="T07519"/>
    <s v="C1177"/>
    <x v="3"/>
    <x v="1"/>
    <d v="2026-01-06T05:02:00"/>
    <d v="2026-01-07T08:02:00"/>
    <x v="2"/>
    <x v="0"/>
    <s v="No"/>
    <n v="5"/>
    <s v="Yes"/>
    <n v="27"/>
    <s v="No"/>
    <x v="2"/>
    <n v="1.125"/>
    <s v="Team3"/>
    <s v="Senior"/>
    <s v="Evening"/>
  </r>
  <r>
    <s v="T07520"/>
    <s v="C3523"/>
    <x v="4"/>
    <x v="0"/>
    <d v="2026-01-14T15:56:00"/>
    <d v="2026-01-15T11:56:00"/>
    <x v="14"/>
    <x v="0"/>
    <s v="No"/>
    <n v="4"/>
    <s v="Yes"/>
    <n v="19.999999999883585"/>
    <s v="No"/>
    <x v="2"/>
    <n v="0.83333333332848269"/>
    <s v="Team4"/>
    <s v="Senior"/>
    <s v="Night"/>
  </r>
  <r>
    <s v="T07521"/>
    <s v="C2499"/>
    <x v="0"/>
    <x v="2"/>
    <d v="2026-01-14T21:14:00"/>
    <d v="2026-01-16T08:14:00"/>
    <x v="1"/>
    <x v="0"/>
    <s v="No"/>
    <n v="5"/>
    <s v="Yes"/>
    <n v="34.999999999883585"/>
    <s v="No"/>
    <x v="2"/>
    <n v="1.4583333333284827"/>
    <s v="Team4"/>
    <s v="Senior"/>
    <s v="Evening"/>
  </r>
  <r>
    <s v="T07522"/>
    <s v="C0720"/>
    <x v="2"/>
    <x v="2"/>
    <d v="2026-03-16T08:16:00"/>
    <d v="2026-03-18T10:16:00"/>
    <x v="35"/>
    <x v="0"/>
    <s v="No"/>
    <n v="4"/>
    <s v="Yes"/>
    <n v="49.999999999883585"/>
    <s v="Yes"/>
    <x v="1"/>
    <n v="2.0833333333284827"/>
    <s v="Team1"/>
    <s v="Senior"/>
    <s v="Night"/>
  </r>
  <r>
    <s v="T07523"/>
    <s v="C1053"/>
    <x v="1"/>
    <x v="1"/>
    <d v="2026-01-13T20:34:00"/>
    <d v="2026-01-15T16:34:00"/>
    <x v="47"/>
    <x v="1"/>
    <s v="No"/>
    <n v="4"/>
    <s v="No"/>
    <n v="44.000000000058208"/>
    <s v="No"/>
    <x v="2"/>
    <n v="1.8333333333357587"/>
    <s v="Team4"/>
    <s v="Senior"/>
    <s v="Night"/>
  </r>
  <r>
    <s v="T07524"/>
    <s v="C3140"/>
    <x v="4"/>
    <x v="1"/>
    <d v="2026-03-03T21:00:00"/>
    <d v="2026-03-06T09:00:00"/>
    <x v="29"/>
    <x v="0"/>
    <s v="No"/>
    <n v="3"/>
    <s v="Yes"/>
    <n v="60"/>
    <s v="Yes"/>
    <x v="1"/>
    <n v="2.5"/>
    <s v="Team3"/>
    <s v="Mid"/>
    <s v="Evening"/>
  </r>
  <r>
    <s v="T07525"/>
    <s v="C4496"/>
    <x v="2"/>
    <x v="2"/>
    <d v="2026-01-29T22:59:00"/>
    <d v="2026-02-02T00:59:00"/>
    <x v="16"/>
    <x v="0"/>
    <s v="No"/>
    <n v="3"/>
    <s v="Yes"/>
    <n v="74.000000000058208"/>
    <s v="Yes"/>
    <x v="2"/>
    <n v="3.0833333333357587"/>
    <s v="Team3"/>
    <s v="Junior"/>
    <s v="Evening"/>
  </r>
  <r>
    <s v="T07526"/>
    <s v="C4224"/>
    <x v="0"/>
    <x v="0"/>
    <d v="2026-02-17T01:46:00"/>
    <d v="2026-02-18T07:46:00"/>
    <x v="19"/>
    <x v="0"/>
    <s v="No"/>
    <n v="4"/>
    <s v="Yes"/>
    <n v="30"/>
    <s v="No"/>
    <x v="0"/>
    <n v="1.25"/>
    <s v="Team5"/>
    <s v="Mid"/>
    <s v="Night"/>
  </r>
  <r>
    <s v="T07527"/>
    <s v="C2735"/>
    <x v="0"/>
    <x v="1"/>
    <d v="2026-01-01T14:35:00"/>
    <d v="2026-01-03T16:35:00"/>
    <x v="3"/>
    <x v="0"/>
    <s v="No"/>
    <n v="5"/>
    <s v="Yes"/>
    <n v="49.999999999883585"/>
    <s v="Yes"/>
    <x v="2"/>
    <n v="2.0833333333284827"/>
    <s v="Team5"/>
    <s v="Senior"/>
    <s v="Morning"/>
  </r>
  <r>
    <s v="T07528"/>
    <s v="C2347"/>
    <x v="1"/>
    <x v="2"/>
    <d v="2026-03-09T00:26:00"/>
    <d v="2026-03-12T15:26:00"/>
    <x v="37"/>
    <x v="2"/>
    <s v="No"/>
    <n v="5"/>
    <s v="No"/>
    <n v="87"/>
    <s v="Yes"/>
    <x v="1"/>
    <n v="3.625"/>
    <s v="Team5"/>
    <s v="Junior"/>
    <s v="Evening"/>
  </r>
  <r>
    <s v="T07529"/>
    <s v="C1181"/>
    <x v="2"/>
    <x v="0"/>
    <d v="2026-02-17T20:26:00"/>
    <d v="2026-02-18T05:26:00"/>
    <x v="7"/>
    <x v="0"/>
    <s v="No"/>
    <n v="4"/>
    <s v="Yes"/>
    <n v="9"/>
    <s v="No"/>
    <x v="0"/>
    <n v="0.375"/>
    <s v="Team2"/>
    <s v="Junior"/>
    <s v="Night"/>
  </r>
  <r>
    <s v="T07530"/>
    <s v="C0047"/>
    <x v="2"/>
    <x v="0"/>
    <d v="2026-03-12T18:29:00"/>
    <d v="2026-03-14T04:29:00"/>
    <x v="22"/>
    <x v="0"/>
    <s v="Yes"/>
    <n v="3"/>
    <s v="Yes"/>
    <n v="33.999999999941792"/>
    <s v="No"/>
    <x v="1"/>
    <n v="1.4166666666642413"/>
    <s v="Team4"/>
    <s v="Junior"/>
    <s v="Morning"/>
  </r>
  <r>
    <s v="T07531"/>
    <s v="C2090"/>
    <x v="3"/>
    <x v="2"/>
    <d v="2026-03-28T07:17:00"/>
    <d v="2026-03-29T17:17:00"/>
    <x v="27"/>
    <x v="0"/>
    <s v="No"/>
    <n v="4"/>
    <s v="Yes"/>
    <n v="33.999999999941792"/>
    <s v="No"/>
    <x v="1"/>
    <n v="1.4166666666642413"/>
    <s v="Team1"/>
    <s v="Junior"/>
    <s v="Morning"/>
  </r>
  <r>
    <s v="T07532"/>
    <s v="C0618"/>
    <x v="0"/>
    <x v="0"/>
    <d v="2026-03-07T13:48:00"/>
    <d v="2026-03-07T23:48:00"/>
    <x v="21"/>
    <x v="0"/>
    <s v="No"/>
    <n v="4"/>
    <s v="Yes"/>
    <n v="10.000000000116415"/>
    <s v="No"/>
    <x v="1"/>
    <n v="0.41666666667151731"/>
    <s v="Team4"/>
    <s v="Senior"/>
    <s v="Night"/>
  </r>
  <r>
    <s v="T07533"/>
    <s v="C1737"/>
    <x v="2"/>
    <x v="0"/>
    <d v="2026-02-13T13:30:00"/>
    <d v="2026-02-14T10:30:00"/>
    <x v="0"/>
    <x v="0"/>
    <s v="No"/>
    <n v="5"/>
    <s v="Yes"/>
    <n v="21"/>
    <s v="No"/>
    <x v="0"/>
    <n v="0.875"/>
    <s v="Team1"/>
    <s v="Senior"/>
    <s v="Morning"/>
  </r>
  <r>
    <s v="T07534"/>
    <s v="C1930"/>
    <x v="3"/>
    <x v="1"/>
    <d v="2026-01-09T04:37:00"/>
    <d v="2026-01-10T14:37:00"/>
    <x v="21"/>
    <x v="1"/>
    <s v="No"/>
    <n v="4"/>
    <s v="No"/>
    <n v="33.999999999941792"/>
    <s v="No"/>
    <x v="2"/>
    <n v="1.4166666666642413"/>
    <s v="Team4"/>
    <s v="Senior"/>
    <s v="Night"/>
  </r>
  <r>
    <s v="T07535"/>
    <s v="C3315"/>
    <x v="2"/>
    <x v="1"/>
    <d v="2026-02-04T05:39:00"/>
    <d v="2026-02-06T00:39:00"/>
    <x v="21"/>
    <x v="0"/>
    <s v="No"/>
    <n v="4"/>
    <s v="Yes"/>
    <n v="42.999999999941792"/>
    <s v="No"/>
    <x v="0"/>
    <n v="1.7916666666642413"/>
    <s v="Team4"/>
    <s v="Senior"/>
    <s v="Night"/>
  </r>
  <r>
    <s v="T07536"/>
    <s v="C4256"/>
    <x v="0"/>
    <x v="2"/>
    <d v="2026-03-25T02:40:00"/>
    <d v="2026-03-27T19:40:00"/>
    <x v="35"/>
    <x v="2"/>
    <s v="No"/>
    <n v="5"/>
    <s v="No"/>
    <n v="65.000000000058208"/>
    <s v="Yes"/>
    <x v="1"/>
    <n v="2.7083333333357587"/>
    <s v="Team1"/>
    <s v="Senior"/>
    <s v="Night"/>
  </r>
  <r>
    <s v="T07537"/>
    <s v="C4850"/>
    <x v="2"/>
    <x v="0"/>
    <d v="2026-03-18T01:38:00"/>
    <d v="2026-03-19T14:38:00"/>
    <x v="17"/>
    <x v="0"/>
    <s v="No"/>
    <n v="3"/>
    <s v="Yes"/>
    <n v="36.999999999941792"/>
    <s v="No"/>
    <x v="1"/>
    <n v="1.5416666666642413"/>
    <s v="Team2"/>
    <s v="Junior"/>
    <s v="Night"/>
  </r>
  <r>
    <s v="T07538"/>
    <s v="C0136"/>
    <x v="4"/>
    <x v="0"/>
    <d v="2026-02-26T06:13:00"/>
    <d v="2026-02-26T21:13:00"/>
    <x v="8"/>
    <x v="0"/>
    <s v="No"/>
    <n v="4"/>
    <s v="Yes"/>
    <n v="15"/>
    <s v="No"/>
    <x v="0"/>
    <n v="0.625"/>
    <s v="Team5"/>
    <s v="Senior"/>
    <s v="Morning"/>
  </r>
  <r>
    <s v="T07539"/>
    <s v="C3432"/>
    <x v="2"/>
    <x v="2"/>
    <d v="2026-01-08T09:00:00"/>
    <d v="2026-01-09T11:00:00"/>
    <x v="32"/>
    <x v="0"/>
    <s v="No"/>
    <n v="5"/>
    <s v="Yes"/>
    <n v="26.000000000058208"/>
    <s v="No"/>
    <x v="2"/>
    <n v="1.0833333333357587"/>
    <s v="Team3"/>
    <s v="Mid"/>
    <s v="Evening"/>
  </r>
  <r>
    <s v="T07540"/>
    <s v="C3256"/>
    <x v="1"/>
    <x v="2"/>
    <d v="2026-03-04T13:32:00"/>
    <d v="2026-03-06T00:32:00"/>
    <x v="15"/>
    <x v="0"/>
    <s v="No"/>
    <n v="5"/>
    <s v="Yes"/>
    <n v="35.000000000058208"/>
    <s v="No"/>
    <x v="1"/>
    <n v="1.4583333333357587"/>
    <s v="Team5"/>
    <s v="Junior"/>
    <s v="Evening"/>
  </r>
  <r>
    <s v="T07541"/>
    <s v="C4293"/>
    <x v="2"/>
    <x v="1"/>
    <d v="2026-02-18T16:29:00"/>
    <d v="2026-02-19T06:29:00"/>
    <x v="26"/>
    <x v="0"/>
    <s v="No"/>
    <n v="4"/>
    <s v="Yes"/>
    <n v="14.000000000058208"/>
    <s v="No"/>
    <x v="0"/>
    <n v="0.58333333333575865"/>
    <s v="Team5"/>
    <s v="Senior"/>
    <s v="Night"/>
  </r>
  <r>
    <s v="T07542"/>
    <s v="C1280"/>
    <x v="4"/>
    <x v="2"/>
    <d v="2026-02-20T18:36:00"/>
    <d v="2026-02-22T12:36:00"/>
    <x v="6"/>
    <x v="0"/>
    <s v="No"/>
    <n v="5"/>
    <s v="Yes"/>
    <n v="42"/>
    <s v="No"/>
    <x v="0"/>
    <n v="1.75"/>
    <s v="Team3"/>
    <s v="Mid"/>
    <s v="Night"/>
  </r>
  <r>
    <s v="T07543"/>
    <s v="C3600"/>
    <x v="0"/>
    <x v="1"/>
    <d v="2026-03-28T07:41:00"/>
    <d v="2026-03-30T01:41:00"/>
    <x v="5"/>
    <x v="0"/>
    <s v="No"/>
    <n v="4"/>
    <s v="Yes"/>
    <n v="42"/>
    <s v="No"/>
    <x v="1"/>
    <n v="1.75"/>
    <s v="Team1"/>
    <s v="Senior"/>
    <s v="Evening"/>
  </r>
  <r>
    <s v="T07544"/>
    <s v="C4360"/>
    <x v="4"/>
    <x v="0"/>
    <d v="2026-02-11T11:11:00"/>
    <d v="2026-02-12T23:11:00"/>
    <x v="13"/>
    <x v="0"/>
    <s v="No"/>
    <n v="3"/>
    <s v="Yes"/>
    <n v="36"/>
    <s v="No"/>
    <x v="0"/>
    <n v="1.5"/>
    <s v="Team5"/>
    <s v="Junior"/>
    <s v="Evening"/>
  </r>
  <r>
    <s v="T07545"/>
    <s v="C3850"/>
    <x v="2"/>
    <x v="0"/>
    <d v="2026-02-12T22:58:00"/>
    <d v="2026-02-14T09:58:00"/>
    <x v="48"/>
    <x v="0"/>
    <s v="No"/>
    <n v="4"/>
    <s v="Yes"/>
    <n v="35.000000000058208"/>
    <s v="No"/>
    <x v="0"/>
    <n v="1.4583333333357587"/>
    <s v="Team1"/>
    <s v="Mid"/>
    <s v="Morning"/>
  </r>
  <r>
    <s v="T07546"/>
    <s v="C0435"/>
    <x v="0"/>
    <x v="0"/>
    <d v="2026-02-25T21:13:00"/>
    <d v="2026-02-26T13:13:00"/>
    <x v="10"/>
    <x v="0"/>
    <s v="No"/>
    <n v="3"/>
    <s v="Yes"/>
    <n v="15.999999999941792"/>
    <s v="No"/>
    <x v="0"/>
    <n v="0.66666666666424135"/>
    <s v="Team1"/>
    <s v="Senior"/>
    <s v="Night"/>
  </r>
  <r>
    <s v="T07547"/>
    <s v="C3732"/>
    <x v="1"/>
    <x v="1"/>
    <d v="2026-01-14T15:57:00"/>
    <d v="2026-01-16T00:57:00"/>
    <x v="15"/>
    <x v="1"/>
    <s v="No"/>
    <n v="5"/>
    <s v="No"/>
    <n v="33"/>
    <s v="No"/>
    <x v="2"/>
    <n v="1.375"/>
    <s v="Team5"/>
    <s v="Junior"/>
    <s v="Evening"/>
  </r>
  <r>
    <s v="T07548"/>
    <s v="C3346"/>
    <x v="4"/>
    <x v="2"/>
    <d v="2026-01-01T16:28:00"/>
    <d v="2026-01-03T15:28:00"/>
    <x v="18"/>
    <x v="1"/>
    <s v="No"/>
    <n v="3"/>
    <s v="No"/>
    <n v="46.999999999883585"/>
    <s v="No"/>
    <x v="2"/>
    <n v="1.9583333333284827"/>
    <s v="Team1"/>
    <s v="Mid"/>
    <s v="Morning"/>
  </r>
  <r>
    <s v="T07549"/>
    <s v="C1123"/>
    <x v="4"/>
    <x v="0"/>
    <d v="2026-03-20T08:38:00"/>
    <d v="2026-03-20T14:38:00"/>
    <x v="29"/>
    <x v="2"/>
    <s v="No"/>
    <n v="5"/>
    <s v="No"/>
    <n v="6"/>
    <s v="No"/>
    <x v="1"/>
    <n v="0.25"/>
    <s v="Team3"/>
    <s v="Mid"/>
    <s v="Evening"/>
  </r>
  <r>
    <s v="T07550"/>
    <s v="C1978"/>
    <x v="0"/>
    <x v="2"/>
    <d v="2026-01-28T19:24:00"/>
    <d v="2026-01-31T07:24:00"/>
    <x v="32"/>
    <x v="0"/>
    <s v="No"/>
    <n v="5"/>
    <s v="Yes"/>
    <n v="60"/>
    <s v="Yes"/>
    <x v="2"/>
    <n v="2.5"/>
    <s v="Team3"/>
    <s v="Mid"/>
    <s v="Evening"/>
  </r>
  <r>
    <s v="T07551"/>
    <s v="C3869"/>
    <x v="0"/>
    <x v="0"/>
    <d v="2026-03-10T04:58:00"/>
    <d v="2026-03-11T21:58:00"/>
    <x v="32"/>
    <x v="0"/>
    <s v="No"/>
    <n v="4"/>
    <s v="Yes"/>
    <n v="41.000000000058208"/>
    <s v="No"/>
    <x v="1"/>
    <n v="1.7083333333357587"/>
    <s v="Team3"/>
    <s v="Mid"/>
    <s v="Evening"/>
  </r>
  <r>
    <s v="T07552"/>
    <s v="C1984"/>
    <x v="2"/>
    <x v="0"/>
    <d v="2026-02-03T12:12:00"/>
    <d v="2026-02-05T06:12:00"/>
    <x v="28"/>
    <x v="0"/>
    <s v="No"/>
    <n v="3"/>
    <s v="Yes"/>
    <n v="42"/>
    <s v="No"/>
    <x v="0"/>
    <n v="1.75"/>
    <s v="Team3"/>
    <s v="Mid"/>
    <s v="Night"/>
  </r>
  <r>
    <s v="T07553"/>
    <s v="C0531"/>
    <x v="4"/>
    <x v="1"/>
    <d v="2026-03-11T12:58:00"/>
    <d v="2026-03-12T22:58:00"/>
    <x v="0"/>
    <x v="0"/>
    <s v="No"/>
    <n v="4"/>
    <s v="Yes"/>
    <n v="33.999999999941792"/>
    <s v="No"/>
    <x v="1"/>
    <n v="1.4166666666642413"/>
    <s v="Team1"/>
    <s v="Senior"/>
    <s v="Morning"/>
  </r>
  <r>
    <s v="T07554"/>
    <s v="C2681"/>
    <x v="1"/>
    <x v="2"/>
    <d v="2026-02-05T16:55:00"/>
    <d v="2026-02-08T19:55:00"/>
    <x v="17"/>
    <x v="0"/>
    <s v="No"/>
    <n v="4"/>
    <s v="Yes"/>
    <n v="75"/>
    <s v="Yes"/>
    <x v="0"/>
    <n v="3.125"/>
    <s v="Team2"/>
    <s v="Junior"/>
    <s v="Night"/>
  </r>
  <r>
    <s v="T07555"/>
    <s v="C4613"/>
    <x v="0"/>
    <x v="1"/>
    <d v="2026-03-01T23:57:00"/>
    <d v="2026-03-02T20:57:00"/>
    <x v="15"/>
    <x v="0"/>
    <s v="No"/>
    <n v="5"/>
    <s v="Yes"/>
    <n v="21"/>
    <s v="No"/>
    <x v="1"/>
    <n v="0.875"/>
    <s v="Team5"/>
    <s v="Junior"/>
    <s v="Evening"/>
  </r>
  <r>
    <s v="T07556"/>
    <s v="C2612"/>
    <x v="2"/>
    <x v="1"/>
    <d v="2026-01-19T21:12:00"/>
    <d v="2026-01-20T19:12:00"/>
    <x v="29"/>
    <x v="0"/>
    <s v="No"/>
    <n v="5"/>
    <s v="Yes"/>
    <n v="22.000000000116415"/>
    <s v="No"/>
    <x v="2"/>
    <n v="0.91666666667151731"/>
    <s v="Team3"/>
    <s v="Mid"/>
    <s v="Evening"/>
  </r>
  <r>
    <s v="T07557"/>
    <s v="C4529"/>
    <x v="4"/>
    <x v="0"/>
    <d v="2026-03-24T08:48:00"/>
    <d v="2026-03-25T10:48:00"/>
    <x v="8"/>
    <x v="0"/>
    <s v="No"/>
    <n v="4"/>
    <s v="Yes"/>
    <n v="25.999999999883585"/>
    <s v="No"/>
    <x v="1"/>
    <n v="1.0833333333284827"/>
    <s v="Team5"/>
    <s v="Senior"/>
    <s v="Morning"/>
  </r>
  <r>
    <s v="T07558"/>
    <s v="C3419"/>
    <x v="3"/>
    <x v="2"/>
    <d v="2026-03-07T17:05:00"/>
    <d v="2026-03-10T17:05:00"/>
    <x v="17"/>
    <x v="1"/>
    <s v="No"/>
    <n v="2"/>
    <s v="No"/>
    <n v="72"/>
    <s v="Yes"/>
    <x v="1"/>
    <n v="3"/>
    <s v="Team2"/>
    <s v="Junior"/>
    <s v="Night"/>
  </r>
  <r>
    <s v="T07559"/>
    <s v="C3174"/>
    <x v="4"/>
    <x v="2"/>
    <d v="2026-01-13T20:08:00"/>
    <d v="2026-01-16T01:08:00"/>
    <x v="0"/>
    <x v="0"/>
    <s v="No"/>
    <n v="4"/>
    <s v="Yes"/>
    <n v="53.000000000058208"/>
    <s v="Yes"/>
    <x v="2"/>
    <n v="2.2083333333357587"/>
    <s v="Team1"/>
    <s v="Senior"/>
    <s v="Morning"/>
  </r>
  <r>
    <s v="T07560"/>
    <s v="C2351"/>
    <x v="2"/>
    <x v="0"/>
    <d v="2026-01-30T22:55:00"/>
    <d v="2026-01-31T13:55:00"/>
    <x v="24"/>
    <x v="2"/>
    <s v="No"/>
    <n v="3"/>
    <s v="No"/>
    <n v="15"/>
    <s v="No"/>
    <x v="2"/>
    <n v="0.625"/>
    <s v="Team4"/>
    <s v="Mid"/>
    <s v="Night"/>
  </r>
  <r>
    <s v="T07561"/>
    <s v="C4891"/>
    <x v="2"/>
    <x v="2"/>
    <d v="2026-02-15T06:37:00"/>
    <d v="2026-02-17T10:37:00"/>
    <x v="45"/>
    <x v="0"/>
    <s v="No"/>
    <n v="4"/>
    <s v="Yes"/>
    <n v="52.000000000116415"/>
    <s v="Yes"/>
    <x v="0"/>
    <n v="2.1666666666715173"/>
    <s v="Team4"/>
    <s v="Mid"/>
    <s v="Morning"/>
  </r>
  <r>
    <s v="T07562"/>
    <s v="C0303"/>
    <x v="1"/>
    <x v="0"/>
    <d v="2026-01-25T07:14:00"/>
    <d v="2026-01-25T12:14:00"/>
    <x v="42"/>
    <x v="0"/>
    <s v="No"/>
    <n v="4"/>
    <s v="Yes"/>
    <n v="5.0000000000582077"/>
    <s v="No"/>
    <x v="2"/>
    <n v="0.20833333333575865"/>
    <s v="Team1"/>
    <s v="Senior"/>
    <s v="Evening"/>
  </r>
  <r>
    <s v="T07563"/>
    <s v="C3599"/>
    <x v="0"/>
    <x v="2"/>
    <d v="2026-02-23T07:16:00"/>
    <d v="2026-02-27T00:16:00"/>
    <x v="46"/>
    <x v="0"/>
    <s v="No"/>
    <n v="5"/>
    <s v="Yes"/>
    <n v="89.000000000058208"/>
    <s v="Yes"/>
    <x v="0"/>
    <n v="3.7083333333357587"/>
    <s v="Team5"/>
    <s v="Senior"/>
    <s v="Evening"/>
  </r>
  <r>
    <s v="T07564"/>
    <s v="C4039"/>
    <x v="4"/>
    <x v="1"/>
    <d v="2026-01-14T07:41:00"/>
    <d v="2026-01-15T01:41:00"/>
    <x v="19"/>
    <x v="0"/>
    <s v="No"/>
    <n v="5"/>
    <s v="Yes"/>
    <n v="18"/>
    <s v="No"/>
    <x v="2"/>
    <n v="0.75"/>
    <s v="Team5"/>
    <s v="Mid"/>
    <s v="Night"/>
  </r>
  <r>
    <s v="T07565"/>
    <s v="C1669"/>
    <x v="0"/>
    <x v="0"/>
    <d v="2026-01-19T07:29:00"/>
    <d v="2026-01-20T02:29:00"/>
    <x v="18"/>
    <x v="0"/>
    <s v="No"/>
    <n v="4"/>
    <s v="Yes"/>
    <n v="19.000000000116415"/>
    <s v="No"/>
    <x v="2"/>
    <n v="0.79166666667151731"/>
    <s v="Team1"/>
    <s v="Mid"/>
    <s v="Morning"/>
  </r>
  <r>
    <s v="T07566"/>
    <s v="C1566"/>
    <x v="4"/>
    <x v="2"/>
    <d v="2026-01-07T20:19:00"/>
    <d v="2026-01-11T14:19:00"/>
    <x v="12"/>
    <x v="0"/>
    <s v="No"/>
    <n v="5"/>
    <s v="Yes"/>
    <n v="90"/>
    <s v="Yes"/>
    <x v="2"/>
    <n v="3.75"/>
    <s v="Team1"/>
    <s v="Junior"/>
    <s v="Morning"/>
  </r>
  <r>
    <s v="T07567"/>
    <s v="C1505"/>
    <x v="2"/>
    <x v="2"/>
    <d v="2026-03-16T13:32:00"/>
    <d v="2026-03-19T00:32:00"/>
    <x v="42"/>
    <x v="0"/>
    <s v="No"/>
    <n v="5"/>
    <s v="Yes"/>
    <n v="59.000000000058208"/>
    <s v="Yes"/>
    <x v="1"/>
    <n v="2.4583333333357587"/>
    <s v="Team1"/>
    <s v="Senior"/>
    <s v="Evening"/>
  </r>
  <r>
    <s v="T07568"/>
    <s v="C0259"/>
    <x v="0"/>
    <x v="1"/>
    <d v="2026-01-16T12:59:00"/>
    <d v="2026-01-19T08:59:00"/>
    <x v="23"/>
    <x v="0"/>
    <s v="No"/>
    <n v="4"/>
    <s v="Yes"/>
    <n v="67.999999999883585"/>
    <s v="Yes"/>
    <x v="2"/>
    <n v="2.8333333333284827"/>
    <s v="Team1"/>
    <s v="Junior"/>
    <s v="Morning"/>
  </r>
  <r>
    <s v="T07569"/>
    <s v="C3509"/>
    <x v="3"/>
    <x v="1"/>
    <d v="2026-01-26T04:47:00"/>
    <d v="2026-01-28T16:47:00"/>
    <x v="46"/>
    <x v="0"/>
    <s v="No"/>
    <n v="4"/>
    <s v="Yes"/>
    <n v="60"/>
    <s v="Yes"/>
    <x v="2"/>
    <n v="2.5"/>
    <s v="Team5"/>
    <s v="Senior"/>
    <s v="Evening"/>
  </r>
  <r>
    <s v="T07570"/>
    <s v="C0359"/>
    <x v="1"/>
    <x v="2"/>
    <d v="2026-01-28T06:55:00"/>
    <d v="2026-01-31T04:55:00"/>
    <x v="47"/>
    <x v="0"/>
    <s v="No"/>
    <n v="3"/>
    <s v="Yes"/>
    <n v="69.999999999941792"/>
    <s v="Yes"/>
    <x v="2"/>
    <n v="2.9166666666642413"/>
    <s v="Team4"/>
    <s v="Senior"/>
    <s v="Night"/>
  </r>
  <r>
    <s v="T07571"/>
    <s v="C3103"/>
    <x v="3"/>
    <x v="0"/>
    <d v="2026-01-10T10:50:00"/>
    <d v="2026-01-11T08:50:00"/>
    <x v="12"/>
    <x v="0"/>
    <s v="No"/>
    <n v="3"/>
    <s v="Yes"/>
    <n v="21.999999999941792"/>
    <s v="No"/>
    <x v="2"/>
    <n v="0.91666666666424135"/>
    <s v="Team1"/>
    <s v="Junior"/>
    <s v="Morning"/>
  </r>
  <r>
    <s v="T07572"/>
    <s v="C1951"/>
    <x v="3"/>
    <x v="0"/>
    <d v="2026-03-07T05:39:00"/>
    <d v="2026-03-07T22:39:00"/>
    <x v="7"/>
    <x v="0"/>
    <s v="No"/>
    <n v="2"/>
    <s v="Yes"/>
    <n v="16.999999999883585"/>
    <s v="No"/>
    <x v="1"/>
    <n v="0.70833333332848269"/>
    <s v="Team2"/>
    <s v="Junior"/>
    <s v="Night"/>
  </r>
  <r>
    <s v="T07573"/>
    <s v="C1725"/>
    <x v="3"/>
    <x v="1"/>
    <d v="2026-02-08T10:12:00"/>
    <d v="2026-02-11T00:12:00"/>
    <x v="35"/>
    <x v="0"/>
    <s v="No"/>
    <n v="3"/>
    <s v="Yes"/>
    <n v="61.999999999883585"/>
    <s v="Yes"/>
    <x v="0"/>
    <n v="2.5833333333284827"/>
    <s v="Team1"/>
    <s v="Senior"/>
    <s v="Night"/>
  </r>
  <r>
    <s v="T07574"/>
    <s v="C3591"/>
    <x v="3"/>
    <x v="1"/>
    <d v="2026-02-26T03:45:00"/>
    <d v="2026-02-26T11:45:00"/>
    <x v="0"/>
    <x v="0"/>
    <s v="No"/>
    <n v="4"/>
    <s v="Yes"/>
    <n v="8.0000000000582077"/>
    <s v="No"/>
    <x v="0"/>
    <n v="0.33333333333575865"/>
    <s v="Team1"/>
    <s v="Senior"/>
    <s v="Morning"/>
  </r>
  <r>
    <s v="T07575"/>
    <s v="C2626"/>
    <x v="1"/>
    <x v="0"/>
    <d v="2026-03-19T08:31:00"/>
    <d v="2026-03-19T21:31:00"/>
    <x v="26"/>
    <x v="0"/>
    <s v="No"/>
    <n v="5"/>
    <s v="Yes"/>
    <n v="12.999999999941792"/>
    <s v="No"/>
    <x v="1"/>
    <n v="0.54166666666424135"/>
    <s v="Team5"/>
    <s v="Senior"/>
    <s v="Night"/>
  </r>
  <r>
    <s v="T07576"/>
    <s v="C3441"/>
    <x v="3"/>
    <x v="0"/>
    <d v="2026-03-07T01:25:00"/>
    <d v="2026-03-08T21:25:00"/>
    <x v="37"/>
    <x v="0"/>
    <s v="No"/>
    <n v="4"/>
    <s v="Yes"/>
    <n v="43.999999999883585"/>
    <s v="No"/>
    <x v="1"/>
    <n v="1.8333333333284827"/>
    <s v="Team5"/>
    <s v="Junior"/>
    <s v="Evening"/>
  </r>
  <r>
    <s v="T07577"/>
    <s v="C2867"/>
    <x v="1"/>
    <x v="1"/>
    <d v="2026-03-11T01:34:00"/>
    <d v="2026-03-13T09:34:00"/>
    <x v="42"/>
    <x v="0"/>
    <s v="No"/>
    <n v="3"/>
    <s v="Yes"/>
    <n v="55.999999999883585"/>
    <s v="Yes"/>
    <x v="1"/>
    <n v="2.3333333333284827"/>
    <s v="Team1"/>
    <s v="Senior"/>
    <s v="Evening"/>
  </r>
  <r>
    <s v="T07578"/>
    <s v="C2697"/>
    <x v="1"/>
    <x v="2"/>
    <d v="2026-03-03T08:31:00"/>
    <d v="2026-03-06T12:31:00"/>
    <x v="5"/>
    <x v="0"/>
    <s v="No"/>
    <n v="5"/>
    <s v="Yes"/>
    <n v="75.999999999941792"/>
    <s v="Yes"/>
    <x v="1"/>
    <n v="3.1666666666642413"/>
    <s v="Team1"/>
    <s v="Senior"/>
    <s v="Evening"/>
  </r>
  <r>
    <s v="T07579"/>
    <s v="C0209"/>
    <x v="0"/>
    <x v="1"/>
    <d v="2026-03-05T06:44:00"/>
    <d v="2026-03-07T01:44:00"/>
    <x v="17"/>
    <x v="0"/>
    <s v="No"/>
    <n v="4"/>
    <s v="Yes"/>
    <n v="43.000000000116415"/>
    <s v="No"/>
    <x v="1"/>
    <n v="1.7916666666715173"/>
    <s v="Team2"/>
    <s v="Junior"/>
    <s v="Night"/>
  </r>
  <r>
    <s v="T07580"/>
    <s v="C2306"/>
    <x v="0"/>
    <x v="1"/>
    <d v="2026-01-31T02:45:00"/>
    <d v="2026-01-31T11:45:00"/>
    <x v="24"/>
    <x v="0"/>
    <s v="No"/>
    <n v="4"/>
    <s v="Yes"/>
    <n v="9"/>
    <s v="No"/>
    <x v="2"/>
    <n v="0.375"/>
    <s v="Team4"/>
    <s v="Mid"/>
    <s v="Night"/>
  </r>
  <r>
    <s v="T07581"/>
    <s v="C1998"/>
    <x v="2"/>
    <x v="0"/>
    <d v="2026-01-03T22:54:00"/>
    <d v="2026-01-04T02:54:00"/>
    <x v="7"/>
    <x v="0"/>
    <s v="No"/>
    <n v="3"/>
    <s v="Yes"/>
    <n v="3.9999999999417923"/>
    <s v="No"/>
    <x v="2"/>
    <n v="0.16666666666424135"/>
    <s v="Team2"/>
    <s v="Junior"/>
    <s v="Night"/>
  </r>
  <r>
    <s v="T07582"/>
    <s v="C2526"/>
    <x v="2"/>
    <x v="2"/>
    <d v="2026-03-17T12:22:00"/>
    <d v="2026-03-18T08:22:00"/>
    <x v="24"/>
    <x v="0"/>
    <s v="No"/>
    <n v="2"/>
    <s v="Yes"/>
    <n v="20.000000000058208"/>
    <s v="No"/>
    <x v="1"/>
    <n v="0.83333333333575865"/>
    <s v="Team4"/>
    <s v="Mid"/>
    <s v="Night"/>
  </r>
  <r>
    <s v="T07583"/>
    <s v="C2021"/>
    <x v="3"/>
    <x v="0"/>
    <d v="2026-03-08T15:08:00"/>
    <d v="2026-03-09T12:08:00"/>
    <x v="19"/>
    <x v="0"/>
    <s v="No"/>
    <n v="5"/>
    <s v="Yes"/>
    <n v="21"/>
    <s v="No"/>
    <x v="1"/>
    <n v="0.875"/>
    <s v="Team5"/>
    <s v="Mid"/>
    <s v="Night"/>
  </r>
  <r>
    <s v="T07584"/>
    <s v="C1593"/>
    <x v="4"/>
    <x v="1"/>
    <d v="2026-03-07T08:54:00"/>
    <d v="2026-03-09T02:54:00"/>
    <x v="31"/>
    <x v="0"/>
    <s v="No"/>
    <n v="5"/>
    <s v="Yes"/>
    <n v="42"/>
    <s v="No"/>
    <x v="1"/>
    <n v="1.75"/>
    <s v="Team4"/>
    <s v="Senior"/>
    <s v="Evening"/>
  </r>
  <r>
    <s v="T07585"/>
    <s v="C3896"/>
    <x v="1"/>
    <x v="2"/>
    <d v="2026-01-11T02:02:00"/>
    <d v="2026-01-14T20:02:00"/>
    <x v="22"/>
    <x v="1"/>
    <s v="No"/>
    <n v="4"/>
    <s v="No"/>
    <n v="90"/>
    <s v="Yes"/>
    <x v="2"/>
    <n v="3.75"/>
    <s v="Team4"/>
    <s v="Junior"/>
    <s v="Morning"/>
  </r>
  <r>
    <s v="T07586"/>
    <s v="C1034"/>
    <x v="1"/>
    <x v="2"/>
    <d v="2026-03-18T06:12:00"/>
    <d v="2026-03-19T21:12:00"/>
    <x v="22"/>
    <x v="1"/>
    <s v="No"/>
    <n v="5"/>
    <s v="No"/>
    <n v="39"/>
    <s v="No"/>
    <x v="1"/>
    <n v="1.625"/>
    <s v="Team4"/>
    <s v="Junior"/>
    <s v="Morning"/>
  </r>
  <r>
    <s v="T07587"/>
    <s v="C0486"/>
    <x v="0"/>
    <x v="2"/>
    <d v="2026-01-21T09:03:00"/>
    <d v="2026-01-21T17:03:00"/>
    <x v="3"/>
    <x v="0"/>
    <s v="No"/>
    <n v="4"/>
    <s v="Yes"/>
    <n v="8.0000000000582077"/>
    <s v="No"/>
    <x v="2"/>
    <n v="0.33333333333575865"/>
    <s v="Team5"/>
    <s v="Senior"/>
    <s v="Morning"/>
  </r>
  <r>
    <s v="T07588"/>
    <s v="C1511"/>
    <x v="3"/>
    <x v="1"/>
    <d v="2026-02-27T06:01:00"/>
    <d v="2026-02-27T19:01:00"/>
    <x v="42"/>
    <x v="0"/>
    <s v="No"/>
    <n v="3"/>
    <s v="Yes"/>
    <n v="12.999999999941792"/>
    <s v="No"/>
    <x v="0"/>
    <n v="0.54166666666424135"/>
    <s v="Team1"/>
    <s v="Senior"/>
    <s v="Evening"/>
  </r>
  <r>
    <s v="T07589"/>
    <s v="C3731"/>
    <x v="0"/>
    <x v="0"/>
    <d v="2026-01-07T19:14:00"/>
    <d v="2026-01-09T16:14:00"/>
    <x v="39"/>
    <x v="2"/>
    <s v="No"/>
    <n v="4"/>
    <s v="No"/>
    <n v="45"/>
    <s v="No"/>
    <x v="2"/>
    <n v="1.875"/>
    <s v="Team5"/>
    <s v="Junior"/>
    <s v="Evening"/>
  </r>
  <r>
    <s v="T07590"/>
    <s v="C2005"/>
    <x v="2"/>
    <x v="2"/>
    <d v="2026-03-03T11:17:00"/>
    <d v="2026-03-04T06:17:00"/>
    <x v="18"/>
    <x v="0"/>
    <s v="No"/>
    <n v="4"/>
    <s v="Yes"/>
    <n v="19.000000000116415"/>
    <s v="No"/>
    <x v="1"/>
    <n v="0.79166666667151731"/>
    <s v="Team1"/>
    <s v="Mid"/>
    <s v="Morning"/>
  </r>
  <r>
    <s v="T07591"/>
    <s v="C4738"/>
    <x v="4"/>
    <x v="2"/>
    <d v="2026-03-06T11:16:00"/>
    <d v="2026-03-10T09:16:00"/>
    <x v="40"/>
    <x v="0"/>
    <s v="No"/>
    <n v="3"/>
    <s v="Yes"/>
    <n v="93.999999999941792"/>
    <s v="Yes"/>
    <x v="1"/>
    <n v="3.9166666666642413"/>
    <s v="Team4"/>
    <s v="Senior"/>
    <s v="Morning"/>
  </r>
  <r>
    <s v="T07592"/>
    <s v="C3688"/>
    <x v="0"/>
    <x v="1"/>
    <d v="2026-03-01T13:13:00"/>
    <d v="2026-03-04T05:13:00"/>
    <x v="5"/>
    <x v="0"/>
    <s v="Yes"/>
    <n v="1"/>
    <s v="Yes"/>
    <n v="64.000000000116415"/>
    <s v="Yes"/>
    <x v="1"/>
    <n v="2.6666666666715173"/>
    <s v="Team1"/>
    <s v="Senior"/>
    <s v="Evening"/>
  </r>
  <r>
    <s v="T07593"/>
    <s v="C3061"/>
    <x v="0"/>
    <x v="1"/>
    <d v="2026-01-27T20:22:00"/>
    <d v="2026-01-30T16:22:00"/>
    <x v="35"/>
    <x v="0"/>
    <s v="No"/>
    <n v="5"/>
    <s v="Yes"/>
    <n v="67.999999999883585"/>
    <s v="Yes"/>
    <x v="2"/>
    <n v="2.8333333333284827"/>
    <s v="Team1"/>
    <s v="Senior"/>
    <s v="Night"/>
  </r>
  <r>
    <s v="T07594"/>
    <s v="C4224"/>
    <x v="1"/>
    <x v="0"/>
    <d v="2026-03-25T20:02:00"/>
    <d v="2026-03-26T22:02:00"/>
    <x v="35"/>
    <x v="0"/>
    <s v="No"/>
    <n v="3"/>
    <s v="Yes"/>
    <n v="26.000000000058208"/>
    <s v="No"/>
    <x v="1"/>
    <n v="1.0833333333357587"/>
    <s v="Team1"/>
    <s v="Senior"/>
    <s v="Night"/>
  </r>
  <r>
    <s v="T07595"/>
    <s v="C3831"/>
    <x v="2"/>
    <x v="2"/>
    <d v="2026-02-01T18:58:00"/>
    <d v="2026-02-02T11:58:00"/>
    <x v="27"/>
    <x v="0"/>
    <s v="No"/>
    <n v="4"/>
    <s v="Yes"/>
    <n v="17.000000000058208"/>
    <s v="No"/>
    <x v="0"/>
    <n v="0.70833333333575865"/>
    <s v="Team1"/>
    <s v="Junior"/>
    <s v="Morning"/>
  </r>
  <r>
    <s v="T07596"/>
    <s v="C3985"/>
    <x v="2"/>
    <x v="2"/>
    <d v="2026-03-11T17:03:00"/>
    <d v="2026-03-13T15:03:00"/>
    <x v="13"/>
    <x v="0"/>
    <s v="No"/>
    <n v="3"/>
    <s v="Yes"/>
    <n v="45.999999999941792"/>
    <s v="No"/>
    <x v="1"/>
    <n v="1.9166666666642413"/>
    <s v="Team5"/>
    <s v="Junior"/>
    <s v="Evening"/>
  </r>
  <r>
    <s v="T07597"/>
    <s v="C0670"/>
    <x v="2"/>
    <x v="0"/>
    <d v="2026-01-02T02:26:00"/>
    <d v="2026-01-02T08:26:00"/>
    <x v="7"/>
    <x v="0"/>
    <s v="No"/>
    <n v="4"/>
    <s v="Yes"/>
    <n v="6"/>
    <s v="No"/>
    <x v="2"/>
    <n v="0.25"/>
    <s v="Team2"/>
    <s v="Junior"/>
    <s v="Night"/>
  </r>
  <r>
    <s v="T07598"/>
    <s v="C4532"/>
    <x v="1"/>
    <x v="1"/>
    <d v="2026-03-01T02:20:00"/>
    <d v="2026-03-01T15:20:00"/>
    <x v="20"/>
    <x v="0"/>
    <s v="No"/>
    <n v="3"/>
    <s v="Yes"/>
    <n v="13.000000000116415"/>
    <s v="No"/>
    <x v="1"/>
    <n v="0.54166666667151731"/>
    <s v="Team4"/>
    <s v="Junior"/>
    <s v="Evening"/>
  </r>
  <r>
    <s v="T07599"/>
    <s v="C1063"/>
    <x v="3"/>
    <x v="1"/>
    <d v="2026-03-05T21:46:00"/>
    <d v="2026-03-07T03:46:00"/>
    <x v="41"/>
    <x v="0"/>
    <s v="No"/>
    <n v="5"/>
    <s v="Yes"/>
    <n v="30"/>
    <s v="No"/>
    <x v="1"/>
    <n v="1.25"/>
    <s v="Team5"/>
    <s v="Senior"/>
    <s v="Night"/>
  </r>
  <r>
    <s v="T07600"/>
    <s v="C1992"/>
    <x v="2"/>
    <x v="0"/>
    <d v="2026-02-18T18:25:00"/>
    <d v="2026-02-19T20:25:00"/>
    <x v="7"/>
    <x v="1"/>
    <s v="Yes"/>
    <n v="2"/>
    <s v="No"/>
    <n v="26.000000000058208"/>
    <s v="No"/>
    <x v="0"/>
    <n v="1.0833333333357587"/>
    <s v="Team2"/>
    <s v="Junior"/>
    <s v="Night"/>
  </r>
  <r>
    <s v="T07601"/>
    <s v="C2679"/>
    <x v="2"/>
    <x v="1"/>
    <d v="2026-03-07T18:23:00"/>
    <d v="2026-03-10T13:23:00"/>
    <x v="37"/>
    <x v="0"/>
    <s v="No"/>
    <n v="3"/>
    <s v="Yes"/>
    <n v="66.999999999941792"/>
    <s v="Yes"/>
    <x v="1"/>
    <n v="2.7916666666642413"/>
    <s v="Team5"/>
    <s v="Junior"/>
    <s v="Evening"/>
  </r>
  <r>
    <s v="T07602"/>
    <s v="C2811"/>
    <x v="3"/>
    <x v="2"/>
    <d v="2026-02-12T12:12:00"/>
    <d v="2026-02-13T01:12:00"/>
    <x v="28"/>
    <x v="0"/>
    <s v="No"/>
    <n v="4"/>
    <s v="Yes"/>
    <n v="13.000000000116415"/>
    <s v="No"/>
    <x v="0"/>
    <n v="0.54166666667151731"/>
    <s v="Team3"/>
    <s v="Mid"/>
    <s v="Night"/>
  </r>
  <r>
    <s v="T07603"/>
    <s v="C3262"/>
    <x v="3"/>
    <x v="1"/>
    <d v="2026-02-25T11:33:00"/>
    <d v="2026-02-26T16:33:00"/>
    <x v="43"/>
    <x v="0"/>
    <s v="No"/>
    <n v="3"/>
    <s v="Yes"/>
    <n v="29.000000000058208"/>
    <s v="No"/>
    <x v="0"/>
    <n v="1.2083333333357587"/>
    <s v="Team1"/>
    <s v="Mid"/>
    <s v="Morning"/>
  </r>
  <r>
    <s v="T07604"/>
    <s v="C3411"/>
    <x v="1"/>
    <x v="1"/>
    <d v="2026-02-01T19:15:00"/>
    <d v="2026-02-03T18:15:00"/>
    <x v="23"/>
    <x v="0"/>
    <s v="No"/>
    <n v="5"/>
    <s v="Yes"/>
    <n v="46.999999999883585"/>
    <s v="No"/>
    <x v="0"/>
    <n v="1.9583333333284827"/>
    <s v="Team1"/>
    <s v="Junior"/>
    <s v="Morning"/>
  </r>
  <r>
    <s v="T07605"/>
    <s v="C0149"/>
    <x v="0"/>
    <x v="0"/>
    <d v="2026-01-22T14:33:00"/>
    <d v="2026-01-24T05:33:00"/>
    <x v="30"/>
    <x v="0"/>
    <s v="No"/>
    <n v="3"/>
    <s v="Yes"/>
    <n v="39"/>
    <s v="No"/>
    <x v="2"/>
    <n v="1.625"/>
    <s v="Team4"/>
    <s v="Mid"/>
    <s v="Night"/>
  </r>
  <r>
    <s v="T07606"/>
    <s v="C1194"/>
    <x v="4"/>
    <x v="2"/>
    <d v="2026-02-01T00:22:00"/>
    <d v="2026-02-03T07:22:00"/>
    <x v="43"/>
    <x v="0"/>
    <s v="No"/>
    <n v="5"/>
    <s v="Yes"/>
    <n v="54.999999999941792"/>
    <s v="Yes"/>
    <x v="0"/>
    <n v="2.2916666666642413"/>
    <s v="Team1"/>
    <s v="Mid"/>
    <s v="Morning"/>
  </r>
  <r>
    <s v="T07607"/>
    <s v="C1417"/>
    <x v="2"/>
    <x v="2"/>
    <d v="2026-02-26T16:02:00"/>
    <d v="2026-03-02T02:02:00"/>
    <x v="4"/>
    <x v="0"/>
    <s v="No"/>
    <n v="5"/>
    <s v="Yes"/>
    <n v="81.999999999941792"/>
    <s v="Yes"/>
    <x v="0"/>
    <n v="3.4166666666642413"/>
    <s v="Team5"/>
    <s v="Senior"/>
    <s v="Evening"/>
  </r>
  <r>
    <s v="T07608"/>
    <s v="C3336"/>
    <x v="0"/>
    <x v="0"/>
    <d v="2026-02-06T07:56:00"/>
    <d v="2026-02-06T23:56:00"/>
    <x v="32"/>
    <x v="1"/>
    <s v="No"/>
    <n v="5"/>
    <s v="No"/>
    <n v="15.999999999941792"/>
    <s v="No"/>
    <x v="0"/>
    <n v="0.66666666666424135"/>
    <s v="Team3"/>
    <s v="Mid"/>
    <s v="Evening"/>
  </r>
  <r>
    <s v="T07609"/>
    <s v="C2899"/>
    <x v="4"/>
    <x v="0"/>
    <d v="2026-01-02T20:15:00"/>
    <d v="2026-01-04T17:15:00"/>
    <x v="9"/>
    <x v="1"/>
    <s v="No"/>
    <n v="4"/>
    <s v="No"/>
    <n v="45"/>
    <s v="No"/>
    <x v="2"/>
    <n v="1.875"/>
    <s v="Team1"/>
    <s v="Junior"/>
    <s v="Night"/>
  </r>
  <r>
    <s v="T07610"/>
    <s v="C3530"/>
    <x v="3"/>
    <x v="1"/>
    <d v="2026-02-13T12:44:00"/>
    <d v="2026-02-15T13:44:00"/>
    <x v="20"/>
    <x v="2"/>
    <s v="No"/>
    <n v="4"/>
    <s v="No"/>
    <n v="49.000000000116415"/>
    <s v="Yes"/>
    <x v="0"/>
    <n v="2.0416666666715173"/>
    <s v="Team4"/>
    <s v="Junior"/>
    <s v="Evening"/>
  </r>
  <r>
    <s v="T07611"/>
    <s v="C4733"/>
    <x v="0"/>
    <x v="0"/>
    <d v="2026-01-12T03:17:00"/>
    <d v="2026-01-12T15:17:00"/>
    <x v="37"/>
    <x v="0"/>
    <s v="No"/>
    <n v="4"/>
    <s v="Yes"/>
    <n v="12"/>
    <s v="No"/>
    <x v="2"/>
    <n v="0.5"/>
    <s v="Team5"/>
    <s v="Junior"/>
    <s v="Evening"/>
  </r>
  <r>
    <s v="T07612"/>
    <s v="C1846"/>
    <x v="3"/>
    <x v="2"/>
    <d v="2026-02-03T17:21:00"/>
    <d v="2026-02-06T12:21:00"/>
    <x v="35"/>
    <x v="0"/>
    <s v="No"/>
    <n v="2"/>
    <s v="Yes"/>
    <n v="66.999999999941792"/>
    <s v="Yes"/>
    <x v="0"/>
    <n v="2.7916666666642413"/>
    <s v="Team1"/>
    <s v="Senior"/>
    <s v="Night"/>
  </r>
  <r>
    <s v="T07613"/>
    <s v="C4178"/>
    <x v="3"/>
    <x v="0"/>
    <d v="2026-02-16T18:35:00"/>
    <d v="2026-02-18T00:35:00"/>
    <x v="2"/>
    <x v="0"/>
    <s v="No"/>
    <n v="3"/>
    <s v="Yes"/>
    <n v="30"/>
    <s v="No"/>
    <x v="0"/>
    <n v="1.25"/>
    <s v="Team3"/>
    <s v="Senior"/>
    <s v="Evening"/>
  </r>
  <r>
    <s v="T07614"/>
    <s v="C0649"/>
    <x v="3"/>
    <x v="2"/>
    <d v="2026-02-11T15:27:00"/>
    <d v="2026-02-13T13:27:00"/>
    <x v="43"/>
    <x v="0"/>
    <s v="No"/>
    <n v="3"/>
    <s v="Yes"/>
    <n v="45.999999999941792"/>
    <s v="No"/>
    <x v="0"/>
    <n v="1.9166666666642413"/>
    <s v="Team1"/>
    <s v="Mid"/>
    <s v="Morning"/>
  </r>
  <r>
    <s v="T07615"/>
    <s v="C4778"/>
    <x v="0"/>
    <x v="1"/>
    <d v="2026-03-29T18:13:00"/>
    <d v="2026-03-30T10:13:00"/>
    <x v="40"/>
    <x v="0"/>
    <s v="No"/>
    <n v="3"/>
    <s v="Yes"/>
    <n v="15.999999999941792"/>
    <s v="No"/>
    <x v="1"/>
    <n v="0.66666666666424135"/>
    <s v="Team4"/>
    <s v="Senior"/>
    <s v="Morning"/>
  </r>
  <r>
    <s v="T07616"/>
    <s v="C3487"/>
    <x v="4"/>
    <x v="1"/>
    <d v="2026-02-24T05:40:00"/>
    <d v="2026-02-25T12:40:00"/>
    <x v="49"/>
    <x v="0"/>
    <s v="Yes"/>
    <n v="4"/>
    <s v="Yes"/>
    <n v="31.000000000116415"/>
    <s v="No"/>
    <x v="0"/>
    <n v="1.2916666666715173"/>
    <s v="Team5"/>
    <s v="Mid"/>
    <s v="Evening"/>
  </r>
  <r>
    <s v="T07617"/>
    <s v="C0979"/>
    <x v="1"/>
    <x v="1"/>
    <d v="2026-03-27T15:00:00"/>
    <d v="2026-03-29T19:00:00"/>
    <x v="29"/>
    <x v="0"/>
    <s v="No"/>
    <n v="3"/>
    <s v="Yes"/>
    <n v="51.999999999941792"/>
    <s v="Yes"/>
    <x v="1"/>
    <n v="2.1666666666642413"/>
    <s v="Team3"/>
    <s v="Mid"/>
    <s v="Evening"/>
  </r>
  <r>
    <s v="T07618"/>
    <s v="C4269"/>
    <x v="3"/>
    <x v="2"/>
    <d v="2026-02-08T06:39:00"/>
    <d v="2026-02-09T02:39:00"/>
    <x v="28"/>
    <x v="0"/>
    <s v="No"/>
    <n v="4"/>
    <s v="Yes"/>
    <n v="20.000000000058208"/>
    <s v="No"/>
    <x v="0"/>
    <n v="0.83333333333575865"/>
    <s v="Team3"/>
    <s v="Mid"/>
    <s v="Night"/>
  </r>
  <r>
    <s v="T07619"/>
    <s v="C4910"/>
    <x v="1"/>
    <x v="1"/>
    <d v="2026-01-30T05:30:00"/>
    <d v="2026-01-30T18:30:00"/>
    <x v="41"/>
    <x v="0"/>
    <s v="No"/>
    <n v="4"/>
    <s v="Yes"/>
    <n v="13.000000000116415"/>
    <s v="No"/>
    <x v="2"/>
    <n v="0.54166666667151731"/>
    <s v="Team5"/>
    <s v="Senior"/>
    <s v="Night"/>
  </r>
  <r>
    <s v="T07620"/>
    <s v="C1946"/>
    <x v="2"/>
    <x v="0"/>
    <d v="2026-02-24T18:37:00"/>
    <d v="2026-02-25T06:37:00"/>
    <x v="38"/>
    <x v="0"/>
    <s v="No"/>
    <n v="3"/>
    <s v="Yes"/>
    <n v="12"/>
    <s v="No"/>
    <x v="0"/>
    <n v="0.5"/>
    <s v="Team5"/>
    <s v="Senior"/>
    <s v="Evening"/>
  </r>
  <r>
    <s v="T07621"/>
    <s v="C0535"/>
    <x v="3"/>
    <x v="0"/>
    <d v="2026-01-06T00:46:00"/>
    <d v="2026-01-07T21:46:00"/>
    <x v="18"/>
    <x v="0"/>
    <s v="No"/>
    <n v="3"/>
    <s v="Yes"/>
    <n v="45"/>
    <s v="No"/>
    <x v="2"/>
    <n v="1.875"/>
    <s v="Team1"/>
    <s v="Mid"/>
    <s v="Morning"/>
  </r>
  <r>
    <s v="T07622"/>
    <s v="C3069"/>
    <x v="3"/>
    <x v="0"/>
    <d v="2026-03-16T16:19:00"/>
    <d v="2026-03-17T08:19:00"/>
    <x v="32"/>
    <x v="0"/>
    <s v="Yes"/>
    <n v="3"/>
    <s v="Yes"/>
    <n v="16.000000000116415"/>
    <s v="No"/>
    <x v="1"/>
    <n v="0.66666666667151731"/>
    <s v="Team3"/>
    <s v="Mid"/>
    <s v="Evening"/>
  </r>
  <r>
    <s v="T07623"/>
    <s v="C2627"/>
    <x v="4"/>
    <x v="1"/>
    <d v="2026-01-31T02:37:00"/>
    <d v="2026-02-02T09:37:00"/>
    <x v="30"/>
    <x v="0"/>
    <s v="No"/>
    <n v="5"/>
    <s v="Yes"/>
    <n v="54.999999999941792"/>
    <s v="Yes"/>
    <x v="2"/>
    <n v="2.2916666666642413"/>
    <s v="Team4"/>
    <s v="Mid"/>
    <s v="Night"/>
  </r>
  <r>
    <s v="T07624"/>
    <s v="C3839"/>
    <x v="3"/>
    <x v="1"/>
    <d v="2026-01-24T14:51:00"/>
    <d v="2026-01-24T18:51:00"/>
    <x v="34"/>
    <x v="0"/>
    <s v="No"/>
    <n v="5"/>
    <s v="Yes"/>
    <n v="3.9999999999417923"/>
    <s v="No"/>
    <x v="2"/>
    <n v="0.16666666666424135"/>
    <s v="Team3"/>
    <s v="Senior"/>
    <s v="Night"/>
  </r>
  <r>
    <s v="T07625"/>
    <s v="C2677"/>
    <x v="2"/>
    <x v="0"/>
    <d v="2026-03-24T22:14:00"/>
    <d v="2026-03-25T02:14:00"/>
    <x v="48"/>
    <x v="1"/>
    <s v="No"/>
    <n v="4"/>
    <s v="No"/>
    <n v="3.9999999999417923"/>
    <s v="No"/>
    <x v="1"/>
    <n v="0.16666666666424135"/>
    <s v="Team1"/>
    <s v="Mid"/>
    <s v="Morning"/>
  </r>
  <r>
    <s v="T07626"/>
    <s v="C2222"/>
    <x v="3"/>
    <x v="2"/>
    <d v="2026-01-23T03:28:00"/>
    <d v="2026-01-24T11:28:00"/>
    <x v="36"/>
    <x v="0"/>
    <s v="No"/>
    <n v="5"/>
    <s v="Yes"/>
    <n v="32.000000000058208"/>
    <s v="No"/>
    <x v="2"/>
    <n v="1.3333333333357587"/>
    <s v="Team1"/>
    <s v="Junior"/>
    <s v="Morning"/>
  </r>
  <r>
    <s v="T07627"/>
    <s v="C1032"/>
    <x v="4"/>
    <x v="1"/>
    <d v="2026-02-04T23:12:00"/>
    <d v="2026-02-07T12:12:00"/>
    <x v="27"/>
    <x v="0"/>
    <s v="No"/>
    <n v="5"/>
    <s v="Yes"/>
    <n v="60.999999999941792"/>
    <s v="Yes"/>
    <x v="0"/>
    <n v="2.5416666666642413"/>
    <s v="Team1"/>
    <s v="Junior"/>
    <s v="Morning"/>
  </r>
  <r>
    <s v="T07628"/>
    <s v="C4725"/>
    <x v="0"/>
    <x v="2"/>
    <d v="2026-03-18T05:53:00"/>
    <d v="2026-03-20T10:53:00"/>
    <x v="16"/>
    <x v="0"/>
    <s v="No"/>
    <n v="5"/>
    <s v="Yes"/>
    <n v="53.000000000058208"/>
    <s v="Yes"/>
    <x v="1"/>
    <n v="2.2083333333357587"/>
    <s v="Team3"/>
    <s v="Junior"/>
    <s v="Evening"/>
  </r>
  <r>
    <s v="T07629"/>
    <s v="C2271"/>
    <x v="1"/>
    <x v="0"/>
    <d v="2026-02-03T02:48:00"/>
    <d v="2026-02-04T19:48:00"/>
    <x v="9"/>
    <x v="0"/>
    <s v="No"/>
    <n v="3"/>
    <s v="Yes"/>
    <n v="40.999999999883585"/>
    <s v="No"/>
    <x v="0"/>
    <n v="1.7083333333284827"/>
    <s v="Team1"/>
    <s v="Junior"/>
    <s v="Night"/>
  </r>
  <r>
    <s v="T07630"/>
    <s v="C4002"/>
    <x v="2"/>
    <x v="2"/>
    <d v="2026-03-15T23:59:00"/>
    <d v="2026-03-17T00:59:00"/>
    <x v="30"/>
    <x v="0"/>
    <s v="No"/>
    <n v="3"/>
    <s v="Yes"/>
    <n v="25.000000000116415"/>
    <s v="No"/>
    <x v="1"/>
    <n v="1.0416666666715173"/>
    <s v="Team4"/>
    <s v="Mid"/>
    <s v="Night"/>
  </r>
  <r>
    <s v="T07631"/>
    <s v="C2403"/>
    <x v="4"/>
    <x v="0"/>
    <d v="2026-03-06T20:15:00"/>
    <d v="2026-03-07T16:15:00"/>
    <x v="44"/>
    <x v="0"/>
    <s v="Yes"/>
    <n v="4"/>
    <s v="Yes"/>
    <n v="20.000000000058208"/>
    <s v="No"/>
    <x v="1"/>
    <n v="0.83333333333575865"/>
    <s v="Team3"/>
    <s v="Senior"/>
    <s v="Evening"/>
  </r>
  <r>
    <s v="T07632"/>
    <s v="C0858"/>
    <x v="1"/>
    <x v="2"/>
    <d v="2026-01-30T01:45:00"/>
    <d v="2026-02-01T22:45:00"/>
    <x v="1"/>
    <x v="1"/>
    <s v="No"/>
    <n v="4"/>
    <s v="No"/>
    <n v="69"/>
    <s v="Yes"/>
    <x v="2"/>
    <n v="2.875"/>
    <s v="Team4"/>
    <s v="Senior"/>
    <s v="Evening"/>
  </r>
  <r>
    <s v="T07633"/>
    <s v="C4709"/>
    <x v="0"/>
    <x v="1"/>
    <d v="2026-01-30T05:30:00"/>
    <d v="2026-01-31T13:30:00"/>
    <x v="42"/>
    <x v="0"/>
    <s v="No"/>
    <n v="5"/>
    <s v="Yes"/>
    <n v="32.000000000058208"/>
    <s v="No"/>
    <x v="2"/>
    <n v="1.3333333333357587"/>
    <s v="Team1"/>
    <s v="Senior"/>
    <s v="Evening"/>
  </r>
  <r>
    <s v="T07634"/>
    <s v="C3196"/>
    <x v="1"/>
    <x v="1"/>
    <d v="2026-02-28T18:44:00"/>
    <d v="2026-03-02T12:44:00"/>
    <x v="38"/>
    <x v="0"/>
    <s v="No"/>
    <n v="5"/>
    <s v="Yes"/>
    <n v="42"/>
    <s v="No"/>
    <x v="0"/>
    <n v="1.75"/>
    <s v="Team5"/>
    <s v="Senior"/>
    <s v="Evening"/>
  </r>
  <r>
    <s v="T07635"/>
    <s v="C0431"/>
    <x v="1"/>
    <x v="0"/>
    <d v="2026-01-28T17:36:00"/>
    <d v="2026-01-29T18:36:00"/>
    <x v="15"/>
    <x v="1"/>
    <s v="No"/>
    <n v="3"/>
    <s v="No"/>
    <n v="25.000000000116415"/>
    <s v="No"/>
    <x v="2"/>
    <n v="1.0416666666715173"/>
    <s v="Team5"/>
    <s v="Junior"/>
    <s v="Evening"/>
  </r>
  <r>
    <s v="T07636"/>
    <s v="C2367"/>
    <x v="3"/>
    <x v="1"/>
    <d v="2026-03-05T01:59:00"/>
    <d v="2026-03-05T10:59:00"/>
    <x v="38"/>
    <x v="0"/>
    <s v="No"/>
    <n v="4"/>
    <s v="Yes"/>
    <n v="9"/>
    <s v="No"/>
    <x v="1"/>
    <n v="0.375"/>
    <s v="Team5"/>
    <s v="Senior"/>
    <s v="Evening"/>
  </r>
  <r>
    <s v="T07637"/>
    <s v="C1123"/>
    <x v="0"/>
    <x v="1"/>
    <d v="2026-03-08T10:30:00"/>
    <d v="2026-03-09T01:30:00"/>
    <x v="1"/>
    <x v="2"/>
    <s v="No"/>
    <n v="3"/>
    <s v="No"/>
    <n v="15"/>
    <s v="No"/>
    <x v="1"/>
    <n v="0.625"/>
    <s v="Team4"/>
    <s v="Senior"/>
    <s v="Evening"/>
  </r>
  <r>
    <s v="T07638"/>
    <s v="C2619"/>
    <x v="0"/>
    <x v="2"/>
    <d v="2026-01-05T23:06:00"/>
    <d v="2026-01-07T00:06:00"/>
    <x v="44"/>
    <x v="1"/>
    <s v="No"/>
    <n v="4"/>
    <s v="No"/>
    <n v="24.999999999941792"/>
    <s v="No"/>
    <x v="2"/>
    <n v="1.0416666666642413"/>
    <s v="Team3"/>
    <s v="Senior"/>
    <s v="Evening"/>
  </r>
  <r>
    <s v="T07639"/>
    <s v="C4586"/>
    <x v="1"/>
    <x v="0"/>
    <d v="2026-02-25T02:39:00"/>
    <d v="2026-02-26T16:39:00"/>
    <x v="47"/>
    <x v="0"/>
    <s v="No"/>
    <n v="5"/>
    <s v="Yes"/>
    <n v="37.999999999883585"/>
    <s v="No"/>
    <x v="0"/>
    <n v="1.5833333333284827"/>
    <s v="Team4"/>
    <s v="Senior"/>
    <s v="Night"/>
  </r>
  <r>
    <s v="T07640"/>
    <s v="C2944"/>
    <x v="1"/>
    <x v="2"/>
    <d v="2026-02-07T19:15:00"/>
    <d v="2026-02-08T23:15:00"/>
    <x v="46"/>
    <x v="0"/>
    <s v="No"/>
    <n v="5"/>
    <s v="Yes"/>
    <n v="27.999999999941792"/>
    <s v="No"/>
    <x v="0"/>
    <n v="1.1666666666642413"/>
    <s v="Team5"/>
    <s v="Senior"/>
    <s v="Evening"/>
  </r>
  <r>
    <s v="T07641"/>
    <s v="C2052"/>
    <x v="0"/>
    <x v="0"/>
    <d v="2026-03-01T05:40:00"/>
    <d v="2026-03-02T18:40:00"/>
    <x v="4"/>
    <x v="0"/>
    <s v="No"/>
    <n v="4"/>
    <s v="Yes"/>
    <n v="37.000000000116415"/>
    <s v="No"/>
    <x v="1"/>
    <n v="1.5416666666715173"/>
    <s v="Team5"/>
    <s v="Senior"/>
    <s v="Evening"/>
  </r>
  <r>
    <s v="T07642"/>
    <s v="C1917"/>
    <x v="4"/>
    <x v="2"/>
    <d v="2026-01-16T08:00:00"/>
    <d v="2026-01-18T03:00:00"/>
    <x v="11"/>
    <x v="0"/>
    <s v="No"/>
    <n v="4"/>
    <s v="Yes"/>
    <n v="42.999999999941792"/>
    <s v="No"/>
    <x v="2"/>
    <n v="1.7916666666642413"/>
    <s v="Team3"/>
    <s v="Senior"/>
    <s v="Night"/>
  </r>
  <r>
    <s v="T07643"/>
    <s v="C0419"/>
    <x v="0"/>
    <x v="2"/>
    <d v="2026-03-09T15:43:00"/>
    <d v="2026-03-10T21:43:00"/>
    <x v="48"/>
    <x v="0"/>
    <s v="No"/>
    <n v="4"/>
    <s v="Yes"/>
    <n v="30"/>
    <s v="No"/>
    <x v="1"/>
    <n v="1.25"/>
    <s v="Team1"/>
    <s v="Mid"/>
    <s v="Morning"/>
  </r>
  <r>
    <s v="T07644"/>
    <s v="C3581"/>
    <x v="3"/>
    <x v="1"/>
    <d v="2026-03-13T09:30:00"/>
    <d v="2026-03-14T20:30:00"/>
    <x v="7"/>
    <x v="0"/>
    <s v="No"/>
    <n v="3"/>
    <s v="Yes"/>
    <n v="34.999999999883585"/>
    <s v="No"/>
    <x v="1"/>
    <n v="1.4583333333284827"/>
    <s v="Team2"/>
    <s v="Junior"/>
    <s v="Night"/>
  </r>
  <r>
    <s v="T07645"/>
    <s v="C4480"/>
    <x v="0"/>
    <x v="0"/>
    <d v="2026-01-15T05:32:00"/>
    <d v="2026-01-15T15:32:00"/>
    <x v="21"/>
    <x v="0"/>
    <s v="No"/>
    <n v="5"/>
    <s v="Yes"/>
    <n v="9.9999999999417923"/>
    <s v="No"/>
    <x v="2"/>
    <n v="0.41666666666424135"/>
    <s v="Team4"/>
    <s v="Senior"/>
    <s v="Night"/>
  </r>
  <r>
    <s v="T07646"/>
    <s v="C3096"/>
    <x v="0"/>
    <x v="1"/>
    <d v="2026-01-12T02:59:00"/>
    <d v="2026-01-13T09:59:00"/>
    <x v="28"/>
    <x v="0"/>
    <s v="No"/>
    <n v="5"/>
    <s v="Yes"/>
    <n v="31.000000000116415"/>
    <s v="No"/>
    <x v="2"/>
    <n v="1.2916666666715173"/>
    <s v="Team3"/>
    <s v="Mid"/>
    <s v="Night"/>
  </r>
  <r>
    <s v="T07647"/>
    <s v="C0185"/>
    <x v="2"/>
    <x v="2"/>
    <d v="2026-03-08T03:33:00"/>
    <d v="2026-03-11T21:33:00"/>
    <x v="0"/>
    <x v="0"/>
    <s v="No"/>
    <n v="5"/>
    <s v="Yes"/>
    <n v="90"/>
    <s v="Yes"/>
    <x v="1"/>
    <n v="3.75"/>
    <s v="Team1"/>
    <s v="Senior"/>
    <s v="Morning"/>
  </r>
  <r>
    <s v="T07648"/>
    <s v="C1088"/>
    <x v="0"/>
    <x v="1"/>
    <d v="2026-01-14T22:23:00"/>
    <d v="2026-01-15T07:23:00"/>
    <x v="8"/>
    <x v="0"/>
    <s v="No"/>
    <n v="2"/>
    <s v="Yes"/>
    <n v="9"/>
    <s v="No"/>
    <x v="2"/>
    <n v="0.375"/>
    <s v="Team5"/>
    <s v="Senior"/>
    <s v="Morning"/>
  </r>
  <r>
    <s v="T07649"/>
    <s v="C0730"/>
    <x v="4"/>
    <x v="0"/>
    <d v="2026-02-26T07:16:00"/>
    <d v="2026-02-27T10:16:00"/>
    <x v="33"/>
    <x v="1"/>
    <s v="No"/>
    <n v="5"/>
    <s v="No"/>
    <n v="27"/>
    <s v="No"/>
    <x v="0"/>
    <n v="1.125"/>
    <s v="Team5"/>
    <s v="Junior"/>
    <s v="Night"/>
  </r>
  <r>
    <s v="T07650"/>
    <s v="C4859"/>
    <x v="3"/>
    <x v="0"/>
    <d v="2026-02-14T22:47:00"/>
    <d v="2026-02-15T21:47:00"/>
    <x v="3"/>
    <x v="0"/>
    <s v="No"/>
    <n v="4"/>
    <s v="Yes"/>
    <n v="22.999999999883585"/>
    <s v="No"/>
    <x v="0"/>
    <n v="0.95833333332848269"/>
    <s v="Team5"/>
    <s v="Senior"/>
    <s v="Morning"/>
  </r>
  <r>
    <s v="T07651"/>
    <s v="C4817"/>
    <x v="2"/>
    <x v="1"/>
    <d v="2026-02-09T02:15:00"/>
    <d v="2026-02-09T18:15:00"/>
    <x v="47"/>
    <x v="2"/>
    <s v="No"/>
    <n v="5"/>
    <s v="No"/>
    <n v="15.999999999941792"/>
    <s v="No"/>
    <x v="0"/>
    <n v="0.66666666666424135"/>
    <s v="Team4"/>
    <s v="Senior"/>
    <s v="Night"/>
  </r>
  <r>
    <s v="T07652"/>
    <s v="C4684"/>
    <x v="3"/>
    <x v="0"/>
    <d v="2026-03-24T16:34:00"/>
    <d v="2026-03-25T13:34:00"/>
    <x v="48"/>
    <x v="0"/>
    <s v="No"/>
    <n v="4"/>
    <s v="Yes"/>
    <n v="21"/>
    <s v="No"/>
    <x v="1"/>
    <n v="0.875"/>
    <s v="Team1"/>
    <s v="Mid"/>
    <s v="Morning"/>
  </r>
  <r>
    <s v="T07653"/>
    <s v="C3029"/>
    <x v="2"/>
    <x v="2"/>
    <d v="2026-01-31T15:47:00"/>
    <d v="2026-02-04T13:47:00"/>
    <x v="18"/>
    <x v="0"/>
    <s v="No"/>
    <n v="3"/>
    <s v="Yes"/>
    <n v="94.000000000116415"/>
    <s v="Yes"/>
    <x v="2"/>
    <n v="3.9166666666715173"/>
    <s v="Team1"/>
    <s v="Mid"/>
    <s v="Morning"/>
  </r>
  <r>
    <s v="T07654"/>
    <s v="C0228"/>
    <x v="1"/>
    <x v="0"/>
    <d v="2026-03-04T18:00:00"/>
    <d v="2026-03-06T16:00:00"/>
    <x v="24"/>
    <x v="0"/>
    <s v="No"/>
    <n v="4"/>
    <s v="Yes"/>
    <n v="45.999999999941792"/>
    <s v="No"/>
    <x v="1"/>
    <n v="1.9166666666642413"/>
    <s v="Team4"/>
    <s v="Mid"/>
    <s v="Night"/>
  </r>
  <r>
    <s v="T07655"/>
    <s v="C1796"/>
    <x v="1"/>
    <x v="2"/>
    <d v="2026-03-18T09:45:00"/>
    <d v="2026-03-18T22:45:00"/>
    <x v="3"/>
    <x v="0"/>
    <s v="No"/>
    <n v="4"/>
    <s v="Yes"/>
    <n v="12.999999999941792"/>
    <s v="No"/>
    <x v="1"/>
    <n v="0.54166666666424135"/>
    <s v="Team5"/>
    <s v="Senior"/>
    <s v="Morning"/>
  </r>
  <r>
    <s v="T07656"/>
    <s v="C1340"/>
    <x v="3"/>
    <x v="1"/>
    <d v="2026-02-19T15:28:00"/>
    <d v="2026-02-19T22:28:00"/>
    <x v="28"/>
    <x v="0"/>
    <s v="No"/>
    <n v="3"/>
    <s v="Yes"/>
    <n v="7.0000000001164153"/>
    <s v="No"/>
    <x v="0"/>
    <n v="0.29166666667151731"/>
    <s v="Team3"/>
    <s v="Mid"/>
    <s v="Night"/>
  </r>
  <r>
    <s v="T07657"/>
    <s v="C0670"/>
    <x v="3"/>
    <x v="2"/>
    <d v="2026-03-30T01:50:00"/>
    <d v="2026-04-01T12:50:00"/>
    <x v="44"/>
    <x v="0"/>
    <s v="No"/>
    <n v="3"/>
    <s v="Yes"/>
    <n v="58.999999999883585"/>
    <s v="Yes"/>
    <x v="1"/>
    <n v="2.4583333333284827"/>
    <s v="Team3"/>
    <s v="Senior"/>
    <s v="Evening"/>
  </r>
  <r>
    <s v="T07658"/>
    <s v="C1136"/>
    <x v="1"/>
    <x v="1"/>
    <d v="2026-03-13T03:25:00"/>
    <d v="2026-03-14T13:25:00"/>
    <x v="33"/>
    <x v="0"/>
    <s v="No"/>
    <n v="4"/>
    <s v="Yes"/>
    <n v="34.000000000116415"/>
    <s v="No"/>
    <x v="1"/>
    <n v="1.4166666666715173"/>
    <s v="Team5"/>
    <s v="Junior"/>
    <s v="Night"/>
  </r>
  <r>
    <s v="T07659"/>
    <s v="C3036"/>
    <x v="0"/>
    <x v="2"/>
    <d v="2026-03-08T06:07:00"/>
    <d v="2026-03-12T03:07:00"/>
    <x v="17"/>
    <x v="0"/>
    <s v="No"/>
    <n v="4"/>
    <s v="Yes"/>
    <n v="93"/>
    <s v="Yes"/>
    <x v="1"/>
    <n v="3.875"/>
    <s v="Team2"/>
    <s v="Junior"/>
    <s v="Night"/>
  </r>
  <r>
    <s v="T07660"/>
    <s v="C1047"/>
    <x v="2"/>
    <x v="0"/>
    <d v="2026-01-15T08:27:00"/>
    <d v="2026-01-17T05:27:00"/>
    <x v="12"/>
    <x v="0"/>
    <s v="No"/>
    <n v="3"/>
    <s v="Yes"/>
    <n v="45"/>
    <s v="No"/>
    <x v="2"/>
    <n v="1.875"/>
    <s v="Team1"/>
    <s v="Junior"/>
    <s v="Morning"/>
  </r>
  <r>
    <s v="T07661"/>
    <s v="C0974"/>
    <x v="4"/>
    <x v="1"/>
    <d v="2026-01-23T16:17:00"/>
    <d v="2026-01-24T23:17:00"/>
    <x v="10"/>
    <x v="0"/>
    <s v="No"/>
    <n v="3"/>
    <s v="Yes"/>
    <n v="30.999999999941792"/>
    <s v="No"/>
    <x v="2"/>
    <n v="1.2916666666642413"/>
    <s v="Team1"/>
    <s v="Senior"/>
    <s v="Night"/>
  </r>
  <r>
    <s v="T07662"/>
    <s v="C0940"/>
    <x v="1"/>
    <x v="2"/>
    <d v="2026-01-18T17:01:00"/>
    <d v="2026-01-19T12:01:00"/>
    <x v="34"/>
    <x v="0"/>
    <s v="No"/>
    <n v="4"/>
    <s v="Yes"/>
    <n v="19.000000000116415"/>
    <s v="No"/>
    <x v="2"/>
    <n v="0.79166666667151731"/>
    <s v="Team3"/>
    <s v="Senior"/>
    <s v="Night"/>
  </r>
  <r>
    <s v="T07663"/>
    <s v="C3750"/>
    <x v="4"/>
    <x v="2"/>
    <d v="2026-01-16T22:17:00"/>
    <d v="2026-01-19T14:17:00"/>
    <x v="13"/>
    <x v="0"/>
    <s v="No"/>
    <n v="5"/>
    <s v="Yes"/>
    <n v="63.999999999941792"/>
    <s v="Yes"/>
    <x v="2"/>
    <n v="2.6666666666642413"/>
    <s v="Team5"/>
    <s v="Junior"/>
    <s v="Evening"/>
  </r>
  <r>
    <s v="T07664"/>
    <s v="C3689"/>
    <x v="2"/>
    <x v="2"/>
    <d v="2026-03-30T10:24:00"/>
    <d v="2026-04-02T11:24:00"/>
    <x v="1"/>
    <x v="0"/>
    <s v="No"/>
    <n v="4"/>
    <s v="Yes"/>
    <n v="72.999999999941792"/>
    <s v="Yes"/>
    <x v="1"/>
    <n v="3.0416666666642413"/>
    <s v="Team4"/>
    <s v="Senior"/>
    <s v="Evening"/>
  </r>
  <r>
    <s v="T07665"/>
    <s v="C1471"/>
    <x v="0"/>
    <x v="0"/>
    <d v="2026-02-25T00:38:00"/>
    <d v="2026-02-26T05:38:00"/>
    <x v="35"/>
    <x v="0"/>
    <s v="No"/>
    <n v="4"/>
    <s v="Yes"/>
    <n v="29.000000000058208"/>
    <s v="No"/>
    <x v="0"/>
    <n v="1.2083333333357587"/>
    <s v="Team1"/>
    <s v="Senior"/>
    <s v="Night"/>
  </r>
  <r>
    <s v="T07666"/>
    <s v="C1778"/>
    <x v="0"/>
    <x v="0"/>
    <d v="2026-01-05T12:46:00"/>
    <d v="2026-01-05T17:46:00"/>
    <x v="22"/>
    <x v="0"/>
    <s v="No"/>
    <n v="4"/>
    <s v="Yes"/>
    <n v="4.9999999998835847"/>
    <s v="No"/>
    <x v="2"/>
    <n v="0.20833333332848269"/>
    <s v="Team4"/>
    <s v="Junior"/>
    <s v="Morning"/>
  </r>
  <r>
    <s v="T07667"/>
    <s v="C1254"/>
    <x v="4"/>
    <x v="0"/>
    <d v="2026-01-05T08:04:00"/>
    <d v="2026-01-06T13:04:00"/>
    <x v="31"/>
    <x v="0"/>
    <s v="No"/>
    <n v="5"/>
    <s v="Yes"/>
    <n v="29.000000000058208"/>
    <s v="No"/>
    <x v="2"/>
    <n v="1.2083333333357587"/>
    <s v="Team4"/>
    <s v="Senior"/>
    <s v="Evening"/>
  </r>
  <r>
    <s v="T07668"/>
    <s v="C1597"/>
    <x v="2"/>
    <x v="0"/>
    <d v="2026-03-29T19:10:00"/>
    <d v="2026-03-31T08:10:00"/>
    <x v="6"/>
    <x v="0"/>
    <s v="Yes"/>
    <n v="3"/>
    <s v="Yes"/>
    <n v="37.000000000116415"/>
    <s v="No"/>
    <x v="1"/>
    <n v="1.5416666666715173"/>
    <s v="Team3"/>
    <s v="Mid"/>
    <s v="Night"/>
  </r>
  <r>
    <s v="T07669"/>
    <s v="C1893"/>
    <x v="2"/>
    <x v="1"/>
    <d v="2026-02-20T23:35:00"/>
    <d v="2026-02-23T07:35:00"/>
    <x v="9"/>
    <x v="0"/>
    <s v="No"/>
    <n v="4"/>
    <s v="Yes"/>
    <n v="55.999999999883585"/>
    <s v="Yes"/>
    <x v="0"/>
    <n v="2.3333333333284827"/>
    <s v="Team1"/>
    <s v="Junior"/>
    <s v="Night"/>
  </r>
  <r>
    <s v="T07670"/>
    <s v="C0559"/>
    <x v="1"/>
    <x v="1"/>
    <d v="2026-03-06T10:53:00"/>
    <d v="2026-03-07T05:53:00"/>
    <x v="20"/>
    <x v="0"/>
    <s v="No"/>
    <n v="5"/>
    <s v="Yes"/>
    <n v="18.999999999941792"/>
    <s v="No"/>
    <x v="1"/>
    <n v="0.79166666666424135"/>
    <s v="Team4"/>
    <s v="Junior"/>
    <s v="Evening"/>
  </r>
  <r>
    <s v="T07671"/>
    <s v="C0108"/>
    <x v="4"/>
    <x v="2"/>
    <d v="2026-01-31T10:19:00"/>
    <d v="2026-01-31T21:19:00"/>
    <x v="24"/>
    <x v="1"/>
    <s v="No"/>
    <n v="4"/>
    <s v="No"/>
    <n v="11.000000000058208"/>
    <s v="No"/>
    <x v="2"/>
    <n v="0.45833333333575865"/>
    <s v="Team4"/>
    <s v="Mid"/>
    <s v="Night"/>
  </r>
  <r>
    <s v="T07672"/>
    <s v="C0628"/>
    <x v="4"/>
    <x v="2"/>
    <d v="2026-01-07T08:53:00"/>
    <d v="2026-01-10T10:53:00"/>
    <x v="49"/>
    <x v="0"/>
    <s v="No"/>
    <n v="5"/>
    <s v="Yes"/>
    <n v="74.000000000058208"/>
    <s v="Yes"/>
    <x v="2"/>
    <n v="3.0833333333357587"/>
    <s v="Team5"/>
    <s v="Mid"/>
    <s v="Evening"/>
  </r>
  <r>
    <s v="T07673"/>
    <s v="C0425"/>
    <x v="1"/>
    <x v="1"/>
    <d v="2026-01-12T14:11:00"/>
    <d v="2026-01-14T04:11:00"/>
    <x v="8"/>
    <x v="0"/>
    <s v="No"/>
    <n v="4"/>
    <s v="Yes"/>
    <n v="38.000000000058208"/>
    <s v="No"/>
    <x v="2"/>
    <n v="1.5833333333357587"/>
    <s v="Team5"/>
    <s v="Senior"/>
    <s v="Morning"/>
  </r>
  <r>
    <s v="T07674"/>
    <s v="C4344"/>
    <x v="0"/>
    <x v="1"/>
    <d v="2026-02-19T12:00:00"/>
    <d v="2026-02-22T09:00:00"/>
    <x v="13"/>
    <x v="0"/>
    <s v="No"/>
    <n v="5"/>
    <s v="Yes"/>
    <n v="69"/>
    <s v="Yes"/>
    <x v="0"/>
    <n v="2.875"/>
    <s v="Team5"/>
    <s v="Junior"/>
    <s v="Evening"/>
  </r>
  <r>
    <s v="T07675"/>
    <s v="C3054"/>
    <x v="0"/>
    <x v="2"/>
    <d v="2026-03-02T11:38:00"/>
    <d v="2026-03-06T06:38:00"/>
    <x v="47"/>
    <x v="0"/>
    <s v="No"/>
    <n v="3"/>
    <s v="Yes"/>
    <n v="90.999999999941792"/>
    <s v="Yes"/>
    <x v="1"/>
    <n v="3.7916666666642413"/>
    <s v="Team4"/>
    <s v="Senior"/>
    <s v="Night"/>
  </r>
  <r>
    <s v="T07676"/>
    <s v="C0238"/>
    <x v="0"/>
    <x v="1"/>
    <d v="2026-01-08T15:14:00"/>
    <d v="2026-01-11T14:14:00"/>
    <x v="47"/>
    <x v="0"/>
    <s v="No"/>
    <n v="5"/>
    <s v="Yes"/>
    <n v="70.999999999883585"/>
    <s v="Yes"/>
    <x v="2"/>
    <n v="2.9583333333284827"/>
    <s v="Team4"/>
    <s v="Senior"/>
    <s v="Night"/>
  </r>
  <r>
    <s v="T07677"/>
    <s v="C1687"/>
    <x v="3"/>
    <x v="1"/>
    <d v="2026-02-10T03:11:00"/>
    <d v="2026-02-12T22:11:00"/>
    <x v="28"/>
    <x v="0"/>
    <s v="No"/>
    <n v="4"/>
    <s v="Yes"/>
    <n v="66.999999999941792"/>
    <s v="Yes"/>
    <x v="0"/>
    <n v="2.7916666666642413"/>
    <s v="Team3"/>
    <s v="Mid"/>
    <s v="Night"/>
  </r>
  <r>
    <s v="T07678"/>
    <s v="C0718"/>
    <x v="3"/>
    <x v="1"/>
    <d v="2026-01-21T12:52:00"/>
    <d v="2026-01-21T18:52:00"/>
    <x v="45"/>
    <x v="0"/>
    <s v="Yes"/>
    <n v="2"/>
    <s v="Yes"/>
    <n v="6"/>
    <s v="No"/>
    <x v="2"/>
    <n v="0.25"/>
    <s v="Team4"/>
    <s v="Mid"/>
    <s v="Morning"/>
  </r>
  <r>
    <s v="T07679"/>
    <s v="C3917"/>
    <x v="1"/>
    <x v="2"/>
    <d v="2026-02-13T13:43:00"/>
    <d v="2026-02-15T04:43:00"/>
    <x v="18"/>
    <x v="2"/>
    <s v="No"/>
    <n v="3"/>
    <s v="No"/>
    <n v="39"/>
    <s v="No"/>
    <x v="0"/>
    <n v="1.625"/>
    <s v="Team1"/>
    <s v="Mid"/>
    <s v="Morning"/>
  </r>
  <r>
    <s v="T07680"/>
    <s v="C3726"/>
    <x v="0"/>
    <x v="0"/>
    <d v="2026-03-15T16:42:00"/>
    <d v="2026-03-17T02:42:00"/>
    <x v="11"/>
    <x v="2"/>
    <s v="No"/>
    <n v="4"/>
    <s v="No"/>
    <n v="34.000000000116415"/>
    <s v="No"/>
    <x v="1"/>
    <n v="1.4166666666715173"/>
    <s v="Team3"/>
    <s v="Senior"/>
    <s v="Night"/>
  </r>
  <r>
    <s v="T07681"/>
    <s v="C0177"/>
    <x v="4"/>
    <x v="0"/>
    <d v="2026-02-22T02:54:00"/>
    <d v="2026-02-22T09:54:00"/>
    <x v="48"/>
    <x v="0"/>
    <s v="No"/>
    <n v="5"/>
    <s v="Yes"/>
    <n v="6.9999999999417923"/>
    <s v="No"/>
    <x v="0"/>
    <n v="0.29166666666424135"/>
    <s v="Team1"/>
    <s v="Mid"/>
    <s v="Morning"/>
  </r>
  <r>
    <s v="T07682"/>
    <s v="C4869"/>
    <x v="4"/>
    <x v="2"/>
    <d v="2026-02-23T10:52:00"/>
    <d v="2026-02-24T22:52:00"/>
    <x v="16"/>
    <x v="1"/>
    <s v="No"/>
    <n v="5"/>
    <s v="No"/>
    <n v="36"/>
    <s v="No"/>
    <x v="0"/>
    <n v="1.5"/>
    <s v="Team3"/>
    <s v="Junior"/>
    <s v="Evening"/>
  </r>
  <r>
    <s v="T07683"/>
    <s v="C1528"/>
    <x v="1"/>
    <x v="2"/>
    <d v="2026-03-24T22:11:00"/>
    <d v="2026-03-26T10:11:00"/>
    <x v="18"/>
    <x v="0"/>
    <s v="No"/>
    <n v="3"/>
    <s v="Yes"/>
    <n v="36"/>
    <s v="No"/>
    <x v="1"/>
    <n v="1.5"/>
    <s v="Team1"/>
    <s v="Mid"/>
    <s v="Morning"/>
  </r>
  <r>
    <s v="T07684"/>
    <s v="C2008"/>
    <x v="3"/>
    <x v="0"/>
    <d v="2026-02-28T16:21:00"/>
    <d v="2026-03-01T14:21:00"/>
    <x v="21"/>
    <x v="0"/>
    <s v="No"/>
    <n v="3"/>
    <s v="Yes"/>
    <n v="21.999999999941792"/>
    <s v="No"/>
    <x v="0"/>
    <n v="0.91666666666424135"/>
    <s v="Team4"/>
    <s v="Senior"/>
    <s v="Night"/>
  </r>
  <r>
    <s v="T07685"/>
    <s v="C3570"/>
    <x v="3"/>
    <x v="1"/>
    <d v="2026-01-24T20:12:00"/>
    <d v="2026-01-27T04:12:00"/>
    <x v="8"/>
    <x v="0"/>
    <s v="No"/>
    <n v="2"/>
    <s v="Yes"/>
    <n v="56.000000000058208"/>
    <s v="Yes"/>
    <x v="2"/>
    <n v="2.3333333333357587"/>
    <s v="Team5"/>
    <s v="Senior"/>
    <s v="Morning"/>
  </r>
  <r>
    <s v="T07686"/>
    <s v="C3906"/>
    <x v="2"/>
    <x v="0"/>
    <d v="2026-03-27T07:02:00"/>
    <d v="2026-03-27T12:02:00"/>
    <x v="36"/>
    <x v="0"/>
    <s v="No"/>
    <n v="4"/>
    <s v="Yes"/>
    <n v="4.9999999998835847"/>
    <s v="No"/>
    <x v="1"/>
    <n v="0.20833333332848269"/>
    <s v="Team1"/>
    <s v="Junior"/>
    <s v="Morning"/>
  </r>
  <r>
    <s v="T07687"/>
    <s v="C2514"/>
    <x v="3"/>
    <x v="1"/>
    <d v="2026-02-06T20:14:00"/>
    <d v="2026-02-09T05:14:00"/>
    <x v="18"/>
    <x v="0"/>
    <s v="No"/>
    <n v="4"/>
    <s v="Yes"/>
    <n v="57"/>
    <s v="Yes"/>
    <x v="0"/>
    <n v="2.375"/>
    <s v="Team1"/>
    <s v="Mid"/>
    <s v="Morning"/>
  </r>
  <r>
    <s v="T07688"/>
    <s v="C3909"/>
    <x v="1"/>
    <x v="2"/>
    <d v="2026-03-24T06:43:00"/>
    <d v="2026-03-25T22:43:00"/>
    <x v="9"/>
    <x v="0"/>
    <s v="No"/>
    <n v="4"/>
    <s v="Yes"/>
    <n v="39.999999999941792"/>
    <s v="No"/>
    <x v="1"/>
    <n v="1.6666666666642413"/>
    <s v="Team1"/>
    <s v="Junior"/>
    <s v="Night"/>
  </r>
  <r>
    <s v="T07689"/>
    <s v="C4091"/>
    <x v="0"/>
    <x v="1"/>
    <d v="2026-01-28T05:06:00"/>
    <d v="2026-01-29T06:06:00"/>
    <x v="35"/>
    <x v="1"/>
    <s v="No"/>
    <n v="4"/>
    <s v="No"/>
    <n v="24.999999999941792"/>
    <s v="No"/>
    <x v="2"/>
    <n v="1.0416666666642413"/>
    <s v="Team1"/>
    <s v="Senior"/>
    <s v="Night"/>
  </r>
  <r>
    <s v="T07690"/>
    <s v="C3615"/>
    <x v="2"/>
    <x v="1"/>
    <d v="2026-02-22T13:29:00"/>
    <d v="2026-02-23T01:29:00"/>
    <x v="35"/>
    <x v="0"/>
    <s v="No"/>
    <n v="4"/>
    <s v="Yes"/>
    <n v="12"/>
    <s v="No"/>
    <x v="0"/>
    <n v="0.5"/>
    <s v="Team1"/>
    <s v="Senior"/>
    <s v="Night"/>
  </r>
  <r>
    <s v="T07691"/>
    <s v="C0088"/>
    <x v="3"/>
    <x v="2"/>
    <d v="2026-02-27T13:03:00"/>
    <d v="2026-03-01T01:03:00"/>
    <x v="17"/>
    <x v="0"/>
    <s v="No"/>
    <n v="3"/>
    <s v="Yes"/>
    <n v="36"/>
    <s v="No"/>
    <x v="0"/>
    <n v="1.5"/>
    <s v="Team2"/>
    <s v="Junior"/>
    <s v="Night"/>
  </r>
  <r>
    <s v="T07692"/>
    <s v="C4203"/>
    <x v="2"/>
    <x v="2"/>
    <d v="2026-03-17T02:47:00"/>
    <d v="2026-03-19T01:47:00"/>
    <x v="48"/>
    <x v="0"/>
    <s v="No"/>
    <n v="5"/>
    <s v="Yes"/>
    <n v="47.000000000058208"/>
    <s v="No"/>
    <x v="1"/>
    <n v="1.9583333333357587"/>
    <s v="Team1"/>
    <s v="Mid"/>
    <s v="Morning"/>
  </r>
  <r>
    <s v="T07693"/>
    <s v="C1806"/>
    <x v="2"/>
    <x v="0"/>
    <d v="2026-02-10T02:36:00"/>
    <d v="2026-02-11T21:36:00"/>
    <x v="33"/>
    <x v="0"/>
    <s v="No"/>
    <n v="4"/>
    <s v="Yes"/>
    <n v="43.000000000116415"/>
    <s v="No"/>
    <x v="0"/>
    <n v="1.7916666666715173"/>
    <s v="Team5"/>
    <s v="Junior"/>
    <s v="Night"/>
  </r>
  <r>
    <s v="T07694"/>
    <s v="C4263"/>
    <x v="4"/>
    <x v="0"/>
    <d v="2026-03-25T19:56:00"/>
    <d v="2026-03-26T09:56:00"/>
    <x v="48"/>
    <x v="0"/>
    <s v="No"/>
    <n v="5"/>
    <s v="Yes"/>
    <n v="14.000000000058208"/>
    <s v="No"/>
    <x v="1"/>
    <n v="0.58333333333575865"/>
    <s v="Team1"/>
    <s v="Mid"/>
    <s v="Morning"/>
  </r>
  <r>
    <s v="T07695"/>
    <s v="C4108"/>
    <x v="1"/>
    <x v="0"/>
    <d v="2026-03-05T10:18:00"/>
    <d v="2026-03-06T16:18:00"/>
    <x v="25"/>
    <x v="0"/>
    <s v="Yes"/>
    <n v="3"/>
    <s v="Yes"/>
    <n v="30"/>
    <s v="No"/>
    <x v="1"/>
    <n v="1.25"/>
    <s v="Team4"/>
    <s v="Junior"/>
    <s v="Night"/>
  </r>
  <r>
    <s v="T07696"/>
    <s v="C3647"/>
    <x v="1"/>
    <x v="0"/>
    <d v="2026-01-28T20:53:00"/>
    <d v="2026-01-30T07:53:00"/>
    <x v="15"/>
    <x v="0"/>
    <s v="No"/>
    <n v="4"/>
    <s v="Yes"/>
    <n v="35.000000000058208"/>
    <s v="No"/>
    <x v="2"/>
    <n v="1.4583333333357587"/>
    <s v="Team5"/>
    <s v="Junior"/>
    <s v="Evening"/>
  </r>
  <r>
    <s v="T07697"/>
    <s v="C0328"/>
    <x v="4"/>
    <x v="2"/>
    <d v="2026-03-19T18:32:00"/>
    <d v="2026-03-21T09:32:00"/>
    <x v="28"/>
    <x v="0"/>
    <s v="No"/>
    <n v="4"/>
    <s v="Yes"/>
    <n v="39"/>
    <s v="No"/>
    <x v="1"/>
    <n v="1.625"/>
    <s v="Team3"/>
    <s v="Mid"/>
    <s v="Night"/>
  </r>
  <r>
    <s v="T07698"/>
    <s v="C4119"/>
    <x v="4"/>
    <x v="0"/>
    <d v="2026-01-27T05:48:00"/>
    <d v="2026-01-28T05:48:00"/>
    <x v="13"/>
    <x v="0"/>
    <s v="No"/>
    <n v="4"/>
    <s v="Yes"/>
    <n v="24"/>
    <s v="No"/>
    <x v="2"/>
    <n v="1"/>
    <s v="Team5"/>
    <s v="Junior"/>
    <s v="Evening"/>
  </r>
  <r>
    <s v="T07699"/>
    <s v="C1750"/>
    <x v="1"/>
    <x v="0"/>
    <d v="2026-03-23T15:03:00"/>
    <d v="2026-03-23T18:03:00"/>
    <x v="39"/>
    <x v="0"/>
    <s v="No"/>
    <n v="3"/>
    <s v="Yes"/>
    <n v="3"/>
    <s v="No"/>
    <x v="1"/>
    <n v="0.125"/>
    <s v="Team5"/>
    <s v="Junior"/>
    <s v="Evening"/>
  </r>
  <r>
    <s v="T07700"/>
    <s v="C1217"/>
    <x v="0"/>
    <x v="0"/>
    <d v="2026-02-14T05:02:00"/>
    <d v="2026-02-15T14:02:00"/>
    <x v="0"/>
    <x v="0"/>
    <s v="No"/>
    <n v="4"/>
    <s v="Yes"/>
    <n v="33"/>
    <s v="No"/>
    <x v="0"/>
    <n v="1.375"/>
    <s v="Team1"/>
    <s v="Senior"/>
    <s v="Morning"/>
  </r>
  <r>
    <s v="T07701"/>
    <s v="C1327"/>
    <x v="2"/>
    <x v="2"/>
    <d v="2026-01-29T02:51:00"/>
    <d v="2026-01-31T15:51:00"/>
    <x v="44"/>
    <x v="0"/>
    <s v="No"/>
    <n v="5"/>
    <s v="Yes"/>
    <n v="60.999999999941792"/>
    <s v="Yes"/>
    <x v="2"/>
    <n v="2.5416666666642413"/>
    <s v="Team3"/>
    <s v="Senior"/>
    <s v="Evening"/>
  </r>
  <r>
    <s v="T07702"/>
    <s v="C4102"/>
    <x v="0"/>
    <x v="1"/>
    <d v="2026-03-19T03:41:00"/>
    <d v="2026-03-20T20:41:00"/>
    <x v="27"/>
    <x v="0"/>
    <s v="No"/>
    <n v="5"/>
    <s v="Yes"/>
    <n v="41.000000000058208"/>
    <s v="No"/>
    <x v="1"/>
    <n v="1.7083333333357587"/>
    <s v="Team1"/>
    <s v="Junior"/>
    <s v="Morning"/>
  </r>
  <r>
    <s v="T07703"/>
    <s v="C0495"/>
    <x v="3"/>
    <x v="1"/>
    <d v="2026-03-08T11:42:00"/>
    <d v="2026-03-10T21:42:00"/>
    <x v="0"/>
    <x v="1"/>
    <s v="No"/>
    <n v="5"/>
    <s v="No"/>
    <n v="57.999999999941792"/>
    <s v="Yes"/>
    <x v="1"/>
    <n v="2.4166666666642413"/>
    <s v="Team1"/>
    <s v="Senior"/>
    <s v="Morning"/>
  </r>
  <r>
    <s v="T07704"/>
    <s v="C2515"/>
    <x v="0"/>
    <x v="2"/>
    <d v="2026-03-06T19:44:00"/>
    <d v="2026-03-10T01:44:00"/>
    <x v="12"/>
    <x v="0"/>
    <s v="No"/>
    <n v="5"/>
    <s v="Yes"/>
    <n v="78"/>
    <s v="Yes"/>
    <x v="1"/>
    <n v="3.25"/>
    <s v="Team1"/>
    <s v="Junior"/>
    <s v="Morning"/>
  </r>
  <r>
    <s v="T07705"/>
    <s v="C0203"/>
    <x v="0"/>
    <x v="1"/>
    <d v="2026-01-28T00:47:00"/>
    <d v="2026-01-29T20:47:00"/>
    <x v="43"/>
    <x v="0"/>
    <s v="No"/>
    <n v="3"/>
    <s v="Yes"/>
    <n v="44.000000000058208"/>
    <s v="No"/>
    <x v="2"/>
    <n v="1.8333333333357587"/>
    <s v="Team1"/>
    <s v="Mid"/>
    <s v="Morning"/>
  </r>
  <r>
    <s v="T07706"/>
    <s v="C4603"/>
    <x v="0"/>
    <x v="1"/>
    <d v="2026-01-01T08:35:00"/>
    <d v="2026-01-03T20:35:00"/>
    <x v="11"/>
    <x v="0"/>
    <s v="No"/>
    <n v="5"/>
    <s v="Yes"/>
    <n v="60"/>
    <s v="Yes"/>
    <x v="2"/>
    <n v="2.5"/>
    <s v="Team3"/>
    <s v="Senior"/>
    <s v="Night"/>
  </r>
  <r>
    <s v="T07707"/>
    <s v="C3073"/>
    <x v="3"/>
    <x v="0"/>
    <d v="2026-02-25T02:32:00"/>
    <d v="2026-02-26T14:32:00"/>
    <x v="3"/>
    <x v="1"/>
    <s v="No"/>
    <n v="4"/>
    <s v="No"/>
    <n v="36"/>
    <s v="No"/>
    <x v="0"/>
    <n v="1.5"/>
    <s v="Team5"/>
    <s v="Senior"/>
    <s v="Morning"/>
  </r>
  <r>
    <s v="T07708"/>
    <s v="C2446"/>
    <x v="4"/>
    <x v="1"/>
    <d v="2026-02-10T13:42:00"/>
    <d v="2026-02-12T21:42:00"/>
    <x v="5"/>
    <x v="0"/>
    <s v="No"/>
    <n v="2"/>
    <s v="Yes"/>
    <n v="56.000000000058208"/>
    <s v="Yes"/>
    <x v="0"/>
    <n v="2.3333333333357587"/>
    <s v="Team1"/>
    <s v="Senior"/>
    <s v="Evening"/>
  </r>
  <r>
    <s v="T07709"/>
    <s v="C1294"/>
    <x v="4"/>
    <x v="0"/>
    <d v="2026-02-01T21:07:00"/>
    <d v="2026-02-03T15:07:00"/>
    <x v="43"/>
    <x v="0"/>
    <s v="Yes"/>
    <n v="3"/>
    <s v="Yes"/>
    <n v="42"/>
    <s v="No"/>
    <x v="0"/>
    <n v="1.75"/>
    <s v="Team1"/>
    <s v="Mid"/>
    <s v="Morning"/>
  </r>
  <r>
    <s v="T07710"/>
    <s v="C3304"/>
    <x v="0"/>
    <x v="1"/>
    <d v="2026-03-19T21:10:00"/>
    <d v="2026-03-20T14:10:00"/>
    <x v="19"/>
    <x v="0"/>
    <s v="No"/>
    <n v="4"/>
    <s v="Yes"/>
    <n v="17.000000000058208"/>
    <s v="No"/>
    <x v="1"/>
    <n v="0.70833333333575865"/>
    <s v="Team5"/>
    <s v="Mid"/>
    <s v="Night"/>
  </r>
  <r>
    <s v="T07711"/>
    <s v="C2153"/>
    <x v="1"/>
    <x v="2"/>
    <d v="2026-01-04T14:52:00"/>
    <d v="2026-01-07T19:52:00"/>
    <x v="19"/>
    <x v="0"/>
    <s v="No"/>
    <n v="4"/>
    <s v="Yes"/>
    <n v="77.000000000058208"/>
    <s v="Yes"/>
    <x v="2"/>
    <n v="3.2083333333357587"/>
    <s v="Team5"/>
    <s v="Mid"/>
    <s v="Night"/>
  </r>
  <r>
    <s v="T07712"/>
    <s v="C1653"/>
    <x v="3"/>
    <x v="2"/>
    <d v="2026-01-21T11:09:00"/>
    <d v="2026-01-23T02:09:00"/>
    <x v="20"/>
    <x v="0"/>
    <s v="No"/>
    <n v="3"/>
    <s v="Yes"/>
    <n v="39"/>
    <s v="No"/>
    <x v="2"/>
    <n v="1.625"/>
    <s v="Team4"/>
    <s v="Junior"/>
    <s v="Evening"/>
  </r>
  <r>
    <s v="T07713"/>
    <s v="C0937"/>
    <x v="1"/>
    <x v="0"/>
    <d v="2026-03-06T11:11:00"/>
    <d v="2026-03-06T14:11:00"/>
    <x v="37"/>
    <x v="2"/>
    <s v="No"/>
    <n v="5"/>
    <s v="No"/>
    <n v="3"/>
    <s v="No"/>
    <x v="1"/>
    <n v="0.125"/>
    <s v="Team5"/>
    <s v="Junior"/>
    <s v="Evening"/>
  </r>
  <r>
    <s v="T07714"/>
    <s v="C4588"/>
    <x v="1"/>
    <x v="2"/>
    <d v="2026-03-28T15:58:00"/>
    <d v="2026-03-29T01:58:00"/>
    <x v="32"/>
    <x v="0"/>
    <s v="No"/>
    <n v="4"/>
    <s v="Yes"/>
    <n v="9.9999999999417923"/>
    <s v="No"/>
    <x v="1"/>
    <n v="0.41666666666424135"/>
    <s v="Team3"/>
    <s v="Mid"/>
    <s v="Evening"/>
  </r>
  <r>
    <s v="T07715"/>
    <s v="C2519"/>
    <x v="0"/>
    <x v="0"/>
    <d v="2026-03-27T11:52:00"/>
    <d v="2026-03-28T09:52:00"/>
    <x v="4"/>
    <x v="1"/>
    <s v="No"/>
    <n v="5"/>
    <s v="No"/>
    <n v="22.000000000116415"/>
    <s v="No"/>
    <x v="1"/>
    <n v="0.91666666667151731"/>
    <s v="Team5"/>
    <s v="Senior"/>
    <s v="Evening"/>
  </r>
  <r>
    <s v="T07716"/>
    <s v="C0563"/>
    <x v="2"/>
    <x v="1"/>
    <d v="2026-03-17T16:13:00"/>
    <d v="2026-03-18T08:13:00"/>
    <x v="14"/>
    <x v="0"/>
    <s v="No"/>
    <n v="5"/>
    <s v="Yes"/>
    <n v="16.000000000116415"/>
    <s v="No"/>
    <x v="1"/>
    <n v="0.66666666667151731"/>
    <s v="Team4"/>
    <s v="Senior"/>
    <s v="Night"/>
  </r>
  <r>
    <s v="T07717"/>
    <s v="C1937"/>
    <x v="2"/>
    <x v="1"/>
    <d v="2026-02-14T19:32:00"/>
    <d v="2026-02-16T14:32:00"/>
    <x v="12"/>
    <x v="0"/>
    <s v="No"/>
    <n v="5"/>
    <s v="Yes"/>
    <n v="43.000000000116415"/>
    <s v="No"/>
    <x v="0"/>
    <n v="1.7916666666715173"/>
    <s v="Team1"/>
    <s v="Junior"/>
    <s v="Morning"/>
  </r>
  <r>
    <s v="T07718"/>
    <s v="C2114"/>
    <x v="3"/>
    <x v="1"/>
    <d v="2026-01-29T04:54:00"/>
    <d v="2026-01-31T09:54:00"/>
    <x v="12"/>
    <x v="0"/>
    <s v="No"/>
    <n v="5"/>
    <s v="Yes"/>
    <n v="52.999999999883585"/>
    <s v="Yes"/>
    <x v="2"/>
    <n v="2.2083333333284827"/>
    <s v="Team1"/>
    <s v="Junior"/>
    <s v="Morning"/>
  </r>
  <r>
    <s v="T07719"/>
    <s v="C2252"/>
    <x v="2"/>
    <x v="2"/>
    <d v="2026-02-26T19:04:00"/>
    <d v="2026-03-02T04:04:00"/>
    <x v="3"/>
    <x v="0"/>
    <s v="No"/>
    <n v="3"/>
    <s v="Yes"/>
    <n v="81"/>
    <s v="Yes"/>
    <x v="0"/>
    <n v="3.375"/>
    <s v="Team5"/>
    <s v="Senior"/>
    <s v="Morning"/>
  </r>
  <r>
    <s v="T07720"/>
    <s v="C0727"/>
    <x v="1"/>
    <x v="0"/>
    <d v="2026-02-03T16:13:00"/>
    <d v="2026-02-04T04:13:00"/>
    <x v="48"/>
    <x v="0"/>
    <s v="No"/>
    <n v="4"/>
    <s v="Yes"/>
    <n v="12"/>
    <s v="No"/>
    <x v="0"/>
    <n v="0.5"/>
    <s v="Team1"/>
    <s v="Mid"/>
    <s v="Morning"/>
  </r>
  <r>
    <s v="T07721"/>
    <s v="C4728"/>
    <x v="3"/>
    <x v="2"/>
    <d v="2026-03-09T18:43:00"/>
    <d v="2026-03-11T13:43:00"/>
    <x v="8"/>
    <x v="0"/>
    <s v="No"/>
    <n v="4"/>
    <s v="Yes"/>
    <n v="42.999999999941792"/>
    <s v="No"/>
    <x v="1"/>
    <n v="1.7916666666642413"/>
    <s v="Team5"/>
    <s v="Senior"/>
    <s v="Morning"/>
  </r>
  <r>
    <s v="T07722"/>
    <s v="C1768"/>
    <x v="4"/>
    <x v="2"/>
    <d v="2026-01-19T13:33:00"/>
    <d v="2026-01-21T12:33:00"/>
    <x v="28"/>
    <x v="0"/>
    <s v="No"/>
    <n v="4"/>
    <s v="Yes"/>
    <n v="47.000000000058208"/>
    <s v="No"/>
    <x v="2"/>
    <n v="1.9583333333357587"/>
    <s v="Team3"/>
    <s v="Mid"/>
    <s v="Night"/>
  </r>
  <r>
    <s v="T07723"/>
    <s v="C1764"/>
    <x v="4"/>
    <x v="0"/>
    <d v="2026-02-17T10:10:00"/>
    <d v="2026-02-17T13:10:00"/>
    <x v="9"/>
    <x v="0"/>
    <s v="No"/>
    <n v="4"/>
    <s v="Yes"/>
    <n v="3"/>
    <s v="No"/>
    <x v="0"/>
    <n v="0.125"/>
    <s v="Team1"/>
    <s v="Junior"/>
    <s v="Night"/>
  </r>
  <r>
    <s v="T07724"/>
    <s v="C0354"/>
    <x v="3"/>
    <x v="2"/>
    <d v="2026-01-02T01:35:00"/>
    <d v="2026-01-05T22:35:00"/>
    <x v="40"/>
    <x v="0"/>
    <s v="No"/>
    <n v="5"/>
    <s v="Yes"/>
    <n v="93"/>
    <s v="Yes"/>
    <x v="2"/>
    <n v="3.875"/>
    <s v="Team4"/>
    <s v="Senior"/>
    <s v="Morning"/>
  </r>
  <r>
    <s v="T07725"/>
    <s v="C3153"/>
    <x v="4"/>
    <x v="0"/>
    <d v="2026-02-02T07:50:00"/>
    <d v="2026-02-02T22:50:00"/>
    <x v="23"/>
    <x v="1"/>
    <s v="No"/>
    <n v="5"/>
    <s v="No"/>
    <n v="15"/>
    <s v="No"/>
    <x v="0"/>
    <n v="0.625"/>
    <s v="Team1"/>
    <s v="Junior"/>
    <s v="Morning"/>
  </r>
  <r>
    <s v="T07726"/>
    <s v="C4007"/>
    <x v="1"/>
    <x v="1"/>
    <d v="2026-02-04T03:03:00"/>
    <d v="2026-02-05T14:03:00"/>
    <x v="43"/>
    <x v="0"/>
    <s v="No"/>
    <n v="5"/>
    <s v="Yes"/>
    <n v="35.000000000058208"/>
    <s v="No"/>
    <x v="0"/>
    <n v="1.4583333333357587"/>
    <s v="Team1"/>
    <s v="Mid"/>
    <s v="Morning"/>
  </r>
  <r>
    <s v="T07727"/>
    <s v="C3406"/>
    <x v="2"/>
    <x v="0"/>
    <d v="2026-03-11T00:39:00"/>
    <d v="2026-03-12T01:39:00"/>
    <x v="15"/>
    <x v="0"/>
    <s v="No"/>
    <n v="2"/>
    <s v="Yes"/>
    <n v="24.999999999941792"/>
    <s v="No"/>
    <x v="1"/>
    <n v="1.0416666666642413"/>
    <s v="Team5"/>
    <s v="Junior"/>
    <s v="Evening"/>
  </r>
  <r>
    <s v="T07728"/>
    <s v="C2500"/>
    <x v="3"/>
    <x v="0"/>
    <d v="2026-02-16T04:27:00"/>
    <d v="2026-02-18T03:27:00"/>
    <x v="4"/>
    <x v="0"/>
    <s v="No"/>
    <n v="5"/>
    <s v="Yes"/>
    <n v="47.000000000058208"/>
    <s v="No"/>
    <x v="0"/>
    <n v="1.9583333333357587"/>
    <s v="Team5"/>
    <s v="Senior"/>
    <s v="Evening"/>
  </r>
  <r>
    <s v="T07729"/>
    <s v="C2237"/>
    <x v="0"/>
    <x v="2"/>
    <d v="2026-01-14T18:44:00"/>
    <d v="2026-01-16T16:44:00"/>
    <x v="12"/>
    <x v="0"/>
    <s v="No"/>
    <n v="5"/>
    <s v="Yes"/>
    <n v="46.000000000116415"/>
    <s v="No"/>
    <x v="2"/>
    <n v="1.9166666666715173"/>
    <s v="Team1"/>
    <s v="Junior"/>
    <s v="Morning"/>
  </r>
  <r>
    <s v="T07730"/>
    <s v="C2388"/>
    <x v="0"/>
    <x v="1"/>
    <d v="2026-02-02T09:58:00"/>
    <d v="2026-02-05T04:58:00"/>
    <x v="3"/>
    <x v="0"/>
    <s v="No"/>
    <n v="4"/>
    <s v="Yes"/>
    <n v="66.999999999941792"/>
    <s v="Yes"/>
    <x v="0"/>
    <n v="2.7916666666642413"/>
    <s v="Team5"/>
    <s v="Senior"/>
    <s v="Morning"/>
  </r>
  <r>
    <s v="T07731"/>
    <s v="C1634"/>
    <x v="3"/>
    <x v="0"/>
    <d v="2026-02-14T22:52:00"/>
    <d v="2026-02-15T10:52:00"/>
    <x v="30"/>
    <x v="0"/>
    <s v="No"/>
    <n v="5"/>
    <s v="Yes"/>
    <n v="12"/>
    <s v="No"/>
    <x v="0"/>
    <n v="0.5"/>
    <s v="Team4"/>
    <s v="Mid"/>
    <s v="Night"/>
  </r>
  <r>
    <s v="T07732"/>
    <s v="C2580"/>
    <x v="0"/>
    <x v="2"/>
    <d v="2026-02-22T22:47:00"/>
    <d v="2026-02-23T23:47:00"/>
    <x v="47"/>
    <x v="0"/>
    <s v="No"/>
    <n v="3"/>
    <s v="Yes"/>
    <n v="24.999999999941792"/>
    <s v="No"/>
    <x v="0"/>
    <n v="1.0416666666642413"/>
    <s v="Team4"/>
    <s v="Senior"/>
    <s v="Night"/>
  </r>
  <r>
    <s v="T07733"/>
    <s v="C2241"/>
    <x v="3"/>
    <x v="0"/>
    <d v="2026-03-20T11:43:00"/>
    <d v="2026-03-21T04:43:00"/>
    <x v="20"/>
    <x v="0"/>
    <s v="Yes"/>
    <n v="3"/>
    <s v="Yes"/>
    <n v="17.000000000058208"/>
    <s v="No"/>
    <x v="1"/>
    <n v="0.70833333333575865"/>
    <s v="Team4"/>
    <s v="Junior"/>
    <s v="Evening"/>
  </r>
  <r>
    <s v="T07734"/>
    <s v="C1520"/>
    <x v="3"/>
    <x v="1"/>
    <d v="2026-02-19T07:01:00"/>
    <d v="2026-02-21T09:01:00"/>
    <x v="31"/>
    <x v="0"/>
    <s v="No"/>
    <n v="4"/>
    <s v="Yes"/>
    <n v="50.000000000058208"/>
    <s v="Yes"/>
    <x v="0"/>
    <n v="2.0833333333357587"/>
    <s v="Team4"/>
    <s v="Senior"/>
    <s v="Evening"/>
  </r>
  <r>
    <s v="T07735"/>
    <s v="C1529"/>
    <x v="4"/>
    <x v="0"/>
    <d v="2026-03-15T20:56:00"/>
    <d v="2026-03-17T07:56:00"/>
    <x v="20"/>
    <x v="0"/>
    <s v="No"/>
    <n v="4"/>
    <s v="Yes"/>
    <n v="35.000000000058208"/>
    <s v="No"/>
    <x v="1"/>
    <n v="1.4583333333357587"/>
    <s v="Team4"/>
    <s v="Junior"/>
    <s v="Evening"/>
  </r>
  <r>
    <s v="T07736"/>
    <s v="C1294"/>
    <x v="4"/>
    <x v="2"/>
    <d v="2026-01-15T08:01:00"/>
    <d v="2026-01-15T23:01:00"/>
    <x v="5"/>
    <x v="0"/>
    <s v="Yes"/>
    <n v="3"/>
    <s v="Yes"/>
    <n v="15"/>
    <s v="No"/>
    <x v="2"/>
    <n v="0.625"/>
    <s v="Team1"/>
    <s v="Senior"/>
    <s v="Evening"/>
  </r>
  <r>
    <s v="T07737"/>
    <s v="C1965"/>
    <x v="4"/>
    <x v="1"/>
    <d v="2026-01-23T11:22:00"/>
    <d v="2026-01-25T23:22:00"/>
    <x v="30"/>
    <x v="0"/>
    <s v="No"/>
    <n v="4"/>
    <s v="Yes"/>
    <n v="60"/>
    <s v="Yes"/>
    <x v="2"/>
    <n v="2.5"/>
    <s v="Team4"/>
    <s v="Mid"/>
    <s v="Night"/>
  </r>
  <r>
    <s v="T07738"/>
    <s v="C2986"/>
    <x v="0"/>
    <x v="1"/>
    <d v="2026-01-29T07:35:00"/>
    <d v="2026-01-29T18:35:00"/>
    <x v="19"/>
    <x v="2"/>
    <s v="No"/>
    <n v="4"/>
    <s v="No"/>
    <n v="11.000000000058208"/>
    <s v="No"/>
    <x v="2"/>
    <n v="0.45833333333575865"/>
    <s v="Team5"/>
    <s v="Mid"/>
    <s v="Night"/>
  </r>
  <r>
    <s v="T07739"/>
    <s v="C2273"/>
    <x v="0"/>
    <x v="2"/>
    <d v="2026-03-13T11:46:00"/>
    <d v="2026-03-15T10:46:00"/>
    <x v="24"/>
    <x v="0"/>
    <s v="No"/>
    <n v="5"/>
    <s v="Yes"/>
    <n v="47.000000000058208"/>
    <s v="No"/>
    <x v="1"/>
    <n v="1.9583333333357587"/>
    <s v="Team4"/>
    <s v="Mid"/>
    <s v="Night"/>
  </r>
  <r>
    <s v="T07740"/>
    <s v="C2400"/>
    <x v="0"/>
    <x v="2"/>
    <d v="2026-03-15T09:10:00"/>
    <d v="2026-03-18T07:10:00"/>
    <x v="39"/>
    <x v="0"/>
    <s v="No"/>
    <n v="5"/>
    <s v="Yes"/>
    <n v="69.999999999941792"/>
    <s v="Yes"/>
    <x v="1"/>
    <n v="2.9166666666642413"/>
    <s v="Team5"/>
    <s v="Junior"/>
    <s v="Evening"/>
  </r>
  <r>
    <s v="T07741"/>
    <s v="C0960"/>
    <x v="3"/>
    <x v="2"/>
    <d v="2026-01-23T04:36:00"/>
    <d v="2026-01-24T03:36:00"/>
    <x v="1"/>
    <x v="0"/>
    <s v="Yes"/>
    <n v="3"/>
    <s v="Yes"/>
    <n v="23.000000000058208"/>
    <s v="No"/>
    <x v="2"/>
    <n v="0.95833333333575865"/>
    <s v="Team4"/>
    <s v="Senior"/>
    <s v="Evening"/>
  </r>
  <r>
    <s v="T07742"/>
    <s v="C1004"/>
    <x v="3"/>
    <x v="1"/>
    <d v="2026-03-02T08:23:00"/>
    <d v="2026-03-02T18:23:00"/>
    <x v="13"/>
    <x v="0"/>
    <s v="No"/>
    <n v="4"/>
    <s v="Yes"/>
    <n v="9.9999999999417923"/>
    <s v="No"/>
    <x v="1"/>
    <n v="0.41666666666424135"/>
    <s v="Team5"/>
    <s v="Junior"/>
    <s v="Evening"/>
  </r>
  <r>
    <s v="T07743"/>
    <s v="C4767"/>
    <x v="4"/>
    <x v="2"/>
    <d v="2026-02-21T09:40:00"/>
    <d v="2026-02-23T02:40:00"/>
    <x v="35"/>
    <x v="0"/>
    <s v="No"/>
    <n v="3"/>
    <s v="Yes"/>
    <n v="40.999999999883585"/>
    <s v="No"/>
    <x v="0"/>
    <n v="1.7083333333284827"/>
    <s v="Team1"/>
    <s v="Senior"/>
    <s v="Night"/>
  </r>
  <r>
    <s v="T07744"/>
    <s v="C4019"/>
    <x v="1"/>
    <x v="1"/>
    <d v="2026-01-01T22:23:00"/>
    <d v="2026-01-02T11:23:00"/>
    <x v="24"/>
    <x v="0"/>
    <s v="No"/>
    <n v="5"/>
    <s v="Yes"/>
    <n v="13.000000000116415"/>
    <s v="No"/>
    <x v="2"/>
    <n v="0.54166666667151731"/>
    <s v="Team4"/>
    <s v="Mid"/>
    <s v="Night"/>
  </r>
  <r>
    <s v="T07745"/>
    <s v="C0864"/>
    <x v="2"/>
    <x v="2"/>
    <d v="2026-02-25T04:55:00"/>
    <d v="2026-02-25T23:55:00"/>
    <x v="26"/>
    <x v="0"/>
    <s v="No"/>
    <n v="5"/>
    <s v="Yes"/>
    <n v="19.000000000116415"/>
    <s v="No"/>
    <x v="0"/>
    <n v="0.79166666667151731"/>
    <s v="Team5"/>
    <s v="Senior"/>
    <s v="Night"/>
  </r>
  <r>
    <s v="T07746"/>
    <s v="C4362"/>
    <x v="3"/>
    <x v="1"/>
    <d v="2026-03-28T13:19:00"/>
    <d v="2026-03-28T20:19:00"/>
    <x v="33"/>
    <x v="0"/>
    <s v="No"/>
    <n v="4"/>
    <s v="Yes"/>
    <n v="7.0000000001164153"/>
    <s v="No"/>
    <x v="1"/>
    <n v="0.29166666667151731"/>
    <s v="Team5"/>
    <s v="Junior"/>
    <s v="Night"/>
  </r>
  <r>
    <s v="T07747"/>
    <s v="C3198"/>
    <x v="3"/>
    <x v="0"/>
    <d v="2026-01-29T02:59:00"/>
    <d v="2026-01-30T15:59:00"/>
    <x v="29"/>
    <x v="0"/>
    <s v="Yes"/>
    <n v="2"/>
    <s v="Yes"/>
    <n v="37.000000000116415"/>
    <s v="No"/>
    <x v="2"/>
    <n v="1.5416666666715173"/>
    <s v="Team3"/>
    <s v="Mid"/>
    <s v="Evening"/>
  </r>
  <r>
    <s v="T07748"/>
    <s v="C1691"/>
    <x v="3"/>
    <x v="2"/>
    <d v="2026-02-19T10:39:00"/>
    <d v="2026-02-20T00:39:00"/>
    <x v="13"/>
    <x v="0"/>
    <s v="No"/>
    <n v="4"/>
    <s v="Yes"/>
    <n v="14.000000000058208"/>
    <s v="No"/>
    <x v="0"/>
    <n v="0.58333333333575865"/>
    <s v="Team5"/>
    <s v="Junior"/>
    <s v="Evening"/>
  </r>
  <r>
    <s v="T07749"/>
    <s v="C1443"/>
    <x v="4"/>
    <x v="0"/>
    <d v="2026-01-25T22:00:00"/>
    <d v="2026-01-26T14:00:00"/>
    <x v="29"/>
    <x v="0"/>
    <s v="No"/>
    <n v="4"/>
    <s v="Yes"/>
    <n v="16.000000000116415"/>
    <s v="No"/>
    <x v="2"/>
    <n v="0.66666666667151731"/>
    <s v="Team3"/>
    <s v="Mid"/>
    <s v="Evening"/>
  </r>
  <r>
    <s v="T07750"/>
    <s v="C4210"/>
    <x v="2"/>
    <x v="1"/>
    <d v="2026-01-29T15:57:00"/>
    <d v="2026-02-01T14:57:00"/>
    <x v="29"/>
    <x v="0"/>
    <s v="No"/>
    <n v="5"/>
    <s v="Yes"/>
    <n v="71.000000000058208"/>
    <s v="Yes"/>
    <x v="2"/>
    <n v="2.9583333333357587"/>
    <s v="Team3"/>
    <s v="Mid"/>
    <s v="Evening"/>
  </r>
  <r>
    <s v="T07751"/>
    <s v="C0692"/>
    <x v="2"/>
    <x v="1"/>
    <d v="2026-03-16T06:00:00"/>
    <d v="2026-03-16T16:00:00"/>
    <x v="7"/>
    <x v="0"/>
    <s v="No"/>
    <n v="4"/>
    <s v="Yes"/>
    <n v="9.9999999999417923"/>
    <s v="No"/>
    <x v="1"/>
    <n v="0.41666666666424135"/>
    <s v="Team2"/>
    <s v="Junior"/>
    <s v="Night"/>
  </r>
  <r>
    <s v="T07752"/>
    <s v="C3630"/>
    <x v="0"/>
    <x v="1"/>
    <d v="2026-01-13T20:11:00"/>
    <d v="2026-01-16T06:11:00"/>
    <x v="1"/>
    <x v="1"/>
    <s v="No"/>
    <n v="4"/>
    <s v="No"/>
    <n v="58.000000000116415"/>
    <s v="Yes"/>
    <x v="2"/>
    <n v="2.4166666666715173"/>
    <s v="Team4"/>
    <s v="Senior"/>
    <s v="Evening"/>
  </r>
  <r>
    <s v="T07753"/>
    <s v="C3027"/>
    <x v="1"/>
    <x v="0"/>
    <d v="2026-02-19T18:38:00"/>
    <d v="2026-02-20T03:38:00"/>
    <x v="4"/>
    <x v="0"/>
    <s v="No"/>
    <n v="4"/>
    <s v="Yes"/>
    <n v="9"/>
    <s v="No"/>
    <x v="0"/>
    <n v="0.375"/>
    <s v="Team5"/>
    <s v="Senior"/>
    <s v="Evening"/>
  </r>
  <r>
    <s v="T07754"/>
    <s v="C3256"/>
    <x v="4"/>
    <x v="1"/>
    <d v="2026-02-20T18:06:00"/>
    <d v="2026-02-23T02:06:00"/>
    <x v="14"/>
    <x v="0"/>
    <s v="No"/>
    <n v="5"/>
    <s v="Yes"/>
    <n v="56.000000000058208"/>
    <s v="Yes"/>
    <x v="0"/>
    <n v="2.3333333333357587"/>
    <s v="Team4"/>
    <s v="Senior"/>
    <s v="Night"/>
  </r>
  <r>
    <s v="T07755"/>
    <s v="C3703"/>
    <x v="3"/>
    <x v="1"/>
    <d v="2026-01-14T03:44:00"/>
    <d v="2026-01-16T19:44:00"/>
    <x v="32"/>
    <x v="0"/>
    <s v="No"/>
    <n v="5"/>
    <s v="Yes"/>
    <n v="64.000000000116415"/>
    <s v="Yes"/>
    <x v="2"/>
    <n v="2.6666666666715173"/>
    <s v="Team3"/>
    <s v="Mid"/>
    <s v="Evening"/>
  </r>
  <r>
    <s v="T07756"/>
    <s v="C0127"/>
    <x v="3"/>
    <x v="1"/>
    <d v="2026-03-05T23:44:00"/>
    <d v="2026-03-06T18:44:00"/>
    <x v="4"/>
    <x v="0"/>
    <s v="No"/>
    <n v="5"/>
    <s v="Yes"/>
    <n v="18.999999999941792"/>
    <s v="No"/>
    <x v="1"/>
    <n v="0.79166666666424135"/>
    <s v="Team5"/>
    <s v="Senior"/>
    <s v="Evening"/>
  </r>
  <r>
    <s v="T07757"/>
    <s v="C0048"/>
    <x v="3"/>
    <x v="2"/>
    <d v="2026-01-30T01:55:00"/>
    <d v="2026-01-31T07:55:00"/>
    <x v="30"/>
    <x v="0"/>
    <s v="No"/>
    <n v="4"/>
    <s v="Yes"/>
    <n v="30"/>
    <s v="No"/>
    <x v="2"/>
    <n v="1.25"/>
    <s v="Team4"/>
    <s v="Mid"/>
    <s v="Night"/>
  </r>
  <r>
    <s v="T07758"/>
    <s v="C3218"/>
    <x v="3"/>
    <x v="2"/>
    <d v="2026-02-10T13:18:00"/>
    <d v="2026-02-13T06:18:00"/>
    <x v="39"/>
    <x v="0"/>
    <s v="No"/>
    <n v="4"/>
    <s v="Yes"/>
    <n v="64.999999999883585"/>
    <s v="Yes"/>
    <x v="0"/>
    <n v="2.7083333333284827"/>
    <s v="Team5"/>
    <s v="Junior"/>
    <s v="Evening"/>
  </r>
  <r>
    <s v="T07759"/>
    <s v="C2567"/>
    <x v="3"/>
    <x v="2"/>
    <d v="2026-01-18T10:15:00"/>
    <d v="2026-01-18T18:15:00"/>
    <x v="44"/>
    <x v="0"/>
    <s v="No"/>
    <n v="4"/>
    <s v="Yes"/>
    <n v="7.9999999998835847"/>
    <s v="No"/>
    <x v="2"/>
    <n v="0.33333333332848269"/>
    <s v="Team3"/>
    <s v="Senior"/>
    <s v="Evening"/>
  </r>
  <r>
    <s v="T07760"/>
    <s v="C4565"/>
    <x v="4"/>
    <x v="1"/>
    <d v="2026-03-05T06:37:00"/>
    <d v="2026-03-06T22:37:00"/>
    <x v="45"/>
    <x v="0"/>
    <s v="No"/>
    <n v="3"/>
    <s v="Yes"/>
    <n v="40.000000000116415"/>
    <s v="No"/>
    <x v="1"/>
    <n v="1.6666666666715173"/>
    <s v="Team4"/>
    <s v="Mid"/>
    <s v="Morning"/>
  </r>
  <r>
    <s v="T07761"/>
    <s v="C2293"/>
    <x v="4"/>
    <x v="0"/>
    <d v="2026-03-10T21:30:00"/>
    <d v="2026-03-11T14:30:00"/>
    <x v="40"/>
    <x v="0"/>
    <s v="Yes"/>
    <n v="3"/>
    <s v="Yes"/>
    <n v="16.999999999883585"/>
    <s v="No"/>
    <x v="1"/>
    <n v="0.70833333332848269"/>
    <s v="Team4"/>
    <s v="Senior"/>
    <s v="Morning"/>
  </r>
  <r>
    <s v="T07762"/>
    <s v="C3801"/>
    <x v="2"/>
    <x v="0"/>
    <d v="2026-02-21T04:10:00"/>
    <d v="2026-02-21T23:10:00"/>
    <x v="18"/>
    <x v="0"/>
    <s v="No"/>
    <n v="3"/>
    <s v="Yes"/>
    <n v="19.000000000116415"/>
    <s v="No"/>
    <x v="0"/>
    <n v="0.79166666667151731"/>
    <s v="Team1"/>
    <s v="Mid"/>
    <s v="Morning"/>
  </r>
  <r>
    <s v="T07763"/>
    <s v="C2120"/>
    <x v="3"/>
    <x v="2"/>
    <d v="2026-01-11T04:30:00"/>
    <d v="2026-01-13T14:30:00"/>
    <x v="17"/>
    <x v="0"/>
    <s v="No"/>
    <n v="5"/>
    <s v="Yes"/>
    <n v="57.999999999941792"/>
    <s v="Yes"/>
    <x v="2"/>
    <n v="2.4166666666642413"/>
    <s v="Team2"/>
    <s v="Junior"/>
    <s v="Night"/>
  </r>
  <r>
    <s v="T07764"/>
    <s v="C1024"/>
    <x v="1"/>
    <x v="0"/>
    <d v="2026-01-06T02:13:00"/>
    <d v="2026-01-07T01:13:00"/>
    <x v="39"/>
    <x v="0"/>
    <s v="Yes"/>
    <n v="3"/>
    <s v="Yes"/>
    <n v="22.999999999883585"/>
    <s v="No"/>
    <x v="2"/>
    <n v="0.95833333332848269"/>
    <s v="Team5"/>
    <s v="Junior"/>
    <s v="Evening"/>
  </r>
  <r>
    <s v="T07765"/>
    <s v="C0300"/>
    <x v="2"/>
    <x v="1"/>
    <d v="2026-03-30T04:38:00"/>
    <d v="2026-03-31T21:38:00"/>
    <x v="10"/>
    <x v="0"/>
    <s v="No"/>
    <n v="4"/>
    <s v="Yes"/>
    <n v="40.999999999883585"/>
    <s v="No"/>
    <x v="1"/>
    <n v="1.7083333333284827"/>
    <s v="Team1"/>
    <s v="Senior"/>
    <s v="Night"/>
  </r>
  <r>
    <s v="T07766"/>
    <s v="C1760"/>
    <x v="0"/>
    <x v="0"/>
    <d v="2026-02-28T20:04:00"/>
    <d v="2026-03-02T05:04:00"/>
    <x v="23"/>
    <x v="0"/>
    <s v="No"/>
    <n v="4"/>
    <s v="Yes"/>
    <n v="33"/>
    <s v="No"/>
    <x v="0"/>
    <n v="1.375"/>
    <s v="Team1"/>
    <s v="Junior"/>
    <s v="Morning"/>
  </r>
  <r>
    <s v="T07767"/>
    <s v="C2054"/>
    <x v="2"/>
    <x v="1"/>
    <d v="2026-02-09T00:15:00"/>
    <d v="2026-02-09T07:15:00"/>
    <x v="42"/>
    <x v="0"/>
    <s v="No"/>
    <n v="3"/>
    <s v="Yes"/>
    <n v="7.0000000001164153"/>
    <s v="No"/>
    <x v="0"/>
    <n v="0.29166666667151731"/>
    <s v="Team1"/>
    <s v="Senior"/>
    <s v="Evening"/>
  </r>
  <r>
    <s v="T07768"/>
    <s v="C2704"/>
    <x v="3"/>
    <x v="0"/>
    <d v="2026-03-08T08:55:00"/>
    <d v="2026-03-09T16:55:00"/>
    <x v="31"/>
    <x v="0"/>
    <s v="Yes"/>
    <n v="3"/>
    <s v="Yes"/>
    <n v="31.999999999883585"/>
    <s v="No"/>
    <x v="1"/>
    <n v="1.3333333333284827"/>
    <s v="Team4"/>
    <s v="Senior"/>
    <s v="Evening"/>
  </r>
  <r>
    <s v="T07769"/>
    <s v="C1333"/>
    <x v="1"/>
    <x v="0"/>
    <d v="2026-03-06T10:25:00"/>
    <d v="2026-03-07T19:25:00"/>
    <x v="16"/>
    <x v="0"/>
    <s v="No"/>
    <n v="5"/>
    <s v="Yes"/>
    <n v="33"/>
    <s v="No"/>
    <x v="1"/>
    <n v="1.375"/>
    <s v="Team3"/>
    <s v="Junior"/>
    <s v="Evening"/>
  </r>
  <r>
    <s v="T07770"/>
    <s v="C0694"/>
    <x v="0"/>
    <x v="2"/>
    <d v="2026-03-12T20:33:00"/>
    <d v="2026-03-13T13:33:00"/>
    <x v="36"/>
    <x v="0"/>
    <s v="No"/>
    <n v="4"/>
    <s v="Yes"/>
    <n v="17.000000000058208"/>
    <s v="No"/>
    <x v="1"/>
    <n v="0.70833333333575865"/>
    <s v="Team1"/>
    <s v="Junior"/>
    <s v="Morning"/>
  </r>
  <r>
    <s v="T07771"/>
    <s v="C2870"/>
    <x v="3"/>
    <x v="0"/>
    <d v="2026-03-15T11:04:00"/>
    <d v="2026-03-16T10:04:00"/>
    <x v="26"/>
    <x v="0"/>
    <s v="No"/>
    <n v="3"/>
    <s v="Yes"/>
    <n v="23.000000000058208"/>
    <s v="No"/>
    <x v="1"/>
    <n v="0.95833333333575865"/>
    <s v="Team5"/>
    <s v="Senior"/>
    <s v="Night"/>
  </r>
  <r>
    <s v="T07772"/>
    <s v="C4842"/>
    <x v="2"/>
    <x v="0"/>
    <d v="2026-03-24T13:34:00"/>
    <d v="2026-03-25T04:34:00"/>
    <x v="34"/>
    <x v="0"/>
    <s v="No"/>
    <n v="4"/>
    <s v="Yes"/>
    <n v="15"/>
    <s v="No"/>
    <x v="1"/>
    <n v="0.625"/>
    <s v="Team3"/>
    <s v="Senior"/>
    <s v="Night"/>
  </r>
  <r>
    <s v="T07773"/>
    <s v="C2790"/>
    <x v="4"/>
    <x v="2"/>
    <d v="2026-01-06T02:48:00"/>
    <d v="2026-01-06T16:48:00"/>
    <x v="32"/>
    <x v="0"/>
    <s v="No"/>
    <n v="5"/>
    <s v="Yes"/>
    <n v="13.999999999883585"/>
    <s v="No"/>
    <x v="2"/>
    <n v="0.58333333332848269"/>
    <s v="Team3"/>
    <s v="Mid"/>
    <s v="Evening"/>
  </r>
  <r>
    <s v="T07774"/>
    <s v="C4400"/>
    <x v="4"/>
    <x v="0"/>
    <d v="2026-03-23T13:19:00"/>
    <d v="2026-03-24T22:19:00"/>
    <x v="27"/>
    <x v="0"/>
    <s v="No"/>
    <n v="4"/>
    <s v="Yes"/>
    <n v="33"/>
    <s v="No"/>
    <x v="1"/>
    <n v="1.375"/>
    <s v="Team1"/>
    <s v="Junior"/>
    <s v="Morning"/>
  </r>
  <r>
    <s v="T07775"/>
    <s v="C1001"/>
    <x v="2"/>
    <x v="2"/>
    <d v="2026-02-12T14:01:00"/>
    <d v="2026-02-13T10:01:00"/>
    <x v="0"/>
    <x v="0"/>
    <s v="No"/>
    <n v="4"/>
    <s v="Yes"/>
    <n v="20.000000000058208"/>
    <s v="No"/>
    <x v="0"/>
    <n v="0.83333333333575865"/>
    <s v="Team1"/>
    <s v="Senior"/>
    <s v="Morning"/>
  </r>
  <r>
    <s v="T07776"/>
    <s v="C0068"/>
    <x v="4"/>
    <x v="2"/>
    <d v="2026-03-17T12:51:00"/>
    <d v="2026-03-18T08:51:00"/>
    <x v="0"/>
    <x v="0"/>
    <s v="Yes"/>
    <n v="3"/>
    <s v="Yes"/>
    <n v="20.000000000058208"/>
    <s v="No"/>
    <x v="1"/>
    <n v="0.83333333333575865"/>
    <s v="Team1"/>
    <s v="Senior"/>
    <s v="Morning"/>
  </r>
  <r>
    <s v="T07777"/>
    <s v="C1370"/>
    <x v="1"/>
    <x v="1"/>
    <d v="2026-03-28T21:52:00"/>
    <d v="2026-03-31T20:52:00"/>
    <x v="23"/>
    <x v="0"/>
    <s v="Yes"/>
    <n v="4"/>
    <s v="Yes"/>
    <n v="70.999999999883585"/>
    <s v="Yes"/>
    <x v="1"/>
    <n v="2.9583333333284827"/>
    <s v="Team1"/>
    <s v="Junior"/>
    <s v="Morning"/>
  </r>
  <r>
    <s v="T07778"/>
    <s v="C2810"/>
    <x v="1"/>
    <x v="2"/>
    <d v="2026-02-11T20:02:00"/>
    <d v="2026-02-14T05:02:00"/>
    <x v="37"/>
    <x v="0"/>
    <s v="No"/>
    <n v="4"/>
    <s v="Yes"/>
    <n v="57"/>
    <s v="Yes"/>
    <x v="0"/>
    <n v="2.375"/>
    <s v="Team5"/>
    <s v="Junior"/>
    <s v="Evening"/>
  </r>
  <r>
    <s v="T07779"/>
    <s v="C2398"/>
    <x v="4"/>
    <x v="1"/>
    <d v="2026-01-06T19:47:00"/>
    <d v="2026-01-08T03:47:00"/>
    <x v="27"/>
    <x v="0"/>
    <s v="No"/>
    <n v="3"/>
    <s v="Yes"/>
    <n v="31.999999999883585"/>
    <s v="No"/>
    <x v="2"/>
    <n v="1.3333333333284827"/>
    <s v="Team1"/>
    <s v="Junior"/>
    <s v="Morning"/>
  </r>
  <r>
    <s v="T07780"/>
    <s v="C4534"/>
    <x v="3"/>
    <x v="1"/>
    <d v="2026-03-24T06:17:00"/>
    <d v="2026-03-26T06:17:00"/>
    <x v="49"/>
    <x v="0"/>
    <s v="No"/>
    <n v="4"/>
    <s v="Yes"/>
    <n v="48"/>
    <s v="No"/>
    <x v="1"/>
    <n v="2"/>
    <s v="Team5"/>
    <s v="Mid"/>
    <s v="Evening"/>
  </r>
  <r>
    <s v="T07781"/>
    <s v="C4567"/>
    <x v="4"/>
    <x v="1"/>
    <d v="2026-01-14T14:03:00"/>
    <d v="2026-01-15T06:03:00"/>
    <x v="45"/>
    <x v="0"/>
    <s v="No"/>
    <n v="4"/>
    <s v="Yes"/>
    <n v="15.999999999941792"/>
    <s v="No"/>
    <x v="2"/>
    <n v="0.66666666666424135"/>
    <s v="Team4"/>
    <s v="Mid"/>
    <s v="Morning"/>
  </r>
  <r>
    <s v="T07782"/>
    <s v="C0689"/>
    <x v="1"/>
    <x v="1"/>
    <d v="2026-03-25T12:45:00"/>
    <d v="2026-03-26T09:45:00"/>
    <x v="17"/>
    <x v="0"/>
    <s v="No"/>
    <n v="3"/>
    <s v="Yes"/>
    <n v="21"/>
    <s v="No"/>
    <x v="1"/>
    <n v="0.875"/>
    <s v="Team2"/>
    <s v="Junior"/>
    <s v="Night"/>
  </r>
  <r>
    <s v="T07783"/>
    <s v="C4248"/>
    <x v="0"/>
    <x v="0"/>
    <d v="2026-02-28T15:25:00"/>
    <d v="2026-03-01T16:25:00"/>
    <x v="28"/>
    <x v="1"/>
    <s v="No"/>
    <n v="4"/>
    <s v="No"/>
    <n v="25.000000000116415"/>
    <s v="No"/>
    <x v="0"/>
    <n v="1.0416666666715173"/>
    <s v="Team3"/>
    <s v="Mid"/>
    <s v="Night"/>
  </r>
  <r>
    <s v="T07784"/>
    <s v="C3787"/>
    <x v="1"/>
    <x v="0"/>
    <d v="2026-03-01T04:43:00"/>
    <d v="2026-03-02T12:43:00"/>
    <x v="21"/>
    <x v="0"/>
    <s v="Yes"/>
    <n v="3"/>
    <s v="Yes"/>
    <n v="32.000000000058208"/>
    <s v="No"/>
    <x v="1"/>
    <n v="1.3333333333357587"/>
    <s v="Team4"/>
    <s v="Senior"/>
    <s v="Night"/>
  </r>
  <r>
    <s v="T07785"/>
    <s v="C0993"/>
    <x v="3"/>
    <x v="1"/>
    <d v="2026-01-13T06:15:00"/>
    <d v="2026-01-13T12:15:00"/>
    <x v="23"/>
    <x v="0"/>
    <s v="No"/>
    <n v="4"/>
    <s v="Yes"/>
    <n v="6"/>
    <s v="No"/>
    <x v="2"/>
    <n v="0.25"/>
    <s v="Team1"/>
    <s v="Junior"/>
    <s v="Morning"/>
  </r>
  <r>
    <s v="T07786"/>
    <s v="C4329"/>
    <x v="4"/>
    <x v="2"/>
    <d v="2026-03-11T13:53:00"/>
    <d v="2026-03-11T20:53:00"/>
    <x v="21"/>
    <x v="1"/>
    <s v="No"/>
    <n v="3"/>
    <s v="No"/>
    <n v="6.9999999999417923"/>
    <s v="No"/>
    <x v="1"/>
    <n v="0.29166666666424135"/>
    <s v="Team4"/>
    <s v="Senior"/>
    <s v="Night"/>
  </r>
  <r>
    <s v="T07787"/>
    <s v="C1561"/>
    <x v="0"/>
    <x v="2"/>
    <d v="2026-02-03T22:25:00"/>
    <d v="2026-02-04T11:25:00"/>
    <x v="33"/>
    <x v="0"/>
    <s v="No"/>
    <n v="5"/>
    <s v="Yes"/>
    <n v="12.999999999941792"/>
    <s v="No"/>
    <x v="0"/>
    <n v="0.54166666666424135"/>
    <s v="Team5"/>
    <s v="Junior"/>
    <s v="Night"/>
  </r>
  <r>
    <s v="T07788"/>
    <s v="C3529"/>
    <x v="0"/>
    <x v="0"/>
    <d v="2026-03-12T06:54:00"/>
    <d v="2026-03-13T16:54:00"/>
    <x v="44"/>
    <x v="0"/>
    <s v="No"/>
    <n v="5"/>
    <s v="Yes"/>
    <n v="34.000000000116415"/>
    <s v="No"/>
    <x v="1"/>
    <n v="1.4166666666715173"/>
    <s v="Team3"/>
    <s v="Senior"/>
    <s v="Evening"/>
  </r>
  <r>
    <s v="T07789"/>
    <s v="C0942"/>
    <x v="3"/>
    <x v="1"/>
    <d v="2026-01-26T12:16:00"/>
    <d v="2026-01-28T07:16:00"/>
    <x v="41"/>
    <x v="0"/>
    <s v="No"/>
    <n v="5"/>
    <s v="Yes"/>
    <n v="42.999999999941792"/>
    <s v="No"/>
    <x v="2"/>
    <n v="1.7916666666642413"/>
    <s v="Team5"/>
    <s v="Senior"/>
    <s v="Night"/>
  </r>
  <r>
    <s v="T07790"/>
    <s v="C1132"/>
    <x v="3"/>
    <x v="2"/>
    <d v="2026-01-17T00:08:00"/>
    <d v="2026-01-20T20:08:00"/>
    <x v="43"/>
    <x v="0"/>
    <s v="No"/>
    <n v="5"/>
    <s v="Yes"/>
    <n v="91.999999999883585"/>
    <s v="Yes"/>
    <x v="2"/>
    <n v="3.8333333333284827"/>
    <s v="Team1"/>
    <s v="Mid"/>
    <s v="Morning"/>
  </r>
  <r>
    <s v="T07791"/>
    <s v="C3362"/>
    <x v="0"/>
    <x v="1"/>
    <d v="2026-01-11T04:23:00"/>
    <d v="2026-01-11T15:23:00"/>
    <x v="26"/>
    <x v="0"/>
    <s v="No"/>
    <n v="4"/>
    <s v="Yes"/>
    <n v="11.000000000058208"/>
    <s v="No"/>
    <x v="2"/>
    <n v="0.45833333333575865"/>
    <s v="Team5"/>
    <s v="Senior"/>
    <s v="Night"/>
  </r>
  <r>
    <s v="T07792"/>
    <s v="C4527"/>
    <x v="4"/>
    <x v="0"/>
    <d v="2026-03-05T13:55:00"/>
    <d v="2026-03-06T14:55:00"/>
    <x v="6"/>
    <x v="0"/>
    <s v="No"/>
    <n v="3"/>
    <s v="Yes"/>
    <n v="25.000000000116415"/>
    <s v="No"/>
    <x v="1"/>
    <n v="1.0416666666715173"/>
    <s v="Team3"/>
    <s v="Mid"/>
    <s v="Night"/>
  </r>
  <r>
    <s v="T07793"/>
    <s v="C3319"/>
    <x v="3"/>
    <x v="1"/>
    <d v="2026-02-02T21:40:00"/>
    <d v="2026-02-04T02:40:00"/>
    <x v="6"/>
    <x v="0"/>
    <s v="Yes"/>
    <n v="2"/>
    <s v="Yes"/>
    <n v="28.999999999883585"/>
    <s v="No"/>
    <x v="0"/>
    <n v="1.2083333333284827"/>
    <s v="Team3"/>
    <s v="Mid"/>
    <s v="Night"/>
  </r>
  <r>
    <s v="T07794"/>
    <s v="C4637"/>
    <x v="0"/>
    <x v="2"/>
    <d v="2026-01-02T13:35:00"/>
    <d v="2026-01-03T20:35:00"/>
    <x v="12"/>
    <x v="0"/>
    <s v="No"/>
    <n v="3"/>
    <s v="Yes"/>
    <n v="31.000000000116415"/>
    <s v="No"/>
    <x v="2"/>
    <n v="1.2916666666715173"/>
    <s v="Team1"/>
    <s v="Junior"/>
    <s v="Morning"/>
  </r>
  <r>
    <s v="T07795"/>
    <s v="C4858"/>
    <x v="3"/>
    <x v="1"/>
    <d v="2026-01-26T01:36:00"/>
    <d v="2026-01-28T22:36:00"/>
    <x v="46"/>
    <x v="1"/>
    <s v="No"/>
    <n v="4"/>
    <s v="No"/>
    <n v="69"/>
    <s v="Yes"/>
    <x v="2"/>
    <n v="2.875"/>
    <s v="Team5"/>
    <s v="Senior"/>
    <s v="Evening"/>
  </r>
  <r>
    <s v="T07796"/>
    <s v="C0887"/>
    <x v="1"/>
    <x v="0"/>
    <d v="2026-01-22T00:38:00"/>
    <d v="2026-01-22T06:38:00"/>
    <x v="47"/>
    <x v="0"/>
    <s v="No"/>
    <n v="3"/>
    <s v="Yes"/>
    <n v="6"/>
    <s v="No"/>
    <x v="2"/>
    <n v="0.25"/>
    <s v="Team4"/>
    <s v="Senior"/>
    <s v="Night"/>
  </r>
  <r>
    <s v="T07797"/>
    <s v="C3627"/>
    <x v="4"/>
    <x v="0"/>
    <d v="2026-01-15T10:20:00"/>
    <d v="2026-01-16T09:20:00"/>
    <x v="16"/>
    <x v="0"/>
    <s v="No"/>
    <n v="4"/>
    <s v="Yes"/>
    <n v="23.000000000058208"/>
    <s v="No"/>
    <x v="2"/>
    <n v="0.95833333333575865"/>
    <s v="Team3"/>
    <s v="Junior"/>
    <s v="Evening"/>
  </r>
  <r>
    <s v="T07798"/>
    <s v="C3906"/>
    <x v="0"/>
    <x v="0"/>
    <d v="2026-01-16T06:39:00"/>
    <d v="2026-01-16T17:39:00"/>
    <x v="16"/>
    <x v="0"/>
    <s v="No"/>
    <n v="5"/>
    <s v="Yes"/>
    <n v="11.000000000058208"/>
    <s v="No"/>
    <x v="2"/>
    <n v="0.45833333333575865"/>
    <s v="Team3"/>
    <s v="Junior"/>
    <s v="Evening"/>
  </r>
  <r>
    <s v="T07799"/>
    <s v="C2946"/>
    <x v="3"/>
    <x v="2"/>
    <d v="2026-03-20T11:40:00"/>
    <d v="2026-03-22T18:40:00"/>
    <x v="20"/>
    <x v="0"/>
    <s v="No"/>
    <n v="3"/>
    <s v="Yes"/>
    <n v="55.000000000116415"/>
    <s v="Yes"/>
    <x v="1"/>
    <n v="2.2916666666715173"/>
    <s v="Team4"/>
    <s v="Junior"/>
    <s v="Evening"/>
  </r>
  <r>
    <s v="T07800"/>
    <s v="C1764"/>
    <x v="2"/>
    <x v="0"/>
    <d v="2026-03-25T10:35:00"/>
    <d v="2026-03-26T14:35:00"/>
    <x v="30"/>
    <x v="0"/>
    <s v="No"/>
    <n v="3"/>
    <s v="Yes"/>
    <n v="28.000000000116415"/>
    <s v="No"/>
    <x v="1"/>
    <n v="1.1666666666715173"/>
    <s v="Team4"/>
    <s v="Mid"/>
    <s v="Night"/>
  </r>
  <r>
    <s v="T07801"/>
    <s v="C0513"/>
    <x v="1"/>
    <x v="1"/>
    <d v="2026-03-24T04:31:00"/>
    <d v="2026-03-24T16:31:00"/>
    <x v="24"/>
    <x v="0"/>
    <s v="No"/>
    <n v="4"/>
    <s v="Yes"/>
    <n v="12"/>
    <s v="No"/>
    <x v="1"/>
    <n v="0.5"/>
    <s v="Team4"/>
    <s v="Mid"/>
    <s v="Night"/>
  </r>
  <r>
    <s v="T07802"/>
    <s v="C0368"/>
    <x v="1"/>
    <x v="1"/>
    <d v="2026-03-04T16:05:00"/>
    <d v="2026-03-07T13:05:00"/>
    <x v="16"/>
    <x v="0"/>
    <s v="No"/>
    <n v="5"/>
    <s v="Yes"/>
    <n v="69"/>
    <s v="Yes"/>
    <x v="1"/>
    <n v="2.875"/>
    <s v="Team3"/>
    <s v="Junior"/>
    <s v="Evening"/>
  </r>
  <r>
    <s v="T07803"/>
    <s v="C3939"/>
    <x v="1"/>
    <x v="1"/>
    <d v="2026-01-01T18:31:00"/>
    <d v="2026-01-03T04:31:00"/>
    <x v="42"/>
    <x v="0"/>
    <s v="No"/>
    <n v="5"/>
    <s v="Yes"/>
    <n v="34.000000000116415"/>
    <s v="No"/>
    <x v="2"/>
    <n v="1.4166666666715173"/>
    <s v="Team1"/>
    <s v="Senior"/>
    <s v="Evening"/>
  </r>
  <r>
    <s v="T07804"/>
    <s v="C1006"/>
    <x v="1"/>
    <x v="2"/>
    <d v="2026-03-08T10:25:00"/>
    <d v="2026-03-10T12:25:00"/>
    <x v="43"/>
    <x v="0"/>
    <s v="No"/>
    <n v="5"/>
    <s v="Yes"/>
    <n v="49.999999999883585"/>
    <s v="Yes"/>
    <x v="1"/>
    <n v="2.0833333333284827"/>
    <s v="Team1"/>
    <s v="Mid"/>
    <s v="Morning"/>
  </r>
  <r>
    <s v="T07805"/>
    <s v="C0701"/>
    <x v="4"/>
    <x v="2"/>
    <d v="2026-02-20T18:43:00"/>
    <d v="2026-02-21T08:43:00"/>
    <x v="32"/>
    <x v="0"/>
    <s v="No"/>
    <n v="5"/>
    <s v="Yes"/>
    <n v="13.999999999883585"/>
    <s v="No"/>
    <x v="0"/>
    <n v="0.58333333332848269"/>
    <s v="Team3"/>
    <s v="Mid"/>
    <s v="Evening"/>
  </r>
  <r>
    <s v="T07806"/>
    <s v="C4731"/>
    <x v="2"/>
    <x v="2"/>
    <d v="2026-02-16T19:35:00"/>
    <d v="2026-02-18T15:35:00"/>
    <x v="31"/>
    <x v="0"/>
    <s v="No"/>
    <n v="3"/>
    <s v="Yes"/>
    <n v="44.000000000058208"/>
    <s v="No"/>
    <x v="0"/>
    <n v="1.8333333333357587"/>
    <s v="Team4"/>
    <s v="Senior"/>
    <s v="Evening"/>
  </r>
  <r>
    <s v="T07807"/>
    <s v="C4022"/>
    <x v="2"/>
    <x v="0"/>
    <d v="2026-03-06T17:24:00"/>
    <d v="2026-03-07T22:24:00"/>
    <x v="46"/>
    <x v="0"/>
    <s v="No"/>
    <n v="3"/>
    <s v="Yes"/>
    <n v="29.000000000058208"/>
    <s v="No"/>
    <x v="1"/>
    <n v="1.2083333333357587"/>
    <s v="Team5"/>
    <s v="Senior"/>
    <s v="Evening"/>
  </r>
  <r>
    <s v="T07808"/>
    <s v="C2033"/>
    <x v="0"/>
    <x v="0"/>
    <d v="2026-02-06T07:13:00"/>
    <d v="2026-02-07T08:13:00"/>
    <x v="18"/>
    <x v="1"/>
    <s v="No"/>
    <n v="2"/>
    <s v="No"/>
    <n v="25.000000000116415"/>
    <s v="No"/>
    <x v="0"/>
    <n v="1.0416666666715173"/>
    <s v="Team1"/>
    <s v="Mid"/>
    <s v="Morning"/>
  </r>
  <r>
    <s v="T07809"/>
    <s v="C4557"/>
    <x v="3"/>
    <x v="0"/>
    <d v="2026-03-26T14:26:00"/>
    <d v="2026-03-27T02:26:00"/>
    <x v="10"/>
    <x v="0"/>
    <s v="No"/>
    <n v="4"/>
    <s v="Yes"/>
    <n v="12"/>
    <s v="No"/>
    <x v="1"/>
    <n v="0.5"/>
    <s v="Team1"/>
    <s v="Senior"/>
    <s v="Night"/>
  </r>
  <r>
    <s v="T07810"/>
    <s v="C0872"/>
    <x v="2"/>
    <x v="0"/>
    <d v="2026-03-05T01:18:00"/>
    <d v="2026-03-07T00:18:00"/>
    <x v="25"/>
    <x v="0"/>
    <s v="Yes"/>
    <n v="2"/>
    <s v="Yes"/>
    <n v="46.999999999883585"/>
    <s v="No"/>
    <x v="1"/>
    <n v="1.9583333333284827"/>
    <s v="Team4"/>
    <s v="Junior"/>
    <s v="Night"/>
  </r>
  <r>
    <s v="T07811"/>
    <s v="C4057"/>
    <x v="2"/>
    <x v="0"/>
    <d v="2026-03-28T02:22:00"/>
    <d v="2026-03-29T10:22:00"/>
    <x v="16"/>
    <x v="0"/>
    <s v="No"/>
    <n v="4"/>
    <s v="Yes"/>
    <n v="31.999999999883585"/>
    <s v="No"/>
    <x v="1"/>
    <n v="1.3333333333284827"/>
    <s v="Team3"/>
    <s v="Junior"/>
    <s v="Evening"/>
  </r>
  <r>
    <s v="T07812"/>
    <s v="C1554"/>
    <x v="4"/>
    <x v="2"/>
    <d v="2026-03-25T23:07:00"/>
    <d v="2026-03-27T12:07:00"/>
    <x v="23"/>
    <x v="1"/>
    <s v="No"/>
    <n v="4"/>
    <s v="No"/>
    <n v="37.000000000116415"/>
    <s v="No"/>
    <x v="1"/>
    <n v="1.5416666666715173"/>
    <s v="Team1"/>
    <s v="Junior"/>
    <s v="Morning"/>
  </r>
  <r>
    <s v="T07813"/>
    <s v="C4439"/>
    <x v="3"/>
    <x v="0"/>
    <d v="2026-02-12T13:21:00"/>
    <d v="2026-02-14T00:21:00"/>
    <x v="45"/>
    <x v="0"/>
    <s v="Yes"/>
    <n v="3"/>
    <s v="Yes"/>
    <n v="34.999999999883585"/>
    <s v="No"/>
    <x v="0"/>
    <n v="1.4583333333284827"/>
    <s v="Team4"/>
    <s v="Mid"/>
    <s v="Morning"/>
  </r>
  <r>
    <s v="T07814"/>
    <s v="C2987"/>
    <x v="2"/>
    <x v="0"/>
    <d v="2026-03-26T05:57:00"/>
    <d v="2026-03-27T05:57:00"/>
    <x v="13"/>
    <x v="0"/>
    <s v="No"/>
    <n v="3"/>
    <s v="Yes"/>
    <n v="24"/>
    <s v="No"/>
    <x v="1"/>
    <n v="1"/>
    <s v="Team5"/>
    <s v="Junior"/>
    <s v="Evening"/>
  </r>
  <r>
    <s v="T07815"/>
    <s v="C0528"/>
    <x v="1"/>
    <x v="2"/>
    <d v="2026-02-25T15:22:00"/>
    <d v="2026-02-26T06:22:00"/>
    <x v="16"/>
    <x v="2"/>
    <s v="No"/>
    <n v="5"/>
    <s v="No"/>
    <n v="15"/>
    <s v="No"/>
    <x v="0"/>
    <n v="0.625"/>
    <s v="Team3"/>
    <s v="Junior"/>
    <s v="Evening"/>
  </r>
  <r>
    <s v="T07816"/>
    <s v="C4419"/>
    <x v="1"/>
    <x v="0"/>
    <d v="2026-02-02T07:10:00"/>
    <d v="2026-02-03T20:10:00"/>
    <x v="17"/>
    <x v="0"/>
    <s v="No"/>
    <n v="4"/>
    <s v="Yes"/>
    <n v="37.000000000116415"/>
    <s v="No"/>
    <x v="0"/>
    <n v="1.5416666666715173"/>
    <s v="Team2"/>
    <s v="Junior"/>
    <s v="Night"/>
  </r>
  <r>
    <s v="T07817"/>
    <s v="C4987"/>
    <x v="1"/>
    <x v="0"/>
    <d v="2026-01-25T17:45:00"/>
    <d v="2026-01-27T05:45:00"/>
    <x v="0"/>
    <x v="0"/>
    <s v="No"/>
    <n v="3"/>
    <s v="Yes"/>
    <n v="36"/>
    <s v="No"/>
    <x v="2"/>
    <n v="1.5"/>
    <s v="Team1"/>
    <s v="Senior"/>
    <s v="Morning"/>
  </r>
  <r>
    <s v="T07818"/>
    <s v="C4948"/>
    <x v="0"/>
    <x v="0"/>
    <d v="2026-02-28T00:54:00"/>
    <d v="2026-03-01T00:54:00"/>
    <x v="19"/>
    <x v="0"/>
    <s v="No"/>
    <n v="4"/>
    <s v="Yes"/>
    <n v="24"/>
    <s v="No"/>
    <x v="0"/>
    <n v="1"/>
    <s v="Team5"/>
    <s v="Mid"/>
    <s v="Night"/>
  </r>
  <r>
    <s v="T07819"/>
    <s v="C4870"/>
    <x v="2"/>
    <x v="1"/>
    <d v="2026-03-08T04:58:00"/>
    <d v="2026-03-08T14:58:00"/>
    <x v="26"/>
    <x v="1"/>
    <s v="No"/>
    <n v="5"/>
    <s v="No"/>
    <n v="10.000000000116415"/>
    <s v="No"/>
    <x v="1"/>
    <n v="0.41666666667151731"/>
    <s v="Team5"/>
    <s v="Senior"/>
    <s v="Night"/>
  </r>
  <r>
    <s v="T07820"/>
    <s v="C2692"/>
    <x v="3"/>
    <x v="1"/>
    <d v="2026-03-25T16:16:00"/>
    <d v="2026-03-27T01:16:00"/>
    <x v="7"/>
    <x v="0"/>
    <s v="No"/>
    <n v="5"/>
    <s v="Yes"/>
    <n v="33"/>
    <s v="No"/>
    <x v="1"/>
    <n v="1.375"/>
    <s v="Team2"/>
    <s v="Junior"/>
    <s v="Night"/>
  </r>
  <r>
    <s v="T07821"/>
    <s v="C0630"/>
    <x v="1"/>
    <x v="1"/>
    <d v="2026-02-26T21:50:00"/>
    <d v="2026-02-27T07:50:00"/>
    <x v="20"/>
    <x v="0"/>
    <s v="Yes"/>
    <n v="4"/>
    <s v="Yes"/>
    <n v="10.000000000116415"/>
    <s v="No"/>
    <x v="0"/>
    <n v="0.41666666667151731"/>
    <s v="Team4"/>
    <s v="Junior"/>
    <s v="Evening"/>
  </r>
  <r>
    <s v="T07822"/>
    <s v="C3302"/>
    <x v="4"/>
    <x v="2"/>
    <d v="2026-01-30T20:26:00"/>
    <d v="2026-02-02T18:26:00"/>
    <x v="6"/>
    <x v="0"/>
    <s v="No"/>
    <n v="5"/>
    <s v="Yes"/>
    <n v="69.999999999941792"/>
    <s v="Yes"/>
    <x v="2"/>
    <n v="2.9166666666642413"/>
    <s v="Team3"/>
    <s v="Mid"/>
    <s v="Night"/>
  </r>
  <r>
    <s v="T07823"/>
    <s v="C3090"/>
    <x v="1"/>
    <x v="2"/>
    <d v="2026-01-18T03:06:00"/>
    <d v="2026-01-20T00:06:00"/>
    <x v="3"/>
    <x v="0"/>
    <s v="No"/>
    <n v="3"/>
    <s v="Yes"/>
    <n v="45"/>
    <s v="No"/>
    <x v="2"/>
    <n v="1.875"/>
    <s v="Team5"/>
    <s v="Senior"/>
    <s v="Morning"/>
  </r>
  <r>
    <s v="T07824"/>
    <s v="C4953"/>
    <x v="1"/>
    <x v="0"/>
    <d v="2026-03-10T23:26:00"/>
    <d v="2026-03-11T06:26:00"/>
    <x v="16"/>
    <x v="0"/>
    <s v="No"/>
    <n v="5"/>
    <s v="Yes"/>
    <n v="6.9999999999417923"/>
    <s v="No"/>
    <x v="1"/>
    <n v="0.29166666666424135"/>
    <s v="Team3"/>
    <s v="Junior"/>
    <s v="Evening"/>
  </r>
  <r>
    <s v="T07825"/>
    <s v="C2153"/>
    <x v="1"/>
    <x v="2"/>
    <d v="2026-03-25T06:13:00"/>
    <d v="2026-03-27T12:13:00"/>
    <x v="32"/>
    <x v="0"/>
    <s v="No"/>
    <n v="4"/>
    <s v="Yes"/>
    <n v="54"/>
    <s v="Yes"/>
    <x v="1"/>
    <n v="2.25"/>
    <s v="Team3"/>
    <s v="Mid"/>
    <s v="Evening"/>
  </r>
  <r>
    <s v="T07826"/>
    <s v="C3281"/>
    <x v="4"/>
    <x v="2"/>
    <d v="2026-01-17T07:59:00"/>
    <d v="2026-01-21T02:59:00"/>
    <x v="44"/>
    <x v="0"/>
    <s v="No"/>
    <n v="5"/>
    <s v="Yes"/>
    <n v="90.999999999941792"/>
    <s v="Yes"/>
    <x v="2"/>
    <n v="3.7916666666642413"/>
    <s v="Team3"/>
    <s v="Senior"/>
    <s v="Evening"/>
  </r>
  <r>
    <s v="T07827"/>
    <s v="C4700"/>
    <x v="0"/>
    <x v="1"/>
    <d v="2026-02-22T16:01:00"/>
    <d v="2026-02-23T19:01:00"/>
    <x v="14"/>
    <x v="0"/>
    <s v="No"/>
    <n v="5"/>
    <s v="Yes"/>
    <n v="27"/>
    <s v="No"/>
    <x v="0"/>
    <n v="1.125"/>
    <s v="Team4"/>
    <s v="Senior"/>
    <s v="Night"/>
  </r>
  <r>
    <s v="T07828"/>
    <s v="C2974"/>
    <x v="3"/>
    <x v="1"/>
    <d v="2026-01-15T10:08:00"/>
    <d v="2026-01-17T01:08:00"/>
    <x v="48"/>
    <x v="0"/>
    <s v="No"/>
    <n v="4"/>
    <s v="Yes"/>
    <n v="39"/>
    <s v="No"/>
    <x v="2"/>
    <n v="1.625"/>
    <s v="Team1"/>
    <s v="Mid"/>
    <s v="Morning"/>
  </r>
  <r>
    <s v="T07829"/>
    <s v="C2083"/>
    <x v="0"/>
    <x v="0"/>
    <d v="2026-02-05T17:07:00"/>
    <d v="2026-02-06T14:07:00"/>
    <x v="6"/>
    <x v="0"/>
    <s v="No"/>
    <n v="5"/>
    <s v="Yes"/>
    <n v="21"/>
    <s v="No"/>
    <x v="0"/>
    <n v="0.875"/>
    <s v="Team3"/>
    <s v="Mid"/>
    <s v="Night"/>
  </r>
  <r>
    <s v="T07830"/>
    <s v="C4735"/>
    <x v="0"/>
    <x v="0"/>
    <d v="2026-02-20T19:34:00"/>
    <d v="2026-02-22T12:34:00"/>
    <x v="40"/>
    <x v="0"/>
    <s v="No"/>
    <n v="4"/>
    <s v="Yes"/>
    <n v="40.999999999883585"/>
    <s v="No"/>
    <x v="0"/>
    <n v="1.7083333333284827"/>
    <s v="Team4"/>
    <s v="Senior"/>
    <s v="Morning"/>
  </r>
  <r>
    <s v="T07831"/>
    <s v="C1065"/>
    <x v="2"/>
    <x v="2"/>
    <d v="2026-02-16T00:29:00"/>
    <d v="2026-02-17T23:29:00"/>
    <x v="31"/>
    <x v="0"/>
    <s v="No"/>
    <n v="5"/>
    <s v="Yes"/>
    <n v="47.000000000058208"/>
    <s v="No"/>
    <x v="0"/>
    <n v="1.9583333333357587"/>
    <s v="Team4"/>
    <s v="Senior"/>
    <s v="Evening"/>
  </r>
  <r>
    <s v="T07832"/>
    <s v="C4696"/>
    <x v="4"/>
    <x v="2"/>
    <d v="2026-02-27T05:08:00"/>
    <d v="2026-03-01T20:08:00"/>
    <x v="26"/>
    <x v="0"/>
    <s v="No"/>
    <n v="5"/>
    <s v="Yes"/>
    <n v="63"/>
    <s v="Yes"/>
    <x v="0"/>
    <n v="2.625"/>
    <s v="Team5"/>
    <s v="Senior"/>
    <s v="Night"/>
  </r>
  <r>
    <s v="T07833"/>
    <s v="C2787"/>
    <x v="2"/>
    <x v="0"/>
    <d v="2026-02-19T23:15:00"/>
    <d v="2026-02-20T15:15:00"/>
    <x v="31"/>
    <x v="0"/>
    <s v="No"/>
    <n v="5"/>
    <s v="Yes"/>
    <n v="15.999999999941792"/>
    <s v="No"/>
    <x v="0"/>
    <n v="0.66666666666424135"/>
    <s v="Team4"/>
    <s v="Senior"/>
    <s v="Evening"/>
  </r>
  <r>
    <s v="T07834"/>
    <s v="C3200"/>
    <x v="3"/>
    <x v="2"/>
    <d v="2026-02-09T09:26:00"/>
    <d v="2026-02-09T22:26:00"/>
    <x v="36"/>
    <x v="0"/>
    <s v="No"/>
    <n v="2"/>
    <s v="Yes"/>
    <n v="12.999999999941792"/>
    <s v="No"/>
    <x v="0"/>
    <n v="0.54166666666424135"/>
    <s v="Team1"/>
    <s v="Junior"/>
    <s v="Morning"/>
  </r>
  <r>
    <s v="T07835"/>
    <s v="C2245"/>
    <x v="2"/>
    <x v="2"/>
    <d v="2026-02-10T01:28:00"/>
    <d v="2026-02-12T22:28:00"/>
    <x v="30"/>
    <x v="0"/>
    <s v="No"/>
    <n v="3"/>
    <s v="Yes"/>
    <n v="69"/>
    <s v="Yes"/>
    <x v="0"/>
    <n v="2.875"/>
    <s v="Team4"/>
    <s v="Mid"/>
    <s v="Night"/>
  </r>
  <r>
    <s v="T07836"/>
    <s v="C0003"/>
    <x v="1"/>
    <x v="0"/>
    <d v="2026-01-30T15:06:00"/>
    <d v="2026-01-31T20:06:00"/>
    <x v="24"/>
    <x v="0"/>
    <s v="No"/>
    <n v="3"/>
    <s v="Yes"/>
    <n v="29.000000000058208"/>
    <s v="No"/>
    <x v="2"/>
    <n v="1.2083333333357587"/>
    <s v="Team4"/>
    <s v="Mid"/>
    <s v="Night"/>
  </r>
  <r>
    <s v="T07837"/>
    <s v="C2176"/>
    <x v="1"/>
    <x v="0"/>
    <d v="2026-01-16T13:26:00"/>
    <d v="2026-01-17T21:26:00"/>
    <x v="11"/>
    <x v="0"/>
    <s v="No"/>
    <n v="4"/>
    <s v="Yes"/>
    <n v="32.000000000058208"/>
    <s v="No"/>
    <x v="2"/>
    <n v="1.3333333333357587"/>
    <s v="Team3"/>
    <s v="Senior"/>
    <s v="Night"/>
  </r>
  <r>
    <s v="T07838"/>
    <s v="C3447"/>
    <x v="1"/>
    <x v="1"/>
    <d v="2026-02-16T15:49:00"/>
    <d v="2026-02-17T05:49:00"/>
    <x v="16"/>
    <x v="0"/>
    <s v="No"/>
    <n v="3"/>
    <s v="Yes"/>
    <n v="13.999999999883585"/>
    <s v="No"/>
    <x v="0"/>
    <n v="0.58333333332848269"/>
    <s v="Team3"/>
    <s v="Junior"/>
    <s v="Evening"/>
  </r>
  <r>
    <s v="T07839"/>
    <s v="C4150"/>
    <x v="4"/>
    <x v="0"/>
    <d v="2026-03-03T20:35:00"/>
    <d v="2026-03-05T17:35:00"/>
    <x v="5"/>
    <x v="1"/>
    <s v="Yes"/>
    <n v="3"/>
    <s v="No"/>
    <n v="45"/>
    <s v="No"/>
    <x v="1"/>
    <n v="1.875"/>
    <s v="Team1"/>
    <s v="Senior"/>
    <s v="Evening"/>
  </r>
  <r>
    <s v="T07840"/>
    <s v="C1521"/>
    <x v="2"/>
    <x v="2"/>
    <d v="2026-02-20T12:32:00"/>
    <d v="2026-02-23T22:32:00"/>
    <x v="15"/>
    <x v="0"/>
    <s v="No"/>
    <n v="3"/>
    <s v="Yes"/>
    <n v="81.999999999941792"/>
    <s v="Yes"/>
    <x v="0"/>
    <n v="3.4166666666642413"/>
    <s v="Team5"/>
    <s v="Junior"/>
    <s v="Evening"/>
  </r>
  <r>
    <s v="T07841"/>
    <s v="C0641"/>
    <x v="0"/>
    <x v="2"/>
    <d v="2026-02-10T17:24:00"/>
    <d v="2026-02-14T15:24:00"/>
    <x v="30"/>
    <x v="2"/>
    <s v="No"/>
    <n v="4"/>
    <s v="No"/>
    <n v="94.000000000116415"/>
    <s v="Yes"/>
    <x v="0"/>
    <n v="3.9166666666715173"/>
    <s v="Team4"/>
    <s v="Mid"/>
    <s v="Night"/>
  </r>
  <r>
    <s v="T07842"/>
    <s v="C1218"/>
    <x v="1"/>
    <x v="0"/>
    <d v="2026-01-01T02:20:00"/>
    <d v="2026-01-01T18:20:00"/>
    <x v="34"/>
    <x v="0"/>
    <s v="No"/>
    <n v="4"/>
    <s v="Yes"/>
    <n v="16.000000000116415"/>
    <s v="No"/>
    <x v="2"/>
    <n v="0.66666666667151731"/>
    <s v="Team3"/>
    <s v="Senior"/>
    <s v="Night"/>
  </r>
  <r>
    <s v="T07843"/>
    <s v="C4330"/>
    <x v="1"/>
    <x v="2"/>
    <d v="2026-01-27T20:58:00"/>
    <d v="2026-01-28T04:58:00"/>
    <x v="46"/>
    <x v="0"/>
    <s v="No"/>
    <n v="4"/>
    <s v="Yes"/>
    <n v="7.9999999998835847"/>
    <s v="No"/>
    <x v="2"/>
    <n v="0.33333333332848269"/>
    <s v="Team5"/>
    <s v="Senior"/>
    <s v="Evening"/>
  </r>
  <r>
    <s v="T07844"/>
    <s v="C4620"/>
    <x v="2"/>
    <x v="1"/>
    <d v="2026-03-03T07:28:00"/>
    <d v="2026-03-04T10:28:00"/>
    <x v="15"/>
    <x v="0"/>
    <s v="No"/>
    <n v="3"/>
    <s v="Yes"/>
    <n v="27"/>
    <s v="No"/>
    <x v="1"/>
    <n v="1.125"/>
    <s v="Team5"/>
    <s v="Junior"/>
    <s v="Evening"/>
  </r>
  <r>
    <s v="T07845"/>
    <s v="C2644"/>
    <x v="0"/>
    <x v="1"/>
    <d v="2026-02-25T22:31:00"/>
    <d v="2026-02-27T10:31:00"/>
    <x v="25"/>
    <x v="0"/>
    <s v="No"/>
    <n v="3"/>
    <s v="Yes"/>
    <n v="36"/>
    <s v="No"/>
    <x v="0"/>
    <n v="1.5"/>
    <s v="Team4"/>
    <s v="Junior"/>
    <s v="Night"/>
  </r>
  <r>
    <s v="T07846"/>
    <s v="C0073"/>
    <x v="3"/>
    <x v="2"/>
    <d v="2026-02-24T17:38:00"/>
    <d v="2026-02-28T07:38:00"/>
    <x v="11"/>
    <x v="0"/>
    <s v="No"/>
    <n v="3"/>
    <s v="Yes"/>
    <n v="86.000000000058208"/>
    <s v="Yes"/>
    <x v="0"/>
    <n v="3.5833333333357587"/>
    <s v="Team3"/>
    <s v="Senior"/>
    <s v="Night"/>
  </r>
  <r>
    <s v="T07847"/>
    <s v="C3623"/>
    <x v="3"/>
    <x v="2"/>
    <d v="2026-03-04T04:41:00"/>
    <d v="2026-03-06T20:41:00"/>
    <x v="31"/>
    <x v="0"/>
    <s v="No"/>
    <n v="3"/>
    <s v="Yes"/>
    <n v="63.999999999941792"/>
    <s v="Yes"/>
    <x v="1"/>
    <n v="2.6666666666642413"/>
    <s v="Team4"/>
    <s v="Senior"/>
    <s v="Evening"/>
  </r>
  <r>
    <s v="T07848"/>
    <s v="C0289"/>
    <x v="1"/>
    <x v="1"/>
    <d v="2026-01-27T11:22:00"/>
    <d v="2026-01-30T04:22:00"/>
    <x v="25"/>
    <x v="0"/>
    <s v="No"/>
    <n v="3"/>
    <s v="Yes"/>
    <n v="64.999999999883585"/>
    <s v="Yes"/>
    <x v="2"/>
    <n v="2.7083333333284827"/>
    <s v="Team4"/>
    <s v="Junior"/>
    <s v="Night"/>
  </r>
  <r>
    <s v="T07849"/>
    <s v="C2044"/>
    <x v="1"/>
    <x v="2"/>
    <d v="2026-02-06T02:13:00"/>
    <d v="2026-02-09T11:13:00"/>
    <x v="41"/>
    <x v="0"/>
    <s v="No"/>
    <n v="3"/>
    <s v="Yes"/>
    <n v="81"/>
    <s v="Yes"/>
    <x v="0"/>
    <n v="3.375"/>
    <s v="Team5"/>
    <s v="Senior"/>
    <s v="Night"/>
  </r>
  <r>
    <s v="T07850"/>
    <s v="C1819"/>
    <x v="1"/>
    <x v="1"/>
    <d v="2026-02-10T20:47:00"/>
    <d v="2026-02-12T19:47:00"/>
    <x v="25"/>
    <x v="0"/>
    <s v="No"/>
    <n v="3"/>
    <s v="Yes"/>
    <n v="47.000000000058208"/>
    <s v="No"/>
    <x v="0"/>
    <n v="1.9583333333357587"/>
    <s v="Team4"/>
    <s v="Junior"/>
    <s v="Night"/>
  </r>
  <r>
    <s v="T07851"/>
    <s v="C1540"/>
    <x v="4"/>
    <x v="2"/>
    <d v="2026-03-19T01:06:00"/>
    <d v="2026-03-21T00:06:00"/>
    <x v="11"/>
    <x v="0"/>
    <s v="No"/>
    <n v="3"/>
    <s v="Yes"/>
    <n v="47.000000000058208"/>
    <s v="No"/>
    <x v="1"/>
    <n v="1.9583333333357587"/>
    <s v="Team3"/>
    <s v="Senior"/>
    <s v="Night"/>
  </r>
  <r>
    <s v="T07852"/>
    <s v="C2177"/>
    <x v="0"/>
    <x v="0"/>
    <d v="2026-01-07T15:51:00"/>
    <d v="2026-01-08T00:51:00"/>
    <x v="25"/>
    <x v="0"/>
    <s v="No"/>
    <n v="5"/>
    <s v="Yes"/>
    <n v="9"/>
    <s v="No"/>
    <x v="2"/>
    <n v="0.375"/>
    <s v="Team4"/>
    <s v="Junior"/>
    <s v="Night"/>
  </r>
  <r>
    <s v="T07853"/>
    <s v="C1536"/>
    <x v="1"/>
    <x v="2"/>
    <d v="2026-01-05T09:19:00"/>
    <d v="2026-01-06T10:19:00"/>
    <x v="37"/>
    <x v="0"/>
    <s v="No"/>
    <n v="4"/>
    <s v="Yes"/>
    <n v="24.999999999941792"/>
    <s v="No"/>
    <x v="2"/>
    <n v="1.0416666666642413"/>
    <s v="Team5"/>
    <s v="Junior"/>
    <s v="Evening"/>
  </r>
  <r>
    <s v="T07854"/>
    <s v="C1304"/>
    <x v="4"/>
    <x v="0"/>
    <d v="2026-03-10T23:11:00"/>
    <d v="2026-03-12T09:11:00"/>
    <x v="12"/>
    <x v="0"/>
    <s v="No"/>
    <n v="4"/>
    <s v="Yes"/>
    <n v="34.000000000116415"/>
    <s v="No"/>
    <x v="1"/>
    <n v="1.4166666666715173"/>
    <s v="Team1"/>
    <s v="Junior"/>
    <s v="Morning"/>
  </r>
  <r>
    <s v="T07855"/>
    <s v="C0610"/>
    <x v="4"/>
    <x v="1"/>
    <d v="2026-02-05T20:54:00"/>
    <d v="2026-02-08T08:54:00"/>
    <x v="11"/>
    <x v="0"/>
    <s v="No"/>
    <n v="5"/>
    <s v="Yes"/>
    <n v="60"/>
    <s v="Yes"/>
    <x v="0"/>
    <n v="2.5"/>
    <s v="Team3"/>
    <s v="Senior"/>
    <s v="Night"/>
  </r>
  <r>
    <s v="T07856"/>
    <s v="C2656"/>
    <x v="2"/>
    <x v="1"/>
    <d v="2026-02-10T03:55:00"/>
    <d v="2026-02-10T11:55:00"/>
    <x v="0"/>
    <x v="0"/>
    <s v="No"/>
    <n v="3"/>
    <s v="Yes"/>
    <n v="8.0000000000582077"/>
    <s v="No"/>
    <x v="0"/>
    <n v="0.33333333333575865"/>
    <s v="Team1"/>
    <s v="Senior"/>
    <s v="Morning"/>
  </r>
  <r>
    <s v="T07857"/>
    <s v="C2863"/>
    <x v="0"/>
    <x v="2"/>
    <d v="2026-03-29T03:35:00"/>
    <d v="2026-03-30T00:35:00"/>
    <x v="15"/>
    <x v="0"/>
    <s v="No"/>
    <n v="4"/>
    <s v="Yes"/>
    <n v="21"/>
    <s v="No"/>
    <x v="1"/>
    <n v="0.875"/>
    <s v="Team5"/>
    <s v="Junior"/>
    <s v="Evening"/>
  </r>
  <r>
    <s v="T07858"/>
    <s v="C2970"/>
    <x v="3"/>
    <x v="2"/>
    <d v="2026-02-01T05:02:00"/>
    <d v="2026-02-04T16:02:00"/>
    <x v="0"/>
    <x v="0"/>
    <s v="No"/>
    <n v="5"/>
    <s v="Yes"/>
    <n v="83.000000000058208"/>
    <s v="Yes"/>
    <x v="0"/>
    <n v="3.4583333333357587"/>
    <s v="Team1"/>
    <s v="Senior"/>
    <s v="Morning"/>
  </r>
  <r>
    <s v="T07859"/>
    <s v="C3031"/>
    <x v="4"/>
    <x v="2"/>
    <d v="2026-01-22T09:43:00"/>
    <d v="2026-01-24T09:43:00"/>
    <x v="43"/>
    <x v="0"/>
    <s v="No"/>
    <n v="3"/>
    <s v="Yes"/>
    <n v="48"/>
    <s v="No"/>
    <x v="2"/>
    <n v="2"/>
    <s v="Team1"/>
    <s v="Mid"/>
    <s v="Morning"/>
  </r>
  <r>
    <s v="T07860"/>
    <s v="C1629"/>
    <x v="0"/>
    <x v="1"/>
    <d v="2026-01-06T10:29:00"/>
    <d v="2026-01-09T07:29:00"/>
    <x v="13"/>
    <x v="0"/>
    <s v="No"/>
    <n v="4"/>
    <s v="Yes"/>
    <n v="69"/>
    <s v="Yes"/>
    <x v="2"/>
    <n v="2.875"/>
    <s v="Team5"/>
    <s v="Junior"/>
    <s v="Evening"/>
  </r>
  <r>
    <s v="T07861"/>
    <s v="C3603"/>
    <x v="2"/>
    <x v="1"/>
    <d v="2026-01-01T13:41:00"/>
    <d v="2026-01-02T14:41:00"/>
    <x v="42"/>
    <x v="0"/>
    <s v="No"/>
    <n v="4"/>
    <s v="Yes"/>
    <n v="24.999999999941792"/>
    <s v="No"/>
    <x v="2"/>
    <n v="1.0416666666642413"/>
    <s v="Team1"/>
    <s v="Senior"/>
    <s v="Evening"/>
  </r>
  <r>
    <s v="T07862"/>
    <s v="C1556"/>
    <x v="1"/>
    <x v="2"/>
    <d v="2026-02-22T02:32:00"/>
    <d v="2026-02-23T16:32:00"/>
    <x v="49"/>
    <x v="0"/>
    <s v="No"/>
    <n v="3"/>
    <s v="Yes"/>
    <n v="37.999999999883585"/>
    <s v="No"/>
    <x v="0"/>
    <n v="1.5833333333284827"/>
    <s v="Team5"/>
    <s v="Mid"/>
    <s v="Evening"/>
  </r>
  <r>
    <s v="T07863"/>
    <s v="C3988"/>
    <x v="4"/>
    <x v="1"/>
    <d v="2026-03-26T05:13:00"/>
    <d v="2026-03-26T21:13:00"/>
    <x v="19"/>
    <x v="0"/>
    <s v="No"/>
    <n v="3"/>
    <s v="Yes"/>
    <n v="15.999999999941792"/>
    <s v="No"/>
    <x v="1"/>
    <n v="0.66666666666424135"/>
    <s v="Team5"/>
    <s v="Mid"/>
    <s v="Night"/>
  </r>
  <r>
    <s v="T07864"/>
    <s v="C2435"/>
    <x v="0"/>
    <x v="1"/>
    <d v="2026-01-31T08:55:00"/>
    <d v="2026-02-01T18:55:00"/>
    <x v="27"/>
    <x v="0"/>
    <s v="No"/>
    <n v="4"/>
    <s v="Yes"/>
    <n v="33.999999999941792"/>
    <s v="No"/>
    <x v="2"/>
    <n v="1.4166666666642413"/>
    <s v="Team1"/>
    <s v="Junior"/>
    <s v="Morning"/>
  </r>
  <r>
    <s v="T07865"/>
    <s v="C4358"/>
    <x v="0"/>
    <x v="1"/>
    <d v="2026-02-12T14:04:00"/>
    <d v="2026-02-13T19:04:00"/>
    <x v="34"/>
    <x v="0"/>
    <s v="No"/>
    <n v="5"/>
    <s v="Yes"/>
    <n v="29.000000000058208"/>
    <s v="No"/>
    <x v="0"/>
    <n v="1.2083333333357587"/>
    <s v="Team3"/>
    <s v="Senior"/>
    <s v="Night"/>
  </r>
  <r>
    <s v="T07866"/>
    <s v="C3354"/>
    <x v="0"/>
    <x v="1"/>
    <d v="2026-01-10T17:34:00"/>
    <d v="2026-01-12T20:34:00"/>
    <x v="13"/>
    <x v="0"/>
    <s v="No"/>
    <n v="4"/>
    <s v="Yes"/>
    <n v="51"/>
    <s v="Yes"/>
    <x v="2"/>
    <n v="2.125"/>
    <s v="Team5"/>
    <s v="Junior"/>
    <s v="Evening"/>
  </r>
  <r>
    <s v="T07867"/>
    <s v="C4245"/>
    <x v="3"/>
    <x v="1"/>
    <d v="2026-03-02T00:11:00"/>
    <d v="2026-03-04T13:11:00"/>
    <x v="9"/>
    <x v="0"/>
    <s v="No"/>
    <n v="4"/>
    <s v="Yes"/>
    <n v="60.999999999941792"/>
    <s v="Yes"/>
    <x v="1"/>
    <n v="2.5416666666642413"/>
    <s v="Team1"/>
    <s v="Junior"/>
    <s v="Night"/>
  </r>
  <r>
    <s v="T07868"/>
    <s v="C1585"/>
    <x v="1"/>
    <x v="0"/>
    <d v="2026-02-25T05:02:00"/>
    <d v="2026-02-25T14:02:00"/>
    <x v="0"/>
    <x v="0"/>
    <s v="No"/>
    <n v="3"/>
    <s v="Yes"/>
    <n v="9"/>
    <s v="No"/>
    <x v="0"/>
    <n v="0.375"/>
    <s v="Team1"/>
    <s v="Senior"/>
    <s v="Morning"/>
  </r>
  <r>
    <s v="T07869"/>
    <s v="C3166"/>
    <x v="0"/>
    <x v="0"/>
    <d v="2026-01-15T13:26:00"/>
    <d v="2026-01-16T22:26:00"/>
    <x v="13"/>
    <x v="0"/>
    <s v="Yes"/>
    <n v="4"/>
    <s v="Yes"/>
    <n v="33"/>
    <s v="No"/>
    <x v="2"/>
    <n v="1.375"/>
    <s v="Team5"/>
    <s v="Junior"/>
    <s v="Evening"/>
  </r>
  <r>
    <s v="T07870"/>
    <s v="C2228"/>
    <x v="2"/>
    <x v="2"/>
    <d v="2026-01-25T13:02:00"/>
    <d v="2026-01-28T02:02:00"/>
    <x v="12"/>
    <x v="0"/>
    <s v="No"/>
    <n v="5"/>
    <s v="Yes"/>
    <n v="60.999999999941792"/>
    <s v="Yes"/>
    <x v="2"/>
    <n v="2.5416666666642413"/>
    <s v="Team1"/>
    <s v="Junior"/>
    <s v="Morning"/>
  </r>
  <r>
    <s v="T07871"/>
    <s v="C2669"/>
    <x v="1"/>
    <x v="0"/>
    <d v="2026-03-18T20:43:00"/>
    <d v="2026-03-19T10:43:00"/>
    <x v="8"/>
    <x v="1"/>
    <s v="No"/>
    <n v="4"/>
    <s v="No"/>
    <n v="14.000000000058208"/>
    <s v="No"/>
    <x v="1"/>
    <n v="0.58333333333575865"/>
    <s v="Team5"/>
    <s v="Senior"/>
    <s v="Morning"/>
  </r>
  <r>
    <s v="T07872"/>
    <s v="C1641"/>
    <x v="2"/>
    <x v="2"/>
    <d v="2026-02-14T00:31:00"/>
    <d v="2026-02-14T16:31:00"/>
    <x v="46"/>
    <x v="0"/>
    <s v="No"/>
    <n v="4"/>
    <s v="Yes"/>
    <n v="16.000000000116415"/>
    <s v="No"/>
    <x v="0"/>
    <n v="0.66666666667151731"/>
    <s v="Team5"/>
    <s v="Senior"/>
    <s v="Evening"/>
  </r>
  <r>
    <s v="T07873"/>
    <s v="C0283"/>
    <x v="0"/>
    <x v="2"/>
    <d v="2026-01-04T16:41:00"/>
    <d v="2026-01-08T03:41:00"/>
    <x v="7"/>
    <x v="2"/>
    <s v="No"/>
    <n v="5"/>
    <s v="No"/>
    <n v="82.999999999883585"/>
    <s v="Yes"/>
    <x v="2"/>
    <n v="3.4583333333284827"/>
    <s v="Team2"/>
    <s v="Junior"/>
    <s v="Night"/>
  </r>
  <r>
    <s v="T07874"/>
    <s v="C2820"/>
    <x v="1"/>
    <x v="1"/>
    <d v="2026-03-16T01:23:00"/>
    <d v="2026-03-16T20:23:00"/>
    <x v="7"/>
    <x v="0"/>
    <s v="No"/>
    <n v="5"/>
    <s v="Yes"/>
    <n v="19.000000000116415"/>
    <s v="No"/>
    <x v="1"/>
    <n v="0.79166666667151731"/>
    <s v="Team2"/>
    <s v="Junior"/>
    <s v="Night"/>
  </r>
  <r>
    <s v="T07875"/>
    <s v="C2209"/>
    <x v="3"/>
    <x v="2"/>
    <d v="2026-02-08T05:11:00"/>
    <d v="2026-02-10T09:11:00"/>
    <x v="38"/>
    <x v="0"/>
    <s v="No"/>
    <n v="5"/>
    <s v="Yes"/>
    <n v="52.000000000116415"/>
    <s v="Yes"/>
    <x v="0"/>
    <n v="2.1666666666715173"/>
    <s v="Team5"/>
    <s v="Senior"/>
    <s v="Evening"/>
  </r>
  <r>
    <s v="T07876"/>
    <s v="C4042"/>
    <x v="3"/>
    <x v="2"/>
    <d v="2026-02-01T13:13:00"/>
    <d v="2026-02-05T12:13:00"/>
    <x v="40"/>
    <x v="1"/>
    <s v="No"/>
    <n v="3"/>
    <s v="No"/>
    <n v="95.000000000058208"/>
    <s v="Yes"/>
    <x v="0"/>
    <n v="3.9583333333357587"/>
    <s v="Team4"/>
    <s v="Senior"/>
    <s v="Morning"/>
  </r>
  <r>
    <s v="T07877"/>
    <s v="C3150"/>
    <x v="2"/>
    <x v="2"/>
    <d v="2026-01-16T05:37:00"/>
    <d v="2026-01-18T03:37:00"/>
    <x v="36"/>
    <x v="0"/>
    <s v="No"/>
    <n v="3"/>
    <s v="Yes"/>
    <n v="45.999999999941792"/>
    <s v="No"/>
    <x v="2"/>
    <n v="1.9166666666642413"/>
    <s v="Team1"/>
    <s v="Junior"/>
    <s v="Morning"/>
  </r>
  <r>
    <s v="T07878"/>
    <s v="C0234"/>
    <x v="1"/>
    <x v="2"/>
    <d v="2026-01-06T17:58:00"/>
    <d v="2026-01-08T12:58:00"/>
    <x v="37"/>
    <x v="0"/>
    <s v="No"/>
    <n v="3"/>
    <s v="Yes"/>
    <n v="42.999999999941792"/>
    <s v="No"/>
    <x v="2"/>
    <n v="1.7916666666642413"/>
    <s v="Team5"/>
    <s v="Junior"/>
    <s v="Evening"/>
  </r>
  <r>
    <s v="T07879"/>
    <s v="C1458"/>
    <x v="4"/>
    <x v="2"/>
    <d v="2026-01-13T23:30:00"/>
    <d v="2026-01-17T17:30:00"/>
    <x v="0"/>
    <x v="0"/>
    <s v="No"/>
    <n v="5"/>
    <s v="Yes"/>
    <n v="90"/>
    <s v="Yes"/>
    <x v="2"/>
    <n v="3.75"/>
    <s v="Team1"/>
    <s v="Senior"/>
    <s v="Morning"/>
  </r>
  <r>
    <s v="T07880"/>
    <s v="C0042"/>
    <x v="0"/>
    <x v="0"/>
    <d v="2026-03-14T16:35:00"/>
    <d v="2026-03-15T13:35:00"/>
    <x v="46"/>
    <x v="0"/>
    <s v="Yes"/>
    <n v="4"/>
    <s v="Yes"/>
    <n v="21"/>
    <s v="No"/>
    <x v="1"/>
    <n v="0.875"/>
    <s v="Team5"/>
    <s v="Senior"/>
    <s v="Evening"/>
  </r>
  <r>
    <s v="T07881"/>
    <s v="C0475"/>
    <x v="4"/>
    <x v="2"/>
    <d v="2026-01-21T01:07:00"/>
    <d v="2026-01-24T07:07:00"/>
    <x v="46"/>
    <x v="0"/>
    <s v="No"/>
    <n v="4"/>
    <s v="Yes"/>
    <n v="78"/>
    <s v="Yes"/>
    <x v="2"/>
    <n v="3.25"/>
    <s v="Team5"/>
    <s v="Senior"/>
    <s v="Evening"/>
  </r>
  <r>
    <s v="T07882"/>
    <s v="C3055"/>
    <x v="0"/>
    <x v="2"/>
    <d v="2026-02-23T21:17:00"/>
    <d v="2026-02-25T19:17:00"/>
    <x v="8"/>
    <x v="0"/>
    <s v="No"/>
    <n v="5"/>
    <s v="Yes"/>
    <n v="45.999999999941792"/>
    <s v="No"/>
    <x v="0"/>
    <n v="1.9166666666642413"/>
    <s v="Team5"/>
    <s v="Senior"/>
    <s v="Morning"/>
  </r>
  <r>
    <s v="T07883"/>
    <s v="C4124"/>
    <x v="0"/>
    <x v="1"/>
    <d v="2026-03-24T07:40:00"/>
    <d v="2026-03-26T23:40:00"/>
    <x v="35"/>
    <x v="0"/>
    <s v="No"/>
    <n v="4"/>
    <s v="Yes"/>
    <n v="63.999999999941792"/>
    <s v="Yes"/>
    <x v="1"/>
    <n v="2.6666666666642413"/>
    <s v="Team1"/>
    <s v="Senior"/>
    <s v="Night"/>
  </r>
  <r>
    <s v="T07884"/>
    <s v="C2050"/>
    <x v="0"/>
    <x v="1"/>
    <d v="2026-03-09T10:17:00"/>
    <d v="2026-03-11T07:17:00"/>
    <x v="25"/>
    <x v="0"/>
    <s v="No"/>
    <n v="5"/>
    <s v="Yes"/>
    <n v="45"/>
    <s v="No"/>
    <x v="1"/>
    <n v="1.875"/>
    <s v="Team4"/>
    <s v="Junior"/>
    <s v="Night"/>
  </r>
  <r>
    <s v="T07885"/>
    <s v="C0669"/>
    <x v="0"/>
    <x v="0"/>
    <d v="2026-03-21T07:50:00"/>
    <d v="2026-03-23T00:50:00"/>
    <x v="29"/>
    <x v="0"/>
    <s v="No"/>
    <n v="4"/>
    <s v="Yes"/>
    <n v="40.999999999883585"/>
    <s v="No"/>
    <x v="1"/>
    <n v="1.7083333333284827"/>
    <s v="Team3"/>
    <s v="Mid"/>
    <s v="Evening"/>
  </r>
  <r>
    <s v="T07886"/>
    <s v="C0506"/>
    <x v="1"/>
    <x v="0"/>
    <d v="2026-01-30T16:54:00"/>
    <d v="2026-02-01T00:54:00"/>
    <x v="21"/>
    <x v="0"/>
    <s v="No"/>
    <n v="4"/>
    <s v="Yes"/>
    <n v="31.999999999883585"/>
    <s v="No"/>
    <x v="2"/>
    <n v="1.3333333333284827"/>
    <s v="Team4"/>
    <s v="Senior"/>
    <s v="Night"/>
  </r>
  <r>
    <s v="T07887"/>
    <s v="C3946"/>
    <x v="2"/>
    <x v="0"/>
    <d v="2026-01-26T22:46:00"/>
    <d v="2026-01-28T09:46:00"/>
    <x v="33"/>
    <x v="1"/>
    <s v="Yes"/>
    <n v="4"/>
    <s v="No"/>
    <n v="35.000000000058208"/>
    <s v="No"/>
    <x v="2"/>
    <n v="1.4583333333357587"/>
    <s v="Team5"/>
    <s v="Junior"/>
    <s v="Night"/>
  </r>
  <r>
    <s v="T07888"/>
    <s v="C3589"/>
    <x v="1"/>
    <x v="2"/>
    <d v="2026-01-15T22:23:00"/>
    <d v="2026-01-18T14:23:00"/>
    <x v="43"/>
    <x v="0"/>
    <s v="No"/>
    <n v="3"/>
    <s v="Yes"/>
    <n v="64.000000000116415"/>
    <s v="Yes"/>
    <x v="2"/>
    <n v="2.6666666666715173"/>
    <s v="Team1"/>
    <s v="Mid"/>
    <s v="Morning"/>
  </r>
  <r>
    <s v="T07889"/>
    <s v="C1150"/>
    <x v="2"/>
    <x v="1"/>
    <d v="2026-02-08T01:22:00"/>
    <d v="2026-02-10T19:22:00"/>
    <x v="27"/>
    <x v="0"/>
    <s v="No"/>
    <n v="3"/>
    <s v="Yes"/>
    <n v="66"/>
    <s v="Yes"/>
    <x v="0"/>
    <n v="2.75"/>
    <s v="Team1"/>
    <s v="Junior"/>
    <s v="Morning"/>
  </r>
  <r>
    <s v="T07890"/>
    <s v="C0168"/>
    <x v="3"/>
    <x v="2"/>
    <d v="2026-03-10T16:57:00"/>
    <d v="2026-03-11T19:57:00"/>
    <x v="44"/>
    <x v="0"/>
    <s v="No"/>
    <n v="4"/>
    <s v="Yes"/>
    <n v="27"/>
    <s v="No"/>
    <x v="1"/>
    <n v="1.125"/>
    <s v="Team3"/>
    <s v="Senior"/>
    <s v="Evening"/>
  </r>
  <r>
    <s v="T07891"/>
    <s v="C0862"/>
    <x v="0"/>
    <x v="2"/>
    <d v="2026-02-23T00:59:00"/>
    <d v="2026-02-24T23:59:00"/>
    <x v="8"/>
    <x v="0"/>
    <s v="No"/>
    <n v="4"/>
    <s v="Yes"/>
    <n v="46.999999999883585"/>
    <s v="No"/>
    <x v="0"/>
    <n v="1.9583333333284827"/>
    <s v="Team5"/>
    <s v="Senior"/>
    <s v="Morning"/>
  </r>
  <r>
    <s v="T07892"/>
    <s v="C3192"/>
    <x v="4"/>
    <x v="0"/>
    <d v="2026-01-11T17:11:00"/>
    <d v="2026-01-13T11:11:00"/>
    <x v="4"/>
    <x v="0"/>
    <s v="No"/>
    <n v="4"/>
    <s v="Yes"/>
    <n v="42"/>
    <s v="No"/>
    <x v="2"/>
    <n v="1.75"/>
    <s v="Team5"/>
    <s v="Senior"/>
    <s v="Evening"/>
  </r>
  <r>
    <s v="T07893"/>
    <s v="C2517"/>
    <x v="4"/>
    <x v="0"/>
    <d v="2026-03-20T00:38:00"/>
    <d v="2026-03-21T14:38:00"/>
    <x v="26"/>
    <x v="0"/>
    <s v="No"/>
    <n v="5"/>
    <s v="Yes"/>
    <n v="38.000000000058208"/>
    <s v="No"/>
    <x v="1"/>
    <n v="1.5833333333357587"/>
    <s v="Team5"/>
    <s v="Senior"/>
    <s v="Night"/>
  </r>
  <r>
    <s v="T07894"/>
    <s v="C3976"/>
    <x v="2"/>
    <x v="1"/>
    <d v="2026-01-22T08:22:00"/>
    <d v="2026-01-23T12:22:00"/>
    <x v="3"/>
    <x v="2"/>
    <s v="No"/>
    <n v="3"/>
    <s v="No"/>
    <n v="27.999999999941792"/>
    <s v="No"/>
    <x v="2"/>
    <n v="1.1666666666642413"/>
    <s v="Team5"/>
    <s v="Senior"/>
    <s v="Morning"/>
  </r>
  <r>
    <s v="T07895"/>
    <s v="C3715"/>
    <x v="4"/>
    <x v="1"/>
    <d v="2026-02-15T05:50:00"/>
    <d v="2026-02-17T12:50:00"/>
    <x v="43"/>
    <x v="0"/>
    <s v="Yes"/>
    <n v="3"/>
    <s v="Yes"/>
    <n v="54.999999999941792"/>
    <s v="Yes"/>
    <x v="0"/>
    <n v="2.2916666666642413"/>
    <s v="Team1"/>
    <s v="Mid"/>
    <s v="Morning"/>
  </r>
  <r>
    <s v="T07896"/>
    <s v="C4571"/>
    <x v="1"/>
    <x v="2"/>
    <d v="2026-02-25T19:23:00"/>
    <d v="2026-02-28T08:23:00"/>
    <x v="48"/>
    <x v="0"/>
    <s v="No"/>
    <n v="3"/>
    <s v="Yes"/>
    <n v="61.000000000116415"/>
    <s v="Yes"/>
    <x v="0"/>
    <n v="2.5416666666715173"/>
    <s v="Team1"/>
    <s v="Mid"/>
    <s v="Morning"/>
  </r>
  <r>
    <s v="T07897"/>
    <s v="C4701"/>
    <x v="0"/>
    <x v="2"/>
    <d v="2026-02-15T19:29:00"/>
    <d v="2026-02-19T16:29:00"/>
    <x v="25"/>
    <x v="0"/>
    <s v="No"/>
    <n v="4"/>
    <s v="Yes"/>
    <n v="93"/>
    <s v="Yes"/>
    <x v="0"/>
    <n v="3.875"/>
    <s v="Team4"/>
    <s v="Junior"/>
    <s v="Night"/>
  </r>
  <r>
    <s v="T07898"/>
    <s v="C0553"/>
    <x v="4"/>
    <x v="0"/>
    <d v="2026-03-23T20:25:00"/>
    <d v="2026-03-24T16:25:00"/>
    <x v="46"/>
    <x v="0"/>
    <s v="No"/>
    <n v="3"/>
    <s v="Yes"/>
    <n v="20.000000000058208"/>
    <s v="No"/>
    <x v="1"/>
    <n v="0.83333333333575865"/>
    <s v="Team5"/>
    <s v="Senior"/>
    <s v="Evening"/>
  </r>
  <r>
    <s v="T07899"/>
    <s v="C4421"/>
    <x v="2"/>
    <x v="2"/>
    <d v="2026-01-26T06:04:00"/>
    <d v="2026-01-27T12:04:00"/>
    <x v="22"/>
    <x v="0"/>
    <s v="No"/>
    <n v="2"/>
    <s v="Yes"/>
    <n v="30"/>
    <s v="No"/>
    <x v="2"/>
    <n v="1.25"/>
    <s v="Team4"/>
    <s v="Junior"/>
    <s v="Morning"/>
  </r>
  <r>
    <s v="T07900"/>
    <s v="C3332"/>
    <x v="1"/>
    <x v="0"/>
    <d v="2026-02-16T04:22:00"/>
    <d v="2026-02-17T17:22:00"/>
    <x v="23"/>
    <x v="0"/>
    <s v="No"/>
    <n v="2"/>
    <s v="Yes"/>
    <n v="37.000000000116415"/>
    <s v="No"/>
    <x v="0"/>
    <n v="1.5416666666715173"/>
    <s v="Team1"/>
    <s v="Junior"/>
    <s v="Morning"/>
  </r>
  <r>
    <s v="T07901"/>
    <s v="C3376"/>
    <x v="2"/>
    <x v="2"/>
    <d v="2026-02-12T10:11:00"/>
    <d v="2026-02-13T14:11:00"/>
    <x v="26"/>
    <x v="0"/>
    <s v="No"/>
    <n v="3"/>
    <s v="Yes"/>
    <n v="27.999999999941792"/>
    <s v="No"/>
    <x v="0"/>
    <n v="1.1666666666642413"/>
    <s v="Team5"/>
    <s v="Senior"/>
    <s v="Night"/>
  </r>
  <r>
    <s v="T07902"/>
    <s v="C2108"/>
    <x v="4"/>
    <x v="2"/>
    <d v="2026-02-12T02:11:00"/>
    <d v="2026-02-15T07:11:00"/>
    <x v="26"/>
    <x v="0"/>
    <s v="No"/>
    <n v="4"/>
    <s v="Yes"/>
    <n v="77.000000000058208"/>
    <s v="Yes"/>
    <x v="0"/>
    <n v="3.2083333333357587"/>
    <s v="Team5"/>
    <s v="Senior"/>
    <s v="Night"/>
  </r>
  <r>
    <s v="T07903"/>
    <s v="C0511"/>
    <x v="2"/>
    <x v="0"/>
    <d v="2026-03-13T08:06:00"/>
    <d v="2026-03-15T05:06:00"/>
    <x v="23"/>
    <x v="0"/>
    <s v="No"/>
    <n v="3"/>
    <s v="Yes"/>
    <n v="45"/>
    <s v="No"/>
    <x v="1"/>
    <n v="1.875"/>
    <s v="Team1"/>
    <s v="Junior"/>
    <s v="Morning"/>
  </r>
  <r>
    <s v="T07904"/>
    <s v="C2818"/>
    <x v="4"/>
    <x v="0"/>
    <d v="2026-03-09T19:06:00"/>
    <d v="2026-03-11T06:06:00"/>
    <x v="32"/>
    <x v="0"/>
    <s v="No"/>
    <n v="3"/>
    <s v="Yes"/>
    <n v="35.000000000058208"/>
    <s v="No"/>
    <x v="1"/>
    <n v="1.4583333333357587"/>
    <s v="Team3"/>
    <s v="Mid"/>
    <s v="Evening"/>
  </r>
  <r>
    <s v="T07905"/>
    <s v="C2940"/>
    <x v="2"/>
    <x v="1"/>
    <d v="2026-02-08T06:33:00"/>
    <d v="2026-02-09T08:33:00"/>
    <x v="18"/>
    <x v="0"/>
    <s v="No"/>
    <n v="4"/>
    <s v="Yes"/>
    <n v="25.999999999883585"/>
    <s v="No"/>
    <x v="0"/>
    <n v="1.0833333333284827"/>
    <s v="Team1"/>
    <s v="Mid"/>
    <s v="Morning"/>
  </r>
  <r>
    <s v="T07906"/>
    <s v="C3980"/>
    <x v="3"/>
    <x v="2"/>
    <d v="2026-02-27T05:40:00"/>
    <d v="2026-02-27T11:40:00"/>
    <x v="5"/>
    <x v="0"/>
    <s v="No"/>
    <n v="4"/>
    <s v="Yes"/>
    <n v="6"/>
    <s v="No"/>
    <x v="0"/>
    <n v="0.25"/>
    <s v="Team1"/>
    <s v="Senior"/>
    <s v="Evening"/>
  </r>
  <r>
    <s v="T07907"/>
    <s v="C4654"/>
    <x v="1"/>
    <x v="1"/>
    <d v="2026-02-14T13:19:00"/>
    <d v="2026-02-17T01:19:00"/>
    <x v="49"/>
    <x v="0"/>
    <s v="No"/>
    <n v="5"/>
    <s v="Yes"/>
    <n v="60"/>
    <s v="Yes"/>
    <x v="0"/>
    <n v="2.5"/>
    <s v="Team5"/>
    <s v="Mid"/>
    <s v="Evening"/>
  </r>
  <r>
    <s v="T07908"/>
    <s v="C0587"/>
    <x v="1"/>
    <x v="1"/>
    <d v="2026-03-13T13:46:00"/>
    <d v="2026-03-14T01:46:00"/>
    <x v="20"/>
    <x v="0"/>
    <s v="No"/>
    <n v="5"/>
    <s v="Yes"/>
    <n v="12"/>
    <s v="No"/>
    <x v="1"/>
    <n v="0.5"/>
    <s v="Team4"/>
    <s v="Junior"/>
    <s v="Evening"/>
  </r>
  <r>
    <s v="T07909"/>
    <s v="C3679"/>
    <x v="0"/>
    <x v="1"/>
    <d v="2026-02-15T15:52:00"/>
    <d v="2026-02-18T09:52:00"/>
    <x v="45"/>
    <x v="0"/>
    <s v="Yes"/>
    <n v="2"/>
    <s v="Yes"/>
    <n v="66"/>
    <s v="Yes"/>
    <x v="0"/>
    <n v="2.75"/>
    <s v="Team4"/>
    <s v="Mid"/>
    <s v="Morning"/>
  </r>
  <r>
    <s v="T07910"/>
    <s v="C1195"/>
    <x v="2"/>
    <x v="0"/>
    <d v="2026-01-04T13:07:00"/>
    <d v="2026-01-05T20:07:00"/>
    <x v="15"/>
    <x v="0"/>
    <s v="No"/>
    <n v="4"/>
    <s v="Yes"/>
    <n v="30.999999999941792"/>
    <s v="No"/>
    <x v="2"/>
    <n v="1.2916666666642413"/>
    <s v="Team5"/>
    <s v="Junior"/>
    <s v="Evening"/>
  </r>
  <r>
    <s v="T07911"/>
    <s v="C2042"/>
    <x v="1"/>
    <x v="0"/>
    <d v="2026-03-07T23:16:00"/>
    <d v="2026-03-09T09:16:00"/>
    <x v="4"/>
    <x v="0"/>
    <s v="No"/>
    <n v="3"/>
    <s v="Yes"/>
    <n v="33.999999999941792"/>
    <s v="No"/>
    <x v="1"/>
    <n v="1.4166666666642413"/>
    <s v="Team5"/>
    <s v="Senior"/>
    <s v="Evening"/>
  </r>
  <r>
    <s v="T07912"/>
    <s v="C1288"/>
    <x v="4"/>
    <x v="0"/>
    <d v="2026-02-06T03:50:00"/>
    <d v="2026-02-06T11:50:00"/>
    <x v="39"/>
    <x v="2"/>
    <s v="No"/>
    <n v="4"/>
    <s v="No"/>
    <n v="8.0000000000582077"/>
    <s v="No"/>
    <x v="0"/>
    <n v="0.33333333333575865"/>
    <s v="Team5"/>
    <s v="Junior"/>
    <s v="Evening"/>
  </r>
  <r>
    <s v="T07913"/>
    <s v="C1535"/>
    <x v="0"/>
    <x v="1"/>
    <d v="2026-01-14T18:32:00"/>
    <d v="2026-01-14T22:32:00"/>
    <x v="15"/>
    <x v="1"/>
    <s v="No"/>
    <n v="5"/>
    <s v="No"/>
    <n v="3.9999999999417923"/>
    <s v="No"/>
    <x v="2"/>
    <n v="0.16666666666424135"/>
    <s v="Team5"/>
    <s v="Junior"/>
    <s v="Evening"/>
  </r>
  <r>
    <s v="T07914"/>
    <s v="C4721"/>
    <x v="2"/>
    <x v="2"/>
    <d v="2026-01-28T17:36:00"/>
    <d v="2026-01-29T05:36:00"/>
    <x v="3"/>
    <x v="0"/>
    <s v="No"/>
    <n v="5"/>
    <s v="Yes"/>
    <n v="12"/>
    <s v="No"/>
    <x v="2"/>
    <n v="0.5"/>
    <s v="Team5"/>
    <s v="Senior"/>
    <s v="Morning"/>
  </r>
  <r>
    <s v="T07915"/>
    <s v="C3533"/>
    <x v="4"/>
    <x v="2"/>
    <d v="2026-01-03T08:53:00"/>
    <d v="2026-01-07T05:53:00"/>
    <x v="38"/>
    <x v="0"/>
    <s v="No"/>
    <n v="5"/>
    <s v="Yes"/>
    <n v="93"/>
    <s v="Yes"/>
    <x v="2"/>
    <n v="3.875"/>
    <s v="Team5"/>
    <s v="Senior"/>
    <s v="Evening"/>
  </r>
  <r>
    <s v="T07916"/>
    <s v="C0149"/>
    <x v="0"/>
    <x v="1"/>
    <d v="2026-03-03T16:18:00"/>
    <d v="2026-03-04T04:18:00"/>
    <x v="21"/>
    <x v="0"/>
    <s v="No"/>
    <n v="3"/>
    <s v="Yes"/>
    <n v="12"/>
    <s v="No"/>
    <x v="1"/>
    <n v="0.5"/>
    <s v="Team4"/>
    <s v="Senior"/>
    <s v="Night"/>
  </r>
  <r>
    <s v="T07917"/>
    <s v="C2325"/>
    <x v="2"/>
    <x v="0"/>
    <d v="2026-03-30T06:41:00"/>
    <d v="2026-03-30T11:41:00"/>
    <x v="36"/>
    <x v="0"/>
    <s v="No"/>
    <n v="5"/>
    <s v="Yes"/>
    <n v="5.0000000000582077"/>
    <s v="No"/>
    <x v="1"/>
    <n v="0.20833333333575865"/>
    <s v="Team1"/>
    <s v="Junior"/>
    <s v="Morning"/>
  </r>
  <r>
    <s v="T07918"/>
    <s v="C2604"/>
    <x v="3"/>
    <x v="0"/>
    <d v="2026-01-28T12:19:00"/>
    <d v="2026-01-29T05:19:00"/>
    <x v="49"/>
    <x v="0"/>
    <s v="No"/>
    <n v="3"/>
    <s v="Yes"/>
    <n v="17.000000000058208"/>
    <s v="No"/>
    <x v="2"/>
    <n v="0.70833333333575865"/>
    <s v="Team5"/>
    <s v="Mid"/>
    <s v="Evening"/>
  </r>
  <r>
    <s v="T07919"/>
    <s v="C0933"/>
    <x v="0"/>
    <x v="2"/>
    <d v="2026-03-08T12:50:00"/>
    <d v="2026-03-09T00:50:00"/>
    <x v="6"/>
    <x v="0"/>
    <s v="No"/>
    <n v="5"/>
    <s v="Yes"/>
    <n v="12"/>
    <s v="No"/>
    <x v="1"/>
    <n v="0.5"/>
    <s v="Team3"/>
    <s v="Mid"/>
    <s v="Night"/>
  </r>
  <r>
    <s v="T07920"/>
    <s v="C3110"/>
    <x v="1"/>
    <x v="0"/>
    <d v="2026-03-10T23:16:00"/>
    <d v="2026-03-11T14:16:00"/>
    <x v="23"/>
    <x v="0"/>
    <s v="No"/>
    <n v="5"/>
    <s v="Yes"/>
    <n v="15"/>
    <s v="No"/>
    <x v="1"/>
    <n v="0.625"/>
    <s v="Team1"/>
    <s v="Junior"/>
    <s v="Morning"/>
  </r>
  <r>
    <s v="T07921"/>
    <s v="C3198"/>
    <x v="2"/>
    <x v="2"/>
    <d v="2026-01-02T13:28:00"/>
    <d v="2026-01-05T14:28:00"/>
    <x v="36"/>
    <x v="0"/>
    <s v="No"/>
    <n v="5"/>
    <s v="Yes"/>
    <n v="72.999999999941792"/>
    <s v="Yes"/>
    <x v="2"/>
    <n v="3.0416666666642413"/>
    <s v="Team1"/>
    <s v="Junior"/>
    <s v="Morning"/>
  </r>
  <r>
    <s v="T07922"/>
    <s v="C2021"/>
    <x v="3"/>
    <x v="1"/>
    <d v="2026-01-29T21:19:00"/>
    <d v="2026-01-31T07:19:00"/>
    <x v="41"/>
    <x v="0"/>
    <s v="No"/>
    <n v="3"/>
    <s v="Yes"/>
    <n v="33.999999999941792"/>
    <s v="No"/>
    <x v="2"/>
    <n v="1.4166666666642413"/>
    <s v="Team5"/>
    <s v="Senior"/>
    <s v="Night"/>
  </r>
  <r>
    <s v="T07923"/>
    <s v="C4962"/>
    <x v="4"/>
    <x v="2"/>
    <d v="2026-03-29T16:12:00"/>
    <d v="2026-03-30T11:12:00"/>
    <x v="43"/>
    <x v="0"/>
    <s v="No"/>
    <n v="4"/>
    <s v="Yes"/>
    <n v="18.999999999941792"/>
    <s v="No"/>
    <x v="1"/>
    <n v="0.79166666666424135"/>
    <s v="Team1"/>
    <s v="Mid"/>
    <s v="Morning"/>
  </r>
  <r>
    <s v="T07924"/>
    <s v="C0974"/>
    <x v="3"/>
    <x v="2"/>
    <d v="2026-01-25T13:32:00"/>
    <d v="2026-01-27T06:32:00"/>
    <x v="24"/>
    <x v="0"/>
    <s v="No"/>
    <n v="4"/>
    <s v="Yes"/>
    <n v="41.000000000058208"/>
    <s v="No"/>
    <x v="2"/>
    <n v="1.7083333333357587"/>
    <s v="Team4"/>
    <s v="Mid"/>
    <s v="Night"/>
  </r>
  <r>
    <s v="T07925"/>
    <s v="C4252"/>
    <x v="0"/>
    <x v="1"/>
    <d v="2026-02-07T04:06:00"/>
    <d v="2026-02-08T11:06:00"/>
    <x v="31"/>
    <x v="2"/>
    <s v="No"/>
    <n v="3"/>
    <s v="No"/>
    <n v="31.000000000116415"/>
    <s v="No"/>
    <x v="0"/>
    <n v="1.2916666666715173"/>
    <s v="Team4"/>
    <s v="Senior"/>
    <s v="Evening"/>
  </r>
  <r>
    <s v="T07926"/>
    <s v="C0778"/>
    <x v="0"/>
    <x v="1"/>
    <d v="2026-03-27T02:13:00"/>
    <d v="2026-03-27T12:13:00"/>
    <x v="2"/>
    <x v="2"/>
    <s v="No"/>
    <n v="3"/>
    <s v="No"/>
    <n v="9.9999999999417923"/>
    <s v="No"/>
    <x v="1"/>
    <n v="0.41666666666424135"/>
    <s v="Team3"/>
    <s v="Senior"/>
    <s v="Evening"/>
  </r>
  <r>
    <s v="T07927"/>
    <s v="C2752"/>
    <x v="0"/>
    <x v="2"/>
    <d v="2026-03-19T22:10:00"/>
    <d v="2026-03-21T14:10:00"/>
    <x v="0"/>
    <x v="2"/>
    <s v="No"/>
    <n v="5"/>
    <s v="No"/>
    <n v="40.000000000116415"/>
    <s v="No"/>
    <x v="1"/>
    <n v="1.6666666666715173"/>
    <s v="Team1"/>
    <s v="Senior"/>
    <s v="Morning"/>
  </r>
  <r>
    <s v="T07928"/>
    <s v="C0884"/>
    <x v="2"/>
    <x v="2"/>
    <d v="2026-02-07T22:47:00"/>
    <d v="2026-02-08T22:47:00"/>
    <x v="47"/>
    <x v="0"/>
    <s v="Yes"/>
    <n v="4"/>
    <s v="Yes"/>
    <n v="24"/>
    <s v="No"/>
    <x v="0"/>
    <n v="1"/>
    <s v="Team4"/>
    <s v="Senior"/>
    <s v="Night"/>
  </r>
  <r>
    <s v="T07929"/>
    <s v="C0763"/>
    <x v="3"/>
    <x v="0"/>
    <d v="2026-01-09T06:52:00"/>
    <d v="2026-01-10T11:52:00"/>
    <x v="40"/>
    <x v="0"/>
    <s v="No"/>
    <n v="4"/>
    <s v="Yes"/>
    <n v="28.999999999883585"/>
    <s v="No"/>
    <x v="2"/>
    <n v="1.2083333333284827"/>
    <s v="Team4"/>
    <s v="Senior"/>
    <s v="Morning"/>
  </r>
  <r>
    <s v="T07930"/>
    <s v="C4636"/>
    <x v="0"/>
    <x v="1"/>
    <d v="2026-01-06T13:42:00"/>
    <d v="2026-01-06T18:42:00"/>
    <x v="27"/>
    <x v="0"/>
    <s v="No"/>
    <n v="5"/>
    <s v="Yes"/>
    <n v="5.0000000000582077"/>
    <s v="No"/>
    <x v="2"/>
    <n v="0.20833333333575865"/>
    <s v="Team1"/>
    <s v="Junior"/>
    <s v="Morning"/>
  </r>
  <r>
    <s v="T07931"/>
    <s v="C4249"/>
    <x v="3"/>
    <x v="1"/>
    <d v="2026-01-21T10:46:00"/>
    <d v="2026-01-23T01:46:00"/>
    <x v="46"/>
    <x v="0"/>
    <s v="No"/>
    <n v="5"/>
    <s v="Yes"/>
    <n v="39"/>
    <s v="No"/>
    <x v="2"/>
    <n v="1.625"/>
    <s v="Team5"/>
    <s v="Senior"/>
    <s v="Evening"/>
  </r>
  <r>
    <s v="T07932"/>
    <s v="C0957"/>
    <x v="1"/>
    <x v="2"/>
    <d v="2026-03-01T09:19:00"/>
    <d v="2026-03-02T12:19:00"/>
    <x v="47"/>
    <x v="2"/>
    <s v="No"/>
    <n v="3"/>
    <s v="No"/>
    <n v="27"/>
    <s v="No"/>
    <x v="1"/>
    <n v="1.125"/>
    <s v="Team4"/>
    <s v="Senior"/>
    <s v="Night"/>
  </r>
  <r>
    <s v="T07933"/>
    <s v="C2463"/>
    <x v="4"/>
    <x v="1"/>
    <d v="2026-01-03T08:47:00"/>
    <d v="2026-01-05T23:47:00"/>
    <x v="48"/>
    <x v="2"/>
    <s v="No"/>
    <n v="4"/>
    <s v="No"/>
    <n v="63"/>
    <s v="Yes"/>
    <x v="2"/>
    <n v="2.625"/>
    <s v="Team1"/>
    <s v="Mid"/>
    <s v="Morning"/>
  </r>
  <r>
    <s v="T07934"/>
    <s v="C2160"/>
    <x v="4"/>
    <x v="0"/>
    <d v="2026-01-29T18:20:00"/>
    <d v="2026-01-29T22:20:00"/>
    <x v="16"/>
    <x v="2"/>
    <s v="No"/>
    <n v="3"/>
    <s v="No"/>
    <n v="3.9999999999417923"/>
    <s v="No"/>
    <x v="2"/>
    <n v="0.16666666666424135"/>
    <s v="Team3"/>
    <s v="Junior"/>
    <s v="Evening"/>
  </r>
  <r>
    <s v="T07935"/>
    <s v="C4824"/>
    <x v="2"/>
    <x v="2"/>
    <d v="2026-03-02T13:03:00"/>
    <d v="2026-03-06T10:03:00"/>
    <x v="46"/>
    <x v="0"/>
    <s v="No"/>
    <n v="4"/>
    <s v="Yes"/>
    <n v="93"/>
    <s v="Yes"/>
    <x v="1"/>
    <n v="3.875"/>
    <s v="Team5"/>
    <s v="Senior"/>
    <s v="Evening"/>
  </r>
  <r>
    <s v="T07936"/>
    <s v="C0523"/>
    <x v="2"/>
    <x v="1"/>
    <d v="2026-03-10T09:21:00"/>
    <d v="2026-03-12T09:21:00"/>
    <x v="22"/>
    <x v="0"/>
    <s v="No"/>
    <n v="4"/>
    <s v="Yes"/>
    <n v="48"/>
    <s v="No"/>
    <x v="1"/>
    <n v="2"/>
    <s v="Team4"/>
    <s v="Junior"/>
    <s v="Morning"/>
  </r>
  <r>
    <s v="T07937"/>
    <s v="C2665"/>
    <x v="4"/>
    <x v="1"/>
    <d v="2026-03-01T13:24:00"/>
    <d v="2026-03-02T09:24:00"/>
    <x v="37"/>
    <x v="0"/>
    <s v="No"/>
    <n v="5"/>
    <s v="Yes"/>
    <n v="20.000000000058208"/>
    <s v="No"/>
    <x v="1"/>
    <n v="0.83333333333575865"/>
    <s v="Team5"/>
    <s v="Junior"/>
    <s v="Evening"/>
  </r>
  <r>
    <s v="T07938"/>
    <s v="C4266"/>
    <x v="3"/>
    <x v="0"/>
    <d v="2026-01-11T01:02:00"/>
    <d v="2026-01-12T08:02:00"/>
    <x v="17"/>
    <x v="0"/>
    <s v="No"/>
    <n v="5"/>
    <s v="Yes"/>
    <n v="30.999999999941792"/>
    <s v="No"/>
    <x v="2"/>
    <n v="1.2916666666642413"/>
    <s v="Team2"/>
    <s v="Junior"/>
    <s v="Night"/>
  </r>
  <r>
    <s v="T07939"/>
    <s v="C4114"/>
    <x v="0"/>
    <x v="1"/>
    <d v="2026-01-24T21:07:00"/>
    <d v="2026-01-26T16:07:00"/>
    <x v="30"/>
    <x v="0"/>
    <s v="No"/>
    <n v="4"/>
    <s v="Yes"/>
    <n v="42.999999999941792"/>
    <s v="No"/>
    <x v="2"/>
    <n v="1.7916666666642413"/>
    <s v="Team4"/>
    <s v="Mid"/>
    <s v="Night"/>
  </r>
  <r>
    <s v="T07940"/>
    <s v="C3632"/>
    <x v="0"/>
    <x v="0"/>
    <d v="2026-02-08T19:16:00"/>
    <d v="2026-02-09T10:16:00"/>
    <x v="40"/>
    <x v="1"/>
    <s v="No"/>
    <n v="4"/>
    <s v="No"/>
    <n v="15"/>
    <s v="No"/>
    <x v="0"/>
    <n v="0.625"/>
    <s v="Team4"/>
    <s v="Senior"/>
    <s v="Morning"/>
  </r>
  <r>
    <s v="T07941"/>
    <s v="C0623"/>
    <x v="1"/>
    <x v="0"/>
    <d v="2026-01-02T02:06:00"/>
    <d v="2026-01-03T09:06:00"/>
    <x v="27"/>
    <x v="0"/>
    <s v="No"/>
    <n v="4"/>
    <s v="Yes"/>
    <n v="30.999999999941792"/>
    <s v="No"/>
    <x v="2"/>
    <n v="1.2916666666642413"/>
    <s v="Team1"/>
    <s v="Junior"/>
    <s v="Morning"/>
  </r>
  <r>
    <s v="T07942"/>
    <s v="C3731"/>
    <x v="3"/>
    <x v="2"/>
    <d v="2026-03-20T01:49:00"/>
    <d v="2026-03-22T01:49:00"/>
    <x v="2"/>
    <x v="0"/>
    <s v="No"/>
    <n v="4"/>
    <s v="Yes"/>
    <n v="48"/>
    <s v="No"/>
    <x v="1"/>
    <n v="2"/>
    <s v="Team3"/>
    <s v="Senior"/>
    <s v="Evening"/>
  </r>
  <r>
    <s v="T07943"/>
    <s v="C4498"/>
    <x v="0"/>
    <x v="1"/>
    <d v="2026-01-19T17:18:00"/>
    <d v="2026-01-21T00:18:00"/>
    <x v="25"/>
    <x v="0"/>
    <s v="No"/>
    <n v="5"/>
    <s v="Yes"/>
    <n v="30.999999999941792"/>
    <s v="No"/>
    <x v="2"/>
    <n v="1.2916666666642413"/>
    <s v="Team4"/>
    <s v="Junior"/>
    <s v="Night"/>
  </r>
  <r>
    <s v="T07944"/>
    <s v="C3047"/>
    <x v="2"/>
    <x v="2"/>
    <d v="2026-01-31T07:03:00"/>
    <d v="2026-02-03T17:03:00"/>
    <x v="24"/>
    <x v="0"/>
    <s v="Yes"/>
    <n v="3"/>
    <s v="Yes"/>
    <n v="82.000000000116415"/>
    <s v="Yes"/>
    <x v="2"/>
    <n v="3.4166666666715173"/>
    <s v="Team4"/>
    <s v="Mid"/>
    <s v="Night"/>
  </r>
  <r>
    <s v="T07945"/>
    <s v="C2941"/>
    <x v="1"/>
    <x v="0"/>
    <d v="2026-03-27T23:10:00"/>
    <d v="2026-03-29T09:10:00"/>
    <x v="6"/>
    <x v="0"/>
    <s v="No"/>
    <n v="4"/>
    <s v="Yes"/>
    <n v="33.999999999941792"/>
    <s v="No"/>
    <x v="1"/>
    <n v="1.4166666666642413"/>
    <s v="Team3"/>
    <s v="Mid"/>
    <s v="Night"/>
  </r>
  <r>
    <s v="T07946"/>
    <s v="C2126"/>
    <x v="1"/>
    <x v="1"/>
    <d v="2026-02-27T19:46:00"/>
    <d v="2026-03-02T03:46:00"/>
    <x v="9"/>
    <x v="0"/>
    <s v="No"/>
    <n v="5"/>
    <s v="Yes"/>
    <n v="56.000000000058208"/>
    <s v="Yes"/>
    <x v="0"/>
    <n v="2.3333333333357587"/>
    <s v="Team1"/>
    <s v="Junior"/>
    <s v="Night"/>
  </r>
  <r>
    <s v="T07947"/>
    <s v="C0822"/>
    <x v="3"/>
    <x v="1"/>
    <d v="2026-01-15T17:33:00"/>
    <d v="2026-01-16T21:33:00"/>
    <x v="40"/>
    <x v="0"/>
    <s v="No"/>
    <n v="4"/>
    <s v="Yes"/>
    <n v="28.000000000116415"/>
    <s v="No"/>
    <x v="2"/>
    <n v="1.1666666666715173"/>
    <s v="Team4"/>
    <s v="Senior"/>
    <s v="Morning"/>
  </r>
  <r>
    <s v="T07948"/>
    <s v="C0653"/>
    <x v="0"/>
    <x v="2"/>
    <d v="2026-02-08T12:30:00"/>
    <d v="2026-02-09T14:30:00"/>
    <x v="5"/>
    <x v="1"/>
    <s v="No"/>
    <n v="3"/>
    <s v="No"/>
    <n v="25.999999999883585"/>
    <s v="No"/>
    <x v="0"/>
    <n v="1.0833333333284827"/>
    <s v="Team1"/>
    <s v="Senior"/>
    <s v="Evening"/>
  </r>
  <r>
    <s v="T07949"/>
    <s v="C2598"/>
    <x v="1"/>
    <x v="2"/>
    <d v="2026-01-27T10:38:00"/>
    <d v="2026-01-28T10:38:00"/>
    <x v="46"/>
    <x v="0"/>
    <s v="No"/>
    <n v="4"/>
    <s v="Yes"/>
    <n v="24"/>
    <s v="No"/>
    <x v="2"/>
    <n v="1"/>
    <s v="Team5"/>
    <s v="Senior"/>
    <s v="Evening"/>
  </r>
  <r>
    <s v="T07950"/>
    <s v="C0074"/>
    <x v="1"/>
    <x v="0"/>
    <d v="2026-03-04T08:05:00"/>
    <d v="2026-03-04T22:05:00"/>
    <x v="9"/>
    <x v="2"/>
    <s v="Yes"/>
    <n v="3"/>
    <s v="No"/>
    <n v="14.000000000058208"/>
    <s v="No"/>
    <x v="1"/>
    <n v="0.58333333333575865"/>
    <s v="Team1"/>
    <s v="Junior"/>
    <s v="Night"/>
  </r>
  <r>
    <s v="T07951"/>
    <s v="C1948"/>
    <x v="2"/>
    <x v="0"/>
    <d v="2026-02-03T05:37:00"/>
    <d v="2026-02-03T11:37:00"/>
    <x v="24"/>
    <x v="0"/>
    <s v="No"/>
    <n v="5"/>
    <s v="Yes"/>
    <n v="6"/>
    <s v="No"/>
    <x v="0"/>
    <n v="0.25"/>
    <s v="Team4"/>
    <s v="Mid"/>
    <s v="Night"/>
  </r>
  <r>
    <s v="T07952"/>
    <s v="C2274"/>
    <x v="2"/>
    <x v="0"/>
    <d v="2026-03-05T14:03:00"/>
    <d v="2026-03-07T10:03:00"/>
    <x v="48"/>
    <x v="0"/>
    <s v="No"/>
    <n v="5"/>
    <s v="Yes"/>
    <n v="43.999999999883585"/>
    <s v="No"/>
    <x v="1"/>
    <n v="1.8333333333284827"/>
    <s v="Team1"/>
    <s v="Mid"/>
    <s v="Morning"/>
  </r>
  <r>
    <s v="T07953"/>
    <s v="C3085"/>
    <x v="0"/>
    <x v="0"/>
    <d v="2026-03-05T11:24:00"/>
    <d v="2026-03-06T19:24:00"/>
    <x v="20"/>
    <x v="0"/>
    <s v="No"/>
    <n v="4"/>
    <s v="Yes"/>
    <n v="32.000000000058208"/>
    <s v="No"/>
    <x v="1"/>
    <n v="1.3333333333357587"/>
    <s v="Team4"/>
    <s v="Junior"/>
    <s v="Evening"/>
  </r>
  <r>
    <s v="T07954"/>
    <s v="C1993"/>
    <x v="4"/>
    <x v="1"/>
    <d v="2026-02-17T07:05:00"/>
    <d v="2026-02-19T12:05:00"/>
    <x v="22"/>
    <x v="0"/>
    <s v="No"/>
    <n v="3"/>
    <s v="Yes"/>
    <n v="52.999999999883585"/>
    <s v="Yes"/>
    <x v="0"/>
    <n v="2.2083333333284827"/>
    <s v="Team4"/>
    <s v="Junior"/>
    <s v="Morning"/>
  </r>
  <r>
    <s v="T07955"/>
    <s v="C1423"/>
    <x v="0"/>
    <x v="0"/>
    <d v="2026-02-26T16:02:00"/>
    <d v="2026-02-27T02:02:00"/>
    <x v="15"/>
    <x v="0"/>
    <s v="No"/>
    <n v="3"/>
    <s v="Yes"/>
    <n v="9.9999999999417923"/>
    <s v="No"/>
    <x v="0"/>
    <n v="0.41666666666424135"/>
    <s v="Team5"/>
    <s v="Junior"/>
    <s v="Evening"/>
  </r>
  <r>
    <s v="T07956"/>
    <s v="C1098"/>
    <x v="4"/>
    <x v="0"/>
    <d v="2026-01-31T06:13:00"/>
    <d v="2026-02-02T05:13:00"/>
    <x v="17"/>
    <x v="0"/>
    <s v="No"/>
    <n v="4"/>
    <s v="Yes"/>
    <n v="47.000000000058208"/>
    <s v="No"/>
    <x v="2"/>
    <n v="1.9583333333357587"/>
    <s v="Team2"/>
    <s v="Junior"/>
    <s v="Night"/>
  </r>
  <r>
    <s v="T07957"/>
    <s v="C0767"/>
    <x v="3"/>
    <x v="0"/>
    <d v="2026-01-04T16:21:00"/>
    <d v="2026-01-05T13:21:00"/>
    <x v="16"/>
    <x v="0"/>
    <s v="No"/>
    <n v="3"/>
    <s v="Yes"/>
    <n v="21"/>
    <s v="No"/>
    <x v="2"/>
    <n v="0.875"/>
    <s v="Team3"/>
    <s v="Junior"/>
    <s v="Evening"/>
  </r>
  <r>
    <s v="T07958"/>
    <s v="C2011"/>
    <x v="4"/>
    <x v="0"/>
    <d v="2026-03-08T12:50:00"/>
    <d v="2026-03-09T15:50:00"/>
    <x v="27"/>
    <x v="0"/>
    <s v="No"/>
    <n v="4"/>
    <s v="Yes"/>
    <n v="27"/>
    <s v="No"/>
    <x v="1"/>
    <n v="1.125"/>
    <s v="Team1"/>
    <s v="Junior"/>
    <s v="Morning"/>
  </r>
  <r>
    <s v="T07959"/>
    <s v="C3330"/>
    <x v="4"/>
    <x v="2"/>
    <d v="2026-01-09T02:02:00"/>
    <d v="2026-01-11T13:02:00"/>
    <x v="43"/>
    <x v="0"/>
    <s v="No"/>
    <n v="4"/>
    <s v="Yes"/>
    <n v="59.000000000058208"/>
    <s v="Yes"/>
    <x v="2"/>
    <n v="2.4583333333357587"/>
    <s v="Team1"/>
    <s v="Mid"/>
    <s v="Morning"/>
  </r>
  <r>
    <s v="T07960"/>
    <s v="C4926"/>
    <x v="2"/>
    <x v="2"/>
    <d v="2026-02-11T02:16:00"/>
    <d v="2026-02-12T18:16:00"/>
    <x v="11"/>
    <x v="0"/>
    <s v="No"/>
    <n v="2"/>
    <s v="Yes"/>
    <n v="39.999999999941792"/>
    <s v="No"/>
    <x v="0"/>
    <n v="1.6666666666642413"/>
    <s v="Team3"/>
    <s v="Senior"/>
    <s v="Night"/>
  </r>
  <r>
    <s v="T07961"/>
    <s v="C2656"/>
    <x v="2"/>
    <x v="0"/>
    <d v="2026-02-03T19:02:00"/>
    <d v="2026-02-04T23:02:00"/>
    <x v="1"/>
    <x v="0"/>
    <s v="No"/>
    <n v="4"/>
    <s v="Yes"/>
    <n v="27.999999999941792"/>
    <s v="No"/>
    <x v="0"/>
    <n v="1.1666666666642413"/>
    <s v="Team4"/>
    <s v="Senior"/>
    <s v="Evening"/>
  </r>
  <r>
    <s v="T07962"/>
    <s v="C4689"/>
    <x v="4"/>
    <x v="2"/>
    <d v="2026-03-11T09:36:00"/>
    <d v="2026-03-14T23:36:00"/>
    <x v="17"/>
    <x v="0"/>
    <s v="No"/>
    <n v="5"/>
    <s v="Yes"/>
    <n v="85.999999999883585"/>
    <s v="Yes"/>
    <x v="1"/>
    <n v="3.5833333333284827"/>
    <s v="Team2"/>
    <s v="Junior"/>
    <s v="Night"/>
  </r>
  <r>
    <s v="T07963"/>
    <s v="C4663"/>
    <x v="3"/>
    <x v="1"/>
    <d v="2026-03-03T14:40:00"/>
    <d v="2026-03-04T02:40:00"/>
    <x v="32"/>
    <x v="0"/>
    <s v="No"/>
    <n v="4"/>
    <s v="Yes"/>
    <n v="12"/>
    <s v="No"/>
    <x v="1"/>
    <n v="0.5"/>
    <s v="Team3"/>
    <s v="Mid"/>
    <s v="Evening"/>
  </r>
  <r>
    <s v="T07964"/>
    <s v="C1953"/>
    <x v="0"/>
    <x v="0"/>
    <d v="2026-02-20T16:47:00"/>
    <d v="2026-02-21T10:47:00"/>
    <x v="15"/>
    <x v="0"/>
    <s v="No"/>
    <n v="4"/>
    <s v="Yes"/>
    <n v="18"/>
    <s v="No"/>
    <x v="0"/>
    <n v="0.75"/>
    <s v="Team5"/>
    <s v="Junior"/>
    <s v="Evening"/>
  </r>
  <r>
    <s v="T07965"/>
    <s v="C3926"/>
    <x v="4"/>
    <x v="2"/>
    <d v="2026-03-07T22:40:00"/>
    <d v="2026-03-11T18:40:00"/>
    <x v="11"/>
    <x v="0"/>
    <s v="No"/>
    <n v="4"/>
    <s v="Yes"/>
    <n v="92.000000000058208"/>
    <s v="Yes"/>
    <x v="1"/>
    <n v="3.8333333333357587"/>
    <s v="Team3"/>
    <s v="Senior"/>
    <s v="Night"/>
  </r>
  <r>
    <s v="T07966"/>
    <s v="C4874"/>
    <x v="2"/>
    <x v="1"/>
    <d v="2026-01-28T22:29:00"/>
    <d v="2026-01-31T08:29:00"/>
    <x v="48"/>
    <x v="0"/>
    <s v="No"/>
    <n v="3"/>
    <s v="Yes"/>
    <n v="58.000000000116415"/>
    <s v="Yes"/>
    <x v="2"/>
    <n v="2.4166666666715173"/>
    <s v="Team1"/>
    <s v="Mid"/>
    <s v="Morning"/>
  </r>
  <r>
    <s v="T07967"/>
    <s v="C1878"/>
    <x v="4"/>
    <x v="0"/>
    <d v="2026-02-27T07:29:00"/>
    <d v="2026-02-28T07:29:00"/>
    <x v="13"/>
    <x v="0"/>
    <s v="No"/>
    <n v="5"/>
    <s v="Yes"/>
    <n v="24"/>
    <s v="No"/>
    <x v="0"/>
    <n v="1"/>
    <s v="Team5"/>
    <s v="Junior"/>
    <s v="Evening"/>
  </r>
  <r>
    <s v="T07968"/>
    <s v="C4138"/>
    <x v="2"/>
    <x v="0"/>
    <d v="2026-02-12T02:22:00"/>
    <d v="2026-02-13T09:22:00"/>
    <x v="40"/>
    <x v="1"/>
    <s v="No"/>
    <n v="4"/>
    <s v="No"/>
    <n v="30.999999999941792"/>
    <s v="No"/>
    <x v="0"/>
    <n v="1.2916666666642413"/>
    <s v="Team4"/>
    <s v="Senior"/>
    <s v="Morning"/>
  </r>
  <r>
    <s v="T07969"/>
    <s v="C4824"/>
    <x v="1"/>
    <x v="1"/>
    <d v="2026-01-01T15:26:00"/>
    <d v="2026-01-04T01:26:00"/>
    <x v="47"/>
    <x v="0"/>
    <s v="No"/>
    <n v="4"/>
    <s v="Yes"/>
    <n v="57.999999999941792"/>
    <s v="Yes"/>
    <x v="2"/>
    <n v="2.4166666666642413"/>
    <s v="Team4"/>
    <s v="Senior"/>
    <s v="Night"/>
  </r>
  <r>
    <s v="T07970"/>
    <s v="C3581"/>
    <x v="2"/>
    <x v="1"/>
    <d v="2026-01-17T22:36:00"/>
    <d v="2026-01-19T22:36:00"/>
    <x v="23"/>
    <x v="0"/>
    <s v="No"/>
    <n v="4"/>
    <s v="Yes"/>
    <n v="48"/>
    <s v="No"/>
    <x v="2"/>
    <n v="2"/>
    <s v="Team1"/>
    <s v="Junior"/>
    <s v="Morning"/>
  </r>
  <r>
    <s v="T07971"/>
    <s v="C4525"/>
    <x v="3"/>
    <x v="1"/>
    <d v="2026-03-08T04:49:00"/>
    <d v="2026-03-09T00:49:00"/>
    <x v="11"/>
    <x v="0"/>
    <s v="No"/>
    <n v="4"/>
    <s v="Yes"/>
    <n v="20.000000000058208"/>
    <s v="No"/>
    <x v="1"/>
    <n v="0.83333333333575865"/>
    <s v="Team3"/>
    <s v="Senior"/>
    <s v="Night"/>
  </r>
  <r>
    <s v="T07972"/>
    <s v="C0057"/>
    <x v="3"/>
    <x v="1"/>
    <d v="2026-01-23T01:46:00"/>
    <d v="2026-01-24T06:46:00"/>
    <x v="41"/>
    <x v="2"/>
    <s v="No"/>
    <n v="5"/>
    <s v="No"/>
    <n v="29.000000000058208"/>
    <s v="No"/>
    <x v="2"/>
    <n v="1.2083333333357587"/>
    <s v="Team5"/>
    <s v="Senior"/>
    <s v="Night"/>
  </r>
  <r>
    <s v="T07973"/>
    <s v="C0328"/>
    <x v="1"/>
    <x v="1"/>
    <d v="2026-03-15T09:53:00"/>
    <d v="2026-03-17T17:53:00"/>
    <x v="42"/>
    <x v="1"/>
    <s v="No"/>
    <n v="5"/>
    <s v="No"/>
    <n v="55.999999999883585"/>
    <s v="Yes"/>
    <x v="1"/>
    <n v="2.3333333333284827"/>
    <s v="Team1"/>
    <s v="Senior"/>
    <s v="Evening"/>
  </r>
  <r>
    <s v="T07974"/>
    <s v="C1585"/>
    <x v="3"/>
    <x v="1"/>
    <d v="2026-01-02T04:13:00"/>
    <d v="2026-01-02T09:13:00"/>
    <x v="26"/>
    <x v="1"/>
    <s v="No"/>
    <n v="4"/>
    <s v="No"/>
    <n v="5.0000000000582077"/>
    <s v="No"/>
    <x v="2"/>
    <n v="0.20833333333575865"/>
    <s v="Team5"/>
    <s v="Senior"/>
    <s v="Night"/>
  </r>
  <r>
    <s v="T07975"/>
    <s v="C4725"/>
    <x v="3"/>
    <x v="0"/>
    <d v="2026-03-21T17:41:00"/>
    <d v="2026-03-22T00:41:00"/>
    <x v="2"/>
    <x v="1"/>
    <s v="No"/>
    <n v="4"/>
    <s v="No"/>
    <n v="6.9999999999417923"/>
    <s v="No"/>
    <x v="1"/>
    <n v="0.29166666666424135"/>
    <s v="Team3"/>
    <s v="Senior"/>
    <s v="Evening"/>
  </r>
  <r>
    <s v="T07976"/>
    <s v="C3472"/>
    <x v="3"/>
    <x v="1"/>
    <d v="2026-01-31T07:38:00"/>
    <d v="2026-02-01T07:38:00"/>
    <x v="21"/>
    <x v="1"/>
    <s v="No"/>
    <n v="4"/>
    <s v="No"/>
    <n v="24"/>
    <s v="No"/>
    <x v="2"/>
    <n v="1"/>
    <s v="Team4"/>
    <s v="Senior"/>
    <s v="Night"/>
  </r>
  <r>
    <s v="T07977"/>
    <s v="C1632"/>
    <x v="1"/>
    <x v="1"/>
    <d v="2026-01-19T15:08:00"/>
    <d v="2026-01-21T19:08:00"/>
    <x v="13"/>
    <x v="0"/>
    <s v="No"/>
    <n v="5"/>
    <s v="Yes"/>
    <n v="51.999999999941792"/>
    <s v="Yes"/>
    <x v="2"/>
    <n v="2.1666666666642413"/>
    <s v="Team5"/>
    <s v="Junior"/>
    <s v="Evening"/>
  </r>
  <r>
    <s v="T07978"/>
    <s v="C2577"/>
    <x v="2"/>
    <x v="0"/>
    <d v="2026-02-01T08:42:00"/>
    <d v="2026-02-02T17:42:00"/>
    <x v="10"/>
    <x v="2"/>
    <s v="No"/>
    <n v="3"/>
    <s v="No"/>
    <n v="33"/>
    <s v="No"/>
    <x v="0"/>
    <n v="1.375"/>
    <s v="Team1"/>
    <s v="Senior"/>
    <s v="Night"/>
  </r>
  <r>
    <s v="T07979"/>
    <s v="C2503"/>
    <x v="1"/>
    <x v="2"/>
    <d v="2026-03-07T07:06:00"/>
    <d v="2026-03-10T16:06:00"/>
    <x v="22"/>
    <x v="0"/>
    <s v="No"/>
    <n v="5"/>
    <s v="Yes"/>
    <n v="81"/>
    <s v="Yes"/>
    <x v="1"/>
    <n v="3.375"/>
    <s v="Team4"/>
    <s v="Junior"/>
    <s v="Morning"/>
  </r>
  <r>
    <s v="T07980"/>
    <s v="C0243"/>
    <x v="4"/>
    <x v="2"/>
    <d v="2026-01-23T00:16:00"/>
    <d v="2026-01-25T09:16:00"/>
    <x v="47"/>
    <x v="0"/>
    <s v="No"/>
    <n v="2"/>
    <s v="Yes"/>
    <n v="57"/>
    <s v="Yes"/>
    <x v="2"/>
    <n v="2.375"/>
    <s v="Team4"/>
    <s v="Senior"/>
    <s v="Night"/>
  </r>
  <r>
    <s v="T07981"/>
    <s v="C2247"/>
    <x v="0"/>
    <x v="2"/>
    <d v="2026-03-19T09:28:00"/>
    <d v="2026-03-21T11:28:00"/>
    <x v="8"/>
    <x v="0"/>
    <s v="No"/>
    <n v="4"/>
    <s v="Yes"/>
    <n v="50.000000000058208"/>
    <s v="Yes"/>
    <x v="1"/>
    <n v="2.0833333333357587"/>
    <s v="Team5"/>
    <s v="Senior"/>
    <s v="Morning"/>
  </r>
  <r>
    <s v="T07982"/>
    <s v="C1781"/>
    <x v="2"/>
    <x v="0"/>
    <d v="2026-03-28T07:18:00"/>
    <d v="2026-03-29T20:18:00"/>
    <x v="34"/>
    <x v="2"/>
    <s v="No"/>
    <n v="5"/>
    <s v="No"/>
    <n v="36.999999999941792"/>
    <s v="No"/>
    <x v="1"/>
    <n v="1.5416666666642413"/>
    <s v="Team3"/>
    <s v="Senior"/>
    <s v="Night"/>
  </r>
  <r>
    <s v="T07983"/>
    <s v="C0644"/>
    <x v="0"/>
    <x v="2"/>
    <d v="2026-02-04T12:21:00"/>
    <d v="2026-02-08T08:21:00"/>
    <x v="39"/>
    <x v="1"/>
    <s v="No"/>
    <n v="3"/>
    <s v="No"/>
    <n v="92.000000000058208"/>
    <s v="Yes"/>
    <x v="0"/>
    <n v="3.8333333333357587"/>
    <s v="Team5"/>
    <s v="Junior"/>
    <s v="Evening"/>
  </r>
  <r>
    <s v="T07984"/>
    <s v="C2906"/>
    <x v="1"/>
    <x v="1"/>
    <d v="2026-02-24T09:15:00"/>
    <d v="2026-02-27T07:15:00"/>
    <x v="10"/>
    <x v="0"/>
    <s v="No"/>
    <n v="3"/>
    <s v="Yes"/>
    <n v="70.000000000116415"/>
    <s v="Yes"/>
    <x v="0"/>
    <n v="2.9166666666715173"/>
    <s v="Team1"/>
    <s v="Senior"/>
    <s v="Night"/>
  </r>
  <r>
    <s v="T07985"/>
    <s v="C4793"/>
    <x v="0"/>
    <x v="2"/>
    <d v="2026-01-08T17:11:00"/>
    <d v="2026-01-09T04:11:00"/>
    <x v="38"/>
    <x v="0"/>
    <s v="No"/>
    <n v="3"/>
    <s v="Yes"/>
    <n v="11.000000000058208"/>
    <s v="No"/>
    <x v="2"/>
    <n v="0.45833333333575865"/>
    <s v="Team5"/>
    <s v="Senior"/>
    <s v="Evening"/>
  </r>
  <r>
    <s v="T07986"/>
    <s v="C4913"/>
    <x v="1"/>
    <x v="2"/>
    <d v="2026-02-04T04:55:00"/>
    <d v="2026-02-05T00:55:00"/>
    <x v="4"/>
    <x v="0"/>
    <s v="No"/>
    <n v="4"/>
    <s v="Yes"/>
    <n v="20.000000000058208"/>
    <s v="No"/>
    <x v="0"/>
    <n v="0.83333333333575865"/>
    <s v="Team5"/>
    <s v="Senior"/>
    <s v="Evening"/>
  </r>
  <r>
    <s v="T07987"/>
    <s v="C3358"/>
    <x v="0"/>
    <x v="0"/>
    <d v="2026-01-11T13:57:00"/>
    <d v="2026-01-12T19:57:00"/>
    <x v="45"/>
    <x v="0"/>
    <s v="No"/>
    <n v="5"/>
    <s v="Yes"/>
    <n v="30"/>
    <s v="No"/>
    <x v="2"/>
    <n v="1.25"/>
    <s v="Team4"/>
    <s v="Mid"/>
    <s v="Morning"/>
  </r>
  <r>
    <s v="T07988"/>
    <s v="C1240"/>
    <x v="2"/>
    <x v="2"/>
    <d v="2026-03-29T14:59:00"/>
    <d v="2026-04-01T04:59:00"/>
    <x v="32"/>
    <x v="0"/>
    <s v="No"/>
    <n v="4"/>
    <s v="Yes"/>
    <n v="62.000000000058208"/>
    <s v="Yes"/>
    <x v="1"/>
    <n v="2.5833333333357587"/>
    <s v="Team3"/>
    <s v="Mid"/>
    <s v="Evening"/>
  </r>
  <r>
    <s v="T07989"/>
    <s v="C2564"/>
    <x v="3"/>
    <x v="1"/>
    <d v="2026-02-11T16:13:00"/>
    <d v="2026-02-13T00:13:00"/>
    <x v="39"/>
    <x v="0"/>
    <s v="No"/>
    <n v="4"/>
    <s v="Yes"/>
    <n v="32.000000000058208"/>
    <s v="No"/>
    <x v="0"/>
    <n v="1.3333333333357587"/>
    <s v="Team5"/>
    <s v="Junior"/>
    <s v="Evening"/>
  </r>
  <r>
    <s v="T07990"/>
    <s v="C0706"/>
    <x v="0"/>
    <x v="1"/>
    <d v="2026-01-21T08:21:00"/>
    <d v="2026-01-21T13:21:00"/>
    <x v="19"/>
    <x v="0"/>
    <s v="No"/>
    <n v="4"/>
    <s v="Yes"/>
    <n v="5.0000000000582077"/>
    <s v="No"/>
    <x v="2"/>
    <n v="0.20833333333575865"/>
    <s v="Team5"/>
    <s v="Mid"/>
    <s v="Night"/>
  </r>
  <r>
    <s v="T07991"/>
    <s v="C4771"/>
    <x v="4"/>
    <x v="2"/>
    <d v="2026-03-13T12:49:00"/>
    <d v="2026-03-13T22:49:00"/>
    <x v="29"/>
    <x v="0"/>
    <s v="No"/>
    <n v="4"/>
    <s v="Yes"/>
    <n v="9.9999999999417923"/>
    <s v="No"/>
    <x v="1"/>
    <n v="0.41666666666424135"/>
    <s v="Team3"/>
    <s v="Mid"/>
    <s v="Evening"/>
  </r>
  <r>
    <s v="T07992"/>
    <s v="C4996"/>
    <x v="4"/>
    <x v="0"/>
    <d v="2026-03-04T06:35:00"/>
    <d v="2026-03-05T22:35:00"/>
    <x v="44"/>
    <x v="0"/>
    <s v="No"/>
    <n v="5"/>
    <s v="Yes"/>
    <n v="39.999999999941792"/>
    <s v="No"/>
    <x v="1"/>
    <n v="1.6666666666642413"/>
    <s v="Team3"/>
    <s v="Senior"/>
    <s v="Evening"/>
  </r>
  <r>
    <s v="T07993"/>
    <s v="C1057"/>
    <x v="4"/>
    <x v="2"/>
    <d v="2026-02-03T07:11:00"/>
    <d v="2026-02-05T00:11:00"/>
    <x v="11"/>
    <x v="0"/>
    <s v="No"/>
    <n v="3"/>
    <s v="Yes"/>
    <n v="41.000000000058208"/>
    <s v="No"/>
    <x v="0"/>
    <n v="1.7083333333357587"/>
    <s v="Team3"/>
    <s v="Senior"/>
    <s v="Night"/>
  </r>
  <r>
    <s v="T07994"/>
    <s v="C3570"/>
    <x v="1"/>
    <x v="0"/>
    <d v="2026-01-19T13:41:00"/>
    <d v="2026-01-21T00:41:00"/>
    <x v="36"/>
    <x v="0"/>
    <s v="No"/>
    <n v="3"/>
    <s v="Yes"/>
    <n v="34.999999999883585"/>
    <s v="No"/>
    <x v="2"/>
    <n v="1.4583333333284827"/>
    <s v="Team1"/>
    <s v="Junior"/>
    <s v="Morning"/>
  </r>
  <r>
    <s v="T07995"/>
    <s v="C4931"/>
    <x v="3"/>
    <x v="0"/>
    <d v="2026-02-07T02:01:00"/>
    <d v="2026-02-08T17:01:00"/>
    <x v="22"/>
    <x v="0"/>
    <s v="Yes"/>
    <n v="2"/>
    <s v="Yes"/>
    <n v="39"/>
    <s v="No"/>
    <x v="0"/>
    <n v="1.625"/>
    <s v="Team4"/>
    <s v="Junior"/>
    <s v="Morning"/>
  </r>
  <r>
    <s v="T07996"/>
    <s v="C1098"/>
    <x v="0"/>
    <x v="2"/>
    <d v="2026-02-25T18:31:00"/>
    <d v="2026-02-26T07:31:00"/>
    <x v="2"/>
    <x v="0"/>
    <s v="No"/>
    <n v="4"/>
    <s v="Yes"/>
    <n v="13.000000000116415"/>
    <s v="No"/>
    <x v="0"/>
    <n v="0.54166666667151731"/>
    <s v="Team3"/>
    <s v="Senior"/>
    <s v="Evening"/>
  </r>
  <r>
    <s v="T07997"/>
    <s v="C4845"/>
    <x v="3"/>
    <x v="0"/>
    <d v="2026-03-17T13:49:00"/>
    <d v="2026-03-18T20:49:00"/>
    <x v="19"/>
    <x v="0"/>
    <s v="No"/>
    <n v="3"/>
    <s v="Yes"/>
    <n v="30.999999999941792"/>
    <s v="No"/>
    <x v="1"/>
    <n v="1.2916666666642413"/>
    <s v="Team5"/>
    <s v="Mid"/>
    <s v="Night"/>
  </r>
  <r>
    <s v="T07998"/>
    <s v="C1270"/>
    <x v="4"/>
    <x v="1"/>
    <d v="2026-02-15T11:51:00"/>
    <d v="2026-02-16T19:51:00"/>
    <x v="29"/>
    <x v="0"/>
    <s v="No"/>
    <n v="4"/>
    <s v="Yes"/>
    <n v="31.999999999883585"/>
    <s v="No"/>
    <x v="0"/>
    <n v="1.3333333333284827"/>
    <s v="Team3"/>
    <s v="Mid"/>
    <s v="Evening"/>
  </r>
  <r>
    <s v="T07999"/>
    <s v="C4755"/>
    <x v="4"/>
    <x v="0"/>
    <d v="2026-02-23T21:10:00"/>
    <d v="2026-02-24T19:10:00"/>
    <x v="18"/>
    <x v="0"/>
    <s v="No"/>
    <n v="3"/>
    <s v="Yes"/>
    <n v="21.999999999941792"/>
    <s v="No"/>
    <x v="0"/>
    <n v="0.91666666666424135"/>
    <s v="Team1"/>
    <s v="Mid"/>
    <s v="Morning"/>
  </r>
  <r>
    <s v="T08000"/>
    <s v="C3021"/>
    <x v="1"/>
    <x v="2"/>
    <d v="2026-03-10T05:28:00"/>
    <d v="2026-03-12T11:28:00"/>
    <x v="37"/>
    <x v="0"/>
    <s v="No"/>
    <n v="4"/>
    <s v="Yes"/>
    <n v="54"/>
    <s v="Yes"/>
    <x v="1"/>
    <n v="2.25"/>
    <s v="Team5"/>
    <s v="Junior"/>
    <s v="Evening"/>
  </r>
  <r>
    <s v="T08001"/>
    <s v="C2287"/>
    <x v="2"/>
    <x v="2"/>
    <d v="2026-02-16T22:58:00"/>
    <d v="2026-02-19T07:58:00"/>
    <x v="42"/>
    <x v="0"/>
    <s v="No"/>
    <n v="3"/>
    <s v="Yes"/>
    <n v="57"/>
    <s v="Yes"/>
    <x v="0"/>
    <n v="2.375"/>
    <s v="Team1"/>
    <s v="Senior"/>
    <s v="Evening"/>
  </r>
  <r>
    <s v="T08002"/>
    <s v="C4909"/>
    <x v="4"/>
    <x v="2"/>
    <d v="2026-03-12T21:52:00"/>
    <d v="2026-03-14T21:52:00"/>
    <x v="48"/>
    <x v="0"/>
    <s v="No"/>
    <n v="5"/>
    <s v="Yes"/>
    <n v="48"/>
    <s v="No"/>
    <x v="1"/>
    <n v="2"/>
    <s v="Team1"/>
    <s v="Mid"/>
    <s v="Morning"/>
  </r>
  <r>
    <s v="T08003"/>
    <s v="C2625"/>
    <x v="1"/>
    <x v="0"/>
    <d v="2026-03-29T06:11:00"/>
    <d v="2026-03-29T11:11:00"/>
    <x v="47"/>
    <x v="0"/>
    <s v="No"/>
    <n v="4"/>
    <s v="Yes"/>
    <n v="4.9999999998835847"/>
    <s v="No"/>
    <x v="1"/>
    <n v="0.20833333332848269"/>
    <s v="Team4"/>
    <s v="Senior"/>
    <s v="Night"/>
  </r>
  <r>
    <s v="T08004"/>
    <s v="C1660"/>
    <x v="0"/>
    <x v="2"/>
    <d v="2026-03-29T10:32:00"/>
    <d v="2026-03-29T17:32:00"/>
    <x v="21"/>
    <x v="0"/>
    <s v="No"/>
    <n v="4"/>
    <s v="Yes"/>
    <n v="7.0000000001164153"/>
    <s v="No"/>
    <x v="1"/>
    <n v="0.29166666667151731"/>
    <s v="Team4"/>
    <s v="Senior"/>
    <s v="Night"/>
  </r>
  <r>
    <s v="T08005"/>
    <s v="C1541"/>
    <x v="0"/>
    <x v="2"/>
    <d v="2026-02-09T22:06:00"/>
    <d v="2026-02-11T21:06:00"/>
    <x v="33"/>
    <x v="0"/>
    <s v="No"/>
    <n v="3"/>
    <s v="Yes"/>
    <n v="47.000000000058208"/>
    <s v="No"/>
    <x v="0"/>
    <n v="1.9583333333357587"/>
    <s v="Team5"/>
    <s v="Junior"/>
    <s v="Night"/>
  </r>
  <r>
    <s v="T08006"/>
    <s v="C2671"/>
    <x v="3"/>
    <x v="2"/>
    <d v="2026-03-07T19:48:00"/>
    <d v="2026-03-08T10:48:00"/>
    <x v="25"/>
    <x v="0"/>
    <s v="No"/>
    <n v="4"/>
    <s v="Yes"/>
    <n v="15"/>
    <s v="No"/>
    <x v="1"/>
    <n v="0.625"/>
    <s v="Team4"/>
    <s v="Junior"/>
    <s v="Night"/>
  </r>
  <r>
    <s v="T08007"/>
    <s v="C3593"/>
    <x v="4"/>
    <x v="1"/>
    <d v="2026-01-07T11:32:00"/>
    <d v="2026-01-09T09:32:00"/>
    <x v="24"/>
    <x v="1"/>
    <s v="No"/>
    <n v="2"/>
    <s v="No"/>
    <n v="45.999999999941792"/>
    <s v="No"/>
    <x v="2"/>
    <n v="1.9166666666642413"/>
    <s v="Team4"/>
    <s v="Mid"/>
    <s v="Night"/>
  </r>
  <r>
    <s v="T08008"/>
    <s v="C3253"/>
    <x v="1"/>
    <x v="0"/>
    <d v="2026-03-30T02:24:00"/>
    <d v="2026-03-31T21:24:00"/>
    <x v="39"/>
    <x v="0"/>
    <s v="No"/>
    <n v="5"/>
    <s v="Yes"/>
    <n v="43.000000000116415"/>
    <s v="No"/>
    <x v="1"/>
    <n v="1.7916666666715173"/>
    <s v="Team5"/>
    <s v="Junior"/>
    <s v="Evening"/>
  </r>
  <r>
    <s v="T08009"/>
    <s v="C1203"/>
    <x v="3"/>
    <x v="0"/>
    <d v="2026-02-27T01:46:00"/>
    <d v="2026-02-28T07:46:00"/>
    <x v="2"/>
    <x v="0"/>
    <s v="No"/>
    <n v="4"/>
    <s v="Yes"/>
    <n v="30"/>
    <s v="No"/>
    <x v="0"/>
    <n v="1.25"/>
    <s v="Team3"/>
    <s v="Senior"/>
    <s v="Evening"/>
  </r>
  <r>
    <s v="T08010"/>
    <s v="C0012"/>
    <x v="1"/>
    <x v="2"/>
    <d v="2026-03-09T16:21:00"/>
    <d v="2026-03-10T08:21:00"/>
    <x v="35"/>
    <x v="0"/>
    <s v="No"/>
    <n v="4"/>
    <s v="Yes"/>
    <n v="15.999999999941792"/>
    <s v="No"/>
    <x v="1"/>
    <n v="0.66666666666424135"/>
    <s v="Team1"/>
    <s v="Senior"/>
    <s v="Night"/>
  </r>
  <r>
    <s v="T08011"/>
    <s v="C0694"/>
    <x v="2"/>
    <x v="0"/>
    <d v="2026-01-05T14:47:00"/>
    <d v="2026-01-07T08:47:00"/>
    <x v="20"/>
    <x v="0"/>
    <s v="No"/>
    <n v="3"/>
    <s v="Yes"/>
    <n v="42"/>
    <s v="No"/>
    <x v="2"/>
    <n v="1.75"/>
    <s v="Team4"/>
    <s v="Junior"/>
    <s v="Evening"/>
  </r>
  <r>
    <s v="T08012"/>
    <s v="C3697"/>
    <x v="0"/>
    <x v="2"/>
    <d v="2026-02-22T07:21:00"/>
    <d v="2026-02-22T16:21:00"/>
    <x v="11"/>
    <x v="0"/>
    <s v="No"/>
    <n v="3"/>
    <s v="Yes"/>
    <n v="9"/>
    <s v="No"/>
    <x v="0"/>
    <n v="0.375"/>
    <s v="Team3"/>
    <s v="Senior"/>
    <s v="Night"/>
  </r>
  <r>
    <s v="T08013"/>
    <s v="C3289"/>
    <x v="0"/>
    <x v="2"/>
    <d v="2026-01-27T01:43:00"/>
    <d v="2026-01-28T13:43:00"/>
    <x v="17"/>
    <x v="0"/>
    <s v="No"/>
    <n v="3"/>
    <s v="Yes"/>
    <n v="36"/>
    <s v="No"/>
    <x v="2"/>
    <n v="1.5"/>
    <s v="Team2"/>
    <s v="Junior"/>
    <s v="Night"/>
  </r>
  <r>
    <s v="T08014"/>
    <s v="C3722"/>
    <x v="0"/>
    <x v="1"/>
    <d v="2026-02-23T09:22:00"/>
    <d v="2026-02-24T09:22:00"/>
    <x v="0"/>
    <x v="0"/>
    <s v="No"/>
    <n v="4"/>
    <s v="Yes"/>
    <n v="24"/>
    <s v="No"/>
    <x v="0"/>
    <n v="1"/>
    <s v="Team1"/>
    <s v="Senior"/>
    <s v="Morning"/>
  </r>
  <r>
    <s v="T08015"/>
    <s v="C4532"/>
    <x v="3"/>
    <x v="2"/>
    <d v="2026-03-12T07:07:00"/>
    <d v="2026-03-14T14:07:00"/>
    <x v="11"/>
    <x v="0"/>
    <s v="No"/>
    <n v="4"/>
    <s v="Yes"/>
    <n v="54.999999999941792"/>
    <s v="Yes"/>
    <x v="1"/>
    <n v="2.2916666666642413"/>
    <s v="Team3"/>
    <s v="Senior"/>
    <s v="Night"/>
  </r>
  <r>
    <s v="T08016"/>
    <s v="C1697"/>
    <x v="2"/>
    <x v="0"/>
    <d v="2026-01-29T13:35:00"/>
    <d v="2026-01-30T22:35:00"/>
    <x v="31"/>
    <x v="0"/>
    <s v="No"/>
    <n v="3"/>
    <s v="Yes"/>
    <n v="33"/>
    <s v="No"/>
    <x v="2"/>
    <n v="1.375"/>
    <s v="Team4"/>
    <s v="Senior"/>
    <s v="Evening"/>
  </r>
  <r>
    <s v="T08017"/>
    <s v="C4818"/>
    <x v="2"/>
    <x v="0"/>
    <d v="2026-02-10T02:45:00"/>
    <d v="2026-02-10T19:45:00"/>
    <x v="24"/>
    <x v="2"/>
    <s v="No"/>
    <n v="5"/>
    <s v="No"/>
    <n v="16.999999999883585"/>
    <s v="No"/>
    <x v="0"/>
    <n v="0.70833333332848269"/>
    <s v="Team4"/>
    <s v="Mid"/>
    <s v="Night"/>
  </r>
  <r>
    <s v="T08018"/>
    <s v="C4107"/>
    <x v="1"/>
    <x v="2"/>
    <d v="2026-02-09T15:23:00"/>
    <d v="2026-02-12T07:23:00"/>
    <x v="49"/>
    <x v="0"/>
    <s v="No"/>
    <n v="5"/>
    <s v="Yes"/>
    <n v="63.999999999941792"/>
    <s v="Yes"/>
    <x v="0"/>
    <n v="2.6666666666642413"/>
    <s v="Team5"/>
    <s v="Mid"/>
    <s v="Evening"/>
  </r>
  <r>
    <s v="T08019"/>
    <s v="C0223"/>
    <x v="2"/>
    <x v="1"/>
    <d v="2026-03-03T11:37:00"/>
    <d v="2026-03-03T20:37:00"/>
    <x v="44"/>
    <x v="0"/>
    <s v="No"/>
    <n v="4"/>
    <s v="Yes"/>
    <n v="9"/>
    <s v="No"/>
    <x v="1"/>
    <n v="0.375"/>
    <s v="Team3"/>
    <s v="Senior"/>
    <s v="Evening"/>
  </r>
  <r>
    <s v="T08020"/>
    <s v="C4112"/>
    <x v="0"/>
    <x v="0"/>
    <d v="2026-03-26T07:40:00"/>
    <d v="2026-03-27T02:40:00"/>
    <x v="0"/>
    <x v="0"/>
    <s v="Yes"/>
    <n v="3"/>
    <s v="Yes"/>
    <n v="18.999999999941792"/>
    <s v="No"/>
    <x v="1"/>
    <n v="0.79166666666424135"/>
    <s v="Team1"/>
    <s v="Senior"/>
    <s v="Morning"/>
  </r>
  <r>
    <s v="T08021"/>
    <s v="C4607"/>
    <x v="4"/>
    <x v="2"/>
    <d v="2026-03-17T09:37:00"/>
    <d v="2026-03-20T06:37:00"/>
    <x v="31"/>
    <x v="2"/>
    <s v="No"/>
    <n v="3"/>
    <s v="No"/>
    <n v="69"/>
    <s v="Yes"/>
    <x v="1"/>
    <n v="2.875"/>
    <s v="Team4"/>
    <s v="Senior"/>
    <s v="Evening"/>
  </r>
  <r>
    <s v="T08022"/>
    <s v="C3704"/>
    <x v="0"/>
    <x v="2"/>
    <d v="2026-03-17T07:43:00"/>
    <d v="2026-03-18T00:43:00"/>
    <x v="14"/>
    <x v="0"/>
    <s v="No"/>
    <n v="3"/>
    <s v="Yes"/>
    <n v="17.000000000058208"/>
    <s v="No"/>
    <x v="1"/>
    <n v="0.70833333333575865"/>
    <s v="Team4"/>
    <s v="Senior"/>
    <s v="Night"/>
  </r>
  <r>
    <s v="T08023"/>
    <s v="C4499"/>
    <x v="1"/>
    <x v="1"/>
    <d v="2026-02-07T04:06:00"/>
    <d v="2026-02-08T21:06:00"/>
    <x v="11"/>
    <x v="0"/>
    <s v="No"/>
    <n v="4"/>
    <s v="Yes"/>
    <n v="41.000000000058208"/>
    <s v="No"/>
    <x v="0"/>
    <n v="1.7083333333357587"/>
    <s v="Team3"/>
    <s v="Senior"/>
    <s v="Night"/>
  </r>
  <r>
    <s v="T08024"/>
    <s v="C2754"/>
    <x v="1"/>
    <x v="0"/>
    <d v="2026-01-25T20:38:00"/>
    <d v="2026-01-26T17:38:00"/>
    <x v="28"/>
    <x v="1"/>
    <s v="No"/>
    <n v="4"/>
    <s v="No"/>
    <n v="21"/>
    <s v="No"/>
    <x v="2"/>
    <n v="0.875"/>
    <s v="Team3"/>
    <s v="Mid"/>
    <s v="Night"/>
  </r>
  <r>
    <s v="T08025"/>
    <s v="C4866"/>
    <x v="1"/>
    <x v="2"/>
    <d v="2026-01-12T16:24:00"/>
    <d v="2026-01-14T07:24:00"/>
    <x v="18"/>
    <x v="2"/>
    <s v="No"/>
    <n v="4"/>
    <s v="No"/>
    <n v="39"/>
    <s v="No"/>
    <x v="2"/>
    <n v="1.625"/>
    <s v="Team1"/>
    <s v="Mid"/>
    <s v="Morning"/>
  </r>
  <r>
    <s v="T08026"/>
    <s v="C3236"/>
    <x v="0"/>
    <x v="0"/>
    <d v="2026-03-11T21:54:00"/>
    <d v="2026-03-12T07:54:00"/>
    <x v="35"/>
    <x v="0"/>
    <s v="No"/>
    <n v="3"/>
    <s v="Yes"/>
    <n v="10.000000000116415"/>
    <s v="No"/>
    <x v="1"/>
    <n v="0.41666666667151731"/>
    <s v="Team1"/>
    <s v="Senior"/>
    <s v="Night"/>
  </r>
  <r>
    <s v="T08027"/>
    <s v="C0081"/>
    <x v="1"/>
    <x v="2"/>
    <d v="2026-01-24T10:33:00"/>
    <d v="2026-01-27T23:33:00"/>
    <x v="22"/>
    <x v="0"/>
    <s v="No"/>
    <n v="4"/>
    <s v="Yes"/>
    <n v="84.999999999941792"/>
    <s v="Yes"/>
    <x v="2"/>
    <n v="3.5416666666642413"/>
    <s v="Team4"/>
    <s v="Junior"/>
    <s v="Morning"/>
  </r>
  <r>
    <s v="T08028"/>
    <s v="C0679"/>
    <x v="3"/>
    <x v="1"/>
    <d v="2026-01-27T19:54:00"/>
    <d v="2026-01-29T21:54:00"/>
    <x v="22"/>
    <x v="0"/>
    <s v="No"/>
    <n v="3"/>
    <s v="Yes"/>
    <n v="49.999999999883585"/>
    <s v="Yes"/>
    <x v="2"/>
    <n v="2.0833333333284827"/>
    <s v="Team4"/>
    <s v="Junior"/>
    <s v="Morning"/>
  </r>
  <r>
    <s v="T08029"/>
    <s v="C2165"/>
    <x v="4"/>
    <x v="1"/>
    <d v="2026-02-14T22:11:00"/>
    <d v="2026-02-17T11:11:00"/>
    <x v="9"/>
    <x v="0"/>
    <s v="No"/>
    <n v="4"/>
    <s v="Yes"/>
    <n v="60.999999999941792"/>
    <s v="Yes"/>
    <x v="0"/>
    <n v="2.5416666666642413"/>
    <s v="Team1"/>
    <s v="Junior"/>
    <s v="Night"/>
  </r>
  <r>
    <s v="T08030"/>
    <s v="C0606"/>
    <x v="2"/>
    <x v="1"/>
    <d v="2026-02-25T06:35:00"/>
    <d v="2026-02-27T19:35:00"/>
    <x v="36"/>
    <x v="0"/>
    <s v="No"/>
    <n v="5"/>
    <s v="Yes"/>
    <n v="60.999999999941792"/>
    <s v="Yes"/>
    <x v="0"/>
    <n v="2.5416666666642413"/>
    <s v="Team1"/>
    <s v="Junior"/>
    <s v="Morning"/>
  </r>
  <r>
    <s v="T08031"/>
    <s v="C3482"/>
    <x v="4"/>
    <x v="0"/>
    <d v="2026-01-06T20:38:00"/>
    <d v="2026-01-08T16:38:00"/>
    <x v="26"/>
    <x v="0"/>
    <s v="No"/>
    <n v="5"/>
    <s v="Yes"/>
    <n v="44.000000000058208"/>
    <s v="No"/>
    <x v="2"/>
    <n v="1.8333333333357587"/>
    <s v="Team5"/>
    <s v="Senior"/>
    <s v="Night"/>
  </r>
  <r>
    <s v="T08032"/>
    <s v="C2344"/>
    <x v="0"/>
    <x v="0"/>
    <d v="2026-02-20T22:50:00"/>
    <d v="2026-02-21T09:50:00"/>
    <x v="14"/>
    <x v="0"/>
    <s v="No"/>
    <n v="2"/>
    <s v="Yes"/>
    <n v="10.999999999883585"/>
    <s v="No"/>
    <x v="0"/>
    <n v="0.45833333332848269"/>
    <s v="Team4"/>
    <s v="Senior"/>
    <s v="Night"/>
  </r>
  <r>
    <s v="T08033"/>
    <s v="C0096"/>
    <x v="0"/>
    <x v="0"/>
    <d v="2026-01-18T18:50:00"/>
    <d v="2026-01-20T13:50:00"/>
    <x v="26"/>
    <x v="0"/>
    <s v="No"/>
    <n v="5"/>
    <s v="Yes"/>
    <n v="43.000000000116415"/>
    <s v="No"/>
    <x v="2"/>
    <n v="1.7916666666715173"/>
    <s v="Team5"/>
    <s v="Senior"/>
    <s v="Night"/>
  </r>
  <r>
    <s v="T08034"/>
    <s v="C4733"/>
    <x v="0"/>
    <x v="0"/>
    <d v="2026-03-11T16:56:00"/>
    <d v="2026-03-12T09:56:00"/>
    <x v="27"/>
    <x v="1"/>
    <s v="Yes"/>
    <n v="5"/>
    <s v="No"/>
    <n v="17.000000000058208"/>
    <s v="No"/>
    <x v="1"/>
    <n v="0.70833333333575865"/>
    <s v="Team1"/>
    <s v="Junior"/>
    <s v="Morning"/>
  </r>
  <r>
    <s v="T08035"/>
    <s v="C0222"/>
    <x v="4"/>
    <x v="1"/>
    <d v="2026-01-08T04:36:00"/>
    <d v="2026-01-09T00:36:00"/>
    <x v="22"/>
    <x v="1"/>
    <s v="No"/>
    <n v="4"/>
    <s v="No"/>
    <n v="20.000000000058208"/>
    <s v="No"/>
    <x v="2"/>
    <n v="0.83333333333575865"/>
    <s v="Team4"/>
    <s v="Junior"/>
    <s v="Morning"/>
  </r>
  <r>
    <s v="T08036"/>
    <s v="C3993"/>
    <x v="2"/>
    <x v="2"/>
    <d v="2026-03-19T17:01:00"/>
    <d v="2026-03-21T19:01:00"/>
    <x v="43"/>
    <x v="0"/>
    <s v="No"/>
    <n v="4"/>
    <s v="Yes"/>
    <n v="50.000000000058208"/>
    <s v="Yes"/>
    <x v="1"/>
    <n v="2.0833333333357587"/>
    <s v="Team1"/>
    <s v="Mid"/>
    <s v="Morning"/>
  </r>
  <r>
    <s v="T08037"/>
    <s v="C3108"/>
    <x v="3"/>
    <x v="0"/>
    <d v="2026-01-09T23:10:00"/>
    <d v="2026-01-10T18:10:00"/>
    <x v="6"/>
    <x v="0"/>
    <s v="No"/>
    <n v="3"/>
    <s v="Yes"/>
    <n v="18.999999999941792"/>
    <s v="No"/>
    <x v="2"/>
    <n v="0.79166666666424135"/>
    <s v="Team3"/>
    <s v="Mid"/>
    <s v="Night"/>
  </r>
  <r>
    <s v="T08038"/>
    <s v="C0071"/>
    <x v="1"/>
    <x v="2"/>
    <d v="2026-01-12T17:03:00"/>
    <d v="2026-01-13T23:03:00"/>
    <x v="14"/>
    <x v="0"/>
    <s v="No"/>
    <n v="5"/>
    <s v="Yes"/>
    <n v="30"/>
    <s v="No"/>
    <x v="2"/>
    <n v="1.25"/>
    <s v="Team4"/>
    <s v="Senior"/>
    <s v="Night"/>
  </r>
  <r>
    <s v="T08039"/>
    <s v="C3075"/>
    <x v="0"/>
    <x v="2"/>
    <d v="2026-02-16T22:30:00"/>
    <d v="2026-02-17T15:30:00"/>
    <x v="23"/>
    <x v="0"/>
    <s v="No"/>
    <n v="4"/>
    <s v="Yes"/>
    <n v="17.000000000058208"/>
    <s v="No"/>
    <x v="0"/>
    <n v="0.70833333333575865"/>
    <s v="Team1"/>
    <s v="Junior"/>
    <s v="Morning"/>
  </r>
  <r>
    <s v="T08040"/>
    <s v="C0811"/>
    <x v="4"/>
    <x v="1"/>
    <d v="2026-03-15T22:16:00"/>
    <d v="2026-03-18T19:16:00"/>
    <x v="33"/>
    <x v="0"/>
    <s v="No"/>
    <n v="3"/>
    <s v="Yes"/>
    <n v="69"/>
    <s v="Yes"/>
    <x v="1"/>
    <n v="2.875"/>
    <s v="Team5"/>
    <s v="Junior"/>
    <s v="Night"/>
  </r>
  <r>
    <s v="T08041"/>
    <s v="C3317"/>
    <x v="0"/>
    <x v="2"/>
    <d v="2026-03-19T08:13:00"/>
    <d v="2026-03-22T04:13:00"/>
    <x v="36"/>
    <x v="0"/>
    <s v="No"/>
    <n v="4"/>
    <s v="Yes"/>
    <n v="67.999999999883585"/>
    <s v="Yes"/>
    <x v="1"/>
    <n v="2.8333333333284827"/>
    <s v="Team1"/>
    <s v="Junior"/>
    <s v="Morning"/>
  </r>
  <r>
    <s v="T08042"/>
    <s v="C0186"/>
    <x v="0"/>
    <x v="0"/>
    <d v="2026-03-13T02:58:00"/>
    <d v="2026-03-14T00:58:00"/>
    <x v="2"/>
    <x v="0"/>
    <s v="No"/>
    <n v="3"/>
    <s v="Yes"/>
    <n v="21.999999999941792"/>
    <s v="No"/>
    <x v="1"/>
    <n v="0.91666666666424135"/>
    <s v="Team3"/>
    <s v="Senior"/>
    <s v="Evening"/>
  </r>
  <r>
    <s v="T08043"/>
    <s v="C2842"/>
    <x v="2"/>
    <x v="2"/>
    <d v="2026-03-26T04:38:00"/>
    <d v="2026-03-28T06:38:00"/>
    <x v="39"/>
    <x v="0"/>
    <s v="No"/>
    <n v="4"/>
    <s v="Yes"/>
    <n v="49.999999999883585"/>
    <s v="Yes"/>
    <x v="1"/>
    <n v="2.0833333333284827"/>
    <s v="Team5"/>
    <s v="Junior"/>
    <s v="Evening"/>
  </r>
  <r>
    <s v="T08044"/>
    <s v="C4499"/>
    <x v="2"/>
    <x v="0"/>
    <d v="2026-01-13T01:23:00"/>
    <d v="2026-01-14T17:23:00"/>
    <x v="9"/>
    <x v="0"/>
    <s v="No"/>
    <n v="4"/>
    <s v="Yes"/>
    <n v="40.000000000116415"/>
    <s v="No"/>
    <x v="2"/>
    <n v="1.6666666666715173"/>
    <s v="Team1"/>
    <s v="Junior"/>
    <s v="Night"/>
  </r>
  <r>
    <s v="T08045"/>
    <s v="C1710"/>
    <x v="3"/>
    <x v="2"/>
    <d v="2026-02-21T20:18:00"/>
    <d v="2026-02-24T23:18:00"/>
    <x v="16"/>
    <x v="0"/>
    <s v="No"/>
    <n v="4"/>
    <s v="Yes"/>
    <n v="75"/>
    <s v="Yes"/>
    <x v="0"/>
    <n v="3.125"/>
    <s v="Team3"/>
    <s v="Junior"/>
    <s v="Evening"/>
  </r>
  <r>
    <s v="T08046"/>
    <s v="C4492"/>
    <x v="3"/>
    <x v="1"/>
    <d v="2026-03-21T21:03:00"/>
    <d v="2026-03-23T02:03:00"/>
    <x v="4"/>
    <x v="0"/>
    <s v="No"/>
    <n v="3"/>
    <s v="Yes"/>
    <n v="29.000000000058208"/>
    <s v="No"/>
    <x v="1"/>
    <n v="1.2083333333357587"/>
    <s v="Team5"/>
    <s v="Senior"/>
    <s v="Evening"/>
  </r>
  <r>
    <s v="T08047"/>
    <s v="C4606"/>
    <x v="0"/>
    <x v="1"/>
    <d v="2026-01-31T13:51:00"/>
    <d v="2026-01-31T21:51:00"/>
    <x v="42"/>
    <x v="0"/>
    <s v="No"/>
    <n v="5"/>
    <s v="Yes"/>
    <n v="8.0000000000582077"/>
    <s v="No"/>
    <x v="2"/>
    <n v="0.33333333333575865"/>
    <s v="Team1"/>
    <s v="Senior"/>
    <s v="Evening"/>
  </r>
  <r>
    <s v="T08048"/>
    <s v="C0398"/>
    <x v="2"/>
    <x v="1"/>
    <d v="2026-01-03T18:35:00"/>
    <d v="2026-01-04T22:35:00"/>
    <x v="37"/>
    <x v="0"/>
    <s v="No"/>
    <n v="3"/>
    <s v="Yes"/>
    <n v="27.999999999941792"/>
    <s v="No"/>
    <x v="2"/>
    <n v="1.1666666666642413"/>
    <s v="Team5"/>
    <s v="Junior"/>
    <s v="Evening"/>
  </r>
  <r>
    <s v="T08049"/>
    <s v="C3044"/>
    <x v="3"/>
    <x v="1"/>
    <d v="2026-03-26T11:40:00"/>
    <d v="2026-03-28T12:40:00"/>
    <x v="46"/>
    <x v="0"/>
    <s v="No"/>
    <n v="4"/>
    <s v="Yes"/>
    <n v="49.000000000116415"/>
    <s v="Yes"/>
    <x v="1"/>
    <n v="2.0416666666715173"/>
    <s v="Team5"/>
    <s v="Senior"/>
    <s v="Evening"/>
  </r>
  <r>
    <s v="T08050"/>
    <s v="C3210"/>
    <x v="3"/>
    <x v="0"/>
    <d v="2026-02-18T08:23:00"/>
    <d v="2026-02-19T13:23:00"/>
    <x v="9"/>
    <x v="0"/>
    <s v="No"/>
    <n v="5"/>
    <s v="Yes"/>
    <n v="28.999999999883585"/>
    <s v="No"/>
    <x v="0"/>
    <n v="1.2083333333284827"/>
    <s v="Team1"/>
    <s v="Junior"/>
    <s v="Night"/>
  </r>
  <r>
    <s v="T08051"/>
    <s v="C4256"/>
    <x v="4"/>
    <x v="2"/>
    <d v="2026-03-08T03:02:00"/>
    <d v="2026-03-11T13:02:00"/>
    <x v="17"/>
    <x v="0"/>
    <s v="No"/>
    <n v="5"/>
    <s v="Yes"/>
    <n v="82.000000000116415"/>
    <s v="Yes"/>
    <x v="1"/>
    <n v="3.4166666666715173"/>
    <s v="Team2"/>
    <s v="Junior"/>
    <s v="Night"/>
  </r>
  <r>
    <s v="T08052"/>
    <s v="C1056"/>
    <x v="2"/>
    <x v="2"/>
    <d v="2026-01-12T01:47:00"/>
    <d v="2026-01-12T11:47:00"/>
    <x v="12"/>
    <x v="0"/>
    <s v="Yes"/>
    <n v="2"/>
    <s v="Yes"/>
    <n v="9.9999999999417923"/>
    <s v="No"/>
    <x v="2"/>
    <n v="0.41666666666424135"/>
    <s v="Team1"/>
    <s v="Junior"/>
    <s v="Morning"/>
  </r>
  <r>
    <s v="T08053"/>
    <s v="C0572"/>
    <x v="3"/>
    <x v="1"/>
    <d v="2026-03-24T15:17:00"/>
    <d v="2026-03-24T23:17:00"/>
    <x v="46"/>
    <x v="0"/>
    <s v="No"/>
    <n v="5"/>
    <s v="Yes"/>
    <n v="7.9999999998835847"/>
    <s v="No"/>
    <x v="1"/>
    <n v="0.33333333332848269"/>
    <s v="Team5"/>
    <s v="Senior"/>
    <s v="Evening"/>
  </r>
  <r>
    <s v="T08054"/>
    <s v="C0225"/>
    <x v="1"/>
    <x v="0"/>
    <d v="2026-03-04T05:26:00"/>
    <d v="2026-03-05T22:26:00"/>
    <x v="0"/>
    <x v="0"/>
    <s v="No"/>
    <n v="5"/>
    <s v="Yes"/>
    <n v="40.999999999883585"/>
    <s v="No"/>
    <x v="1"/>
    <n v="1.7083333333284827"/>
    <s v="Team1"/>
    <s v="Senior"/>
    <s v="Morning"/>
  </r>
  <r>
    <s v="T08055"/>
    <s v="C3140"/>
    <x v="3"/>
    <x v="1"/>
    <d v="2026-03-03T02:25:00"/>
    <d v="2026-03-05T19:25:00"/>
    <x v="14"/>
    <x v="0"/>
    <s v="No"/>
    <n v="3"/>
    <s v="Yes"/>
    <n v="65.000000000058208"/>
    <s v="Yes"/>
    <x v="1"/>
    <n v="2.7083333333357587"/>
    <s v="Team4"/>
    <s v="Senior"/>
    <s v="Night"/>
  </r>
  <r>
    <s v="T08056"/>
    <s v="C0385"/>
    <x v="0"/>
    <x v="2"/>
    <d v="2026-01-04T16:33:00"/>
    <d v="2026-01-05T04:33:00"/>
    <x v="39"/>
    <x v="0"/>
    <s v="No"/>
    <n v="4"/>
    <s v="Yes"/>
    <n v="12"/>
    <s v="No"/>
    <x v="2"/>
    <n v="0.5"/>
    <s v="Team5"/>
    <s v="Junior"/>
    <s v="Evening"/>
  </r>
  <r>
    <s v="T08057"/>
    <s v="C2485"/>
    <x v="0"/>
    <x v="1"/>
    <d v="2026-03-01T23:17:00"/>
    <d v="2026-03-04T19:17:00"/>
    <x v="42"/>
    <x v="0"/>
    <s v="No"/>
    <n v="3"/>
    <s v="Yes"/>
    <n v="68.000000000058208"/>
    <s v="Yes"/>
    <x v="1"/>
    <n v="2.8333333333357587"/>
    <s v="Team1"/>
    <s v="Senior"/>
    <s v="Evening"/>
  </r>
  <r>
    <s v="T08058"/>
    <s v="C4406"/>
    <x v="4"/>
    <x v="2"/>
    <d v="2026-02-05T19:23:00"/>
    <d v="2026-02-08T13:23:00"/>
    <x v="34"/>
    <x v="0"/>
    <s v="No"/>
    <n v="5"/>
    <s v="Yes"/>
    <n v="66"/>
    <s v="Yes"/>
    <x v="0"/>
    <n v="2.75"/>
    <s v="Team3"/>
    <s v="Senior"/>
    <s v="Night"/>
  </r>
  <r>
    <s v="T08059"/>
    <s v="C0960"/>
    <x v="1"/>
    <x v="1"/>
    <d v="2026-03-07T01:46:00"/>
    <d v="2026-03-07T17:46:00"/>
    <x v="44"/>
    <x v="0"/>
    <s v="No"/>
    <n v="5"/>
    <s v="Yes"/>
    <n v="15.999999999941792"/>
    <s v="No"/>
    <x v="1"/>
    <n v="0.66666666666424135"/>
    <s v="Team3"/>
    <s v="Senior"/>
    <s v="Evening"/>
  </r>
  <r>
    <s v="T08060"/>
    <s v="C2464"/>
    <x v="1"/>
    <x v="2"/>
    <d v="2026-03-16T19:16:00"/>
    <d v="2026-03-17T23:16:00"/>
    <x v="18"/>
    <x v="0"/>
    <s v="No"/>
    <n v="4"/>
    <s v="Yes"/>
    <n v="28.000000000116415"/>
    <s v="No"/>
    <x v="1"/>
    <n v="1.1666666666715173"/>
    <s v="Team1"/>
    <s v="Mid"/>
    <s v="Morning"/>
  </r>
  <r>
    <s v="T08061"/>
    <s v="C1498"/>
    <x v="3"/>
    <x v="2"/>
    <d v="2026-03-30T08:48:00"/>
    <d v="2026-03-31T02:48:00"/>
    <x v="45"/>
    <x v="0"/>
    <s v="No"/>
    <n v="4"/>
    <s v="Yes"/>
    <n v="18"/>
    <s v="No"/>
    <x v="1"/>
    <n v="0.75"/>
    <s v="Team4"/>
    <s v="Mid"/>
    <s v="Morning"/>
  </r>
  <r>
    <s v="T08062"/>
    <s v="C1200"/>
    <x v="4"/>
    <x v="1"/>
    <d v="2026-03-21T00:03:00"/>
    <d v="2026-03-22T21:03:00"/>
    <x v="24"/>
    <x v="0"/>
    <s v="No"/>
    <n v="4"/>
    <s v="Yes"/>
    <n v="45"/>
    <s v="No"/>
    <x v="1"/>
    <n v="1.875"/>
    <s v="Team4"/>
    <s v="Mid"/>
    <s v="Night"/>
  </r>
  <r>
    <s v="T08063"/>
    <s v="C3039"/>
    <x v="4"/>
    <x v="2"/>
    <d v="2026-01-10T02:04:00"/>
    <d v="2026-01-10T09:04:00"/>
    <x v="39"/>
    <x v="0"/>
    <s v="No"/>
    <n v="5"/>
    <s v="Yes"/>
    <n v="7.0000000001164153"/>
    <s v="No"/>
    <x v="2"/>
    <n v="0.29166666667151731"/>
    <s v="Team5"/>
    <s v="Junior"/>
    <s v="Evening"/>
  </r>
  <r>
    <s v="T08064"/>
    <s v="C1300"/>
    <x v="0"/>
    <x v="0"/>
    <d v="2026-03-19T23:43:00"/>
    <d v="2026-03-21T19:43:00"/>
    <x v="28"/>
    <x v="0"/>
    <s v="No"/>
    <n v="3"/>
    <s v="Yes"/>
    <n v="44.000000000058208"/>
    <s v="No"/>
    <x v="1"/>
    <n v="1.8333333333357587"/>
    <s v="Team3"/>
    <s v="Mid"/>
    <s v="Night"/>
  </r>
  <r>
    <s v="T08065"/>
    <s v="C2575"/>
    <x v="4"/>
    <x v="1"/>
    <d v="2026-03-23T04:09:00"/>
    <d v="2026-03-24T17:09:00"/>
    <x v="24"/>
    <x v="0"/>
    <s v="No"/>
    <n v="4"/>
    <s v="Yes"/>
    <n v="36.999999999941792"/>
    <s v="No"/>
    <x v="1"/>
    <n v="1.5416666666642413"/>
    <s v="Team4"/>
    <s v="Mid"/>
    <s v="Night"/>
  </r>
  <r>
    <s v="T08066"/>
    <s v="C4467"/>
    <x v="1"/>
    <x v="1"/>
    <d v="2026-03-03T06:41:00"/>
    <d v="2026-03-04T21:41:00"/>
    <x v="30"/>
    <x v="0"/>
    <s v="No"/>
    <n v="5"/>
    <s v="Yes"/>
    <n v="39"/>
    <s v="No"/>
    <x v="1"/>
    <n v="1.625"/>
    <s v="Team4"/>
    <s v="Mid"/>
    <s v="Night"/>
  </r>
  <r>
    <s v="T08067"/>
    <s v="C2145"/>
    <x v="4"/>
    <x v="2"/>
    <d v="2026-03-20T12:50:00"/>
    <d v="2026-03-21T04:50:00"/>
    <x v="18"/>
    <x v="0"/>
    <s v="No"/>
    <n v="5"/>
    <s v="Yes"/>
    <n v="16.000000000116415"/>
    <s v="No"/>
    <x v="1"/>
    <n v="0.66666666667151731"/>
    <s v="Team1"/>
    <s v="Mid"/>
    <s v="Morning"/>
  </r>
  <r>
    <s v="T08068"/>
    <s v="C0935"/>
    <x v="1"/>
    <x v="2"/>
    <d v="2026-01-17T05:11:00"/>
    <d v="2026-01-20T11:11:00"/>
    <x v="3"/>
    <x v="0"/>
    <s v="No"/>
    <n v="5"/>
    <s v="Yes"/>
    <n v="78"/>
    <s v="Yes"/>
    <x v="2"/>
    <n v="3.25"/>
    <s v="Team5"/>
    <s v="Senior"/>
    <s v="Morning"/>
  </r>
  <r>
    <s v="T08069"/>
    <s v="C0145"/>
    <x v="4"/>
    <x v="1"/>
    <d v="2026-03-21T06:47:00"/>
    <d v="2026-03-23T13:47:00"/>
    <x v="7"/>
    <x v="0"/>
    <s v="No"/>
    <n v="4"/>
    <s v="Yes"/>
    <n v="55.000000000116415"/>
    <s v="Yes"/>
    <x v="1"/>
    <n v="2.2916666666715173"/>
    <s v="Team2"/>
    <s v="Junior"/>
    <s v="Night"/>
  </r>
  <r>
    <s v="T08070"/>
    <s v="C4037"/>
    <x v="0"/>
    <x v="0"/>
    <d v="2026-03-19T20:48:00"/>
    <d v="2026-03-20T12:48:00"/>
    <x v="2"/>
    <x v="0"/>
    <s v="No"/>
    <n v="4"/>
    <s v="Yes"/>
    <n v="15.999999999941792"/>
    <s v="No"/>
    <x v="1"/>
    <n v="0.66666666666424135"/>
    <s v="Team3"/>
    <s v="Senior"/>
    <s v="Evening"/>
  </r>
  <r>
    <s v="T08071"/>
    <s v="C3115"/>
    <x v="1"/>
    <x v="1"/>
    <d v="2026-03-18T04:14:00"/>
    <d v="2026-03-20T22:14:00"/>
    <x v="10"/>
    <x v="0"/>
    <s v="No"/>
    <n v="4"/>
    <s v="Yes"/>
    <n v="66"/>
    <s v="Yes"/>
    <x v="1"/>
    <n v="2.75"/>
    <s v="Team1"/>
    <s v="Senior"/>
    <s v="Night"/>
  </r>
  <r>
    <s v="T08072"/>
    <s v="C3796"/>
    <x v="1"/>
    <x v="2"/>
    <d v="2026-02-16T20:29:00"/>
    <d v="2026-02-20T19:29:00"/>
    <x v="21"/>
    <x v="0"/>
    <s v="No"/>
    <n v="3"/>
    <s v="Yes"/>
    <n v="94.999999999883585"/>
    <s v="Yes"/>
    <x v="0"/>
    <n v="3.9583333333284827"/>
    <s v="Team4"/>
    <s v="Senior"/>
    <s v="Night"/>
  </r>
  <r>
    <s v="T08073"/>
    <s v="C1955"/>
    <x v="2"/>
    <x v="0"/>
    <d v="2026-01-30T09:59:00"/>
    <d v="2026-01-31T04:59:00"/>
    <x v="46"/>
    <x v="0"/>
    <s v="No"/>
    <n v="3"/>
    <s v="Yes"/>
    <n v="18.999999999941792"/>
    <s v="No"/>
    <x v="2"/>
    <n v="0.79166666666424135"/>
    <s v="Team5"/>
    <s v="Senior"/>
    <s v="Evening"/>
  </r>
  <r>
    <s v="T08074"/>
    <s v="C3737"/>
    <x v="0"/>
    <x v="0"/>
    <d v="2026-02-25T00:59:00"/>
    <d v="2026-02-25T07:59:00"/>
    <x v="16"/>
    <x v="2"/>
    <s v="No"/>
    <n v="4"/>
    <s v="No"/>
    <n v="6.9999999999417923"/>
    <s v="No"/>
    <x v="0"/>
    <n v="0.29166666666424135"/>
    <s v="Team3"/>
    <s v="Junior"/>
    <s v="Evening"/>
  </r>
  <r>
    <s v="T08075"/>
    <s v="C3128"/>
    <x v="3"/>
    <x v="0"/>
    <d v="2026-01-17T23:22:00"/>
    <d v="2026-01-18T02:22:00"/>
    <x v="25"/>
    <x v="0"/>
    <s v="No"/>
    <n v="3"/>
    <s v="Yes"/>
    <n v="3"/>
    <s v="No"/>
    <x v="2"/>
    <n v="0.125"/>
    <s v="Team4"/>
    <s v="Junior"/>
    <s v="Night"/>
  </r>
  <r>
    <s v="T08076"/>
    <s v="C0515"/>
    <x v="2"/>
    <x v="0"/>
    <d v="2026-03-08T12:37:00"/>
    <d v="2026-03-10T04:37:00"/>
    <x v="46"/>
    <x v="0"/>
    <s v="No"/>
    <n v="2"/>
    <s v="Yes"/>
    <n v="40.000000000116415"/>
    <s v="No"/>
    <x v="1"/>
    <n v="1.6666666666715173"/>
    <s v="Team5"/>
    <s v="Senior"/>
    <s v="Evening"/>
  </r>
  <r>
    <s v="T08077"/>
    <s v="C1215"/>
    <x v="1"/>
    <x v="0"/>
    <d v="2026-01-27T08:36:00"/>
    <d v="2026-01-27T20:36:00"/>
    <x v="17"/>
    <x v="0"/>
    <s v="No"/>
    <n v="5"/>
    <s v="Yes"/>
    <n v="12"/>
    <s v="No"/>
    <x v="2"/>
    <n v="0.5"/>
    <s v="Team2"/>
    <s v="Junior"/>
    <s v="Night"/>
  </r>
  <r>
    <s v="T08078"/>
    <s v="C0138"/>
    <x v="4"/>
    <x v="2"/>
    <d v="2026-03-18T00:26:00"/>
    <d v="2026-03-19T19:26:00"/>
    <x v="29"/>
    <x v="1"/>
    <s v="No"/>
    <n v="5"/>
    <s v="No"/>
    <n v="42.999999999941792"/>
    <s v="No"/>
    <x v="1"/>
    <n v="1.7916666666642413"/>
    <s v="Team3"/>
    <s v="Mid"/>
    <s v="Evening"/>
  </r>
  <r>
    <s v="T08079"/>
    <s v="C3953"/>
    <x v="3"/>
    <x v="2"/>
    <d v="2026-03-06T10:18:00"/>
    <d v="2026-03-06T20:18:00"/>
    <x v="19"/>
    <x v="0"/>
    <s v="No"/>
    <n v="4"/>
    <s v="Yes"/>
    <n v="9.9999999999417923"/>
    <s v="No"/>
    <x v="1"/>
    <n v="0.41666666666424135"/>
    <s v="Team5"/>
    <s v="Mid"/>
    <s v="Night"/>
  </r>
  <r>
    <s v="T08080"/>
    <s v="C4769"/>
    <x v="2"/>
    <x v="1"/>
    <d v="2026-02-09T08:13:00"/>
    <d v="2026-02-11T04:13:00"/>
    <x v="39"/>
    <x v="0"/>
    <s v="No"/>
    <n v="3"/>
    <s v="Yes"/>
    <n v="43.999999999883585"/>
    <s v="No"/>
    <x v="0"/>
    <n v="1.8333333333284827"/>
    <s v="Team5"/>
    <s v="Junior"/>
    <s v="Evening"/>
  </r>
  <r>
    <s v="T08081"/>
    <s v="C2194"/>
    <x v="0"/>
    <x v="2"/>
    <d v="2026-03-02T11:59:00"/>
    <d v="2026-03-06T09:59:00"/>
    <x v="33"/>
    <x v="0"/>
    <s v="No"/>
    <n v="4"/>
    <s v="Yes"/>
    <n v="94.000000000116415"/>
    <s v="Yes"/>
    <x v="1"/>
    <n v="3.9166666666715173"/>
    <s v="Team5"/>
    <s v="Junior"/>
    <s v="Night"/>
  </r>
  <r>
    <s v="T08082"/>
    <s v="C3427"/>
    <x v="2"/>
    <x v="2"/>
    <d v="2026-03-16T19:13:00"/>
    <d v="2026-03-20T14:13:00"/>
    <x v="5"/>
    <x v="0"/>
    <s v="No"/>
    <n v="4"/>
    <s v="Yes"/>
    <n v="91.000000000116415"/>
    <s v="Yes"/>
    <x v="1"/>
    <n v="3.7916666666715173"/>
    <s v="Team1"/>
    <s v="Senior"/>
    <s v="Evening"/>
  </r>
  <r>
    <s v="T08083"/>
    <s v="C3238"/>
    <x v="2"/>
    <x v="1"/>
    <d v="2026-01-05T11:15:00"/>
    <d v="2026-01-06T03:15:00"/>
    <x v="23"/>
    <x v="0"/>
    <s v="No"/>
    <n v="5"/>
    <s v="Yes"/>
    <n v="15.999999999941792"/>
    <s v="No"/>
    <x v="2"/>
    <n v="0.66666666666424135"/>
    <s v="Team1"/>
    <s v="Junior"/>
    <s v="Morning"/>
  </r>
  <r>
    <s v="T08084"/>
    <s v="C4806"/>
    <x v="0"/>
    <x v="2"/>
    <d v="2026-03-26T23:34:00"/>
    <d v="2026-03-29T01:34:00"/>
    <x v="20"/>
    <x v="0"/>
    <s v="No"/>
    <n v="3"/>
    <s v="Yes"/>
    <n v="50.000000000058208"/>
    <s v="Yes"/>
    <x v="1"/>
    <n v="2.0833333333357587"/>
    <s v="Team4"/>
    <s v="Junior"/>
    <s v="Evening"/>
  </r>
  <r>
    <s v="T08085"/>
    <s v="C1233"/>
    <x v="3"/>
    <x v="0"/>
    <d v="2026-03-25T14:34:00"/>
    <d v="2026-03-26T18:34:00"/>
    <x v="17"/>
    <x v="0"/>
    <s v="Yes"/>
    <n v="2"/>
    <s v="Yes"/>
    <n v="27.999999999941792"/>
    <s v="No"/>
    <x v="1"/>
    <n v="1.1666666666642413"/>
    <s v="Team2"/>
    <s v="Junior"/>
    <s v="Night"/>
  </r>
  <r>
    <s v="T08086"/>
    <s v="C1893"/>
    <x v="3"/>
    <x v="1"/>
    <d v="2026-01-31T16:55:00"/>
    <d v="2026-02-01T14:55:00"/>
    <x v="34"/>
    <x v="0"/>
    <s v="No"/>
    <n v="3"/>
    <s v="Yes"/>
    <n v="22.000000000116415"/>
    <s v="No"/>
    <x v="2"/>
    <n v="0.91666666667151731"/>
    <s v="Team3"/>
    <s v="Senior"/>
    <s v="Night"/>
  </r>
  <r>
    <s v="T08087"/>
    <s v="C2382"/>
    <x v="2"/>
    <x v="1"/>
    <d v="2026-02-03T14:30:00"/>
    <d v="2026-02-05T20:30:00"/>
    <x v="41"/>
    <x v="0"/>
    <s v="No"/>
    <n v="3"/>
    <s v="Yes"/>
    <n v="54"/>
    <s v="Yes"/>
    <x v="0"/>
    <n v="2.25"/>
    <s v="Team5"/>
    <s v="Senior"/>
    <s v="Night"/>
  </r>
  <r>
    <s v="T08088"/>
    <s v="C3480"/>
    <x v="3"/>
    <x v="2"/>
    <d v="2026-02-25T08:57:00"/>
    <d v="2026-02-25T18:57:00"/>
    <x v="27"/>
    <x v="0"/>
    <s v="No"/>
    <n v="5"/>
    <s v="Yes"/>
    <n v="9.9999999999417923"/>
    <s v="No"/>
    <x v="0"/>
    <n v="0.41666666666424135"/>
    <s v="Team1"/>
    <s v="Junior"/>
    <s v="Morning"/>
  </r>
  <r>
    <s v="T08089"/>
    <s v="C4572"/>
    <x v="4"/>
    <x v="1"/>
    <d v="2026-01-11T07:01:00"/>
    <d v="2026-01-14T06:01:00"/>
    <x v="6"/>
    <x v="0"/>
    <s v="No"/>
    <n v="4"/>
    <s v="Yes"/>
    <n v="71.000000000058208"/>
    <s v="Yes"/>
    <x v="2"/>
    <n v="2.9583333333357587"/>
    <s v="Team3"/>
    <s v="Mid"/>
    <s v="Night"/>
  </r>
  <r>
    <s v="T08090"/>
    <s v="C4441"/>
    <x v="1"/>
    <x v="2"/>
    <d v="2026-01-10T18:11:00"/>
    <d v="2026-01-14T06:11:00"/>
    <x v="40"/>
    <x v="0"/>
    <s v="No"/>
    <n v="5"/>
    <s v="Yes"/>
    <n v="84"/>
    <s v="Yes"/>
    <x v="2"/>
    <n v="3.5"/>
    <s v="Team4"/>
    <s v="Senior"/>
    <s v="Morning"/>
  </r>
  <r>
    <s v="T08091"/>
    <s v="C0871"/>
    <x v="0"/>
    <x v="0"/>
    <d v="2026-02-17T16:06:00"/>
    <d v="2026-02-18T07:06:00"/>
    <x v="49"/>
    <x v="0"/>
    <s v="No"/>
    <n v="5"/>
    <s v="Yes"/>
    <n v="15"/>
    <s v="No"/>
    <x v="0"/>
    <n v="0.625"/>
    <s v="Team5"/>
    <s v="Mid"/>
    <s v="Evening"/>
  </r>
  <r>
    <s v="T08092"/>
    <s v="C3821"/>
    <x v="0"/>
    <x v="1"/>
    <d v="2026-02-25T11:37:00"/>
    <d v="2026-02-25T22:37:00"/>
    <x v="14"/>
    <x v="0"/>
    <s v="No"/>
    <n v="4"/>
    <s v="Yes"/>
    <n v="11.000000000058208"/>
    <s v="No"/>
    <x v="0"/>
    <n v="0.45833333333575865"/>
    <s v="Team4"/>
    <s v="Senior"/>
    <s v="Night"/>
  </r>
  <r>
    <s v="T08093"/>
    <s v="C3462"/>
    <x v="1"/>
    <x v="1"/>
    <d v="2026-01-18T10:52:00"/>
    <d v="2026-01-18T18:52:00"/>
    <x v="9"/>
    <x v="0"/>
    <s v="No"/>
    <n v="3"/>
    <s v="Yes"/>
    <n v="8.0000000000582077"/>
    <s v="No"/>
    <x v="2"/>
    <n v="0.33333333333575865"/>
    <s v="Team1"/>
    <s v="Junior"/>
    <s v="Night"/>
  </r>
  <r>
    <s v="T08094"/>
    <s v="C1745"/>
    <x v="3"/>
    <x v="0"/>
    <d v="2026-01-14T09:06:00"/>
    <d v="2026-01-15T10:06:00"/>
    <x v="20"/>
    <x v="0"/>
    <s v="No"/>
    <n v="3"/>
    <s v="Yes"/>
    <n v="24.999999999941792"/>
    <s v="No"/>
    <x v="2"/>
    <n v="1.0416666666642413"/>
    <s v="Team4"/>
    <s v="Junior"/>
    <s v="Evening"/>
  </r>
  <r>
    <s v="T08095"/>
    <s v="C4451"/>
    <x v="4"/>
    <x v="0"/>
    <d v="2026-01-11T21:51:00"/>
    <d v="2026-01-13T16:51:00"/>
    <x v="47"/>
    <x v="0"/>
    <s v="No"/>
    <n v="3"/>
    <s v="Yes"/>
    <n v="42.999999999941792"/>
    <s v="No"/>
    <x v="2"/>
    <n v="1.7916666666642413"/>
    <s v="Team4"/>
    <s v="Senior"/>
    <s v="Night"/>
  </r>
  <r>
    <s v="T08096"/>
    <s v="C2240"/>
    <x v="2"/>
    <x v="1"/>
    <d v="2026-02-07T15:14:00"/>
    <d v="2026-02-09T03:14:00"/>
    <x v="14"/>
    <x v="0"/>
    <s v="No"/>
    <n v="5"/>
    <s v="Yes"/>
    <n v="36"/>
    <s v="No"/>
    <x v="0"/>
    <n v="1.5"/>
    <s v="Team4"/>
    <s v="Senior"/>
    <s v="Night"/>
  </r>
  <r>
    <s v="T08097"/>
    <s v="C0522"/>
    <x v="2"/>
    <x v="2"/>
    <d v="2026-02-26T00:14:00"/>
    <d v="2026-02-26T20:14:00"/>
    <x v="23"/>
    <x v="0"/>
    <s v="No"/>
    <n v="4"/>
    <s v="Yes"/>
    <n v="19.999999999883585"/>
    <s v="No"/>
    <x v="0"/>
    <n v="0.83333333332848269"/>
    <s v="Team1"/>
    <s v="Junior"/>
    <s v="Morning"/>
  </r>
  <r>
    <s v="T08098"/>
    <s v="C4653"/>
    <x v="3"/>
    <x v="0"/>
    <d v="2026-02-19T21:26:00"/>
    <d v="2026-02-21T18:26:00"/>
    <x v="5"/>
    <x v="0"/>
    <s v="No"/>
    <n v="3"/>
    <s v="Yes"/>
    <n v="45"/>
    <s v="No"/>
    <x v="0"/>
    <n v="1.875"/>
    <s v="Team1"/>
    <s v="Senior"/>
    <s v="Evening"/>
  </r>
  <r>
    <s v="T08099"/>
    <s v="C4261"/>
    <x v="3"/>
    <x v="1"/>
    <d v="2026-03-21T10:59:00"/>
    <d v="2026-03-22T22:59:00"/>
    <x v="10"/>
    <x v="0"/>
    <s v="No"/>
    <n v="5"/>
    <s v="Yes"/>
    <n v="36"/>
    <s v="No"/>
    <x v="1"/>
    <n v="1.5"/>
    <s v="Team1"/>
    <s v="Senior"/>
    <s v="Night"/>
  </r>
  <r>
    <s v="T08100"/>
    <s v="C4333"/>
    <x v="1"/>
    <x v="0"/>
    <d v="2026-02-26T17:28:00"/>
    <d v="2026-02-26T21:28:00"/>
    <x v="14"/>
    <x v="0"/>
    <s v="Yes"/>
    <n v="4"/>
    <s v="Yes"/>
    <n v="3.9999999999417923"/>
    <s v="No"/>
    <x v="0"/>
    <n v="0.16666666666424135"/>
    <s v="Team4"/>
    <s v="Senior"/>
    <s v="Night"/>
  </r>
  <r>
    <s v="T08101"/>
    <s v="C3752"/>
    <x v="1"/>
    <x v="1"/>
    <d v="2026-01-08T02:57:00"/>
    <d v="2026-01-10T13:57:00"/>
    <x v="21"/>
    <x v="2"/>
    <s v="No"/>
    <n v="3"/>
    <s v="No"/>
    <n v="59.000000000058208"/>
    <s v="Yes"/>
    <x v="2"/>
    <n v="2.4583333333357587"/>
    <s v="Team4"/>
    <s v="Senior"/>
    <s v="Night"/>
  </r>
  <r>
    <s v="T08102"/>
    <s v="C3309"/>
    <x v="1"/>
    <x v="2"/>
    <d v="2026-01-07T06:13:00"/>
    <d v="2026-01-07T23:13:00"/>
    <x v="25"/>
    <x v="0"/>
    <s v="No"/>
    <n v="5"/>
    <s v="Yes"/>
    <n v="17.000000000058208"/>
    <s v="No"/>
    <x v="2"/>
    <n v="0.70833333333575865"/>
    <s v="Team4"/>
    <s v="Junior"/>
    <s v="Night"/>
  </r>
  <r>
    <s v="T08103"/>
    <s v="C0793"/>
    <x v="2"/>
    <x v="1"/>
    <d v="2026-02-14T21:23:00"/>
    <d v="2026-02-17T17:23:00"/>
    <x v="17"/>
    <x v="0"/>
    <s v="No"/>
    <n v="3"/>
    <s v="Yes"/>
    <n v="68.000000000058208"/>
    <s v="Yes"/>
    <x v="0"/>
    <n v="2.8333333333357587"/>
    <s v="Team2"/>
    <s v="Junior"/>
    <s v="Night"/>
  </r>
  <r>
    <s v="T08104"/>
    <s v="C3614"/>
    <x v="1"/>
    <x v="1"/>
    <d v="2026-02-10T13:16:00"/>
    <d v="2026-02-11T08:16:00"/>
    <x v="41"/>
    <x v="0"/>
    <s v="No"/>
    <n v="3"/>
    <s v="Yes"/>
    <n v="19.000000000116415"/>
    <s v="No"/>
    <x v="0"/>
    <n v="0.79166666667151731"/>
    <s v="Team5"/>
    <s v="Senior"/>
    <s v="Night"/>
  </r>
  <r>
    <s v="T08105"/>
    <s v="C4451"/>
    <x v="1"/>
    <x v="0"/>
    <d v="2026-02-19T23:36:00"/>
    <d v="2026-02-20T05:36:00"/>
    <x v="22"/>
    <x v="0"/>
    <s v="No"/>
    <n v="5"/>
    <s v="Yes"/>
    <n v="6"/>
    <s v="No"/>
    <x v="0"/>
    <n v="0.25"/>
    <s v="Team4"/>
    <s v="Junior"/>
    <s v="Morning"/>
  </r>
  <r>
    <s v="T08106"/>
    <s v="C3751"/>
    <x v="4"/>
    <x v="2"/>
    <d v="2026-02-25T07:24:00"/>
    <d v="2026-02-26T06:24:00"/>
    <x v="12"/>
    <x v="1"/>
    <s v="No"/>
    <n v="4"/>
    <s v="No"/>
    <n v="23.000000000058208"/>
    <s v="No"/>
    <x v="0"/>
    <n v="0.95833333333575865"/>
    <s v="Team1"/>
    <s v="Junior"/>
    <s v="Morning"/>
  </r>
  <r>
    <s v="T08107"/>
    <s v="C2872"/>
    <x v="1"/>
    <x v="2"/>
    <d v="2026-01-19T15:34:00"/>
    <d v="2026-01-21T06:34:00"/>
    <x v="41"/>
    <x v="1"/>
    <s v="No"/>
    <n v="4"/>
    <s v="No"/>
    <n v="39"/>
    <s v="No"/>
    <x v="2"/>
    <n v="1.625"/>
    <s v="Team5"/>
    <s v="Senior"/>
    <s v="Night"/>
  </r>
  <r>
    <s v="T08108"/>
    <s v="C2707"/>
    <x v="1"/>
    <x v="1"/>
    <d v="2026-01-26T21:02:00"/>
    <d v="2026-01-29T00:02:00"/>
    <x v="44"/>
    <x v="0"/>
    <s v="No"/>
    <n v="4"/>
    <s v="Yes"/>
    <n v="51"/>
    <s v="Yes"/>
    <x v="2"/>
    <n v="2.125"/>
    <s v="Team3"/>
    <s v="Senior"/>
    <s v="Evening"/>
  </r>
  <r>
    <s v="T08109"/>
    <s v="C4522"/>
    <x v="3"/>
    <x v="2"/>
    <d v="2026-03-11T18:33:00"/>
    <d v="2026-03-15T09:33:00"/>
    <x v="39"/>
    <x v="0"/>
    <s v="No"/>
    <n v="3"/>
    <s v="Yes"/>
    <n v="87"/>
    <s v="Yes"/>
    <x v="1"/>
    <n v="3.625"/>
    <s v="Team5"/>
    <s v="Junior"/>
    <s v="Evening"/>
  </r>
  <r>
    <s v="T08110"/>
    <s v="C2934"/>
    <x v="2"/>
    <x v="0"/>
    <d v="2026-01-15T23:48:00"/>
    <d v="2026-01-17T03:48:00"/>
    <x v="18"/>
    <x v="0"/>
    <s v="No"/>
    <n v="3"/>
    <s v="Yes"/>
    <n v="27.999999999941792"/>
    <s v="No"/>
    <x v="2"/>
    <n v="1.1666666666642413"/>
    <s v="Team1"/>
    <s v="Mid"/>
    <s v="Morning"/>
  </r>
  <r>
    <s v="T08111"/>
    <s v="C2812"/>
    <x v="3"/>
    <x v="0"/>
    <d v="2026-01-27T16:31:00"/>
    <d v="2026-01-27T19:31:00"/>
    <x v="24"/>
    <x v="1"/>
    <s v="No"/>
    <n v="5"/>
    <s v="No"/>
    <n v="3"/>
    <s v="No"/>
    <x v="2"/>
    <n v="0.125"/>
    <s v="Team4"/>
    <s v="Mid"/>
    <s v="Night"/>
  </r>
  <r>
    <s v="T08112"/>
    <s v="C2695"/>
    <x v="1"/>
    <x v="1"/>
    <d v="2026-03-18T19:55:00"/>
    <d v="2026-03-19T12:55:00"/>
    <x v="7"/>
    <x v="0"/>
    <s v="No"/>
    <n v="4"/>
    <s v="Yes"/>
    <n v="17.000000000058208"/>
    <s v="No"/>
    <x v="1"/>
    <n v="0.70833333333575865"/>
    <s v="Team2"/>
    <s v="Junior"/>
    <s v="Night"/>
  </r>
  <r>
    <s v="T08113"/>
    <s v="C4807"/>
    <x v="2"/>
    <x v="1"/>
    <d v="2026-03-16T18:01:00"/>
    <d v="2026-03-18T09:01:00"/>
    <x v="27"/>
    <x v="0"/>
    <s v="No"/>
    <n v="3"/>
    <s v="Yes"/>
    <n v="39"/>
    <s v="No"/>
    <x v="1"/>
    <n v="1.625"/>
    <s v="Team1"/>
    <s v="Junior"/>
    <s v="Morning"/>
  </r>
  <r>
    <s v="T08114"/>
    <s v="C4252"/>
    <x v="1"/>
    <x v="2"/>
    <d v="2026-03-30T01:20:00"/>
    <d v="2026-03-31T00:20:00"/>
    <x v="27"/>
    <x v="0"/>
    <s v="No"/>
    <n v="5"/>
    <s v="Yes"/>
    <n v="23.000000000058208"/>
    <s v="No"/>
    <x v="1"/>
    <n v="0.95833333333575865"/>
    <s v="Team1"/>
    <s v="Junior"/>
    <s v="Morning"/>
  </r>
  <r>
    <s v="T08115"/>
    <s v="C3096"/>
    <x v="4"/>
    <x v="0"/>
    <d v="2026-03-02T06:38:00"/>
    <d v="2026-03-03T21:38:00"/>
    <x v="36"/>
    <x v="0"/>
    <s v="No"/>
    <n v="3"/>
    <s v="Yes"/>
    <n v="39"/>
    <s v="No"/>
    <x v="1"/>
    <n v="1.625"/>
    <s v="Team1"/>
    <s v="Junior"/>
    <s v="Morning"/>
  </r>
  <r>
    <s v="T08116"/>
    <s v="C2212"/>
    <x v="1"/>
    <x v="2"/>
    <d v="2026-02-09T00:06:00"/>
    <d v="2026-02-12T05:06:00"/>
    <x v="7"/>
    <x v="0"/>
    <s v="No"/>
    <n v="4"/>
    <s v="Yes"/>
    <n v="77.000000000058208"/>
    <s v="Yes"/>
    <x v="0"/>
    <n v="3.2083333333357587"/>
    <s v="Team2"/>
    <s v="Junior"/>
    <s v="Night"/>
  </r>
  <r>
    <s v="T08117"/>
    <s v="C3317"/>
    <x v="0"/>
    <x v="1"/>
    <d v="2026-01-18T18:47:00"/>
    <d v="2026-01-21T08:47:00"/>
    <x v="17"/>
    <x v="0"/>
    <s v="No"/>
    <n v="3"/>
    <s v="Yes"/>
    <n v="62.000000000058208"/>
    <s v="Yes"/>
    <x v="2"/>
    <n v="2.5833333333357587"/>
    <s v="Team2"/>
    <s v="Junior"/>
    <s v="Night"/>
  </r>
  <r>
    <s v="T08118"/>
    <s v="C4882"/>
    <x v="2"/>
    <x v="0"/>
    <d v="2026-02-14T03:56:00"/>
    <d v="2026-02-15T16:56:00"/>
    <x v="5"/>
    <x v="0"/>
    <s v="No"/>
    <n v="3"/>
    <s v="Yes"/>
    <n v="36.999999999941792"/>
    <s v="No"/>
    <x v="0"/>
    <n v="1.5416666666642413"/>
    <s v="Team1"/>
    <s v="Senior"/>
    <s v="Evening"/>
  </r>
  <r>
    <s v="T08119"/>
    <s v="C1230"/>
    <x v="4"/>
    <x v="0"/>
    <d v="2026-03-14T20:27:00"/>
    <d v="2026-03-16T07:27:00"/>
    <x v="16"/>
    <x v="1"/>
    <s v="No"/>
    <n v="4"/>
    <s v="No"/>
    <n v="35.000000000058208"/>
    <s v="No"/>
    <x v="1"/>
    <n v="1.4583333333357587"/>
    <s v="Team3"/>
    <s v="Junior"/>
    <s v="Evening"/>
  </r>
  <r>
    <s v="T08120"/>
    <s v="C0732"/>
    <x v="2"/>
    <x v="0"/>
    <d v="2026-02-10T02:03:00"/>
    <d v="2026-02-11T23:03:00"/>
    <x v="35"/>
    <x v="0"/>
    <s v="No"/>
    <n v="5"/>
    <s v="Yes"/>
    <n v="45"/>
    <s v="No"/>
    <x v="0"/>
    <n v="1.875"/>
    <s v="Team1"/>
    <s v="Senior"/>
    <s v="Night"/>
  </r>
  <r>
    <s v="T08121"/>
    <s v="C3326"/>
    <x v="2"/>
    <x v="2"/>
    <d v="2026-02-06T15:46:00"/>
    <d v="2026-02-09T23:46:00"/>
    <x v="30"/>
    <x v="0"/>
    <s v="No"/>
    <n v="5"/>
    <s v="Yes"/>
    <n v="79.999999999883585"/>
    <s v="Yes"/>
    <x v="0"/>
    <n v="3.3333333333284827"/>
    <s v="Team4"/>
    <s v="Mid"/>
    <s v="Night"/>
  </r>
  <r>
    <s v="T08122"/>
    <s v="C3698"/>
    <x v="4"/>
    <x v="1"/>
    <d v="2026-02-11T16:35:00"/>
    <d v="2026-02-13T00:35:00"/>
    <x v="12"/>
    <x v="0"/>
    <s v="No"/>
    <n v="3"/>
    <s v="Yes"/>
    <n v="32.000000000058208"/>
    <s v="No"/>
    <x v="0"/>
    <n v="1.3333333333357587"/>
    <s v="Team1"/>
    <s v="Junior"/>
    <s v="Morning"/>
  </r>
  <r>
    <s v="T08123"/>
    <s v="C4786"/>
    <x v="0"/>
    <x v="0"/>
    <d v="2026-03-06T20:34:00"/>
    <d v="2026-03-07T17:34:00"/>
    <x v="12"/>
    <x v="0"/>
    <s v="No"/>
    <n v="3"/>
    <s v="Yes"/>
    <n v="21"/>
    <s v="No"/>
    <x v="1"/>
    <n v="0.875"/>
    <s v="Team1"/>
    <s v="Junior"/>
    <s v="Morning"/>
  </r>
  <r>
    <s v="T08124"/>
    <s v="C2292"/>
    <x v="3"/>
    <x v="1"/>
    <d v="2026-03-25T10:40:00"/>
    <d v="2026-03-26T07:40:00"/>
    <x v="45"/>
    <x v="0"/>
    <s v="No"/>
    <n v="3"/>
    <s v="Yes"/>
    <n v="21"/>
    <s v="No"/>
    <x v="1"/>
    <n v="0.875"/>
    <s v="Team4"/>
    <s v="Mid"/>
    <s v="Morning"/>
  </r>
  <r>
    <s v="T08125"/>
    <s v="C2999"/>
    <x v="3"/>
    <x v="0"/>
    <d v="2026-02-14T20:24:00"/>
    <d v="2026-02-16T17:24:00"/>
    <x v="30"/>
    <x v="0"/>
    <s v="No"/>
    <n v="5"/>
    <s v="Yes"/>
    <n v="45"/>
    <s v="No"/>
    <x v="0"/>
    <n v="1.875"/>
    <s v="Team4"/>
    <s v="Mid"/>
    <s v="Night"/>
  </r>
  <r>
    <s v="T08126"/>
    <s v="C0389"/>
    <x v="3"/>
    <x v="1"/>
    <d v="2026-01-15T22:58:00"/>
    <d v="2026-01-16T05:58:00"/>
    <x v="34"/>
    <x v="0"/>
    <s v="No"/>
    <n v="3"/>
    <s v="Yes"/>
    <n v="7.0000000001164153"/>
    <s v="No"/>
    <x v="2"/>
    <n v="0.29166666667151731"/>
    <s v="Team3"/>
    <s v="Senior"/>
    <s v="Night"/>
  </r>
  <r>
    <s v="T08127"/>
    <s v="C3431"/>
    <x v="3"/>
    <x v="1"/>
    <d v="2026-02-18T22:50:00"/>
    <d v="2026-02-20T23:50:00"/>
    <x v="12"/>
    <x v="0"/>
    <s v="Yes"/>
    <n v="2"/>
    <s v="Yes"/>
    <n v="48.999999999941792"/>
    <s v="Yes"/>
    <x v="0"/>
    <n v="2.0416666666642413"/>
    <s v="Team1"/>
    <s v="Junior"/>
    <s v="Morning"/>
  </r>
  <r>
    <s v="T08128"/>
    <s v="C1843"/>
    <x v="0"/>
    <x v="2"/>
    <d v="2026-03-24T20:20:00"/>
    <d v="2026-03-27T07:20:00"/>
    <x v="32"/>
    <x v="0"/>
    <s v="No"/>
    <n v="4"/>
    <s v="Yes"/>
    <n v="59.000000000058208"/>
    <s v="Yes"/>
    <x v="1"/>
    <n v="2.4583333333357587"/>
    <s v="Team3"/>
    <s v="Mid"/>
    <s v="Evening"/>
  </r>
  <r>
    <s v="T08129"/>
    <s v="C2191"/>
    <x v="4"/>
    <x v="0"/>
    <d v="2026-02-26T15:27:00"/>
    <d v="2026-02-26T18:27:00"/>
    <x v="24"/>
    <x v="0"/>
    <s v="No"/>
    <n v="3"/>
    <s v="Yes"/>
    <n v="3"/>
    <s v="No"/>
    <x v="0"/>
    <n v="0.125"/>
    <s v="Team4"/>
    <s v="Mid"/>
    <s v="Night"/>
  </r>
  <r>
    <s v="T08130"/>
    <s v="C2088"/>
    <x v="4"/>
    <x v="2"/>
    <d v="2026-01-14T01:40:00"/>
    <d v="2026-01-16T14:40:00"/>
    <x v="20"/>
    <x v="0"/>
    <s v="No"/>
    <n v="5"/>
    <s v="Yes"/>
    <n v="60.999999999941792"/>
    <s v="Yes"/>
    <x v="2"/>
    <n v="2.5416666666642413"/>
    <s v="Team4"/>
    <s v="Junior"/>
    <s v="Evening"/>
  </r>
  <r>
    <s v="T08131"/>
    <s v="C1945"/>
    <x v="0"/>
    <x v="1"/>
    <d v="2026-02-03T08:10:00"/>
    <d v="2026-02-04T20:10:00"/>
    <x v="9"/>
    <x v="0"/>
    <s v="No"/>
    <n v="4"/>
    <s v="Yes"/>
    <n v="36"/>
    <s v="No"/>
    <x v="0"/>
    <n v="1.5"/>
    <s v="Team1"/>
    <s v="Junior"/>
    <s v="Night"/>
  </r>
  <r>
    <s v="T08132"/>
    <s v="C3192"/>
    <x v="4"/>
    <x v="1"/>
    <d v="2026-02-10T07:57:00"/>
    <d v="2026-02-11T23:57:00"/>
    <x v="42"/>
    <x v="0"/>
    <s v="No"/>
    <n v="3"/>
    <s v="Yes"/>
    <n v="39.999999999941792"/>
    <s v="No"/>
    <x v="0"/>
    <n v="1.6666666666642413"/>
    <s v="Team1"/>
    <s v="Senior"/>
    <s v="Evening"/>
  </r>
  <r>
    <s v="T08133"/>
    <s v="C2898"/>
    <x v="3"/>
    <x v="1"/>
    <d v="2026-02-20T16:20:00"/>
    <d v="2026-02-22T19:20:00"/>
    <x v="29"/>
    <x v="0"/>
    <s v="No"/>
    <n v="4"/>
    <s v="Yes"/>
    <n v="51"/>
    <s v="Yes"/>
    <x v="0"/>
    <n v="2.125"/>
    <s v="Team3"/>
    <s v="Mid"/>
    <s v="Evening"/>
  </r>
  <r>
    <s v="T08134"/>
    <s v="C3568"/>
    <x v="4"/>
    <x v="2"/>
    <d v="2026-02-08T21:28:00"/>
    <d v="2026-02-12T05:28:00"/>
    <x v="44"/>
    <x v="0"/>
    <s v="No"/>
    <n v="5"/>
    <s v="Yes"/>
    <n v="80.000000000058208"/>
    <s v="Yes"/>
    <x v="0"/>
    <n v="3.3333333333357587"/>
    <s v="Team3"/>
    <s v="Senior"/>
    <s v="Evening"/>
  </r>
  <r>
    <s v="T08135"/>
    <s v="C4286"/>
    <x v="4"/>
    <x v="1"/>
    <d v="2026-03-01T04:35:00"/>
    <d v="2026-03-03T16:35:00"/>
    <x v="24"/>
    <x v="0"/>
    <s v="No"/>
    <n v="4"/>
    <s v="Yes"/>
    <n v="60"/>
    <s v="Yes"/>
    <x v="1"/>
    <n v="2.5"/>
    <s v="Team4"/>
    <s v="Mid"/>
    <s v="Night"/>
  </r>
  <r>
    <s v="T08136"/>
    <s v="C4877"/>
    <x v="3"/>
    <x v="2"/>
    <d v="2026-01-21T19:57:00"/>
    <d v="2026-01-25T05:57:00"/>
    <x v="45"/>
    <x v="0"/>
    <s v="No"/>
    <n v="3"/>
    <s v="Yes"/>
    <n v="81.999999999941792"/>
    <s v="Yes"/>
    <x v="2"/>
    <n v="3.4166666666642413"/>
    <s v="Team4"/>
    <s v="Mid"/>
    <s v="Morning"/>
  </r>
  <r>
    <s v="T08137"/>
    <s v="C0513"/>
    <x v="1"/>
    <x v="2"/>
    <d v="2026-03-16T05:12:00"/>
    <d v="2026-03-17T03:12:00"/>
    <x v="29"/>
    <x v="0"/>
    <s v="No"/>
    <n v="2"/>
    <s v="Yes"/>
    <n v="21.999999999941792"/>
    <s v="No"/>
    <x v="1"/>
    <n v="0.91666666666424135"/>
    <s v="Team3"/>
    <s v="Mid"/>
    <s v="Evening"/>
  </r>
  <r>
    <s v="T08138"/>
    <s v="C2361"/>
    <x v="1"/>
    <x v="1"/>
    <d v="2026-01-10T20:04:00"/>
    <d v="2026-01-11T06:04:00"/>
    <x v="6"/>
    <x v="0"/>
    <s v="No"/>
    <n v="4"/>
    <s v="Yes"/>
    <n v="10.000000000116415"/>
    <s v="No"/>
    <x v="2"/>
    <n v="0.41666666667151731"/>
    <s v="Team3"/>
    <s v="Mid"/>
    <s v="Night"/>
  </r>
  <r>
    <s v="T08139"/>
    <s v="C2682"/>
    <x v="3"/>
    <x v="1"/>
    <d v="2026-02-16T15:05:00"/>
    <d v="2026-02-18T15:05:00"/>
    <x v="44"/>
    <x v="1"/>
    <s v="Yes"/>
    <n v="3"/>
    <s v="No"/>
    <n v="48"/>
    <s v="No"/>
    <x v="0"/>
    <n v="2"/>
    <s v="Team3"/>
    <s v="Senior"/>
    <s v="Evening"/>
  </r>
  <r>
    <s v="T08140"/>
    <s v="C2410"/>
    <x v="0"/>
    <x v="2"/>
    <d v="2026-01-05T11:12:00"/>
    <d v="2026-01-08T15:12:00"/>
    <x v="26"/>
    <x v="0"/>
    <s v="No"/>
    <n v="5"/>
    <s v="Yes"/>
    <n v="75.999999999941792"/>
    <s v="Yes"/>
    <x v="2"/>
    <n v="3.1666666666642413"/>
    <s v="Team5"/>
    <s v="Senior"/>
    <s v="Night"/>
  </r>
  <r>
    <s v="T08141"/>
    <s v="C1294"/>
    <x v="4"/>
    <x v="0"/>
    <d v="2026-01-31T02:44:00"/>
    <d v="2026-02-01T11:44:00"/>
    <x v="17"/>
    <x v="0"/>
    <s v="No"/>
    <n v="3"/>
    <s v="Yes"/>
    <n v="33"/>
    <s v="No"/>
    <x v="2"/>
    <n v="1.375"/>
    <s v="Team2"/>
    <s v="Junior"/>
    <s v="Night"/>
  </r>
  <r>
    <s v="T08142"/>
    <s v="C0499"/>
    <x v="4"/>
    <x v="1"/>
    <d v="2026-01-12T11:09:00"/>
    <d v="2026-01-13T09:09:00"/>
    <x v="9"/>
    <x v="0"/>
    <s v="No"/>
    <n v="4"/>
    <s v="Yes"/>
    <n v="21.999999999941792"/>
    <s v="No"/>
    <x v="2"/>
    <n v="0.91666666666424135"/>
    <s v="Team1"/>
    <s v="Junior"/>
    <s v="Night"/>
  </r>
  <r>
    <s v="T08143"/>
    <s v="C4887"/>
    <x v="1"/>
    <x v="2"/>
    <d v="2026-02-06T15:53:00"/>
    <d v="2026-02-07T13:53:00"/>
    <x v="40"/>
    <x v="0"/>
    <s v="No"/>
    <n v="3"/>
    <s v="Yes"/>
    <n v="21.999999999941792"/>
    <s v="No"/>
    <x v="0"/>
    <n v="0.91666666666424135"/>
    <s v="Team4"/>
    <s v="Senior"/>
    <s v="Morning"/>
  </r>
  <r>
    <s v="T08144"/>
    <s v="C3447"/>
    <x v="0"/>
    <x v="1"/>
    <d v="2026-03-27T06:34:00"/>
    <d v="2026-03-28T18:34:00"/>
    <x v="31"/>
    <x v="0"/>
    <s v="No"/>
    <n v="3"/>
    <s v="Yes"/>
    <n v="36"/>
    <s v="No"/>
    <x v="1"/>
    <n v="1.5"/>
    <s v="Team4"/>
    <s v="Senior"/>
    <s v="Evening"/>
  </r>
  <r>
    <s v="T08145"/>
    <s v="C0810"/>
    <x v="3"/>
    <x v="2"/>
    <d v="2026-03-04T05:14:00"/>
    <d v="2026-03-07T23:14:00"/>
    <x v="36"/>
    <x v="0"/>
    <s v="No"/>
    <n v="4"/>
    <s v="Yes"/>
    <n v="90"/>
    <s v="Yes"/>
    <x v="1"/>
    <n v="3.75"/>
    <s v="Team1"/>
    <s v="Junior"/>
    <s v="Morning"/>
  </r>
  <r>
    <s v="T08146"/>
    <s v="C0097"/>
    <x v="3"/>
    <x v="1"/>
    <d v="2026-02-12T07:24:00"/>
    <d v="2026-02-13T20:24:00"/>
    <x v="13"/>
    <x v="0"/>
    <s v="No"/>
    <n v="5"/>
    <s v="Yes"/>
    <n v="36.999999999941792"/>
    <s v="No"/>
    <x v="0"/>
    <n v="1.5416666666642413"/>
    <s v="Team5"/>
    <s v="Junior"/>
    <s v="Evening"/>
  </r>
  <r>
    <s v="T08147"/>
    <s v="C3428"/>
    <x v="3"/>
    <x v="0"/>
    <d v="2026-01-05T13:14:00"/>
    <d v="2026-01-05T23:14:00"/>
    <x v="41"/>
    <x v="0"/>
    <s v="No"/>
    <n v="4"/>
    <s v="Yes"/>
    <n v="9.9999999999417923"/>
    <s v="No"/>
    <x v="2"/>
    <n v="0.41666666666424135"/>
    <s v="Team5"/>
    <s v="Senior"/>
    <s v="Night"/>
  </r>
  <r>
    <s v="T08148"/>
    <s v="C1182"/>
    <x v="1"/>
    <x v="0"/>
    <d v="2026-02-08T18:22:00"/>
    <d v="2026-02-09T19:22:00"/>
    <x v="14"/>
    <x v="0"/>
    <s v="No"/>
    <n v="4"/>
    <s v="Yes"/>
    <n v="24.999999999941792"/>
    <s v="No"/>
    <x v="0"/>
    <n v="1.0416666666642413"/>
    <s v="Team4"/>
    <s v="Senior"/>
    <s v="Night"/>
  </r>
  <r>
    <s v="T08149"/>
    <s v="C1308"/>
    <x v="2"/>
    <x v="2"/>
    <d v="2026-01-30T14:08:00"/>
    <d v="2026-02-01T22:08:00"/>
    <x v="22"/>
    <x v="0"/>
    <s v="No"/>
    <n v="4"/>
    <s v="Yes"/>
    <n v="56.000000000058208"/>
    <s v="Yes"/>
    <x v="2"/>
    <n v="2.3333333333357587"/>
    <s v="Team4"/>
    <s v="Junior"/>
    <s v="Morning"/>
  </r>
  <r>
    <s v="T08150"/>
    <s v="C3684"/>
    <x v="1"/>
    <x v="0"/>
    <d v="2026-02-20T07:08:00"/>
    <d v="2026-02-20T10:08:00"/>
    <x v="21"/>
    <x v="0"/>
    <s v="Yes"/>
    <n v="5"/>
    <s v="Yes"/>
    <n v="3"/>
    <s v="No"/>
    <x v="0"/>
    <n v="0.125"/>
    <s v="Team4"/>
    <s v="Senior"/>
    <s v="Night"/>
  </r>
  <r>
    <s v="T08151"/>
    <s v="C1592"/>
    <x v="3"/>
    <x v="1"/>
    <d v="2026-02-03T23:48:00"/>
    <d v="2026-02-05T02:48:00"/>
    <x v="34"/>
    <x v="0"/>
    <s v="No"/>
    <n v="4"/>
    <s v="Yes"/>
    <n v="27"/>
    <s v="No"/>
    <x v="0"/>
    <n v="1.125"/>
    <s v="Team3"/>
    <s v="Senior"/>
    <s v="Night"/>
  </r>
  <r>
    <s v="T08152"/>
    <s v="C2760"/>
    <x v="1"/>
    <x v="1"/>
    <d v="2026-03-03T05:19:00"/>
    <d v="2026-03-04T05:19:00"/>
    <x v="35"/>
    <x v="0"/>
    <s v="No"/>
    <n v="5"/>
    <s v="Yes"/>
    <n v="24"/>
    <s v="No"/>
    <x v="1"/>
    <n v="1"/>
    <s v="Team1"/>
    <s v="Senior"/>
    <s v="Night"/>
  </r>
  <r>
    <s v="T08153"/>
    <s v="C1708"/>
    <x v="3"/>
    <x v="1"/>
    <d v="2026-02-04T09:48:00"/>
    <d v="2026-02-05T08:48:00"/>
    <x v="13"/>
    <x v="0"/>
    <s v="No"/>
    <n v="3"/>
    <s v="Yes"/>
    <n v="23.000000000058208"/>
    <s v="No"/>
    <x v="0"/>
    <n v="0.95833333333575865"/>
    <s v="Team5"/>
    <s v="Junior"/>
    <s v="Evening"/>
  </r>
  <r>
    <s v="T08154"/>
    <s v="C3220"/>
    <x v="0"/>
    <x v="0"/>
    <d v="2026-02-07T17:46:00"/>
    <d v="2026-02-09T09:46:00"/>
    <x v="43"/>
    <x v="1"/>
    <s v="No"/>
    <n v="4"/>
    <s v="No"/>
    <n v="40.000000000116415"/>
    <s v="No"/>
    <x v="0"/>
    <n v="1.6666666666715173"/>
    <s v="Team1"/>
    <s v="Mid"/>
    <s v="Morning"/>
  </r>
  <r>
    <s v="T08155"/>
    <s v="C0188"/>
    <x v="4"/>
    <x v="0"/>
    <d v="2026-02-02T23:12:00"/>
    <d v="2026-02-03T16:12:00"/>
    <x v="1"/>
    <x v="0"/>
    <s v="No"/>
    <n v="5"/>
    <s v="Yes"/>
    <n v="17.000000000058208"/>
    <s v="No"/>
    <x v="0"/>
    <n v="0.70833333333575865"/>
    <s v="Team4"/>
    <s v="Senior"/>
    <s v="Evening"/>
  </r>
  <r>
    <s v="T08156"/>
    <s v="C1339"/>
    <x v="2"/>
    <x v="0"/>
    <d v="2026-01-15T05:35:00"/>
    <d v="2026-01-16T18:35:00"/>
    <x v="14"/>
    <x v="0"/>
    <s v="No"/>
    <n v="4"/>
    <s v="Yes"/>
    <n v="36.999999999941792"/>
    <s v="No"/>
    <x v="2"/>
    <n v="1.5416666666642413"/>
    <s v="Team4"/>
    <s v="Senior"/>
    <s v="Night"/>
  </r>
  <r>
    <s v="T08157"/>
    <s v="C1408"/>
    <x v="0"/>
    <x v="0"/>
    <d v="2026-02-26T07:38:00"/>
    <d v="2026-02-27T12:38:00"/>
    <x v="15"/>
    <x v="2"/>
    <s v="No"/>
    <n v="4"/>
    <s v="No"/>
    <n v="28.999999999883585"/>
    <s v="No"/>
    <x v="0"/>
    <n v="1.2083333333284827"/>
    <s v="Team5"/>
    <s v="Junior"/>
    <s v="Evening"/>
  </r>
  <r>
    <s v="T08158"/>
    <s v="C2911"/>
    <x v="2"/>
    <x v="0"/>
    <d v="2026-02-12T14:55:00"/>
    <d v="2026-02-12T20:55:00"/>
    <x v="9"/>
    <x v="0"/>
    <s v="No"/>
    <n v="4"/>
    <s v="Yes"/>
    <n v="6"/>
    <s v="No"/>
    <x v="0"/>
    <n v="0.25"/>
    <s v="Team1"/>
    <s v="Junior"/>
    <s v="Night"/>
  </r>
  <r>
    <s v="T08159"/>
    <s v="C3435"/>
    <x v="4"/>
    <x v="0"/>
    <d v="2026-02-05T07:59:00"/>
    <d v="2026-02-05T20:59:00"/>
    <x v="21"/>
    <x v="0"/>
    <s v="No"/>
    <n v="3"/>
    <s v="Yes"/>
    <n v="12.999999999941792"/>
    <s v="No"/>
    <x v="0"/>
    <n v="0.54166666666424135"/>
    <s v="Team4"/>
    <s v="Senior"/>
    <s v="Night"/>
  </r>
  <r>
    <s v="T08160"/>
    <s v="C3154"/>
    <x v="1"/>
    <x v="2"/>
    <d v="2026-02-15T02:37:00"/>
    <d v="2026-02-15T17:37:00"/>
    <x v="17"/>
    <x v="0"/>
    <s v="No"/>
    <n v="3"/>
    <s v="Yes"/>
    <n v="15"/>
    <s v="No"/>
    <x v="0"/>
    <n v="0.625"/>
    <s v="Team2"/>
    <s v="Junior"/>
    <s v="Night"/>
  </r>
  <r>
    <s v="T08161"/>
    <s v="C4954"/>
    <x v="3"/>
    <x v="2"/>
    <d v="2026-03-30T17:08:00"/>
    <d v="2026-04-01T19:08:00"/>
    <x v="33"/>
    <x v="0"/>
    <s v="No"/>
    <n v="4"/>
    <s v="Yes"/>
    <n v="50.000000000058208"/>
    <s v="Yes"/>
    <x v="1"/>
    <n v="2.0833333333357587"/>
    <s v="Team5"/>
    <s v="Junior"/>
    <s v="Night"/>
  </r>
  <r>
    <s v="T08162"/>
    <s v="C2174"/>
    <x v="3"/>
    <x v="2"/>
    <d v="2026-03-27T16:03:00"/>
    <d v="2026-03-31T01:03:00"/>
    <x v="40"/>
    <x v="0"/>
    <s v="No"/>
    <n v="4"/>
    <s v="Yes"/>
    <n v="81"/>
    <s v="Yes"/>
    <x v="1"/>
    <n v="3.375"/>
    <s v="Team4"/>
    <s v="Senior"/>
    <s v="Morning"/>
  </r>
  <r>
    <s v="T08163"/>
    <s v="C0858"/>
    <x v="4"/>
    <x v="1"/>
    <d v="2026-03-14T06:17:00"/>
    <d v="2026-03-15T23:17:00"/>
    <x v="31"/>
    <x v="0"/>
    <s v="No"/>
    <n v="3"/>
    <s v="Yes"/>
    <n v="40.999999999883585"/>
    <s v="No"/>
    <x v="1"/>
    <n v="1.7083333333284827"/>
    <s v="Team4"/>
    <s v="Senior"/>
    <s v="Evening"/>
  </r>
  <r>
    <s v="T08164"/>
    <s v="C3918"/>
    <x v="4"/>
    <x v="1"/>
    <d v="2026-02-25T05:17:00"/>
    <d v="2026-02-27T10:17:00"/>
    <x v="34"/>
    <x v="0"/>
    <s v="No"/>
    <n v="4"/>
    <s v="Yes"/>
    <n v="53.000000000058208"/>
    <s v="Yes"/>
    <x v="0"/>
    <n v="2.2083333333357587"/>
    <s v="Team3"/>
    <s v="Senior"/>
    <s v="Night"/>
  </r>
  <r>
    <s v="T08165"/>
    <s v="C3409"/>
    <x v="1"/>
    <x v="0"/>
    <d v="2026-02-09T00:11:00"/>
    <d v="2026-02-09T09:11:00"/>
    <x v="46"/>
    <x v="1"/>
    <s v="No"/>
    <n v="5"/>
    <s v="No"/>
    <n v="9"/>
    <s v="No"/>
    <x v="0"/>
    <n v="0.375"/>
    <s v="Team5"/>
    <s v="Senior"/>
    <s v="Evening"/>
  </r>
  <r>
    <s v="T08166"/>
    <s v="C1087"/>
    <x v="3"/>
    <x v="0"/>
    <d v="2026-03-12T10:01:00"/>
    <d v="2026-03-12T18:01:00"/>
    <x v="36"/>
    <x v="1"/>
    <s v="No"/>
    <n v="5"/>
    <s v="No"/>
    <n v="8.0000000000582077"/>
    <s v="No"/>
    <x v="1"/>
    <n v="0.33333333333575865"/>
    <s v="Team1"/>
    <s v="Junior"/>
    <s v="Morning"/>
  </r>
  <r>
    <s v="T08167"/>
    <s v="C0771"/>
    <x v="4"/>
    <x v="0"/>
    <d v="2026-03-16T03:24:00"/>
    <d v="2026-03-16T10:24:00"/>
    <x v="26"/>
    <x v="0"/>
    <s v="No"/>
    <n v="5"/>
    <s v="Yes"/>
    <n v="6.9999999999417923"/>
    <s v="No"/>
    <x v="1"/>
    <n v="0.29166666666424135"/>
    <s v="Team5"/>
    <s v="Senior"/>
    <s v="Night"/>
  </r>
  <r>
    <s v="T08168"/>
    <s v="C2776"/>
    <x v="0"/>
    <x v="2"/>
    <d v="2026-01-10T20:30:00"/>
    <d v="2026-01-11T03:30:00"/>
    <x v="6"/>
    <x v="0"/>
    <s v="No"/>
    <n v="2"/>
    <s v="Yes"/>
    <n v="7.0000000001164153"/>
    <s v="No"/>
    <x v="2"/>
    <n v="0.29166666667151731"/>
    <s v="Team3"/>
    <s v="Mid"/>
    <s v="Night"/>
  </r>
  <r>
    <s v="T08169"/>
    <s v="C2444"/>
    <x v="1"/>
    <x v="0"/>
    <d v="2026-03-15T04:08:00"/>
    <d v="2026-03-15T21:08:00"/>
    <x v="6"/>
    <x v="2"/>
    <s v="No"/>
    <n v="4"/>
    <s v="No"/>
    <n v="17.000000000058208"/>
    <s v="No"/>
    <x v="1"/>
    <n v="0.70833333333575865"/>
    <s v="Team3"/>
    <s v="Mid"/>
    <s v="Night"/>
  </r>
  <r>
    <s v="T08170"/>
    <s v="C0449"/>
    <x v="3"/>
    <x v="2"/>
    <d v="2026-02-25T23:21:00"/>
    <d v="2026-02-27T17:21:00"/>
    <x v="1"/>
    <x v="0"/>
    <s v="No"/>
    <n v="3"/>
    <s v="Yes"/>
    <n v="42"/>
    <s v="No"/>
    <x v="0"/>
    <n v="1.75"/>
    <s v="Team4"/>
    <s v="Senior"/>
    <s v="Evening"/>
  </r>
  <r>
    <s v="T08171"/>
    <s v="C0323"/>
    <x v="0"/>
    <x v="1"/>
    <d v="2026-03-09T05:25:00"/>
    <d v="2026-03-09T16:25:00"/>
    <x v="22"/>
    <x v="0"/>
    <s v="No"/>
    <n v="4"/>
    <s v="Yes"/>
    <n v="11.000000000058208"/>
    <s v="No"/>
    <x v="1"/>
    <n v="0.45833333333575865"/>
    <s v="Team4"/>
    <s v="Junior"/>
    <s v="Morning"/>
  </r>
  <r>
    <s v="T08172"/>
    <s v="C2217"/>
    <x v="1"/>
    <x v="1"/>
    <d v="2026-02-07T02:07:00"/>
    <d v="2026-02-08T07:07:00"/>
    <x v="44"/>
    <x v="0"/>
    <s v="No"/>
    <n v="4"/>
    <s v="Yes"/>
    <n v="29.000000000058208"/>
    <s v="No"/>
    <x v="0"/>
    <n v="1.2083333333357587"/>
    <s v="Team3"/>
    <s v="Senior"/>
    <s v="Evening"/>
  </r>
  <r>
    <s v="T08173"/>
    <s v="C4810"/>
    <x v="4"/>
    <x v="2"/>
    <d v="2026-03-04T20:52:00"/>
    <d v="2026-03-05T09:52:00"/>
    <x v="13"/>
    <x v="0"/>
    <s v="No"/>
    <n v="5"/>
    <s v="Yes"/>
    <n v="13.000000000116415"/>
    <s v="No"/>
    <x v="1"/>
    <n v="0.54166666667151731"/>
    <s v="Team5"/>
    <s v="Junior"/>
    <s v="Evening"/>
  </r>
  <r>
    <s v="T08174"/>
    <s v="C0958"/>
    <x v="1"/>
    <x v="2"/>
    <d v="2026-01-28T05:25:00"/>
    <d v="2026-01-30T00:25:00"/>
    <x v="2"/>
    <x v="1"/>
    <s v="No"/>
    <n v="2"/>
    <s v="No"/>
    <n v="42.999999999941792"/>
    <s v="No"/>
    <x v="2"/>
    <n v="1.7916666666642413"/>
    <s v="Team3"/>
    <s v="Senior"/>
    <s v="Evening"/>
  </r>
  <r>
    <s v="T08175"/>
    <s v="C1054"/>
    <x v="1"/>
    <x v="1"/>
    <d v="2026-01-14T21:48:00"/>
    <d v="2026-01-17T00:48:00"/>
    <x v="26"/>
    <x v="0"/>
    <s v="No"/>
    <n v="5"/>
    <s v="Yes"/>
    <n v="51"/>
    <s v="Yes"/>
    <x v="2"/>
    <n v="2.125"/>
    <s v="Team5"/>
    <s v="Senior"/>
    <s v="Night"/>
  </r>
  <r>
    <s v="T08176"/>
    <s v="C4032"/>
    <x v="0"/>
    <x v="2"/>
    <d v="2026-03-29T03:22:00"/>
    <d v="2026-03-30T09:22:00"/>
    <x v="41"/>
    <x v="0"/>
    <s v="No"/>
    <n v="2"/>
    <s v="Yes"/>
    <n v="30"/>
    <s v="No"/>
    <x v="1"/>
    <n v="1.25"/>
    <s v="Team5"/>
    <s v="Senior"/>
    <s v="Night"/>
  </r>
  <r>
    <s v="T08177"/>
    <s v="C3594"/>
    <x v="2"/>
    <x v="0"/>
    <d v="2026-01-10T19:09:00"/>
    <d v="2026-01-12T16:09:00"/>
    <x v="1"/>
    <x v="0"/>
    <s v="No"/>
    <n v="4"/>
    <s v="Yes"/>
    <n v="45"/>
    <s v="No"/>
    <x v="2"/>
    <n v="1.875"/>
    <s v="Team4"/>
    <s v="Senior"/>
    <s v="Evening"/>
  </r>
  <r>
    <s v="T08178"/>
    <s v="C0871"/>
    <x v="4"/>
    <x v="1"/>
    <d v="2026-01-28T02:56:00"/>
    <d v="2026-01-28T11:56:00"/>
    <x v="15"/>
    <x v="0"/>
    <s v="No"/>
    <n v="4"/>
    <s v="Yes"/>
    <n v="9"/>
    <s v="No"/>
    <x v="2"/>
    <n v="0.375"/>
    <s v="Team5"/>
    <s v="Junior"/>
    <s v="Evening"/>
  </r>
  <r>
    <s v="T08179"/>
    <s v="C1135"/>
    <x v="1"/>
    <x v="2"/>
    <d v="2026-03-15T02:21:00"/>
    <d v="2026-03-18T14:21:00"/>
    <x v="25"/>
    <x v="0"/>
    <s v="No"/>
    <n v="3"/>
    <s v="Yes"/>
    <n v="84"/>
    <s v="Yes"/>
    <x v="1"/>
    <n v="3.5"/>
    <s v="Team4"/>
    <s v="Junior"/>
    <s v="Night"/>
  </r>
  <r>
    <s v="T08180"/>
    <s v="C4455"/>
    <x v="3"/>
    <x v="2"/>
    <d v="2026-01-12T07:28:00"/>
    <d v="2026-01-13T11:28:00"/>
    <x v="23"/>
    <x v="0"/>
    <s v="No"/>
    <n v="4"/>
    <s v="Yes"/>
    <n v="27.999999999941792"/>
    <s v="No"/>
    <x v="2"/>
    <n v="1.1666666666642413"/>
    <s v="Team1"/>
    <s v="Junior"/>
    <s v="Morning"/>
  </r>
  <r>
    <s v="T08181"/>
    <s v="C2920"/>
    <x v="3"/>
    <x v="2"/>
    <d v="2026-01-14T02:12:00"/>
    <d v="2026-01-15T06:12:00"/>
    <x v="18"/>
    <x v="0"/>
    <s v="No"/>
    <n v="4"/>
    <s v="Yes"/>
    <n v="27.999999999941792"/>
    <s v="No"/>
    <x v="2"/>
    <n v="1.1666666666642413"/>
    <s v="Team1"/>
    <s v="Mid"/>
    <s v="Morning"/>
  </r>
  <r>
    <s v="T08182"/>
    <s v="C0221"/>
    <x v="4"/>
    <x v="1"/>
    <d v="2026-01-19T14:31:00"/>
    <d v="2026-01-21T22:31:00"/>
    <x v="1"/>
    <x v="0"/>
    <s v="No"/>
    <n v="3"/>
    <s v="Yes"/>
    <n v="56.000000000058208"/>
    <s v="Yes"/>
    <x v="2"/>
    <n v="2.3333333333357587"/>
    <s v="Team4"/>
    <s v="Senior"/>
    <s v="Evening"/>
  </r>
  <r>
    <s v="T08183"/>
    <s v="C3817"/>
    <x v="4"/>
    <x v="1"/>
    <d v="2026-01-26T23:43:00"/>
    <d v="2026-01-27T08:43:00"/>
    <x v="6"/>
    <x v="0"/>
    <s v="Yes"/>
    <n v="2"/>
    <s v="Yes"/>
    <n v="9"/>
    <s v="No"/>
    <x v="2"/>
    <n v="0.375"/>
    <s v="Team3"/>
    <s v="Mid"/>
    <s v="Night"/>
  </r>
  <r>
    <s v="T08184"/>
    <s v="C3260"/>
    <x v="0"/>
    <x v="0"/>
    <d v="2026-03-28T05:23:00"/>
    <d v="2026-03-28T12:23:00"/>
    <x v="40"/>
    <x v="0"/>
    <s v="No"/>
    <n v="3"/>
    <s v="Yes"/>
    <n v="6.9999999999417923"/>
    <s v="No"/>
    <x v="1"/>
    <n v="0.29166666666424135"/>
    <s v="Team4"/>
    <s v="Senior"/>
    <s v="Morning"/>
  </r>
  <r>
    <s v="T08185"/>
    <s v="C2893"/>
    <x v="0"/>
    <x v="2"/>
    <d v="2026-03-24T10:46:00"/>
    <d v="2026-03-28T07:46:00"/>
    <x v="26"/>
    <x v="2"/>
    <s v="No"/>
    <n v="4"/>
    <s v="No"/>
    <n v="93"/>
    <s v="Yes"/>
    <x v="1"/>
    <n v="3.875"/>
    <s v="Team5"/>
    <s v="Senior"/>
    <s v="Night"/>
  </r>
  <r>
    <s v="T08186"/>
    <s v="C4642"/>
    <x v="2"/>
    <x v="2"/>
    <d v="2026-03-26T16:42:00"/>
    <d v="2026-03-27T17:42:00"/>
    <x v="36"/>
    <x v="0"/>
    <s v="No"/>
    <n v="5"/>
    <s v="Yes"/>
    <n v="25.000000000116415"/>
    <s v="No"/>
    <x v="1"/>
    <n v="1.0416666666715173"/>
    <s v="Team1"/>
    <s v="Junior"/>
    <s v="Morning"/>
  </r>
  <r>
    <s v="T08187"/>
    <s v="C1330"/>
    <x v="0"/>
    <x v="2"/>
    <d v="2026-03-10T14:18:00"/>
    <d v="2026-03-11T05:18:00"/>
    <x v="22"/>
    <x v="0"/>
    <s v="No"/>
    <n v="4"/>
    <s v="Yes"/>
    <n v="15"/>
    <s v="No"/>
    <x v="1"/>
    <n v="0.625"/>
    <s v="Team4"/>
    <s v="Junior"/>
    <s v="Morning"/>
  </r>
  <r>
    <s v="T08188"/>
    <s v="C3177"/>
    <x v="0"/>
    <x v="1"/>
    <d v="2026-03-10T03:11:00"/>
    <d v="2026-03-11T11:11:00"/>
    <x v="41"/>
    <x v="0"/>
    <s v="No"/>
    <n v="4"/>
    <s v="Yes"/>
    <n v="31.999999999883585"/>
    <s v="No"/>
    <x v="1"/>
    <n v="1.3333333333284827"/>
    <s v="Team5"/>
    <s v="Senior"/>
    <s v="Night"/>
  </r>
  <r>
    <s v="T08189"/>
    <s v="C1297"/>
    <x v="4"/>
    <x v="2"/>
    <d v="2026-02-24T05:35:00"/>
    <d v="2026-02-24T17:35:00"/>
    <x v="4"/>
    <x v="1"/>
    <s v="No"/>
    <n v="3"/>
    <s v="No"/>
    <n v="12"/>
    <s v="No"/>
    <x v="0"/>
    <n v="0.5"/>
    <s v="Team5"/>
    <s v="Senior"/>
    <s v="Evening"/>
  </r>
  <r>
    <s v="T08190"/>
    <s v="C2621"/>
    <x v="4"/>
    <x v="2"/>
    <d v="2026-02-15T00:45:00"/>
    <d v="2026-02-18T05:45:00"/>
    <x v="31"/>
    <x v="0"/>
    <s v="No"/>
    <n v="5"/>
    <s v="Yes"/>
    <n v="77.000000000058208"/>
    <s v="Yes"/>
    <x v="0"/>
    <n v="3.2083333333357587"/>
    <s v="Team4"/>
    <s v="Senior"/>
    <s v="Evening"/>
  </r>
  <r>
    <s v="T08191"/>
    <s v="C2879"/>
    <x v="2"/>
    <x v="0"/>
    <d v="2026-02-06T04:18:00"/>
    <d v="2026-02-06T08:18:00"/>
    <x v="31"/>
    <x v="0"/>
    <s v="No"/>
    <n v="3"/>
    <s v="Yes"/>
    <n v="3.9999999999417923"/>
    <s v="No"/>
    <x v="0"/>
    <n v="0.16666666666424135"/>
    <s v="Team4"/>
    <s v="Senior"/>
    <s v="Evening"/>
  </r>
  <r>
    <s v="T08192"/>
    <s v="C0244"/>
    <x v="2"/>
    <x v="1"/>
    <d v="2026-03-15T23:36:00"/>
    <d v="2026-03-18T18:36:00"/>
    <x v="14"/>
    <x v="0"/>
    <s v="Yes"/>
    <n v="3"/>
    <s v="Yes"/>
    <n v="67.000000000116415"/>
    <s v="Yes"/>
    <x v="1"/>
    <n v="2.7916666666715173"/>
    <s v="Team4"/>
    <s v="Senior"/>
    <s v="Night"/>
  </r>
  <r>
    <s v="T08193"/>
    <s v="C1647"/>
    <x v="4"/>
    <x v="2"/>
    <d v="2026-01-27T15:07:00"/>
    <d v="2026-01-28T14:07:00"/>
    <x v="25"/>
    <x v="0"/>
    <s v="No"/>
    <n v="4"/>
    <s v="Yes"/>
    <n v="22.999999999883585"/>
    <s v="No"/>
    <x v="2"/>
    <n v="0.95833333332848269"/>
    <s v="Team4"/>
    <s v="Junior"/>
    <s v="Night"/>
  </r>
  <r>
    <s v="T08194"/>
    <s v="C2839"/>
    <x v="3"/>
    <x v="1"/>
    <d v="2026-03-14T15:15:00"/>
    <d v="2026-03-16T00:15:00"/>
    <x v="19"/>
    <x v="0"/>
    <s v="No"/>
    <n v="4"/>
    <s v="Yes"/>
    <n v="33"/>
    <s v="No"/>
    <x v="1"/>
    <n v="1.375"/>
    <s v="Team5"/>
    <s v="Mid"/>
    <s v="Night"/>
  </r>
  <r>
    <s v="T08195"/>
    <s v="C0797"/>
    <x v="4"/>
    <x v="1"/>
    <d v="2026-03-21T09:24:00"/>
    <d v="2026-03-23T15:24:00"/>
    <x v="7"/>
    <x v="0"/>
    <s v="No"/>
    <n v="5"/>
    <s v="Yes"/>
    <n v="54"/>
    <s v="Yes"/>
    <x v="1"/>
    <n v="2.25"/>
    <s v="Team2"/>
    <s v="Junior"/>
    <s v="Night"/>
  </r>
  <r>
    <s v="T08196"/>
    <s v="C1382"/>
    <x v="3"/>
    <x v="2"/>
    <d v="2026-03-26T15:35:00"/>
    <d v="2026-03-29T23:35:00"/>
    <x v="16"/>
    <x v="0"/>
    <s v="No"/>
    <n v="4"/>
    <s v="Yes"/>
    <n v="80.000000000058208"/>
    <s v="Yes"/>
    <x v="1"/>
    <n v="3.3333333333357587"/>
    <s v="Team3"/>
    <s v="Junior"/>
    <s v="Evening"/>
  </r>
  <r>
    <s v="T08197"/>
    <s v="C2824"/>
    <x v="2"/>
    <x v="0"/>
    <d v="2026-01-21T11:05:00"/>
    <d v="2026-01-21T13:05:00"/>
    <x v="29"/>
    <x v="0"/>
    <s v="No"/>
    <n v="4"/>
    <s v="Yes"/>
    <n v="2.0000000000582077"/>
    <s v="No"/>
    <x v="2"/>
    <n v="8.3333333335758653E-2"/>
    <s v="Team3"/>
    <s v="Mid"/>
    <s v="Evening"/>
  </r>
  <r>
    <s v="T08198"/>
    <s v="C3083"/>
    <x v="2"/>
    <x v="0"/>
    <d v="2026-02-23T15:25:00"/>
    <d v="2026-02-25T09:25:00"/>
    <x v="43"/>
    <x v="0"/>
    <s v="No"/>
    <n v="3"/>
    <s v="Yes"/>
    <n v="42"/>
    <s v="No"/>
    <x v="0"/>
    <n v="1.75"/>
    <s v="Team1"/>
    <s v="Mid"/>
    <s v="Morning"/>
  </r>
  <r>
    <s v="T08199"/>
    <s v="C1067"/>
    <x v="0"/>
    <x v="2"/>
    <d v="2026-01-21T09:33:00"/>
    <d v="2026-01-23T22:33:00"/>
    <x v="6"/>
    <x v="0"/>
    <s v="No"/>
    <n v="4"/>
    <s v="Yes"/>
    <n v="60.999999999941792"/>
    <s v="Yes"/>
    <x v="2"/>
    <n v="2.5416666666642413"/>
    <s v="Team3"/>
    <s v="Mid"/>
    <s v="Night"/>
  </r>
  <r>
    <s v="T08200"/>
    <s v="C1302"/>
    <x v="1"/>
    <x v="0"/>
    <d v="2026-02-10T14:10:00"/>
    <d v="2026-02-11T14:10:00"/>
    <x v="0"/>
    <x v="0"/>
    <s v="Yes"/>
    <n v="3"/>
    <s v="Yes"/>
    <n v="24"/>
    <s v="No"/>
    <x v="0"/>
    <n v="1"/>
    <s v="Team1"/>
    <s v="Senior"/>
    <s v="Morning"/>
  </r>
  <r>
    <s v="T08201"/>
    <s v="C3986"/>
    <x v="2"/>
    <x v="2"/>
    <d v="2026-02-19T07:34:00"/>
    <d v="2026-02-22T03:34:00"/>
    <x v="37"/>
    <x v="0"/>
    <s v="No"/>
    <n v="4"/>
    <s v="Yes"/>
    <n v="67.999999999883585"/>
    <s v="Yes"/>
    <x v="0"/>
    <n v="2.8333333333284827"/>
    <s v="Team5"/>
    <s v="Junior"/>
    <s v="Evening"/>
  </r>
  <r>
    <s v="T08202"/>
    <s v="C2232"/>
    <x v="0"/>
    <x v="2"/>
    <d v="2026-03-05T09:42:00"/>
    <d v="2026-03-06T06:42:00"/>
    <x v="49"/>
    <x v="0"/>
    <s v="No"/>
    <n v="4"/>
    <s v="Yes"/>
    <n v="21"/>
    <s v="No"/>
    <x v="1"/>
    <n v="0.875"/>
    <s v="Team5"/>
    <s v="Mid"/>
    <s v="Evening"/>
  </r>
  <r>
    <s v="T08203"/>
    <s v="C3769"/>
    <x v="4"/>
    <x v="2"/>
    <d v="2026-01-29T14:27:00"/>
    <d v="2026-01-30T19:27:00"/>
    <x v="34"/>
    <x v="0"/>
    <s v="No"/>
    <n v="3"/>
    <s v="Yes"/>
    <n v="29.000000000058208"/>
    <s v="No"/>
    <x v="2"/>
    <n v="1.2083333333357587"/>
    <s v="Team3"/>
    <s v="Senior"/>
    <s v="Night"/>
  </r>
  <r>
    <s v="T08204"/>
    <s v="C2736"/>
    <x v="4"/>
    <x v="1"/>
    <d v="2026-03-02T20:04:00"/>
    <d v="2026-03-04T05:04:00"/>
    <x v="26"/>
    <x v="0"/>
    <s v="No"/>
    <n v="4"/>
    <s v="Yes"/>
    <n v="33"/>
    <s v="No"/>
    <x v="1"/>
    <n v="1.375"/>
    <s v="Team5"/>
    <s v="Senior"/>
    <s v="Night"/>
  </r>
  <r>
    <s v="T08205"/>
    <s v="C2935"/>
    <x v="0"/>
    <x v="1"/>
    <d v="2026-02-22T01:37:00"/>
    <d v="2026-02-23T08:37:00"/>
    <x v="4"/>
    <x v="2"/>
    <s v="Yes"/>
    <n v="3"/>
    <s v="No"/>
    <n v="30.999999999941792"/>
    <s v="No"/>
    <x v="0"/>
    <n v="1.2916666666642413"/>
    <s v="Team5"/>
    <s v="Senior"/>
    <s v="Evening"/>
  </r>
  <r>
    <s v="T08206"/>
    <s v="C2202"/>
    <x v="4"/>
    <x v="0"/>
    <d v="2026-03-27T15:05:00"/>
    <d v="2026-03-29T01:05:00"/>
    <x v="42"/>
    <x v="0"/>
    <s v="No"/>
    <n v="4"/>
    <s v="Yes"/>
    <n v="34.000000000116415"/>
    <s v="No"/>
    <x v="1"/>
    <n v="1.4166666666715173"/>
    <s v="Team1"/>
    <s v="Senior"/>
    <s v="Evening"/>
  </r>
  <r>
    <s v="T08207"/>
    <s v="C2794"/>
    <x v="4"/>
    <x v="2"/>
    <d v="2026-01-16T03:59:00"/>
    <d v="2026-01-17T11:59:00"/>
    <x v="9"/>
    <x v="0"/>
    <s v="No"/>
    <n v="4"/>
    <s v="Yes"/>
    <n v="31.999999999883585"/>
    <s v="No"/>
    <x v="2"/>
    <n v="1.3333333333284827"/>
    <s v="Team1"/>
    <s v="Junior"/>
    <s v="Night"/>
  </r>
  <r>
    <s v="T08208"/>
    <s v="C0590"/>
    <x v="3"/>
    <x v="2"/>
    <d v="2026-01-23T10:13:00"/>
    <d v="2026-01-25T10:13:00"/>
    <x v="1"/>
    <x v="0"/>
    <s v="No"/>
    <n v="3"/>
    <s v="Yes"/>
    <n v="48"/>
    <s v="No"/>
    <x v="2"/>
    <n v="2"/>
    <s v="Team4"/>
    <s v="Senior"/>
    <s v="Evening"/>
  </r>
  <r>
    <s v="T08209"/>
    <s v="C0311"/>
    <x v="0"/>
    <x v="1"/>
    <d v="2026-01-27T16:48:00"/>
    <d v="2026-01-29T23:48:00"/>
    <x v="41"/>
    <x v="0"/>
    <s v="No"/>
    <n v="3"/>
    <s v="Yes"/>
    <n v="55.000000000116415"/>
    <s v="Yes"/>
    <x v="2"/>
    <n v="2.2916666666715173"/>
    <s v="Team5"/>
    <s v="Senior"/>
    <s v="Night"/>
  </r>
  <r>
    <s v="T08210"/>
    <s v="C2146"/>
    <x v="3"/>
    <x v="0"/>
    <d v="2026-03-07T09:32:00"/>
    <d v="2026-03-07T14:32:00"/>
    <x v="27"/>
    <x v="0"/>
    <s v="No"/>
    <n v="3"/>
    <s v="Yes"/>
    <n v="5.0000000000582077"/>
    <s v="No"/>
    <x v="1"/>
    <n v="0.20833333333575865"/>
    <s v="Team1"/>
    <s v="Junior"/>
    <s v="Morning"/>
  </r>
  <r>
    <s v="T08211"/>
    <s v="C3219"/>
    <x v="0"/>
    <x v="1"/>
    <d v="2026-03-04T19:45:00"/>
    <d v="2026-03-05T14:45:00"/>
    <x v="43"/>
    <x v="0"/>
    <s v="No"/>
    <n v="4"/>
    <s v="Yes"/>
    <n v="19.000000000116415"/>
    <s v="No"/>
    <x v="1"/>
    <n v="0.79166666667151731"/>
    <s v="Team1"/>
    <s v="Mid"/>
    <s v="Morning"/>
  </r>
  <r>
    <s v="T08212"/>
    <s v="C4104"/>
    <x v="3"/>
    <x v="0"/>
    <d v="2026-02-26T01:12:00"/>
    <d v="2026-02-27T17:12:00"/>
    <x v="20"/>
    <x v="0"/>
    <s v="No"/>
    <n v="3"/>
    <s v="Yes"/>
    <n v="39.999999999941792"/>
    <s v="No"/>
    <x v="0"/>
    <n v="1.6666666666642413"/>
    <s v="Team4"/>
    <s v="Junior"/>
    <s v="Evening"/>
  </r>
  <r>
    <s v="T08213"/>
    <s v="C2721"/>
    <x v="3"/>
    <x v="2"/>
    <d v="2026-03-14T05:16:00"/>
    <d v="2026-03-17T01:16:00"/>
    <x v="39"/>
    <x v="0"/>
    <s v="No"/>
    <n v="5"/>
    <s v="Yes"/>
    <n v="67.999999999883585"/>
    <s v="Yes"/>
    <x v="1"/>
    <n v="2.8333333333284827"/>
    <s v="Team5"/>
    <s v="Junior"/>
    <s v="Evening"/>
  </r>
  <r>
    <s v="T08214"/>
    <s v="C4512"/>
    <x v="4"/>
    <x v="0"/>
    <d v="2026-01-25T00:03:00"/>
    <d v="2026-01-26T11:03:00"/>
    <x v="10"/>
    <x v="0"/>
    <s v="No"/>
    <n v="4"/>
    <s v="Yes"/>
    <n v="35.000000000058208"/>
    <s v="No"/>
    <x v="2"/>
    <n v="1.4583333333357587"/>
    <s v="Team1"/>
    <s v="Senior"/>
    <s v="Night"/>
  </r>
  <r>
    <s v="T08215"/>
    <s v="C0818"/>
    <x v="1"/>
    <x v="1"/>
    <d v="2026-03-09T08:37:00"/>
    <d v="2026-03-09T19:37:00"/>
    <x v="44"/>
    <x v="2"/>
    <s v="No"/>
    <n v="3"/>
    <s v="No"/>
    <n v="11.000000000058208"/>
    <s v="No"/>
    <x v="1"/>
    <n v="0.45833333333575865"/>
    <s v="Team3"/>
    <s v="Senior"/>
    <s v="Evening"/>
  </r>
  <r>
    <s v="T08216"/>
    <s v="C1447"/>
    <x v="2"/>
    <x v="1"/>
    <d v="2026-01-21T13:04:00"/>
    <d v="2026-01-21T18:04:00"/>
    <x v="43"/>
    <x v="1"/>
    <s v="No"/>
    <n v="4"/>
    <s v="No"/>
    <n v="5.0000000000582077"/>
    <s v="No"/>
    <x v="2"/>
    <n v="0.20833333333575865"/>
    <s v="Team1"/>
    <s v="Mid"/>
    <s v="Morning"/>
  </r>
  <r>
    <s v="T08217"/>
    <s v="C3129"/>
    <x v="2"/>
    <x v="2"/>
    <d v="2026-02-22T12:18:00"/>
    <d v="2026-02-24T10:18:00"/>
    <x v="5"/>
    <x v="0"/>
    <s v="No"/>
    <n v="4"/>
    <s v="Yes"/>
    <n v="46.000000000116415"/>
    <s v="No"/>
    <x v="0"/>
    <n v="1.9166666666715173"/>
    <s v="Team1"/>
    <s v="Senior"/>
    <s v="Evening"/>
  </r>
  <r>
    <s v="T08218"/>
    <s v="C2759"/>
    <x v="3"/>
    <x v="0"/>
    <d v="2026-02-15T02:26:00"/>
    <d v="2026-02-16T03:26:00"/>
    <x v="11"/>
    <x v="0"/>
    <s v="No"/>
    <n v="4"/>
    <s v="Yes"/>
    <n v="24.999999999941792"/>
    <s v="No"/>
    <x v="0"/>
    <n v="1.0416666666642413"/>
    <s v="Team3"/>
    <s v="Senior"/>
    <s v="Night"/>
  </r>
  <r>
    <s v="T08219"/>
    <s v="C3608"/>
    <x v="0"/>
    <x v="1"/>
    <d v="2026-02-18T09:45:00"/>
    <d v="2026-02-18T15:45:00"/>
    <x v="41"/>
    <x v="0"/>
    <s v="No"/>
    <n v="2"/>
    <s v="Yes"/>
    <n v="6"/>
    <s v="No"/>
    <x v="0"/>
    <n v="0.25"/>
    <s v="Team5"/>
    <s v="Senior"/>
    <s v="Night"/>
  </r>
  <r>
    <s v="T08220"/>
    <s v="C3080"/>
    <x v="2"/>
    <x v="1"/>
    <d v="2026-02-12T08:07:00"/>
    <d v="2026-02-15T04:07:00"/>
    <x v="19"/>
    <x v="0"/>
    <s v="No"/>
    <n v="5"/>
    <s v="Yes"/>
    <n v="68.000000000058208"/>
    <s v="Yes"/>
    <x v="0"/>
    <n v="2.8333333333357587"/>
    <s v="Team5"/>
    <s v="Mid"/>
    <s v="Night"/>
  </r>
  <r>
    <s v="T08221"/>
    <s v="C1805"/>
    <x v="4"/>
    <x v="0"/>
    <d v="2026-01-11T06:41:00"/>
    <d v="2026-01-12T10:41:00"/>
    <x v="20"/>
    <x v="2"/>
    <s v="No"/>
    <n v="4"/>
    <s v="No"/>
    <n v="28.000000000116415"/>
    <s v="No"/>
    <x v="2"/>
    <n v="1.1666666666715173"/>
    <s v="Team4"/>
    <s v="Junior"/>
    <s v="Evening"/>
  </r>
  <r>
    <s v="T08222"/>
    <s v="C3460"/>
    <x v="1"/>
    <x v="0"/>
    <d v="2026-01-05T00:51:00"/>
    <d v="2026-01-06T01:51:00"/>
    <x v="3"/>
    <x v="1"/>
    <s v="No"/>
    <n v="4"/>
    <s v="No"/>
    <n v="24.999999999941792"/>
    <s v="No"/>
    <x v="2"/>
    <n v="1.0416666666642413"/>
    <s v="Team5"/>
    <s v="Senior"/>
    <s v="Morning"/>
  </r>
  <r>
    <s v="T08223"/>
    <s v="C4353"/>
    <x v="4"/>
    <x v="0"/>
    <d v="2026-03-10T01:48:00"/>
    <d v="2026-03-11T09:48:00"/>
    <x v="30"/>
    <x v="0"/>
    <s v="Yes"/>
    <n v="3"/>
    <s v="Yes"/>
    <n v="32.000000000058208"/>
    <s v="No"/>
    <x v="1"/>
    <n v="1.3333333333357587"/>
    <s v="Team4"/>
    <s v="Mid"/>
    <s v="Night"/>
  </r>
  <r>
    <s v="T08224"/>
    <s v="C4513"/>
    <x v="1"/>
    <x v="2"/>
    <d v="2026-03-23T19:53:00"/>
    <d v="2026-03-25T04:53:00"/>
    <x v="9"/>
    <x v="0"/>
    <s v="No"/>
    <n v="3"/>
    <s v="Yes"/>
    <n v="33"/>
    <s v="No"/>
    <x v="1"/>
    <n v="1.375"/>
    <s v="Team1"/>
    <s v="Junior"/>
    <s v="Night"/>
  </r>
  <r>
    <s v="T08225"/>
    <s v="C0724"/>
    <x v="0"/>
    <x v="0"/>
    <d v="2026-02-10T09:05:00"/>
    <d v="2026-02-11T13:05:00"/>
    <x v="28"/>
    <x v="0"/>
    <s v="No"/>
    <n v="4"/>
    <s v="Yes"/>
    <n v="28.000000000116415"/>
    <s v="No"/>
    <x v="0"/>
    <n v="1.1666666666715173"/>
    <s v="Team3"/>
    <s v="Mid"/>
    <s v="Night"/>
  </r>
  <r>
    <s v="T08226"/>
    <s v="C4169"/>
    <x v="0"/>
    <x v="2"/>
    <d v="2026-01-11T12:17:00"/>
    <d v="2026-01-14T15:17:00"/>
    <x v="28"/>
    <x v="0"/>
    <s v="No"/>
    <n v="5"/>
    <s v="Yes"/>
    <n v="75"/>
    <s v="Yes"/>
    <x v="2"/>
    <n v="3.125"/>
    <s v="Team3"/>
    <s v="Mid"/>
    <s v="Night"/>
  </r>
  <r>
    <s v="T08227"/>
    <s v="C1771"/>
    <x v="1"/>
    <x v="1"/>
    <d v="2026-01-27T21:26:00"/>
    <d v="2026-01-29T05:26:00"/>
    <x v="26"/>
    <x v="0"/>
    <s v="Yes"/>
    <n v="4"/>
    <s v="Yes"/>
    <n v="32.000000000058208"/>
    <s v="No"/>
    <x v="2"/>
    <n v="1.3333333333357587"/>
    <s v="Team5"/>
    <s v="Senior"/>
    <s v="Night"/>
  </r>
  <r>
    <s v="T08228"/>
    <s v="C0325"/>
    <x v="0"/>
    <x v="2"/>
    <d v="2026-01-05T19:06:00"/>
    <d v="2026-01-08T00:06:00"/>
    <x v="13"/>
    <x v="1"/>
    <s v="No"/>
    <n v="3"/>
    <s v="No"/>
    <n v="53.000000000058208"/>
    <s v="Yes"/>
    <x v="2"/>
    <n v="2.2083333333357587"/>
    <s v="Team5"/>
    <s v="Junior"/>
    <s v="Evening"/>
  </r>
  <r>
    <s v="T08229"/>
    <s v="C3824"/>
    <x v="3"/>
    <x v="0"/>
    <d v="2026-01-14T17:27:00"/>
    <d v="2026-01-15T11:27:00"/>
    <x v="18"/>
    <x v="1"/>
    <s v="No"/>
    <n v="4"/>
    <s v="No"/>
    <n v="18"/>
    <s v="No"/>
    <x v="2"/>
    <n v="0.75"/>
    <s v="Team1"/>
    <s v="Mid"/>
    <s v="Morning"/>
  </r>
  <r>
    <s v="T08230"/>
    <s v="C1170"/>
    <x v="2"/>
    <x v="0"/>
    <d v="2026-03-09T17:47:00"/>
    <d v="2026-03-10T21:47:00"/>
    <x v="23"/>
    <x v="1"/>
    <s v="No"/>
    <n v="4"/>
    <s v="No"/>
    <n v="27.999999999941792"/>
    <s v="No"/>
    <x v="1"/>
    <n v="1.1666666666642413"/>
    <s v="Team1"/>
    <s v="Junior"/>
    <s v="Morning"/>
  </r>
  <r>
    <s v="T08231"/>
    <s v="C1625"/>
    <x v="0"/>
    <x v="1"/>
    <d v="2026-02-26T14:03:00"/>
    <d v="2026-03-01T06:03:00"/>
    <x v="33"/>
    <x v="0"/>
    <s v="No"/>
    <n v="5"/>
    <s v="Yes"/>
    <n v="63.999999999941792"/>
    <s v="Yes"/>
    <x v="0"/>
    <n v="2.6666666666642413"/>
    <s v="Team5"/>
    <s v="Junior"/>
    <s v="Night"/>
  </r>
  <r>
    <s v="T08232"/>
    <s v="C2831"/>
    <x v="2"/>
    <x v="0"/>
    <d v="2026-03-23T03:27:00"/>
    <d v="2026-03-24T23:27:00"/>
    <x v="33"/>
    <x v="0"/>
    <s v="No"/>
    <n v="4"/>
    <s v="Yes"/>
    <n v="43.999999999883585"/>
    <s v="No"/>
    <x v="1"/>
    <n v="1.8333333333284827"/>
    <s v="Team5"/>
    <s v="Junior"/>
    <s v="Night"/>
  </r>
  <r>
    <s v="T08233"/>
    <s v="C4348"/>
    <x v="1"/>
    <x v="1"/>
    <d v="2026-03-25T03:47:00"/>
    <d v="2026-03-25T13:47:00"/>
    <x v="35"/>
    <x v="0"/>
    <s v="Yes"/>
    <n v="3"/>
    <s v="Yes"/>
    <n v="10.000000000116415"/>
    <s v="No"/>
    <x v="1"/>
    <n v="0.41666666667151731"/>
    <s v="Team1"/>
    <s v="Senior"/>
    <s v="Night"/>
  </r>
  <r>
    <s v="T08234"/>
    <s v="C2397"/>
    <x v="4"/>
    <x v="2"/>
    <d v="2026-01-02T07:59:00"/>
    <d v="2026-01-03T17:59:00"/>
    <x v="33"/>
    <x v="0"/>
    <s v="No"/>
    <n v="4"/>
    <s v="Yes"/>
    <n v="33.999999999941792"/>
    <s v="No"/>
    <x v="2"/>
    <n v="1.4166666666642413"/>
    <s v="Team5"/>
    <s v="Junior"/>
    <s v="Night"/>
  </r>
  <r>
    <s v="T08235"/>
    <s v="C2444"/>
    <x v="4"/>
    <x v="2"/>
    <d v="2026-03-20T17:30:00"/>
    <d v="2026-03-23T10:30:00"/>
    <x v="28"/>
    <x v="1"/>
    <s v="No"/>
    <n v="4"/>
    <s v="No"/>
    <n v="65.000000000058208"/>
    <s v="Yes"/>
    <x v="1"/>
    <n v="2.7083333333357587"/>
    <s v="Team3"/>
    <s v="Mid"/>
    <s v="Night"/>
  </r>
  <r>
    <s v="T08236"/>
    <s v="C0237"/>
    <x v="3"/>
    <x v="0"/>
    <d v="2026-03-16T15:43:00"/>
    <d v="2026-03-17T22:43:00"/>
    <x v="16"/>
    <x v="0"/>
    <s v="No"/>
    <n v="3"/>
    <s v="Yes"/>
    <n v="30.999999999941792"/>
    <s v="No"/>
    <x v="1"/>
    <n v="1.2916666666642413"/>
    <s v="Team3"/>
    <s v="Junior"/>
    <s v="Evening"/>
  </r>
  <r>
    <s v="T08237"/>
    <s v="C1356"/>
    <x v="2"/>
    <x v="2"/>
    <d v="2026-02-16T11:23:00"/>
    <d v="2026-02-17T12:23:00"/>
    <x v="7"/>
    <x v="0"/>
    <s v="No"/>
    <n v="4"/>
    <s v="Yes"/>
    <n v="24.999999999941792"/>
    <s v="No"/>
    <x v="0"/>
    <n v="1.0416666666642413"/>
    <s v="Team2"/>
    <s v="Junior"/>
    <s v="Night"/>
  </r>
  <r>
    <s v="T08238"/>
    <s v="C1364"/>
    <x v="3"/>
    <x v="2"/>
    <d v="2026-02-11T16:44:00"/>
    <d v="2026-02-12T00:44:00"/>
    <x v="23"/>
    <x v="2"/>
    <s v="No"/>
    <n v="4"/>
    <s v="No"/>
    <n v="7.9999999998835847"/>
    <s v="No"/>
    <x v="0"/>
    <n v="0.33333333332848269"/>
    <s v="Team1"/>
    <s v="Junior"/>
    <s v="Morning"/>
  </r>
  <r>
    <s v="T08239"/>
    <s v="C3446"/>
    <x v="1"/>
    <x v="0"/>
    <d v="2026-02-03T05:37:00"/>
    <d v="2026-02-04T21:37:00"/>
    <x v="10"/>
    <x v="0"/>
    <s v="No"/>
    <n v="3"/>
    <s v="Yes"/>
    <n v="39.999999999941792"/>
    <s v="No"/>
    <x v="0"/>
    <n v="1.6666666666642413"/>
    <s v="Team1"/>
    <s v="Senior"/>
    <s v="Night"/>
  </r>
  <r>
    <s v="T08240"/>
    <s v="C1462"/>
    <x v="2"/>
    <x v="0"/>
    <d v="2026-02-05T05:49:00"/>
    <d v="2026-02-06T10:49:00"/>
    <x v="37"/>
    <x v="1"/>
    <s v="Yes"/>
    <n v="5"/>
    <s v="No"/>
    <n v="29.000000000058208"/>
    <s v="No"/>
    <x v="0"/>
    <n v="1.2083333333357587"/>
    <s v="Team5"/>
    <s v="Junior"/>
    <s v="Evening"/>
  </r>
  <r>
    <s v="T08241"/>
    <s v="C1518"/>
    <x v="4"/>
    <x v="2"/>
    <d v="2026-03-12T17:23:00"/>
    <d v="2026-03-13T01:23:00"/>
    <x v="9"/>
    <x v="0"/>
    <s v="No"/>
    <n v="3"/>
    <s v="Yes"/>
    <n v="7.9999999998835847"/>
    <s v="No"/>
    <x v="1"/>
    <n v="0.33333333332848269"/>
    <s v="Team1"/>
    <s v="Junior"/>
    <s v="Night"/>
  </r>
  <r>
    <s v="T08242"/>
    <s v="C2385"/>
    <x v="4"/>
    <x v="1"/>
    <d v="2026-01-16T04:49:00"/>
    <d v="2026-01-17T12:49:00"/>
    <x v="21"/>
    <x v="1"/>
    <s v="No"/>
    <n v="4"/>
    <s v="No"/>
    <n v="32.000000000058208"/>
    <s v="No"/>
    <x v="2"/>
    <n v="1.3333333333357587"/>
    <s v="Team4"/>
    <s v="Senior"/>
    <s v="Night"/>
  </r>
  <r>
    <s v="T08243"/>
    <s v="C1180"/>
    <x v="4"/>
    <x v="0"/>
    <d v="2026-02-11T22:14:00"/>
    <d v="2026-02-13T15:14:00"/>
    <x v="22"/>
    <x v="0"/>
    <s v="No"/>
    <n v="4"/>
    <s v="Yes"/>
    <n v="41.000000000058208"/>
    <s v="No"/>
    <x v="0"/>
    <n v="1.7083333333357587"/>
    <s v="Team4"/>
    <s v="Junior"/>
    <s v="Morning"/>
  </r>
  <r>
    <s v="T08244"/>
    <s v="C4592"/>
    <x v="4"/>
    <x v="0"/>
    <d v="2026-01-04T04:11:00"/>
    <d v="2026-01-05T10:11:00"/>
    <x v="22"/>
    <x v="1"/>
    <s v="No"/>
    <n v="3"/>
    <s v="No"/>
    <n v="30"/>
    <s v="No"/>
    <x v="2"/>
    <n v="1.25"/>
    <s v="Team4"/>
    <s v="Junior"/>
    <s v="Morning"/>
  </r>
  <r>
    <s v="T08245"/>
    <s v="C1149"/>
    <x v="1"/>
    <x v="1"/>
    <d v="2026-02-27T07:12:00"/>
    <d v="2026-03-01T04:12:00"/>
    <x v="42"/>
    <x v="0"/>
    <s v="No"/>
    <n v="4"/>
    <s v="Yes"/>
    <n v="45"/>
    <s v="No"/>
    <x v="0"/>
    <n v="1.875"/>
    <s v="Team1"/>
    <s v="Senior"/>
    <s v="Evening"/>
  </r>
  <r>
    <s v="T08246"/>
    <s v="C3656"/>
    <x v="4"/>
    <x v="0"/>
    <d v="2026-03-11T20:52:00"/>
    <d v="2026-03-13T12:52:00"/>
    <x v="28"/>
    <x v="0"/>
    <s v="No"/>
    <n v="4"/>
    <s v="Yes"/>
    <n v="40.000000000116415"/>
    <s v="No"/>
    <x v="1"/>
    <n v="1.6666666666715173"/>
    <s v="Team3"/>
    <s v="Mid"/>
    <s v="Night"/>
  </r>
  <r>
    <s v="T08247"/>
    <s v="C1396"/>
    <x v="2"/>
    <x v="2"/>
    <d v="2026-01-10T01:26:00"/>
    <d v="2026-01-13T14:26:00"/>
    <x v="25"/>
    <x v="0"/>
    <s v="No"/>
    <n v="3"/>
    <s v="Yes"/>
    <n v="85.000000000116415"/>
    <s v="Yes"/>
    <x v="2"/>
    <n v="3.5416666666715173"/>
    <s v="Team4"/>
    <s v="Junior"/>
    <s v="Night"/>
  </r>
  <r>
    <s v="T08248"/>
    <s v="C1280"/>
    <x v="4"/>
    <x v="1"/>
    <d v="2026-02-11T21:06:00"/>
    <d v="2026-02-13T03:06:00"/>
    <x v="12"/>
    <x v="0"/>
    <s v="No"/>
    <n v="4"/>
    <s v="Yes"/>
    <n v="30"/>
    <s v="No"/>
    <x v="0"/>
    <n v="1.25"/>
    <s v="Team1"/>
    <s v="Junior"/>
    <s v="Morning"/>
  </r>
  <r>
    <s v="T08249"/>
    <s v="C3452"/>
    <x v="1"/>
    <x v="2"/>
    <d v="2026-03-13T17:44:00"/>
    <d v="2026-03-14T23:44:00"/>
    <x v="41"/>
    <x v="0"/>
    <s v="No"/>
    <n v="4"/>
    <s v="Yes"/>
    <n v="30"/>
    <s v="No"/>
    <x v="1"/>
    <n v="1.25"/>
    <s v="Team5"/>
    <s v="Senior"/>
    <s v="Night"/>
  </r>
  <r>
    <s v="T08250"/>
    <s v="C4395"/>
    <x v="3"/>
    <x v="0"/>
    <d v="2026-02-26T00:12:00"/>
    <d v="2026-02-26T11:12:00"/>
    <x v="48"/>
    <x v="0"/>
    <s v="Yes"/>
    <n v="3"/>
    <s v="Yes"/>
    <n v="11.000000000058208"/>
    <s v="No"/>
    <x v="0"/>
    <n v="0.45833333333575865"/>
    <s v="Team1"/>
    <s v="Mid"/>
    <s v="Morning"/>
  </r>
  <r>
    <s v="T08251"/>
    <s v="C4031"/>
    <x v="2"/>
    <x v="0"/>
    <d v="2026-01-09T06:36:00"/>
    <d v="2026-01-10T16:36:00"/>
    <x v="38"/>
    <x v="2"/>
    <s v="No"/>
    <n v="4"/>
    <s v="No"/>
    <n v="33.999999999941792"/>
    <s v="No"/>
    <x v="2"/>
    <n v="1.4166666666642413"/>
    <s v="Team5"/>
    <s v="Senior"/>
    <s v="Evening"/>
  </r>
  <r>
    <s v="T08252"/>
    <s v="C0827"/>
    <x v="2"/>
    <x v="0"/>
    <d v="2026-03-25T07:35:00"/>
    <d v="2026-03-26T19:35:00"/>
    <x v="19"/>
    <x v="0"/>
    <s v="No"/>
    <n v="3"/>
    <s v="Yes"/>
    <n v="36"/>
    <s v="No"/>
    <x v="1"/>
    <n v="1.5"/>
    <s v="Team5"/>
    <s v="Mid"/>
    <s v="Night"/>
  </r>
  <r>
    <s v="T08253"/>
    <s v="C1073"/>
    <x v="1"/>
    <x v="2"/>
    <d v="2026-01-19T15:09:00"/>
    <d v="2026-01-21T21:09:00"/>
    <x v="33"/>
    <x v="0"/>
    <s v="No"/>
    <n v="5"/>
    <s v="Yes"/>
    <n v="54"/>
    <s v="Yes"/>
    <x v="2"/>
    <n v="2.25"/>
    <s v="Team5"/>
    <s v="Junior"/>
    <s v="Night"/>
  </r>
  <r>
    <s v="T08254"/>
    <s v="C2435"/>
    <x v="3"/>
    <x v="0"/>
    <d v="2026-01-07T05:58:00"/>
    <d v="2026-01-07T21:58:00"/>
    <x v="16"/>
    <x v="0"/>
    <s v="No"/>
    <n v="4"/>
    <s v="Yes"/>
    <n v="15.999999999941792"/>
    <s v="No"/>
    <x v="2"/>
    <n v="0.66666666666424135"/>
    <s v="Team3"/>
    <s v="Junior"/>
    <s v="Evening"/>
  </r>
  <r>
    <s v="T08255"/>
    <s v="C3433"/>
    <x v="2"/>
    <x v="0"/>
    <d v="2026-01-17T07:09:00"/>
    <d v="2026-01-17T12:09:00"/>
    <x v="30"/>
    <x v="0"/>
    <s v="No"/>
    <n v="4"/>
    <s v="Yes"/>
    <n v="4.9999999998835847"/>
    <s v="No"/>
    <x v="2"/>
    <n v="0.20833333332848269"/>
    <s v="Team4"/>
    <s v="Mid"/>
    <s v="Night"/>
  </r>
  <r>
    <s v="T08256"/>
    <s v="C1037"/>
    <x v="2"/>
    <x v="2"/>
    <d v="2026-02-14T23:17:00"/>
    <d v="2026-02-18T06:17:00"/>
    <x v="15"/>
    <x v="0"/>
    <s v="No"/>
    <n v="4"/>
    <s v="Yes"/>
    <n v="79.000000000116415"/>
    <s v="Yes"/>
    <x v="0"/>
    <n v="3.2916666666715173"/>
    <s v="Team5"/>
    <s v="Junior"/>
    <s v="Evening"/>
  </r>
  <r>
    <s v="T08257"/>
    <s v="C1626"/>
    <x v="3"/>
    <x v="1"/>
    <d v="2026-01-10T05:50:00"/>
    <d v="2026-01-11T12:50:00"/>
    <x v="15"/>
    <x v="1"/>
    <s v="No"/>
    <n v="3"/>
    <s v="No"/>
    <n v="30.999999999941792"/>
    <s v="No"/>
    <x v="2"/>
    <n v="1.2916666666642413"/>
    <s v="Team5"/>
    <s v="Junior"/>
    <s v="Evening"/>
  </r>
  <r>
    <s v="T08258"/>
    <s v="C4718"/>
    <x v="3"/>
    <x v="1"/>
    <d v="2026-01-26T04:43:00"/>
    <d v="2026-01-28T12:43:00"/>
    <x v="41"/>
    <x v="0"/>
    <s v="No"/>
    <n v="5"/>
    <s v="Yes"/>
    <n v="56.000000000058208"/>
    <s v="Yes"/>
    <x v="2"/>
    <n v="2.3333333333357587"/>
    <s v="Team5"/>
    <s v="Senior"/>
    <s v="Night"/>
  </r>
  <r>
    <s v="T08259"/>
    <s v="C1294"/>
    <x v="4"/>
    <x v="0"/>
    <d v="2026-02-24T16:33:00"/>
    <d v="2026-02-25T07:33:00"/>
    <x v="37"/>
    <x v="0"/>
    <s v="No"/>
    <n v="4"/>
    <s v="Yes"/>
    <n v="15"/>
    <s v="No"/>
    <x v="0"/>
    <n v="0.625"/>
    <s v="Team5"/>
    <s v="Junior"/>
    <s v="Evening"/>
  </r>
  <r>
    <s v="T08260"/>
    <s v="C0076"/>
    <x v="1"/>
    <x v="0"/>
    <d v="2026-01-31T22:22:00"/>
    <d v="2026-02-02T17:22:00"/>
    <x v="33"/>
    <x v="0"/>
    <s v="No"/>
    <n v="4"/>
    <s v="Yes"/>
    <n v="43.000000000116415"/>
    <s v="No"/>
    <x v="2"/>
    <n v="1.7916666666715173"/>
    <s v="Team5"/>
    <s v="Junior"/>
    <s v="Night"/>
  </r>
  <r>
    <s v="T08261"/>
    <s v="C4071"/>
    <x v="0"/>
    <x v="1"/>
    <d v="2026-01-12T05:48:00"/>
    <d v="2026-01-14T13:48:00"/>
    <x v="24"/>
    <x v="0"/>
    <s v="No"/>
    <n v="4"/>
    <s v="Yes"/>
    <n v="55.999999999883585"/>
    <s v="Yes"/>
    <x v="2"/>
    <n v="2.3333333333284827"/>
    <s v="Team4"/>
    <s v="Mid"/>
    <s v="Night"/>
  </r>
  <r>
    <s v="T08262"/>
    <s v="C3772"/>
    <x v="3"/>
    <x v="0"/>
    <d v="2026-01-20T14:38:00"/>
    <d v="2026-01-22T05:38:00"/>
    <x v="4"/>
    <x v="0"/>
    <s v="No"/>
    <n v="5"/>
    <s v="Yes"/>
    <n v="39"/>
    <s v="No"/>
    <x v="2"/>
    <n v="1.625"/>
    <s v="Team5"/>
    <s v="Senior"/>
    <s v="Evening"/>
  </r>
  <r>
    <s v="T08263"/>
    <s v="C0639"/>
    <x v="1"/>
    <x v="1"/>
    <d v="2026-03-04T23:48:00"/>
    <d v="2026-03-07T10:48:00"/>
    <x v="44"/>
    <x v="0"/>
    <s v="No"/>
    <n v="4"/>
    <s v="Yes"/>
    <n v="58.999999999883585"/>
    <s v="Yes"/>
    <x v="1"/>
    <n v="2.4583333333284827"/>
    <s v="Team3"/>
    <s v="Senior"/>
    <s v="Evening"/>
  </r>
  <r>
    <s v="T08264"/>
    <s v="C1476"/>
    <x v="2"/>
    <x v="1"/>
    <d v="2026-01-11T18:52:00"/>
    <d v="2026-01-13T12:52:00"/>
    <x v="12"/>
    <x v="0"/>
    <s v="No"/>
    <n v="5"/>
    <s v="Yes"/>
    <n v="42"/>
    <s v="No"/>
    <x v="2"/>
    <n v="1.75"/>
    <s v="Team1"/>
    <s v="Junior"/>
    <s v="Morning"/>
  </r>
  <r>
    <s v="T08265"/>
    <s v="C0011"/>
    <x v="0"/>
    <x v="2"/>
    <d v="2026-03-21T18:18:00"/>
    <d v="2026-03-23T16:18:00"/>
    <x v="24"/>
    <x v="0"/>
    <s v="No"/>
    <n v="5"/>
    <s v="Yes"/>
    <n v="46.000000000116415"/>
    <s v="No"/>
    <x v="1"/>
    <n v="1.9166666666715173"/>
    <s v="Team4"/>
    <s v="Mid"/>
    <s v="Night"/>
  </r>
  <r>
    <s v="T08266"/>
    <s v="C1779"/>
    <x v="0"/>
    <x v="2"/>
    <d v="2026-03-21T16:31:00"/>
    <d v="2026-03-25T09:31:00"/>
    <x v="44"/>
    <x v="0"/>
    <s v="No"/>
    <n v="3"/>
    <s v="Yes"/>
    <n v="88.999999999883585"/>
    <s v="Yes"/>
    <x v="1"/>
    <n v="3.7083333333284827"/>
    <s v="Team3"/>
    <s v="Senior"/>
    <s v="Evening"/>
  </r>
  <r>
    <s v="T08267"/>
    <s v="C3104"/>
    <x v="0"/>
    <x v="1"/>
    <d v="2026-02-11T09:27:00"/>
    <d v="2026-02-13T06:27:00"/>
    <x v="16"/>
    <x v="0"/>
    <s v="No"/>
    <n v="4"/>
    <s v="Yes"/>
    <n v="45"/>
    <s v="No"/>
    <x v="0"/>
    <n v="1.875"/>
    <s v="Team3"/>
    <s v="Junior"/>
    <s v="Evening"/>
  </r>
  <r>
    <s v="T08268"/>
    <s v="C2091"/>
    <x v="4"/>
    <x v="2"/>
    <d v="2026-03-08T16:54:00"/>
    <d v="2026-03-10T19:54:00"/>
    <x v="18"/>
    <x v="0"/>
    <s v="No"/>
    <n v="4"/>
    <s v="Yes"/>
    <n v="51"/>
    <s v="Yes"/>
    <x v="1"/>
    <n v="2.125"/>
    <s v="Team1"/>
    <s v="Mid"/>
    <s v="Morning"/>
  </r>
  <r>
    <s v="T08269"/>
    <s v="C2726"/>
    <x v="0"/>
    <x v="0"/>
    <d v="2026-03-06T14:12:00"/>
    <d v="2026-03-08T04:12:00"/>
    <x v="9"/>
    <x v="2"/>
    <s v="No"/>
    <n v="3"/>
    <s v="No"/>
    <n v="38.000000000058208"/>
    <s v="No"/>
    <x v="1"/>
    <n v="1.5833333333357587"/>
    <s v="Team1"/>
    <s v="Junior"/>
    <s v="Night"/>
  </r>
  <r>
    <s v="T08270"/>
    <s v="C2155"/>
    <x v="1"/>
    <x v="0"/>
    <d v="2026-02-15T19:35:00"/>
    <d v="2026-02-16T12:35:00"/>
    <x v="39"/>
    <x v="0"/>
    <s v="No"/>
    <n v="3"/>
    <s v="Yes"/>
    <n v="17.000000000058208"/>
    <s v="No"/>
    <x v="0"/>
    <n v="0.70833333333575865"/>
    <s v="Team5"/>
    <s v="Junior"/>
    <s v="Evening"/>
  </r>
  <r>
    <s v="T08271"/>
    <s v="C3716"/>
    <x v="2"/>
    <x v="2"/>
    <d v="2026-02-06T09:14:00"/>
    <d v="2026-02-07T02:14:00"/>
    <x v="48"/>
    <x v="0"/>
    <s v="No"/>
    <n v="4"/>
    <s v="Yes"/>
    <n v="16.999999999883585"/>
    <s v="No"/>
    <x v="0"/>
    <n v="0.70833333332848269"/>
    <s v="Team1"/>
    <s v="Mid"/>
    <s v="Morning"/>
  </r>
  <r>
    <s v="T08272"/>
    <s v="C1037"/>
    <x v="1"/>
    <x v="1"/>
    <d v="2026-03-19T03:36:00"/>
    <d v="2026-03-19T19:36:00"/>
    <x v="4"/>
    <x v="0"/>
    <s v="No"/>
    <n v="4"/>
    <s v="Yes"/>
    <n v="15.999999999941792"/>
    <s v="No"/>
    <x v="1"/>
    <n v="0.66666666666424135"/>
    <s v="Team5"/>
    <s v="Senior"/>
    <s v="Evening"/>
  </r>
  <r>
    <s v="T08273"/>
    <s v="C0494"/>
    <x v="4"/>
    <x v="1"/>
    <d v="2026-01-06T22:38:00"/>
    <d v="2026-01-07T11:38:00"/>
    <x v="43"/>
    <x v="0"/>
    <s v="No"/>
    <n v="4"/>
    <s v="Yes"/>
    <n v="12.999999999941792"/>
    <s v="No"/>
    <x v="2"/>
    <n v="0.54166666666424135"/>
    <s v="Team1"/>
    <s v="Mid"/>
    <s v="Morning"/>
  </r>
  <r>
    <s v="T08274"/>
    <s v="C3180"/>
    <x v="1"/>
    <x v="0"/>
    <d v="2026-01-02T14:43:00"/>
    <d v="2026-01-03T19:43:00"/>
    <x v="49"/>
    <x v="0"/>
    <s v="No"/>
    <n v="4"/>
    <s v="Yes"/>
    <n v="29.000000000058208"/>
    <s v="No"/>
    <x v="2"/>
    <n v="1.2083333333357587"/>
    <s v="Team5"/>
    <s v="Mid"/>
    <s v="Evening"/>
  </r>
  <r>
    <s v="T08275"/>
    <s v="C2233"/>
    <x v="4"/>
    <x v="0"/>
    <d v="2026-03-30T18:22:00"/>
    <d v="2026-04-01T10:22:00"/>
    <x v="11"/>
    <x v="1"/>
    <s v="No"/>
    <n v="4"/>
    <s v="No"/>
    <n v="39.999999999941792"/>
    <s v="No"/>
    <x v="1"/>
    <n v="1.6666666666642413"/>
    <s v="Team3"/>
    <s v="Senior"/>
    <s v="Night"/>
  </r>
  <r>
    <s v="T08276"/>
    <s v="C4413"/>
    <x v="4"/>
    <x v="0"/>
    <d v="2026-02-26T11:16:00"/>
    <d v="2026-02-27T16:16:00"/>
    <x v="19"/>
    <x v="0"/>
    <s v="No"/>
    <n v="4"/>
    <s v="Yes"/>
    <n v="28.999999999883585"/>
    <s v="No"/>
    <x v="0"/>
    <n v="1.2083333333284827"/>
    <s v="Team5"/>
    <s v="Mid"/>
    <s v="Night"/>
  </r>
  <r>
    <s v="T08277"/>
    <s v="C2356"/>
    <x v="2"/>
    <x v="1"/>
    <d v="2026-03-23T10:21:00"/>
    <d v="2026-03-24T18:21:00"/>
    <x v="48"/>
    <x v="0"/>
    <s v="No"/>
    <n v="4"/>
    <s v="Yes"/>
    <n v="31.999999999883585"/>
    <s v="No"/>
    <x v="1"/>
    <n v="1.3333333333284827"/>
    <s v="Team1"/>
    <s v="Mid"/>
    <s v="Morning"/>
  </r>
  <r>
    <s v="T08278"/>
    <s v="C1409"/>
    <x v="2"/>
    <x v="0"/>
    <d v="2026-02-19T16:29:00"/>
    <d v="2026-02-21T15:29:00"/>
    <x v="29"/>
    <x v="0"/>
    <s v="No"/>
    <n v="3"/>
    <s v="Yes"/>
    <n v="47.000000000058208"/>
    <s v="No"/>
    <x v="0"/>
    <n v="1.9583333333357587"/>
    <s v="Team3"/>
    <s v="Mid"/>
    <s v="Evening"/>
  </r>
  <r>
    <s v="T08279"/>
    <s v="C2928"/>
    <x v="0"/>
    <x v="2"/>
    <d v="2026-01-15T08:54:00"/>
    <d v="2026-01-19T07:54:00"/>
    <x v="39"/>
    <x v="0"/>
    <s v="No"/>
    <n v="5"/>
    <s v="Yes"/>
    <n v="95.000000000058208"/>
    <s v="Yes"/>
    <x v="2"/>
    <n v="3.9583333333357587"/>
    <s v="Team5"/>
    <s v="Junior"/>
    <s v="Evening"/>
  </r>
  <r>
    <s v="T08280"/>
    <s v="C2811"/>
    <x v="4"/>
    <x v="1"/>
    <d v="2026-02-22T22:30:00"/>
    <d v="2026-02-24T04:30:00"/>
    <x v="10"/>
    <x v="0"/>
    <s v="No"/>
    <n v="5"/>
    <s v="Yes"/>
    <n v="30"/>
    <s v="No"/>
    <x v="0"/>
    <n v="1.25"/>
    <s v="Team1"/>
    <s v="Senior"/>
    <s v="Night"/>
  </r>
  <r>
    <s v="T08281"/>
    <s v="C2562"/>
    <x v="3"/>
    <x v="2"/>
    <d v="2026-03-17T14:20:00"/>
    <d v="2026-03-21T06:20:00"/>
    <x v="8"/>
    <x v="0"/>
    <s v="No"/>
    <n v="4"/>
    <s v="Yes"/>
    <n v="88.000000000116415"/>
    <s v="Yes"/>
    <x v="1"/>
    <n v="3.6666666666715173"/>
    <s v="Team5"/>
    <s v="Senior"/>
    <s v="Morning"/>
  </r>
  <r>
    <s v="T08282"/>
    <s v="C1331"/>
    <x v="2"/>
    <x v="1"/>
    <d v="2026-01-15T06:25:00"/>
    <d v="2026-01-16T15:25:00"/>
    <x v="42"/>
    <x v="0"/>
    <s v="No"/>
    <n v="5"/>
    <s v="Yes"/>
    <n v="33"/>
    <s v="No"/>
    <x v="2"/>
    <n v="1.375"/>
    <s v="Team1"/>
    <s v="Senior"/>
    <s v="Evening"/>
  </r>
  <r>
    <s v="T08283"/>
    <s v="C0561"/>
    <x v="1"/>
    <x v="2"/>
    <d v="2026-01-03T23:06:00"/>
    <d v="2026-01-06T11:06:00"/>
    <x v="49"/>
    <x v="0"/>
    <s v="No"/>
    <n v="5"/>
    <s v="Yes"/>
    <n v="60"/>
    <s v="Yes"/>
    <x v="2"/>
    <n v="2.5"/>
    <s v="Team5"/>
    <s v="Mid"/>
    <s v="Evening"/>
  </r>
  <r>
    <s v="T08284"/>
    <s v="C2048"/>
    <x v="2"/>
    <x v="0"/>
    <d v="2026-03-17T04:59:00"/>
    <d v="2026-03-17T16:59:00"/>
    <x v="2"/>
    <x v="0"/>
    <s v="No"/>
    <n v="4"/>
    <s v="Yes"/>
    <n v="12"/>
    <s v="No"/>
    <x v="1"/>
    <n v="0.5"/>
    <s v="Team3"/>
    <s v="Senior"/>
    <s v="Evening"/>
  </r>
  <r>
    <s v="T08285"/>
    <s v="C0038"/>
    <x v="2"/>
    <x v="2"/>
    <d v="2026-03-08T20:27:00"/>
    <d v="2026-03-10T06:27:00"/>
    <x v="9"/>
    <x v="0"/>
    <s v="No"/>
    <n v="3"/>
    <s v="Yes"/>
    <n v="34.000000000116415"/>
    <s v="No"/>
    <x v="1"/>
    <n v="1.4166666666715173"/>
    <s v="Team1"/>
    <s v="Junior"/>
    <s v="Night"/>
  </r>
  <r>
    <s v="T08286"/>
    <s v="C2430"/>
    <x v="2"/>
    <x v="0"/>
    <d v="2026-02-23T17:32:00"/>
    <d v="2026-02-25T09:32:00"/>
    <x v="28"/>
    <x v="0"/>
    <s v="No"/>
    <n v="4"/>
    <s v="Yes"/>
    <n v="39.999999999941792"/>
    <s v="No"/>
    <x v="0"/>
    <n v="1.6666666666642413"/>
    <s v="Team3"/>
    <s v="Mid"/>
    <s v="Night"/>
  </r>
  <r>
    <s v="T08287"/>
    <s v="C3805"/>
    <x v="0"/>
    <x v="1"/>
    <d v="2026-02-01T00:42:00"/>
    <d v="2026-02-03T12:42:00"/>
    <x v="9"/>
    <x v="0"/>
    <s v="No"/>
    <n v="3"/>
    <s v="Yes"/>
    <n v="60"/>
    <s v="Yes"/>
    <x v="0"/>
    <n v="2.5"/>
    <s v="Team1"/>
    <s v="Junior"/>
    <s v="Night"/>
  </r>
  <r>
    <s v="T08288"/>
    <s v="C2086"/>
    <x v="3"/>
    <x v="1"/>
    <d v="2026-03-09T09:16:00"/>
    <d v="2026-03-09T15:16:00"/>
    <x v="27"/>
    <x v="2"/>
    <s v="No"/>
    <n v="3"/>
    <s v="No"/>
    <n v="6"/>
    <s v="No"/>
    <x v="1"/>
    <n v="0.25"/>
    <s v="Team1"/>
    <s v="Junior"/>
    <s v="Morning"/>
  </r>
  <r>
    <s v="T08289"/>
    <s v="C0410"/>
    <x v="0"/>
    <x v="0"/>
    <d v="2026-01-10T23:14:00"/>
    <d v="2026-01-12T09:14:00"/>
    <x v="39"/>
    <x v="0"/>
    <s v="No"/>
    <n v="5"/>
    <s v="Yes"/>
    <n v="34.000000000116415"/>
    <s v="No"/>
    <x v="2"/>
    <n v="1.4166666666715173"/>
    <s v="Team5"/>
    <s v="Junior"/>
    <s v="Evening"/>
  </r>
  <r>
    <s v="T08290"/>
    <s v="C0961"/>
    <x v="3"/>
    <x v="0"/>
    <d v="2026-03-10T06:43:00"/>
    <d v="2026-03-10T19:43:00"/>
    <x v="41"/>
    <x v="0"/>
    <s v="Yes"/>
    <n v="3"/>
    <s v="Yes"/>
    <n v="12.999999999941792"/>
    <s v="No"/>
    <x v="1"/>
    <n v="0.54166666666424135"/>
    <s v="Team5"/>
    <s v="Senior"/>
    <s v="Night"/>
  </r>
  <r>
    <s v="T08291"/>
    <s v="C3550"/>
    <x v="2"/>
    <x v="1"/>
    <d v="2026-02-24T23:03:00"/>
    <d v="2026-02-27T03:03:00"/>
    <x v="40"/>
    <x v="0"/>
    <s v="No"/>
    <n v="4"/>
    <s v="Yes"/>
    <n v="51.999999999941792"/>
    <s v="Yes"/>
    <x v="0"/>
    <n v="2.1666666666642413"/>
    <s v="Team4"/>
    <s v="Senior"/>
    <s v="Morning"/>
  </r>
  <r>
    <s v="T08292"/>
    <s v="C1580"/>
    <x v="4"/>
    <x v="0"/>
    <d v="2026-01-04T22:41:00"/>
    <d v="2026-01-06T01:41:00"/>
    <x v="5"/>
    <x v="0"/>
    <s v="No"/>
    <n v="4"/>
    <s v="Yes"/>
    <n v="27"/>
    <s v="No"/>
    <x v="2"/>
    <n v="1.125"/>
    <s v="Team1"/>
    <s v="Senior"/>
    <s v="Evening"/>
  </r>
  <r>
    <s v="T08293"/>
    <s v="C4648"/>
    <x v="3"/>
    <x v="1"/>
    <d v="2026-03-18T14:25:00"/>
    <d v="2026-03-19T14:25:00"/>
    <x v="30"/>
    <x v="0"/>
    <s v="No"/>
    <n v="5"/>
    <s v="Yes"/>
    <n v="24"/>
    <s v="No"/>
    <x v="1"/>
    <n v="1"/>
    <s v="Team4"/>
    <s v="Mid"/>
    <s v="Night"/>
  </r>
  <r>
    <s v="T08294"/>
    <s v="C3760"/>
    <x v="2"/>
    <x v="1"/>
    <d v="2026-01-06T19:31:00"/>
    <d v="2026-01-09T16:31:00"/>
    <x v="45"/>
    <x v="0"/>
    <s v="No"/>
    <n v="4"/>
    <s v="Yes"/>
    <n v="69"/>
    <s v="Yes"/>
    <x v="2"/>
    <n v="2.875"/>
    <s v="Team4"/>
    <s v="Mid"/>
    <s v="Morning"/>
  </r>
  <r>
    <s v="T08295"/>
    <s v="C1199"/>
    <x v="0"/>
    <x v="0"/>
    <d v="2026-02-27T17:57:00"/>
    <d v="2026-02-28T00:57:00"/>
    <x v="6"/>
    <x v="1"/>
    <s v="No"/>
    <n v="4"/>
    <s v="No"/>
    <n v="6.9999999999417923"/>
    <s v="No"/>
    <x v="0"/>
    <n v="0.29166666666424135"/>
    <s v="Team3"/>
    <s v="Mid"/>
    <s v="Night"/>
  </r>
  <r>
    <s v="T08296"/>
    <s v="C3829"/>
    <x v="4"/>
    <x v="0"/>
    <d v="2026-02-25T02:03:00"/>
    <d v="2026-02-26T09:03:00"/>
    <x v="12"/>
    <x v="0"/>
    <s v="No"/>
    <n v="3"/>
    <s v="Yes"/>
    <n v="30.999999999941792"/>
    <s v="No"/>
    <x v="0"/>
    <n v="1.2916666666642413"/>
    <s v="Team1"/>
    <s v="Junior"/>
    <s v="Morning"/>
  </r>
  <r>
    <s v="T08297"/>
    <s v="C3221"/>
    <x v="4"/>
    <x v="0"/>
    <d v="2026-01-26T13:53:00"/>
    <d v="2026-01-28T07:53:00"/>
    <x v="30"/>
    <x v="0"/>
    <s v="No"/>
    <n v="5"/>
    <s v="Yes"/>
    <n v="42"/>
    <s v="No"/>
    <x v="2"/>
    <n v="1.75"/>
    <s v="Team4"/>
    <s v="Mid"/>
    <s v="Night"/>
  </r>
  <r>
    <s v="T08298"/>
    <s v="C1591"/>
    <x v="1"/>
    <x v="1"/>
    <d v="2026-02-21T02:17:00"/>
    <d v="2026-02-22T05:17:00"/>
    <x v="32"/>
    <x v="0"/>
    <s v="No"/>
    <n v="3"/>
    <s v="Yes"/>
    <n v="27"/>
    <s v="No"/>
    <x v="0"/>
    <n v="1.125"/>
    <s v="Team3"/>
    <s v="Mid"/>
    <s v="Evening"/>
  </r>
  <r>
    <s v="T08299"/>
    <s v="C4943"/>
    <x v="4"/>
    <x v="1"/>
    <d v="2026-02-13T11:23:00"/>
    <d v="2026-02-15T03:23:00"/>
    <x v="27"/>
    <x v="0"/>
    <s v="No"/>
    <n v="5"/>
    <s v="Yes"/>
    <n v="39.999999999941792"/>
    <s v="No"/>
    <x v="0"/>
    <n v="1.6666666666642413"/>
    <s v="Team1"/>
    <s v="Junior"/>
    <s v="Morning"/>
  </r>
  <r>
    <s v="T08300"/>
    <s v="C2002"/>
    <x v="0"/>
    <x v="2"/>
    <d v="2026-02-06T16:18:00"/>
    <d v="2026-02-09T17:18:00"/>
    <x v="43"/>
    <x v="0"/>
    <s v="No"/>
    <n v="4"/>
    <s v="Yes"/>
    <n v="72.999999999941792"/>
    <s v="Yes"/>
    <x v="0"/>
    <n v="3.0416666666642413"/>
    <s v="Team1"/>
    <s v="Mid"/>
    <s v="Morning"/>
  </r>
  <r>
    <s v="T08301"/>
    <s v="C2683"/>
    <x v="2"/>
    <x v="0"/>
    <d v="2026-03-11T08:45:00"/>
    <d v="2026-03-11T17:45:00"/>
    <x v="44"/>
    <x v="0"/>
    <s v="No"/>
    <n v="3"/>
    <s v="Yes"/>
    <n v="9"/>
    <s v="No"/>
    <x v="1"/>
    <n v="0.375"/>
    <s v="Team3"/>
    <s v="Senior"/>
    <s v="Evening"/>
  </r>
  <r>
    <s v="T08302"/>
    <s v="C2724"/>
    <x v="3"/>
    <x v="2"/>
    <d v="2026-01-29T22:58:00"/>
    <d v="2026-01-31T07:58:00"/>
    <x v="29"/>
    <x v="0"/>
    <s v="No"/>
    <n v="4"/>
    <s v="Yes"/>
    <n v="33"/>
    <s v="No"/>
    <x v="2"/>
    <n v="1.375"/>
    <s v="Team3"/>
    <s v="Mid"/>
    <s v="Evening"/>
  </r>
  <r>
    <s v="T08303"/>
    <s v="C3979"/>
    <x v="3"/>
    <x v="0"/>
    <d v="2026-02-17T16:37:00"/>
    <d v="2026-02-18T08:37:00"/>
    <x v="36"/>
    <x v="0"/>
    <s v="No"/>
    <n v="3"/>
    <s v="Yes"/>
    <n v="15.999999999941792"/>
    <s v="No"/>
    <x v="0"/>
    <n v="0.66666666666424135"/>
    <s v="Team1"/>
    <s v="Junior"/>
    <s v="Morning"/>
  </r>
  <r>
    <s v="T08304"/>
    <s v="C2927"/>
    <x v="2"/>
    <x v="1"/>
    <d v="2026-03-03T01:49:00"/>
    <d v="2026-03-05T11:49:00"/>
    <x v="14"/>
    <x v="0"/>
    <s v="No"/>
    <n v="4"/>
    <s v="Yes"/>
    <n v="57.999999999941792"/>
    <s v="Yes"/>
    <x v="1"/>
    <n v="2.4166666666642413"/>
    <s v="Team4"/>
    <s v="Senior"/>
    <s v="Night"/>
  </r>
  <r>
    <s v="T08305"/>
    <s v="C4120"/>
    <x v="1"/>
    <x v="0"/>
    <d v="2026-03-30T23:28:00"/>
    <d v="2026-04-01T21:28:00"/>
    <x v="24"/>
    <x v="0"/>
    <s v="No"/>
    <n v="4"/>
    <s v="Yes"/>
    <n v="45.999999999941792"/>
    <s v="No"/>
    <x v="1"/>
    <n v="1.9166666666642413"/>
    <s v="Team4"/>
    <s v="Mid"/>
    <s v="Night"/>
  </r>
  <r>
    <s v="T08306"/>
    <s v="C3365"/>
    <x v="4"/>
    <x v="0"/>
    <d v="2026-03-11T17:44:00"/>
    <d v="2026-03-12T22:44:00"/>
    <x v="45"/>
    <x v="0"/>
    <s v="Yes"/>
    <n v="4"/>
    <s v="Yes"/>
    <n v="29.000000000058208"/>
    <s v="No"/>
    <x v="1"/>
    <n v="1.2083333333357587"/>
    <s v="Team4"/>
    <s v="Mid"/>
    <s v="Morning"/>
  </r>
  <r>
    <s v="T08307"/>
    <s v="C3176"/>
    <x v="2"/>
    <x v="0"/>
    <d v="2026-01-19T18:16:00"/>
    <d v="2026-01-21T08:16:00"/>
    <x v="22"/>
    <x v="0"/>
    <s v="No"/>
    <n v="4"/>
    <s v="Yes"/>
    <n v="38.000000000058208"/>
    <s v="No"/>
    <x v="2"/>
    <n v="1.5833333333357587"/>
    <s v="Team4"/>
    <s v="Junior"/>
    <s v="Morning"/>
  </r>
  <r>
    <s v="T08308"/>
    <s v="C0163"/>
    <x v="2"/>
    <x v="2"/>
    <d v="2026-01-25T08:04:00"/>
    <d v="2026-01-26T12:04:00"/>
    <x v="41"/>
    <x v="0"/>
    <s v="No"/>
    <n v="4"/>
    <s v="Yes"/>
    <n v="28.000000000116415"/>
    <s v="No"/>
    <x v="2"/>
    <n v="1.1666666666715173"/>
    <s v="Team5"/>
    <s v="Senior"/>
    <s v="Night"/>
  </r>
  <r>
    <s v="T08309"/>
    <s v="C0142"/>
    <x v="0"/>
    <x v="1"/>
    <d v="2026-02-06T08:00:00"/>
    <d v="2026-02-06T12:00:00"/>
    <x v="34"/>
    <x v="1"/>
    <s v="No"/>
    <n v="4"/>
    <s v="No"/>
    <n v="3.9999999999417923"/>
    <s v="No"/>
    <x v="0"/>
    <n v="0.16666666666424135"/>
    <s v="Team3"/>
    <s v="Senior"/>
    <s v="Night"/>
  </r>
  <r>
    <s v="T08310"/>
    <s v="C0837"/>
    <x v="4"/>
    <x v="0"/>
    <d v="2026-03-10T01:54:00"/>
    <d v="2026-03-11T05:54:00"/>
    <x v="3"/>
    <x v="0"/>
    <s v="No"/>
    <n v="4"/>
    <s v="Yes"/>
    <n v="27.999999999941792"/>
    <s v="No"/>
    <x v="1"/>
    <n v="1.1666666666642413"/>
    <s v="Team5"/>
    <s v="Senior"/>
    <s v="Morning"/>
  </r>
  <r>
    <s v="T08311"/>
    <s v="C1193"/>
    <x v="1"/>
    <x v="0"/>
    <d v="2026-01-30T07:10:00"/>
    <d v="2026-01-31T15:10:00"/>
    <x v="25"/>
    <x v="0"/>
    <s v="No"/>
    <n v="5"/>
    <s v="Yes"/>
    <n v="32.000000000058208"/>
    <s v="No"/>
    <x v="2"/>
    <n v="1.3333333333357587"/>
    <s v="Team4"/>
    <s v="Junior"/>
    <s v="Night"/>
  </r>
  <r>
    <s v="T08312"/>
    <s v="C3173"/>
    <x v="4"/>
    <x v="0"/>
    <d v="2026-02-12T15:01:00"/>
    <d v="2026-02-12T21:01:00"/>
    <x v="11"/>
    <x v="0"/>
    <s v="No"/>
    <n v="5"/>
    <s v="Yes"/>
    <n v="6"/>
    <s v="No"/>
    <x v="0"/>
    <n v="0.25"/>
    <s v="Team3"/>
    <s v="Senior"/>
    <s v="Night"/>
  </r>
  <r>
    <s v="T08313"/>
    <s v="C3943"/>
    <x v="0"/>
    <x v="0"/>
    <d v="2026-02-14T03:34:00"/>
    <d v="2026-02-15T10:34:00"/>
    <x v="36"/>
    <x v="0"/>
    <s v="No"/>
    <n v="4"/>
    <s v="Yes"/>
    <n v="31.000000000116415"/>
    <s v="No"/>
    <x v="0"/>
    <n v="1.2916666666715173"/>
    <s v="Team1"/>
    <s v="Junior"/>
    <s v="Morning"/>
  </r>
  <r>
    <s v="T08314"/>
    <s v="C0379"/>
    <x v="0"/>
    <x v="1"/>
    <d v="2026-03-27T07:29:00"/>
    <d v="2026-03-27T13:29:00"/>
    <x v="2"/>
    <x v="0"/>
    <s v="No"/>
    <n v="3"/>
    <s v="Yes"/>
    <n v="6"/>
    <s v="No"/>
    <x v="1"/>
    <n v="0.25"/>
    <s v="Team3"/>
    <s v="Senior"/>
    <s v="Evening"/>
  </r>
  <r>
    <s v="T08315"/>
    <s v="C3314"/>
    <x v="2"/>
    <x v="2"/>
    <d v="2026-01-16T17:33:00"/>
    <d v="2026-01-20T03:33:00"/>
    <x v="4"/>
    <x v="0"/>
    <s v="No"/>
    <n v="5"/>
    <s v="Yes"/>
    <n v="82.000000000116415"/>
    <s v="Yes"/>
    <x v="2"/>
    <n v="3.4166666666715173"/>
    <s v="Team5"/>
    <s v="Senior"/>
    <s v="Evening"/>
  </r>
  <r>
    <s v="T08316"/>
    <s v="C0382"/>
    <x v="1"/>
    <x v="2"/>
    <d v="2026-03-26T22:18:00"/>
    <d v="2026-03-30T11:18:00"/>
    <x v="34"/>
    <x v="0"/>
    <s v="No"/>
    <n v="5"/>
    <s v="Yes"/>
    <n v="84.999999999941792"/>
    <s v="Yes"/>
    <x v="1"/>
    <n v="3.5416666666642413"/>
    <s v="Team3"/>
    <s v="Senior"/>
    <s v="Night"/>
  </r>
  <r>
    <s v="T08317"/>
    <s v="C1526"/>
    <x v="2"/>
    <x v="1"/>
    <d v="2026-02-14T12:42:00"/>
    <d v="2026-02-16T04:42:00"/>
    <x v="13"/>
    <x v="0"/>
    <s v="No"/>
    <n v="4"/>
    <s v="Yes"/>
    <n v="39.999999999941792"/>
    <s v="No"/>
    <x v="0"/>
    <n v="1.6666666666642413"/>
    <s v="Team5"/>
    <s v="Junior"/>
    <s v="Evening"/>
  </r>
  <r>
    <s v="T08318"/>
    <s v="C1477"/>
    <x v="3"/>
    <x v="0"/>
    <d v="2026-02-14T06:10:00"/>
    <d v="2026-02-15T21:10:00"/>
    <x v="28"/>
    <x v="0"/>
    <s v="No"/>
    <n v="5"/>
    <s v="Yes"/>
    <n v="39"/>
    <s v="No"/>
    <x v="0"/>
    <n v="1.625"/>
    <s v="Team3"/>
    <s v="Mid"/>
    <s v="Night"/>
  </r>
  <r>
    <s v="T08319"/>
    <s v="C2414"/>
    <x v="2"/>
    <x v="1"/>
    <d v="2026-01-26T22:28:00"/>
    <d v="2026-01-28T07:28:00"/>
    <x v="29"/>
    <x v="0"/>
    <s v="No"/>
    <n v="3"/>
    <s v="Yes"/>
    <n v="33"/>
    <s v="No"/>
    <x v="2"/>
    <n v="1.375"/>
    <s v="Team3"/>
    <s v="Mid"/>
    <s v="Evening"/>
  </r>
  <r>
    <s v="T08320"/>
    <s v="C0888"/>
    <x v="1"/>
    <x v="0"/>
    <d v="2026-02-15T20:40:00"/>
    <d v="2026-02-17T06:40:00"/>
    <x v="2"/>
    <x v="0"/>
    <s v="No"/>
    <n v="4"/>
    <s v="Yes"/>
    <n v="34.000000000116415"/>
    <s v="No"/>
    <x v="0"/>
    <n v="1.4166666666715173"/>
    <s v="Team3"/>
    <s v="Senior"/>
    <s v="Evening"/>
  </r>
  <r>
    <s v="T08321"/>
    <s v="C4524"/>
    <x v="2"/>
    <x v="2"/>
    <d v="2026-03-19T15:59:00"/>
    <d v="2026-03-21T05:59:00"/>
    <x v="18"/>
    <x v="0"/>
    <s v="No"/>
    <n v="3"/>
    <s v="Yes"/>
    <n v="37.999999999883585"/>
    <s v="No"/>
    <x v="1"/>
    <n v="1.5833333333284827"/>
    <s v="Team1"/>
    <s v="Mid"/>
    <s v="Morning"/>
  </r>
  <r>
    <s v="T08322"/>
    <s v="C4132"/>
    <x v="2"/>
    <x v="0"/>
    <d v="2026-01-18T22:42:00"/>
    <d v="2026-01-19T22:42:00"/>
    <x v="41"/>
    <x v="0"/>
    <s v="No"/>
    <n v="4"/>
    <s v="Yes"/>
    <n v="24"/>
    <s v="No"/>
    <x v="2"/>
    <n v="1"/>
    <s v="Team5"/>
    <s v="Senior"/>
    <s v="Night"/>
  </r>
  <r>
    <s v="T08323"/>
    <s v="C2122"/>
    <x v="4"/>
    <x v="0"/>
    <d v="2026-03-16T18:53:00"/>
    <d v="2026-03-17T00:53:00"/>
    <x v="42"/>
    <x v="0"/>
    <s v="No"/>
    <n v="4"/>
    <s v="Yes"/>
    <n v="6"/>
    <s v="No"/>
    <x v="1"/>
    <n v="0.25"/>
    <s v="Team1"/>
    <s v="Senior"/>
    <s v="Evening"/>
  </r>
  <r>
    <s v="T08324"/>
    <s v="C4198"/>
    <x v="1"/>
    <x v="1"/>
    <d v="2026-03-01T19:59:00"/>
    <d v="2026-03-03T05:59:00"/>
    <x v="45"/>
    <x v="1"/>
    <s v="No"/>
    <n v="4"/>
    <s v="No"/>
    <n v="33.999999999941792"/>
    <s v="No"/>
    <x v="1"/>
    <n v="1.4166666666642413"/>
    <s v="Team4"/>
    <s v="Mid"/>
    <s v="Morning"/>
  </r>
  <r>
    <s v="T08325"/>
    <s v="C0529"/>
    <x v="1"/>
    <x v="2"/>
    <d v="2026-03-16T11:28:00"/>
    <d v="2026-03-19T07:28:00"/>
    <x v="12"/>
    <x v="0"/>
    <s v="No"/>
    <n v="3"/>
    <s v="Yes"/>
    <n v="68.000000000058208"/>
    <s v="Yes"/>
    <x v="1"/>
    <n v="2.8333333333357587"/>
    <s v="Team1"/>
    <s v="Junior"/>
    <s v="Morning"/>
  </r>
  <r>
    <s v="T08326"/>
    <s v="C0907"/>
    <x v="3"/>
    <x v="0"/>
    <d v="2026-03-06T01:16:00"/>
    <d v="2026-03-06T13:16:00"/>
    <x v="11"/>
    <x v="2"/>
    <s v="No"/>
    <n v="5"/>
    <s v="No"/>
    <n v="12"/>
    <s v="No"/>
    <x v="1"/>
    <n v="0.5"/>
    <s v="Team3"/>
    <s v="Senior"/>
    <s v="Night"/>
  </r>
  <r>
    <s v="T08327"/>
    <s v="C1872"/>
    <x v="1"/>
    <x v="0"/>
    <d v="2026-03-01T08:39:00"/>
    <d v="2026-03-02T00:39:00"/>
    <x v="19"/>
    <x v="0"/>
    <s v="No"/>
    <n v="3"/>
    <s v="Yes"/>
    <n v="15.999999999941792"/>
    <s v="No"/>
    <x v="1"/>
    <n v="0.66666666666424135"/>
    <s v="Team5"/>
    <s v="Mid"/>
    <s v="Night"/>
  </r>
  <r>
    <s v="T08328"/>
    <s v="C3050"/>
    <x v="3"/>
    <x v="2"/>
    <d v="2026-03-18T17:25:00"/>
    <d v="2026-03-22T09:25:00"/>
    <x v="28"/>
    <x v="2"/>
    <s v="No"/>
    <n v="3"/>
    <s v="No"/>
    <n v="87.999999999941792"/>
    <s v="Yes"/>
    <x v="1"/>
    <n v="3.6666666666642413"/>
    <s v="Team3"/>
    <s v="Mid"/>
    <s v="Night"/>
  </r>
  <r>
    <s v="T08329"/>
    <s v="C1156"/>
    <x v="1"/>
    <x v="1"/>
    <d v="2026-02-03T20:38:00"/>
    <d v="2026-02-05T06:38:00"/>
    <x v="28"/>
    <x v="0"/>
    <s v="No"/>
    <n v="4"/>
    <s v="Yes"/>
    <n v="33.999999999941792"/>
    <s v="No"/>
    <x v="0"/>
    <n v="1.4166666666642413"/>
    <s v="Team3"/>
    <s v="Mid"/>
    <s v="Night"/>
  </r>
  <r>
    <s v="T08330"/>
    <s v="C2756"/>
    <x v="4"/>
    <x v="2"/>
    <d v="2026-03-30T17:00:00"/>
    <d v="2026-04-01T00:00:00"/>
    <x v="29"/>
    <x v="0"/>
    <s v="No"/>
    <n v="3"/>
    <s v="Yes"/>
    <n v="30.999999999941792"/>
    <s v="No"/>
    <x v="1"/>
    <n v="1.2916666666642413"/>
    <s v="Team3"/>
    <s v="Mid"/>
    <s v="Evening"/>
  </r>
  <r>
    <s v="T08331"/>
    <s v="C4893"/>
    <x v="3"/>
    <x v="0"/>
    <d v="2026-01-03T21:07:00"/>
    <d v="2026-01-04T22:07:00"/>
    <x v="27"/>
    <x v="0"/>
    <s v="No"/>
    <n v="5"/>
    <s v="Yes"/>
    <n v="24.999999999941792"/>
    <s v="No"/>
    <x v="2"/>
    <n v="1.0416666666642413"/>
    <s v="Team1"/>
    <s v="Junior"/>
    <s v="Morning"/>
  </r>
  <r>
    <s v="T08332"/>
    <s v="C2165"/>
    <x v="2"/>
    <x v="2"/>
    <d v="2026-03-27T14:16:00"/>
    <d v="2026-03-28T19:16:00"/>
    <x v="25"/>
    <x v="1"/>
    <s v="No"/>
    <n v="4"/>
    <s v="No"/>
    <n v="28.999999999883585"/>
    <s v="No"/>
    <x v="1"/>
    <n v="1.2083333333284827"/>
    <s v="Team4"/>
    <s v="Junior"/>
    <s v="Night"/>
  </r>
  <r>
    <s v="T08333"/>
    <s v="C3121"/>
    <x v="0"/>
    <x v="1"/>
    <d v="2026-02-18T16:26:00"/>
    <d v="2026-02-21T07:26:00"/>
    <x v="10"/>
    <x v="0"/>
    <s v="No"/>
    <n v="5"/>
    <s v="Yes"/>
    <n v="63"/>
    <s v="Yes"/>
    <x v="0"/>
    <n v="2.625"/>
    <s v="Team1"/>
    <s v="Senior"/>
    <s v="Night"/>
  </r>
  <r>
    <s v="T08334"/>
    <s v="C0271"/>
    <x v="1"/>
    <x v="0"/>
    <d v="2026-01-26T08:50:00"/>
    <d v="2026-01-27T18:50:00"/>
    <x v="25"/>
    <x v="2"/>
    <s v="No"/>
    <n v="3"/>
    <s v="No"/>
    <n v="33.999999999941792"/>
    <s v="No"/>
    <x v="2"/>
    <n v="1.4166666666642413"/>
    <s v="Team4"/>
    <s v="Junior"/>
    <s v="Night"/>
  </r>
  <r>
    <s v="T08335"/>
    <s v="C1886"/>
    <x v="4"/>
    <x v="0"/>
    <d v="2026-01-18T20:26:00"/>
    <d v="2026-01-19T07:26:00"/>
    <x v="22"/>
    <x v="0"/>
    <s v="No"/>
    <n v="3"/>
    <s v="Yes"/>
    <n v="10.999999999883585"/>
    <s v="No"/>
    <x v="2"/>
    <n v="0.45833333332848269"/>
    <s v="Team4"/>
    <s v="Junior"/>
    <s v="Morning"/>
  </r>
  <r>
    <s v="T08336"/>
    <s v="C2249"/>
    <x v="1"/>
    <x v="0"/>
    <d v="2026-02-19T17:46:00"/>
    <d v="2026-02-21T05:46:00"/>
    <x v="14"/>
    <x v="0"/>
    <s v="Yes"/>
    <n v="2"/>
    <s v="Yes"/>
    <n v="36"/>
    <s v="No"/>
    <x v="0"/>
    <n v="1.5"/>
    <s v="Team4"/>
    <s v="Senior"/>
    <s v="Night"/>
  </r>
  <r>
    <s v="T08337"/>
    <s v="C0905"/>
    <x v="0"/>
    <x v="0"/>
    <d v="2026-01-14T02:59:00"/>
    <d v="2026-01-15T14:59:00"/>
    <x v="27"/>
    <x v="0"/>
    <s v="No"/>
    <n v="5"/>
    <s v="Yes"/>
    <n v="36"/>
    <s v="No"/>
    <x v="2"/>
    <n v="1.5"/>
    <s v="Team1"/>
    <s v="Junior"/>
    <s v="Morning"/>
  </r>
  <r>
    <s v="T08338"/>
    <s v="C1554"/>
    <x v="4"/>
    <x v="2"/>
    <d v="2026-03-28T13:48:00"/>
    <d v="2026-03-29T05:48:00"/>
    <x v="26"/>
    <x v="0"/>
    <s v="Yes"/>
    <n v="1"/>
    <s v="Yes"/>
    <n v="16.000000000116415"/>
    <s v="No"/>
    <x v="1"/>
    <n v="0.66666666667151731"/>
    <s v="Team5"/>
    <s v="Senior"/>
    <s v="Night"/>
  </r>
  <r>
    <s v="T08339"/>
    <s v="C4349"/>
    <x v="2"/>
    <x v="0"/>
    <d v="2026-03-01T18:13:00"/>
    <d v="2026-03-02T05:13:00"/>
    <x v="45"/>
    <x v="0"/>
    <s v="No"/>
    <n v="4"/>
    <s v="Yes"/>
    <n v="11.000000000058208"/>
    <s v="No"/>
    <x v="1"/>
    <n v="0.45833333333575865"/>
    <s v="Team4"/>
    <s v="Mid"/>
    <s v="Morning"/>
  </r>
  <r>
    <s v="T08340"/>
    <s v="C2020"/>
    <x v="2"/>
    <x v="1"/>
    <d v="2026-02-22T13:12:00"/>
    <d v="2026-02-23T14:12:00"/>
    <x v="42"/>
    <x v="1"/>
    <s v="No"/>
    <n v="3"/>
    <s v="No"/>
    <n v="24.999999999941792"/>
    <s v="No"/>
    <x v="0"/>
    <n v="1.0416666666642413"/>
    <s v="Team1"/>
    <s v="Senior"/>
    <s v="Evening"/>
  </r>
  <r>
    <s v="T08341"/>
    <s v="C0883"/>
    <x v="2"/>
    <x v="1"/>
    <d v="2026-03-29T22:33:00"/>
    <d v="2026-04-01T05:33:00"/>
    <x v="43"/>
    <x v="0"/>
    <s v="No"/>
    <n v="3"/>
    <s v="Yes"/>
    <n v="54.999999999941792"/>
    <s v="Yes"/>
    <x v="1"/>
    <n v="2.2916666666642413"/>
    <s v="Team1"/>
    <s v="Mid"/>
    <s v="Morning"/>
  </r>
  <r>
    <s v="T08342"/>
    <s v="C3719"/>
    <x v="2"/>
    <x v="1"/>
    <d v="2026-03-16T08:16:00"/>
    <d v="2026-03-16T18:16:00"/>
    <x v="30"/>
    <x v="0"/>
    <s v="Yes"/>
    <n v="3"/>
    <s v="Yes"/>
    <n v="9.9999999999417923"/>
    <s v="No"/>
    <x v="1"/>
    <n v="0.41666666666424135"/>
    <s v="Team4"/>
    <s v="Mid"/>
    <s v="Night"/>
  </r>
  <r>
    <s v="T08343"/>
    <s v="C4655"/>
    <x v="3"/>
    <x v="2"/>
    <d v="2026-01-08T22:08:00"/>
    <d v="2026-01-09T07:08:00"/>
    <x v="35"/>
    <x v="0"/>
    <s v="No"/>
    <n v="4"/>
    <s v="Yes"/>
    <n v="9"/>
    <s v="No"/>
    <x v="2"/>
    <n v="0.375"/>
    <s v="Team1"/>
    <s v="Senior"/>
    <s v="Night"/>
  </r>
  <r>
    <s v="T08344"/>
    <s v="C3113"/>
    <x v="2"/>
    <x v="0"/>
    <d v="2026-01-26T08:09:00"/>
    <d v="2026-01-27T20:09:00"/>
    <x v="3"/>
    <x v="0"/>
    <s v="Yes"/>
    <n v="3"/>
    <s v="Yes"/>
    <n v="36"/>
    <s v="No"/>
    <x v="2"/>
    <n v="1.5"/>
    <s v="Team5"/>
    <s v="Senior"/>
    <s v="Morning"/>
  </r>
  <r>
    <s v="T08345"/>
    <s v="C1683"/>
    <x v="2"/>
    <x v="2"/>
    <d v="2026-02-19T17:31:00"/>
    <d v="2026-02-20T18:31:00"/>
    <x v="18"/>
    <x v="0"/>
    <s v="No"/>
    <n v="3"/>
    <s v="Yes"/>
    <n v="24.999999999941792"/>
    <s v="No"/>
    <x v="0"/>
    <n v="1.0416666666642413"/>
    <s v="Team1"/>
    <s v="Mid"/>
    <s v="Morning"/>
  </r>
  <r>
    <s v="T08346"/>
    <s v="C0800"/>
    <x v="3"/>
    <x v="2"/>
    <d v="2026-01-09T19:36:00"/>
    <d v="2026-01-11T06:36:00"/>
    <x v="0"/>
    <x v="0"/>
    <s v="No"/>
    <n v="3"/>
    <s v="Yes"/>
    <n v="35.000000000058208"/>
    <s v="No"/>
    <x v="2"/>
    <n v="1.4583333333357587"/>
    <s v="Team1"/>
    <s v="Senior"/>
    <s v="Morning"/>
  </r>
  <r>
    <s v="T08347"/>
    <s v="C4873"/>
    <x v="0"/>
    <x v="1"/>
    <d v="2026-01-30T06:31:00"/>
    <d v="2026-01-31T07:31:00"/>
    <x v="9"/>
    <x v="0"/>
    <s v="No"/>
    <n v="4"/>
    <s v="Yes"/>
    <n v="25.000000000116415"/>
    <s v="No"/>
    <x v="2"/>
    <n v="1.0416666666715173"/>
    <s v="Team1"/>
    <s v="Junior"/>
    <s v="Night"/>
  </r>
  <r>
    <s v="T08348"/>
    <s v="C1174"/>
    <x v="3"/>
    <x v="1"/>
    <d v="2026-03-05T06:39:00"/>
    <d v="2026-03-07T19:39:00"/>
    <x v="28"/>
    <x v="1"/>
    <s v="Yes"/>
    <n v="3"/>
    <s v="No"/>
    <n v="60.999999999941792"/>
    <s v="Yes"/>
    <x v="1"/>
    <n v="2.5416666666642413"/>
    <s v="Team3"/>
    <s v="Mid"/>
    <s v="Night"/>
  </r>
  <r>
    <s v="T08349"/>
    <s v="C2123"/>
    <x v="1"/>
    <x v="2"/>
    <d v="2026-01-22T12:41:00"/>
    <d v="2026-01-24T17:41:00"/>
    <x v="0"/>
    <x v="0"/>
    <s v="No"/>
    <n v="3"/>
    <s v="Yes"/>
    <n v="53.000000000058208"/>
    <s v="Yes"/>
    <x v="2"/>
    <n v="2.2083333333357587"/>
    <s v="Team1"/>
    <s v="Senior"/>
    <s v="Morning"/>
  </r>
  <r>
    <s v="T08350"/>
    <s v="C4888"/>
    <x v="1"/>
    <x v="1"/>
    <d v="2026-01-15T09:39:00"/>
    <d v="2026-01-15T22:39:00"/>
    <x v="6"/>
    <x v="0"/>
    <s v="No"/>
    <n v="4"/>
    <s v="Yes"/>
    <n v="12.999999999941792"/>
    <s v="No"/>
    <x v="2"/>
    <n v="0.54166666666424135"/>
    <s v="Team3"/>
    <s v="Mid"/>
    <s v="Night"/>
  </r>
  <r>
    <s v="T08351"/>
    <s v="C4681"/>
    <x v="0"/>
    <x v="1"/>
    <d v="2026-03-14T17:50:00"/>
    <d v="2026-03-17T02:50:00"/>
    <x v="45"/>
    <x v="0"/>
    <s v="No"/>
    <n v="4"/>
    <s v="Yes"/>
    <n v="57"/>
    <s v="Yes"/>
    <x v="1"/>
    <n v="2.375"/>
    <s v="Team4"/>
    <s v="Mid"/>
    <s v="Morning"/>
  </r>
  <r>
    <s v="T08352"/>
    <s v="C4672"/>
    <x v="2"/>
    <x v="2"/>
    <d v="2026-01-20T20:23:00"/>
    <d v="2026-01-23T05:23:00"/>
    <x v="29"/>
    <x v="0"/>
    <s v="Yes"/>
    <n v="3"/>
    <s v="Yes"/>
    <n v="57"/>
    <s v="Yes"/>
    <x v="2"/>
    <n v="2.375"/>
    <s v="Team3"/>
    <s v="Mid"/>
    <s v="Evening"/>
  </r>
  <r>
    <s v="T08353"/>
    <s v="C3372"/>
    <x v="1"/>
    <x v="2"/>
    <d v="2026-03-01T05:19:00"/>
    <d v="2026-03-03T11:19:00"/>
    <x v="15"/>
    <x v="1"/>
    <s v="No"/>
    <n v="4"/>
    <s v="No"/>
    <n v="54"/>
    <s v="Yes"/>
    <x v="1"/>
    <n v="2.25"/>
    <s v="Team5"/>
    <s v="Junior"/>
    <s v="Evening"/>
  </r>
  <r>
    <s v="T08354"/>
    <s v="C0270"/>
    <x v="3"/>
    <x v="1"/>
    <d v="2026-01-31T16:56:00"/>
    <d v="2026-02-03T13:56:00"/>
    <x v="46"/>
    <x v="0"/>
    <s v="No"/>
    <n v="5"/>
    <s v="Yes"/>
    <n v="69"/>
    <s v="Yes"/>
    <x v="2"/>
    <n v="2.875"/>
    <s v="Team5"/>
    <s v="Senior"/>
    <s v="Evening"/>
  </r>
  <r>
    <s v="T08355"/>
    <s v="C2016"/>
    <x v="0"/>
    <x v="1"/>
    <d v="2026-02-13T09:36:00"/>
    <d v="2026-02-13T22:36:00"/>
    <x v="20"/>
    <x v="0"/>
    <s v="No"/>
    <n v="5"/>
    <s v="Yes"/>
    <n v="12.999999999941792"/>
    <s v="No"/>
    <x v="0"/>
    <n v="0.54166666666424135"/>
    <s v="Team4"/>
    <s v="Junior"/>
    <s v="Evening"/>
  </r>
  <r>
    <s v="T08356"/>
    <s v="C1967"/>
    <x v="1"/>
    <x v="1"/>
    <d v="2026-03-11T14:18:00"/>
    <d v="2026-03-13T20:18:00"/>
    <x v="49"/>
    <x v="0"/>
    <s v="Yes"/>
    <n v="4"/>
    <s v="Yes"/>
    <n v="54"/>
    <s v="Yes"/>
    <x v="1"/>
    <n v="2.25"/>
    <s v="Team5"/>
    <s v="Mid"/>
    <s v="Evening"/>
  </r>
  <r>
    <s v="T08357"/>
    <s v="C2719"/>
    <x v="0"/>
    <x v="2"/>
    <d v="2026-02-24T09:48:00"/>
    <d v="2026-02-25T06:48:00"/>
    <x v="1"/>
    <x v="0"/>
    <s v="No"/>
    <n v="3"/>
    <s v="Yes"/>
    <n v="21"/>
    <s v="No"/>
    <x v="0"/>
    <n v="0.875"/>
    <s v="Team4"/>
    <s v="Senior"/>
    <s v="Evening"/>
  </r>
  <r>
    <s v="T08358"/>
    <s v="C2466"/>
    <x v="2"/>
    <x v="1"/>
    <d v="2026-01-13T04:41:00"/>
    <d v="2026-01-14T05:41:00"/>
    <x v="21"/>
    <x v="0"/>
    <s v="No"/>
    <n v="5"/>
    <s v="Yes"/>
    <n v="24.999999999941792"/>
    <s v="No"/>
    <x v="2"/>
    <n v="1.0416666666642413"/>
    <s v="Team4"/>
    <s v="Senior"/>
    <s v="Night"/>
  </r>
  <r>
    <s v="T08359"/>
    <s v="C4549"/>
    <x v="1"/>
    <x v="0"/>
    <d v="2026-02-21T05:35:00"/>
    <d v="2026-02-22T02:35:00"/>
    <x v="5"/>
    <x v="1"/>
    <s v="No"/>
    <n v="4"/>
    <s v="No"/>
    <n v="21"/>
    <s v="No"/>
    <x v="0"/>
    <n v="0.875"/>
    <s v="Team1"/>
    <s v="Senior"/>
    <s v="Evening"/>
  </r>
  <r>
    <s v="T08360"/>
    <s v="C3653"/>
    <x v="3"/>
    <x v="1"/>
    <d v="2026-03-06T10:54:00"/>
    <d v="2026-03-07T19:54:00"/>
    <x v="13"/>
    <x v="0"/>
    <s v="No"/>
    <n v="4"/>
    <s v="Yes"/>
    <n v="33"/>
    <s v="No"/>
    <x v="1"/>
    <n v="1.375"/>
    <s v="Team5"/>
    <s v="Junior"/>
    <s v="Evening"/>
  </r>
  <r>
    <s v="T08361"/>
    <s v="C1908"/>
    <x v="4"/>
    <x v="2"/>
    <d v="2026-03-30T03:27:00"/>
    <d v="2026-03-31T18:27:00"/>
    <x v="46"/>
    <x v="0"/>
    <s v="Yes"/>
    <n v="2"/>
    <s v="Yes"/>
    <n v="39"/>
    <s v="No"/>
    <x v="1"/>
    <n v="1.625"/>
    <s v="Team5"/>
    <s v="Senior"/>
    <s v="Evening"/>
  </r>
  <r>
    <s v="T08362"/>
    <s v="C0959"/>
    <x v="2"/>
    <x v="1"/>
    <d v="2026-02-01T21:43:00"/>
    <d v="2026-02-04T19:43:00"/>
    <x v="10"/>
    <x v="0"/>
    <s v="No"/>
    <n v="4"/>
    <s v="Yes"/>
    <n v="69.999999999941792"/>
    <s v="Yes"/>
    <x v="0"/>
    <n v="2.9166666666642413"/>
    <s v="Team1"/>
    <s v="Senior"/>
    <s v="Night"/>
  </r>
  <r>
    <s v="T08363"/>
    <s v="C4240"/>
    <x v="3"/>
    <x v="0"/>
    <d v="2026-02-15T21:00:00"/>
    <d v="2026-02-16T04:00:00"/>
    <x v="26"/>
    <x v="0"/>
    <s v="Yes"/>
    <n v="4"/>
    <s v="Yes"/>
    <n v="6.9999999999417923"/>
    <s v="No"/>
    <x v="0"/>
    <n v="0.29166666666424135"/>
    <s v="Team5"/>
    <s v="Senior"/>
    <s v="Night"/>
  </r>
  <r>
    <s v="T08364"/>
    <s v="C2482"/>
    <x v="4"/>
    <x v="2"/>
    <d v="2026-01-15T09:41:00"/>
    <d v="2026-01-17T11:41:00"/>
    <x v="23"/>
    <x v="2"/>
    <s v="No"/>
    <n v="4"/>
    <s v="No"/>
    <n v="50.000000000058208"/>
    <s v="Yes"/>
    <x v="2"/>
    <n v="2.0833333333357587"/>
    <s v="Team1"/>
    <s v="Junior"/>
    <s v="Morning"/>
  </r>
  <r>
    <s v="T08365"/>
    <s v="C0306"/>
    <x v="1"/>
    <x v="0"/>
    <d v="2026-03-19T13:47:00"/>
    <d v="2026-03-20T18:47:00"/>
    <x v="49"/>
    <x v="0"/>
    <s v="No"/>
    <n v="3"/>
    <s v="Yes"/>
    <n v="28.999999999883585"/>
    <s v="No"/>
    <x v="1"/>
    <n v="1.2083333333284827"/>
    <s v="Team5"/>
    <s v="Mid"/>
    <s v="Evening"/>
  </r>
  <r>
    <s v="T08366"/>
    <s v="C2502"/>
    <x v="0"/>
    <x v="0"/>
    <d v="2026-01-09T23:54:00"/>
    <d v="2026-01-10T17:54:00"/>
    <x v="7"/>
    <x v="0"/>
    <s v="No"/>
    <n v="4"/>
    <s v="Yes"/>
    <n v="18"/>
    <s v="No"/>
    <x v="2"/>
    <n v="0.75"/>
    <s v="Team2"/>
    <s v="Junior"/>
    <s v="Night"/>
  </r>
  <r>
    <s v="T08367"/>
    <s v="C0775"/>
    <x v="0"/>
    <x v="0"/>
    <d v="2026-02-07T09:49:00"/>
    <d v="2026-02-09T08:49:00"/>
    <x v="48"/>
    <x v="1"/>
    <s v="No"/>
    <n v="3"/>
    <s v="No"/>
    <n v="46.999999999883585"/>
    <s v="No"/>
    <x v="0"/>
    <n v="1.9583333333284827"/>
    <s v="Team1"/>
    <s v="Mid"/>
    <s v="Morning"/>
  </r>
  <r>
    <s v="T08368"/>
    <s v="C0349"/>
    <x v="3"/>
    <x v="1"/>
    <d v="2026-01-09T21:09:00"/>
    <d v="2026-01-12T16:09:00"/>
    <x v="42"/>
    <x v="0"/>
    <s v="No"/>
    <n v="3"/>
    <s v="Yes"/>
    <n v="67.000000000116415"/>
    <s v="Yes"/>
    <x v="2"/>
    <n v="2.7916666666715173"/>
    <s v="Team1"/>
    <s v="Senior"/>
    <s v="Evening"/>
  </r>
  <r>
    <s v="T08369"/>
    <s v="C0888"/>
    <x v="2"/>
    <x v="1"/>
    <d v="2026-02-19T11:59:00"/>
    <d v="2026-02-21T14:59:00"/>
    <x v="39"/>
    <x v="0"/>
    <s v="No"/>
    <n v="3"/>
    <s v="Yes"/>
    <n v="51"/>
    <s v="Yes"/>
    <x v="0"/>
    <n v="2.125"/>
    <s v="Team5"/>
    <s v="Junior"/>
    <s v="Evening"/>
  </r>
  <r>
    <s v="T08370"/>
    <s v="C0951"/>
    <x v="1"/>
    <x v="1"/>
    <d v="2026-01-18T18:54:00"/>
    <d v="2026-01-20T21:54:00"/>
    <x v="30"/>
    <x v="0"/>
    <s v="No"/>
    <n v="4"/>
    <s v="Yes"/>
    <n v="51"/>
    <s v="Yes"/>
    <x v="2"/>
    <n v="2.125"/>
    <s v="Team4"/>
    <s v="Mid"/>
    <s v="Night"/>
  </r>
  <r>
    <s v="T08371"/>
    <s v="C3287"/>
    <x v="0"/>
    <x v="2"/>
    <d v="2026-02-04T17:39:00"/>
    <d v="2026-02-05T06:39:00"/>
    <x v="40"/>
    <x v="0"/>
    <s v="No"/>
    <n v="5"/>
    <s v="Yes"/>
    <n v="12.999999999941792"/>
    <s v="No"/>
    <x v="0"/>
    <n v="0.54166666666424135"/>
    <s v="Team4"/>
    <s v="Senior"/>
    <s v="Morning"/>
  </r>
  <r>
    <s v="T08372"/>
    <s v="C1444"/>
    <x v="3"/>
    <x v="2"/>
    <d v="2026-03-16T00:47:00"/>
    <d v="2026-03-19T08:47:00"/>
    <x v="9"/>
    <x v="2"/>
    <s v="No"/>
    <n v="4"/>
    <s v="No"/>
    <n v="80.000000000058208"/>
    <s v="Yes"/>
    <x v="1"/>
    <n v="3.3333333333357587"/>
    <s v="Team1"/>
    <s v="Junior"/>
    <s v="Night"/>
  </r>
  <r>
    <s v="T08373"/>
    <s v="C1202"/>
    <x v="0"/>
    <x v="2"/>
    <d v="2026-03-29T01:12:00"/>
    <d v="2026-03-30T22:12:00"/>
    <x v="22"/>
    <x v="0"/>
    <s v="No"/>
    <n v="4"/>
    <s v="Yes"/>
    <n v="45"/>
    <s v="No"/>
    <x v="1"/>
    <n v="1.875"/>
    <s v="Team4"/>
    <s v="Junior"/>
    <s v="Morning"/>
  </r>
  <r>
    <s v="T08374"/>
    <s v="C2349"/>
    <x v="0"/>
    <x v="2"/>
    <d v="2026-03-04T01:29:00"/>
    <d v="2026-03-07T11:29:00"/>
    <x v="5"/>
    <x v="0"/>
    <s v="No"/>
    <n v="4"/>
    <s v="Yes"/>
    <n v="82.000000000116415"/>
    <s v="Yes"/>
    <x v="1"/>
    <n v="3.4166666666715173"/>
    <s v="Team1"/>
    <s v="Senior"/>
    <s v="Evening"/>
  </r>
  <r>
    <s v="T08375"/>
    <s v="C2304"/>
    <x v="1"/>
    <x v="2"/>
    <d v="2026-02-09T23:15:00"/>
    <d v="2026-02-12T04:15:00"/>
    <x v="6"/>
    <x v="0"/>
    <s v="No"/>
    <n v="4"/>
    <s v="Yes"/>
    <n v="53.000000000058208"/>
    <s v="Yes"/>
    <x v="0"/>
    <n v="2.2083333333357587"/>
    <s v="Team3"/>
    <s v="Mid"/>
    <s v="Night"/>
  </r>
  <r>
    <s v="T08376"/>
    <s v="C4423"/>
    <x v="1"/>
    <x v="2"/>
    <d v="2026-02-10T05:25:00"/>
    <d v="2026-02-13T08:25:00"/>
    <x v="1"/>
    <x v="0"/>
    <s v="No"/>
    <n v="5"/>
    <s v="Yes"/>
    <n v="75"/>
    <s v="Yes"/>
    <x v="0"/>
    <n v="3.125"/>
    <s v="Team4"/>
    <s v="Senior"/>
    <s v="Evening"/>
  </r>
  <r>
    <s v="T08377"/>
    <s v="C3302"/>
    <x v="0"/>
    <x v="2"/>
    <d v="2026-01-09T04:54:00"/>
    <d v="2026-01-10T20:54:00"/>
    <x v="14"/>
    <x v="0"/>
    <s v="No"/>
    <n v="2"/>
    <s v="Yes"/>
    <n v="39.999999999941792"/>
    <s v="No"/>
    <x v="2"/>
    <n v="1.6666666666642413"/>
    <s v="Team4"/>
    <s v="Senior"/>
    <s v="Night"/>
  </r>
  <r>
    <s v="T08378"/>
    <s v="C1028"/>
    <x v="2"/>
    <x v="0"/>
    <d v="2026-02-18T07:12:00"/>
    <d v="2026-02-18T22:12:00"/>
    <x v="2"/>
    <x v="0"/>
    <s v="No"/>
    <n v="3"/>
    <s v="Yes"/>
    <n v="15"/>
    <s v="No"/>
    <x v="0"/>
    <n v="0.625"/>
    <s v="Team3"/>
    <s v="Senior"/>
    <s v="Evening"/>
  </r>
  <r>
    <s v="T08379"/>
    <s v="C3656"/>
    <x v="0"/>
    <x v="2"/>
    <d v="2026-01-24T09:21:00"/>
    <d v="2026-01-24T19:21:00"/>
    <x v="45"/>
    <x v="0"/>
    <s v="No"/>
    <n v="5"/>
    <s v="Yes"/>
    <n v="10.000000000116415"/>
    <s v="No"/>
    <x v="2"/>
    <n v="0.41666666667151731"/>
    <s v="Team4"/>
    <s v="Mid"/>
    <s v="Morning"/>
  </r>
  <r>
    <s v="T08380"/>
    <s v="C3785"/>
    <x v="3"/>
    <x v="0"/>
    <d v="2026-03-15T15:16:00"/>
    <d v="2026-03-16T07:16:00"/>
    <x v="49"/>
    <x v="2"/>
    <s v="No"/>
    <n v="5"/>
    <s v="No"/>
    <n v="15.999999999941792"/>
    <s v="No"/>
    <x v="1"/>
    <n v="0.66666666666424135"/>
    <s v="Team5"/>
    <s v="Mid"/>
    <s v="Evening"/>
  </r>
  <r>
    <s v="T08381"/>
    <s v="C2118"/>
    <x v="2"/>
    <x v="0"/>
    <d v="2026-02-03T08:22:00"/>
    <d v="2026-02-05T06:22:00"/>
    <x v="48"/>
    <x v="0"/>
    <s v="No"/>
    <n v="5"/>
    <s v="Yes"/>
    <n v="45.999999999941792"/>
    <s v="No"/>
    <x v="0"/>
    <n v="1.9166666666642413"/>
    <s v="Team1"/>
    <s v="Mid"/>
    <s v="Morning"/>
  </r>
  <r>
    <s v="T08382"/>
    <s v="C4813"/>
    <x v="1"/>
    <x v="0"/>
    <d v="2026-01-03T14:19:00"/>
    <d v="2026-01-05T11:19:00"/>
    <x v="22"/>
    <x v="0"/>
    <s v="No"/>
    <n v="3"/>
    <s v="Yes"/>
    <n v="45"/>
    <s v="No"/>
    <x v="2"/>
    <n v="1.875"/>
    <s v="Team4"/>
    <s v="Junior"/>
    <s v="Morning"/>
  </r>
  <r>
    <s v="T08383"/>
    <s v="C1201"/>
    <x v="0"/>
    <x v="1"/>
    <d v="2026-01-18T05:28:00"/>
    <d v="2026-01-21T04:28:00"/>
    <x v="9"/>
    <x v="0"/>
    <s v="No"/>
    <n v="4"/>
    <s v="Yes"/>
    <n v="71.000000000058208"/>
    <s v="Yes"/>
    <x v="2"/>
    <n v="2.9583333333357587"/>
    <s v="Team1"/>
    <s v="Junior"/>
    <s v="Night"/>
  </r>
  <r>
    <s v="T08384"/>
    <s v="C4148"/>
    <x v="0"/>
    <x v="2"/>
    <d v="2026-03-22T08:14:00"/>
    <d v="2026-03-24T23:14:00"/>
    <x v="49"/>
    <x v="0"/>
    <s v="No"/>
    <n v="4"/>
    <s v="Yes"/>
    <n v="63"/>
    <s v="Yes"/>
    <x v="1"/>
    <n v="2.625"/>
    <s v="Team5"/>
    <s v="Mid"/>
    <s v="Evening"/>
  </r>
  <r>
    <s v="T08385"/>
    <s v="C4424"/>
    <x v="4"/>
    <x v="1"/>
    <d v="2026-03-22T03:52:00"/>
    <d v="2026-03-24T19:52:00"/>
    <x v="17"/>
    <x v="0"/>
    <s v="No"/>
    <n v="4"/>
    <s v="Yes"/>
    <n v="63.999999999941792"/>
    <s v="Yes"/>
    <x v="1"/>
    <n v="2.6666666666642413"/>
    <s v="Team2"/>
    <s v="Junior"/>
    <s v="Night"/>
  </r>
  <r>
    <s v="T08386"/>
    <s v="C1486"/>
    <x v="4"/>
    <x v="1"/>
    <d v="2026-03-05T23:49:00"/>
    <d v="2026-03-07T09:49:00"/>
    <x v="46"/>
    <x v="1"/>
    <s v="No"/>
    <n v="5"/>
    <s v="No"/>
    <n v="34.000000000116415"/>
    <s v="No"/>
    <x v="1"/>
    <n v="1.4166666666715173"/>
    <s v="Team5"/>
    <s v="Senior"/>
    <s v="Evening"/>
  </r>
  <r>
    <s v="T08387"/>
    <s v="C3040"/>
    <x v="3"/>
    <x v="1"/>
    <d v="2026-03-14T10:32:00"/>
    <d v="2026-03-15T23:32:00"/>
    <x v="29"/>
    <x v="0"/>
    <s v="No"/>
    <n v="3"/>
    <s v="Yes"/>
    <n v="37.000000000116415"/>
    <s v="No"/>
    <x v="1"/>
    <n v="1.5416666666715173"/>
    <s v="Team3"/>
    <s v="Mid"/>
    <s v="Evening"/>
  </r>
  <r>
    <s v="T08388"/>
    <s v="C3301"/>
    <x v="1"/>
    <x v="1"/>
    <d v="2026-01-26T20:38:00"/>
    <d v="2026-01-29T00:38:00"/>
    <x v="25"/>
    <x v="1"/>
    <s v="No"/>
    <n v="4"/>
    <s v="No"/>
    <n v="51.999999999941792"/>
    <s v="Yes"/>
    <x v="2"/>
    <n v="2.1666666666642413"/>
    <s v="Team4"/>
    <s v="Junior"/>
    <s v="Night"/>
  </r>
  <r>
    <s v="T08389"/>
    <s v="C4784"/>
    <x v="1"/>
    <x v="2"/>
    <d v="2026-03-03T04:59:00"/>
    <d v="2026-03-04T06:59:00"/>
    <x v="19"/>
    <x v="0"/>
    <s v="No"/>
    <n v="5"/>
    <s v="Yes"/>
    <n v="26.000000000058208"/>
    <s v="No"/>
    <x v="1"/>
    <n v="1.0833333333357587"/>
    <s v="Team5"/>
    <s v="Mid"/>
    <s v="Night"/>
  </r>
  <r>
    <s v="T08390"/>
    <s v="C0987"/>
    <x v="2"/>
    <x v="2"/>
    <d v="2026-03-02T10:19:00"/>
    <d v="2026-03-05T01:19:00"/>
    <x v="35"/>
    <x v="0"/>
    <s v="No"/>
    <n v="4"/>
    <s v="Yes"/>
    <n v="63"/>
    <s v="Yes"/>
    <x v="1"/>
    <n v="2.625"/>
    <s v="Team1"/>
    <s v="Senior"/>
    <s v="Night"/>
  </r>
  <r>
    <s v="T08391"/>
    <s v="C0897"/>
    <x v="3"/>
    <x v="1"/>
    <d v="2026-03-07T14:52:00"/>
    <d v="2026-03-08T07:52:00"/>
    <x v="45"/>
    <x v="0"/>
    <s v="No"/>
    <n v="3"/>
    <s v="Yes"/>
    <n v="17.000000000058208"/>
    <s v="No"/>
    <x v="1"/>
    <n v="0.70833333333575865"/>
    <s v="Team4"/>
    <s v="Mid"/>
    <s v="Morning"/>
  </r>
  <r>
    <s v="T08392"/>
    <s v="C1818"/>
    <x v="1"/>
    <x v="2"/>
    <d v="2026-01-10T22:25:00"/>
    <d v="2026-01-12T11:25:00"/>
    <x v="20"/>
    <x v="0"/>
    <s v="No"/>
    <n v="5"/>
    <s v="Yes"/>
    <n v="36.999999999941792"/>
    <s v="No"/>
    <x v="2"/>
    <n v="1.5416666666642413"/>
    <s v="Team4"/>
    <s v="Junior"/>
    <s v="Evening"/>
  </r>
  <r>
    <s v="T08393"/>
    <s v="C1325"/>
    <x v="1"/>
    <x v="1"/>
    <d v="2026-03-15T08:25:00"/>
    <d v="2026-03-15T15:25:00"/>
    <x v="44"/>
    <x v="0"/>
    <s v="No"/>
    <n v="5"/>
    <s v="Yes"/>
    <n v="6.9999999999417923"/>
    <s v="No"/>
    <x v="1"/>
    <n v="0.29166666666424135"/>
    <s v="Team3"/>
    <s v="Senior"/>
    <s v="Evening"/>
  </r>
  <r>
    <s v="T08394"/>
    <s v="C0480"/>
    <x v="0"/>
    <x v="0"/>
    <d v="2026-02-06T15:21:00"/>
    <d v="2026-02-08T03:21:00"/>
    <x v="18"/>
    <x v="0"/>
    <s v="No"/>
    <n v="5"/>
    <s v="Yes"/>
    <n v="36"/>
    <s v="No"/>
    <x v="0"/>
    <n v="1.5"/>
    <s v="Team1"/>
    <s v="Mid"/>
    <s v="Morning"/>
  </r>
  <r>
    <s v="T08395"/>
    <s v="C1366"/>
    <x v="4"/>
    <x v="1"/>
    <d v="2026-01-12T09:17:00"/>
    <d v="2026-01-13T03:17:00"/>
    <x v="2"/>
    <x v="0"/>
    <s v="No"/>
    <n v="4"/>
    <s v="Yes"/>
    <n v="18"/>
    <s v="No"/>
    <x v="2"/>
    <n v="0.75"/>
    <s v="Team3"/>
    <s v="Senior"/>
    <s v="Evening"/>
  </r>
  <r>
    <s v="T08396"/>
    <s v="C0189"/>
    <x v="2"/>
    <x v="2"/>
    <d v="2026-03-24T04:27:00"/>
    <d v="2026-03-24T22:27:00"/>
    <x v="39"/>
    <x v="0"/>
    <s v="No"/>
    <n v="4"/>
    <s v="Yes"/>
    <n v="18"/>
    <s v="No"/>
    <x v="1"/>
    <n v="0.75"/>
    <s v="Team5"/>
    <s v="Junior"/>
    <s v="Evening"/>
  </r>
  <r>
    <s v="T08397"/>
    <s v="C1038"/>
    <x v="3"/>
    <x v="0"/>
    <d v="2026-03-18T12:20:00"/>
    <d v="2026-03-19T14:20:00"/>
    <x v="34"/>
    <x v="0"/>
    <s v="No"/>
    <n v="4"/>
    <s v="Yes"/>
    <n v="25.999999999883585"/>
    <s v="No"/>
    <x v="1"/>
    <n v="1.0833333333284827"/>
    <s v="Team3"/>
    <s v="Senior"/>
    <s v="Night"/>
  </r>
  <r>
    <s v="T08398"/>
    <s v="C1090"/>
    <x v="2"/>
    <x v="1"/>
    <d v="2026-02-23T15:20:00"/>
    <d v="2026-02-26T13:20:00"/>
    <x v="31"/>
    <x v="0"/>
    <s v="No"/>
    <n v="3"/>
    <s v="Yes"/>
    <n v="69.999999999941792"/>
    <s v="Yes"/>
    <x v="0"/>
    <n v="2.9166666666642413"/>
    <s v="Team4"/>
    <s v="Senior"/>
    <s v="Evening"/>
  </r>
  <r>
    <s v="T08399"/>
    <s v="C4418"/>
    <x v="3"/>
    <x v="0"/>
    <d v="2026-02-19T23:51:00"/>
    <d v="2026-02-20T11:51:00"/>
    <x v="7"/>
    <x v="0"/>
    <s v="No"/>
    <n v="3"/>
    <s v="Yes"/>
    <n v="12"/>
    <s v="No"/>
    <x v="0"/>
    <n v="0.5"/>
    <s v="Team2"/>
    <s v="Junior"/>
    <s v="Night"/>
  </r>
  <r>
    <s v="T08400"/>
    <s v="C0734"/>
    <x v="4"/>
    <x v="2"/>
    <d v="2026-01-14T08:19:00"/>
    <d v="2026-01-17T22:19:00"/>
    <x v="27"/>
    <x v="0"/>
    <s v="No"/>
    <n v="3"/>
    <s v="Yes"/>
    <n v="85.999999999883585"/>
    <s v="Yes"/>
    <x v="2"/>
    <n v="3.5833333333284827"/>
    <s v="Team1"/>
    <s v="Junior"/>
    <s v="Morning"/>
  </r>
  <r>
    <s v="T08401"/>
    <s v="C0866"/>
    <x v="3"/>
    <x v="0"/>
    <d v="2026-02-19T22:38:00"/>
    <d v="2026-02-20T11:38:00"/>
    <x v="11"/>
    <x v="2"/>
    <s v="No"/>
    <n v="5"/>
    <s v="No"/>
    <n v="12.999999999941792"/>
    <s v="No"/>
    <x v="0"/>
    <n v="0.54166666666424135"/>
    <s v="Team3"/>
    <s v="Senior"/>
    <s v="Night"/>
  </r>
  <r>
    <s v="T08402"/>
    <s v="C4439"/>
    <x v="0"/>
    <x v="2"/>
    <d v="2026-03-21T09:28:00"/>
    <d v="2026-03-24T03:28:00"/>
    <x v="19"/>
    <x v="0"/>
    <s v="No"/>
    <n v="5"/>
    <s v="Yes"/>
    <n v="66"/>
    <s v="Yes"/>
    <x v="1"/>
    <n v="2.75"/>
    <s v="Team5"/>
    <s v="Mid"/>
    <s v="Night"/>
  </r>
  <r>
    <s v="T08403"/>
    <s v="C0722"/>
    <x v="3"/>
    <x v="2"/>
    <d v="2026-03-10T20:58:00"/>
    <d v="2026-03-12T01:58:00"/>
    <x v="46"/>
    <x v="1"/>
    <s v="No"/>
    <n v="4"/>
    <s v="No"/>
    <n v="28.999999999883585"/>
    <s v="No"/>
    <x v="1"/>
    <n v="1.2083333333284827"/>
    <s v="Team5"/>
    <s v="Senior"/>
    <s v="Evening"/>
  </r>
  <r>
    <s v="T08404"/>
    <s v="C1279"/>
    <x v="4"/>
    <x v="1"/>
    <d v="2026-03-29T09:55:00"/>
    <d v="2026-03-31T04:55:00"/>
    <x v="19"/>
    <x v="0"/>
    <s v="No"/>
    <n v="4"/>
    <s v="Yes"/>
    <n v="42.999999999941792"/>
    <s v="No"/>
    <x v="1"/>
    <n v="1.7916666666642413"/>
    <s v="Team5"/>
    <s v="Mid"/>
    <s v="Night"/>
  </r>
  <r>
    <s v="T08405"/>
    <s v="C3153"/>
    <x v="0"/>
    <x v="1"/>
    <d v="2026-01-06T15:20:00"/>
    <d v="2026-01-08T00:20:00"/>
    <x v="48"/>
    <x v="0"/>
    <s v="No"/>
    <n v="4"/>
    <s v="Yes"/>
    <n v="33"/>
    <s v="No"/>
    <x v="2"/>
    <n v="1.375"/>
    <s v="Team1"/>
    <s v="Mid"/>
    <s v="Morning"/>
  </r>
  <r>
    <s v="T08406"/>
    <s v="C3312"/>
    <x v="3"/>
    <x v="2"/>
    <d v="2026-01-25T06:37:00"/>
    <d v="2026-01-25T19:37:00"/>
    <x v="37"/>
    <x v="0"/>
    <s v="No"/>
    <n v="5"/>
    <s v="Yes"/>
    <n v="13.000000000116415"/>
    <s v="No"/>
    <x v="2"/>
    <n v="0.54166666667151731"/>
    <s v="Team5"/>
    <s v="Junior"/>
    <s v="Evening"/>
  </r>
  <r>
    <s v="T08407"/>
    <s v="C4387"/>
    <x v="1"/>
    <x v="2"/>
    <d v="2026-02-25T18:39:00"/>
    <d v="2026-03-01T14:39:00"/>
    <x v="40"/>
    <x v="0"/>
    <s v="No"/>
    <n v="4"/>
    <s v="Yes"/>
    <n v="92.000000000058208"/>
    <s v="Yes"/>
    <x v="0"/>
    <n v="3.8333333333357587"/>
    <s v="Team4"/>
    <s v="Senior"/>
    <s v="Morning"/>
  </r>
  <r>
    <s v="T08408"/>
    <s v="C3810"/>
    <x v="4"/>
    <x v="2"/>
    <d v="2026-03-04T06:42:00"/>
    <d v="2026-03-04T23:42:00"/>
    <x v="0"/>
    <x v="0"/>
    <s v="No"/>
    <n v="3"/>
    <s v="Yes"/>
    <n v="17.000000000058208"/>
    <s v="No"/>
    <x v="1"/>
    <n v="0.70833333333575865"/>
    <s v="Team1"/>
    <s v="Senior"/>
    <s v="Morning"/>
  </r>
  <r>
    <s v="T08409"/>
    <s v="C1623"/>
    <x v="0"/>
    <x v="2"/>
    <d v="2026-03-29T08:51:00"/>
    <d v="2026-04-02T05:51:00"/>
    <x v="48"/>
    <x v="0"/>
    <s v="No"/>
    <n v="4"/>
    <s v="Yes"/>
    <n v="93"/>
    <s v="Yes"/>
    <x v="1"/>
    <n v="3.875"/>
    <s v="Team1"/>
    <s v="Mid"/>
    <s v="Morning"/>
  </r>
  <r>
    <s v="T08410"/>
    <s v="C1698"/>
    <x v="1"/>
    <x v="2"/>
    <d v="2026-02-07T21:19:00"/>
    <d v="2026-02-08T23:19:00"/>
    <x v="44"/>
    <x v="0"/>
    <s v="No"/>
    <n v="3"/>
    <s v="Yes"/>
    <n v="26.000000000058208"/>
    <s v="No"/>
    <x v="0"/>
    <n v="1.0833333333357587"/>
    <s v="Team3"/>
    <s v="Senior"/>
    <s v="Evening"/>
  </r>
  <r>
    <s v="T08411"/>
    <s v="C3828"/>
    <x v="3"/>
    <x v="2"/>
    <d v="2026-01-12T00:10:00"/>
    <d v="2026-01-12T22:10:00"/>
    <x v="25"/>
    <x v="0"/>
    <s v="No"/>
    <n v="4"/>
    <s v="Yes"/>
    <n v="21.999999999941792"/>
    <s v="No"/>
    <x v="2"/>
    <n v="0.91666666666424135"/>
    <s v="Team4"/>
    <s v="Junior"/>
    <s v="Night"/>
  </r>
  <r>
    <s v="T08412"/>
    <s v="C2278"/>
    <x v="1"/>
    <x v="1"/>
    <d v="2026-03-08T09:06:00"/>
    <d v="2026-03-08T23:06:00"/>
    <x v="41"/>
    <x v="0"/>
    <s v="No"/>
    <n v="5"/>
    <s v="Yes"/>
    <n v="14.000000000058208"/>
    <s v="No"/>
    <x v="1"/>
    <n v="0.58333333333575865"/>
    <s v="Team5"/>
    <s v="Senior"/>
    <s v="Night"/>
  </r>
  <r>
    <s v="T08413"/>
    <s v="C4244"/>
    <x v="3"/>
    <x v="2"/>
    <d v="2026-01-28T15:02:00"/>
    <d v="2026-02-01T03:02:00"/>
    <x v="10"/>
    <x v="0"/>
    <s v="No"/>
    <n v="2"/>
    <s v="Yes"/>
    <n v="84"/>
    <s v="Yes"/>
    <x v="2"/>
    <n v="3.5"/>
    <s v="Team1"/>
    <s v="Senior"/>
    <s v="Night"/>
  </r>
  <r>
    <s v="T08414"/>
    <s v="C4973"/>
    <x v="1"/>
    <x v="2"/>
    <d v="2026-03-30T08:39:00"/>
    <d v="2026-04-01T07:39:00"/>
    <x v="42"/>
    <x v="0"/>
    <s v="No"/>
    <n v="4"/>
    <s v="Yes"/>
    <n v="46.999999999883585"/>
    <s v="No"/>
    <x v="1"/>
    <n v="1.9583333333284827"/>
    <s v="Team1"/>
    <s v="Senior"/>
    <s v="Evening"/>
  </r>
  <r>
    <s v="T08415"/>
    <s v="C2623"/>
    <x v="1"/>
    <x v="0"/>
    <d v="2026-01-10T22:04:00"/>
    <d v="2026-01-12T17:04:00"/>
    <x v="2"/>
    <x v="0"/>
    <s v="No"/>
    <n v="5"/>
    <s v="Yes"/>
    <n v="42.999999999941792"/>
    <s v="No"/>
    <x v="2"/>
    <n v="1.7916666666642413"/>
    <s v="Team3"/>
    <s v="Senior"/>
    <s v="Evening"/>
  </r>
  <r>
    <s v="T08416"/>
    <s v="C4359"/>
    <x v="1"/>
    <x v="2"/>
    <d v="2026-01-10T03:28:00"/>
    <d v="2026-01-12T20:28:00"/>
    <x v="28"/>
    <x v="0"/>
    <s v="No"/>
    <n v="4"/>
    <s v="Yes"/>
    <n v="65.000000000058208"/>
    <s v="Yes"/>
    <x v="2"/>
    <n v="2.7083333333357587"/>
    <s v="Team3"/>
    <s v="Mid"/>
    <s v="Night"/>
  </r>
  <r>
    <s v="T08417"/>
    <s v="C1991"/>
    <x v="3"/>
    <x v="2"/>
    <d v="2026-03-03T22:15:00"/>
    <d v="2026-03-07T16:15:00"/>
    <x v="15"/>
    <x v="0"/>
    <s v="No"/>
    <n v="4"/>
    <s v="Yes"/>
    <n v="90"/>
    <s v="Yes"/>
    <x v="1"/>
    <n v="3.75"/>
    <s v="Team5"/>
    <s v="Junior"/>
    <s v="Evening"/>
  </r>
  <r>
    <s v="T08418"/>
    <s v="C2466"/>
    <x v="1"/>
    <x v="0"/>
    <d v="2026-03-08T19:28:00"/>
    <d v="2026-03-10T03:28:00"/>
    <x v="21"/>
    <x v="0"/>
    <s v="No"/>
    <n v="5"/>
    <s v="Yes"/>
    <n v="31.999999999883585"/>
    <s v="No"/>
    <x v="1"/>
    <n v="1.3333333333284827"/>
    <s v="Team4"/>
    <s v="Senior"/>
    <s v="Night"/>
  </r>
  <r>
    <s v="T08419"/>
    <s v="C2839"/>
    <x v="2"/>
    <x v="2"/>
    <d v="2026-01-05T12:40:00"/>
    <d v="2026-01-08T07:40:00"/>
    <x v="32"/>
    <x v="0"/>
    <s v="No"/>
    <n v="3"/>
    <s v="Yes"/>
    <n v="66.999999999941792"/>
    <s v="Yes"/>
    <x v="2"/>
    <n v="2.7916666666642413"/>
    <s v="Team3"/>
    <s v="Mid"/>
    <s v="Evening"/>
  </r>
  <r>
    <s v="T08420"/>
    <s v="C1044"/>
    <x v="2"/>
    <x v="0"/>
    <d v="2026-02-21T07:51:00"/>
    <d v="2026-02-21T20:51:00"/>
    <x v="22"/>
    <x v="0"/>
    <s v="No"/>
    <n v="3"/>
    <s v="Yes"/>
    <n v="13.000000000116415"/>
    <s v="No"/>
    <x v="0"/>
    <n v="0.54166666667151731"/>
    <s v="Team4"/>
    <s v="Junior"/>
    <s v="Morning"/>
  </r>
  <r>
    <s v="T08421"/>
    <s v="C0224"/>
    <x v="0"/>
    <x v="1"/>
    <d v="2026-01-15T03:31:00"/>
    <d v="2026-01-16T15:31:00"/>
    <x v="41"/>
    <x v="0"/>
    <s v="No"/>
    <n v="4"/>
    <s v="Yes"/>
    <n v="36"/>
    <s v="No"/>
    <x v="2"/>
    <n v="1.5"/>
    <s v="Team5"/>
    <s v="Senior"/>
    <s v="Night"/>
  </r>
  <r>
    <s v="T08422"/>
    <s v="C3536"/>
    <x v="0"/>
    <x v="1"/>
    <d v="2026-03-23T19:53:00"/>
    <d v="2026-03-26T00:53:00"/>
    <x v="8"/>
    <x v="0"/>
    <s v="Yes"/>
    <n v="4"/>
    <s v="Yes"/>
    <n v="53.000000000058208"/>
    <s v="Yes"/>
    <x v="1"/>
    <n v="2.2083333333357587"/>
    <s v="Team5"/>
    <s v="Senior"/>
    <s v="Morning"/>
  </r>
  <r>
    <s v="T08423"/>
    <s v="C4420"/>
    <x v="4"/>
    <x v="2"/>
    <d v="2026-01-01T00:05:00"/>
    <d v="2026-01-04T02:05:00"/>
    <x v="9"/>
    <x v="0"/>
    <s v="No"/>
    <n v="5"/>
    <s v="Yes"/>
    <n v="74.000000000058208"/>
    <s v="Yes"/>
    <x v="2"/>
    <n v="3.0833333333357587"/>
    <s v="Team1"/>
    <s v="Junior"/>
    <s v="Night"/>
  </r>
  <r>
    <s v="T08424"/>
    <s v="C3651"/>
    <x v="3"/>
    <x v="1"/>
    <d v="2026-02-20T20:11:00"/>
    <d v="2026-02-21T22:11:00"/>
    <x v="31"/>
    <x v="0"/>
    <s v="No"/>
    <n v="3"/>
    <s v="Yes"/>
    <n v="26.000000000058208"/>
    <s v="No"/>
    <x v="0"/>
    <n v="1.0833333333357587"/>
    <s v="Team4"/>
    <s v="Senior"/>
    <s v="Evening"/>
  </r>
  <r>
    <s v="T08425"/>
    <s v="C0441"/>
    <x v="4"/>
    <x v="2"/>
    <d v="2026-02-15T16:34:00"/>
    <d v="2026-02-16T14:34:00"/>
    <x v="16"/>
    <x v="0"/>
    <s v="No"/>
    <n v="3"/>
    <s v="Yes"/>
    <n v="21.999999999941792"/>
    <s v="No"/>
    <x v="0"/>
    <n v="0.91666666666424135"/>
    <s v="Team3"/>
    <s v="Junior"/>
    <s v="Evening"/>
  </r>
  <r>
    <s v="T08426"/>
    <s v="C3466"/>
    <x v="2"/>
    <x v="0"/>
    <d v="2026-01-14T22:51:00"/>
    <d v="2026-01-15T03:51:00"/>
    <x v="27"/>
    <x v="0"/>
    <s v="No"/>
    <n v="3"/>
    <s v="Yes"/>
    <n v="5.0000000000582077"/>
    <s v="No"/>
    <x v="2"/>
    <n v="0.20833333333575865"/>
    <s v="Team1"/>
    <s v="Junior"/>
    <s v="Morning"/>
  </r>
  <r>
    <s v="T08427"/>
    <s v="C4363"/>
    <x v="3"/>
    <x v="0"/>
    <d v="2026-01-23T06:19:00"/>
    <d v="2026-01-24T01:19:00"/>
    <x v="14"/>
    <x v="2"/>
    <s v="No"/>
    <n v="4"/>
    <s v="No"/>
    <n v="18.999999999941792"/>
    <s v="No"/>
    <x v="2"/>
    <n v="0.79166666666424135"/>
    <s v="Team4"/>
    <s v="Senior"/>
    <s v="Night"/>
  </r>
  <r>
    <s v="T08428"/>
    <s v="C2608"/>
    <x v="3"/>
    <x v="0"/>
    <d v="2026-03-07T18:01:00"/>
    <d v="2026-03-08T20:01:00"/>
    <x v="15"/>
    <x v="2"/>
    <s v="No"/>
    <n v="5"/>
    <s v="No"/>
    <n v="25.999999999883585"/>
    <s v="No"/>
    <x v="1"/>
    <n v="1.0833333333284827"/>
    <s v="Team5"/>
    <s v="Junior"/>
    <s v="Evening"/>
  </r>
  <r>
    <s v="T08429"/>
    <s v="C0418"/>
    <x v="3"/>
    <x v="0"/>
    <d v="2026-02-12T13:13:00"/>
    <d v="2026-02-13T19:13:00"/>
    <x v="48"/>
    <x v="0"/>
    <s v="No"/>
    <n v="4"/>
    <s v="Yes"/>
    <n v="30"/>
    <s v="No"/>
    <x v="0"/>
    <n v="1.25"/>
    <s v="Team1"/>
    <s v="Mid"/>
    <s v="Morning"/>
  </r>
  <r>
    <s v="T08430"/>
    <s v="C3070"/>
    <x v="0"/>
    <x v="1"/>
    <d v="2026-02-19T21:06:00"/>
    <d v="2026-02-20T19:06:00"/>
    <x v="49"/>
    <x v="0"/>
    <s v="No"/>
    <n v="5"/>
    <s v="Yes"/>
    <n v="21.999999999941792"/>
    <s v="No"/>
    <x v="0"/>
    <n v="0.91666666666424135"/>
    <s v="Team5"/>
    <s v="Mid"/>
    <s v="Evening"/>
  </r>
  <r>
    <s v="T08431"/>
    <s v="C1674"/>
    <x v="0"/>
    <x v="1"/>
    <d v="2026-01-29T02:34:00"/>
    <d v="2026-01-31T00:34:00"/>
    <x v="8"/>
    <x v="1"/>
    <s v="No"/>
    <n v="3"/>
    <s v="No"/>
    <n v="45.999999999941792"/>
    <s v="No"/>
    <x v="2"/>
    <n v="1.9166666666642413"/>
    <s v="Team5"/>
    <s v="Senior"/>
    <s v="Morning"/>
  </r>
  <r>
    <s v="T08432"/>
    <s v="C1285"/>
    <x v="3"/>
    <x v="2"/>
    <d v="2026-03-06T11:54:00"/>
    <d v="2026-03-08T05:54:00"/>
    <x v="19"/>
    <x v="0"/>
    <s v="No"/>
    <n v="4"/>
    <s v="Yes"/>
    <n v="42"/>
    <s v="No"/>
    <x v="1"/>
    <n v="1.75"/>
    <s v="Team5"/>
    <s v="Mid"/>
    <s v="Night"/>
  </r>
  <r>
    <s v="T08433"/>
    <s v="C3395"/>
    <x v="4"/>
    <x v="2"/>
    <d v="2026-03-04T21:05:00"/>
    <d v="2026-03-06T21:05:00"/>
    <x v="34"/>
    <x v="0"/>
    <s v="No"/>
    <n v="4"/>
    <s v="Yes"/>
    <n v="48"/>
    <s v="No"/>
    <x v="1"/>
    <n v="2"/>
    <s v="Team3"/>
    <s v="Senior"/>
    <s v="Night"/>
  </r>
  <r>
    <s v="T08434"/>
    <s v="C0529"/>
    <x v="0"/>
    <x v="2"/>
    <d v="2026-02-06T17:01:00"/>
    <d v="2026-02-09T05:01:00"/>
    <x v="36"/>
    <x v="0"/>
    <s v="No"/>
    <n v="4"/>
    <s v="Yes"/>
    <n v="60"/>
    <s v="Yes"/>
    <x v="0"/>
    <n v="2.5"/>
    <s v="Team1"/>
    <s v="Junior"/>
    <s v="Morning"/>
  </r>
  <r>
    <s v="T08435"/>
    <s v="C4886"/>
    <x v="4"/>
    <x v="1"/>
    <d v="2026-01-15T07:15:00"/>
    <d v="2026-01-17T17:15:00"/>
    <x v="44"/>
    <x v="0"/>
    <s v="No"/>
    <n v="4"/>
    <s v="Yes"/>
    <n v="57.999999999941792"/>
    <s v="Yes"/>
    <x v="2"/>
    <n v="2.4166666666642413"/>
    <s v="Team3"/>
    <s v="Senior"/>
    <s v="Evening"/>
  </r>
  <r>
    <s v="T08436"/>
    <s v="C1387"/>
    <x v="3"/>
    <x v="2"/>
    <d v="2026-02-27T16:54:00"/>
    <d v="2026-02-28T17:54:00"/>
    <x v="36"/>
    <x v="0"/>
    <s v="No"/>
    <n v="3"/>
    <s v="Yes"/>
    <n v="24.999999999941792"/>
    <s v="No"/>
    <x v="0"/>
    <n v="1.0416666666642413"/>
    <s v="Team1"/>
    <s v="Junior"/>
    <s v="Morning"/>
  </r>
  <r>
    <s v="T08437"/>
    <s v="C4221"/>
    <x v="2"/>
    <x v="2"/>
    <d v="2026-02-16T00:10:00"/>
    <d v="2026-02-16T22:10:00"/>
    <x v="3"/>
    <x v="0"/>
    <s v="No"/>
    <n v="2"/>
    <s v="Yes"/>
    <n v="21.999999999941792"/>
    <s v="No"/>
    <x v="0"/>
    <n v="0.91666666666424135"/>
    <s v="Team5"/>
    <s v="Senior"/>
    <s v="Morning"/>
  </r>
  <r>
    <s v="T08438"/>
    <s v="C3217"/>
    <x v="4"/>
    <x v="2"/>
    <d v="2026-01-21T21:13:00"/>
    <d v="2026-01-24T08:13:00"/>
    <x v="31"/>
    <x v="0"/>
    <s v="No"/>
    <n v="4"/>
    <s v="Yes"/>
    <n v="59.000000000058208"/>
    <s v="Yes"/>
    <x v="2"/>
    <n v="2.4583333333357587"/>
    <s v="Team4"/>
    <s v="Senior"/>
    <s v="Evening"/>
  </r>
  <r>
    <s v="T08439"/>
    <s v="C1880"/>
    <x v="1"/>
    <x v="1"/>
    <d v="2026-03-14T09:59:00"/>
    <d v="2026-03-15T19:59:00"/>
    <x v="18"/>
    <x v="0"/>
    <s v="No"/>
    <n v="4"/>
    <s v="Yes"/>
    <n v="33.999999999941792"/>
    <s v="No"/>
    <x v="1"/>
    <n v="1.4166666666642413"/>
    <s v="Team1"/>
    <s v="Mid"/>
    <s v="Morning"/>
  </r>
  <r>
    <s v="T08440"/>
    <s v="C0831"/>
    <x v="4"/>
    <x v="0"/>
    <d v="2026-02-03T08:48:00"/>
    <d v="2026-02-05T06:48:00"/>
    <x v="29"/>
    <x v="0"/>
    <s v="No"/>
    <n v="4"/>
    <s v="Yes"/>
    <n v="45.999999999941792"/>
    <s v="No"/>
    <x v="0"/>
    <n v="1.9166666666642413"/>
    <s v="Team3"/>
    <s v="Mid"/>
    <s v="Evening"/>
  </r>
  <r>
    <s v="T08441"/>
    <s v="C4544"/>
    <x v="2"/>
    <x v="1"/>
    <d v="2026-03-23T10:45:00"/>
    <d v="2026-03-25T19:45:00"/>
    <x v="20"/>
    <x v="0"/>
    <s v="No"/>
    <n v="3"/>
    <s v="Yes"/>
    <n v="57"/>
    <s v="Yes"/>
    <x v="1"/>
    <n v="2.375"/>
    <s v="Team4"/>
    <s v="Junior"/>
    <s v="Evening"/>
  </r>
  <r>
    <s v="T08442"/>
    <s v="C1086"/>
    <x v="3"/>
    <x v="2"/>
    <d v="2026-02-05T11:33:00"/>
    <d v="2026-02-06T14:33:00"/>
    <x v="23"/>
    <x v="0"/>
    <s v="No"/>
    <n v="4"/>
    <s v="Yes"/>
    <n v="27"/>
    <s v="No"/>
    <x v="0"/>
    <n v="1.125"/>
    <s v="Team1"/>
    <s v="Junior"/>
    <s v="Morning"/>
  </r>
  <r>
    <s v="T08443"/>
    <s v="C0367"/>
    <x v="3"/>
    <x v="0"/>
    <d v="2026-01-21T23:21:00"/>
    <d v="2026-01-22T14:21:00"/>
    <x v="47"/>
    <x v="0"/>
    <s v="No"/>
    <n v="3"/>
    <s v="Yes"/>
    <n v="15"/>
    <s v="No"/>
    <x v="2"/>
    <n v="0.625"/>
    <s v="Team4"/>
    <s v="Senior"/>
    <s v="Night"/>
  </r>
  <r>
    <s v="T08444"/>
    <s v="C4650"/>
    <x v="3"/>
    <x v="1"/>
    <d v="2026-03-15T07:44:00"/>
    <d v="2026-03-18T06:44:00"/>
    <x v="1"/>
    <x v="0"/>
    <s v="No"/>
    <n v="5"/>
    <s v="Yes"/>
    <n v="70.999999999883585"/>
    <s v="Yes"/>
    <x v="1"/>
    <n v="2.9583333333284827"/>
    <s v="Team4"/>
    <s v="Senior"/>
    <s v="Evening"/>
  </r>
  <r>
    <s v="T08445"/>
    <s v="C0637"/>
    <x v="3"/>
    <x v="2"/>
    <d v="2026-01-01T16:57:00"/>
    <d v="2026-01-02T15:57:00"/>
    <x v="23"/>
    <x v="0"/>
    <s v="No"/>
    <n v="5"/>
    <s v="Yes"/>
    <n v="22.999999999883585"/>
    <s v="No"/>
    <x v="2"/>
    <n v="0.95833333332848269"/>
    <s v="Team1"/>
    <s v="Junior"/>
    <s v="Morning"/>
  </r>
  <r>
    <s v="T08446"/>
    <s v="C1183"/>
    <x v="4"/>
    <x v="0"/>
    <d v="2026-02-16T07:18:00"/>
    <d v="2026-02-16T15:18:00"/>
    <x v="2"/>
    <x v="0"/>
    <s v="No"/>
    <n v="4"/>
    <s v="Yes"/>
    <n v="7.9999999998835847"/>
    <s v="No"/>
    <x v="0"/>
    <n v="0.33333333332848269"/>
    <s v="Team3"/>
    <s v="Senior"/>
    <s v="Evening"/>
  </r>
  <r>
    <s v="T08447"/>
    <s v="C3080"/>
    <x v="2"/>
    <x v="0"/>
    <d v="2026-03-03T05:29:00"/>
    <d v="2026-03-03T13:29:00"/>
    <x v="22"/>
    <x v="0"/>
    <s v="No"/>
    <n v="5"/>
    <s v="Yes"/>
    <n v="7.9999999998835847"/>
    <s v="No"/>
    <x v="1"/>
    <n v="0.33333333332848269"/>
    <s v="Team4"/>
    <s v="Junior"/>
    <s v="Morning"/>
  </r>
  <r>
    <s v="T08448"/>
    <s v="C2132"/>
    <x v="4"/>
    <x v="2"/>
    <d v="2026-03-24T19:45:00"/>
    <d v="2026-03-25T22:45:00"/>
    <x v="10"/>
    <x v="0"/>
    <s v="No"/>
    <n v="3"/>
    <s v="Yes"/>
    <n v="27"/>
    <s v="No"/>
    <x v="1"/>
    <n v="1.125"/>
    <s v="Team1"/>
    <s v="Senior"/>
    <s v="Night"/>
  </r>
  <r>
    <s v="T08449"/>
    <s v="C0667"/>
    <x v="2"/>
    <x v="2"/>
    <d v="2026-02-03T02:49:00"/>
    <d v="2026-02-07T00:49:00"/>
    <x v="49"/>
    <x v="0"/>
    <s v="No"/>
    <n v="3"/>
    <s v="Yes"/>
    <n v="94.000000000116415"/>
    <s v="Yes"/>
    <x v="0"/>
    <n v="3.9166666666715173"/>
    <s v="Team5"/>
    <s v="Mid"/>
    <s v="Evening"/>
  </r>
  <r>
    <s v="T08450"/>
    <s v="C1650"/>
    <x v="1"/>
    <x v="2"/>
    <d v="2026-02-26T11:20:00"/>
    <d v="2026-03-01T23:20:00"/>
    <x v="13"/>
    <x v="2"/>
    <s v="No"/>
    <n v="5"/>
    <s v="No"/>
    <n v="84"/>
    <s v="Yes"/>
    <x v="0"/>
    <n v="3.5"/>
    <s v="Team5"/>
    <s v="Junior"/>
    <s v="Evening"/>
  </r>
  <r>
    <s v="T08451"/>
    <s v="C0855"/>
    <x v="0"/>
    <x v="1"/>
    <d v="2026-01-11T17:51:00"/>
    <d v="2026-01-12T20:51:00"/>
    <x v="23"/>
    <x v="0"/>
    <s v="Yes"/>
    <n v="4"/>
    <s v="Yes"/>
    <n v="27"/>
    <s v="No"/>
    <x v="2"/>
    <n v="1.125"/>
    <s v="Team1"/>
    <s v="Junior"/>
    <s v="Morning"/>
  </r>
  <r>
    <s v="T08452"/>
    <s v="C0979"/>
    <x v="2"/>
    <x v="1"/>
    <d v="2026-01-15T18:27:00"/>
    <d v="2026-01-17T11:27:00"/>
    <x v="21"/>
    <x v="0"/>
    <s v="No"/>
    <n v="4"/>
    <s v="Yes"/>
    <n v="40.999999999883585"/>
    <s v="No"/>
    <x v="2"/>
    <n v="1.7083333333284827"/>
    <s v="Team4"/>
    <s v="Senior"/>
    <s v="Night"/>
  </r>
  <r>
    <s v="T08453"/>
    <s v="C4116"/>
    <x v="3"/>
    <x v="1"/>
    <d v="2026-02-21T04:22:00"/>
    <d v="2026-02-22T02:22:00"/>
    <x v="46"/>
    <x v="0"/>
    <s v="No"/>
    <n v="3"/>
    <s v="Yes"/>
    <n v="22.000000000116415"/>
    <s v="No"/>
    <x v="0"/>
    <n v="0.91666666667151731"/>
    <s v="Team5"/>
    <s v="Senior"/>
    <s v="Evening"/>
  </r>
  <r>
    <s v="T08454"/>
    <s v="C0704"/>
    <x v="3"/>
    <x v="0"/>
    <d v="2026-02-04T05:38:00"/>
    <d v="2026-02-04T10:38:00"/>
    <x v="46"/>
    <x v="0"/>
    <s v="No"/>
    <n v="3"/>
    <s v="Yes"/>
    <n v="5.0000000000582077"/>
    <s v="No"/>
    <x v="0"/>
    <n v="0.20833333333575865"/>
    <s v="Team5"/>
    <s v="Senior"/>
    <s v="Evening"/>
  </r>
  <r>
    <s v="T08455"/>
    <s v="C1854"/>
    <x v="3"/>
    <x v="1"/>
    <d v="2026-02-21T06:54:00"/>
    <d v="2026-02-22T20:54:00"/>
    <x v="39"/>
    <x v="0"/>
    <s v="No"/>
    <n v="4"/>
    <s v="Yes"/>
    <n v="38.000000000058208"/>
    <s v="No"/>
    <x v="0"/>
    <n v="1.5833333333357587"/>
    <s v="Team5"/>
    <s v="Junior"/>
    <s v="Evening"/>
  </r>
  <r>
    <s v="T08456"/>
    <s v="C4131"/>
    <x v="2"/>
    <x v="1"/>
    <d v="2026-02-06T07:15:00"/>
    <d v="2026-02-07T00:15:00"/>
    <x v="28"/>
    <x v="2"/>
    <s v="No"/>
    <n v="5"/>
    <s v="No"/>
    <n v="16.999999999883585"/>
    <s v="No"/>
    <x v="0"/>
    <n v="0.70833333332848269"/>
    <s v="Team3"/>
    <s v="Mid"/>
    <s v="Night"/>
  </r>
  <r>
    <s v="T08457"/>
    <s v="C3343"/>
    <x v="3"/>
    <x v="1"/>
    <d v="2026-03-02T23:00:00"/>
    <d v="2026-03-03T07:00:00"/>
    <x v="40"/>
    <x v="0"/>
    <s v="No"/>
    <n v="3"/>
    <s v="Yes"/>
    <n v="7.9999999998835847"/>
    <s v="No"/>
    <x v="1"/>
    <n v="0.33333333332848269"/>
    <s v="Team4"/>
    <s v="Senior"/>
    <s v="Morning"/>
  </r>
  <r>
    <s v="T08458"/>
    <s v="C2528"/>
    <x v="2"/>
    <x v="2"/>
    <d v="2026-02-24T11:59:00"/>
    <d v="2026-02-27T21:59:00"/>
    <x v="22"/>
    <x v="0"/>
    <s v="No"/>
    <n v="4"/>
    <s v="Yes"/>
    <n v="82.000000000116415"/>
    <s v="Yes"/>
    <x v="0"/>
    <n v="3.4166666666715173"/>
    <s v="Team4"/>
    <s v="Junior"/>
    <s v="Morning"/>
  </r>
  <r>
    <s v="T08459"/>
    <s v="C0709"/>
    <x v="1"/>
    <x v="0"/>
    <d v="2026-01-04T23:43:00"/>
    <d v="2026-01-06T01:43:00"/>
    <x v="11"/>
    <x v="0"/>
    <s v="No"/>
    <n v="4"/>
    <s v="Yes"/>
    <n v="26.000000000058208"/>
    <s v="No"/>
    <x v="2"/>
    <n v="1.0833333333357587"/>
    <s v="Team3"/>
    <s v="Senior"/>
    <s v="Night"/>
  </r>
  <r>
    <s v="T08460"/>
    <s v="C0562"/>
    <x v="3"/>
    <x v="1"/>
    <d v="2026-01-24T19:38:00"/>
    <d v="2026-01-27T09:38:00"/>
    <x v="26"/>
    <x v="0"/>
    <s v="No"/>
    <n v="4"/>
    <s v="Yes"/>
    <n v="61.999999999883585"/>
    <s v="Yes"/>
    <x v="2"/>
    <n v="2.5833333333284827"/>
    <s v="Team5"/>
    <s v="Senior"/>
    <s v="Night"/>
  </r>
  <r>
    <s v="T08461"/>
    <s v="C2934"/>
    <x v="2"/>
    <x v="0"/>
    <d v="2026-01-03T01:54:00"/>
    <d v="2026-01-04T05:54:00"/>
    <x v="1"/>
    <x v="0"/>
    <s v="No"/>
    <n v="4"/>
    <s v="Yes"/>
    <n v="27.999999999941792"/>
    <s v="No"/>
    <x v="2"/>
    <n v="1.1666666666642413"/>
    <s v="Team4"/>
    <s v="Senior"/>
    <s v="Evening"/>
  </r>
  <r>
    <s v="T08462"/>
    <s v="C3704"/>
    <x v="4"/>
    <x v="0"/>
    <d v="2026-01-10T15:59:00"/>
    <d v="2026-01-11T08:59:00"/>
    <x v="45"/>
    <x v="0"/>
    <s v="No"/>
    <n v="3"/>
    <s v="Yes"/>
    <n v="16.999999999883585"/>
    <s v="No"/>
    <x v="2"/>
    <n v="0.70833333332848269"/>
    <s v="Team4"/>
    <s v="Mid"/>
    <s v="Morning"/>
  </r>
  <r>
    <s v="T08463"/>
    <s v="C0217"/>
    <x v="4"/>
    <x v="2"/>
    <d v="2026-03-23T10:07:00"/>
    <d v="2026-03-24T08:07:00"/>
    <x v="28"/>
    <x v="1"/>
    <s v="No"/>
    <n v="3"/>
    <s v="No"/>
    <n v="21.999999999941792"/>
    <s v="No"/>
    <x v="1"/>
    <n v="0.91666666666424135"/>
    <s v="Team3"/>
    <s v="Mid"/>
    <s v="Night"/>
  </r>
  <r>
    <s v="T08464"/>
    <s v="C2659"/>
    <x v="4"/>
    <x v="0"/>
    <d v="2026-02-21T06:36:00"/>
    <d v="2026-02-22T17:36:00"/>
    <x v="5"/>
    <x v="0"/>
    <s v="No"/>
    <n v="3"/>
    <s v="Yes"/>
    <n v="34.999999999883585"/>
    <s v="No"/>
    <x v="0"/>
    <n v="1.4583333333284827"/>
    <s v="Team1"/>
    <s v="Senior"/>
    <s v="Evening"/>
  </r>
  <r>
    <s v="T08465"/>
    <s v="C3276"/>
    <x v="2"/>
    <x v="2"/>
    <d v="2026-03-25T17:00:00"/>
    <d v="2026-03-27T09:00:00"/>
    <x v="37"/>
    <x v="0"/>
    <s v="No"/>
    <n v="4"/>
    <s v="Yes"/>
    <n v="39.999999999941792"/>
    <s v="No"/>
    <x v="1"/>
    <n v="1.6666666666642413"/>
    <s v="Team5"/>
    <s v="Junior"/>
    <s v="Evening"/>
  </r>
  <r>
    <s v="T08466"/>
    <s v="C3580"/>
    <x v="1"/>
    <x v="2"/>
    <d v="2026-02-08T17:54:00"/>
    <d v="2026-02-11T09:54:00"/>
    <x v="45"/>
    <x v="0"/>
    <s v="No"/>
    <n v="5"/>
    <s v="Yes"/>
    <n v="63.999999999941792"/>
    <s v="Yes"/>
    <x v="0"/>
    <n v="2.6666666666642413"/>
    <s v="Team4"/>
    <s v="Mid"/>
    <s v="Morning"/>
  </r>
  <r>
    <s v="T08467"/>
    <s v="C2210"/>
    <x v="3"/>
    <x v="2"/>
    <d v="2026-02-12T07:32:00"/>
    <d v="2026-02-15T03:32:00"/>
    <x v="8"/>
    <x v="0"/>
    <s v="No"/>
    <n v="2"/>
    <s v="Yes"/>
    <n v="68.000000000058208"/>
    <s v="Yes"/>
    <x v="0"/>
    <n v="2.8333333333357587"/>
    <s v="Team5"/>
    <s v="Senior"/>
    <s v="Morning"/>
  </r>
  <r>
    <s v="T08468"/>
    <s v="C4811"/>
    <x v="4"/>
    <x v="2"/>
    <d v="2026-01-16T21:53:00"/>
    <d v="2026-01-18T04:53:00"/>
    <x v="32"/>
    <x v="0"/>
    <s v="No"/>
    <n v="4"/>
    <s v="Yes"/>
    <n v="30.999999999941792"/>
    <s v="No"/>
    <x v="2"/>
    <n v="1.2916666666642413"/>
    <s v="Team3"/>
    <s v="Mid"/>
    <s v="Evening"/>
  </r>
  <r>
    <s v="T08469"/>
    <s v="C2459"/>
    <x v="1"/>
    <x v="2"/>
    <d v="2026-02-15T10:45:00"/>
    <d v="2026-02-18T04:45:00"/>
    <x v="14"/>
    <x v="0"/>
    <s v="No"/>
    <n v="4"/>
    <s v="Yes"/>
    <n v="66"/>
    <s v="Yes"/>
    <x v="0"/>
    <n v="2.75"/>
    <s v="Team4"/>
    <s v="Senior"/>
    <s v="Night"/>
  </r>
  <r>
    <s v="T08470"/>
    <s v="C3369"/>
    <x v="3"/>
    <x v="0"/>
    <d v="2026-01-09T14:57:00"/>
    <d v="2026-01-11T12:57:00"/>
    <x v="20"/>
    <x v="0"/>
    <s v="No"/>
    <n v="4"/>
    <s v="Yes"/>
    <n v="45.999999999941792"/>
    <s v="No"/>
    <x v="2"/>
    <n v="1.9166666666642413"/>
    <s v="Team4"/>
    <s v="Junior"/>
    <s v="Evening"/>
  </r>
  <r>
    <s v="T08471"/>
    <s v="C4071"/>
    <x v="2"/>
    <x v="0"/>
    <d v="2026-03-17T06:27:00"/>
    <d v="2026-03-17T11:27:00"/>
    <x v="14"/>
    <x v="0"/>
    <s v="No"/>
    <n v="5"/>
    <s v="Yes"/>
    <n v="4.9999999998835847"/>
    <s v="No"/>
    <x v="1"/>
    <n v="0.20833333332848269"/>
    <s v="Team4"/>
    <s v="Senior"/>
    <s v="Night"/>
  </r>
  <r>
    <s v="T08472"/>
    <s v="C4367"/>
    <x v="3"/>
    <x v="2"/>
    <d v="2026-02-08T11:54:00"/>
    <d v="2026-02-10T18:54:00"/>
    <x v="25"/>
    <x v="0"/>
    <s v="No"/>
    <n v="4"/>
    <s v="Yes"/>
    <n v="54.999999999941792"/>
    <s v="Yes"/>
    <x v="0"/>
    <n v="2.2916666666642413"/>
    <s v="Team4"/>
    <s v="Junior"/>
    <s v="Night"/>
  </r>
  <r>
    <s v="T08473"/>
    <s v="C4192"/>
    <x v="0"/>
    <x v="2"/>
    <d v="2026-03-25T18:50:00"/>
    <d v="2026-03-29T04:50:00"/>
    <x v="31"/>
    <x v="0"/>
    <s v="No"/>
    <n v="4"/>
    <s v="Yes"/>
    <n v="82.000000000116415"/>
    <s v="Yes"/>
    <x v="1"/>
    <n v="3.4166666666715173"/>
    <s v="Team4"/>
    <s v="Senior"/>
    <s v="Evening"/>
  </r>
  <r>
    <s v="T08474"/>
    <s v="C2950"/>
    <x v="0"/>
    <x v="1"/>
    <d v="2026-01-18T02:46:00"/>
    <d v="2026-01-18T17:46:00"/>
    <x v="4"/>
    <x v="0"/>
    <s v="No"/>
    <n v="4"/>
    <s v="Yes"/>
    <n v="15"/>
    <s v="No"/>
    <x v="2"/>
    <n v="0.625"/>
    <s v="Team5"/>
    <s v="Senior"/>
    <s v="Evening"/>
  </r>
  <r>
    <s v="T08475"/>
    <s v="C1549"/>
    <x v="4"/>
    <x v="0"/>
    <d v="2026-01-07T01:59:00"/>
    <d v="2026-01-07T18:59:00"/>
    <x v="43"/>
    <x v="0"/>
    <s v="No"/>
    <n v="4"/>
    <s v="Yes"/>
    <n v="17.000000000058208"/>
    <s v="No"/>
    <x v="2"/>
    <n v="0.70833333333575865"/>
    <s v="Team1"/>
    <s v="Mid"/>
    <s v="Morning"/>
  </r>
  <r>
    <s v="T08476"/>
    <s v="C3902"/>
    <x v="4"/>
    <x v="0"/>
    <d v="2026-01-11T05:38:00"/>
    <d v="2026-01-12T14:38:00"/>
    <x v="12"/>
    <x v="0"/>
    <s v="No"/>
    <n v="3"/>
    <s v="Yes"/>
    <n v="33"/>
    <s v="No"/>
    <x v="2"/>
    <n v="1.375"/>
    <s v="Team1"/>
    <s v="Junior"/>
    <s v="Morning"/>
  </r>
  <r>
    <s v="T08477"/>
    <s v="C0233"/>
    <x v="2"/>
    <x v="0"/>
    <d v="2026-02-17T09:54:00"/>
    <d v="2026-02-17T22:54:00"/>
    <x v="7"/>
    <x v="0"/>
    <s v="No"/>
    <n v="5"/>
    <s v="Yes"/>
    <n v="13.000000000116415"/>
    <s v="No"/>
    <x v="0"/>
    <n v="0.54166666667151731"/>
    <s v="Team2"/>
    <s v="Junior"/>
    <s v="Night"/>
  </r>
  <r>
    <s v="T08478"/>
    <s v="C1285"/>
    <x v="4"/>
    <x v="2"/>
    <d v="2026-03-22T03:02:00"/>
    <d v="2026-03-22T12:02:00"/>
    <x v="9"/>
    <x v="0"/>
    <s v="No"/>
    <n v="5"/>
    <s v="Yes"/>
    <n v="9"/>
    <s v="No"/>
    <x v="1"/>
    <n v="0.375"/>
    <s v="Team1"/>
    <s v="Junior"/>
    <s v="Night"/>
  </r>
  <r>
    <s v="T08479"/>
    <s v="C4048"/>
    <x v="3"/>
    <x v="1"/>
    <d v="2026-02-14T03:03:00"/>
    <d v="2026-02-16T16:03:00"/>
    <x v="3"/>
    <x v="0"/>
    <s v="No"/>
    <n v="4"/>
    <s v="Yes"/>
    <n v="60.999999999941792"/>
    <s v="Yes"/>
    <x v="0"/>
    <n v="2.5416666666642413"/>
    <s v="Team5"/>
    <s v="Senior"/>
    <s v="Morning"/>
  </r>
  <r>
    <s v="T08480"/>
    <s v="C0562"/>
    <x v="4"/>
    <x v="0"/>
    <d v="2026-01-13T04:28:00"/>
    <d v="2026-01-14T04:28:00"/>
    <x v="32"/>
    <x v="0"/>
    <s v="Yes"/>
    <n v="2"/>
    <s v="Yes"/>
    <n v="24"/>
    <s v="No"/>
    <x v="2"/>
    <n v="1"/>
    <s v="Team3"/>
    <s v="Mid"/>
    <s v="Evening"/>
  </r>
  <r>
    <s v="T08481"/>
    <s v="C0996"/>
    <x v="0"/>
    <x v="2"/>
    <d v="2026-01-22T17:55:00"/>
    <d v="2026-01-24T10:55:00"/>
    <x v="25"/>
    <x v="0"/>
    <s v="No"/>
    <n v="2"/>
    <s v="Yes"/>
    <n v="40.999999999883585"/>
    <s v="No"/>
    <x v="2"/>
    <n v="1.7083333333284827"/>
    <s v="Team4"/>
    <s v="Junior"/>
    <s v="Night"/>
  </r>
  <r>
    <s v="T08482"/>
    <s v="C3471"/>
    <x v="3"/>
    <x v="1"/>
    <d v="2026-02-10T03:38:00"/>
    <d v="2026-02-12T22:38:00"/>
    <x v="22"/>
    <x v="0"/>
    <s v="No"/>
    <n v="3"/>
    <s v="Yes"/>
    <n v="67.000000000116415"/>
    <s v="Yes"/>
    <x v="0"/>
    <n v="2.7916666666715173"/>
    <s v="Team4"/>
    <s v="Junior"/>
    <s v="Morning"/>
  </r>
  <r>
    <s v="T08483"/>
    <s v="C2542"/>
    <x v="3"/>
    <x v="1"/>
    <d v="2026-01-13T05:31:00"/>
    <d v="2026-01-14T12:31:00"/>
    <x v="8"/>
    <x v="0"/>
    <s v="No"/>
    <n v="3"/>
    <s v="Yes"/>
    <n v="30.999999999941792"/>
    <s v="No"/>
    <x v="2"/>
    <n v="1.2916666666642413"/>
    <s v="Team5"/>
    <s v="Senior"/>
    <s v="Morning"/>
  </r>
  <r>
    <s v="T08484"/>
    <s v="C2873"/>
    <x v="0"/>
    <x v="2"/>
    <d v="2026-01-18T09:24:00"/>
    <d v="2026-01-22T07:24:00"/>
    <x v="9"/>
    <x v="0"/>
    <s v="No"/>
    <n v="3"/>
    <s v="Yes"/>
    <n v="93.999999999941792"/>
    <s v="Yes"/>
    <x v="2"/>
    <n v="3.9166666666642413"/>
    <s v="Team1"/>
    <s v="Junior"/>
    <s v="Night"/>
  </r>
  <r>
    <s v="T08485"/>
    <s v="C0213"/>
    <x v="4"/>
    <x v="0"/>
    <d v="2026-01-04T18:11:00"/>
    <d v="2026-01-05T20:11:00"/>
    <x v="18"/>
    <x v="2"/>
    <s v="No"/>
    <n v="4"/>
    <s v="No"/>
    <n v="25.999999999883585"/>
    <s v="No"/>
    <x v="2"/>
    <n v="1.0833333333284827"/>
    <s v="Team1"/>
    <s v="Mid"/>
    <s v="Morning"/>
  </r>
  <r>
    <s v="T08486"/>
    <s v="C4446"/>
    <x v="3"/>
    <x v="2"/>
    <d v="2026-01-05T02:05:00"/>
    <d v="2026-01-05T20:05:00"/>
    <x v="20"/>
    <x v="0"/>
    <s v="No"/>
    <n v="3"/>
    <s v="Yes"/>
    <n v="18"/>
    <s v="No"/>
    <x v="2"/>
    <n v="0.75"/>
    <s v="Team4"/>
    <s v="Junior"/>
    <s v="Evening"/>
  </r>
  <r>
    <s v="T08487"/>
    <s v="C0580"/>
    <x v="3"/>
    <x v="2"/>
    <d v="2026-02-03T11:36:00"/>
    <d v="2026-02-03T18:36:00"/>
    <x v="11"/>
    <x v="0"/>
    <s v="No"/>
    <n v="3"/>
    <s v="Yes"/>
    <n v="7.0000000001164153"/>
    <s v="No"/>
    <x v="0"/>
    <n v="0.29166666667151731"/>
    <s v="Team3"/>
    <s v="Senior"/>
    <s v="Night"/>
  </r>
  <r>
    <s v="T08488"/>
    <s v="C2901"/>
    <x v="4"/>
    <x v="2"/>
    <d v="2026-02-12T19:12:00"/>
    <d v="2026-02-16T00:12:00"/>
    <x v="3"/>
    <x v="0"/>
    <s v="No"/>
    <n v="4"/>
    <s v="Yes"/>
    <n v="76.999999999883585"/>
    <s v="Yes"/>
    <x v="0"/>
    <n v="3.2083333333284827"/>
    <s v="Team5"/>
    <s v="Senior"/>
    <s v="Morning"/>
  </r>
  <r>
    <s v="T08489"/>
    <s v="C2584"/>
    <x v="0"/>
    <x v="1"/>
    <d v="2026-01-15T10:13:00"/>
    <d v="2026-01-16T17:13:00"/>
    <x v="28"/>
    <x v="0"/>
    <s v="No"/>
    <n v="4"/>
    <s v="Yes"/>
    <n v="31.000000000116415"/>
    <s v="No"/>
    <x v="2"/>
    <n v="1.2916666666715173"/>
    <s v="Team3"/>
    <s v="Mid"/>
    <s v="Night"/>
  </r>
  <r>
    <s v="T08490"/>
    <s v="C1264"/>
    <x v="2"/>
    <x v="2"/>
    <d v="2026-02-19T02:14:00"/>
    <d v="2026-02-20T11:14:00"/>
    <x v="25"/>
    <x v="0"/>
    <s v="No"/>
    <n v="4"/>
    <s v="Yes"/>
    <n v="33"/>
    <s v="No"/>
    <x v="0"/>
    <n v="1.375"/>
    <s v="Team4"/>
    <s v="Junior"/>
    <s v="Night"/>
  </r>
  <r>
    <s v="T08491"/>
    <s v="C3355"/>
    <x v="0"/>
    <x v="1"/>
    <d v="2026-01-27T19:08:00"/>
    <d v="2026-01-30T15:08:00"/>
    <x v="34"/>
    <x v="1"/>
    <s v="No"/>
    <n v="4"/>
    <s v="No"/>
    <n v="68.000000000058208"/>
    <s v="Yes"/>
    <x v="2"/>
    <n v="2.8333333333357587"/>
    <s v="Team3"/>
    <s v="Senior"/>
    <s v="Night"/>
  </r>
  <r>
    <s v="T08492"/>
    <s v="C4273"/>
    <x v="4"/>
    <x v="2"/>
    <d v="2026-02-13T20:06:00"/>
    <d v="2026-02-17T12:06:00"/>
    <x v="20"/>
    <x v="0"/>
    <s v="No"/>
    <n v="4"/>
    <s v="Yes"/>
    <n v="87.999999999941792"/>
    <s v="Yes"/>
    <x v="0"/>
    <n v="3.6666666666642413"/>
    <s v="Team4"/>
    <s v="Junior"/>
    <s v="Evening"/>
  </r>
  <r>
    <s v="T08493"/>
    <s v="C2384"/>
    <x v="0"/>
    <x v="0"/>
    <d v="2026-01-25T14:38:00"/>
    <d v="2026-01-25T18:38:00"/>
    <x v="12"/>
    <x v="0"/>
    <s v="No"/>
    <n v="5"/>
    <s v="Yes"/>
    <n v="3.9999999999417923"/>
    <s v="No"/>
    <x v="2"/>
    <n v="0.16666666666424135"/>
    <s v="Team1"/>
    <s v="Junior"/>
    <s v="Morning"/>
  </r>
  <r>
    <s v="T08494"/>
    <s v="C2603"/>
    <x v="4"/>
    <x v="1"/>
    <d v="2026-02-02T12:00:00"/>
    <d v="2026-02-05T11:00:00"/>
    <x v="20"/>
    <x v="0"/>
    <s v="No"/>
    <n v="4"/>
    <s v="Yes"/>
    <n v="71.000000000058208"/>
    <s v="Yes"/>
    <x v="0"/>
    <n v="2.9583333333357587"/>
    <s v="Team4"/>
    <s v="Junior"/>
    <s v="Evening"/>
  </r>
  <r>
    <s v="T08495"/>
    <s v="C2353"/>
    <x v="3"/>
    <x v="2"/>
    <d v="2026-02-21T08:49:00"/>
    <d v="2026-02-21T23:49:00"/>
    <x v="48"/>
    <x v="1"/>
    <s v="No"/>
    <n v="5"/>
    <s v="No"/>
    <n v="15"/>
    <s v="No"/>
    <x v="0"/>
    <n v="0.625"/>
    <s v="Team1"/>
    <s v="Mid"/>
    <s v="Morning"/>
  </r>
  <r>
    <s v="T08496"/>
    <s v="C2949"/>
    <x v="3"/>
    <x v="0"/>
    <d v="2026-03-22T20:45:00"/>
    <d v="2026-03-23T01:45:00"/>
    <x v="29"/>
    <x v="1"/>
    <s v="No"/>
    <n v="4"/>
    <s v="No"/>
    <n v="4.9999999998835847"/>
    <s v="No"/>
    <x v="1"/>
    <n v="0.20833333332848269"/>
    <s v="Team3"/>
    <s v="Mid"/>
    <s v="Evening"/>
  </r>
  <r>
    <s v="T08497"/>
    <s v="C0532"/>
    <x v="0"/>
    <x v="0"/>
    <d v="2026-02-18T09:35:00"/>
    <d v="2026-02-19T06:35:00"/>
    <x v="48"/>
    <x v="0"/>
    <s v="No"/>
    <n v="3"/>
    <s v="Yes"/>
    <n v="21"/>
    <s v="No"/>
    <x v="0"/>
    <n v="0.875"/>
    <s v="Team1"/>
    <s v="Mid"/>
    <s v="Morning"/>
  </r>
  <r>
    <s v="T08498"/>
    <s v="C3581"/>
    <x v="1"/>
    <x v="1"/>
    <d v="2026-02-08T04:09:00"/>
    <d v="2026-02-10T03:09:00"/>
    <x v="49"/>
    <x v="0"/>
    <s v="No"/>
    <n v="3"/>
    <s v="Yes"/>
    <n v="46.999999999883585"/>
    <s v="No"/>
    <x v="0"/>
    <n v="1.9583333333284827"/>
    <s v="Team5"/>
    <s v="Mid"/>
    <s v="Evening"/>
  </r>
  <r>
    <s v="T08499"/>
    <s v="C2761"/>
    <x v="1"/>
    <x v="0"/>
    <d v="2026-01-12T07:07:00"/>
    <d v="2026-01-12T21:07:00"/>
    <x v="26"/>
    <x v="0"/>
    <s v="No"/>
    <n v="5"/>
    <s v="Yes"/>
    <n v="14.000000000058208"/>
    <s v="No"/>
    <x v="2"/>
    <n v="0.58333333333575865"/>
    <s v="Team5"/>
    <s v="Senior"/>
    <s v="Night"/>
  </r>
  <r>
    <s v="T08500"/>
    <s v="C0291"/>
    <x v="2"/>
    <x v="0"/>
    <d v="2026-02-17T19:59:00"/>
    <d v="2026-02-18T07:59:00"/>
    <x v="29"/>
    <x v="0"/>
    <s v="No"/>
    <n v="4"/>
    <s v="Yes"/>
    <n v="12"/>
    <s v="No"/>
    <x v="0"/>
    <n v="0.5"/>
    <s v="Team3"/>
    <s v="Mid"/>
    <s v="Evening"/>
  </r>
  <r>
    <s v="T08501"/>
    <s v="C0758"/>
    <x v="2"/>
    <x v="2"/>
    <d v="2026-02-08T22:06:00"/>
    <d v="2026-02-09T07:06:00"/>
    <x v="7"/>
    <x v="0"/>
    <s v="No"/>
    <n v="4"/>
    <s v="Yes"/>
    <n v="9"/>
    <s v="No"/>
    <x v="0"/>
    <n v="0.375"/>
    <s v="Team2"/>
    <s v="Junior"/>
    <s v="Night"/>
  </r>
  <r>
    <s v="T08502"/>
    <s v="C0161"/>
    <x v="4"/>
    <x v="2"/>
    <d v="2026-02-25T16:32:00"/>
    <d v="2026-02-26T06:32:00"/>
    <x v="43"/>
    <x v="0"/>
    <s v="No"/>
    <n v="5"/>
    <s v="Yes"/>
    <n v="14.000000000058208"/>
    <s v="No"/>
    <x v="0"/>
    <n v="0.58333333333575865"/>
    <s v="Team1"/>
    <s v="Mid"/>
    <s v="Morning"/>
  </r>
  <r>
    <s v="T08503"/>
    <s v="C1263"/>
    <x v="3"/>
    <x v="1"/>
    <d v="2026-03-28T10:29:00"/>
    <d v="2026-03-30T06:29:00"/>
    <x v="11"/>
    <x v="0"/>
    <s v="No"/>
    <n v="4"/>
    <s v="Yes"/>
    <n v="44.000000000058208"/>
    <s v="No"/>
    <x v="1"/>
    <n v="1.8333333333357587"/>
    <s v="Team3"/>
    <s v="Senior"/>
    <s v="Night"/>
  </r>
  <r>
    <s v="T08504"/>
    <s v="C4663"/>
    <x v="0"/>
    <x v="1"/>
    <d v="2026-01-30T04:14:00"/>
    <d v="2026-02-01T19:14:00"/>
    <x v="34"/>
    <x v="0"/>
    <s v="No"/>
    <n v="5"/>
    <s v="Yes"/>
    <n v="63"/>
    <s v="Yes"/>
    <x v="2"/>
    <n v="2.625"/>
    <s v="Team3"/>
    <s v="Senior"/>
    <s v="Night"/>
  </r>
  <r>
    <s v="T08505"/>
    <s v="C3865"/>
    <x v="0"/>
    <x v="1"/>
    <d v="2026-03-29T14:09:00"/>
    <d v="2026-04-01T00:09:00"/>
    <x v="24"/>
    <x v="0"/>
    <s v="No"/>
    <n v="4"/>
    <s v="Yes"/>
    <n v="57.999999999941792"/>
    <s v="Yes"/>
    <x v="1"/>
    <n v="2.4166666666642413"/>
    <s v="Team4"/>
    <s v="Mid"/>
    <s v="Night"/>
  </r>
  <r>
    <s v="T08506"/>
    <s v="C1127"/>
    <x v="3"/>
    <x v="0"/>
    <d v="2026-03-19T03:19:00"/>
    <d v="2026-03-21T01:19:00"/>
    <x v="41"/>
    <x v="0"/>
    <s v="No"/>
    <n v="4"/>
    <s v="Yes"/>
    <n v="45.999999999941792"/>
    <s v="No"/>
    <x v="1"/>
    <n v="1.9166666666642413"/>
    <s v="Team5"/>
    <s v="Senior"/>
    <s v="Night"/>
  </r>
  <r>
    <s v="T08507"/>
    <s v="C3204"/>
    <x v="4"/>
    <x v="2"/>
    <d v="2026-03-29T08:13:00"/>
    <d v="2026-04-01T10:13:00"/>
    <x v="43"/>
    <x v="1"/>
    <s v="No"/>
    <n v="4"/>
    <s v="No"/>
    <n v="73.999999999883585"/>
    <s v="Yes"/>
    <x v="1"/>
    <n v="3.0833333333284827"/>
    <s v="Team1"/>
    <s v="Mid"/>
    <s v="Morning"/>
  </r>
  <r>
    <s v="T08508"/>
    <s v="C0160"/>
    <x v="4"/>
    <x v="2"/>
    <d v="2026-01-18T00:07:00"/>
    <d v="2026-01-18T10:07:00"/>
    <x v="21"/>
    <x v="0"/>
    <s v="No"/>
    <n v="5"/>
    <s v="Yes"/>
    <n v="9.9999999999417923"/>
    <s v="No"/>
    <x v="2"/>
    <n v="0.41666666666424135"/>
    <s v="Team4"/>
    <s v="Senior"/>
    <s v="Night"/>
  </r>
  <r>
    <s v="T08509"/>
    <s v="C1121"/>
    <x v="1"/>
    <x v="0"/>
    <d v="2026-01-30T04:18:00"/>
    <d v="2026-02-01T02:18:00"/>
    <x v="28"/>
    <x v="0"/>
    <s v="Yes"/>
    <n v="3"/>
    <s v="Yes"/>
    <n v="45.999999999941792"/>
    <s v="No"/>
    <x v="2"/>
    <n v="1.9166666666642413"/>
    <s v="Team3"/>
    <s v="Mid"/>
    <s v="Night"/>
  </r>
  <r>
    <s v="T08510"/>
    <s v="C1595"/>
    <x v="2"/>
    <x v="1"/>
    <d v="2026-03-09T07:54:00"/>
    <d v="2026-03-10T10:54:00"/>
    <x v="42"/>
    <x v="0"/>
    <s v="No"/>
    <n v="3"/>
    <s v="Yes"/>
    <n v="27"/>
    <s v="No"/>
    <x v="1"/>
    <n v="1.125"/>
    <s v="Team1"/>
    <s v="Senior"/>
    <s v="Evening"/>
  </r>
  <r>
    <s v="T08511"/>
    <s v="C2444"/>
    <x v="3"/>
    <x v="1"/>
    <d v="2026-02-16T01:59:00"/>
    <d v="2026-02-16T11:59:00"/>
    <x v="20"/>
    <x v="0"/>
    <s v="No"/>
    <n v="3"/>
    <s v="Yes"/>
    <n v="9.9999999999417923"/>
    <s v="No"/>
    <x v="0"/>
    <n v="0.41666666666424135"/>
    <s v="Team4"/>
    <s v="Junior"/>
    <s v="Evening"/>
  </r>
  <r>
    <s v="T08512"/>
    <s v="C4498"/>
    <x v="3"/>
    <x v="2"/>
    <d v="2026-03-07T17:05:00"/>
    <d v="2026-03-09T18:05:00"/>
    <x v="28"/>
    <x v="2"/>
    <s v="No"/>
    <n v="3"/>
    <s v="No"/>
    <n v="48.999999999941792"/>
    <s v="Yes"/>
    <x v="1"/>
    <n v="2.0416666666642413"/>
    <s v="Team3"/>
    <s v="Mid"/>
    <s v="Night"/>
  </r>
  <r>
    <s v="T08513"/>
    <s v="C3435"/>
    <x v="1"/>
    <x v="1"/>
    <d v="2026-02-24T22:30:00"/>
    <d v="2026-02-27T09:30:00"/>
    <x v="4"/>
    <x v="0"/>
    <s v="No"/>
    <n v="2"/>
    <s v="Yes"/>
    <n v="59.000000000058208"/>
    <s v="Yes"/>
    <x v="0"/>
    <n v="2.4583333333357587"/>
    <s v="Team5"/>
    <s v="Senior"/>
    <s v="Evening"/>
  </r>
  <r>
    <s v="T08514"/>
    <s v="C3431"/>
    <x v="3"/>
    <x v="0"/>
    <d v="2026-03-12T04:52:00"/>
    <d v="2026-03-12T10:52:00"/>
    <x v="21"/>
    <x v="0"/>
    <s v="No"/>
    <n v="3"/>
    <s v="Yes"/>
    <n v="6"/>
    <s v="No"/>
    <x v="1"/>
    <n v="0.25"/>
    <s v="Team4"/>
    <s v="Senior"/>
    <s v="Night"/>
  </r>
  <r>
    <s v="T08515"/>
    <s v="C0737"/>
    <x v="1"/>
    <x v="0"/>
    <d v="2026-03-29T07:52:00"/>
    <d v="2026-03-30T00:52:00"/>
    <x v="30"/>
    <x v="0"/>
    <s v="No"/>
    <n v="4"/>
    <s v="Yes"/>
    <n v="17.000000000058208"/>
    <s v="No"/>
    <x v="1"/>
    <n v="0.70833333333575865"/>
    <s v="Team4"/>
    <s v="Mid"/>
    <s v="Night"/>
  </r>
  <r>
    <s v="T08516"/>
    <s v="C0167"/>
    <x v="2"/>
    <x v="2"/>
    <d v="2026-02-12T23:20:00"/>
    <d v="2026-02-16T11:20:00"/>
    <x v="34"/>
    <x v="0"/>
    <s v="No"/>
    <n v="4"/>
    <s v="Yes"/>
    <n v="84"/>
    <s v="Yes"/>
    <x v="0"/>
    <n v="3.5"/>
    <s v="Team3"/>
    <s v="Senior"/>
    <s v="Night"/>
  </r>
  <r>
    <s v="T08517"/>
    <s v="C3462"/>
    <x v="2"/>
    <x v="1"/>
    <d v="2026-03-11T17:51:00"/>
    <d v="2026-03-12T09:51:00"/>
    <x v="18"/>
    <x v="0"/>
    <s v="No"/>
    <n v="2"/>
    <s v="Yes"/>
    <n v="15.999999999941792"/>
    <s v="No"/>
    <x v="1"/>
    <n v="0.66666666666424135"/>
    <s v="Team1"/>
    <s v="Mid"/>
    <s v="Morning"/>
  </r>
  <r>
    <s v="T08518"/>
    <s v="C1617"/>
    <x v="1"/>
    <x v="0"/>
    <d v="2026-02-25T23:32:00"/>
    <d v="2026-02-27T17:32:00"/>
    <x v="9"/>
    <x v="0"/>
    <s v="No"/>
    <n v="5"/>
    <s v="Yes"/>
    <n v="42"/>
    <s v="No"/>
    <x v="0"/>
    <n v="1.75"/>
    <s v="Team1"/>
    <s v="Junior"/>
    <s v="Night"/>
  </r>
  <r>
    <s v="T08519"/>
    <s v="C1204"/>
    <x v="1"/>
    <x v="0"/>
    <d v="2026-03-15T02:58:00"/>
    <d v="2026-03-15T08:58:00"/>
    <x v="9"/>
    <x v="0"/>
    <s v="No"/>
    <n v="4"/>
    <s v="Yes"/>
    <n v="6"/>
    <s v="No"/>
    <x v="1"/>
    <n v="0.25"/>
    <s v="Team1"/>
    <s v="Junior"/>
    <s v="Night"/>
  </r>
  <r>
    <s v="T08520"/>
    <s v="C1346"/>
    <x v="0"/>
    <x v="0"/>
    <d v="2026-01-05T10:12:00"/>
    <d v="2026-01-05T22:12:00"/>
    <x v="12"/>
    <x v="0"/>
    <s v="No"/>
    <n v="5"/>
    <s v="Yes"/>
    <n v="12"/>
    <s v="No"/>
    <x v="2"/>
    <n v="0.5"/>
    <s v="Team1"/>
    <s v="Junior"/>
    <s v="Morning"/>
  </r>
  <r>
    <s v="T08521"/>
    <s v="C1655"/>
    <x v="1"/>
    <x v="1"/>
    <d v="2026-01-26T18:21:00"/>
    <d v="2026-01-27T10:21:00"/>
    <x v="27"/>
    <x v="0"/>
    <s v="Yes"/>
    <n v="4"/>
    <s v="Yes"/>
    <n v="16.000000000116415"/>
    <s v="No"/>
    <x v="2"/>
    <n v="0.66666666667151731"/>
    <s v="Team1"/>
    <s v="Junior"/>
    <s v="Morning"/>
  </r>
  <r>
    <s v="T08522"/>
    <s v="C1279"/>
    <x v="1"/>
    <x v="1"/>
    <d v="2026-01-22T02:06:00"/>
    <d v="2026-01-24T04:06:00"/>
    <x v="45"/>
    <x v="0"/>
    <s v="No"/>
    <n v="3"/>
    <s v="Yes"/>
    <n v="49.999999999883585"/>
    <s v="Yes"/>
    <x v="2"/>
    <n v="2.0833333333284827"/>
    <s v="Team4"/>
    <s v="Mid"/>
    <s v="Morning"/>
  </r>
  <r>
    <s v="T08523"/>
    <s v="C3319"/>
    <x v="0"/>
    <x v="0"/>
    <d v="2026-01-16T11:57:00"/>
    <d v="2026-01-17T19:57:00"/>
    <x v="30"/>
    <x v="0"/>
    <s v="No"/>
    <n v="4"/>
    <s v="Yes"/>
    <n v="32.000000000058208"/>
    <s v="No"/>
    <x v="2"/>
    <n v="1.3333333333357587"/>
    <s v="Team4"/>
    <s v="Mid"/>
    <s v="Night"/>
  </r>
  <r>
    <s v="T08524"/>
    <s v="C1773"/>
    <x v="0"/>
    <x v="2"/>
    <d v="2026-01-01T10:33:00"/>
    <d v="2026-01-04T07:33:00"/>
    <x v="44"/>
    <x v="0"/>
    <s v="No"/>
    <n v="4"/>
    <s v="Yes"/>
    <n v="69"/>
    <s v="Yes"/>
    <x v="2"/>
    <n v="2.875"/>
    <s v="Team3"/>
    <s v="Senior"/>
    <s v="Evening"/>
  </r>
  <r>
    <s v="T08525"/>
    <s v="C1106"/>
    <x v="1"/>
    <x v="0"/>
    <d v="2026-02-06T06:48:00"/>
    <d v="2026-02-07T20:48:00"/>
    <x v="29"/>
    <x v="0"/>
    <s v="No"/>
    <n v="5"/>
    <s v="Yes"/>
    <n v="38.000000000058208"/>
    <s v="No"/>
    <x v="0"/>
    <n v="1.5833333333357587"/>
    <s v="Team3"/>
    <s v="Mid"/>
    <s v="Evening"/>
  </r>
  <r>
    <s v="T08526"/>
    <s v="C1978"/>
    <x v="2"/>
    <x v="1"/>
    <d v="2026-03-10T22:21:00"/>
    <d v="2026-03-12T18:21:00"/>
    <x v="10"/>
    <x v="0"/>
    <s v="No"/>
    <n v="3"/>
    <s v="Yes"/>
    <n v="43.999999999883585"/>
    <s v="No"/>
    <x v="1"/>
    <n v="1.8333333333284827"/>
    <s v="Team1"/>
    <s v="Senior"/>
    <s v="Night"/>
  </r>
  <r>
    <s v="T08527"/>
    <s v="C3062"/>
    <x v="1"/>
    <x v="0"/>
    <d v="2026-01-09T13:42:00"/>
    <d v="2026-01-10T00:42:00"/>
    <x v="43"/>
    <x v="0"/>
    <s v="No"/>
    <n v="3"/>
    <s v="Yes"/>
    <n v="11.000000000058208"/>
    <s v="No"/>
    <x v="2"/>
    <n v="0.45833333333575865"/>
    <s v="Team1"/>
    <s v="Mid"/>
    <s v="Morning"/>
  </r>
  <r>
    <s v="T08528"/>
    <s v="C1879"/>
    <x v="3"/>
    <x v="0"/>
    <d v="2026-01-28T02:39:00"/>
    <d v="2026-01-29T14:39:00"/>
    <x v="47"/>
    <x v="0"/>
    <s v="No"/>
    <n v="5"/>
    <s v="Yes"/>
    <n v="36"/>
    <s v="No"/>
    <x v="2"/>
    <n v="1.5"/>
    <s v="Team4"/>
    <s v="Senior"/>
    <s v="Night"/>
  </r>
  <r>
    <s v="T08529"/>
    <s v="C1671"/>
    <x v="3"/>
    <x v="1"/>
    <d v="2026-02-08T01:13:00"/>
    <d v="2026-02-09T21:13:00"/>
    <x v="1"/>
    <x v="2"/>
    <s v="No"/>
    <n v="5"/>
    <s v="No"/>
    <n v="44.000000000058208"/>
    <s v="No"/>
    <x v="0"/>
    <n v="1.8333333333357587"/>
    <s v="Team4"/>
    <s v="Senior"/>
    <s v="Evening"/>
  </r>
  <r>
    <s v="T08530"/>
    <s v="C3822"/>
    <x v="2"/>
    <x v="1"/>
    <d v="2026-03-03T02:16:00"/>
    <d v="2026-03-05T21:16:00"/>
    <x v="9"/>
    <x v="0"/>
    <s v="No"/>
    <n v="5"/>
    <s v="Yes"/>
    <n v="66.999999999941792"/>
    <s v="Yes"/>
    <x v="1"/>
    <n v="2.7916666666642413"/>
    <s v="Team1"/>
    <s v="Junior"/>
    <s v="Night"/>
  </r>
  <r>
    <s v="T08531"/>
    <s v="C2850"/>
    <x v="1"/>
    <x v="2"/>
    <d v="2026-01-04T08:34:00"/>
    <d v="2026-01-06T15:34:00"/>
    <x v="7"/>
    <x v="0"/>
    <s v="No"/>
    <n v="3"/>
    <s v="Yes"/>
    <n v="54.999999999941792"/>
    <s v="Yes"/>
    <x v="2"/>
    <n v="2.2916666666642413"/>
    <s v="Team2"/>
    <s v="Junior"/>
    <s v="Night"/>
  </r>
  <r>
    <s v="T08532"/>
    <s v="C3305"/>
    <x v="3"/>
    <x v="0"/>
    <d v="2026-02-24T00:47:00"/>
    <d v="2026-02-25T16:47:00"/>
    <x v="33"/>
    <x v="0"/>
    <s v="No"/>
    <n v="5"/>
    <s v="Yes"/>
    <n v="40.000000000116415"/>
    <s v="No"/>
    <x v="0"/>
    <n v="1.6666666666715173"/>
    <s v="Team5"/>
    <s v="Junior"/>
    <s v="Night"/>
  </r>
  <r>
    <s v="T08533"/>
    <s v="C0583"/>
    <x v="1"/>
    <x v="2"/>
    <d v="2026-01-22T01:59:00"/>
    <d v="2026-01-24T10:59:00"/>
    <x v="49"/>
    <x v="0"/>
    <s v="No"/>
    <n v="4"/>
    <s v="Yes"/>
    <n v="57"/>
    <s v="Yes"/>
    <x v="2"/>
    <n v="2.375"/>
    <s v="Team5"/>
    <s v="Mid"/>
    <s v="Evening"/>
  </r>
  <r>
    <s v="T08534"/>
    <s v="C0738"/>
    <x v="4"/>
    <x v="2"/>
    <d v="2026-03-06T05:49:00"/>
    <d v="2026-03-09T02:49:00"/>
    <x v="43"/>
    <x v="0"/>
    <s v="No"/>
    <n v="4"/>
    <s v="Yes"/>
    <n v="69"/>
    <s v="Yes"/>
    <x v="1"/>
    <n v="2.875"/>
    <s v="Team1"/>
    <s v="Mid"/>
    <s v="Morning"/>
  </r>
  <r>
    <s v="T08535"/>
    <s v="C4349"/>
    <x v="1"/>
    <x v="2"/>
    <d v="2026-03-12T10:56:00"/>
    <d v="2026-03-13T06:56:00"/>
    <x v="21"/>
    <x v="0"/>
    <s v="No"/>
    <n v="3"/>
    <s v="Yes"/>
    <n v="20.000000000058208"/>
    <s v="No"/>
    <x v="1"/>
    <n v="0.83333333333575865"/>
    <s v="Team4"/>
    <s v="Senior"/>
    <s v="Night"/>
  </r>
  <r>
    <s v="T08536"/>
    <s v="C1194"/>
    <x v="0"/>
    <x v="0"/>
    <d v="2026-02-05T20:10:00"/>
    <d v="2026-02-07T17:10:00"/>
    <x v="35"/>
    <x v="2"/>
    <s v="No"/>
    <n v="4"/>
    <s v="No"/>
    <n v="45"/>
    <s v="No"/>
    <x v="0"/>
    <n v="1.875"/>
    <s v="Team1"/>
    <s v="Senior"/>
    <s v="Night"/>
  </r>
  <r>
    <s v="T08537"/>
    <s v="C1452"/>
    <x v="3"/>
    <x v="0"/>
    <d v="2026-03-10T00:59:00"/>
    <d v="2026-03-11T05:59:00"/>
    <x v="31"/>
    <x v="0"/>
    <s v="No"/>
    <n v="4"/>
    <s v="Yes"/>
    <n v="28.999999999883585"/>
    <s v="No"/>
    <x v="1"/>
    <n v="1.2083333333284827"/>
    <s v="Team4"/>
    <s v="Senior"/>
    <s v="Evening"/>
  </r>
  <r>
    <s v="T08538"/>
    <s v="C4208"/>
    <x v="4"/>
    <x v="1"/>
    <d v="2026-02-21T10:23:00"/>
    <d v="2026-02-22T20:23:00"/>
    <x v="38"/>
    <x v="0"/>
    <s v="No"/>
    <n v="4"/>
    <s v="Yes"/>
    <n v="34.000000000116415"/>
    <s v="No"/>
    <x v="0"/>
    <n v="1.4166666666715173"/>
    <s v="Team5"/>
    <s v="Senior"/>
    <s v="Evening"/>
  </r>
  <r>
    <s v="T08539"/>
    <s v="C1105"/>
    <x v="3"/>
    <x v="2"/>
    <d v="2026-01-14T05:25:00"/>
    <d v="2026-01-16T22:25:00"/>
    <x v="4"/>
    <x v="0"/>
    <s v="No"/>
    <n v="4"/>
    <s v="Yes"/>
    <n v="65.000000000058208"/>
    <s v="Yes"/>
    <x v="2"/>
    <n v="2.7083333333357587"/>
    <s v="Team5"/>
    <s v="Senior"/>
    <s v="Evening"/>
  </r>
  <r>
    <s v="T08540"/>
    <s v="C3797"/>
    <x v="3"/>
    <x v="2"/>
    <d v="2026-03-24T19:19:00"/>
    <d v="2026-03-28T18:19:00"/>
    <x v="37"/>
    <x v="0"/>
    <s v="No"/>
    <n v="4"/>
    <s v="Yes"/>
    <n v="95.000000000058208"/>
    <s v="Yes"/>
    <x v="1"/>
    <n v="3.9583333333357587"/>
    <s v="Team5"/>
    <s v="Junior"/>
    <s v="Evening"/>
  </r>
  <r>
    <s v="T08541"/>
    <s v="C0494"/>
    <x v="4"/>
    <x v="0"/>
    <d v="2026-01-08T23:23:00"/>
    <d v="2026-01-09T17:23:00"/>
    <x v="34"/>
    <x v="0"/>
    <s v="Yes"/>
    <n v="4"/>
    <s v="Yes"/>
    <n v="18"/>
    <s v="No"/>
    <x v="2"/>
    <n v="0.75"/>
    <s v="Team3"/>
    <s v="Senior"/>
    <s v="Night"/>
  </r>
  <r>
    <s v="T08542"/>
    <s v="C1467"/>
    <x v="1"/>
    <x v="2"/>
    <d v="2026-01-06T19:27:00"/>
    <d v="2026-01-08T00:27:00"/>
    <x v="27"/>
    <x v="0"/>
    <s v="No"/>
    <n v="4"/>
    <s v="Yes"/>
    <n v="29.000000000058208"/>
    <s v="No"/>
    <x v="2"/>
    <n v="1.2083333333357587"/>
    <s v="Team1"/>
    <s v="Junior"/>
    <s v="Morning"/>
  </r>
  <r>
    <s v="T08543"/>
    <s v="C3560"/>
    <x v="2"/>
    <x v="1"/>
    <d v="2026-01-07T15:40:00"/>
    <d v="2026-01-09T18:40:00"/>
    <x v="10"/>
    <x v="0"/>
    <s v="No"/>
    <n v="4"/>
    <s v="Yes"/>
    <n v="51"/>
    <s v="Yes"/>
    <x v="2"/>
    <n v="2.125"/>
    <s v="Team1"/>
    <s v="Senior"/>
    <s v="Night"/>
  </r>
  <r>
    <s v="T08544"/>
    <s v="C4846"/>
    <x v="4"/>
    <x v="0"/>
    <d v="2026-02-14T08:15:00"/>
    <d v="2026-02-15T18:15:00"/>
    <x v="30"/>
    <x v="0"/>
    <s v="No"/>
    <n v="5"/>
    <s v="Yes"/>
    <n v="33.999999999941792"/>
    <s v="No"/>
    <x v="0"/>
    <n v="1.4166666666642413"/>
    <s v="Team4"/>
    <s v="Mid"/>
    <s v="Night"/>
  </r>
  <r>
    <s v="T08545"/>
    <s v="C1981"/>
    <x v="2"/>
    <x v="1"/>
    <d v="2026-03-23T18:14:00"/>
    <d v="2026-03-26T02:14:00"/>
    <x v="27"/>
    <x v="0"/>
    <s v="Yes"/>
    <n v="4"/>
    <s v="Yes"/>
    <n v="55.999999999883585"/>
    <s v="Yes"/>
    <x v="1"/>
    <n v="2.3333333333284827"/>
    <s v="Team1"/>
    <s v="Junior"/>
    <s v="Morning"/>
  </r>
  <r>
    <s v="T08546"/>
    <s v="C1184"/>
    <x v="3"/>
    <x v="1"/>
    <d v="2026-02-16T16:58:00"/>
    <d v="2026-02-17T14:58:00"/>
    <x v="23"/>
    <x v="1"/>
    <s v="No"/>
    <n v="4"/>
    <s v="No"/>
    <n v="22.000000000116415"/>
    <s v="No"/>
    <x v="0"/>
    <n v="0.91666666667151731"/>
    <s v="Team1"/>
    <s v="Junior"/>
    <s v="Morning"/>
  </r>
  <r>
    <s v="T08547"/>
    <s v="C2720"/>
    <x v="4"/>
    <x v="1"/>
    <d v="2026-02-25T23:17:00"/>
    <d v="2026-02-27T20:17:00"/>
    <x v="33"/>
    <x v="0"/>
    <s v="No"/>
    <n v="3"/>
    <s v="Yes"/>
    <n v="45"/>
    <s v="No"/>
    <x v="0"/>
    <n v="1.875"/>
    <s v="Team5"/>
    <s v="Junior"/>
    <s v="Night"/>
  </r>
  <r>
    <s v="T08548"/>
    <s v="C4466"/>
    <x v="4"/>
    <x v="2"/>
    <d v="2026-03-20T04:46:00"/>
    <d v="2026-03-22T01:46:00"/>
    <x v="43"/>
    <x v="0"/>
    <s v="No"/>
    <n v="4"/>
    <s v="Yes"/>
    <n v="45"/>
    <s v="No"/>
    <x v="1"/>
    <n v="1.875"/>
    <s v="Team1"/>
    <s v="Mid"/>
    <s v="Morning"/>
  </r>
  <r>
    <s v="T08549"/>
    <s v="C3924"/>
    <x v="1"/>
    <x v="0"/>
    <d v="2026-03-07T23:13:00"/>
    <d v="2026-03-08T20:13:00"/>
    <x v="14"/>
    <x v="0"/>
    <s v="Yes"/>
    <n v="4"/>
    <s v="Yes"/>
    <n v="21"/>
    <s v="No"/>
    <x v="1"/>
    <n v="0.875"/>
    <s v="Team4"/>
    <s v="Senior"/>
    <s v="Night"/>
  </r>
  <r>
    <s v="T08550"/>
    <s v="C4032"/>
    <x v="3"/>
    <x v="0"/>
    <d v="2026-02-06T19:14:00"/>
    <d v="2026-02-08T02:14:00"/>
    <x v="45"/>
    <x v="2"/>
    <s v="No"/>
    <n v="3"/>
    <s v="No"/>
    <n v="30.999999999941792"/>
    <s v="No"/>
    <x v="0"/>
    <n v="1.2916666666642413"/>
    <s v="Team4"/>
    <s v="Mid"/>
    <s v="Morning"/>
  </r>
  <r>
    <s v="T08551"/>
    <s v="C3147"/>
    <x v="1"/>
    <x v="0"/>
    <d v="2026-03-13T03:55:00"/>
    <d v="2026-03-14T19:55:00"/>
    <x v="13"/>
    <x v="0"/>
    <s v="No"/>
    <n v="3"/>
    <s v="Yes"/>
    <n v="39.999999999941792"/>
    <s v="No"/>
    <x v="1"/>
    <n v="1.6666666666642413"/>
    <s v="Team5"/>
    <s v="Junior"/>
    <s v="Evening"/>
  </r>
  <r>
    <s v="T08552"/>
    <s v="C2423"/>
    <x v="2"/>
    <x v="0"/>
    <d v="2026-01-27T04:16:00"/>
    <d v="2026-01-27T08:16:00"/>
    <x v="7"/>
    <x v="0"/>
    <s v="No"/>
    <n v="2"/>
    <s v="Yes"/>
    <n v="4.0000000001164153"/>
    <s v="No"/>
    <x v="2"/>
    <n v="0.16666666667151731"/>
    <s v="Team2"/>
    <s v="Junior"/>
    <s v="Night"/>
  </r>
  <r>
    <s v="T08553"/>
    <s v="C0071"/>
    <x v="0"/>
    <x v="0"/>
    <d v="2026-03-05T12:12:00"/>
    <d v="2026-03-06T23:12:00"/>
    <x v="28"/>
    <x v="0"/>
    <s v="No"/>
    <n v="4"/>
    <s v="Yes"/>
    <n v="35.000000000058208"/>
    <s v="No"/>
    <x v="1"/>
    <n v="1.4583333333357587"/>
    <s v="Team3"/>
    <s v="Mid"/>
    <s v="Night"/>
  </r>
  <r>
    <s v="T08554"/>
    <s v="C3244"/>
    <x v="2"/>
    <x v="1"/>
    <d v="2026-02-20T16:11:00"/>
    <d v="2026-02-20T20:11:00"/>
    <x v="12"/>
    <x v="0"/>
    <s v="No"/>
    <n v="3"/>
    <s v="Yes"/>
    <n v="3.9999999999417923"/>
    <s v="No"/>
    <x v="0"/>
    <n v="0.16666666666424135"/>
    <s v="Team1"/>
    <s v="Junior"/>
    <s v="Morning"/>
  </r>
  <r>
    <s v="T08555"/>
    <s v="C2817"/>
    <x v="4"/>
    <x v="0"/>
    <d v="2026-02-04T19:31:00"/>
    <d v="2026-02-06T02:31:00"/>
    <x v="20"/>
    <x v="0"/>
    <s v="No"/>
    <n v="3"/>
    <s v="Yes"/>
    <n v="30.999999999941792"/>
    <s v="No"/>
    <x v="0"/>
    <n v="1.2916666666642413"/>
    <s v="Team4"/>
    <s v="Junior"/>
    <s v="Evening"/>
  </r>
  <r>
    <s v="T08556"/>
    <s v="C0177"/>
    <x v="4"/>
    <x v="1"/>
    <d v="2026-03-19T08:59:00"/>
    <d v="2026-03-19T12:59:00"/>
    <x v="43"/>
    <x v="0"/>
    <s v="No"/>
    <n v="2"/>
    <s v="Yes"/>
    <n v="4.0000000001164153"/>
    <s v="No"/>
    <x v="1"/>
    <n v="0.16666666667151731"/>
    <s v="Team1"/>
    <s v="Mid"/>
    <s v="Morning"/>
  </r>
  <r>
    <s v="T08557"/>
    <s v="C0823"/>
    <x v="1"/>
    <x v="0"/>
    <d v="2026-03-30T07:31:00"/>
    <d v="2026-03-30T22:31:00"/>
    <x v="14"/>
    <x v="0"/>
    <s v="No"/>
    <n v="5"/>
    <s v="Yes"/>
    <n v="15"/>
    <s v="No"/>
    <x v="1"/>
    <n v="0.625"/>
    <s v="Team4"/>
    <s v="Senior"/>
    <s v="Night"/>
  </r>
  <r>
    <s v="T08558"/>
    <s v="C3340"/>
    <x v="0"/>
    <x v="2"/>
    <d v="2026-01-23T05:47:00"/>
    <d v="2026-01-23T18:47:00"/>
    <x v="44"/>
    <x v="0"/>
    <s v="No"/>
    <n v="4"/>
    <s v="Yes"/>
    <n v="12.999999999941792"/>
    <s v="No"/>
    <x v="2"/>
    <n v="0.54166666666424135"/>
    <s v="Team3"/>
    <s v="Senior"/>
    <s v="Evening"/>
  </r>
  <r>
    <s v="T08559"/>
    <s v="C4501"/>
    <x v="1"/>
    <x v="2"/>
    <d v="2026-01-03T09:06:00"/>
    <d v="2026-01-04T07:06:00"/>
    <x v="41"/>
    <x v="0"/>
    <s v="No"/>
    <n v="5"/>
    <s v="Yes"/>
    <n v="21.999999999941792"/>
    <s v="No"/>
    <x v="2"/>
    <n v="0.91666666666424135"/>
    <s v="Team5"/>
    <s v="Senior"/>
    <s v="Night"/>
  </r>
  <r>
    <s v="T08560"/>
    <s v="C2831"/>
    <x v="2"/>
    <x v="2"/>
    <d v="2026-03-27T19:57:00"/>
    <d v="2026-03-29T05:57:00"/>
    <x v="49"/>
    <x v="0"/>
    <s v="No"/>
    <n v="3"/>
    <s v="Yes"/>
    <n v="33.999999999941792"/>
    <s v="No"/>
    <x v="1"/>
    <n v="1.4166666666642413"/>
    <s v="Team5"/>
    <s v="Mid"/>
    <s v="Evening"/>
  </r>
  <r>
    <s v="T08561"/>
    <s v="C2052"/>
    <x v="0"/>
    <x v="2"/>
    <d v="2026-01-10T05:54:00"/>
    <d v="2026-01-11T14:54:00"/>
    <x v="47"/>
    <x v="0"/>
    <s v="No"/>
    <n v="4"/>
    <s v="Yes"/>
    <n v="33"/>
    <s v="No"/>
    <x v="2"/>
    <n v="1.375"/>
    <s v="Team4"/>
    <s v="Senior"/>
    <s v="Night"/>
  </r>
  <r>
    <s v="T08562"/>
    <s v="C4979"/>
    <x v="3"/>
    <x v="1"/>
    <d v="2026-01-29T19:29:00"/>
    <d v="2026-01-31T21:29:00"/>
    <x v="16"/>
    <x v="0"/>
    <s v="No"/>
    <n v="5"/>
    <s v="Yes"/>
    <n v="50.000000000058208"/>
    <s v="Yes"/>
    <x v="2"/>
    <n v="2.0833333333357587"/>
    <s v="Team3"/>
    <s v="Junior"/>
    <s v="Evening"/>
  </r>
  <r>
    <s v="T08563"/>
    <s v="C4894"/>
    <x v="3"/>
    <x v="0"/>
    <d v="2026-01-21T21:49:00"/>
    <d v="2026-01-22T23:49:00"/>
    <x v="49"/>
    <x v="0"/>
    <s v="No"/>
    <n v="4"/>
    <s v="Yes"/>
    <n v="25.999999999883585"/>
    <s v="No"/>
    <x v="2"/>
    <n v="1.0833333333284827"/>
    <s v="Team5"/>
    <s v="Mid"/>
    <s v="Evening"/>
  </r>
  <r>
    <s v="T08564"/>
    <s v="C4488"/>
    <x v="3"/>
    <x v="1"/>
    <d v="2026-02-02T19:48:00"/>
    <d v="2026-02-05T08:48:00"/>
    <x v="7"/>
    <x v="2"/>
    <s v="No"/>
    <n v="3"/>
    <s v="No"/>
    <n v="61.000000000116415"/>
    <s v="Yes"/>
    <x v="0"/>
    <n v="2.5416666666715173"/>
    <s v="Team2"/>
    <s v="Junior"/>
    <s v="Night"/>
  </r>
  <r>
    <s v="T08565"/>
    <s v="C0113"/>
    <x v="0"/>
    <x v="2"/>
    <d v="2026-03-30T10:06:00"/>
    <d v="2026-04-02T01:06:00"/>
    <x v="0"/>
    <x v="0"/>
    <s v="No"/>
    <n v="3"/>
    <s v="Yes"/>
    <n v="63"/>
    <s v="Yes"/>
    <x v="1"/>
    <n v="2.625"/>
    <s v="Team1"/>
    <s v="Senior"/>
    <s v="Morning"/>
  </r>
  <r>
    <s v="T08566"/>
    <s v="C1764"/>
    <x v="0"/>
    <x v="1"/>
    <d v="2026-01-30T03:50:00"/>
    <d v="2026-02-01T17:50:00"/>
    <x v="35"/>
    <x v="0"/>
    <s v="Yes"/>
    <n v="3"/>
    <s v="Yes"/>
    <n v="62.000000000058208"/>
    <s v="Yes"/>
    <x v="2"/>
    <n v="2.5833333333357587"/>
    <s v="Team1"/>
    <s v="Senior"/>
    <s v="Night"/>
  </r>
  <r>
    <s v="T08567"/>
    <s v="C3025"/>
    <x v="2"/>
    <x v="1"/>
    <d v="2026-01-14T06:30:00"/>
    <d v="2026-01-14T23:30:00"/>
    <x v="12"/>
    <x v="0"/>
    <s v="No"/>
    <n v="4"/>
    <s v="Yes"/>
    <n v="16.999999999883585"/>
    <s v="No"/>
    <x v="2"/>
    <n v="0.70833333332848269"/>
    <s v="Team1"/>
    <s v="Junior"/>
    <s v="Morning"/>
  </r>
  <r>
    <s v="T08568"/>
    <s v="C0933"/>
    <x v="2"/>
    <x v="1"/>
    <d v="2026-02-25T05:27:00"/>
    <d v="2026-02-27T00:27:00"/>
    <x v="47"/>
    <x v="0"/>
    <s v="No"/>
    <n v="5"/>
    <s v="Yes"/>
    <n v="43.000000000116415"/>
    <s v="No"/>
    <x v="0"/>
    <n v="1.7916666666715173"/>
    <s v="Team4"/>
    <s v="Senior"/>
    <s v="Night"/>
  </r>
  <r>
    <s v="T08569"/>
    <s v="C2027"/>
    <x v="2"/>
    <x v="0"/>
    <d v="2026-02-14T02:15:00"/>
    <d v="2026-02-15T23:15:00"/>
    <x v="13"/>
    <x v="0"/>
    <s v="No"/>
    <n v="5"/>
    <s v="Yes"/>
    <n v="45"/>
    <s v="No"/>
    <x v="0"/>
    <n v="1.875"/>
    <s v="Team5"/>
    <s v="Junior"/>
    <s v="Evening"/>
  </r>
  <r>
    <s v="T08570"/>
    <s v="C2411"/>
    <x v="1"/>
    <x v="0"/>
    <d v="2026-01-02T07:50:00"/>
    <d v="2026-01-03T12:50:00"/>
    <x v="29"/>
    <x v="0"/>
    <s v="No"/>
    <n v="3"/>
    <s v="Yes"/>
    <n v="28.999999999883585"/>
    <s v="No"/>
    <x v="2"/>
    <n v="1.2083333333284827"/>
    <s v="Team3"/>
    <s v="Mid"/>
    <s v="Evening"/>
  </r>
  <r>
    <s v="T08571"/>
    <s v="C1303"/>
    <x v="0"/>
    <x v="1"/>
    <d v="2026-03-28T04:22:00"/>
    <d v="2026-03-29T21:22:00"/>
    <x v="0"/>
    <x v="0"/>
    <s v="No"/>
    <n v="4"/>
    <s v="Yes"/>
    <n v="41.000000000058208"/>
    <s v="No"/>
    <x v="1"/>
    <n v="1.7083333333357587"/>
    <s v="Team1"/>
    <s v="Senior"/>
    <s v="Morning"/>
  </r>
  <r>
    <s v="T08572"/>
    <s v="C3675"/>
    <x v="0"/>
    <x v="1"/>
    <d v="2026-02-20T03:29:00"/>
    <d v="2026-02-20T12:29:00"/>
    <x v="24"/>
    <x v="0"/>
    <s v="No"/>
    <n v="4"/>
    <s v="Yes"/>
    <n v="9"/>
    <s v="No"/>
    <x v="0"/>
    <n v="0.375"/>
    <s v="Team4"/>
    <s v="Mid"/>
    <s v="Night"/>
  </r>
  <r>
    <s v="T08573"/>
    <s v="C0472"/>
    <x v="3"/>
    <x v="2"/>
    <d v="2026-03-22T11:13:00"/>
    <d v="2026-03-22T20:13:00"/>
    <x v="32"/>
    <x v="0"/>
    <s v="No"/>
    <n v="5"/>
    <s v="Yes"/>
    <n v="9"/>
    <s v="No"/>
    <x v="1"/>
    <n v="0.375"/>
    <s v="Team3"/>
    <s v="Mid"/>
    <s v="Evening"/>
  </r>
  <r>
    <s v="T08574"/>
    <s v="C2691"/>
    <x v="1"/>
    <x v="1"/>
    <d v="2026-01-22T10:53:00"/>
    <d v="2026-01-25T08:53:00"/>
    <x v="1"/>
    <x v="1"/>
    <s v="No"/>
    <n v="4"/>
    <s v="No"/>
    <n v="69.999999999941792"/>
    <s v="Yes"/>
    <x v="2"/>
    <n v="2.9166666666642413"/>
    <s v="Team4"/>
    <s v="Senior"/>
    <s v="Evening"/>
  </r>
  <r>
    <s v="T08575"/>
    <s v="C4817"/>
    <x v="0"/>
    <x v="0"/>
    <d v="2026-01-01T19:56:00"/>
    <d v="2026-01-02T12:56:00"/>
    <x v="1"/>
    <x v="0"/>
    <s v="No"/>
    <n v="4"/>
    <s v="Yes"/>
    <n v="17.000000000058208"/>
    <s v="No"/>
    <x v="2"/>
    <n v="0.70833333333575865"/>
    <s v="Team4"/>
    <s v="Senior"/>
    <s v="Evening"/>
  </r>
  <r>
    <s v="T08576"/>
    <s v="C1767"/>
    <x v="1"/>
    <x v="1"/>
    <d v="2026-03-10T16:33:00"/>
    <d v="2026-03-12T12:33:00"/>
    <x v="15"/>
    <x v="0"/>
    <s v="No"/>
    <n v="4"/>
    <s v="Yes"/>
    <n v="44.000000000058208"/>
    <s v="No"/>
    <x v="1"/>
    <n v="1.8333333333357587"/>
    <s v="Team5"/>
    <s v="Junior"/>
    <s v="Evening"/>
  </r>
  <r>
    <s v="T08577"/>
    <s v="C4219"/>
    <x v="1"/>
    <x v="2"/>
    <d v="2026-02-25T05:05:00"/>
    <d v="2026-02-25T18:05:00"/>
    <x v="14"/>
    <x v="0"/>
    <s v="No"/>
    <n v="3"/>
    <s v="Yes"/>
    <n v="12.999999999941792"/>
    <s v="No"/>
    <x v="0"/>
    <n v="0.54166666666424135"/>
    <s v="Team4"/>
    <s v="Senior"/>
    <s v="Night"/>
  </r>
  <r>
    <s v="T08578"/>
    <s v="C4291"/>
    <x v="4"/>
    <x v="0"/>
    <d v="2026-01-31T22:00:00"/>
    <d v="2026-02-02T02:00:00"/>
    <x v="8"/>
    <x v="0"/>
    <s v="No"/>
    <n v="4"/>
    <s v="Yes"/>
    <n v="28.000000000116415"/>
    <s v="No"/>
    <x v="2"/>
    <n v="1.1666666666715173"/>
    <s v="Team5"/>
    <s v="Senior"/>
    <s v="Morning"/>
  </r>
  <r>
    <s v="T08579"/>
    <s v="C0463"/>
    <x v="1"/>
    <x v="1"/>
    <d v="2026-03-29T09:55:00"/>
    <d v="2026-03-31T14:55:00"/>
    <x v="27"/>
    <x v="0"/>
    <s v="No"/>
    <n v="3"/>
    <s v="Yes"/>
    <n v="53.000000000058208"/>
    <s v="Yes"/>
    <x v="1"/>
    <n v="2.2083333333357587"/>
    <s v="Team1"/>
    <s v="Junior"/>
    <s v="Morning"/>
  </r>
  <r>
    <s v="T08580"/>
    <s v="C3378"/>
    <x v="0"/>
    <x v="1"/>
    <d v="2026-02-04T00:16:00"/>
    <d v="2026-02-06T23:16:00"/>
    <x v="43"/>
    <x v="0"/>
    <s v="No"/>
    <n v="5"/>
    <s v="Yes"/>
    <n v="71.000000000058208"/>
    <s v="Yes"/>
    <x v="0"/>
    <n v="2.9583333333357587"/>
    <s v="Team1"/>
    <s v="Mid"/>
    <s v="Morning"/>
  </r>
  <r>
    <s v="T08581"/>
    <s v="C3655"/>
    <x v="1"/>
    <x v="2"/>
    <d v="2026-01-24T10:25:00"/>
    <d v="2026-01-27T11:25:00"/>
    <x v="9"/>
    <x v="0"/>
    <s v="No"/>
    <n v="5"/>
    <s v="Yes"/>
    <n v="72.999999999941792"/>
    <s v="Yes"/>
    <x v="2"/>
    <n v="3.0416666666642413"/>
    <s v="Team1"/>
    <s v="Junior"/>
    <s v="Night"/>
  </r>
  <r>
    <s v="T08582"/>
    <s v="C1182"/>
    <x v="2"/>
    <x v="0"/>
    <d v="2026-02-06T20:27:00"/>
    <d v="2026-02-08T06:27:00"/>
    <x v="3"/>
    <x v="0"/>
    <s v="No"/>
    <n v="4"/>
    <s v="Yes"/>
    <n v="34.000000000116415"/>
    <s v="No"/>
    <x v="0"/>
    <n v="1.4166666666715173"/>
    <s v="Team5"/>
    <s v="Senior"/>
    <s v="Morning"/>
  </r>
  <r>
    <s v="T08583"/>
    <s v="C2543"/>
    <x v="0"/>
    <x v="0"/>
    <d v="2026-02-01T07:52:00"/>
    <d v="2026-02-03T03:52:00"/>
    <x v="46"/>
    <x v="1"/>
    <s v="No"/>
    <n v="4"/>
    <s v="No"/>
    <n v="44.000000000058208"/>
    <s v="No"/>
    <x v="0"/>
    <n v="1.8333333333357587"/>
    <s v="Team5"/>
    <s v="Senior"/>
    <s v="Evening"/>
  </r>
  <r>
    <s v="T08584"/>
    <s v="C2447"/>
    <x v="4"/>
    <x v="1"/>
    <d v="2026-02-09T12:04:00"/>
    <d v="2026-02-09T19:04:00"/>
    <x v="41"/>
    <x v="2"/>
    <s v="No"/>
    <n v="4"/>
    <s v="No"/>
    <n v="6.9999999999417923"/>
    <s v="No"/>
    <x v="0"/>
    <n v="0.29166666666424135"/>
    <s v="Team5"/>
    <s v="Senior"/>
    <s v="Night"/>
  </r>
  <r>
    <s v="T08585"/>
    <s v="C2509"/>
    <x v="2"/>
    <x v="1"/>
    <d v="2026-03-18T03:11:00"/>
    <d v="2026-03-20T03:11:00"/>
    <x v="10"/>
    <x v="0"/>
    <s v="No"/>
    <n v="4"/>
    <s v="Yes"/>
    <n v="48"/>
    <s v="No"/>
    <x v="1"/>
    <n v="2"/>
    <s v="Team1"/>
    <s v="Senior"/>
    <s v="Night"/>
  </r>
  <r>
    <s v="T08586"/>
    <s v="C4626"/>
    <x v="2"/>
    <x v="1"/>
    <d v="2026-01-07T20:02:00"/>
    <d v="2026-01-08T21:02:00"/>
    <x v="37"/>
    <x v="0"/>
    <s v="No"/>
    <n v="3"/>
    <s v="Yes"/>
    <n v="24.999999999941792"/>
    <s v="No"/>
    <x v="2"/>
    <n v="1.0416666666642413"/>
    <s v="Team5"/>
    <s v="Junior"/>
    <s v="Evening"/>
  </r>
  <r>
    <s v="T08587"/>
    <s v="C0888"/>
    <x v="0"/>
    <x v="2"/>
    <d v="2026-01-18T05:48:00"/>
    <d v="2026-01-22T02:48:00"/>
    <x v="29"/>
    <x v="0"/>
    <s v="No"/>
    <n v="5"/>
    <s v="Yes"/>
    <n v="93"/>
    <s v="Yes"/>
    <x v="2"/>
    <n v="3.875"/>
    <s v="Team3"/>
    <s v="Mid"/>
    <s v="Evening"/>
  </r>
  <r>
    <s v="T08588"/>
    <s v="C2400"/>
    <x v="2"/>
    <x v="0"/>
    <d v="2026-01-05T22:44:00"/>
    <d v="2026-01-06T15:44:00"/>
    <x v="44"/>
    <x v="0"/>
    <s v="No"/>
    <n v="4"/>
    <s v="Yes"/>
    <n v="16.999999999883585"/>
    <s v="No"/>
    <x v="2"/>
    <n v="0.70833333332848269"/>
    <s v="Team3"/>
    <s v="Senior"/>
    <s v="Evening"/>
  </r>
  <r>
    <s v="T08589"/>
    <s v="C4939"/>
    <x v="1"/>
    <x v="1"/>
    <d v="2026-03-23T02:33:00"/>
    <d v="2026-03-25T03:33:00"/>
    <x v="32"/>
    <x v="0"/>
    <s v="No"/>
    <n v="4"/>
    <s v="Yes"/>
    <n v="49.000000000116415"/>
    <s v="Yes"/>
    <x v="1"/>
    <n v="2.0416666666715173"/>
    <s v="Team3"/>
    <s v="Mid"/>
    <s v="Evening"/>
  </r>
  <r>
    <s v="T08590"/>
    <s v="C2657"/>
    <x v="4"/>
    <x v="2"/>
    <d v="2026-01-13T18:02:00"/>
    <d v="2026-01-17T00:02:00"/>
    <x v="33"/>
    <x v="0"/>
    <s v="No"/>
    <n v="4"/>
    <s v="Yes"/>
    <n v="78"/>
    <s v="Yes"/>
    <x v="2"/>
    <n v="3.25"/>
    <s v="Team5"/>
    <s v="Junior"/>
    <s v="Night"/>
  </r>
  <r>
    <s v="T08591"/>
    <s v="C3700"/>
    <x v="3"/>
    <x v="2"/>
    <d v="2026-02-23T05:01:00"/>
    <d v="2026-02-27T01:01:00"/>
    <x v="37"/>
    <x v="0"/>
    <s v="No"/>
    <n v="4"/>
    <s v="Yes"/>
    <n v="92.000000000058208"/>
    <s v="Yes"/>
    <x v="0"/>
    <n v="3.8333333333357587"/>
    <s v="Team5"/>
    <s v="Junior"/>
    <s v="Evening"/>
  </r>
  <r>
    <s v="T08592"/>
    <s v="C1342"/>
    <x v="1"/>
    <x v="0"/>
    <d v="2026-01-01T14:54:00"/>
    <d v="2026-01-01T18:54:00"/>
    <x v="28"/>
    <x v="0"/>
    <s v="Yes"/>
    <n v="4"/>
    <s v="Yes"/>
    <n v="3.9999999999417923"/>
    <s v="No"/>
    <x v="2"/>
    <n v="0.16666666666424135"/>
    <s v="Team3"/>
    <s v="Mid"/>
    <s v="Night"/>
  </r>
  <r>
    <s v="T08593"/>
    <s v="C2442"/>
    <x v="3"/>
    <x v="2"/>
    <d v="2026-03-23T01:39:00"/>
    <d v="2026-03-24T04:39:00"/>
    <x v="34"/>
    <x v="0"/>
    <s v="No"/>
    <n v="4"/>
    <s v="Yes"/>
    <n v="27"/>
    <s v="No"/>
    <x v="1"/>
    <n v="1.125"/>
    <s v="Team3"/>
    <s v="Senior"/>
    <s v="Night"/>
  </r>
  <r>
    <s v="T08594"/>
    <s v="C1430"/>
    <x v="0"/>
    <x v="0"/>
    <d v="2026-02-17T15:14:00"/>
    <d v="2026-02-18T06:14:00"/>
    <x v="37"/>
    <x v="0"/>
    <s v="Yes"/>
    <n v="5"/>
    <s v="Yes"/>
    <n v="15"/>
    <s v="No"/>
    <x v="0"/>
    <n v="0.625"/>
    <s v="Team5"/>
    <s v="Junior"/>
    <s v="Evening"/>
  </r>
  <r>
    <s v="T08595"/>
    <s v="C3345"/>
    <x v="1"/>
    <x v="0"/>
    <d v="2026-02-11T15:59:00"/>
    <d v="2026-02-11T22:59:00"/>
    <x v="37"/>
    <x v="0"/>
    <s v="Yes"/>
    <n v="4"/>
    <s v="Yes"/>
    <n v="6.9999999999417923"/>
    <s v="No"/>
    <x v="0"/>
    <n v="0.29166666666424135"/>
    <s v="Team5"/>
    <s v="Junior"/>
    <s v="Evening"/>
  </r>
  <r>
    <s v="T08596"/>
    <s v="C1534"/>
    <x v="1"/>
    <x v="2"/>
    <d v="2026-03-06T02:14:00"/>
    <d v="2026-03-09T18:14:00"/>
    <x v="41"/>
    <x v="0"/>
    <s v="No"/>
    <n v="4"/>
    <s v="Yes"/>
    <n v="88.000000000116415"/>
    <s v="Yes"/>
    <x v="1"/>
    <n v="3.6666666666715173"/>
    <s v="Team5"/>
    <s v="Senior"/>
    <s v="Night"/>
  </r>
  <r>
    <s v="T08597"/>
    <s v="C2368"/>
    <x v="2"/>
    <x v="0"/>
    <d v="2026-02-22T09:27:00"/>
    <d v="2026-02-24T06:27:00"/>
    <x v="21"/>
    <x v="0"/>
    <s v="No"/>
    <n v="4"/>
    <s v="Yes"/>
    <n v="45"/>
    <s v="No"/>
    <x v="0"/>
    <n v="1.875"/>
    <s v="Team4"/>
    <s v="Senior"/>
    <s v="Night"/>
  </r>
  <r>
    <s v="T08598"/>
    <s v="C1429"/>
    <x v="1"/>
    <x v="0"/>
    <d v="2026-03-17T14:26:00"/>
    <d v="2026-03-18T22:26:00"/>
    <x v="9"/>
    <x v="0"/>
    <s v="No"/>
    <n v="4"/>
    <s v="Yes"/>
    <n v="31.999999999883585"/>
    <s v="No"/>
    <x v="1"/>
    <n v="1.3333333333284827"/>
    <s v="Team1"/>
    <s v="Junior"/>
    <s v="Night"/>
  </r>
  <r>
    <s v="T08599"/>
    <s v="C3600"/>
    <x v="2"/>
    <x v="2"/>
    <d v="2026-01-05T15:52:00"/>
    <d v="2026-01-08T23:52:00"/>
    <x v="24"/>
    <x v="0"/>
    <s v="No"/>
    <n v="4"/>
    <s v="Yes"/>
    <n v="79.999999999883585"/>
    <s v="Yes"/>
    <x v="2"/>
    <n v="3.3333333333284827"/>
    <s v="Team4"/>
    <s v="Mid"/>
    <s v="Night"/>
  </r>
  <r>
    <s v="T08600"/>
    <s v="C1964"/>
    <x v="1"/>
    <x v="2"/>
    <d v="2026-02-02T21:51:00"/>
    <d v="2026-02-04T20:51:00"/>
    <x v="0"/>
    <x v="0"/>
    <s v="No"/>
    <n v="3"/>
    <s v="Yes"/>
    <n v="47.000000000058208"/>
    <s v="No"/>
    <x v="0"/>
    <n v="1.9583333333357587"/>
    <s v="Team1"/>
    <s v="Senior"/>
    <s v="Morning"/>
  </r>
  <r>
    <s v="T08601"/>
    <s v="C0421"/>
    <x v="4"/>
    <x v="1"/>
    <d v="2026-01-26T01:40:00"/>
    <d v="2026-01-28T10:40:00"/>
    <x v="21"/>
    <x v="0"/>
    <s v="No"/>
    <n v="5"/>
    <s v="Yes"/>
    <n v="57"/>
    <s v="Yes"/>
    <x v="2"/>
    <n v="2.375"/>
    <s v="Team4"/>
    <s v="Senior"/>
    <s v="Night"/>
  </r>
  <r>
    <s v="T08602"/>
    <s v="C0855"/>
    <x v="2"/>
    <x v="0"/>
    <d v="2026-01-21T07:09:00"/>
    <d v="2026-01-22T14:09:00"/>
    <x v="39"/>
    <x v="0"/>
    <s v="No"/>
    <n v="3"/>
    <s v="Yes"/>
    <n v="30.999999999941792"/>
    <s v="No"/>
    <x v="2"/>
    <n v="1.2916666666642413"/>
    <s v="Team5"/>
    <s v="Junior"/>
    <s v="Evening"/>
  </r>
  <r>
    <s v="T08603"/>
    <s v="C3102"/>
    <x v="3"/>
    <x v="2"/>
    <d v="2026-03-25T05:14:00"/>
    <d v="2026-03-26T04:14:00"/>
    <x v="49"/>
    <x v="0"/>
    <s v="No"/>
    <n v="5"/>
    <s v="Yes"/>
    <n v="23.000000000058208"/>
    <s v="No"/>
    <x v="1"/>
    <n v="0.95833333333575865"/>
    <s v="Team5"/>
    <s v="Mid"/>
    <s v="Evening"/>
  </r>
  <r>
    <s v="T08604"/>
    <s v="C3125"/>
    <x v="0"/>
    <x v="0"/>
    <d v="2026-01-28T22:01:00"/>
    <d v="2026-01-30T14:01:00"/>
    <x v="38"/>
    <x v="0"/>
    <s v="No"/>
    <n v="4"/>
    <s v="Yes"/>
    <n v="39.999999999941792"/>
    <s v="No"/>
    <x v="2"/>
    <n v="1.6666666666642413"/>
    <s v="Team5"/>
    <s v="Senior"/>
    <s v="Evening"/>
  </r>
  <r>
    <s v="T08605"/>
    <s v="C2798"/>
    <x v="3"/>
    <x v="0"/>
    <d v="2026-03-16T21:59:00"/>
    <d v="2026-03-18T17:59:00"/>
    <x v="4"/>
    <x v="0"/>
    <s v="No"/>
    <n v="5"/>
    <s v="Yes"/>
    <n v="43.999999999883585"/>
    <s v="No"/>
    <x v="1"/>
    <n v="1.8333333333284827"/>
    <s v="Team5"/>
    <s v="Senior"/>
    <s v="Evening"/>
  </r>
  <r>
    <s v="T08606"/>
    <s v="C4869"/>
    <x v="0"/>
    <x v="2"/>
    <d v="2026-03-21T22:46:00"/>
    <d v="2026-03-24T03:46:00"/>
    <x v="1"/>
    <x v="0"/>
    <s v="No"/>
    <n v="5"/>
    <s v="Yes"/>
    <n v="53.000000000058208"/>
    <s v="Yes"/>
    <x v="1"/>
    <n v="2.2083333333357587"/>
    <s v="Team4"/>
    <s v="Senior"/>
    <s v="Evening"/>
  </r>
  <r>
    <s v="T08607"/>
    <s v="C4164"/>
    <x v="4"/>
    <x v="2"/>
    <d v="2026-01-17T18:09:00"/>
    <d v="2026-01-19T00:09:00"/>
    <x v="10"/>
    <x v="0"/>
    <s v="No"/>
    <n v="3"/>
    <s v="Yes"/>
    <n v="30"/>
    <s v="No"/>
    <x v="2"/>
    <n v="1.25"/>
    <s v="Team1"/>
    <s v="Senior"/>
    <s v="Night"/>
  </r>
  <r>
    <s v="T08608"/>
    <s v="C2297"/>
    <x v="1"/>
    <x v="1"/>
    <d v="2026-03-05T23:28:00"/>
    <d v="2026-03-07T13:28:00"/>
    <x v="40"/>
    <x v="0"/>
    <s v="No"/>
    <n v="4"/>
    <s v="Yes"/>
    <n v="38.000000000058208"/>
    <s v="No"/>
    <x v="1"/>
    <n v="1.5833333333357587"/>
    <s v="Team4"/>
    <s v="Senior"/>
    <s v="Morning"/>
  </r>
  <r>
    <s v="T08609"/>
    <s v="C2688"/>
    <x v="4"/>
    <x v="2"/>
    <d v="2026-02-23T05:49:00"/>
    <d v="2026-02-26T07:49:00"/>
    <x v="48"/>
    <x v="0"/>
    <s v="No"/>
    <n v="3"/>
    <s v="Yes"/>
    <n v="74.000000000058208"/>
    <s v="Yes"/>
    <x v="0"/>
    <n v="3.0833333333357587"/>
    <s v="Team1"/>
    <s v="Mid"/>
    <s v="Morning"/>
  </r>
  <r>
    <s v="T08610"/>
    <s v="C3312"/>
    <x v="1"/>
    <x v="0"/>
    <d v="2026-02-18T13:15:00"/>
    <d v="2026-02-19T15:15:00"/>
    <x v="23"/>
    <x v="0"/>
    <s v="No"/>
    <n v="4"/>
    <s v="Yes"/>
    <n v="25.999999999883585"/>
    <s v="No"/>
    <x v="0"/>
    <n v="1.0833333333284827"/>
    <s v="Team1"/>
    <s v="Junior"/>
    <s v="Morning"/>
  </r>
  <r>
    <s v="T08611"/>
    <s v="C1342"/>
    <x v="4"/>
    <x v="2"/>
    <d v="2026-02-24T14:48:00"/>
    <d v="2026-02-25T17:48:00"/>
    <x v="29"/>
    <x v="0"/>
    <s v="No"/>
    <n v="4"/>
    <s v="Yes"/>
    <n v="27"/>
    <s v="No"/>
    <x v="0"/>
    <n v="1.125"/>
    <s v="Team3"/>
    <s v="Mid"/>
    <s v="Evening"/>
  </r>
  <r>
    <s v="T08612"/>
    <s v="C3880"/>
    <x v="0"/>
    <x v="2"/>
    <d v="2026-01-07T09:58:00"/>
    <d v="2026-01-08T01:58:00"/>
    <x v="20"/>
    <x v="0"/>
    <s v="No"/>
    <n v="4"/>
    <s v="Yes"/>
    <n v="15.999999999941792"/>
    <s v="No"/>
    <x v="2"/>
    <n v="0.66666666666424135"/>
    <s v="Team4"/>
    <s v="Junior"/>
    <s v="Evening"/>
  </r>
  <r>
    <s v="T08613"/>
    <s v="C2172"/>
    <x v="3"/>
    <x v="2"/>
    <d v="2026-01-09T20:42:00"/>
    <d v="2026-01-12T05:42:00"/>
    <x v="21"/>
    <x v="1"/>
    <s v="No"/>
    <n v="3"/>
    <s v="No"/>
    <n v="57"/>
    <s v="Yes"/>
    <x v="2"/>
    <n v="2.375"/>
    <s v="Team4"/>
    <s v="Senior"/>
    <s v="Night"/>
  </r>
  <r>
    <s v="T08614"/>
    <s v="C4849"/>
    <x v="4"/>
    <x v="2"/>
    <d v="2026-01-02T08:50:00"/>
    <d v="2026-01-03T16:50:00"/>
    <x v="4"/>
    <x v="0"/>
    <s v="No"/>
    <n v="4"/>
    <s v="Yes"/>
    <n v="32.000000000058208"/>
    <s v="No"/>
    <x v="2"/>
    <n v="1.3333333333357587"/>
    <s v="Team5"/>
    <s v="Senior"/>
    <s v="Evening"/>
  </r>
  <r>
    <s v="T08615"/>
    <s v="C0090"/>
    <x v="1"/>
    <x v="2"/>
    <d v="2026-02-16T16:22:00"/>
    <d v="2026-02-17T05:22:00"/>
    <x v="33"/>
    <x v="0"/>
    <s v="No"/>
    <n v="3"/>
    <s v="Yes"/>
    <n v="13.000000000116415"/>
    <s v="No"/>
    <x v="0"/>
    <n v="0.54166666667151731"/>
    <s v="Team5"/>
    <s v="Junior"/>
    <s v="Night"/>
  </r>
  <r>
    <s v="T08616"/>
    <s v="C0594"/>
    <x v="4"/>
    <x v="0"/>
    <d v="2026-01-11T17:55:00"/>
    <d v="2026-01-12T02:55:00"/>
    <x v="41"/>
    <x v="0"/>
    <s v="No"/>
    <n v="5"/>
    <s v="Yes"/>
    <n v="9"/>
    <s v="No"/>
    <x v="2"/>
    <n v="0.375"/>
    <s v="Team5"/>
    <s v="Senior"/>
    <s v="Night"/>
  </r>
  <r>
    <s v="T08617"/>
    <s v="C2453"/>
    <x v="2"/>
    <x v="0"/>
    <d v="2026-01-20T14:14:00"/>
    <d v="2026-01-21T14:14:00"/>
    <x v="6"/>
    <x v="0"/>
    <s v="No"/>
    <n v="5"/>
    <s v="Yes"/>
    <n v="24"/>
    <s v="No"/>
    <x v="2"/>
    <n v="1"/>
    <s v="Team3"/>
    <s v="Mid"/>
    <s v="Night"/>
  </r>
  <r>
    <s v="T08618"/>
    <s v="C3811"/>
    <x v="3"/>
    <x v="0"/>
    <d v="2026-01-26T05:10:00"/>
    <d v="2026-01-27T09:10:00"/>
    <x v="37"/>
    <x v="0"/>
    <s v="No"/>
    <n v="4"/>
    <s v="Yes"/>
    <n v="27.999999999941792"/>
    <s v="No"/>
    <x v="2"/>
    <n v="1.1666666666642413"/>
    <s v="Team5"/>
    <s v="Junior"/>
    <s v="Evening"/>
  </r>
  <r>
    <s v="T08619"/>
    <s v="C1973"/>
    <x v="0"/>
    <x v="1"/>
    <d v="2026-01-21T16:28:00"/>
    <d v="2026-01-23T11:28:00"/>
    <x v="21"/>
    <x v="0"/>
    <s v="No"/>
    <n v="4"/>
    <s v="Yes"/>
    <n v="42.999999999941792"/>
    <s v="No"/>
    <x v="2"/>
    <n v="1.7916666666642413"/>
    <s v="Team4"/>
    <s v="Senior"/>
    <s v="Night"/>
  </r>
  <r>
    <s v="T08620"/>
    <s v="C2032"/>
    <x v="0"/>
    <x v="1"/>
    <d v="2026-03-12T16:40:00"/>
    <d v="2026-03-13T11:40:00"/>
    <x v="28"/>
    <x v="0"/>
    <s v="No"/>
    <n v="3"/>
    <s v="Yes"/>
    <n v="18.999999999941792"/>
    <s v="No"/>
    <x v="1"/>
    <n v="0.79166666666424135"/>
    <s v="Team3"/>
    <s v="Mid"/>
    <s v="Night"/>
  </r>
  <r>
    <s v="T08621"/>
    <s v="C0917"/>
    <x v="1"/>
    <x v="2"/>
    <d v="2026-02-26T17:50:00"/>
    <d v="2026-02-27T18:50:00"/>
    <x v="43"/>
    <x v="0"/>
    <s v="No"/>
    <n v="4"/>
    <s v="Yes"/>
    <n v="24.999999999941792"/>
    <s v="No"/>
    <x v="0"/>
    <n v="1.0416666666642413"/>
    <s v="Team1"/>
    <s v="Mid"/>
    <s v="Morning"/>
  </r>
  <r>
    <s v="T08622"/>
    <s v="C0942"/>
    <x v="0"/>
    <x v="1"/>
    <d v="2026-02-16T00:34:00"/>
    <d v="2026-02-16T08:34:00"/>
    <x v="1"/>
    <x v="0"/>
    <s v="No"/>
    <n v="5"/>
    <s v="Yes"/>
    <n v="8.0000000000582077"/>
    <s v="No"/>
    <x v="0"/>
    <n v="0.33333333333575865"/>
    <s v="Team4"/>
    <s v="Senior"/>
    <s v="Evening"/>
  </r>
  <r>
    <s v="T08623"/>
    <s v="C1980"/>
    <x v="3"/>
    <x v="1"/>
    <d v="2026-01-08T18:06:00"/>
    <d v="2026-01-10T04:06:00"/>
    <x v="9"/>
    <x v="0"/>
    <s v="Yes"/>
    <n v="3"/>
    <s v="Yes"/>
    <n v="33.999999999941792"/>
    <s v="No"/>
    <x v="2"/>
    <n v="1.4166666666642413"/>
    <s v="Team1"/>
    <s v="Junior"/>
    <s v="Night"/>
  </r>
  <r>
    <s v="T08624"/>
    <s v="C3324"/>
    <x v="2"/>
    <x v="2"/>
    <d v="2026-03-07T08:59:00"/>
    <d v="2026-03-08T23:59:00"/>
    <x v="35"/>
    <x v="0"/>
    <s v="No"/>
    <n v="5"/>
    <s v="Yes"/>
    <n v="39"/>
    <s v="No"/>
    <x v="1"/>
    <n v="1.625"/>
    <s v="Team1"/>
    <s v="Senior"/>
    <s v="Night"/>
  </r>
  <r>
    <s v="T08625"/>
    <s v="C2443"/>
    <x v="3"/>
    <x v="1"/>
    <d v="2026-01-09T10:58:00"/>
    <d v="2026-01-11T08:58:00"/>
    <x v="6"/>
    <x v="0"/>
    <s v="No"/>
    <n v="4"/>
    <s v="Yes"/>
    <n v="46.000000000116415"/>
    <s v="No"/>
    <x v="2"/>
    <n v="1.9166666666715173"/>
    <s v="Team3"/>
    <s v="Mid"/>
    <s v="Night"/>
  </r>
  <r>
    <s v="T08626"/>
    <s v="C3257"/>
    <x v="4"/>
    <x v="1"/>
    <d v="2026-02-21T23:48:00"/>
    <d v="2026-02-24T02:48:00"/>
    <x v="1"/>
    <x v="0"/>
    <s v="No"/>
    <n v="4"/>
    <s v="Yes"/>
    <n v="51"/>
    <s v="Yes"/>
    <x v="0"/>
    <n v="2.125"/>
    <s v="Team4"/>
    <s v="Senior"/>
    <s v="Evening"/>
  </r>
  <r>
    <s v="T08627"/>
    <s v="C1958"/>
    <x v="2"/>
    <x v="2"/>
    <d v="2026-01-05T23:39:00"/>
    <d v="2026-01-08T03:39:00"/>
    <x v="2"/>
    <x v="0"/>
    <s v="No"/>
    <n v="4"/>
    <s v="Yes"/>
    <n v="51.999999999941792"/>
    <s v="Yes"/>
    <x v="2"/>
    <n v="2.1666666666642413"/>
    <s v="Team3"/>
    <s v="Senior"/>
    <s v="Evening"/>
  </r>
  <r>
    <s v="T08628"/>
    <s v="C1748"/>
    <x v="3"/>
    <x v="2"/>
    <d v="2026-01-08T16:23:00"/>
    <d v="2026-01-12T08:23:00"/>
    <x v="32"/>
    <x v="2"/>
    <s v="No"/>
    <n v="5"/>
    <s v="No"/>
    <n v="88.000000000116415"/>
    <s v="Yes"/>
    <x v="2"/>
    <n v="3.6666666666715173"/>
    <s v="Team3"/>
    <s v="Mid"/>
    <s v="Evening"/>
  </r>
  <r>
    <s v="T08629"/>
    <s v="C0371"/>
    <x v="1"/>
    <x v="1"/>
    <d v="2026-01-21T05:55:00"/>
    <d v="2026-01-23T22:55:00"/>
    <x v="33"/>
    <x v="0"/>
    <s v="No"/>
    <n v="4"/>
    <s v="Yes"/>
    <n v="64.999999999883585"/>
    <s v="Yes"/>
    <x v="2"/>
    <n v="2.7083333333284827"/>
    <s v="Team5"/>
    <s v="Junior"/>
    <s v="Night"/>
  </r>
  <r>
    <s v="T08630"/>
    <s v="C1381"/>
    <x v="0"/>
    <x v="2"/>
    <d v="2026-01-05T19:06:00"/>
    <d v="2026-01-08T11:06:00"/>
    <x v="29"/>
    <x v="0"/>
    <s v="No"/>
    <n v="4"/>
    <s v="Yes"/>
    <n v="64.000000000116415"/>
    <s v="Yes"/>
    <x v="2"/>
    <n v="2.6666666666715173"/>
    <s v="Team3"/>
    <s v="Mid"/>
    <s v="Evening"/>
  </r>
  <r>
    <s v="T08631"/>
    <s v="C3960"/>
    <x v="2"/>
    <x v="1"/>
    <d v="2026-03-20T15:25:00"/>
    <d v="2026-03-20T20:25:00"/>
    <x v="31"/>
    <x v="0"/>
    <s v="No"/>
    <n v="4"/>
    <s v="Yes"/>
    <n v="5.0000000000582077"/>
    <s v="No"/>
    <x v="1"/>
    <n v="0.20833333333575865"/>
    <s v="Team4"/>
    <s v="Senior"/>
    <s v="Evening"/>
  </r>
  <r>
    <s v="T08632"/>
    <s v="C0330"/>
    <x v="4"/>
    <x v="2"/>
    <d v="2026-03-06T14:39:00"/>
    <d v="2026-03-08T09:39:00"/>
    <x v="33"/>
    <x v="0"/>
    <s v="No"/>
    <n v="5"/>
    <s v="Yes"/>
    <n v="42.999999999941792"/>
    <s v="No"/>
    <x v="1"/>
    <n v="1.7916666666642413"/>
    <s v="Team5"/>
    <s v="Junior"/>
    <s v="Night"/>
  </r>
  <r>
    <s v="T08633"/>
    <s v="C0751"/>
    <x v="4"/>
    <x v="2"/>
    <d v="2026-03-28T12:09:00"/>
    <d v="2026-03-29T20:09:00"/>
    <x v="37"/>
    <x v="0"/>
    <s v="No"/>
    <n v="3"/>
    <s v="Yes"/>
    <n v="32.000000000058208"/>
    <s v="No"/>
    <x v="1"/>
    <n v="1.3333333333357587"/>
    <s v="Team5"/>
    <s v="Junior"/>
    <s v="Evening"/>
  </r>
  <r>
    <s v="T08634"/>
    <s v="C3195"/>
    <x v="1"/>
    <x v="1"/>
    <d v="2026-01-06T20:35:00"/>
    <d v="2026-01-07T02:35:00"/>
    <x v="49"/>
    <x v="1"/>
    <s v="No"/>
    <n v="4"/>
    <s v="No"/>
    <n v="6"/>
    <s v="No"/>
    <x v="2"/>
    <n v="0.25"/>
    <s v="Team5"/>
    <s v="Mid"/>
    <s v="Evening"/>
  </r>
  <r>
    <s v="T08635"/>
    <s v="C4855"/>
    <x v="2"/>
    <x v="0"/>
    <d v="2026-01-04T10:23:00"/>
    <d v="2026-01-05T01:23:00"/>
    <x v="8"/>
    <x v="2"/>
    <s v="No"/>
    <n v="4"/>
    <s v="No"/>
    <n v="15"/>
    <s v="No"/>
    <x v="2"/>
    <n v="0.625"/>
    <s v="Team5"/>
    <s v="Senior"/>
    <s v="Morning"/>
  </r>
  <r>
    <s v="T08636"/>
    <s v="C2001"/>
    <x v="2"/>
    <x v="0"/>
    <d v="2026-03-24T01:10:00"/>
    <d v="2026-03-25T07:10:00"/>
    <x v="6"/>
    <x v="0"/>
    <s v="No"/>
    <n v="3"/>
    <s v="Yes"/>
    <n v="30"/>
    <s v="No"/>
    <x v="1"/>
    <n v="1.25"/>
    <s v="Team3"/>
    <s v="Mid"/>
    <s v="Night"/>
  </r>
  <r>
    <s v="T08637"/>
    <s v="C1124"/>
    <x v="3"/>
    <x v="1"/>
    <d v="2026-01-13T08:47:00"/>
    <d v="2026-01-14T23:47:00"/>
    <x v="9"/>
    <x v="0"/>
    <s v="No"/>
    <n v="4"/>
    <s v="Yes"/>
    <n v="39"/>
    <s v="No"/>
    <x v="2"/>
    <n v="1.625"/>
    <s v="Team1"/>
    <s v="Junior"/>
    <s v="Night"/>
  </r>
  <r>
    <s v="T08638"/>
    <s v="C0891"/>
    <x v="0"/>
    <x v="0"/>
    <d v="2026-03-30T11:10:00"/>
    <d v="2026-03-31T18:10:00"/>
    <x v="24"/>
    <x v="0"/>
    <s v="No"/>
    <n v="5"/>
    <s v="Yes"/>
    <n v="30.999999999941792"/>
    <s v="No"/>
    <x v="1"/>
    <n v="1.2916666666642413"/>
    <s v="Team4"/>
    <s v="Mid"/>
    <s v="Night"/>
  </r>
  <r>
    <s v="T08639"/>
    <s v="C2868"/>
    <x v="2"/>
    <x v="0"/>
    <d v="2026-03-27T13:39:00"/>
    <d v="2026-03-27T17:39:00"/>
    <x v="5"/>
    <x v="0"/>
    <s v="No"/>
    <n v="4"/>
    <s v="Yes"/>
    <n v="4.0000000001164153"/>
    <s v="No"/>
    <x v="1"/>
    <n v="0.16666666667151731"/>
    <s v="Team1"/>
    <s v="Senior"/>
    <s v="Evening"/>
  </r>
  <r>
    <s v="T08640"/>
    <s v="C2222"/>
    <x v="4"/>
    <x v="0"/>
    <d v="2026-02-21T05:54:00"/>
    <d v="2026-02-21T16:54:00"/>
    <x v="14"/>
    <x v="0"/>
    <s v="No"/>
    <n v="4"/>
    <s v="Yes"/>
    <n v="11.000000000058208"/>
    <s v="No"/>
    <x v="0"/>
    <n v="0.45833333333575865"/>
    <s v="Team4"/>
    <s v="Senior"/>
    <s v="Night"/>
  </r>
  <r>
    <s v="T08641"/>
    <s v="C3609"/>
    <x v="0"/>
    <x v="2"/>
    <d v="2026-01-17T07:36:00"/>
    <d v="2026-01-17T15:36:00"/>
    <x v="41"/>
    <x v="0"/>
    <s v="No"/>
    <n v="4"/>
    <s v="Yes"/>
    <n v="8.0000000000582077"/>
    <s v="No"/>
    <x v="2"/>
    <n v="0.33333333333575865"/>
    <s v="Team5"/>
    <s v="Senior"/>
    <s v="Night"/>
  </r>
  <r>
    <s v="T08642"/>
    <s v="C4725"/>
    <x v="0"/>
    <x v="2"/>
    <d v="2026-02-15T18:27:00"/>
    <d v="2026-02-18T03:27:00"/>
    <x v="12"/>
    <x v="1"/>
    <s v="No"/>
    <n v="5"/>
    <s v="No"/>
    <n v="57"/>
    <s v="Yes"/>
    <x v="0"/>
    <n v="2.375"/>
    <s v="Team1"/>
    <s v="Junior"/>
    <s v="Morning"/>
  </r>
  <r>
    <s v="T08643"/>
    <s v="C0168"/>
    <x v="1"/>
    <x v="0"/>
    <d v="2026-03-18T15:30:00"/>
    <d v="2026-03-19T16:30:00"/>
    <x v="29"/>
    <x v="0"/>
    <s v="No"/>
    <n v="4"/>
    <s v="Yes"/>
    <n v="24.999999999941792"/>
    <s v="No"/>
    <x v="1"/>
    <n v="1.0416666666642413"/>
    <s v="Team3"/>
    <s v="Mid"/>
    <s v="Evening"/>
  </r>
  <r>
    <s v="T08644"/>
    <s v="C3069"/>
    <x v="3"/>
    <x v="0"/>
    <d v="2026-03-24T09:26:00"/>
    <d v="2026-03-26T01:26:00"/>
    <x v="16"/>
    <x v="0"/>
    <s v="No"/>
    <n v="5"/>
    <s v="Yes"/>
    <n v="39.999999999941792"/>
    <s v="No"/>
    <x v="1"/>
    <n v="1.6666666666642413"/>
    <s v="Team3"/>
    <s v="Junior"/>
    <s v="Evening"/>
  </r>
  <r>
    <s v="T08645"/>
    <s v="C1938"/>
    <x v="1"/>
    <x v="2"/>
    <d v="2026-02-18T06:46:00"/>
    <d v="2026-02-19T04:46:00"/>
    <x v="17"/>
    <x v="0"/>
    <s v="No"/>
    <n v="4"/>
    <s v="Yes"/>
    <n v="21.999999999941792"/>
    <s v="No"/>
    <x v="0"/>
    <n v="0.91666666666424135"/>
    <s v="Team2"/>
    <s v="Junior"/>
    <s v="Night"/>
  </r>
  <r>
    <s v="T08646"/>
    <s v="C0143"/>
    <x v="4"/>
    <x v="1"/>
    <d v="2026-01-14T15:14:00"/>
    <d v="2026-01-15T03:14:00"/>
    <x v="5"/>
    <x v="0"/>
    <s v="No"/>
    <n v="4"/>
    <s v="Yes"/>
    <n v="12"/>
    <s v="No"/>
    <x v="2"/>
    <n v="0.5"/>
    <s v="Team1"/>
    <s v="Senior"/>
    <s v="Evening"/>
  </r>
  <r>
    <s v="T08647"/>
    <s v="C1934"/>
    <x v="4"/>
    <x v="1"/>
    <d v="2026-03-09T00:24:00"/>
    <d v="2026-03-09T04:24:00"/>
    <x v="18"/>
    <x v="1"/>
    <s v="No"/>
    <n v="5"/>
    <s v="No"/>
    <n v="3.9999999999417923"/>
    <s v="No"/>
    <x v="1"/>
    <n v="0.16666666666424135"/>
    <s v="Team1"/>
    <s v="Mid"/>
    <s v="Morning"/>
  </r>
  <r>
    <s v="T08648"/>
    <s v="C1452"/>
    <x v="4"/>
    <x v="0"/>
    <d v="2026-01-22T19:51:00"/>
    <d v="2026-01-24T02:51:00"/>
    <x v="28"/>
    <x v="0"/>
    <s v="No"/>
    <n v="3"/>
    <s v="Yes"/>
    <n v="31.000000000116415"/>
    <s v="No"/>
    <x v="2"/>
    <n v="1.2916666666715173"/>
    <s v="Team3"/>
    <s v="Mid"/>
    <s v="Night"/>
  </r>
  <r>
    <s v="T08649"/>
    <s v="C0721"/>
    <x v="2"/>
    <x v="2"/>
    <d v="2026-01-01T15:48:00"/>
    <d v="2026-01-02T07:48:00"/>
    <x v="18"/>
    <x v="0"/>
    <s v="No"/>
    <n v="5"/>
    <s v="Yes"/>
    <n v="15.999999999941792"/>
    <s v="No"/>
    <x v="2"/>
    <n v="0.66666666666424135"/>
    <s v="Team1"/>
    <s v="Mid"/>
    <s v="Morning"/>
  </r>
  <r>
    <s v="T08650"/>
    <s v="C3886"/>
    <x v="0"/>
    <x v="0"/>
    <d v="2026-03-30T04:45:00"/>
    <d v="2026-03-30T12:45:00"/>
    <x v="25"/>
    <x v="0"/>
    <s v="No"/>
    <n v="5"/>
    <s v="Yes"/>
    <n v="8.0000000000582077"/>
    <s v="No"/>
    <x v="1"/>
    <n v="0.33333333333575865"/>
    <s v="Team4"/>
    <s v="Junior"/>
    <s v="Night"/>
  </r>
  <r>
    <s v="T08651"/>
    <s v="C0807"/>
    <x v="1"/>
    <x v="1"/>
    <d v="2026-03-12T17:25:00"/>
    <d v="2026-03-13T20:25:00"/>
    <x v="21"/>
    <x v="0"/>
    <s v="No"/>
    <n v="2"/>
    <s v="Yes"/>
    <n v="27"/>
    <s v="No"/>
    <x v="1"/>
    <n v="1.125"/>
    <s v="Team4"/>
    <s v="Senior"/>
    <s v="Night"/>
  </r>
  <r>
    <s v="T08652"/>
    <s v="C0338"/>
    <x v="2"/>
    <x v="0"/>
    <d v="2026-03-14T16:37:00"/>
    <d v="2026-03-14T21:37:00"/>
    <x v="41"/>
    <x v="0"/>
    <s v="No"/>
    <n v="5"/>
    <s v="Yes"/>
    <n v="4.9999999998835847"/>
    <s v="No"/>
    <x v="1"/>
    <n v="0.20833333332848269"/>
    <s v="Team5"/>
    <s v="Senior"/>
    <s v="Night"/>
  </r>
  <r>
    <s v="T08653"/>
    <s v="C4300"/>
    <x v="4"/>
    <x v="0"/>
    <d v="2026-03-19T02:32:00"/>
    <d v="2026-03-20T13:32:00"/>
    <x v="29"/>
    <x v="0"/>
    <s v="No"/>
    <n v="4"/>
    <s v="Yes"/>
    <n v="34.999999999883585"/>
    <s v="No"/>
    <x v="1"/>
    <n v="1.4583333333284827"/>
    <s v="Team3"/>
    <s v="Mid"/>
    <s v="Evening"/>
  </r>
  <r>
    <s v="T08654"/>
    <s v="C0339"/>
    <x v="3"/>
    <x v="0"/>
    <d v="2026-01-24T22:34:00"/>
    <d v="2026-01-25T15:34:00"/>
    <x v="19"/>
    <x v="0"/>
    <s v="Yes"/>
    <n v="3"/>
    <s v="Yes"/>
    <n v="16.999999999883585"/>
    <s v="No"/>
    <x v="2"/>
    <n v="0.70833333332848269"/>
    <s v="Team5"/>
    <s v="Mid"/>
    <s v="Night"/>
  </r>
  <r>
    <s v="T08655"/>
    <s v="C1534"/>
    <x v="3"/>
    <x v="2"/>
    <d v="2026-01-28T13:03:00"/>
    <d v="2026-01-29T08:03:00"/>
    <x v="1"/>
    <x v="0"/>
    <s v="No"/>
    <n v="4"/>
    <s v="Yes"/>
    <n v="19.000000000116415"/>
    <s v="No"/>
    <x v="2"/>
    <n v="0.79166666667151731"/>
    <s v="Team4"/>
    <s v="Senior"/>
    <s v="Evening"/>
  </r>
  <r>
    <s v="T08656"/>
    <s v="C4584"/>
    <x v="0"/>
    <x v="2"/>
    <d v="2026-03-28T20:02:00"/>
    <d v="2026-03-30T03:02:00"/>
    <x v="39"/>
    <x v="0"/>
    <s v="No"/>
    <n v="3"/>
    <s v="Yes"/>
    <n v="30.999999999941792"/>
    <s v="No"/>
    <x v="1"/>
    <n v="1.2916666666642413"/>
    <s v="Team5"/>
    <s v="Junior"/>
    <s v="Evening"/>
  </r>
  <r>
    <s v="T08657"/>
    <s v="C1035"/>
    <x v="1"/>
    <x v="1"/>
    <d v="2026-02-26T03:44:00"/>
    <d v="2026-02-28T03:44:00"/>
    <x v="45"/>
    <x v="2"/>
    <s v="No"/>
    <n v="4"/>
    <s v="No"/>
    <n v="48"/>
    <s v="No"/>
    <x v="0"/>
    <n v="2"/>
    <s v="Team4"/>
    <s v="Mid"/>
    <s v="Morning"/>
  </r>
  <r>
    <s v="T08658"/>
    <s v="C1074"/>
    <x v="0"/>
    <x v="2"/>
    <d v="2026-02-25T13:51:00"/>
    <d v="2026-02-28T13:51:00"/>
    <x v="31"/>
    <x v="0"/>
    <s v="No"/>
    <n v="5"/>
    <s v="Yes"/>
    <n v="72"/>
    <s v="Yes"/>
    <x v="0"/>
    <n v="3"/>
    <s v="Team4"/>
    <s v="Senior"/>
    <s v="Evening"/>
  </r>
  <r>
    <s v="T08659"/>
    <s v="C4231"/>
    <x v="0"/>
    <x v="1"/>
    <d v="2026-03-26T22:34:00"/>
    <d v="2026-03-28T22:34:00"/>
    <x v="25"/>
    <x v="0"/>
    <s v="Yes"/>
    <n v="2"/>
    <s v="Yes"/>
    <n v="48"/>
    <s v="No"/>
    <x v="1"/>
    <n v="2"/>
    <s v="Team4"/>
    <s v="Junior"/>
    <s v="Night"/>
  </r>
  <r>
    <s v="T08660"/>
    <s v="C3010"/>
    <x v="2"/>
    <x v="1"/>
    <d v="2026-03-21T13:40:00"/>
    <d v="2026-03-24T12:40:00"/>
    <x v="24"/>
    <x v="0"/>
    <s v="No"/>
    <n v="3"/>
    <s v="Yes"/>
    <n v="71.000000000058208"/>
    <s v="Yes"/>
    <x v="1"/>
    <n v="2.9583333333357587"/>
    <s v="Team4"/>
    <s v="Mid"/>
    <s v="Night"/>
  </r>
  <r>
    <s v="T08661"/>
    <s v="C1003"/>
    <x v="1"/>
    <x v="2"/>
    <d v="2026-03-14T20:37:00"/>
    <d v="2026-03-18T14:37:00"/>
    <x v="7"/>
    <x v="1"/>
    <s v="No"/>
    <n v="5"/>
    <s v="No"/>
    <n v="90"/>
    <s v="Yes"/>
    <x v="1"/>
    <n v="3.75"/>
    <s v="Team2"/>
    <s v="Junior"/>
    <s v="Night"/>
  </r>
  <r>
    <s v="T08662"/>
    <s v="C1939"/>
    <x v="0"/>
    <x v="2"/>
    <d v="2026-03-19T07:54:00"/>
    <d v="2026-03-19T14:54:00"/>
    <x v="35"/>
    <x v="0"/>
    <s v="No"/>
    <n v="4"/>
    <s v="Yes"/>
    <n v="6.9999999999417923"/>
    <s v="No"/>
    <x v="1"/>
    <n v="0.29166666666424135"/>
    <s v="Team1"/>
    <s v="Senior"/>
    <s v="Night"/>
  </r>
  <r>
    <s v="T08663"/>
    <s v="C4573"/>
    <x v="0"/>
    <x v="2"/>
    <d v="2026-01-23T23:04:00"/>
    <d v="2026-01-25T19:04:00"/>
    <x v="23"/>
    <x v="0"/>
    <s v="No"/>
    <n v="4"/>
    <s v="Yes"/>
    <n v="44.000000000058208"/>
    <s v="No"/>
    <x v="2"/>
    <n v="1.8333333333357587"/>
    <s v="Team1"/>
    <s v="Junior"/>
    <s v="Morning"/>
  </r>
  <r>
    <s v="T08664"/>
    <s v="C3675"/>
    <x v="4"/>
    <x v="1"/>
    <d v="2026-02-26T23:41:00"/>
    <d v="2026-02-28T02:41:00"/>
    <x v="22"/>
    <x v="0"/>
    <s v="No"/>
    <n v="3"/>
    <s v="Yes"/>
    <n v="27"/>
    <s v="No"/>
    <x v="0"/>
    <n v="1.125"/>
    <s v="Team4"/>
    <s v="Junior"/>
    <s v="Morning"/>
  </r>
  <r>
    <s v="T08665"/>
    <s v="C2997"/>
    <x v="2"/>
    <x v="2"/>
    <d v="2026-01-12T01:13:00"/>
    <d v="2026-01-13T13:13:00"/>
    <x v="18"/>
    <x v="0"/>
    <s v="Yes"/>
    <n v="1"/>
    <s v="Yes"/>
    <n v="36"/>
    <s v="No"/>
    <x v="2"/>
    <n v="1.5"/>
    <s v="Team1"/>
    <s v="Mid"/>
    <s v="Morning"/>
  </r>
  <r>
    <s v="T08666"/>
    <s v="C3176"/>
    <x v="0"/>
    <x v="1"/>
    <d v="2026-01-12T18:44:00"/>
    <d v="2026-01-13T14:44:00"/>
    <x v="48"/>
    <x v="0"/>
    <s v="No"/>
    <n v="5"/>
    <s v="Yes"/>
    <n v="20.000000000058208"/>
    <s v="No"/>
    <x v="2"/>
    <n v="0.83333333333575865"/>
    <s v="Team1"/>
    <s v="Mid"/>
    <s v="Morning"/>
  </r>
  <r>
    <s v="T08667"/>
    <s v="C3598"/>
    <x v="1"/>
    <x v="0"/>
    <d v="2026-01-14T14:58:00"/>
    <d v="2026-01-16T04:58:00"/>
    <x v="49"/>
    <x v="1"/>
    <s v="No"/>
    <n v="4"/>
    <s v="No"/>
    <n v="37.999999999883585"/>
    <s v="No"/>
    <x v="2"/>
    <n v="1.5833333333284827"/>
    <s v="Team5"/>
    <s v="Mid"/>
    <s v="Evening"/>
  </r>
  <r>
    <s v="T08668"/>
    <s v="C4169"/>
    <x v="0"/>
    <x v="1"/>
    <d v="2026-02-18T00:45:00"/>
    <d v="2026-02-18T07:45:00"/>
    <x v="36"/>
    <x v="0"/>
    <s v="No"/>
    <n v="4"/>
    <s v="Yes"/>
    <n v="6.9999999999417923"/>
    <s v="No"/>
    <x v="0"/>
    <n v="0.29166666666424135"/>
    <s v="Team1"/>
    <s v="Junior"/>
    <s v="Morning"/>
  </r>
  <r>
    <s v="T08669"/>
    <s v="C4438"/>
    <x v="2"/>
    <x v="0"/>
    <d v="2026-03-05T20:03:00"/>
    <d v="2026-03-06T04:03:00"/>
    <x v="11"/>
    <x v="0"/>
    <s v="No"/>
    <n v="4"/>
    <s v="Yes"/>
    <n v="7.9999999998835847"/>
    <s v="No"/>
    <x v="1"/>
    <n v="0.33333333332848269"/>
    <s v="Team3"/>
    <s v="Senior"/>
    <s v="Night"/>
  </r>
  <r>
    <s v="T08670"/>
    <s v="C1905"/>
    <x v="3"/>
    <x v="2"/>
    <d v="2026-01-07T22:12:00"/>
    <d v="2026-01-09T21:12:00"/>
    <x v="0"/>
    <x v="0"/>
    <s v="No"/>
    <n v="3"/>
    <s v="Yes"/>
    <n v="46.999999999883585"/>
    <s v="No"/>
    <x v="2"/>
    <n v="1.9583333333284827"/>
    <s v="Team1"/>
    <s v="Senior"/>
    <s v="Morning"/>
  </r>
  <r>
    <s v="T08671"/>
    <s v="C3045"/>
    <x v="1"/>
    <x v="0"/>
    <d v="2026-02-16T09:17:00"/>
    <d v="2026-02-17T08:17:00"/>
    <x v="0"/>
    <x v="0"/>
    <s v="No"/>
    <n v="5"/>
    <s v="Yes"/>
    <n v="22.999999999883585"/>
    <s v="No"/>
    <x v="0"/>
    <n v="0.95833333332848269"/>
    <s v="Team1"/>
    <s v="Senior"/>
    <s v="Morning"/>
  </r>
  <r>
    <s v="T08672"/>
    <s v="C1588"/>
    <x v="0"/>
    <x v="2"/>
    <d v="2026-02-18T11:17:00"/>
    <d v="2026-02-19T16:17:00"/>
    <x v="12"/>
    <x v="0"/>
    <s v="No"/>
    <n v="3"/>
    <s v="Yes"/>
    <n v="29.000000000058208"/>
    <s v="No"/>
    <x v="0"/>
    <n v="1.2083333333357587"/>
    <s v="Team1"/>
    <s v="Junior"/>
    <s v="Morning"/>
  </r>
  <r>
    <s v="T08673"/>
    <s v="C0880"/>
    <x v="3"/>
    <x v="1"/>
    <d v="2026-01-19T04:30:00"/>
    <d v="2026-01-20T18:30:00"/>
    <x v="46"/>
    <x v="0"/>
    <s v="No"/>
    <n v="5"/>
    <s v="Yes"/>
    <n v="38.000000000058208"/>
    <s v="No"/>
    <x v="2"/>
    <n v="1.5833333333357587"/>
    <s v="Team5"/>
    <s v="Senior"/>
    <s v="Evening"/>
  </r>
  <r>
    <s v="T08674"/>
    <s v="C4507"/>
    <x v="1"/>
    <x v="0"/>
    <d v="2026-02-28T00:13:00"/>
    <d v="2026-03-01T11:13:00"/>
    <x v="13"/>
    <x v="0"/>
    <s v="No"/>
    <n v="5"/>
    <s v="Yes"/>
    <n v="35.000000000058208"/>
    <s v="No"/>
    <x v="0"/>
    <n v="1.4583333333357587"/>
    <s v="Team5"/>
    <s v="Junior"/>
    <s v="Evening"/>
  </r>
  <r>
    <s v="T08675"/>
    <s v="C3105"/>
    <x v="4"/>
    <x v="0"/>
    <d v="2026-02-24T15:10:00"/>
    <d v="2026-02-25T02:10:00"/>
    <x v="44"/>
    <x v="1"/>
    <s v="No"/>
    <n v="5"/>
    <s v="No"/>
    <n v="11.000000000058208"/>
    <s v="No"/>
    <x v="0"/>
    <n v="0.45833333333575865"/>
    <s v="Team3"/>
    <s v="Senior"/>
    <s v="Evening"/>
  </r>
  <r>
    <s v="T08676"/>
    <s v="C1385"/>
    <x v="4"/>
    <x v="2"/>
    <d v="2026-02-05T15:24:00"/>
    <d v="2026-02-09T09:24:00"/>
    <x v="25"/>
    <x v="1"/>
    <s v="No"/>
    <n v="4"/>
    <s v="No"/>
    <n v="90"/>
    <s v="Yes"/>
    <x v="0"/>
    <n v="3.75"/>
    <s v="Team4"/>
    <s v="Junior"/>
    <s v="Night"/>
  </r>
  <r>
    <s v="T08677"/>
    <s v="C3876"/>
    <x v="2"/>
    <x v="2"/>
    <d v="2026-03-15T17:14:00"/>
    <d v="2026-03-16T04:14:00"/>
    <x v="46"/>
    <x v="0"/>
    <s v="No"/>
    <n v="4"/>
    <s v="Yes"/>
    <n v="11.000000000058208"/>
    <s v="No"/>
    <x v="1"/>
    <n v="0.45833333333575865"/>
    <s v="Team5"/>
    <s v="Senior"/>
    <s v="Evening"/>
  </r>
  <r>
    <s v="T08678"/>
    <s v="C2222"/>
    <x v="0"/>
    <x v="0"/>
    <d v="2026-02-13T01:15:00"/>
    <d v="2026-02-14T10:15:00"/>
    <x v="16"/>
    <x v="0"/>
    <s v="No"/>
    <n v="4"/>
    <s v="Yes"/>
    <n v="33"/>
    <s v="No"/>
    <x v="0"/>
    <n v="1.375"/>
    <s v="Team3"/>
    <s v="Junior"/>
    <s v="Evening"/>
  </r>
  <r>
    <s v="T08679"/>
    <s v="C0151"/>
    <x v="3"/>
    <x v="0"/>
    <d v="2026-01-19T16:58:00"/>
    <d v="2026-01-20T09:58:00"/>
    <x v="9"/>
    <x v="0"/>
    <s v="No"/>
    <n v="5"/>
    <s v="Yes"/>
    <n v="17.000000000058208"/>
    <s v="No"/>
    <x v="2"/>
    <n v="0.70833333333575865"/>
    <s v="Team1"/>
    <s v="Junior"/>
    <s v="Night"/>
  </r>
  <r>
    <s v="T08680"/>
    <s v="C2726"/>
    <x v="4"/>
    <x v="1"/>
    <d v="2026-03-17T06:36:00"/>
    <d v="2026-03-17T10:36:00"/>
    <x v="26"/>
    <x v="1"/>
    <s v="No"/>
    <n v="4"/>
    <s v="No"/>
    <n v="3.9999999999417923"/>
    <s v="No"/>
    <x v="1"/>
    <n v="0.16666666666424135"/>
    <s v="Team5"/>
    <s v="Senior"/>
    <s v="Night"/>
  </r>
  <r>
    <s v="T08681"/>
    <s v="C3994"/>
    <x v="0"/>
    <x v="2"/>
    <d v="2026-01-09T14:42:00"/>
    <d v="2026-01-10T08:42:00"/>
    <x v="37"/>
    <x v="0"/>
    <s v="No"/>
    <n v="4"/>
    <s v="Yes"/>
    <n v="18"/>
    <s v="No"/>
    <x v="2"/>
    <n v="0.75"/>
    <s v="Team5"/>
    <s v="Junior"/>
    <s v="Evening"/>
  </r>
  <r>
    <s v="T08682"/>
    <s v="C1504"/>
    <x v="2"/>
    <x v="2"/>
    <d v="2026-03-01T14:31:00"/>
    <d v="2026-03-05T02:31:00"/>
    <x v="42"/>
    <x v="0"/>
    <s v="No"/>
    <n v="5"/>
    <s v="Yes"/>
    <n v="84"/>
    <s v="Yes"/>
    <x v="1"/>
    <n v="3.5"/>
    <s v="Team1"/>
    <s v="Senior"/>
    <s v="Evening"/>
  </r>
  <r>
    <s v="T08683"/>
    <s v="C4745"/>
    <x v="3"/>
    <x v="1"/>
    <d v="2026-02-08T05:45:00"/>
    <d v="2026-02-09T18:45:00"/>
    <x v="9"/>
    <x v="0"/>
    <s v="No"/>
    <n v="4"/>
    <s v="Yes"/>
    <n v="36.999999999941792"/>
    <s v="No"/>
    <x v="0"/>
    <n v="1.5416666666642413"/>
    <s v="Team1"/>
    <s v="Junior"/>
    <s v="Night"/>
  </r>
  <r>
    <s v="T08684"/>
    <s v="C4168"/>
    <x v="3"/>
    <x v="2"/>
    <d v="2026-03-16T10:21:00"/>
    <d v="2026-03-18T10:21:00"/>
    <x v="0"/>
    <x v="0"/>
    <s v="No"/>
    <n v="4"/>
    <s v="Yes"/>
    <n v="48"/>
    <s v="No"/>
    <x v="1"/>
    <n v="2"/>
    <s v="Team1"/>
    <s v="Senior"/>
    <s v="Morning"/>
  </r>
  <r>
    <s v="T08685"/>
    <s v="C1287"/>
    <x v="1"/>
    <x v="2"/>
    <d v="2026-01-10T13:47:00"/>
    <d v="2026-01-12T05:47:00"/>
    <x v="4"/>
    <x v="0"/>
    <s v="No"/>
    <n v="3"/>
    <s v="Yes"/>
    <n v="39.999999999941792"/>
    <s v="No"/>
    <x v="2"/>
    <n v="1.6666666666642413"/>
    <s v="Team5"/>
    <s v="Senior"/>
    <s v="Evening"/>
  </r>
  <r>
    <s v="T08686"/>
    <s v="C0852"/>
    <x v="1"/>
    <x v="0"/>
    <d v="2026-01-18T08:54:00"/>
    <d v="2026-01-20T06:54:00"/>
    <x v="10"/>
    <x v="0"/>
    <s v="No"/>
    <n v="5"/>
    <s v="Yes"/>
    <n v="45.999999999941792"/>
    <s v="No"/>
    <x v="2"/>
    <n v="1.9166666666642413"/>
    <s v="Team1"/>
    <s v="Senior"/>
    <s v="Night"/>
  </r>
  <r>
    <s v="T08687"/>
    <s v="C1699"/>
    <x v="0"/>
    <x v="1"/>
    <d v="2026-01-09T07:52:00"/>
    <d v="2026-01-10T04:52:00"/>
    <x v="44"/>
    <x v="0"/>
    <s v="No"/>
    <n v="4"/>
    <s v="Yes"/>
    <n v="21"/>
    <s v="No"/>
    <x v="2"/>
    <n v="0.875"/>
    <s v="Team3"/>
    <s v="Senior"/>
    <s v="Evening"/>
  </r>
  <r>
    <s v="T08688"/>
    <s v="C4001"/>
    <x v="3"/>
    <x v="2"/>
    <d v="2026-03-04T23:10:00"/>
    <d v="2026-03-07T10:10:00"/>
    <x v="13"/>
    <x v="0"/>
    <s v="No"/>
    <n v="4"/>
    <s v="Yes"/>
    <n v="58.999999999883585"/>
    <s v="Yes"/>
    <x v="1"/>
    <n v="2.4583333333284827"/>
    <s v="Team5"/>
    <s v="Junior"/>
    <s v="Evening"/>
  </r>
  <r>
    <s v="T08689"/>
    <s v="C2227"/>
    <x v="4"/>
    <x v="2"/>
    <d v="2026-03-15T13:00:00"/>
    <d v="2026-03-16T18:00:00"/>
    <x v="42"/>
    <x v="0"/>
    <s v="No"/>
    <n v="3"/>
    <s v="Yes"/>
    <n v="29.000000000058208"/>
    <s v="No"/>
    <x v="1"/>
    <n v="1.2083333333357587"/>
    <s v="Team1"/>
    <s v="Senior"/>
    <s v="Evening"/>
  </r>
  <r>
    <s v="T08690"/>
    <s v="C2441"/>
    <x v="2"/>
    <x v="1"/>
    <d v="2026-02-02T21:43:00"/>
    <d v="2026-02-04T16:43:00"/>
    <x v="45"/>
    <x v="0"/>
    <s v="No"/>
    <n v="4"/>
    <s v="Yes"/>
    <n v="42.999999999941792"/>
    <s v="No"/>
    <x v="0"/>
    <n v="1.7916666666642413"/>
    <s v="Team4"/>
    <s v="Mid"/>
    <s v="Morning"/>
  </r>
  <r>
    <s v="T08691"/>
    <s v="C2671"/>
    <x v="3"/>
    <x v="0"/>
    <d v="2026-03-22T17:50:00"/>
    <d v="2026-03-23T14:50:00"/>
    <x v="1"/>
    <x v="0"/>
    <s v="No"/>
    <n v="4"/>
    <s v="Yes"/>
    <n v="21"/>
    <s v="No"/>
    <x v="1"/>
    <n v="0.875"/>
    <s v="Team4"/>
    <s v="Senior"/>
    <s v="Evening"/>
  </r>
  <r>
    <s v="T08692"/>
    <s v="C0540"/>
    <x v="2"/>
    <x v="0"/>
    <d v="2026-03-26T06:58:00"/>
    <d v="2026-03-26T11:58:00"/>
    <x v="10"/>
    <x v="0"/>
    <s v="No"/>
    <n v="4"/>
    <s v="Yes"/>
    <n v="5.0000000000582077"/>
    <s v="No"/>
    <x v="1"/>
    <n v="0.20833333333575865"/>
    <s v="Team1"/>
    <s v="Senior"/>
    <s v="Night"/>
  </r>
  <r>
    <s v="T08693"/>
    <s v="C1024"/>
    <x v="1"/>
    <x v="1"/>
    <d v="2026-01-19T13:58:00"/>
    <d v="2026-01-22T04:58:00"/>
    <x v="35"/>
    <x v="0"/>
    <s v="No"/>
    <n v="3"/>
    <s v="Yes"/>
    <n v="63"/>
    <s v="Yes"/>
    <x v="2"/>
    <n v="2.625"/>
    <s v="Team1"/>
    <s v="Senior"/>
    <s v="Night"/>
  </r>
  <r>
    <s v="T08694"/>
    <s v="C2844"/>
    <x v="2"/>
    <x v="2"/>
    <d v="2026-03-01T14:17:00"/>
    <d v="2026-03-05T07:17:00"/>
    <x v="17"/>
    <x v="0"/>
    <s v="No"/>
    <n v="4"/>
    <s v="Yes"/>
    <n v="89.000000000058208"/>
    <s v="Yes"/>
    <x v="1"/>
    <n v="3.7083333333357587"/>
    <s v="Team2"/>
    <s v="Junior"/>
    <s v="Night"/>
  </r>
  <r>
    <s v="T08695"/>
    <s v="C1829"/>
    <x v="1"/>
    <x v="1"/>
    <d v="2026-01-16T20:45:00"/>
    <d v="2026-01-18T09:45:00"/>
    <x v="10"/>
    <x v="0"/>
    <s v="No"/>
    <n v="4"/>
    <s v="Yes"/>
    <n v="36.999999999941792"/>
    <s v="No"/>
    <x v="2"/>
    <n v="1.5416666666642413"/>
    <s v="Team1"/>
    <s v="Senior"/>
    <s v="Night"/>
  </r>
  <r>
    <s v="T08696"/>
    <s v="C3470"/>
    <x v="3"/>
    <x v="1"/>
    <d v="2026-02-14T01:02:00"/>
    <d v="2026-02-15T05:02:00"/>
    <x v="41"/>
    <x v="1"/>
    <s v="Yes"/>
    <n v="3"/>
    <s v="No"/>
    <n v="27.999999999941792"/>
    <s v="No"/>
    <x v="0"/>
    <n v="1.1666666666642413"/>
    <s v="Team5"/>
    <s v="Senior"/>
    <s v="Night"/>
  </r>
  <r>
    <s v="T08697"/>
    <s v="C1222"/>
    <x v="1"/>
    <x v="1"/>
    <d v="2026-01-20T02:47:00"/>
    <d v="2026-01-20T15:47:00"/>
    <x v="23"/>
    <x v="2"/>
    <s v="No"/>
    <n v="3"/>
    <s v="No"/>
    <n v="12.999999999941792"/>
    <s v="No"/>
    <x v="2"/>
    <n v="0.54166666666424135"/>
    <s v="Team1"/>
    <s v="Junior"/>
    <s v="Morning"/>
  </r>
  <r>
    <s v="T08698"/>
    <s v="C4795"/>
    <x v="1"/>
    <x v="1"/>
    <d v="2026-01-11T13:38:00"/>
    <d v="2026-01-14T06:38:00"/>
    <x v="23"/>
    <x v="0"/>
    <s v="No"/>
    <n v="4"/>
    <s v="Yes"/>
    <n v="64.999999999883585"/>
    <s v="Yes"/>
    <x v="2"/>
    <n v="2.7083333333284827"/>
    <s v="Team1"/>
    <s v="Junior"/>
    <s v="Morning"/>
  </r>
  <r>
    <s v="T08699"/>
    <s v="C4182"/>
    <x v="0"/>
    <x v="0"/>
    <d v="2026-01-19T07:01:00"/>
    <d v="2026-01-19T13:01:00"/>
    <x v="9"/>
    <x v="0"/>
    <s v="No"/>
    <n v="5"/>
    <s v="Yes"/>
    <n v="6"/>
    <s v="No"/>
    <x v="2"/>
    <n v="0.25"/>
    <s v="Team1"/>
    <s v="Junior"/>
    <s v="Night"/>
  </r>
  <r>
    <s v="T08700"/>
    <s v="C4623"/>
    <x v="1"/>
    <x v="2"/>
    <d v="2026-01-19T01:30:00"/>
    <d v="2026-01-20T08:30:00"/>
    <x v="31"/>
    <x v="0"/>
    <s v="No"/>
    <n v="5"/>
    <s v="Yes"/>
    <n v="30.999999999941792"/>
    <s v="No"/>
    <x v="2"/>
    <n v="1.2916666666642413"/>
    <s v="Team4"/>
    <s v="Senior"/>
    <s v="Evening"/>
  </r>
  <r>
    <s v="T08701"/>
    <s v="C1661"/>
    <x v="4"/>
    <x v="1"/>
    <d v="2026-01-26T04:10:00"/>
    <d v="2026-01-27T08:10:00"/>
    <x v="9"/>
    <x v="0"/>
    <s v="No"/>
    <n v="2"/>
    <s v="Yes"/>
    <n v="28.000000000116415"/>
    <s v="No"/>
    <x v="2"/>
    <n v="1.1666666666715173"/>
    <s v="Team1"/>
    <s v="Junior"/>
    <s v="Night"/>
  </r>
  <r>
    <s v="T08702"/>
    <s v="C3551"/>
    <x v="4"/>
    <x v="2"/>
    <d v="2026-03-23T11:48:00"/>
    <d v="2026-03-25T10:48:00"/>
    <x v="12"/>
    <x v="0"/>
    <s v="No"/>
    <n v="4"/>
    <s v="Yes"/>
    <n v="46.999999999883585"/>
    <s v="No"/>
    <x v="1"/>
    <n v="1.9583333333284827"/>
    <s v="Team1"/>
    <s v="Junior"/>
    <s v="Morning"/>
  </r>
  <r>
    <s v="T08703"/>
    <s v="C4342"/>
    <x v="3"/>
    <x v="0"/>
    <d v="2026-03-24T23:09:00"/>
    <d v="2026-03-25T05:09:00"/>
    <x v="45"/>
    <x v="0"/>
    <s v="No"/>
    <n v="5"/>
    <s v="Yes"/>
    <n v="6"/>
    <s v="No"/>
    <x v="1"/>
    <n v="0.25"/>
    <s v="Team4"/>
    <s v="Mid"/>
    <s v="Morning"/>
  </r>
  <r>
    <s v="T08704"/>
    <s v="C3753"/>
    <x v="3"/>
    <x v="2"/>
    <d v="2026-01-20T14:22:00"/>
    <d v="2026-01-22T21:22:00"/>
    <x v="40"/>
    <x v="0"/>
    <s v="No"/>
    <n v="5"/>
    <s v="Yes"/>
    <n v="54.999999999941792"/>
    <s v="Yes"/>
    <x v="2"/>
    <n v="2.2916666666642413"/>
    <s v="Team4"/>
    <s v="Senior"/>
    <s v="Morning"/>
  </r>
  <r>
    <s v="T08705"/>
    <s v="C2199"/>
    <x v="2"/>
    <x v="0"/>
    <d v="2026-03-28T07:30:00"/>
    <d v="2026-03-29T14:30:00"/>
    <x v="16"/>
    <x v="0"/>
    <s v="No"/>
    <n v="3"/>
    <s v="Yes"/>
    <n v="30.999999999941792"/>
    <s v="No"/>
    <x v="1"/>
    <n v="1.2916666666642413"/>
    <s v="Team3"/>
    <s v="Junior"/>
    <s v="Evening"/>
  </r>
  <r>
    <s v="T08706"/>
    <s v="C0593"/>
    <x v="3"/>
    <x v="0"/>
    <d v="2026-01-22T06:51:00"/>
    <d v="2026-01-22T08:51:00"/>
    <x v="8"/>
    <x v="0"/>
    <s v="No"/>
    <n v="5"/>
    <s v="Yes"/>
    <n v="2.0000000000582077"/>
    <s v="No"/>
    <x v="2"/>
    <n v="8.3333333335758653E-2"/>
    <s v="Team5"/>
    <s v="Senior"/>
    <s v="Morning"/>
  </r>
  <r>
    <s v="T08707"/>
    <s v="C2234"/>
    <x v="4"/>
    <x v="1"/>
    <d v="2026-03-06T15:40:00"/>
    <d v="2026-03-08T11:40:00"/>
    <x v="32"/>
    <x v="0"/>
    <s v="No"/>
    <n v="4"/>
    <s v="Yes"/>
    <n v="43.999999999883585"/>
    <s v="No"/>
    <x v="1"/>
    <n v="1.8333333333284827"/>
    <s v="Team3"/>
    <s v="Mid"/>
    <s v="Evening"/>
  </r>
  <r>
    <s v="T08708"/>
    <s v="C3059"/>
    <x v="4"/>
    <x v="0"/>
    <d v="2026-02-28T21:06:00"/>
    <d v="2026-03-01T22:06:00"/>
    <x v="32"/>
    <x v="0"/>
    <s v="No"/>
    <n v="4"/>
    <s v="Yes"/>
    <n v="24.999999999941792"/>
    <s v="No"/>
    <x v="0"/>
    <n v="1.0416666666642413"/>
    <s v="Team3"/>
    <s v="Mid"/>
    <s v="Evening"/>
  </r>
  <r>
    <s v="T08709"/>
    <s v="C2142"/>
    <x v="2"/>
    <x v="2"/>
    <d v="2026-02-11T20:35:00"/>
    <d v="2026-02-15T16:35:00"/>
    <x v="26"/>
    <x v="0"/>
    <s v="No"/>
    <n v="4"/>
    <s v="Yes"/>
    <n v="91.999999999883585"/>
    <s v="Yes"/>
    <x v="0"/>
    <n v="3.8333333333284827"/>
    <s v="Team5"/>
    <s v="Senior"/>
    <s v="Night"/>
  </r>
  <r>
    <s v="T08710"/>
    <s v="C3370"/>
    <x v="0"/>
    <x v="2"/>
    <d v="2026-01-08T16:42:00"/>
    <d v="2026-01-12T02:42:00"/>
    <x v="9"/>
    <x v="0"/>
    <s v="No"/>
    <n v="4"/>
    <s v="Yes"/>
    <n v="82.000000000116415"/>
    <s v="Yes"/>
    <x v="2"/>
    <n v="3.4166666666715173"/>
    <s v="Team1"/>
    <s v="Junior"/>
    <s v="Night"/>
  </r>
  <r>
    <s v="T08711"/>
    <s v="C0533"/>
    <x v="4"/>
    <x v="2"/>
    <d v="2026-02-26T06:46:00"/>
    <d v="2026-02-28T03:46:00"/>
    <x v="0"/>
    <x v="2"/>
    <s v="No"/>
    <n v="4"/>
    <s v="No"/>
    <n v="45"/>
    <s v="No"/>
    <x v="0"/>
    <n v="1.875"/>
    <s v="Team1"/>
    <s v="Senior"/>
    <s v="Morning"/>
  </r>
  <r>
    <s v="T08712"/>
    <s v="C4497"/>
    <x v="3"/>
    <x v="0"/>
    <d v="2026-03-12T12:39:00"/>
    <d v="2026-03-13T16:39:00"/>
    <x v="46"/>
    <x v="0"/>
    <s v="No"/>
    <n v="3"/>
    <s v="Yes"/>
    <n v="27.999999999941792"/>
    <s v="No"/>
    <x v="1"/>
    <n v="1.1666666666642413"/>
    <s v="Team5"/>
    <s v="Senior"/>
    <s v="Evening"/>
  </r>
  <r>
    <s v="T08713"/>
    <s v="C1140"/>
    <x v="1"/>
    <x v="0"/>
    <d v="2026-02-15T13:59:00"/>
    <d v="2026-02-16T08:59:00"/>
    <x v="4"/>
    <x v="0"/>
    <s v="No"/>
    <n v="4"/>
    <s v="Yes"/>
    <n v="18.999999999941792"/>
    <s v="No"/>
    <x v="0"/>
    <n v="0.79166666666424135"/>
    <s v="Team5"/>
    <s v="Senior"/>
    <s v="Evening"/>
  </r>
  <r>
    <s v="T08714"/>
    <s v="C0665"/>
    <x v="2"/>
    <x v="2"/>
    <d v="2026-01-31T15:58:00"/>
    <d v="2026-02-03T16:58:00"/>
    <x v="30"/>
    <x v="0"/>
    <s v="No"/>
    <n v="5"/>
    <s v="Yes"/>
    <n v="72.999999999941792"/>
    <s v="Yes"/>
    <x v="2"/>
    <n v="3.0416666666642413"/>
    <s v="Team4"/>
    <s v="Mid"/>
    <s v="Night"/>
  </r>
  <r>
    <s v="T08715"/>
    <s v="C3025"/>
    <x v="0"/>
    <x v="0"/>
    <d v="2026-02-20T02:26:00"/>
    <d v="2026-02-21T16:26:00"/>
    <x v="47"/>
    <x v="0"/>
    <s v="No"/>
    <n v="4"/>
    <s v="Yes"/>
    <n v="37.999999999883585"/>
    <s v="No"/>
    <x v="0"/>
    <n v="1.5833333333284827"/>
    <s v="Team4"/>
    <s v="Senior"/>
    <s v="Night"/>
  </r>
  <r>
    <s v="T08716"/>
    <s v="C0995"/>
    <x v="0"/>
    <x v="1"/>
    <d v="2026-03-21T11:16:00"/>
    <d v="2026-03-22T23:16:00"/>
    <x v="26"/>
    <x v="0"/>
    <s v="No"/>
    <n v="5"/>
    <s v="Yes"/>
    <n v="36"/>
    <s v="No"/>
    <x v="1"/>
    <n v="1.5"/>
    <s v="Team5"/>
    <s v="Senior"/>
    <s v="Night"/>
  </r>
  <r>
    <s v="T08717"/>
    <s v="C3893"/>
    <x v="4"/>
    <x v="2"/>
    <d v="2026-03-16T13:12:00"/>
    <d v="2026-03-17T12:12:00"/>
    <x v="4"/>
    <x v="0"/>
    <s v="No"/>
    <n v="4"/>
    <s v="Yes"/>
    <n v="22.999999999883585"/>
    <s v="No"/>
    <x v="1"/>
    <n v="0.95833333332848269"/>
    <s v="Team5"/>
    <s v="Senior"/>
    <s v="Evening"/>
  </r>
  <r>
    <s v="T08718"/>
    <s v="C0773"/>
    <x v="2"/>
    <x v="1"/>
    <d v="2026-02-18T03:33:00"/>
    <d v="2026-02-20T22:33:00"/>
    <x v="24"/>
    <x v="0"/>
    <s v="No"/>
    <n v="4"/>
    <s v="Yes"/>
    <n v="66.999999999941792"/>
    <s v="Yes"/>
    <x v="0"/>
    <n v="2.7916666666642413"/>
    <s v="Team4"/>
    <s v="Mid"/>
    <s v="Night"/>
  </r>
  <r>
    <s v="T08719"/>
    <s v="C2603"/>
    <x v="3"/>
    <x v="0"/>
    <d v="2026-01-11T12:10:00"/>
    <d v="2026-01-13T11:10:00"/>
    <x v="14"/>
    <x v="0"/>
    <s v="No"/>
    <n v="3"/>
    <s v="Yes"/>
    <n v="47.000000000058208"/>
    <s v="No"/>
    <x v="2"/>
    <n v="1.9583333333357587"/>
    <s v="Team4"/>
    <s v="Senior"/>
    <s v="Night"/>
  </r>
  <r>
    <s v="T08720"/>
    <s v="C4427"/>
    <x v="1"/>
    <x v="1"/>
    <d v="2026-03-14T23:26:00"/>
    <d v="2026-03-17T20:26:00"/>
    <x v="18"/>
    <x v="0"/>
    <s v="No"/>
    <n v="5"/>
    <s v="Yes"/>
    <n v="69"/>
    <s v="Yes"/>
    <x v="1"/>
    <n v="2.875"/>
    <s v="Team1"/>
    <s v="Mid"/>
    <s v="Morning"/>
  </r>
  <r>
    <s v="T08721"/>
    <s v="C4770"/>
    <x v="4"/>
    <x v="1"/>
    <d v="2026-01-04T15:04:00"/>
    <d v="2026-01-07T14:04:00"/>
    <x v="19"/>
    <x v="1"/>
    <s v="No"/>
    <n v="3"/>
    <s v="No"/>
    <n v="70.999999999883585"/>
    <s v="Yes"/>
    <x v="2"/>
    <n v="2.9583333333284827"/>
    <s v="Team5"/>
    <s v="Mid"/>
    <s v="Night"/>
  </r>
  <r>
    <s v="T08722"/>
    <s v="C2748"/>
    <x v="1"/>
    <x v="0"/>
    <d v="2026-02-05T06:36:00"/>
    <d v="2026-02-06T10:36:00"/>
    <x v="47"/>
    <x v="0"/>
    <s v="No"/>
    <n v="5"/>
    <s v="Yes"/>
    <n v="27.999999999941792"/>
    <s v="No"/>
    <x v="0"/>
    <n v="1.1666666666642413"/>
    <s v="Team4"/>
    <s v="Senior"/>
    <s v="Night"/>
  </r>
  <r>
    <s v="T08723"/>
    <s v="C2264"/>
    <x v="1"/>
    <x v="2"/>
    <d v="2026-01-26T03:57:00"/>
    <d v="2026-01-27T01:57:00"/>
    <x v="14"/>
    <x v="0"/>
    <s v="No"/>
    <n v="4"/>
    <s v="Yes"/>
    <n v="22.000000000116415"/>
    <s v="No"/>
    <x v="2"/>
    <n v="0.91666666667151731"/>
    <s v="Team4"/>
    <s v="Senior"/>
    <s v="Night"/>
  </r>
  <r>
    <s v="T08724"/>
    <s v="C0448"/>
    <x v="2"/>
    <x v="1"/>
    <d v="2026-03-13T07:12:00"/>
    <d v="2026-03-14T00:12:00"/>
    <x v="38"/>
    <x v="0"/>
    <s v="No"/>
    <n v="5"/>
    <s v="Yes"/>
    <n v="16.999999999883585"/>
    <s v="No"/>
    <x v="1"/>
    <n v="0.70833333332848269"/>
    <s v="Team5"/>
    <s v="Senior"/>
    <s v="Evening"/>
  </r>
  <r>
    <s v="T08725"/>
    <s v="C2439"/>
    <x v="2"/>
    <x v="1"/>
    <d v="2026-01-31T16:26:00"/>
    <d v="2026-02-03T02:26:00"/>
    <x v="29"/>
    <x v="0"/>
    <s v="No"/>
    <n v="3"/>
    <s v="Yes"/>
    <n v="58.000000000116415"/>
    <s v="Yes"/>
    <x v="2"/>
    <n v="2.4166666666715173"/>
    <s v="Team3"/>
    <s v="Mid"/>
    <s v="Evening"/>
  </r>
  <r>
    <s v="T08726"/>
    <s v="C3445"/>
    <x v="1"/>
    <x v="1"/>
    <d v="2026-02-05T13:54:00"/>
    <d v="2026-02-06T00:54:00"/>
    <x v="31"/>
    <x v="2"/>
    <s v="No"/>
    <n v="5"/>
    <s v="No"/>
    <n v="10.999999999883585"/>
    <s v="No"/>
    <x v="0"/>
    <n v="0.45833333332848269"/>
    <s v="Team4"/>
    <s v="Senior"/>
    <s v="Evening"/>
  </r>
  <r>
    <s v="T08727"/>
    <s v="C3975"/>
    <x v="4"/>
    <x v="2"/>
    <d v="2026-01-23T10:45:00"/>
    <d v="2026-01-26T10:45:00"/>
    <x v="7"/>
    <x v="0"/>
    <s v="No"/>
    <n v="4"/>
    <s v="Yes"/>
    <n v="72"/>
    <s v="Yes"/>
    <x v="2"/>
    <n v="3"/>
    <s v="Team2"/>
    <s v="Junior"/>
    <s v="Night"/>
  </r>
  <r>
    <s v="T08728"/>
    <s v="C1926"/>
    <x v="2"/>
    <x v="0"/>
    <d v="2026-01-07T17:36:00"/>
    <d v="2026-01-09T15:36:00"/>
    <x v="49"/>
    <x v="1"/>
    <s v="No"/>
    <n v="3"/>
    <s v="No"/>
    <n v="46.000000000116415"/>
    <s v="No"/>
    <x v="2"/>
    <n v="1.9166666666715173"/>
    <s v="Team5"/>
    <s v="Mid"/>
    <s v="Evening"/>
  </r>
  <r>
    <s v="T08729"/>
    <s v="C0144"/>
    <x v="1"/>
    <x v="1"/>
    <d v="2026-02-11T00:21:00"/>
    <d v="2026-02-13T19:21:00"/>
    <x v="29"/>
    <x v="0"/>
    <s v="No"/>
    <n v="4"/>
    <s v="Yes"/>
    <n v="67.000000000116415"/>
    <s v="Yes"/>
    <x v="0"/>
    <n v="2.7916666666715173"/>
    <s v="Team3"/>
    <s v="Mid"/>
    <s v="Evening"/>
  </r>
  <r>
    <s v="T08730"/>
    <s v="C3453"/>
    <x v="1"/>
    <x v="1"/>
    <d v="2026-03-07T00:03:00"/>
    <d v="2026-03-09T21:03:00"/>
    <x v="48"/>
    <x v="0"/>
    <s v="No"/>
    <n v="5"/>
    <s v="Yes"/>
    <n v="69"/>
    <s v="Yes"/>
    <x v="1"/>
    <n v="2.875"/>
    <s v="Team1"/>
    <s v="Mid"/>
    <s v="Morning"/>
  </r>
  <r>
    <s v="T08731"/>
    <s v="C4053"/>
    <x v="0"/>
    <x v="1"/>
    <d v="2026-03-05T12:09:00"/>
    <d v="2026-03-08T04:09:00"/>
    <x v="2"/>
    <x v="0"/>
    <s v="No"/>
    <n v="4"/>
    <s v="Yes"/>
    <n v="64.000000000116415"/>
    <s v="Yes"/>
    <x v="1"/>
    <n v="2.6666666666715173"/>
    <s v="Team3"/>
    <s v="Senior"/>
    <s v="Evening"/>
  </r>
  <r>
    <s v="T08732"/>
    <s v="C0022"/>
    <x v="1"/>
    <x v="2"/>
    <d v="2026-01-11T22:49:00"/>
    <d v="2026-01-12T04:49:00"/>
    <x v="6"/>
    <x v="0"/>
    <s v="No"/>
    <n v="4"/>
    <s v="Yes"/>
    <n v="6"/>
    <s v="No"/>
    <x v="2"/>
    <n v="0.25"/>
    <s v="Team3"/>
    <s v="Mid"/>
    <s v="Night"/>
  </r>
  <r>
    <s v="T08733"/>
    <s v="C3277"/>
    <x v="1"/>
    <x v="1"/>
    <d v="2026-01-03T01:46:00"/>
    <d v="2026-01-05T20:46:00"/>
    <x v="43"/>
    <x v="0"/>
    <s v="Yes"/>
    <n v="4"/>
    <s v="Yes"/>
    <n v="66.999999999941792"/>
    <s v="Yes"/>
    <x v="2"/>
    <n v="2.7916666666642413"/>
    <s v="Team1"/>
    <s v="Mid"/>
    <s v="Morning"/>
  </r>
  <r>
    <s v="T08734"/>
    <s v="C2994"/>
    <x v="3"/>
    <x v="0"/>
    <d v="2026-01-27T11:25:00"/>
    <d v="2026-01-28T07:25:00"/>
    <x v="22"/>
    <x v="0"/>
    <s v="No"/>
    <n v="3"/>
    <s v="Yes"/>
    <n v="20.000000000058208"/>
    <s v="No"/>
    <x v="2"/>
    <n v="0.83333333333575865"/>
    <s v="Team4"/>
    <s v="Junior"/>
    <s v="Morning"/>
  </r>
  <r>
    <s v="T08735"/>
    <s v="C1508"/>
    <x v="2"/>
    <x v="2"/>
    <d v="2026-01-21T18:02:00"/>
    <d v="2026-01-23T14:02:00"/>
    <x v="26"/>
    <x v="0"/>
    <s v="No"/>
    <n v="5"/>
    <s v="Yes"/>
    <n v="44.000000000058208"/>
    <s v="No"/>
    <x v="2"/>
    <n v="1.8333333333357587"/>
    <s v="Team5"/>
    <s v="Senior"/>
    <s v="Night"/>
  </r>
  <r>
    <s v="T08736"/>
    <s v="C2039"/>
    <x v="1"/>
    <x v="2"/>
    <d v="2026-03-20T12:38:00"/>
    <d v="2026-03-22T00:38:00"/>
    <x v="37"/>
    <x v="0"/>
    <s v="No"/>
    <n v="4"/>
    <s v="Yes"/>
    <n v="36"/>
    <s v="No"/>
    <x v="1"/>
    <n v="1.5"/>
    <s v="Team5"/>
    <s v="Junior"/>
    <s v="Evening"/>
  </r>
  <r>
    <s v="T08737"/>
    <s v="C3024"/>
    <x v="1"/>
    <x v="1"/>
    <d v="2026-01-15T15:52:00"/>
    <d v="2026-01-18T09:52:00"/>
    <x v="49"/>
    <x v="0"/>
    <s v="No"/>
    <n v="5"/>
    <s v="Yes"/>
    <n v="66"/>
    <s v="Yes"/>
    <x v="2"/>
    <n v="2.75"/>
    <s v="Team5"/>
    <s v="Mid"/>
    <s v="Evening"/>
  </r>
  <r>
    <s v="T08738"/>
    <s v="C0034"/>
    <x v="3"/>
    <x v="0"/>
    <d v="2026-01-13T02:44:00"/>
    <d v="2026-01-14T23:44:00"/>
    <x v="37"/>
    <x v="0"/>
    <s v="No"/>
    <n v="4"/>
    <s v="Yes"/>
    <n v="45"/>
    <s v="No"/>
    <x v="2"/>
    <n v="1.875"/>
    <s v="Team5"/>
    <s v="Junior"/>
    <s v="Evening"/>
  </r>
  <r>
    <s v="T08739"/>
    <s v="C1095"/>
    <x v="2"/>
    <x v="0"/>
    <d v="2026-03-17T08:13:00"/>
    <d v="2026-03-17T16:13:00"/>
    <x v="10"/>
    <x v="0"/>
    <s v="No"/>
    <n v="4"/>
    <s v="Yes"/>
    <n v="7.9999999998835847"/>
    <s v="No"/>
    <x v="1"/>
    <n v="0.33333333332848269"/>
    <s v="Team1"/>
    <s v="Senior"/>
    <s v="Night"/>
  </r>
  <r>
    <s v="T08740"/>
    <s v="C2995"/>
    <x v="2"/>
    <x v="0"/>
    <d v="2026-03-14T12:30:00"/>
    <d v="2026-03-15T16:30:00"/>
    <x v="31"/>
    <x v="0"/>
    <s v="No"/>
    <n v="5"/>
    <s v="Yes"/>
    <n v="27.999999999941792"/>
    <s v="No"/>
    <x v="1"/>
    <n v="1.1666666666642413"/>
    <s v="Team4"/>
    <s v="Senior"/>
    <s v="Evening"/>
  </r>
  <r>
    <s v="T08741"/>
    <s v="C3868"/>
    <x v="2"/>
    <x v="2"/>
    <d v="2026-02-23T09:03:00"/>
    <d v="2026-02-23T18:03:00"/>
    <x v="35"/>
    <x v="0"/>
    <s v="No"/>
    <n v="5"/>
    <s v="Yes"/>
    <n v="9"/>
    <s v="No"/>
    <x v="0"/>
    <n v="0.375"/>
    <s v="Team1"/>
    <s v="Senior"/>
    <s v="Night"/>
  </r>
  <r>
    <s v="T08742"/>
    <s v="C2855"/>
    <x v="2"/>
    <x v="0"/>
    <d v="2026-03-08T18:14:00"/>
    <d v="2026-03-08T22:14:00"/>
    <x v="24"/>
    <x v="0"/>
    <s v="Yes"/>
    <n v="3"/>
    <s v="Yes"/>
    <n v="3.9999999999417923"/>
    <s v="No"/>
    <x v="1"/>
    <n v="0.16666666666424135"/>
    <s v="Team4"/>
    <s v="Mid"/>
    <s v="Night"/>
  </r>
  <r>
    <s v="T08743"/>
    <s v="C1323"/>
    <x v="4"/>
    <x v="2"/>
    <d v="2026-01-25T23:42:00"/>
    <d v="2026-01-29T07:42:00"/>
    <x v="31"/>
    <x v="0"/>
    <s v="No"/>
    <n v="5"/>
    <s v="Yes"/>
    <n v="79.999999999883585"/>
    <s v="Yes"/>
    <x v="2"/>
    <n v="3.3333333333284827"/>
    <s v="Team4"/>
    <s v="Senior"/>
    <s v="Evening"/>
  </r>
  <r>
    <s v="T08744"/>
    <s v="C3060"/>
    <x v="4"/>
    <x v="0"/>
    <d v="2026-01-03T10:49:00"/>
    <d v="2026-01-03T21:49:00"/>
    <x v="32"/>
    <x v="0"/>
    <s v="No"/>
    <n v="3"/>
    <s v="Yes"/>
    <n v="11.000000000058208"/>
    <s v="No"/>
    <x v="2"/>
    <n v="0.45833333333575865"/>
    <s v="Team3"/>
    <s v="Mid"/>
    <s v="Evening"/>
  </r>
  <r>
    <s v="T08745"/>
    <s v="C0910"/>
    <x v="2"/>
    <x v="2"/>
    <d v="2026-03-18T13:03:00"/>
    <d v="2026-03-19T14:03:00"/>
    <x v="5"/>
    <x v="1"/>
    <s v="No"/>
    <n v="5"/>
    <s v="No"/>
    <n v="25.000000000116415"/>
    <s v="No"/>
    <x v="1"/>
    <n v="1.0416666666715173"/>
    <s v="Team1"/>
    <s v="Senior"/>
    <s v="Evening"/>
  </r>
  <r>
    <s v="T08746"/>
    <s v="C0534"/>
    <x v="3"/>
    <x v="1"/>
    <d v="2026-02-27T04:40:00"/>
    <d v="2026-02-27T13:40:00"/>
    <x v="18"/>
    <x v="0"/>
    <s v="No"/>
    <n v="5"/>
    <s v="Yes"/>
    <n v="9"/>
    <s v="No"/>
    <x v="0"/>
    <n v="0.375"/>
    <s v="Team1"/>
    <s v="Mid"/>
    <s v="Morning"/>
  </r>
  <r>
    <s v="T08747"/>
    <s v="C2605"/>
    <x v="0"/>
    <x v="2"/>
    <d v="2026-03-02T20:00:00"/>
    <d v="2026-03-03T13:00:00"/>
    <x v="23"/>
    <x v="0"/>
    <s v="No"/>
    <n v="5"/>
    <s v="Yes"/>
    <n v="16.999999999883585"/>
    <s v="No"/>
    <x v="1"/>
    <n v="0.70833333332848269"/>
    <s v="Team1"/>
    <s v="Junior"/>
    <s v="Morning"/>
  </r>
  <r>
    <s v="T08748"/>
    <s v="C0064"/>
    <x v="0"/>
    <x v="1"/>
    <d v="2026-02-10T16:57:00"/>
    <d v="2026-02-11T19:57:00"/>
    <x v="3"/>
    <x v="0"/>
    <s v="No"/>
    <n v="4"/>
    <s v="Yes"/>
    <n v="27"/>
    <s v="No"/>
    <x v="0"/>
    <n v="1.125"/>
    <s v="Team5"/>
    <s v="Senior"/>
    <s v="Morning"/>
  </r>
  <r>
    <s v="T08749"/>
    <s v="C0748"/>
    <x v="3"/>
    <x v="0"/>
    <d v="2026-02-06T11:12:00"/>
    <d v="2026-02-07T08:12:00"/>
    <x v="25"/>
    <x v="0"/>
    <s v="No"/>
    <n v="2"/>
    <s v="Yes"/>
    <n v="21"/>
    <s v="No"/>
    <x v="0"/>
    <n v="0.875"/>
    <s v="Team4"/>
    <s v="Junior"/>
    <s v="Night"/>
  </r>
  <r>
    <s v="T08750"/>
    <s v="C1976"/>
    <x v="1"/>
    <x v="0"/>
    <d v="2026-03-20T22:01:00"/>
    <d v="2026-03-21T16:01:00"/>
    <x v="1"/>
    <x v="0"/>
    <s v="No"/>
    <n v="3"/>
    <s v="Yes"/>
    <n v="18"/>
    <s v="No"/>
    <x v="1"/>
    <n v="0.75"/>
    <s v="Team4"/>
    <s v="Senior"/>
    <s v="Evening"/>
  </r>
  <r>
    <s v="T08751"/>
    <s v="C0135"/>
    <x v="4"/>
    <x v="1"/>
    <d v="2026-02-12T05:06:00"/>
    <d v="2026-02-14T09:06:00"/>
    <x v="46"/>
    <x v="0"/>
    <s v="No"/>
    <n v="4"/>
    <s v="Yes"/>
    <n v="51.999999999941792"/>
    <s v="Yes"/>
    <x v="0"/>
    <n v="2.1666666666642413"/>
    <s v="Team5"/>
    <s v="Senior"/>
    <s v="Evening"/>
  </r>
  <r>
    <s v="T08752"/>
    <s v="C2986"/>
    <x v="0"/>
    <x v="0"/>
    <d v="2026-01-17T18:33:00"/>
    <d v="2026-01-18T21:33:00"/>
    <x v="33"/>
    <x v="0"/>
    <s v="No"/>
    <n v="5"/>
    <s v="Yes"/>
    <n v="27"/>
    <s v="No"/>
    <x v="2"/>
    <n v="1.125"/>
    <s v="Team5"/>
    <s v="Junior"/>
    <s v="Night"/>
  </r>
  <r>
    <s v="T08753"/>
    <s v="C3327"/>
    <x v="4"/>
    <x v="2"/>
    <d v="2026-01-15T04:17:00"/>
    <d v="2026-01-16T03:17:00"/>
    <x v="41"/>
    <x v="0"/>
    <s v="No"/>
    <n v="4"/>
    <s v="Yes"/>
    <n v="23.000000000058208"/>
    <s v="No"/>
    <x v="2"/>
    <n v="0.95833333333575865"/>
    <s v="Team5"/>
    <s v="Senior"/>
    <s v="Night"/>
  </r>
  <r>
    <s v="T08754"/>
    <s v="C2005"/>
    <x v="3"/>
    <x v="0"/>
    <d v="2026-03-28T05:33:00"/>
    <d v="2026-03-29T06:33:00"/>
    <x v="27"/>
    <x v="0"/>
    <s v="No"/>
    <n v="3"/>
    <s v="Yes"/>
    <n v="25.000000000116415"/>
    <s v="No"/>
    <x v="1"/>
    <n v="1.0416666666715173"/>
    <s v="Team1"/>
    <s v="Junior"/>
    <s v="Morning"/>
  </r>
  <r>
    <s v="T08755"/>
    <s v="C0731"/>
    <x v="4"/>
    <x v="2"/>
    <d v="2026-01-11T10:12:00"/>
    <d v="2026-01-15T02:12:00"/>
    <x v="7"/>
    <x v="0"/>
    <s v="No"/>
    <n v="4"/>
    <s v="Yes"/>
    <n v="87.999999999941792"/>
    <s v="Yes"/>
    <x v="2"/>
    <n v="3.6666666666642413"/>
    <s v="Team2"/>
    <s v="Junior"/>
    <s v="Night"/>
  </r>
  <r>
    <s v="T08756"/>
    <s v="C2508"/>
    <x v="0"/>
    <x v="1"/>
    <d v="2026-02-26T09:57:00"/>
    <d v="2026-02-28T23:57:00"/>
    <x v="34"/>
    <x v="0"/>
    <s v="No"/>
    <n v="4"/>
    <s v="Yes"/>
    <n v="62.000000000058208"/>
    <s v="Yes"/>
    <x v="0"/>
    <n v="2.5833333333357587"/>
    <s v="Team3"/>
    <s v="Senior"/>
    <s v="Night"/>
  </r>
  <r>
    <s v="T08757"/>
    <s v="C2586"/>
    <x v="4"/>
    <x v="0"/>
    <d v="2026-01-27T12:18:00"/>
    <d v="2026-01-29T01:18:00"/>
    <x v="30"/>
    <x v="0"/>
    <s v="No"/>
    <n v="4"/>
    <s v="Yes"/>
    <n v="37.000000000116415"/>
    <s v="No"/>
    <x v="2"/>
    <n v="1.5416666666715173"/>
    <s v="Team4"/>
    <s v="Mid"/>
    <s v="Night"/>
  </r>
  <r>
    <s v="T08758"/>
    <s v="C2736"/>
    <x v="1"/>
    <x v="2"/>
    <d v="2026-03-19T20:35:00"/>
    <d v="2026-03-23T17:35:00"/>
    <x v="48"/>
    <x v="0"/>
    <s v="No"/>
    <n v="2"/>
    <s v="Yes"/>
    <n v="93"/>
    <s v="Yes"/>
    <x v="1"/>
    <n v="3.875"/>
    <s v="Team1"/>
    <s v="Mid"/>
    <s v="Morning"/>
  </r>
  <r>
    <s v="T08759"/>
    <s v="C4577"/>
    <x v="0"/>
    <x v="2"/>
    <d v="2026-03-11T18:59:00"/>
    <d v="2026-03-13T11:59:00"/>
    <x v="44"/>
    <x v="0"/>
    <s v="No"/>
    <n v="3"/>
    <s v="Yes"/>
    <n v="40.999999999883585"/>
    <s v="No"/>
    <x v="1"/>
    <n v="1.7083333333284827"/>
    <s v="Team3"/>
    <s v="Senior"/>
    <s v="Evening"/>
  </r>
  <r>
    <s v="T08760"/>
    <s v="C4937"/>
    <x v="2"/>
    <x v="0"/>
    <d v="2026-01-17T16:12:00"/>
    <d v="2026-01-18T13:12:00"/>
    <x v="19"/>
    <x v="0"/>
    <s v="No"/>
    <n v="4"/>
    <s v="Yes"/>
    <n v="21"/>
    <s v="No"/>
    <x v="2"/>
    <n v="0.875"/>
    <s v="Team5"/>
    <s v="Mid"/>
    <s v="Night"/>
  </r>
  <r>
    <s v="T08761"/>
    <s v="C4641"/>
    <x v="4"/>
    <x v="2"/>
    <d v="2026-01-27T05:35:00"/>
    <d v="2026-01-29T14:35:00"/>
    <x v="31"/>
    <x v="0"/>
    <s v="No"/>
    <n v="4"/>
    <s v="Yes"/>
    <n v="57"/>
    <s v="Yes"/>
    <x v="2"/>
    <n v="2.375"/>
    <s v="Team4"/>
    <s v="Senior"/>
    <s v="Evening"/>
  </r>
  <r>
    <s v="T08762"/>
    <s v="C1402"/>
    <x v="0"/>
    <x v="0"/>
    <d v="2026-03-28T22:45:00"/>
    <d v="2026-03-30T16:45:00"/>
    <x v="47"/>
    <x v="0"/>
    <s v="No"/>
    <n v="2"/>
    <s v="Yes"/>
    <n v="42"/>
    <s v="No"/>
    <x v="1"/>
    <n v="1.75"/>
    <s v="Team4"/>
    <s v="Senior"/>
    <s v="Night"/>
  </r>
  <r>
    <s v="T08763"/>
    <s v="C2644"/>
    <x v="0"/>
    <x v="0"/>
    <d v="2026-01-30T21:38:00"/>
    <d v="2026-01-31T09:38:00"/>
    <x v="11"/>
    <x v="2"/>
    <s v="No"/>
    <n v="4"/>
    <s v="No"/>
    <n v="12"/>
    <s v="No"/>
    <x v="2"/>
    <n v="0.5"/>
    <s v="Team3"/>
    <s v="Senior"/>
    <s v="Night"/>
  </r>
  <r>
    <s v="T08764"/>
    <s v="C1643"/>
    <x v="2"/>
    <x v="1"/>
    <d v="2026-02-19T03:45:00"/>
    <d v="2026-02-21T01:45:00"/>
    <x v="30"/>
    <x v="0"/>
    <s v="No"/>
    <n v="3"/>
    <s v="Yes"/>
    <n v="45.999999999941792"/>
    <s v="No"/>
    <x v="0"/>
    <n v="1.9166666666642413"/>
    <s v="Team4"/>
    <s v="Mid"/>
    <s v="Night"/>
  </r>
  <r>
    <s v="T08765"/>
    <s v="C4528"/>
    <x v="2"/>
    <x v="1"/>
    <d v="2026-01-30T04:53:00"/>
    <d v="2026-01-31T00:53:00"/>
    <x v="12"/>
    <x v="1"/>
    <s v="Yes"/>
    <n v="4"/>
    <s v="No"/>
    <n v="20.000000000058208"/>
    <s v="No"/>
    <x v="2"/>
    <n v="0.83333333333575865"/>
    <s v="Team1"/>
    <s v="Junior"/>
    <s v="Morning"/>
  </r>
  <r>
    <s v="T08766"/>
    <s v="C0775"/>
    <x v="1"/>
    <x v="1"/>
    <d v="2026-01-09T06:40:00"/>
    <d v="2026-01-09T21:40:00"/>
    <x v="47"/>
    <x v="0"/>
    <s v="No"/>
    <n v="4"/>
    <s v="Yes"/>
    <n v="15"/>
    <s v="No"/>
    <x v="2"/>
    <n v="0.625"/>
    <s v="Team4"/>
    <s v="Senior"/>
    <s v="Night"/>
  </r>
  <r>
    <s v="T08767"/>
    <s v="C3904"/>
    <x v="4"/>
    <x v="1"/>
    <d v="2026-01-18T03:18:00"/>
    <d v="2026-01-19T18:18:00"/>
    <x v="2"/>
    <x v="0"/>
    <s v="No"/>
    <n v="3"/>
    <s v="Yes"/>
    <n v="39"/>
    <s v="No"/>
    <x v="2"/>
    <n v="1.625"/>
    <s v="Team3"/>
    <s v="Senior"/>
    <s v="Evening"/>
  </r>
  <r>
    <s v="T08768"/>
    <s v="C4902"/>
    <x v="3"/>
    <x v="2"/>
    <d v="2026-01-28T09:13:00"/>
    <d v="2026-01-31T07:13:00"/>
    <x v="45"/>
    <x v="0"/>
    <s v="No"/>
    <n v="4"/>
    <s v="Yes"/>
    <n v="69.999999999941792"/>
    <s v="Yes"/>
    <x v="2"/>
    <n v="2.9166666666642413"/>
    <s v="Team4"/>
    <s v="Mid"/>
    <s v="Morning"/>
  </r>
  <r>
    <s v="T08769"/>
    <s v="C1178"/>
    <x v="1"/>
    <x v="1"/>
    <d v="2026-02-19T23:56:00"/>
    <d v="2026-02-20T14:56:00"/>
    <x v="41"/>
    <x v="0"/>
    <s v="No"/>
    <n v="4"/>
    <s v="Yes"/>
    <n v="15"/>
    <s v="No"/>
    <x v="0"/>
    <n v="0.625"/>
    <s v="Team5"/>
    <s v="Senior"/>
    <s v="Night"/>
  </r>
  <r>
    <s v="T08770"/>
    <s v="C0607"/>
    <x v="2"/>
    <x v="2"/>
    <d v="2026-03-30T16:04:00"/>
    <d v="2026-04-01T22:04:00"/>
    <x v="30"/>
    <x v="0"/>
    <s v="No"/>
    <n v="3"/>
    <s v="Yes"/>
    <n v="54"/>
    <s v="Yes"/>
    <x v="1"/>
    <n v="2.25"/>
    <s v="Team4"/>
    <s v="Mid"/>
    <s v="Night"/>
  </r>
  <r>
    <s v="T08771"/>
    <s v="C2462"/>
    <x v="0"/>
    <x v="2"/>
    <d v="2026-03-03T08:51:00"/>
    <d v="2026-03-03T14:51:00"/>
    <x v="44"/>
    <x v="0"/>
    <s v="No"/>
    <n v="3"/>
    <s v="Yes"/>
    <n v="6"/>
    <s v="No"/>
    <x v="1"/>
    <n v="0.25"/>
    <s v="Team3"/>
    <s v="Senior"/>
    <s v="Evening"/>
  </r>
  <r>
    <s v="T08772"/>
    <s v="C3100"/>
    <x v="2"/>
    <x v="2"/>
    <d v="2026-02-18T09:51:00"/>
    <d v="2026-02-19T00:51:00"/>
    <x v="28"/>
    <x v="0"/>
    <s v="No"/>
    <n v="4"/>
    <s v="Yes"/>
    <n v="15"/>
    <s v="No"/>
    <x v="0"/>
    <n v="0.625"/>
    <s v="Team3"/>
    <s v="Mid"/>
    <s v="Night"/>
  </r>
  <r>
    <s v="T08773"/>
    <s v="C0184"/>
    <x v="3"/>
    <x v="1"/>
    <d v="2026-02-22T02:56:00"/>
    <d v="2026-02-23T17:56:00"/>
    <x v="28"/>
    <x v="0"/>
    <s v="No"/>
    <n v="4"/>
    <s v="Yes"/>
    <n v="39"/>
    <s v="No"/>
    <x v="0"/>
    <n v="1.625"/>
    <s v="Team3"/>
    <s v="Mid"/>
    <s v="Night"/>
  </r>
  <r>
    <s v="T08774"/>
    <s v="C1098"/>
    <x v="1"/>
    <x v="0"/>
    <d v="2026-02-06T01:55:00"/>
    <d v="2026-02-06T19:55:00"/>
    <x v="43"/>
    <x v="0"/>
    <s v="Yes"/>
    <n v="3"/>
    <s v="Yes"/>
    <n v="18"/>
    <s v="No"/>
    <x v="0"/>
    <n v="0.75"/>
    <s v="Team1"/>
    <s v="Mid"/>
    <s v="Morning"/>
  </r>
  <r>
    <s v="T08775"/>
    <s v="C0513"/>
    <x v="3"/>
    <x v="1"/>
    <d v="2026-02-25T12:32:00"/>
    <d v="2026-02-27T18:32:00"/>
    <x v="47"/>
    <x v="0"/>
    <s v="No"/>
    <n v="4"/>
    <s v="Yes"/>
    <n v="54"/>
    <s v="Yes"/>
    <x v="0"/>
    <n v="2.25"/>
    <s v="Team4"/>
    <s v="Senior"/>
    <s v="Night"/>
  </r>
  <r>
    <s v="T08776"/>
    <s v="C0836"/>
    <x v="3"/>
    <x v="2"/>
    <d v="2026-01-24T12:30:00"/>
    <d v="2026-01-27T14:30:00"/>
    <x v="37"/>
    <x v="0"/>
    <s v="No"/>
    <n v="4"/>
    <s v="Yes"/>
    <n v="73.999999999883585"/>
    <s v="Yes"/>
    <x v="2"/>
    <n v="3.0833333333284827"/>
    <s v="Team5"/>
    <s v="Junior"/>
    <s v="Evening"/>
  </r>
  <r>
    <s v="T08777"/>
    <s v="C3137"/>
    <x v="3"/>
    <x v="2"/>
    <d v="2026-03-21T19:36:00"/>
    <d v="2026-03-22T05:36:00"/>
    <x v="7"/>
    <x v="0"/>
    <s v="No"/>
    <n v="3"/>
    <s v="Yes"/>
    <n v="9.9999999999417923"/>
    <s v="No"/>
    <x v="1"/>
    <n v="0.41666666666424135"/>
    <s v="Team2"/>
    <s v="Junior"/>
    <s v="Night"/>
  </r>
  <r>
    <s v="T08778"/>
    <s v="C0108"/>
    <x v="2"/>
    <x v="0"/>
    <d v="2026-03-07T19:16:00"/>
    <d v="2026-03-09T16:16:00"/>
    <x v="19"/>
    <x v="2"/>
    <s v="No"/>
    <n v="4"/>
    <s v="No"/>
    <n v="45"/>
    <s v="No"/>
    <x v="1"/>
    <n v="1.875"/>
    <s v="Team5"/>
    <s v="Mid"/>
    <s v="Night"/>
  </r>
  <r>
    <s v="T08779"/>
    <s v="C3115"/>
    <x v="3"/>
    <x v="2"/>
    <d v="2026-03-06T07:52:00"/>
    <d v="2026-03-09T17:52:00"/>
    <x v="12"/>
    <x v="1"/>
    <s v="No"/>
    <n v="5"/>
    <s v="No"/>
    <n v="81.999999999941792"/>
    <s v="Yes"/>
    <x v="1"/>
    <n v="3.4166666666642413"/>
    <s v="Team1"/>
    <s v="Junior"/>
    <s v="Morning"/>
  </r>
  <r>
    <s v="T08780"/>
    <s v="C1648"/>
    <x v="0"/>
    <x v="1"/>
    <d v="2026-02-19T15:43:00"/>
    <d v="2026-02-20T01:43:00"/>
    <x v="1"/>
    <x v="0"/>
    <s v="No"/>
    <n v="3"/>
    <s v="Yes"/>
    <n v="9.9999999999417923"/>
    <s v="No"/>
    <x v="0"/>
    <n v="0.41666666666424135"/>
    <s v="Team4"/>
    <s v="Senior"/>
    <s v="Evening"/>
  </r>
  <r>
    <s v="T08781"/>
    <s v="C2625"/>
    <x v="2"/>
    <x v="0"/>
    <d v="2026-02-24T23:57:00"/>
    <d v="2026-02-25T17:57:00"/>
    <x v="22"/>
    <x v="0"/>
    <s v="No"/>
    <n v="5"/>
    <s v="Yes"/>
    <n v="18"/>
    <s v="No"/>
    <x v="0"/>
    <n v="0.75"/>
    <s v="Team4"/>
    <s v="Junior"/>
    <s v="Morning"/>
  </r>
  <r>
    <s v="T08782"/>
    <s v="C1648"/>
    <x v="1"/>
    <x v="1"/>
    <d v="2026-02-07T20:13:00"/>
    <d v="2026-02-09T08:13:00"/>
    <x v="48"/>
    <x v="0"/>
    <s v="No"/>
    <n v="3"/>
    <s v="Yes"/>
    <n v="36"/>
    <s v="No"/>
    <x v="0"/>
    <n v="1.5"/>
    <s v="Team1"/>
    <s v="Mid"/>
    <s v="Morning"/>
  </r>
  <r>
    <s v="T08783"/>
    <s v="C0541"/>
    <x v="3"/>
    <x v="0"/>
    <d v="2026-03-04T15:34:00"/>
    <d v="2026-03-06T04:34:00"/>
    <x v="32"/>
    <x v="0"/>
    <s v="No"/>
    <n v="4"/>
    <s v="Yes"/>
    <n v="37.000000000116415"/>
    <s v="No"/>
    <x v="1"/>
    <n v="1.5416666666715173"/>
    <s v="Team3"/>
    <s v="Mid"/>
    <s v="Evening"/>
  </r>
  <r>
    <s v="T08784"/>
    <s v="C2989"/>
    <x v="1"/>
    <x v="2"/>
    <d v="2026-03-22T00:18:00"/>
    <d v="2026-03-24T07:18:00"/>
    <x v="16"/>
    <x v="0"/>
    <s v="No"/>
    <n v="3"/>
    <s v="Yes"/>
    <n v="55.000000000116415"/>
    <s v="Yes"/>
    <x v="1"/>
    <n v="2.2916666666715173"/>
    <s v="Team3"/>
    <s v="Junior"/>
    <s v="Evening"/>
  </r>
  <r>
    <s v="T08785"/>
    <s v="C1333"/>
    <x v="1"/>
    <x v="1"/>
    <d v="2026-01-29T06:36:00"/>
    <d v="2026-02-01T00:36:00"/>
    <x v="11"/>
    <x v="0"/>
    <s v="No"/>
    <n v="3"/>
    <s v="Yes"/>
    <n v="66"/>
    <s v="Yes"/>
    <x v="2"/>
    <n v="2.75"/>
    <s v="Team3"/>
    <s v="Senior"/>
    <s v="Night"/>
  </r>
  <r>
    <s v="T08786"/>
    <s v="C3711"/>
    <x v="4"/>
    <x v="2"/>
    <d v="2026-03-19T08:24:00"/>
    <d v="2026-03-21T06:24:00"/>
    <x v="11"/>
    <x v="0"/>
    <s v="No"/>
    <n v="4"/>
    <s v="Yes"/>
    <n v="46.000000000116415"/>
    <s v="No"/>
    <x v="1"/>
    <n v="1.9166666666715173"/>
    <s v="Team3"/>
    <s v="Senior"/>
    <s v="Night"/>
  </r>
  <r>
    <s v="T08787"/>
    <s v="C3701"/>
    <x v="3"/>
    <x v="2"/>
    <d v="2026-01-27T05:41:00"/>
    <d v="2026-01-30T11:41:00"/>
    <x v="37"/>
    <x v="0"/>
    <s v="No"/>
    <n v="5"/>
    <s v="Yes"/>
    <n v="78"/>
    <s v="Yes"/>
    <x v="2"/>
    <n v="3.25"/>
    <s v="Team5"/>
    <s v="Junior"/>
    <s v="Evening"/>
  </r>
  <r>
    <s v="T08788"/>
    <s v="C3381"/>
    <x v="0"/>
    <x v="1"/>
    <d v="2026-03-12T05:50:00"/>
    <d v="2026-03-13T20:50:00"/>
    <x v="26"/>
    <x v="1"/>
    <s v="Yes"/>
    <n v="3"/>
    <s v="No"/>
    <n v="39"/>
    <s v="No"/>
    <x v="1"/>
    <n v="1.625"/>
    <s v="Team5"/>
    <s v="Senior"/>
    <s v="Night"/>
  </r>
  <r>
    <s v="T08789"/>
    <s v="C3402"/>
    <x v="3"/>
    <x v="1"/>
    <d v="2026-01-01T14:51:00"/>
    <d v="2026-01-01T22:51:00"/>
    <x v="18"/>
    <x v="0"/>
    <s v="No"/>
    <n v="4"/>
    <s v="Yes"/>
    <n v="7.9999999998835847"/>
    <s v="No"/>
    <x v="2"/>
    <n v="0.33333333332848269"/>
    <s v="Team1"/>
    <s v="Mid"/>
    <s v="Morning"/>
  </r>
  <r>
    <s v="T08790"/>
    <s v="C0123"/>
    <x v="4"/>
    <x v="2"/>
    <d v="2026-03-30T10:55:00"/>
    <d v="2026-03-31T23:55:00"/>
    <x v="5"/>
    <x v="0"/>
    <s v="No"/>
    <n v="3"/>
    <s v="Yes"/>
    <n v="37.000000000116415"/>
    <s v="No"/>
    <x v="1"/>
    <n v="1.5416666666715173"/>
    <s v="Team1"/>
    <s v="Senior"/>
    <s v="Evening"/>
  </r>
  <r>
    <s v="T08791"/>
    <s v="C3270"/>
    <x v="1"/>
    <x v="0"/>
    <d v="2026-03-14T00:14:00"/>
    <d v="2026-03-14T17:14:00"/>
    <x v="37"/>
    <x v="0"/>
    <s v="No"/>
    <n v="5"/>
    <s v="Yes"/>
    <n v="16.999999999883585"/>
    <s v="No"/>
    <x v="1"/>
    <n v="0.70833333332848269"/>
    <s v="Team5"/>
    <s v="Junior"/>
    <s v="Evening"/>
  </r>
  <r>
    <s v="T08792"/>
    <s v="C0655"/>
    <x v="3"/>
    <x v="2"/>
    <d v="2026-03-18T21:54:00"/>
    <d v="2026-03-22T20:54:00"/>
    <x v="42"/>
    <x v="0"/>
    <s v="No"/>
    <n v="5"/>
    <s v="Yes"/>
    <n v="95.000000000058208"/>
    <s v="Yes"/>
    <x v="1"/>
    <n v="3.9583333333357587"/>
    <s v="Team1"/>
    <s v="Senior"/>
    <s v="Evening"/>
  </r>
  <r>
    <s v="T08793"/>
    <s v="C3991"/>
    <x v="4"/>
    <x v="1"/>
    <d v="2026-03-20T23:18:00"/>
    <d v="2026-03-23T09:18:00"/>
    <x v="12"/>
    <x v="0"/>
    <s v="No"/>
    <n v="3"/>
    <s v="Yes"/>
    <n v="57.999999999941792"/>
    <s v="Yes"/>
    <x v="1"/>
    <n v="2.4166666666642413"/>
    <s v="Team1"/>
    <s v="Junior"/>
    <s v="Morning"/>
  </r>
  <r>
    <s v="T08794"/>
    <s v="C4078"/>
    <x v="0"/>
    <x v="1"/>
    <d v="2026-03-13T17:27:00"/>
    <d v="2026-03-16T06:27:00"/>
    <x v="49"/>
    <x v="0"/>
    <s v="No"/>
    <n v="3"/>
    <s v="Yes"/>
    <n v="61.000000000116415"/>
    <s v="Yes"/>
    <x v="1"/>
    <n v="2.5416666666715173"/>
    <s v="Team5"/>
    <s v="Mid"/>
    <s v="Evening"/>
  </r>
  <r>
    <s v="T08795"/>
    <s v="C3534"/>
    <x v="3"/>
    <x v="1"/>
    <d v="2026-01-16T00:51:00"/>
    <d v="2026-01-17T03:51:00"/>
    <x v="25"/>
    <x v="0"/>
    <s v="No"/>
    <n v="3"/>
    <s v="Yes"/>
    <n v="27"/>
    <s v="No"/>
    <x v="2"/>
    <n v="1.125"/>
    <s v="Team4"/>
    <s v="Junior"/>
    <s v="Night"/>
  </r>
  <r>
    <s v="T08796"/>
    <s v="C2164"/>
    <x v="2"/>
    <x v="0"/>
    <d v="2026-03-05T00:08:00"/>
    <d v="2026-03-05T20:08:00"/>
    <x v="48"/>
    <x v="0"/>
    <s v="No"/>
    <n v="4"/>
    <s v="Yes"/>
    <n v="19.999999999883585"/>
    <s v="No"/>
    <x v="1"/>
    <n v="0.83333333332848269"/>
    <s v="Team1"/>
    <s v="Mid"/>
    <s v="Morning"/>
  </r>
  <r>
    <s v="T08797"/>
    <s v="C3801"/>
    <x v="0"/>
    <x v="0"/>
    <d v="2026-01-26T01:34:00"/>
    <d v="2026-01-27T00:34:00"/>
    <x v="37"/>
    <x v="0"/>
    <s v="No"/>
    <n v="5"/>
    <s v="Yes"/>
    <n v="22.999999999883585"/>
    <s v="No"/>
    <x v="2"/>
    <n v="0.95833333332848269"/>
    <s v="Team5"/>
    <s v="Junior"/>
    <s v="Evening"/>
  </r>
  <r>
    <s v="T08798"/>
    <s v="C3930"/>
    <x v="2"/>
    <x v="0"/>
    <d v="2026-03-23T19:16:00"/>
    <d v="2026-03-25T16:16:00"/>
    <x v="33"/>
    <x v="0"/>
    <s v="No"/>
    <n v="5"/>
    <s v="Yes"/>
    <n v="45"/>
    <s v="No"/>
    <x v="1"/>
    <n v="1.875"/>
    <s v="Team5"/>
    <s v="Junior"/>
    <s v="Night"/>
  </r>
  <r>
    <s v="T08799"/>
    <s v="C4131"/>
    <x v="4"/>
    <x v="0"/>
    <d v="2026-02-20T04:25:00"/>
    <d v="2026-02-20T18:25:00"/>
    <x v="4"/>
    <x v="0"/>
    <s v="No"/>
    <n v="5"/>
    <s v="Yes"/>
    <n v="13.999999999883585"/>
    <s v="No"/>
    <x v="0"/>
    <n v="0.58333333332848269"/>
    <s v="Team5"/>
    <s v="Senior"/>
    <s v="Evening"/>
  </r>
  <r>
    <s v="T08800"/>
    <s v="C1327"/>
    <x v="2"/>
    <x v="2"/>
    <d v="2026-01-28T02:42:00"/>
    <d v="2026-01-31T12:42:00"/>
    <x v="42"/>
    <x v="0"/>
    <s v="No"/>
    <n v="3"/>
    <s v="Yes"/>
    <n v="81.999999999941792"/>
    <s v="Yes"/>
    <x v="2"/>
    <n v="3.4166666666642413"/>
    <s v="Team1"/>
    <s v="Senior"/>
    <s v="Evening"/>
  </r>
  <r>
    <s v="T08801"/>
    <s v="C1468"/>
    <x v="2"/>
    <x v="1"/>
    <d v="2026-01-28T17:07:00"/>
    <d v="2026-01-29T14:07:00"/>
    <x v="5"/>
    <x v="0"/>
    <s v="No"/>
    <n v="3"/>
    <s v="Yes"/>
    <n v="21"/>
    <s v="No"/>
    <x v="2"/>
    <n v="0.875"/>
    <s v="Team1"/>
    <s v="Senior"/>
    <s v="Evening"/>
  </r>
  <r>
    <s v="T08802"/>
    <s v="C0014"/>
    <x v="2"/>
    <x v="1"/>
    <d v="2026-02-10T15:40:00"/>
    <d v="2026-02-11T21:40:00"/>
    <x v="23"/>
    <x v="0"/>
    <s v="No"/>
    <n v="5"/>
    <s v="Yes"/>
    <n v="30"/>
    <s v="No"/>
    <x v="0"/>
    <n v="1.25"/>
    <s v="Team1"/>
    <s v="Junior"/>
    <s v="Morning"/>
  </r>
  <r>
    <s v="T08803"/>
    <s v="C1677"/>
    <x v="1"/>
    <x v="0"/>
    <d v="2026-02-19T22:53:00"/>
    <d v="2026-02-21T07:53:00"/>
    <x v="14"/>
    <x v="0"/>
    <s v="No"/>
    <n v="3"/>
    <s v="Yes"/>
    <n v="33"/>
    <s v="No"/>
    <x v="0"/>
    <n v="1.375"/>
    <s v="Team4"/>
    <s v="Senior"/>
    <s v="Night"/>
  </r>
  <r>
    <s v="T08804"/>
    <s v="C0488"/>
    <x v="2"/>
    <x v="0"/>
    <d v="2026-03-27T16:36:00"/>
    <d v="2026-03-29T07:36:00"/>
    <x v="28"/>
    <x v="0"/>
    <s v="No"/>
    <n v="5"/>
    <s v="Yes"/>
    <n v="39"/>
    <s v="No"/>
    <x v="1"/>
    <n v="1.625"/>
    <s v="Team3"/>
    <s v="Mid"/>
    <s v="Night"/>
  </r>
  <r>
    <s v="T08805"/>
    <s v="C3249"/>
    <x v="0"/>
    <x v="1"/>
    <d v="2026-03-12T23:33:00"/>
    <d v="2026-03-15T11:33:00"/>
    <x v="36"/>
    <x v="0"/>
    <s v="No"/>
    <n v="4"/>
    <s v="Yes"/>
    <n v="60"/>
    <s v="Yes"/>
    <x v="1"/>
    <n v="2.5"/>
    <s v="Team1"/>
    <s v="Junior"/>
    <s v="Morning"/>
  </r>
  <r>
    <s v="T08806"/>
    <s v="C2617"/>
    <x v="2"/>
    <x v="0"/>
    <d v="2026-03-08T08:44:00"/>
    <d v="2026-03-09T07:44:00"/>
    <x v="25"/>
    <x v="1"/>
    <s v="No"/>
    <n v="4"/>
    <s v="No"/>
    <n v="23.000000000058208"/>
    <s v="No"/>
    <x v="1"/>
    <n v="0.95833333333575865"/>
    <s v="Team4"/>
    <s v="Junior"/>
    <s v="Night"/>
  </r>
  <r>
    <s v="T08807"/>
    <s v="C2322"/>
    <x v="1"/>
    <x v="0"/>
    <d v="2026-03-06T09:41:00"/>
    <d v="2026-03-07T09:41:00"/>
    <x v="28"/>
    <x v="1"/>
    <s v="No"/>
    <n v="3"/>
    <s v="No"/>
    <n v="24"/>
    <s v="No"/>
    <x v="1"/>
    <n v="1"/>
    <s v="Team3"/>
    <s v="Mid"/>
    <s v="Night"/>
  </r>
  <r>
    <s v="T08808"/>
    <s v="C3178"/>
    <x v="0"/>
    <x v="0"/>
    <d v="2026-02-11T10:41:00"/>
    <d v="2026-02-11T14:41:00"/>
    <x v="7"/>
    <x v="0"/>
    <s v="Yes"/>
    <n v="3"/>
    <s v="Yes"/>
    <n v="3.9999999999417923"/>
    <s v="No"/>
    <x v="0"/>
    <n v="0.16666666666424135"/>
    <s v="Team2"/>
    <s v="Junior"/>
    <s v="Night"/>
  </r>
  <r>
    <s v="T08809"/>
    <s v="C0455"/>
    <x v="1"/>
    <x v="2"/>
    <d v="2026-03-24T02:46:00"/>
    <d v="2026-03-24T12:46:00"/>
    <x v="45"/>
    <x v="0"/>
    <s v="No"/>
    <n v="4"/>
    <s v="Yes"/>
    <n v="10.000000000116415"/>
    <s v="No"/>
    <x v="1"/>
    <n v="0.41666666667151731"/>
    <s v="Team4"/>
    <s v="Mid"/>
    <s v="Morning"/>
  </r>
  <r>
    <s v="T08810"/>
    <s v="C1577"/>
    <x v="2"/>
    <x v="0"/>
    <d v="2026-01-22T05:09:00"/>
    <d v="2026-01-22T23:09:00"/>
    <x v="10"/>
    <x v="0"/>
    <s v="No"/>
    <n v="5"/>
    <s v="Yes"/>
    <n v="18"/>
    <s v="No"/>
    <x v="2"/>
    <n v="0.75"/>
    <s v="Team1"/>
    <s v="Senior"/>
    <s v="Night"/>
  </r>
  <r>
    <s v="T08811"/>
    <s v="C4557"/>
    <x v="1"/>
    <x v="0"/>
    <d v="2026-01-17T09:10:00"/>
    <d v="2026-01-17T15:10:00"/>
    <x v="40"/>
    <x v="0"/>
    <s v="No"/>
    <n v="4"/>
    <s v="Yes"/>
    <n v="6"/>
    <s v="No"/>
    <x v="2"/>
    <n v="0.25"/>
    <s v="Team4"/>
    <s v="Senior"/>
    <s v="Morning"/>
  </r>
  <r>
    <s v="T08812"/>
    <s v="C1349"/>
    <x v="2"/>
    <x v="0"/>
    <d v="2026-01-14T21:17:00"/>
    <d v="2026-01-16T00:17:00"/>
    <x v="18"/>
    <x v="0"/>
    <s v="No"/>
    <n v="3"/>
    <s v="Yes"/>
    <n v="27"/>
    <s v="No"/>
    <x v="2"/>
    <n v="1.125"/>
    <s v="Team1"/>
    <s v="Mid"/>
    <s v="Morning"/>
  </r>
  <r>
    <s v="T08813"/>
    <s v="C3226"/>
    <x v="3"/>
    <x v="1"/>
    <d v="2026-03-09T18:06:00"/>
    <d v="2026-03-10T15:06:00"/>
    <x v="24"/>
    <x v="2"/>
    <s v="Yes"/>
    <n v="2"/>
    <s v="No"/>
    <n v="21"/>
    <s v="No"/>
    <x v="1"/>
    <n v="0.875"/>
    <s v="Team4"/>
    <s v="Mid"/>
    <s v="Night"/>
  </r>
  <r>
    <s v="T08814"/>
    <s v="C1247"/>
    <x v="3"/>
    <x v="0"/>
    <d v="2026-02-13T08:01:00"/>
    <d v="2026-02-13T10:01:00"/>
    <x v="30"/>
    <x v="0"/>
    <s v="No"/>
    <n v="4"/>
    <s v="Yes"/>
    <n v="2.0000000000582077"/>
    <s v="No"/>
    <x v="0"/>
    <n v="8.3333333335758653E-2"/>
    <s v="Team4"/>
    <s v="Mid"/>
    <s v="Night"/>
  </r>
  <r>
    <s v="T08815"/>
    <s v="C2988"/>
    <x v="1"/>
    <x v="1"/>
    <d v="2026-02-02T11:32:00"/>
    <d v="2026-02-04T04:32:00"/>
    <x v="48"/>
    <x v="0"/>
    <s v="No"/>
    <n v="3"/>
    <s v="Yes"/>
    <n v="40.999999999883585"/>
    <s v="No"/>
    <x v="0"/>
    <n v="1.7083333333284827"/>
    <s v="Team1"/>
    <s v="Mid"/>
    <s v="Morning"/>
  </r>
  <r>
    <s v="T08816"/>
    <s v="C3244"/>
    <x v="0"/>
    <x v="2"/>
    <d v="2026-03-23T11:32:00"/>
    <d v="2026-03-26T00:32:00"/>
    <x v="21"/>
    <x v="0"/>
    <s v="No"/>
    <n v="4"/>
    <s v="Yes"/>
    <n v="60.999999999941792"/>
    <s v="Yes"/>
    <x v="1"/>
    <n v="2.5416666666642413"/>
    <s v="Team4"/>
    <s v="Senior"/>
    <s v="Night"/>
  </r>
  <r>
    <s v="T08817"/>
    <s v="C3004"/>
    <x v="3"/>
    <x v="2"/>
    <d v="2026-01-22T15:02:00"/>
    <d v="2026-01-24T15:02:00"/>
    <x v="15"/>
    <x v="2"/>
    <s v="No"/>
    <n v="4"/>
    <s v="No"/>
    <n v="48"/>
    <s v="No"/>
    <x v="2"/>
    <n v="2"/>
    <s v="Team5"/>
    <s v="Junior"/>
    <s v="Evening"/>
  </r>
  <r>
    <s v="T08818"/>
    <s v="C4932"/>
    <x v="2"/>
    <x v="0"/>
    <d v="2026-01-16T05:13:00"/>
    <d v="2026-01-16T08:13:00"/>
    <x v="36"/>
    <x v="0"/>
    <s v="No"/>
    <n v="4"/>
    <s v="Yes"/>
    <n v="3"/>
    <s v="No"/>
    <x v="2"/>
    <n v="0.125"/>
    <s v="Team1"/>
    <s v="Junior"/>
    <s v="Morning"/>
  </r>
  <r>
    <s v="T08819"/>
    <s v="C1031"/>
    <x v="0"/>
    <x v="2"/>
    <d v="2026-01-10T19:04:00"/>
    <d v="2026-01-12T16:04:00"/>
    <x v="1"/>
    <x v="2"/>
    <s v="No"/>
    <n v="4"/>
    <s v="No"/>
    <n v="45"/>
    <s v="No"/>
    <x v="2"/>
    <n v="1.875"/>
    <s v="Team4"/>
    <s v="Senior"/>
    <s v="Evening"/>
  </r>
  <r>
    <s v="T08820"/>
    <s v="C4885"/>
    <x v="4"/>
    <x v="1"/>
    <d v="2026-01-02T10:19:00"/>
    <d v="2026-01-04T08:19:00"/>
    <x v="37"/>
    <x v="0"/>
    <s v="No"/>
    <n v="4"/>
    <s v="Yes"/>
    <n v="46.000000000116415"/>
    <s v="No"/>
    <x v="2"/>
    <n v="1.9166666666715173"/>
    <s v="Team5"/>
    <s v="Junior"/>
    <s v="Evening"/>
  </r>
  <r>
    <s v="T08821"/>
    <s v="C2029"/>
    <x v="0"/>
    <x v="2"/>
    <d v="2026-02-28T13:47:00"/>
    <d v="2026-03-01T05:47:00"/>
    <x v="37"/>
    <x v="0"/>
    <s v="No"/>
    <n v="3"/>
    <s v="Yes"/>
    <n v="15.999999999941792"/>
    <s v="No"/>
    <x v="0"/>
    <n v="0.66666666666424135"/>
    <s v="Team5"/>
    <s v="Junior"/>
    <s v="Evening"/>
  </r>
  <r>
    <s v="T08822"/>
    <s v="C1767"/>
    <x v="4"/>
    <x v="2"/>
    <d v="2026-02-06T19:09:00"/>
    <d v="2026-02-09T03:09:00"/>
    <x v="30"/>
    <x v="0"/>
    <s v="No"/>
    <n v="5"/>
    <s v="Yes"/>
    <n v="55.999999999883585"/>
    <s v="Yes"/>
    <x v="0"/>
    <n v="2.3333333333284827"/>
    <s v="Team4"/>
    <s v="Mid"/>
    <s v="Night"/>
  </r>
  <r>
    <s v="T08823"/>
    <s v="C3088"/>
    <x v="0"/>
    <x v="1"/>
    <d v="2026-03-09T10:11:00"/>
    <d v="2026-03-11T13:11:00"/>
    <x v="20"/>
    <x v="0"/>
    <s v="No"/>
    <n v="5"/>
    <s v="Yes"/>
    <n v="51"/>
    <s v="Yes"/>
    <x v="1"/>
    <n v="2.125"/>
    <s v="Team4"/>
    <s v="Junior"/>
    <s v="Evening"/>
  </r>
  <r>
    <s v="T08824"/>
    <s v="C2514"/>
    <x v="4"/>
    <x v="0"/>
    <d v="2026-01-19T02:19:00"/>
    <d v="2026-01-19T23:19:00"/>
    <x v="21"/>
    <x v="0"/>
    <s v="No"/>
    <n v="5"/>
    <s v="Yes"/>
    <n v="21"/>
    <s v="No"/>
    <x v="2"/>
    <n v="0.875"/>
    <s v="Team4"/>
    <s v="Senior"/>
    <s v="Night"/>
  </r>
  <r>
    <s v="T08825"/>
    <s v="C0266"/>
    <x v="2"/>
    <x v="2"/>
    <d v="2026-02-25T01:45:00"/>
    <d v="2026-02-27T21:45:00"/>
    <x v="7"/>
    <x v="1"/>
    <s v="No"/>
    <n v="5"/>
    <s v="No"/>
    <n v="68.000000000058208"/>
    <s v="Yes"/>
    <x v="0"/>
    <n v="2.8333333333357587"/>
    <s v="Team2"/>
    <s v="Junior"/>
    <s v="Night"/>
  </r>
  <r>
    <s v="T08826"/>
    <s v="C2585"/>
    <x v="1"/>
    <x v="2"/>
    <d v="2026-03-18T02:16:00"/>
    <d v="2026-03-19T09:16:00"/>
    <x v="17"/>
    <x v="2"/>
    <s v="No"/>
    <n v="5"/>
    <s v="No"/>
    <n v="30.999999999941792"/>
    <s v="No"/>
    <x v="1"/>
    <n v="1.2916666666642413"/>
    <s v="Team2"/>
    <s v="Junior"/>
    <s v="Night"/>
  </r>
  <r>
    <s v="T08827"/>
    <s v="C0477"/>
    <x v="4"/>
    <x v="0"/>
    <d v="2026-02-15T13:29:00"/>
    <d v="2026-02-17T01:29:00"/>
    <x v="42"/>
    <x v="0"/>
    <s v="No"/>
    <n v="5"/>
    <s v="Yes"/>
    <n v="36"/>
    <s v="No"/>
    <x v="0"/>
    <n v="1.5"/>
    <s v="Team1"/>
    <s v="Senior"/>
    <s v="Evening"/>
  </r>
  <r>
    <s v="T08828"/>
    <s v="C4331"/>
    <x v="2"/>
    <x v="2"/>
    <d v="2026-03-05T14:22:00"/>
    <d v="2026-03-06T21:22:00"/>
    <x v="37"/>
    <x v="0"/>
    <s v="No"/>
    <n v="3"/>
    <s v="Yes"/>
    <n v="30.999999999941792"/>
    <s v="No"/>
    <x v="1"/>
    <n v="1.2916666666642413"/>
    <s v="Team5"/>
    <s v="Junior"/>
    <s v="Evening"/>
  </r>
  <r>
    <s v="T08829"/>
    <s v="C2542"/>
    <x v="4"/>
    <x v="0"/>
    <d v="2026-01-27T17:06:00"/>
    <d v="2026-01-28T10:06:00"/>
    <x v="5"/>
    <x v="0"/>
    <s v="No"/>
    <n v="4"/>
    <s v="Yes"/>
    <n v="16.999999999883585"/>
    <s v="No"/>
    <x v="2"/>
    <n v="0.70833333332848269"/>
    <s v="Team1"/>
    <s v="Senior"/>
    <s v="Evening"/>
  </r>
  <r>
    <s v="T08830"/>
    <s v="C2671"/>
    <x v="4"/>
    <x v="0"/>
    <d v="2026-01-16T10:26:00"/>
    <d v="2026-01-18T03:26:00"/>
    <x v="48"/>
    <x v="0"/>
    <s v="Yes"/>
    <n v="3"/>
    <s v="Yes"/>
    <n v="41.000000000058208"/>
    <s v="No"/>
    <x v="2"/>
    <n v="1.7083333333357587"/>
    <s v="Team1"/>
    <s v="Mid"/>
    <s v="Morning"/>
  </r>
  <r>
    <s v="T08831"/>
    <s v="C4879"/>
    <x v="3"/>
    <x v="0"/>
    <d v="2026-01-29T00:30:00"/>
    <d v="2026-01-29T05:30:00"/>
    <x v="23"/>
    <x v="0"/>
    <s v="No"/>
    <n v="4"/>
    <s v="Yes"/>
    <n v="4.9999999998835847"/>
    <s v="No"/>
    <x v="2"/>
    <n v="0.20833333332848269"/>
    <s v="Team1"/>
    <s v="Junior"/>
    <s v="Morning"/>
  </r>
  <r>
    <s v="T08832"/>
    <s v="C2210"/>
    <x v="2"/>
    <x v="1"/>
    <d v="2026-02-10T06:42:00"/>
    <d v="2026-02-10T19:42:00"/>
    <x v="42"/>
    <x v="1"/>
    <s v="No"/>
    <n v="3"/>
    <s v="No"/>
    <n v="12.999999999941792"/>
    <s v="No"/>
    <x v="0"/>
    <n v="0.54166666666424135"/>
    <s v="Team1"/>
    <s v="Senior"/>
    <s v="Evening"/>
  </r>
  <r>
    <s v="T08833"/>
    <s v="C0171"/>
    <x v="0"/>
    <x v="0"/>
    <d v="2026-01-01T06:01:00"/>
    <d v="2026-01-02T02:01:00"/>
    <x v="23"/>
    <x v="0"/>
    <s v="No"/>
    <n v="5"/>
    <s v="Yes"/>
    <n v="19.999999999883585"/>
    <s v="No"/>
    <x v="2"/>
    <n v="0.83333333332848269"/>
    <s v="Team1"/>
    <s v="Junior"/>
    <s v="Morning"/>
  </r>
  <r>
    <s v="T08834"/>
    <s v="C1401"/>
    <x v="2"/>
    <x v="0"/>
    <d v="2026-01-19T16:08:00"/>
    <d v="2026-01-21T10:08:00"/>
    <x v="35"/>
    <x v="0"/>
    <s v="No"/>
    <n v="5"/>
    <s v="Yes"/>
    <n v="42"/>
    <s v="No"/>
    <x v="2"/>
    <n v="1.75"/>
    <s v="Team1"/>
    <s v="Senior"/>
    <s v="Night"/>
  </r>
  <r>
    <s v="T08835"/>
    <s v="C1754"/>
    <x v="3"/>
    <x v="1"/>
    <d v="2026-03-04T21:40:00"/>
    <d v="2026-03-07T17:40:00"/>
    <x v="33"/>
    <x v="0"/>
    <s v="No"/>
    <n v="5"/>
    <s v="Yes"/>
    <n v="67.999999999883585"/>
    <s v="Yes"/>
    <x v="1"/>
    <n v="2.8333333333284827"/>
    <s v="Team5"/>
    <s v="Junior"/>
    <s v="Night"/>
  </r>
  <r>
    <s v="T08836"/>
    <s v="C1808"/>
    <x v="3"/>
    <x v="0"/>
    <d v="2026-01-01T15:21:00"/>
    <d v="2026-01-02T02:21:00"/>
    <x v="44"/>
    <x v="0"/>
    <s v="No"/>
    <n v="4"/>
    <s v="Yes"/>
    <n v="11.000000000058208"/>
    <s v="No"/>
    <x v="2"/>
    <n v="0.45833333333575865"/>
    <s v="Team3"/>
    <s v="Senior"/>
    <s v="Evening"/>
  </r>
  <r>
    <s v="T08837"/>
    <s v="C0415"/>
    <x v="4"/>
    <x v="0"/>
    <d v="2026-01-01T10:40:00"/>
    <d v="2026-01-01T16:40:00"/>
    <x v="37"/>
    <x v="0"/>
    <s v="No"/>
    <n v="3"/>
    <s v="Yes"/>
    <n v="6"/>
    <s v="No"/>
    <x v="2"/>
    <n v="0.25"/>
    <s v="Team5"/>
    <s v="Junior"/>
    <s v="Evening"/>
  </r>
  <r>
    <s v="T08838"/>
    <s v="C4551"/>
    <x v="3"/>
    <x v="2"/>
    <d v="2026-02-24T14:48:00"/>
    <d v="2026-02-27T08:48:00"/>
    <x v="19"/>
    <x v="0"/>
    <s v="No"/>
    <n v="4"/>
    <s v="Yes"/>
    <n v="66"/>
    <s v="Yes"/>
    <x v="0"/>
    <n v="2.75"/>
    <s v="Team5"/>
    <s v="Mid"/>
    <s v="Night"/>
  </r>
  <r>
    <s v="T08839"/>
    <s v="C0944"/>
    <x v="4"/>
    <x v="2"/>
    <d v="2026-02-02T22:40:00"/>
    <d v="2026-02-03T21:40:00"/>
    <x v="28"/>
    <x v="0"/>
    <s v="No"/>
    <n v="5"/>
    <s v="Yes"/>
    <n v="23.000000000058208"/>
    <s v="No"/>
    <x v="0"/>
    <n v="0.95833333333575865"/>
    <s v="Team3"/>
    <s v="Mid"/>
    <s v="Night"/>
  </r>
  <r>
    <s v="T08840"/>
    <s v="C2088"/>
    <x v="0"/>
    <x v="1"/>
    <d v="2026-03-17T16:42:00"/>
    <d v="2026-03-19T17:42:00"/>
    <x v="45"/>
    <x v="0"/>
    <s v="No"/>
    <n v="3"/>
    <s v="Yes"/>
    <n v="49.000000000116415"/>
    <s v="Yes"/>
    <x v="1"/>
    <n v="2.0416666666715173"/>
    <s v="Team4"/>
    <s v="Mid"/>
    <s v="Morning"/>
  </r>
  <r>
    <s v="T08841"/>
    <s v="C0477"/>
    <x v="2"/>
    <x v="0"/>
    <d v="2026-01-24T01:45:00"/>
    <d v="2026-01-24T03:45:00"/>
    <x v="14"/>
    <x v="0"/>
    <s v="No"/>
    <n v="5"/>
    <s v="Yes"/>
    <n v="2.0000000000582077"/>
    <s v="No"/>
    <x v="2"/>
    <n v="8.3333333335758653E-2"/>
    <s v="Team4"/>
    <s v="Senior"/>
    <s v="Night"/>
  </r>
  <r>
    <s v="T08842"/>
    <s v="C4226"/>
    <x v="2"/>
    <x v="2"/>
    <d v="2026-01-28T01:45:00"/>
    <d v="2026-01-31T16:45:00"/>
    <x v="21"/>
    <x v="0"/>
    <s v="No"/>
    <n v="3"/>
    <s v="Yes"/>
    <n v="87"/>
    <s v="Yes"/>
    <x v="2"/>
    <n v="3.625"/>
    <s v="Team4"/>
    <s v="Senior"/>
    <s v="Night"/>
  </r>
  <r>
    <s v="T08843"/>
    <s v="C4690"/>
    <x v="3"/>
    <x v="0"/>
    <d v="2026-03-26T14:11:00"/>
    <d v="2026-03-26T21:11:00"/>
    <x v="11"/>
    <x v="0"/>
    <s v="No"/>
    <n v="4"/>
    <s v="Yes"/>
    <n v="7.0000000001164153"/>
    <s v="No"/>
    <x v="1"/>
    <n v="0.29166666667151731"/>
    <s v="Team3"/>
    <s v="Senior"/>
    <s v="Night"/>
  </r>
  <r>
    <s v="T08844"/>
    <s v="C2438"/>
    <x v="4"/>
    <x v="1"/>
    <d v="2026-01-30T23:23:00"/>
    <d v="2026-02-02T10:23:00"/>
    <x v="20"/>
    <x v="0"/>
    <s v="No"/>
    <n v="4"/>
    <s v="Yes"/>
    <n v="58.999999999883585"/>
    <s v="Yes"/>
    <x v="2"/>
    <n v="2.4583333333284827"/>
    <s v="Team4"/>
    <s v="Junior"/>
    <s v="Evening"/>
  </r>
  <r>
    <s v="T08845"/>
    <s v="C3486"/>
    <x v="4"/>
    <x v="1"/>
    <d v="2026-02-03T23:08:00"/>
    <d v="2026-02-04T04:08:00"/>
    <x v="9"/>
    <x v="0"/>
    <s v="No"/>
    <n v="3"/>
    <s v="Yes"/>
    <n v="5.0000000000582077"/>
    <s v="No"/>
    <x v="0"/>
    <n v="0.20833333333575865"/>
    <s v="Team1"/>
    <s v="Junior"/>
    <s v="Night"/>
  </r>
  <r>
    <s v="T08846"/>
    <s v="C2112"/>
    <x v="3"/>
    <x v="1"/>
    <d v="2026-03-03T15:38:00"/>
    <d v="2026-03-04T17:38:00"/>
    <x v="45"/>
    <x v="0"/>
    <s v="No"/>
    <n v="4"/>
    <s v="Yes"/>
    <n v="26.000000000058208"/>
    <s v="No"/>
    <x v="1"/>
    <n v="1.0833333333357587"/>
    <s v="Team4"/>
    <s v="Mid"/>
    <s v="Morning"/>
  </r>
  <r>
    <s v="T08847"/>
    <s v="C3320"/>
    <x v="1"/>
    <x v="0"/>
    <d v="2026-02-25T07:25:00"/>
    <d v="2026-02-26T08:25:00"/>
    <x v="11"/>
    <x v="1"/>
    <s v="No"/>
    <n v="4"/>
    <s v="No"/>
    <n v="24.999999999941792"/>
    <s v="No"/>
    <x v="0"/>
    <n v="1.0416666666642413"/>
    <s v="Team3"/>
    <s v="Senior"/>
    <s v="Night"/>
  </r>
  <r>
    <s v="T08848"/>
    <s v="C2307"/>
    <x v="0"/>
    <x v="2"/>
    <d v="2026-01-29T08:47:00"/>
    <d v="2026-01-31T03:47:00"/>
    <x v="29"/>
    <x v="0"/>
    <s v="No"/>
    <n v="3"/>
    <s v="Yes"/>
    <n v="42.999999999941792"/>
    <s v="No"/>
    <x v="2"/>
    <n v="1.7916666666642413"/>
    <s v="Team3"/>
    <s v="Mid"/>
    <s v="Evening"/>
  </r>
  <r>
    <s v="T08849"/>
    <s v="C0608"/>
    <x v="2"/>
    <x v="2"/>
    <d v="2026-01-30T04:15:00"/>
    <d v="2026-02-02T15:15:00"/>
    <x v="36"/>
    <x v="1"/>
    <s v="No"/>
    <n v="4"/>
    <s v="No"/>
    <n v="82.999999999883585"/>
    <s v="Yes"/>
    <x v="2"/>
    <n v="3.4583333333284827"/>
    <s v="Team1"/>
    <s v="Junior"/>
    <s v="Morning"/>
  </r>
  <r>
    <s v="T08850"/>
    <s v="C4060"/>
    <x v="2"/>
    <x v="0"/>
    <d v="2026-01-03T13:12:00"/>
    <d v="2026-01-03T21:12:00"/>
    <x v="5"/>
    <x v="0"/>
    <s v="No"/>
    <n v="5"/>
    <s v="Yes"/>
    <n v="7.9999999998835847"/>
    <s v="No"/>
    <x v="2"/>
    <n v="0.33333333332848269"/>
    <s v="Team1"/>
    <s v="Senior"/>
    <s v="Evening"/>
  </r>
  <r>
    <s v="T08851"/>
    <s v="C1300"/>
    <x v="0"/>
    <x v="0"/>
    <d v="2026-03-06T18:07:00"/>
    <d v="2026-03-07T13:07:00"/>
    <x v="42"/>
    <x v="0"/>
    <s v="No"/>
    <n v="4"/>
    <s v="Yes"/>
    <n v="18.999999999941792"/>
    <s v="No"/>
    <x v="1"/>
    <n v="0.79166666666424135"/>
    <s v="Team1"/>
    <s v="Senior"/>
    <s v="Evening"/>
  </r>
  <r>
    <s v="T08852"/>
    <s v="C1588"/>
    <x v="3"/>
    <x v="2"/>
    <d v="2026-02-19T21:56:00"/>
    <d v="2026-02-21T02:56:00"/>
    <x v="47"/>
    <x v="0"/>
    <s v="No"/>
    <n v="4"/>
    <s v="Yes"/>
    <n v="28.999999999883585"/>
    <s v="No"/>
    <x v="0"/>
    <n v="1.2083333333284827"/>
    <s v="Team4"/>
    <s v="Senior"/>
    <s v="Night"/>
  </r>
  <r>
    <s v="T08853"/>
    <s v="C3972"/>
    <x v="4"/>
    <x v="1"/>
    <d v="2026-03-22T15:56:00"/>
    <d v="2026-03-23T11:56:00"/>
    <x v="18"/>
    <x v="0"/>
    <s v="No"/>
    <n v="4"/>
    <s v="Yes"/>
    <n v="19.999999999883585"/>
    <s v="No"/>
    <x v="1"/>
    <n v="0.83333333332848269"/>
    <s v="Team1"/>
    <s v="Mid"/>
    <s v="Morning"/>
  </r>
  <r>
    <s v="T08854"/>
    <s v="C3829"/>
    <x v="4"/>
    <x v="0"/>
    <d v="2026-03-01T16:48:00"/>
    <d v="2026-03-02T04:48:00"/>
    <x v="38"/>
    <x v="0"/>
    <s v="No"/>
    <n v="4"/>
    <s v="Yes"/>
    <n v="12"/>
    <s v="No"/>
    <x v="1"/>
    <n v="0.5"/>
    <s v="Team5"/>
    <s v="Senior"/>
    <s v="Evening"/>
  </r>
  <r>
    <s v="T08855"/>
    <s v="C0774"/>
    <x v="4"/>
    <x v="1"/>
    <d v="2026-01-21T14:55:00"/>
    <d v="2026-01-23T06:55:00"/>
    <x v="27"/>
    <x v="0"/>
    <s v="No"/>
    <n v="5"/>
    <s v="Yes"/>
    <n v="39.999999999941792"/>
    <s v="No"/>
    <x v="2"/>
    <n v="1.6666666666642413"/>
    <s v="Team1"/>
    <s v="Junior"/>
    <s v="Morning"/>
  </r>
  <r>
    <s v="T08856"/>
    <s v="C0085"/>
    <x v="3"/>
    <x v="2"/>
    <d v="2026-01-16T17:33:00"/>
    <d v="2026-01-20T00:33:00"/>
    <x v="16"/>
    <x v="0"/>
    <s v="No"/>
    <n v="4"/>
    <s v="Yes"/>
    <n v="79.000000000116415"/>
    <s v="Yes"/>
    <x v="2"/>
    <n v="3.2916666666715173"/>
    <s v="Team3"/>
    <s v="Junior"/>
    <s v="Evening"/>
  </r>
  <r>
    <s v="T08857"/>
    <s v="C0694"/>
    <x v="0"/>
    <x v="2"/>
    <d v="2026-02-16T19:10:00"/>
    <d v="2026-02-19T01:10:00"/>
    <x v="4"/>
    <x v="1"/>
    <s v="No"/>
    <n v="4"/>
    <s v="No"/>
    <n v="54"/>
    <s v="Yes"/>
    <x v="0"/>
    <n v="2.25"/>
    <s v="Team5"/>
    <s v="Senior"/>
    <s v="Evening"/>
  </r>
  <r>
    <s v="T08858"/>
    <s v="C1126"/>
    <x v="3"/>
    <x v="0"/>
    <d v="2026-02-12T10:48:00"/>
    <d v="2026-02-13T21:48:00"/>
    <x v="23"/>
    <x v="2"/>
    <s v="No"/>
    <n v="3"/>
    <s v="No"/>
    <n v="35.000000000058208"/>
    <s v="No"/>
    <x v="0"/>
    <n v="1.4583333333357587"/>
    <s v="Team1"/>
    <s v="Junior"/>
    <s v="Morning"/>
  </r>
  <r>
    <s v="T08859"/>
    <s v="C0541"/>
    <x v="0"/>
    <x v="0"/>
    <d v="2026-02-07T10:58:00"/>
    <d v="2026-02-08T21:58:00"/>
    <x v="41"/>
    <x v="0"/>
    <s v="No"/>
    <n v="4"/>
    <s v="Yes"/>
    <n v="35.000000000058208"/>
    <s v="No"/>
    <x v="0"/>
    <n v="1.4583333333357587"/>
    <s v="Team5"/>
    <s v="Senior"/>
    <s v="Night"/>
  </r>
  <r>
    <s v="T08860"/>
    <s v="C1925"/>
    <x v="1"/>
    <x v="0"/>
    <d v="2026-01-16T11:30:00"/>
    <d v="2026-01-17T13:30:00"/>
    <x v="9"/>
    <x v="0"/>
    <s v="No"/>
    <n v="4"/>
    <s v="Yes"/>
    <n v="26.000000000058208"/>
    <s v="No"/>
    <x v="2"/>
    <n v="1.0833333333357587"/>
    <s v="Team1"/>
    <s v="Junior"/>
    <s v="Night"/>
  </r>
  <r>
    <s v="T08861"/>
    <s v="C0747"/>
    <x v="4"/>
    <x v="0"/>
    <d v="2026-01-03T09:11:00"/>
    <d v="2026-01-04T20:11:00"/>
    <x v="27"/>
    <x v="0"/>
    <s v="No"/>
    <n v="3"/>
    <s v="Yes"/>
    <n v="34.999999999883585"/>
    <s v="No"/>
    <x v="2"/>
    <n v="1.4583333333284827"/>
    <s v="Team1"/>
    <s v="Junior"/>
    <s v="Morning"/>
  </r>
  <r>
    <s v="T08862"/>
    <s v="C1813"/>
    <x v="1"/>
    <x v="2"/>
    <d v="2026-02-04T15:31:00"/>
    <d v="2026-02-05T00:31:00"/>
    <x v="48"/>
    <x v="0"/>
    <s v="No"/>
    <n v="5"/>
    <s v="Yes"/>
    <n v="9"/>
    <s v="No"/>
    <x v="0"/>
    <n v="0.375"/>
    <s v="Team1"/>
    <s v="Mid"/>
    <s v="Morning"/>
  </r>
  <r>
    <s v="T08863"/>
    <s v="C2911"/>
    <x v="2"/>
    <x v="0"/>
    <d v="2026-01-10T17:46:00"/>
    <d v="2026-01-11T15:46:00"/>
    <x v="5"/>
    <x v="2"/>
    <s v="No"/>
    <n v="5"/>
    <s v="No"/>
    <n v="22.000000000116415"/>
    <s v="No"/>
    <x v="2"/>
    <n v="0.91666666667151731"/>
    <s v="Team1"/>
    <s v="Senior"/>
    <s v="Evening"/>
  </r>
  <r>
    <s v="T08864"/>
    <s v="C1222"/>
    <x v="0"/>
    <x v="1"/>
    <d v="2026-03-25T19:27:00"/>
    <d v="2026-03-27T06:27:00"/>
    <x v="45"/>
    <x v="0"/>
    <s v="No"/>
    <n v="3"/>
    <s v="Yes"/>
    <n v="35.000000000058208"/>
    <s v="No"/>
    <x v="1"/>
    <n v="1.4583333333357587"/>
    <s v="Team4"/>
    <s v="Mid"/>
    <s v="Morning"/>
  </r>
  <r>
    <s v="T08865"/>
    <s v="C4881"/>
    <x v="3"/>
    <x v="0"/>
    <d v="2026-01-17T16:26:00"/>
    <d v="2026-01-17T18:26:00"/>
    <x v="2"/>
    <x v="0"/>
    <s v="No"/>
    <n v="5"/>
    <s v="Yes"/>
    <n v="2.0000000000582077"/>
    <s v="No"/>
    <x v="2"/>
    <n v="8.3333333335758653E-2"/>
    <s v="Team3"/>
    <s v="Senior"/>
    <s v="Evening"/>
  </r>
  <r>
    <s v="T08866"/>
    <s v="C2361"/>
    <x v="4"/>
    <x v="2"/>
    <d v="2026-01-07T01:41:00"/>
    <d v="2026-01-10T07:41:00"/>
    <x v="16"/>
    <x v="0"/>
    <s v="No"/>
    <n v="4"/>
    <s v="Yes"/>
    <n v="78"/>
    <s v="Yes"/>
    <x v="2"/>
    <n v="3.25"/>
    <s v="Team3"/>
    <s v="Junior"/>
    <s v="Evening"/>
  </r>
  <r>
    <s v="T08867"/>
    <s v="C2455"/>
    <x v="2"/>
    <x v="2"/>
    <d v="2026-02-17T05:59:00"/>
    <d v="2026-02-20T19:59:00"/>
    <x v="16"/>
    <x v="0"/>
    <s v="No"/>
    <n v="5"/>
    <s v="Yes"/>
    <n v="86.000000000058208"/>
    <s v="Yes"/>
    <x v="0"/>
    <n v="3.5833333333357587"/>
    <s v="Team3"/>
    <s v="Junior"/>
    <s v="Evening"/>
  </r>
  <r>
    <s v="T08868"/>
    <s v="C0996"/>
    <x v="4"/>
    <x v="0"/>
    <d v="2026-01-19T18:12:00"/>
    <d v="2026-01-20T06:12:00"/>
    <x v="45"/>
    <x v="0"/>
    <s v="No"/>
    <n v="3"/>
    <s v="Yes"/>
    <n v="12"/>
    <s v="No"/>
    <x v="2"/>
    <n v="0.5"/>
    <s v="Team4"/>
    <s v="Mid"/>
    <s v="Morning"/>
  </r>
  <r>
    <s v="T08869"/>
    <s v="C4291"/>
    <x v="0"/>
    <x v="1"/>
    <d v="2026-01-25T08:22:00"/>
    <d v="2026-01-28T04:22:00"/>
    <x v="19"/>
    <x v="0"/>
    <s v="No"/>
    <n v="2"/>
    <s v="Yes"/>
    <n v="67.999999999883585"/>
    <s v="Yes"/>
    <x v="2"/>
    <n v="2.8333333333284827"/>
    <s v="Team5"/>
    <s v="Mid"/>
    <s v="Night"/>
  </r>
  <r>
    <s v="T08870"/>
    <s v="C2149"/>
    <x v="2"/>
    <x v="1"/>
    <d v="2026-01-26T13:04:00"/>
    <d v="2026-01-26T23:04:00"/>
    <x v="5"/>
    <x v="0"/>
    <s v="No"/>
    <n v="4"/>
    <s v="Yes"/>
    <n v="9.9999999999417923"/>
    <s v="No"/>
    <x v="2"/>
    <n v="0.41666666666424135"/>
    <s v="Team1"/>
    <s v="Senior"/>
    <s v="Evening"/>
  </r>
  <r>
    <s v="T08871"/>
    <s v="C3433"/>
    <x v="2"/>
    <x v="0"/>
    <d v="2026-03-17T20:34:00"/>
    <d v="2026-03-19T19:34:00"/>
    <x v="34"/>
    <x v="0"/>
    <s v="No"/>
    <n v="5"/>
    <s v="Yes"/>
    <n v="47.000000000058208"/>
    <s v="No"/>
    <x v="1"/>
    <n v="1.9583333333357587"/>
    <s v="Team3"/>
    <s v="Senior"/>
    <s v="Night"/>
  </r>
  <r>
    <s v="T08872"/>
    <s v="C1107"/>
    <x v="2"/>
    <x v="1"/>
    <d v="2026-03-24T04:43:00"/>
    <d v="2026-03-24T17:43:00"/>
    <x v="34"/>
    <x v="0"/>
    <s v="Yes"/>
    <n v="3"/>
    <s v="Yes"/>
    <n v="12.999999999941792"/>
    <s v="No"/>
    <x v="1"/>
    <n v="0.54166666666424135"/>
    <s v="Team3"/>
    <s v="Senior"/>
    <s v="Night"/>
  </r>
  <r>
    <s v="T08873"/>
    <s v="C1872"/>
    <x v="2"/>
    <x v="1"/>
    <d v="2026-01-21T06:45:00"/>
    <d v="2026-01-23T06:45:00"/>
    <x v="41"/>
    <x v="0"/>
    <s v="No"/>
    <n v="4"/>
    <s v="Yes"/>
    <n v="48"/>
    <s v="No"/>
    <x v="2"/>
    <n v="2"/>
    <s v="Team5"/>
    <s v="Senior"/>
    <s v="Night"/>
  </r>
  <r>
    <s v="T08874"/>
    <s v="C2490"/>
    <x v="3"/>
    <x v="1"/>
    <d v="2026-02-07T09:06:00"/>
    <d v="2026-02-08T23:06:00"/>
    <x v="37"/>
    <x v="0"/>
    <s v="No"/>
    <n v="5"/>
    <s v="Yes"/>
    <n v="38.000000000058208"/>
    <s v="No"/>
    <x v="0"/>
    <n v="1.5833333333357587"/>
    <s v="Team5"/>
    <s v="Junior"/>
    <s v="Evening"/>
  </r>
  <r>
    <s v="T08875"/>
    <s v="C4431"/>
    <x v="4"/>
    <x v="2"/>
    <d v="2026-01-16T03:33:00"/>
    <d v="2026-01-18T02:33:00"/>
    <x v="49"/>
    <x v="2"/>
    <s v="No"/>
    <n v="5"/>
    <s v="No"/>
    <n v="46.999999999883585"/>
    <s v="No"/>
    <x v="2"/>
    <n v="1.9583333333284827"/>
    <s v="Team5"/>
    <s v="Mid"/>
    <s v="Evening"/>
  </r>
  <r>
    <s v="T08876"/>
    <s v="C1657"/>
    <x v="0"/>
    <x v="0"/>
    <d v="2026-03-06T01:50:00"/>
    <d v="2026-03-06T09:50:00"/>
    <x v="29"/>
    <x v="0"/>
    <s v="Yes"/>
    <n v="3"/>
    <s v="Yes"/>
    <n v="7.9999999998835847"/>
    <s v="No"/>
    <x v="1"/>
    <n v="0.33333333332848269"/>
    <s v="Team3"/>
    <s v="Mid"/>
    <s v="Evening"/>
  </r>
  <r>
    <s v="T08877"/>
    <s v="C1865"/>
    <x v="2"/>
    <x v="1"/>
    <d v="2026-01-25T14:49:00"/>
    <d v="2026-01-27T14:49:00"/>
    <x v="41"/>
    <x v="0"/>
    <s v="No"/>
    <n v="4"/>
    <s v="Yes"/>
    <n v="48"/>
    <s v="No"/>
    <x v="2"/>
    <n v="2"/>
    <s v="Team5"/>
    <s v="Senior"/>
    <s v="Night"/>
  </r>
  <r>
    <s v="T08878"/>
    <s v="C4201"/>
    <x v="0"/>
    <x v="1"/>
    <d v="2026-01-18T17:32:00"/>
    <d v="2026-01-20T08:32:00"/>
    <x v="25"/>
    <x v="0"/>
    <s v="No"/>
    <n v="5"/>
    <s v="Yes"/>
    <n v="39"/>
    <s v="No"/>
    <x v="2"/>
    <n v="1.625"/>
    <s v="Team4"/>
    <s v="Junior"/>
    <s v="Night"/>
  </r>
  <r>
    <s v="T08879"/>
    <s v="C3805"/>
    <x v="4"/>
    <x v="0"/>
    <d v="2026-01-24T21:00:00"/>
    <d v="2026-01-26T17:00:00"/>
    <x v="5"/>
    <x v="0"/>
    <s v="No"/>
    <n v="4"/>
    <s v="Yes"/>
    <n v="44.000000000058208"/>
    <s v="No"/>
    <x v="2"/>
    <n v="1.8333333333357587"/>
    <s v="Team1"/>
    <s v="Senior"/>
    <s v="Evening"/>
  </r>
  <r>
    <s v="T08880"/>
    <s v="C4317"/>
    <x v="4"/>
    <x v="1"/>
    <d v="2026-02-05T23:53:00"/>
    <d v="2026-02-07T22:53:00"/>
    <x v="1"/>
    <x v="0"/>
    <s v="No"/>
    <n v="3"/>
    <s v="Yes"/>
    <n v="47.000000000058208"/>
    <s v="No"/>
    <x v="0"/>
    <n v="1.9583333333357587"/>
    <s v="Team4"/>
    <s v="Senior"/>
    <s v="Evening"/>
  </r>
  <r>
    <s v="T08881"/>
    <s v="C1150"/>
    <x v="1"/>
    <x v="0"/>
    <d v="2026-01-26T22:04:00"/>
    <d v="2026-01-27T12:04:00"/>
    <x v="19"/>
    <x v="0"/>
    <s v="No"/>
    <n v="5"/>
    <s v="Yes"/>
    <n v="14.000000000058208"/>
    <s v="No"/>
    <x v="2"/>
    <n v="0.58333333333575865"/>
    <s v="Team5"/>
    <s v="Mid"/>
    <s v="Night"/>
  </r>
  <r>
    <s v="T08882"/>
    <s v="C1962"/>
    <x v="4"/>
    <x v="0"/>
    <d v="2026-03-18T13:21:00"/>
    <d v="2026-03-18T20:21:00"/>
    <x v="46"/>
    <x v="0"/>
    <s v="No"/>
    <n v="5"/>
    <s v="Yes"/>
    <n v="6.9999999999417923"/>
    <s v="No"/>
    <x v="1"/>
    <n v="0.29166666666424135"/>
    <s v="Team5"/>
    <s v="Senior"/>
    <s v="Evening"/>
  </r>
  <r>
    <s v="T08883"/>
    <s v="C4084"/>
    <x v="0"/>
    <x v="2"/>
    <d v="2026-02-07T22:37:00"/>
    <d v="2026-02-11T04:37:00"/>
    <x v="34"/>
    <x v="1"/>
    <s v="No"/>
    <n v="3"/>
    <s v="No"/>
    <n v="78"/>
    <s v="Yes"/>
    <x v="0"/>
    <n v="3.25"/>
    <s v="Team3"/>
    <s v="Senior"/>
    <s v="Night"/>
  </r>
  <r>
    <s v="T08884"/>
    <s v="C2738"/>
    <x v="3"/>
    <x v="1"/>
    <d v="2026-02-09T14:33:00"/>
    <d v="2026-02-10T23:33:00"/>
    <x v="6"/>
    <x v="1"/>
    <s v="No"/>
    <n v="4"/>
    <s v="No"/>
    <n v="33"/>
    <s v="No"/>
    <x v="0"/>
    <n v="1.375"/>
    <s v="Team3"/>
    <s v="Mid"/>
    <s v="Night"/>
  </r>
  <r>
    <s v="T08885"/>
    <s v="C3165"/>
    <x v="0"/>
    <x v="1"/>
    <d v="2026-03-30T17:20:00"/>
    <d v="2026-04-01T19:20:00"/>
    <x v="5"/>
    <x v="0"/>
    <s v="No"/>
    <n v="5"/>
    <s v="Yes"/>
    <n v="50.000000000058208"/>
    <s v="Yes"/>
    <x v="1"/>
    <n v="2.0833333333357587"/>
    <s v="Team1"/>
    <s v="Senior"/>
    <s v="Evening"/>
  </r>
  <r>
    <s v="T08886"/>
    <s v="C2361"/>
    <x v="1"/>
    <x v="2"/>
    <d v="2026-01-01T14:03:00"/>
    <d v="2026-01-02T00:03:00"/>
    <x v="7"/>
    <x v="0"/>
    <s v="No"/>
    <n v="3"/>
    <s v="Yes"/>
    <n v="9.9999999999417923"/>
    <s v="No"/>
    <x v="2"/>
    <n v="0.41666666666424135"/>
    <s v="Team2"/>
    <s v="Junior"/>
    <s v="Night"/>
  </r>
  <r>
    <s v="T08887"/>
    <s v="C0799"/>
    <x v="4"/>
    <x v="1"/>
    <d v="2026-01-16T19:39:00"/>
    <d v="2026-01-18T20:39:00"/>
    <x v="42"/>
    <x v="0"/>
    <s v="No"/>
    <n v="4"/>
    <s v="Yes"/>
    <n v="49.000000000116415"/>
    <s v="Yes"/>
    <x v="2"/>
    <n v="2.0416666666715173"/>
    <s v="Team1"/>
    <s v="Senior"/>
    <s v="Evening"/>
  </r>
  <r>
    <s v="T08888"/>
    <s v="C0961"/>
    <x v="4"/>
    <x v="2"/>
    <d v="2026-01-03T08:47:00"/>
    <d v="2026-01-05T06:47:00"/>
    <x v="16"/>
    <x v="0"/>
    <s v="No"/>
    <n v="4"/>
    <s v="Yes"/>
    <n v="45.999999999941792"/>
    <s v="No"/>
    <x v="2"/>
    <n v="1.9166666666642413"/>
    <s v="Team3"/>
    <s v="Junior"/>
    <s v="Evening"/>
  </r>
  <r>
    <s v="T08889"/>
    <s v="C4275"/>
    <x v="2"/>
    <x v="2"/>
    <d v="2026-01-15T09:08:00"/>
    <d v="2026-01-16T20:08:00"/>
    <x v="22"/>
    <x v="0"/>
    <s v="No"/>
    <n v="3"/>
    <s v="Yes"/>
    <n v="34.999999999883585"/>
    <s v="No"/>
    <x v="2"/>
    <n v="1.4583333333284827"/>
    <s v="Team4"/>
    <s v="Junior"/>
    <s v="Morning"/>
  </r>
  <r>
    <s v="T08890"/>
    <s v="C4747"/>
    <x v="0"/>
    <x v="1"/>
    <d v="2026-02-08T18:19:00"/>
    <d v="2026-02-09T10:19:00"/>
    <x v="19"/>
    <x v="2"/>
    <s v="No"/>
    <n v="4"/>
    <s v="No"/>
    <n v="15.999999999941792"/>
    <s v="No"/>
    <x v="0"/>
    <n v="0.66666666666424135"/>
    <s v="Team5"/>
    <s v="Mid"/>
    <s v="Night"/>
  </r>
  <r>
    <s v="T08891"/>
    <s v="C4443"/>
    <x v="4"/>
    <x v="2"/>
    <d v="2026-02-05T18:53:00"/>
    <d v="2026-02-08T11:53:00"/>
    <x v="37"/>
    <x v="0"/>
    <s v="No"/>
    <n v="5"/>
    <s v="Yes"/>
    <n v="64.999999999883585"/>
    <s v="Yes"/>
    <x v="0"/>
    <n v="2.7083333333284827"/>
    <s v="Team5"/>
    <s v="Junior"/>
    <s v="Evening"/>
  </r>
  <r>
    <s v="T08892"/>
    <s v="C1492"/>
    <x v="0"/>
    <x v="2"/>
    <d v="2026-01-24T06:02:00"/>
    <d v="2026-01-27T04:02:00"/>
    <x v="47"/>
    <x v="0"/>
    <s v="No"/>
    <n v="4"/>
    <s v="Yes"/>
    <n v="70.000000000116415"/>
    <s v="Yes"/>
    <x v="2"/>
    <n v="2.9166666666715173"/>
    <s v="Team4"/>
    <s v="Senior"/>
    <s v="Night"/>
  </r>
  <r>
    <s v="T08893"/>
    <s v="C0823"/>
    <x v="0"/>
    <x v="0"/>
    <d v="2026-01-03T14:37:00"/>
    <d v="2026-01-04T00:37:00"/>
    <x v="40"/>
    <x v="0"/>
    <s v="No"/>
    <n v="4"/>
    <s v="Yes"/>
    <n v="9.9999999999417923"/>
    <s v="No"/>
    <x v="2"/>
    <n v="0.41666666666424135"/>
    <s v="Team4"/>
    <s v="Senior"/>
    <s v="Morning"/>
  </r>
  <r>
    <s v="T08894"/>
    <s v="C1671"/>
    <x v="2"/>
    <x v="0"/>
    <d v="2026-01-15T09:51:00"/>
    <d v="2026-01-16T18:51:00"/>
    <x v="30"/>
    <x v="1"/>
    <s v="No"/>
    <n v="5"/>
    <s v="No"/>
    <n v="33"/>
    <s v="No"/>
    <x v="2"/>
    <n v="1.375"/>
    <s v="Team4"/>
    <s v="Mid"/>
    <s v="Night"/>
  </r>
  <r>
    <s v="T08895"/>
    <s v="C2250"/>
    <x v="4"/>
    <x v="2"/>
    <d v="2026-01-30T17:00:00"/>
    <d v="2026-02-02T13:00:00"/>
    <x v="29"/>
    <x v="0"/>
    <s v="Yes"/>
    <n v="3"/>
    <s v="Yes"/>
    <n v="67.999999999883585"/>
    <s v="Yes"/>
    <x v="2"/>
    <n v="2.8333333333284827"/>
    <s v="Team3"/>
    <s v="Mid"/>
    <s v="Evening"/>
  </r>
  <r>
    <s v="T08896"/>
    <s v="C2538"/>
    <x v="0"/>
    <x v="2"/>
    <d v="2026-03-22T16:49:00"/>
    <d v="2026-03-24T03:49:00"/>
    <x v="10"/>
    <x v="1"/>
    <s v="No"/>
    <n v="4"/>
    <s v="No"/>
    <n v="35.000000000058208"/>
    <s v="No"/>
    <x v="1"/>
    <n v="1.4583333333357587"/>
    <s v="Team1"/>
    <s v="Senior"/>
    <s v="Night"/>
  </r>
  <r>
    <s v="T08897"/>
    <s v="C3179"/>
    <x v="1"/>
    <x v="1"/>
    <d v="2026-01-15T08:48:00"/>
    <d v="2026-01-17T12:48:00"/>
    <x v="10"/>
    <x v="0"/>
    <s v="Yes"/>
    <n v="2"/>
    <s v="Yes"/>
    <n v="51.999999999941792"/>
    <s v="Yes"/>
    <x v="2"/>
    <n v="2.1666666666642413"/>
    <s v="Team1"/>
    <s v="Senior"/>
    <s v="Night"/>
  </r>
  <r>
    <s v="T08898"/>
    <s v="C3115"/>
    <x v="2"/>
    <x v="2"/>
    <d v="2026-02-19T19:37:00"/>
    <d v="2026-02-21T22:37:00"/>
    <x v="12"/>
    <x v="0"/>
    <s v="No"/>
    <n v="4"/>
    <s v="Yes"/>
    <n v="51"/>
    <s v="Yes"/>
    <x v="0"/>
    <n v="2.125"/>
    <s v="Team1"/>
    <s v="Junior"/>
    <s v="Morning"/>
  </r>
  <r>
    <s v="T08899"/>
    <s v="C1647"/>
    <x v="4"/>
    <x v="0"/>
    <d v="2026-02-09T22:40:00"/>
    <d v="2026-02-11T18:40:00"/>
    <x v="39"/>
    <x v="0"/>
    <s v="No"/>
    <n v="4"/>
    <s v="Yes"/>
    <n v="44.000000000058208"/>
    <s v="No"/>
    <x v="0"/>
    <n v="1.8333333333357587"/>
    <s v="Team5"/>
    <s v="Junior"/>
    <s v="Evening"/>
  </r>
  <r>
    <s v="T08900"/>
    <s v="C0414"/>
    <x v="2"/>
    <x v="1"/>
    <d v="2026-02-10T06:43:00"/>
    <d v="2026-02-12T20:43:00"/>
    <x v="41"/>
    <x v="0"/>
    <s v="No"/>
    <n v="4"/>
    <s v="Yes"/>
    <n v="61.999999999883585"/>
    <s v="Yes"/>
    <x v="0"/>
    <n v="2.5833333333284827"/>
    <s v="Team5"/>
    <s v="Senior"/>
    <s v="Night"/>
  </r>
  <r>
    <s v="T08901"/>
    <s v="C0092"/>
    <x v="2"/>
    <x v="1"/>
    <d v="2026-02-24T10:50:00"/>
    <d v="2026-02-27T02:50:00"/>
    <x v="48"/>
    <x v="0"/>
    <s v="No"/>
    <n v="4"/>
    <s v="Yes"/>
    <n v="63.999999999941792"/>
    <s v="Yes"/>
    <x v="0"/>
    <n v="2.6666666666642413"/>
    <s v="Team1"/>
    <s v="Mid"/>
    <s v="Morning"/>
  </r>
  <r>
    <s v="T08902"/>
    <s v="C2970"/>
    <x v="1"/>
    <x v="1"/>
    <d v="2026-03-24T02:26:00"/>
    <d v="2026-03-24T15:26:00"/>
    <x v="33"/>
    <x v="0"/>
    <s v="No"/>
    <n v="4"/>
    <s v="Yes"/>
    <n v="12.999999999941792"/>
    <s v="No"/>
    <x v="1"/>
    <n v="0.54166666666424135"/>
    <s v="Team5"/>
    <s v="Junior"/>
    <s v="Night"/>
  </r>
  <r>
    <s v="T08903"/>
    <s v="C0188"/>
    <x v="0"/>
    <x v="1"/>
    <d v="2026-01-19T19:22:00"/>
    <d v="2026-01-21T18:22:00"/>
    <x v="45"/>
    <x v="0"/>
    <s v="No"/>
    <n v="4"/>
    <s v="Yes"/>
    <n v="47.000000000058208"/>
    <s v="No"/>
    <x v="2"/>
    <n v="1.9583333333357587"/>
    <s v="Team4"/>
    <s v="Mid"/>
    <s v="Morning"/>
  </r>
  <r>
    <s v="T08904"/>
    <s v="C3910"/>
    <x v="4"/>
    <x v="2"/>
    <d v="2026-02-08T11:13:00"/>
    <d v="2026-02-08T19:13:00"/>
    <x v="30"/>
    <x v="0"/>
    <s v="No"/>
    <n v="3"/>
    <s v="Yes"/>
    <n v="7.9999999998835847"/>
    <s v="No"/>
    <x v="0"/>
    <n v="0.33333333332848269"/>
    <s v="Team4"/>
    <s v="Mid"/>
    <s v="Night"/>
  </r>
  <r>
    <s v="T08905"/>
    <s v="C3735"/>
    <x v="0"/>
    <x v="2"/>
    <d v="2026-01-25T02:41:00"/>
    <d v="2026-01-28T19:41:00"/>
    <x v="46"/>
    <x v="0"/>
    <s v="No"/>
    <n v="4"/>
    <s v="Yes"/>
    <n v="89.000000000058208"/>
    <s v="Yes"/>
    <x v="2"/>
    <n v="3.7083333333357587"/>
    <s v="Team5"/>
    <s v="Senior"/>
    <s v="Evening"/>
  </r>
  <r>
    <s v="T08906"/>
    <s v="C1204"/>
    <x v="4"/>
    <x v="0"/>
    <d v="2026-01-02T10:34:00"/>
    <d v="2026-01-03T23:34:00"/>
    <x v="14"/>
    <x v="0"/>
    <s v="Yes"/>
    <n v="3"/>
    <s v="Yes"/>
    <n v="36.999999999941792"/>
    <s v="No"/>
    <x v="2"/>
    <n v="1.5416666666642413"/>
    <s v="Team4"/>
    <s v="Senior"/>
    <s v="Night"/>
  </r>
  <r>
    <s v="T08907"/>
    <s v="C1354"/>
    <x v="1"/>
    <x v="1"/>
    <d v="2026-01-10T10:05:00"/>
    <d v="2026-01-11T14:05:00"/>
    <x v="36"/>
    <x v="0"/>
    <s v="No"/>
    <n v="4"/>
    <s v="Yes"/>
    <n v="27.999999999941792"/>
    <s v="No"/>
    <x v="2"/>
    <n v="1.1666666666642413"/>
    <s v="Team1"/>
    <s v="Junior"/>
    <s v="Morning"/>
  </r>
  <r>
    <s v="T08908"/>
    <s v="C1104"/>
    <x v="4"/>
    <x v="2"/>
    <d v="2026-02-20T23:00:00"/>
    <d v="2026-02-22T00:00:00"/>
    <x v="24"/>
    <x v="2"/>
    <s v="No"/>
    <n v="5"/>
    <s v="No"/>
    <n v="24.999999999941792"/>
    <s v="No"/>
    <x v="0"/>
    <n v="1.0416666666642413"/>
    <s v="Team4"/>
    <s v="Mid"/>
    <s v="Night"/>
  </r>
  <r>
    <s v="T08909"/>
    <s v="C3006"/>
    <x v="3"/>
    <x v="0"/>
    <d v="2026-01-21T22:38:00"/>
    <d v="2026-01-23T01:38:00"/>
    <x v="17"/>
    <x v="0"/>
    <s v="No"/>
    <n v="4"/>
    <s v="Yes"/>
    <n v="27"/>
    <s v="No"/>
    <x v="2"/>
    <n v="1.125"/>
    <s v="Team2"/>
    <s v="Junior"/>
    <s v="Night"/>
  </r>
  <r>
    <s v="T08910"/>
    <s v="C4424"/>
    <x v="4"/>
    <x v="0"/>
    <d v="2026-03-30T13:03:00"/>
    <d v="2026-03-31T19:03:00"/>
    <x v="18"/>
    <x v="0"/>
    <s v="No"/>
    <n v="3"/>
    <s v="Yes"/>
    <n v="30"/>
    <s v="No"/>
    <x v="1"/>
    <n v="1.25"/>
    <s v="Team1"/>
    <s v="Mid"/>
    <s v="Morning"/>
  </r>
  <r>
    <s v="T08911"/>
    <s v="C0846"/>
    <x v="1"/>
    <x v="0"/>
    <d v="2026-03-25T09:49:00"/>
    <d v="2026-03-25T14:49:00"/>
    <x v="41"/>
    <x v="0"/>
    <s v="No"/>
    <n v="5"/>
    <s v="Yes"/>
    <n v="4.9999999998835847"/>
    <s v="No"/>
    <x v="1"/>
    <n v="0.20833333332848269"/>
    <s v="Team5"/>
    <s v="Senior"/>
    <s v="Night"/>
  </r>
  <r>
    <s v="T08912"/>
    <s v="C4979"/>
    <x v="0"/>
    <x v="1"/>
    <d v="2026-03-22T00:11:00"/>
    <d v="2026-03-24T01:11:00"/>
    <x v="0"/>
    <x v="0"/>
    <s v="No"/>
    <n v="4"/>
    <s v="Yes"/>
    <n v="48.999999999941792"/>
    <s v="Yes"/>
    <x v="1"/>
    <n v="2.0416666666642413"/>
    <s v="Team1"/>
    <s v="Senior"/>
    <s v="Morning"/>
  </r>
  <r>
    <s v="T08913"/>
    <s v="C4922"/>
    <x v="2"/>
    <x v="0"/>
    <d v="2026-03-24T12:02:00"/>
    <d v="2026-03-25T17:02:00"/>
    <x v="1"/>
    <x v="1"/>
    <s v="No"/>
    <n v="5"/>
    <s v="No"/>
    <n v="29.000000000058208"/>
    <s v="No"/>
    <x v="1"/>
    <n v="1.2083333333357587"/>
    <s v="Team4"/>
    <s v="Senior"/>
    <s v="Evening"/>
  </r>
  <r>
    <s v="T08914"/>
    <s v="C3755"/>
    <x v="3"/>
    <x v="0"/>
    <d v="2026-02-10T11:49:00"/>
    <d v="2026-02-12T08:49:00"/>
    <x v="36"/>
    <x v="2"/>
    <s v="No"/>
    <n v="5"/>
    <s v="No"/>
    <n v="45"/>
    <s v="No"/>
    <x v="0"/>
    <n v="1.875"/>
    <s v="Team1"/>
    <s v="Junior"/>
    <s v="Morning"/>
  </r>
  <r>
    <s v="T08915"/>
    <s v="C4234"/>
    <x v="0"/>
    <x v="0"/>
    <d v="2026-02-17T14:50:00"/>
    <d v="2026-02-19T03:50:00"/>
    <x v="22"/>
    <x v="0"/>
    <s v="No"/>
    <n v="4"/>
    <s v="Yes"/>
    <n v="36.999999999941792"/>
    <s v="No"/>
    <x v="0"/>
    <n v="1.5416666666642413"/>
    <s v="Team4"/>
    <s v="Junior"/>
    <s v="Morning"/>
  </r>
  <r>
    <s v="T08916"/>
    <s v="C2003"/>
    <x v="2"/>
    <x v="1"/>
    <d v="2026-01-29T06:44:00"/>
    <d v="2026-01-29T10:44:00"/>
    <x v="3"/>
    <x v="0"/>
    <s v="No"/>
    <n v="3"/>
    <s v="Yes"/>
    <n v="4.0000000001164153"/>
    <s v="No"/>
    <x v="2"/>
    <n v="0.16666666667151731"/>
    <s v="Team5"/>
    <s v="Senior"/>
    <s v="Morning"/>
  </r>
  <r>
    <s v="T08917"/>
    <s v="C3121"/>
    <x v="3"/>
    <x v="0"/>
    <d v="2026-01-03T16:26:00"/>
    <d v="2026-01-05T00:26:00"/>
    <x v="16"/>
    <x v="0"/>
    <s v="No"/>
    <n v="4"/>
    <s v="Yes"/>
    <n v="32.000000000058208"/>
    <s v="No"/>
    <x v="2"/>
    <n v="1.3333333333357587"/>
    <s v="Team3"/>
    <s v="Junior"/>
    <s v="Evening"/>
  </r>
  <r>
    <s v="T08918"/>
    <s v="C0696"/>
    <x v="1"/>
    <x v="1"/>
    <d v="2026-03-09T23:32:00"/>
    <d v="2026-03-12T07:32:00"/>
    <x v="27"/>
    <x v="2"/>
    <s v="No"/>
    <n v="3"/>
    <s v="No"/>
    <n v="55.999999999883585"/>
    <s v="Yes"/>
    <x v="1"/>
    <n v="2.3333333333284827"/>
    <s v="Team1"/>
    <s v="Junior"/>
    <s v="Morning"/>
  </r>
  <r>
    <s v="T08919"/>
    <s v="C4079"/>
    <x v="4"/>
    <x v="1"/>
    <d v="2026-01-15T03:12:00"/>
    <d v="2026-01-17T11:12:00"/>
    <x v="16"/>
    <x v="0"/>
    <s v="Yes"/>
    <n v="2"/>
    <s v="Yes"/>
    <n v="56.000000000058208"/>
    <s v="Yes"/>
    <x v="2"/>
    <n v="2.3333333333357587"/>
    <s v="Team3"/>
    <s v="Junior"/>
    <s v="Evening"/>
  </r>
  <r>
    <s v="T08920"/>
    <s v="C0465"/>
    <x v="3"/>
    <x v="1"/>
    <d v="2026-02-05T05:24:00"/>
    <d v="2026-02-07T14:24:00"/>
    <x v="34"/>
    <x v="0"/>
    <s v="No"/>
    <n v="3"/>
    <s v="Yes"/>
    <n v="57"/>
    <s v="Yes"/>
    <x v="0"/>
    <n v="2.375"/>
    <s v="Team3"/>
    <s v="Senior"/>
    <s v="Night"/>
  </r>
  <r>
    <s v="T08921"/>
    <s v="C0807"/>
    <x v="2"/>
    <x v="2"/>
    <d v="2026-01-19T13:04:00"/>
    <d v="2026-01-20T20:04:00"/>
    <x v="0"/>
    <x v="0"/>
    <s v="No"/>
    <n v="4"/>
    <s v="Yes"/>
    <n v="30.999999999941792"/>
    <s v="No"/>
    <x v="2"/>
    <n v="1.2916666666642413"/>
    <s v="Team1"/>
    <s v="Senior"/>
    <s v="Morning"/>
  </r>
  <r>
    <s v="T08922"/>
    <s v="C0783"/>
    <x v="4"/>
    <x v="2"/>
    <d v="2026-02-05T10:26:00"/>
    <d v="2026-02-07T14:26:00"/>
    <x v="8"/>
    <x v="0"/>
    <s v="No"/>
    <n v="5"/>
    <s v="Yes"/>
    <n v="52.000000000116415"/>
    <s v="Yes"/>
    <x v="0"/>
    <n v="2.1666666666715173"/>
    <s v="Team5"/>
    <s v="Senior"/>
    <s v="Morning"/>
  </r>
  <r>
    <s v="T08923"/>
    <s v="C2191"/>
    <x v="0"/>
    <x v="0"/>
    <d v="2026-01-25T19:54:00"/>
    <d v="2026-01-26T20:54:00"/>
    <x v="22"/>
    <x v="0"/>
    <s v="No"/>
    <n v="3"/>
    <s v="Yes"/>
    <n v="24.999999999941792"/>
    <s v="No"/>
    <x v="2"/>
    <n v="1.0416666666642413"/>
    <s v="Team4"/>
    <s v="Junior"/>
    <s v="Morning"/>
  </r>
  <r>
    <s v="T08924"/>
    <s v="C0664"/>
    <x v="4"/>
    <x v="0"/>
    <d v="2026-02-03T05:32:00"/>
    <d v="2026-02-04T03:32:00"/>
    <x v="49"/>
    <x v="0"/>
    <s v="No"/>
    <n v="5"/>
    <s v="Yes"/>
    <n v="21.999999999941792"/>
    <s v="No"/>
    <x v="0"/>
    <n v="0.91666666666424135"/>
    <s v="Team5"/>
    <s v="Mid"/>
    <s v="Evening"/>
  </r>
  <r>
    <s v="T08925"/>
    <s v="C4375"/>
    <x v="2"/>
    <x v="0"/>
    <d v="2026-03-12T23:26:00"/>
    <d v="2026-03-14T08:26:00"/>
    <x v="2"/>
    <x v="0"/>
    <s v="No"/>
    <n v="5"/>
    <s v="Yes"/>
    <n v="33"/>
    <s v="No"/>
    <x v="1"/>
    <n v="1.375"/>
    <s v="Team3"/>
    <s v="Senior"/>
    <s v="Evening"/>
  </r>
  <r>
    <s v="T08926"/>
    <s v="C2784"/>
    <x v="1"/>
    <x v="0"/>
    <d v="2026-02-14T00:22:00"/>
    <d v="2026-02-15T23:22:00"/>
    <x v="43"/>
    <x v="0"/>
    <s v="No"/>
    <n v="3"/>
    <s v="Yes"/>
    <n v="47.000000000058208"/>
    <s v="No"/>
    <x v="0"/>
    <n v="1.9583333333357587"/>
    <s v="Team1"/>
    <s v="Mid"/>
    <s v="Morning"/>
  </r>
  <r>
    <s v="T08927"/>
    <s v="C3622"/>
    <x v="1"/>
    <x v="1"/>
    <d v="2026-02-24T06:33:00"/>
    <d v="2026-02-26T21:33:00"/>
    <x v="24"/>
    <x v="0"/>
    <s v="No"/>
    <n v="3"/>
    <s v="Yes"/>
    <n v="63"/>
    <s v="Yes"/>
    <x v="0"/>
    <n v="2.625"/>
    <s v="Team4"/>
    <s v="Mid"/>
    <s v="Night"/>
  </r>
  <r>
    <s v="T08928"/>
    <s v="C1025"/>
    <x v="2"/>
    <x v="2"/>
    <d v="2026-03-19T11:56:00"/>
    <d v="2026-03-22T12:56:00"/>
    <x v="40"/>
    <x v="0"/>
    <s v="No"/>
    <n v="5"/>
    <s v="Yes"/>
    <n v="73.000000000116415"/>
    <s v="Yes"/>
    <x v="1"/>
    <n v="3.0416666666715173"/>
    <s v="Team4"/>
    <s v="Senior"/>
    <s v="Morning"/>
  </r>
  <r>
    <s v="T08929"/>
    <s v="C3795"/>
    <x v="2"/>
    <x v="0"/>
    <d v="2026-03-07T18:01:00"/>
    <d v="2026-03-09T03:01:00"/>
    <x v="1"/>
    <x v="0"/>
    <s v="No"/>
    <n v="5"/>
    <s v="Yes"/>
    <n v="33"/>
    <s v="No"/>
    <x v="1"/>
    <n v="1.375"/>
    <s v="Team4"/>
    <s v="Senior"/>
    <s v="Evening"/>
  </r>
  <r>
    <s v="T08930"/>
    <s v="C4065"/>
    <x v="2"/>
    <x v="2"/>
    <d v="2026-02-16T09:15:00"/>
    <d v="2026-02-18T23:15:00"/>
    <x v="17"/>
    <x v="0"/>
    <s v="No"/>
    <n v="3"/>
    <s v="Yes"/>
    <n v="62.000000000058208"/>
    <s v="Yes"/>
    <x v="0"/>
    <n v="2.5833333333357587"/>
    <s v="Team2"/>
    <s v="Junior"/>
    <s v="Night"/>
  </r>
  <r>
    <s v="T08931"/>
    <s v="C0284"/>
    <x v="0"/>
    <x v="1"/>
    <d v="2026-02-22T06:47:00"/>
    <d v="2026-02-25T01:47:00"/>
    <x v="24"/>
    <x v="1"/>
    <s v="No"/>
    <n v="5"/>
    <s v="No"/>
    <n v="67.000000000116415"/>
    <s v="Yes"/>
    <x v="0"/>
    <n v="2.7916666666715173"/>
    <s v="Team4"/>
    <s v="Mid"/>
    <s v="Night"/>
  </r>
  <r>
    <s v="T08932"/>
    <s v="C0398"/>
    <x v="2"/>
    <x v="2"/>
    <d v="2026-02-21T21:50:00"/>
    <d v="2026-02-22T12:50:00"/>
    <x v="25"/>
    <x v="0"/>
    <s v="No"/>
    <n v="3"/>
    <s v="Yes"/>
    <n v="15"/>
    <s v="No"/>
    <x v="0"/>
    <n v="0.625"/>
    <s v="Team4"/>
    <s v="Junior"/>
    <s v="Night"/>
  </r>
  <r>
    <s v="T08933"/>
    <s v="C4924"/>
    <x v="1"/>
    <x v="2"/>
    <d v="2026-03-22T03:00:00"/>
    <d v="2026-03-23T17:00:00"/>
    <x v="40"/>
    <x v="0"/>
    <s v="Yes"/>
    <n v="2"/>
    <s v="Yes"/>
    <n v="38.000000000058208"/>
    <s v="No"/>
    <x v="1"/>
    <n v="1.5833333333357587"/>
    <s v="Team4"/>
    <s v="Senior"/>
    <s v="Morning"/>
  </r>
  <r>
    <s v="T08934"/>
    <s v="C1547"/>
    <x v="3"/>
    <x v="0"/>
    <d v="2026-01-12T17:37:00"/>
    <d v="2026-01-14T03:37:00"/>
    <x v="7"/>
    <x v="2"/>
    <s v="Yes"/>
    <n v="3"/>
    <s v="No"/>
    <n v="33.999999999941792"/>
    <s v="No"/>
    <x v="2"/>
    <n v="1.4166666666642413"/>
    <s v="Team2"/>
    <s v="Junior"/>
    <s v="Night"/>
  </r>
  <r>
    <s v="T08935"/>
    <s v="C4869"/>
    <x v="2"/>
    <x v="1"/>
    <d v="2026-01-26T22:33:00"/>
    <d v="2026-01-27T06:33:00"/>
    <x v="16"/>
    <x v="0"/>
    <s v="No"/>
    <n v="4"/>
    <s v="Yes"/>
    <n v="8.0000000000582077"/>
    <s v="No"/>
    <x v="2"/>
    <n v="0.33333333333575865"/>
    <s v="Team3"/>
    <s v="Junior"/>
    <s v="Evening"/>
  </r>
  <r>
    <s v="T08936"/>
    <s v="C0421"/>
    <x v="0"/>
    <x v="0"/>
    <d v="2026-02-05T10:51:00"/>
    <d v="2026-02-06T10:51:00"/>
    <x v="37"/>
    <x v="1"/>
    <s v="Yes"/>
    <n v="2"/>
    <s v="No"/>
    <n v="24"/>
    <s v="No"/>
    <x v="0"/>
    <n v="1"/>
    <s v="Team5"/>
    <s v="Junior"/>
    <s v="Evening"/>
  </r>
  <r>
    <s v="T08937"/>
    <s v="C0025"/>
    <x v="1"/>
    <x v="0"/>
    <d v="2026-02-21T03:08:00"/>
    <d v="2026-02-22T13:08:00"/>
    <x v="35"/>
    <x v="1"/>
    <s v="No"/>
    <n v="5"/>
    <s v="No"/>
    <n v="33.999999999941792"/>
    <s v="No"/>
    <x v="0"/>
    <n v="1.4166666666642413"/>
    <s v="Team1"/>
    <s v="Senior"/>
    <s v="Night"/>
  </r>
  <r>
    <s v="T08938"/>
    <s v="C4718"/>
    <x v="4"/>
    <x v="0"/>
    <d v="2026-03-27T22:00:00"/>
    <d v="2026-03-28T04:00:00"/>
    <x v="13"/>
    <x v="0"/>
    <s v="No"/>
    <n v="4"/>
    <s v="Yes"/>
    <n v="6"/>
    <s v="No"/>
    <x v="1"/>
    <n v="0.25"/>
    <s v="Team5"/>
    <s v="Junior"/>
    <s v="Evening"/>
  </r>
  <r>
    <s v="T08939"/>
    <s v="C4740"/>
    <x v="4"/>
    <x v="1"/>
    <d v="2026-01-30T22:10:00"/>
    <d v="2026-01-31T19:10:00"/>
    <x v="11"/>
    <x v="1"/>
    <s v="No"/>
    <n v="4"/>
    <s v="No"/>
    <n v="21"/>
    <s v="No"/>
    <x v="2"/>
    <n v="0.875"/>
    <s v="Team3"/>
    <s v="Senior"/>
    <s v="Night"/>
  </r>
  <r>
    <s v="T08940"/>
    <s v="C3907"/>
    <x v="3"/>
    <x v="0"/>
    <d v="2026-01-31T15:43:00"/>
    <d v="2026-02-01T00:43:00"/>
    <x v="6"/>
    <x v="0"/>
    <s v="Yes"/>
    <n v="3"/>
    <s v="Yes"/>
    <n v="9"/>
    <s v="No"/>
    <x v="2"/>
    <n v="0.375"/>
    <s v="Team3"/>
    <s v="Mid"/>
    <s v="Night"/>
  </r>
  <r>
    <s v="T08941"/>
    <s v="C1985"/>
    <x v="3"/>
    <x v="1"/>
    <d v="2026-03-14T16:22:00"/>
    <d v="2026-03-17T00:22:00"/>
    <x v="29"/>
    <x v="1"/>
    <s v="No"/>
    <n v="4"/>
    <s v="No"/>
    <n v="56.000000000058208"/>
    <s v="Yes"/>
    <x v="1"/>
    <n v="2.3333333333357587"/>
    <s v="Team3"/>
    <s v="Mid"/>
    <s v="Evening"/>
  </r>
  <r>
    <s v="T08942"/>
    <s v="C2881"/>
    <x v="2"/>
    <x v="2"/>
    <d v="2026-03-27T00:48:00"/>
    <d v="2026-03-27T23:48:00"/>
    <x v="47"/>
    <x v="0"/>
    <s v="No"/>
    <n v="5"/>
    <s v="Yes"/>
    <n v="23.000000000058208"/>
    <s v="No"/>
    <x v="1"/>
    <n v="0.95833333333575865"/>
    <s v="Team4"/>
    <s v="Senior"/>
    <s v="Night"/>
  </r>
  <r>
    <s v="T08943"/>
    <s v="C0071"/>
    <x v="4"/>
    <x v="2"/>
    <d v="2026-03-04T15:20:00"/>
    <d v="2026-03-07T11:20:00"/>
    <x v="6"/>
    <x v="0"/>
    <s v="No"/>
    <n v="5"/>
    <s v="Yes"/>
    <n v="67.999999999883585"/>
    <s v="Yes"/>
    <x v="1"/>
    <n v="2.8333333333284827"/>
    <s v="Team3"/>
    <s v="Mid"/>
    <s v="Night"/>
  </r>
  <r>
    <s v="T08944"/>
    <s v="C4897"/>
    <x v="1"/>
    <x v="1"/>
    <d v="2026-02-26T10:54:00"/>
    <d v="2026-02-27T22:54:00"/>
    <x v="11"/>
    <x v="0"/>
    <s v="No"/>
    <n v="5"/>
    <s v="Yes"/>
    <n v="36"/>
    <s v="No"/>
    <x v="0"/>
    <n v="1.5"/>
    <s v="Team3"/>
    <s v="Senior"/>
    <s v="Night"/>
  </r>
  <r>
    <s v="T08945"/>
    <s v="C4110"/>
    <x v="3"/>
    <x v="1"/>
    <d v="2026-02-27T23:07:00"/>
    <d v="2026-03-02T06:07:00"/>
    <x v="4"/>
    <x v="0"/>
    <s v="No"/>
    <n v="3"/>
    <s v="Yes"/>
    <n v="55.000000000116415"/>
    <s v="Yes"/>
    <x v="0"/>
    <n v="2.2916666666715173"/>
    <s v="Team5"/>
    <s v="Senior"/>
    <s v="Evening"/>
  </r>
  <r>
    <s v="T08946"/>
    <s v="C0607"/>
    <x v="4"/>
    <x v="1"/>
    <d v="2026-03-28T09:34:00"/>
    <d v="2026-03-30T13:34:00"/>
    <x v="44"/>
    <x v="0"/>
    <s v="No"/>
    <n v="5"/>
    <s v="Yes"/>
    <n v="52.000000000116415"/>
    <s v="Yes"/>
    <x v="1"/>
    <n v="2.1666666666715173"/>
    <s v="Team3"/>
    <s v="Senior"/>
    <s v="Evening"/>
  </r>
  <r>
    <s v="T08947"/>
    <s v="C4041"/>
    <x v="1"/>
    <x v="2"/>
    <d v="2026-03-24T23:30:00"/>
    <d v="2026-03-27T11:30:00"/>
    <x v="43"/>
    <x v="0"/>
    <s v="No"/>
    <n v="4"/>
    <s v="Yes"/>
    <n v="60"/>
    <s v="Yes"/>
    <x v="1"/>
    <n v="2.5"/>
    <s v="Team1"/>
    <s v="Mid"/>
    <s v="Morning"/>
  </r>
  <r>
    <s v="T08948"/>
    <s v="C1871"/>
    <x v="3"/>
    <x v="0"/>
    <d v="2026-02-06T09:11:00"/>
    <d v="2026-02-07T15:11:00"/>
    <x v="0"/>
    <x v="0"/>
    <s v="No"/>
    <n v="5"/>
    <s v="Yes"/>
    <n v="30"/>
    <s v="No"/>
    <x v="0"/>
    <n v="1.25"/>
    <s v="Team1"/>
    <s v="Senior"/>
    <s v="Morning"/>
  </r>
  <r>
    <s v="T08949"/>
    <s v="C0519"/>
    <x v="2"/>
    <x v="2"/>
    <d v="2026-03-07T07:46:00"/>
    <d v="2026-03-10T13:46:00"/>
    <x v="35"/>
    <x v="0"/>
    <s v="No"/>
    <n v="5"/>
    <s v="Yes"/>
    <n v="78"/>
    <s v="Yes"/>
    <x v="1"/>
    <n v="3.25"/>
    <s v="Team1"/>
    <s v="Senior"/>
    <s v="Night"/>
  </r>
  <r>
    <s v="T08950"/>
    <s v="C1361"/>
    <x v="1"/>
    <x v="0"/>
    <d v="2026-01-07T05:07:00"/>
    <d v="2026-01-08T03:07:00"/>
    <x v="24"/>
    <x v="0"/>
    <s v="No"/>
    <n v="4"/>
    <s v="Yes"/>
    <n v="22.000000000116415"/>
    <s v="No"/>
    <x v="2"/>
    <n v="0.91666666667151731"/>
    <s v="Team4"/>
    <s v="Mid"/>
    <s v="Night"/>
  </r>
  <r>
    <s v="T08951"/>
    <s v="C0412"/>
    <x v="3"/>
    <x v="1"/>
    <d v="2026-01-09T01:13:00"/>
    <d v="2026-01-10T11:13:00"/>
    <x v="0"/>
    <x v="0"/>
    <s v="No"/>
    <n v="5"/>
    <s v="Yes"/>
    <n v="34.000000000116415"/>
    <s v="No"/>
    <x v="2"/>
    <n v="1.4166666666715173"/>
    <s v="Team1"/>
    <s v="Senior"/>
    <s v="Morning"/>
  </r>
  <r>
    <s v="T08952"/>
    <s v="C2044"/>
    <x v="3"/>
    <x v="0"/>
    <d v="2026-02-16T15:16:00"/>
    <d v="2026-02-17T04:16:00"/>
    <x v="3"/>
    <x v="0"/>
    <s v="No"/>
    <n v="5"/>
    <s v="Yes"/>
    <n v="12.999999999941792"/>
    <s v="No"/>
    <x v="0"/>
    <n v="0.54166666666424135"/>
    <s v="Team5"/>
    <s v="Senior"/>
    <s v="Morning"/>
  </r>
  <r>
    <s v="T08953"/>
    <s v="C4373"/>
    <x v="1"/>
    <x v="0"/>
    <d v="2026-02-22T06:49:00"/>
    <d v="2026-02-22T08:49:00"/>
    <x v="24"/>
    <x v="0"/>
    <s v="No"/>
    <n v="5"/>
    <s v="Yes"/>
    <n v="1.9999999998835847"/>
    <s v="No"/>
    <x v="0"/>
    <n v="8.3333333328482695E-2"/>
    <s v="Team4"/>
    <s v="Mid"/>
    <s v="Night"/>
  </r>
  <r>
    <s v="T08954"/>
    <s v="C2430"/>
    <x v="4"/>
    <x v="0"/>
    <d v="2026-03-03T02:28:00"/>
    <d v="2026-03-04T13:28:00"/>
    <x v="21"/>
    <x v="0"/>
    <s v="No"/>
    <n v="4"/>
    <s v="Yes"/>
    <n v="35.000000000058208"/>
    <s v="No"/>
    <x v="1"/>
    <n v="1.4583333333357587"/>
    <s v="Team4"/>
    <s v="Senior"/>
    <s v="Night"/>
  </r>
  <r>
    <s v="T08955"/>
    <s v="C2655"/>
    <x v="3"/>
    <x v="2"/>
    <d v="2026-01-20T01:55:00"/>
    <d v="2026-01-23T16:55:00"/>
    <x v="49"/>
    <x v="0"/>
    <s v="No"/>
    <n v="4"/>
    <s v="Yes"/>
    <n v="87"/>
    <s v="Yes"/>
    <x v="2"/>
    <n v="3.625"/>
    <s v="Team5"/>
    <s v="Mid"/>
    <s v="Evening"/>
  </r>
  <r>
    <s v="T08956"/>
    <s v="C1321"/>
    <x v="0"/>
    <x v="1"/>
    <d v="2026-01-25T18:51:00"/>
    <d v="2026-01-28T07:51:00"/>
    <x v="3"/>
    <x v="0"/>
    <s v="No"/>
    <n v="3"/>
    <s v="Yes"/>
    <n v="60.999999999941792"/>
    <s v="Yes"/>
    <x v="2"/>
    <n v="2.5416666666642413"/>
    <s v="Team5"/>
    <s v="Senior"/>
    <s v="Morning"/>
  </r>
  <r>
    <s v="T08957"/>
    <s v="C0169"/>
    <x v="1"/>
    <x v="1"/>
    <d v="2026-02-12T15:36:00"/>
    <d v="2026-02-15T04:36:00"/>
    <x v="33"/>
    <x v="0"/>
    <s v="No"/>
    <n v="4"/>
    <s v="Yes"/>
    <n v="60.999999999941792"/>
    <s v="Yes"/>
    <x v="0"/>
    <n v="2.5416666666642413"/>
    <s v="Team5"/>
    <s v="Junior"/>
    <s v="Night"/>
  </r>
  <r>
    <s v="T08958"/>
    <s v="C4235"/>
    <x v="2"/>
    <x v="2"/>
    <d v="2026-01-15T08:41:00"/>
    <d v="2026-01-17T19:41:00"/>
    <x v="27"/>
    <x v="0"/>
    <s v="No"/>
    <n v="3"/>
    <s v="Yes"/>
    <n v="59.000000000058208"/>
    <s v="Yes"/>
    <x v="2"/>
    <n v="2.4583333333357587"/>
    <s v="Team1"/>
    <s v="Junior"/>
    <s v="Morning"/>
  </r>
  <r>
    <s v="T08959"/>
    <s v="C0259"/>
    <x v="0"/>
    <x v="0"/>
    <d v="2026-03-25T16:14:00"/>
    <d v="2026-03-27T09:14:00"/>
    <x v="48"/>
    <x v="0"/>
    <s v="No"/>
    <n v="4"/>
    <s v="Yes"/>
    <n v="41.000000000058208"/>
    <s v="No"/>
    <x v="1"/>
    <n v="1.7083333333357587"/>
    <s v="Team1"/>
    <s v="Mid"/>
    <s v="Morning"/>
  </r>
  <r>
    <s v="T08960"/>
    <s v="C1531"/>
    <x v="4"/>
    <x v="2"/>
    <d v="2026-03-29T23:02:00"/>
    <d v="2026-03-31T06:02:00"/>
    <x v="30"/>
    <x v="1"/>
    <s v="No"/>
    <n v="5"/>
    <s v="No"/>
    <n v="30.999999999941792"/>
    <s v="No"/>
    <x v="1"/>
    <n v="1.2916666666642413"/>
    <s v="Team4"/>
    <s v="Mid"/>
    <s v="Night"/>
  </r>
  <r>
    <s v="T08961"/>
    <s v="C3389"/>
    <x v="2"/>
    <x v="1"/>
    <d v="2026-02-14T07:21:00"/>
    <d v="2026-02-16T08:21:00"/>
    <x v="48"/>
    <x v="0"/>
    <s v="No"/>
    <n v="4"/>
    <s v="Yes"/>
    <n v="48.999999999941792"/>
    <s v="Yes"/>
    <x v="0"/>
    <n v="2.0416666666642413"/>
    <s v="Team1"/>
    <s v="Mid"/>
    <s v="Morning"/>
  </r>
  <r>
    <s v="T08962"/>
    <s v="C1236"/>
    <x v="0"/>
    <x v="2"/>
    <d v="2026-03-29T17:19:00"/>
    <d v="2026-03-31T11:19:00"/>
    <x v="40"/>
    <x v="0"/>
    <s v="No"/>
    <n v="3"/>
    <s v="Yes"/>
    <n v="42"/>
    <s v="No"/>
    <x v="1"/>
    <n v="1.75"/>
    <s v="Team4"/>
    <s v="Senior"/>
    <s v="Morning"/>
  </r>
  <r>
    <s v="T08963"/>
    <s v="C0996"/>
    <x v="1"/>
    <x v="1"/>
    <d v="2026-02-16T11:34:00"/>
    <d v="2026-02-17T00:34:00"/>
    <x v="22"/>
    <x v="0"/>
    <s v="No"/>
    <n v="4"/>
    <s v="Yes"/>
    <n v="12.999999999941792"/>
    <s v="No"/>
    <x v="0"/>
    <n v="0.54166666666424135"/>
    <s v="Team4"/>
    <s v="Junior"/>
    <s v="Morning"/>
  </r>
  <r>
    <s v="T08964"/>
    <s v="C4877"/>
    <x v="4"/>
    <x v="1"/>
    <d v="2026-03-15T11:32:00"/>
    <d v="2026-03-17T18:32:00"/>
    <x v="39"/>
    <x v="0"/>
    <s v="No"/>
    <n v="4"/>
    <s v="Yes"/>
    <n v="54.999999999941792"/>
    <s v="Yes"/>
    <x v="1"/>
    <n v="2.2916666666642413"/>
    <s v="Team5"/>
    <s v="Junior"/>
    <s v="Evening"/>
  </r>
  <r>
    <s v="T08965"/>
    <s v="C4843"/>
    <x v="0"/>
    <x v="2"/>
    <d v="2026-02-03T07:52:00"/>
    <d v="2026-02-06T15:52:00"/>
    <x v="18"/>
    <x v="2"/>
    <s v="No"/>
    <n v="5"/>
    <s v="No"/>
    <n v="80.000000000058208"/>
    <s v="Yes"/>
    <x v="0"/>
    <n v="3.3333333333357587"/>
    <s v="Team1"/>
    <s v="Mid"/>
    <s v="Morning"/>
  </r>
  <r>
    <s v="T08966"/>
    <s v="C1632"/>
    <x v="0"/>
    <x v="1"/>
    <d v="2026-03-16T17:16:00"/>
    <d v="2026-03-18T17:16:00"/>
    <x v="33"/>
    <x v="0"/>
    <s v="No"/>
    <n v="4"/>
    <s v="Yes"/>
    <n v="48"/>
    <s v="No"/>
    <x v="1"/>
    <n v="2"/>
    <s v="Team5"/>
    <s v="Junior"/>
    <s v="Night"/>
  </r>
  <r>
    <s v="T08967"/>
    <s v="C0849"/>
    <x v="3"/>
    <x v="2"/>
    <d v="2026-03-25T13:35:00"/>
    <d v="2026-03-26T17:35:00"/>
    <x v="14"/>
    <x v="0"/>
    <s v="No"/>
    <n v="4"/>
    <s v="Yes"/>
    <n v="28.000000000116415"/>
    <s v="No"/>
    <x v="1"/>
    <n v="1.1666666666715173"/>
    <s v="Team4"/>
    <s v="Senior"/>
    <s v="Night"/>
  </r>
  <r>
    <s v="T08968"/>
    <s v="C3167"/>
    <x v="1"/>
    <x v="0"/>
    <d v="2026-03-27T11:26:00"/>
    <d v="2026-03-27T15:26:00"/>
    <x v="34"/>
    <x v="0"/>
    <s v="No"/>
    <n v="5"/>
    <s v="Yes"/>
    <n v="3.9999999999417923"/>
    <s v="No"/>
    <x v="1"/>
    <n v="0.16666666666424135"/>
    <s v="Team3"/>
    <s v="Senior"/>
    <s v="Night"/>
  </r>
  <r>
    <s v="T08969"/>
    <s v="C2276"/>
    <x v="1"/>
    <x v="2"/>
    <d v="2026-02-10T00:52:00"/>
    <d v="2026-02-12T06:52:00"/>
    <x v="27"/>
    <x v="0"/>
    <s v="No"/>
    <n v="4"/>
    <s v="Yes"/>
    <n v="54"/>
    <s v="Yes"/>
    <x v="0"/>
    <n v="2.25"/>
    <s v="Team1"/>
    <s v="Junior"/>
    <s v="Morning"/>
  </r>
  <r>
    <s v="T08970"/>
    <s v="C2723"/>
    <x v="1"/>
    <x v="1"/>
    <d v="2026-01-24T01:53:00"/>
    <d v="2026-01-26T10:53:00"/>
    <x v="13"/>
    <x v="0"/>
    <s v="No"/>
    <n v="2"/>
    <s v="Yes"/>
    <n v="57"/>
    <s v="Yes"/>
    <x v="2"/>
    <n v="2.375"/>
    <s v="Team5"/>
    <s v="Junior"/>
    <s v="Evening"/>
  </r>
  <r>
    <s v="T08971"/>
    <s v="C2644"/>
    <x v="3"/>
    <x v="2"/>
    <d v="2026-01-08T23:25:00"/>
    <d v="2026-01-12T06:25:00"/>
    <x v="9"/>
    <x v="0"/>
    <s v="No"/>
    <n v="3"/>
    <s v="Yes"/>
    <n v="78.999999999941792"/>
    <s v="Yes"/>
    <x v="2"/>
    <n v="3.2916666666642413"/>
    <s v="Team1"/>
    <s v="Junior"/>
    <s v="Night"/>
  </r>
  <r>
    <s v="T08972"/>
    <s v="C3520"/>
    <x v="4"/>
    <x v="2"/>
    <d v="2026-03-11T20:24:00"/>
    <d v="2026-03-12T03:24:00"/>
    <x v="30"/>
    <x v="0"/>
    <s v="No"/>
    <n v="4"/>
    <s v="Yes"/>
    <n v="7.0000000001164153"/>
    <s v="No"/>
    <x v="1"/>
    <n v="0.29166666667151731"/>
    <s v="Team4"/>
    <s v="Mid"/>
    <s v="Night"/>
  </r>
  <r>
    <s v="T08973"/>
    <s v="C1685"/>
    <x v="4"/>
    <x v="2"/>
    <d v="2026-01-27T16:09:00"/>
    <d v="2026-01-29T06:09:00"/>
    <x v="16"/>
    <x v="2"/>
    <s v="No"/>
    <n v="5"/>
    <s v="No"/>
    <n v="37.999999999883585"/>
    <s v="No"/>
    <x v="2"/>
    <n v="1.5833333333284827"/>
    <s v="Team3"/>
    <s v="Junior"/>
    <s v="Evening"/>
  </r>
  <r>
    <s v="T08974"/>
    <s v="C1966"/>
    <x v="3"/>
    <x v="0"/>
    <d v="2026-02-02T10:41:00"/>
    <d v="2026-02-02T21:41:00"/>
    <x v="22"/>
    <x v="0"/>
    <s v="No"/>
    <n v="5"/>
    <s v="Yes"/>
    <n v="10.999999999883585"/>
    <s v="No"/>
    <x v="0"/>
    <n v="0.45833333332848269"/>
    <s v="Team4"/>
    <s v="Junior"/>
    <s v="Morning"/>
  </r>
  <r>
    <s v="T08975"/>
    <s v="C2294"/>
    <x v="4"/>
    <x v="1"/>
    <d v="2026-02-05T16:27:00"/>
    <d v="2026-02-06T04:27:00"/>
    <x v="6"/>
    <x v="0"/>
    <s v="No"/>
    <n v="4"/>
    <s v="Yes"/>
    <n v="12"/>
    <s v="No"/>
    <x v="0"/>
    <n v="0.5"/>
    <s v="Team3"/>
    <s v="Mid"/>
    <s v="Night"/>
  </r>
  <r>
    <s v="T08976"/>
    <s v="C4342"/>
    <x v="0"/>
    <x v="2"/>
    <d v="2026-03-24T14:43:00"/>
    <d v="2026-03-25T22:43:00"/>
    <x v="36"/>
    <x v="0"/>
    <s v="No"/>
    <n v="3"/>
    <s v="Yes"/>
    <n v="32.000000000058208"/>
    <s v="No"/>
    <x v="1"/>
    <n v="1.3333333333357587"/>
    <s v="Team1"/>
    <s v="Junior"/>
    <s v="Morning"/>
  </r>
  <r>
    <s v="T08977"/>
    <s v="C0174"/>
    <x v="3"/>
    <x v="0"/>
    <d v="2026-01-30T01:32:00"/>
    <d v="2026-01-31T16:32:00"/>
    <x v="45"/>
    <x v="0"/>
    <s v="No"/>
    <n v="5"/>
    <s v="Yes"/>
    <n v="39"/>
    <s v="No"/>
    <x v="2"/>
    <n v="1.625"/>
    <s v="Team4"/>
    <s v="Mid"/>
    <s v="Morning"/>
  </r>
  <r>
    <s v="T08978"/>
    <s v="C2960"/>
    <x v="3"/>
    <x v="0"/>
    <d v="2026-01-08T04:00:00"/>
    <d v="2026-01-09T06:00:00"/>
    <x v="31"/>
    <x v="0"/>
    <s v="No"/>
    <n v="3"/>
    <s v="Yes"/>
    <n v="26.000000000058208"/>
    <s v="No"/>
    <x v="2"/>
    <n v="1.0833333333357587"/>
    <s v="Team4"/>
    <s v="Senior"/>
    <s v="Evening"/>
  </r>
  <r>
    <s v="T08979"/>
    <s v="C2820"/>
    <x v="1"/>
    <x v="0"/>
    <d v="2026-01-15T13:22:00"/>
    <d v="2026-01-17T00:22:00"/>
    <x v="38"/>
    <x v="0"/>
    <s v="Yes"/>
    <n v="3"/>
    <s v="Yes"/>
    <n v="35.000000000058208"/>
    <s v="No"/>
    <x v="2"/>
    <n v="1.4583333333357587"/>
    <s v="Team5"/>
    <s v="Senior"/>
    <s v="Evening"/>
  </r>
  <r>
    <s v="T08980"/>
    <s v="C4233"/>
    <x v="2"/>
    <x v="1"/>
    <d v="2026-01-22T06:59:00"/>
    <d v="2026-01-22T10:59:00"/>
    <x v="20"/>
    <x v="0"/>
    <s v="No"/>
    <n v="5"/>
    <s v="Yes"/>
    <n v="3.9999999999417923"/>
    <s v="No"/>
    <x v="2"/>
    <n v="0.16666666666424135"/>
    <s v="Team4"/>
    <s v="Junior"/>
    <s v="Evening"/>
  </r>
  <r>
    <s v="T08981"/>
    <s v="C1063"/>
    <x v="2"/>
    <x v="1"/>
    <d v="2026-01-28T20:51:00"/>
    <d v="2026-01-31T19:51:00"/>
    <x v="22"/>
    <x v="0"/>
    <s v="Yes"/>
    <n v="2"/>
    <s v="Yes"/>
    <n v="70.999999999883585"/>
    <s v="Yes"/>
    <x v="2"/>
    <n v="2.9583333333284827"/>
    <s v="Team4"/>
    <s v="Junior"/>
    <s v="Morning"/>
  </r>
  <r>
    <s v="T08982"/>
    <s v="C3339"/>
    <x v="4"/>
    <x v="2"/>
    <d v="2026-01-17T05:45:00"/>
    <d v="2026-01-17T15:45:00"/>
    <x v="43"/>
    <x v="0"/>
    <s v="No"/>
    <n v="5"/>
    <s v="Yes"/>
    <n v="9.9999999999417923"/>
    <s v="No"/>
    <x v="2"/>
    <n v="0.41666666666424135"/>
    <s v="Team1"/>
    <s v="Mid"/>
    <s v="Morning"/>
  </r>
  <r>
    <s v="T08983"/>
    <s v="C0085"/>
    <x v="2"/>
    <x v="0"/>
    <d v="2026-01-01T06:45:00"/>
    <d v="2026-01-02T02:45:00"/>
    <x v="21"/>
    <x v="0"/>
    <s v="No"/>
    <n v="3"/>
    <s v="Yes"/>
    <n v="20.000000000058208"/>
    <s v="No"/>
    <x v="2"/>
    <n v="0.83333333333575865"/>
    <s v="Team4"/>
    <s v="Senior"/>
    <s v="Night"/>
  </r>
  <r>
    <s v="T08984"/>
    <s v="C4446"/>
    <x v="2"/>
    <x v="0"/>
    <d v="2026-03-19T10:18:00"/>
    <d v="2026-03-21T08:18:00"/>
    <x v="2"/>
    <x v="2"/>
    <s v="No"/>
    <n v="4"/>
    <s v="No"/>
    <n v="45.999999999941792"/>
    <s v="No"/>
    <x v="1"/>
    <n v="1.9166666666642413"/>
    <s v="Team3"/>
    <s v="Senior"/>
    <s v="Evening"/>
  </r>
  <r>
    <s v="T08985"/>
    <s v="C0912"/>
    <x v="3"/>
    <x v="0"/>
    <d v="2026-01-28T04:46:00"/>
    <d v="2026-01-29T11:46:00"/>
    <x v="41"/>
    <x v="0"/>
    <s v="No"/>
    <n v="5"/>
    <s v="Yes"/>
    <n v="30.999999999941792"/>
    <s v="No"/>
    <x v="2"/>
    <n v="1.2916666666642413"/>
    <s v="Team5"/>
    <s v="Senior"/>
    <s v="Night"/>
  </r>
  <r>
    <s v="T08986"/>
    <s v="C4991"/>
    <x v="2"/>
    <x v="1"/>
    <d v="2026-02-17T22:54:00"/>
    <d v="2026-02-20T08:54:00"/>
    <x v="6"/>
    <x v="0"/>
    <s v="No"/>
    <n v="4"/>
    <s v="Yes"/>
    <n v="57.999999999941792"/>
    <s v="Yes"/>
    <x v="0"/>
    <n v="2.4166666666642413"/>
    <s v="Team3"/>
    <s v="Mid"/>
    <s v="Night"/>
  </r>
  <r>
    <s v="T08987"/>
    <s v="C0461"/>
    <x v="2"/>
    <x v="2"/>
    <d v="2026-02-16T23:16:00"/>
    <d v="2026-02-20T20:16:00"/>
    <x v="16"/>
    <x v="0"/>
    <s v="No"/>
    <n v="5"/>
    <s v="Yes"/>
    <n v="93"/>
    <s v="Yes"/>
    <x v="0"/>
    <n v="3.875"/>
    <s v="Team3"/>
    <s v="Junior"/>
    <s v="Evening"/>
  </r>
  <r>
    <s v="T08988"/>
    <s v="C0423"/>
    <x v="3"/>
    <x v="1"/>
    <d v="2026-03-04T06:05:00"/>
    <d v="2026-03-05T04:05:00"/>
    <x v="48"/>
    <x v="0"/>
    <s v="No"/>
    <n v="1"/>
    <s v="Yes"/>
    <n v="22.000000000116415"/>
    <s v="No"/>
    <x v="1"/>
    <n v="0.91666666667151731"/>
    <s v="Team1"/>
    <s v="Mid"/>
    <s v="Morning"/>
  </r>
  <r>
    <s v="T08989"/>
    <s v="C4647"/>
    <x v="2"/>
    <x v="2"/>
    <d v="2026-03-15T12:12:00"/>
    <d v="2026-03-17T00:12:00"/>
    <x v="28"/>
    <x v="0"/>
    <s v="No"/>
    <n v="3"/>
    <s v="Yes"/>
    <n v="36"/>
    <s v="No"/>
    <x v="1"/>
    <n v="1.5"/>
    <s v="Team3"/>
    <s v="Mid"/>
    <s v="Night"/>
  </r>
  <r>
    <s v="T08990"/>
    <s v="C1670"/>
    <x v="4"/>
    <x v="0"/>
    <d v="2026-02-23T04:16:00"/>
    <d v="2026-02-24T20:16:00"/>
    <x v="27"/>
    <x v="0"/>
    <s v="No"/>
    <n v="4"/>
    <s v="Yes"/>
    <n v="40.000000000116415"/>
    <s v="No"/>
    <x v="0"/>
    <n v="1.6666666666715173"/>
    <s v="Team1"/>
    <s v="Junior"/>
    <s v="Morning"/>
  </r>
  <r>
    <s v="T08991"/>
    <s v="C4845"/>
    <x v="1"/>
    <x v="0"/>
    <d v="2026-02-08T05:28:00"/>
    <d v="2026-02-09T13:28:00"/>
    <x v="40"/>
    <x v="2"/>
    <s v="No"/>
    <n v="3"/>
    <s v="No"/>
    <n v="32.000000000058208"/>
    <s v="No"/>
    <x v="0"/>
    <n v="1.3333333333357587"/>
    <s v="Team4"/>
    <s v="Senior"/>
    <s v="Morning"/>
  </r>
  <r>
    <s v="T08992"/>
    <s v="C1692"/>
    <x v="1"/>
    <x v="1"/>
    <d v="2026-03-16T14:24:00"/>
    <d v="2026-03-16T21:24:00"/>
    <x v="49"/>
    <x v="0"/>
    <s v="No"/>
    <n v="3"/>
    <s v="Yes"/>
    <n v="7.0000000001164153"/>
    <s v="No"/>
    <x v="1"/>
    <n v="0.29166666667151731"/>
    <s v="Team5"/>
    <s v="Mid"/>
    <s v="Evening"/>
  </r>
  <r>
    <s v="T08993"/>
    <s v="C3903"/>
    <x v="4"/>
    <x v="1"/>
    <d v="2026-02-27T00:48:00"/>
    <d v="2026-02-27T08:48:00"/>
    <x v="12"/>
    <x v="0"/>
    <s v="No"/>
    <n v="5"/>
    <s v="Yes"/>
    <n v="8.0000000000582077"/>
    <s v="No"/>
    <x v="0"/>
    <n v="0.33333333333575865"/>
    <s v="Team1"/>
    <s v="Junior"/>
    <s v="Morning"/>
  </r>
  <r>
    <s v="T08994"/>
    <s v="C3416"/>
    <x v="1"/>
    <x v="0"/>
    <d v="2026-02-09T16:43:00"/>
    <d v="2026-02-11T04:43:00"/>
    <x v="42"/>
    <x v="0"/>
    <s v="No"/>
    <n v="5"/>
    <s v="Yes"/>
    <n v="36"/>
    <s v="No"/>
    <x v="0"/>
    <n v="1.5"/>
    <s v="Team1"/>
    <s v="Senior"/>
    <s v="Evening"/>
  </r>
  <r>
    <s v="T08995"/>
    <s v="C4241"/>
    <x v="0"/>
    <x v="1"/>
    <d v="2026-02-04T06:26:00"/>
    <d v="2026-02-06T07:26:00"/>
    <x v="47"/>
    <x v="0"/>
    <s v="No"/>
    <n v="3"/>
    <s v="Yes"/>
    <n v="48.999999999941792"/>
    <s v="Yes"/>
    <x v="0"/>
    <n v="2.0416666666642413"/>
    <s v="Team4"/>
    <s v="Senior"/>
    <s v="Night"/>
  </r>
  <r>
    <s v="T08996"/>
    <s v="C0774"/>
    <x v="2"/>
    <x v="1"/>
    <d v="2026-02-03T07:11:00"/>
    <d v="2026-02-05T14:11:00"/>
    <x v="38"/>
    <x v="0"/>
    <s v="No"/>
    <n v="4"/>
    <s v="Yes"/>
    <n v="54.999999999941792"/>
    <s v="Yes"/>
    <x v="0"/>
    <n v="2.2916666666642413"/>
    <s v="Team5"/>
    <s v="Senior"/>
    <s v="Evening"/>
  </r>
  <r>
    <s v="T08997"/>
    <s v="C1356"/>
    <x v="1"/>
    <x v="0"/>
    <d v="2026-02-13T01:08:00"/>
    <d v="2026-02-14T21:08:00"/>
    <x v="44"/>
    <x v="0"/>
    <s v="No"/>
    <n v="4"/>
    <s v="Yes"/>
    <n v="44.000000000058208"/>
    <s v="No"/>
    <x v="0"/>
    <n v="1.8333333333357587"/>
    <s v="Team3"/>
    <s v="Senior"/>
    <s v="Evening"/>
  </r>
  <r>
    <s v="T08998"/>
    <s v="C4903"/>
    <x v="3"/>
    <x v="0"/>
    <d v="2026-02-07T02:08:00"/>
    <d v="2026-02-07T04:08:00"/>
    <x v="26"/>
    <x v="0"/>
    <s v="No"/>
    <n v="5"/>
    <s v="Yes"/>
    <n v="2.0000000000582077"/>
    <s v="No"/>
    <x v="0"/>
    <n v="8.3333333335758653E-2"/>
    <s v="Team5"/>
    <s v="Senior"/>
    <s v="Night"/>
  </r>
  <r>
    <s v="T08999"/>
    <s v="C1245"/>
    <x v="4"/>
    <x v="1"/>
    <d v="2026-01-26T10:41:00"/>
    <d v="2026-01-28T01:41:00"/>
    <x v="41"/>
    <x v="0"/>
    <s v="No"/>
    <n v="3"/>
    <s v="Yes"/>
    <n v="39"/>
    <s v="No"/>
    <x v="2"/>
    <n v="1.625"/>
    <s v="Team5"/>
    <s v="Senior"/>
    <s v="Night"/>
  </r>
  <r>
    <s v="T09000"/>
    <s v="C1329"/>
    <x v="0"/>
    <x v="2"/>
    <d v="2026-02-26T15:55:00"/>
    <d v="2026-03-01T07:55:00"/>
    <x v="7"/>
    <x v="0"/>
    <s v="No"/>
    <n v="5"/>
    <s v="Yes"/>
    <n v="63.999999999941792"/>
    <s v="Yes"/>
    <x v="0"/>
    <n v="2.6666666666642413"/>
    <s v="Team2"/>
    <s v="Junior"/>
    <s v="Night"/>
  </r>
  <r>
    <s v="T09001"/>
    <s v="C1809"/>
    <x v="3"/>
    <x v="1"/>
    <d v="2026-01-01T17:34:00"/>
    <d v="2026-01-02T14:34:00"/>
    <x v="36"/>
    <x v="0"/>
    <s v="No"/>
    <n v="4"/>
    <s v="Yes"/>
    <n v="21"/>
    <s v="No"/>
    <x v="2"/>
    <n v="0.875"/>
    <s v="Team1"/>
    <s v="Junior"/>
    <s v="Morning"/>
  </r>
  <r>
    <s v="T09002"/>
    <s v="C1240"/>
    <x v="1"/>
    <x v="0"/>
    <d v="2026-02-07T03:05:00"/>
    <d v="2026-02-08T16:05:00"/>
    <x v="6"/>
    <x v="0"/>
    <s v="No"/>
    <n v="4"/>
    <s v="Yes"/>
    <n v="37.000000000116415"/>
    <s v="No"/>
    <x v="0"/>
    <n v="1.5416666666715173"/>
    <s v="Team3"/>
    <s v="Mid"/>
    <s v="Night"/>
  </r>
  <r>
    <s v="T09003"/>
    <s v="C2814"/>
    <x v="4"/>
    <x v="0"/>
    <d v="2026-01-26T17:23:00"/>
    <d v="2026-01-27T15:23:00"/>
    <x v="14"/>
    <x v="0"/>
    <s v="No"/>
    <n v="4"/>
    <s v="Yes"/>
    <n v="21.999999999941792"/>
    <s v="No"/>
    <x v="2"/>
    <n v="0.91666666666424135"/>
    <s v="Team4"/>
    <s v="Senior"/>
    <s v="Night"/>
  </r>
  <r>
    <s v="T09004"/>
    <s v="C1160"/>
    <x v="0"/>
    <x v="1"/>
    <d v="2026-01-31T05:02:00"/>
    <d v="2026-01-31T10:02:00"/>
    <x v="25"/>
    <x v="2"/>
    <s v="No"/>
    <n v="5"/>
    <s v="No"/>
    <n v="5.0000000000582077"/>
    <s v="No"/>
    <x v="2"/>
    <n v="0.20833333333575865"/>
    <s v="Team4"/>
    <s v="Junior"/>
    <s v="Night"/>
  </r>
  <r>
    <s v="T09005"/>
    <s v="C1113"/>
    <x v="2"/>
    <x v="2"/>
    <d v="2026-02-18T11:14:00"/>
    <d v="2026-02-19T04:14:00"/>
    <x v="31"/>
    <x v="1"/>
    <s v="No"/>
    <n v="4"/>
    <s v="No"/>
    <n v="17.000000000058208"/>
    <s v="No"/>
    <x v="0"/>
    <n v="0.70833333333575865"/>
    <s v="Team4"/>
    <s v="Senior"/>
    <s v="Evening"/>
  </r>
  <r>
    <s v="T09006"/>
    <s v="C4129"/>
    <x v="2"/>
    <x v="0"/>
    <d v="2026-03-07T02:24:00"/>
    <d v="2026-03-08T02:24:00"/>
    <x v="1"/>
    <x v="0"/>
    <s v="No"/>
    <n v="3"/>
    <s v="Yes"/>
    <n v="24"/>
    <s v="No"/>
    <x v="1"/>
    <n v="1"/>
    <s v="Team4"/>
    <s v="Senior"/>
    <s v="Evening"/>
  </r>
  <r>
    <s v="T09007"/>
    <s v="C0492"/>
    <x v="1"/>
    <x v="2"/>
    <d v="2026-01-16T06:39:00"/>
    <d v="2026-01-19T13:39:00"/>
    <x v="12"/>
    <x v="0"/>
    <s v="No"/>
    <n v="4"/>
    <s v="Yes"/>
    <n v="78.999999999941792"/>
    <s v="Yes"/>
    <x v="2"/>
    <n v="3.2916666666642413"/>
    <s v="Team1"/>
    <s v="Junior"/>
    <s v="Morning"/>
  </r>
  <r>
    <s v="T09008"/>
    <s v="C4758"/>
    <x v="2"/>
    <x v="1"/>
    <d v="2026-03-04T20:54:00"/>
    <d v="2026-03-05T14:54:00"/>
    <x v="35"/>
    <x v="0"/>
    <s v="No"/>
    <n v="5"/>
    <s v="Yes"/>
    <n v="18"/>
    <s v="No"/>
    <x v="1"/>
    <n v="0.75"/>
    <s v="Team1"/>
    <s v="Senior"/>
    <s v="Night"/>
  </r>
  <r>
    <s v="T09009"/>
    <s v="C3071"/>
    <x v="1"/>
    <x v="2"/>
    <d v="2026-03-12T03:06:00"/>
    <d v="2026-03-13T18:06:00"/>
    <x v="34"/>
    <x v="0"/>
    <s v="No"/>
    <n v="4"/>
    <s v="Yes"/>
    <n v="39"/>
    <s v="No"/>
    <x v="1"/>
    <n v="1.625"/>
    <s v="Team3"/>
    <s v="Senior"/>
    <s v="Night"/>
  </r>
  <r>
    <s v="T09010"/>
    <s v="C2586"/>
    <x v="3"/>
    <x v="1"/>
    <d v="2026-03-22T12:50:00"/>
    <d v="2026-03-23T22:50:00"/>
    <x v="40"/>
    <x v="0"/>
    <s v="No"/>
    <n v="4"/>
    <s v="Yes"/>
    <n v="34.000000000116415"/>
    <s v="No"/>
    <x v="1"/>
    <n v="1.4166666666715173"/>
    <s v="Team4"/>
    <s v="Senior"/>
    <s v="Morning"/>
  </r>
  <r>
    <s v="T09011"/>
    <s v="C4737"/>
    <x v="0"/>
    <x v="0"/>
    <d v="2026-03-13T20:11:00"/>
    <d v="2026-03-14T15:11:00"/>
    <x v="29"/>
    <x v="0"/>
    <s v="No"/>
    <n v="3"/>
    <s v="Yes"/>
    <n v="19.000000000116415"/>
    <s v="No"/>
    <x v="1"/>
    <n v="0.79166666667151731"/>
    <s v="Team3"/>
    <s v="Mid"/>
    <s v="Evening"/>
  </r>
  <r>
    <s v="T09012"/>
    <s v="C3157"/>
    <x v="0"/>
    <x v="2"/>
    <d v="2026-01-10T18:51:00"/>
    <d v="2026-01-12T03:51:00"/>
    <x v="10"/>
    <x v="0"/>
    <s v="No"/>
    <n v="4"/>
    <s v="Yes"/>
    <n v="33"/>
    <s v="No"/>
    <x v="2"/>
    <n v="1.375"/>
    <s v="Team1"/>
    <s v="Senior"/>
    <s v="Night"/>
  </r>
  <r>
    <s v="T09013"/>
    <s v="C4575"/>
    <x v="3"/>
    <x v="0"/>
    <d v="2026-03-27T22:18:00"/>
    <d v="2026-03-28T07:18:00"/>
    <x v="48"/>
    <x v="0"/>
    <s v="No"/>
    <n v="4"/>
    <s v="Yes"/>
    <n v="9"/>
    <s v="No"/>
    <x v="1"/>
    <n v="0.375"/>
    <s v="Team1"/>
    <s v="Mid"/>
    <s v="Morning"/>
  </r>
  <r>
    <s v="T09014"/>
    <s v="C4570"/>
    <x v="1"/>
    <x v="2"/>
    <d v="2026-03-25T20:11:00"/>
    <d v="2026-03-28T22:11:00"/>
    <x v="15"/>
    <x v="0"/>
    <s v="No"/>
    <n v="4"/>
    <s v="Yes"/>
    <n v="74.000000000058208"/>
    <s v="Yes"/>
    <x v="1"/>
    <n v="3.0833333333357587"/>
    <s v="Team5"/>
    <s v="Junior"/>
    <s v="Evening"/>
  </r>
  <r>
    <s v="T09015"/>
    <s v="C1111"/>
    <x v="2"/>
    <x v="0"/>
    <d v="2026-02-20T01:21:00"/>
    <d v="2026-02-20T11:21:00"/>
    <x v="13"/>
    <x v="2"/>
    <s v="No"/>
    <n v="3"/>
    <s v="No"/>
    <n v="9.9999999999417923"/>
    <s v="No"/>
    <x v="0"/>
    <n v="0.41666666666424135"/>
    <s v="Team5"/>
    <s v="Junior"/>
    <s v="Evening"/>
  </r>
  <r>
    <s v="T09016"/>
    <s v="C0535"/>
    <x v="3"/>
    <x v="1"/>
    <d v="2026-03-19T04:45:00"/>
    <d v="2026-03-20T15:45:00"/>
    <x v="1"/>
    <x v="0"/>
    <s v="No"/>
    <n v="4"/>
    <s v="Yes"/>
    <n v="35.000000000058208"/>
    <s v="No"/>
    <x v="1"/>
    <n v="1.4583333333357587"/>
    <s v="Team4"/>
    <s v="Senior"/>
    <s v="Evening"/>
  </r>
  <r>
    <s v="T09017"/>
    <s v="C0159"/>
    <x v="1"/>
    <x v="0"/>
    <d v="2026-02-08T10:22:00"/>
    <d v="2026-02-09T11:22:00"/>
    <x v="46"/>
    <x v="0"/>
    <s v="No"/>
    <n v="5"/>
    <s v="Yes"/>
    <n v="25.000000000116415"/>
    <s v="No"/>
    <x v="0"/>
    <n v="1.0416666666715173"/>
    <s v="Team5"/>
    <s v="Senior"/>
    <s v="Evening"/>
  </r>
  <r>
    <s v="T09018"/>
    <s v="C3933"/>
    <x v="3"/>
    <x v="2"/>
    <d v="2026-03-21T12:35:00"/>
    <d v="2026-03-22T12:35:00"/>
    <x v="12"/>
    <x v="0"/>
    <s v="No"/>
    <n v="5"/>
    <s v="Yes"/>
    <n v="24"/>
    <s v="No"/>
    <x v="1"/>
    <n v="1"/>
    <s v="Team1"/>
    <s v="Junior"/>
    <s v="Morning"/>
  </r>
  <r>
    <s v="T09019"/>
    <s v="C2346"/>
    <x v="4"/>
    <x v="1"/>
    <d v="2026-02-25T10:09:00"/>
    <d v="2026-02-26T04:09:00"/>
    <x v="26"/>
    <x v="0"/>
    <s v="No"/>
    <n v="3"/>
    <s v="Yes"/>
    <n v="18"/>
    <s v="No"/>
    <x v="0"/>
    <n v="0.75"/>
    <s v="Team5"/>
    <s v="Senior"/>
    <s v="Night"/>
  </r>
  <r>
    <s v="T09020"/>
    <s v="C4804"/>
    <x v="0"/>
    <x v="2"/>
    <d v="2026-03-09T10:22:00"/>
    <d v="2026-03-10T01:22:00"/>
    <x v="26"/>
    <x v="0"/>
    <s v="No"/>
    <n v="3"/>
    <s v="Yes"/>
    <n v="15"/>
    <s v="No"/>
    <x v="1"/>
    <n v="0.625"/>
    <s v="Team5"/>
    <s v="Senior"/>
    <s v="Night"/>
  </r>
  <r>
    <s v="T09021"/>
    <s v="C2749"/>
    <x v="0"/>
    <x v="0"/>
    <d v="2026-02-04T02:00:00"/>
    <d v="2026-02-04T18:00:00"/>
    <x v="23"/>
    <x v="0"/>
    <s v="No"/>
    <n v="4"/>
    <s v="Yes"/>
    <n v="15.999999999941792"/>
    <s v="No"/>
    <x v="0"/>
    <n v="0.66666666666424135"/>
    <s v="Team1"/>
    <s v="Junior"/>
    <s v="Morning"/>
  </r>
  <r>
    <s v="T09022"/>
    <s v="C4240"/>
    <x v="3"/>
    <x v="0"/>
    <d v="2026-02-14T22:17:00"/>
    <d v="2026-02-16T11:17:00"/>
    <x v="12"/>
    <x v="0"/>
    <s v="Yes"/>
    <n v="4"/>
    <s v="Yes"/>
    <n v="36.999999999941792"/>
    <s v="No"/>
    <x v="0"/>
    <n v="1.5416666666642413"/>
    <s v="Team1"/>
    <s v="Junior"/>
    <s v="Morning"/>
  </r>
  <r>
    <s v="T09023"/>
    <s v="C4347"/>
    <x v="2"/>
    <x v="2"/>
    <d v="2026-03-26T21:58:00"/>
    <d v="2026-03-29T18:58:00"/>
    <x v="47"/>
    <x v="0"/>
    <s v="No"/>
    <n v="3"/>
    <s v="Yes"/>
    <n v="69"/>
    <s v="Yes"/>
    <x v="1"/>
    <n v="2.875"/>
    <s v="Team4"/>
    <s v="Senior"/>
    <s v="Night"/>
  </r>
  <r>
    <s v="T09024"/>
    <s v="C2767"/>
    <x v="1"/>
    <x v="2"/>
    <d v="2026-02-19T23:16:00"/>
    <d v="2026-02-23T06:16:00"/>
    <x v="8"/>
    <x v="0"/>
    <s v="No"/>
    <n v="4"/>
    <s v="Yes"/>
    <n v="78.999999999941792"/>
    <s v="Yes"/>
    <x v="0"/>
    <n v="3.2916666666642413"/>
    <s v="Team5"/>
    <s v="Senior"/>
    <s v="Morning"/>
  </r>
  <r>
    <s v="T09025"/>
    <s v="C0805"/>
    <x v="1"/>
    <x v="2"/>
    <d v="2026-03-25T17:12:00"/>
    <d v="2026-03-27T23:12:00"/>
    <x v="45"/>
    <x v="0"/>
    <s v="No"/>
    <n v="3"/>
    <s v="Yes"/>
    <n v="54"/>
    <s v="Yes"/>
    <x v="1"/>
    <n v="2.25"/>
    <s v="Team4"/>
    <s v="Mid"/>
    <s v="Morning"/>
  </r>
  <r>
    <s v="T09026"/>
    <s v="C2144"/>
    <x v="1"/>
    <x v="2"/>
    <d v="2026-02-13T20:42:00"/>
    <d v="2026-02-14T10:42:00"/>
    <x v="4"/>
    <x v="0"/>
    <s v="No"/>
    <n v="4"/>
    <s v="Yes"/>
    <n v="13.999999999883585"/>
    <s v="No"/>
    <x v="0"/>
    <n v="0.58333333332848269"/>
    <s v="Team5"/>
    <s v="Senior"/>
    <s v="Evening"/>
  </r>
  <r>
    <s v="T09027"/>
    <s v="C1707"/>
    <x v="0"/>
    <x v="2"/>
    <d v="2026-02-03T06:42:00"/>
    <d v="2026-02-05T23:42:00"/>
    <x v="40"/>
    <x v="0"/>
    <s v="No"/>
    <n v="3"/>
    <s v="Yes"/>
    <n v="65.000000000058208"/>
    <s v="Yes"/>
    <x v="0"/>
    <n v="2.7083333333357587"/>
    <s v="Team4"/>
    <s v="Senior"/>
    <s v="Morning"/>
  </r>
  <r>
    <s v="T09028"/>
    <s v="C4035"/>
    <x v="1"/>
    <x v="1"/>
    <d v="2026-03-30T14:48:00"/>
    <d v="2026-04-01T06:48:00"/>
    <x v="36"/>
    <x v="0"/>
    <s v="No"/>
    <n v="4"/>
    <s v="Yes"/>
    <n v="39.999999999941792"/>
    <s v="No"/>
    <x v="1"/>
    <n v="1.6666666666642413"/>
    <s v="Team1"/>
    <s v="Junior"/>
    <s v="Morning"/>
  </r>
  <r>
    <s v="T09029"/>
    <s v="C2706"/>
    <x v="2"/>
    <x v="2"/>
    <d v="2026-01-31T01:45:00"/>
    <d v="2026-02-01T21:45:00"/>
    <x v="18"/>
    <x v="0"/>
    <s v="No"/>
    <n v="4"/>
    <s v="Yes"/>
    <n v="44.000000000058208"/>
    <s v="No"/>
    <x v="2"/>
    <n v="1.8333333333357587"/>
    <s v="Team1"/>
    <s v="Mid"/>
    <s v="Morning"/>
  </r>
  <r>
    <s v="T09030"/>
    <s v="C2280"/>
    <x v="4"/>
    <x v="1"/>
    <d v="2026-01-13T05:56:00"/>
    <d v="2026-01-15T08:56:00"/>
    <x v="1"/>
    <x v="0"/>
    <s v="No"/>
    <n v="5"/>
    <s v="Yes"/>
    <n v="51"/>
    <s v="Yes"/>
    <x v="2"/>
    <n v="2.125"/>
    <s v="Team4"/>
    <s v="Senior"/>
    <s v="Evening"/>
  </r>
  <r>
    <s v="T09031"/>
    <s v="C2235"/>
    <x v="2"/>
    <x v="0"/>
    <d v="2026-01-13T01:58:00"/>
    <d v="2026-01-14T13:58:00"/>
    <x v="28"/>
    <x v="1"/>
    <s v="No"/>
    <n v="5"/>
    <s v="No"/>
    <n v="36"/>
    <s v="No"/>
    <x v="2"/>
    <n v="1.5"/>
    <s v="Team3"/>
    <s v="Mid"/>
    <s v="Night"/>
  </r>
  <r>
    <s v="T09032"/>
    <s v="C1841"/>
    <x v="2"/>
    <x v="1"/>
    <d v="2026-02-22T23:17:00"/>
    <d v="2026-02-25T11:17:00"/>
    <x v="42"/>
    <x v="0"/>
    <s v="No"/>
    <n v="4"/>
    <s v="Yes"/>
    <n v="60"/>
    <s v="Yes"/>
    <x v="0"/>
    <n v="2.5"/>
    <s v="Team1"/>
    <s v="Senior"/>
    <s v="Evening"/>
  </r>
  <r>
    <s v="T09033"/>
    <s v="C2985"/>
    <x v="4"/>
    <x v="0"/>
    <d v="2026-03-22T08:22:00"/>
    <d v="2026-03-22T10:22:00"/>
    <x v="24"/>
    <x v="0"/>
    <s v="No"/>
    <n v="2"/>
    <s v="Yes"/>
    <n v="1.9999999998835847"/>
    <s v="No"/>
    <x v="1"/>
    <n v="8.3333333328482695E-2"/>
    <s v="Team4"/>
    <s v="Mid"/>
    <s v="Night"/>
  </r>
  <r>
    <s v="T09034"/>
    <s v="C4648"/>
    <x v="0"/>
    <x v="2"/>
    <d v="2026-02-18T05:14:00"/>
    <d v="2026-02-18T16:14:00"/>
    <x v="26"/>
    <x v="1"/>
    <s v="No"/>
    <n v="3"/>
    <s v="No"/>
    <n v="11.000000000058208"/>
    <s v="No"/>
    <x v="0"/>
    <n v="0.45833333333575865"/>
    <s v="Team5"/>
    <s v="Senior"/>
    <s v="Night"/>
  </r>
  <r>
    <s v="T09035"/>
    <s v="C4045"/>
    <x v="3"/>
    <x v="0"/>
    <d v="2026-01-31T02:21:00"/>
    <d v="2026-02-01T02:21:00"/>
    <x v="41"/>
    <x v="0"/>
    <s v="No"/>
    <n v="5"/>
    <s v="Yes"/>
    <n v="24"/>
    <s v="No"/>
    <x v="2"/>
    <n v="1"/>
    <s v="Team5"/>
    <s v="Senior"/>
    <s v="Night"/>
  </r>
  <r>
    <s v="T09036"/>
    <s v="C0258"/>
    <x v="2"/>
    <x v="2"/>
    <d v="2026-01-02T12:27:00"/>
    <d v="2026-01-06T11:27:00"/>
    <x v="18"/>
    <x v="0"/>
    <s v="No"/>
    <n v="4"/>
    <s v="Yes"/>
    <n v="94.999999999883585"/>
    <s v="Yes"/>
    <x v="2"/>
    <n v="3.9583333333284827"/>
    <s v="Team1"/>
    <s v="Mid"/>
    <s v="Morning"/>
  </r>
  <r>
    <s v="T09037"/>
    <s v="C0142"/>
    <x v="3"/>
    <x v="1"/>
    <d v="2026-02-27T17:19:00"/>
    <d v="2026-03-01T23:19:00"/>
    <x v="30"/>
    <x v="0"/>
    <s v="No"/>
    <n v="3"/>
    <s v="Yes"/>
    <n v="54"/>
    <s v="Yes"/>
    <x v="0"/>
    <n v="2.25"/>
    <s v="Team4"/>
    <s v="Mid"/>
    <s v="Night"/>
  </r>
  <r>
    <s v="T09038"/>
    <s v="C3096"/>
    <x v="2"/>
    <x v="2"/>
    <d v="2026-03-27T21:18:00"/>
    <d v="2026-03-28T04:18:00"/>
    <x v="47"/>
    <x v="0"/>
    <s v="Yes"/>
    <n v="1"/>
    <s v="Yes"/>
    <n v="7.0000000001164153"/>
    <s v="No"/>
    <x v="1"/>
    <n v="0.29166666667151731"/>
    <s v="Team4"/>
    <s v="Senior"/>
    <s v="Night"/>
  </r>
  <r>
    <s v="T09039"/>
    <s v="C2735"/>
    <x v="3"/>
    <x v="0"/>
    <d v="2026-01-05T21:16:00"/>
    <d v="2026-01-06T15:16:00"/>
    <x v="48"/>
    <x v="0"/>
    <s v="No"/>
    <n v="3"/>
    <s v="Yes"/>
    <n v="18"/>
    <s v="No"/>
    <x v="2"/>
    <n v="0.75"/>
    <s v="Team1"/>
    <s v="Mid"/>
    <s v="Morning"/>
  </r>
  <r>
    <s v="T09040"/>
    <s v="C0886"/>
    <x v="3"/>
    <x v="1"/>
    <d v="2026-01-17T00:56:00"/>
    <d v="2026-01-17T15:56:00"/>
    <x v="19"/>
    <x v="0"/>
    <s v="No"/>
    <n v="2"/>
    <s v="Yes"/>
    <n v="15"/>
    <s v="No"/>
    <x v="2"/>
    <n v="0.625"/>
    <s v="Team5"/>
    <s v="Mid"/>
    <s v="Night"/>
  </r>
  <r>
    <s v="T09041"/>
    <s v="C1976"/>
    <x v="4"/>
    <x v="2"/>
    <d v="2026-01-07T03:33:00"/>
    <d v="2026-01-10T00:33:00"/>
    <x v="23"/>
    <x v="0"/>
    <s v="No"/>
    <n v="5"/>
    <s v="Yes"/>
    <n v="69"/>
    <s v="Yes"/>
    <x v="2"/>
    <n v="2.875"/>
    <s v="Team1"/>
    <s v="Junior"/>
    <s v="Morning"/>
  </r>
  <r>
    <s v="T09042"/>
    <s v="C1552"/>
    <x v="1"/>
    <x v="2"/>
    <d v="2026-01-02T09:22:00"/>
    <d v="2026-01-02T22:22:00"/>
    <x v="46"/>
    <x v="1"/>
    <s v="No"/>
    <n v="5"/>
    <s v="No"/>
    <n v="12.999999999941792"/>
    <s v="No"/>
    <x v="2"/>
    <n v="0.54166666666424135"/>
    <s v="Team5"/>
    <s v="Senior"/>
    <s v="Evening"/>
  </r>
  <r>
    <s v="T09043"/>
    <s v="C2097"/>
    <x v="3"/>
    <x v="2"/>
    <d v="2026-01-12T14:26:00"/>
    <d v="2026-01-13T12:26:00"/>
    <x v="41"/>
    <x v="0"/>
    <s v="No"/>
    <n v="3"/>
    <s v="Yes"/>
    <n v="21.999999999941792"/>
    <s v="No"/>
    <x v="2"/>
    <n v="0.91666666666424135"/>
    <s v="Team5"/>
    <s v="Senior"/>
    <s v="Night"/>
  </r>
  <r>
    <s v="T09044"/>
    <s v="C3121"/>
    <x v="4"/>
    <x v="2"/>
    <d v="2026-03-22T09:35:00"/>
    <d v="2026-03-24T16:35:00"/>
    <x v="27"/>
    <x v="0"/>
    <s v="No"/>
    <n v="3"/>
    <s v="Yes"/>
    <n v="54.999999999941792"/>
    <s v="Yes"/>
    <x v="1"/>
    <n v="2.2916666666642413"/>
    <s v="Team1"/>
    <s v="Junior"/>
    <s v="Morning"/>
  </r>
  <r>
    <s v="T09045"/>
    <s v="C1540"/>
    <x v="2"/>
    <x v="1"/>
    <d v="2026-02-14T17:31:00"/>
    <d v="2026-02-14T23:31:00"/>
    <x v="27"/>
    <x v="0"/>
    <s v="No"/>
    <n v="3"/>
    <s v="Yes"/>
    <n v="6"/>
    <s v="No"/>
    <x v="0"/>
    <n v="0.25"/>
    <s v="Team1"/>
    <s v="Junior"/>
    <s v="Morning"/>
  </r>
  <r>
    <s v="T09046"/>
    <s v="C1353"/>
    <x v="2"/>
    <x v="2"/>
    <d v="2026-02-14T20:23:00"/>
    <d v="2026-02-15T07:23:00"/>
    <x v="40"/>
    <x v="2"/>
    <s v="No"/>
    <n v="4"/>
    <s v="No"/>
    <n v="10.999999999883585"/>
    <s v="No"/>
    <x v="0"/>
    <n v="0.45833333332848269"/>
    <s v="Team4"/>
    <s v="Senior"/>
    <s v="Morning"/>
  </r>
  <r>
    <s v="T09047"/>
    <s v="C3122"/>
    <x v="4"/>
    <x v="2"/>
    <d v="2026-03-01T06:15:00"/>
    <d v="2026-03-02T06:15:00"/>
    <x v="14"/>
    <x v="1"/>
    <s v="No"/>
    <n v="4"/>
    <s v="No"/>
    <n v="24"/>
    <s v="No"/>
    <x v="1"/>
    <n v="1"/>
    <s v="Team4"/>
    <s v="Senior"/>
    <s v="Night"/>
  </r>
  <r>
    <s v="T09048"/>
    <s v="C3545"/>
    <x v="3"/>
    <x v="1"/>
    <d v="2026-02-15T00:47:00"/>
    <d v="2026-02-16T13:47:00"/>
    <x v="44"/>
    <x v="0"/>
    <s v="No"/>
    <n v="4"/>
    <s v="Yes"/>
    <n v="37.000000000116415"/>
    <s v="No"/>
    <x v="0"/>
    <n v="1.5416666666715173"/>
    <s v="Team3"/>
    <s v="Senior"/>
    <s v="Evening"/>
  </r>
  <r>
    <s v="T09049"/>
    <s v="C3776"/>
    <x v="3"/>
    <x v="0"/>
    <d v="2026-03-22T05:33:00"/>
    <d v="2026-03-22T16:33:00"/>
    <x v="41"/>
    <x v="1"/>
    <s v="No"/>
    <n v="5"/>
    <s v="No"/>
    <n v="11.000000000058208"/>
    <s v="No"/>
    <x v="1"/>
    <n v="0.45833333333575865"/>
    <s v="Team5"/>
    <s v="Senior"/>
    <s v="Night"/>
  </r>
  <r>
    <s v="T09050"/>
    <s v="C3023"/>
    <x v="3"/>
    <x v="2"/>
    <d v="2026-03-21T09:15:00"/>
    <d v="2026-03-22T21:15:00"/>
    <x v="44"/>
    <x v="0"/>
    <s v="No"/>
    <n v="2"/>
    <s v="Yes"/>
    <n v="36"/>
    <s v="No"/>
    <x v="1"/>
    <n v="1.5"/>
    <s v="Team3"/>
    <s v="Senior"/>
    <s v="Evening"/>
  </r>
  <r>
    <s v="T09051"/>
    <s v="C1976"/>
    <x v="4"/>
    <x v="2"/>
    <d v="2026-01-25T00:58:00"/>
    <d v="2026-01-27T11:58:00"/>
    <x v="5"/>
    <x v="0"/>
    <s v="Yes"/>
    <n v="3"/>
    <s v="Yes"/>
    <n v="59.000000000058208"/>
    <s v="Yes"/>
    <x v="2"/>
    <n v="2.4583333333357587"/>
    <s v="Team1"/>
    <s v="Senior"/>
    <s v="Evening"/>
  </r>
  <r>
    <s v="T09052"/>
    <s v="C1672"/>
    <x v="0"/>
    <x v="1"/>
    <d v="2026-03-23T11:02:00"/>
    <d v="2026-03-25T13:02:00"/>
    <x v="33"/>
    <x v="0"/>
    <s v="No"/>
    <n v="4"/>
    <s v="Yes"/>
    <n v="50.000000000058208"/>
    <s v="Yes"/>
    <x v="1"/>
    <n v="2.0833333333357587"/>
    <s v="Team5"/>
    <s v="Junior"/>
    <s v="Night"/>
  </r>
  <r>
    <s v="T09053"/>
    <s v="C1357"/>
    <x v="0"/>
    <x v="0"/>
    <d v="2026-02-19T16:08:00"/>
    <d v="2026-02-20T11:08:00"/>
    <x v="39"/>
    <x v="1"/>
    <s v="No"/>
    <n v="4"/>
    <s v="No"/>
    <n v="18.999999999941792"/>
    <s v="No"/>
    <x v="0"/>
    <n v="0.79166666666424135"/>
    <s v="Team5"/>
    <s v="Junior"/>
    <s v="Evening"/>
  </r>
  <r>
    <s v="T09054"/>
    <s v="C1166"/>
    <x v="4"/>
    <x v="2"/>
    <d v="2026-02-05T23:56:00"/>
    <d v="2026-02-09T06:56:00"/>
    <x v="27"/>
    <x v="0"/>
    <s v="No"/>
    <n v="5"/>
    <s v="Yes"/>
    <n v="79.000000000116415"/>
    <s v="Yes"/>
    <x v="0"/>
    <n v="3.2916666666715173"/>
    <s v="Team1"/>
    <s v="Junior"/>
    <s v="Morning"/>
  </r>
  <r>
    <s v="T09055"/>
    <s v="C3186"/>
    <x v="1"/>
    <x v="2"/>
    <d v="2026-02-26T12:44:00"/>
    <d v="2026-02-27T09:44:00"/>
    <x v="6"/>
    <x v="0"/>
    <s v="No"/>
    <n v="3"/>
    <s v="Yes"/>
    <n v="21"/>
    <s v="No"/>
    <x v="0"/>
    <n v="0.875"/>
    <s v="Team3"/>
    <s v="Mid"/>
    <s v="Night"/>
  </r>
  <r>
    <s v="T09056"/>
    <s v="C1818"/>
    <x v="4"/>
    <x v="0"/>
    <d v="2026-03-07T03:05:00"/>
    <d v="2026-03-07T11:05:00"/>
    <x v="8"/>
    <x v="0"/>
    <s v="No"/>
    <n v="3"/>
    <s v="Yes"/>
    <n v="8.0000000000582077"/>
    <s v="No"/>
    <x v="1"/>
    <n v="0.33333333333575865"/>
    <s v="Team5"/>
    <s v="Senior"/>
    <s v="Morning"/>
  </r>
  <r>
    <s v="T09057"/>
    <s v="C0175"/>
    <x v="4"/>
    <x v="2"/>
    <d v="2026-03-25T11:41:00"/>
    <d v="2026-03-27T06:41:00"/>
    <x v="49"/>
    <x v="0"/>
    <s v="No"/>
    <n v="3"/>
    <s v="Yes"/>
    <n v="42.999999999941792"/>
    <s v="No"/>
    <x v="1"/>
    <n v="1.7916666666642413"/>
    <s v="Team5"/>
    <s v="Mid"/>
    <s v="Evening"/>
  </r>
  <r>
    <s v="T09058"/>
    <s v="C3017"/>
    <x v="0"/>
    <x v="2"/>
    <d v="2026-02-08T14:56:00"/>
    <d v="2026-02-10T02:56:00"/>
    <x v="1"/>
    <x v="0"/>
    <s v="No"/>
    <n v="4"/>
    <s v="Yes"/>
    <n v="36"/>
    <s v="No"/>
    <x v="0"/>
    <n v="1.5"/>
    <s v="Team4"/>
    <s v="Senior"/>
    <s v="Evening"/>
  </r>
  <r>
    <s v="T09059"/>
    <s v="C0464"/>
    <x v="3"/>
    <x v="1"/>
    <d v="2026-01-03T08:11:00"/>
    <d v="2026-01-05T09:11:00"/>
    <x v="35"/>
    <x v="0"/>
    <s v="No"/>
    <n v="4"/>
    <s v="Yes"/>
    <n v="49.000000000116415"/>
    <s v="Yes"/>
    <x v="2"/>
    <n v="2.0416666666715173"/>
    <s v="Team1"/>
    <s v="Senior"/>
    <s v="Night"/>
  </r>
  <r>
    <s v="T09060"/>
    <s v="C3165"/>
    <x v="2"/>
    <x v="0"/>
    <d v="2026-01-12T13:11:00"/>
    <d v="2026-01-14T09:11:00"/>
    <x v="3"/>
    <x v="0"/>
    <s v="No"/>
    <n v="3"/>
    <s v="Yes"/>
    <n v="44.000000000058208"/>
    <s v="No"/>
    <x v="2"/>
    <n v="1.8333333333357587"/>
    <s v="Team5"/>
    <s v="Senior"/>
    <s v="Morning"/>
  </r>
  <r>
    <s v="T09061"/>
    <s v="C0994"/>
    <x v="2"/>
    <x v="0"/>
    <d v="2026-01-25T01:07:00"/>
    <d v="2026-01-26T20:07:00"/>
    <x v="14"/>
    <x v="0"/>
    <s v="No"/>
    <n v="4"/>
    <s v="Yes"/>
    <n v="42.999999999941792"/>
    <s v="No"/>
    <x v="2"/>
    <n v="1.7916666666642413"/>
    <s v="Team4"/>
    <s v="Senior"/>
    <s v="Night"/>
  </r>
  <r>
    <s v="T09062"/>
    <s v="C3270"/>
    <x v="4"/>
    <x v="2"/>
    <d v="2026-01-13T12:34:00"/>
    <d v="2026-01-16T04:34:00"/>
    <x v="0"/>
    <x v="0"/>
    <s v="No"/>
    <n v="4"/>
    <s v="Yes"/>
    <n v="64.000000000116415"/>
    <s v="Yes"/>
    <x v="2"/>
    <n v="2.6666666666715173"/>
    <s v="Team1"/>
    <s v="Senior"/>
    <s v="Morning"/>
  </r>
  <r>
    <s v="T09063"/>
    <s v="C0818"/>
    <x v="4"/>
    <x v="0"/>
    <d v="2026-02-22T14:59:00"/>
    <d v="2026-02-23T05:59:00"/>
    <x v="44"/>
    <x v="0"/>
    <s v="No"/>
    <n v="3"/>
    <s v="Yes"/>
    <n v="15"/>
    <s v="No"/>
    <x v="0"/>
    <n v="0.625"/>
    <s v="Team3"/>
    <s v="Senior"/>
    <s v="Evening"/>
  </r>
  <r>
    <s v="T09064"/>
    <s v="C4833"/>
    <x v="2"/>
    <x v="2"/>
    <d v="2026-01-31T20:43:00"/>
    <d v="2026-02-02T15:43:00"/>
    <x v="13"/>
    <x v="0"/>
    <s v="No"/>
    <n v="4"/>
    <s v="Yes"/>
    <n v="43.000000000116415"/>
    <s v="No"/>
    <x v="2"/>
    <n v="1.7916666666715173"/>
    <s v="Team5"/>
    <s v="Junior"/>
    <s v="Evening"/>
  </r>
  <r>
    <s v="T09065"/>
    <s v="C4059"/>
    <x v="0"/>
    <x v="0"/>
    <d v="2026-03-14T04:29:00"/>
    <d v="2026-03-15T09:29:00"/>
    <x v="10"/>
    <x v="2"/>
    <s v="Yes"/>
    <n v="3"/>
    <s v="No"/>
    <n v="29.000000000058208"/>
    <s v="No"/>
    <x v="1"/>
    <n v="1.2083333333357587"/>
    <s v="Team1"/>
    <s v="Senior"/>
    <s v="Night"/>
  </r>
  <r>
    <s v="T09066"/>
    <s v="C2133"/>
    <x v="1"/>
    <x v="1"/>
    <d v="2026-02-03T09:35:00"/>
    <d v="2026-02-06T08:35:00"/>
    <x v="49"/>
    <x v="1"/>
    <s v="No"/>
    <n v="4"/>
    <s v="No"/>
    <n v="71.000000000058208"/>
    <s v="Yes"/>
    <x v="0"/>
    <n v="2.9583333333357587"/>
    <s v="Team5"/>
    <s v="Mid"/>
    <s v="Evening"/>
  </r>
  <r>
    <s v="T09067"/>
    <s v="C3868"/>
    <x v="2"/>
    <x v="2"/>
    <d v="2026-03-20T22:09:00"/>
    <d v="2026-03-21T07:09:00"/>
    <x v="0"/>
    <x v="1"/>
    <s v="No"/>
    <n v="4"/>
    <s v="No"/>
    <n v="9"/>
    <s v="No"/>
    <x v="1"/>
    <n v="0.375"/>
    <s v="Team1"/>
    <s v="Senior"/>
    <s v="Morning"/>
  </r>
  <r>
    <s v="T09068"/>
    <s v="C1330"/>
    <x v="4"/>
    <x v="1"/>
    <d v="2026-01-02T05:12:00"/>
    <d v="2026-01-03T17:12:00"/>
    <x v="39"/>
    <x v="0"/>
    <s v="No"/>
    <n v="2"/>
    <s v="Yes"/>
    <n v="36"/>
    <s v="No"/>
    <x v="2"/>
    <n v="1.5"/>
    <s v="Team5"/>
    <s v="Junior"/>
    <s v="Evening"/>
  </r>
  <r>
    <s v="T09069"/>
    <s v="C1609"/>
    <x v="4"/>
    <x v="2"/>
    <d v="2026-01-29T01:10:00"/>
    <d v="2026-01-30T12:10:00"/>
    <x v="39"/>
    <x v="0"/>
    <s v="No"/>
    <n v="5"/>
    <s v="Yes"/>
    <n v="35.000000000058208"/>
    <s v="No"/>
    <x v="2"/>
    <n v="1.4583333333357587"/>
    <s v="Team5"/>
    <s v="Junior"/>
    <s v="Evening"/>
  </r>
  <r>
    <s v="T09070"/>
    <s v="C0412"/>
    <x v="3"/>
    <x v="0"/>
    <d v="2026-03-20T11:42:00"/>
    <d v="2026-03-22T05:42:00"/>
    <x v="44"/>
    <x v="0"/>
    <s v="Yes"/>
    <n v="4"/>
    <s v="Yes"/>
    <n v="42"/>
    <s v="No"/>
    <x v="1"/>
    <n v="1.75"/>
    <s v="Team3"/>
    <s v="Senior"/>
    <s v="Evening"/>
  </r>
  <r>
    <s v="T09071"/>
    <s v="C4886"/>
    <x v="4"/>
    <x v="0"/>
    <d v="2026-03-29T07:42:00"/>
    <d v="2026-03-31T02:42:00"/>
    <x v="8"/>
    <x v="0"/>
    <s v="No"/>
    <n v="3"/>
    <s v="Yes"/>
    <n v="43.000000000116415"/>
    <s v="No"/>
    <x v="1"/>
    <n v="1.7916666666715173"/>
    <s v="Team5"/>
    <s v="Senior"/>
    <s v="Morning"/>
  </r>
  <r>
    <s v="T09072"/>
    <s v="C3132"/>
    <x v="0"/>
    <x v="2"/>
    <d v="2026-02-20T18:58:00"/>
    <d v="2026-02-23T05:58:00"/>
    <x v="34"/>
    <x v="0"/>
    <s v="No"/>
    <n v="5"/>
    <s v="Yes"/>
    <n v="59.000000000058208"/>
    <s v="Yes"/>
    <x v="0"/>
    <n v="2.4583333333357587"/>
    <s v="Team3"/>
    <s v="Senior"/>
    <s v="Night"/>
  </r>
  <r>
    <s v="T09073"/>
    <s v="C4205"/>
    <x v="4"/>
    <x v="1"/>
    <d v="2026-03-16T08:31:00"/>
    <d v="2026-03-17T06:31:00"/>
    <x v="26"/>
    <x v="0"/>
    <s v="No"/>
    <n v="4"/>
    <s v="Yes"/>
    <n v="21.999999999941792"/>
    <s v="No"/>
    <x v="1"/>
    <n v="0.91666666666424135"/>
    <s v="Team5"/>
    <s v="Senior"/>
    <s v="Night"/>
  </r>
  <r>
    <s v="T09074"/>
    <s v="C1287"/>
    <x v="1"/>
    <x v="0"/>
    <d v="2026-03-22T15:40:00"/>
    <d v="2026-03-22T23:40:00"/>
    <x v="8"/>
    <x v="1"/>
    <s v="No"/>
    <n v="4"/>
    <s v="No"/>
    <n v="7.9999999998835847"/>
    <s v="No"/>
    <x v="1"/>
    <n v="0.33333333332848269"/>
    <s v="Team5"/>
    <s v="Senior"/>
    <s v="Morning"/>
  </r>
  <r>
    <s v="T09075"/>
    <s v="C1046"/>
    <x v="2"/>
    <x v="0"/>
    <d v="2026-03-13T09:03:00"/>
    <d v="2026-03-15T01:03:00"/>
    <x v="28"/>
    <x v="0"/>
    <s v="No"/>
    <n v="4"/>
    <s v="Yes"/>
    <n v="39.999999999941792"/>
    <s v="No"/>
    <x v="1"/>
    <n v="1.6666666666642413"/>
    <s v="Team3"/>
    <s v="Mid"/>
    <s v="Night"/>
  </r>
  <r>
    <s v="T09076"/>
    <s v="C2093"/>
    <x v="4"/>
    <x v="2"/>
    <d v="2026-03-27T07:10:00"/>
    <d v="2026-03-28T05:10:00"/>
    <x v="49"/>
    <x v="0"/>
    <s v="No"/>
    <n v="3"/>
    <s v="Yes"/>
    <n v="22.000000000116415"/>
    <s v="No"/>
    <x v="1"/>
    <n v="0.91666666667151731"/>
    <s v="Team5"/>
    <s v="Mid"/>
    <s v="Evening"/>
  </r>
  <r>
    <s v="T09077"/>
    <s v="C0447"/>
    <x v="4"/>
    <x v="0"/>
    <d v="2026-03-17T04:16:00"/>
    <d v="2026-03-18T03:16:00"/>
    <x v="14"/>
    <x v="0"/>
    <s v="No"/>
    <n v="2"/>
    <s v="Yes"/>
    <n v="23.000000000058208"/>
    <s v="No"/>
    <x v="1"/>
    <n v="0.95833333333575865"/>
    <s v="Team4"/>
    <s v="Senior"/>
    <s v="Night"/>
  </r>
  <r>
    <s v="T09078"/>
    <s v="C3257"/>
    <x v="0"/>
    <x v="1"/>
    <d v="2026-01-08T11:44:00"/>
    <d v="2026-01-09T02:44:00"/>
    <x v="16"/>
    <x v="1"/>
    <s v="No"/>
    <n v="5"/>
    <s v="No"/>
    <n v="15"/>
    <s v="No"/>
    <x v="2"/>
    <n v="0.625"/>
    <s v="Team3"/>
    <s v="Junior"/>
    <s v="Evening"/>
  </r>
  <r>
    <s v="T09079"/>
    <s v="C2762"/>
    <x v="2"/>
    <x v="2"/>
    <d v="2026-01-13T13:38:00"/>
    <d v="2026-01-15T15:38:00"/>
    <x v="2"/>
    <x v="0"/>
    <s v="No"/>
    <n v="4"/>
    <s v="Yes"/>
    <n v="49.999999999883585"/>
    <s v="Yes"/>
    <x v="2"/>
    <n v="2.0833333333284827"/>
    <s v="Team3"/>
    <s v="Senior"/>
    <s v="Evening"/>
  </r>
  <r>
    <s v="T09080"/>
    <s v="C0104"/>
    <x v="3"/>
    <x v="2"/>
    <d v="2026-01-19T02:16:00"/>
    <d v="2026-01-22T09:16:00"/>
    <x v="39"/>
    <x v="0"/>
    <s v="Yes"/>
    <n v="2"/>
    <s v="Yes"/>
    <n v="78.999999999941792"/>
    <s v="Yes"/>
    <x v="2"/>
    <n v="3.2916666666642413"/>
    <s v="Team5"/>
    <s v="Junior"/>
    <s v="Evening"/>
  </r>
  <r>
    <s v="T09081"/>
    <s v="C3025"/>
    <x v="0"/>
    <x v="0"/>
    <d v="2026-01-19T05:58:00"/>
    <d v="2026-01-20T22:58:00"/>
    <x v="13"/>
    <x v="0"/>
    <s v="No"/>
    <n v="4"/>
    <s v="Yes"/>
    <n v="40.999999999883585"/>
    <s v="No"/>
    <x v="2"/>
    <n v="1.7083333333284827"/>
    <s v="Team5"/>
    <s v="Junior"/>
    <s v="Evening"/>
  </r>
  <r>
    <s v="T09082"/>
    <s v="C0522"/>
    <x v="0"/>
    <x v="1"/>
    <d v="2026-03-01T23:26:00"/>
    <d v="2026-03-04T00:26:00"/>
    <x v="35"/>
    <x v="0"/>
    <s v="No"/>
    <n v="5"/>
    <s v="Yes"/>
    <n v="48.999999999941792"/>
    <s v="Yes"/>
    <x v="1"/>
    <n v="2.0416666666642413"/>
    <s v="Team1"/>
    <s v="Senior"/>
    <s v="Night"/>
  </r>
  <r>
    <s v="T09083"/>
    <s v="C3907"/>
    <x v="4"/>
    <x v="0"/>
    <d v="2026-03-02T16:41:00"/>
    <d v="2026-03-04T06:41:00"/>
    <x v="21"/>
    <x v="0"/>
    <s v="No"/>
    <n v="4"/>
    <s v="Yes"/>
    <n v="37.999999999883585"/>
    <s v="No"/>
    <x v="1"/>
    <n v="1.5833333333284827"/>
    <s v="Team4"/>
    <s v="Senior"/>
    <s v="Night"/>
  </r>
  <r>
    <s v="T09084"/>
    <s v="C2697"/>
    <x v="0"/>
    <x v="2"/>
    <d v="2026-02-12T08:49:00"/>
    <d v="2026-02-15T06:49:00"/>
    <x v="33"/>
    <x v="0"/>
    <s v="No"/>
    <n v="4"/>
    <s v="Yes"/>
    <n v="70.000000000116415"/>
    <s v="Yes"/>
    <x v="0"/>
    <n v="2.9166666666715173"/>
    <s v="Team5"/>
    <s v="Junior"/>
    <s v="Night"/>
  </r>
  <r>
    <s v="T09085"/>
    <s v="C1237"/>
    <x v="3"/>
    <x v="2"/>
    <d v="2026-02-09T01:38:00"/>
    <d v="2026-02-11T22:38:00"/>
    <x v="11"/>
    <x v="0"/>
    <s v="No"/>
    <n v="4"/>
    <s v="Yes"/>
    <n v="69"/>
    <s v="Yes"/>
    <x v="0"/>
    <n v="2.875"/>
    <s v="Team3"/>
    <s v="Senior"/>
    <s v="Night"/>
  </r>
  <r>
    <s v="T09086"/>
    <s v="C1899"/>
    <x v="4"/>
    <x v="0"/>
    <d v="2026-02-01T16:02:00"/>
    <d v="2026-02-03T02:02:00"/>
    <x v="49"/>
    <x v="0"/>
    <s v="No"/>
    <n v="3"/>
    <s v="Yes"/>
    <n v="33.999999999941792"/>
    <s v="No"/>
    <x v="0"/>
    <n v="1.4166666666642413"/>
    <s v="Team5"/>
    <s v="Mid"/>
    <s v="Evening"/>
  </r>
  <r>
    <s v="T09087"/>
    <s v="C4483"/>
    <x v="0"/>
    <x v="1"/>
    <d v="2026-01-31T21:45:00"/>
    <d v="2026-02-03T18:45:00"/>
    <x v="10"/>
    <x v="0"/>
    <s v="No"/>
    <n v="4"/>
    <s v="Yes"/>
    <n v="69"/>
    <s v="Yes"/>
    <x v="2"/>
    <n v="2.875"/>
    <s v="Team1"/>
    <s v="Senior"/>
    <s v="Night"/>
  </r>
  <r>
    <s v="T09088"/>
    <s v="C0113"/>
    <x v="3"/>
    <x v="0"/>
    <d v="2026-03-14T22:56:00"/>
    <d v="2026-03-16T10:56:00"/>
    <x v="46"/>
    <x v="0"/>
    <s v="No"/>
    <n v="4"/>
    <s v="Yes"/>
    <n v="36"/>
    <s v="No"/>
    <x v="1"/>
    <n v="1.5"/>
    <s v="Team5"/>
    <s v="Senior"/>
    <s v="Evening"/>
  </r>
  <r>
    <s v="T09089"/>
    <s v="C0183"/>
    <x v="0"/>
    <x v="1"/>
    <d v="2026-03-13T03:03:00"/>
    <d v="2026-03-14T23:03:00"/>
    <x v="22"/>
    <x v="1"/>
    <s v="No"/>
    <n v="3"/>
    <s v="No"/>
    <n v="44.000000000058208"/>
    <s v="No"/>
    <x v="1"/>
    <n v="1.8333333333357587"/>
    <s v="Team4"/>
    <s v="Junior"/>
    <s v="Morning"/>
  </r>
  <r>
    <s v="T09090"/>
    <s v="C4575"/>
    <x v="3"/>
    <x v="1"/>
    <d v="2026-01-22T00:21:00"/>
    <d v="2026-01-24T03:21:00"/>
    <x v="4"/>
    <x v="1"/>
    <s v="No"/>
    <n v="4"/>
    <s v="No"/>
    <n v="51"/>
    <s v="Yes"/>
    <x v="2"/>
    <n v="2.125"/>
    <s v="Team5"/>
    <s v="Senior"/>
    <s v="Evening"/>
  </r>
  <r>
    <s v="T09091"/>
    <s v="C1044"/>
    <x v="3"/>
    <x v="0"/>
    <d v="2026-02-28T18:46:00"/>
    <d v="2026-03-02T13:46:00"/>
    <x v="29"/>
    <x v="0"/>
    <s v="No"/>
    <n v="3"/>
    <s v="Yes"/>
    <n v="42.999999999941792"/>
    <s v="No"/>
    <x v="0"/>
    <n v="1.7916666666642413"/>
    <s v="Team3"/>
    <s v="Mid"/>
    <s v="Evening"/>
  </r>
  <r>
    <s v="T09092"/>
    <s v="C1164"/>
    <x v="2"/>
    <x v="2"/>
    <d v="2026-02-07T19:30:00"/>
    <d v="2026-02-09T21:30:00"/>
    <x v="2"/>
    <x v="1"/>
    <s v="No"/>
    <n v="4"/>
    <s v="No"/>
    <n v="50.000000000058208"/>
    <s v="Yes"/>
    <x v="0"/>
    <n v="2.0833333333357587"/>
    <s v="Team3"/>
    <s v="Senior"/>
    <s v="Evening"/>
  </r>
  <r>
    <s v="T09093"/>
    <s v="C0588"/>
    <x v="0"/>
    <x v="0"/>
    <d v="2026-03-16T17:59:00"/>
    <d v="2026-03-17T22:59:00"/>
    <x v="9"/>
    <x v="0"/>
    <s v="No"/>
    <n v="4"/>
    <s v="Yes"/>
    <n v="29.000000000058208"/>
    <s v="No"/>
    <x v="1"/>
    <n v="1.2083333333357587"/>
    <s v="Team1"/>
    <s v="Junior"/>
    <s v="Night"/>
  </r>
  <r>
    <s v="T09094"/>
    <s v="C4289"/>
    <x v="2"/>
    <x v="2"/>
    <d v="2026-02-24T11:58:00"/>
    <d v="2026-02-26T06:58:00"/>
    <x v="42"/>
    <x v="0"/>
    <s v="No"/>
    <n v="5"/>
    <s v="Yes"/>
    <n v="42.999999999941792"/>
    <s v="No"/>
    <x v="0"/>
    <n v="1.7916666666642413"/>
    <s v="Team1"/>
    <s v="Senior"/>
    <s v="Evening"/>
  </r>
  <r>
    <s v="T09095"/>
    <s v="C0526"/>
    <x v="0"/>
    <x v="1"/>
    <d v="2026-03-04T03:18:00"/>
    <d v="2026-03-06T02:18:00"/>
    <x v="34"/>
    <x v="0"/>
    <s v="No"/>
    <n v="5"/>
    <s v="Yes"/>
    <n v="47.000000000058208"/>
    <s v="No"/>
    <x v="1"/>
    <n v="1.9583333333357587"/>
    <s v="Team3"/>
    <s v="Senior"/>
    <s v="Night"/>
  </r>
  <r>
    <s v="T09096"/>
    <s v="C1474"/>
    <x v="1"/>
    <x v="1"/>
    <d v="2026-01-20T11:51:00"/>
    <d v="2026-01-21T03:51:00"/>
    <x v="41"/>
    <x v="0"/>
    <s v="No"/>
    <n v="3"/>
    <s v="Yes"/>
    <n v="15.999999999941792"/>
    <s v="No"/>
    <x v="2"/>
    <n v="0.66666666666424135"/>
    <s v="Team5"/>
    <s v="Senior"/>
    <s v="Night"/>
  </r>
  <r>
    <s v="T09097"/>
    <s v="C3854"/>
    <x v="0"/>
    <x v="0"/>
    <d v="2026-02-01T20:50:00"/>
    <d v="2026-02-03T18:50:00"/>
    <x v="30"/>
    <x v="0"/>
    <s v="No"/>
    <n v="5"/>
    <s v="Yes"/>
    <n v="45.999999999941792"/>
    <s v="No"/>
    <x v="0"/>
    <n v="1.9166666666642413"/>
    <s v="Team4"/>
    <s v="Mid"/>
    <s v="Night"/>
  </r>
  <r>
    <s v="T09098"/>
    <s v="C4220"/>
    <x v="3"/>
    <x v="1"/>
    <d v="2026-03-05T03:37:00"/>
    <d v="2026-03-07T19:37:00"/>
    <x v="15"/>
    <x v="0"/>
    <s v="No"/>
    <n v="2"/>
    <s v="Yes"/>
    <n v="64.000000000116415"/>
    <s v="Yes"/>
    <x v="1"/>
    <n v="2.6666666666715173"/>
    <s v="Team5"/>
    <s v="Junior"/>
    <s v="Evening"/>
  </r>
  <r>
    <s v="T09099"/>
    <s v="C0190"/>
    <x v="4"/>
    <x v="1"/>
    <d v="2026-03-12T07:39:00"/>
    <d v="2026-03-14T05:39:00"/>
    <x v="22"/>
    <x v="2"/>
    <s v="No"/>
    <n v="2"/>
    <s v="No"/>
    <n v="46.000000000116415"/>
    <s v="No"/>
    <x v="1"/>
    <n v="1.9166666666715173"/>
    <s v="Team4"/>
    <s v="Junior"/>
    <s v="Morning"/>
  </r>
  <r>
    <s v="T09100"/>
    <s v="C4397"/>
    <x v="0"/>
    <x v="2"/>
    <d v="2026-02-24T15:32:00"/>
    <d v="2026-02-26T16:32:00"/>
    <x v="43"/>
    <x v="1"/>
    <s v="Yes"/>
    <n v="3"/>
    <s v="No"/>
    <n v="48.999999999941792"/>
    <s v="Yes"/>
    <x v="0"/>
    <n v="2.0416666666642413"/>
    <s v="Team1"/>
    <s v="Mid"/>
    <s v="Morning"/>
  </r>
  <r>
    <s v="T09101"/>
    <s v="C0085"/>
    <x v="0"/>
    <x v="0"/>
    <d v="2026-03-10T22:41:00"/>
    <d v="2026-03-11T17:41:00"/>
    <x v="5"/>
    <x v="1"/>
    <s v="Yes"/>
    <n v="3"/>
    <s v="No"/>
    <n v="18.999999999941792"/>
    <s v="No"/>
    <x v="1"/>
    <n v="0.79166666666424135"/>
    <s v="Team1"/>
    <s v="Senior"/>
    <s v="Evening"/>
  </r>
  <r>
    <s v="T09102"/>
    <s v="C0031"/>
    <x v="1"/>
    <x v="2"/>
    <d v="2026-03-24T19:45:00"/>
    <d v="2026-03-28T10:45:00"/>
    <x v="7"/>
    <x v="0"/>
    <s v="No"/>
    <n v="4"/>
    <s v="Yes"/>
    <n v="87"/>
    <s v="Yes"/>
    <x v="1"/>
    <n v="3.625"/>
    <s v="Team2"/>
    <s v="Junior"/>
    <s v="Night"/>
  </r>
  <r>
    <s v="T09103"/>
    <s v="C3612"/>
    <x v="3"/>
    <x v="1"/>
    <d v="2026-03-23T17:52:00"/>
    <d v="2026-03-26T07:52:00"/>
    <x v="4"/>
    <x v="0"/>
    <s v="No"/>
    <n v="3"/>
    <s v="Yes"/>
    <n v="62.000000000058208"/>
    <s v="Yes"/>
    <x v="1"/>
    <n v="2.5833333333357587"/>
    <s v="Team5"/>
    <s v="Senior"/>
    <s v="Evening"/>
  </r>
  <r>
    <s v="T09104"/>
    <s v="C3808"/>
    <x v="3"/>
    <x v="0"/>
    <d v="2026-02-08T02:45:00"/>
    <d v="2026-02-08T09:45:00"/>
    <x v="2"/>
    <x v="1"/>
    <s v="No"/>
    <n v="3"/>
    <s v="No"/>
    <n v="6.9999999999417923"/>
    <s v="No"/>
    <x v="0"/>
    <n v="0.29166666666424135"/>
    <s v="Team3"/>
    <s v="Senior"/>
    <s v="Evening"/>
  </r>
  <r>
    <s v="T09105"/>
    <s v="C0541"/>
    <x v="3"/>
    <x v="0"/>
    <d v="2026-02-25T01:35:00"/>
    <d v="2026-02-25T11:35:00"/>
    <x v="7"/>
    <x v="0"/>
    <s v="Yes"/>
    <n v="3"/>
    <s v="Yes"/>
    <n v="10.000000000116415"/>
    <s v="No"/>
    <x v="0"/>
    <n v="0.41666666667151731"/>
    <s v="Team2"/>
    <s v="Junior"/>
    <s v="Night"/>
  </r>
  <r>
    <s v="T09106"/>
    <s v="C2435"/>
    <x v="3"/>
    <x v="2"/>
    <d v="2026-01-19T22:26:00"/>
    <d v="2026-01-22T23:26:00"/>
    <x v="34"/>
    <x v="0"/>
    <s v="No"/>
    <n v="4"/>
    <s v="Yes"/>
    <n v="73.000000000116415"/>
    <s v="Yes"/>
    <x v="2"/>
    <n v="3.0416666666715173"/>
    <s v="Team3"/>
    <s v="Senior"/>
    <s v="Night"/>
  </r>
  <r>
    <s v="T09107"/>
    <s v="C2132"/>
    <x v="1"/>
    <x v="0"/>
    <d v="2026-03-24T07:31:00"/>
    <d v="2026-03-24T12:31:00"/>
    <x v="22"/>
    <x v="0"/>
    <s v="No"/>
    <n v="5"/>
    <s v="Yes"/>
    <n v="4.9999999998835847"/>
    <s v="No"/>
    <x v="1"/>
    <n v="0.20833333332848269"/>
    <s v="Team4"/>
    <s v="Junior"/>
    <s v="Morning"/>
  </r>
  <r>
    <s v="T09108"/>
    <s v="C0515"/>
    <x v="1"/>
    <x v="1"/>
    <d v="2026-03-30T19:20:00"/>
    <d v="2026-04-02T16:20:00"/>
    <x v="31"/>
    <x v="0"/>
    <s v="No"/>
    <n v="2"/>
    <s v="Yes"/>
    <n v="69"/>
    <s v="Yes"/>
    <x v="1"/>
    <n v="2.875"/>
    <s v="Team4"/>
    <s v="Senior"/>
    <s v="Evening"/>
  </r>
  <r>
    <s v="T09109"/>
    <s v="C3607"/>
    <x v="4"/>
    <x v="0"/>
    <d v="2026-03-01T21:28:00"/>
    <d v="2026-03-02T17:28:00"/>
    <x v="7"/>
    <x v="0"/>
    <s v="No"/>
    <n v="4"/>
    <s v="Yes"/>
    <n v="20.000000000058208"/>
    <s v="No"/>
    <x v="1"/>
    <n v="0.83333333333575865"/>
    <s v="Team2"/>
    <s v="Junior"/>
    <s v="Night"/>
  </r>
  <r>
    <s v="T09110"/>
    <s v="C3982"/>
    <x v="3"/>
    <x v="2"/>
    <d v="2026-02-28T17:01:00"/>
    <d v="2026-03-02T11:01:00"/>
    <x v="38"/>
    <x v="0"/>
    <s v="No"/>
    <n v="4"/>
    <s v="Yes"/>
    <n v="42"/>
    <s v="No"/>
    <x v="0"/>
    <n v="1.75"/>
    <s v="Team5"/>
    <s v="Senior"/>
    <s v="Evening"/>
  </r>
  <r>
    <s v="T09111"/>
    <s v="C0194"/>
    <x v="3"/>
    <x v="0"/>
    <d v="2026-03-16T13:36:00"/>
    <d v="2026-03-17T20:36:00"/>
    <x v="45"/>
    <x v="0"/>
    <s v="No"/>
    <n v="4"/>
    <s v="Yes"/>
    <n v="30.999999999941792"/>
    <s v="No"/>
    <x v="1"/>
    <n v="1.2916666666642413"/>
    <s v="Team4"/>
    <s v="Mid"/>
    <s v="Morning"/>
  </r>
  <r>
    <s v="T09112"/>
    <s v="C2815"/>
    <x v="3"/>
    <x v="2"/>
    <d v="2026-01-20T13:16:00"/>
    <d v="2026-01-21T03:16:00"/>
    <x v="46"/>
    <x v="0"/>
    <s v="No"/>
    <n v="3"/>
    <s v="Yes"/>
    <n v="14.000000000058208"/>
    <s v="No"/>
    <x v="2"/>
    <n v="0.58333333333575865"/>
    <s v="Team5"/>
    <s v="Senior"/>
    <s v="Evening"/>
  </r>
  <r>
    <s v="T09113"/>
    <s v="C1949"/>
    <x v="4"/>
    <x v="0"/>
    <d v="2026-01-24T04:32:00"/>
    <d v="2026-01-25T07:32:00"/>
    <x v="15"/>
    <x v="0"/>
    <s v="No"/>
    <n v="4"/>
    <s v="Yes"/>
    <n v="27"/>
    <s v="No"/>
    <x v="2"/>
    <n v="1.125"/>
    <s v="Team5"/>
    <s v="Junior"/>
    <s v="Evening"/>
  </r>
  <r>
    <s v="T09114"/>
    <s v="C1181"/>
    <x v="1"/>
    <x v="1"/>
    <d v="2026-02-14T21:01:00"/>
    <d v="2026-02-17T15:01:00"/>
    <x v="0"/>
    <x v="0"/>
    <s v="No"/>
    <n v="3"/>
    <s v="Yes"/>
    <n v="66"/>
    <s v="Yes"/>
    <x v="0"/>
    <n v="2.75"/>
    <s v="Team1"/>
    <s v="Senior"/>
    <s v="Morning"/>
  </r>
  <r>
    <s v="T09115"/>
    <s v="C4698"/>
    <x v="2"/>
    <x v="0"/>
    <d v="2026-01-09T22:06:00"/>
    <d v="2026-01-11T05:06:00"/>
    <x v="26"/>
    <x v="1"/>
    <s v="No"/>
    <n v="4"/>
    <s v="No"/>
    <n v="31.000000000116415"/>
    <s v="No"/>
    <x v="2"/>
    <n v="1.2916666666715173"/>
    <s v="Team5"/>
    <s v="Senior"/>
    <s v="Night"/>
  </r>
  <r>
    <s v="T09116"/>
    <s v="C2600"/>
    <x v="4"/>
    <x v="2"/>
    <d v="2026-02-28T11:42:00"/>
    <d v="2026-03-03T04:42:00"/>
    <x v="40"/>
    <x v="0"/>
    <s v="Yes"/>
    <n v="3"/>
    <s v="Yes"/>
    <n v="64.999999999883585"/>
    <s v="Yes"/>
    <x v="0"/>
    <n v="2.7083333333284827"/>
    <s v="Team4"/>
    <s v="Senior"/>
    <s v="Morning"/>
  </r>
  <r>
    <s v="T09117"/>
    <s v="C3461"/>
    <x v="0"/>
    <x v="1"/>
    <d v="2026-01-03T16:20:00"/>
    <d v="2026-01-04T02:20:00"/>
    <x v="6"/>
    <x v="0"/>
    <s v="No"/>
    <n v="4"/>
    <s v="Yes"/>
    <n v="9.9999999999417923"/>
    <s v="No"/>
    <x v="2"/>
    <n v="0.41666666666424135"/>
    <s v="Team3"/>
    <s v="Mid"/>
    <s v="Night"/>
  </r>
  <r>
    <s v="T09118"/>
    <s v="C4909"/>
    <x v="3"/>
    <x v="1"/>
    <d v="2026-01-10T09:43:00"/>
    <d v="2026-01-13T08:43:00"/>
    <x v="47"/>
    <x v="0"/>
    <s v="No"/>
    <n v="3"/>
    <s v="Yes"/>
    <n v="70.999999999883585"/>
    <s v="Yes"/>
    <x v="2"/>
    <n v="2.9583333333284827"/>
    <s v="Team4"/>
    <s v="Senior"/>
    <s v="Night"/>
  </r>
  <r>
    <s v="T09119"/>
    <s v="C2850"/>
    <x v="2"/>
    <x v="2"/>
    <d v="2026-03-26T16:22:00"/>
    <d v="2026-03-30T14:22:00"/>
    <x v="26"/>
    <x v="0"/>
    <s v="No"/>
    <n v="4"/>
    <s v="Yes"/>
    <n v="94.000000000116415"/>
    <s v="Yes"/>
    <x v="1"/>
    <n v="3.9166666666715173"/>
    <s v="Team5"/>
    <s v="Senior"/>
    <s v="Night"/>
  </r>
  <r>
    <s v="T09120"/>
    <s v="C4938"/>
    <x v="4"/>
    <x v="1"/>
    <d v="2026-01-30T12:12:00"/>
    <d v="2026-02-01T08:12:00"/>
    <x v="14"/>
    <x v="2"/>
    <s v="No"/>
    <n v="3"/>
    <s v="No"/>
    <n v="44.000000000058208"/>
    <s v="No"/>
    <x v="2"/>
    <n v="1.8333333333357587"/>
    <s v="Team4"/>
    <s v="Senior"/>
    <s v="Night"/>
  </r>
  <r>
    <s v="T09121"/>
    <s v="C1617"/>
    <x v="0"/>
    <x v="0"/>
    <d v="2026-02-15T18:17:00"/>
    <d v="2026-02-17T13:17:00"/>
    <x v="7"/>
    <x v="0"/>
    <s v="Yes"/>
    <n v="3"/>
    <s v="Yes"/>
    <n v="42.999999999941792"/>
    <s v="No"/>
    <x v="0"/>
    <n v="1.7916666666642413"/>
    <s v="Team2"/>
    <s v="Junior"/>
    <s v="Night"/>
  </r>
  <r>
    <s v="T09122"/>
    <s v="C1245"/>
    <x v="2"/>
    <x v="1"/>
    <d v="2026-03-20T21:57:00"/>
    <d v="2026-03-21T16:57:00"/>
    <x v="33"/>
    <x v="0"/>
    <s v="No"/>
    <n v="4"/>
    <s v="Yes"/>
    <n v="19.000000000116415"/>
    <s v="No"/>
    <x v="1"/>
    <n v="0.79166666667151731"/>
    <s v="Team5"/>
    <s v="Junior"/>
    <s v="Night"/>
  </r>
  <r>
    <s v="T09123"/>
    <s v="C1037"/>
    <x v="3"/>
    <x v="1"/>
    <d v="2026-01-22T07:44:00"/>
    <d v="2026-01-25T02:44:00"/>
    <x v="29"/>
    <x v="1"/>
    <s v="No"/>
    <n v="3"/>
    <s v="No"/>
    <n v="66.999999999941792"/>
    <s v="Yes"/>
    <x v="2"/>
    <n v="2.7916666666642413"/>
    <s v="Team3"/>
    <s v="Mid"/>
    <s v="Evening"/>
  </r>
  <r>
    <s v="T09124"/>
    <s v="C0004"/>
    <x v="1"/>
    <x v="2"/>
    <d v="2026-03-22T13:01:00"/>
    <d v="2026-03-23T23:01:00"/>
    <x v="10"/>
    <x v="0"/>
    <s v="No"/>
    <n v="4"/>
    <s v="Yes"/>
    <n v="33.999999999941792"/>
    <s v="No"/>
    <x v="1"/>
    <n v="1.4166666666642413"/>
    <s v="Team1"/>
    <s v="Senior"/>
    <s v="Night"/>
  </r>
  <r>
    <s v="T09125"/>
    <s v="C0448"/>
    <x v="1"/>
    <x v="1"/>
    <d v="2026-02-24T03:46:00"/>
    <d v="2026-02-24T23:46:00"/>
    <x v="45"/>
    <x v="0"/>
    <s v="Yes"/>
    <n v="3"/>
    <s v="Yes"/>
    <n v="19.999999999883585"/>
    <s v="No"/>
    <x v="0"/>
    <n v="0.83333333332848269"/>
    <s v="Team4"/>
    <s v="Mid"/>
    <s v="Morning"/>
  </r>
  <r>
    <s v="T09126"/>
    <s v="C2563"/>
    <x v="2"/>
    <x v="1"/>
    <d v="2026-01-09T04:53:00"/>
    <d v="2026-01-11T16:53:00"/>
    <x v="25"/>
    <x v="0"/>
    <s v="No"/>
    <n v="4"/>
    <s v="Yes"/>
    <n v="60"/>
    <s v="Yes"/>
    <x v="2"/>
    <n v="2.5"/>
    <s v="Team4"/>
    <s v="Junior"/>
    <s v="Night"/>
  </r>
  <r>
    <s v="T09127"/>
    <s v="C0339"/>
    <x v="0"/>
    <x v="0"/>
    <d v="2026-03-19T10:48:00"/>
    <d v="2026-03-20T08:48:00"/>
    <x v="37"/>
    <x v="1"/>
    <s v="No"/>
    <n v="4"/>
    <s v="No"/>
    <n v="22.000000000116415"/>
    <s v="No"/>
    <x v="1"/>
    <n v="0.91666666667151731"/>
    <s v="Team5"/>
    <s v="Junior"/>
    <s v="Evening"/>
  </r>
  <r>
    <s v="T09128"/>
    <s v="C3348"/>
    <x v="1"/>
    <x v="1"/>
    <d v="2026-03-09T01:31:00"/>
    <d v="2026-03-09T13:31:00"/>
    <x v="32"/>
    <x v="0"/>
    <s v="No"/>
    <n v="4"/>
    <s v="Yes"/>
    <n v="12"/>
    <s v="No"/>
    <x v="1"/>
    <n v="0.5"/>
    <s v="Team3"/>
    <s v="Mid"/>
    <s v="Evening"/>
  </r>
  <r>
    <s v="T09129"/>
    <s v="C0811"/>
    <x v="1"/>
    <x v="2"/>
    <d v="2026-02-19T23:52:00"/>
    <d v="2026-02-22T20:52:00"/>
    <x v="1"/>
    <x v="0"/>
    <s v="No"/>
    <n v="3"/>
    <s v="Yes"/>
    <n v="69"/>
    <s v="Yes"/>
    <x v="0"/>
    <n v="2.875"/>
    <s v="Team4"/>
    <s v="Senior"/>
    <s v="Evening"/>
  </r>
  <r>
    <s v="T09130"/>
    <s v="C0114"/>
    <x v="3"/>
    <x v="2"/>
    <d v="2026-03-03T18:56:00"/>
    <d v="2026-03-05T08:56:00"/>
    <x v="13"/>
    <x v="0"/>
    <s v="No"/>
    <n v="4"/>
    <s v="Yes"/>
    <n v="37.999999999883585"/>
    <s v="No"/>
    <x v="1"/>
    <n v="1.5833333333284827"/>
    <s v="Team5"/>
    <s v="Junior"/>
    <s v="Evening"/>
  </r>
  <r>
    <s v="T09131"/>
    <s v="C2921"/>
    <x v="0"/>
    <x v="0"/>
    <d v="2026-03-08T10:19:00"/>
    <d v="2026-03-08T13:19:00"/>
    <x v="37"/>
    <x v="0"/>
    <s v="No"/>
    <n v="3"/>
    <s v="Yes"/>
    <n v="3"/>
    <s v="No"/>
    <x v="1"/>
    <n v="0.125"/>
    <s v="Team5"/>
    <s v="Junior"/>
    <s v="Evening"/>
  </r>
  <r>
    <s v="T09132"/>
    <s v="C2634"/>
    <x v="0"/>
    <x v="0"/>
    <d v="2026-01-15T21:48:00"/>
    <d v="2026-01-16T04:48:00"/>
    <x v="43"/>
    <x v="0"/>
    <s v="No"/>
    <n v="3"/>
    <s v="Yes"/>
    <n v="6.9999999999417923"/>
    <s v="No"/>
    <x v="2"/>
    <n v="0.29166666666424135"/>
    <s v="Team1"/>
    <s v="Mid"/>
    <s v="Morning"/>
  </r>
  <r>
    <s v="T09133"/>
    <s v="C3038"/>
    <x v="0"/>
    <x v="2"/>
    <d v="2026-01-25T17:35:00"/>
    <d v="2026-01-26T03:35:00"/>
    <x v="8"/>
    <x v="0"/>
    <s v="No"/>
    <n v="5"/>
    <s v="Yes"/>
    <n v="9.9999999999417923"/>
    <s v="No"/>
    <x v="2"/>
    <n v="0.41666666666424135"/>
    <s v="Team5"/>
    <s v="Senior"/>
    <s v="Morning"/>
  </r>
  <r>
    <s v="T09134"/>
    <s v="C2919"/>
    <x v="0"/>
    <x v="1"/>
    <d v="2026-01-20T11:46:00"/>
    <d v="2026-01-22T05:46:00"/>
    <x v="40"/>
    <x v="0"/>
    <s v="No"/>
    <n v="3"/>
    <s v="Yes"/>
    <n v="42"/>
    <s v="No"/>
    <x v="2"/>
    <n v="1.75"/>
    <s v="Team4"/>
    <s v="Senior"/>
    <s v="Morning"/>
  </r>
  <r>
    <s v="T09135"/>
    <s v="C2960"/>
    <x v="4"/>
    <x v="2"/>
    <d v="2026-02-28T16:56:00"/>
    <d v="2026-03-02T23:56:00"/>
    <x v="24"/>
    <x v="0"/>
    <s v="No"/>
    <n v="4"/>
    <s v="Yes"/>
    <n v="54.999999999941792"/>
    <s v="Yes"/>
    <x v="0"/>
    <n v="2.2916666666642413"/>
    <s v="Team4"/>
    <s v="Mid"/>
    <s v="Night"/>
  </r>
  <r>
    <s v="T09136"/>
    <s v="C2195"/>
    <x v="2"/>
    <x v="2"/>
    <d v="2026-01-09T14:37:00"/>
    <d v="2026-01-11T05:37:00"/>
    <x v="3"/>
    <x v="0"/>
    <s v="No"/>
    <n v="4"/>
    <s v="Yes"/>
    <n v="39"/>
    <s v="No"/>
    <x v="2"/>
    <n v="1.625"/>
    <s v="Team5"/>
    <s v="Senior"/>
    <s v="Morning"/>
  </r>
  <r>
    <s v="T09137"/>
    <s v="C3322"/>
    <x v="1"/>
    <x v="2"/>
    <d v="2026-03-18T21:28:00"/>
    <d v="2026-03-19T07:28:00"/>
    <x v="1"/>
    <x v="0"/>
    <s v="No"/>
    <n v="4"/>
    <s v="Yes"/>
    <n v="10.000000000116415"/>
    <s v="No"/>
    <x v="1"/>
    <n v="0.41666666667151731"/>
    <s v="Team4"/>
    <s v="Senior"/>
    <s v="Evening"/>
  </r>
  <r>
    <s v="T09138"/>
    <s v="C2133"/>
    <x v="0"/>
    <x v="2"/>
    <d v="2026-02-09T14:18:00"/>
    <d v="2026-02-12T20:18:00"/>
    <x v="29"/>
    <x v="0"/>
    <s v="No"/>
    <n v="4"/>
    <s v="Yes"/>
    <n v="78"/>
    <s v="Yes"/>
    <x v="0"/>
    <n v="3.25"/>
    <s v="Team3"/>
    <s v="Mid"/>
    <s v="Evening"/>
  </r>
  <r>
    <s v="T09139"/>
    <s v="C1168"/>
    <x v="4"/>
    <x v="1"/>
    <d v="2026-03-08T13:34:00"/>
    <d v="2026-03-09T05:34:00"/>
    <x v="40"/>
    <x v="0"/>
    <s v="No"/>
    <n v="4"/>
    <s v="Yes"/>
    <n v="15.999999999941792"/>
    <s v="No"/>
    <x v="1"/>
    <n v="0.66666666666424135"/>
    <s v="Team4"/>
    <s v="Senior"/>
    <s v="Morning"/>
  </r>
  <r>
    <s v="T09140"/>
    <s v="C4189"/>
    <x v="3"/>
    <x v="1"/>
    <d v="2026-03-02T12:51:00"/>
    <d v="2026-03-04T12:51:00"/>
    <x v="1"/>
    <x v="0"/>
    <s v="No"/>
    <n v="2"/>
    <s v="Yes"/>
    <n v="48"/>
    <s v="No"/>
    <x v="1"/>
    <n v="2"/>
    <s v="Team4"/>
    <s v="Senior"/>
    <s v="Evening"/>
  </r>
  <r>
    <s v="T09141"/>
    <s v="C2232"/>
    <x v="2"/>
    <x v="1"/>
    <d v="2026-02-13T20:52:00"/>
    <d v="2026-02-15T13:52:00"/>
    <x v="5"/>
    <x v="1"/>
    <s v="No"/>
    <n v="5"/>
    <s v="No"/>
    <n v="41.000000000058208"/>
    <s v="No"/>
    <x v="0"/>
    <n v="1.7083333333357587"/>
    <s v="Team1"/>
    <s v="Senior"/>
    <s v="Evening"/>
  </r>
  <r>
    <s v="T09142"/>
    <s v="C2058"/>
    <x v="0"/>
    <x v="2"/>
    <d v="2026-01-01T03:09:00"/>
    <d v="2026-01-03T02:09:00"/>
    <x v="6"/>
    <x v="0"/>
    <s v="No"/>
    <n v="4"/>
    <s v="Yes"/>
    <n v="47.000000000058208"/>
    <s v="No"/>
    <x v="2"/>
    <n v="1.9583333333357587"/>
    <s v="Team3"/>
    <s v="Mid"/>
    <s v="Night"/>
  </r>
  <r>
    <s v="T09143"/>
    <s v="C2497"/>
    <x v="0"/>
    <x v="1"/>
    <d v="2026-02-24T01:36:00"/>
    <d v="2026-02-25T06:36:00"/>
    <x v="14"/>
    <x v="0"/>
    <s v="No"/>
    <n v="4"/>
    <s v="Yes"/>
    <n v="29.000000000058208"/>
    <s v="No"/>
    <x v="0"/>
    <n v="1.2083333333357587"/>
    <s v="Team4"/>
    <s v="Senior"/>
    <s v="Night"/>
  </r>
  <r>
    <s v="T09144"/>
    <s v="C3770"/>
    <x v="2"/>
    <x v="0"/>
    <d v="2026-02-07T07:43:00"/>
    <d v="2026-02-08T15:43:00"/>
    <x v="7"/>
    <x v="0"/>
    <s v="No"/>
    <n v="4"/>
    <s v="Yes"/>
    <n v="32.000000000058208"/>
    <s v="No"/>
    <x v="0"/>
    <n v="1.3333333333357587"/>
    <s v="Team2"/>
    <s v="Junior"/>
    <s v="Night"/>
  </r>
  <r>
    <s v="T09145"/>
    <s v="C2600"/>
    <x v="2"/>
    <x v="0"/>
    <d v="2026-03-23T20:57:00"/>
    <d v="2026-03-25T03:57:00"/>
    <x v="14"/>
    <x v="2"/>
    <s v="No"/>
    <n v="4"/>
    <s v="No"/>
    <n v="30.999999999941792"/>
    <s v="No"/>
    <x v="1"/>
    <n v="1.2916666666642413"/>
    <s v="Team4"/>
    <s v="Senior"/>
    <s v="Night"/>
  </r>
  <r>
    <s v="T09146"/>
    <s v="C2981"/>
    <x v="0"/>
    <x v="0"/>
    <d v="2026-03-02T23:53:00"/>
    <d v="2026-03-04T17:53:00"/>
    <x v="19"/>
    <x v="0"/>
    <s v="No"/>
    <n v="4"/>
    <s v="Yes"/>
    <n v="42"/>
    <s v="No"/>
    <x v="1"/>
    <n v="1.75"/>
    <s v="Team5"/>
    <s v="Mid"/>
    <s v="Night"/>
  </r>
  <r>
    <s v="T09147"/>
    <s v="C2845"/>
    <x v="1"/>
    <x v="2"/>
    <d v="2026-02-11T05:24:00"/>
    <d v="2026-02-14T19:24:00"/>
    <x v="42"/>
    <x v="1"/>
    <s v="No"/>
    <n v="4"/>
    <s v="No"/>
    <n v="86.000000000058208"/>
    <s v="Yes"/>
    <x v="0"/>
    <n v="3.5833333333357587"/>
    <s v="Team1"/>
    <s v="Senior"/>
    <s v="Evening"/>
  </r>
  <r>
    <s v="T09148"/>
    <s v="C3418"/>
    <x v="4"/>
    <x v="1"/>
    <d v="2026-03-15T21:00:00"/>
    <d v="2026-03-17T13:00:00"/>
    <x v="7"/>
    <x v="0"/>
    <s v="No"/>
    <n v="4"/>
    <s v="Yes"/>
    <n v="39.999999999941792"/>
    <s v="No"/>
    <x v="1"/>
    <n v="1.6666666666642413"/>
    <s v="Team2"/>
    <s v="Junior"/>
    <s v="Night"/>
  </r>
  <r>
    <s v="T09149"/>
    <s v="C2119"/>
    <x v="0"/>
    <x v="1"/>
    <d v="2026-03-15T23:10:00"/>
    <d v="2026-03-17T04:10:00"/>
    <x v="18"/>
    <x v="0"/>
    <s v="Yes"/>
    <n v="4"/>
    <s v="Yes"/>
    <n v="28.999999999883585"/>
    <s v="No"/>
    <x v="1"/>
    <n v="1.2083333333284827"/>
    <s v="Team1"/>
    <s v="Mid"/>
    <s v="Morning"/>
  </r>
  <r>
    <s v="T09150"/>
    <s v="C4236"/>
    <x v="2"/>
    <x v="2"/>
    <d v="2026-01-01T08:44:00"/>
    <d v="2026-01-02T04:44:00"/>
    <x v="36"/>
    <x v="0"/>
    <s v="No"/>
    <n v="3"/>
    <s v="Yes"/>
    <n v="20.000000000058208"/>
    <s v="No"/>
    <x v="2"/>
    <n v="0.83333333333575865"/>
    <s v="Team1"/>
    <s v="Junior"/>
    <s v="Morning"/>
  </r>
  <r>
    <s v="T09151"/>
    <s v="C4128"/>
    <x v="0"/>
    <x v="2"/>
    <d v="2026-02-14T05:13:00"/>
    <d v="2026-02-15T22:13:00"/>
    <x v="43"/>
    <x v="0"/>
    <s v="No"/>
    <n v="4"/>
    <s v="Yes"/>
    <n v="40.999999999883585"/>
    <s v="No"/>
    <x v="0"/>
    <n v="1.7083333333284827"/>
    <s v="Team1"/>
    <s v="Mid"/>
    <s v="Morning"/>
  </r>
  <r>
    <s v="T09152"/>
    <s v="C0477"/>
    <x v="2"/>
    <x v="0"/>
    <d v="2026-02-14T16:12:00"/>
    <d v="2026-02-15T05:12:00"/>
    <x v="25"/>
    <x v="0"/>
    <s v="No"/>
    <n v="4"/>
    <s v="Yes"/>
    <n v="12.999999999941792"/>
    <s v="No"/>
    <x v="0"/>
    <n v="0.54166666666424135"/>
    <s v="Team4"/>
    <s v="Junior"/>
    <s v="Night"/>
  </r>
  <r>
    <s v="T09153"/>
    <s v="C3156"/>
    <x v="0"/>
    <x v="0"/>
    <d v="2026-01-09T02:19:00"/>
    <d v="2026-01-10T14:19:00"/>
    <x v="2"/>
    <x v="0"/>
    <s v="No"/>
    <n v="4"/>
    <s v="Yes"/>
    <n v="36"/>
    <s v="No"/>
    <x v="2"/>
    <n v="1.5"/>
    <s v="Team3"/>
    <s v="Senior"/>
    <s v="Evening"/>
  </r>
  <r>
    <s v="T09154"/>
    <s v="C1972"/>
    <x v="3"/>
    <x v="2"/>
    <d v="2026-02-20T12:50:00"/>
    <d v="2026-02-22T16:50:00"/>
    <x v="28"/>
    <x v="0"/>
    <s v="Yes"/>
    <n v="3"/>
    <s v="Yes"/>
    <n v="52.000000000116415"/>
    <s v="Yes"/>
    <x v="0"/>
    <n v="2.1666666666715173"/>
    <s v="Team3"/>
    <s v="Mid"/>
    <s v="Night"/>
  </r>
  <r>
    <s v="T09155"/>
    <s v="C1083"/>
    <x v="0"/>
    <x v="2"/>
    <d v="2026-03-20T16:34:00"/>
    <d v="2026-03-23T00:34:00"/>
    <x v="21"/>
    <x v="2"/>
    <s v="No"/>
    <n v="3"/>
    <s v="No"/>
    <n v="55.999999999883585"/>
    <s v="Yes"/>
    <x v="1"/>
    <n v="2.3333333333284827"/>
    <s v="Team4"/>
    <s v="Senior"/>
    <s v="Night"/>
  </r>
  <r>
    <s v="T09156"/>
    <s v="C2146"/>
    <x v="2"/>
    <x v="2"/>
    <d v="2026-03-30T03:16:00"/>
    <d v="2026-04-02T01:16:00"/>
    <x v="11"/>
    <x v="0"/>
    <s v="No"/>
    <n v="4"/>
    <s v="Yes"/>
    <n v="69.999999999941792"/>
    <s v="Yes"/>
    <x v="1"/>
    <n v="2.9166666666642413"/>
    <s v="Team3"/>
    <s v="Senior"/>
    <s v="Night"/>
  </r>
  <r>
    <s v="T09157"/>
    <s v="C1324"/>
    <x v="4"/>
    <x v="1"/>
    <d v="2026-02-04T08:14:00"/>
    <d v="2026-02-06T11:14:00"/>
    <x v="26"/>
    <x v="0"/>
    <s v="No"/>
    <n v="4"/>
    <s v="Yes"/>
    <n v="51"/>
    <s v="Yes"/>
    <x v="0"/>
    <n v="2.125"/>
    <s v="Team5"/>
    <s v="Senior"/>
    <s v="Night"/>
  </r>
  <r>
    <s v="T09158"/>
    <s v="C0575"/>
    <x v="1"/>
    <x v="1"/>
    <d v="2026-01-17T23:29:00"/>
    <d v="2026-01-19T20:29:00"/>
    <x v="13"/>
    <x v="0"/>
    <s v="No"/>
    <n v="3"/>
    <s v="Yes"/>
    <n v="45"/>
    <s v="No"/>
    <x v="2"/>
    <n v="1.875"/>
    <s v="Team5"/>
    <s v="Junior"/>
    <s v="Evening"/>
  </r>
  <r>
    <s v="T09159"/>
    <s v="C4955"/>
    <x v="3"/>
    <x v="2"/>
    <d v="2026-02-12T22:40:00"/>
    <d v="2026-02-14T11:40:00"/>
    <x v="46"/>
    <x v="0"/>
    <s v="No"/>
    <n v="5"/>
    <s v="Yes"/>
    <n v="36.999999999941792"/>
    <s v="No"/>
    <x v="0"/>
    <n v="1.5416666666642413"/>
    <s v="Team5"/>
    <s v="Senior"/>
    <s v="Evening"/>
  </r>
  <r>
    <s v="T09160"/>
    <s v="C4988"/>
    <x v="2"/>
    <x v="0"/>
    <d v="2026-01-22T06:39:00"/>
    <d v="2026-01-22T22:39:00"/>
    <x v="27"/>
    <x v="0"/>
    <s v="No"/>
    <n v="4"/>
    <s v="Yes"/>
    <n v="15.999999999941792"/>
    <s v="No"/>
    <x v="2"/>
    <n v="0.66666666666424135"/>
    <s v="Team1"/>
    <s v="Junior"/>
    <s v="Morning"/>
  </r>
  <r>
    <s v="T09161"/>
    <s v="C2777"/>
    <x v="2"/>
    <x v="0"/>
    <d v="2026-02-26T23:14:00"/>
    <d v="2026-02-28T04:14:00"/>
    <x v="0"/>
    <x v="2"/>
    <s v="No"/>
    <n v="4"/>
    <s v="No"/>
    <n v="29.000000000058208"/>
    <s v="No"/>
    <x v="0"/>
    <n v="1.2083333333357587"/>
    <s v="Team1"/>
    <s v="Senior"/>
    <s v="Morning"/>
  </r>
  <r>
    <s v="T09162"/>
    <s v="C4765"/>
    <x v="4"/>
    <x v="0"/>
    <d v="2026-01-07T10:42:00"/>
    <d v="2026-01-09T05:42:00"/>
    <x v="44"/>
    <x v="0"/>
    <s v="No"/>
    <n v="5"/>
    <s v="Yes"/>
    <n v="43.000000000116415"/>
    <s v="No"/>
    <x v="2"/>
    <n v="1.7916666666715173"/>
    <s v="Team3"/>
    <s v="Senior"/>
    <s v="Evening"/>
  </r>
  <r>
    <s v="T09163"/>
    <s v="C2707"/>
    <x v="4"/>
    <x v="0"/>
    <d v="2026-02-21T10:58:00"/>
    <d v="2026-02-21T16:58:00"/>
    <x v="17"/>
    <x v="0"/>
    <s v="No"/>
    <n v="5"/>
    <s v="Yes"/>
    <n v="6"/>
    <s v="No"/>
    <x v="0"/>
    <n v="0.25"/>
    <s v="Team2"/>
    <s v="Junior"/>
    <s v="Night"/>
  </r>
  <r>
    <s v="T09164"/>
    <s v="C1584"/>
    <x v="0"/>
    <x v="0"/>
    <d v="2026-02-24T22:22:00"/>
    <d v="2026-02-25T15:22:00"/>
    <x v="28"/>
    <x v="0"/>
    <s v="No"/>
    <n v="4"/>
    <s v="Yes"/>
    <n v="17.000000000058208"/>
    <s v="No"/>
    <x v="0"/>
    <n v="0.70833333333575865"/>
    <s v="Team3"/>
    <s v="Mid"/>
    <s v="Night"/>
  </r>
  <r>
    <s v="T09165"/>
    <s v="C4149"/>
    <x v="1"/>
    <x v="0"/>
    <d v="2026-03-09T22:39:00"/>
    <d v="2026-03-10T14:39:00"/>
    <x v="9"/>
    <x v="0"/>
    <s v="No"/>
    <n v="3"/>
    <s v="Yes"/>
    <n v="16.000000000116415"/>
    <s v="No"/>
    <x v="1"/>
    <n v="0.66666666667151731"/>
    <s v="Team1"/>
    <s v="Junior"/>
    <s v="Night"/>
  </r>
  <r>
    <s v="T09166"/>
    <s v="C2206"/>
    <x v="0"/>
    <x v="0"/>
    <d v="2026-03-19T03:50:00"/>
    <d v="2026-03-20T02:50:00"/>
    <x v="35"/>
    <x v="0"/>
    <s v="No"/>
    <n v="4"/>
    <s v="Yes"/>
    <n v="23.000000000058208"/>
    <s v="No"/>
    <x v="1"/>
    <n v="0.95833333333575865"/>
    <s v="Team1"/>
    <s v="Senior"/>
    <s v="Night"/>
  </r>
  <r>
    <s v="T09167"/>
    <s v="C2755"/>
    <x v="0"/>
    <x v="0"/>
    <d v="2026-01-15T05:05:00"/>
    <d v="2026-01-15T19:05:00"/>
    <x v="27"/>
    <x v="0"/>
    <s v="No"/>
    <n v="4"/>
    <s v="Yes"/>
    <n v="14.000000000058208"/>
    <s v="No"/>
    <x v="2"/>
    <n v="0.58333333333575865"/>
    <s v="Team1"/>
    <s v="Junior"/>
    <s v="Morning"/>
  </r>
  <r>
    <s v="T09168"/>
    <s v="C2195"/>
    <x v="2"/>
    <x v="1"/>
    <d v="2026-01-13T14:50:00"/>
    <d v="2026-01-13T18:50:00"/>
    <x v="0"/>
    <x v="1"/>
    <s v="No"/>
    <n v="4"/>
    <s v="No"/>
    <n v="3.9999999999417923"/>
    <s v="No"/>
    <x v="2"/>
    <n v="0.16666666666424135"/>
    <s v="Team1"/>
    <s v="Senior"/>
    <s v="Morning"/>
  </r>
  <r>
    <s v="T09169"/>
    <s v="C3320"/>
    <x v="2"/>
    <x v="0"/>
    <d v="2026-01-02T02:56:00"/>
    <d v="2026-01-03T14:56:00"/>
    <x v="46"/>
    <x v="0"/>
    <s v="Yes"/>
    <n v="3"/>
    <s v="Yes"/>
    <n v="36"/>
    <s v="No"/>
    <x v="2"/>
    <n v="1.5"/>
    <s v="Team5"/>
    <s v="Senior"/>
    <s v="Evening"/>
  </r>
  <r>
    <s v="T09170"/>
    <s v="C0276"/>
    <x v="3"/>
    <x v="1"/>
    <d v="2026-01-02T02:45:00"/>
    <d v="2026-01-04T03:45:00"/>
    <x v="33"/>
    <x v="0"/>
    <s v="No"/>
    <n v="5"/>
    <s v="Yes"/>
    <n v="48.999999999941792"/>
    <s v="Yes"/>
    <x v="2"/>
    <n v="2.0416666666642413"/>
    <s v="Team5"/>
    <s v="Junior"/>
    <s v="Night"/>
  </r>
  <r>
    <s v="T09171"/>
    <s v="C0603"/>
    <x v="2"/>
    <x v="2"/>
    <d v="2026-01-20T13:48:00"/>
    <d v="2026-01-23T08:48:00"/>
    <x v="27"/>
    <x v="1"/>
    <s v="No"/>
    <n v="3"/>
    <s v="No"/>
    <n v="67.000000000116415"/>
    <s v="Yes"/>
    <x v="2"/>
    <n v="2.7916666666715173"/>
    <s v="Team1"/>
    <s v="Junior"/>
    <s v="Morning"/>
  </r>
  <r>
    <s v="T09172"/>
    <s v="C4934"/>
    <x v="1"/>
    <x v="1"/>
    <d v="2026-01-03T09:36:00"/>
    <d v="2026-01-04T18:36:00"/>
    <x v="22"/>
    <x v="0"/>
    <s v="No"/>
    <n v="4"/>
    <s v="Yes"/>
    <n v="33"/>
    <s v="No"/>
    <x v="2"/>
    <n v="1.375"/>
    <s v="Team4"/>
    <s v="Junior"/>
    <s v="Morning"/>
  </r>
  <r>
    <s v="T09173"/>
    <s v="C1679"/>
    <x v="3"/>
    <x v="0"/>
    <d v="2026-03-04T19:15:00"/>
    <d v="2026-03-06T17:15:00"/>
    <x v="19"/>
    <x v="0"/>
    <s v="No"/>
    <n v="4"/>
    <s v="Yes"/>
    <n v="45.999999999941792"/>
    <s v="No"/>
    <x v="1"/>
    <n v="1.9166666666642413"/>
    <s v="Team5"/>
    <s v="Mid"/>
    <s v="Night"/>
  </r>
  <r>
    <s v="T09174"/>
    <s v="C4136"/>
    <x v="0"/>
    <x v="1"/>
    <d v="2026-01-24T08:28:00"/>
    <d v="2026-01-26T06:28:00"/>
    <x v="22"/>
    <x v="0"/>
    <s v="No"/>
    <n v="4"/>
    <s v="Yes"/>
    <n v="45.999999999941792"/>
    <s v="No"/>
    <x v="2"/>
    <n v="1.9166666666642413"/>
    <s v="Team4"/>
    <s v="Junior"/>
    <s v="Morning"/>
  </r>
  <r>
    <s v="T09175"/>
    <s v="C2642"/>
    <x v="4"/>
    <x v="0"/>
    <d v="2026-01-13T22:09:00"/>
    <d v="2026-01-15T12:09:00"/>
    <x v="7"/>
    <x v="0"/>
    <s v="No"/>
    <n v="4"/>
    <s v="Yes"/>
    <n v="37.999999999883585"/>
    <s v="No"/>
    <x v="2"/>
    <n v="1.5833333333284827"/>
    <s v="Team2"/>
    <s v="Junior"/>
    <s v="Night"/>
  </r>
  <r>
    <s v="T09176"/>
    <s v="C3651"/>
    <x v="1"/>
    <x v="2"/>
    <d v="2026-03-03T19:15:00"/>
    <d v="2026-03-05T03:15:00"/>
    <x v="12"/>
    <x v="0"/>
    <s v="No"/>
    <n v="4"/>
    <s v="Yes"/>
    <n v="31.999999999883585"/>
    <s v="No"/>
    <x v="1"/>
    <n v="1.3333333333284827"/>
    <s v="Team1"/>
    <s v="Junior"/>
    <s v="Morning"/>
  </r>
  <r>
    <s v="T09177"/>
    <s v="C4154"/>
    <x v="3"/>
    <x v="1"/>
    <d v="2026-01-25T03:32:00"/>
    <d v="2026-01-25T20:32:00"/>
    <x v="17"/>
    <x v="0"/>
    <s v="No"/>
    <n v="5"/>
    <s v="Yes"/>
    <n v="17.000000000058208"/>
    <s v="No"/>
    <x v="2"/>
    <n v="0.70833333333575865"/>
    <s v="Team2"/>
    <s v="Junior"/>
    <s v="Night"/>
  </r>
  <r>
    <s v="T09178"/>
    <s v="C3796"/>
    <x v="0"/>
    <x v="2"/>
    <d v="2026-01-14T13:43:00"/>
    <d v="2026-01-18T02:43:00"/>
    <x v="9"/>
    <x v="0"/>
    <s v="No"/>
    <n v="4"/>
    <s v="Yes"/>
    <n v="84.999999999941792"/>
    <s v="Yes"/>
    <x v="2"/>
    <n v="3.5416666666642413"/>
    <s v="Team1"/>
    <s v="Junior"/>
    <s v="Night"/>
  </r>
  <r>
    <s v="T09179"/>
    <s v="C2128"/>
    <x v="3"/>
    <x v="2"/>
    <d v="2026-03-01T09:13:00"/>
    <d v="2026-03-04T14:13:00"/>
    <x v="46"/>
    <x v="0"/>
    <s v="No"/>
    <n v="2"/>
    <s v="Yes"/>
    <n v="77.000000000058208"/>
    <s v="Yes"/>
    <x v="1"/>
    <n v="3.2083333333357587"/>
    <s v="Team5"/>
    <s v="Senior"/>
    <s v="Evening"/>
  </r>
  <r>
    <s v="T09180"/>
    <s v="C2542"/>
    <x v="1"/>
    <x v="0"/>
    <d v="2026-01-15T05:28:00"/>
    <d v="2026-01-15T07:28:00"/>
    <x v="48"/>
    <x v="0"/>
    <s v="No"/>
    <n v="3"/>
    <s v="Yes"/>
    <n v="2.0000000000582077"/>
    <s v="No"/>
    <x v="2"/>
    <n v="8.3333333335758653E-2"/>
    <s v="Team1"/>
    <s v="Mid"/>
    <s v="Morning"/>
  </r>
  <r>
    <s v="T09181"/>
    <s v="C1974"/>
    <x v="0"/>
    <x v="0"/>
    <d v="2026-02-07T21:36:00"/>
    <d v="2026-02-09T03:36:00"/>
    <x v="18"/>
    <x v="0"/>
    <s v="No"/>
    <n v="4"/>
    <s v="Yes"/>
    <n v="30"/>
    <s v="No"/>
    <x v="0"/>
    <n v="1.25"/>
    <s v="Team1"/>
    <s v="Mid"/>
    <s v="Morning"/>
  </r>
  <r>
    <s v="T09182"/>
    <s v="C1488"/>
    <x v="4"/>
    <x v="0"/>
    <d v="2026-01-12T06:49:00"/>
    <d v="2026-01-12T20:49:00"/>
    <x v="22"/>
    <x v="0"/>
    <s v="No"/>
    <n v="4"/>
    <s v="Yes"/>
    <n v="13.999999999883585"/>
    <s v="No"/>
    <x v="2"/>
    <n v="0.58333333332848269"/>
    <s v="Team4"/>
    <s v="Junior"/>
    <s v="Morning"/>
  </r>
  <r>
    <s v="T09183"/>
    <s v="C3031"/>
    <x v="1"/>
    <x v="2"/>
    <d v="2026-03-10T16:52:00"/>
    <d v="2026-03-11T22:52:00"/>
    <x v="39"/>
    <x v="0"/>
    <s v="No"/>
    <n v="4"/>
    <s v="Yes"/>
    <n v="30"/>
    <s v="No"/>
    <x v="1"/>
    <n v="1.25"/>
    <s v="Team5"/>
    <s v="Junior"/>
    <s v="Evening"/>
  </r>
  <r>
    <s v="T09184"/>
    <s v="C1354"/>
    <x v="0"/>
    <x v="1"/>
    <d v="2026-01-27T05:48:00"/>
    <d v="2026-01-29T19:48:00"/>
    <x v="39"/>
    <x v="0"/>
    <s v="No"/>
    <n v="3"/>
    <s v="Yes"/>
    <n v="61.999999999883585"/>
    <s v="Yes"/>
    <x v="2"/>
    <n v="2.5833333333284827"/>
    <s v="Team5"/>
    <s v="Junior"/>
    <s v="Evening"/>
  </r>
  <r>
    <s v="T09185"/>
    <s v="C0308"/>
    <x v="4"/>
    <x v="1"/>
    <d v="2026-03-04T23:49:00"/>
    <d v="2026-03-06T18:49:00"/>
    <x v="30"/>
    <x v="0"/>
    <s v="No"/>
    <n v="3"/>
    <s v="Yes"/>
    <n v="43.000000000116415"/>
    <s v="No"/>
    <x v="1"/>
    <n v="1.7916666666715173"/>
    <s v="Team4"/>
    <s v="Mid"/>
    <s v="Night"/>
  </r>
  <r>
    <s v="T09186"/>
    <s v="C1369"/>
    <x v="2"/>
    <x v="0"/>
    <d v="2026-02-12T10:12:00"/>
    <d v="2026-02-12T17:12:00"/>
    <x v="31"/>
    <x v="0"/>
    <s v="No"/>
    <n v="5"/>
    <s v="Yes"/>
    <n v="6.9999999999417923"/>
    <s v="No"/>
    <x v="0"/>
    <n v="0.29166666666424135"/>
    <s v="Team4"/>
    <s v="Senior"/>
    <s v="Evening"/>
  </r>
  <r>
    <s v="T09187"/>
    <s v="C1890"/>
    <x v="4"/>
    <x v="0"/>
    <d v="2026-02-28T10:58:00"/>
    <d v="2026-03-01T07:58:00"/>
    <x v="15"/>
    <x v="0"/>
    <s v="No"/>
    <n v="2"/>
    <s v="Yes"/>
    <n v="21"/>
    <s v="No"/>
    <x v="0"/>
    <n v="0.875"/>
    <s v="Team5"/>
    <s v="Junior"/>
    <s v="Evening"/>
  </r>
  <r>
    <s v="T09188"/>
    <s v="C1049"/>
    <x v="3"/>
    <x v="1"/>
    <d v="2026-01-29T12:01:00"/>
    <d v="2026-01-30T18:01:00"/>
    <x v="15"/>
    <x v="0"/>
    <s v="No"/>
    <n v="3"/>
    <s v="Yes"/>
    <n v="30"/>
    <s v="No"/>
    <x v="2"/>
    <n v="1.25"/>
    <s v="Team5"/>
    <s v="Junior"/>
    <s v="Evening"/>
  </r>
  <r>
    <s v="T09189"/>
    <s v="C0679"/>
    <x v="1"/>
    <x v="0"/>
    <d v="2026-02-18T15:47:00"/>
    <d v="2026-02-19T23:47:00"/>
    <x v="30"/>
    <x v="0"/>
    <s v="No"/>
    <n v="4"/>
    <s v="Yes"/>
    <n v="32.000000000058208"/>
    <s v="No"/>
    <x v="0"/>
    <n v="1.3333333333357587"/>
    <s v="Team4"/>
    <s v="Mid"/>
    <s v="Night"/>
  </r>
  <r>
    <s v="T09190"/>
    <s v="C2116"/>
    <x v="4"/>
    <x v="1"/>
    <d v="2026-01-05T00:16:00"/>
    <d v="2026-01-05T21:16:00"/>
    <x v="38"/>
    <x v="0"/>
    <s v="No"/>
    <n v="4"/>
    <s v="Yes"/>
    <n v="21"/>
    <s v="No"/>
    <x v="2"/>
    <n v="0.875"/>
    <s v="Team5"/>
    <s v="Senior"/>
    <s v="Evening"/>
  </r>
  <r>
    <s v="T09191"/>
    <s v="C4670"/>
    <x v="0"/>
    <x v="0"/>
    <d v="2026-01-06T03:58:00"/>
    <d v="2026-01-06T11:58:00"/>
    <x v="42"/>
    <x v="1"/>
    <s v="Yes"/>
    <n v="4"/>
    <s v="No"/>
    <n v="8.0000000000582077"/>
    <s v="No"/>
    <x v="2"/>
    <n v="0.33333333333575865"/>
    <s v="Team1"/>
    <s v="Senior"/>
    <s v="Evening"/>
  </r>
  <r>
    <s v="T09192"/>
    <s v="C0735"/>
    <x v="4"/>
    <x v="0"/>
    <d v="2026-03-30T17:08:00"/>
    <d v="2026-04-01T14:08:00"/>
    <x v="12"/>
    <x v="0"/>
    <s v="Yes"/>
    <n v="3"/>
    <s v="Yes"/>
    <n v="45"/>
    <s v="No"/>
    <x v="1"/>
    <n v="1.875"/>
    <s v="Team1"/>
    <s v="Junior"/>
    <s v="Morning"/>
  </r>
  <r>
    <s v="T09193"/>
    <s v="C3272"/>
    <x v="1"/>
    <x v="1"/>
    <d v="2026-01-14T05:17:00"/>
    <d v="2026-01-15T00:17:00"/>
    <x v="18"/>
    <x v="2"/>
    <s v="Yes"/>
    <n v="3"/>
    <s v="No"/>
    <n v="19.000000000116415"/>
    <s v="No"/>
    <x v="2"/>
    <n v="0.79166666667151731"/>
    <s v="Team1"/>
    <s v="Mid"/>
    <s v="Morning"/>
  </r>
  <r>
    <s v="T09194"/>
    <s v="C0934"/>
    <x v="1"/>
    <x v="1"/>
    <d v="2026-02-20T15:07:00"/>
    <d v="2026-02-22T23:07:00"/>
    <x v="0"/>
    <x v="0"/>
    <s v="No"/>
    <n v="4"/>
    <s v="Yes"/>
    <n v="55.999999999883585"/>
    <s v="Yes"/>
    <x v="0"/>
    <n v="2.3333333333284827"/>
    <s v="Team1"/>
    <s v="Senior"/>
    <s v="Morning"/>
  </r>
  <r>
    <s v="T09195"/>
    <s v="C3994"/>
    <x v="4"/>
    <x v="2"/>
    <d v="2026-02-27T14:36:00"/>
    <d v="2026-03-01T12:36:00"/>
    <x v="21"/>
    <x v="0"/>
    <s v="No"/>
    <n v="5"/>
    <s v="Yes"/>
    <n v="46.000000000116415"/>
    <s v="No"/>
    <x v="0"/>
    <n v="1.9166666666715173"/>
    <s v="Team4"/>
    <s v="Senior"/>
    <s v="Night"/>
  </r>
  <r>
    <s v="T09196"/>
    <s v="C4644"/>
    <x v="4"/>
    <x v="1"/>
    <d v="2026-02-26T11:19:00"/>
    <d v="2026-02-27T05:19:00"/>
    <x v="48"/>
    <x v="0"/>
    <s v="No"/>
    <n v="5"/>
    <s v="Yes"/>
    <n v="18"/>
    <s v="No"/>
    <x v="0"/>
    <n v="0.75"/>
    <s v="Team1"/>
    <s v="Mid"/>
    <s v="Morning"/>
  </r>
  <r>
    <s v="T09197"/>
    <s v="C0992"/>
    <x v="2"/>
    <x v="0"/>
    <d v="2026-01-27T03:45:00"/>
    <d v="2026-01-28T23:45:00"/>
    <x v="5"/>
    <x v="0"/>
    <s v="No"/>
    <n v="3"/>
    <s v="Yes"/>
    <n v="44.000000000058208"/>
    <s v="No"/>
    <x v="2"/>
    <n v="1.8333333333357587"/>
    <s v="Team1"/>
    <s v="Senior"/>
    <s v="Evening"/>
  </r>
  <r>
    <s v="T09198"/>
    <s v="C2441"/>
    <x v="3"/>
    <x v="1"/>
    <d v="2026-02-21T13:07:00"/>
    <d v="2026-02-23T07:07:00"/>
    <x v="33"/>
    <x v="0"/>
    <s v="No"/>
    <n v="5"/>
    <s v="Yes"/>
    <n v="42"/>
    <s v="No"/>
    <x v="0"/>
    <n v="1.75"/>
    <s v="Team5"/>
    <s v="Junior"/>
    <s v="Night"/>
  </r>
  <r>
    <s v="T09199"/>
    <s v="C1395"/>
    <x v="3"/>
    <x v="1"/>
    <d v="2026-03-04T08:18:00"/>
    <d v="2026-03-06T20:18:00"/>
    <x v="7"/>
    <x v="0"/>
    <s v="No"/>
    <n v="4"/>
    <s v="Yes"/>
    <n v="60"/>
    <s v="Yes"/>
    <x v="1"/>
    <n v="2.5"/>
    <s v="Team2"/>
    <s v="Junior"/>
    <s v="Night"/>
  </r>
  <r>
    <s v="T09200"/>
    <s v="C0232"/>
    <x v="4"/>
    <x v="0"/>
    <d v="2026-01-02T21:53:00"/>
    <d v="2026-01-03T19:53:00"/>
    <x v="45"/>
    <x v="2"/>
    <s v="No"/>
    <n v="5"/>
    <s v="No"/>
    <n v="21.999999999941792"/>
    <s v="No"/>
    <x v="2"/>
    <n v="0.91666666666424135"/>
    <s v="Team4"/>
    <s v="Mid"/>
    <s v="Morning"/>
  </r>
  <r>
    <s v="T09201"/>
    <s v="C0368"/>
    <x v="1"/>
    <x v="0"/>
    <d v="2026-01-09T10:50:00"/>
    <d v="2026-01-09T15:50:00"/>
    <x v="27"/>
    <x v="0"/>
    <s v="No"/>
    <n v="3"/>
    <s v="Yes"/>
    <n v="4.9999999998835847"/>
    <s v="No"/>
    <x v="2"/>
    <n v="0.20833333332848269"/>
    <s v="Team1"/>
    <s v="Junior"/>
    <s v="Morning"/>
  </r>
  <r>
    <s v="T09202"/>
    <s v="C2302"/>
    <x v="3"/>
    <x v="2"/>
    <d v="2026-02-09T21:38:00"/>
    <d v="2026-02-10T13:38:00"/>
    <x v="41"/>
    <x v="0"/>
    <s v="Yes"/>
    <n v="3"/>
    <s v="Yes"/>
    <n v="16.000000000116415"/>
    <s v="No"/>
    <x v="0"/>
    <n v="0.66666666667151731"/>
    <s v="Team5"/>
    <s v="Senior"/>
    <s v="Night"/>
  </r>
  <r>
    <s v="T09203"/>
    <s v="C3602"/>
    <x v="0"/>
    <x v="0"/>
    <d v="2026-03-11T15:17:00"/>
    <d v="2026-03-12T22:17:00"/>
    <x v="15"/>
    <x v="0"/>
    <s v="Yes"/>
    <n v="2"/>
    <s v="Yes"/>
    <n v="30.999999999941792"/>
    <s v="No"/>
    <x v="1"/>
    <n v="1.2916666666642413"/>
    <s v="Team5"/>
    <s v="Junior"/>
    <s v="Evening"/>
  </r>
  <r>
    <s v="T09204"/>
    <s v="C1585"/>
    <x v="2"/>
    <x v="1"/>
    <d v="2026-02-06T01:07:00"/>
    <d v="2026-02-08T18:07:00"/>
    <x v="21"/>
    <x v="0"/>
    <s v="No"/>
    <n v="5"/>
    <s v="Yes"/>
    <n v="65.000000000058208"/>
    <s v="Yes"/>
    <x v="0"/>
    <n v="2.7083333333357587"/>
    <s v="Team4"/>
    <s v="Senior"/>
    <s v="Night"/>
  </r>
  <r>
    <s v="T09205"/>
    <s v="C2522"/>
    <x v="0"/>
    <x v="0"/>
    <d v="2026-02-13T06:32:00"/>
    <d v="2026-02-13T18:32:00"/>
    <x v="44"/>
    <x v="0"/>
    <s v="Yes"/>
    <n v="3"/>
    <s v="Yes"/>
    <n v="12"/>
    <s v="No"/>
    <x v="0"/>
    <n v="0.5"/>
    <s v="Team3"/>
    <s v="Senior"/>
    <s v="Evening"/>
  </r>
  <r>
    <s v="T09206"/>
    <s v="C3586"/>
    <x v="1"/>
    <x v="1"/>
    <d v="2026-02-02T07:00:00"/>
    <d v="2026-02-04T19:00:00"/>
    <x v="4"/>
    <x v="0"/>
    <s v="Yes"/>
    <n v="2"/>
    <s v="Yes"/>
    <n v="60"/>
    <s v="Yes"/>
    <x v="0"/>
    <n v="2.5"/>
    <s v="Team5"/>
    <s v="Senior"/>
    <s v="Evening"/>
  </r>
  <r>
    <s v="T09207"/>
    <s v="C2922"/>
    <x v="4"/>
    <x v="0"/>
    <d v="2026-01-22T14:09:00"/>
    <d v="2026-01-23T01:09:00"/>
    <x v="7"/>
    <x v="0"/>
    <s v="No"/>
    <n v="5"/>
    <s v="Yes"/>
    <n v="11.000000000058208"/>
    <s v="No"/>
    <x v="2"/>
    <n v="0.45833333333575865"/>
    <s v="Team2"/>
    <s v="Junior"/>
    <s v="Night"/>
  </r>
  <r>
    <s v="T09208"/>
    <s v="C4406"/>
    <x v="2"/>
    <x v="0"/>
    <d v="2026-01-10T23:22:00"/>
    <d v="2026-01-11T23:22:00"/>
    <x v="33"/>
    <x v="0"/>
    <s v="Yes"/>
    <n v="3"/>
    <s v="Yes"/>
    <n v="24"/>
    <s v="No"/>
    <x v="2"/>
    <n v="1"/>
    <s v="Team5"/>
    <s v="Junior"/>
    <s v="Night"/>
  </r>
  <r>
    <s v="T09209"/>
    <s v="C2572"/>
    <x v="2"/>
    <x v="0"/>
    <d v="2026-01-06T16:13:00"/>
    <d v="2026-01-07T06:13:00"/>
    <x v="15"/>
    <x v="0"/>
    <s v="No"/>
    <n v="4"/>
    <s v="Yes"/>
    <n v="14.000000000058208"/>
    <s v="No"/>
    <x v="2"/>
    <n v="0.58333333333575865"/>
    <s v="Team5"/>
    <s v="Junior"/>
    <s v="Evening"/>
  </r>
  <r>
    <s v="T09210"/>
    <s v="C1731"/>
    <x v="2"/>
    <x v="1"/>
    <d v="2026-01-11T00:57:00"/>
    <d v="2026-01-13T15:57:00"/>
    <x v="22"/>
    <x v="0"/>
    <s v="No"/>
    <n v="5"/>
    <s v="Yes"/>
    <n v="63"/>
    <s v="Yes"/>
    <x v="2"/>
    <n v="2.625"/>
    <s v="Team4"/>
    <s v="Junior"/>
    <s v="Morning"/>
  </r>
  <r>
    <s v="T09211"/>
    <s v="C1312"/>
    <x v="0"/>
    <x v="2"/>
    <d v="2026-03-29T00:07:00"/>
    <d v="2026-04-01T12:07:00"/>
    <x v="22"/>
    <x v="0"/>
    <s v="No"/>
    <n v="3"/>
    <s v="Yes"/>
    <n v="84"/>
    <s v="Yes"/>
    <x v="1"/>
    <n v="3.5"/>
    <s v="Team4"/>
    <s v="Junior"/>
    <s v="Morning"/>
  </r>
  <r>
    <s v="T09212"/>
    <s v="C3052"/>
    <x v="3"/>
    <x v="1"/>
    <d v="2026-01-21T11:04:00"/>
    <d v="2026-01-24T05:04:00"/>
    <x v="45"/>
    <x v="0"/>
    <s v="No"/>
    <n v="3"/>
    <s v="Yes"/>
    <n v="66"/>
    <s v="Yes"/>
    <x v="2"/>
    <n v="2.75"/>
    <s v="Team4"/>
    <s v="Mid"/>
    <s v="Morning"/>
  </r>
  <r>
    <s v="T09213"/>
    <s v="C4446"/>
    <x v="1"/>
    <x v="2"/>
    <d v="2026-03-21T15:25:00"/>
    <d v="2026-03-22T02:25:00"/>
    <x v="7"/>
    <x v="0"/>
    <s v="No"/>
    <n v="4"/>
    <s v="Yes"/>
    <n v="11.000000000058208"/>
    <s v="No"/>
    <x v="1"/>
    <n v="0.45833333333575865"/>
    <s v="Team2"/>
    <s v="Junior"/>
    <s v="Night"/>
  </r>
  <r>
    <s v="T09214"/>
    <s v="C3138"/>
    <x v="0"/>
    <x v="2"/>
    <d v="2026-03-06T09:14:00"/>
    <d v="2026-03-07T21:14:00"/>
    <x v="33"/>
    <x v="0"/>
    <s v="No"/>
    <n v="5"/>
    <s v="Yes"/>
    <n v="36"/>
    <s v="No"/>
    <x v="1"/>
    <n v="1.5"/>
    <s v="Team5"/>
    <s v="Junior"/>
    <s v="Night"/>
  </r>
  <r>
    <s v="T09215"/>
    <s v="C1357"/>
    <x v="0"/>
    <x v="0"/>
    <d v="2026-02-20T13:33:00"/>
    <d v="2026-02-21T18:33:00"/>
    <x v="30"/>
    <x v="0"/>
    <s v="No"/>
    <n v="5"/>
    <s v="Yes"/>
    <n v="29.000000000058208"/>
    <s v="No"/>
    <x v="0"/>
    <n v="1.2083333333357587"/>
    <s v="Team4"/>
    <s v="Mid"/>
    <s v="Night"/>
  </r>
  <r>
    <s v="T09216"/>
    <s v="C1116"/>
    <x v="3"/>
    <x v="0"/>
    <d v="2026-03-22T20:00:00"/>
    <d v="2026-03-23T16:00:00"/>
    <x v="47"/>
    <x v="0"/>
    <s v="No"/>
    <n v="3"/>
    <s v="Yes"/>
    <n v="19.999999999883585"/>
    <s v="No"/>
    <x v="1"/>
    <n v="0.83333333332848269"/>
    <s v="Team4"/>
    <s v="Senior"/>
    <s v="Night"/>
  </r>
  <r>
    <s v="T09217"/>
    <s v="C4861"/>
    <x v="2"/>
    <x v="0"/>
    <d v="2026-01-03T02:43:00"/>
    <d v="2026-01-04T08:43:00"/>
    <x v="22"/>
    <x v="0"/>
    <s v="No"/>
    <n v="4"/>
    <s v="Yes"/>
    <n v="30"/>
    <s v="No"/>
    <x v="2"/>
    <n v="1.25"/>
    <s v="Team4"/>
    <s v="Junior"/>
    <s v="Morning"/>
  </r>
  <r>
    <s v="T09218"/>
    <s v="C4742"/>
    <x v="2"/>
    <x v="2"/>
    <d v="2026-03-12T21:17:00"/>
    <d v="2026-03-14T20:17:00"/>
    <x v="36"/>
    <x v="1"/>
    <s v="No"/>
    <n v="3"/>
    <s v="No"/>
    <n v="46.999999999883585"/>
    <s v="No"/>
    <x v="1"/>
    <n v="1.9583333333284827"/>
    <s v="Team1"/>
    <s v="Junior"/>
    <s v="Morning"/>
  </r>
  <r>
    <s v="T09219"/>
    <s v="C0073"/>
    <x v="4"/>
    <x v="1"/>
    <d v="2026-01-05T07:25:00"/>
    <d v="2026-01-05T23:25:00"/>
    <x v="10"/>
    <x v="0"/>
    <s v="No"/>
    <n v="5"/>
    <s v="Yes"/>
    <n v="15.999999999941792"/>
    <s v="No"/>
    <x v="2"/>
    <n v="0.66666666666424135"/>
    <s v="Team1"/>
    <s v="Senior"/>
    <s v="Night"/>
  </r>
  <r>
    <s v="T09220"/>
    <s v="C2308"/>
    <x v="4"/>
    <x v="2"/>
    <d v="2026-02-08T10:13:00"/>
    <d v="2026-02-10T05:13:00"/>
    <x v="14"/>
    <x v="0"/>
    <s v="No"/>
    <n v="4"/>
    <s v="Yes"/>
    <n v="43.000000000116415"/>
    <s v="No"/>
    <x v="0"/>
    <n v="1.7916666666715173"/>
    <s v="Team4"/>
    <s v="Senior"/>
    <s v="Night"/>
  </r>
  <r>
    <s v="T09221"/>
    <s v="C4497"/>
    <x v="2"/>
    <x v="2"/>
    <d v="2026-02-07T08:41:00"/>
    <d v="2026-02-07T18:41:00"/>
    <x v="43"/>
    <x v="1"/>
    <s v="No"/>
    <n v="4"/>
    <s v="No"/>
    <n v="9.9999999999417923"/>
    <s v="No"/>
    <x v="0"/>
    <n v="0.41666666666424135"/>
    <s v="Team1"/>
    <s v="Mid"/>
    <s v="Morning"/>
  </r>
  <r>
    <s v="T09222"/>
    <s v="C0170"/>
    <x v="0"/>
    <x v="1"/>
    <d v="2026-01-08T00:41:00"/>
    <d v="2026-01-08T05:41:00"/>
    <x v="13"/>
    <x v="0"/>
    <s v="No"/>
    <n v="3"/>
    <s v="Yes"/>
    <n v="5.0000000000582077"/>
    <s v="No"/>
    <x v="2"/>
    <n v="0.20833333333575865"/>
    <s v="Team5"/>
    <s v="Junior"/>
    <s v="Evening"/>
  </r>
  <r>
    <s v="T09223"/>
    <s v="C4919"/>
    <x v="1"/>
    <x v="0"/>
    <d v="2026-01-17T01:25:00"/>
    <d v="2026-01-18T06:25:00"/>
    <x v="44"/>
    <x v="0"/>
    <s v="No"/>
    <n v="2"/>
    <s v="Yes"/>
    <n v="28.999999999883585"/>
    <s v="No"/>
    <x v="2"/>
    <n v="1.2083333333284827"/>
    <s v="Team3"/>
    <s v="Senior"/>
    <s v="Evening"/>
  </r>
  <r>
    <s v="T09224"/>
    <s v="C3529"/>
    <x v="4"/>
    <x v="0"/>
    <d v="2026-02-28T13:12:00"/>
    <d v="2026-03-02T00:12:00"/>
    <x v="47"/>
    <x v="0"/>
    <s v="No"/>
    <n v="3"/>
    <s v="Yes"/>
    <n v="34.999999999883585"/>
    <s v="No"/>
    <x v="0"/>
    <n v="1.4583333333284827"/>
    <s v="Team4"/>
    <s v="Senior"/>
    <s v="Night"/>
  </r>
  <r>
    <s v="T09225"/>
    <s v="C4027"/>
    <x v="0"/>
    <x v="0"/>
    <d v="2026-03-07T11:32:00"/>
    <d v="2026-03-09T10:32:00"/>
    <x v="20"/>
    <x v="0"/>
    <s v="No"/>
    <n v="3"/>
    <s v="Yes"/>
    <n v="46.999999999883585"/>
    <s v="No"/>
    <x v="1"/>
    <n v="1.9583333333284827"/>
    <s v="Team4"/>
    <s v="Junior"/>
    <s v="Evening"/>
  </r>
  <r>
    <s v="T09226"/>
    <s v="C0977"/>
    <x v="2"/>
    <x v="2"/>
    <d v="2026-03-27T05:00:00"/>
    <d v="2026-03-27T18:00:00"/>
    <x v="49"/>
    <x v="0"/>
    <s v="Yes"/>
    <n v="3"/>
    <s v="Yes"/>
    <n v="12.999999999941792"/>
    <s v="No"/>
    <x v="1"/>
    <n v="0.54166666666424135"/>
    <s v="Team5"/>
    <s v="Mid"/>
    <s v="Evening"/>
  </r>
  <r>
    <s v="T09227"/>
    <s v="C0077"/>
    <x v="1"/>
    <x v="0"/>
    <d v="2026-03-09T23:05:00"/>
    <d v="2026-03-11T12:05:00"/>
    <x v="30"/>
    <x v="0"/>
    <s v="No"/>
    <n v="4"/>
    <s v="Yes"/>
    <n v="36.999999999941792"/>
    <s v="No"/>
    <x v="1"/>
    <n v="1.5416666666642413"/>
    <s v="Team4"/>
    <s v="Mid"/>
    <s v="Night"/>
  </r>
  <r>
    <s v="T09228"/>
    <s v="C0444"/>
    <x v="0"/>
    <x v="0"/>
    <d v="2026-03-12T06:53:00"/>
    <d v="2026-03-12T21:53:00"/>
    <x v="48"/>
    <x v="0"/>
    <s v="No"/>
    <n v="3"/>
    <s v="Yes"/>
    <n v="15"/>
    <s v="No"/>
    <x v="1"/>
    <n v="0.625"/>
    <s v="Team1"/>
    <s v="Mid"/>
    <s v="Morning"/>
  </r>
  <r>
    <s v="T09229"/>
    <s v="C1110"/>
    <x v="1"/>
    <x v="2"/>
    <d v="2026-03-23T08:54:00"/>
    <d v="2026-03-25T11:54:00"/>
    <x v="30"/>
    <x v="0"/>
    <s v="No"/>
    <n v="4"/>
    <s v="Yes"/>
    <n v="51"/>
    <s v="Yes"/>
    <x v="1"/>
    <n v="2.125"/>
    <s v="Team4"/>
    <s v="Mid"/>
    <s v="Night"/>
  </r>
  <r>
    <s v="T09230"/>
    <s v="C4734"/>
    <x v="1"/>
    <x v="0"/>
    <d v="2026-02-07T16:31:00"/>
    <d v="2026-02-08T12:31:00"/>
    <x v="17"/>
    <x v="0"/>
    <s v="No"/>
    <n v="4"/>
    <s v="Yes"/>
    <n v="19.999999999883585"/>
    <s v="No"/>
    <x v="0"/>
    <n v="0.83333333332848269"/>
    <s v="Team2"/>
    <s v="Junior"/>
    <s v="Night"/>
  </r>
  <r>
    <s v="T09231"/>
    <s v="C4631"/>
    <x v="1"/>
    <x v="0"/>
    <d v="2026-01-17T02:36:00"/>
    <d v="2026-01-17T21:36:00"/>
    <x v="49"/>
    <x v="0"/>
    <s v="No"/>
    <n v="4"/>
    <s v="Yes"/>
    <n v="19.000000000116415"/>
    <s v="No"/>
    <x v="2"/>
    <n v="0.79166666667151731"/>
    <s v="Team5"/>
    <s v="Mid"/>
    <s v="Evening"/>
  </r>
  <r>
    <s v="T09232"/>
    <s v="C3820"/>
    <x v="3"/>
    <x v="2"/>
    <d v="2026-02-07T22:43:00"/>
    <d v="2026-02-11T14:43:00"/>
    <x v="33"/>
    <x v="1"/>
    <s v="No"/>
    <n v="4"/>
    <s v="No"/>
    <n v="87.999999999941792"/>
    <s v="Yes"/>
    <x v="0"/>
    <n v="3.6666666666642413"/>
    <s v="Team5"/>
    <s v="Junior"/>
    <s v="Night"/>
  </r>
  <r>
    <s v="T09233"/>
    <s v="C3105"/>
    <x v="3"/>
    <x v="0"/>
    <d v="2026-01-15T02:56:00"/>
    <d v="2026-01-16T04:56:00"/>
    <x v="22"/>
    <x v="0"/>
    <s v="No"/>
    <n v="4"/>
    <s v="Yes"/>
    <n v="26.000000000058208"/>
    <s v="No"/>
    <x v="2"/>
    <n v="1.0833333333357587"/>
    <s v="Team4"/>
    <s v="Junior"/>
    <s v="Morning"/>
  </r>
  <r>
    <s v="T09234"/>
    <s v="C2743"/>
    <x v="4"/>
    <x v="1"/>
    <d v="2026-01-04T06:58:00"/>
    <d v="2026-01-05T22:58:00"/>
    <x v="15"/>
    <x v="0"/>
    <s v="No"/>
    <n v="4"/>
    <s v="Yes"/>
    <n v="39.999999999941792"/>
    <s v="No"/>
    <x v="2"/>
    <n v="1.6666666666642413"/>
    <s v="Team5"/>
    <s v="Junior"/>
    <s v="Evening"/>
  </r>
  <r>
    <s v="T09235"/>
    <s v="C3051"/>
    <x v="3"/>
    <x v="0"/>
    <d v="2026-01-15T20:05:00"/>
    <d v="2026-01-16T21:05:00"/>
    <x v="3"/>
    <x v="0"/>
    <s v="No"/>
    <n v="3"/>
    <s v="Yes"/>
    <n v="24.999999999941792"/>
    <s v="No"/>
    <x v="2"/>
    <n v="1.0416666666642413"/>
    <s v="Team5"/>
    <s v="Senior"/>
    <s v="Morning"/>
  </r>
  <r>
    <s v="T09236"/>
    <s v="C1520"/>
    <x v="0"/>
    <x v="0"/>
    <d v="2026-03-28T06:25:00"/>
    <d v="2026-03-29T00:25:00"/>
    <x v="26"/>
    <x v="0"/>
    <s v="No"/>
    <n v="2"/>
    <s v="Yes"/>
    <n v="18"/>
    <s v="No"/>
    <x v="1"/>
    <n v="0.75"/>
    <s v="Team5"/>
    <s v="Senior"/>
    <s v="Night"/>
  </r>
  <r>
    <s v="T09237"/>
    <s v="C1180"/>
    <x v="4"/>
    <x v="0"/>
    <d v="2026-01-21T10:21:00"/>
    <d v="2026-01-22T17:21:00"/>
    <x v="14"/>
    <x v="0"/>
    <s v="No"/>
    <n v="3"/>
    <s v="Yes"/>
    <n v="30.999999999941792"/>
    <s v="No"/>
    <x v="2"/>
    <n v="1.2916666666642413"/>
    <s v="Team4"/>
    <s v="Senior"/>
    <s v="Night"/>
  </r>
  <r>
    <s v="T09238"/>
    <s v="C1457"/>
    <x v="4"/>
    <x v="1"/>
    <d v="2026-01-02T02:50:00"/>
    <d v="2026-01-02T06:50:00"/>
    <x v="21"/>
    <x v="0"/>
    <s v="No"/>
    <n v="4"/>
    <s v="Yes"/>
    <n v="3.9999999999417923"/>
    <s v="No"/>
    <x v="2"/>
    <n v="0.16666666666424135"/>
    <s v="Team4"/>
    <s v="Senior"/>
    <s v="Night"/>
  </r>
  <r>
    <s v="T09239"/>
    <s v="C3672"/>
    <x v="4"/>
    <x v="1"/>
    <d v="2026-01-13T03:37:00"/>
    <d v="2026-01-14T10:37:00"/>
    <x v="8"/>
    <x v="0"/>
    <s v="No"/>
    <n v="4"/>
    <s v="Yes"/>
    <n v="31.000000000116415"/>
    <s v="No"/>
    <x v="2"/>
    <n v="1.2916666666715173"/>
    <s v="Team5"/>
    <s v="Senior"/>
    <s v="Morning"/>
  </r>
  <r>
    <s v="T09240"/>
    <s v="C2729"/>
    <x v="0"/>
    <x v="0"/>
    <d v="2026-02-10T18:45:00"/>
    <d v="2026-02-12T09:45:00"/>
    <x v="32"/>
    <x v="0"/>
    <s v="No"/>
    <n v="5"/>
    <s v="Yes"/>
    <n v="39"/>
    <s v="No"/>
    <x v="0"/>
    <n v="1.625"/>
    <s v="Team3"/>
    <s v="Mid"/>
    <s v="Evening"/>
  </r>
  <r>
    <s v="T09241"/>
    <s v="C4378"/>
    <x v="1"/>
    <x v="1"/>
    <d v="2026-02-11T07:26:00"/>
    <d v="2026-02-11T15:26:00"/>
    <x v="24"/>
    <x v="0"/>
    <s v="No"/>
    <n v="3"/>
    <s v="Yes"/>
    <n v="8.0000000000582077"/>
    <s v="No"/>
    <x v="0"/>
    <n v="0.33333333333575865"/>
    <s v="Team4"/>
    <s v="Mid"/>
    <s v="Night"/>
  </r>
  <r>
    <s v="T09242"/>
    <s v="C0136"/>
    <x v="0"/>
    <x v="1"/>
    <d v="2026-02-23T21:30:00"/>
    <d v="2026-02-25T07:30:00"/>
    <x v="20"/>
    <x v="0"/>
    <s v="No"/>
    <n v="4"/>
    <s v="Yes"/>
    <n v="33.999999999941792"/>
    <s v="No"/>
    <x v="0"/>
    <n v="1.4166666666642413"/>
    <s v="Team4"/>
    <s v="Junior"/>
    <s v="Evening"/>
  </r>
  <r>
    <s v="T09243"/>
    <s v="C2977"/>
    <x v="0"/>
    <x v="2"/>
    <d v="2026-01-17T12:05:00"/>
    <d v="2026-01-18T22:05:00"/>
    <x v="31"/>
    <x v="0"/>
    <s v="No"/>
    <n v="4"/>
    <s v="Yes"/>
    <n v="34.000000000116415"/>
    <s v="No"/>
    <x v="2"/>
    <n v="1.4166666666715173"/>
    <s v="Team4"/>
    <s v="Senior"/>
    <s v="Evening"/>
  </r>
  <r>
    <s v="T09244"/>
    <s v="C4100"/>
    <x v="4"/>
    <x v="2"/>
    <d v="2026-01-24T10:56:00"/>
    <d v="2026-01-27T09:56:00"/>
    <x v="16"/>
    <x v="0"/>
    <s v="No"/>
    <n v="5"/>
    <s v="Yes"/>
    <n v="71.000000000058208"/>
    <s v="Yes"/>
    <x v="2"/>
    <n v="2.9583333333357587"/>
    <s v="Team3"/>
    <s v="Junior"/>
    <s v="Evening"/>
  </r>
  <r>
    <s v="T09245"/>
    <s v="C3056"/>
    <x v="0"/>
    <x v="0"/>
    <d v="2026-01-28T15:44:00"/>
    <d v="2026-01-29T20:44:00"/>
    <x v="28"/>
    <x v="0"/>
    <s v="No"/>
    <n v="5"/>
    <s v="Yes"/>
    <n v="29.000000000058208"/>
    <s v="No"/>
    <x v="2"/>
    <n v="1.2083333333357587"/>
    <s v="Team3"/>
    <s v="Mid"/>
    <s v="Night"/>
  </r>
  <r>
    <s v="T09246"/>
    <s v="C0957"/>
    <x v="0"/>
    <x v="1"/>
    <d v="2026-02-23T12:17:00"/>
    <d v="2026-02-24T23:17:00"/>
    <x v="8"/>
    <x v="0"/>
    <s v="No"/>
    <n v="5"/>
    <s v="Yes"/>
    <n v="34.999999999883585"/>
    <s v="No"/>
    <x v="0"/>
    <n v="1.4583333333284827"/>
    <s v="Team5"/>
    <s v="Senior"/>
    <s v="Morning"/>
  </r>
  <r>
    <s v="T09247"/>
    <s v="C4092"/>
    <x v="0"/>
    <x v="2"/>
    <d v="2026-02-21T06:02:00"/>
    <d v="2026-02-23T17:02:00"/>
    <x v="47"/>
    <x v="0"/>
    <s v="No"/>
    <n v="5"/>
    <s v="Yes"/>
    <n v="59.000000000058208"/>
    <s v="Yes"/>
    <x v="0"/>
    <n v="2.4583333333357587"/>
    <s v="Team4"/>
    <s v="Senior"/>
    <s v="Night"/>
  </r>
  <r>
    <s v="T09248"/>
    <s v="C3644"/>
    <x v="2"/>
    <x v="1"/>
    <d v="2026-03-28T17:33:00"/>
    <d v="2026-03-30T11:33:00"/>
    <x v="21"/>
    <x v="0"/>
    <s v="No"/>
    <n v="5"/>
    <s v="Yes"/>
    <n v="42"/>
    <s v="No"/>
    <x v="1"/>
    <n v="1.75"/>
    <s v="Team4"/>
    <s v="Senior"/>
    <s v="Night"/>
  </r>
  <r>
    <s v="T09249"/>
    <s v="C1993"/>
    <x v="0"/>
    <x v="0"/>
    <d v="2026-01-18T11:19:00"/>
    <d v="2026-01-19T16:19:00"/>
    <x v="49"/>
    <x v="2"/>
    <s v="No"/>
    <n v="5"/>
    <s v="No"/>
    <n v="28.999999999883585"/>
    <s v="No"/>
    <x v="2"/>
    <n v="1.2083333333284827"/>
    <s v="Team5"/>
    <s v="Mid"/>
    <s v="Evening"/>
  </r>
  <r>
    <s v="T09250"/>
    <s v="C3500"/>
    <x v="3"/>
    <x v="1"/>
    <d v="2026-01-17T16:04:00"/>
    <d v="2026-01-19T00:04:00"/>
    <x v="17"/>
    <x v="0"/>
    <s v="No"/>
    <n v="3"/>
    <s v="Yes"/>
    <n v="32.000000000058208"/>
    <s v="No"/>
    <x v="2"/>
    <n v="1.3333333333357587"/>
    <s v="Team2"/>
    <s v="Junior"/>
    <s v="Night"/>
  </r>
  <r>
    <s v="T09251"/>
    <s v="C1410"/>
    <x v="3"/>
    <x v="2"/>
    <d v="2026-03-14T06:58:00"/>
    <d v="2026-03-15T01:58:00"/>
    <x v="30"/>
    <x v="0"/>
    <s v="No"/>
    <n v="5"/>
    <s v="Yes"/>
    <n v="18.999999999941792"/>
    <s v="No"/>
    <x v="1"/>
    <n v="0.79166666666424135"/>
    <s v="Team4"/>
    <s v="Mid"/>
    <s v="Night"/>
  </r>
  <r>
    <s v="T09252"/>
    <s v="C1987"/>
    <x v="1"/>
    <x v="2"/>
    <d v="2026-03-07T03:43:00"/>
    <d v="2026-03-10T19:43:00"/>
    <x v="18"/>
    <x v="0"/>
    <s v="No"/>
    <n v="4"/>
    <s v="Yes"/>
    <n v="87.999999999941792"/>
    <s v="Yes"/>
    <x v="1"/>
    <n v="3.6666666666642413"/>
    <s v="Team1"/>
    <s v="Mid"/>
    <s v="Morning"/>
  </r>
  <r>
    <s v="T09253"/>
    <s v="C4000"/>
    <x v="3"/>
    <x v="2"/>
    <d v="2026-02-18T05:12:00"/>
    <d v="2026-02-19T16:12:00"/>
    <x v="28"/>
    <x v="0"/>
    <s v="No"/>
    <n v="3"/>
    <s v="Yes"/>
    <n v="35.000000000058208"/>
    <s v="No"/>
    <x v="0"/>
    <n v="1.4583333333357587"/>
    <s v="Team3"/>
    <s v="Mid"/>
    <s v="Night"/>
  </r>
  <r>
    <s v="T09254"/>
    <s v="C3328"/>
    <x v="4"/>
    <x v="2"/>
    <d v="2026-03-15T15:50:00"/>
    <d v="2026-03-15T21:50:00"/>
    <x v="6"/>
    <x v="0"/>
    <s v="No"/>
    <n v="3"/>
    <s v="Yes"/>
    <n v="6"/>
    <s v="No"/>
    <x v="1"/>
    <n v="0.25"/>
    <s v="Team3"/>
    <s v="Mid"/>
    <s v="Night"/>
  </r>
  <r>
    <s v="T09255"/>
    <s v="C1540"/>
    <x v="3"/>
    <x v="2"/>
    <d v="2026-02-28T15:31:00"/>
    <d v="2026-03-01T17:31:00"/>
    <x v="42"/>
    <x v="0"/>
    <s v="No"/>
    <n v="4"/>
    <s v="Yes"/>
    <n v="26.000000000058208"/>
    <s v="No"/>
    <x v="0"/>
    <n v="1.0833333333357587"/>
    <s v="Team1"/>
    <s v="Senior"/>
    <s v="Evening"/>
  </r>
  <r>
    <s v="T09256"/>
    <s v="C4322"/>
    <x v="0"/>
    <x v="2"/>
    <d v="2026-02-15T04:46:00"/>
    <d v="2026-02-16T18:46:00"/>
    <x v="18"/>
    <x v="0"/>
    <s v="No"/>
    <n v="3"/>
    <s v="Yes"/>
    <n v="38.000000000058208"/>
    <s v="No"/>
    <x v="0"/>
    <n v="1.5833333333357587"/>
    <s v="Team1"/>
    <s v="Mid"/>
    <s v="Morning"/>
  </r>
  <r>
    <s v="T09257"/>
    <s v="C2630"/>
    <x v="4"/>
    <x v="2"/>
    <d v="2026-03-24T14:34:00"/>
    <d v="2026-03-27T19:34:00"/>
    <x v="3"/>
    <x v="0"/>
    <s v="No"/>
    <n v="3"/>
    <s v="Yes"/>
    <n v="77.000000000058208"/>
    <s v="Yes"/>
    <x v="1"/>
    <n v="3.2083333333357587"/>
    <s v="Team5"/>
    <s v="Senior"/>
    <s v="Morning"/>
  </r>
  <r>
    <s v="T09258"/>
    <s v="C3868"/>
    <x v="2"/>
    <x v="1"/>
    <d v="2026-02-05T23:49:00"/>
    <d v="2026-02-06T14:49:00"/>
    <x v="13"/>
    <x v="0"/>
    <s v="No"/>
    <n v="3"/>
    <s v="Yes"/>
    <n v="15"/>
    <s v="No"/>
    <x v="0"/>
    <n v="0.625"/>
    <s v="Team5"/>
    <s v="Junior"/>
    <s v="Evening"/>
  </r>
  <r>
    <s v="T09259"/>
    <s v="C0948"/>
    <x v="2"/>
    <x v="2"/>
    <d v="2026-03-11T18:01:00"/>
    <d v="2026-03-15T06:01:00"/>
    <x v="39"/>
    <x v="2"/>
    <s v="No"/>
    <n v="5"/>
    <s v="No"/>
    <n v="84"/>
    <s v="Yes"/>
    <x v="1"/>
    <n v="3.5"/>
    <s v="Team5"/>
    <s v="Junior"/>
    <s v="Evening"/>
  </r>
  <r>
    <s v="T09260"/>
    <s v="C4402"/>
    <x v="3"/>
    <x v="2"/>
    <d v="2026-01-25T17:36:00"/>
    <d v="2026-01-27T22:36:00"/>
    <x v="22"/>
    <x v="0"/>
    <s v="No"/>
    <n v="5"/>
    <s v="Yes"/>
    <n v="53.000000000058208"/>
    <s v="Yes"/>
    <x v="2"/>
    <n v="2.2083333333357587"/>
    <s v="Team4"/>
    <s v="Junior"/>
    <s v="Morning"/>
  </r>
  <r>
    <s v="T09261"/>
    <s v="C1308"/>
    <x v="3"/>
    <x v="0"/>
    <d v="2026-03-16T15:37:00"/>
    <d v="2026-03-17T19:37:00"/>
    <x v="8"/>
    <x v="0"/>
    <s v="No"/>
    <n v="5"/>
    <s v="Yes"/>
    <n v="28.000000000116415"/>
    <s v="No"/>
    <x v="1"/>
    <n v="1.1666666666715173"/>
    <s v="Team5"/>
    <s v="Senior"/>
    <s v="Morning"/>
  </r>
  <r>
    <s v="T09262"/>
    <s v="C2361"/>
    <x v="1"/>
    <x v="2"/>
    <d v="2026-01-18T02:56:00"/>
    <d v="2026-01-20T21:56:00"/>
    <x v="46"/>
    <x v="0"/>
    <s v="No"/>
    <n v="5"/>
    <s v="Yes"/>
    <n v="67.000000000116415"/>
    <s v="Yes"/>
    <x v="2"/>
    <n v="2.7916666666715173"/>
    <s v="Team5"/>
    <s v="Senior"/>
    <s v="Evening"/>
  </r>
  <r>
    <s v="T09263"/>
    <s v="C4255"/>
    <x v="3"/>
    <x v="0"/>
    <d v="2026-03-05T03:03:00"/>
    <d v="2026-03-05T22:03:00"/>
    <x v="41"/>
    <x v="0"/>
    <s v="No"/>
    <n v="3"/>
    <s v="Yes"/>
    <n v="18.999999999941792"/>
    <s v="No"/>
    <x v="1"/>
    <n v="0.79166666666424135"/>
    <s v="Team5"/>
    <s v="Senior"/>
    <s v="Night"/>
  </r>
  <r>
    <s v="T09264"/>
    <s v="C3639"/>
    <x v="2"/>
    <x v="2"/>
    <d v="2026-02-05T02:24:00"/>
    <d v="2026-02-06T20:24:00"/>
    <x v="39"/>
    <x v="0"/>
    <s v="No"/>
    <n v="5"/>
    <s v="Yes"/>
    <n v="42"/>
    <s v="No"/>
    <x v="0"/>
    <n v="1.75"/>
    <s v="Team5"/>
    <s v="Junior"/>
    <s v="Evening"/>
  </r>
  <r>
    <s v="T09265"/>
    <s v="C4922"/>
    <x v="0"/>
    <x v="0"/>
    <d v="2026-02-25T04:18:00"/>
    <d v="2026-02-26T20:18:00"/>
    <x v="46"/>
    <x v="0"/>
    <s v="No"/>
    <n v="5"/>
    <s v="Yes"/>
    <n v="39.999999999941792"/>
    <s v="No"/>
    <x v="0"/>
    <n v="1.6666666666642413"/>
    <s v="Team5"/>
    <s v="Senior"/>
    <s v="Evening"/>
  </r>
  <r>
    <s v="T09266"/>
    <s v="C1040"/>
    <x v="2"/>
    <x v="2"/>
    <d v="2026-03-14T05:09:00"/>
    <d v="2026-03-15T22:09:00"/>
    <x v="45"/>
    <x v="0"/>
    <s v="No"/>
    <n v="4"/>
    <s v="Yes"/>
    <n v="41.000000000058208"/>
    <s v="No"/>
    <x v="1"/>
    <n v="1.7083333333357587"/>
    <s v="Team4"/>
    <s v="Mid"/>
    <s v="Morning"/>
  </r>
  <r>
    <s v="T09267"/>
    <s v="C0152"/>
    <x v="1"/>
    <x v="1"/>
    <d v="2026-01-26T02:25:00"/>
    <d v="2026-01-29T00:25:00"/>
    <x v="49"/>
    <x v="0"/>
    <s v="No"/>
    <n v="5"/>
    <s v="Yes"/>
    <n v="69.999999999941792"/>
    <s v="Yes"/>
    <x v="2"/>
    <n v="2.9166666666642413"/>
    <s v="Team5"/>
    <s v="Mid"/>
    <s v="Evening"/>
  </r>
  <r>
    <s v="T09268"/>
    <s v="C0586"/>
    <x v="4"/>
    <x v="0"/>
    <d v="2026-01-09T00:42:00"/>
    <d v="2026-01-10T17:42:00"/>
    <x v="7"/>
    <x v="0"/>
    <s v="No"/>
    <n v="4"/>
    <s v="Yes"/>
    <n v="41.000000000058208"/>
    <s v="No"/>
    <x v="2"/>
    <n v="1.7083333333357587"/>
    <s v="Team2"/>
    <s v="Junior"/>
    <s v="Night"/>
  </r>
  <r>
    <s v="T09269"/>
    <s v="C0219"/>
    <x v="2"/>
    <x v="2"/>
    <d v="2026-02-18T01:27:00"/>
    <d v="2026-02-18T13:27:00"/>
    <x v="8"/>
    <x v="0"/>
    <s v="No"/>
    <n v="4"/>
    <s v="Yes"/>
    <n v="12"/>
    <s v="No"/>
    <x v="0"/>
    <n v="0.5"/>
    <s v="Team5"/>
    <s v="Senior"/>
    <s v="Morning"/>
  </r>
  <r>
    <s v="T09270"/>
    <s v="C2768"/>
    <x v="3"/>
    <x v="1"/>
    <d v="2026-03-23T13:56:00"/>
    <d v="2026-03-24T17:56:00"/>
    <x v="30"/>
    <x v="0"/>
    <s v="No"/>
    <n v="4"/>
    <s v="Yes"/>
    <n v="27.999999999941792"/>
    <s v="No"/>
    <x v="1"/>
    <n v="1.1666666666642413"/>
    <s v="Team4"/>
    <s v="Mid"/>
    <s v="Night"/>
  </r>
  <r>
    <s v="T09271"/>
    <s v="C4646"/>
    <x v="4"/>
    <x v="2"/>
    <d v="2026-03-16T10:16:00"/>
    <d v="2026-03-20T07:16:00"/>
    <x v="18"/>
    <x v="0"/>
    <s v="No"/>
    <n v="3"/>
    <s v="Yes"/>
    <n v="93"/>
    <s v="Yes"/>
    <x v="1"/>
    <n v="3.875"/>
    <s v="Team1"/>
    <s v="Mid"/>
    <s v="Morning"/>
  </r>
  <r>
    <s v="T09272"/>
    <s v="C3343"/>
    <x v="0"/>
    <x v="1"/>
    <d v="2026-02-14T09:49:00"/>
    <d v="2026-02-15T16:49:00"/>
    <x v="32"/>
    <x v="0"/>
    <s v="No"/>
    <n v="4"/>
    <s v="Yes"/>
    <n v="30.999999999941792"/>
    <s v="No"/>
    <x v="0"/>
    <n v="1.2916666666642413"/>
    <s v="Team3"/>
    <s v="Mid"/>
    <s v="Evening"/>
  </r>
  <r>
    <s v="T09273"/>
    <s v="C4990"/>
    <x v="3"/>
    <x v="0"/>
    <d v="2026-02-27T13:48:00"/>
    <d v="2026-03-01T02:48:00"/>
    <x v="46"/>
    <x v="1"/>
    <s v="Yes"/>
    <n v="2"/>
    <s v="No"/>
    <n v="37.000000000116415"/>
    <s v="No"/>
    <x v="0"/>
    <n v="1.5416666666715173"/>
    <s v="Team5"/>
    <s v="Senior"/>
    <s v="Evening"/>
  </r>
  <r>
    <s v="T09274"/>
    <s v="C0760"/>
    <x v="2"/>
    <x v="1"/>
    <d v="2026-03-20T03:09:00"/>
    <d v="2026-03-22T17:09:00"/>
    <x v="19"/>
    <x v="2"/>
    <s v="No"/>
    <n v="3"/>
    <s v="No"/>
    <n v="62.000000000058208"/>
    <s v="Yes"/>
    <x v="1"/>
    <n v="2.5833333333357587"/>
    <s v="Team5"/>
    <s v="Mid"/>
    <s v="Night"/>
  </r>
  <r>
    <s v="T09275"/>
    <s v="C3434"/>
    <x v="0"/>
    <x v="2"/>
    <d v="2026-02-03T03:08:00"/>
    <d v="2026-02-05T18:08:00"/>
    <x v="38"/>
    <x v="0"/>
    <s v="No"/>
    <n v="5"/>
    <s v="Yes"/>
    <n v="63"/>
    <s v="Yes"/>
    <x v="0"/>
    <n v="2.625"/>
    <s v="Team5"/>
    <s v="Senior"/>
    <s v="Evening"/>
  </r>
  <r>
    <s v="T09276"/>
    <s v="C2933"/>
    <x v="4"/>
    <x v="0"/>
    <d v="2026-02-10T16:27:00"/>
    <d v="2026-02-11T08:27:00"/>
    <x v="36"/>
    <x v="0"/>
    <s v="No"/>
    <n v="2"/>
    <s v="Yes"/>
    <n v="15.999999999941792"/>
    <s v="No"/>
    <x v="0"/>
    <n v="0.66666666666424135"/>
    <s v="Team1"/>
    <s v="Junior"/>
    <s v="Morning"/>
  </r>
  <r>
    <s v="T09277"/>
    <s v="C3251"/>
    <x v="0"/>
    <x v="2"/>
    <d v="2026-03-01T05:52:00"/>
    <d v="2026-03-03T00:52:00"/>
    <x v="48"/>
    <x v="0"/>
    <s v="No"/>
    <n v="3"/>
    <s v="Yes"/>
    <n v="43.000000000116415"/>
    <s v="No"/>
    <x v="1"/>
    <n v="1.7916666666715173"/>
    <s v="Team1"/>
    <s v="Mid"/>
    <s v="Morning"/>
  </r>
  <r>
    <s v="T09278"/>
    <s v="C2180"/>
    <x v="0"/>
    <x v="0"/>
    <d v="2026-02-24T13:10:00"/>
    <d v="2026-02-25T17:10:00"/>
    <x v="2"/>
    <x v="1"/>
    <s v="Yes"/>
    <n v="3"/>
    <s v="No"/>
    <n v="28.000000000116415"/>
    <s v="No"/>
    <x v="0"/>
    <n v="1.1666666666715173"/>
    <s v="Team3"/>
    <s v="Senior"/>
    <s v="Evening"/>
  </r>
  <r>
    <s v="T09279"/>
    <s v="C0952"/>
    <x v="2"/>
    <x v="0"/>
    <d v="2026-01-11T01:34:00"/>
    <d v="2026-01-11T09:34:00"/>
    <x v="31"/>
    <x v="0"/>
    <s v="No"/>
    <n v="4"/>
    <s v="Yes"/>
    <n v="7.9999999998835847"/>
    <s v="No"/>
    <x v="2"/>
    <n v="0.33333333332848269"/>
    <s v="Team4"/>
    <s v="Senior"/>
    <s v="Evening"/>
  </r>
  <r>
    <s v="T09280"/>
    <s v="C0941"/>
    <x v="2"/>
    <x v="0"/>
    <d v="2026-01-29T11:33:00"/>
    <d v="2026-01-30T10:33:00"/>
    <x v="30"/>
    <x v="0"/>
    <s v="No"/>
    <n v="4"/>
    <s v="Yes"/>
    <n v="23.000000000058208"/>
    <s v="No"/>
    <x v="2"/>
    <n v="0.95833333333575865"/>
    <s v="Team4"/>
    <s v="Mid"/>
    <s v="Night"/>
  </r>
  <r>
    <s v="T09281"/>
    <s v="C0897"/>
    <x v="3"/>
    <x v="0"/>
    <d v="2026-01-03T22:43:00"/>
    <d v="2026-01-05T14:43:00"/>
    <x v="6"/>
    <x v="0"/>
    <s v="No"/>
    <n v="5"/>
    <s v="Yes"/>
    <n v="39.999999999941792"/>
    <s v="No"/>
    <x v="2"/>
    <n v="1.6666666666642413"/>
    <s v="Team3"/>
    <s v="Mid"/>
    <s v="Night"/>
  </r>
  <r>
    <s v="T09282"/>
    <s v="C3479"/>
    <x v="2"/>
    <x v="0"/>
    <d v="2026-03-09T22:59:00"/>
    <d v="2026-03-11T16:59:00"/>
    <x v="48"/>
    <x v="0"/>
    <s v="No"/>
    <n v="4"/>
    <s v="Yes"/>
    <n v="42"/>
    <s v="No"/>
    <x v="1"/>
    <n v="1.75"/>
    <s v="Team1"/>
    <s v="Mid"/>
    <s v="Morning"/>
  </r>
  <r>
    <s v="T09283"/>
    <s v="C1755"/>
    <x v="3"/>
    <x v="2"/>
    <d v="2026-03-15T23:35:00"/>
    <d v="2026-03-17T09:35:00"/>
    <x v="49"/>
    <x v="1"/>
    <s v="No"/>
    <n v="5"/>
    <s v="No"/>
    <n v="33.999999999941792"/>
    <s v="No"/>
    <x v="1"/>
    <n v="1.4166666666642413"/>
    <s v="Team5"/>
    <s v="Mid"/>
    <s v="Evening"/>
  </r>
  <r>
    <s v="T09284"/>
    <s v="C1278"/>
    <x v="4"/>
    <x v="1"/>
    <d v="2026-03-30T13:27:00"/>
    <d v="2026-03-30T23:27:00"/>
    <x v="31"/>
    <x v="0"/>
    <s v="No"/>
    <n v="2"/>
    <s v="Yes"/>
    <n v="9.9999999999417923"/>
    <s v="No"/>
    <x v="1"/>
    <n v="0.41666666666424135"/>
    <s v="Team4"/>
    <s v="Senior"/>
    <s v="Evening"/>
  </r>
  <r>
    <s v="T09285"/>
    <s v="C2689"/>
    <x v="0"/>
    <x v="1"/>
    <d v="2026-02-07T15:59:00"/>
    <d v="2026-02-10T03:59:00"/>
    <x v="44"/>
    <x v="0"/>
    <s v="No"/>
    <n v="3"/>
    <s v="Yes"/>
    <n v="60"/>
    <s v="Yes"/>
    <x v="0"/>
    <n v="2.5"/>
    <s v="Team3"/>
    <s v="Senior"/>
    <s v="Evening"/>
  </r>
  <r>
    <s v="T09286"/>
    <s v="C4396"/>
    <x v="3"/>
    <x v="1"/>
    <d v="2026-02-03T07:55:00"/>
    <d v="2026-02-05T06:55:00"/>
    <x v="16"/>
    <x v="0"/>
    <s v="No"/>
    <n v="4"/>
    <s v="Yes"/>
    <n v="47.000000000058208"/>
    <s v="No"/>
    <x v="0"/>
    <n v="1.9583333333357587"/>
    <s v="Team3"/>
    <s v="Junior"/>
    <s v="Evening"/>
  </r>
  <r>
    <s v="T09287"/>
    <s v="C3971"/>
    <x v="4"/>
    <x v="0"/>
    <d v="2026-02-09T10:02:00"/>
    <d v="2026-02-10T16:02:00"/>
    <x v="16"/>
    <x v="0"/>
    <s v="Yes"/>
    <n v="4"/>
    <s v="Yes"/>
    <n v="30"/>
    <s v="No"/>
    <x v="0"/>
    <n v="1.25"/>
    <s v="Team3"/>
    <s v="Junior"/>
    <s v="Evening"/>
  </r>
  <r>
    <s v="T09288"/>
    <s v="C4114"/>
    <x v="3"/>
    <x v="0"/>
    <d v="2026-02-12T07:44:00"/>
    <d v="2026-02-13T19:44:00"/>
    <x v="47"/>
    <x v="0"/>
    <s v="No"/>
    <n v="5"/>
    <s v="Yes"/>
    <n v="36"/>
    <s v="No"/>
    <x v="0"/>
    <n v="1.5"/>
    <s v="Team4"/>
    <s v="Senior"/>
    <s v="Night"/>
  </r>
  <r>
    <s v="T09289"/>
    <s v="C0384"/>
    <x v="0"/>
    <x v="0"/>
    <d v="2026-02-19T14:22:00"/>
    <d v="2026-02-20T21:22:00"/>
    <x v="9"/>
    <x v="0"/>
    <s v="No"/>
    <n v="4"/>
    <s v="Yes"/>
    <n v="30.999999999941792"/>
    <s v="No"/>
    <x v="0"/>
    <n v="1.2916666666642413"/>
    <s v="Team1"/>
    <s v="Junior"/>
    <s v="Night"/>
  </r>
  <r>
    <s v="T09290"/>
    <s v="C0253"/>
    <x v="1"/>
    <x v="0"/>
    <d v="2026-02-13T08:43:00"/>
    <d v="2026-02-13T23:43:00"/>
    <x v="47"/>
    <x v="0"/>
    <s v="No"/>
    <n v="4"/>
    <s v="Yes"/>
    <n v="15"/>
    <s v="No"/>
    <x v="0"/>
    <n v="0.625"/>
    <s v="Team4"/>
    <s v="Senior"/>
    <s v="Night"/>
  </r>
  <r>
    <s v="T09291"/>
    <s v="C4338"/>
    <x v="1"/>
    <x v="2"/>
    <d v="2026-02-05T01:47:00"/>
    <d v="2026-02-06T21:47:00"/>
    <x v="41"/>
    <x v="0"/>
    <s v="No"/>
    <n v="3"/>
    <s v="Yes"/>
    <n v="43.999999999883585"/>
    <s v="No"/>
    <x v="0"/>
    <n v="1.8333333333284827"/>
    <s v="Team5"/>
    <s v="Senior"/>
    <s v="Night"/>
  </r>
  <r>
    <s v="T09292"/>
    <s v="C2288"/>
    <x v="0"/>
    <x v="1"/>
    <d v="2026-02-27T19:02:00"/>
    <d v="2026-02-28T02:02:00"/>
    <x v="38"/>
    <x v="0"/>
    <s v="Yes"/>
    <n v="4"/>
    <s v="Yes"/>
    <n v="6.9999999999417923"/>
    <s v="No"/>
    <x v="0"/>
    <n v="0.29166666666424135"/>
    <s v="Team5"/>
    <s v="Senior"/>
    <s v="Evening"/>
  </r>
  <r>
    <s v="T09293"/>
    <s v="C0978"/>
    <x v="0"/>
    <x v="2"/>
    <d v="2026-03-30T15:30:00"/>
    <d v="2026-04-01T02:30:00"/>
    <x v="16"/>
    <x v="0"/>
    <s v="No"/>
    <n v="5"/>
    <s v="Yes"/>
    <n v="34.999999999883585"/>
    <s v="No"/>
    <x v="1"/>
    <n v="1.4583333333284827"/>
    <s v="Team3"/>
    <s v="Junior"/>
    <s v="Evening"/>
  </r>
  <r>
    <s v="T09294"/>
    <s v="C3370"/>
    <x v="1"/>
    <x v="1"/>
    <d v="2026-01-21T13:13:00"/>
    <d v="2026-01-24T02:13:00"/>
    <x v="14"/>
    <x v="0"/>
    <s v="No"/>
    <n v="4"/>
    <s v="Yes"/>
    <n v="61.000000000116415"/>
    <s v="Yes"/>
    <x v="2"/>
    <n v="2.5416666666715173"/>
    <s v="Team4"/>
    <s v="Senior"/>
    <s v="Night"/>
  </r>
  <r>
    <s v="T09295"/>
    <s v="C3088"/>
    <x v="0"/>
    <x v="2"/>
    <d v="2026-03-13T08:36:00"/>
    <d v="2026-03-15T00:36:00"/>
    <x v="31"/>
    <x v="0"/>
    <s v="No"/>
    <n v="5"/>
    <s v="Yes"/>
    <n v="40.000000000116415"/>
    <s v="No"/>
    <x v="1"/>
    <n v="1.6666666666715173"/>
    <s v="Team4"/>
    <s v="Senior"/>
    <s v="Evening"/>
  </r>
  <r>
    <s v="T09296"/>
    <s v="C0561"/>
    <x v="4"/>
    <x v="1"/>
    <d v="2026-03-13T14:52:00"/>
    <d v="2026-03-16T03:52:00"/>
    <x v="21"/>
    <x v="0"/>
    <s v="No"/>
    <n v="5"/>
    <s v="Yes"/>
    <n v="61.000000000116415"/>
    <s v="Yes"/>
    <x v="1"/>
    <n v="2.5416666666715173"/>
    <s v="Team4"/>
    <s v="Senior"/>
    <s v="Night"/>
  </r>
  <r>
    <s v="T09297"/>
    <s v="C0707"/>
    <x v="0"/>
    <x v="0"/>
    <d v="2026-01-27T20:04:00"/>
    <d v="2026-01-28T16:04:00"/>
    <x v="43"/>
    <x v="0"/>
    <s v="No"/>
    <n v="4"/>
    <s v="Yes"/>
    <n v="20.000000000058208"/>
    <s v="No"/>
    <x v="2"/>
    <n v="0.83333333333575865"/>
    <s v="Team1"/>
    <s v="Mid"/>
    <s v="Morning"/>
  </r>
  <r>
    <s v="T09298"/>
    <s v="C1912"/>
    <x v="3"/>
    <x v="2"/>
    <d v="2026-03-09T15:49:00"/>
    <d v="2026-03-10T10:49:00"/>
    <x v="14"/>
    <x v="0"/>
    <s v="No"/>
    <n v="3"/>
    <s v="Yes"/>
    <n v="18.999999999941792"/>
    <s v="No"/>
    <x v="1"/>
    <n v="0.79166666666424135"/>
    <s v="Team4"/>
    <s v="Senior"/>
    <s v="Night"/>
  </r>
  <r>
    <s v="T09299"/>
    <s v="C0579"/>
    <x v="1"/>
    <x v="0"/>
    <d v="2026-03-03T05:17:00"/>
    <d v="2026-03-05T03:17:00"/>
    <x v="21"/>
    <x v="0"/>
    <s v="No"/>
    <n v="3"/>
    <s v="Yes"/>
    <n v="46.000000000116415"/>
    <s v="No"/>
    <x v="1"/>
    <n v="1.9166666666715173"/>
    <s v="Team4"/>
    <s v="Senior"/>
    <s v="Night"/>
  </r>
  <r>
    <s v="T09300"/>
    <s v="C1795"/>
    <x v="1"/>
    <x v="1"/>
    <d v="2026-01-21T23:20:00"/>
    <d v="2026-01-24T01:20:00"/>
    <x v="15"/>
    <x v="0"/>
    <s v="No"/>
    <n v="4"/>
    <s v="Yes"/>
    <n v="50.000000000058208"/>
    <s v="Yes"/>
    <x v="2"/>
    <n v="2.0833333333357587"/>
    <s v="Team5"/>
    <s v="Junior"/>
    <s v="Evening"/>
  </r>
  <r>
    <s v="T09301"/>
    <s v="C4229"/>
    <x v="0"/>
    <x v="1"/>
    <d v="2026-02-22T13:03:00"/>
    <d v="2026-02-23T13:03:00"/>
    <x v="34"/>
    <x v="1"/>
    <s v="No"/>
    <n v="4"/>
    <s v="No"/>
    <n v="24"/>
    <s v="No"/>
    <x v="0"/>
    <n v="1"/>
    <s v="Team3"/>
    <s v="Senior"/>
    <s v="Night"/>
  </r>
  <r>
    <s v="T09302"/>
    <s v="C1074"/>
    <x v="0"/>
    <x v="2"/>
    <d v="2026-03-04T15:01:00"/>
    <d v="2026-03-07T13:01:00"/>
    <x v="14"/>
    <x v="0"/>
    <s v="No"/>
    <n v="4"/>
    <s v="Yes"/>
    <n v="69.999999999941792"/>
    <s v="Yes"/>
    <x v="1"/>
    <n v="2.9166666666642413"/>
    <s v="Team4"/>
    <s v="Senior"/>
    <s v="Night"/>
  </r>
  <r>
    <s v="T09303"/>
    <s v="C3139"/>
    <x v="3"/>
    <x v="0"/>
    <d v="2026-01-21T08:36:00"/>
    <d v="2026-01-22T10:36:00"/>
    <x v="29"/>
    <x v="1"/>
    <s v="No"/>
    <n v="4"/>
    <s v="No"/>
    <n v="26.000000000058208"/>
    <s v="No"/>
    <x v="2"/>
    <n v="1.0833333333357587"/>
    <s v="Team3"/>
    <s v="Mid"/>
    <s v="Evening"/>
  </r>
  <r>
    <s v="T09304"/>
    <s v="C1553"/>
    <x v="1"/>
    <x v="1"/>
    <d v="2026-03-23T00:09:00"/>
    <d v="2026-03-23T04:09:00"/>
    <x v="4"/>
    <x v="1"/>
    <s v="No"/>
    <n v="4"/>
    <s v="No"/>
    <n v="4.0000000001164153"/>
    <s v="No"/>
    <x v="1"/>
    <n v="0.16666666667151731"/>
    <s v="Team5"/>
    <s v="Senior"/>
    <s v="Evening"/>
  </r>
  <r>
    <s v="T09305"/>
    <s v="C3991"/>
    <x v="1"/>
    <x v="2"/>
    <d v="2026-02-22T21:20:00"/>
    <d v="2026-02-23T12:20:00"/>
    <x v="49"/>
    <x v="1"/>
    <s v="No"/>
    <n v="1"/>
    <s v="No"/>
    <n v="15"/>
    <s v="No"/>
    <x v="0"/>
    <n v="0.625"/>
    <s v="Team5"/>
    <s v="Mid"/>
    <s v="Evening"/>
  </r>
  <r>
    <s v="T09306"/>
    <s v="C2157"/>
    <x v="3"/>
    <x v="0"/>
    <d v="2026-02-18T11:59:00"/>
    <d v="2026-02-18T20:59:00"/>
    <x v="18"/>
    <x v="0"/>
    <s v="No"/>
    <n v="3"/>
    <s v="Yes"/>
    <n v="9"/>
    <s v="No"/>
    <x v="0"/>
    <n v="0.375"/>
    <s v="Team1"/>
    <s v="Mid"/>
    <s v="Morning"/>
  </r>
  <r>
    <s v="T09307"/>
    <s v="C2851"/>
    <x v="2"/>
    <x v="2"/>
    <d v="2026-01-20T11:56:00"/>
    <d v="2026-01-23T15:56:00"/>
    <x v="34"/>
    <x v="0"/>
    <s v="No"/>
    <n v="3"/>
    <s v="Yes"/>
    <n v="76.000000000116415"/>
    <s v="Yes"/>
    <x v="2"/>
    <n v="3.1666666666715173"/>
    <s v="Team3"/>
    <s v="Senior"/>
    <s v="Night"/>
  </r>
  <r>
    <s v="T09308"/>
    <s v="C3845"/>
    <x v="4"/>
    <x v="1"/>
    <d v="2026-02-17T19:24:00"/>
    <d v="2026-02-18T00:24:00"/>
    <x v="27"/>
    <x v="0"/>
    <s v="No"/>
    <n v="4"/>
    <s v="Yes"/>
    <n v="5.0000000000582077"/>
    <s v="No"/>
    <x v="0"/>
    <n v="0.20833333333575865"/>
    <s v="Team1"/>
    <s v="Junior"/>
    <s v="Morning"/>
  </r>
  <r>
    <s v="T09309"/>
    <s v="C4619"/>
    <x v="3"/>
    <x v="1"/>
    <d v="2026-02-27T12:12:00"/>
    <d v="2026-03-01T17:12:00"/>
    <x v="27"/>
    <x v="0"/>
    <s v="No"/>
    <n v="3"/>
    <s v="Yes"/>
    <n v="53.000000000058208"/>
    <s v="Yes"/>
    <x v="0"/>
    <n v="2.2083333333357587"/>
    <s v="Team1"/>
    <s v="Junior"/>
    <s v="Morning"/>
  </r>
  <r>
    <s v="T09310"/>
    <s v="C0100"/>
    <x v="2"/>
    <x v="2"/>
    <d v="2026-03-10T16:54:00"/>
    <d v="2026-03-13T08:54:00"/>
    <x v="38"/>
    <x v="0"/>
    <s v="No"/>
    <n v="4"/>
    <s v="Yes"/>
    <n v="63.999999999941792"/>
    <s v="Yes"/>
    <x v="1"/>
    <n v="2.6666666666642413"/>
    <s v="Team5"/>
    <s v="Senior"/>
    <s v="Evening"/>
  </r>
  <r>
    <s v="T09311"/>
    <s v="C4476"/>
    <x v="0"/>
    <x v="1"/>
    <d v="2026-03-11T19:28:00"/>
    <d v="2026-03-13T15:28:00"/>
    <x v="29"/>
    <x v="0"/>
    <s v="No"/>
    <n v="4"/>
    <s v="Yes"/>
    <n v="43.999999999883585"/>
    <s v="No"/>
    <x v="1"/>
    <n v="1.8333333333284827"/>
    <s v="Team3"/>
    <s v="Mid"/>
    <s v="Evening"/>
  </r>
  <r>
    <s v="T09312"/>
    <s v="C4220"/>
    <x v="0"/>
    <x v="0"/>
    <d v="2026-03-24T23:21:00"/>
    <d v="2026-03-26T05:21:00"/>
    <x v="44"/>
    <x v="2"/>
    <s v="No"/>
    <n v="3"/>
    <s v="No"/>
    <n v="30"/>
    <s v="No"/>
    <x v="1"/>
    <n v="1.25"/>
    <s v="Team3"/>
    <s v="Senior"/>
    <s v="Evening"/>
  </r>
  <r>
    <s v="T09313"/>
    <s v="C3314"/>
    <x v="0"/>
    <x v="1"/>
    <d v="2026-03-03T09:38:00"/>
    <d v="2026-03-04T01:38:00"/>
    <x v="34"/>
    <x v="0"/>
    <s v="No"/>
    <n v="4"/>
    <s v="Yes"/>
    <n v="16.000000000116415"/>
    <s v="No"/>
    <x v="1"/>
    <n v="0.66666666667151731"/>
    <s v="Team3"/>
    <s v="Senior"/>
    <s v="Night"/>
  </r>
  <r>
    <s v="T09314"/>
    <s v="C4782"/>
    <x v="3"/>
    <x v="1"/>
    <d v="2026-03-12T14:55:00"/>
    <d v="2026-03-14T11:55:00"/>
    <x v="2"/>
    <x v="0"/>
    <s v="No"/>
    <n v="5"/>
    <s v="Yes"/>
    <n v="45"/>
    <s v="No"/>
    <x v="1"/>
    <n v="1.875"/>
    <s v="Team3"/>
    <s v="Senior"/>
    <s v="Evening"/>
  </r>
  <r>
    <s v="T09315"/>
    <s v="C1014"/>
    <x v="3"/>
    <x v="0"/>
    <d v="2026-03-21T05:54:00"/>
    <d v="2026-03-22T14:54:00"/>
    <x v="26"/>
    <x v="0"/>
    <s v="Yes"/>
    <n v="2"/>
    <s v="Yes"/>
    <n v="33"/>
    <s v="No"/>
    <x v="1"/>
    <n v="1.375"/>
    <s v="Team5"/>
    <s v="Senior"/>
    <s v="Night"/>
  </r>
  <r>
    <s v="T09316"/>
    <s v="C3800"/>
    <x v="0"/>
    <x v="1"/>
    <d v="2026-01-03T06:14:00"/>
    <d v="2026-01-04T12:14:00"/>
    <x v="26"/>
    <x v="0"/>
    <s v="No"/>
    <n v="5"/>
    <s v="Yes"/>
    <n v="30"/>
    <s v="No"/>
    <x v="2"/>
    <n v="1.25"/>
    <s v="Team5"/>
    <s v="Senior"/>
    <s v="Night"/>
  </r>
  <r>
    <s v="T09317"/>
    <s v="C4864"/>
    <x v="3"/>
    <x v="0"/>
    <d v="2026-03-01T14:02:00"/>
    <d v="2026-03-02T19:02:00"/>
    <x v="16"/>
    <x v="0"/>
    <s v="No"/>
    <n v="3"/>
    <s v="Yes"/>
    <n v="29.000000000058208"/>
    <s v="No"/>
    <x v="1"/>
    <n v="1.2083333333357587"/>
    <s v="Team3"/>
    <s v="Junior"/>
    <s v="Evening"/>
  </r>
  <r>
    <s v="T09318"/>
    <s v="C0262"/>
    <x v="3"/>
    <x v="1"/>
    <d v="2026-03-07T14:40:00"/>
    <d v="2026-03-08T04:40:00"/>
    <x v="0"/>
    <x v="0"/>
    <s v="No"/>
    <n v="3"/>
    <s v="Yes"/>
    <n v="14.000000000058208"/>
    <s v="No"/>
    <x v="1"/>
    <n v="0.58333333333575865"/>
    <s v="Team1"/>
    <s v="Senior"/>
    <s v="Morning"/>
  </r>
  <r>
    <s v="T09319"/>
    <s v="C3329"/>
    <x v="0"/>
    <x v="2"/>
    <d v="2026-01-16T21:02:00"/>
    <d v="2026-01-17T06:02:00"/>
    <x v="40"/>
    <x v="1"/>
    <s v="No"/>
    <n v="5"/>
    <s v="No"/>
    <n v="9"/>
    <s v="No"/>
    <x v="2"/>
    <n v="0.375"/>
    <s v="Team4"/>
    <s v="Senior"/>
    <s v="Morning"/>
  </r>
  <r>
    <s v="T09320"/>
    <s v="C4458"/>
    <x v="3"/>
    <x v="2"/>
    <d v="2026-01-15T07:38:00"/>
    <d v="2026-01-15T23:38:00"/>
    <x v="0"/>
    <x v="0"/>
    <s v="No"/>
    <n v="5"/>
    <s v="Yes"/>
    <n v="15.999999999941792"/>
    <s v="No"/>
    <x v="2"/>
    <n v="0.66666666666424135"/>
    <s v="Team1"/>
    <s v="Senior"/>
    <s v="Morning"/>
  </r>
  <r>
    <s v="T09321"/>
    <s v="C4455"/>
    <x v="3"/>
    <x v="0"/>
    <d v="2026-02-21T22:15:00"/>
    <d v="2026-02-23T06:15:00"/>
    <x v="25"/>
    <x v="0"/>
    <s v="No"/>
    <n v="4"/>
    <s v="Yes"/>
    <n v="31.999999999883585"/>
    <s v="No"/>
    <x v="0"/>
    <n v="1.3333333333284827"/>
    <s v="Team4"/>
    <s v="Junior"/>
    <s v="Night"/>
  </r>
  <r>
    <s v="T09322"/>
    <s v="C0941"/>
    <x v="2"/>
    <x v="2"/>
    <d v="2026-02-08T11:11:00"/>
    <d v="2026-02-10T04:11:00"/>
    <x v="39"/>
    <x v="0"/>
    <s v="No"/>
    <n v="4"/>
    <s v="Yes"/>
    <n v="41.000000000058208"/>
    <s v="No"/>
    <x v="0"/>
    <n v="1.7083333333357587"/>
    <s v="Team5"/>
    <s v="Junior"/>
    <s v="Evening"/>
  </r>
  <r>
    <s v="T09323"/>
    <s v="C3177"/>
    <x v="3"/>
    <x v="2"/>
    <d v="2026-01-04T08:19:00"/>
    <d v="2026-01-06T04:19:00"/>
    <x v="38"/>
    <x v="1"/>
    <s v="No"/>
    <n v="4"/>
    <s v="No"/>
    <n v="43.999999999883585"/>
    <s v="No"/>
    <x v="2"/>
    <n v="1.8333333333284827"/>
    <s v="Team5"/>
    <s v="Senior"/>
    <s v="Evening"/>
  </r>
  <r>
    <s v="T09324"/>
    <s v="C0992"/>
    <x v="0"/>
    <x v="0"/>
    <d v="2026-01-23T17:01:00"/>
    <d v="2026-01-24T19:01:00"/>
    <x v="3"/>
    <x v="0"/>
    <s v="No"/>
    <n v="4"/>
    <s v="Yes"/>
    <n v="26.000000000058208"/>
    <s v="No"/>
    <x v="2"/>
    <n v="1.0833333333357587"/>
    <s v="Team5"/>
    <s v="Senior"/>
    <s v="Morning"/>
  </r>
  <r>
    <s v="T09325"/>
    <s v="C0257"/>
    <x v="2"/>
    <x v="2"/>
    <d v="2026-02-07T00:27:00"/>
    <d v="2026-02-07T09:27:00"/>
    <x v="15"/>
    <x v="0"/>
    <s v="No"/>
    <n v="3"/>
    <s v="Yes"/>
    <n v="9"/>
    <s v="No"/>
    <x v="0"/>
    <n v="0.375"/>
    <s v="Team5"/>
    <s v="Junior"/>
    <s v="Evening"/>
  </r>
  <r>
    <s v="T09326"/>
    <s v="C4339"/>
    <x v="2"/>
    <x v="1"/>
    <d v="2026-03-28T07:48:00"/>
    <d v="2026-03-29T23:48:00"/>
    <x v="28"/>
    <x v="0"/>
    <s v="No"/>
    <n v="5"/>
    <s v="Yes"/>
    <n v="40.000000000116415"/>
    <s v="No"/>
    <x v="1"/>
    <n v="1.6666666666715173"/>
    <s v="Team3"/>
    <s v="Mid"/>
    <s v="Night"/>
  </r>
  <r>
    <s v="T09327"/>
    <s v="C1392"/>
    <x v="1"/>
    <x v="2"/>
    <d v="2026-03-21T17:07:00"/>
    <d v="2026-03-23T09:07:00"/>
    <x v="40"/>
    <x v="2"/>
    <s v="No"/>
    <n v="4"/>
    <s v="No"/>
    <n v="40.000000000116415"/>
    <s v="No"/>
    <x v="1"/>
    <n v="1.6666666666715173"/>
    <s v="Team4"/>
    <s v="Senior"/>
    <s v="Morning"/>
  </r>
  <r>
    <s v="T09328"/>
    <s v="C1005"/>
    <x v="1"/>
    <x v="1"/>
    <d v="2026-01-17T05:50:00"/>
    <d v="2026-01-19T19:50:00"/>
    <x v="28"/>
    <x v="0"/>
    <s v="No"/>
    <n v="5"/>
    <s v="Yes"/>
    <n v="62.000000000058208"/>
    <s v="Yes"/>
    <x v="2"/>
    <n v="2.5833333333357587"/>
    <s v="Team3"/>
    <s v="Mid"/>
    <s v="Night"/>
  </r>
  <r>
    <s v="T09329"/>
    <s v="C0979"/>
    <x v="1"/>
    <x v="2"/>
    <d v="2026-03-02T16:34:00"/>
    <d v="2026-03-03T16:34:00"/>
    <x v="46"/>
    <x v="0"/>
    <s v="No"/>
    <n v="4"/>
    <s v="Yes"/>
    <n v="24"/>
    <s v="No"/>
    <x v="1"/>
    <n v="1"/>
    <s v="Team5"/>
    <s v="Senior"/>
    <s v="Evening"/>
  </r>
  <r>
    <s v="T09330"/>
    <s v="C4731"/>
    <x v="0"/>
    <x v="2"/>
    <d v="2026-03-18T01:44:00"/>
    <d v="2026-03-18T18:44:00"/>
    <x v="28"/>
    <x v="0"/>
    <s v="No"/>
    <n v="3"/>
    <s v="Yes"/>
    <n v="16.999999999883585"/>
    <s v="No"/>
    <x v="1"/>
    <n v="0.70833333332848269"/>
    <s v="Team3"/>
    <s v="Mid"/>
    <s v="Night"/>
  </r>
  <r>
    <s v="T09331"/>
    <s v="C3791"/>
    <x v="0"/>
    <x v="0"/>
    <d v="2026-02-15T16:09:00"/>
    <d v="2026-02-16T05:09:00"/>
    <x v="41"/>
    <x v="2"/>
    <s v="No"/>
    <n v="5"/>
    <s v="No"/>
    <n v="12.999999999941792"/>
    <s v="No"/>
    <x v="0"/>
    <n v="0.54166666666424135"/>
    <s v="Team5"/>
    <s v="Senior"/>
    <s v="Night"/>
  </r>
  <r>
    <s v="T09332"/>
    <s v="C1932"/>
    <x v="3"/>
    <x v="2"/>
    <d v="2026-02-27T07:37:00"/>
    <d v="2026-03-03T03:37:00"/>
    <x v="34"/>
    <x v="0"/>
    <s v="No"/>
    <n v="3"/>
    <s v="Yes"/>
    <n v="91.999999999883585"/>
    <s v="Yes"/>
    <x v="0"/>
    <n v="3.8333333333284827"/>
    <s v="Team3"/>
    <s v="Senior"/>
    <s v="Night"/>
  </r>
  <r>
    <s v="T09333"/>
    <s v="C1561"/>
    <x v="0"/>
    <x v="2"/>
    <d v="2026-02-26T01:17:00"/>
    <d v="2026-02-26T13:17:00"/>
    <x v="12"/>
    <x v="0"/>
    <s v="No"/>
    <n v="4"/>
    <s v="Yes"/>
    <n v="12"/>
    <s v="No"/>
    <x v="0"/>
    <n v="0.5"/>
    <s v="Team1"/>
    <s v="Junior"/>
    <s v="Morning"/>
  </r>
  <r>
    <s v="T09334"/>
    <s v="C1584"/>
    <x v="3"/>
    <x v="1"/>
    <d v="2026-03-14T02:24:00"/>
    <d v="2026-03-14T19:24:00"/>
    <x v="47"/>
    <x v="0"/>
    <s v="No"/>
    <n v="5"/>
    <s v="Yes"/>
    <n v="17.000000000058208"/>
    <s v="No"/>
    <x v="1"/>
    <n v="0.70833333333575865"/>
    <s v="Team4"/>
    <s v="Senior"/>
    <s v="Night"/>
  </r>
  <r>
    <s v="T09335"/>
    <s v="C4550"/>
    <x v="3"/>
    <x v="1"/>
    <d v="2026-03-25T12:54:00"/>
    <d v="2026-03-27T02:54:00"/>
    <x v="9"/>
    <x v="0"/>
    <s v="No"/>
    <n v="4"/>
    <s v="Yes"/>
    <n v="38.000000000058208"/>
    <s v="No"/>
    <x v="1"/>
    <n v="1.5833333333357587"/>
    <s v="Team1"/>
    <s v="Junior"/>
    <s v="Night"/>
  </r>
  <r>
    <s v="T09336"/>
    <s v="C0565"/>
    <x v="0"/>
    <x v="1"/>
    <d v="2026-01-02T07:46:00"/>
    <d v="2026-01-02T22:46:00"/>
    <x v="17"/>
    <x v="0"/>
    <s v="No"/>
    <n v="5"/>
    <s v="Yes"/>
    <n v="15"/>
    <s v="No"/>
    <x v="2"/>
    <n v="0.625"/>
    <s v="Team2"/>
    <s v="Junior"/>
    <s v="Night"/>
  </r>
  <r>
    <s v="T09337"/>
    <s v="C3038"/>
    <x v="2"/>
    <x v="2"/>
    <d v="2026-01-02T14:10:00"/>
    <d v="2026-01-02T20:10:00"/>
    <x v="44"/>
    <x v="0"/>
    <s v="No"/>
    <n v="4"/>
    <s v="Yes"/>
    <n v="6"/>
    <s v="No"/>
    <x v="2"/>
    <n v="0.25"/>
    <s v="Team3"/>
    <s v="Senior"/>
    <s v="Evening"/>
  </r>
  <r>
    <s v="T09338"/>
    <s v="C0760"/>
    <x v="2"/>
    <x v="2"/>
    <d v="2026-01-26T19:06:00"/>
    <d v="2026-01-28T04:06:00"/>
    <x v="19"/>
    <x v="0"/>
    <s v="No"/>
    <n v="5"/>
    <s v="Yes"/>
    <n v="33"/>
    <s v="No"/>
    <x v="2"/>
    <n v="1.375"/>
    <s v="Team5"/>
    <s v="Mid"/>
    <s v="Night"/>
  </r>
  <r>
    <s v="T09339"/>
    <s v="C2242"/>
    <x v="1"/>
    <x v="0"/>
    <d v="2026-03-26T00:21:00"/>
    <d v="2026-03-26T08:21:00"/>
    <x v="3"/>
    <x v="0"/>
    <s v="No"/>
    <n v="4"/>
    <s v="Yes"/>
    <n v="8.0000000000582077"/>
    <s v="No"/>
    <x v="1"/>
    <n v="0.33333333333575865"/>
    <s v="Team5"/>
    <s v="Senior"/>
    <s v="Morning"/>
  </r>
  <r>
    <s v="T09340"/>
    <s v="C3024"/>
    <x v="0"/>
    <x v="0"/>
    <d v="2026-03-20T13:25:00"/>
    <d v="2026-03-22T05:25:00"/>
    <x v="12"/>
    <x v="0"/>
    <s v="Yes"/>
    <n v="2"/>
    <s v="Yes"/>
    <n v="39.999999999941792"/>
    <s v="No"/>
    <x v="1"/>
    <n v="1.6666666666642413"/>
    <s v="Team1"/>
    <s v="Junior"/>
    <s v="Morning"/>
  </r>
  <r>
    <s v="T09341"/>
    <s v="C0437"/>
    <x v="0"/>
    <x v="1"/>
    <d v="2026-03-13T06:02:00"/>
    <d v="2026-03-16T02:02:00"/>
    <x v="19"/>
    <x v="0"/>
    <s v="No"/>
    <n v="4"/>
    <s v="Yes"/>
    <n v="68.000000000058208"/>
    <s v="Yes"/>
    <x v="1"/>
    <n v="2.8333333333357587"/>
    <s v="Team5"/>
    <s v="Mid"/>
    <s v="Night"/>
  </r>
  <r>
    <s v="T09342"/>
    <s v="C0940"/>
    <x v="2"/>
    <x v="1"/>
    <d v="2026-03-11T11:17:00"/>
    <d v="2026-03-14T08:17:00"/>
    <x v="16"/>
    <x v="0"/>
    <s v="No"/>
    <n v="4"/>
    <s v="Yes"/>
    <n v="69"/>
    <s v="Yes"/>
    <x v="1"/>
    <n v="2.875"/>
    <s v="Team3"/>
    <s v="Junior"/>
    <s v="Evening"/>
  </r>
  <r>
    <s v="T09343"/>
    <s v="C2412"/>
    <x v="2"/>
    <x v="0"/>
    <d v="2026-03-09T06:51:00"/>
    <d v="2026-03-09T17:51:00"/>
    <x v="2"/>
    <x v="0"/>
    <s v="Yes"/>
    <n v="5"/>
    <s v="Yes"/>
    <n v="11.000000000058208"/>
    <s v="No"/>
    <x v="1"/>
    <n v="0.45833333333575865"/>
    <s v="Team3"/>
    <s v="Senior"/>
    <s v="Evening"/>
  </r>
  <r>
    <s v="T09344"/>
    <s v="C3661"/>
    <x v="3"/>
    <x v="0"/>
    <d v="2026-02-26T20:34:00"/>
    <d v="2026-02-28T08:34:00"/>
    <x v="0"/>
    <x v="2"/>
    <s v="No"/>
    <n v="4"/>
    <s v="No"/>
    <n v="36"/>
    <s v="No"/>
    <x v="0"/>
    <n v="1.5"/>
    <s v="Team1"/>
    <s v="Senior"/>
    <s v="Morning"/>
  </r>
  <r>
    <s v="T09345"/>
    <s v="C1154"/>
    <x v="3"/>
    <x v="2"/>
    <d v="2026-03-24T23:26:00"/>
    <d v="2026-03-28T15:26:00"/>
    <x v="13"/>
    <x v="0"/>
    <s v="Yes"/>
    <n v="2"/>
    <s v="Yes"/>
    <n v="87.999999999941792"/>
    <s v="Yes"/>
    <x v="1"/>
    <n v="3.6666666666642413"/>
    <s v="Team5"/>
    <s v="Junior"/>
    <s v="Evening"/>
  </r>
  <r>
    <s v="T09346"/>
    <s v="C2657"/>
    <x v="4"/>
    <x v="2"/>
    <d v="2026-01-28T10:28:00"/>
    <d v="2026-01-31T06:28:00"/>
    <x v="30"/>
    <x v="0"/>
    <s v="No"/>
    <n v="4"/>
    <s v="Yes"/>
    <n v="67.999999999883585"/>
    <s v="Yes"/>
    <x v="2"/>
    <n v="2.8333333333284827"/>
    <s v="Team4"/>
    <s v="Mid"/>
    <s v="Night"/>
  </r>
  <r>
    <s v="T09347"/>
    <s v="C3858"/>
    <x v="4"/>
    <x v="1"/>
    <d v="2026-03-01T21:09:00"/>
    <d v="2026-03-03T19:09:00"/>
    <x v="22"/>
    <x v="0"/>
    <s v="No"/>
    <n v="3"/>
    <s v="Yes"/>
    <n v="46.000000000116415"/>
    <s v="No"/>
    <x v="1"/>
    <n v="1.9166666666715173"/>
    <s v="Team4"/>
    <s v="Junior"/>
    <s v="Morning"/>
  </r>
  <r>
    <s v="T09348"/>
    <s v="C4972"/>
    <x v="3"/>
    <x v="2"/>
    <d v="2026-02-27T02:33:00"/>
    <d v="2026-03-02T14:33:00"/>
    <x v="16"/>
    <x v="0"/>
    <s v="No"/>
    <n v="5"/>
    <s v="Yes"/>
    <n v="84"/>
    <s v="Yes"/>
    <x v="0"/>
    <n v="3.5"/>
    <s v="Team3"/>
    <s v="Junior"/>
    <s v="Evening"/>
  </r>
  <r>
    <s v="T09349"/>
    <s v="C1950"/>
    <x v="2"/>
    <x v="2"/>
    <d v="2026-02-12T17:35:00"/>
    <d v="2026-02-14T12:35:00"/>
    <x v="13"/>
    <x v="0"/>
    <s v="No"/>
    <n v="5"/>
    <s v="Yes"/>
    <n v="42.999999999941792"/>
    <s v="No"/>
    <x v="0"/>
    <n v="1.7916666666642413"/>
    <s v="Team5"/>
    <s v="Junior"/>
    <s v="Evening"/>
  </r>
  <r>
    <s v="T09350"/>
    <s v="C4691"/>
    <x v="1"/>
    <x v="2"/>
    <d v="2026-01-04T21:56:00"/>
    <d v="2026-01-08T00:56:00"/>
    <x v="41"/>
    <x v="0"/>
    <s v="No"/>
    <n v="4"/>
    <s v="Yes"/>
    <n v="75"/>
    <s v="Yes"/>
    <x v="2"/>
    <n v="3.125"/>
    <s v="Team5"/>
    <s v="Senior"/>
    <s v="Night"/>
  </r>
  <r>
    <s v="T09351"/>
    <s v="C0115"/>
    <x v="1"/>
    <x v="0"/>
    <d v="2026-01-13T05:53:00"/>
    <d v="2026-01-15T01:53:00"/>
    <x v="32"/>
    <x v="0"/>
    <s v="No"/>
    <n v="5"/>
    <s v="Yes"/>
    <n v="44.000000000058208"/>
    <s v="No"/>
    <x v="2"/>
    <n v="1.8333333333357587"/>
    <s v="Team3"/>
    <s v="Mid"/>
    <s v="Evening"/>
  </r>
  <r>
    <s v="T09352"/>
    <s v="C0638"/>
    <x v="4"/>
    <x v="2"/>
    <d v="2026-03-17T09:29:00"/>
    <d v="2026-03-21T07:29:00"/>
    <x v="0"/>
    <x v="0"/>
    <s v="No"/>
    <n v="3"/>
    <s v="Yes"/>
    <n v="93.999999999941792"/>
    <s v="Yes"/>
    <x v="1"/>
    <n v="3.9166666666642413"/>
    <s v="Team1"/>
    <s v="Senior"/>
    <s v="Morning"/>
  </r>
  <r>
    <s v="T09353"/>
    <s v="C1514"/>
    <x v="2"/>
    <x v="0"/>
    <d v="2026-01-13T04:41:00"/>
    <d v="2026-01-13T16:41:00"/>
    <x v="8"/>
    <x v="1"/>
    <s v="No"/>
    <n v="2"/>
    <s v="No"/>
    <n v="12"/>
    <s v="No"/>
    <x v="2"/>
    <n v="0.5"/>
    <s v="Team5"/>
    <s v="Senior"/>
    <s v="Morning"/>
  </r>
  <r>
    <s v="T09354"/>
    <s v="C4494"/>
    <x v="0"/>
    <x v="1"/>
    <d v="2026-02-08T17:23:00"/>
    <d v="2026-02-10T22:23:00"/>
    <x v="42"/>
    <x v="0"/>
    <s v="No"/>
    <n v="3"/>
    <s v="Yes"/>
    <n v="52.999999999883585"/>
    <s v="Yes"/>
    <x v="0"/>
    <n v="2.2083333333284827"/>
    <s v="Team1"/>
    <s v="Senior"/>
    <s v="Evening"/>
  </r>
  <r>
    <s v="T09355"/>
    <s v="C2199"/>
    <x v="1"/>
    <x v="1"/>
    <d v="2026-01-13T21:47:00"/>
    <d v="2026-01-16T03:47:00"/>
    <x v="25"/>
    <x v="0"/>
    <s v="No"/>
    <n v="4"/>
    <s v="Yes"/>
    <n v="54"/>
    <s v="Yes"/>
    <x v="2"/>
    <n v="2.25"/>
    <s v="Team4"/>
    <s v="Junior"/>
    <s v="Night"/>
  </r>
  <r>
    <s v="T09356"/>
    <s v="C3400"/>
    <x v="0"/>
    <x v="1"/>
    <d v="2026-03-18T09:05:00"/>
    <d v="2026-03-18T19:05:00"/>
    <x v="19"/>
    <x v="0"/>
    <s v="No"/>
    <n v="3"/>
    <s v="Yes"/>
    <n v="10.000000000116415"/>
    <s v="No"/>
    <x v="1"/>
    <n v="0.41666666667151731"/>
    <s v="Team5"/>
    <s v="Mid"/>
    <s v="Night"/>
  </r>
  <r>
    <s v="T09357"/>
    <s v="C4231"/>
    <x v="2"/>
    <x v="0"/>
    <d v="2026-01-30T06:07:00"/>
    <d v="2026-01-31T09:07:00"/>
    <x v="28"/>
    <x v="0"/>
    <s v="No"/>
    <n v="4"/>
    <s v="Yes"/>
    <n v="27"/>
    <s v="No"/>
    <x v="2"/>
    <n v="1.125"/>
    <s v="Team3"/>
    <s v="Mid"/>
    <s v="Night"/>
  </r>
  <r>
    <s v="T09358"/>
    <s v="C0488"/>
    <x v="0"/>
    <x v="0"/>
    <d v="2026-02-22T10:03:00"/>
    <d v="2026-02-22T22:03:00"/>
    <x v="19"/>
    <x v="0"/>
    <s v="No"/>
    <n v="5"/>
    <s v="Yes"/>
    <n v="12"/>
    <s v="No"/>
    <x v="0"/>
    <n v="0.5"/>
    <s v="Team5"/>
    <s v="Mid"/>
    <s v="Night"/>
  </r>
  <r>
    <s v="T09359"/>
    <s v="C1420"/>
    <x v="4"/>
    <x v="2"/>
    <d v="2026-01-24T03:16:00"/>
    <d v="2026-01-25T15:16:00"/>
    <x v="12"/>
    <x v="0"/>
    <s v="No"/>
    <n v="3"/>
    <s v="Yes"/>
    <n v="36"/>
    <s v="No"/>
    <x v="2"/>
    <n v="1.5"/>
    <s v="Team1"/>
    <s v="Junior"/>
    <s v="Morning"/>
  </r>
  <r>
    <s v="T09360"/>
    <s v="C4651"/>
    <x v="1"/>
    <x v="2"/>
    <d v="2026-01-25T21:26:00"/>
    <d v="2026-01-28T02:26:00"/>
    <x v="15"/>
    <x v="0"/>
    <s v="No"/>
    <n v="3"/>
    <s v="Yes"/>
    <n v="53.000000000058208"/>
    <s v="Yes"/>
    <x v="2"/>
    <n v="2.2083333333357587"/>
    <s v="Team5"/>
    <s v="Junior"/>
    <s v="Evening"/>
  </r>
  <r>
    <s v="T09361"/>
    <s v="C3164"/>
    <x v="2"/>
    <x v="2"/>
    <d v="2026-03-26T13:08:00"/>
    <d v="2026-03-30T10:08:00"/>
    <x v="5"/>
    <x v="0"/>
    <s v="No"/>
    <n v="4"/>
    <s v="Yes"/>
    <n v="93"/>
    <s v="Yes"/>
    <x v="1"/>
    <n v="3.875"/>
    <s v="Team1"/>
    <s v="Senior"/>
    <s v="Evening"/>
  </r>
  <r>
    <s v="T09362"/>
    <s v="C3384"/>
    <x v="4"/>
    <x v="0"/>
    <d v="2026-01-22T17:03:00"/>
    <d v="2026-01-24T01:03:00"/>
    <x v="45"/>
    <x v="0"/>
    <s v="No"/>
    <n v="4"/>
    <s v="Yes"/>
    <n v="31.999999999883585"/>
    <s v="No"/>
    <x v="2"/>
    <n v="1.3333333333284827"/>
    <s v="Team4"/>
    <s v="Mid"/>
    <s v="Morning"/>
  </r>
  <r>
    <s v="T09363"/>
    <s v="C0513"/>
    <x v="3"/>
    <x v="2"/>
    <d v="2026-02-07T04:22:00"/>
    <d v="2026-02-09T12:22:00"/>
    <x v="47"/>
    <x v="0"/>
    <s v="No"/>
    <n v="4"/>
    <s v="Yes"/>
    <n v="56.000000000058208"/>
    <s v="Yes"/>
    <x v="0"/>
    <n v="2.3333333333357587"/>
    <s v="Team4"/>
    <s v="Senior"/>
    <s v="Night"/>
  </r>
  <r>
    <s v="T09364"/>
    <s v="C3346"/>
    <x v="4"/>
    <x v="2"/>
    <d v="2026-02-22T13:30:00"/>
    <d v="2026-02-22T23:30:00"/>
    <x v="7"/>
    <x v="0"/>
    <s v="No"/>
    <n v="3"/>
    <s v="Yes"/>
    <n v="9.9999999999417923"/>
    <s v="No"/>
    <x v="0"/>
    <n v="0.41666666666424135"/>
    <s v="Team2"/>
    <s v="Junior"/>
    <s v="Night"/>
  </r>
  <r>
    <s v="T09365"/>
    <s v="C4544"/>
    <x v="3"/>
    <x v="1"/>
    <d v="2026-03-24T17:54:00"/>
    <d v="2026-03-26T01:54:00"/>
    <x v="11"/>
    <x v="0"/>
    <s v="No"/>
    <n v="3"/>
    <s v="Yes"/>
    <n v="32.000000000058208"/>
    <s v="No"/>
    <x v="1"/>
    <n v="1.3333333333357587"/>
    <s v="Team3"/>
    <s v="Senior"/>
    <s v="Night"/>
  </r>
  <r>
    <s v="T09366"/>
    <s v="C2963"/>
    <x v="2"/>
    <x v="1"/>
    <d v="2026-01-25T12:20:00"/>
    <d v="2026-01-26T23:20:00"/>
    <x v="30"/>
    <x v="0"/>
    <s v="No"/>
    <n v="5"/>
    <s v="Yes"/>
    <n v="34.999999999883585"/>
    <s v="No"/>
    <x v="2"/>
    <n v="1.4583333333284827"/>
    <s v="Team4"/>
    <s v="Mid"/>
    <s v="Night"/>
  </r>
  <r>
    <s v="T09367"/>
    <s v="C0856"/>
    <x v="4"/>
    <x v="0"/>
    <d v="2026-02-03T19:01:00"/>
    <d v="2026-02-05T18:01:00"/>
    <x v="29"/>
    <x v="1"/>
    <s v="No"/>
    <n v="2"/>
    <s v="No"/>
    <n v="47.000000000058208"/>
    <s v="No"/>
    <x v="0"/>
    <n v="1.9583333333357587"/>
    <s v="Team3"/>
    <s v="Mid"/>
    <s v="Evening"/>
  </r>
  <r>
    <s v="T09368"/>
    <s v="C4491"/>
    <x v="0"/>
    <x v="1"/>
    <d v="2026-03-25T16:31:00"/>
    <d v="2026-03-28T10:31:00"/>
    <x v="3"/>
    <x v="0"/>
    <s v="No"/>
    <n v="5"/>
    <s v="Yes"/>
    <n v="66"/>
    <s v="Yes"/>
    <x v="1"/>
    <n v="2.75"/>
    <s v="Team5"/>
    <s v="Senior"/>
    <s v="Morning"/>
  </r>
  <r>
    <s v="T09369"/>
    <s v="C2680"/>
    <x v="2"/>
    <x v="0"/>
    <d v="2026-03-05T13:13:00"/>
    <d v="2026-03-06T20:13:00"/>
    <x v="11"/>
    <x v="0"/>
    <s v="Yes"/>
    <n v="3"/>
    <s v="Yes"/>
    <n v="31.000000000116415"/>
    <s v="No"/>
    <x v="1"/>
    <n v="1.2916666666715173"/>
    <s v="Team3"/>
    <s v="Senior"/>
    <s v="Night"/>
  </r>
  <r>
    <s v="T09370"/>
    <s v="C1005"/>
    <x v="0"/>
    <x v="0"/>
    <d v="2026-01-12T11:26:00"/>
    <d v="2026-01-14T02:26:00"/>
    <x v="46"/>
    <x v="0"/>
    <s v="No"/>
    <n v="3"/>
    <s v="Yes"/>
    <n v="39"/>
    <s v="No"/>
    <x v="2"/>
    <n v="1.625"/>
    <s v="Team5"/>
    <s v="Senior"/>
    <s v="Evening"/>
  </r>
  <r>
    <s v="T09371"/>
    <s v="C0382"/>
    <x v="0"/>
    <x v="0"/>
    <d v="2026-03-08T15:09:00"/>
    <d v="2026-03-10T10:09:00"/>
    <x v="1"/>
    <x v="0"/>
    <s v="No"/>
    <n v="3"/>
    <s v="Yes"/>
    <n v="43.000000000116415"/>
    <s v="No"/>
    <x v="1"/>
    <n v="1.7916666666715173"/>
    <s v="Team4"/>
    <s v="Senior"/>
    <s v="Evening"/>
  </r>
  <r>
    <s v="T09372"/>
    <s v="C0347"/>
    <x v="2"/>
    <x v="0"/>
    <d v="2026-03-07T03:03:00"/>
    <d v="2026-03-08T02:03:00"/>
    <x v="34"/>
    <x v="0"/>
    <s v="No"/>
    <n v="5"/>
    <s v="Yes"/>
    <n v="23.000000000058208"/>
    <s v="No"/>
    <x v="1"/>
    <n v="0.95833333333575865"/>
    <s v="Team3"/>
    <s v="Senior"/>
    <s v="Night"/>
  </r>
  <r>
    <s v="T09373"/>
    <s v="C1761"/>
    <x v="0"/>
    <x v="1"/>
    <d v="2026-02-03T19:02:00"/>
    <d v="2026-02-04T02:02:00"/>
    <x v="34"/>
    <x v="0"/>
    <s v="No"/>
    <n v="4"/>
    <s v="Yes"/>
    <n v="6.9999999999417923"/>
    <s v="No"/>
    <x v="0"/>
    <n v="0.29166666666424135"/>
    <s v="Team3"/>
    <s v="Senior"/>
    <s v="Night"/>
  </r>
  <r>
    <s v="T09374"/>
    <s v="C3254"/>
    <x v="0"/>
    <x v="0"/>
    <d v="2026-02-20T21:18:00"/>
    <d v="2026-02-21T23:18:00"/>
    <x v="26"/>
    <x v="0"/>
    <s v="No"/>
    <n v="3"/>
    <s v="Yes"/>
    <n v="26.000000000058208"/>
    <s v="No"/>
    <x v="0"/>
    <n v="1.0833333333357587"/>
    <s v="Team5"/>
    <s v="Senior"/>
    <s v="Night"/>
  </r>
  <r>
    <s v="T09375"/>
    <s v="C1121"/>
    <x v="2"/>
    <x v="0"/>
    <d v="2026-01-11T11:44:00"/>
    <d v="2026-01-12T10:44:00"/>
    <x v="4"/>
    <x v="2"/>
    <s v="No"/>
    <n v="5"/>
    <s v="No"/>
    <n v="23.000000000058208"/>
    <s v="No"/>
    <x v="2"/>
    <n v="0.95833333333575865"/>
    <s v="Team5"/>
    <s v="Senior"/>
    <s v="Evening"/>
  </r>
  <r>
    <s v="T09376"/>
    <s v="C1323"/>
    <x v="3"/>
    <x v="2"/>
    <d v="2026-03-05T16:45:00"/>
    <d v="2026-03-09T00:45:00"/>
    <x v="43"/>
    <x v="1"/>
    <s v="No"/>
    <n v="5"/>
    <s v="No"/>
    <n v="80.000000000058208"/>
    <s v="Yes"/>
    <x v="1"/>
    <n v="3.3333333333357587"/>
    <s v="Team1"/>
    <s v="Mid"/>
    <s v="Morning"/>
  </r>
  <r>
    <s v="T09377"/>
    <s v="C4701"/>
    <x v="4"/>
    <x v="2"/>
    <d v="2026-03-27T03:21:00"/>
    <d v="2026-03-30T21:21:00"/>
    <x v="42"/>
    <x v="0"/>
    <s v="No"/>
    <n v="3"/>
    <s v="Yes"/>
    <n v="90"/>
    <s v="Yes"/>
    <x v="1"/>
    <n v="3.75"/>
    <s v="Team1"/>
    <s v="Senior"/>
    <s v="Evening"/>
  </r>
  <r>
    <s v="T09378"/>
    <s v="C3795"/>
    <x v="3"/>
    <x v="0"/>
    <d v="2026-01-06T14:25:00"/>
    <d v="2026-01-07T00:25:00"/>
    <x v="43"/>
    <x v="0"/>
    <s v="No"/>
    <n v="5"/>
    <s v="Yes"/>
    <n v="9.9999999999417923"/>
    <s v="No"/>
    <x v="2"/>
    <n v="0.41666666666424135"/>
    <s v="Team1"/>
    <s v="Mid"/>
    <s v="Morning"/>
  </r>
  <r>
    <s v="T09379"/>
    <s v="C2155"/>
    <x v="4"/>
    <x v="0"/>
    <d v="2026-03-16T05:29:00"/>
    <d v="2026-03-16T11:29:00"/>
    <x v="17"/>
    <x v="0"/>
    <s v="No"/>
    <n v="3"/>
    <s v="Yes"/>
    <n v="6"/>
    <s v="No"/>
    <x v="1"/>
    <n v="0.25"/>
    <s v="Team2"/>
    <s v="Junior"/>
    <s v="Night"/>
  </r>
  <r>
    <s v="T09380"/>
    <s v="C1372"/>
    <x v="4"/>
    <x v="1"/>
    <d v="2026-03-21T06:08:00"/>
    <d v="2026-03-22T20:08:00"/>
    <x v="7"/>
    <x v="0"/>
    <s v="No"/>
    <n v="5"/>
    <s v="Yes"/>
    <n v="37.999999999883585"/>
    <s v="No"/>
    <x v="1"/>
    <n v="1.5833333333284827"/>
    <s v="Team2"/>
    <s v="Junior"/>
    <s v="Night"/>
  </r>
  <r>
    <s v="T09381"/>
    <s v="C0488"/>
    <x v="2"/>
    <x v="2"/>
    <d v="2026-01-17T05:25:00"/>
    <d v="2026-01-21T01:25:00"/>
    <x v="44"/>
    <x v="0"/>
    <s v="No"/>
    <n v="4"/>
    <s v="Yes"/>
    <n v="92.000000000058208"/>
    <s v="Yes"/>
    <x v="2"/>
    <n v="3.8333333333357587"/>
    <s v="Team3"/>
    <s v="Senior"/>
    <s v="Evening"/>
  </r>
  <r>
    <s v="T09382"/>
    <s v="C0044"/>
    <x v="3"/>
    <x v="1"/>
    <d v="2026-01-09T09:08:00"/>
    <d v="2026-01-11T13:08:00"/>
    <x v="42"/>
    <x v="0"/>
    <s v="No"/>
    <n v="5"/>
    <s v="Yes"/>
    <n v="51.999999999941792"/>
    <s v="Yes"/>
    <x v="2"/>
    <n v="2.1666666666642413"/>
    <s v="Team1"/>
    <s v="Senior"/>
    <s v="Evening"/>
  </r>
  <r>
    <s v="T09383"/>
    <s v="C0468"/>
    <x v="0"/>
    <x v="1"/>
    <d v="2026-02-22T06:13:00"/>
    <d v="2026-02-23T07:13:00"/>
    <x v="21"/>
    <x v="0"/>
    <s v="No"/>
    <n v="4"/>
    <s v="Yes"/>
    <n v="24.999999999941792"/>
    <s v="No"/>
    <x v="0"/>
    <n v="1.0416666666642413"/>
    <s v="Team4"/>
    <s v="Senior"/>
    <s v="Night"/>
  </r>
  <r>
    <s v="T09384"/>
    <s v="C1601"/>
    <x v="2"/>
    <x v="2"/>
    <d v="2026-02-04T22:22:00"/>
    <d v="2026-02-06T23:22:00"/>
    <x v="17"/>
    <x v="0"/>
    <s v="No"/>
    <n v="4"/>
    <s v="Yes"/>
    <n v="49.000000000116415"/>
    <s v="Yes"/>
    <x v="0"/>
    <n v="2.0416666666715173"/>
    <s v="Team2"/>
    <s v="Junior"/>
    <s v="Night"/>
  </r>
  <r>
    <s v="T09385"/>
    <s v="C2647"/>
    <x v="4"/>
    <x v="0"/>
    <d v="2026-02-21T06:53:00"/>
    <d v="2026-02-22T11:53:00"/>
    <x v="15"/>
    <x v="0"/>
    <s v="No"/>
    <n v="4"/>
    <s v="Yes"/>
    <n v="28.999999999883585"/>
    <s v="No"/>
    <x v="0"/>
    <n v="1.2083333333284827"/>
    <s v="Team5"/>
    <s v="Junior"/>
    <s v="Evening"/>
  </r>
  <r>
    <s v="T09386"/>
    <s v="C3779"/>
    <x v="3"/>
    <x v="2"/>
    <d v="2026-02-22T07:54:00"/>
    <d v="2026-02-26T05:54:00"/>
    <x v="40"/>
    <x v="0"/>
    <s v="No"/>
    <n v="2"/>
    <s v="Yes"/>
    <n v="93.999999999941792"/>
    <s v="Yes"/>
    <x v="0"/>
    <n v="3.9166666666642413"/>
    <s v="Team4"/>
    <s v="Senior"/>
    <s v="Morning"/>
  </r>
  <r>
    <s v="T09387"/>
    <s v="C3558"/>
    <x v="0"/>
    <x v="2"/>
    <d v="2026-02-12T20:55:00"/>
    <d v="2026-02-15T15:55:00"/>
    <x v="42"/>
    <x v="0"/>
    <s v="No"/>
    <n v="4"/>
    <s v="Yes"/>
    <n v="66.999999999941792"/>
    <s v="Yes"/>
    <x v="0"/>
    <n v="2.7916666666642413"/>
    <s v="Team1"/>
    <s v="Senior"/>
    <s v="Evening"/>
  </r>
  <r>
    <s v="T09388"/>
    <s v="C3374"/>
    <x v="4"/>
    <x v="0"/>
    <d v="2026-03-06T15:59:00"/>
    <d v="2026-03-07T19:59:00"/>
    <x v="11"/>
    <x v="2"/>
    <s v="No"/>
    <n v="5"/>
    <s v="No"/>
    <n v="27.999999999941792"/>
    <s v="No"/>
    <x v="1"/>
    <n v="1.1666666666642413"/>
    <s v="Team3"/>
    <s v="Senior"/>
    <s v="Night"/>
  </r>
  <r>
    <s v="T09389"/>
    <s v="C2304"/>
    <x v="4"/>
    <x v="0"/>
    <d v="2026-03-17T19:21:00"/>
    <d v="2026-03-17T23:21:00"/>
    <x v="23"/>
    <x v="2"/>
    <s v="No"/>
    <n v="4"/>
    <s v="No"/>
    <n v="3.9999999999417923"/>
    <s v="No"/>
    <x v="1"/>
    <n v="0.16666666666424135"/>
    <s v="Team1"/>
    <s v="Junior"/>
    <s v="Morning"/>
  </r>
  <r>
    <s v="T09390"/>
    <s v="C1769"/>
    <x v="0"/>
    <x v="2"/>
    <d v="2026-03-23T22:17:00"/>
    <d v="2026-03-26T05:17:00"/>
    <x v="11"/>
    <x v="0"/>
    <s v="No"/>
    <n v="3"/>
    <s v="Yes"/>
    <n v="54.999999999941792"/>
    <s v="Yes"/>
    <x v="1"/>
    <n v="2.2916666666642413"/>
    <s v="Team3"/>
    <s v="Senior"/>
    <s v="Night"/>
  </r>
  <r>
    <s v="T09391"/>
    <s v="C0976"/>
    <x v="4"/>
    <x v="1"/>
    <d v="2026-01-16T17:52:00"/>
    <d v="2026-01-17T22:52:00"/>
    <x v="43"/>
    <x v="0"/>
    <s v="No"/>
    <n v="4"/>
    <s v="Yes"/>
    <n v="29.000000000058208"/>
    <s v="No"/>
    <x v="2"/>
    <n v="1.2083333333357587"/>
    <s v="Team1"/>
    <s v="Mid"/>
    <s v="Morning"/>
  </r>
  <r>
    <s v="T09392"/>
    <s v="C1502"/>
    <x v="0"/>
    <x v="1"/>
    <d v="2026-02-03T20:14:00"/>
    <d v="2026-02-04T23:14:00"/>
    <x v="44"/>
    <x v="0"/>
    <s v="No"/>
    <n v="4"/>
    <s v="Yes"/>
    <n v="27"/>
    <s v="No"/>
    <x v="0"/>
    <n v="1.125"/>
    <s v="Team3"/>
    <s v="Senior"/>
    <s v="Evening"/>
  </r>
  <r>
    <s v="T09393"/>
    <s v="C4468"/>
    <x v="0"/>
    <x v="2"/>
    <d v="2026-02-02T01:01:00"/>
    <d v="2026-02-05T04:01:00"/>
    <x v="15"/>
    <x v="0"/>
    <s v="No"/>
    <n v="5"/>
    <s v="Yes"/>
    <n v="75"/>
    <s v="Yes"/>
    <x v="0"/>
    <n v="3.125"/>
    <s v="Team5"/>
    <s v="Junior"/>
    <s v="Evening"/>
  </r>
  <r>
    <s v="T09394"/>
    <s v="C1219"/>
    <x v="1"/>
    <x v="0"/>
    <d v="2026-01-13T00:34:00"/>
    <d v="2026-01-14T14:34:00"/>
    <x v="22"/>
    <x v="0"/>
    <s v="No"/>
    <n v="3"/>
    <s v="Yes"/>
    <n v="38.000000000058208"/>
    <s v="No"/>
    <x v="2"/>
    <n v="1.5833333333357587"/>
    <s v="Team4"/>
    <s v="Junior"/>
    <s v="Morning"/>
  </r>
  <r>
    <s v="T09395"/>
    <s v="C0320"/>
    <x v="3"/>
    <x v="1"/>
    <d v="2026-01-09T20:26:00"/>
    <d v="2026-01-10T06:26:00"/>
    <x v="49"/>
    <x v="0"/>
    <s v="No"/>
    <n v="3"/>
    <s v="Yes"/>
    <n v="9.9999999999417923"/>
    <s v="No"/>
    <x v="2"/>
    <n v="0.41666666666424135"/>
    <s v="Team5"/>
    <s v="Mid"/>
    <s v="Evening"/>
  </r>
  <r>
    <s v="T09396"/>
    <s v="C0658"/>
    <x v="3"/>
    <x v="0"/>
    <d v="2026-03-03T15:41:00"/>
    <d v="2026-03-04T20:41:00"/>
    <x v="12"/>
    <x v="0"/>
    <s v="No"/>
    <n v="5"/>
    <s v="Yes"/>
    <n v="29.000000000058208"/>
    <s v="No"/>
    <x v="1"/>
    <n v="1.2083333333357587"/>
    <s v="Team1"/>
    <s v="Junior"/>
    <s v="Morning"/>
  </r>
  <r>
    <s v="T09397"/>
    <s v="C2577"/>
    <x v="2"/>
    <x v="0"/>
    <d v="2026-02-07T10:38:00"/>
    <d v="2026-02-07T21:38:00"/>
    <x v="26"/>
    <x v="0"/>
    <s v="No"/>
    <n v="4"/>
    <s v="Yes"/>
    <n v="10.999999999883585"/>
    <s v="No"/>
    <x v="0"/>
    <n v="0.45833333332848269"/>
    <s v="Team5"/>
    <s v="Senior"/>
    <s v="Night"/>
  </r>
  <r>
    <s v="T09398"/>
    <s v="C1024"/>
    <x v="3"/>
    <x v="2"/>
    <d v="2026-03-01T14:42:00"/>
    <d v="2026-03-05T09:42:00"/>
    <x v="40"/>
    <x v="0"/>
    <s v="Yes"/>
    <n v="3"/>
    <s v="Yes"/>
    <n v="90.999999999941792"/>
    <s v="Yes"/>
    <x v="1"/>
    <n v="3.7916666666642413"/>
    <s v="Team4"/>
    <s v="Senior"/>
    <s v="Morning"/>
  </r>
  <r>
    <s v="T09399"/>
    <s v="C1726"/>
    <x v="1"/>
    <x v="2"/>
    <d v="2026-03-12T04:42:00"/>
    <d v="2026-03-15T21:42:00"/>
    <x v="32"/>
    <x v="0"/>
    <s v="No"/>
    <n v="4"/>
    <s v="Yes"/>
    <n v="89.000000000058208"/>
    <s v="Yes"/>
    <x v="1"/>
    <n v="3.7083333333357587"/>
    <s v="Team3"/>
    <s v="Mid"/>
    <s v="Evening"/>
  </r>
  <r>
    <s v="T09400"/>
    <s v="C1335"/>
    <x v="1"/>
    <x v="1"/>
    <d v="2026-02-17T11:16:00"/>
    <d v="2026-02-19T06:16:00"/>
    <x v="19"/>
    <x v="0"/>
    <s v="No"/>
    <n v="5"/>
    <s v="Yes"/>
    <n v="42.999999999941792"/>
    <s v="No"/>
    <x v="0"/>
    <n v="1.7916666666642413"/>
    <s v="Team5"/>
    <s v="Mid"/>
    <s v="Night"/>
  </r>
  <r>
    <s v="T09401"/>
    <s v="C0171"/>
    <x v="0"/>
    <x v="0"/>
    <d v="2026-01-21T21:46:00"/>
    <d v="2026-01-22T20:46:00"/>
    <x v="16"/>
    <x v="0"/>
    <s v="No"/>
    <n v="5"/>
    <s v="Yes"/>
    <n v="22.999999999883585"/>
    <s v="No"/>
    <x v="2"/>
    <n v="0.95833333332848269"/>
    <s v="Team3"/>
    <s v="Junior"/>
    <s v="Evening"/>
  </r>
  <r>
    <s v="T09402"/>
    <s v="C4199"/>
    <x v="1"/>
    <x v="0"/>
    <d v="2026-03-09T07:28:00"/>
    <d v="2026-03-09T10:28:00"/>
    <x v="4"/>
    <x v="0"/>
    <s v="No"/>
    <n v="4"/>
    <s v="Yes"/>
    <n v="3"/>
    <s v="No"/>
    <x v="1"/>
    <n v="0.125"/>
    <s v="Team5"/>
    <s v="Senior"/>
    <s v="Evening"/>
  </r>
  <r>
    <s v="T09403"/>
    <s v="C1084"/>
    <x v="0"/>
    <x v="2"/>
    <d v="2026-01-08T18:58:00"/>
    <d v="2026-01-10T13:58:00"/>
    <x v="48"/>
    <x v="0"/>
    <s v="No"/>
    <n v="4"/>
    <s v="Yes"/>
    <n v="42.999999999941792"/>
    <s v="No"/>
    <x v="2"/>
    <n v="1.7916666666642413"/>
    <s v="Team1"/>
    <s v="Mid"/>
    <s v="Morning"/>
  </r>
  <r>
    <s v="T09404"/>
    <s v="C3296"/>
    <x v="3"/>
    <x v="0"/>
    <d v="2026-01-17T18:01:00"/>
    <d v="2026-01-18T11:01:00"/>
    <x v="9"/>
    <x v="0"/>
    <s v="No"/>
    <n v="4"/>
    <s v="Yes"/>
    <n v="16.999999999883585"/>
    <s v="No"/>
    <x v="2"/>
    <n v="0.70833333332848269"/>
    <s v="Team1"/>
    <s v="Junior"/>
    <s v="Night"/>
  </r>
  <r>
    <s v="T09405"/>
    <s v="C0715"/>
    <x v="4"/>
    <x v="0"/>
    <d v="2026-03-18T13:22:00"/>
    <d v="2026-03-19T21:22:00"/>
    <x v="23"/>
    <x v="0"/>
    <s v="No"/>
    <n v="4"/>
    <s v="Yes"/>
    <n v="32.000000000058208"/>
    <s v="No"/>
    <x v="1"/>
    <n v="1.3333333333357587"/>
    <s v="Team1"/>
    <s v="Junior"/>
    <s v="Morning"/>
  </r>
  <r>
    <s v="T09406"/>
    <s v="C1040"/>
    <x v="1"/>
    <x v="2"/>
    <d v="2026-01-27T14:00:00"/>
    <d v="2026-01-28T00:00:00"/>
    <x v="39"/>
    <x v="0"/>
    <s v="No"/>
    <n v="4"/>
    <s v="Yes"/>
    <n v="9.9999999999417923"/>
    <s v="No"/>
    <x v="2"/>
    <n v="0.41666666666424135"/>
    <s v="Team5"/>
    <s v="Junior"/>
    <s v="Evening"/>
  </r>
  <r>
    <s v="T09407"/>
    <s v="C3334"/>
    <x v="1"/>
    <x v="2"/>
    <d v="2026-03-27T13:15:00"/>
    <d v="2026-03-28T21:15:00"/>
    <x v="15"/>
    <x v="1"/>
    <s v="No"/>
    <n v="5"/>
    <s v="No"/>
    <n v="31.999999999883585"/>
    <s v="No"/>
    <x v="1"/>
    <n v="1.3333333333284827"/>
    <s v="Team5"/>
    <s v="Junior"/>
    <s v="Evening"/>
  </r>
  <r>
    <s v="T09408"/>
    <s v="C2268"/>
    <x v="1"/>
    <x v="0"/>
    <d v="2026-02-14T11:57:00"/>
    <d v="2026-02-15T12:57:00"/>
    <x v="4"/>
    <x v="0"/>
    <s v="No"/>
    <n v="4"/>
    <s v="Yes"/>
    <n v="24.999999999941792"/>
    <s v="No"/>
    <x v="0"/>
    <n v="1.0416666666642413"/>
    <s v="Team5"/>
    <s v="Senior"/>
    <s v="Evening"/>
  </r>
  <r>
    <s v="T09409"/>
    <s v="C1653"/>
    <x v="0"/>
    <x v="1"/>
    <d v="2026-01-07T02:01:00"/>
    <d v="2026-01-07T12:01:00"/>
    <x v="11"/>
    <x v="0"/>
    <s v="No"/>
    <n v="4"/>
    <s v="Yes"/>
    <n v="10.000000000116415"/>
    <s v="No"/>
    <x v="2"/>
    <n v="0.41666666667151731"/>
    <s v="Team3"/>
    <s v="Senior"/>
    <s v="Night"/>
  </r>
  <r>
    <s v="T09410"/>
    <s v="C1059"/>
    <x v="4"/>
    <x v="0"/>
    <d v="2026-02-21T17:49:00"/>
    <d v="2026-02-23T12:49:00"/>
    <x v="48"/>
    <x v="1"/>
    <s v="No"/>
    <n v="3"/>
    <s v="No"/>
    <n v="43.000000000116415"/>
    <s v="No"/>
    <x v="0"/>
    <n v="1.7916666666715173"/>
    <s v="Team1"/>
    <s v="Mid"/>
    <s v="Morning"/>
  </r>
  <r>
    <s v="T09411"/>
    <s v="C1059"/>
    <x v="4"/>
    <x v="1"/>
    <d v="2026-03-23T06:17:00"/>
    <d v="2026-03-24T06:17:00"/>
    <x v="44"/>
    <x v="0"/>
    <s v="No"/>
    <n v="5"/>
    <s v="Yes"/>
    <n v="24"/>
    <s v="No"/>
    <x v="1"/>
    <n v="1"/>
    <s v="Team3"/>
    <s v="Senior"/>
    <s v="Evening"/>
  </r>
  <r>
    <s v="T09412"/>
    <s v="C1154"/>
    <x v="4"/>
    <x v="1"/>
    <d v="2026-02-04T16:27:00"/>
    <d v="2026-02-05T16:27:00"/>
    <x v="44"/>
    <x v="0"/>
    <s v="No"/>
    <n v="5"/>
    <s v="Yes"/>
    <n v="24"/>
    <s v="No"/>
    <x v="0"/>
    <n v="1"/>
    <s v="Team3"/>
    <s v="Senior"/>
    <s v="Evening"/>
  </r>
  <r>
    <s v="T09413"/>
    <s v="C2830"/>
    <x v="1"/>
    <x v="0"/>
    <d v="2026-02-18T23:35:00"/>
    <d v="2026-02-20T05:35:00"/>
    <x v="13"/>
    <x v="0"/>
    <s v="No"/>
    <n v="4"/>
    <s v="Yes"/>
    <n v="30"/>
    <s v="No"/>
    <x v="0"/>
    <n v="1.25"/>
    <s v="Team5"/>
    <s v="Junior"/>
    <s v="Evening"/>
  </r>
  <r>
    <s v="T09414"/>
    <s v="C3124"/>
    <x v="3"/>
    <x v="2"/>
    <d v="2026-03-03T14:34:00"/>
    <d v="2026-03-06T10:34:00"/>
    <x v="12"/>
    <x v="0"/>
    <s v="No"/>
    <n v="5"/>
    <s v="Yes"/>
    <n v="68.000000000058208"/>
    <s v="Yes"/>
    <x v="1"/>
    <n v="2.8333333333357587"/>
    <s v="Team1"/>
    <s v="Junior"/>
    <s v="Morning"/>
  </r>
  <r>
    <s v="T09415"/>
    <s v="C2240"/>
    <x v="2"/>
    <x v="1"/>
    <d v="2026-02-06T04:56:00"/>
    <d v="2026-02-08T23:56:00"/>
    <x v="48"/>
    <x v="0"/>
    <s v="No"/>
    <n v="3"/>
    <s v="Yes"/>
    <n v="66.999999999941792"/>
    <s v="Yes"/>
    <x v="0"/>
    <n v="2.7916666666642413"/>
    <s v="Team1"/>
    <s v="Mid"/>
    <s v="Morning"/>
  </r>
  <r>
    <s v="T09416"/>
    <s v="C3659"/>
    <x v="1"/>
    <x v="1"/>
    <d v="2026-01-12T10:31:00"/>
    <d v="2026-01-13T09:31:00"/>
    <x v="35"/>
    <x v="0"/>
    <s v="No"/>
    <n v="3"/>
    <s v="Yes"/>
    <n v="22.999999999883585"/>
    <s v="No"/>
    <x v="2"/>
    <n v="0.95833333332848269"/>
    <s v="Team1"/>
    <s v="Senior"/>
    <s v="Night"/>
  </r>
  <r>
    <s v="T09417"/>
    <s v="C3272"/>
    <x v="0"/>
    <x v="2"/>
    <d v="2026-02-28T02:24:00"/>
    <d v="2026-03-01T15:24:00"/>
    <x v="33"/>
    <x v="0"/>
    <s v="No"/>
    <n v="3"/>
    <s v="Yes"/>
    <n v="37.000000000116415"/>
    <s v="No"/>
    <x v="0"/>
    <n v="1.5416666666715173"/>
    <s v="Team5"/>
    <s v="Junior"/>
    <s v="Night"/>
  </r>
  <r>
    <s v="T09418"/>
    <s v="C3007"/>
    <x v="1"/>
    <x v="0"/>
    <d v="2026-02-05T23:26:00"/>
    <d v="2026-02-06T15:26:00"/>
    <x v="19"/>
    <x v="0"/>
    <s v="No"/>
    <n v="4"/>
    <s v="Yes"/>
    <n v="15.999999999941792"/>
    <s v="No"/>
    <x v="0"/>
    <n v="0.66666666666424135"/>
    <s v="Team5"/>
    <s v="Mid"/>
    <s v="Night"/>
  </r>
  <r>
    <s v="T09419"/>
    <s v="C1113"/>
    <x v="3"/>
    <x v="1"/>
    <d v="2026-02-12T02:59:00"/>
    <d v="2026-02-12T13:59:00"/>
    <x v="36"/>
    <x v="0"/>
    <s v="No"/>
    <n v="4"/>
    <s v="Yes"/>
    <n v="11.000000000058208"/>
    <s v="No"/>
    <x v="0"/>
    <n v="0.45833333333575865"/>
    <s v="Team1"/>
    <s v="Junior"/>
    <s v="Morning"/>
  </r>
  <r>
    <s v="T09420"/>
    <s v="C3842"/>
    <x v="1"/>
    <x v="1"/>
    <d v="2026-01-25T22:54:00"/>
    <d v="2026-01-27T22:54:00"/>
    <x v="49"/>
    <x v="0"/>
    <s v="No"/>
    <n v="3"/>
    <s v="Yes"/>
    <n v="48"/>
    <s v="No"/>
    <x v="2"/>
    <n v="2"/>
    <s v="Team5"/>
    <s v="Mid"/>
    <s v="Evening"/>
  </r>
  <r>
    <s v="T09421"/>
    <s v="C3706"/>
    <x v="0"/>
    <x v="0"/>
    <d v="2026-02-01T10:10:00"/>
    <d v="2026-02-01T23:10:00"/>
    <x v="25"/>
    <x v="0"/>
    <s v="No"/>
    <n v="5"/>
    <s v="Yes"/>
    <n v="13.000000000116415"/>
    <s v="No"/>
    <x v="0"/>
    <n v="0.54166666667151731"/>
    <s v="Team4"/>
    <s v="Junior"/>
    <s v="Night"/>
  </r>
  <r>
    <s v="T09422"/>
    <s v="C0574"/>
    <x v="1"/>
    <x v="0"/>
    <d v="2026-01-09T00:28:00"/>
    <d v="2026-01-09T12:28:00"/>
    <x v="44"/>
    <x v="0"/>
    <s v="No"/>
    <n v="4"/>
    <s v="Yes"/>
    <n v="12"/>
    <s v="No"/>
    <x v="2"/>
    <n v="0.5"/>
    <s v="Team3"/>
    <s v="Senior"/>
    <s v="Evening"/>
  </r>
  <r>
    <s v="T09423"/>
    <s v="C4226"/>
    <x v="4"/>
    <x v="1"/>
    <d v="2026-02-14T01:14:00"/>
    <d v="2026-02-16T22:14:00"/>
    <x v="34"/>
    <x v="0"/>
    <s v="No"/>
    <n v="3"/>
    <s v="Yes"/>
    <n v="69"/>
    <s v="Yes"/>
    <x v="0"/>
    <n v="2.875"/>
    <s v="Team3"/>
    <s v="Senior"/>
    <s v="Night"/>
  </r>
  <r>
    <s v="T09424"/>
    <s v="C0746"/>
    <x v="0"/>
    <x v="2"/>
    <d v="2026-02-14T15:17:00"/>
    <d v="2026-02-17T23:17:00"/>
    <x v="40"/>
    <x v="1"/>
    <s v="No"/>
    <n v="3"/>
    <s v="No"/>
    <n v="79.999999999883585"/>
    <s v="Yes"/>
    <x v="0"/>
    <n v="3.3333333333284827"/>
    <s v="Team4"/>
    <s v="Senior"/>
    <s v="Morning"/>
  </r>
  <r>
    <s v="T09425"/>
    <s v="C4959"/>
    <x v="1"/>
    <x v="1"/>
    <d v="2026-02-15T08:49:00"/>
    <d v="2026-02-15T21:49:00"/>
    <x v="15"/>
    <x v="0"/>
    <s v="No"/>
    <n v="5"/>
    <s v="Yes"/>
    <n v="13.000000000116415"/>
    <s v="No"/>
    <x v="0"/>
    <n v="0.54166666667151731"/>
    <s v="Team5"/>
    <s v="Junior"/>
    <s v="Evening"/>
  </r>
  <r>
    <s v="T09426"/>
    <s v="C1243"/>
    <x v="0"/>
    <x v="1"/>
    <d v="2026-02-26T05:19:00"/>
    <d v="2026-02-27T13:19:00"/>
    <x v="48"/>
    <x v="0"/>
    <s v="No"/>
    <n v="3"/>
    <s v="Yes"/>
    <n v="31.999999999883585"/>
    <s v="No"/>
    <x v="0"/>
    <n v="1.3333333333284827"/>
    <s v="Team1"/>
    <s v="Mid"/>
    <s v="Morning"/>
  </r>
  <r>
    <s v="T09427"/>
    <s v="C4721"/>
    <x v="3"/>
    <x v="1"/>
    <d v="2026-01-30T22:37:00"/>
    <d v="2026-02-02T16:37:00"/>
    <x v="45"/>
    <x v="0"/>
    <s v="No"/>
    <n v="4"/>
    <s v="Yes"/>
    <n v="66"/>
    <s v="Yes"/>
    <x v="2"/>
    <n v="2.75"/>
    <s v="Team4"/>
    <s v="Mid"/>
    <s v="Morning"/>
  </r>
  <r>
    <s v="T09428"/>
    <s v="C1003"/>
    <x v="2"/>
    <x v="2"/>
    <d v="2026-02-22T11:58:00"/>
    <d v="2026-02-23T01:58:00"/>
    <x v="38"/>
    <x v="0"/>
    <s v="No"/>
    <n v="3"/>
    <s v="Yes"/>
    <n v="13.999999999883585"/>
    <s v="No"/>
    <x v="0"/>
    <n v="0.58333333332848269"/>
    <s v="Team5"/>
    <s v="Senior"/>
    <s v="Evening"/>
  </r>
  <r>
    <s v="T09429"/>
    <s v="C1435"/>
    <x v="1"/>
    <x v="2"/>
    <d v="2026-01-27T10:46:00"/>
    <d v="2026-01-30T06:46:00"/>
    <x v="10"/>
    <x v="0"/>
    <s v="No"/>
    <n v="3"/>
    <s v="Yes"/>
    <n v="68.000000000058208"/>
    <s v="Yes"/>
    <x v="2"/>
    <n v="2.8333333333357587"/>
    <s v="Team1"/>
    <s v="Senior"/>
    <s v="Night"/>
  </r>
  <r>
    <s v="T09430"/>
    <s v="C3974"/>
    <x v="3"/>
    <x v="2"/>
    <d v="2026-02-06T14:38:00"/>
    <d v="2026-02-08T16:38:00"/>
    <x v="40"/>
    <x v="0"/>
    <s v="No"/>
    <n v="5"/>
    <s v="Yes"/>
    <n v="50.000000000058208"/>
    <s v="Yes"/>
    <x v="0"/>
    <n v="2.0833333333357587"/>
    <s v="Team4"/>
    <s v="Senior"/>
    <s v="Morning"/>
  </r>
  <r>
    <s v="T09431"/>
    <s v="C2922"/>
    <x v="0"/>
    <x v="2"/>
    <d v="2026-03-19T19:45:00"/>
    <d v="2026-03-22T06:45:00"/>
    <x v="20"/>
    <x v="0"/>
    <s v="No"/>
    <n v="3"/>
    <s v="Yes"/>
    <n v="59.000000000058208"/>
    <s v="Yes"/>
    <x v="1"/>
    <n v="2.4583333333357587"/>
    <s v="Team4"/>
    <s v="Junior"/>
    <s v="Evening"/>
  </r>
  <r>
    <s v="T09432"/>
    <s v="C2653"/>
    <x v="3"/>
    <x v="0"/>
    <d v="2026-01-05T11:59:00"/>
    <d v="2026-01-06T11:59:00"/>
    <x v="28"/>
    <x v="0"/>
    <s v="No"/>
    <n v="4"/>
    <s v="Yes"/>
    <n v="24"/>
    <s v="No"/>
    <x v="2"/>
    <n v="1"/>
    <s v="Team3"/>
    <s v="Mid"/>
    <s v="Night"/>
  </r>
  <r>
    <s v="T09433"/>
    <s v="C3758"/>
    <x v="0"/>
    <x v="0"/>
    <d v="2026-02-13T05:38:00"/>
    <d v="2026-02-13T18:38:00"/>
    <x v="6"/>
    <x v="0"/>
    <s v="No"/>
    <n v="4"/>
    <s v="Yes"/>
    <n v="12.999999999941792"/>
    <s v="No"/>
    <x v="0"/>
    <n v="0.54166666666424135"/>
    <s v="Team3"/>
    <s v="Mid"/>
    <s v="Night"/>
  </r>
  <r>
    <s v="T09434"/>
    <s v="C0226"/>
    <x v="2"/>
    <x v="2"/>
    <d v="2026-03-13T19:34:00"/>
    <d v="2026-03-17T15:34:00"/>
    <x v="42"/>
    <x v="0"/>
    <s v="No"/>
    <n v="4"/>
    <s v="Yes"/>
    <n v="91.999999999883585"/>
    <s v="Yes"/>
    <x v="1"/>
    <n v="3.8333333333284827"/>
    <s v="Team1"/>
    <s v="Senior"/>
    <s v="Evening"/>
  </r>
  <r>
    <s v="T09435"/>
    <s v="C1565"/>
    <x v="2"/>
    <x v="1"/>
    <d v="2026-02-22T04:38:00"/>
    <d v="2026-02-23T02:38:00"/>
    <x v="22"/>
    <x v="2"/>
    <s v="No"/>
    <n v="3"/>
    <s v="No"/>
    <n v="21.999999999941792"/>
    <s v="No"/>
    <x v="0"/>
    <n v="0.91666666666424135"/>
    <s v="Team4"/>
    <s v="Junior"/>
    <s v="Morning"/>
  </r>
  <r>
    <s v="T09436"/>
    <s v="C2914"/>
    <x v="1"/>
    <x v="2"/>
    <d v="2026-02-27T21:44:00"/>
    <d v="2026-03-02T04:44:00"/>
    <x v="24"/>
    <x v="0"/>
    <s v="No"/>
    <n v="4"/>
    <s v="Yes"/>
    <n v="55.000000000116415"/>
    <s v="Yes"/>
    <x v="0"/>
    <n v="2.2916666666715173"/>
    <s v="Team4"/>
    <s v="Mid"/>
    <s v="Night"/>
  </r>
  <r>
    <s v="T09437"/>
    <s v="C1088"/>
    <x v="1"/>
    <x v="2"/>
    <d v="2026-01-12T03:57:00"/>
    <d v="2026-01-15T06:57:00"/>
    <x v="43"/>
    <x v="0"/>
    <s v="No"/>
    <n v="5"/>
    <s v="Yes"/>
    <n v="75"/>
    <s v="Yes"/>
    <x v="2"/>
    <n v="3.125"/>
    <s v="Team1"/>
    <s v="Mid"/>
    <s v="Morning"/>
  </r>
  <r>
    <s v="T09438"/>
    <s v="C2614"/>
    <x v="3"/>
    <x v="2"/>
    <d v="2026-03-18T16:27:00"/>
    <d v="2026-03-22T07:27:00"/>
    <x v="7"/>
    <x v="0"/>
    <s v="No"/>
    <n v="4"/>
    <s v="Yes"/>
    <n v="87"/>
    <s v="Yes"/>
    <x v="1"/>
    <n v="3.625"/>
    <s v="Team2"/>
    <s v="Junior"/>
    <s v="Night"/>
  </r>
  <r>
    <s v="T09439"/>
    <s v="C0434"/>
    <x v="3"/>
    <x v="2"/>
    <d v="2026-01-07T02:43:00"/>
    <d v="2026-01-08T00:43:00"/>
    <x v="15"/>
    <x v="0"/>
    <s v="No"/>
    <n v="4"/>
    <s v="Yes"/>
    <n v="22.000000000116415"/>
    <s v="No"/>
    <x v="2"/>
    <n v="0.91666666667151731"/>
    <s v="Team5"/>
    <s v="Junior"/>
    <s v="Evening"/>
  </r>
  <r>
    <s v="T09440"/>
    <s v="C3916"/>
    <x v="3"/>
    <x v="1"/>
    <d v="2026-03-30T14:31:00"/>
    <d v="2026-04-01T03:31:00"/>
    <x v="25"/>
    <x v="0"/>
    <s v="No"/>
    <n v="2"/>
    <s v="Yes"/>
    <n v="36.999999999941792"/>
    <s v="No"/>
    <x v="1"/>
    <n v="1.5416666666642413"/>
    <s v="Team4"/>
    <s v="Junior"/>
    <s v="Night"/>
  </r>
  <r>
    <s v="T09441"/>
    <s v="C2850"/>
    <x v="3"/>
    <x v="2"/>
    <d v="2026-03-27T08:07:00"/>
    <d v="2026-03-28T11:07:00"/>
    <x v="34"/>
    <x v="0"/>
    <s v="Yes"/>
    <n v="2"/>
    <s v="Yes"/>
    <n v="27"/>
    <s v="No"/>
    <x v="1"/>
    <n v="1.125"/>
    <s v="Team3"/>
    <s v="Senior"/>
    <s v="Night"/>
  </r>
  <r>
    <s v="T09442"/>
    <s v="C4553"/>
    <x v="2"/>
    <x v="2"/>
    <d v="2026-02-16T07:22:00"/>
    <d v="2026-02-16T23:22:00"/>
    <x v="48"/>
    <x v="0"/>
    <s v="No"/>
    <n v="3"/>
    <s v="Yes"/>
    <n v="16.000000000116415"/>
    <s v="No"/>
    <x v="0"/>
    <n v="0.66666666667151731"/>
    <s v="Team1"/>
    <s v="Mid"/>
    <s v="Morning"/>
  </r>
  <r>
    <s v="T09443"/>
    <s v="C3636"/>
    <x v="1"/>
    <x v="0"/>
    <d v="2026-02-19T20:18:00"/>
    <d v="2026-02-20T01:18:00"/>
    <x v="31"/>
    <x v="0"/>
    <s v="No"/>
    <n v="3"/>
    <s v="Yes"/>
    <n v="5.0000000000582077"/>
    <s v="No"/>
    <x v="0"/>
    <n v="0.20833333333575865"/>
    <s v="Team4"/>
    <s v="Senior"/>
    <s v="Evening"/>
  </r>
  <r>
    <s v="T09444"/>
    <s v="C3124"/>
    <x v="3"/>
    <x v="0"/>
    <d v="2026-03-05T10:42:00"/>
    <d v="2026-03-05T12:42:00"/>
    <x v="47"/>
    <x v="0"/>
    <s v="No"/>
    <n v="3"/>
    <s v="Yes"/>
    <n v="2.0000000000582077"/>
    <s v="No"/>
    <x v="1"/>
    <n v="8.3333333335758653E-2"/>
    <s v="Team4"/>
    <s v="Senior"/>
    <s v="Night"/>
  </r>
  <r>
    <s v="T09445"/>
    <s v="C4022"/>
    <x v="3"/>
    <x v="0"/>
    <d v="2026-02-12T12:01:00"/>
    <d v="2026-02-12T22:01:00"/>
    <x v="43"/>
    <x v="0"/>
    <s v="No"/>
    <n v="3"/>
    <s v="Yes"/>
    <n v="9.9999999999417923"/>
    <s v="No"/>
    <x v="0"/>
    <n v="0.41666666666424135"/>
    <s v="Team1"/>
    <s v="Mid"/>
    <s v="Morning"/>
  </r>
  <r>
    <s v="T09446"/>
    <s v="C0227"/>
    <x v="1"/>
    <x v="0"/>
    <d v="2026-02-13T18:35:00"/>
    <d v="2026-02-15T07:35:00"/>
    <x v="45"/>
    <x v="0"/>
    <s v="No"/>
    <n v="4"/>
    <s v="Yes"/>
    <n v="36.999999999941792"/>
    <s v="No"/>
    <x v="0"/>
    <n v="1.5416666666642413"/>
    <s v="Team4"/>
    <s v="Mid"/>
    <s v="Morning"/>
  </r>
  <r>
    <s v="T09447"/>
    <s v="C1114"/>
    <x v="0"/>
    <x v="2"/>
    <d v="2026-02-13T19:50:00"/>
    <d v="2026-02-15T21:50:00"/>
    <x v="11"/>
    <x v="1"/>
    <s v="No"/>
    <n v="5"/>
    <s v="No"/>
    <n v="49.999999999883585"/>
    <s v="Yes"/>
    <x v="0"/>
    <n v="2.0833333333284827"/>
    <s v="Team3"/>
    <s v="Senior"/>
    <s v="Night"/>
  </r>
  <r>
    <s v="T09448"/>
    <s v="C2007"/>
    <x v="4"/>
    <x v="0"/>
    <d v="2026-02-11T08:55:00"/>
    <d v="2026-02-11T13:55:00"/>
    <x v="20"/>
    <x v="0"/>
    <s v="No"/>
    <n v="4"/>
    <s v="Yes"/>
    <n v="4.9999999998835847"/>
    <s v="No"/>
    <x v="0"/>
    <n v="0.20833333332848269"/>
    <s v="Team4"/>
    <s v="Junior"/>
    <s v="Evening"/>
  </r>
  <r>
    <s v="T09449"/>
    <s v="C1209"/>
    <x v="2"/>
    <x v="0"/>
    <d v="2026-01-16T16:54:00"/>
    <d v="2026-01-17T06:54:00"/>
    <x v="27"/>
    <x v="0"/>
    <s v="No"/>
    <n v="3"/>
    <s v="Yes"/>
    <n v="13.999999999883585"/>
    <s v="No"/>
    <x v="2"/>
    <n v="0.58333333332848269"/>
    <s v="Team1"/>
    <s v="Junior"/>
    <s v="Morning"/>
  </r>
  <r>
    <s v="T09450"/>
    <s v="C3164"/>
    <x v="3"/>
    <x v="2"/>
    <d v="2026-01-04T17:09:00"/>
    <d v="2026-01-05T22:09:00"/>
    <x v="6"/>
    <x v="0"/>
    <s v="No"/>
    <n v="5"/>
    <s v="Yes"/>
    <n v="29.000000000058208"/>
    <s v="No"/>
    <x v="2"/>
    <n v="1.2083333333357587"/>
    <s v="Team3"/>
    <s v="Mid"/>
    <s v="Night"/>
  </r>
  <r>
    <s v="T09451"/>
    <s v="C4658"/>
    <x v="1"/>
    <x v="0"/>
    <d v="2026-03-02T02:02:00"/>
    <d v="2026-03-03T05:02:00"/>
    <x v="48"/>
    <x v="0"/>
    <s v="No"/>
    <n v="4"/>
    <s v="Yes"/>
    <n v="27"/>
    <s v="No"/>
    <x v="1"/>
    <n v="1.125"/>
    <s v="Team1"/>
    <s v="Mid"/>
    <s v="Morning"/>
  </r>
  <r>
    <s v="T09452"/>
    <s v="C2791"/>
    <x v="1"/>
    <x v="1"/>
    <d v="2026-01-14T06:54:00"/>
    <d v="2026-01-16T19:54:00"/>
    <x v="18"/>
    <x v="0"/>
    <s v="No"/>
    <n v="5"/>
    <s v="Yes"/>
    <n v="61.000000000116415"/>
    <s v="Yes"/>
    <x v="2"/>
    <n v="2.5416666666715173"/>
    <s v="Team1"/>
    <s v="Mid"/>
    <s v="Morning"/>
  </r>
  <r>
    <s v="T09453"/>
    <s v="C4180"/>
    <x v="1"/>
    <x v="0"/>
    <d v="2026-02-12T15:25:00"/>
    <d v="2026-02-13T19:25:00"/>
    <x v="9"/>
    <x v="0"/>
    <s v="No"/>
    <n v="3"/>
    <s v="Yes"/>
    <n v="28.000000000116415"/>
    <s v="No"/>
    <x v="0"/>
    <n v="1.1666666666715173"/>
    <s v="Team1"/>
    <s v="Junior"/>
    <s v="Night"/>
  </r>
  <r>
    <s v="T09454"/>
    <s v="C3893"/>
    <x v="4"/>
    <x v="1"/>
    <d v="2026-01-31T18:52:00"/>
    <d v="2026-02-02T16:52:00"/>
    <x v="4"/>
    <x v="0"/>
    <s v="No"/>
    <n v="2"/>
    <s v="Yes"/>
    <n v="45.999999999941792"/>
    <s v="No"/>
    <x v="2"/>
    <n v="1.9166666666642413"/>
    <s v="Team5"/>
    <s v="Senior"/>
    <s v="Evening"/>
  </r>
  <r>
    <s v="T09455"/>
    <s v="C0998"/>
    <x v="2"/>
    <x v="2"/>
    <d v="2026-01-25T09:40:00"/>
    <d v="2026-01-27T22:40:00"/>
    <x v="28"/>
    <x v="0"/>
    <s v="No"/>
    <n v="5"/>
    <s v="Yes"/>
    <n v="60.999999999941792"/>
    <s v="Yes"/>
    <x v="2"/>
    <n v="2.5416666666642413"/>
    <s v="Team3"/>
    <s v="Mid"/>
    <s v="Night"/>
  </r>
  <r>
    <s v="T09456"/>
    <s v="C2388"/>
    <x v="1"/>
    <x v="0"/>
    <d v="2026-01-23T02:15:00"/>
    <d v="2026-01-23T12:15:00"/>
    <x v="38"/>
    <x v="0"/>
    <s v="No"/>
    <n v="4"/>
    <s v="Yes"/>
    <n v="9.9999999999417923"/>
    <s v="No"/>
    <x v="2"/>
    <n v="0.41666666666424135"/>
    <s v="Team5"/>
    <s v="Senior"/>
    <s v="Evening"/>
  </r>
  <r>
    <s v="T09457"/>
    <s v="C4669"/>
    <x v="2"/>
    <x v="1"/>
    <d v="2026-03-01T03:54:00"/>
    <d v="2026-03-02T08:54:00"/>
    <x v="7"/>
    <x v="1"/>
    <s v="No"/>
    <n v="3"/>
    <s v="No"/>
    <n v="29.000000000058208"/>
    <s v="No"/>
    <x v="1"/>
    <n v="1.2083333333357587"/>
    <s v="Team2"/>
    <s v="Junior"/>
    <s v="Night"/>
  </r>
  <r>
    <s v="T09458"/>
    <s v="C3867"/>
    <x v="4"/>
    <x v="2"/>
    <d v="2026-03-11T12:19:00"/>
    <d v="2026-03-12T04:19:00"/>
    <x v="15"/>
    <x v="0"/>
    <s v="No"/>
    <n v="4"/>
    <s v="Yes"/>
    <n v="15.999999999941792"/>
    <s v="No"/>
    <x v="1"/>
    <n v="0.66666666666424135"/>
    <s v="Team5"/>
    <s v="Junior"/>
    <s v="Evening"/>
  </r>
  <r>
    <s v="T09459"/>
    <s v="C2208"/>
    <x v="2"/>
    <x v="0"/>
    <d v="2026-03-14T17:34:00"/>
    <d v="2026-03-14T22:34:00"/>
    <x v="10"/>
    <x v="0"/>
    <s v="Yes"/>
    <n v="4"/>
    <s v="Yes"/>
    <n v="5.0000000000582077"/>
    <s v="No"/>
    <x v="1"/>
    <n v="0.20833333333575865"/>
    <s v="Team1"/>
    <s v="Senior"/>
    <s v="Night"/>
  </r>
  <r>
    <s v="T09460"/>
    <s v="C2057"/>
    <x v="0"/>
    <x v="1"/>
    <d v="2026-02-06T22:34:00"/>
    <d v="2026-02-09T00:34:00"/>
    <x v="3"/>
    <x v="0"/>
    <s v="No"/>
    <n v="3"/>
    <s v="Yes"/>
    <n v="49.999999999883585"/>
    <s v="Yes"/>
    <x v="0"/>
    <n v="2.0833333333284827"/>
    <s v="Team5"/>
    <s v="Senior"/>
    <s v="Morning"/>
  </r>
  <r>
    <s v="T09461"/>
    <s v="C4227"/>
    <x v="4"/>
    <x v="1"/>
    <d v="2026-03-12T06:59:00"/>
    <d v="2026-03-14T18:59:00"/>
    <x v="7"/>
    <x v="0"/>
    <s v="No"/>
    <n v="5"/>
    <s v="Yes"/>
    <n v="60"/>
    <s v="Yes"/>
    <x v="1"/>
    <n v="2.5"/>
    <s v="Team2"/>
    <s v="Junior"/>
    <s v="Night"/>
  </r>
  <r>
    <s v="T09462"/>
    <s v="C4263"/>
    <x v="3"/>
    <x v="0"/>
    <d v="2026-03-01T03:40:00"/>
    <d v="2026-03-02T00:40:00"/>
    <x v="46"/>
    <x v="0"/>
    <s v="No"/>
    <n v="3"/>
    <s v="Yes"/>
    <n v="21"/>
    <s v="No"/>
    <x v="1"/>
    <n v="0.875"/>
    <s v="Team5"/>
    <s v="Senior"/>
    <s v="Evening"/>
  </r>
  <r>
    <s v="T09463"/>
    <s v="C0848"/>
    <x v="0"/>
    <x v="2"/>
    <d v="2026-01-04T11:10:00"/>
    <d v="2026-01-08T08:10:00"/>
    <x v="21"/>
    <x v="0"/>
    <s v="No"/>
    <n v="4"/>
    <s v="Yes"/>
    <n v="93"/>
    <s v="Yes"/>
    <x v="2"/>
    <n v="3.875"/>
    <s v="Team4"/>
    <s v="Senior"/>
    <s v="Night"/>
  </r>
  <r>
    <s v="T09464"/>
    <s v="C2312"/>
    <x v="1"/>
    <x v="1"/>
    <d v="2026-03-02T19:42:00"/>
    <d v="2026-03-03T05:42:00"/>
    <x v="7"/>
    <x v="0"/>
    <s v="No"/>
    <n v="5"/>
    <s v="Yes"/>
    <n v="10.000000000116415"/>
    <s v="No"/>
    <x v="1"/>
    <n v="0.41666666667151731"/>
    <s v="Team2"/>
    <s v="Junior"/>
    <s v="Night"/>
  </r>
  <r>
    <s v="T09465"/>
    <s v="C2616"/>
    <x v="3"/>
    <x v="1"/>
    <d v="2026-02-07T15:24:00"/>
    <d v="2026-02-08T08:24:00"/>
    <x v="29"/>
    <x v="0"/>
    <s v="No"/>
    <n v="4"/>
    <s v="Yes"/>
    <n v="16.999999999883585"/>
    <s v="No"/>
    <x v="0"/>
    <n v="0.70833333332848269"/>
    <s v="Team3"/>
    <s v="Mid"/>
    <s v="Evening"/>
  </r>
  <r>
    <s v="T09466"/>
    <s v="C2046"/>
    <x v="1"/>
    <x v="0"/>
    <d v="2026-03-05T21:34:00"/>
    <d v="2026-03-07T09:34:00"/>
    <x v="12"/>
    <x v="0"/>
    <s v="No"/>
    <n v="4"/>
    <s v="Yes"/>
    <n v="36"/>
    <s v="No"/>
    <x v="1"/>
    <n v="1.5"/>
    <s v="Team1"/>
    <s v="Junior"/>
    <s v="Morning"/>
  </r>
  <r>
    <s v="T09467"/>
    <s v="C4784"/>
    <x v="1"/>
    <x v="2"/>
    <d v="2026-01-16T18:52:00"/>
    <d v="2026-01-19T19:52:00"/>
    <x v="49"/>
    <x v="0"/>
    <s v="No"/>
    <n v="5"/>
    <s v="Yes"/>
    <n v="72.999999999941792"/>
    <s v="Yes"/>
    <x v="2"/>
    <n v="3.0416666666642413"/>
    <s v="Team5"/>
    <s v="Mid"/>
    <s v="Evening"/>
  </r>
  <r>
    <s v="T09468"/>
    <s v="C4024"/>
    <x v="0"/>
    <x v="0"/>
    <d v="2026-01-22T11:43:00"/>
    <d v="2026-01-23T07:43:00"/>
    <x v="43"/>
    <x v="0"/>
    <s v="No"/>
    <n v="5"/>
    <s v="Yes"/>
    <n v="20.000000000058208"/>
    <s v="No"/>
    <x v="2"/>
    <n v="0.83333333333575865"/>
    <s v="Team1"/>
    <s v="Mid"/>
    <s v="Morning"/>
  </r>
  <r>
    <s v="T09469"/>
    <s v="C3713"/>
    <x v="4"/>
    <x v="0"/>
    <d v="2026-02-20T00:06:00"/>
    <d v="2026-02-20T16:06:00"/>
    <x v="7"/>
    <x v="0"/>
    <s v="No"/>
    <n v="5"/>
    <s v="Yes"/>
    <n v="15.999999999941792"/>
    <s v="No"/>
    <x v="0"/>
    <n v="0.66666666666424135"/>
    <s v="Team2"/>
    <s v="Junior"/>
    <s v="Night"/>
  </r>
  <r>
    <s v="T09470"/>
    <s v="C3042"/>
    <x v="4"/>
    <x v="1"/>
    <d v="2026-02-09T18:22:00"/>
    <d v="2026-02-10T13:22:00"/>
    <x v="25"/>
    <x v="0"/>
    <s v="No"/>
    <n v="5"/>
    <s v="Yes"/>
    <n v="18.999999999941792"/>
    <s v="No"/>
    <x v="0"/>
    <n v="0.79166666666424135"/>
    <s v="Team4"/>
    <s v="Junior"/>
    <s v="Night"/>
  </r>
  <r>
    <s v="T09471"/>
    <s v="C2061"/>
    <x v="2"/>
    <x v="0"/>
    <d v="2026-02-05T12:43:00"/>
    <d v="2026-02-06T17:43:00"/>
    <x v="45"/>
    <x v="0"/>
    <s v="No"/>
    <n v="4"/>
    <s v="Yes"/>
    <n v="28.999999999883585"/>
    <s v="No"/>
    <x v="0"/>
    <n v="1.2083333333284827"/>
    <s v="Team4"/>
    <s v="Mid"/>
    <s v="Morning"/>
  </r>
  <r>
    <s v="T09472"/>
    <s v="C1601"/>
    <x v="0"/>
    <x v="2"/>
    <d v="2026-01-20T17:44:00"/>
    <d v="2026-01-23T01:44:00"/>
    <x v="14"/>
    <x v="0"/>
    <s v="No"/>
    <n v="4"/>
    <s v="Yes"/>
    <n v="56.000000000058208"/>
    <s v="Yes"/>
    <x v="2"/>
    <n v="2.3333333333357587"/>
    <s v="Team4"/>
    <s v="Senior"/>
    <s v="Night"/>
  </r>
  <r>
    <s v="T09473"/>
    <s v="C2608"/>
    <x v="1"/>
    <x v="1"/>
    <d v="2026-01-11T23:56:00"/>
    <d v="2026-01-12T11:56:00"/>
    <x v="22"/>
    <x v="0"/>
    <s v="No"/>
    <n v="3"/>
    <s v="Yes"/>
    <n v="12"/>
    <s v="No"/>
    <x v="2"/>
    <n v="0.5"/>
    <s v="Team4"/>
    <s v="Junior"/>
    <s v="Morning"/>
  </r>
  <r>
    <s v="T09474"/>
    <s v="C2484"/>
    <x v="0"/>
    <x v="0"/>
    <d v="2026-01-16T17:20:00"/>
    <d v="2026-01-18T07:20:00"/>
    <x v="43"/>
    <x v="0"/>
    <s v="No"/>
    <n v="4"/>
    <s v="Yes"/>
    <n v="38.000000000058208"/>
    <s v="No"/>
    <x v="2"/>
    <n v="1.5833333333357587"/>
    <s v="Team1"/>
    <s v="Mid"/>
    <s v="Morning"/>
  </r>
  <r>
    <s v="T09475"/>
    <s v="C3599"/>
    <x v="1"/>
    <x v="1"/>
    <d v="2026-03-10T17:38:00"/>
    <d v="2026-03-13T01:38:00"/>
    <x v="15"/>
    <x v="1"/>
    <s v="No"/>
    <n v="5"/>
    <s v="No"/>
    <n v="56.000000000058208"/>
    <s v="Yes"/>
    <x v="1"/>
    <n v="2.3333333333357587"/>
    <s v="Team5"/>
    <s v="Junior"/>
    <s v="Evening"/>
  </r>
  <r>
    <s v="T09476"/>
    <s v="C4387"/>
    <x v="1"/>
    <x v="2"/>
    <d v="2026-03-24T07:49:00"/>
    <d v="2026-03-25T14:49:00"/>
    <x v="4"/>
    <x v="0"/>
    <s v="No"/>
    <n v="4"/>
    <s v="Yes"/>
    <n v="30.999999999941792"/>
    <s v="No"/>
    <x v="1"/>
    <n v="1.2916666666642413"/>
    <s v="Team5"/>
    <s v="Senior"/>
    <s v="Evening"/>
  </r>
  <r>
    <s v="T09477"/>
    <s v="C3705"/>
    <x v="4"/>
    <x v="1"/>
    <d v="2026-03-27T18:32:00"/>
    <d v="2026-03-29T23:32:00"/>
    <x v="10"/>
    <x v="0"/>
    <s v="No"/>
    <n v="4"/>
    <s v="Yes"/>
    <n v="53.000000000058208"/>
    <s v="Yes"/>
    <x v="1"/>
    <n v="2.2083333333357587"/>
    <s v="Team1"/>
    <s v="Senior"/>
    <s v="Night"/>
  </r>
  <r>
    <s v="T09478"/>
    <s v="C0320"/>
    <x v="4"/>
    <x v="0"/>
    <d v="2026-01-24T10:13:00"/>
    <d v="2026-01-25T16:13:00"/>
    <x v="13"/>
    <x v="0"/>
    <s v="Yes"/>
    <n v="4"/>
    <s v="Yes"/>
    <n v="30"/>
    <s v="No"/>
    <x v="2"/>
    <n v="1.25"/>
    <s v="Team5"/>
    <s v="Junior"/>
    <s v="Evening"/>
  </r>
  <r>
    <s v="T09479"/>
    <s v="C2467"/>
    <x v="4"/>
    <x v="2"/>
    <d v="2026-03-26T03:06:00"/>
    <d v="2026-03-26T20:06:00"/>
    <x v="21"/>
    <x v="0"/>
    <s v="No"/>
    <n v="2"/>
    <s v="Yes"/>
    <n v="17.000000000058208"/>
    <s v="No"/>
    <x v="1"/>
    <n v="0.70833333333575865"/>
    <s v="Team4"/>
    <s v="Senior"/>
    <s v="Night"/>
  </r>
  <r>
    <s v="T09480"/>
    <s v="C4483"/>
    <x v="2"/>
    <x v="1"/>
    <d v="2026-01-09T08:35:00"/>
    <d v="2026-01-11T11:35:00"/>
    <x v="14"/>
    <x v="1"/>
    <s v="No"/>
    <n v="4"/>
    <s v="No"/>
    <n v="51"/>
    <s v="Yes"/>
    <x v="2"/>
    <n v="2.125"/>
    <s v="Team4"/>
    <s v="Senior"/>
    <s v="Night"/>
  </r>
  <r>
    <s v="T09481"/>
    <s v="C1597"/>
    <x v="3"/>
    <x v="0"/>
    <d v="2026-03-15T12:56:00"/>
    <d v="2026-03-16T06:56:00"/>
    <x v="35"/>
    <x v="0"/>
    <s v="Yes"/>
    <n v="3"/>
    <s v="Yes"/>
    <n v="18"/>
    <s v="No"/>
    <x v="1"/>
    <n v="0.75"/>
    <s v="Team1"/>
    <s v="Senior"/>
    <s v="Night"/>
  </r>
  <r>
    <s v="T09482"/>
    <s v="C4384"/>
    <x v="3"/>
    <x v="0"/>
    <d v="2026-01-22T13:27:00"/>
    <d v="2026-01-23T08:27:00"/>
    <x v="31"/>
    <x v="0"/>
    <s v="No"/>
    <n v="3"/>
    <s v="Yes"/>
    <n v="18.999999999941792"/>
    <s v="No"/>
    <x v="2"/>
    <n v="0.79166666666424135"/>
    <s v="Team4"/>
    <s v="Senior"/>
    <s v="Evening"/>
  </r>
  <r>
    <s v="T09483"/>
    <s v="C3368"/>
    <x v="2"/>
    <x v="2"/>
    <d v="2026-02-26T04:09:00"/>
    <d v="2026-03-01T12:09:00"/>
    <x v="25"/>
    <x v="0"/>
    <s v="No"/>
    <n v="3"/>
    <s v="Yes"/>
    <n v="79.999999999883585"/>
    <s v="Yes"/>
    <x v="0"/>
    <n v="3.3333333333284827"/>
    <s v="Team4"/>
    <s v="Junior"/>
    <s v="Night"/>
  </r>
  <r>
    <s v="T09484"/>
    <s v="C2544"/>
    <x v="3"/>
    <x v="0"/>
    <d v="2026-03-09T21:08:00"/>
    <d v="2026-03-10T10:08:00"/>
    <x v="17"/>
    <x v="0"/>
    <s v="No"/>
    <n v="4"/>
    <s v="Yes"/>
    <n v="12.999999999941792"/>
    <s v="No"/>
    <x v="1"/>
    <n v="0.54166666666424135"/>
    <s v="Team2"/>
    <s v="Junior"/>
    <s v="Night"/>
  </r>
  <r>
    <s v="T09485"/>
    <s v="C3539"/>
    <x v="4"/>
    <x v="2"/>
    <d v="2026-02-25T22:02:00"/>
    <d v="2026-02-27T02:02:00"/>
    <x v="34"/>
    <x v="0"/>
    <s v="No"/>
    <n v="4"/>
    <s v="Yes"/>
    <n v="27.999999999941792"/>
    <s v="No"/>
    <x v="0"/>
    <n v="1.1666666666642413"/>
    <s v="Team3"/>
    <s v="Senior"/>
    <s v="Night"/>
  </r>
  <r>
    <s v="T09486"/>
    <s v="C2135"/>
    <x v="4"/>
    <x v="2"/>
    <d v="2026-03-14T04:43:00"/>
    <d v="2026-03-14T23:43:00"/>
    <x v="39"/>
    <x v="0"/>
    <s v="No"/>
    <n v="3"/>
    <s v="Yes"/>
    <n v="18.999999999941792"/>
    <s v="No"/>
    <x v="1"/>
    <n v="0.79166666666424135"/>
    <s v="Team5"/>
    <s v="Junior"/>
    <s v="Evening"/>
  </r>
  <r>
    <s v="T09487"/>
    <s v="C4589"/>
    <x v="4"/>
    <x v="0"/>
    <d v="2026-02-10T16:28:00"/>
    <d v="2026-02-10T22:28:00"/>
    <x v="35"/>
    <x v="0"/>
    <s v="Yes"/>
    <n v="2"/>
    <s v="Yes"/>
    <n v="6"/>
    <s v="No"/>
    <x v="0"/>
    <n v="0.25"/>
    <s v="Team1"/>
    <s v="Senior"/>
    <s v="Night"/>
  </r>
  <r>
    <s v="T09488"/>
    <s v="C0178"/>
    <x v="4"/>
    <x v="0"/>
    <d v="2026-02-14T15:04:00"/>
    <d v="2026-02-15T22:04:00"/>
    <x v="11"/>
    <x v="0"/>
    <s v="No"/>
    <n v="4"/>
    <s v="Yes"/>
    <n v="30.999999999941792"/>
    <s v="No"/>
    <x v="0"/>
    <n v="1.2916666666642413"/>
    <s v="Team3"/>
    <s v="Senior"/>
    <s v="Night"/>
  </r>
  <r>
    <s v="T09489"/>
    <s v="C4264"/>
    <x v="3"/>
    <x v="0"/>
    <d v="2026-01-09T10:01:00"/>
    <d v="2026-01-10T01:01:00"/>
    <x v="3"/>
    <x v="0"/>
    <s v="No"/>
    <n v="4"/>
    <s v="Yes"/>
    <n v="15"/>
    <s v="No"/>
    <x v="2"/>
    <n v="0.625"/>
    <s v="Team5"/>
    <s v="Senior"/>
    <s v="Morning"/>
  </r>
  <r>
    <s v="T09490"/>
    <s v="C2093"/>
    <x v="4"/>
    <x v="0"/>
    <d v="2026-01-03T01:44:00"/>
    <d v="2026-01-04T07:44:00"/>
    <x v="6"/>
    <x v="0"/>
    <s v="No"/>
    <n v="4"/>
    <s v="Yes"/>
    <n v="30"/>
    <s v="No"/>
    <x v="2"/>
    <n v="1.25"/>
    <s v="Team3"/>
    <s v="Mid"/>
    <s v="Night"/>
  </r>
  <r>
    <s v="T09491"/>
    <s v="C2896"/>
    <x v="1"/>
    <x v="2"/>
    <d v="2026-02-12T04:36:00"/>
    <d v="2026-02-14T07:36:00"/>
    <x v="39"/>
    <x v="1"/>
    <s v="No"/>
    <n v="4"/>
    <s v="No"/>
    <n v="51"/>
    <s v="Yes"/>
    <x v="0"/>
    <n v="2.125"/>
    <s v="Team5"/>
    <s v="Junior"/>
    <s v="Evening"/>
  </r>
  <r>
    <s v="T09492"/>
    <s v="C2333"/>
    <x v="2"/>
    <x v="0"/>
    <d v="2026-02-24T06:21:00"/>
    <d v="2026-02-25T22:21:00"/>
    <x v="39"/>
    <x v="0"/>
    <s v="No"/>
    <n v="5"/>
    <s v="Yes"/>
    <n v="40.000000000116415"/>
    <s v="No"/>
    <x v="0"/>
    <n v="1.6666666666715173"/>
    <s v="Team5"/>
    <s v="Junior"/>
    <s v="Evening"/>
  </r>
  <r>
    <s v="T09493"/>
    <s v="C2955"/>
    <x v="2"/>
    <x v="1"/>
    <d v="2026-02-20T14:53:00"/>
    <d v="2026-02-22T15:53:00"/>
    <x v="31"/>
    <x v="0"/>
    <s v="No"/>
    <n v="3"/>
    <s v="Yes"/>
    <n v="49.000000000116415"/>
    <s v="Yes"/>
    <x v="0"/>
    <n v="2.0416666666715173"/>
    <s v="Team4"/>
    <s v="Senior"/>
    <s v="Evening"/>
  </r>
  <r>
    <s v="T09494"/>
    <s v="C1211"/>
    <x v="0"/>
    <x v="1"/>
    <d v="2026-03-04T16:27:00"/>
    <d v="2026-03-07T04:27:00"/>
    <x v="6"/>
    <x v="0"/>
    <s v="No"/>
    <n v="4"/>
    <s v="Yes"/>
    <n v="60"/>
    <s v="Yes"/>
    <x v="1"/>
    <n v="2.5"/>
    <s v="Team3"/>
    <s v="Mid"/>
    <s v="Night"/>
  </r>
  <r>
    <s v="T09495"/>
    <s v="C0281"/>
    <x v="4"/>
    <x v="2"/>
    <d v="2026-01-16T20:21:00"/>
    <d v="2026-01-17T08:21:00"/>
    <x v="43"/>
    <x v="1"/>
    <s v="Yes"/>
    <n v="3"/>
    <s v="No"/>
    <n v="12"/>
    <s v="No"/>
    <x v="2"/>
    <n v="0.5"/>
    <s v="Team1"/>
    <s v="Mid"/>
    <s v="Morning"/>
  </r>
  <r>
    <s v="T09496"/>
    <s v="C2908"/>
    <x v="3"/>
    <x v="1"/>
    <d v="2026-03-28T06:12:00"/>
    <d v="2026-03-29T13:12:00"/>
    <x v="5"/>
    <x v="0"/>
    <s v="No"/>
    <n v="4"/>
    <s v="Yes"/>
    <n v="31.000000000116415"/>
    <s v="No"/>
    <x v="1"/>
    <n v="1.2916666666715173"/>
    <s v="Team1"/>
    <s v="Senior"/>
    <s v="Evening"/>
  </r>
  <r>
    <s v="T09497"/>
    <s v="C4051"/>
    <x v="3"/>
    <x v="1"/>
    <d v="2026-03-15T22:42:00"/>
    <d v="2026-03-16T22:42:00"/>
    <x v="35"/>
    <x v="0"/>
    <s v="No"/>
    <n v="3"/>
    <s v="Yes"/>
    <n v="24"/>
    <s v="No"/>
    <x v="1"/>
    <n v="1"/>
    <s v="Team1"/>
    <s v="Senior"/>
    <s v="Night"/>
  </r>
  <r>
    <s v="T09498"/>
    <s v="C3539"/>
    <x v="4"/>
    <x v="1"/>
    <d v="2026-03-04T16:23:00"/>
    <d v="2026-03-06T04:23:00"/>
    <x v="3"/>
    <x v="0"/>
    <s v="No"/>
    <n v="4"/>
    <s v="Yes"/>
    <n v="36"/>
    <s v="No"/>
    <x v="1"/>
    <n v="1.5"/>
    <s v="Team5"/>
    <s v="Senior"/>
    <s v="Morning"/>
  </r>
  <r>
    <s v="T09499"/>
    <s v="C4695"/>
    <x v="2"/>
    <x v="1"/>
    <d v="2026-02-02T20:39:00"/>
    <d v="2026-02-03T21:39:00"/>
    <x v="4"/>
    <x v="0"/>
    <s v="No"/>
    <n v="4"/>
    <s v="Yes"/>
    <n v="24.999999999941792"/>
    <s v="No"/>
    <x v="0"/>
    <n v="1.0416666666642413"/>
    <s v="Team5"/>
    <s v="Senior"/>
    <s v="Evening"/>
  </r>
  <r>
    <s v="T09500"/>
    <s v="C0745"/>
    <x v="0"/>
    <x v="1"/>
    <d v="2026-02-02T04:23:00"/>
    <d v="2026-02-02T11:23:00"/>
    <x v="28"/>
    <x v="0"/>
    <s v="No"/>
    <n v="4"/>
    <s v="Yes"/>
    <n v="7.0000000001164153"/>
    <s v="No"/>
    <x v="0"/>
    <n v="0.29166666667151731"/>
    <s v="Team3"/>
    <s v="Mid"/>
    <s v="Night"/>
  </r>
  <r>
    <s v="T09501"/>
    <s v="C1529"/>
    <x v="1"/>
    <x v="0"/>
    <d v="2026-03-23T00:44:00"/>
    <d v="2026-03-24T14:44:00"/>
    <x v="34"/>
    <x v="1"/>
    <s v="No"/>
    <n v="5"/>
    <s v="No"/>
    <n v="38.000000000058208"/>
    <s v="No"/>
    <x v="1"/>
    <n v="1.5833333333357587"/>
    <s v="Team3"/>
    <s v="Senior"/>
    <s v="Night"/>
  </r>
  <r>
    <s v="T09502"/>
    <s v="C3624"/>
    <x v="2"/>
    <x v="1"/>
    <d v="2026-01-30T03:58:00"/>
    <d v="2026-01-31T10:58:00"/>
    <x v="16"/>
    <x v="0"/>
    <s v="No"/>
    <n v="4"/>
    <s v="Yes"/>
    <n v="30.999999999941792"/>
    <s v="No"/>
    <x v="2"/>
    <n v="1.2916666666642413"/>
    <s v="Team3"/>
    <s v="Junior"/>
    <s v="Evening"/>
  </r>
  <r>
    <s v="T09503"/>
    <s v="C4195"/>
    <x v="4"/>
    <x v="0"/>
    <d v="2026-01-06T18:50:00"/>
    <d v="2026-01-07T11:50:00"/>
    <x v="26"/>
    <x v="0"/>
    <s v="No"/>
    <n v="4"/>
    <s v="Yes"/>
    <n v="17.000000000058208"/>
    <s v="No"/>
    <x v="2"/>
    <n v="0.70833333333575865"/>
    <s v="Team5"/>
    <s v="Senior"/>
    <s v="Night"/>
  </r>
  <r>
    <s v="T09504"/>
    <s v="C3170"/>
    <x v="4"/>
    <x v="2"/>
    <d v="2026-03-11T19:08:00"/>
    <d v="2026-03-14T03:08:00"/>
    <x v="4"/>
    <x v="0"/>
    <s v="No"/>
    <n v="4"/>
    <s v="Yes"/>
    <n v="56.000000000058208"/>
    <s v="Yes"/>
    <x v="1"/>
    <n v="2.3333333333357587"/>
    <s v="Team5"/>
    <s v="Senior"/>
    <s v="Evening"/>
  </r>
  <r>
    <s v="T09505"/>
    <s v="C4339"/>
    <x v="0"/>
    <x v="2"/>
    <d v="2026-03-30T21:47:00"/>
    <d v="2026-04-01T16:47:00"/>
    <x v="29"/>
    <x v="0"/>
    <s v="No"/>
    <n v="3"/>
    <s v="Yes"/>
    <n v="43.000000000116415"/>
    <s v="No"/>
    <x v="1"/>
    <n v="1.7916666666715173"/>
    <s v="Team3"/>
    <s v="Mid"/>
    <s v="Evening"/>
  </r>
  <r>
    <s v="T09506"/>
    <s v="C2589"/>
    <x v="0"/>
    <x v="0"/>
    <d v="2026-02-15T19:59:00"/>
    <d v="2026-02-17T07:59:00"/>
    <x v="42"/>
    <x v="0"/>
    <s v="No"/>
    <n v="3"/>
    <s v="Yes"/>
    <n v="36"/>
    <s v="No"/>
    <x v="0"/>
    <n v="1.5"/>
    <s v="Team1"/>
    <s v="Senior"/>
    <s v="Evening"/>
  </r>
  <r>
    <s v="T09507"/>
    <s v="C4154"/>
    <x v="2"/>
    <x v="1"/>
    <d v="2026-03-24T16:13:00"/>
    <d v="2026-03-25T11:13:00"/>
    <x v="12"/>
    <x v="1"/>
    <s v="No"/>
    <n v="3"/>
    <s v="No"/>
    <n v="19.000000000116415"/>
    <s v="No"/>
    <x v="1"/>
    <n v="0.79166666667151731"/>
    <s v="Team1"/>
    <s v="Junior"/>
    <s v="Morning"/>
  </r>
  <r>
    <s v="T09508"/>
    <s v="C2207"/>
    <x v="4"/>
    <x v="2"/>
    <d v="2026-03-19T23:13:00"/>
    <d v="2026-03-20T08:13:00"/>
    <x v="21"/>
    <x v="0"/>
    <s v="No"/>
    <n v="4"/>
    <s v="Yes"/>
    <n v="9"/>
    <s v="No"/>
    <x v="1"/>
    <n v="0.375"/>
    <s v="Team4"/>
    <s v="Senior"/>
    <s v="Night"/>
  </r>
  <r>
    <s v="T09509"/>
    <s v="C3585"/>
    <x v="4"/>
    <x v="2"/>
    <d v="2026-03-04T02:12:00"/>
    <d v="2026-03-07T16:12:00"/>
    <x v="9"/>
    <x v="2"/>
    <s v="No"/>
    <n v="4"/>
    <s v="No"/>
    <n v="86.000000000058208"/>
    <s v="Yes"/>
    <x v="1"/>
    <n v="3.5833333333357587"/>
    <s v="Team1"/>
    <s v="Junior"/>
    <s v="Night"/>
  </r>
  <r>
    <s v="T09510"/>
    <s v="C0389"/>
    <x v="0"/>
    <x v="2"/>
    <d v="2026-02-21T18:27:00"/>
    <d v="2026-02-23T13:27:00"/>
    <x v="35"/>
    <x v="0"/>
    <s v="No"/>
    <n v="4"/>
    <s v="Yes"/>
    <n v="42.999999999941792"/>
    <s v="No"/>
    <x v="0"/>
    <n v="1.7916666666642413"/>
    <s v="Team1"/>
    <s v="Senior"/>
    <s v="Night"/>
  </r>
  <r>
    <s v="T09511"/>
    <s v="C0532"/>
    <x v="3"/>
    <x v="1"/>
    <d v="2026-03-20T22:51:00"/>
    <d v="2026-03-23T05:51:00"/>
    <x v="6"/>
    <x v="0"/>
    <s v="No"/>
    <n v="4"/>
    <s v="Yes"/>
    <n v="55.000000000116415"/>
    <s v="Yes"/>
    <x v="1"/>
    <n v="2.2916666666715173"/>
    <s v="Team3"/>
    <s v="Mid"/>
    <s v="Night"/>
  </r>
  <r>
    <s v="T09512"/>
    <s v="C0723"/>
    <x v="4"/>
    <x v="1"/>
    <d v="2026-01-13T12:39:00"/>
    <d v="2026-01-13T22:39:00"/>
    <x v="4"/>
    <x v="0"/>
    <s v="No"/>
    <n v="4"/>
    <s v="Yes"/>
    <n v="9.9999999999417923"/>
    <s v="No"/>
    <x v="2"/>
    <n v="0.41666666666424135"/>
    <s v="Team5"/>
    <s v="Senior"/>
    <s v="Evening"/>
  </r>
  <r>
    <s v="T09513"/>
    <s v="C3709"/>
    <x v="3"/>
    <x v="2"/>
    <d v="2026-01-18T16:26:00"/>
    <d v="2026-01-22T11:26:00"/>
    <x v="25"/>
    <x v="0"/>
    <s v="No"/>
    <n v="4"/>
    <s v="Yes"/>
    <n v="91.000000000116415"/>
    <s v="Yes"/>
    <x v="2"/>
    <n v="3.7916666666715173"/>
    <s v="Team4"/>
    <s v="Junior"/>
    <s v="Night"/>
  </r>
  <r>
    <s v="T09514"/>
    <s v="C1821"/>
    <x v="2"/>
    <x v="2"/>
    <d v="2026-03-20T15:30:00"/>
    <d v="2026-03-23T20:30:00"/>
    <x v="43"/>
    <x v="0"/>
    <s v="No"/>
    <n v="4"/>
    <s v="Yes"/>
    <n v="76.999999999883585"/>
    <s v="Yes"/>
    <x v="1"/>
    <n v="3.2083333333284827"/>
    <s v="Team1"/>
    <s v="Mid"/>
    <s v="Morning"/>
  </r>
  <r>
    <s v="T09515"/>
    <s v="C0912"/>
    <x v="3"/>
    <x v="2"/>
    <d v="2026-03-25T01:14:00"/>
    <d v="2026-03-26T02:14:00"/>
    <x v="7"/>
    <x v="0"/>
    <s v="No"/>
    <n v="3"/>
    <s v="Yes"/>
    <n v="24.999999999941792"/>
    <s v="No"/>
    <x v="1"/>
    <n v="1.0416666666642413"/>
    <s v="Team2"/>
    <s v="Junior"/>
    <s v="Night"/>
  </r>
  <r>
    <s v="T09516"/>
    <s v="C3736"/>
    <x v="4"/>
    <x v="0"/>
    <d v="2026-03-10T14:44:00"/>
    <d v="2026-03-12T11:44:00"/>
    <x v="37"/>
    <x v="0"/>
    <s v="No"/>
    <n v="4"/>
    <s v="Yes"/>
    <n v="45"/>
    <s v="No"/>
    <x v="1"/>
    <n v="1.875"/>
    <s v="Team5"/>
    <s v="Junior"/>
    <s v="Evening"/>
  </r>
  <r>
    <s v="T09517"/>
    <s v="C0464"/>
    <x v="1"/>
    <x v="1"/>
    <d v="2026-01-13T14:35:00"/>
    <d v="2026-01-14T06:35:00"/>
    <x v="35"/>
    <x v="0"/>
    <s v="No"/>
    <n v="5"/>
    <s v="Yes"/>
    <n v="15.999999999941792"/>
    <s v="No"/>
    <x v="2"/>
    <n v="0.66666666666424135"/>
    <s v="Team1"/>
    <s v="Senior"/>
    <s v="Night"/>
  </r>
  <r>
    <s v="T09518"/>
    <s v="C4622"/>
    <x v="1"/>
    <x v="1"/>
    <d v="2026-02-12T22:41:00"/>
    <d v="2026-02-13T22:41:00"/>
    <x v="35"/>
    <x v="0"/>
    <s v="No"/>
    <n v="5"/>
    <s v="Yes"/>
    <n v="24"/>
    <s v="No"/>
    <x v="0"/>
    <n v="1"/>
    <s v="Team1"/>
    <s v="Senior"/>
    <s v="Night"/>
  </r>
  <r>
    <s v="T09519"/>
    <s v="C3329"/>
    <x v="4"/>
    <x v="1"/>
    <d v="2026-02-22T10:17:00"/>
    <d v="2026-02-24T16:17:00"/>
    <x v="34"/>
    <x v="0"/>
    <s v="No"/>
    <n v="3"/>
    <s v="Yes"/>
    <n v="54"/>
    <s v="Yes"/>
    <x v="0"/>
    <n v="2.25"/>
    <s v="Team3"/>
    <s v="Senior"/>
    <s v="Night"/>
  </r>
  <r>
    <s v="T09520"/>
    <s v="C0566"/>
    <x v="4"/>
    <x v="0"/>
    <d v="2026-03-05T14:05:00"/>
    <d v="2026-03-05T23:05:00"/>
    <x v="19"/>
    <x v="0"/>
    <s v="No"/>
    <n v="5"/>
    <s v="Yes"/>
    <n v="9"/>
    <s v="No"/>
    <x v="1"/>
    <n v="0.375"/>
    <s v="Team5"/>
    <s v="Mid"/>
    <s v="Night"/>
  </r>
  <r>
    <s v="T09521"/>
    <s v="C4516"/>
    <x v="0"/>
    <x v="0"/>
    <d v="2026-01-12T12:33:00"/>
    <d v="2026-01-12T21:33:00"/>
    <x v="35"/>
    <x v="2"/>
    <s v="No"/>
    <n v="4"/>
    <s v="No"/>
    <n v="9"/>
    <s v="No"/>
    <x v="2"/>
    <n v="0.375"/>
    <s v="Team1"/>
    <s v="Senior"/>
    <s v="Night"/>
  </r>
  <r>
    <s v="T09522"/>
    <s v="C4014"/>
    <x v="1"/>
    <x v="2"/>
    <d v="2026-03-05T19:31:00"/>
    <d v="2026-03-06T07:31:00"/>
    <x v="25"/>
    <x v="0"/>
    <s v="No"/>
    <n v="3"/>
    <s v="Yes"/>
    <n v="12"/>
    <s v="No"/>
    <x v="1"/>
    <n v="0.5"/>
    <s v="Team4"/>
    <s v="Junior"/>
    <s v="Night"/>
  </r>
  <r>
    <s v="T09523"/>
    <s v="C4378"/>
    <x v="4"/>
    <x v="1"/>
    <d v="2026-01-01T05:20:00"/>
    <d v="2026-01-03T01:20:00"/>
    <x v="20"/>
    <x v="0"/>
    <s v="Yes"/>
    <n v="2"/>
    <s v="Yes"/>
    <n v="44.000000000058208"/>
    <s v="No"/>
    <x v="2"/>
    <n v="1.8333333333357587"/>
    <s v="Team4"/>
    <s v="Junior"/>
    <s v="Evening"/>
  </r>
  <r>
    <s v="T09524"/>
    <s v="C4769"/>
    <x v="3"/>
    <x v="2"/>
    <d v="2026-01-29T21:59:00"/>
    <d v="2026-02-02T02:59:00"/>
    <x v="15"/>
    <x v="0"/>
    <s v="No"/>
    <n v="4"/>
    <s v="Yes"/>
    <n v="76.999999999883585"/>
    <s v="Yes"/>
    <x v="2"/>
    <n v="3.2083333333284827"/>
    <s v="Team5"/>
    <s v="Junior"/>
    <s v="Evening"/>
  </r>
  <r>
    <s v="T09525"/>
    <s v="C2554"/>
    <x v="2"/>
    <x v="1"/>
    <d v="2026-03-04T06:15:00"/>
    <d v="2026-03-07T01:15:00"/>
    <x v="23"/>
    <x v="0"/>
    <s v="No"/>
    <n v="4"/>
    <s v="Yes"/>
    <n v="67.000000000116415"/>
    <s v="Yes"/>
    <x v="1"/>
    <n v="2.7916666666715173"/>
    <s v="Team1"/>
    <s v="Junior"/>
    <s v="Morning"/>
  </r>
  <r>
    <s v="T09526"/>
    <s v="C4045"/>
    <x v="4"/>
    <x v="2"/>
    <d v="2026-03-19T22:01:00"/>
    <d v="2026-03-22T20:01:00"/>
    <x v="39"/>
    <x v="0"/>
    <s v="No"/>
    <n v="4"/>
    <s v="Yes"/>
    <n v="69.999999999941792"/>
    <s v="Yes"/>
    <x v="1"/>
    <n v="2.9166666666642413"/>
    <s v="Team5"/>
    <s v="Junior"/>
    <s v="Evening"/>
  </r>
  <r>
    <s v="T09527"/>
    <s v="C2752"/>
    <x v="1"/>
    <x v="2"/>
    <d v="2026-03-28T13:51:00"/>
    <d v="2026-03-29T14:51:00"/>
    <x v="26"/>
    <x v="0"/>
    <s v="No"/>
    <n v="5"/>
    <s v="Yes"/>
    <n v="25.000000000116415"/>
    <s v="No"/>
    <x v="1"/>
    <n v="1.0416666666715173"/>
    <s v="Team5"/>
    <s v="Senior"/>
    <s v="Night"/>
  </r>
  <r>
    <s v="T09528"/>
    <s v="C4569"/>
    <x v="0"/>
    <x v="1"/>
    <d v="2026-02-19T19:12:00"/>
    <d v="2026-02-22T07:12:00"/>
    <x v="2"/>
    <x v="2"/>
    <s v="No"/>
    <n v="3"/>
    <s v="No"/>
    <n v="60"/>
    <s v="Yes"/>
    <x v="0"/>
    <n v="2.5"/>
    <s v="Team3"/>
    <s v="Senior"/>
    <s v="Evening"/>
  </r>
  <r>
    <s v="T09529"/>
    <s v="C4246"/>
    <x v="4"/>
    <x v="2"/>
    <d v="2026-03-25T06:35:00"/>
    <d v="2026-03-29T00:35:00"/>
    <x v="43"/>
    <x v="1"/>
    <s v="No"/>
    <n v="4"/>
    <s v="No"/>
    <n v="90"/>
    <s v="Yes"/>
    <x v="1"/>
    <n v="3.75"/>
    <s v="Team1"/>
    <s v="Mid"/>
    <s v="Morning"/>
  </r>
  <r>
    <s v="T09530"/>
    <s v="C2742"/>
    <x v="4"/>
    <x v="0"/>
    <d v="2026-03-23T15:28:00"/>
    <d v="2026-03-23T23:28:00"/>
    <x v="10"/>
    <x v="0"/>
    <s v="No"/>
    <n v="4"/>
    <s v="Yes"/>
    <n v="8.0000000000582077"/>
    <s v="No"/>
    <x v="1"/>
    <n v="0.33333333333575865"/>
    <s v="Team1"/>
    <s v="Senior"/>
    <s v="Night"/>
  </r>
  <r>
    <s v="T09531"/>
    <s v="C4214"/>
    <x v="3"/>
    <x v="2"/>
    <d v="2026-03-15T14:29:00"/>
    <d v="2026-03-18T06:29:00"/>
    <x v="30"/>
    <x v="1"/>
    <s v="No"/>
    <n v="3"/>
    <s v="No"/>
    <n v="63.999999999941792"/>
    <s v="Yes"/>
    <x v="1"/>
    <n v="2.6666666666642413"/>
    <s v="Team4"/>
    <s v="Mid"/>
    <s v="Night"/>
  </r>
  <r>
    <s v="T09532"/>
    <s v="C0026"/>
    <x v="4"/>
    <x v="1"/>
    <d v="2026-03-10T21:22:00"/>
    <d v="2026-03-12T09:22:00"/>
    <x v="22"/>
    <x v="2"/>
    <s v="No"/>
    <n v="3"/>
    <s v="No"/>
    <n v="36"/>
    <s v="No"/>
    <x v="1"/>
    <n v="1.5"/>
    <s v="Team4"/>
    <s v="Junior"/>
    <s v="Morning"/>
  </r>
  <r>
    <s v="T09533"/>
    <s v="C0926"/>
    <x v="2"/>
    <x v="1"/>
    <d v="2026-03-30T03:28:00"/>
    <d v="2026-03-31T08:28:00"/>
    <x v="9"/>
    <x v="0"/>
    <s v="No"/>
    <n v="3"/>
    <s v="Yes"/>
    <n v="29.000000000058208"/>
    <s v="No"/>
    <x v="1"/>
    <n v="1.2083333333357587"/>
    <s v="Team1"/>
    <s v="Junior"/>
    <s v="Night"/>
  </r>
  <r>
    <s v="T09534"/>
    <s v="C1057"/>
    <x v="2"/>
    <x v="2"/>
    <d v="2026-03-28T00:55:00"/>
    <d v="2026-03-30T19:55:00"/>
    <x v="4"/>
    <x v="2"/>
    <s v="No"/>
    <n v="4"/>
    <s v="No"/>
    <n v="66.999999999941792"/>
    <s v="Yes"/>
    <x v="1"/>
    <n v="2.7916666666642413"/>
    <s v="Team5"/>
    <s v="Senior"/>
    <s v="Evening"/>
  </r>
  <r>
    <s v="T09535"/>
    <s v="C0906"/>
    <x v="0"/>
    <x v="1"/>
    <d v="2026-01-12T13:10:00"/>
    <d v="2026-01-12T18:10:00"/>
    <x v="26"/>
    <x v="0"/>
    <s v="No"/>
    <n v="5"/>
    <s v="Yes"/>
    <n v="5.0000000000582077"/>
    <s v="No"/>
    <x v="2"/>
    <n v="0.20833333333575865"/>
    <s v="Team5"/>
    <s v="Senior"/>
    <s v="Night"/>
  </r>
  <r>
    <s v="T09536"/>
    <s v="C2025"/>
    <x v="1"/>
    <x v="0"/>
    <d v="2026-03-10T21:53:00"/>
    <d v="2026-03-11T06:53:00"/>
    <x v="34"/>
    <x v="0"/>
    <s v="Yes"/>
    <n v="2"/>
    <s v="Yes"/>
    <n v="9"/>
    <s v="No"/>
    <x v="1"/>
    <n v="0.375"/>
    <s v="Team3"/>
    <s v="Senior"/>
    <s v="Night"/>
  </r>
  <r>
    <s v="T09537"/>
    <s v="C2312"/>
    <x v="4"/>
    <x v="2"/>
    <d v="2026-02-08T02:12:00"/>
    <d v="2026-02-10T10:12:00"/>
    <x v="10"/>
    <x v="0"/>
    <s v="No"/>
    <n v="4"/>
    <s v="Yes"/>
    <n v="56.000000000058208"/>
    <s v="Yes"/>
    <x v="0"/>
    <n v="2.3333333333357587"/>
    <s v="Team1"/>
    <s v="Senior"/>
    <s v="Night"/>
  </r>
  <r>
    <s v="T09538"/>
    <s v="C3369"/>
    <x v="2"/>
    <x v="0"/>
    <d v="2026-03-15T13:08:00"/>
    <d v="2026-03-16T01:08:00"/>
    <x v="8"/>
    <x v="0"/>
    <s v="No"/>
    <n v="5"/>
    <s v="Yes"/>
    <n v="12"/>
    <s v="No"/>
    <x v="1"/>
    <n v="0.5"/>
    <s v="Team5"/>
    <s v="Senior"/>
    <s v="Morning"/>
  </r>
  <r>
    <s v="T09539"/>
    <s v="C4619"/>
    <x v="0"/>
    <x v="2"/>
    <d v="2026-03-29T02:16:00"/>
    <d v="2026-03-31T04:16:00"/>
    <x v="39"/>
    <x v="0"/>
    <s v="No"/>
    <n v="4"/>
    <s v="Yes"/>
    <n v="49.999999999883585"/>
    <s v="Yes"/>
    <x v="1"/>
    <n v="2.0833333333284827"/>
    <s v="Team5"/>
    <s v="Junior"/>
    <s v="Evening"/>
  </r>
  <r>
    <s v="T09540"/>
    <s v="C4808"/>
    <x v="1"/>
    <x v="1"/>
    <d v="2026-02-12T19:36:00"/>
    <d v="2026-02-13T03:36:00"/>
    <x v="23"/>
    <x v="0"/>
    <s v="No"/>
    <n v="5"/>
    <s v="Yes"/>
    <n v="8.0000000000582077"/>
    <s v="No"/>
    <x v="0"/>
    <n v="0.33333333333575865"/>
    <s v="Team1"/>
    <s v="Junior"/>
    <s v="Morning"/>
  </r>
  <r>
    <s v="T09541"/>
    <s v="C3481"/>
    <x v="1"/>
    <x v="1"/>
    <d v="2026-02-16T17:18:00"/>
    <d v="2026-02-19T09:18:00"/>
    <x v="11"/>
    <x v="0"/>
    <s v="No"/>
    <n v="3"/>
    <s v="Yes"/>
    <n v="63.999999999941792"/>
    <s v="Yes"/>
    <x v="0"/>
    <n v="2.6666666666642413"/>
    <s v="Team3"/>
    <s v="Senior"/>
    <s v="Night"/>
  </r>
  <r>
    <s v="T09542"/>
    <s v="C3213"/>
    <x v="0"/>
    <x v="2"/>
    <d v="2026-03-23T21:28:00"/>
    <d v="2026-03-24T03:28:00"/>
    <x v="35"/>
    <x v="0"/>
    <s v="No"/>
    <n v="5"/>
    <s v="Yes"/>
    <n v="6"/>
    <s v="No"/>
    <x v="1"/>
    <n v="0.25"/>
    <s v="Team1"/>
    <s v="Senior"/>
    <s v="Night"/>
  </r>
  <r>
    <s v="T09543"/>
    <s v="C2870"/>
    <x v="4"/>
    <x v="0"/>
    <d v="2026-01-02T17:20:00"/>
    <d v="2026-01-04T02:20:00"/>
    <x v="45"/>
    <x v="0"/>
    <s v="No"/>
    <n v="4"/>
    <s v="Yes"/>
    <n v="33"/>
    <s v="No"/>
    <x v="2"/>
    <n v="1.375"/>
    <s v="Team4"/>
    <s v="Mid"/>
    <s v="Morning"/>
  </r>
  <r>
    <s v="T09544"/>
    <s v="C4361"/>
    <x v="2"/>
    <x v="0"/>
    <d v="2026-03-01T03:14:00"/>
    <d v="2026-03-01T09:14:00"/>
    <x v="8"/>
    <x v="0"/>
    <s v="No"/>
    <n v="5"/>
    <s v="Yes"/>
    <n v="6"/>
    <s v="No"/>
    <x v="1"/>
    <n v="0.25"/>
    <s v="Team5"/>
    <s v="Senior"/>
    <s v="Morning"/>
  </r>
  <r>
    <s v="T09545"/>
    <s v="C0047"/>
    <x v="1"/>
    <x v="1"/>
    <d v="2026-02-26T10:02:00"/>
    <d v="2026-02-27T19:02:00"/>
    <x v="18"/>
    <x v="0"/>
    <s v="No"/>
    <n v="3"/>
    <s v="Yes"/>
    <n v="33"/>
    <s v="No"/>
    <x v="0"/>
    <n v="1.375"/>
    <s v="Team1"/>
    <s v="Mid"/>
    <s v="Morning"/>
  </r>
  <r>
    <s v="T09546"/>
    <s v="C2643"/>
    <x v="3"/>
    <x v="1"/>
    <d v="2026-02-06T01:28:00"/>
    <d v="2026-02-07T15:28:00"/>
    <x v="31"/>
    <x v="0"/>
    <s v="Yes"/>
    <n v="3"/>
    <s v="Yes"/>
    <n v="37.999999999883585"/>
    <s v="No"/>
    <x v="0"/>
    <n v="1.5833333333284827"/>
    <s v="Team4"/>
    <s v="Senior"/>
    <s v="Evening"/>
  </r>
  <r>
    <s v="T09547"/>
    <s v="C3465"/>
    <x v="4"/>
    <x v="1"/>
    <d v="2026-01-11T08:46:00"/>
    <d v="2026-01-11T17:46:00"/>
    <x v="34"/>
    <x v="0"/>
    <s v="No"/>
    <n v="3"/>
    <s v="Yes"/>
    <n v="9"/>
    <s v="No"/>
    <x v="2"/>
    <n v="0.375"/>
    <s v="Team3"/>
    <s v="Senior"/>
    <s v="Night"/>
  </r>
  <r>
    <s v="T09548"/>
    <s v="C4156"/>
    <x v="1"/>
    <x v="0"/>
    <d v="2026-01-11T06:40:00"/>
    <d v="2026-01-13T05:40:00"/>
    <x v="36"/>
    <x v="1"/>
    <s v="No"/>
    <n v="4"/>
    <s v="No"/>
    <n v="46.999999999883585"/>
    <s v="No"/>
    <x v="2"/>
    <n v="1.9583333333284827"/>
    <s v="Team1"/>
    <s v="Junior"/>
    <s v="Morning"/>
  </r>
  <r>
    <s v="T09549"/>
    <s v="C4368"/>
    <x v="4"/>
    <x v="1"/>
    <d v="2026-03-24T04:45:00"/>
    <d v="2026-03-24T09:45:00"/>
    <x v="37"/>
    <x v="0"/>
    <s v="No"/>
    <n v="4"/>
    <s v="Yes"/>
    <n v="5.0000000000582077"/>
    <s v="No"/>
    <x v="1"/>
    <n v="0.20833333333575865"/>
    <s v="Team5"/>
    <s v="Junior"/>
    <s v="Evening"/>
  </r>
  <r>
    <s v="T09550"/>
    <s v="C4924"/>
    <x v="4"/>
    <x v="2"/>
    <d v="2026-03-25T22:44:00"/>
    <d v="2026-03-28T13:44:00"/>
    <x v="46"/>
    <x v="0"/>
    <s v="No"/>
    <n v="4"/>
    <s v="Yes"/>
    <n v="63"/>
    <s v="Yes"/>
    <x v="1"/>
    <n v="2.625"/>
    <s v="Team5"/>
    <s v="Senior"/>
    <s v="Evening"/>
  </r>
  <r>
    <s v="T09551"/>
    <s v="C4618"/>
    <x v="2"/>
    <x v="1"/>
    <d v="2026-02-10T23:07:00"/>
    <d v="2026-02-11T03:07:00"/>
    <x v="16"/>
    <x v="0"/>
    <s v="No"/>
    <n v="5"/>
    <s v="Yes"/>
    <n v="4.0000000001164153"/>
    <s v="No"/>
    <x v="0"/>
    <n v="0.16666666667151731"/>
    <s v="Team3"/>
    <s v="Junior"/>
    <s v="Evening"/>
  </r>
  <r>
    <s v="T09552"/>
    <s v="C1815"/>
    <x v="4"/>
    <x v="0"/>
    <d v="2026-01-08T20:30:00"/>
    <d v="2026-01-10T00:30:00"/>
    <x v="33"/>
    <x v="1"/>
    <s v="No"/>
    <n v="5"/>
    <s v="No"/>
    <n v="28.000000000116415"/>
    <s v="No"/>
    <x v="2"/>
    <n v="1.1666666666715173"/>
    <s v="Team5"/>
    <s v="Junior"/>
    <s v="Night"/>
  </r>
  <r>
    <s v="T09553"/>
    <s v="C1632"/>
    <x v="0"/>
    <x v="2"/>
    <d v="2026-02-16T16:06:00"/>
    <d v="2026-02-20T03:06:00"/>
    <x v="9"/>
    <x v="0"/>
    <s v="No"/>
    <n v="4"/>
    <s v="Yes"/>
    <n v="83.000000000058208"/>
    <s v="Yes"/>
    <x v="0"/>
    <n v="3.4583333333357587"/>
    <s v="Team1"/>
    <s v="Junior"/>
    <s v="Night"/>
  </r>
  <r>
    <s v="T09554"/>
    <s v="C3578"/>
    <x v="1"/>
    <x v="2"/>
    <d v="2026-01-30T21:36:00"/>
    <d v="2026-01-31T22:36:00"/>
    <x v="40"/>
    <x v="0"/>
    <s v="No"/>
    <n v="3"/>
    <s v="Yes"/>
    <n v="24.999999999941792"/>
    <s v="No"/>
    <x v="2"/>
    <n v="1.0416666666642413"/>
    <s v="Team4"/>
    <s v="Senior"/>
    <s v="Morning"/>
  </r>
  <r>
    <s v="T09555"/>
    <s v="C1718"/>
    <x v="3"/>
    <x v="0"/>
    <d v="2026-01-21T21:33:00"/>
    <d v="2026-01-23T15:33:00"/>
    <x v="15"/>
    <x v="2"/>
    <s v="Yes"/>
    <n v="3"/>
    <s v="No"/>
    <n v="42"/>
    <s v="No"/>
    <x v="2"/>
    <n v="1.75"/>
    <s v="Team5"/>
    <s v="Junior"/>
    <s v="Evening"/>
  </r>
  <r>
    <s v="T09556"/>
    <s v="C2002"/>
    <x v="1"/>
    <x v="0"/>
    <d v="2026-02-15T20:26:00"/>
    <d v="2026-02-17T05:26:00"/>
    <x v="0"/>
    <x v="0"/>
    <s v="No"/>
    <n v="4"/>
    <s v="Yes"/>
    <n v="33"/>
    <s v="No"/>
    <x v="0"/>
    <n v="1.375"/>
    <s v="Team1"/>
    <s v="Senior"/>
    <s v="Morning"/>
  </r>
  <r>
    <s v="T09557"/>
    <s v="C0236"/>
    <x v="3"/>
    <x v="1"/>
    <d v="2026-01-06T23:22:00"/>
    <d v="2026-01-09T08:22:00"/>
    <x v="49"/>
    <x v="0"/>
    <s v="No"/>
    <n v="5"/>
    <s v="Yes"/>
    <n v="57"/>
    <s v="Yes"/>
    <x v="2"/>
    <n v="2.375"/>
    <s v="Team5"/>
    <s v="Mid"/>
    <s v="Evening"/>
  </r>
  <r>
    <s v="T09558"/>
    <s v="C4019"/>
    <x v="1"/>
    <x v="1"/>
    <d v="2026-02-11T14:39:00"/>
    <d v="2026-02-13T08:39:00"/>
    <x v="10"/>
    <x v="0"/>
    <s v="No"/>
    <n v="4"/>
    <s v="Yes"/>
    <n v="42"/>
    <s v="No"/>
    <x v="0"/>
    <n v="1.75"/>
    <s v="Team1"/>
    <s v="Senior"/>
    <s v="Night"/>
  </r>
  <r>
    <s v="T09559"/>
    <s v="C0235"/>
    <x v="1"/>
    <x v="0"/>
    <d v="2026-02-03T14:13:00"/>
    <d v="2026-02-04T19:13:00"/>
    <x v="0"/>
    <x v="0"/>
    <s v="No"/>
    <n v="4"/>
    <s v="Yes"/>
    <n v="28.999999999883585"/>
    <s v="No"/>
    <x v="0"/>
    <n v="1.2083333333284827"/>
    <s v="Team1"/>
    <s v="Senior"/>
    <s v="Morning"/>
  </r>
  <r>
    <s v="T09560"/>
    <s v="C4027"/>
    <x v="3"/>
    <x v="0"/>
    <d v="2026-02-20T03:00:00"/>
    <d v="2026-02-21T09:00:00"/>
    <x v="5"/>
    <x v="0"/>
    <s v="No"/>
    <n v="4"/>
    <s v="Yes"/>
    <n v="30"/>
    <s v="No"/>
    <x v="0"/>
    <n v="1.25"/>
    <s v="Team1"/>
    <s v="Senior"/>
    <s v="Evening"/>
  </r>
  <r>
    <s v="T09561"/>
    <s v="C1513"/>
    <x v="4"/>
    <x v="0"/>
    <d v="2026-01-03T16:30:00"/>
    <d v="2026-01-04T12:30:00"/>
    <x v="41"/>
    <x v="0"/>
    <s v="No"/>
    <n v="3"/>
    <s v="Yes"/>
    <n v="20.000000000058208"/>
    <s v="No"/>
    <x v="2"/>
    <n v="0.83333333333575865"/>
    <s v="Team5"/>
    <s v="Senior"/>
    <s v="Night"/>
  </r>
  <r>
    <s v="T09562"/>
    <s v="C0483"/>
    <x v="3"/>
    <x v="2"/>
    <d v="2026-02-18T04:46:00"/>
    <d v="2026-02-20T04:46:00"/>
    <x v="44"/>
    <x v="1"/>
    <s v="Yes"/>
    <n v="3"/>
    <s v="No"/>
    <n v="48"/>
    <s v="No"/>
    <x v="0"/>
    <n v="2"/>
    <s v="Team3"/>
    <s v="Senior"/>
    <s v="Evening"/>
  </r>
  <r>
    <s v="T09563"/>
    <s v="C2365"/>
    <x v="3"/>
    <x v="0"/>
    <d v="2026-03-14T03:27:00"/>
    <d v="2026-03-15T09:27:00"/>
    <x v="16"/>
    <x v="0"/>
    <s v="No"/>
    <n v="3"/>
    <s v="Yes"/>
    <n v="30"/>
    <s v="No"/>
    <x v="1"/>
    <n v="1.25"/>
    <s v="Team3"/>
    <s v="Junior"/>
    <s v="Evening"/>
  </r>
  <r>
    <s v="T09564"/>
    <s v="C4335"/>
    <x v="1"/>
    <x v="0"/>
    <d v="2026-03-07T23:33:00"/>
    <d v="2026-03-09T15:33:00"/>
    <x v="41"/>
    <x v="0"/>
    <s v="No"/>
    <n v="4"/>
    <s v="Yes"/>
    <n v="40.000000000116415"/>
    <s v="No"/>
    <x v="1"/>
    <n v="1.6666666666715173"/>
    <s v="Team5"/>
    <s v="Senior"/>
    <s v="Night"/>
  </r>
  <r>
    <s v="T09565"/>
    <s v="C1663"/>
    <x v="0"/>
    <x v="1"/>
    <d v="2026-02-15T18:58:00"/>
    <d v="2026-02-16T11:58:00"/>
    <x v="33"/>
    <x v="0"/>
    <s v="No"/>
    <n v="3"/>
    <s v="Yes"/>
    <n v="17.000000000058208"/>
    <s v="No"/>
    <x v="0"/>
    <n v="0.70833333333575865"/>
    <s v="Team5"/>
    <s v="Junior"/>
    <s v="Night"/>
  </r>
  <r>
    <s v="T09566"/>
    <s v="C0253"/>
    <x v="3"/>
    <x v="2"/>
    <d v="2026-02-02T06:11:00"/>
    <d v="2026-02-04T02:11:00"/>
    <x v="44"/>
    <x v="2"/>
    <s v="No"/>
    <n v="4"/>
    <s v="No"/>
    <n v="43.999999999883585"/>
    <s v="No"/>
    <x v="0"/>
    <n v="1.8333333333284827"/>
    <s v="Team3"/>
    <s v="Senior"/>
    <s v="Evening"/>
  </r>
  <r>
    <s v="T09567"/>
    <s v="C4402"/>
    <x v="4"/>
    <x v="2"/>
    <d v="2026-01-02T02:02:00"/>
    <d v="2026-01-03T12:02:00"/>
    <x v="6"/>
    <x v="0"/>
    <s v="No"/>
    <n v="3"/>
    <s v="Yes"/>
    <n v="33.999999999941792"/>
    <s v="No"/>
    <x v="2"/>
    <n v="1.4166666666642413"/>
    <s v="Team3"/>
    <s v="Mid"/>
    <s v="Night"/>
  </r>
  <r>
    <s v="T09568"/>
    <s v="C3697"/>
    <x v="2"/>
    <x v="1"/>
    <d v="2026-01-18T11:34:00"/>
    <d v="2026-01-20T22:34:00"/>
    <x v="38"/>
    <x v="0"/>
    <s v="No"/>
    <n v="3"/>
    <s v="Yes"/>
    <n v="59.000000000058208"/>
    <s v="Yes"/>
    <x v="2"/>
    <n v="2.4583333333357587"/>
    <s v="Team5"/>
    <s v="Senior"/>
    <s v="Evening"/>
  </r>
  <r>
    <s v="T09569"/>
    <s v="C4373"/>
    <x v="4"/>
    <x v="1"/>
    <d v="2026-01-27T10:45:00"/>
    <d v="2026-01-29T21:45:00"/>
    <x v="13"/>
    <x v="0"/>
    <s v="No"/>
    <n v="4"/>
    <s v="Yes"/>
    <n v="59.000000000058208"/>
    <s v="Yes"/>
    <x v="2"/>
    <n v="2.4583333333357587"/>
    <s v="Team5"/>
    <s v="Junior"/>
    <s v="Evening"/>
  </r>
  <r>
    <s v="T09570"/>
    <s v="C1495"/>
    <x v="3"/>
    <x v="2"/>
    <d v="2026-01-10T15:28:00"/>
    <d v="2026-01-13T21:28:00"/>
    <x v="2"/>
    <x v="0"/>
    <s v="No"/>
    <n v="5"/>
    <s v="Yes"/>
    <n v="78"/>
    <s v="Yes"/>
    <x v="2"/>
    <n v="3.25"/>
    <s v="Team3"/>
    <s v="Senior"/>
    <s v="Evening"/>
  </r>
  <r>
    <s v="T09571"/>
    <s v="C4468"/>
    <x v="4"/>
    <x v="2"/>
    <d v="2026-02-01T02:21:00"/>
    <d v="2026-02-04T11:21:00"/>
    <x v="6"/>
    <x v="0"/>
    <s v="No"/>
    <n v="4"/>
    <s v="Yes"/>
    <n v="81"/>
    <s v="Yes"/>
    <x v="0"/>
    <n v="3.375"/>
    <s v="Team3"/>
    <s v="Mid"/>
    <s v="Night"/>
  </r>
  <r>
    <s v="T09572"/>
    <s v="C3418"/>
    <x v="4"/>
    <x v="2"/>
    <d v="2026-03-11T13:54:00"/>
    <d v="2026-03-14T11:54:00"/>
    <x v="2"/>
    <x v="1"/>
    <s v="No"/>
    <n v="4"/>
    <s v="No"/>
    <n v="69.999999999941792"/>
    <s v="Yes"/>
    <x v="1"/>
    <n v="2.9166666666642413"/>
    <s v="Team3"/>
    <s v="Senior"/>
    <s v="Evening"/>
  </r>
  <r>
    <s v="T09573"/>
    <s v="C1576"/>
    <x v="0"/>
    <x v="2"/>
    <d v="2026-01-26T09:13:00"/>
    <d v="2026-01-29T14:13:00"/>
    <x v="46"/>
    <x v="0"/>
    <s v="No"/>
    <n v="5"/>
    <s v="Yes"/>
    <n v="77.000000000058208"/>
    <s v="Yes"/>
    <x v="2"/>
    <n v="3.2083333333357587"/>
    <s v="Team5"/>
    <s v="Senior"/>
    <s v="Evening"/>
  </r>
  <r>
    <s v="T09574"/>
    <s v="C4697"/>
    <x v="4"/>
    <x v="2"/>
    <d v="2026-02-23T03:53:00"/>
    <d v="2026-02-24T23:53:00"/>
    <x v="42"/>
    <x v="0"/>
    <s v="No"/>
    <n v="3"/>
    <s v="Yes"/>
    <n v="43.999999999883585"/>
    <s v="No"/>
    <x v="0"/>
    <n v="1.8333333333284827"/>
    <s v="Team1"/>
    <s v="Senior"/>
    <s v="Evening"/>
  </r>
  <r>
    <s v="T09575"/>
    <s v="C1646"/>
    <x v="0"/>
    <x v="0"/>
    <d v="2026-02-21T13:11:00"/>
    <d v="2026-02-23T07:11:00"/>
    <x v="41"/>
    <x v="2"/>
    <s v="No"/>
    <n v="4"/>
    <s v="No"/>
    <n v="42"/>
    <s v="No"/>
    <x v="0"/>
    <n v="1.75"/>
    <s v="Team5"/>
    <s v="Senior"/>
    <s v="Night"/>
  </r>
  <r>
    <s v="T09576"/>
    <s v="C2567"/>
    <x v="4"/>
    <x v="1"/>
    <d v="2026-01-30T02:43:00"/>
    <d v="2026-01-30T07:43:00"/>
    <x v="14"/>
    <x v="0"/>
    <s v="No"/>
    <n v="4"/>
    <s v="Yes"/>
    <n v="5.0000000000582077"/>
    <s v="No"/>
    <x v="2"/>
    <n v="0.20833333333575865"/>
    <s v="Team4"/>
    <s v="Senior"/>
    <s v="Night"/>
  </r>
  <r>
    <s v="T09577"/>
    <s v="C0806"/>
    <x v="2"/>
    <x v="1"/>
    <d v="2026-03-02T23:20:00"/>
    <d v="2026-03-03T11:20:00"/>
    <x v="12"/>
    <x v="0"/>
    <s v="No"/>
    <n v="5"/>
    <s v="Yes"/>
    <n v="12"/>
    <s v="No"/>
    <x v="1"/>
    <n v="0.5"/>
    <s v="Team1"/>
    <s v="Junior"/>
    <s v="Morning"/>
  </r>
  <r>
    <s v="T09578"/>
    <s v="C3880"/>
    <x v="1"/>
    <x v="2"/>
    <d v="2026-02-08T03:56:00"/>
    <d v="2026-02-10T20:56:00"/>
    <x v="19"/>
    <x v="1"/>
    <s v="No"/>
    <n v="4"/>
    <s v="No"/>
    <n v="64.999999999883585"/>
    <s v="Yes"/>
    <x v="0"/>
    <n v="2.7083333333284827"/>
    <s v="Team5"/>
    <s v="Mid"/>
    <s v="Night"/>
  </r>
  <r>
    <s v="T09579"/>
    <s v="C2317"/>
    <x v="0"/>
    <x v="1"/>
    <d v="2026-03-26T06:34:00"/>
    <d v="2026-03-28T00:34:00"/>
    <x v="6"/>
    <x v="1"/>
    <s v="No"/>
    <n v="5"/>
    <s v="No"/>
    <n v="42"/>
    <s v="No"/>
    <x v="1"/>
    <n v="1.75"/>
    <s v="Team3"/>
    <s v="Mid"/>
    <s v="Night"/>
  </r>
  <r>
    <s v="T09580"/>
    <s v="C4157"/>
    <x v="2"/>
    <x v="1"/>
    <d v="2026-02-25T13:08:00"/>
    <d v="2026-02-26T04:08:00"/>
    <x v="33"/>
    <x v="0"/>
    <s v="No"/>
    <n v="4"/>
    <s v="Yes"/>
    <n v="15"/>
    <s v="No"/>
    <x v="0"/>
    <n v="0.625"/>
    <s v="Team5"/>
    <s v="Junior"/>
    <s v="Night"/>
  </r>
  <r>
    <s v="T09581"/>
    <s v="C0223"/>
    <x v="3"/>
    <x v="0"/>
    <d v="2026-02-10T01:32:00"/>
    <d v="2026-02-10T09:32:00"/>
    <x v="26"/>
    <x v="0"/>
    <s v="No"/>
    <n v="4"/>
    <s v="Yes"/>
    <n v="8.0000000000582077"/>
    <s v="No"/>
    <x v="0"/>
    <n v="0.33333333333575865"/>
    <s v="Team5"/>
    <s v="Senior"/>
    <s v="Night"/>
  </r>
  <r>
    <s v="T09582"/>
    <s v="C2346"/>
    <x v="0"/>
    <x v="1"/>
    <d v="2026-01-28T20:38:00"/>
    <d v="2026-01-31T00:38:00"/>
    <x v="36"/>
    <x v="0"/>
    <s v="No"/>
    <n v="4"/>
    <s v="Yes"/>
    <n v="51.999999999941792"/>
    <s v="Yes"/>
    <x v="2"/>
    <n v="2.1666666666642413"/>
    <s v="Team1"/>
    <s v="Junior"/>
    <s v="Morning"/>
  </r>
  <r>
    <s v="T09583"/>
    <s v="C3737"/>
    <x v="0"/>
    <x v="0"/>
    <d v="2026-03-11T12:37:00"/>
    <d v="2026-03-11T23:37:00"/>
    <x v="19"/>
    <x v="2"/>
    <s v="No"/>
    <n v="4"/>
    <s v="No"/>
    <n v="11.000000000058208"/>
    <s v="No"/>
    <x v="1"/>
    <n v="0.45833333333575865"/>
    <s v="Team5"/>
    <s v="Mid"/>
    <s v="Night"/>
  </r>
  <r>
    <s v="T09584"/>
    <s v="C3461"/>
    <x v="0"/>
    <x v="0"/>
    <d v="2026-02-08T01:47:00"/>
    <d v="2026-02-08T03:47:00"/>
    <x v="32"/>
    <x v="0"/>
    <s v="No"/>
    <n v="4"/>
    <s v="Yes"/>
    <n v="1.9999999998835847"/>
    <s v="No"/>
    <x v="0"/>
    <n v="8.3333333328482695E-2"/>
    <s v="Team3"/>
    <s v="Mid"/>
    <s v="Evening"/>
  </r>
  <r>
    <s v="T09585"/>
    <s v="C0930"/>
    <x v="1"/>
    <x v="2"/>
    <d v="2026-01-03T11:42:00"/>
    <d v="2026-01-06T10:42:00"/>
    <x v="17"/>
    <x v="2"/>
    <s v="No"/>
    <n v="4"/>
    <s v="No"/>
    <n v="70.999999999883585"/>
    <s v="Yes"/>
    <x v="2"/>
    <n v="2.9583333333284827"/>
    <s v="Team2"/>
    <s v="Junior"/>
    <s v="Night"/>
  </r>
  <r>
    <s v="T09586"/>
    <s v="C2301"/>
    <x v="0"/>
    <x v="2"/>
    <d v="2026-02-27T15:47:00"/>
    <d v="2026-03-02T06:47:00"/>
    <x v="32"/>
    <x v="0"/>
    <s v="No"/>
    <n v="4"/>
    <s v="Yes"/>
    <n v="63"/>
    <s v="Yes"/>
    <x v="0"/>
    <n v="2.625"/>
    <s v="Team3"/>
    <s v="Mid"/>
    <s v="Evening"/>
  </r>
  <r>
    <s v="T09587"/>
    <s v="C3319"/>
    <x v="4"/>
    <x v="0"/>
    <d v="2026-02-13T19:27:00"/>
    <d v="2026-02-15T14:27:00"/>
    <x v="46"/>
    <x v="0"/>
    <s v="No"/>
    <n v="3"/>
    <s v="Yes"/>
    <n v="42.999999999941792"/>
    <s v="No"/>
    <x v="0"/>
    <n v="1.7916666666642413"/>
    <s v="Team5"/>
    <s v="Senior"/>
    <s v="Evening"/>
  </r>
  <r>
    <s v="T09588"/>
    <s v="C2564"/>
    <x v="2"/>
    <x v="1"/>
    <d v="2026-01-08T01:06:00"/>
    <d v="2026-01-09T07:06:00"/>
    <x v="38"/>
    <x v="0"/>
    <s v="No"/>
    <n v="3"/>
    <s v="Yes"/>
    <n v="30"/>
    <s v="No"/>
    <x v="2"/>
    <n v="1.25"/>
    <s v="Team5"/>
    <s v="Senior"/>
    <s v="Evening"/>
  </r>
  <r>
    <s v="T09589"/>
    <s v="C1051"/>
    <x v="1"/>
    <x v="1"/>
    <d v="2026-01-23T20:44:00"/>
    <d v="2026-01-26T00:44:00"/>
    <x v="1"/>
    <x v="0"/>
    <s v="No"/>
    <n v="5"/>
    <s v="Yes"/>
    <n v="51.999999999941792"/>
    <s v="Yes"/>
    <x v="2"/>
    <n v="2.1666666666642413"/>
    <s v="Team4"/>
    <s v="Senior"/>
    <s v="Evening"/>
  </r>
  <r>
    <s v="T09590"/>
    <s v="C1904"/>
    <x v="4"/>
    <x v="1"/>
    <d v="2026-01-14T13:45:00"/>
    <d v="2026-01-14T18:45:00"/>
    <x v="43"/>
    <x v="0"/>
    <s v="No"/>
    <n v="4"/>
    <s v="Yes"/>
    <n v="5.0000000000582077"/>
    <s v="No"/>
    <x v="2"/>
    <n v="0.20833333333575865"/>
    <s v="Team1"/>
    <s v="Mid"/>
    <s v="Morning"/>
  </r>
  <r>
    <s v="T09591"/>
    <s v="C1369"/>
    <x v="1"/>
    <x v="1"/>
    <d v="2026-02-21T05:17:00"/>
    <d v="2026-02-23T00:17:00"/>
    <x v="30"/>
    <x v="0"/>
    <s v="No"/>
    <n v="3"/>
    <s v="Yes"/>
    <n v="43.000000000116415"/>
    <s v="No"/>
    <x v="0"/>
    <n v="1.7916666666715173"/>
    <s v="Team4"/>
    <s v="Mid"/>
    <s v="Night"/>
  </r>
  <r>
    <s v="T09592"/>
    <s v="C3061"/>
    <x v="0"/>
    <x v="1"/>
    <d v="2026-02-27T13:37:00"/>
    <d v="2026-02-28T10:37:00"/>
    <x v="7"/>
    <x v="0"/>
    <s v="No"/>
    <n v="3"/>
    <s v="Yes"/>
    <n v="21"/>
    <s v="No"/>
    <x v="0"/>
    <n v="0.875"/>
    <s v="Team2"/>
    <s v="Junior"/>
    <s v="Night"/>
  </r>
  <r>
    <s v="T09593"/>
    <s v="C2263"/>
    <x v="4"/>
    <x v="2"/>
    <d v="2026-02-20T06:14:00"/>
    <d v="2026-02-22T18:14:00"/>
    <x v="25"/>
    <x v="1"/>
    <s v="No"/>
    <n v="4"/>
    <s v="No"/>
    <n v="60"/>
    <s v="Yes"/>
    <x v="0"/>
    <n v="2.5"/>
    <s v="Team4"/>
    <s v="Junior"/>
    <s v="Night"/>
  </r>
  <r>
    <s v="T09594"/>
    <s v="C3610"/>
    <x v="0"/>
    <x v="1"/>
    <d v="2026-03-06T09:47:00"/>
    <d v="2026-03-08T19:47:00"/>
    <x v="15"/>
    <x v="0"/>
    <s v="No"/>
    <n v="3"/>
    <s v="Yes"/>
    <n v="58.000000000116415"/>
    <s v="Yes"/>
    <x v="1"/>
    <n v="2.4166666666715173"/>
    <s v="Team5"/>
    <s v="Junior"/>
    <s v="Evening"/>
  </r>
  <r>
    <s v="T09595"/>
    <s v="C2273"/>
    <x v="4"/>
    <x v="1"/>
    <d v="2026-01-18T19:00:00"/>
    <d v="2026-01-19T23:00:00"/>
    <x v="29"/>
    <x v="1"/>
    <s v="No"/>
    <n v="3"/>
    <s v="No"/>
    <n v="28.000000000116415"/>
    <s v="No"/>
    <x v="2"/>
    <n v="1.1666666666715173"/>
    <s v="Team3"/>
    <s v="Mid"/>
    <s v="Evening"/>
  </r>
  <r>
    <s v="T09596"/>
    <s v="C4381"/>
    <x v="0"/>
    <x v="2"/>
    <d v="2026-02-07T22:36:00"/>
    <d v="2026-02-08T09:36:00"/>
    <x v="19"/>
    <x v="0"/>
    <s v="No"/>
    <n v="3"/>
    <s v="Yes"/>
    <n v="11.000000000058208"/>
    <s v="No"/>
    <x v="0"/>
    <n v="0.45833333333575865"/>
    <s v="Team5"/>
    <s v="Mid"/>
    <s v="Night"/>
  </r>
  <r>
    <s v="T09597"/>
    <s v="C3048"/>
    <x v="0"/>
    <x v="1"/>
    <d v="2026-03-09T19:09:00"/>
    <d v="2026-03-11T04:09:00"/>
    <x v="28"/>
    <x v="0"/>
    <s v="No"/>
    <n v="5"/>
    <s v="Yes"/>
    <n v="33"/>
    <s v="No"/>
    <x v="1"/>
    <n v="1.375"/>
    <s v="Team3"/>
    <s v="Mid"/>
    <s v="Night"/>
  </r>
  <r>
    <s v="T09598"/>
    <s v="C1723"/>
    <x v="3"/>
    <x v="0"/>
    <d v="2026-03-01T12:48:00"/>
    <d v="2026-03-02T08:48:00"/>
    <x v="2"/>
    <x v="0"/>
    <s v="No"/>
    <n v="4"/>
    <s v="Yes"/>
    <n v="20.000000000058208"/>
    <s v="No"/>
    <x v="1"/>
    <n v="0.83333333333575865"/>
    <s v="Team3"/>
    <s v="Senior"/>
    <s v="Evening"/>
  </r>
  <r>
    <s v="T09599"/>
    <s v="C2374"/>
    <x v="2"/>
    <x v="2"/>
    <d v="2026-03-08T14:22:00"/>
    <d v="2026-03-08T20:22:00"/>
    <x v="34"/>
    <x v="0"/>
    <s v="No"/>
    <n v="4"/>
    <s v="Yes"/>
    <n v="6"/>
    <s v="No"/>
    <x v="1"/>
    <n v="0.25"/>
    <s v="Team3"/>
    <s v="Senior"/>
    <s v="Night"/>
  </r>
  <r>
    <s v="T09600"/>
    <s v="C3964"/>
    <x v="1"/>
    <x v="1"/>
    <d v="2026-02-24T20:48:00"/>
    <d v="2026-02-25T01:48:00"/>
    <x v="9"/>
    <x v="0"/>
    <s v="No"/>
    <n v="4"/>
    <s v="Yes"/>
    <n v="4.9999999998835847"/>
    <s v="No"/>
    <x v="0"/>
    <n v="0.20833333332848269"/>
    <s v="Team1"/>
    <s v="Junior"/>
    <s v="Night"/>
  </r>
  <r>
    <s v="T09601"/>
    <s v="C4641"/>
    <x v="3"/>
    <x v="1"/>
    <d v="2026-02-10T10:13:00"/>
    <d v="2026-02-10T20:13:00"/>
    <x v="20"/>
    <x v="0"/>
    <s v="No"/>
    <n v="2"/>
    <s v="Yes"/>
    <n v="10.000000000116415"/>
    <s v="No"/>
    <x v="0"/>
    <n v="0.41666666667151731"/>
    <s v="Team4"/>
    <s v="Junior"/>
    <s v="Evening"/>
  </r>
  <r>
    <s v="T09602"/>
    <s v="C4370"/>
    <x v="1"/>
    <x v="0"/>
    <d v="2026-01-26T02:46:00"/>
    <d v="2026-01-27T05:46:00"/>
    <x v="20"/>
    <x v="0"/>
    <s v="Yes"/>
    <n v="3"/>
    <s v="Yes"/>
    <n v="27"/>
    <s v="No"/>
    <x v="2"/>
    <n v="1.125"/>
    <s v="Team4"/>
    <s v="Junior"/>
    <s v="Evening"/>
  </r>
  <r>
    <s v="T09603"/>
    <s v="C4504"/>
    <x v="4"/>
    <x v="0"/>
    <d v="2026-02-20T13:07:00"/>
    <d v="2026-02-20T18:07:00"/>
    <x v="33"/>
    <x v="0"/>
    <s v="No"/>
    <n v="4"/>
    <s v="Yes"/>
    <n v="5.0000000000582077"/>
    <s v="No"/>
    <x v="0"/>
    <n v="0.20833333333575865"/>
    <s v="Team5"/>
    <s v="Junior"/>
    <s v="Night"/>
  </r>
  <r>
    <s v="T09604"/>
    <s v="C0924"/>
    <x v="1"/>
    <x v="2"/>
    <d v="2026-02-03T19:55:00"/>
    <d v="2026-02-06T21:55:00"/>
    <x v="10"/>
    <x v="0"/>
    <s v="No"/>
    <n v="4"/>
    <s v="Yes"/>
    <n v="74.000000000058208"/>
    <s v="Yes"/>
    <x v="0"/>
    <n v="3.0833333333357587"/>
    <s v="Team1"/>
    <s v="Senior"/>
    <s v="Night"/>
  </r>
  <r>
    <s v="T09605"/>
    <s v="C0130"/>
    <x v="4"/>
    <x v="2"/>
    <d v="2026-01-19T11:02:00"/>
    <d v="2026-01-20T16:02:00"/>
    <x v="1"/>
    <x v="0"/>
    <s v="Yes"/>
    <n v="4"/>
    <s v="Yes"/>
    <n v="29.000000000058208"/>
    <s v="No"/>
    <x v="2"/>
    <n v="1.2083333333357587"/>
    <s v="Team4"/>
    <s v="Senior"/>
    <s v="Evening"/>
  </r>
  <r>
    <s v="T09606"/>
    <s v="C0199"/>
    <x v="3"/>
    <x v="2"/>
    <d v="2026-03-20T09:54:00"/>
    <d v="2026-03-24T04:54:00"/>
    <x v="0"/>
    <x v="0"/>
    <s v="No"/>
    <n v="4"/>
    <s v="Yes"/>
    <n v="91.000000000116415"/>
    <s v="Yes"/>
    <x v="1"/>
    <n v="3.7916666666715173"/>
    <s v="Team1"/>
    <s v="Senior"/>
    <s v="Morning"/>
  </r>
  <r>
    <s v="T09607"/>
    <s v="C3871"/>
    <x v="4"/>
    <x v="2"/>
    <d v="2026-03-28T20:09:00"/>
    <d v="2026-03-30T15:09:00"/>
    <x v="12"/>
    <x v="0"/>
    <s v="No"/>
    <n v="4"/>
    <s v="Yes"/>
    <n v="42.999999999941792"/>
    <s v="No"/>
    <x v="1"/>
    <n v="1.7916666666642413"/>
    <s v="Team1"/>
    <s v="Junior"/>
    <s v="Morning"/>
  </r>
  <r>
    <s v="T09608"/>
    <s v="C4790"/>
    <x v="3"/>
    <x v="1"/>
    <d v="2026-02-14T19:52:00"/>
    <d v="2026-02-16T11:52:00"/>
    <x v="43"/>
    <x v="0"/>
    <s v="No"/>
    <n v="4"/>
    <s v="Yes"/>
    <n v="39.999999999941792"/>
    <s v="No"/>
    <x v="0"/>
    <n v="1.6666666666642413"/>
    <s v="Team1"/>
    <s v="Mid"/>
    <s v="Morning"/>
  </r>
  <r>
    <s v="T09609"/>
    <s v="C2488"/>
    <x v="2"/>
    <x v="0"/>
    <d v="2026-03-21T04:07:00"/>
    <d v="2026-03-22T19:07:00"/>
    <x v="11"/>
    <x v="0"/>
    <s v="No"/>
    <n v="3"/>
    <s v="Yes"/>
    <n v="39"/>
    <s v="No"/>
    <x v="1"/>
    <n v="1.625"/>
    <s v="Team3"/>
    <s v="Senior"/>
    <s v="Night"/>
  </r>
  <r>
    <s v="T09610"/>
    <s v="C4812"/>
    <x v="3"/>
    <x v="0"/>
    <d v="2026-03-02T22:01:00"/>
    <d v="2026-03-03T10:01:00"/>
    <x v="47"/>
    <x v="0"/>
    <s v="No"/>
    <n v="3"/>
    <s v="Yes"/>
    <n v="12"/>
    <s v="No"/>
    <x v="1"/>
    <n v="0.5"/>
    <s v="Team4"/>
    <s v="Senior"/>
    <s v="Night"/>
  </r>
  <r>
    <s v="T09611"/>
    <s v="C4808"/>
    <x v="0"/>
    <x v="1"/>
    <d v="2026-01-19T01:28:00"/>
    <d v="2026-01-20T09:28:00"/>
    <x v="40"/>
    <x v="2"/>
    <s v="No"/>
    <n v="5"/>
    <s v="No"/>
    <n v="31.999999999883585"/>
    <s v="No"/>
    <x v="2"/>
    <n v="1.3333333333284827"/>
    <s v="Team4"/>
    <s v="Senior"/>
    <s v="Morning"/>
  </r>
  <r>
    <s v="T09612"/>
    <s v="C1286"/>
    <x v="1"/>
    <x v="2"/>
    <d v="2026-03-03T17:48:00"/>
    <d v="2026-03-04T16:48:00"/>
    <x v="10"/>
    <x v="2"/>
    <s v="No"/>
    <n v="3"/>
    <s v="No"/>
    <n v="22.999999999883585"/>
    <s v="No"/>
    <x v="1"/>
    <n v="0.95833333332848269"/>
    <s v="Team1"/>
    <s v="Senior"/>
    <s v="Night"/>
  </r>
  <r>
    <s v="T09613"/>
    <s v="C1659"/>
    <x v="4"/>
    <x v="0"/>
    <d v="2026-03-17T23:07:00"/>
    <d v="2026-03-18T04:07:00"/>
    <x v="38"/>
    <x v="0"/>
    <s v="No"/>
    <n v="5"/>
    <s v="Yes"/>
    <n v="5.0000000000582077"/>
    <s v="No"/>
    <x v="1"/>
    <n v="0.20833333333575865"/>
    <s v="Team5"/>
    <s v="Senior"/>
    <s v="Evening"/>
  </r>
  <r>
    <s v="T09614"/>
    <s v="C3187"/>
    <x v="4"/>
    <x v="0"/>
    <d v="2026-02-09T15:34:00"/>
    <d v="2026-02-10T06:34:00"/>
    <x v="0"/>
    <x v="0"/>
    <s v="No"/>
    <n v="3"/>
    <s v="Yes"/>
    <n v="15"/>
    <s v="No"/>
    <x v="0"/>
    <n v="0.625"/>
    <s v="Team1"/>
    <s v="Senior"/>
    <s v="Morning"/>
  </r>
  <r>
    <s v="T09615"/>
    <s v="C0779"/>
    <x v="3"/>
    <x v="1"/>
    <d v="2026-02-24T10:07:00"/>
    <d v="2026-02-26T16:07:00"/>
    <x v="6"/>
    <x v="0"/>
    <s v="Yes"/>
    <n v="4"/>
    <s v="Yes"/>
    <n v="54"/>
    <s v="Yes"/>
    <x v="0"/>
    <n v="2.25"/>
    <s v="Team3"/>
    <s v="Mid"/>
    <s v="Night"/>
  </r>
  <r>
    <s v="T09616"/>
    <s v="C4473"/>
    <x v="2"/>
    <x v="1"/>
    <d v="2026-03-30T20:37:00"/>
    <d v="2026-03-31T06:37:00"/>
    <x v="8"/>
    <x v="0"/>
    <s v="No"/>
    <n v="5"/>
    <s v="Yes"/>
    <n v="9.9999999999417923"/>
    <s v="No"/>
    <x v="1"/>
    <n v="0.41666666666424135"/>
    <s v="Team5"/>
    <s v="Senior"/>
    <s v="Morning"/>
  </r>
  <r>
    <s v="T09617"/>
    <s v="C2975"/>
    <x v="3"/>
    <x v="2"/>
    <d v="2026-03-12T06:35:00"/>
    <d v="2026-03-13T09:35:00"/>
    <x v="15"/>
    <x v="2"/>
    <s v="No"/>
    <n v="4"/>
    <s v="No"/>
    <n v="27"/>
    <s v="No"/>
    <x v="1"/>
    <n v="1.125"/>
    <s v="Team5"/>
    <s v="Junior"/>
    <s v="Evening"/>
  </r>
  <r>
    <s v="T09618"/>
    <s v="C0278"/>
    <x v="4"/>
    <x v="1"/>
    <d v="2026-03-15T21:02:00"/>
    <d v="2026-03-16T15:02:00"/>
    <x v="23"/>
    <x v="0"/>
    <s v="No"/>
    <n v="4"/>
    <s v="Yes"/>
    <n v="18"/>
    <s v="No"/>
    <x v="1"/>
    <n v="0.75"/>
    <s v="Team1"/>
    <s v="Junior"/>
    <s v="Morning"/>
  </r>
  <r>
    <s v="T09619"/>
    <s v="C0497"/>
    <x v="2"/>
    <x v="0"/>
    <d v="2026-01-07T01:48:00"/>
    <d v="2026-01-08T08:48:00"/>
    <x v="30"/>
    <x v="0"/>
    <s v="Yes"/>
    <n v="3"/>
    <s v="Yes"/>
    <n v="31.000000000116415"/>
    <s v="No"/>
    <x v="2"/>
    <n v="1.2916666666715173"/>
    <s v="Team4"/>
    <s v="Mid"/>
    <s v="Night"/>
  </r>
  <r>
    <s v="T09620"/>
    <s v="C1543"/>
    <x v="4"/>
    <x v="1"/>
    <d v="2026-02-09T07:32:00"/>
    <d v="2026-02-10T20:32:00"/>
    <x v="41"/>
    <x v="0"/>
    <s v="No"/>
    <n v="4"/>
    <s v="Yes"/>
    <n v="37.000000000116415"/>
    <s v="No"/>
    <x v="0"/>
    <n v="1.5416666666715173"/>
    <s v="Team5"/>
    <s v="Senior"/>
    <s v="Night"/>
  </r>
  <r>
    <s v="T09621"/>
    <s v="C0336"/>
    <x v="4"/>
    <x v="2"/>
    <d v="2026-03-04T03:24:00"/>
    <d v="2026-03-04T22:24:00"/>
    <x v="0"/>
    <x v="1"/>
    <s v="No"/>
    <n v="3"/>
    <s v="No"/>
    <n v="18.999999999941792"/>
    <s v="No"/>
    <x v="1"/>
    <n v="0.79166666666424135"/>
    <s v="Team1"/>
    <s v="Senior"/>
    <s v="Morning"/>
  </r>
  <r>
    <s v="T09622"/>
    <s v="C2367"/>
    <x v="2"/>
    <x v="1"/>
    <d v="2026-03-30T06:02:00"/>
    <d v="2026-03-30T18:02:00"/>
    <x v="9"/>
    <x v="0"/>
    <s v="No"/>
    <n v="5"/>
    <s v="Yes"/>
    <n v="12"/>
    <s v="No"/>
    <x v="1"/>
    <n v="0.5"/>
    <s v="Team1"/>
    <s v="Junior"/>
    <s v="Night"/>
  </r>
  <r>
    <s v="T09623"/>
    <s v="C0363"/>
    <x v="4"/>
    <x v="0"/>
    <d v="2026-02-05T09:54:00"/>
    <d v="2026-02-05T23:54:00"/>
    <x v="39"/>
    <x v="0"/>
    <s v="No"/>
    <n v="3"/>
    <s v="Yes"/>
    <n v="14.000000000058208"/>
    <s v="No"/>
    <x v="0"/>
    <n v="0.58333333333575865"/>
    <s v="Team5"/>
    <s v="Junior"/>
    <s v="Evening"/>
  </r>
  <r>
    <s v="T09624"/>
    <s v="C1618"/>
    <x v="0"/>
    <x v="0"/>
    <d v="2026-03-24T04:18:00"/>
    <d v="2026-03-24T09:18:00"/>
    <x v="39"/>
    <x v="0"/>
    <s v="No"/>
    <n v="4"/>
    <s v="Yes"/>
    <n v="4.9999999998835847"/>
    <s v="No"/>
    <x v="1"/>
    <n v="0.20833333332848269"/>
    <s v="Team5"/>
    <s v="Junior"/>
    <s v="Evening"/>
  </r>
  <r>
    <s v="T09625"/>
    <s v="C2715"/>
    <x v="2"/>
    <x v="1"/>
    <d v="2026-01-31T02:40:00"/>
    <d v="2026-02-02T02:40:00"/>
    <x v="45"/>
    <x v="0"/>
    <s v="No"/>
    <n v="4"/>
    <s v="Yes"/>
    <n v="48"/>
    <s v="No"/>
    <x v="2"/>
    <n v="2"/>
    <s v="Team4"/>
    <s v="Mid"/>
    <s v="Morning"/>
  </r>
  <r>
    <s v="T09626"/>
    <s v="C4780"/>
    <x v="1"/>
    <x v="1"/>
    <d v="2026-02-25T21:45:00"/>
    <d v="2026-02-28T15:45:00"/>
    <x v="3"/>
    <x v="0"/>
    <s v="No"/>
    <n v="5"/>
    <s v="Yes"/>
    <n v="66"/>
    <s v="Yes"/>
    <x v="0"/>
    <n v="2.75"/>
    <s v="Team5"/>
    <s v="Senior"/>
    <s v="Morning"/>
  </r>
  <r>
    <s v="T09627"/>
    <s v="C4403"/>
    <x v="1"/>
    <x v="0"/>
    <d v="2026-02-24T19:02:00"/>
    <d v="2026-02-26T03:02:00"/>
    <x v="48"/>
    <x v="0"/>
    <s v="Yes"/>
    <n v="4"/>
    <s v="Yes"/>
    <n v="31.999999999883585"/>
    <s v="No"/>
    <x v="0"/>
    <n v="1.3333333333284827"/>
    <s v="Team1"/>
    <s v="Mid"/>
    <s v="Morning"/>
  </r>
  <r>
    <s v="T09628"/>
    <s v="C1022"/>
    <x v="0"/>
    <x v="0"/>
    <d v="2026-02-08T21:05:00"/>
    <d v="2026-02-09T21:05:00"/>
    <x v="48"/>
    <x v="0"/>
    <s v="No"/>
    <n v="4"/>
    <s v="Yes"/>
    <n v="24"/>
    <s v="No"/>
    <x v="0"/>
    <n v="1"/>
    <s v="Team1"/>
    <s v="Mid"/>
    <s v="Morning"/>
  </r>
  <r>
    <s v="T09629"/>
    <s v="C3568"/>
    <x v="0"/>
    <x v="2"/>
    <d v="2026-02-08T21:15:00"/>
    <d v="2026-02-12T16:15:00"/>
    <x v="13"/>
    <x v="0"/>
    <s v="No"/>
    <n v="5"/>
    <s v="Yes"/>
    <n v="91.000000000116415"/>
    <s v="Yes"/>
    <x v="0"/>
    <n v="3.7916666666715173"/>
    <s v="Team5"/>
    <s v="Junior"/>
    <s v="Evening"/>
  </r>
  <r>
    <s v="T09630"/>
    <s v="C0590"/>
    <x v="2"/>
    <x v="2"/>
    <d v="2026-01-25T21:25:00"/>
    <d v="2026-01-28T11:25:00"/>
    <x v="6"/>
    <x v="1"/>
    <s v="No"/>
    <n v="3"/>
    <s v="No"/>
    <n v="62.000000000058208"/>
    <s v="Yes"/>
    <x v="2"/>
    <n v="2.5833333333357587"/>
    <s v="Team3"/>
    <s v="Mid"/>
    <s v="Night"/>
  </r>
  <r>
    <s v="T09631"/>
    <s v="C1629"/>
    <x v="4"/>
    <x v="1"/>
    <d v="2026-02-04T23:54:00"/>
    <d v="2026-02-06T20:54:00"/>
    <x v="41"/>
    <x v="0"/>
    <s v="No"/>
    <n v="3"/>
    <s v="Yes"/>
    <n v="45"/>
    <s v="No"/>
    <x v="0"/>
    <n v="1.875"/>
    <s v="Team5"/>
    <s v="Senior"/>
    <s v="Night"/>
  </r>
  <r>
    <s v="T09632"/>
    <s v="C0741"/>
    <x v="1"/>
    <x v="1"/>
    <d v="2026-03-12T23:25:00"/>
    <d v="2026-03-14T05:25:00"/>
    <x v="29"/>
    <x v="0"/>
    <s v="Yes"/>
    <n v="2"/>
    <s v="Yes"/>
    <n v="30"/>
    <s v="No"/>
    <x v="1"/>
    <n v="1.25"/>
    <s v="Team3"/>
    <s v="Mid"/>
    <s v="Evening"/>
  </r>
  <r>
    <s v="T09633"/>
    <s v="C1478"/>
    <x v="1"/>
    <x v="2"/>
    <d v="2026-03-28T17:52:00"/>
    <d v="2026-03-31T09:52:00"/>
    <x v="44"/>
    <x v="0"/>
    <s v="No"/>
    <n v="5"/>
    <s v="Yes"/>
    <n v="64.000000000116415"/>
    <s v="Yes"/>
    <x v="1"/>
    <n v="2.6666666666715173"/>
    <s v="Team3"/>
    <s v="Senior"/>
    <s v="Evening"/>
  </r>
  <r>
    <s v="T09634"/>
    <s v="C0904"/>
    <x v="4"/>
    <x v="0"/>
    <d v="2026-02-09T08:35:00"/>
    <d v="2026-02-10T09:35:00"/>
    <x v="48"/>
    <x v="0"/>
    <s v="No"/>
    <n v="4"/>
    <s v="Yes"/>
    <n v="24.999999999941792"/>
    <s v="No"/>
    <x v="0"/>
    <n v="1.0416666666642413"/>
    <s v="Team1"/>
    <s v="Mid"/>
    <s v="Morning"/>
  </r>
  <r>
    <s v="T09635"/>
    <s v="C0222"/>
    <x v="4"/>
    <x v="0"/>
    <d v="2026-01-11T10:31:00"/>
    <d v="2026-01-13T05:31:00"/>
    <x v="13"/>
    <x v="0"/>
    <s v="No"/>
    <n v="5"/>
    <s v="Yes"/>
    <n v="42.999999999941792"/>
    <s v="No"/>
    <x v="2"/>
    <n v="1.7916666666642413"/>
    <s v="Team5"/>
    <s v="Junior"/>
    <s v="Evening"/>
  </r>
  <r>
    <s v="T09636"/>
    <s v="C2527"/>
    <x v="4"/>
    <x v="1"/>
    <d v="2026-03-24T23:43:00"/>
    <d v="2026-03-26T23:43:00"/>
    <x v="48"/>
    <x v="0"/>
    <s v="No"/>
    <n v="4"/>
    <s v="Yes"/>
    <n v="48"/>
    <s v="No"/>
    <x v="1"/>
    <n v="2"/>
    <s v="Team1"/>
    <s v="Mid"/>
    <s v="Morning"/>
  </r>
  <r>
    <s v="T09637"/>
    <s v="C4245"/>
    <x v="3"/>
    <x v="0"/>
    <d v="2026-02-02T12:20:00"/>
    <d v="2026-02-03T16:20:00"/>
    <x v="14"/>
    <x v="0"/>
    <s v="No"/>
    <n v="3"/>
    <s v="Yes"/>
    <n v="27.999999999941792"/>
    <s v="No"/>
    <x v="0"/>
    <n v="1.1666666666642413"/>
    <s v="Team4"/>
    <s v="Senior"/>
    <s v="Night"/>
  </r>
  <r>
    <s v="T09638"/>
    <s v="C1433"/>
    <x v="0"/>
    <x v="1"/>
    <d v="2026-02-05T12:37:00"/>
    <d v="2026-02-06T02:37:00"/>
    <x v="40"/>
    <x v="0"/>
    <s v="Yes"/>
    <n v="4"/>
    <s v="Yes"/>
    <n v="14.000000000058208"/>
    <s v="No"/>
    <x v="0"/>
    <n v="0.58333333333575865"/>
    <s v="Team4"/>
    <s v="Senior"/>
    <s v="Morning"/>
  </r>
  <r>
    <s v="T09639"/>
    <s v="C3273"/>
    <x v="1"/>
    <x v="0"/>
    <d v="2026-03-22T11:54:00"/>
    <d v="2026-03-23T20:54:00"/>
    <x v="7"/>
    <x v="0"/>
    <s v="No"/>
    <n v="3"/>
    <s v="Yes"/>
    <n v="33"/>
    <s v="No"/>
    <x v="1"/>
    <n v="1.375"/>
    <s v="Team2"/>
    <s v="Junior"/>
    <s v="Night"/>
  </r>
  <r>
    <s v="T09640"/>
    <s v="C2349"/>
    <x v="2"/>
    <x v="1"/>
    <d v="2026-01-02T22:49:00"/>
    <d v="2026-01-04T11:49:00"/>
    <x v="17"/>
    <x v="0"/>
    <s v="No"/>
    <n v="4"/>
    <s v="Yes"/>
    <n v="36.999999999941792"/>
    <s v="No"/>
    <x v="2"/>
    <n v="1.5416666666642413"/>
    <s v="Team2"/>
    <s v="Junior"/>
    <s v="Night"/>
  </r>
  <r>
    <s v="T09641"/>
    <s v="C1423"/>
    <x v="1"/>
    <x v="0"/>
    <d v="2026-01-06T14:58:00"/>
    <d v="2026-01-07T23:58:00"/>
    <x v="10"/>
    <x v="0"/>
    <s v="No"/>
    <n v="4"/>
    <s v="Yes"/>
    <n v="33"/>
    <s v="No"/>
    <x v="2"/>
    <n v="1.375"/>
    <s v="Team1"/>
    <s v="Senior"/>
    <s v="Night"/>
  </r>
  <r>
    <s v="T09642"/>
    <s v="C1993"/>
    <x v="1"/>
    <x v="2"/>
    <d v="2026-01-23T13:33:00"/>
    <d v="2026-01-24T08:33:00"/>
    <x v="17"/>
    <x v="0"/>
    <s v="No"/>
    <n v="4"/>
    <s v="Yes"/>
    <n v="18.999999999941792"/>
    <s v="No"/>
    <x v="2"/>
    <n v="0.79166666666424135"/>
    <s v="Team2"/>
    <s v="Junior"/>
    <s v="Night"/>
  </r>
  <r>
    <s v="T09643"/>
    <s v="C4946"/>
    <x v="1"/>
    <x v="2"/>
    <d v="2026-02-27T21:54:00"/>
    <d v="2026-03-02T19:54:00"/>
    <x v="48"/>
    <x v="0"/>
    <s v="No"/>
    <n v="3"/>
    <s v="Yes"/>
    <n v="70.000000000116415"/>
    <s v="Yes"/>
    <x v="0"/>
    <n v="2.9166666666715173"/>
    <s v="Team1"/>
    <s v="Mid"/>
    <s v="Morning"/>
  </r>
  <r>
    <s v="T09644"/>
    <s v="C1968"/>
    <x v="2"/>
    <x v="2"/>
    <d v="2026-02-12T07:22:00"/>
    <d v="2026-02-13T04:22:00"/>
    <x v="35"/>
    <x v="0"/>
    <s v="No"/>
    <n v="4"/>
    <s v="Yes"/>
    <n v="21"/>
    <s v="No"/>
    <x v="0"/>
    <n v="0.875"/>
    <s v="Team1"/>
    <s v="Senior"/>
    <s v="Night"/>
  </r>
  <r>
    <s v="T09645"/>
    <s v="C0345"/>
    <x v="2"/>
    <x v="0"/>
    <d v="2026-03-17T20:43:00"/>
    <d v="2026-03-19T11:43:00"/>
    <x v="23"/>
    <x v="1"/>
    <s v="No"/>
    <n v="4"/>
    <s v="No"/>
    <n v="39"/>
    <s v="No"/>
    <x v="1"/>
    <n v="1.625"/>
    <s v="Team1"/>
    <s v="Junior"/>
    <s v="Morning"/>
  </r>
  <r>
    <s v="T09646"/>
    <s v="C1574"/>
    <x v="3"/>
    <x v="1"/>
    <d v="2026-01-16T00:10:00"/>
    <d v="2026-01-17T05:10:00"/>
    <x v="4"/>
    <x v="2"/>
    <s v="No"/>
    <n v="3"/>
    <s v="No"/>
    <n v="29.000000000058208"/>
    <s v="No"/>
    <x v="2"/>
    <n v="1.2083333333357587"/>
    <s v="Team5"/>
    <s v="Senior"/>
    <s v="Evening"/>
  </r>
  <r>
    <s v="T09647"/>
    <s v="C3673"/>
    <x v="3"/>
    <x v="0"/>
    <d v="2026-01-03T08:49:00"/>
    <d v="2026-01-03T23:49:00"/>
    <x v="20"/>
    <x v="0"/>
    <s v="No"/>
    <n v="3"/>
    <s v="Yes"/>
    <n v="15"/>
    <s v="No"/>
    <x v="2"/>
    <n v="0.625"/>
    <s v="Team4"/>
    <s v="Junior"/>
    <s v="Evening"/>
  </r>
  <r>
    <s v="T09648"/>
    <s v="C4447"/>
    <x v="2"/>
    <x v="1"/>
    <d v="2026-02-01T10:12:00"/>
    <d v="2026-02-02T23:12:00"/>
    <x v="7"/>
    <x v="0"/>
    <s v="No"/>
    <n v="5"/>
    <s v="Yes"/>
    <n v="36.999999999941792"/>
    <s v="No"/>
    <x v="0"/>
    <n v="1.5416666666642413"/>
    <s v="Team2"/>
    <s v="Junior"/>
    <s v="Night"/>
  </r>
  <r>
    <s v="T09649"/>
    <s v="C4425"/>
    <x v="4"/>
    <x v="2"/>
    <d v="2026-01-05T06:39:00"/>
    <d v="2026-01-05T18:39:00"/>
    <x v="15"/>
    <x v="0"/>
    <s v="No"/>
    <n v="3"/>
    <s v="Yes"/>
    <n v="12"/>
    <s v="No"/>
    <x v="2"/>
    <n v="0.5"/>
    <s v="Team5"/>
    <s v="Junior"/>
    <s v="Evening"/>
  </r>
  <r>
    <s v="T09650"/>
    <s v="C4874"/>
    <x v="1"/>
    <x v="1"/>
    <d v="2026-02-20T21:22:00"/>
    <d v="2026-02-23T19:22:00"/>
    <x v="0"/>
    <x v="0"/>
    <s v="No"/>
    <n v="5"/>
    <s v="Yes"/>
    <n v="69.999999999941792"/>
    <s v="Yes"/>
    <x v="0"/>
    <n v="2.9166666666642413"/>
    <s v="Team1"/>
    <s v="Senior"/>
    <s v="Morning"/>
  </r>
  <r>
    <s v="T09651"/>
    <s v="C1923"/>
    <x v="2"/>
    <x v="1"/>
    <d v="2026-03-28T08:10:00"/>
    <d v="2026-03-29T09:10:00"/>
    <x v="28"/>
    <x v="0"/>
    <s v="No"/>
    <n v="4"/>
    <s v="Yes"/>
    <n v="24.999999999941792"/>
    <s v="No"/>
    <x v="1"/>
    <n v="1.0416666666642413"/>
    <s v="Team3"/>
    <s v="Mid"/>
    <s v="Night"/>
  </r>
  <r>
    <s v="T09652"/>
    <s v="C4426"/>
    <x v="2"/>
    <x v="1"/>
    <d v="2026-02-05T17:37:00"/>
    <d v="2026-02-06T13:37:00"/>
    <x v="35"/>
    <x v="0"/>
    <s v="No"/>
    <n v="3"/>
    <s v="Yes"/>
    <n v="20.000000000058208"/>
    <s v="No"/>
    <x v="0"/>
    <n v="0.83333333333575865"/>
    <s v="Team1"/>
    <s v="Senior"/>
    <s v="Night"/>
  </r>
  <r>
    <s v="T09653"/>
    <s v="C3362"/>
    <x v="1"/>
    <x v="2"/>
    <d v="2026-02-22T03:49:00"/>
    <d v="2026-02-23T22:49:00"/>
    <x v="43"/>
    <x v="0"/>
    <s v="No"/>
    <n v="5"/>
    <s v="Yes"/>
    <n v="42.999999999941792"/>
    <s v="No"/>
    <x v="0"/>
    <n v="1.7916666666642413"/>
    <s v="Team1"/>
    <s v="Mid"/>
    <s v="Morning"/>
  </r>
  <r>
    <s v="T09654"/>
    <s v="C4825"/>
    <x v="0"/>
    <x v="2"/>
    <d v="2026-03-29T03:02:00"/>
    <d v="2026-03-31T00:02:00"/>
    <x v="45"/>
    <x v="0"/>
    <s v="No"/>
    <n v="4"/>
    <s v="Yes"/>
    <n v="45"/>
    <s v="No"/>
    <x v="1"/>
    <n v="1.875"/>
    <s v="Team4"/>
    <s v="Mid"/>
    <s v="Morning"/>
  </r>
  <r>
    <s v="T09655"/>
    <s v="C0036"/>
    <x v="4"/>
    <x v="0"/>
    <d v="2026-03-07T18:01:00"/>
    <d v="2026-03-08T01:01:00"/>
    <x v="29"/>
    <x v="0"/>
    <s v="No"/>
    <n v="3"/>
    <s v="Yes"/>
    <n v="6.9999999999417923"/>
    <s v="No"/>
    <x v="1"/>
    <n v="0.29166666666424135"/>
    <s v="Team3"/>
    <s v="Mid"/>
    <s v="Evening"/>
  </r>
  <r>
    <s v="T09656"/>
    <s v="C2597"/>
    <x v="3"/>
    <x v="2"/>
    <d v="2026-02-08T23:15:00"/>
    <d v="2026-02-12T10:15:00"/>
    <x v="40"/>
    <x v="0"/>
    <s v="No"/>
    <n v="4"/>
    <s v="Yes"/>
    <n v="83.000000000058208"/>
    <s v="Yes"/>
    <x v="0"/>
    <n v="3.4583333333357587"/>
    <s v="Team4"/>
    <s v="Senior"/>
    <s v="Morning"/>
  </r>
  <r>
    <s v="T09657"/>
    <s v="C2311"/>
    <x v="3"/>
    <x v="2"/>
    <d v="2026-03-26T13:22:00"/>
    <d v="2026-03-29T08:22:00"/>
    <x v="34"/>
    <x v="0"/>
    <s v="No"/>
    <n v="4"/>
    <s v="Yes"/>
    <n v="67.000000000116415"/>
    <s v="Yes"/>
    <x v="1"/>
    <n v="2.7916666666715173"/>
    <s v="Team3"/>
    <s v="Senior"/>
    <s v="Night"/>
  </r>
  <r>
    <s v="T09658"/>
    <s v="C3500"/>
    <x v="0"/>
    <x v="0"/>
    <d v="2026-02-09T12:56:00"/>
    <d v="2026-02-10T11:56:00"/>
    <x v="21"/>
    <x v="0"/>
    <s v="No"/>
    <n v="5"/>
    <s v="Yes"/>
    <n v="22.999999999883585"/>
    <s v="No"/>
    <x v="0"/>
    <n v="0.95833333332848269"/>
    <s v="Team4"/>
    <s v="Senior"/>
    <s v="Night"/>
  </r>
  <r>
    <s v="T09659"/>
    <s v="C2072"/>
    <x v="4"/>
    <x v="1"/>
    <d v="2026-03-28T01:49:00"/>
    <d v="2026-03-30T18:49:00"/>
    <x v="20"/>
    <x v="0"/>
    <s v="No"/>
    <n v="4"/>
    <s v="Yes"/>
    <n v="65.000000000058208"/>
    <s v="Yes"/>
    <x v="1"/>
    <n v="2.7083333333357587"/>
    <s v="Team4"/>
    <s v="Junior"/>
    <s v="Evening"/>
  </r>
  <r>
    <s v="T09660"/>
    <s v="C0487"/>
    <x v="0"/>
    <x v="2"/>
    <d v="2026-03-17T10:31:00"/>
    <d v="2026-03-18T10:31:00"/>
    <x v="13"/>
    <x v="0"/>
    <s v="No"/>
    <n v="5"/>
    <s v="Yes"/>
    <n v="24"/>
    <s v="No"/>
    <x v="1"/>
    <n v="1"/>
    <s v="Team5"/>
    <s v="Junior"/>
    <s v="Evening"/>
  </r>
  <r>
    <s v="T09661"/>
    <s v="C0850"/>
    <x v="0"/>
    <x v="1"/>
    <d v="2026-01-01T15:18:00"/>
    <d v="2026-01-02T18:18:00"/>
    <x v="11"/>
    <x v="0"/>
    <s v="No"/>
    <n v="4"/>
    <s v="Yes"/>
    <n v="27"/>
    <s v="No"/>
    <x v="2"/>
    <n v="1.125"/>
    <s v="Team3"/>
    <s v="Senior"/>
    <s v="Night"/>
  </r>
  <r>
    <s v="T09662"/>
    <s v="C1642"/>
    <x v="2"/>
    <x v="0"/>
    <d v="2026-03-11T06:51:00"/>
    <d v="2026-03-12T20:51:00"/>
    <x v="43"/>
    <x v="0"/>
    <s v="No"/>
    <n v="4"/>
    <s v="Yes"/>
    <n v="38.000000000058208"/>
    <s v="No"/>
    <x v="1"/>
    <n v="1.5833333333357587"/>
    <s v="Team1"/>
    <s v="Mid"/>
    <s v="Morning"/>
  </r>
  <r>
    <s v="T09663"/>
    <s v="C4536"/>
    <x v="4"/>
    <x v="2"/>
    <d v="2026-02-23T10:48:00"/>
    <d v="2026-02-26T11:48:00"/>
    <x v="42"/>
    <x v="0"/>
    <s v="No"/>
    <n v="5"/>
    <s v="Yes"/>
    <n v="73.000000000116415"/>
    <s v="Yes"/>
    <x v="0"/>
    <n v="3.0416666666715173"/>
    <s v="Team1"/>
    <s v="Senior"/>
    <s v="Evening"/>
  </r>
  <r>
    <s v="T09664"/>
    <s v="C3014"/>
    <x v="4"/>
    <x v="0"/>
    <d v="2026-01-23T07:27:00"/>
    <d v="2026-01-24T11:27:00"/>
    <x v="5"/>
    <x v="0"/>
    <s v="No"/>
    <n v="4"/>
    <s v="Yes"/>
    <n v="27.999999999941792"/>
    <s v="No"/>
    <x v="2"/>
    <n v="1.1666666666642413"/>
    <s v="Team1"/>
    <s v="Senior"/>
    <s v="Evening"/>
  </r>
  <r>
    <s v="T09665"/>
    <s v="C1027"/>
    <x v="2"/>
    <x v="1"/>
    <d v="2026-01-22T07:27:00"/>
    <d v="2026-01-25T02:27:00"/>
    <x v="3"/>
    <x v="1"/>
    <s v="No"/>
    <n v="4"/>
    <s v="No"/>
    <n v="66.999999999941792"/>
    <s v="Yes"/>
    <x v="2"/>
    <n v="2.7916666666642413"/>
    <s v="Team5"/>
    <s v="Senior"/>
    <s v="Morning"/>
  </r>
  <r>
    <s v="T09666"/>
    <s v="C4663"/>
    <x v="0"/>
    <x v="2"/>
    <d v="2026-03-13T17:20:00"/>
    <d v="2026-03-15T11:20:00"/>
    <x v="28"/>
    <x v="0"/>
    <s v="No"/>
    <n v="3"/>
    <s v="Yes"/>
    <n v="42"/>
    <s v="No"/>
    <x v="1"/>
    <n v="1.75"/>
    <s v="Team3"/>
    <s v="Mid"/>
    <s v="Night"/>
  </r>
  <r>
    <s v="T09667"/>
    <s v="C1610"/>
    <x v="0"/>
    <x v="2"/>
    <d v="2026-02-01T09:43:00"/>
    <d v="2026-02-04T19:43:00"/>
    <x v="27"/>
    <x v="0"/>
    <s v="No"/>
    <n v="3"/>
    <s v="Yes"/>
    <n v="81.999999999941792"/>
    <s v="Yes"/>
    <x v="0"/>
    <n v="3.4166666666642413"/>
    <s v="Team1"/>
    <s v="Junior"/>
    <s v="Morning"/>
  </r>
  <r>
    <s v="T09668"/>
    <s v="C1080"/>
    <x v="0"/>
    <x v="2"/>
    <d v="2026-03-20T10:34:00"/>
    <d v="2026-03-22T09:34:00"/>
    <x v="5"/>
    <x v="0"/>
    <s v="No"/>
    <n v="3"/>
    <s v="Yes"/>
    <n v="46.999999999883585"/>
    <s v="No"/>
    <x v="1"/>
    <n v="1.9583333333284827"/>
    <s v="Team1"/>
    <s v="Senior"/>
    <s v="Evening"/>
  </r>
  <r>
    <s v="T09669"/>
    <s v="C1379"/>
    <x v="3"/>
    <x v="1"/>
    <d v="2026-01-04T01:57:00"/>
    <d v="2026-01-06T17:57:00"/>
    <x v="13"/>
    <x v="0"/>
    <s v="No"/>
    <n v="4"/>
    <s v="Yes"/>
    <n v="63.999999999941792"/>
    <s v="Yes"/>
    <x v="2"/>
    <n v="2.6666666666642413"/>
    <s v="Team5"/>
    <s v="Junior"/>
    <s v="Evening"/>
  </r>
  <r>
    <s v="T09670"/>
    <s v="C3130"/>
    <x v="0"/>
    <x v="1"/>
    <d v="2026-01-07T06:05:00"/>
    <d v="2026-01-09T03:05:00"/>
    <x v="11"/>
    <x v="1"/>
    <s v="No"/>
    <n v="4"/>
    <s v="No"/>
    <n v="45"/>
    <s v="No"/>
    <x v="2"/>
    <n v="1.875"/>
    <s v="Team3"/>
    <s v="Senior"/>
    <s v="Night"/>
  </r>
  <r>
    <s v="T09671"/>
    <s v="C1151"/>
    <x v="4"/>
    <x v="1"/>
    <d v="2026-01-13T13:53:00"/>
    <d v="2026-01-14T14:53:00"/>
    <x v="42"/>
    <x v="0"/>
    <s v="No"/>
    <n v="5"/>
    <s v="Yes"/>
    <n v="24.999999999941792"/>
    <s v="No"/>
    <x v="2"/>
    <n v="1.0416666666642413"/>
    <s v="Team1"/>
    <s v="Senior"/>
    <s v="Evening"/>
  </r>
  <r>
    <s v="T09672"/>
    <s v="C3932"/>
    <x v="4"/>
    <x v="0"/>
    <d v="2026-03-30T08:19:00"/>
    <d v="2026-03-31T03:19:00"/>
    <x v="17"/>
    <x v="0"/>
    <s v="No"/>
    <n v="4"/>
    <s v="Yes"/>
    <n v="18.999999999941792"/>
    <s v="No"/>
    <x v="1"/>
    <n v="0.79166666666424135"/>
    <s v="Team2"/>
    <s v="Junior"/>
    <s v="Night"/>
  </r>
  <r>
    <s v="T09673"/>
    <s v="C1503"/>
    <x v="4"/>
    <x v="2"/>
    <d v="2026-03-11T01:12:00"/>
    <d v="2026-03-13T05:12:00"/>
    <x v="48"/>
    <x v="0"/>
    <s v="No"/>
    <n v="3"/>
    <s v="Yes"/>
    <n v="51.999999999941792"/>
    <s v="Yes"/>
    <x v="1"/>
    <n v="2.1666666666642413"/>
    <s v="Team1"/>
    <s v="Mid"/>
    <s v="Morning"/>
  </r>
  <r>
    <s v="T09674"/>
    <s v="C2814"/>
    <x v="4"/>
    <x v="1"/>
    <d v="2026-03-10T02:48:00"/>
    <d v="2026-03-12T12:48:00"/>
    <x v="4"/>
    <x v="0"/>
    <s v="No"/>
    <n v="3"/>
    <s v="Yes"/>
    <n v="57.999999999941792"/>
    <s v="Yes"/>
    <x v="1"/>
    <n v="2.4166666666642413"/>
    <s v="Team5"/>
    <s v="Senior"/>
    <s v="Evening"/>
  </r>
  <r>
    <s v="T09675"/>
    <s v="C0210"/>
    <x v="2"/>
    <x v="0"/>
    <d v="2026-03-01T14:04:00"/>
    <d v="2026-03-01T19:04:00"/>
    <x v="46"/>
    <x v="0"/>
    <s v="No"/>
    <n v="5"/>
    <s v="Yes"/>
    <n v="5.0000000000582077"/>
    <s v="No"/>
    <x v="1"/>
    <n v="0.20833333333575865"/>
    <s v="Team5"/>
    <s v="Senior"/>
    <s v="Evening"/>
  </r>
  <r>
    <s v="T09676"/>
    <s v="C1282"/>
    <x v="0"/>
    <x v="0"/>
    <d v="2026-01-11T02:53:00"/>
    <d v="2026-01-11T23:53:00"/>
    <x v="3"/>
    <x v="0"/>
    <s v="No"/>
    <n v="3"/>
    <s v="Yes"/>
    <n v="21"/>
    <s v="No"/>
    <x v="2"/>
    <n v="0.875"/>
    <s v="Team5"/>
    <s v="Senior"/>
    <s v="Morning"/>
  </r>
  <r>
    <s v="T09677"/>
    <s v="C2143"/>
    <x v="0"/>
    <x v="2"/>
    <d v="2026-03-24T03:32:00"/>
    <d v="2026-03-27T06:32:00"/>
    <x v="39"/>
    <x v="0"/>
    <s v="No"/>
    <n v="4"/>
    <s v="Yes"/>
    <n v="75"/>
    <s v="Yes"/>
    <x v="1"/>
    <n v="3.125"/>
    <s v="Team5"/>
    <s v="Junior"/>
    <s v="Evening"/>
  </r>
  <r>
    <s v="T09678"/>
    <s v="C0855"/>
    <x v="3"/>
    <x v="2"/>
    <d v="2026-01-11T07:36:00"/>
    <d v="2026-01-14T13:36:00"/>
    <x v="3"/>
    <x v="0"/>
    <s v="No"/>
    <n v="3"/>
    <s v="Yes"/>
    <n v="78"/>
    <s v="Yes"/>
    <x v="2"/>
    <n v="3.25"/>
    <s v="Team5"/>
    <s v="Senior"/>
    <s v="Morning"/>
  </r>
  <r>
    <s v="T09679"/>
    <s v="C3870"/>
    <x v="4"/>
    <x v="0"/>
    <d v="2026-01-14T16:55:00"/>
    <d v="2026-01-15T07:55:00"/>
    <x v="30"/>
    <x v="0"/>
    <s v="No"/>
    <n v="4"/>
    <s v="Yes"/>
    <n v="15"/>
    <s v="No"/>
    <x v="2"/>
    <n v="0.625"/>
    <s v="Team4"/>
    <s v="Mid"/>
    <s v="Night"/>
  </r>
  <r>
    <s v="T09680"/>
    <s v="C2377"/>
    <x v="4"/>
    <x v="0"/>
    <d v="2026-01-31T03:24:00"/>
    <d v="2026-01-31T14:24:00"/>
    <x v="9"/>
    <x v="0"/>
    <s v="No"/>
    <n v="4"/>
    <s v="Yes"/>
    <n v="10.999999999883585"/>
    <s v="No"/>
    <x v="2"/>
    <n v="0.45833333332848269"/>
    <s v="Team1"/>
    <s v="Junior"/>
    <s v="Night"/>
  </r>
  <r>
    <s v="T09681"/>
    <s v="C0436"/>
    <x v="0"/>
    <x v="2"/>
    <d v="2026-03-23T13:29:00"/>
    <d v="2026-03-25T04:29:00"/>
    <x v="11"/>
    <x v="0"/>
    <s v="No"/>
    <n v="4"/>
    <s v="Yes"/>
    <n v="39"/>
    <s v="No"/>
    <x v="1"/>
    <n v="1.625"/>
    <s v="Team3"/>
    <s v="Senior"/>
    <s v="Night"/>
  </r>
  <r>
    <s v="T09682"/>
    <s v="C4677"/>
    <x v="3"/>
    <x v="0"/>
    <d v="2026-03-23T06:08:00"/>
    <d v="2026-03-24T05:08:00"/>
    <x v="18"/>
    <x v="0"/>
    <s v="No"/>
    <n v="4"/>
    <s v="Yes"/>
    <n v="22.999999999883585"/>
    <s v="No"/>
    <x v="1"/>
    <n v="0.95833333332848269"/>
    <s v="Team1"/>
    <s v="Mid"/>
    <s v="Morning"/>
  </r>
  <r>
    <s v="T09683"/>
    <s v="C3949"/>
    <x v="3"/>
    <x v="1"/>
    <d v="2026-02-10T10:22:00"/>
    <d v="2026-02-11T20:22:00"/>
    <x v="38"/>
    <x v="0"/>
    <s v="No"/>
    <n v="3"/>
    <s v="Yes"/>
    <n v="34.000000000116415"/>
    <s v="No"/>
    <x v="0"/>
    <n v="1.4166666666715173"/>
    <s v="Team5"/>
    <s v="Senior"/>
    <s v="Evening"/>
  </r>
  <r>
    <s v="T09684"/>
    <s v="C3193"/>
    <x v="3"/>
    <x v="1"/>
    <d v="2026-01-05T01:38:00"/>
    <d v="2026-01-07T02:38:00"/>
    <x v="35"/>
    <x v="0"/>
    <s v="No"/>
    <n v="4"/>
    <s v="Yes"/>
    <n v="48.999999999941792"/>
    <s v="Yes"/>
    <x v="2"/>
    <n v="2.0416666666642413"/>
    <s v="Team1"/>
    <s v="Senior"/>
    <s v="Night"/>
  </r>
  <r>
    <s v="T09685"/>
    <s v="C2170"/>
    <x v="0"/>
    <x v="0"/>
    <d v="2026-03-13T06:45:00"/>
    <d v="2026-03-13T23:45:00"/>
    <x v="45"/>
    <x v="0"/>
    <s v="No"/>
    <n v="5"/>
    <s v="Yes"/>
    <n v="17.000000000058208"/>
    <s v="No"/>
    <x v="1"/>
    <n v="0.70833333333575865"/>
    <s v="Team4"/>
    <s v="Mid"/>
    <s v="Morning"/>
  </r>
  <r>
    <s v="T09686"/>
    <s v="C4684"/>
    <x v="0"/>
    <x v="1"/>
    <d v="2026-02-08T20:15:00"/>
    <d v="2026-02-10T23:15:00"/>
    <x v="14"/>
    <x v="0"/>
    <s v="No"/>
    <n v="4"/>
    <s v="Yes"/>
    <n v="51"/>
    <s v="Yes"/>
    <x v="0"/>
    <n v="2.125"/>
    <s v="Team4"/>
    <s v="Senior"/>
    <s v="Night"/>
  </r>
  <r>
    <s v="T09687"/>
    <s v="C1860"/>
    <x v="3"/>
    <x v="1"/>
    <d v="2026-02-15T03:45:00"/>
    <d v="2026-02-16T18:45:00"/>
    <x v="49"/>
    <x v="0"/>
    <s v="No"/>
    <n v="2"/>
    <s v="Yes"/>
    <n v="39"/>
    <s v="No"/>
    <x v="0"/>
    <n v="1.625"/>
    <s v="Team5"/>
    <s v="Mid"/>
    <s v="Evening"/>
  </r>
  <r>
    <s v="T09688"/>
    <s v="C1403"/>
    <x v="3"/>
    <x v="2"/>
    <d v="2026-01-17T11:40:00"/>
    <d v="2026-01-20T08:40:00"/>
    <x v="2"/>
    <x v="0"/>
    <s v="No"/>
    <n v="5"/>
    <s v="Yes"/>
    <n v="69"/>
    <s v="Yes"/>
    <x v="2"/>
    <n v="2.875"/>
    <s v="Team3"/>
    <s v="Senior"/>
    <s v="Evening"/>
  </r>
  <r>
    <s v="T09689"/>
    <s v="C4231"/>
    <x v="3"/>
    <x v="0"/>
    <d v="2026-03-08T20:00:00"/>
    <d v="2026-03-10T16:00:00"/>
    <x v="18"/>
    <x v="0"/>
    <s v="No"/>
    <n v="4"/>
    <s v="Yes"/>
    <n v="43.999999999883585"/>
    <s v="No"/>
    <x v="1"/>
    <n v="1.8333333333284827"/>
    <s v="Team1"/>
    <s v="Mid"/>
    <s v="Morning"/>
  </r>
  <r>
    <s v="T09690"/>
    <s v="C2308"/>
    <x v="4"/>
    <x v="1"/>
    <d v="2026-02-17T22:52:00"/>
    <d v="2026-02-19T11:52:00"/>
    <x v="17"/>
    <x v="0"/>
    <s v="No"/>
    <n v="5"/>
    <s v="Yes"/>
    <n v="36.999999999941792"/>
    <s v="No"/>
    <x v="0"/>
    <n v="1.5416666666642413"/>
    <s v="Team2"/>
    <s v="Junior"/>
    <s v="Night"/>
  </r>
  <r>
    <s v="T09691"/>
    <s v="C2548"/>
    <x v="1"/>
    <x v="2"/>
    <d v="2026-01-07T23:47:00"/>
    <d v="2026-01-09T21:47:00"/>
    <x v="29"/>
    <x v="0"/>
    <s v="No"/>
    <n v="3"/>
    <s v="Yes"/>
    <n v="45.999999999941792"/>
    <s v="No"/>
    <x v="2"/>
    <n v="1.9166666666642413"/>
    <s v="Team3"/>
    <s v="Mid"/>
    <s v="Evening"/>
  </r>
  <r>
    <s v="T09692"/>
    <s v="C3256"/>
    <x v="0"/>
    <x v="0"/>
    <d v="2026-03-01T08:02:00"/>
    <d v="2026-03-02T16:02:00"/>
    <x v="6"/>
    <x v="0"/>
    <s v="No"/>
    <n v="5"/>
    <s v="Yes"/>
    <n v="32.000000000058208"/>
    <s v="No"/>
    <x v="1"/>
    <n v="1.3333333333357587"/>
    <s v="Team3"/>
    <s v="Mid"/>
    <s v="Night"/>
  </r>
  <r>
    <s v="T09693"/>
    <s v="C2849"/>
    <x v="4"/>
    <x v="2"/>
    <d v="2026-01-27T03:24:00"/>
    <d v="2026-01-27T18:24:00"/>
    <x v="32"/>
    <x v="0"/>
    <s v="No"/>
    <n v="4"/>
    <s v="Yes"/>
    <n v="15"/>
    <s v="No"/>
    <x v="2"/>
    <n v="0.625"/>
    <s v="Team3"/>
    <s v="Mid"/>
    <s v="Evening"/>
  </r>
  <r>
    <s v="T09694"/>
    <s v="C2525"/>
    <x v="0"/>
    <x v="0"/>
    <d v="2026-02-14T15:35:00"/>
    <d v="2026-02-15T18:35:00"/>
    <x v="35"/>
    <x v="1"/>
    <s v="No"/>
    <n v="4"/>
    <s v="No"/>
    <n v="27"/>
    <s v="No"/>
    <x v="0"/>
    <n v="1.125"/>
    <s v="Team1"/>
    <s v="Senior"/>
    <s v="Night"/>
  </r>
  <r>
    <s v="T09695"/>
    <s v="C3630"/>
    <x v="2"/>
    <x v="0"/>
    <d v="2026-01-09T09:51:00"/>
    <d v="2026-01-10T16:51:00"/>
    <x v="29"/>
    <x v="0"/>
    <s v="No"/>
    <n v="5"/>
    <s v="Yes"/>
    <n v="30.999999999941792"/>
    <s v="No"/>
    <x v="2"/>
    <n v="1.2916666666642413"/>
    <s v="Team3"/>
    <s v="Mid"/>
    <s v="Evening"/>
  </r>
  <r>
    <s v="T09696"/>
    <s v="C0587"/>
    <x v="0"/>
    <x v="1"/>
    <d v="2026-02-21T12:55:00"/>
    <d v="2026-02-22T14:55:00"/>
    <x v="34"/>
    <x v="0"/>
    <s v="No"/>
    <n v="4"/>
    <s v="Yes"/>
    <n v="26.000000000058208"/>
    <s v="No"/>
    <x v="0"/>
    <n v="1.0833333333357587"/>
    <s v="Team3"/>
    <s v="Senior"/>
    <s v="Night"/>
  </r>
  <r>
    <s v="T09697"/>
    <s v="C2076"/>
    <x v="1"/>
    <x v="2"/>
    <d v="2026-03-11T20:29:00"/>
    <d v="2026-03-12T11:29:00"/>
    <x v="23"/>
    <x v="0"/>
    <s v="No"/>
    <n v="3"/>
    <s v="Yes"/>
    <n v="15"/>
    <s v="No"/>
    <x v="1"/>
    <n v="0.625"/>
    <s v="Team1"/>
    <s v="Junior"/>
    <s v="Morning"/>
  </r>
  <r>
    <s v="T09698"/>
    <s v="C4105"/>
    <x v="4"/>
    <x v="1"/>
    <d v="2026-03-19T04:03:00"/>
    <d v="2026-03-21T22:03:00"/>
    <x v="19"/>
    <x v="0"/>
    <s v="No"/>
    <n v="4"/>
    <s v="Yes"/>
    <n v="66"/>
    <s v="Yes"/>
    <x v="1"/>
    <n v="2.75"/>
    <s v="Team5"/>
    <s v="Mid"/>
    <s v="Night"/>
  </r>
  <r>
    <s v="T09699"/>
    <s v="C1930"/>
    <x v="0"/>
    <x v="0"/>
    <d v="2026-03-10T01:58:00"/>
    <d v="2026-03-11T22:58:00"/>
    <x v="47"/>
    <x v="0"/>
    <s v="Yes"/>
    <n v="2"/>
    <s v="Yes"/>
    <n v="45"/>
    <s v="No"/>
    <x v="1"/>
    <n v="1.875"/>
    <s v="Team4"/>
    <s v="Senior"/>
    <s v="Night"/>
  </r>
  <r>
    <s v="T09700"/>
    <s v="C1972"/>
    <x v="2"/>
    <x v="2"/>
    <d v="2026-03-08T12:00:00"/>
    <d v="2026-03-11T21:00:00"/>
    <x v="37"/>
    <x v="1"/>
    <s v="No"/>
    <n v="3"/>
    <s v="No"/>
    <n v="81"/>
    <s v="Yes"/>
    <x v="1"/>
    <n v="3.375"/>
    <s v="Team5"/>
    <s v="Junior"/>
    <s v="Evening"/>
  </r>
  <r>
    <s v="T09701"/>
    <s v="C0337"/>
    <x v="2"/>
    <x v="2"/>
    <d v="2026-01-23T06:48:00"/>
    <d v="2026-01-27T02:48:00"/>
    <x v="48"/>
    <x v="0"/>
    <s v="No"/>
    <n v="5"/>
    <s v="Yes"/>
    <n v="92.000000000058208"/>
    <s v="Yes"/>
    <x v="2"/>
    <n v="3.8333333333357587"/>
    <s v="Team1"/>
    <s v="Mid"/>
    <s v="Morning"/>
  </r>
  <r>
    <s v="T09702"/>
    <s v="C1254"/>
    <x v="3"/>
    <x v="2"/>
    <d v="2026-02-24T14:54:00"/>
    <d v="2026-02-26T13:54:00"/>
    <x v="36"/>
    <x v="0"/>
    <s v="No"/>
    <n v="4"/>
    <s v="Yes"/>
    <n v="47.000000000058208"/>
    <s v="No"/>
    <x v="0"/>
    <n v="1.9583333333357587"/>
    <s v="Team1"/>
    <s v="Junior"/>
    <s v="Morning"/>
  </r>
  <r>
    <s v="T09703"/>
    <s v="C1992"/>
    <x v="3"/>
    <x v="1"/>
    <d v="2026-03-30T18:52:00"/>
    <d v="2026-04-01T00:52:00"/>
    <x v="21"/>
    <x v="0"/>
    <s v="No"/>
    <n v="4"/>
    <s v="Yes"/>
    <n v="30"/>
    <s v="No"/>
    <x v="1"/>
    <n v="1.25"/>
    <s v="Team4"/>
    <s v="Senior"/>
    <s v="Night"/>
  </r>
  <r>
    <s v="T09704"/>
    <s v="C2849"/>
    <x v="3"/>
    <x v="2"/>
    <d v="2026-02-16T10:50:00"/>
    <d v="2026-02-18T20:50:00"/>
    <x v="21"/>
    <x v="0"/>
    <s v="Yes"/>
    <n v="5"/>
    <s v="Yes"/>
    <n v="57.999999999941792"/>
    <s v="Yes"/>
    <x v="0"/>
    <n v="2.4166666666642413"/>
    <s v="Team4"/>
    <s v="Senior"/>
    <s v="Night"/>
  </r>
  <r>
    <s v="T09705"/>
    <s v="C2802"/>
    <x v="0"/>
    <x v="1"/>
    <d v="2026-02-28T22:04:00"/>
    <d v="2026-03-03T13:04:00"/>
    <x v="47"/>
    <x v="0"/>
    <s v="No"/>
    <n v="3"/>
    <s v="Yes"/>
    <n v="63"/>
    <s v="Yes"/>
    <x v="0"/>
    <n v="2.625"/>
    <s v="Team4"/>
    <s v="Senior"/>
    <s v="Night"/>
  </r>
  <r>
    <s v="T09706"/>
    <s v="C1019"/>
    <x v="2"/>
    <x v="2"/>
    <d v="2026-02-24T10:22:00"/>
    <d v="2026-02-28T04:22:00"/>
    <x v="32"/>
    <x v="0"/>
    <s v="No"/>
    <n v="4"/>
    <s v="Yes"/>
    <n v="90"/>
    <s v="Yes"/>
    <x v="0"/>
    <n v="3.75"/>
    <s v="Team3"/>
    <s v="Mid"/>
    <s v="Evening"/>
  </r>
  <r>
    <s v="T09707"/>
    <s v="C0116"/>
    <x v="0"/>
    <x v="1"/>
    <d v="2026-01-28T06:39:00"/>
    <d v="2026-01-29T23:39:00"/>
    <x v="45"/>
    <x v="0"/>
    <s v="No"/>
    <n v="5"/>
    <s v="Yes"/>
    <n v="41.000000000058208"/>
    <s v="No"/>
    <x v="2"/>
    <n v="1.7083333333357587"/>
    <s v="Team4"/>
    <s v="Mid"/>
    <s v="Morning"/>
  </r>
  <r>
    <s v="T09708"/>
    <s v="C4287"/>
    <x v="3"/>
    <x v="0"/>
    <d v="2026-03-23T02:36:00"/>
    <d v="2026-03-24T04:36:00"/>
    <x v="12"/>
    <x v="0"/>
    <s v="No"/>
    <n v="3"/>
    <s v="Yes"/>
    <n v="26.000000000058208"/>
    <s v="No"/>
    <x v="1"/>
    <n v="1.0833333333357587"/>
    <s v="Team1"/>
    <s v="Junior"/>
    <s v="Morning"/>
  </r>
  <r>
    <s v="T09709"/>
    <s v="C2530"/>
    <x v="2"/>
    <x v="1"/>
    <d v="2026-03-28T02:25:00"/>
    <d v="2026-03-28T11:25:00"/>
    <x v="24"/>
    <x v="0"/>
    <s v="No"/>
    <n v="4"/>
    <s v="Yes"/>
    <n v="9"/>
    <s v="No"/>
    <x v="1"/>
    <n v="0.375"/>
    <s v="Team4"/>
    <s v="Mid"/>
    <s v="Night"/>
  </r>
  <r>
    <s v="T09710"/>
    <s v="C1767"/>
    <x v="0"/>
    <x v="0"/>
    <d v="2026-02-18T11:09:00"/>
    <d v="2026-02-19T18:09:00"/>
    <x v="19"/>
    <x v="0"/>
    <s v="No"/>
    <n v="3"/>
    <s v="Yes"/>
    <n v="30.999999999941792"/>
    <s v="No"/>
    <x v="0"/>
    <n v="1.2916666666642413"/>
    <s v="Team5"/>
    <s v="Mid"/>
    <s v="Night"/>
  </r>
  <r>
    <s v="T09711"/>
    <s v="C4904"/>
    <x v="3"/>
    <x v="2"/>
    <d v="2026-01-18T14:52:00"/>
    <d v="2026-01-19T20:52:00"/>
    <x v="33"/>
    <x v="0"/>
    <s v="No"/>
    <n v="4"/>
    <s v="Yes"/>
    <n v="30"/>
    <s v="No"/>
    <x v="2"/>
    <n v="1.25"/>
    <s v="Team5"/>
    <s v="Junior"/>
    <s v="Night"/>
  </r>
  <r>
    <s v="T09712"/>
    <s v="C2448"/>
    <x v="4"/>
    <x v="1"/>
    <d v="2026-01-29T02:03:00"/>
    <d v="2026-01-31T16:03:00"/>
    <x v="3"/>
    <x v="0"/>
    <s v="No"/>
    <n v="5"/>
    <s v="Yes"/>
    <n v="61.999999999883585"/>
    <s v="Yes"/>
    <x v="2"/>
    <n v="2.5833333333284827"/>
    <s v="Team5"/>
    <s v="Senior"/>
    <s v="Morning"/>
  </r>
  <r>
    <s v="T09713"/>
    <s v="C3449"/>
    <x v="3"/>
    <x v="2"/>
    <d v="2026-03-01T09:57:00"/>
    <d v="2026-03-03T18:57:00"/>
    <x v="32"/>
    <x v="0"/>
    <s v="No"/>
    <n v="5"/>
    <s v="Yes"/>
    <n v="57"/>
    <s v="Yes"/>
    <x v="1"/>
    <n v="2.375"/>
    <s v="Team3"/>
    <s v="Mid"/>
    <s v="Evening"/>
  </r>
  <r>
    <s v="T09714"/>
    <s v="C1332"/>
    <x v="3"/>
    <x v="0"/>
    <d v="2026-02-17T02:15:00"/>
    <d v="2026-02-18T02:15:00"/>
    <x v="31"/>
    <x v="0"/>
    <s v="No"/>
    <n v="5"/>
    <s v="Yes"/>
    <n v="24"/>
    <s v="No"/>
    <x v="0"/>
    <n v="1"/>
    <s v="Team4"/>
    <s v="Senior"/>
    <s v="Evening"/>
  </r>
  <r>
    <s v="T09715"/>
    <s v="C2903"/>
    <x v="0"/>
    <x v="0"/>
    <d v="2026-02-07T03:33:00"/>
    <d v="2026-02-07T14:33:00"/>
    <x v="30"/>
    <x v="0"/>
    <s v="Yes"/>
    <n v="3"/>
    <s v="Yes"/>
    <n v="10.999999999883585"/>
    <s v="No"/>
    <x v="0"/>
    <n v="0.45833333332848269"/>
    <s v="Team4"/>
    <s v="Mid"/>
    <s v="Night"/>
  </r>
  <r>
    <s v="T09716"/>
    <s v="C4411"/>
    <x v="0"/>
    <x v="0"/>
    <d v="2026-03-14T16:32:00"/>
    <d v="2026-03-16T06:32:00"/>
    <x v="47"/>
    <x v="2"/>
    <s v="No"/>
    <n v="2"/>
    <s v="No"/>
    <n v="38.000000000058208"/>
    <s v="No"/>
    <x v="1"/>
    <n v="1.5833333333357587"/>
    <s v="Team4"/>
    <s v="Senior"/>
    <s v="Night"/>
  </r>
  <r>
    <s v="T09717"/>
    <s v="C1699"/>
    <x v="1"/>
    <x v="1"/>
    <d v="2026-01-31T16:09:00"/>
    <d v="2026-02-01T00:09:00"/>
    <x v="15"/>
    <x v="0"/>
    <s v="No"/>
    <n v="5"/>
    <s v="Yes"/>
    <n v="7.9999999998835847"/>
    <s v="No"/>
    <x v="2"/>
    <n v="0.33333333332848269"/>
    <s v="Team5"/>
    <s v="Junior"/>
    <s v="Evening"/>
  </r>
  <r>
    <s v="T09718"/>
    <s v="C3888"/>
    <x v="3"/>
    <x v="2"/>
    <d v="2026-03-11T11:52:00"/>
    <d v="2026-03-11T22:52:00"/>
    <x v="17"/>
    <x v="0"/>
    <s v="No"/>
    <n v="4"/>
    <s v="Yes"/>
    <n v="11.000000000058208"/>
    <s v="No"/>
    <x v="1"/>
    <n v="0.45833333333575865"/>
    <s v="Team2"/>
    <s v="Junior"/>
    <s v="Night"/>
  </r>
  <r>
    <s v="T09719"/>
    <s v="C2230"/>
    <x v="3"/>
    <x v="0"/>
    <d v="2026-03-17T10:35:00"/>
    <d v="2026-03-18T16:35:00"/>
    <x v="26"/>
    <x v="0"/>
    <s v="No"/>
    <n v="5"/>
    <s v="Yes"/>
    <n v="30"/>
    <s v="No"/>
    <x v="1"/>
    <n v="1.25"/>
    <s v="Team5"/>
    <s v="Senior"/>
    <s v="Night"/>
  </r>
  <r>
    <s v="T09720"/>
    <s v="C4004"/>
    <x v="0"/>
    <x v="0"/>
    <d v="2026-01-30T20:48:00"/>
    <d v="2026-01-31T11:48:00"/>
    <x v="22"/>
    <x v="0"/>
    <s v="No"/>
    <n v="5"/>
    <s v="Yes"/>
    <n v="15"/>
    <s v="No"/>
    <x v="2"/>
    <n v="0.625"/>
    <s v="Team4"/>
    <s v="Junior"/>
    <s v="Morning"/>
  </r>
  <r>
    <s v="T09721"/>
    <s v="C3386"/>
    <x v="1"/>
    <x v="2"/>
    <d v="2026-03-30T03:33:00"/>
    <d v="2026-04-02T08:33:00"/>
    <x v="14"/>
    <x v="1"/>
    <s v="No"/>
    <n v="4"/>
    <s v="No"/>
    <n v="76.999999999883585"/>
    <s v="Yes"/>
    <x v="1"/>
    <n v="3.2083333333284827"/>
    <s v="Team4"/>
    <s v="Senior"/>
    <s v="Night"/>
  </r>
  <r>
    <s v="T09722"/>
    <s v="C3645"/>
    <x v="3"/>
    <x v="2"/>
    <d v="2026-01-18T05:25:00"/>
    <d v="2026-01-18T22:25:00"/>
    <x v="49"/>
    <x v="0"/>
    <s v="No"/>
    <n v="5"/>
    <s v="Yes"/>
    <n v="17.000000000058208"/>
    <s v="No"/>
    <x v="2"/>
    <n v="0.70833333333575865"/>
    <s v="Team5"/>
    <s v="Mid"/>
    <s v="Evening"/>
  </r>
  <r>
    <s v="T09723"/>
    <s v="C4885"/>
    <x v="3"/>
    <x v="1"/>
    <d v="2026-02-15T02:32:00"/>
    <d v="2026-02-17T19:32:00"/>
    <x v="38"/>
    <x v="1"/>
    <s v="No"/>
    <n v="4"/>
    <s v="No"/>
    <n v="64.999999999883585"/>
    <s v="Yes"/>
    <x v="0"/>
    <n v="2.7083333333284827"/>
    <s v="Team5"/>
    <s v="Senior"/>
    <s v="Evening"/>
  </r>
  <r>
    <s v="T09724"/>
    <s v="C4130"/>
    <x v="0"/>
    <x v="2"/>
    <d v="2026-01-01T13:45:00"/>
    <d v="2026-01-05T09:45:00"/>
    <x v="3"/>
    <x v="0"/>
    <s v="No"/>
    <n v="5"/>
    <s v="Yes"/>
    <n v="92.000000000058208"/>
    <s v="Yes"/>
    <x v="2"/>
    <n v="3.8333333333357587"/>
    <s v="Team5"/>
    <s v="Senior"/>
    <s v="Morning"/>
  </r>
  <r>
    <s v="T09725"/>
    <s v="C2469"/>
    <x v="0"/>
    <x v="1"/>
    <d v="2026-02-11T17:05:00"/>
    <d v="2026-02-14T06:05:00"/>
    <x v="28"/>
    <x v="0"/>
    <s v="No"/>
    <n v="3"/>
    <s v="Yes"/>
    <n v="60.999999999941792"/>
    <s v="Yes"/>
    <x v="0"/>
    <n v="2.5416666666642413"/>
    <s v="Team3"/>
    <s v="Mid"/>
    <s v="Night"/>
  </r>
  <r>
    <s v="T09726"/>
    <s v="C4412"/>
    <x v="1"/>
    <x v="1"/>
    <d v="2026-01-04T16:37:00"/>
    <d v="2026-01-07T05:37:00"/>
    <x v="28"/>
    <x v="1"/>
    <s v="Yes"/>
    <n v="4"/>
    <s v="No"/>
    <n v="60.999999999941792"/>
    <s v="Yes"/>
    <x v="2"/>
    <n v="2.5416666666642413"/>
    <s v="Team3"/>
    <s v="Mid"/>
    <s v="Night"/>
  </r>
  <r>
    <s v="T09727"/>
    <s v="C2466"/>
    <x v="1"/>
    <x v="2"/>
    <d v="2026-01-19T19:08:00"/>
    <d v="2026-01-22T14:08:00"/>
    <x v="44"/>
    <x v="0"/>
    <s v="No"/>
    <n v="2"/>
    <s v="Yes"/>
    <n v="66.999999999941792"/>
    <s v="Yes"/>
    <x v="2"/>
    <n v="2.7916666666642413"/>
    <s v="Team3"/>
    <s v="Senior"/>
    <s v="Evening"/>
  </r>
  <r>
    <s v="T09728"/>
    <s v="C0614"/>
    <x v="1"/>
    <x v="0"/>
    <d v="2026-02-03T19:14:00"/>
    <d v="2026-02-04T02:14:00"/>
    <x v="7"/>
    <x v="0"/>
    <s v="No"/>
    <n v="5"/>
    <s v="Yes"/>
    <n v="6.9999999999417923"/>
    <s v="No"/>
    <x v="0"/>
    <n v="0.29166666666424135"/>
    <s v="Team2"/>
    <s v="Junior"/>
    <s v="Night"/>
  </r>
  <r>
    <s v="T09729"/>
    <s v="C2152"/>
    <x v="0"/>
    <x v="0"/>
    <d v="2026-02-08T20:27:00"/>
    <d v="2026-02-10T09:27:00"/>
    <x v="1"/>
    <x v="0"/>
    <s v="No"/>
    <n v="5"/>
    <s v="Yes"/>
    <n v="37.000000000116415"/>
    <s v="No"/>
    <x v="0"/>
    <n v="1.5416666666715173"/>
    <s v="Team4"/>
    <s v="Senior"/>
    <s v="Evening"/>
  </r>
  <r>
    <s v="T09730"/>
    <s v="C1037"/>
    <x v="1"/>
    <x v="0"/>
    <d v="2026-01-07T13:33:00"/>
    <d v="2026-01-08T20:33:00"/>
    <x v="22"/>
    <x v="0"/>
    <s v="No"/>
    <n v="4"/>
    <s v="Yes"/>
    <n v="30.999999999941792"/>
    <s v="No"/>
    <x v="2"/>
    <n v="1.2916666666642413"/>
    <s v="Team4"/>
    <s v="Junior"/>
    <s v="Morning"/>
  </r>
  <r>
    <s v="T09731"/>
    <s v="C4125"/>
    <x v="0"/>
    <x v="0"/>
    <d v="2026-03-07T12:48:00"/>
    <d v="2026-03-07T16:48:00"/>
    <x v="47"/>
    <x v="0"/>
    <s v="No"/>
    <n v="4"/>
    <s v="Yes"/>
    <n v="3.9999999999417923"/>
    <s v="No"/>
    <x v="1"/>
    <n v="0.16666666666424135"/>
    <s v="Team4"/>
    <s v="Senior"/>
    <s v="Night"/>
  </r>
  <r>
    <s v="T09732"/>
    <s v="C1325"/>
    <x v="4"/>
    <x v="1"/>
    <d v="2026-01-11T15:44:00"/>
    <d v="2026-01-13T08:44:00"/>
    <x v="4"/>
    <x v="0"/>
    <s v="No"/>
    <n v="4"/>
    <s v="Yes"/>
    <n v="41.000000000058208"/>
    <s v="No"/>
    <x v="2"/>
    <n v="1.7083333333357587"/>
    <s v="Team5"/>
    <s v="Senior"/>
    <s v="Evening"/>
  </r>
  <r>
    <s v="T09733"/>
    <s v="C3279"/>
    <x v="0"/>
    <x v="2"/>
    <d v="2026-02-13T10:26:00"/>
    <d v="2026-02-17T00:26:00"/>
    <x v="43"/>
    <x v="0"/>
    <s v="No"/>
    <n v="5"/>
    <s v="Yes"/>
    <n v="86.000000000058208"/>
    <s v="Yes"/>
    <x v="0"/>
    <n v="3.5833333333357587"/>
    <s v="Team1"/>
    <s v="Mid"/>
    <s v="Morning"/>
  </r>
  <r>
    <s v="T09734"/>
    <s v="C4735"/>
    <x v="2"/>
    <x v="1"/>
    <d v="2026-01-02T02:33:00"/>
    <d v="2026-01-02T07:33:00"/>
    <x v="24"/>
    <x v="0"/>
    <s v="No"/>
    <n v="3"/>
    <s v="Yes"/>
    <n v="5.0000000000582077"/>
    <s v="No"/>
    <x v="2"/>
    <n v="0.20833333333575865"/>
    <s v="Team4"/>
    <s v="Mid"/>
    <s v="Night"/>
  </r>
  <r>
    <s v="T09735"/>
    <s v="C1012"/>
    <x v="3"/>
    <x v="1"/>
    <d v="2026-01-03T05:09:00"/>
    <d v="2026-01-04T18:09:00"/>
    <x v="41"/>
    <x v="1"/>
    <s v="No"/>
    <n v="3"/>
    <s v="No"/>
    <n v="36.999999999941792"/>
    <s v="No"/>
    <x v="2"/>
    <n v="1.5416666666642413"/>
    <s v="Team5"/>
    <s v="Senior"/>
    <s v="Night"/>
  </r>
  <r>
    <s v="T09736"/>
    <s v="C4061"/>
    <x v="3"/>
    <x v="0"/>
    <d v="2026-01-02T14:33:00"/>
    <d v="2026-01-03T15:33:00"/>
    <x v="45"/>
    <x v="0"/>
    <s v="Yes"/>
    <n v="3"/>
    <s v="Yes"/>
    <n v="25.000000000116415"/>
    <s v="No"/>
    <x v="2"/>
    <n v="1.0416666666715173"/>
    <s v="Team4"/>
    <s v="Mid"/>
    <s v="Morning"/>
  </r>
  <r>
    <s v="T09737"/>
    <s v="C2203"/>
    <x v="1"/>
    <x v="1"/>
    <d v="2026-03-08T16:55:00"/>
    <d v="2026-03-11T06:55:00"/>
    <x v="46"/>
    <x v="2"/>
    <s v="No"/>
    <n v="4"/>
    <s v="No"/>
    <n v="62.000000000058208"/>
    <s v="Yes"/>
    <x v="1"/>
    <n v="2.5833333333357587"/>
    <s v="Team5"/>
    <s v="Senior"/>
    <s v="Evening"/>
  </r>
  <r>
    <s v="T09738"/>
    <s v="C1745"/>
    <x v="1"/>
    <x v="1"/>
    <d v="2026-03-30T06:10:00"/>
    <d v="2026-03-30T20:10:00"/>
    <x v="9"/>
    <x v="0"/>
    <s v="No"/>
    <n v="2"/>
    <s v="Yes"/>
    <n v="14.000000000058208"/>
    <s v="No"/>
    <x v="1"/>
    <n v="0.58333333333575865"/>
    <s v="Team1"/>
    <s v="Junior"/>
    <s v="Night"/>
  </r>
  <r>
    <s v="T09739"/>
    <s v="C1641"/>
    <x v="3"/>
    <x v="0"/>
    <d v="2026-01-14T09:32:00"/>
    <d v="2026-01-14T12:32:00"/>
    <x v="32"/>
    <x v="0"/>
    <s v="No"/>
    <n v="4"/>
    <s v="Yes"/>
    <n v="3"/>
    <s v="No"/>
    <x v="2"/>
    <n v="0.125"/>
    <s v="Team3"/>
    <s v="Mid"/>
    <s v="Evening"/>
  </r>
  <r>
    <s v="T09740"/>
    <s v="C4125"/>
    <x v="3"/>
    <x v="0"/>
    <d v="2026-01-29T16:30:00"/>
    <d v="2026-01-30T11:30:00"/>
    <x v="3"/>
    <x v="0"/>
    <s v="No"/>
    <n v="4"/>
    <s v="Yes"/>
    <n v="18.999999999941792"/>
    <s v="No"/>
    <x v="2"/>
    <n v="0.79166666666424135"/>
    <s v="Team5"/>
    <s v="Senior"/>
    <s v="Morning"/>
  </r>
  <r>
    <s v="T09741"/>
    <s v="C4750"/>
    <x v="0"/>
    <x v="1"/>
    <d v="2026-01-06T11:30:00"/>
    <d v="2026-01-09T08:30:00"/>
    <x v="37"/>
    <x v="1"/>
    <s v="No"/>
    <n v="3"/>
    <s v="No"/>
    <n v="69"/>
    <s v="Yes"/>
    <x v="2"/>
    <n v="2.875"/>
    <s v="Team5"/>
    <s v="Junior"/>
    <s v="Evening"/>
  </r>
  <r>
    <s v="T09742"/>
    <s v="C4352"/>
    <x v="0"/>
    <x v="0"/>
    <d v="2026-01-06T04:58:00"/>
    <d v="2026-01-07T12:58:00"/>
    <x v="15"/>
    <x v="0"/>
    <s v="No"/>
    <n v="5"/>
    <s v="Yes"/>
    <n v="32.000000000058208"/>
    <s v="No"/>
    <x v="2"/>
    <n v="1.3333333333357587"/>
    <s v="Team5"/>
    <s v="Junior"/>
    <s v="Evening"/>
  </r>
  <r>
    <s v="T09743"/>
    <s v="C0601"/>
    <x v="3"/>
    <x v="0"/>
    <d v="2026-02-01T09:40:00"/>
    <d v="2026-02-03T01:40:00"/>
    <x v="36"/>
    <x v="0"/>
    <s v="No"/>
    <n v="2"/>
    <s v="Yes"/>
    <n v="39.999999999941792"/>
    <s v="No"/>
    <x v="0"/>
    <n v="1.6666666666642413"/>
    <s v="Team1"/>
    <s v="Junior"/>
    <s v="Morning"/>
  </r>
  <r>
    <s v="T09744"/>
    <s v="C1486"/>
    <x v="3"/>
    <x v="0"/>
    <d v="2026-02-11T16:11:00"/>
    <d v="2026-02-13T03:11:00"/>
    <x v="36"/>
    <x v="0"/>
    <s v="No"/>
    <n v="4"/>
    <s v="Yes"/>
    <n v="35.000000000058208"/>
    <s v="No"/>
    <x v="0"/>
    <n v="1.4583333333357587"/>
    <s v="Team1"/>
    <s v="Junior"/>
    <s v="Morning"/>
  </r>
  <r>
    <s v="T09745"/>
    <s v="C0171"/>
    <x v="0"/>
    <x v="1"/>
    <d v="2026-01-05T02:18:00"/>
    <d v="2026-01-05T18:18:00"/>
    <x v="47"/>
    <x v="0"/>
    <s v="No"/>
    <n v="4"/>
    <s v="Yes"/>
    <n v="15.999999999941792"/>
    <s v="No"/>
    <x v="2"/>
    <n v="0.66666666666424135"/>
    <s v="Team4"/>
    <s v="Senior"/>
    <s v="Night"/>
  </r>
  <r>
    <s v="T09746"/>
    <s v="C4182"/>
    <x v="4"/>
    <x v="2"/>
    <d v="2026-02-24T17:45:00"/>
    <d v="2026-02-25T22:45:00"/>
    <x v="38"/>
    <x v="0"/>
    <s v="No"/>
    <n v="3"/>
    <s v="Yes"/>
    <n v="28.999999999883585"/>
    <s v="No"/>
    <x v="0"/>
    <n v="1.2083333333284827"/>
    <s v="Team5"/>
    <s v="Senior"/>
    <s v="Evening"/>
  </r>
  <r>
    <s v="T09747"/>
    <s v="C0978"/>
    <x v="0"/>
    <x v="1"/>
    <d v="2026-01-14T21:06:00"/>
    <d v="2026-01-17T01:06:00"/>
    <x v="34"/>
    <x v="0"/>
    <s v="No"/>
    <n v="4"/>
    <s v="Yes"/>
    <n v="51.999999999941792"/>
    <s v="Yes"/>
    <x v="2"/>
    <n v="2.1666666666642413"/>
    <s v="Team3"/>
    <s v="Senior"/>
    <s v="Night"/>
  </r>
  <r>
    <s v="T09748"/>
    <s v="C1261"/>
    <x v="4"/>
    <x v="0"/>
    <d v="2026-01-09T01:22:00"/>
    <d v="2026-01-10T13:22:00"/>
    <x v="30"/>
    <x v="0"/>
    <s v="No"/>
    <n v="3"/>
    <s v="Yes"/>
    <n v="36"/>
    <s v="No"/>
    <x v="2"/>
    <n v="1.5"/>
    <s v="Team4"/>
    <s v="Mid"/>
    <s v="Night"/>
  </r>
  <r>
    <s v="T09749"/>
    <s v="C3314"/>
    <x v="0"/>
    <x v="2"/>
    <d v="2026-02-23T10:35:00"/>
    <d v="2026-02-25T19:35:00"/>
    <x v="19"/>
    <x v="0"/>
    <s v="No"/>
    <n v="4"/>
    <s v="Yes"/>
    <n v="57"/>
    <s v="Yes"/>
    <x v="0"/>
    <n v="2.375"/>
    <s v="Team5"/>
    <s v="Mid"/>
    <s v="Night"/>
  </r>
  <r>
    <s v="T09750"/>
    <s v="C3046"/>
    <x v="2"/>
    <x v="0"/>
    <d v="2026-01-01T12:03:00"/>
    <d v="2026-01-02T17:03:00"/>
    <x v="25"/>
    <x v="0"/>
    <s v="No"/>
    <n v="4"/>
    <s v="Yes"/>
    <n v="29.000000000058208"/>
    <s v="No"/>
    <x v="2"/>
    <n v="1.2083333333357587"/>
    <s v="Team4"/>
    <s v="Junior"/>
    <s v="Night"/>
  </r>
  <r>
    <s v="T09751"/>
    <s v="C1708"/>
    <x v="1"/>
    <x v="0"/>
    <d v="2026-03-28T05:22:00"/>
    <d v="2026-03-28T14:22:00"/>
    <x v="39"/>
    <x v="0"/>
    <s v="No"/>
    <n v="4"/>
    <s v="Yes"/>
    <n v="9"/>
    <s v="No"/>
    <x v="1"/>
    <n v="0.375"/>
    <s v="Team5"/>
    <s v="Junior"/>
    <s v="Evening"/>
  </r>
  <r>
    <s v="T09752"/>
    <s v="C2196"/>
    <x v="4"/>
    <x v="0"/>
    <d v="2026-03-25T09:30:00"/>
    <d v="2026-03-26T06:30:00"/>
    <x v="37"/>
    <x v="0"/>
    <s v="Yes"/>
    <n v="4"/>
    <s v="Yes"/>
    <n v="21"/>
    <s v="No"/>
    <x v="1"/>
    <n v="0.875"/>
    <s v="Team5"/>
    <s v="Junior"/>
    <s v="Evening"/>
  </r>
  <r>
    <s v="T09753"/>
    <s v="C0345"/>
    <x v="1"/>
    <x v="2"/>
    <d v="2026-02-25T12:21:00"/>
    <d v="2026-02-26T09:21:00"/>
    <x v="20"/>
    <x v="0"/>
    <s v="No"/>
    <n v="4"/>
    <s v="Yes"/>
    <n v="21"/>
    <s v="No"/>
    <x v="0"/>
    <n v="0.875"/>
    <s v="Team4"/>
    <s v="Junior"/>
    <s v="Evening"/>
  </r>
  <r>
    <s v="T09754"/>
    <s v="C0083"/>
    <x v="2"/>
    <x v="0"/>
    <d v="2026-01-12T01:40:00"/>
    <d v="2026-01-12T06:40:00"/>
    <x v="40"/>
    <x v="0"/>
    <s v="Yes"/>
    <n v="2"/>
    <s v="Yes"/>
    <n v="5.0000000000582077"/>
    <s v="No"/>
    <x v="2"/>
    <n v="0.20833333333575865"/>
    <s v="Team4"/>
    <s v="Senior"/>
    <s v="Morning"/>
  </r>
  <r>
    <s v="T09755"/>
    <s v="C1147"/>
    <x v="1"/>
    <x v="2"/>
    <d v="2026-02-28T20:03:00"/>
    <d v="2026-03-02T10:03:00"/>
    <x v="4"/>
    <x v="1"/>
    <s v="No"/>
    <n v="4"/>
    <s v="No"/>
    <n v="37.999999999883585"/>
    <s v="No"/>
    <x v="0"/>
    <n v="1.5833333333284827"/>
    <s v="Team5"/>
    <s v="Senior"/>
    <s v="Evening"/>
  </r>
  <r>
    <s v="T09756"/>
    <s v="C4259"/>
    <x v="3"/>
    <x v="2"/>
    <d v="2026-03-07T16:35:00"/>
    <d v="2026-03-10T22:35:00"/>
    <x v="19"/>
    <x v="0"/>
    <s v="No"/>
    <n v="5"/>
    <s v="Yes"/>
    <n v="78"/>
    <s v="Yes"/>
    <x v="1"/>
    <n v="3.25"/>
    <s v="Team5"/>
    <s v="Mid"/>
    <s v="Night"/>
  </r>
  <r>
    <s v="T09757"/>
    <s v="C3124"/>
    <x v="2"/>
    <x v="1"/>
    <d v="2026-03-26T21:49:00"/>
    <d v="2026-03-29T01:49:00"/>
    <x v="10"/>
    <x v="0"/>
    <s v="No"/>
    <n v="5"/>
    <s v="Yes"/>
    <n v="51.999999999941792"/>
    <s v="Yes"/>
    <x v="1"/>
    <n v="2.1666666666642413"/>
    <s v="Team1"/>
    <s v="Senior"/>
    <s v="Night"/>
  </r>
  <r>
    <s v="T09758"/>
    <s v="C4128"/>
    <x v="4"/>
    <x v="1"/>
    <d v="2026-02-14T00:44:00"/>
    <d v="2026-02-15T22:44:00"/>
    <x v="47"/>
    <x v="0"/>
    <s v="No"/>
    <n v="5"/>
    <s v="Yes"/>
    <n v="46.000000000116415"/>
    <s v="No"/>
    <x v="0"/>
    <n v="1.9166666666715173"/>
    <s v="Team4"/>
    <s v="Senior"/>
    <s v="Night"/>
  </r>
  <r>
    <s v="T09759"/>
    <s v="C3113"/>
    <x v="2"/>
    <x v="1"/>
    <d v="2026-01-20T00:20:00"/>
    <d v="2026-01-20T18:20:00"/>
    <x v="44"/>
    <x v="0"/>
    <s v="No"/>
    <n v="4"/>
    <s v="Yes"/>
    <n v="18"/>
    <s v="No"/>
    <x v="2"/>
    <n v="0.75"/>
    <s v="Team3"/>
    <s v="Senior"/>
    <s v="Evening"/>
  </r>
  <r>
    <s v="T09760"/>
    <s v="C2286"/>
    <x v="3"/>
    <x v="2"/>
    <d v="2026-02-18T20:59:00"/>
    <d v="2026-02-19T08:59:00"/>
    <x v="18"/>
    <x v="1"/>
    <s v="No"/>
    <n v="4"/>
    <s v="No"/>
    <n v="12"/>
    <s v="No"/>
    <x v="0"/>
    <n v="0.5"/>
    <s v="Team1"/>
    <s v="Mid"/>
    <s v="Morning"/>
  </r>
  <r>
    <s v="T09761"/>
    <s v="C0139"/>
    <x v="0"/>
    <x v="2"/>
    <d v="2026-02-28T09:35:00"/>
    <d v="2026-03-04T04:35:00"/>
    <x v="43"/>
    <x v="0"/>
    <s v="No"/>
    <n v="2"/>
    <s v="Yes"/>
    <n v="90.999999999941792"/>
    <s v="Yes"/>
    <x v="0"/>
    <n v="3.7916666666642413"/>
    <s v="Team1"/>
    <s v="Mid"/>
    <s v="Morning"/>
  </r>
  <r>
    <s v="T09762"/>
    <s v="C4971"/>
    <x v="2"/>
    <x v="0"/>
    <d v="2026-03-08T21:59:00"/>
    <d v="2026-03-10T10:59:00"/>
    <x v="12"/>
    <x v="0"/>
    <s v="No"/>
    <n v="4"/>
    <s v="Yes"/>
    <n v="36.999999999941792"/>
    <s v="No"/>
    <x v="1"/>
    <n v="1.5416666666642413"/>
    <s v="Team1"/>
    <s v="Junior"/>
    <s v="Morning"/>
  </r>
  <r>
    <s v="T09763"/>
    <s v="C0043"/>
    <x v="0"/>
    <x v="0"/>
    <d v="2026-01-21T09:21:00"/>
    <d v="2026-01-23T01:21:00"/>
    <x v="45"/>
    <x v="0"/>
    <s v="No"/>
    <n v="3"/>
    <s v="Yes"/>
    <n v="40.000000000116415"/>
    <s v="No"/>
    <x v="2"/>
    <n v="1.6666666666715173"/>
    <s v="Team4"/>
    <s v="Mid"/>
    <s v="Morning"/>
  </r>
  <r>
    <s v="T09764"/>
    <s v="C4031"/>
    <x v="1"/>
    <x v="0"/>
    <d v="2026-03-22T15:11:00"/>
    <d v="2026-03-23T04:11:00"/>
    <x v="38"/>
    <x v="0"/>
    <s v="No"/>
    <n v="4"/>
    <s v="Yes"/>
    <n v="12.999999999941792"/>
    <s v="No"/>
    <x v="1"/>
    <n v="0.54166666666424135"/>
    <s v="Team5"/>
    <s v="Senior"/>
    <s v="Evening"/>
  </r>
  <r>
    <s v="T09765"/>
    <s v="C3793"/>
    <x v="1"/>
    <x v="1"/>
    <d v="2026-03-02T05:45:00"/>
    <d v="2026-03-02T22:45:00"/>
    <x v="49"/>
    <x v="0"/>
    <s v="No"/>
    <n v="4"/>
    <s v="Yes"/>
    <n v="16.999999999883585"/>
    <s v="No"/>
    <x v="1"/>
    <n v="0.70833333332848269"/>
    <s v="Team5"/>
    <s v="Mid"/>
    <s v="Evening"/>
  </r>
  <r>
    <s v="T09766"/>
    <s v="C2944"/>
    <x v="4"/>
    <x v="0"/>
    <d v="2026-03-20T07:24:00"/>
    <d v="2026-03-21T00:24:00"/>
    <x v="26"/>
    <x v="0"/>
    <s v="No"/>
    <n v="3"/>
    <s v="Yes"/>
    <n v="17.000000000058208"/>
    <s v="No"/>
    <x v="1"/>
    <n v="0.70833333333575865"/>
    <s v="Team5"/>
    <s v="Senior"/>
    <s v="Night"/>
  </r>
  <r>
    <s v="T09767"/>
    <s v="C4308"/>
    <x v="3"/>
    <x v="0"/>
    <d v="2026-01-18T19:01:00"/>
    <d v="2026-01-18T22:01:00"/>
    <x v="2"/>
    <x v="0"/>
    <s v="No"/>
    <n v="4"/>
    <s v="Yes"/>
    <n v="3"/>
    <s v="No"/>
    <x v="2"/>
    <n v="0.125"/>
    <s v="Team3"/>
    <s v="Senior"/>
    <s v="Evening"/>
  </r>
  <r>
    <s v="T09768"/>
    <s v="C2844"/>
    <x v="0"/>
    <x v="1"/>
    <d v="2026-01-17T05:27:00"/>
    <d v="2026-01-17T22:27:00"/>
    <x v="49"/>
    <x v="0"/>
    <s v="No"/>
    <n v="5"/>
    <s v="Yes"/>
    <n v="17.000000000058208"/>
    <s v="No"/>
    <x v="2"/>
    <n v="0.70833333333575865"/>
    <s v="Team5"/>
    <s v="Mid"/>
    <s v="Evening"/>
  </r>
  <r>
    <s v="T09769"/>
    <s v="C1854"/>
    <x v="1"/>
    <x v="2"/>
    <d v="2026-01-17T02:59:00"/>
    <d v="2026-01-19T04:59:00"/>
    <x v="11"/>
    <x v="1"/>
    <s v="No"/>
    <n v="3"/>
    <s v="No"/>
    <n v="50.000000000058208"/>
    <s v="Yes"/>
    <x v="2"/>
    <n v="2.0833333333357587"/>
    <s v="Team3"/>
    <s v="Senior"/>
    <s v="Night"/>
  </r>
  <r>
    <s v="T09770"/>
    <s v="C4139"/>
    <x v="1"/>
    <x v="1"/>
    <d v="2026-01-05T16:17:00"/>
    <d v="2026-01-08T13:17:00"/>
    <x v="10"/>
    <x v="0"/>
    <s v="No"/>
    <n v="4"/>
    <s v="Yes"/>
    <n v="69"/>
    <s v="Yes"/>
    <x v="2"/>
    <n v="2.875"/>
    <s v="Team1"/>
    <s v="Senior"/>
    <s v="Night"/>
  </r>
  <r>
    <s v="T09771"/>
    <s v="C1404"/>
    <x v="3"/>
    <x v="0"/>
    <d v="2026-02-28T00:30:00"/>
    <d v="2026-02-28T23:30:00"/>
    <x v="42"/>
    <x v="0"/>
    <s v="No"/>
    <n v="4"/>
    <s v="Yes"/>
    <n v="22.999999999883585"/>
    <s v="No"/>
    <x v="0"/>
    <n v="0.95833333332848269"/>
    <s v="Team1"/>
    <s v="Senior"/>
    <s v="Evening"/>
  </r>
  <r>
    <s v="T09772"/>
    <s v="C1381"/>
    <x v="1"/>
    <x v="1"/>
    <d v="2026-03-02T06:04:00"/>
    <d v="2026-03-04T19:04:00"/>
    <x v="13"/>
    <x v="0"/>
    <s v="No"/>
    <n v="4"/>
    <s v="Yes"/>
    <n v="60.999999999941792"/>
    <s v="Yes"/>
    <x v="1"/>
    <n v="2.5416666666642413"/>
    <s v="Team5"/>
    <s v="Junior"/>
    <s v="Evening"/>
  </r>
  <r>
    <s v="T09773"/>
    <s v="C0214"/>
    <x v="0"/>
    <x v="2"/>
    <d v="2026-01-12T07:28:00"/>
    <d v="2026-01-15T13:28:00"/>
    <x v="23"/>
    <x v="0"/>
    <s v="No"/>
    <n v="4"/>
    <s v="Yes"/>
    <n v="78"/>
    <s v="Yes"/>
    <x v="2"/>
    <n v="3.25"/>
    <s v="Team1"/>
    <s v="Junior"/>
    <s v="Morning"/>
  </r>
  <r>
    <s v="T09774"/>
    <s v="C2764"/>
    <x v="3"/>
    <x v="2"/>
    <d v="2026-02-21T18:38:00"/>
    <d v="2026-02-25T06:38:00"/>
    <x v="28"/>
    <x v="0"/>
    <s v="No"/>
    <n v="4"/>
    <s v="Yes"/>
    <n v="84"/>
    <s v="Yes"/>
    <x v="0"/>
    <n v="3.5"/>
    <s v="Team3"/>
    <s v="Mid"/>
    <s v="Night"/>
  </r>
  <r>
    <s v="T09775"/>
    <s v="C0651"/>
    <x v="0"/>
    <x v="0"/>
    <d v="2026-03-28T19:10:00"/>
    <d v="2026-03-30T00:10:00"/>
    <x v="47"/>
    <x v="0"/>
    <s v="No"/>
    <n v="4"/>
    <s v="Yes"/>
    <n v="29.000000000058208"/>
    <s v="No"/>
    <x v="1"/>
    <n v="1.2083333333357587"/>
    <s v="Team4"/>
    <s v="Senior"/>
    <s v="Night"/>
  </r>
  <r>
    <s v="T09776"/>
    <s v="C3093"/>
    <x v="1"/>
    <x v="1"/>
    <d v="2026-02-18T21:27:00"/>
    <d v="2026-02-19T06:27:00"/>
    <x v="2"/>
    <x v="0"/>
    <s v="No"/>
    <n v="4"/>
    <s v="Yes"/>
    <n v="9"/>
    <s v="No"/>
    <x v="0"/>
    <n v="0.375"/>
    <s v="Team3"/>
    <s v="Senior"/>
    <s v="Evening"/>
  </r>
  <r>
    <s v="T09777"/>
    <s v="C2938"/>
    <x v="4"/>
    <x v="0"/>
    <d v="2026-02-18T20:14:00"/>
    <d v="2026-02-18T22:14:00"/>
    <x v="10"/>
    <x v="0"/>
    <s v="No"/>
    <n v="4"/>
    <s v="Yes"/>
    <n v="2.0000000000582077"/>
    <s v="No"/>
    <x v="0"/>
    <n v="8.3333333335758653E-2"/>
    <s v="Team1"/>
    <s v="Senior"/>
    <s v="Night"/>
  </r>
  <r>
    <s v="T09778"/>
    <s v="C4105"/>
    <x v="4"/>
    <x v="2"/>
    <d v="2026-02-27T19:44:00"/>
    <d v="2026-03-02T14:44:00"/>
    <x v="32"/>
    <x v="0"/>
    <s v="No"/>
    <n v="4"/>
    <s v="Yes"/>
    <n v="66.999999999941792"/>
    <s v="Yes"/>
    <x v="0"/>
    <n v="2.7916666666642413"/>
    <s v="Team3"/>
    <s v="Mid"/>
    <s v="Evening"/>
  </r>
  <r>
    <s v="T09779"/>
    <s v="C3123"/>
    <x v="4"/>
    <x v="2"/>
    <d v="2026-01-24T22:15:00"/>
    <d v="2026-01-26T14:15:00"/>
    <x v="30"/>
    <x v="0"/>
    <s v="No"/>
    <n v="4"/>
    <s v="Yes"/>
    <n v="39.999999999941792"/>
    <s v="No"/>
    <x v="2"/>
    <n v="1.6666666666642413"/>
    <s v="Team4"/>
    <s v="Mid"/>
    <s v="Night"/>
  </r>
  <r>
    <s v="T09780"/>
    <s v="C3370"/>
    <x v="2"/>
    <x v="0"/>
    <d v="2026-02-13T02:00:00"/>
    <d v="2026-02-14T14:00:00"/>
    <x v="16"/>
    <x v="0"/>
    <s v="No"/>
    <n v="4"/>
    <s v="Yes"/>
    <n v="36"/>
    <s v="No"/>
    <x v="0"/>
    <n v="1.5"/>
    <s v="Team3"/>
    <s v="Junior"/>
    <s v="Evening"/>
  </r>
  <r>
    <s v="T09781"/>
    <s v="C3538"/>
    <x v="4"/>
    <x v="0"/>
    <d v="2026-02-15T13:11:00"/>
    <d v="2026-02-17T05:11:00"/>
    <x v="4"/>
    <x v="0"/>
    <s v="No"/>
    <n v="3"/>
    <s v="Yes"/>
    <n v="39.999999999941792"/>
    <s v="No"/>
    <x v="0"/>
    <n v="1.6666666666642413"/>
    <s v="Team5"/>
    <s v="Senior"/>
    <s v="Evening"/>
  </r>
  <r>
    <s v="T09782"/>
    <s v="C1251"/>
    <x v="3"/>
    <x v="2"/>
    <d v="2026-01-10T08:38:00"/>
    <d v="2026-01-14T05:38:00"/>
    <x v="26"/>
    <x v="0"/>
    <s v="No"/>
    <n v="3"/>
    <s v="Yes"/>
    <n v="93"/>
    <s v="Yes"/>
    <x v="2"/>
    <n v="3.875"/>
    <s v="Team5"/>
    <s v="Senior"/>
    <s v="Night"/>
  </r>
  <r>
    <s v="T09783"/>
    <s v="C3255"/>
    <x v="4"/>
    <x v="0"/>
    <d v="2026-01-29T19:46:00"/>
    <d v="2026-01-30T12:46:00"/>
    <x v="5"/>
    <x v="0"/>
    <s v="No"/>
    <n v="4"/>
    <s v="Yes"/>
    <n v="17.000000000058208"/>
    <s v="No"/>
    <x v="2"/>
    <n v="0.70833333333575865"/>
    <s v="Team1"/>
    <s v="Senior"/>
    <s v="Evening"/>
  </r>
  <r>
    <s v="T09784"/>
    <s v="C4993"/>
    <x v="2"/>
    <x v="2"/>
    <d v="2026-03-06T16:15:00"/>
    <d v="2026-03-08T13:15:00"/>
    <x v="47"/>
    <x v="0"/>
    <s v="No"/>
    <n v="5"/>
    <s v="Yes"/>
    <n v="45"/>
    <s v="No"/>
    <x v="1"/>
    <n v="1.875"/>
    <s v="Team4"/>
    <s v="Senior"/>
    <s v="Night"/>
  </r>
  <r>
    <s v="T09785"/>
    <s v="C3716"/>
    <x v="3"/>
    <x v="2"/>
    <d v="2026-01-09T05:53:00"/>
    <d v="2026-01-12T02:53:00"/>
    <x v="23"/>
    <x v="0"/>
    <s v="No"/>
    <n v="4"/>
    <s v="Yes"/>
    <n v="69"/>
    <s v="Yes"/>
    <x v="2"/>
    <n v="2.875"/>
    <s v="Team1"/>
    <s v="Junior"/>
    <s v="Morning"/>
  </r>
  <r>
    <s v="T09786"/>
    <s v="C3394"/>
    <x v="0"/>
    <x v="0"/>
    <d v="2026-01-21T11:16:00"/>
    <d v="2026-01-23T02:16:00"/>
    <x v="10"/>
    <x v="0"/>
    <s v="No"/>
    <n v="3"/>
    <s v="Yes"/>
    <n v="39"/>
    <s v="No"/>
    <x v="2"/>
    <n v="1.625"/>
    <s v="Team1"/>
    <s v="Senior"/>
    <s v="Night"/>
  </r>
  <r>
    <s v="T09787"/>
    <s v="C1464"/>
    <x v="2"/>
    <x v="2"/>
    <d v="2026-01-03T07:14:00"/>
    <d v="2026-01-04T07:14:00"/>
    <x v="32"/>
    <x v="0"/>
    <s v="No"/>
    <n v="4"/>
    <s v="Yes"/>
    <n v="24"/>
    <s v="No"/>
    <x v="2"/>
    <n v="1"/>
    <s v="Team3"/>
    <s v="Mid"/>
    <s v="Evening"/>
  </r>
  <r>
    <s v="T09788"/>
    <s v="C1638"/>
    <x v="0"/>
    <x v="2"/>
    <d v="2026-01-04T14:22:00"/>
    <d v="2026-01-06T01:22:00"/>
    <x v="26"/>
    <x v="1"/>
    <s v="No"/>
    <n v="4"/>
    <s v="No"/>
    <n v="34.999999999883585"/>
    <s v="No"/>
    <x v="2"/>
    <n v="1.4583333333284827"/>
    <s v="Team5"/>
    <s v="Senior"/>
    <s v="Night"/>
  </r>
  <r>
    <s v="T09789"/>
    <s v="C1614"/>
    <x v="3"/>
    <x v="2"/>
    <d v="2026-01-28T17:10:00"/>
    <d v="2026-01-30T00:10:00"/>
    <x v="38"/>
    <x v="0"/>
    <s v="No"/>
    <n v="4"/>
    <s v="Yes"/>
    <n v="30.999999999941792"/>
    <s v="No"/>
    <x v="2"/>
    <n v="1.2916666666642413"/>
    <s v="Team5"/>
    <s v="Senior"/>
    <s v="Evening"/>
  </r>
  <r>
    <s v="T09790"/>
    <s v="C1762"/>
    <x v="1"/>
    <x v="1"/>
    <d v="2026-01-29T22:30:00"/>
    <d v="2026-02-01T10:30:00"/>
    <x v="25"/>
    <x v="0"/>
    <s v="No"/>
    <n v="5"/>
    <s v="Yes"/>
    <n v="60"/>
    <s v="Yes"/>
    <x v="2"/>
    <n v="2.5"/>
    <s v="Team4"/>
    <s v="Junior"/>
    <s v="Night"/>
  </r>
  <r>
    <s v="T09791"/>
    <s v="C0183"/>
    <x v="3"/>
    <x v="2"/>
    <d v="2026-03-10T12:13:00"/>
    <d v="2026-03-13T03:13:00"/>
    <x v="29"/>
    <x v="0"/>
    <s v="No"/>
    <n v="3"/>
    <s v="Yes"/>
    <n v="63"/>
    <s v="Yes"/>
    <x v="1"/>
    <n v="2.625"/>
    <s v="Team3"/>
    <s v="Mid"/>
    <s v="Evening"/>
  </r>
  <r>
    <s v="T09792"/>
    <s v="C1189"/>
    <x v="1"/>
    <x v="1"/>
    <d v="2026-03-12T22:52:00"/>
    <d v="2026-03-13T09:52:00"/>
    <x v="39"/>
    <x v="0"/>
    <s v="No"/>
    <n v="3"/>
    <s v="Yes"/>
    <n v="11.000000000058208"/>
    <s v="No"/>
    <x v="1"/>
    <n v="0.45833333333575865"/>
    <s v="Team5"/>
    <s v="Junior"/>
    <s v="Evening"/>
  </r>
  <r>
    <s v="T09793"/>
    <s v="C3812"/>
    <x v="1"/>
    <x v="2"/>
    <d v="2026-01-11T14:29:00"/>
    <d v="2026-01-14T00:29:00"/>
    <x v="9"/>
    <x v="0"/>
    <s v="No"/>
    <n v="4"/>
    <s v="Yes"/>
    <n v="57.999999999941792"/>
    <s v="Yes"/>
    <x v="2"/>
    <n v="2.4166666666642413"/>
    <s v="Team1"/>
    <s v="Junior"/>
    <s v="Night"/>
  </r>
  <r>
    <s v="T09794"/>
    <s v="C1519"/>
    <x v="0"/>
    <x v="0"/>
    <d v="2026-03-04T14:10:00"/>
    <d v="2026-03-05T07:10:00"/>
    <x v="38"/>
    <x v="0"/>
    <s v="No"/>
    <n v="2"/>
    <s v="Yes"/>
    <n v="16.999999999883585"/>
    <s v="No"/>
    <x v="1"/>
    <n v="0.70833333332848269"/>
    <s v="Team5"/>
    <s v="Senior"/>
    <s v="Evening"/>
  </r>
  <r>
    <s v="T09795"/>
    <s v="C3684"/>
    <x v="1"/>
    <x v="0"/>
    <d v="2026-02-26T06:53:00"/>
    <d v="2026-02-27T14:53:00"/>
    <x v="26"/>
    <x v="0"/>
    <s v="No"/>
    <n v="4"/>
    <s v="Yes"/>
    <n v="31.999999999883585"/>
    <s v="No"/>
    <x v="0"/>
    <n v="1.3333333333284827"/>
    <s v="Team5"/>
    <s v="Senior"/>
    <s v="Night"/>
  </r>
  <r>
    <s v="T09796"/>
    <s v="C1253"/>
    <x v="0"/>
    <x v="1"/>
    <d v="2026-02-15T21:18:00"/>
    <d v="2026-02-17T20:18:00"/>
    <x v="31"/>
    <x v="0"/>
    <s v="No"/>
    <n v="3"/>
    <s v="Yes"/>
    <n v="47.000000000058208"/>
    <s v="No"/>
    <x v="0"/>
    <n v="1.9583333333357587"/>
    <s v="Team4"/>
    <s v="Senior"/>
    <s v="Evening"/>
  </r>
  <r>
    <s v="T09797"/>
    <s v="C2661"/>
    <x v="0"/>
    <x v="0"/>
    <d v="2026-02-14T08:33:00"/>
    <d v="2026-02-15T01:33:00"/>
    <x v="23"/>
    <x v="0"/>
    <s v="No"/>
    <n v="4"/>
    <s v="Yes"/>
    <n v="17.000000000058208"/>
    <s v="No"/>
    <x v="0"/>
    <n v="0.70833333333575865"/>
    <s v="Team1"/>
    <s v="Junior"/>
    <s v="Morning"/>
  </r>
  <r>
    <s v="T09798"/>
    <s v="C1060"/>
    <x v="1"/>
    <x v="2"/>
    <d v="2026-02-25T20:02:00"/>
    <d v="2026-02-27T10:02:00"/>
    <x v="35"/>
    <x v="0"/>
    <s v="No"/>
    <n v="4"/>
    <s v="Yes"/>
    <n v="38.000000000058208"/>
    <s v="No"/>
    <x v="0"/>
    <n v="1.5833333333357587"/>
    <s v="Team1"/>
    <s v="Senior"/>
    <s v="Night"/>
  </r>
  <r>
    <s v="T09799"/>
    <s v="C2308"/>
    <x v="3"/>
    <x v="0"/>
    <d v="2026-03-02T06:14:00"/>
    <d v="2026-03-04T02:14:00"/>
    <x v="33"/>
    <x v="0"/>
    <s v="No"/>
    <n v="4"/>
    <s v="Yes"/>
    <n v="43.999999999883585"/>
    <s v="No"/>
    <x v="1"/>
    <n v="1.8333333333284827"/>
    <s v="Team5"/>
    <s v="Junior"/>
    <s v="Night"/>
  </r>
  <r>
    <s v="T09800"/>
    <s v="C0605"/>
    <x v="0"/>
    <x v="1"/>
    <d v="2026-03-04T14:08:00"/>
    <d v="2026-03-07T11:08:00"/>
    <x v="6"/>
    <x v="0"/>
    <s v="No"/>
    <n v="5"/>
    <s v="Yes"/>
    <n v="69"/>
    <s v="Yes"/>
    <x v="1"/>
    <n v="2.875"/>
    <s v="Team3"/>
    <s v="Mid"/>
    <s v="Night"/>
  </r>
  <r>
    <s v="T09801"/>
    <s v="C4029"/>
    <x v="1"/>
    <x v="1"/>
    <d v="2026-03-19T09:38:00"/>
    <d v="2026-03-20T07:38:00"/>
    <x v="21"/>
    <x v="0"/>
    <s v="No"/>
    <n v="5"/>
    <s v="Yes"/>
    <n v="22.000000000116415"/>
    <s v="No"/>
    <x v="1"/>
    <n v="0.91666666667151731"/>
    <s v="Team4"/>
    <s v="Senior"/>
    <s v="Night"/>
  </r>
  <r>
    <s v="T09802"/>
    <s v="C2311"/>
    <x v="2"/>
    <x v="2"/>
    <d v="2026-02-22T06:59:00"/>
    <d v="2026-02-25T16:59:00"/>
    <x v="9"/>
    <x v="0"/>
    <s v="No"/>
    <n v="3"/>
    <s v="Yes"/>
    <n v="81.999999999941792"/>
    <s v="Yes"/>
    <x v="0"/>
    <n v="3.4166666666642413"/>
    <s v="Team1"/>
    <s v="Junior"/>
    <s v="Night"/>
  </r>
  <r>
    <s v="T09803"/>
    <s v="C1412"/>
    <x v="3"/>
    <x v="0"/>
    <d v="2026-03-13T20:47:00"/>
    <d v="2026-03-14T14:47:00"/>
    <x v="21"/>
    <x v="0"/>
    <s v="No"/>
    <n v="4"/>
    <s v="Yes"/>
    <n v="18"/>
    <s v="No"/>
    <x v="1"/>
    <n v="0.75"/>
    <s v="Team4"/>
    <s v="Senior"/>
    <s v="Night"/>
  </r>
  <r>
    <s v="T09804"/>
    <s v="C3608"/>
    <x v="2"/>
    <x v="1"/>
    <d v="2026-01-04T16:51:00"/>
    <d v="2026-01-06T22:51:00"/>
    <x v="18"/>
    <x v="0"/>
    <s v="Yes"/>
    <n v="2"/>
    <s v="Yes"/>
    <n v="54"/>
    <s v="Yes"/>
    <x v="2"/>
    <n v="2.25"/>
    <s v="Team1"/>
    <s v="Mid"/>
    <s v="Morning"/>
  </r>
  <r>
    <s v="T09805"/>
    <s v="C3226"/>
    <x v="4"/>
    <x v="1"/>
    <d v="2026-01-08T08:09:00"/>
    <d v="2026-01-09T00:09:00"/>
    <x v="45"/>
    <x v="0"/>
    <s v="No"/>
    <n v="5"/>
    <s v="Yes"/>
    <n v="15.999999999941792"/>
    <s v="No"/>
    <x v="2"/>
    <n v="0.66666666666424135"/>
    <s v="Team4"/>
    <s v="Mid"/>
    <s v="Morning"/>
  </r>
  <r>
    <s v="T09806"/>
    <s v="C4543"/>
    <x v="1"/>
    <x v="2"/>
    <d v="2026-03-10T08:30:00"/>
    <d v="2026-03-13T04:30:00"/>
    <x v="32"/>
    <x v="0"/>
    <s v="No"/>
    <n v="3"/>
    <s v="Yes"/>
    <n v="68.000000000058208"/>
    <s v="Yes"/>
    <x v="1"/>
    <n v="2.8333333333357587"/>
    <s v="Team3"/>
    <s v="Mid"/>
    <s v="Evening"/>
  </r>
  <r>
    <s v="T09807"/>
    <s v="C4240"/>
    <x v="0"/>
    <x v="0"/>
    <d v="2026-02-05T15:43:00"/>
    <d v="2026-02-05T17:43:00"/>
    <x v="21"/>
    <x v="0"/>
    <s v="No"/>
    <n v="3"/>
    <s v="Yes"/>
    <n v="1.9999999998835847"/>
    <s v="No"/>
    <x v="0"/>
    <n v="8.3333333328482695E-2"/>
    <s v="Team4"/>
    <s v="Senior"/>
    <s v="Night"/>
  </r>
  <r>
    <s v="T09808"/>
    <s v="C3278"/>
    <x v="3"/>
    <x v="1"/>
    <d v="2026-01-04T07:24:00"/>
    <d v="2026-01-05T09:24:00"/>
    <x v="45"/>
    <x v="1"/>
    <s v="No"/>
    <n v="3"/>
    <s v="No"/>
    <n v="26.000000000058208"/>
    <s v="No"/>
    <x v="2"/>
    <n v="1.0833333333357587"/>
    <s v="Team4"/>
    <s v="Mid"/>
    <s v="Morning"/>
  </r>
  <r>
    <s v="T09809"/>
    <s v="C1341"/>
    <x v="3"/>
    <x v="1"/>
    <d v="2026-02-27T04:46:00"/>
    <d v="2026-03-01T10:46:00"/>
    <x v="44"/>
    <x v="0"/>
    <s v="No"/>
    <n v="2"/>
    <s v="Yes"/>
    <n v="54"/>
    <s v="Yes"/>
    <x v="0"/>
    <n v="2.25"/>
    <s v="Team3"/>
    <s v="Senior"/>
    <s v="Evening"/>
  </r>
  <r>
    <s v="T09810"/>
    <s v="C2603"/>
    <x v="4"/>
    <x v="1"/>
    <d v="2026-01-20T11:33:00"/>
    <d v="2026-01-22T00:33:00"/>
    <x v="21"/>
    <x v="0"/>
    <s v="No"/>
    <n v="4"/>
    <s v="Yes"/>
    <n v="37.000000000116415"/>
    <s v="No"/>
    <x v="2"/>
    <n v="1.5416666666715173"/>
    <s v="Team4"/>
    <s v="Senior"/>
    <s v="Night"/>
  </r>
  <r>
    <s v="T09811"/>
    <s v="C3986"/>
    <x v="0"/>
    <x v="2"/>
    <d v="2026-01-09T00:40:00"/>
    <d v="2026-01-12T12:40:00"/>
    <x v="44"/>
    <x v="0"/>
    <s v="No"/>
    <n v="5"/>
    <s v="Yes"/>
    <n v="84"/>
    <s v="Yes"/>
    <x v="2"/>
    <n v="3.5"/>
    <s v="Team3"/>
    <s v="Senior"/>
    <s v="Evening"/>
  </r>
  <r>
    <s v="T09812"/>
    <s v="C2581"/>
    <x v="4"/>
    <x v="2"/>
    <d v="2026-01-31T01:06:00"/>
    <d v="2026-02-02T00:06:00"/>
    <x v="48"/>
    <x v="0"/>
    <s v="No"/>
    <n v="5"/>
    <s v="Yes"/>
    <n v="47.000000000058208"/>
    <s v="No"/>
    <x v="2"/>
    <n v="1.9583333333357587"/>
    <s v="Team1"/>
    <s v="Mid"/>
    <s v="Morning"/>
  </r>
  <r>
    <s v="T09813"/>
    <s v="C2227"/>
    <x v="1"/>
    <x v="0"/>
    <d v="2026-01-14T20:44:00"/>
    <d v="2026-01-15T19:44:00"/>
    <x v="25"/>
    <x v="0"/>
    <s v="No"/>
    <n v="3"/>
    <s v="Yes"/>
    <n v="23.000000000058208"/>
    <s v="No"/>
    <x v="2"/>
    <n v="0.95833333333575865"/>
    <s v="Team4"/>
    <s v="Junior"/>
    <s v="Night"/>
  </r>
  <r>
    <s v="T09814"/>
    <s v="C1050"/>
    <x v="3"/>
    <x v="1"/>
    <d v="2026-01-08T19:44:00"/>
    <d v="2026-01-09T07:44:00"/>
    <x v="42"/>
    <x v="0"/>
    <s v="No"/>
    <n v="5"/>
    <s v="Yes"/>
    <n v="12"/>
    <s v="No"/>
    <x v="2"/>
    <n v="0.5"/>
    <s v="Team1"/>
    <s v="Senior"/>
    <s v="Evening"/>
  </r>
  <r>
    <s v="T09815"/>
    <s v="C2846"/>
    <x v="2"/>
    <x v="0"/>
    <d v="2026-02-08T08:56:00"/>
    <d v="2026-02-09T08:56:00"/>
    <x v="44"/>
    <x v="0"/>
    <s v="No"/>
    <n v="5"/>
    <s v="Yes"/>
    <n v="24"/>
    <s v="No"/>
    <x v="0"/>
    <n v="1"/>
    <s v="Team3"/>
    <s v="Senior"/>
    <s v="Evening"/>
  </r>
  <r>
    <s v="T09816"/>
    <s v="C3967"/>
    <x v="1"/>
    <x v="0"/>
    <d v="2026-01-15T04:05:00"/>
    <d v="2026-01-16T22:05:00"/>
    <x v="22"/>
    <x v="0"/>
    <s v="No"/>
    <n v="5"/>
    <s v="Yes"/>
    <n v="42"/>
    <s v="No"/>
    <x v="2"/>
    <n v="1.75"/>
    <s v="Team4"/>
    <s v="Junior"/>
    <s v="Morning"/>
  </r>
  <r>
    <s v="T09817"/>
    <s v="C2456"/>
    <x v="1"/>
    <x v="2"/>
    <d v="2026-01-15T13:12:00"/>
    <d v="2026-01-17T14:12:00"/>
    <x v="29"/>
    <x v="0"/>
    <s v="No"/>
    <n v="4"/>
    <s v="Yes"/>
    <n v="48.999999999941792"/>
    <s v="Yes"/>
    <x v="2"/>
    <n v="2.0416666666642413"/>
    <s v="Team3"/>
    <s v="Mid"/>
    <s v="Evening"/>
  </r>
  <r>
    <s v="T09818"/>
    <s v="C0774"/>
    <x v="0"/>
    <x v="1"/>
    <d v="2026-02-05T09:28:00"/>
    <d v="2026-02-06T06:28:00"/>
    <x v="2"/>
    <x v="0"/>
    <s v="No"/>
    <n v="3"/>
    <s v="Yes"/>
    <n v="21"/>
    <s v="No"/>
    <x v="0"/>
    <n v="0.875"/>
    <s v="Team3"/>
    <s v="Senior"/>
    <s v="Evening"/>
  </r>
  <r>
    <s v="T09819"/>
    <s v="C1304"/>
    <x v="3"/>
    <x v="2"/>
    <d v="2026-03-14T03:44:00"/>
    <d v="2026-03-16T01:44:00"/>
    <x v="42"/>
    <x v="0"/>
    <s v="No"/>
    <n v="5"/>
    <s v="Yes"/>
    <n v="46.000000000116415"/>
    <s v="No"/>
    <x v="1"/>
    <n v="1.9166666666715173"/>
    <s v="Team1"/>
    <s v="Senior"/>
    <s v="Evening"/>
  </r>
  <r>
    <s v="T09820"/>
    <s v="C1234"/>
    <x v="3"/>
    <x v="0"/>
    <d v="2026-01-27T13:53:00"/>
    <d v="2026-01-29T10:53:00"/>
    <x v="25"/>
    <x v="1"/>
    <s v="No"/>
    <n v="4"/>
    <s v="No"/>
    <n v="45"/>
    <s v="No"/>
    <x v="2"/>
    <n v="1.875"/>
    <s v="Team4"/>
    <s v="Junior"/>
    <s v="Night"/>
  </r>
  <r>
    <s v="T09821"/>
    <s v="C0634"/>
    <x v="4"/>
    <x v="0"/>
    <d v="2026-03-13T22:55:00"/>
    <d v="2026-03-14T05:55:00"/>
    <x v="23"/>
    <x v="0"/>
    <s v="No"/>
    <n v="4"/>
    <s v="Yes"/>
    <n v="7.0000000001164153"/>
    <s v="No"/>
    <x v="1"/>
    <n v="0.29166666667151731"/>
    <s v="Team1"/>
    <s v="Junior"/>
    <s v="Morning"/>
  </r>
  <r>
    <s v="T09822"/>
    <s v="C1749"/>
    <x v="3"/>
    <x v="0"/>
    <d v="2026-01-25T21:13:00"/>
    <d v="2026-01-25T23:13:00"/>
    <x v="17"/>
    <x v="0"/>
    <s v="No"/>
    <n v="5"/>
    <s v="Yes"/>
    <n v="2.0000000000582077"/>
    <s v="No"/>
    <x v="2"/>
    <n v="8.3333333335758653E-2"/>
    <s v="Team2"/>
    <s v="Junior"/>
    <s v="Night"/>
  </r>
  <r>
    <s v="T09823"/>
    <s v="C4178"/>
    <x v="2"/>
    <x v="1"/>
    <d v="2026-03-13T23:48:00"/>
    <d v="2026-03-14T10:48:00"/>
    <x v="9"/>
    <x v="1"/>
    <s v="No"/>
    <n v="3"/>
    <s v="No"/>
    <n v="10.999999999883585"/>
    <s v="No"/>
    <x v="1"/>
    <n v="0.45833333332848269"/>
    <s v="Team1"/>
    <s v="Junior"/>
    <s v="Night"/>
  </r>
  <r>
    <s v="T09824"/>
    <s v="C4386"/>
    <x v="4"/>
    <x v="0"/>
    <d v="2026-02-24T03:19:00"/>
    <d v="2026-02-25T06:19:00"/>
    <x v="26"/>
    <x v="0"/>
    <s v="No"/>
    <n v="4"/>
    <s v="Yes"/>
    <n v="27"/>
    <s v="No"/>
    <x v="0"/>
    <n v="1.125"/>
    <s v="Team5"/>
    <s v="Senior"/>
    <s v="Night"/>
  </r>
  <r>
    <s v="T09825"/>
    <s v="C1459"/>
    <x v="2"/>
    <x v="2"/>
    <d v="2026-02-14T00:28:00"/>
    <d v="2026-02-16T03:28:00"/>
    <x v="17"/>
    <x v="0"/>
    <s v="No"/>
    <n v="4"/>
    <s v="Yes"/>
    <n v="51"/>
    <s v="Yes"/>
    <x v="0"/>
    <n v="2.125"/>
    <s v="Team2"/>
    <s v="Junior"/>
    <s v="Night"/>
  </r>
  <r>
    <s v="T09826"/>
    <s v="C2769"/>
    <x v="1"/>
    <x v="0"/>
    <d v="2026-02-25T17:59:00"/>
    <d v="2026-02-26T01:59:00"/>
    <x v="30"/>
    <x v="0"/>
    <s v="No"/>
    <n v="4"/>
    <s v="Yes"/>
    <n v="8.0000000000582077"/>
    <s v="No"/>
    <x v="0"/>
    <n v="0.33333333333575865"/>
    <s v="Team4"/>
    <s v="Mid"/>
    <s v="Night"/>
  </r>
  <r>
    <s v="T09827"/>
    <s v="C1108"/>
    <x v="2"/>
    <x v="0"/>
    <d v="2026-02-25T23:52:00"/>
    <d v="2026-02-27T18:52:00"/>
    <x v="1"/>
    <x v="1"/>
    <s v="No"/>
    <n v="2"/>
    <s v="No"/>
    <n v="43.000000000116415"/>
    <s v="No"/>
    <x v="0"/>
    <n v="1.7916666666715173"/>
    <s v="Team4"/>
    <s v="Senior"/>
    <s v="Evening"/>
  </r>
  <r>
    <s v="T09828"/>
    <s v="C0067"/>
    <x v="4"/>
    <x v="1"/>
    <d v="2026-01-20T20:46:00"/>
    <d v="2026-01-23T10:46:00"/>
    <x v="45"/>
    <x v="0"/>
    <s v="No"/>
    <n v="5"/>
    <s v="Yes"/>
    <n v="62.000000000058208"/>
    <s v="Yes"/>
    <x v="2"/>
    <n v="2.5833333333357587"/>
    <s v="Team4"/>
    <s v="Mid"/>
    <s v="Morning"/>
  </r>
  <r>
    <s v="T09829"/>
    <s v="C4109"/>
    <x v="3"/>
    <x v="1"/>
    <d v="2026-03-12T23:36:00"/>
    <d v="2026-03-15T11:36:00"/>
    <x v="8"/>
    <x v="0"/>
    <s v="No"/>
    <n v="4"/>
    <s v="Yes"/>
    <n v="60"/>
    <s v="Yes"/>
    <x v="1"/>
    <n v="2.5"/>
    <s v="Team5"/>
    <s v="Senior"/>
    <s v="Morning"/>
  </r>
  <r>
    <s v="T09830"/>
    <s v="C1181"/>
    <x v="0"/>
    <x v="2"/>
    <d v="2026-01-25T04:13:00"/>
    <d v="2026-01-25T23:13:00"/>
    <x v="39"/>
    <x v="1"/>
    <s v="No"/>
    <n v="3"/>
    <s v="No"/>
    <n v="19.000000000116415"/>
    <s v="No"/>
    <x v="2"/>
    <n v="0.79166666667151731"/>
    <s v="Team5"/>
    <s v="Junior"/>
    <s v="Evening"/>
  </r>
  <r>
    <s v="T09831"/>
    <s v="C4493"/>
    <x v="2"/>
    <x v="1"/>
    <d v="2026-01-20T19:17:00"/>
    <d v="2026-01-21T22:17:00"/>
    <x v="36"/>
    <x v="0"/>
    <s v="No"/>
    <n v="3"/>
    <s v="Yes"/>
    <n v="27"/>
    <s v="No"/>
    <x v="2"/>
    <n v="1.125"/>
    <s v="Team1"/>
    <s v="Junior"/>
    <s v="Morning"/>
  </r>
  <r>
    <s v="T09832"/>
    <s v="C3662"/>
    <x v="1"/>
    <x v="2"/>
    <d v="2026-03-13T17:27:00"/>
    <d v="2026-03-15T08:27:00"/>
    <x v="19"/>
    <x v="0"/>
    <s v="No"/>
    <n v="4"/>
    <s v="Yes"/>
    <n v="39"/>
    <s v="No"/>
    <x v="1"/>
    <n v="1.625"/>
    <s v="Team5"/>
    <s v="Mid"/>
    <s v="Night"/>
  </r>
  <r>
    <s v="T09833"/>
    <s v="C4634"/>
    <x v="1"/>
    <x v="1"/>
    <d v="2026-03-20T23:32:00"/>
    <d v="2026-03-23T06:32:00"/>
    <x v="5"/>
    <x v="0"/>
    <s v="No"/>
    <n v="5"/>
    <s v="Yes"/>
    <n v="54.999999999941792"/>
    <s v="Yes"/>
    <x v="1"/>
    <n v="2.2916666666642413"/>
    <s v="Team1"/>
    <s v="Senior"/>
    <s v="Evening"/>
  </r>
  <r>
    <s v="T09834"/>
    <s v="C0125"/>
    <x v="4"/>
    <x v="1"/>
    <d v="2026-03-03T10:30:00"/>
    <d v="2026-03-04T00:30:00"/>
    <x v="11"/>
    <x v="0"/>
    <s v="No"/>
    <n v="5"/>
    <s v="Yes"/>
    <n v="14.000000000058208"/>
    <s v="No"/>
    <x v="1"/>
    <n v="0.58333333333575865"/>
    <s v="Team3"/>
    <s v="Senior"/>
    <s v="Night"/>
  </r>
  <r>
    <s v="T09835"/>
    <s v="C4051"/>
    <x v="1"/>
    <x v="0"/>
    <d v="2026-02-09T23:16:00"/>
    <d v="2026-02-10T23:16:00"/>
    <x v="1"/>
    <x v="0"/>
    <s v="No"/>
    <n v="5"/>
    <s v="Yes"/>
    <n v="24"/>
    <s v="No"/>
    <x v="0"/>
    <n v="1"/>
    <s v="Team4"/>
    <s v="Senior"/>
    <s v="Evening"/>
  </r>
  <r>
    <s v="T09836"/>
    <s v="C0181"/>
    <x v="2"/>
    <x v="0"/>
    <d v="2026-01-21T00:22:00"/>
    <d v="2026-01-22T03:22:00"/>
    <x v="19"/>
    <x v="0"/>
    <s v="No"/>
    <n v="1"/>
    <s v="Yes"/>
    <n v="27"/>
    <s v="No"/>
    <x v="2"/>
    <n v="1.125"/>
    <s v="Team5"/>
    <s v="Mid"/>
    <s v="Night"/>
  </r>
  <r>
    <s v="T09837"/>
    <s v="C2987"/>
    <x v="4"/>
    <x v="2"/>
    <d v="2026-02-12T01:50:00"/>
    <d v="2026-02-15T03:50:00"/>
    <x v="26"/>
    <x v="0"/>
    <s v="No"/>
    <n v="5"/>
    <s v="Yes"/>
    <n v="73.999999999883585"/>
    <s v="Yes"/>
    <x v="0"/>
    <n v="3.0833333333284827"/>
    <s v="Team5"/>
    <s v="Senior"/>
    <s v="Night"/>
  </r>
  <r>
    <s v="T09838"/>
    <s v="C4093"/>
    <x v="1"/>
    <x v="2"/>
    <d v="2026-01-20T15:07:00"/>
    <d v="2026-01-20T21:07:00"/>
    <x v="20"/>
    <x v="0"/>
    <s v="No"/>
    <n v="4"/>
    <s v="Yes"/>
    <n v="6"/>
    <s v="No"/>
    <x v="2"/>
    <n v="0.25"/>
    <s v="Team4"/>
    <s v="Junior"/>
    <s v="Evening"/>
  </r>
  <r>
    <s v="T09839"/>
    <s v="C0075"/>
    <x v="0"/>
    <x v="2"/>
    <d v="2026-01-07T01:38:00"/>
    <d v="2026-01-09T12:38:00"/>
    <x v="22"/>
    <x v="0"/>
    <s v="No"/>
    <n v="4"/>
    <s v="Yes"/>
    <n v="58.999999999883585"/>
    <s v="Yes"/>
    <x v="2"/>
    <n v="2.4583333333284827"/>
    <s v="Team4"/>
    <s v="Junior"/>
    <s v="Morning"/>
  </r>
  <r>
    <s v="T09840"/>
    <s v="C3129"/>
    <x v="0"/>
    <x v="0"/>
    <d v="2026-03-25T16:17:00"/>
    <d v="2026-03-27T07:17:00"/>
    <x v="32"/>
    <x v="0"/>
    <s v="No"/>
    <n v="3"/>
    <s v="Yes"/>
    <n v="39"/>
    <s v="No"/>
    <x v="1"/>
    <n v="1.625"/>
    <s v="Team3"/>
    <s v="Mid"/>
    <s v="Evening"/>
  </r>
  <r>
    <s v="T09841"/>
    <s v="C3503"/>
    <x v="4"/>
    <x v="2"/>
    <d v="2026-01-22T00:08:00"/>
    <d v="2026-01-22T20:08:00"/>
    <x v="10"/>
    <x v="1"/>
    <s v="No"/>
    <n v="3"/>
    <s v="No"/>
    <n v="19.999999999883585"/>
    <s v="No"/>
    <x v="2"/>
    <n v="0.83333333332848269"/>
    <s v="Team1"/>
    <s v="Senior"/>
    <s v="Night"/>
  </r>
  <r>
    <s v="T09842"/>
    <s v="C4991"/>
    <x v="2"/>
    <x v="1"/>
    <d v="2026-01-11T18:53:00"/>
    <d v="2026-01-12T12:53:00"/>
    <x v="49"/>
    <x v="0"/>
    <s v="No"/>
    <n v="4"/>
    <s v="Yes"/>
    <n v="18"/>
    <s v="No"/>
    <x v="2"/>
    <n v="0.75"/>
    <s v="Team5"/>
    <s v="Mid"/>
    <s v="Evening"/>
  </r>
  <r>
    <s v="T09843"/>
    <s v="C3169"/>
    <x v="2"/>
    <x v="1"/>
    <d v="2026-02-23T21:06:00"/>
    <d v="2026-02-26T14:06:00"/>
    <x v="25"/>
    <x v="0"/>
    <s v="No"/>
    <n v="4"/>
    <s v="Yes"/>
    <n v="65.000000000058208"/>
    <s v="Yes"/>
    <x v="0"/>
    <n v="2.7083333333357587"/>
    <s v="Team4"/>
    <s v="Junior"/>
    <s v="Night"/>
  </r>
  <r>
    <s v="T09844"/>
    <s v="C1539"/>
    <x v="1"/>
    <x v="1"/>
    <d v="2026-01-04T21:20:00"/>
    <d v="2026-01-06T16:20:00"/>
    <x v="19"/>
    <x v="0"/>
    <s v="No"/>
    <n v="5"/>
    <s v="Yes"/>
    <n v="42.999999999941792"/>
    <s v="No"/>
    <x v="2"/>
    <n v="1.7916666666642413"/>
    <s v="Team5"/>
    <s v="Mid"/>
    <s v="Night"/>
  </r>
  <r>
    <s v="T09845"/>
    <s v="C4093"/>
    <x v="4"/>
    <x v="0"/>
    <d v="2026-01-30T23:35:00"/>
    <d v="2026-02-01T07:35:00"/>
    <x v="35"/>
    <x v="0"/>
    <s v="No"/>
    <n v="3"/>
    <s v="Yes"/>
    <n v="31.999999999883585"/>
    <s v="No"/>
    <x v="2"/>
    <n v="1.3333333333284827"/>
    <s v="Team1"/>
    <s v="Senior"/>
    <s v="Night"/>
  </r>
  <r>
    <s v="T09846"/>
    <s v="C2280"/>
    <x v="2"/>
    <x v="2"/>
    <d v="2026-01-05T07:09:00"/>
    <d v="2026-01-07T08:09:00"/>
    <x v="42"/>
    <x v="0"/>
    <s v="No"/>
    <n v="3"/>
    <s v="Yes"/>
    <n v="48.999999999941792"/>
    <s v="Yes"/>
    <x v="2"/>
    <n v="2.0416666666642413"/>
    <s v="Team1"/>
    <s v="Senior"/>
    <s v="Evening"/>
  </r>
  <r>
    <s v="T09847"/>
    <s v="C4601"/>
    <x v="1"/>
    <x v="1"/>
    <d v="2026-03-01T11:57:00"/>
    <d v="2026-03-03T07:57:00"/>
    <x v="45"/>
    <x v="0"/>
    <s v="No"/>
    <n v="3"/>
    <s v="Yes"/>
    <n v="44.000000000058208"/>
    <s v="No"/>
    <x v="1"/>
    <n v="1.8333333333357587"/>
    <s v="Team4"/>
    <s v="Mid"/>
    <s v="Morning"/>
  </r>
  <r>
    <s v="T09848"/>
    <s v="C1246"/>
    <x v="4"/>
    <x v="0"/>
    <d v="2026-01-29T13:53:00"/>
    <d v="2026-01-31T08:53:00"/>
    <x v="40"/>
    <x v="0"/>
    <s v="No"/>
    <n v="4"/>
    <s v="Yes"/>
    <n v="42.999999999941792"/>
    <s v="No"/>
    <x v="2"/>
    <n v="1.7916666666642413"/>
    <s v="Team4"/>
    <s v="Senior"/>
    <s v="Morning"/>
  </r>
  <r>
    <s v="T09849"/>
    <s v="C2589"/>
    <x v="4"/>
    <x v="0"/>
    <d v="2026-02-16T02:31:00"/>
    <d v="2026-02-17T00:31:00"/>
    <x v="11"/>
    <x v="0"/>
    <s v="No"/>
    <n v="4"/>
    <s v="Yes"/>
    <n v="21.999999999941792"/>
    <s v="No"/>
    <x v="0"/>
    <n v="0.91666666666424135"/>
    <s v="Team3"/>
    <s v="Senior"/>
    <s v="Night"/>
  </r>
  <r>
    <s v="T09850"/>
    <s v="C1401"/>
    <x v="0"/>
    <x v="1"/>
    <d v="2026-01-12T21:46:00"/>
    <d v="2026-01-13T02:46:00"/>
    <x v="29"/>
    <x v="0"/>
    <s v="No"/>
    <n v="4"/>
    <s v="Yes"/>
    <n v="4.9999999998835847"/>
    <s v="No"/>
    <x v="2"/>
    <n v="0.20833333332848269"/>
    <s v="Team3"/>
    <s v="Mid"/>
    <s v="Evening"/>
  </r>
  <r>
    <s v="T09851"/>
    <s v="C1991"/>
    <x v="0"/>
    <x v="1"/>
    <d v="2026-01-07T11:37:00"/>
    <d v="2026-01-07T22:37:00"/>
    <x v="23"/>
    <x v="0"/>
    <s v="No"/>
    <n v="4"/>
    <s v="Yes"/>
    <n v="11.000000000058208"/>
    <s v="No"/>
    <x v="2"/>
    <n v="0.45833333333575865"/>
    <s v="Team1"/>
    <s v="Junior"/>
    <s v="Morning"/>
  </r>
  <r>
    <s v="T09852"/>
    <s v="C1531"/>
    <x v="4"/>
    <x v="2"/>
    <d v="2026-01-23T05:28:00"/>
    <d v="2026-01-24T14:28:00"/>
    <x v="32"/>
    <x v="0"/>
    <s v="No"/>
    <n v="4"/>
    <s v="Yes"/>
    <n v="33"/>
    <s v="No"/>
    <x v="2"/>
    <n v="1.375"/>
    <s v="Team3"/>
    <s v="Mid"/>
    <s v="Evening"/>
  </r>
  <r>
    <s v="T09853"/>
    <s v="C3650"/>
    <x v="4"/>
    <x v="2"/>
    <d v="2026-01-13T08:46:00"/>
    <d v="2026-01-15T10:46:00"/>
    <x v="22"/>
    <x v="0"/>
    <s v="No"/>
    <n v="5"/>
    <s v="Yes"/>
    <n v="50.000000000058208"/>
    <s v="Yes"/>
    <x v="2"/>
    <n v="2.0833333333357587"/>
    <s v="Team4"/>
    <s v="Junior"/>
    <s v="Morning"/>
  </r>
  <r>
    <s v="T09854"/>
    <s v="C2432"/>
    <x v="3"/>
    <x v="2"/>
    <d v="2026-01-22T12:13:00"/>
    <d v="2026-01-23T06:13:00"/>
    <x v="24"/>
    <x v="0"/>
    <s v="No"/>
    <n v="3"/>
    <s v="Yes"/>
    <n v="18"/>
    <s v="No"/>
    <x v="2"/>
    <n v="0.75"/>
    <s v="Team4"/>
    <s v="Mid"/>
    <s v="Night"/>
  </r>
  <r>
    <s v="T09855"/>
    <s v="C4093"/>
    <x v="2"/>
    <x v="2"/>
    <d v="2026-01-05T10:37:00"/>
    <d v="2026-01-06T06:37:00"/>
    <x v="6"/>
    <x v="0"/>
    <s v="No"/>
    <n v="4"/>
    <s v="Yes"/>
    <n v="19.999999999883585"/>
    <s v="No"/>
    <x v="2"/>
    <n v="0.83333333332848269"/>
    <s v="Team3"/>
    <s v="Mid"/>
    <s v="Night"/>
  </r>
  <r>
    <s v="T09856"/>
    <s v="C0741"/>
    <x v="4"/>
    <x v="1"/>
    <d v="2026-03-07T17:16:00"/>
    <d v="2026-03-09T03:16:00"/>
    <x v="34"/>
    <x v="0"/>
    <s v="Yes"/>
    <n v="4"/>
    <s v="Yes"/>
    <n v="33.999999999941792"/>
    <s v="No"/>
    <x v="1"/>
    <n v="1.4166666666642413"/>
    <s v="Team3"/>
    <s v="Senior"/>
    <s v="Night"/>
  </r>
  <r>
    <s v="T09857"/>
    <s v="C3755"/>
    <x v="2"/>
    <x v="2"/>
    <d v="2026-03-17T10:53:00"/>
    <d v="2026-03-19T09:53:00"/>
    <x v="45"/>
    <x v="2"/>
    <s v="No"/>
    <n v="4"/>
    <s v="No"/>
    <n v="47.000000000058208"/>
    <s v="No"/>
    <x v="1"/>
    <n v="1.9583333333357587"/>
    <s v="Team4"/>
    <s v="Mid"/>
    <s v="Morning"/>
  </r>
  <r>
    <s v="T09858"/>
    <s v="C2877"/>
    <x v="1"/>
    <x v="0"/>
    <d v="2026-03-29T17:12:00"/>
    <d v="2026-03-31T13:12:00"/>
    <x v="13"/>
    <x v="0"/>
    <s v="No"/>
    <n v="4"/>
    <s v="Yes"/>
    <n v="44.000000000058208"/>
    <s v="No"/>
    <x v="1"/>
    <n v="1.8333333333357587"/>
    <s v="Team5"/>
    <s v="Junior"/>
    <s v="Evening"/>
  </r>
  <r>
    <s v="T09859"/>
    <s v="C2694"/>
    <x v="4"/>
    <x v="2"/>
    <d v="2026-01-19T06:57:00"/>
    <d v="2026-01-22T12:57:00"/>
    <x v="8"/>
    <x v="0"/>
    <s v="No"/>
    <n v="2"/>
    <s v="Yes"/>
    <n v="78"/>
    <s v="Yes"/>
    <x v="2"/>
    <n v="3.25"/>
    <s v="Team5"/>
    <s v="Senior"/>
    <s v="Morning"/>
  </r>
  <r>
    <s v="T09860"/>
    <s v="C4799"/>
    <x v="1"/>
    <x v="1"/>
    <d v="2026-01-21T00:50:00"/>
    <d v="2026-01-22T02:50:00"/>
    <x v="5"/>
    <x v="0"/>
    <s v="No"/>
    <n v="5"/>
    <s v="Yes"/>
    <n v="26.000000000058208"/>
    <s v="No"/>
    <x v="2"/>
    <n v="1.0833333333357587"/>
    <s v="Team1"/>
    <s v="Senior"/>
    <s v="Evening"/>
  </r>
  <r>
    <s v="T09861"/>
    <s v="C3958"/>
    <x v="3"/>
    <x v="1"/>
    <d v="2026-02-17T16:09:00"/>
    <d v="2026-02-19T20:09:00"/>
    <x v="11"/>
    <x v="0"/>
    <s v="No"/>
    <n v="5"/>
    <s v="Yes"/>
    <n v="51.999999999941792"/>
    <s v="Yes"/>
    <x v="0"/>
    <n v="2.1666666666642413"/>
    <s v="Team3"/>
    <s v="Senior"/>
    <s v="Night"/>
  </r>
  <r>
    <s v="T09862"/>
    <s v="C3663"/>
    <x v="2"/>
    <x v="2"/>
    <d v="2026-03-28T11:37:00"/>
    <d v="2026-03-29T07:37:00"/>
    <x v="23"/>
    <x v="2"/>
    <s v="No"/>
    <n v="4"/>
    <s v="No"/>
    <n v="20.000000000058208"/>
    <s v="No"/>
    <x v="1"/>
    <n v="0.83333333333575865"/>
    <s v="Team1"/>
    <s v="Junior"/>
    <s v="Morning"/>
  </r>
  <r>
    <s v="T09863"/>
    <s v="C0481"/>
    <x v="3"/>
    <x v="0"/>
    <d v="2026-01-03T12:09:00"/>
    <d v="2026-01-04T04:09:00"/>
    <x v="28"/>
    <x v="1"/>
    <s v="No"/>
    <n v="3"/>
    <s v="No"/>
    <n v="16.000000000116415"/>
    <s v="No"/>
    <x v="2"/>
    <n v="0.66666666667151731"/>
    <s v="Team3"/>
    <s v="Mid"/>
    <s v="Night"/>
  </r>
  <r>
    <s v="T09864"/>
    <s v="C3340"/>
    <x v="1"/>
    <x v="2"/>
    <d v="2026-01-26T16:58:00"/>
    <d v="2026-01-29T19:58:00"/>
    <x v="40"/>
    <x v="1"/>
    <s v="No"/>
    <n v="5"/>
    <s v="No"/>
    <n v="75"/>
    <s v="Yes"/>
    <x v="2"/>
    <n v="3.125"/>
    <s v="Team4"/>
    <s v="Senior"/>
    <s v="Morning"/>
  </r>
  <r>
    <s v="T09865"/>
    <s v="C4505"/>
    <x v="3"/>
    <x v="0"/>
    <d v="2026-02-08T12:35:00"/>
    <d v="2026-02-10T10:35:00"/>
    <x v="4"/>
    <x v="1"/>
    <s v="Yes"/>
    <n v="4"/>
    <s v="No"/>
    <n v="45.999999999941792"/>
    <s v="No"/>
    <x v="0"/>
    <n v="1.9166666666642413"/>
    <s v="Team5"/>
    <s v="Senior"/>
    <s v="Evening"/>
  </r>
  <r>
    <s v="T09866"/>
    <s v="C1907"/>
    <x v="3"/>
    <x v="0"/>
    <d v="2026-02-03T08:14:00"/>
    <d v="2026-02-03T20:14:00"/>
    <x v="3"/>
    <x v="0"/>
    <s v="No"/>
    <n v="5"/>
    <s v="Yes"/>
    <n v="12"/>
    <s v="No"/>
    <x v="0"/>
    <n v="0.5"/>
    <s v="Team5"/>
    <s v="Senior"/>
    <s v="Morning"/>
  </r>
  <r>
    <s v="T09867"/>
    <s v="C0387"/>
    <x v="0"/>
    <x v="2"/>
    <d v="2026-03-02T04:15:00"/>
    <d v="2026-03-05T18:15:00"/>
    <x v="25"/>
    <x v="1"/>
    <s v="No"/>
    <n v="4"/>
    <s v="No"/>
    <n v="85.999999999883585"/>
    <s v="Yes"/>
    <x v="1"/>
    <n v="3.5833333333284827"/>
    <s v="Team4"/>
    <s v="Junior"/>
    <s v="Night"/>
  </r>
  <r>
    <s v="T09868"/>
    <s v="C2755"/>
    <x v="1"/>
    <x v="1"/>
    <d v="2026-02-20T11:56:00"/>
    <d v="2026-02-20T21:56:00"/>
    <x v="48"/>
    <x v="0"/>
    <s v="No"/>
    <n v="4"/>
    <s v="Yes"/>
    <n v="10.000000000116415"/>
    <s v="No"/>
    <x v="0"/>
    <n v="0.41666666667151731"/>
    <s v="Team1"/>
    <s v="Mid"/>
    <s v="Morning"/>
  </r>
  <r>
    <s v="T09869"/>
    <s v="C1124"/>
    <x v="1"/>
    <x v="1"/>
    <d v="2026-01-01T10:01:00"/>
    <d v="2026-01-03T12:01:00"/>
    <x v="45"/>
    <x v="0"/>
    <s v="No"/>
    <n v="4"/>
    <s v="Yes"/>
    <n v="50.000000000058208"/>
    <s v="Yes"/>
    <x v="2"/>
    <n v="2.0833333333357587"/>
    <s v="Team4"/>
    <s v="Mid"/>
    <s v="Morning"/>
  </r>
  <r>
    <s v="T09870"/>
    <s v="C0293"/>
    <x v="0"/>
    <x v="1"/>
    <d v="2026-01-16T16:21:00"/>
    <d v="2026-01-19T10:21:00"/>
    <x v="2"/>
    <x v="0"/>
    <s v="No"/>
    <n v="4"/>
    <s v="Yes"/>
    <n v="66"/>
    <s v="Yes"/>
    <x v="2"/>
    <n v="2.75"/>
    <s v="Team3"/>
    <s v="Senior"/>
    <s v="Evening"/>
  </r>
  <r>
    <s v="T09871"/>
    <s v="C2760"/>
    <x v="0"/>
    <x v="0"/>
    <d v="2026-02-20T20:20:00"/>
    <d v="2026-02-22T05:20:00"/>
    <x v="1"/>
    <x v="0"/>
    <s v="No"/>
    <n v="5"/>
    <s v="Yes"/>
    <n v="33"/>
    <s v="No"/>
    <x v="0"/>
    <n v="1.375"/>
    <s v="Team4"/>
    <s v="Senior"/>
    <s v="Evening"/>
  </r>
  <r>
    <s v="T09872"/>
    <s v="C2724"/>
    <x v="2"/>
    <x v="2"/>
    <d v="2026-03-08T22:44:00"/>
    <d v="2026-03-11T23:44:00"/>
    <x v="36"/>
    <x v="0"/>
    <s v="No"/>
    <n v="5"/>
    <s v="Yes"/>
    <n v="72.999999999941792"/>
    <s v="Yes"/>
    <x v="1"/>
    <n v="3.0416666666642413"/>
    <s v="Team1"/>
    <s v="Junior"/>
    <s v="Morning"/>
  </r>
  <r>
    <s v="T09873"/>
    <s v="C1585"/>
    <x v="3"/>
    <x v="0"/>
    <d v="2026-02-08T12:17:00"/>
    <d v="2026-02-09T04:17:00"/>
    <x v="22"/>
    <x v="0"/>
    <s v="Yes"/>
    <n v="4"/>
    <s v="Yes"/>
    <n v="15.999999999941792"/>
    <s v="No"/>
    <x v="0"/>
    <n v="0.66666666666424135"/>
    <s v="Team4"/>
    <s v="Junior"/>
    <s v="Morning"/>
  </r>
  <r>
    <s v="T09874"/>
    <s v="C1215"/>
    <x v="4"/>
    <x v="0"/>
    <d v="2026-03-07T05:05:00"/>
    <d v="2026-03-07T18:05:00"/>
    <x v="27"/>
    <x v="0"/>
    <s v="No"/>
    <n v="4"/>
    <s v="Yes"/>
    <n v="12.999999999941792"/>
    <s v="No"/>
    <x v="1"/>
    <n v="0.54166666666424135"/>
    <s v="Team1"/>
    <s v="Junior"/>
    <s v="Morning"/>
  </r>
  <r>
    <s v="T09875"/>
    <s v="C4556"/>
    <x v="4"/>
    <x v="1"/>
    <d v="2026-02-07T21:02:00"/>
    <d v="2026-02-09T18:02:00"/>
    <x v="33"/>
    <x v="1"/>
    <s v="No"/>
    <n v="2"/>
    <s v="No"/>
    <n v="45"/>
    <s v="No"/>
    <x v="0"/>
    <n v="1.875"/>
    <s v="Team5"/>
    <s v="Junior"/>
    <s v="Night"/>
  </r>
  <r>
    <s v="T09876"/>
    <s v="C2042"/>
    <x v="3"/>
    <x v="0"/>
    <d v="2026-02-17T00:50:00"/>
    <d v="2026-02-18T10:50:00"/>
    <x v="16"/>
    <x v="0"/>
    <s v="No"/>
    <n v="3"/>
    <s v="Yes"/>
    <n v="34.000000000116415"/>
    <s v="No"/>
    <x v="0"/>
    <n v="1.4166666666715173"/>
    <s v="Team3"/>
    <s v="Junior"/>
    <s v="Evening"/>
  </r>
  <r>
    <s v="T09877"/>
    <s v="C4081"/>
    <x v="1"/>
    <x v="1"/>
    <d v="2026-01-23T19:22:00"/>
    <d v="2026-01-26T10:22:00"/>
    <x v="12"/>
    <x v="0"/>
    <s v="No"/>
    <n v="3"/>
    <s v="Yes"/>
    <n v="63"/>
    <s v="Yes"/>
    <x v="2"/>
    <n v="2.625"/>
    <s v="Team1"/>
    <s v="Junior"/>
    <s v="Morning"/>
  </r>
  <r>
    <s v="T09878"/>
    <s v="C4809"/>
    <x v="1"/>
    <x v="2"/>
    <d v="2026-01-14T09:55:00"/>
    <d v="2026-01-16T07:55:00"/>
    <x v="9"/>
    <x v="0"/>
    <s v="No"/>
    <n v="5"/>
    <s v="Yes"/>
    <n v="45.999999999941792"/>
    <s v="No"/>
    <x v="2"/>
    <n v="1.9166666666642413"/>
    <s v="Team1"/>
    <s v="Junior"/>
    <s v="Night"/>
  </r>
  <r>
    <s v="T09879"/>
    <s v="C1321"/>
    <x v="0"/>
    <x v="2"/>
    <d v="2026-02-11T01:51:00"/>
    <d v="2026-02-11T09:51:00"/>
    <x v="4"/>
    <x v="0"/>
    <s v="No"/>
    <n v="4"/>
    <s v="Yes"/>
    <n v="8.0000000000582077"/>
    <s v="No"/>
    <x v="0"/>
    <n v="0.33333333333575865"/>
    <s v="Team5"/>
    <s v="Senior"/>
    <s v="Evening"/>
  </r>
  <r>
    <s v="T09880"/>
    <s v="C2220"/>
    <x v="3"/>
    <x v="1"/>
    <d v="2026-02-06T00:18:00"/>
    <d v="2026-02-08T00:18:00"/>
    <x v="21"/>
    <x v="2"/>
    <s v="No"/>
    <n v="5"/>
    <s v="No"/>
    <n v="48"/>
    <s v="No"/>
    <x v="0"/>
    <n v="2"/>
    <s v="Team4"/>
    <s v="Senior"/>
    <s v="Night"/>
  </r>
  <r>
    <s v="T09881"/>
    <s v="C4058"/>
    <x v="4"/>
    <x v="1"/>
    <d v="2026-03-28T05:36:00"/>
    <d v="2026-03-30T07:36:00"/>
    <x v="45"/>
    <x v="2"/>
    <s v="No"/>
    <n v="5"/>
    <s v="No"/>
    <n v="50.000000000058208"/>
    <s v="Yes"/>
    <x v="1"/>
    <n v="2.0833333333357587"/>
    <s v="Team4"/>
    <s v="Mid"/>
    <s v="Morning"/>
  </r>
  <r>
    <s v="T09882"/>
    <s v="C0687"/>
    <x v="3"/>
    <x v="2"/>
    <d v="2026-02-12T18:44:00"/>
    <d v="2026-02-13T01:44:00"/>
    <x v="13"/>
    <x v="0"/>
    <s v="No"/>
    <n v="5"/>
    <s v="Yes"/>
    <n v="7.0000000001164153"/>
    <s v="No"/>
    <x v="0"/>
    <n v="0.29166666667151731"/>
    <s v="Team5"/>
    <s v="Junior"/>
    <s v="Evening"/>
  </r>
  <r>
    <s v="T09883"/>
    <s v="C0229"/>
    <x v="2"/>
    <x v="2"/>
    <d v="2026-03-22T14:02:00"/>
    <d v="2026-03-24T23:02:00"/>
    <x v="1"/>
    <x v="1"/>
    <s v="No"/>
    <n v="4"/>
    <s v="No"/>
    <n v="57"/>
    <s v="Yes"/>
    <x v="1"/>
    <n v="2.375"/>
    <s v="Team4"/>
    <s v="Senior"/>
    <s v="Evening"/>
  </r>
  <r>
    <s v="T09884"/>
    <s v="C3630"/>
    <x v="0"/>
    <x v="0"/>
    <d v="2026-03-01T09:16:00"/>
    <d v="2026-03-03T07:16:00"/>
    <x v="36"/>
    <x v="0"/>
    <s v="No"/>
    <n v="4"/>
    <s v="Yes"/>
    <n v="45.999999999941792"/>
    <s v="No"/>
    <x v="1"/>
    <n v="1.9166666666642413"/>
    <s v="Team1"/>
    <s v="Junior"/>
    <s v="Morning"/>
  </r>
  <r>
    <s v="T09885"/>
    <s v="C4470"/>
    <x v="1"/>
    <x v="2"/>
    <d v="2026-02-18T06:56:00"/>
    <d v="2026-02-20T04:56:00"/>
    <x v="48"/>
    <x v="0"/>
    <s v="No"/>
    <n v="4"/>
    <s v="Yes"/>
    <n v="45.999999999941792"/>
    <s v="No"/>
    <x v="0"/>
    <n v="1.9166666666642413"/>
    <s v="Team1"/>
    <s v="Mid"/>
    <s v="Morning"/>
  </r>
  <r>
    <s v="T09886"/>
    <s v="C3255"/>
    <x v="3"/>
    <x v="0"/>
    <d v="2026-02-02T20:16:00"/>
    <d v="2026-02-03T09:16:00"/>
    <x v="15"/>
    <x v="1"/>
    <s v="Yes"/>
    <n v="3"/>
    <s v="No"/>
    <n v="12.999999999941792"/>
    <s v="No"/>
    <x v="0"/>
    <n v="0.54166666666424135"/>
    <s v="Team5"/>
    <s v="Junior"/>
    <s v="Evening"/>
  </r>
  <r>
    <s v="T09887"/>
    <s v="C2383"/>
    <x v="3"/>
    <x v="1"/>
    <d v="2026-02-14T23:24:00"/>
    <d v="2026-02-17T08:24:00"/>
    <x v="47"/>
    <x v="0"/>
    <s v="No"/>
    <n v="4"/>
    <s v="Yes"/>
    <n v="57"/>
    <s v="Yes"/>
    <x v="0"/>
    <n v="2.375"/>
    <s v="Team4"/>
    <s v="Senior"/>
    <s v="Night"/>
  </r>
  <r>
    <s v="T09888"/>
    <s v="C2098"/>
    <x v="2"/>
    <x v="2"/>
    <d v="2026-01-23T10:32:00"/>
    <d v="2026-01-24T12:32:00"/>
    <x v="5"/>
    <x v="0"/>
    <s v="No"/>
    <n v="4"/>
    <s v="Yes"/>
    <n v="26.000000000058208"/>
    <s v="No"/>
    <x v="2"/>
    <n v="1.0833333333357587"/>
    <s v="Team1"/>
    <s v="Senior"/>
    <s v="Evening"/>
  </r>
  <r>
    <s v="T09889"/>
    <s v="C4494"/>
    <x v="3"/>
    <x v="0"/>
    <d v="2026-02-17T02:26:00"/>
    <d v="2026-02-18T09:26:00"/>
    <x v="29"/>
    <x v="0"/>
    <s v="No"/>
    <n v="3"/>
    <s v="Yes"/>
    <n v="30.999999999941792"/>
    <s v="No"/>
    <x v="0"/>
    <n v="1.2916666666642413"/>
    <s v="Team3"/>
    <s v="Mid"/>
    <s v="Evening"/>
  </r>
  <r>
    <s v="T09890"/>
    <s v="C4921"/>
    <x v="3"/>
    <x v="2"/>
    <d v="2026-02-07T03:13:00"/>
    <d v="2026-02-10T08:13:00"/>
    <x v="42"/>
    <x v="0"/>
    <s v="No"/>
    <n v="4"/>
    <s v="Yes"/>
    <n v="77.000000000058208"/>
    <s v="Yes"/>
    <x v="0"/>
    <n v="3.2083333333357587"/>
    <s v="Team1"/>
    <s v="Senior"/>
    <s v="Evening"/>
  </r>
  <r>
    <s v="T09891"/>
    <s v="C2354"/>
    <x v="3"/>
    <x v="2"/>
    <d v="2026-03-04T11:19:00"/>
    <d v="2026-03-05T00:19:00"/>
    <x v="7"/>
    <x v="0"/>
    <s v="No"/>
    <n v="3"/>
    <s v="Yes"/>
    <n v="12.999999999941792"/>
    <s v="No"/>
    <x v="1"/>
    <n v="0.54166666666424135"/>
    <s v="Team2"/>
    <s v="Junior"/>
    <s v="Night"/>
  </r>
  <r>
    <s v="T09892"/>
    <s v="C3972"/>
    <x v="2"/>
    <x v="1"/>
    <d v="2026-02-11T15:51:00"/>
    <d v="2026-02-11T20:51:00"/>
    <x v="29"/>
    <x v="1"/>
    <s v="No"/>
    <n v="4"/>
    <s v="No"/>
    <n v="5.0000000000582077"/>
    <s v="No"/>
    <x v="0"/>
    <n v="0.20833333333575865"/>
    <s v="Team3"/>
    <s v="Mid"/>
    <s v="Evening"/>
  </r>
  <r>
    <s v="T09893"/>
    <s v="C4720"/>
    <x v="1"/>
    <x v="0"/>
    <d v="2026-01-25T08:01:00"/>
    <d v="2026-01-26T02:01:00"/>
    <x v="46"/>
    <x v="0"/>
    <s v="No"/>
    <n v="3"/>
    <s v="Yes"/>
    <n v="18"/>
    <s v="No"/>
    <x v="2"/>
    <n v="0.75"/>
    <s v="Team5"/>
    <s v="Senior"/>
    <s v="Evening"/>
  </r>
  <r>
    <s v="T09894"/>
    <s v="C0358"/>
    <x v="2"/>
    <x v="0"/>
    <d v="2026-02-22T15:16:00"/>
    <d v="2026-02-24T05:16:00"/>
    <x v="36"/>
    <x v="0"/>
    <s v="Yes"/>
    <n v="3"/>
    <s v="Yes"/>
    <n v="38.000000000058208"/>
    <s v="No"/>
    <x v="0"/>
    <n v="1.5833333333357587"/>
    <s v="Team1"/>
    <s v="Junior"/>
    <s v="Morning"/>
  </r>
  <r>
    <s v="T09895"/>
    <s v="C4614"/>
    <x v="1"/>
    <x v="2"/>
    <d v="2026-03-30T23:24:00"/>
    <d v="2026-04-02T14:24:00"/>
    <x v="15"/>
    <x v="0"/>
    <s v="No"/>
    <n v="5"/>
    <s v="Yes"/>
    <n v="63"/>
    <s v="Yes"/>
    <x v="1"/>
    <n v="2.625"/>
    <s v="Team5"/>
    <s v="Junior"/>
    <s v="Evening"/>
  </r>
  <r>
    <s v="T09896"/>
    <s v="C3318"/>
    <x v="4"/>
    <x v="2"/>
    <d v="2026-03-13T10:38:00"/>
    <d v="2026-03-15T21:38:00"/>
    <x v="17"/>
    <x v="0"/>
    <s v="No"/>
    <n v="4"/>
    <s v="Yes"/>
    <n v="58.999999999883585"/>
    <s v="Yes"/>
    <x v="1"/>
    <n v="2.4583333333284827"/>
    <s v="Team2"/>
    <s v="Junior"/>
    <s v="Night"/>
  </r>
  <r>
    <s v="T09897"/>
    <s v="C1938"/>
    <x v="0"/>
    <x v="1"/>
    <d v="2026-01-11T01:26:00"/>
    <d v="2026-01-11T16:26:00"/>
    <x v="37"/>
    <x v="0"/>
    <s v="No"/>
    <n v="3"/>
    <s v="Yes"/>
    <n v="15"/>
    <s v="No"/>
    <x v="2"/>
    <n v="0.625"/>
    <s v="Team5"/>
    <s v="Junior"/>
    <s v="Evening"/>
  </r>
  <r>
    <s v="T09898"/>
    <s v="C0976"/>
    <x v="3"/>
    <x v="2"/>
    <d v="2026-02-27T22:35:00"/>
    <d v="2026-03-02T13:35:00"/>
    <x v="13"/>
    <x v="1"/>
    <s v="No"/>
    <n v="4"/>
    <s v="No"/>
    <n v="63"/>
    <s v="Yes"/>
    <x v="0"/>
    <n v="2.625"/>
    <s v="Team5"/>
    <s v="Junior"/>
    <s v="Evening"/>
  </r>
  <r>
    <s v="T09899"/>
    <s v="C3485"/>
    <x v="0"/>
    <x v="0"/>
    <d v="2026-02-15T15:30:00"/>
    <d v="2026-02-17T13:30:00"/>
    <x v="13"/>
    <x v="0"/>
    <s v="No"/>
    <n v="3"/>
    <s v="Yes"/>
    <n v="45.999999999941792"/>
    <s v="No"/>
    <x v="0"/>
    <n v="1.9166666666642413"/>
    <s v="Team5"/>
    <s v="Junior"/>
    <s v="Evening"/>
  </r>
  <r>
    <s v="T09900"/>
    <s v="C2501"/>
    <x v="3"/>
    <x v="1"/>
    <d v="2026-03-04T10:14:00"/>
    <d v="2026-03-04T19:14:00"/>
    <x v="39"/>
    <x v="0"/>
    <s v="No"/>
    <n v="4"/>
    <s v="Yes"/>
    <n v="9"/>
    <s v="No"/>
    <x v="1"/>
    <n v="0.375"/>
    <s v="Team5"/>
    <s v="Junior"/>
    <s v="Evening"/>
  </r>
  <r>
    <s v="T09901"/>
    <s v="C1350"/>
    <x v="4"/>
    <x v="0"/>
    <d v="2026-02-15T03:53:00"/>
    <d v="2026-02-16T02:53:00"/>
    <x v="5"/>
    <x v="0"/>
    <s v="Yes"/>
    <n v="2"/>
    <s v="Yes"/>
    <n v="22.999999999883585"/>
    <s v="No"/>
    <x v="0"/>
    <n v="0.95833333332848269"/>
    <s v="Team1"/>
    <s v="Senior"/>
    <s v="Evening"/>
  </r>
  <r>
    <s v="T09902"/>
    <s v="C1633"/>
    <x v="3"/>
    <x v="2"/>
    <d v="2026-01-26T02:15:00"/>
    <d v="2026-01-29T19:15:00"/>
    <x v="40"/>
    <x v="0"/>
    <s v="No"/>
    <n v="4"/>
    <s v="Yes"/>
    <n v="89.000000000058208"/>
    <s v="Yes"/>
    <x v="2"/>
    <n v="3.7083333333357587"/>
    <s v="Team4"/>
    <s v="Senior"/>
    <s v="Morning"/>
  </r>
  <r>
    <s v="T09903"/>
    <s v="C0715"/>
    <x v="1"/>
    <x v="2"/>
    <d v="2026-03-20T14:16:00"/>
    <d v="2026-03-22T14:16:00"/>
    <x v="49"/>
    <x v="0"/>
    <s v="No"/>
    <n v="3"/>
    <s v="Yes"/>
    <n v="48"/>
    <s v="No"/>
    <x v="1"/>
    <n v="2"/>
    <s v="Team5"/>
    <s v="Mid"/>
    <s v="Evening"/>
  </r>
  <r>
    <s v="T09904"/>
    <s v="C1242"/>
    <x v="3"/>
    <x v="1"/>
    <d v="2026-01-30T04:58:00"/>
    <d v="2026-01-30T22:58:00"/>
    <x v="7"/>
    <x v="0"/>
    <s v="No"/>
    <n v="5"/>
    <s v="Yes"/>
    <n v="18"/>
    <s v="No"/>
    <x v="2"/>
    <n v="0.75"/>
    <s v="Team2"/>
    <s v="Junior"/>
    <s v="Night"/>
  </r>
  <r>
    <s v="T09905"/>
    <s v="C4509"/>
    <x v="1"/>
    <x v="1"/>
    <d v="2026-01-10T22:15:00"/>
    <d v="2026-01-12T08:15:00"/>
    <x v="21"/>
    <x v="0"/>
    <s v="No"/>
    <n v="3"/>
    <s v="Yes"/>
    <n v="33.999999999941792"/>
    <s v="No"/>
    <x v="2"/>
    <n v="1.4166666666642413"/>
    <s v="Team4"/>
    <s v="Senior"/>
    <s v="Night"/>
  </r>
  <r>
    <s v="T09906"/>
    <s v="C4152"/>
    <x v="1"/>
    <x v="2"/>
    <d v="2026-01-30T18:21:00"/>
    <d v="2026-01-31T06:21:00"/>
    <x v="18"/>
    <x v="0"/>
    <s v="No"/>
    <n v="3"/>
    <s v="Yes"/>
    <n v="12"/>
    <s v="No"/>
    <x v="2"/>
    <n v="0.5"/>
    <s v="Team1"/>
    <s v="Mid"/>
    <s v="Morning"/>
  </r>
  <r>
    <s v="T09907"/>
    <s v="C1433"/>
    <x v="2"/>
    <x v="2"/>
    <d v="2026-03-10T06:25:00"/>
    <d v="2026-03-14T03:25:00"/>
    <x v="20"/>
    <x v="0"/>
    <s v="No"/>
    <n v="4"/>
    <s v="Yes"/>
    <n v="93"/>
    <s v="Yes"/>
    <x v="1"/>
    <n v="3.875"/>
    <s v="Team4"/>
    <s v="Junior"/>
    <s v="Evening"/>
  </r>
  <r>
    <s v="T09908"/>
    <s v="C3851"/>
    <x v="3"/>
    <x v="0"/>
    <d v="2026-01-05T23:26:00"/>
    <d v="2026-01-06T22:26:00"/>
    <x v="47"/>
    <x v="0"/>
    <s v="No"/>
    <n v="3"/>
    <s v="Yes"/>
    <n v="22.999999999883585"/>
    <s v="No"/>
    <x v="2"/>
    <n v="0.95833333332848269"/>
    <s v="Team4"/>
    <s v="Senior"/>
    <s v="Night"/>
  </r>
  <r>
    <s v="T09909"/>
    <s v="C4868"/>
    <x v="1"/>
    <x v="1"/>
    <d v="2026-03-25T05:47:00"/>
    <d v="2026-03-26T08:47:00"/>
    <x v="34"/>
    <x v="1"/>
    <s v="No"/>
    <n v="5"/>
    <s v="No"/>
    <n v="27"/>
    <s v="No"/>
    <x v="1"/>
    <n v="1.125"/>
    <s v="Team3"/>
    <s v="Senior"/>
    <s v="Night"/>
  </r>
  <r>
    <s v="T09910"/>
    <s v="C4892"/>
    <x v="1"/>
    <x v="0"/>
    <d v="2026-03-20T21:09:00"/>
    <d v="2026-03-21T09:09:00"/>
    <x v="28"/>
    <x v="0"/>
    <s v="No"/>
    <n v="4"/>
    <s v="Yes"/>
    <n v="12"/>
    <s v="No"/>
    <x v="1"/>
    <n v="0.5"/>
    <s v="Team3"/>
    <s v="Mid"/>
    <s v="Night"/>
  </r>
  <r>
    <s v="T09911"/>
    <s v="C0901"/>
    <x v="1"/>
    <x v="2"/>
    <d v="2026-01-21T13:53:00"/>
    <d v="2026-01-22T00:53:00"/>
    <x v="18"/>
    <x v="0"/>
    <s v="No"/>
    <n v="4"/>
    <s v="Yes"/>
    <n v="11.000000000058208"/>
    <s v="No"/>
    <x v="2"/>
    <n v="0.45833333333575865"/>
    <s v="Team1"/>
    <s v="Mid"/>
    <s v="Morning"/>
  </r>
  <r>
    <s v="T09912"/>
    <s v="C0658"/>
    <x v="0"/>
    <x v="1"/>
    <d v="2026-03-18T20:34:00"/>
    <d v="2026-03-19T03:34:00"/>
    <x v="42"/>
    <x v="0"/>
    <s v="No"/>
    <n v="3"/>
    <s v="Yes"/>
    <n v="6.9999999999417923"/>
    <s v="No"/>
    <x v="1"/>
    <n v="0.29166666666424135"/>
    <s v="Team1"/>
    <s v="Senior"/>
    <s v="Evening"/>
  </r>
  <r>
    <s v="T09913"/>
    <s v="C3905"/>
    <x v="4"/>
    <x v="2"/>
    <d v="2026-03-09T01:42:00"/>
    <d v="2026-03-10T08:42:00"/>
    <x v="42"/>
    <x v="0"/>
    <s v="No"/>
    <n v="3"/>
    <s v="Yes"/>
    <n v="31.000000000116415"/>
    <s v="No"/>
    <x v="1"/>
    <n v="1.2916666666715173"/>
    <s v="Team1"/>
    <s v="Senior"/>
    <s v="Evening"/>
  </r>
  <r>
    <s v="T09914"/>
    <s v="C2127"/>
    <x v="0"/>
    <x v="2"/>
    <d v="2026-02-11T03:29:00"/>
    <d v="2026-02-12T21:29:00"/>
    <x v="41"/>
    <x v="0"/>
    <s v="No"/>
    <n v="4"/>
    <s v="Yes"/>
    <n v="42"/>
    <s v="No"/>
    <x v="0"/>
    <n v="1.75"/>
    <s v="Team5"/>
    <s v="Senior"/>
    <s v="Night"/>
  </r>
  <r>
    <s v="T09915"/>
    <s v="C0571"/>
    <x v="0"/>
    <x v="2"/>
    <d v="2026-01-23T06:58:00"/>
    <d v="2026-01-24T05:58:00"/>
    <x v="45"/>
    <x v="2"/>
    <s v="No"/>
    <n v="4"/>
    <s v="No"/>
    <n v="23.000000000058208"/>
    <s v="No"/>
    <x v="2"/>
    <n v="0.95833333333575865"/>
    <s v="Team4"/>
    <s v="Mid"/>
    <s v="Morning"/>
  </r>
  <r>
    <s v="T09916"/>
    <s v="C4552"/>
    <x v="3"/>
    <x v="0"/>
    <d v="2026-02-11T09:13:00"/>
    <d v="2026-02-13T01:13:00"/>
    <x v="13"/>
    <x v="0"/>
    <s v="No"/>
    <n v="4"/>
    <s v="Yes"/>
    <n v="39.999999999941792"/>
    <s v="No"/>
    <x v="0"/>
    <n v="1.6666666666642413"/>
    <s v="Team5"/>
    <s v="Junior"/>
    <s v="Evening"/>
  </r>
  <r>
    <s v="T09917"/>
    <s v="C2902"/>
    <x v="3"/>
    <x v="1"/>
    <d v="2026-03-11T12:12:00"/>
    <d v="2026-03-12T07:12:00"/>
    <x v="4"/>
    <x v="0"/>
    <s v="No"/>
    <n v="4"/>
    <s v="Yes"/>
    <n v="19.000000000116415"/>
    <s v="No"/>
    <x v="1"/>
    <n v="0.79166666667151731"/>
    <s v="Team5"/>
    <s v="Senior"/>
    <s v="Evening"/>
  </r>
  <r>
    <s v="T09918"/>
    <s v="C4709"/>
    <x v="2"/>
    <x v="2"/>
    <d v="2026-02-16T18:05:00"/>
    <d v="2026-02-20T08:05:00"/>
    <x v="47"/>
    <x v="0"/>
    <s v="No"/>
    <n v="4"/>
    <s v="Yes"/>
    <n v="86.000000000058208"/>
    <s v="Yes"/>
    <x v="0"/>
    <n v="3.5833333333357587"/>
    <s v="Team4"/>
    <s v="Senior"/>
    <s v="Night"/>
  </r>
  <r>
    <s v="T09919"/>
    <s v="C3507"/>
    <x v="0"/>
    <x v="1"/>
    <d v="2026-01-31T12:12:00"/>
    <d v="2026-02-01T13:12:00"/>
    <x v="14"/>
    <x v="0"/>
    <s v="No"/>
    <n v="3"/>
    <s v="Yes"/>
    <n v="25.000000000116415"/>
    <s v="No"/>
    <x v="2"/>
    <n v="1.0416666666715173"/>
    <s v="Team4"/>
    <s v="Senior"/>
    <s v="Night"/>
  </r>
  <r>
    <s v="T09920"/>
    <s v="C4529"/>
    <x v="2"/>
    <x v="2"/>
    <d v="2026-03-08T11:45:00"/>
    <d v="2026-03-11T15:45:00"/>
    <x v="17"/>
    <x v="1"/>
    <s v="No"/>
    <n v="4"/>
    <s v="No"/>
    <n v="75.999999999941792"/>
    <s v="Yes"/>
    <x v="1"/>
    <n v="3.1666666666642413"/>
    <s v="Team2"/>
    <s v="Junior"/>
    <s v="Night"/>
  </r>
  <r>
    <s v="T09921"/>
    <s v="C0933"/>
    <x v="3"/>
    <x v="0"/>
    <d v="2026-02-07T22:14:00"/>
    <d v="2026-02-08T10:14:00"/>
    <x v="0"/>
    <x v="0"/>
    <s v="No"/>
    <n v="4"/>
    <s v="Yes"/>
    <n v="12"/>
    <s v="No"/>
    <x v="0"/>
    <n v="0.5"/>
    <s v="Team1"/>
    <s v="Senior"/>
    <s v="Morning"/>
  </r>
  <r>
    <s v="T09922"/>
    <s v="C3631"/>
    <x v="3"/>
    <x v="0"/>
    <d v="2026-02-16T16:47:00"/>
    <d v="2026-02-18T04:47:00"/>
    <x v="38"/>
    <x v="0"/>
    <s v="No"/>
    <n v="4"/>
    <s v="Yes"/>
    <n v="36"/>
    <s v="No"/>
    <x v="0"/>
    <n v="1.5"/>
    <s v="Team5"/>
    <s v="Senior"/>
    <s v="Evening"/>
  </r>
  <r>
    <s v="T09923"/>
    <s v="C4894"/>
    <x v="2"/>
    <x v="2"/>
    <d v="2026-03-22T09:24:00"/>
    <d v="2026-03-26T04:24:00"/>
    <x v="42"/>
    <x v="1"/>
    <s v="No"/>
    <n v="4"/>
    <s v="No"/>
    <n v="90.999999999941792"/>
    <s v="Yes"/>
    <x v="1"/>
    <n v="3.7916666666642413"/>
    <s v="Team1"/>
    <s v="Senior"/>
    <s v="Evening"/>
  </r>
  <r>
    <s v="T09924"/>
    <s v="C3057"/>
    <x v="3"/>
    <x v="2"/>
    <d v="2026-03-25T06:29:00"/>
    <d v="2026-03-29T00:29:00"/>
    <x v="36"/>
    <x v="0"/>
    <s v="No"/>
    <n v="3"/>
    <s v="Yes"/>
    <n v="90"/>
    <s v="Yes"/>
    <x v="1"/>
    <n v="3.75"/>
    <s v="Team1"/>
    <s v="Junior"/>
    <s v="Morning"/>
  </r>
  <r>
    <s v="T09925"/>
    <s v="C3311"/>
    <x v="4"/>
    <x v="2"/>
    <d v="2026-02-22T16:09:00"/>
    <d v="2026-02-23T01:09:00"/>
    <x v="31"/>
    <x v="0"/>
    <s v="No"/>
    <n v="3"/>
    <s v="Yes"/>
    <n v="9"/>
    <s v="No"/>
    <x v="0"/>
    <n v="0.375"/>
    <s v="Team4"/>
    <s v="Senior"/>
    <s v="Evening"/>
  </r>
  <r>
    <s v="T09926"/>
    <s v="C1544"/>
    <x v="3"/>
    <x v="1"/>
    <d v="2026-02-13T21:00:00"/>
    <d v="2026-02-15T10:00:00"/>
    <x v="13"/>
    <x v="0"/>
    <s v="No"/>
    <n v="5"/>
    <s v="Yes"/>
    <n v="36.999999999941792"/>
    <s v="No"/>
    <x v="0"/>
    <n v="1.5416666666642413"/>
    <s v="Team5"/>
    <s v="Junior"/>
    <s v="Evening"/>
  </r>
  <r>
    <s v="T09927"/>
    <s v="C0208"/>
    <x v="3"/>
    <x v="2"/>
    <d v="2026-01-24T19:12:00"/>
    <d v="2026-01-26T14:12:00"/>
    <x v="48"/>
    <x v="0"/>
    <s v="No"/>
    <n v="4"/>
    <s v="Yes"/>
    <n v="42.999999999941792"/>
    <s v="No"/>
    <x v="2"/>
    <n v="1.7916666666642413"/>
    <s v="Team1"/>
    <s v="Mid"/>
    <s v="Morning"/>
  </r>
  <r>
    <s v="T09928"/>
    <s v="C0747"/>
    <x v="2"/>
    <x v="1"/>
    <d v="2026-01-28T18:59:00"/>
    <d v="2026-01-31T10:59:00"/>
    <x v="8"/>
    <x v="0"/>
    <s v="No"/>
    <n v="4"/>
    <s v="Yes"/>
    <n v="63.999999999941792"/>
    <s v="Yes"/>
    <x v="2"/>
    <n v="2.6666666666642413"/>
    <s v="Team5"/>
    <s v="Senior"/>
    <s v="Morning"/>
  </r>
  <r>
    <s v="T09929"/>
    <s v="C1070"/>
    <x v="4"/>
    <x v="1"/>
    <d v="2026-03-19T12:50:00"/>
    <d v="2026-03-21T18:50:00"/>
    <x v="12"/>
    <x v="0"/>
    <s v="No"/>
    <n v="3"/>
    <s v="Yes"/>
    <n v="54"/>
    <s v="Yes"/>
    <x v="1"/>
    <n v="2.25"/>
    <s v="Team1"/>
    <s v="Junior"/>
    <s v="Morning"/>
  </r>
  <r>
    <s v="T09930"/>
    <s v="C1489"/>
    <x v="3"/>
    <x v="2"/>
    <d v="2026-02-14T22:11:00"/>
    <d v="2026-02-15T20:11:00"/>
    <x v="46"/>
    <x v="1"/>
    <s v="No"/>
    <n v="3"/>
    <s v="No"/>
    <n v="21.999999999941792"/>
    <s v="No"/>
    <x v="0"/>
    <n v="0.91666666666424135"/>
    <s v="Team5"/>
    <s v="Senior"/>
    <s v="Evening"/>
  </r>
  <r>
    <s v="T09931"/>
    <s v="C3139"/>
    <x v="2"/>
    <x v="0"/>
    <d v="2026-01-28T03:06:00"/>
    <d v="2026-01-28T19:06:00"/>
    <x v="3"/>
    <x v="0"/>
    <s v="Yes"/>
    <n v="2"/>
    <s v="Yes"/>
    <n v="15.999999999941792"/>
    <s v="No"/>
    <x v="2"/>
    <n v="0.66666666666424135"/>
    <s v="Team5"/>
    <s v="Senior"/>
    <s v="Morning"/>
  </r>
  <r>
    <s v="T09932"/>
    <s v="C1232"/>
    <x v="1"/>
    <x v="0"/>
    <d v="2026-01-11T03:10:00"/>
    <d v="2026-01-12T18:10:00"/>
    <x v="3"/>
    <x v="0"/>
    <s v="No"/>
    <n v="3"/>
    <s v="Yes"/>
    <n v="39"/>
    <s v="No"/>
    <x v="2"/>
    <n v="1.625"/>
    <s v="Team5"/>
    <s v="Senior"/>
    <s v="Morning"/>
  </r>
  <r>
    <s v="T09933"/>
    <s v="C2880"/>
    <x v="3"/>
    <x v="2"/>
    <d v="2026-01-18T03:21:00"/>
    <d v="2026-01-18T13:21:00"/>
    <x v="38"/>
    <x v="0"/>
    <s v="No"/>
    <n v="3"/>
    <s v="Yes"/>
    <n v="10.000000000116415"/>
    <s v="No"/>
    <x v="2"/>
    <n v="0.41666666667151731"/>
    <s v="Team5"/>
    <s v="Senior"/>
    <s v="Evening"/>
  </r>
  <r>
    <s v="T09934"/>
    <s v="C3562"/>
    <x v="3"/>
    <x v="0"/>
    <d v="2026-02-05T13:18:00"/>
    <d v="2026-02-06T08:18:00"/>
    <x v="8"/>
    <x v="0"/>
    <s v="No"/>
    <n v="5"/>
    <s v="Yes"/>
    <n v="18.999999999941792"/>
    <s v="No"/>
    <x v="0"/>
    <n v="0.79166666666424135"/>
    <s v="Team5"/>
    <s v="Senior"/>
    <s v="Morning"/>
  </r>
  <r>
    <s v="T09935"/>
    <s v="C3395"/>
    <x v="2"/>
    <x v="2"/>
    <d v="2026-02-02T23:19:00"/>
    <d v="2026-02-04T06:19:00"/>
    <x v="35"/>
    <x v="0"/>
    <s v="No"/>
    <n v="4"/>
    <s v="Yes"/>
    <n v="30.999999999941792"/>
    <s v="No"/>
    <x v="0"/>
    <n v="1.2916666666642413"/>
    <s v="Team1"/>
    <s v="Senior"/>
    <s v="Night"/>
  </r>
  <r>
    <s v="T09936"/>
    <s v="C3321"/>
    <x v="4"/>
    <x v="1"/>
    <d v="2026-01-25T08:52:00"/>
    <d v="2026-01-26T01:52:00"/>
    <x v="13"/>
    <x v="0"/>
    <s v="No"/>
    <n v="3"/>
    <s v="Yes"/>
    <n v="17.000000000058208"/>
    <s v="No"/>
    <x v="2"/>
    <n v="0.70833333333575865"/>
    <s v="Team5"/>
    <s v="Junior"/>
    <s v="Evening"/>
  </r>
  <r>
    <s v="T09937"/>
    <s v="C4601"/>
    <x v="2"/>
    <x v="1"/>
    <d v="2026-02-21T12:24:00"/>
    <d v="2026-02-21T19:24:00"/>
    <x v="4"/>
    <x v="1"/>
    <s v="No"/>
    <n v="5"/>
    <s v="No"/>
    <n v="6.9999999999417923"/>
    <s v="No"/>
    <x v="0"/>
    <n v="0.29166666666424135"/>
    <s v="Team5"/>
    <s v="Senior"/>
    <s v="Evening"/>
  </r>
  <r>
    <s v="T09938"/>
    <s v="C4299"/>
    <x v="1"/>
    <x v="2"/>
    <d v="2026-02-09T12:41:00"/>
    <d v="2026-02-10T21:41:00"/>
    <x v="49"/>
    <x v="0"/>
    <s v="No"/>
    <n v="5"/>
    <s v="Yes"/>
    <n v="33"/>
    <s v="No"/>
    <x v="0"/>
    <n v="1.375"/>
    <s v="Team5"/>
    <s v="Mid"/>
    <s v="Evening"/>
  </r>
  <r>
    <s v="T09939"/>
    <s v="C2116"/>
    <x v="0"/>
    <x v="1"/>
    <d v="2026-02-12T05:43:00"/>
    <d v="2026-02-14T16:43:00"/>
    <x v="39"/>
    <x v="0"/>
    <s v="No"/>
    <n v="1"/>
    <s v="Yes"/>
    <n v="59.000000000058208"/>
    <s v="Yes"/>
    <x v="0"/>
    <n v="2.4583333333357587"/>
    <s v="Team5"/>
    <s v="Junior"/>
    <s v="Evening"/>
  </r>
  <r>
    <s v="T09940"/>
    <s v="C3169"/>
    <x v="3"/>
    <x v="2"/>
    <d v="2026-02-06T07:35:00"/>
    <d v="2026-02-08T01:35:00"/>
    <x v="47"/>
    <x v="0"/>
    <s v="No"/>
    <n v="5"/>
    <s v="Yes"/>
    <n v="42"/>
    <s v="No"/>
    <x v="0"/>
    <n v="1.75"/>
    <s v="Team4"/>
    <s v="Senior"/>
    <s v="Night"/>
  </r>
  <r>
    <s v="T09941"/>
    <s v="C4538"/>
    <x v="0"/>
    <x v="2"/>
    <d v="2026-03-11T05:05:00"/>
    <d v="2026-03-12T11:05:00"/>
    <x v="15"/>
    <x v="0"/>
    <s v="No"/>
    <n v="4"/>
    <s v="Yes"/>
    <n v="30"/>
    <s v="No"/>
    <x v="1"/>
    <n v="1.25"/>
    <s v="Team5"/>
    <s v="Junior"/>
    <s v="Evening"/>
  </r>
  <r>
    <s v="T09942"/>
    <s v="C1422"/>
    <x v="0"/>
    <x v="2"/>
    <d v="2026-03-02T13:43:00"/>
    <d v="2026-03-04T05:43:00"/>
    <x v="40"/>
    <x v="0"/>
    <s v="No"/>
    <n v="3"/>
    <s v="Yes"/>
    <n v="39.999999999941792"/>
    <s v="No"/>
    <x v="1"/>
    <n v="1.6666666666642413"/>
    <s v="Team4"/>
    <s v="Senior"/>
    <s v="Morning"/>
  </r>
  <r>
    <s v="T09943"/>
    <s v="C2901"/>
    <x v="3"/>
    <x v="0"/>
    <d v="2026-02-16T13:24:00"/>
    <d v="2026-02-18T02:24:00"/>
    <x v="38"/>
    <x v="0"/>
    <s v="No"/>
    <n v="4"/>
    <s v="Yes"/>
    <n v="36.999999999941792"/>
    <s v="No"/>
    <x v="0"/>
    <n v="1.5416666666642413"/>
    <s v="Team5"/>
    <s v="Senior"/>
    <s v="Evening"/>
  </r>
  <r>
    <s v="T09944"/>
    <s v="C3625"/>
    <x v="0"/>
    <x v="0"/>
    <d v="2026-01-12T19:04:00"/>
    <d v="2026-01-12T22:04:00"/>
    <x v="6"/>
    <x v="0"/>
    <s v="No"/>
    <n v="4"/>
    <s v="Yes"/>
    <n v="3"/>
    <s v="No"/>
    <x v="2"/>
    <n v="0.125"/>
    <s v="Team3"/>
    <s v="Mid"/>
    <s v="Night"/>
  </r>
  <r>
    <s v="T09945"/>
    <s v="C3811"/>
    <x v="3"/>
    <x v="0"/>
    <d v="2026-02-07T11:53:00"/>
    <d v="2026-02-09T01:53:00"/>
    <x v="15"/>
    <x v="0"/>
    <s v="No"/>
    <n v="4"/>
    <s v="Yes"/>
    <n v="38.000000000058208"/>
    <s v="No"/>
    <x v="0"/>
    <n v="1.5833333333357587"/>
    <s v="Team5"/>
    <s v="Junior"/>
    <s v="Evening"/>
  </r>
  <r>
    <s v="T09946"/>
    <s v="C4191"/>
    <x v="2"/>
    <x v="2"/>
    <d v="2026-03-16T11:29:00"/>
    <d v="2026-03-18T20:29:00"/>
    <x v="24"/>
    <x v="0"/>
    <s v="No"/>
    <n v="5"/>
    <s v="Yes"/>
    <n v="57"/>
    <s v="Yes"/>
    <x v="1"/>
    <n v="2.375"/>
    <s v="Team4"/>
    <s v="Mid"/>
    <s v="Night"/>
  </r>
  <r>
    <s v="T09947"/>
    <s v="C4538"/>
    <x v="1"/>
    <x v="1"/>
    <d v="2026-01-15T12:41:00"/>
    <d v="2026-01-18T10:41:00"/>
    <x v="17"/>
    <x v="0"/>
    <s v="No"/>
    <n v="4"/>
    <s v="Yes"/>
    <n v="70.000000000116415"/>
    <s v="Yes"/>
    <x v="2"/>
    <n v="2.9166666666715173"/>
    <s v="Team2"/>
    <s v="Junior"/>
    <s v="Night"/>
  </r>
  <r>
    <s v="T09948"/>
    <s v="C2410"/>
    <x v="4"/>
    <x v="1"/>
    <d v="2026-01-23T06:05:00"/>
    <d v="2026-01-24T02:05:00"/>
    <x v="4"/>
    <x v="0"/>
    <s v="No"/>
    <n v="3"/>
    <s v="Yes"/>
    <n v="20.000000000058208"/>
    <s v="No"/>
    <x v="2"/>
    <n v="0.83333333333575865"/>
    <s v="Team5"/>
    <s v="Senior"/>
    <s v="Evening"/>
  </r>
  <r>
    <s v="T09949"/>
    <s v="C3223"/>
    <x v="0"/>
    <x v="1"/>
    <d v="2026-01-09T08:20:00"/>
    <d v="2026-01-10T23:20:00"/>
    <x v="23"/>
    <x v="0"/>
    <s v="No"/>
    <n v="3"/>
    <s v="Yes"/>
    <n v="39"/>
    <s v="No"/>
    <x v="2"/>
    <n v="1.625"/>
    <s v="Team1"/>
    <s v="Junior"/>
    <s v="Morning"/>
  </r>
  <r>
    <s v="T09950"/>
    <s v="C1869"/>
    <x v="2"/>
    <x v="1"/>
    <d v="2026-02-02T14:45:00"/>
    <d v="2026-02-02T19:45:00"/>
    <x v="37"/>
    <x v="0"/>
    <s v="No"/>
    <n v="4"/>
    <s v="Yes"/>
    <n v="4.9999999998835847"/>
    <s v="No"/>
    <x v="0"/>
    <n v="0.20833333332848269"/>
    <s v="Team5"/>
    <s v="Junior"/>
    <s v="Evening"/>
  </r>
  <r>
    <s v="T09951"/>
    <s v="C2293"/>
    <x v="1"/>
    <x v="0"/>
    <d v="2026-02-09T03:25:00"/>
    <d v="2026-02-09T05:25:00"/>
    <x v="31"/>
    <x v="0"/>
    <s v="No"/>
    <n v="5"/>
    <s v="Yes"/>
    <n v="2.0000000000582077"/>
    <s v="No"/>
    <x v="0"/>
    <n v="8.3333333335758653E-2"/>
    <s v="Team4"/>
    <s v="Senior"/>
    <s v="Evening"/>
  </r>
  <r>
    <s v="T09952"/>
    <s v="C1680"/>
    <x v="1"/>
    <x v="1"/>
    <d v="2026-02-13T22:10:00"/>
    <d v="2026-02-15T00:10:00"/>
    <x v="6"/>
    <x v="0"/>
    <s v="No"/>
    <n v="4"/>
    <s v="Yes"/>
    <n v="26.000000000058208"/>
    <s v="No"/>
    <x v="0"/>
    <n v="1.0833333333357587"/>
    <s v="Team3"/>
    <s v="Mid"/>
    <s v="Night"/>
  </r>
  <r>
    <s v="T09953"/>
    <s v="C3111"/>
    <x v="2"/>
    <x v="2"/>
    <d v="2026-02-17T01:09:00"/>
    <d v="2026-02-19T08:09:00"/>
    <x v="17"/>
    <x v="1"/>
    <s v="No"/>
    <n v="4"/>
    <s v="No"/>
    <n v="54.999999999941792"/>
    <s v="Yes"/>
    <x v="0"/>
    <n v="2.2916666666642413"/>
    <s v="Team2"/>
    <s v="Junior"/>
    <s v="Night"/>
  </r>
  <r>
    <s v="T09954"/>
    <s v="C4316"/>
    <x v="4"/>
    <x v="2"/>
    <d v="2026-01-02T17:43:00"/>
    <d v="2026-01-03T12:43:00"/>
    <x v="46"/>
    <x v="1"/>
    <s v="No"/>
    <n v="5"/>
    <s v="No"/>
    <n v="19.000000000116415"/>
    <s v="No"/>
    <x v="2"/>
    <n v="0.79166666667151731"/>
    <s v="Team5"/>
    <s v="Senior"/>
    <s v="Evening"/>
  </r>
  <r>
    <s v="T09955"/>
    <s v="C4363"/>
    <x v="1"/>
    <x v="2"/>
    <d v="2026-03-20T16:16:00"/>
    <d v="2026-03-21T01:16:00"/>
    <x v="27"/>
    <x v="0"/>
    <s v="No"/>
    <n v="3"/>
    <s v="Yes"/>
    <n v="9"/>
    <s v="No"/>
    <x v="1"/>
    <n v="0.375"/>
    <s v="Team1"/>
    <s v="Junior"/>
    <s v="Morning"/>
  </r>
  <r>
    <s v="T09956"/>
    <s v="C0754"/>
    <x v="1"/>
    <x v="1"/>
    <d v="2026-02-05T19:16:00"/>
    <d v="2026-02-06T12:16:00"/>
    <x v="21"/>
    <x v="0"/>
    <s v="No"/>
    <n v="5"/>
    <s v="Yes"/>
    <n v="17.000000000058208"/>
    <s v="No"/>
    <x v="0"/>
    <n v="0.70833333333575865"/>
    <s v="Team4"/>
    <s v="Senior"/>
    <s v="Night"/>
  </r>
  <r>
    <s v="T09957"/>
    <s v="C4797"/>
    <x v="1"/>
    <x v="1"/>
    <d v="2026-02-24T08:51:00"/>
    <d v="2026-02-26T07:51:00"/>
    <x v="38"/>
    <x v="0"/>
    <s v="No"/>
    <n v="4"/>
    <s v="Yes"/>
    <n v="46.999999999883585"/>
    <s v="No"/>
    <x v="0"/>
    <n v="1.9583333333284827"/>
    <s v="Team5"/>
    <s v="Senior"/>
    <s v="Evening"/>
  </r>
  <r>
    <s v="T09958"/>
    <s v="C4216"/>
    <x v="4"/>
    <x v="1"/>
    <d v="2026-03-13T03:48:00"/>
    <d v="2026-03-14T09:48:00"/>
    <x v="11"/>
    <x v="0"/>
    <s v="No"/>
    <n v="3"/>
    <s v="Yes"/>
    <n v="30"/>
    <s v="No"/>
    <x v="1"/>
    <n v="1.25"/>
    <s v="Team3"/>
    <s v="Senior"/>
    <s v="Night"/>
  </r>
  <r>
    <s v="T09959"/>
    <s v="C4911"/>
    <x v="0"/>
    <x v="2"/>
    <d v="2026-02-10T01:31:00"/>
    <d v="2026-02-11T22:31:00"/>
    <x v="44"/>
    <x v="0"/>
    <s v="No"/>
    <n v="3"/>
    <s v="Yes"/>
    <n v="45"/>
    <s v="No"/>
    <x v="0"/>
    <n v="1.875"/>
    <s v="Team3"/>
    <s v="Senior"/>
    <s v="Evening"/>
  </r>
  <r>
    <s v="T09960"/>
    <s v="C4061"/>
    <x v="0"/>
    <x v="0"/>
    <d v="2026-02-24T09:22:00"/>
    <d v="2026-02-25T18:22:00"/>
    <x v="42"/>
    <x v="0"/>
    <s v="No"/>
    <n v="5"/>
    <s v="Yes"/>
    <n v="33"/>
    <s v="No"/>
    <x v="0"/>
    <n v="1.375"/>
    <s v="Team1"/>
    <s v="Senior"/>
    <s v="Evening"/>
  </r>
  <r>
    <s v="T09961"/>
    <s v="C4763"/>
    <x v="4"/>
    <x v="2"/>
    <d v="2026-03-12T23:54:00"/>
    <d v="2026-03-14T05:54:00"/>
    <x v="5"/>
    <x v="0"/>
    <s v="Yes"/>
    <n v="4"/>
    <s v="Yes"/>
    <n v="30"/>
    <s v="No"/>
    <x v="1"/>
    <n v="1.25"/>
    <s v="Team1"/>
    <s v="Senior"/>
    <s v="Evening"/>
  </r>
  <r>
    <s v="T09962"/>
    <s v="C1183"/>
    <x v="3"/>
    <x v="1"/>
    <d v="2026-01-05T20:51:00"/>
    <d v="2026-01-07T03:51:00"/>
    <x v="45"/>
    <x v="0"/>
    <s v="No"/>
    <n v="5"/>
    <s v="Yes"/>
    <n v="30.999999999941792"/>
    <s v="No"/>
    <x v="2"/>
    <n v="1.2916666666642413"/>
    <s v="Team4"/>
    <s v="Mid"/>
    <s v="Morning"/>
  </r>
  <r>
    <s v="T09963"/>
    <s v="C3218"/>
    <x v="4"/>
    <x v="1"/>
    <d v="2026-01-02T20:35:00"/>
    <d v="2026-01-03T22:35:00"/>
    <x v="8"/>
    <x v="0"/>
    <s v="No"/>
    <n v="4"/>
    <s v="Yes"/>
    <n v="25.999999999883585"/>
    <s v="No"/>
    <x v="2"/>
    <n v="1.0833333333284827"/>
    <s v="Team5"/>
    <s v="Senior"/>
    <s v="Morning"/>
  </r>
  <r>
    <s v="T09964"/>
    <s v="C1741"/>
    <x v="3"/>
    <x v="1"/>
    <d v="2026-01-22T04:12:00"/>
    <d v="2026-01-23T22:12:00"/>
    <x v="2"/>
    <x v="0"/>
    <s v="No"/>
    <n v="3"/>
    <s v="Yes"/>
    <n v="42"/>
    <s v="No"/>
    <x v="2"/>
    <n v="1.75"/>
    <s v="Team3"/>
    <s v="Senior"/>
    <s v="Evening"/>
  </r>
  <r>
    <s v="T09965"/>
    <s v="C1170"/>
    <x v="3"/>
    <x v="2"/>
    <d v="2026-01-07T03:22:00"/>
    <d v="2026-01-08T20:22:00"/>
    <x v="4"/>
    <x v="0"/>
    <s v="No"/>
    <n v="4"/>
    <s v="Yes"/>
    <n v="41.000000000058208"/>
    <s v="No"/>
    <x v="2"/>
    <n v="1.7083333333357587"/>
    <s v="Team5"/>
    <s v="Senior"/>
    <s v="Evening"/>
  </r>
  <r>
    <s v="T09966"/>
    <s v="C3896"/>
    <x v="4"/>
    <x v="1"/>
    <d v="2026-02-05T06:31:00"/>
    <d v="2026-02-05T22:31:00"/>
    <x v="7"/>
    <x v="0"/>
    <s v="No"/>
    <n v="4"/>
    <s v="Yes"/>
    <n v="16.000000000116415"/>
    <s v="No"/>
    <x v="0"/>
    <n v="0.66666666667151731"/>
    <s v="Team2"/>
    <s v="Junior"/>
    <s v="Night"/>
  </r>
  <r>
    <s v="T09967"/>
    <s v="C4784"/>
    <x v="4"/>
    <x v="0"/>
    <d v="2026-02-05T21:37:00"/>
    <d v="2026-02-07T00:37:00"/>
    <x v="8"/>
    <x v="0"/>
    <s v="No"/>
    <n v="4"/>
    <s v="Yes"/>
    <n v="27"/>
    <s v="No"/>
    <x v="0"/>
    <n v="1.125"/>
    <s v="Team5"/>
    <s v="Senior"/>
    <s v="Morning"/>
  </r>
  <r>
    <s v="T09968"/>
    <s v="C2071"/>
    <x v="3"/>
    <x v="0"/>
    <d v="2026-01-22T13:12:00"/>
    <d v="2026-01-22T16:12:00"/>
    <x v="28"/>
    <x v="0"/>
    <s v="No"/>
    <n v="5"/>
    <s v="Yes"/>
    <n v="3"/>
    <s v="No"/>
    <x v="2"/>
    <n v="0.125"/>
    <s v="Team3"/>
    <s v="Mid"/>
    <s v="Night"/>
  </r>
  <r>
    <s v="T09969"/>
    <s v="C4994"/>
    <x v="2"/>
    <x v="0"/>
    <d v="2026-03-11T02:24:00"/>
    <d v="2026-03-11T23:24:00"/>
    <x v="32"/>
    <x v="1"/>
    <s v="No"/>
    <n v="4"/>
    <s v="No"/>
    <n v="21"/>
    <s v="No"/>
    <x v="1"/>
    <n v="0.875"/>
    <s v="Team3"/>
    <s v="Mid"/>
    <s v="Evening"/>
  </r>
  <r>
    <s v="T09970"/>
    <s v="C3602"/>
    <x v="3"/>
    <x v="0"/>
    <d v="2026-02-27T23:22:00"/>
    <d v="2026-03-01T12:22:00"/>
    <x v="17"/>
    <x v="0"/>
    <s v="No"/>
    <n v="3"/>
    <s v="Yes"/>
    <n v="36.999999999941792"/>
    <s v="No"/>
    <x v="0"/>
    <n v="1.5416666666642413"/>
    <s v="Team2"/>
    <s v="Junior"/>
    <s v="Night"/>
  </r>
  <r>
    <s v="T09971"/>
    <s v="C1949"/>
    <x v="2"/>
    <x v="2"/>
    <d v="2026-02-05T02:25:00"/>
    <d v="2026-02-08T08:25:00"/>
    <x v="2"/>
    <x v="0"/>
    <s v="No"/>
    <n v="3"/>
    <s v="Yes"/>
    <n v="78"/>
    <s v="Yes"/>
    <x v="0"/>
    <n v="3.25"/>
    <s v="Team3"/>
    <s v="Senior"/>
    <s v="Evening"/>
  </r>
  <r>
    <s v="T09972"/>
    <s v="C4852"/>
    <x v="1"/>
    <x v="1"/>
    <d v="2026-01-28T08:41:00"/>
    <d v="2026-01-29T11:41:00"/>
    <x v="45"/>
    <x v="0"/>
    <s v="No"/>
    <n v="5"/>
    <s v="Yes"/>
    <n v="27"/>
    <s v="No"/>
    <x v="2"/>
    <n v="1.125"/>
    <s v="Team4"/>
    <s v="Mid"/>
    <s v="Morning"/>
  </r>
  <r>
    <s v="T09973"/>
    <s v="C0640"/>
    <x v="4"/>
    <x v="2"/>
    <d v="2026-03-16T14:43:00"/>
    <d v="2026-03-17T02:43:00"/>
    <x v="44"/>
    <x v="2"/>
    <s v="No"/>
    <n v="3"/>
    <s v="No"/>
    <n v="12"/>
    <s v="No"/>
    <x v="1"/>
    <n v="0.5"/>
    <s v="Team3"/>
    <s v="Senior"/>
    <s v="Evening"/>
  </r>
  <r>
    <s v="T09974"/>
    <s v="C0390"/>
    <x v="1"/>
    <x v="2"/>
    <d v="2026-01-23T03:55:00"/>
    <d v="2026-01-25T14:55:00"/>
    <x v="15"/>
    <x v="0"/>
    <s v="No"/>
    <n v="3"/>
    <s v="Yes"/>
    <n v="59.000000000058208"/>
    <s v="Yes"/>
    <x v="2"/>
    <n v="2.4583333333357587"/>
    <s v="Team5"/>
    <s v="Junior"/>
    <s v="Evening"/>
  </r>
  <r>
    <s v="T09975"/>
    <s v="C3961"/>
    <x v="1"/>
    <x v="1"/>
    <d v="2026-01-16T09:22:00"/>
    <d v="2026-01-18T03:22:00"/>
    <x v="45"/>
    <x v="0"/>
    <s v="No"/>
    <n v="4"/>
    <s v="Yes"/>
    <n v="42"/>
    <s v="No"/>
    <x v="2"/>
    <n v="1.75"/>
    <s v="Team4"/>
    <s v="Mid"/>
    <s v="Morning"/>
  </r>
  <r>
    <s v="T09976"/>
    <s v="C4393"/>
    <x v="4"/>
    <x v="2"/>
    <d v="2026-01-17T18:51:00"/>
    <d v="2026-01-20T11:51:00"/>
    <x v="48"/>
    <x v="0"/>
    <s v="No"/>
    <n v="3"/>
    <s v="Yes"/>
    <n v="65.000000000058208"/>
    <s v="Yes"/>
    <x v="2"/>
    <n v="2.7083333333357587"/>
    <s v="Team1"/>
    <s v="Mid"/>
    <s v="Morning"/>
  </r>
  <r>
    <s v="T09977"/>
    <s v="C2198"/>
    <x v="0"/>
    <x v="1"/>
    <d v="2026-02-07T20:47:00"/>
    <d v="2026-02-10T08:47:00"/>
    <x v="11"/>
    <x v="1"/>
    <s v="No"/>
    <n v="3"/>
    <s v="No"/>
    <n v="60"/>
    <s v="Yes"/>
    <x v="0"/>
    <n v="2.5"/>
    <s v="Team3"/>
    <s v="Senior"/>
    <s v="Night"/>
  </r>
  <r>
    <s v="T09978"/>
    <s v="C1253"/>
    <x v="3"/>
    <x v="0"/>
    <d v="2026-01-06T00:23:00"/>
    <d v="2026-01-07T22:23:00"/>
    <x v="20"/>
    <x v="0"/>
    <s v="No"/>
    <n v="4"/>
    <s v="Yes"/>
    <n v="45.999999999941792"/>
    <s v="No"/>
    <x v="2"/>
    <n v="1.9166666666642413"/>
    <s v="Team4"/>
    <s v="Junior"/>
    <s v="Evening"/>
  </r>
  <r>
    <s v="T09979"/>
    <s v="C4775"/>
    <x v="2"/>
    <x v="2"/>
    <d v="2026-01-18T08:23:00"/>
    <d v="2026-01-21T12:23:00"/>
    <x v="35"/>
    <x v="1"/>
    <s v="No"/>
    <n v="4"/>
    <s v="No"/>
    <n v="75.999999999941792"/>
    <s v="Yes"/>
    <x v="2"/>
    <n v="3.1666666666642413"/>
    <s v="Team1"/>
    <s v="Senior"/>
    <s v="Night"/>
  </r>
  <r>
    <s v="T09980"/>
    <s v="C0583"/>
    <x v="0"/>
    <x v="2"/>
    <d v="2026-03-17T01:14:00"/>
    <d v="2026-03-20T14:14:00"/>
    <x v="42"/>
    <x v="0"/>
    <s v="No"/>
    <n v="5"/>
    <s v="Yes"/>
    <n v="84.999999999941792"/>
    <s v="Yes"/>
    <x v="1"/>
    <n v="3.5416666666642413"/>
    <s v="Team1"/>
    <s v="Senior"/>
    <s v="Evening"/>
  </r>
  <r>
    <s v="T09981"/>
    <s v="C0449"/>
    <x v="2"/>
    <x v="0"/>
    <d v="2026-02-18T08:21:00"/>
    <d v="2026-02-19T03:21:00"/>
    <x v="29"/>
    <x v="2"/>
    <s v="No"/>
    <n v="5"/>
    <s v="No"/>
    <n v="18.999999999941792"/>
    <s v="No"/>
    <x v="0"/>
    <n v="0.79166666666424135"/>
    <s v="Team3"/>
    <s v="Mid"/>
    <s v="Evening"/>
  </r>
  <r>
    <s v="T09982"/>
    <s v="C3925"/>
    <x v="4"/>
    <x v="2"/>
    <d v="2026-02-02T18:56:00"/>
    <d v="2026-02-03T05:56:00"/>
    <x v="6"/>
    <x v="0"/>
    <s v="No"/>
    <n v="3"/>
    <s v="Yes"/>
    <n v="10.999999999883585"/>
    <s v="No"/>
    <x v="0"/>
    <n v="0.45833333332848269"/>
    <s v="Team3"/>
    <s v="Mid"/>
    <s v="Night"/>
  </r>
  <r>
    <s v="T09983"/>
    <s v="C2607"/>
    <x v="0"/>
    <x v="2"/>
    <d v="2026-03-14T06:49:00"/>
    <d v="2026-03-16T06:49:00"/>
    <x v="33"/>
    <x v="0"/>
    <s v="No"/>
    <n v="4"/>
    <s v="Yes"/>
    <n v="48"/>
    <s v="No"/>
    <x v="1"/>
    <n v="2"/>
    <s v="Team5"/>
    <s v="Junior"/>
    <s v="Night"/>
  </r>
  <r>
    <s v="T09984"/>
    <s v="C0943"/>
    <x v="0"/>
    <x v="1"/>
    <d v="2026-02-24T17:26:00"/>
    <d v="2026-02-25T23:26:00"/>
    <x v="46"/>
    <x v="0"/>
    <s v="No"/>
    <n v="5"/>
    <s v="Yes"/>
    <n v="30"/>
    <s v="No"/>
    <x v="0"/>
    <n v="1.25"/>
    <s v="Team5"/>
    <s v="Senior"/>
    <s v="Evening"/>
  </r>
  <r>
    <s v="T09985"/>
    <s v="C2215"/>
    <x v="1"/>
    <x v="0"/>
    <d v="2026-02-25T10:08:00"/>
    <d v="2026-02-25T15:08:00"/>
    <x v="40"/>
    <x v="0"/>
    <s v="Yes"/>
    <n v="5"/>
    <s v="Yes"/>
    <n v="5.0000000000582077"/>
    <s v="No"/>
    <x v="0"/>
    <n v="0.20833333333575865"/>
    <s v="Team4"/>
    <s v="Senior"/>
    <s v="Morning"/>
  </r>
  <r>
    <s v="T09986"/>
    <s v="C0694"/>
    <x v="3"/>
    <x v="2"/>
    <d v="2026-03-13T08:43:00"/>
    <d v="2026-03-15T22:43:00"/>
    <x v="12"/>
    <x v="0"/>
    <s v="No"/>
    <n v="4"/>
    <s v="Yes"/>
    <n v="62.000000000058208"/>
    <s v="Yes"/>
    <x v="1"/>
    <n v="2.5833333333357587"/>
    <s v="Team1"/>
    <s v="Junior"/>
    <s v="Morning"/>
  </r>
  <r>
    <s v="T09987"/>
    <s v="C4850"/>
    <x v="3"/>
    <x v="0"/>
    <d v="2026-01-13T10:56:00"/>
    <d v="2026-01-14T20:56:00"/>
    <x v="44"/>
    <x v="0"/>
    <s v="No"/>
    <n v="4"/>
    <s v="Yes"/>
    <n v="33.999999999941792"/>
    <s v="No"/>
    <x v="2"/>
    <n v="1.4166666666642413"/>
    <s v="Team3"/>
    <s v="Senior"/>
    <s v="Evening"/>
  </r>
  <r>
    <s v="T09988"/>
    <s v="C4518"/>
    <x v="3"/>
    <x v="2"/>
    <d v="2026-02-22T19:24:00"/>
    <d v="2026-02-26T09:24:00"/>
    <x v="4"/>
    <x v="1"/>
    <s v="No"/>
    <n v="4"/>
    <s v="No"/>
    <n v="86.000000000058208"/>
    <s v="Yes"/>
    <x v="0"/>
    <n v="3.5833333333357587"/>
    <s v="Team5"/>
    <s v="Senior"/>
    <s v="Evening"/>
  </r>
  <r>
    <s v="T09989"/>
    <s v="C0275"/>
    <x v="3"/>
    <x v="0"/>
    <d v="2026-03-11T22:21:00"/>
    <d v="2026-03-12T12:21:00"/>
    <x v="37"/>
    <x v="0"/>
    <s v="Yes"/>
    <n v="2"/>
    <s v="Yes"/>
    <n v="13.999999999883585"/>
    <s v="No"/>
    <x v="1"/>
    <n v="0.58333333332848269"/>
    <s v="Team5"/>
    <s v="Junior"/>
    <s v="Evening"/>
  </r>
  <r>
    <s v="T09990"/>
    <s v="C0810"/>
    <x v="0"/>
    <x v="1"/>
    <d v="2026-03-13T03:20:00"/>
    <d v="2026-03-14T23:20:00"/>
    <x v="10"/>
    <x v="0"/>
    <s v="No"/>
    <n v="4"/>
    <s v="Yes"/>
    <n v="43.999999999883585"/>
    <s v="No"/>
    <x v="1"/>
    <n v="1.8333333333284827"/>
    <s v="Team1"/>
    <s v="Senior"/>
    <s v="Night"/>
  </r>
  <r>
    <s v="T09991"/>
    <s v="C4430"/>
    <x v="4"/>
    <x v="0"/>
    <d v="2026-03-11T15:59:00"/>
    <d v="2026-03-12T19:59:00"/>
    <x v="1"/>
    <x v="2"/>
    <s v="No"/>
    <n v="4"/>
    <s v="No"/>
    <n v="27.999999999941792"/>
    <s v="No"/>
    <x v="1"/>
    <n v="1.1666666666642413"/>
    <s v="Team4"/>
    <s v="Senior"/>
    <s v="Evening"/>
  </r>
  <r>
    <s v="T09992"/>
    <s v="C2564"/>
    <x v="4"/>
    <x v="1"/>
    <d v="2026-01-23T10:57:00"/>
    <d v="2026-01-25T20:57:00"/>
    <x v="20"/>
    <x v="0"/>
    <s v="No"/>
    <n v="5"/>
    <s v="Yes"/>
    <n v="57.999999999941792"/>
    <s v="Yes"/>
    <x v="2"/>
    <n v="2.4166666666642413"/>
    <s v="Team4"/>
    <s v="Junior"/>
    <s v="Evening"/>
  </r>
  <r>
    <s v="T09993"/>
    <s v="C4675"/>
    <x v="2"/>
    <x v="2"/>
    <d v="2026-03-04T01:10:00"/>
    <d v="2026-03-06T06:10:00"/>
    <x v="31"/>
    <x v="0"/>
    <s v="No"/>
    <n v="4"/>
    <s v="Yes"/>
    <n v="53.000000000058208"/>
    <s v="Yes"/>
    <x v="1"/>
    <n v="2.2083333333357587"/>
    <s v="Team4"/>
    <s v="Senior"/>
    <s v="Evening"/>
  </r>
  <r>
    <s v="T09994"/>
    <s v="C0934"/>
    <x v="4"/>
    <x v="0"/>
    <d v="2026-03-06T14:32:00"/>
    <d v="2026-03-07T14:32:00"/>
    <x v="43"/>
    <x v="0"/>
    <s v="No"/>
    <n v="4"/>
    <s v="Yes"/>
    <n v="24"/>
    <s v="No"/>
    <x v="1"/>
    <n v="1"/>
    <s v="Team1"/>
    <s v="Mid"/>
    <s v="Morning"/>
  </r>
  <r>
    <s v="T09995"/>
    <s v="C1583"/>
    <x v="0"/>
    <x v="2"/>
    <d v="2026-02-14T17:09:00"/>
    <d v="2026-02-15T03:09:00"/>
    <x v="15"/>
    <x v="0"/>
    <s v="No"/>
    <n v="5"/>
    <s v="Yes"/>
    <n v="9.9999999999417923"/>
    <s v="No"/>
    <x v="0"/>
    <n v="0.41666666666424135"/>
    <s v="Team5"/>
    <s v="Junior"/>
    <s v="Evening"/>
  </r>
  <r>
    <s v="T09996"/>
    <s v="C2813"/>
    <x v="2"/>
    <x v="1"/>
    <d v="2026-02-14T01:05:00"/>
    <d v="2026-02-16T11:05:00"/>
    <x v="34"/>
    <x v="0"/>
    <s v="No"/>
    <n v="3"/>
    <s v="Yes"/>
    <n v="57.999999999941792"/>
    <s v="Yes"/>
    <x v="0"/>
    <n v="2.4166666666642413"/>
    <s v="Team3"/>
    <s v="Senior"/>
    <s v="Night"/>
  </r>
  <r>
    <s v="T09997"/>
    <s v="C0294"/>
    <x v="3"/>
    <x v="1"/>
    <d v="2026-02-10T02:52:00"/>
    <d v="2026-02-11T00:52:00"/>
    <x v="2"/>
    <x v="0"/>
    <s v="No"/>
    <n v="3"/>
    <s v="Yes"/>
    <n v="22.000000000116415"/>
    <s v="No"/>
    <x v="0"/>
    <n v="0.91666666667151731"/>
    <s v="Team3"/>
    <s v="Senior"/>
    <s v="Evening"/>
  </r>
  <r>
    <s v="T09998"/>
    <s v="C2158"/>
    <x v="4"/>
    <x v="1"/>
    <d v="2026-03-08T12:58:00"/>
    <d v="2026-03-11T10:58:00"/>
    <x v="0"/>
    <x v="0"/>
    <s v="No"/>
    <n v="4"/>
    <s v="Yes"/>
    <n v="69.999999999941792"/>
    <s v="Yes"/>
    <x v="1"/>
    <n v="2.9166666666642413"/>
    <s v="Team1"/>
    <s v="Senior"/>
    <s v="Morning"/>
  </r>
  <r>
    <s v="T09999"/>
    <s v="C2024"/>
    <x v="0"/>
    <x v="0"/>
    <d v="2026-02-27T13:07:00"/>
    <d v="2026-02-28T19:07:00"/>
    <x v="19"/>
    <x v="0"/>
    <s v="No"/>
    <n v="5"/>
    <s v="Yes"/>
    <n v="30"/>
    <s v="No"/>
    <x v="0"/>
    <n v="1.25"/>
    <s v="Team5"/>
    <s v="Mid"/>
    <s v="Night"/>
  </r>
  <r>
    <s v="T10000"/>
    <s v="C3941"/>
    <x v="1"/>
    <x v="2"/>
    <d v="2026-02-10T21:28:00"/>
    <d v="2026-02-11T19:28:00"/>
    <x v="7"/>
    <x v="0"/>
    <s v="No"/>
    <n v="5"/>
    <s v="Yes"/>
    <n v="22.000000000116415"/>
    <s v="No"/>
    <x v="0"/>
    <n v="0.91666666667151731"/>
    <s v="Team2"/>
    <s v="Junior"/>
    <s v="N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560E7-D92F-4BF7-8929-4D978F06445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18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" fld="0" subtotal="count" showDataAs="percentOfTotal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0879C-1490-4FAE-BDF6-E9A1EBC2F3B9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18">
    <pivotField dataField="1" showAll="0"/>
    <pivotField showAll="0"/>
    <pivotField showAll="0"/>
    <pivotField showAll="0"/>
    <pivotField numFmtId="22" showAll="0"/>
    <pivotField numFmtId="22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BD4BB-B26A-4998-8FDB-3C16476C0FB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3:B54" firstHeaderRow="1" firstDataRow="1" firstDataCol="1"/>
  <pivotFields count="18">
    <pivotField dataField="1" showAll="0"/>
    <pivotField showAll="0"/>
    <pivotField showAll="0"/>
    <pivotField showAll="0"/>
    <pivotField numFmtId="22" showAll="0"/>
    <pivotField numFmtId="22" showAll="0"/>
    <pivotField axis="axisRow" showAll="0" sortType="descending">
      <items count="51">
        <item x="23"/>
        <item x="29"/>
        <item x="1"/>
        <item x="20"/>
        <item x="4"/>
        <item x="33"/>
        <item x="28"/>
        <item x="32"/>
        <item x="6"/>
        <item x="16"/>
        <item x="2"/>
        <item x="27"/>
        <item x="48"/>
        <item x="38"/>
        <item x="34"/>
        <item x="35"/>
        <item x="49"/>
        <item x="26"/>
        <item x="9"/>
        <item x="19"/>
        <item x="44"/>
        <item x="37"/>
        <item x="14"/>
        <item x="43"/>
        <item x="3"/>
        <item x="18"/>
        <item x="10"/>
        <item x="46"/>
        <item x="17"/>
        <item x="36"/>
        <item x="25"/>
        <item x="42"/>
        <item x="47"/>
        <item x="31"/>
        <item x="8"/>
        <item x="30"/>
        <item x="12"/>
        <item x="22"/>
        <item x="13"/>
        <item x="40"/>
        <item x="11"/>
        <item x="24"/>
        <item x="15"/>
        <item x="21"/>
        <item x="45"/>
        <item x="41"/>
        <item x="7"/>
        <item x="5"/>
        <item x="3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</pivotFields>
  <rowFields count="1">
    <field x="6"/>
  </rowFields>
  <rowItems count="51">
    <i>
      <x v="8"/>
    </i>
    <i>
      <x v="46"/>
    </i>
    <i>
      <x v="38"/>
    </i>
    <i>
      <x v="18"/>
    </i>
    <i>
      <x v="11"/>
    </i>
    <i>
      <x v="12"/>
    </i>
    <i>
      <x v="23"/>
    </i>
    <i>
      <x v="6"/>
    </i>
    <i>
      <x v="5"/>
    </i>
    <i>
      <x v="21"/>
    </i>
    <i>
      <x v="36"/>
    </i>
    <i>
      <x v="16"/>
    </i>
    <i>
      <x v="33"/>
    </i>
    <i>
      <x v="2"/>
    </i>
    <i>
      <x v="9"/>
    </i>
    <i>
      <x v="48"/>
    </i>
    <i>
      <x v="19"/>
    </i>
    <i>
      <x v="31"/>
    </i>
    <i>
      <x v="40"/>
    </i>
    <i>
      <x v="3"/>
    </i>
    <i>
      <x v="14"/>
    </i>
    <i>
      <x v="39"/>
    </i>
    <i>
      <x v="41"/>
    </i>
    <i>
      <x v="20"/>
    </i>
    <i>
      <x v="30"/>
    </i>
    <i>
      <x v="4"/>
    </i>
    <i>
      <x v="1"/>
    </i>
    <i>
      <x v="44"/>
    </i>
    <i>
      <x v="47"/>
    </i>
    <i>
      <x v="26"/>
    </i>
    <i>
      <x v="10"/>
    </i>
    <i>
      <x v="49"/>
    </i>
    <i>
      <x v="29"/>
    </i>
    <i>
      <x v="13"/>
    </i>
    <i>
      <x v="28"/>
    </i>
    <i>
      <x/>
    </i>
    <i>
      <x v="25"/>
    </i>
    <i>
      <x v="42"/>
    </i>
    <i>
      <x v="22"/>
    </i>
    <i>
      <x v="15"/>
    </i>
    <i>
      <x v="45"/>
    </i>
    <i>
      <x v="43"/>
    </i>
    <i>
      <x v="17"/>
    </i>
    <i>
      <x v="24"/>
    </i>
    <i>
      <x v="35"/>
    </i>
    <i>
      <x v="37"/>
    </i>
    <i>
      <x v="27"/>
    </i>
    <i>
      <x v="32"/>
    </i>
    <i>
      <x v="34"/>
    </i>
    <i>
      <x v="7"/>
    </i>
    <i t="grand">
      <x/>
    </i>
  </rowItems>
  <colItems count="1">
    <i/>
  </colItems>
  <dataFields count="1">
    <dataField name="Count of ticket_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21662-326A-41AD-A3E9-272EAE73232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54" firstHeaderRow="1" firstDataRow="1" firstDataCol="1"/>
  <pivotFields count="18">
    <pivotField showAll="0"/>
    <pivotField showAll="0"/>
    <pivotField showAll="0"/>
    <pivotField showAll="0"/>
    <pivotField numFmtId="22" showAll="0"/>
    <pivotField numFmtId="22" showAll="0"/>
    <pivotField axis="axisRow" showAll="0" sortType="ascending">
      <items count="51">
        <item x="23"/>
        <item x="29"/>
        <item x="1"/>
        <item x="20"/>
        <item x="4"/>
        <item x="33"/>
        <item x="28"/>
        <item x="32"/>
        <item x="6"/>
        <item x="16"/>
        <item x="2"/>
        <item x="27"/>
        <item x="48"/>
        <item x="38"/>
        <item x="34"/>
        <item x="35"/>
        <item x="49"/>
        <item x="26"/>
        <item x="9"/>
        <item x="19"/>
        <item x="44"/>
        <item x="37"/>
        <item x="14"/>
        <item x="43"/>
        <item x="3"/>
        <item x="18"/>
        <item x="10"/>
        <item x="46"/>
        <item x="17"/>
        <item x="36"/>
        <item x="25"/>
        <item x="42"/>
        <item x="47"/>
        <item x="31"/>
        <item x="8"/>
        <item x="30"/>
        <item x="12"/>
        <item x="22"/>
        <item x="13"/>
        <item x="40"/>
        <item x="11"/>
        <item x="24"/>
        <item x="15"/>
        <item x="21"/>
        <item x="45"/>
        <item x="41"/>
        <item x="7"/>
        <item x="5"/>
        <item x="3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2" showAll="0"/>
    <pivotField showAll="0"/>
    <pivotField showAll="0"/>
    <pivotField numFmtId="2" showAll="0"/>
    <pivotField showAll="0"/>
    <pivotField showAll="0"/>
    <pivotField showAll="0"/>
  </pivotFields>
  <rowFields count="1">
    <field x="6"/>
  </rowFields>
  <rowItems count="51">
    <i>
      <x/>
    </i>
    <i>
      <x v="45"/>
    </i>
    <i>
      <x v="25"/>
    </i>
    <i>
      <x v="2"/>
    </i>
    <i>
      <x v="14"/>
    </i>
    <i>
      <x v="1"/>
    </i>
    <i>
      <x v="37"/>
    </i>
    <i>
      <x v="33"/>
    </i>
    <i>
      <x v="21"/>
    </i>
    <i>
      <x v="5"/>
    </i>
    <i>
      <x v="17"/>
    </i>
    <i>
      <x v="22"/>
    </i>
    <i>
      <x v="4"/>
    </i>
    <i>
      <x v="19"/>
    </i>
    <i>
      <x v="11"/>
    </i>
    <i>
      <x v="8"/>
    </i>
    <i>
      <x v="29"/>
    </i>
    <i>
      <x v="34"/>
    </i>
    <i>
      <x v="40"/>
    </i>
    <i>
      <x v="9"/>
    </i>
    <i>
      <x v="42"/>
    </i>
    <i>
      <x v="36"/>
    </i>
    <i>
      <x v="41"/>
    </i>
    <i>
      <x v="13"/>
    </i>
    <i>
      <x v="15"/>
    </i>
    <i>
      <x v="18"/>
    </i>
    <i>
      <x v="26"/>
    </i>
    <i>
      <x v="30"/>
    </i>
    <i>
      <x v="49"/>
    </i>
    <i>
      <x v="44"/>
    </i>
    <i>
      <x v="7"/>
    </i>
    <i>
      <x v="35"/>
    </i>
    <i>
      <x v="48"/>
    </i>
    <i>
      <x v="39"/>
    </i>
    <i>
      <x v="38"/>
    </i>
    <i>
      <x v="10"/>
    </i>
    <i>
      <x v="32"/>
    </i>
    <i>
      <x v="43"/>
    </i>
    <i>
      <x v="6"/>
    </i>
    <i>
      <x v="12"/>
    </i>
    <i>
      <x v="23"/>
    </i>
    <i>
      <x v="27"/>
    </i>
    <i>
      <x v="28"/>
    </i>
    <i>
      <x v="16"/>
    </i>
    <i>
      <x v="3"/>
    </i>
    <i>
      <x v="46"/>
    </i>
    <i>
      <x v="47"/>
    </i>
    <i>
      <x v="20"/>
    </i>
    <i>
      <x v="31"/>
    </i>
    <i>
      <x v="24"/>
    </i>
    <i t="grand">
      <x/>
    </i>
  </rowItems>
  <colItems count="1">
    <i/>
  </colItems>
  <dataFields count="1">
    <dataField name="Average of resolved_time_hours" fld="11" subtotal="average" baseField="6" baseItem="0" numFmtId="2"/>
  </dataFields>
  <formats count="1">
    <format dxfId="0">
      <pivotArea collapsedLevelsAreSubtotals="1" fieldPosition="0">
        <references count="1">
          <reference field="6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8D97A-B4C3-4969-96CF-E7E20C43B23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9" firstHeaderRow="1" firstDataRow="1" firstDataCol="1"/>
  <pivotFields count="18">
    <pivotField dataField="1"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_id" fld="0" subtotal="count" showDataAs="percentOfTotal" baseField="0" baseItem="0" numFmtId="1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F0F77-94F9-4F56-9883-ACD83F3B66A1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8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numFmtId="2" showAll="0"/>
    <pivotField showAll="0"/>
    <pivotField axis="axisRow" showAll="0">
      <items count="4">
        <item x="2"/>
        <item x="0"/>
        <item x="1"/>
        <item t="default"/>
      </items>
    </pivotField>
    <pivotField numFmtId="2"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42D7FA-411E-4EA0-976D-57BE02FD8EB1}" autoFormatId="16" applyNumberFormats="0" applyBorderFormats="0" applyFontFormats="0" applyPatternFormats="0" applyAlignmentFormats="0" applyWidthHeightFormats="0">
  <queryTableRefresh nextId="6">
    <queryTableFields count="5">
      <queryTableField id="1" name="agent_id" tableColumnId="1"/>
      <queryTableField id="2" name="shift" tableColumnId="2"/>
      <queryTableField id="3" name="salary" tableColumnId="3"/>
      <queryTableField id="4" name="team" tableColumnId="4"/>
      <queryTableField id="5" name="experience_leve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8CD244-8F02-4AFD-AE67-23AF5EA52164}" autoFormatId="16" applyNumberFormats="0" applyBorderFormats="0" applyFontFormats="0" applyPatternFormats="0" applyAlignmentFormats="0" applyWidthHeightFormats="0">
  <queryTableRefresh nextId="19" unboundColumnsRight="8">
    <queryTableFields count="18">
      <queryTableField id="1" name="ticket_id" tableColumnId="1"/>
      <queryTableField id="2" name="customer_id" tableColumnId="2"/>
      <queryTableField id="3" name="issue_type" tableColumnId="3"/>
      <queryTableField id="4" name="priority" tableColumnId="4"/>
      <queryTableField id="5" name="created_date" tableColumnId="5"/>
      <queryTableField id="6" name="resolved_date" tableColumnId="6"/>
      <queryTableField id="7" name="agent_id" tableColumnId="7"/>
      <queryTableField id="8" name="status" tableColumnId="8"/>
      <queryTableField id="9" name="escalation_flag" tableColumnId="9"/>
      <queryTableField id="10" name="csat_score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3955D7-D2DD-4A3B-BFDE-EB7831020D02}" name="agents_dataset" displayName="agents_dataset" ref="A1:E51" tableType="queryTable" totalsRowShown="0">
  <autoFilter ref="A1:E51" xr:uid="{76E814F7-8966-46D7-BADC-C930AAECBFD5}"/>
  <tableColumns count="5">
    <tableColumn id="1" xr3:uid="{F851C069-A346-4EC9-9EE9-BF405CF7C589}" uniqueName="1" name="agent_id" queryTableFieldId="1"/>
    <tableColumn id="2" xr3:uid="{20ABE694-ACEC-42AF-BFC0-43E59AD29F4E}" uniqueName="2" name="shift" queryTableFieldId="2"/>
    <tableColumn id="3" xr3:uid="{5003AE3C-C365-4B20-8FCB-8C0036794B53}" uniqueName="3" name="salary" queryTableFieldId="3"/>
    <tableColumn id="4" xr3:uid="{DC26FE62-CEA8-4B13-A6E4-0253EA7704F4}" uniqueName="4" name="team" queryTableFieldId="4"/>
    <tableColumn id="5" xr3:uid="{6E1970AD-6633-4034-AE50-9DBFF737459A}" uniqueName="5" name="experience_level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4649E-92C6-4286-9253-91683A16CC78}" name="tickets_dataset" displayName="tickets_dataset" ref="A1:R10001" tableType="queryTable" totalsRowShown="0">
  <autoFilter ref="A1:R10001" xr:uid="{57536110-8BA9-4EE7-A06C-B8E126836C49}"/>
  <tableColumns count="18">
    <tableColumn id="1" xr3:uid="{A7F9CE50-F174-48EB-A694-F32F26648627}" uniqueName="1" name="ticket_id" queryTableFieldId="1"/>
    <tableColumn id="2" xr3:uid="{5DA4452E-37D0-4746-AF33-4AAA4BFFA985}" uniqueName="2" name="customer_id" queryTableFieldId="2"/>
    <tableColumn id="3" xr3:uid="{394E4A8A-F782-4604-BC0D-B0C041AF7D4D}" uniqueName="3" name="issue_type" queryTableFieldId="3"/>
    <tableColumn id="4" xr3:uid="{19DBB4DF-9E88-4F67-8CD4-11B67093851C}" uniqueName="4" name="priority" queryTableFieldId="4"/>
    <tableColumn id="5" xr3:uid="{81D0DE62-322C-487E-9065-A7D5E951638B}" uniqueName="5" name="created_date" queryTableFieldId="5" dataDxfId="23"/>
    <tableColumn id="6" xr3:uid="{AD015CEF-CD5D-4D00-BE68-EE058668EF8D}" uniqueName="6" name="resolved_date" queryTableFieldId="6" dataDxfId="22"/>
    <tableColumn id="7" xr3:uid="{44B3F0F4-C0E0-4169-85CA-2D4DAC74F056}" uniqueName="7" name="agent_id" queryTableFieldId="7"/>
    <tableColumn id="8" xr3:uid="{F5D222B9-2D6E-4966-9C7F-C4A489B49B90}" uniqueName="8" name="status" queryTableFieldId="8"/>
    <tableColumn id="9" xr3:uid="{F907C1C4-A8BD-4834-94D3-0A34BF42460A}" uniqueName="9" name="escalation_flag" queryTableFieldId="9"/>
    <tableColumn id="10" xr3:uid="{8D014327-5E81-432E-9E39-C1BB4C1C7D94}" uniqueName="10" name="csat_score" queryTableFieldId="10"/>
    <tableColumn id="11" xr3:uid="{D558531F-C52E-454E-87F5-E373AB7E456A}" uniqueName="11" name="is_closed" queryTableFieldId="11" dataDxfId="21">
      <calculatedColumnFormula>IF(tickets_dataset[[#This Row],[status]] = "Closed", "Yes","No")</calculatedColumnFormula>
    </tableColumn>
    <tableColumn id="12" xr3:uid="{259C46C3-8D61-4BAA-B85B-100C65977E0C}" uniqueName="12" name="resolved_time_hours" queryTableFieldId="12" dataDxfId="20">
      <calculatedColumnFormula>IF(ISBLANK(F2),"",(F2-E2)*24)</calculatedColumnFormula>
    </tableColumn>
    <tableColumn id="13" xr3:uid="{BE3E4BDF-10CB-4B87-8791-8AB8EF720239}" uniqueName="13" name="sla_breach" queryTableFieldId="13" dataDxfId="19">
      <calculatedColumnFormula>IF(L2&gt;48,"Yes","No")</calculatedColumnFormula>
    </tableColumn>
    <tableColumn id="14" xr3:uid="{CF963C52-78BD-438D-BEF5-A9069593415D}" uniqueName="14" name="month" queryTableFieldId="14" dataDxfId="18">
      <calculatedColumnFormula>TEXT(E2,"mmm")</calculatedColumnFormula>
    </tableColumn>
    <tableColumn id="15" xr3:uid="{A02CF36C-F221-4924-9E06-E4CAE4AF8D0C}" uniqueName="15" name="tat_days" queryTableFieldId="15" dataDxfId="17">
      <calculatedColumnFormula>F2-E2</calculatedColumnFormula>
    </tableColumn>
    <tableColumn id="16" xr3:uid="{CBBBEF56-0C89-4552-8E8D-F08ADEB58EF0}" uniqueName="16" name="team" queryTableFieldId="16" dataDxfId="16">
      <calculatedColumnFormula>VLOOKUP(G2,Agents!A:E,4,FALSE)</calculatedColumnFormula>
    </tableColumn>
    <tableColumn id="17" xr3:uid="{A8EFF22A-966E-4EBF-A7FD-B14419C82425}" uniqueName="17" name="experience_level" queryTableFieldId="17" dataDxfId="15">
      <calculatedColumnFormula>VLOOKUP(G2,Agents!A:E,5,FALSE)</calculatedColumnFormula>
    </tableColumn>
    <tableColumn id="18" xr3:uid="{A6B758E4-1342-493C-956D-D53D0755B04C}" uniqueName="18" name="shift" queryTableFieldId="18" dataDxfId="14">
      <calculatedColumnFormula>VLOOKUP(G2,Agents!A:E,2,FALSE)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6E3B62-5197-467A-AEE5-73785CE18634}" name="Table9" displayName="Table9" ref="A1:I2" totalsRowShown="0" headerRowDxfId="13" headerRowBorderDxfId="12" tableBorderDxfId="11" totalsRowBorderDxfId="10">
  <autoFilter ref="A1:I2" xr:uid="{5CBBF96D-E3E5-43AE-B00D-737C542134BF}"/>
  <tableColumns count="9">
    <tableColumn id="1" xr3:uid="{899E55F5-30FC-45BE-9A92-337B9AE9F8D9}" name="Metric" dataDxfId="9"/>
    <tableColumn id="2" xr3:uid="{A3EA6FAF-D408-484F-B320-B29417AFFF29}" name="Total Tickets" dataDxfId="8">
      <calculatedColumnFormula>COUNTA(tickets_dataset[ticket_id])</calculatedColumnFormula>
    </tableColumn>
    <tableColumn id="3" xr3:uid="{C45155BC-C656-4D58-A06D-B87CD0D3C7A1}" name="Closed Tickets" dataDxfId="7">
      <calculatedColumnFormula>COUNTIF(tickets_dataset[is_closed],"Yes")</calculatedColumnFormula>
    </tableColumn>
    <tableColumn id="4" xr3:uid="{A8C0CEB6-ED73-4669-8AF8-48254A37722B}" name="Closure Rate %" dataDxfId="6" dataCellStyle="Percent">
      <calculatedColumnFormula>COUNTIF(tickets_dataset[is_closed],"Yes")/COUNTA(tickets_dataset[ticket_id])</calculatedColumnFormula>
    </tableColumn>
    <tableColumn id="5" xr3:uid="{A2A5243C-A0E6-4472-9028-B2900C49D507}" name="Avg Resolution Time(hrs)" dataDxfId="5">
      <calculatedColumnFormula>AVERAGE(tickets_dataset[resolved_time_hours])</calculatedColumnFormula>
    </tableColumn>
    <tableColumn id="6" xr3:uid="{621CB322-D4F8-477E-BA1D-281ED2125FAA}" name="Avg TAT (days)" dataDxfId="4">
      <calculatedColumnFormula>AVERAGE(tickets_dataset[tat_days])</calculatedColumnFormula>
    </tableColumn>
    <tableColumn id="7" xr3:uid="{E36F9B1F-A9B6-4CFC-B4DA-09DE4815FF1C}" name="SLA Compliance %" dataDxfId="3" dataCellStyle="Percent">
      <calculatedColumnFormula>1-(COUNTIF(tickets_dataset[sla_breach],"Yes")/COUNTA(tickets_dataset[ticket_id]))</calculatedColumnFormula>
    </tableColumn>
    <tableColumn id="8" xr3:uid="{7D6EA0BA-B40F-4CA4-ABA0-049877C9C8B3}" name="Escalation Rate %" dataDxfId="2" dataCellStyle="Percent">
      <calculatedColumnFormula>COUNTIF(tickets_dataset[escalation_flag],"Yes")/COUNTA(tickets_dataset[ticket_id])</calculatedColumnFormula>
    </tableColumn>
    <tableColumn id="9" xr3:uid="{E5920479-CE47-42F4-B9EE-771F8198DA5C}" name="Avg CSAT Score" dataDxfId="1">
      <calculatedColumnFormula>AVERAGE(tickets_dataset[csat_score])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DC8589-F700-427A-B811-921CD073A924}" name="Table3" displayName="Table3" ref="A1:D7" totalsRowShown="0">
  <autoFilter ref="A1:D7" xr:uid="{83E513C2-57B6-431A-A0BD-2BAF3A3234A6}"/>
  <tableColumns count="4">
    <tableColumn id="1" xr3:uid="{284DDB3D-CD7A-4DCF-A0F9-8B8557AE65E0}" name="Analysis Area "/>
    <tableColumn id="2" xr3:uid="{55EBCF14-3330-48D0-AFBC-1D2B2A0C7FBB}" name="Finding"/>
    <tableColumn id="3" xr3:uid="{1D168CB4-C665-4EED-AEFB-42BEA964046B}" name="Interpretation"/>
    <tableColumn id="4" xr3:uid="{574560D4-03B0-45F6-AEE3-FB900AF0A4BF}" name="Business 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2631-1F70-4E3E-8BBF-F3F56AD585AF}">
  <dimension ref="A1:E51"/>
  <sheetViews>
    <sheetView workbookViewId="0">
      <selection activeCell="J30" sqref="J30"/>
    </sheetView>
  </sheetViews>
  <sheetFormatPr defaultRowHeight="14.5" x14ac:dyDescent="0.35"/>
  <cols>
    <col min="1" max="1" width="10.36328125" bestFit="1" customWidth="1"/>
    <col min="5" max="5" width="17.08984375" bestFit="1" customWidth="1"/>
  </cols>
  <sheetData>
    <row r="1" spans="1:5" x14ac:dyDescent="0.35">
      <c r="A1" t="s">
        <v>6</v>
      </c>
      <c r="B1" t="s">
        <v>14415</v>
      </c>
      <c r="C1" t="s">
        <v>14416</v>
      </c>
      <c r="D1" t="s">
        <v>14417</v>
      </c>
      <c r="E1" t="s">
        <v>14418</v>
      </c>
    </row>
    <row r="2" spans="1:5" x14ac:dyDescent="0.35">
      <c r="A2" t="s">
        <v>119</v>
      </c>
      <c r="B2" t="s">
        <v>14419</v>
      </c>
      <c r="C2">
        <v>40661</v>
      </c>
      <c r="D2" t="s">
        <v>14420</v>
      </c>
      <c r="E2" t="s">
        <v>14421</v>
      </c>
    </row>
    <row r="3" spans="1:5" x14ac:dyDescent="0.35">
      <c r="A3" t="s">
        <v>156</v>
      </c>
      <c r="B3" t="s">
        <v>14422</v>
      </c>
      <c r="C3">
        <v>48309</v>
      </c>
      <c r="D3" t="s">
        <v>14423</v>
      </c>
      <c r="E3" t="s">
        <v>14424</v>
      </c>
    </row>
    <row r="4" spans="1:5" x14ac:dyDescent="0.35">
      <c r="A4" t="s">
        <v>19</v>
      </c>
      <c r="B4" t="s">
        <v>14422</v>
      </c>
      <c r="C4">
        <v>45260</v>
      </c>
      <c r="D4" t="s">
        <v>14425</v>
      </c>
      <c r="E4" t="s">
        <v>14426</v>
      </c>
    </row>
    <row r="5" spans="1:5" x14ac:dyDescent="0.35">
      <c r="A5" t="s">
        <v>100</v>
      </c>
      <c r="B5" t="s">
        <v>14422</v>
      </c>
      <c r="C5">
        <v>33738</v>
      </c>
      <c r="D5" t="s">
        <v>14425</v>
      </c>
      <c r="E5" t="s">
        <v>14421</v>
      </c>
    </row>
    <row r="6" spans="1:5" x14ac:dyDescent="0.35">
      <c r="A6" t="s">
        <v>31</v>
      </c>
      <c r="B6" t="s">
        <v>14422</v>
      </c>
      <c r="C6">
        <v>22170</v>
      </c>
      <c r="D6" t="s">
        <v>14427</v>
      </c>
      <c r="E6" t="s">
        <v>14426</v>
      </c>
    </row>
    <row r="7" spans="1:5" x14ac:dyDescent="0.35">
      <c r="A7" t="s">
        <v>170</v>
      </c>
      <c r="B7" t="s">
        <v>14428</v>
      </c>
      <c r="C7">
        <v>45991</v>
      </c>
      <c r="D7" t="s">
        <v>14427</v>
      </c>
      <c r="E7" t="s">
        <v>14421</v>
      </c>
    </row>
    <row r="8" spans="1:5" x14ac:dyDescent="0.35">
      <c r="A8" t="s">
        <v>149</v>
      </c>
      <c r="B8" t="s">
        <v>14428</v>
      </c>
      <c r="C8">
        <v>23922</v>
      </c>
      <c r="D8" t="s">
        <v>14423</v>
      </c>
      <c r="E8" t="s">
        <v>14424</v>
      </c>
    </row>
    <row r="9" spans="1:5" x14ac:dyDescent="0.35">
      <c r="A9" t="s">
        <v>167</v>
      </c>
      <c r="B9" t="s">
        <v>14422</v>
      </c>
      <c r="C9">
        <v>25015</v>
      </c>
      <c r="D9" t="s">
        <v>14423</v>
      </c>
      <c r="E9" t="s">
        <v>14424</v>
      </c>
    </row>
    <row r="10" spans="1:5" x14ac:dyDescent="0.35">
      <c r="A10" t="s">
        <v>39</v>
      </c>
      <c r="B10" t="s">
        <v>14428</v>
      </c>
      <c r="C10">
        <v>26778</v>
      </c>
      <c r="D10" t="s">
        <v>14423</v>
      </c>
      <c r="E10" t="s">
        <v>14424</v>
      </c>
    </row>
    <row r="11" spans="1:5" x14ac:dyDescent="0.35">
      <c r="A11" t="s">
        <v>80</v>
      </c>
      <c r="B11" t="s">
        <v>14422</v>
      </c>
      <c r="C11">
        <v>41297</v>
      </c>
      <c r="D11" t="s">
        <v>14423</v>
      </c>
      <c r="E11" t="s">
        <v>14421</v>
      </c>
    </row>
    <row r="12" spans="1:5" x14ac:dyDescent="0.35">
      <c r="A12" t="s">
        <v>23</v>
      </c>
      <c r="B12" t="s">
        <v>14422</v>
      </c>
      <c r="C12">
        <v>28323</v>
      </c>
      <c r="D12" t="s">
        <v>14423</v>
      </c>
      <c r="E12" t="s">
        <v>14426</v>
      </c>
    </row>
    <row r="13" spans="1:5" x14ac:dyDescent="0.35">
      <c r="A13" t="s">
        <v>140</v>
      </c>
      <c r="B13" t="s">
        <v>14419</v>
      </c>
      <c r="C13">
        <v>49452</v>
      </c>
      <c r="D13" t="s">
        <v>14420</v>
      </c>
      <c r="E13" t="s">
        <v>14421</v>
      </c>
    </row>
    <row r="14" spans="1:5" x14ac:dyDescent="0.35">
      <c r="A14" t="s">
        <v>357</v>
      </c>
      <c r="B14" t="s">
        <v>14419</v>
      </c>
      <c r="C14">
        <v>37930</v>
      </c>
      <c r="D14" t="s">
        <v>14420</v>
      </c>
      <c r="E14" t="s">
        <v>14424</v>
      </c>
    </row>
    <row r="15" spans="1:5" x14ac:dyDescent="0.35">
      <c r="A15" t="s">
        <v>211</v>
      </c>
      <c r="B15" t="s">
        <v>14422</v>
      </c>
      <c r="C15">
        <v>35934</v>
      </c>
      <c r="D15" t="s">
        <v>14427</v>
      </c>
      <c r="E15" t="s">
        <v>14426</v>
      </c>
    </row>
    <row r="16" spans="1:5" x14ac:dyDescent="0.35">
      <c r="A16" t="s">
        <v>183</v>
      </c>
      <c r="B16" t="s">
        <v>14428</v>
      </c>
      <c r="C16">
        <v>49346</v>
      </c>
      <c r="D16" t="s">
        <v>14423</v>
      </c>
      <c r="E16" t="s">
        <v>14426</v>
      </c>
    </row>
    <row r="17" spans="1:5" x14ac:dyDescent="0.35">
      <c r="A17" t="s">
        <v>190</v>
      </c>
      <c r="B17" t="s">
        <v>14428</v>
      </c>
      <c r="C17">
        <v>47629</v>
      </c>
      <c r="D17" t="s">
        <v>14420</v>
      </c>
      <c r="E17" t="s">
        <v>14426</v>
      </c>
    </row>
    <row r="18" spans="1:5" x14ac:dyDescent="0.35">
      <c r="A18" t="s">
        <v>422</v>
      </c>
      <c r="B18" t="s">
        <v>14422</v>
      </c>
      <c r="C18">
        <v>31481</v>
      </c>
      <c r="D18" t="s">
        <v>14427</v>
      </c>
      <c r="E18" t="s">
        <v>14424</v>
      </c>
    </row>
    <row r="19" spans="1:5" x14ac:dyDescent="0.35">
      <c r="A19" t="s">
        <v>137</v>
      </c>
      <c r="B19" t="s">
        <v>14428</v>
      </c>
      <c r="C19">
        <v>34242</v>
      </c>
      <c r="D19" t="s">
        <v>14427</v>
      </c>
      <c r="E19" t="s">
        <v>14426</v>
      </c>
    </row>
    <row r="20" spans="1:5" x14ac:dyDescent="0.35">
      <c r="A20" t="s">
        <v>53</v>
      </c>
      <c r="B20" t="s">
        <v>14428</v>
      </c>
      <c r="C20">
        <v>48217</v>
      </c>
      <c r="D20" t="s">
        <v>14420</v>
      </c>
      <c r="E20" t="s">
        <v>14421</v>
      </c>
    </row>
    <row r="21" spans="1:5" x14ac:dyDescent="0.35">
      <c r="A21" t="s">
        <v>91</v>
      </c>
      <c r="B21" t="s">
        <v>14428</v>
      </c>
      <c r="C21">
        <v>24956</v>
      </c>
      <c r="D21" t="s">
        <v>14427</v>
      </c>
      <c r="E21" t="s">
        <v>14424</v>
      </c>
    </row>
    <row r="22" spans="1:5" x14ac:dyDescent="0.35">
      <c r="A22" t="s">
        <v>273</v>
      </c>
      <c r="B22" t="s">
        <v>14422</v>
      </c>
      <c r="C22">
        <v>32957</v>
      </c>
      <c r="D22" t="s">
        <v>14423</v>
      </c>
      <c r="E22" t="s">
        <v>14426</v>
      </c>
    </row>
    <row r="23" spans="1:5" x14ac:dyDescent="0.35">
      <c r="A23" t="s">
        <v>206</v>
      </c>
      <c r="B23" t="s">
        <v>14422</v>
      </c>
      <c r="C23">
        <v>33837</v>
      </c>
      <c r="D23" t="s">
        <v>14427</v>
      </c>
      <c r="E23" t="s">
        <v>14421</v>
      </c>
    </row>
    <row r="24" spans="1:5" x14ac:dyDescent="0.35">
      <c r="A24" t="s">
        <v>73</v>
      </c>
      <c r="B24" t="s">
        <v>14428</v>
      </c>
      <c r="C24">
        <v>28676</v>
      </c>
      <c r="D24" t="s">
        <v>14425</v>
      </c>
      <c r="E24" t="s">
        <v>14426</v>
      </c>
    </row>
    <row r="25" spans="1:5" x14ac:dyDescent="0.35">
      <c r="A25" t="s">
        <v>256</v>
      </c>
      <c r="B25" t="s">
        <v>14419</v>
      </c>
      <c r="C25">
        <v>23081</v>
      </c>
      <c r="D25" t="s">
        <v>14420</v>
      </c>
      <c r="E25" t="s">
        <v>14424</v>
      </c>
    </row>
    <row r="26" spans="1:5" x14ac:dyDescent="0.35">
      <c r="A26" t="s">
        <v>27</v>
      </c>
      <c r="B26" t="s">
        <v>14419</v>
      </c>
      <c r="C26">
        <v>22233</v>
      </c>
      <c r="D26" t="s">
        <v>14427</v>
      </c>
      <c r="E26" t="s">
        <v>14426</v>
      </c>
    </row>
    <row r="27" spans="1:5" x14ac:dyDescent="0.35">
      <c r="A27" t="s">
        <v>86</v>
      </c>
      <c r="B27" t="s">
        <v>14419</v>
      </c>
      <c r="C27">
        <v>37121</v>
      </c>
      <c r="D27" t="s">
        <v>14420</v>
      </c>
      <c r="E27" t="s">
        <v>14424</v>
      </c>
    </row>
    <row r="28" spans="1:5" x14ac:dyDescent="0.35">
      <c r="A28" t="s">
        <v>56</v>
      </c>
      <c r="B28" t="s">
        <v>14428</v>
      </c>
      <c r="C28">
        <v>46180</v>
      </c>
      <c r="D28" t="s">
        <v>14420</v>
      </c>
      <c r="E28" t="s">
        <v>14426</v>
      </c>
    </row>
    <row r="29" spans="1:5" x14ac:dyDescent="0.35">
      <c r="A29" t="s">
        <v>311</v>
      </c>
      <c r="B29" t="s">
        <v>14422</v>
      </c>
      <c r="C29">
        <v>22986</v>
      </c>
      <c r="D29" t="s">
        <v>14427</v>
      </c>
      <c r="E29" t="s">
        <v>14426</v>
      </c>
    </row>
    <row r="30" spans="1:5" x14ac:dyDescent="0.35">
      <c r="A30" t="s">
        <v>83</v>
      </c>
      <c r="B30" t="s">
        <v>14428</v>
      </c>
      <c r="C30">
        <v>32317</v>
      </c>
      <c r="D30" t="s">
        <v>14429</v>
      </c>
      <c r="E30" t="s">
        <v>14421</v>
      </c>
    </row>
    <row r="31" spans="1:5" x14ac:dyDescent="0.35">
      <c r="A31" t="s">
        <v>199</v>
      </c>
      <c r="B31" t="s">
        <v>14419</v>
      </c>
      <c r="C31">
        <v>35978</v>
      </c>
      <c r="D31" t="s">
        <v>14420</v>
      </c>
      <c r="E31" t="s">
        <v>14421</v>
      </c>
    </row>
    <row r="32" spans="1:5" x14ac:dyDescent="0.35">
      <c r="A32" t="s">
        <v>131</v>
      </c>
      <c r="B32" t="s">
        <v>14428</v>
      </c>
      <c r="C32">
        <v>21145</v>
      </c>
      <c r="D32" t="s">
        <v>14425</v>
      </c>
      <c r="E32" t="s">
        <v>14421</v>
      </c>
    </row>
    <row r="33" spans="1:5" x14ac:dyDescent="0.35">
      <c r="A33" t="s">
        <v>239</v>
      </c>
      <c r="B33" t="s">
        <v>14422</v>
      </c>
      <c r="C33">
        <v>23414</v>
      </c>
      <c r="D33" t="s">
        <v>14420</v>
      </c>
      <c r="E33" t="s">
        <v>14426</v>
      </c>
    </row>
    <row r="34" spans="1:5" x14ac:dyDescent="0.35">
      <c r="A34" t="s">
        <v>344</v>
      </c>
      <c r="B34" t="s">
        <v>14428</v>
      </c>
      <c r="C34">
        <v>44745</v>
      </c>
      <c r="D34" t="s">
        <v>14425</v>
      </c>
      <c r="E34" t="s">
        <v>14426</v>
      </c>
    </row>
    <row r="35" spans="1:5" x14ac:dyDescent="0.35">
      <c r="A35" t="s">
        <v>164</v>
      </c>
      <c r="B35" t="s">
        <v>14422</v>
      </c>
      <c r="C35">
        <v>27142</v>
      </c>
      <c r="D35" t="s">
        <v>14425</v>
      </c>
      <c r="E35" t="s">
        <v>14426</v>
      </c>
    </row>
    <row r="36" spans="1:5" x14ac:dyDescent="0.35">
      <c r="A36" t="s">
        <v>45</v>
      </c>
      <c r="B36" t="s">
        <v>14419</v>
      </c>
      <c r="C36">
        <v>39974</v>
      </c>
      <c r="D36" t="s">
        <v>14427</v>
      </c>
      <c r="E36" t="s">
        <v>14426</v>
      </c>
    </row>
    <row r="37" spans="1:5" x14ac:dyDescent="0.35">
      <c r="A37" t="s">
        <v>159</v>
      </c>
      <c r="B37" t="s">
        <v>14428</v>
      </c>
      <c r="C37">
        <v>46164</v>
      </c>
      <c r="D37" t="s">
        <v>14425</v>
      </c>
      <c r="E37" t="s">
        <v>14424</v>
      </c>
    </row>
    <row r="38" spans="1:5" x14ac:dyDescent="0.35">
      <c r="A38" t="s">
        <v>62</v>
      </c>
      <c r="B38" t="s">
        <v>14419</v>
      </c>
      <c r="C38">
        <v>27692</v>
      </c>
      <c r="D38" t="s">
        <v>14420</v>
      </c>
      <c r="E38" t="s">
        <v>14421</v>
      </c>
    </row>
    <row r="39" spans="1:5" x14ac:dyDescent="0.35">
      <c r="A39" t="s">
        <v>110</v>
      </c>
      <c r="B39" t="s">
        <v>14419</v>
      </c>
      <c r="C39">
        <v>41049</v>
      </c>
      <c r="D39" t="s">
        <v>14425</v>
      </c>
      <c r="E39" t="s">
        <v>14421</v>
      </c>
    </row>
    <row r="40" spans="1:5" x14ac:dyDescent="0.35">
      <c r="A40" t="s">
        <v>67</v>
      </c>
      <c r="B40" t="s">
        <v>14422</v>
      </c>
      <c r="C40">
        <v>21960</v>
      </c>
      <c r="D40" t="s">
        <v>14427</v>
      </c>
      <c r="E40" t="s">
        <v>14421</v>
      </c>
    </row>
    <row r="41" spans="1:5" x14ac:dyDescent="0.35">
      <c r="A41" t="s">
        <v>221</v>
      </c>
      <c r="B41" t="s">
        <v>14419</v>
      </c>
      <c r="C41">
        <v>38036</v>
      </c>
      <c r="D41" t="s">
        <v>14425</v>
      </c>
      <c r="E41" t="s">
        <v>14426</v>
      </c>
    </row>
    <row r="42" spans="1:5" x14ac:dyDescent="0.35">
      <c r="A42" t="s">
        <v>59</v>
      </c>
      <c r="B42" t="s">
        <v>14428</v>
      </c>
      <c r="C42">
        <v>48270</v>
      </c>
      <c r="D42" t="s">
        <v>14423</v>
      </c>
      <c r="E42" t="s">
        <v>14426</v>
      </c>
    </row>
    <row r="43" spans="1:5" x14ac:dyDescent="0.35">
      <c r="A43" t="s">
        <v>128</v>
      </c>
      <c r="B43" t="s">
        <v>14428</v>
      </c>
      <c r="C43">
        <v>31475</v>
      </c>
      <c r="D43" t="s">
        <v>14425</v>
      </c>
      <c r="E43" t="s">
        <v>14424</v>
      </c>
    </row>
    <row r="44" spans="1:5" x14ac:dyDescent="0.35">
      <c r="A44" t="s">
        <v>77</v>
      </c>
      <c r="B44" t="s">
        <v>14422</v>
      </c>
      <c r="C44">
        <v>32538</v>
      </c>
      <c r="D44" t="s">
        <v>14427</v>
      </c>
      <c r="E44" t="s">
        <v>14421</v>
      </c>
    </row>
    <row r="45" spans="1:5" x14ac:dyDescent="0.35">
      <c r="A45" t="s">
        <v>103</v>
      </c>
      <c r="B45" t="s">
        <v>14428</v>
      </c>
      <c r="C45">
        <v>23786</v>
      </c>
      <c r="D45" t="s">
        <v>14425</v>
      </c>
      <c r="E45" t="s">
        <v>14426</v>
      </c>
    </row>
    <row r="46" spans="1:5" x14ac:dyDescent="0.35">
      <c r="A46" t="s">
        <v>282</v>
      </c>
      <c r="B46" t="s">
        <v>14419</v>
      </c>
      <c r="C46">
        <v>39154</v>
      </c>
      <c r="D46" t="s">
        <v>14425</v>
      </c>
      <c r="E46" t="s">
        <v>14424</v>
      </c>
    </row>
    <row r="47" spans="1:5" x14ac:dyDescent="0.35">
      <c r="A47" t="s">
        <v>234</v>
      </c>
      <c r="B47" t="s">
        <v>14428</v>
      </c>
      <c r="C47">
        <v>31460</v>
      </c>
      <c r="D47" t="s">
        <v>14427</v>
      </c>
      <c r="E47" t="s">
        <v>14426</v>
      </c>
    </row>
    <row r="48" spans="1:5" x14ac:dyDescent="0.35">
      <c r="A48" t="s">
        <v>42</v>
      </c>
      <c r="B48" t="s">
        <v>14428</v>
      </c>
      <c r="C48">
        <v>23255</v>
      </c>
      <c r="D48" t="s">
        <v>14429</v>
      </c>
      <c r="E48" t="s">
        <v>14421</v>
      </c>
    </row>
    <row r="49" spans="1:5" x14ac:dyDescent="0.35">
      <c r="A49" t="s">
        <v>35</v>
      </c>
      <c r="B49" t="s">
        <v>14422</v>
      </c>
      <c r="C49">
        <v>41919</v>
      </c>
      <c r="D49" t="s">
        <v>14420</v>
      </c>
      <c r="E49" t="s">
        <v>14426</v>
      </c>
    </row>
    <row r="50" spans="1:5" x14ac:dyDescent="0.35">
      <c r="A50" t="s">
        <v>216</v>
      </c>
      <c r="B50" t="s">
        <v>14422</v>
      </c>
      <c r="C50">
        <v>33731</v>
      </c>
      <c r="D50" t="s">
        <v>14427</v>
      </c>
      <c r="E50" t="s">
        <v>14421</v>
      </c>
    </row>
    <row r="51" spans="1:5" x14ac:dyDescent="0.35">
      <c r="A51" t="s">
        <v>14</v>
      </c>
      <c r="B51" t="s">
        <v>14419</v>
      </c>
      <c r="C51">
        <v>42173</v>
      </c>
      <c r="D51" t="s">
        <v>14420</v>
      </c>
      <c r="E51" t="s">
        <v>14426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7892-2A20-440A-81A7-C42B02BE4D73}">
  <dimension ref="A1:R10001"/>
  <sheetViews>
    <sheetView topLeftCell="E1" zoomScale="90" zoomScaleNormal="90" workbookViewId="0">
      <selection activeCell="T7" sqref="T7"/>
    </sheetView>
  </sheetViews>
  <sheetFormatPr defaultRowHeight="14.5" x14ac:dyDescent="0.35"/>
  <cols>
    <col min="1" max="1" width="10.36328125" bestFit="1" customWidth="1"/>
    <col min="2" max="2" width="13.54296875" bestFit="1" customWidth="1"/>
    <col min="3" max="3" width="12" bestFit="1" customWidth="1"/>
    <col min="4" max="4" width="9.26953125" bestFit="1" customWidth="1"/>
    <col min="5" max="5" width="14.54296875" bestFit="1" customWidth="1"/>
    <col min="6" max="6" width="15" bestFit="1" customWidth="1"/>
    <col min="7" max="7" width="10.36328125" bestFit="1" customWidth="1"/>
    <col min="8" max="8" width="8.6328125" bestFit="1" customWidth="1"/>
    <col min="9" max="9" width="15.6328125" bestFit="1" customWidth="1"/>
    <col min="10" max="10" width="11.90625" bestFit="1" customWidth="1"/>
    <col min="11" max="11" width="10.6328125" bestFit="1" customWidth="1"/>
    <col min="12" max="12" width="21" bestFit="1" customWidth="1"/>
    <col min="13" max="13" width="12.08984375" bestFit="1" customWidth="1"/>
    <col min="17" max="17" width="17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14430</v>
      </c>
      <c r="L1" s="2" t="s">
        <v>14431</v>
      </c>
      <c r="M1" t="s">
        <v>14432</v>
      </c>
      <c r="N1" t="s">
        <v>14433</v>
      </c>
      <c r="O1" t="s">
        <v>14434</v>
      </c>
      <c r="P1" t="s">
        <v>14417</v>
      </c>
      <c r="Q1" t="s">
        <v>14418</v>
      </c>
      <c r="R1" t="s">
        <v>14415</v>
      </c>
    </row>
    <row r="2" spans="1:18" x14ac:dyDescent="0.35">
      <c r="A2" t="s">
        <v>10</v>
      </c>
      <c r="B2" t="s">
        <v>11</v>
      </c>
      <c r="C2" t="s">
        <v>12</v>
      </c>
      <c r="D2" t="s">
        <v>13</v>
      </c>
      <c r="E2" s="1">
        <v>46063.70416666667</v>
      </c>
      <c r="F2" s="1">
        <v>46064.57916666667</v>
      </c>
      <c r="G2" t="s">
        <v>14</v>
      </c>
      <c r="H2" t="s">
        <v>15</v>
      </c>
      <c r="I2" t="s">
        <v>16</v>
      </c>
      <c r="J2">
        <v>4</v>
      </c>
      <c r="K2" t="str">
        <f>IF(tickets_dataset[[#This Row],[status]] = "Closed", "Yes","No")</f>
        <v>Yes</v>
      </c>
      <c r="L2" s="2">
        <f>IF(ISBLANK(F2),"",(F2-E2)*24)</f>
        <v>21</v>
      </c>
      <c r="M2" t="str">
        <f>IF(L2&gt;48,"Yes","No")</f>
        <v>No</v>
      </c>
      <c r="N2" t="str">
        <f t="shared" ref="N2:N65" si="0">TEXT(E2,"mmm")</f>
        <v>Feb</v>
      </c>
      <c r="O2" s="2">
        <f>F2-E2</f>
        <v>0.875</v>
      </c>
      <c r="P2" t="str">
        <f>VLOOKUP(G2,Agents!A:E,4,FALSE)</f>
        <v>Team1</v>
      </c>
      <c r="Q2" t="str">
        <f>VLOOKUP(G2,Agents!A:E,5,FALSE)</f>
        <v>Senior</v>
      </c>
      <c r="R2" t="str">
        <f>VLOOKUP(G2,Agents!A:E,2,FALSE)</f>
        <v>Morning</v>
      </c>
    </row>
    <row r="3" spans="1:18" x14ac:dyDescent="0.35">
      <c r="A3" t="s">
        <v>17</v>
      </c>
      <c r="B3" t="s">
        <v>18</v>
      </c>
      <c r="C3" t="s">
        <v>12</v>
      </c>
      <c r="D3" t="s">
        <v>13</v>
      </c>
      <c r="E3" s="1">
        <v>46101.756944444445</v>
      </c>
      <c r="F3" s="1">
        <v>46103.465277777781</v>
      </c>
      <c r="G3" t="s">
        <v>19</v>
      </c>
      <c r="H3" t="s">
        <v>15</v>
      </c>
      <c r="I3" t="s">
        <v>16</v>
      </c>
      <c r="J3">
        <v>4</v>
      </c>
      <c r="K3" t="str">
        <f>IF(tickets_dataset[[#This Row],[status]] = "Closed", "Yes","No")</f>
        <v>Yes</v>
      </c>
      <c r="L3" s="2">
        <f t="shared" ref="L3:L65" si="1">IF(ISBLANK(F3),"",(F3-E3)*24)</f>
        <v>41.000000000058208</v>
      </c>
      <c r="M3" t="str">
        <f>IF(L3&gt;48,"Yes","No")</f>
        <v>No</v>
      </c>
      <c r="N3" t="str">
        <f t="shared" si="0"/>
        <v>Mar</v>
      </c>
      <c r="O3" s="2">
        <f t="shared" ref="O3:O66" si="2">F3-E3</f>
        <v>1.7083333333357587</v>
      </c>
      <c r="P3" t="str">
        <f>VLOOKUP(G3,Agents!A:E,4,FALSE)</f>
        <v>Team4</v>
      </c>
      <c r="Q3" t="str">
        <f>VLOOKUP(G3,Agents!A:E,5,FALSE)</f>
        <v>Senior</v>
      </c>
      <c r="R3" t="str">
        <f>VLOOKUP(G3,Agents!A:E,2,FALSE)</f>
        <v>Evening</v>
      </c>
    </row>
    <row r="4" spans="1:18" x14ac:dyDescent="0.35">
      <c r="A4" t="s">
        <v>20</v>
      </c>
      <c r="B4" t="s">
        <v>21</v>
      </c>
      <c r="C4" t="s">
        <v>22</v>
      </c>
      <c r="D4" t="s">
        <v>13</v>
      </c>
      <c r="E4" s="1">
        <v>46075.097222222219</v>
      </c>
      <c r="F4" s="1">
        <v>46078.262499999997</v>
      </c>
      <c r="G4" t="s">
        <v>23</v>
      </c>
      <c r="H4" t="s">
        <v>15</v>
      </c>
      <c r="I4" t="s">
        <v>16</v>
      </c>
      <c r="J4">
        <v>3</v>
      </c>
      <c r="K4" t="str">
        <f>IF(tickets_dataset[[#This Row],[status]] = "Closed", "Yes","No")</f>
        <v>Yes</v>
      </c>
      <c r="L4" s="2">
        <f t="shared" si="1"/>
        <v>75.966666666674428</v>
      </c>
      <c r="M4" t="str">
        <f>IF(L4&gt;48,"Yes","No")</f>
        <v>Yes</v>
      </c>
      <c r="N4" t="str">
        <f t="shared" si="0"/>
        <v>Feb</v>
      </c>
      <c r="O4" s="2">
        <f t="shared" si="2"/>
        <v>3.1652777777781012</v>
      </c>
      <c r="P4" t="str">
        <f>VLOOKUP(G4,Agents!A:E,4,FALSE)</f>
        <v>Team3</v>
      </c>
      <c r="Q4" t="str">
        <f>VLOOKUP(G4,Agents!A:E,5,FALSE)</f>
        <v>Senior</v>
      </c>
      <c r="R4" t="str">
        <f>VLOOKUP(G4,Agents!A:E,2,FALSE)</f>
        <v>Evening</v>
      </c>
    </row>
    <row r="5" spans="1:18" x14ac:dyDescent="0.35">
      <c r="A5" t="s">
        <v>24</v>
      </c>
      <c r="B5" t="s">
        <v>25</v>
      </c>
      <c r="C5" t="s">
        <v>12</v>
      </c>
      <c r="D5" t="s">
        <v>26</v>
      </c>
      <c r="E5" s="1">
        <v>46034.14166666667</v>
      </c>
      <c r="F5" s="1">
        <v>46035.808333333334</v>
      </c>
      <c r="G5" t="s">
        <v>27</v>
      </c>
      <c r="H5" t="s">
        <v>28</v>
      </c>
      <c r="I5" t="s">
        <v>16</v>
      </c>
      <c r="J5">
        <v>3</v>
      </c>
      <c r="K5" t="str">
        <f>IF(tickets_dataset[[#This Row],[status]] = "Closed", "Yes","No")</f>
        <v>No</v>
      </c>
      <c r="L5" s="2">
        <f t="shared" si="1"/>
        <v>39.999999999941792</v>
      </c>
      <c r="M5" t="str">
        <f t="shared" ref="M5:M65" si="3">IF(L5&gt;48,"Yes","No")</f>
        <v>No</v>
      </c>
      <c r="N5" t="str">
        <f t="shared" si="0"/>
        <v>Jan</v>
      </c>
      <c r="O5" s="2">
        <f t="shared" si="2"/>
        <v>1.6666666666642413</v>
      </c>
      <c r="P5" t="str">
        <f>VLOOKUP(G5,Agents!A:E,4,FALSE)</f>
        <v>Team5</v>
      </c>
      <c r="Q5" t="str">
        <f>VLOOKUP(G5,Agents!A:E,5,FALSE)</f>
        <v>Senior</v>
      </c>
      <c r="R5" t="str">
        <f>VLOOKUP(G5,Agents!A:E,2,FALSE)</f>
        <v>Morning</v>
      </c>
    </row>
    <row r="6" spans="1:18" x14ac:dyDescent="0.35">
      <c r="A6" t="s">
        <v>29</v>
      </c>
      <c r="B6" t="s">
        <v>30</v>
      </c>
      <c r="C6" t="s">
        <v>12</v>
      </c>
      <c r="D6" t="s">
        <v>13</v>
      </c>
      <c r="E6" s="1">
        <v>46106.694444444445</v>
      </c>
      <c r="F6" s="1">
        <v>46108.444444444445</v>
      </c>
      <c r="G6" t="s">
        <v>31</v>
      </c>
      <c r="H6" t="s">
        <v>15</v>
      </c>
      <c r="I6" t="s">
        <v>16</v>
      </c>
      <c r="J6">
        <v>5</v>
      </c>
      <c r="K6" t="str">
        <f>IF(tickets_dataset[[#This Row],[status]] = "Closed", "Yes","No")</f>
        <v>Yes</v>
      </c>
      <c r="L6" s="2">
        <f t="shared" si="1"/>
        <v>42</v>
      </c>
      <c r="M6" t="str">
        <f t="shared" si="3"/>
        <v>No</v>
      </c>
      <c r="N6" t="str">
        <f t="shared" si="0"/>
        <v>Mar</v>
      </c>
      <c r="O6" s="2">
        <f t="shared" si="2"/>
        <v>1.75</v>
      </c>
      <c r="P6" t="str">
        <f>VLOOKUP(G6,Agents!A:E,4,FALSE)</f>
        <v>Team5</v>
      </c>
      <c r="Q6" t="str">
        <f>VLOOKUP(G6,Agents!A:E,5,FALSE)</f>
        <v>Senior</v>
      </c>
      <c r="R6" t="str">
        <f>VLOOKUP(G6,Agents!A:E,2,FALSE)</f>
        <v>Evening</v>
      </c>
    </row>
    <row r="7" spans="1:18" x14ac:dyDescent="0.35">
      <c r="A7" t="s">
        <v>32</v>
      </c>
      <c r="B7" t="s">
        <v>33</v>
      </c>
      <c r="C7" t="s">
        <v>34</v>
      </c>
      <c r="D7" t="s">
        <v>26</v>
      </c>
      <c r="E7" s="1">
        <v>46055.148611111108</v>
      </c>
      <c r="F7" s="1">
        <v>46056.606944444444</v>
      </c>
      <c r="G7" t="s">
        <v>35</v>
      </c>
      <c r="H7" t="s">
        <v>15</v>
      </c>
      <c r="I7" t="s">
        <v>16</v>
      </c>
      <c r="J7">
        <v>3</v>
      </c>
      <c r="K7" t="str">
        <f>IF(tickets_dataset[[#This Row],[status]] = "Closed", "Yes","No")</f>
        <v>Yes</v>
      </c>
      <c r="L7" s="2">
        <f t="shared" si="1"/>
        <v>35.000000000058208</v>
      </c>
      <c r="M7" t="str">
        <f t="shared" si="3"/>
        <v>No</v>
      </c>
      <c r="N7" t="str">
        <f t="shared" si="0"/>
        <v>Feb</v>
      </c>
      <c r="O7" s="2">
        <f t="shared" si="2"/>
        <v>1.4583333333357587</v>
      </c>
      <c r="P7" t="str">
        <f>VLOOKUP(G7,Agents!A:E,4,FALSE)</f>
        <v>Team1</v>
      </c>
      <c r="Q7" t="str">
        <f>VLOOKUP(G7,Agents!A:E,5,FALSE)</f>
        <v>Senior</v>
      </c>
      <c r="R7" t="str">
        <f>VLOOKUP(G7,Agents!A:E,2,FALSE)</f>
        <v>Evening</v>
      </c>
    </row>
    <row r="8" spans="1:18" x14ac:dyDescent="0.35">
      <c r="A8" t="s">
        <v>36</v>
      </c>
      <c r="B8" t="s">
        <v>37</v>
      </c>
      <c r="C8" t="s">
        <v>34</v>
      </c>
      <c r="D8" t="s">
        <v>38</v>
      </c>
      <c r="E8" s="1">
        <v>46064.093055555553</v>
      </c>
      <c r="F8" s="1">
        <v>46067.593055555553</v>
      </c>
      <c r="G8" t="s">
        <v>39</v>
      </c>
      <c r="H8" t="s">
        <v>15</v>
      </c>
      <c r="I8" t="s">
        <v>16</v>
      </c>
      <c r="J8">
        <v>4</v>
      </c>
      <c r="K8" t="str">
        <f>IF(tickets_dataset[[#This Row],[status]] = "Closed", "Yes","No")</f>
        <v>Yes</v>
      </c>
      <c r="L8" s="2">
        <f t="shared" si="1"/>
        <v>84</v>
      </c>
      <c r="M8" t="str">
        <f t="shared" si="3"/>
        <v>Yes</v>
      </c>
      <c r="N8" t="str">
        <f t="shared" si="0"/>
        <v>Feb</v>
      </c>
      <c r="O8" s="2">
        <f t="shared" si="2"/>
        <v>3.5</v>
      </c>
      <c r="P8" t="str">
        <f>VLOOKUP(G8,Agents!A:E,4,FALSE)</f>
        <v>Team3</v>
      </c>
      <c r="Q8" t="str">
        <f>VLOOKUP(G8,Agents!A:E,5,FALSE)</f>
        <v>Mid</v>
      </c>
      <c r="R8" t="str">
        <f>VLOOKUP(G8,Agents!A:E,2,FALSE)</f>
        <v>Night</v>
      </c>
    </row>
    <row r="9" spans="1:18" x14ac:dyDescent="0.35">
      <c r="A9" t="s">
        <v>40</v>
      </c>
      <c r="B9" t="s">
        <v>41</v>
      </c>
      <c r="C9" t="s">
        <v>34</v>
      </c>
      <c r="D9" t="s">
        <v>38</v>
      </c>
      <c r="E9" s="1">
        <v>46039.538194444445</v>
      </c>
      <c r="F9" s="1">
        <v>46043.288194444445</v>
      </c>
      <c r="G9" t="s">
        <v>42</v>
      </c>
      <c r="H9" t="s">
        <v>15</v>
      </c>
      <c r="I9" t="s">
        <v>16</v>
      </c>
      <c r="J9">
        <v>3</v>
      </c>
      <c r="K9" t="str">
        <f>IF(tickets_dataset[[#This Row],[status]] = "Closed", "Yes","No")</f>
        <v>Yes</v>
      </c>
      <c r="L9" s="2">
        <f t="shared" si="1"/>
        <v>90</v>
      </c>
      <c r="M9" t="str">
        <f t="shared" si="3"/>
        <v>Yes</v>
      </c>
      <c r="N9" t="str">
        <f t="shared" si="0"/>
        <v>Jan</v>
      </c>
      <c r="O9" s="2">
        <f t="shared" si="2"/>
        <v>3.75</v>
      </c>
      <c r="P9" t="str">
        <f>VLOOKUP(G9,Agents!A:E,4,FALSE)</f>
        <v>Team2</v>
      </c>
      <c r="Q9" t="str">
        <f>VLOOKUP(G9,Agents!A:E,5,FALSE)</f>
        <v>Junior</v>
      </c>
      <c r="R9" t="str">
        <f>VLOOKUP(G9,Agents!A:E,2,FALSE)</f>
        <v>Night</v>
      </c>
    </row>
    <row r="10" spans="1:18" x14ac:dyDescent="0.35">
      <c r="A10" t="s">
        <v>43</v>
      </c>
      <c r="B10" t="s">
        <v>44</v>
      </c>
      <c r="C10" t="s">
        <v>12</v>
      </c>
      <c r="D10" t="s">
        <v>38</v>
      </c>
      <c r="E10" s="1">
        <v>46099.939583333333</v>
      </c>
      <c r="F10" s="1">
        <v>46101.147916666669</v>
      </c>
      <c r="G10" t="s">
        <v>45</v>
      </c>
      <c r="H10" t="s">
        <v>15</v>
      </c>
      <c r="I10" t="s">
        <v>16</v>
      </c>
      <c r="J10">
        <v>5</v>
      </c>
      <c r="K10" t="str">
        <f>IF(tickets_dataset[[#This Row],[status]] = "Closed", "Yes","No")</f>
        <v>Yes</v>
      </c>
      <c r="L10" s="2">
        <f t="shared" si="1"/>
        <v>29.000000000058208</v>
      </c>
      <c r="M10" t="str">
        <f t="shared" si="3"/>
        <v>No</v>
      </c>
      <c r="N10" t="str">
        <f t="shared" si="0"/>
        <v>Mar</v>
      </c>
      <c r="O10" s="2">
        <f t="shared" si="2"/>
        <v>1.2083333333357587</v>
      </c>
      <c r="P10" t="str">
        <f>VLOOKUP(G10,Agents!A:E,4,FALSE)</f>
        <v>Team5</v>
      </c>
      <c r="Q10" t="str">
        <f>VLOOKUP(G10,Agents!A:E,5,FALSE)</f>
        <v>Senior</v>
      </c>
      <c r="R10" t="str">
        <f>VLOOKUP(G10,Agents!A:E,2,FALSE)</f>
        <v>Morning</v>
      </c>
    </row>
    <row r="11" spans="1:18" x14ac:dyDescent="0.35">
      <c r="A11" t="s">
        <v>46</v>
      </c>
      <c r="B11" t="s">
        <v>47</v>
      </c>
      <c r="C11" t="s">
        <v>34</v>
      </c>
      <c r="D11" t="s">
        <v>26</v>
      </c>
      <c r="E11" s="1">
        <v>46023.451388888891</v>
      </c>
      <c r="F11" s="1">
        <v>46024.409722222219</v>
      </c>
      <c r="G11" t="s">
        <v>42</v>
      </c>
      <c r="H11" t="s">
        <v>15</v>
      </c>
      <c r="I11" t="s">
        <v>16</v>
      </c>
      <c r="J11">
        <v>3</v>
      </c>
      <c r="K11" t="str">
        <f>IF(tickets_dataset[[#This Row],[status]] = "Closed", "Yes","No")</f>
        <v>Yes</v>
      </c>
      <c r="L11" s="2">
        <f t="shared" si="1"/>
        <v>22.999999999883585</v>
      </c>
      <c r="M11" t="str">
        <f t="shared" si="3"/>
        <v>No</v>
      </c>
      <c r="N11" t="str">
        <f t="shared" si="0"/>
        <v>Jan</v>
      </c>
      <c r="O11" s="2">
        <f t="shared" si="2"/>
        <v>0.95833333332848269</v>
      </c>
      <c r="P11" t="str">
        <f>VLOOKUP(G11,Agents!A:E,4,FALSE)</f>
        <v>Team2</v>
      </c>
      <c r="Q11" t="str">
        <f>VLOOKUP(G11,Agents!A:E,5,FALSE)</f>
        <v>Junior</v>
      </c>
      <c r="R11" t="str">
        <f>VLOOKUP(G11,Agents!A:E,2,FALSE)</f>
        <v>Night</v>
      </c>
    </row>
    <row r="12" spans="1:18" x14ac:dyDescent="0.35">
      <c r="A12" t="s">
        <v>48</v>
      </c>
      <c r="B12" t="s">
        <v>49</v>
      </c>
      <c r="C12" t="s">
        <v>50</v>
      </c>
      <c r="D12" t="s">
        <v>38</v>
      </c>
      <c r="E12" s="1">
        <v>46030.570833333331</v>
      </c>
      <c r="F12" s="1">
        <v>46034.362500000003</v>
      </c>
      <c r="G12" t="s">
        <v>35</v>
      </c>
      <c r="H12" t="s">
        <v>15</v>
      </c>
      <c r="I12" t="s">
        <v>16</v>
      </c>
      <c r="J12">
        <v>3</v>
      </c>
      <c r="K12" t="str">
        <f>IF(tickets_dataset[[#This Row],[status]] = "Closed", "Yes","No")</f>
        <v>Yes</v>
      </c>
      <c r="L12" s="2">
        <f t="shared" si="1"/>
        <v>91.000000000116415</v>
      </c>
      <c r="M12" t="str">
        <f t="shared" si="3"/>
        <v>Yes</v>
      </c>
      <c r="N12" t="str">
        <f t="shared" si="0"/>
        <v>Jan</v>
      </c>
      <c r="O12" s="2">
        <f t="shared" si="2"/>
        <v>3.7916666666715173</v>
      </c>
      <c r="P12" t="str">
        <f>VLOOKUP(G12,Agents!A:E,4,FALSE)</f>
        <v>Team1</v>
      </c>
      <c r="Q12" t="str">
        <f>VLOOKUP(G12,Agents!A:E,5,FALSE)</f>
        <v>Senior</v>
      </c>
      <c r="R12" t="str">
        <f>VLOOKUP(G12,Agents!A:E,2,FALSE)</f>
        <v>Evening</v>
      </c>
    </row>
    <row r="13" spans="1:18" x14ac:dyDescent="0.35">
      <c r="A13" t="s">
        <v>51</v>
      </c>
      <c r="B13" t="s">
        <v>52</v>
      </c>
      <c r="C13" t="s">
        <v>12</v>
      </c>
      <c r="D13" t="s">
        <v>26</v>
      </c>
      <c r="E13" s="1">
        <v>46095.198611111111</v>
      </c>
      <c r="F13" s="1">
        <v>46098.156944444447</v>
      </c>
      <c r="G13" t="s">
        <v>53</v>
      </c>
      <c r="H13" t="s">
        <v>15</v>
      </c>
      <c r="I13" t="s">
        <v>16</v>
      </c>
      <c r="J13">
        <v>5</v>
      </c>
      <c r="K13" t="str">
        <f>IF(tickets_dataset[[#This Row],[status]] = "Closed", "Yes","No")</f>
        <v>Yes</v>
      </c>
      <c r="L13" s="2">
        <f t="shared" si="1"/>
        <v>71.000000000058208</v>
      </c>
      <c r="M13" t="str">
        <f t="shared" si="3"/>
        <v>Yes</v>
      </c>
      <c r="N13" t="str">
        <f t="shared" si="0"/>
        <v>Mar</v>
      </c>
      <c r="O13" s="2">
        <f t="shared" si="2"/>
        <v>2.9583333333357587</v>
      </c>
      <c r="P13" t="str">
        <f>VLOOKUP(G13,Agents!A:E,4,FALSE)</f>
        <v>Team1</v>
      </c>
      <c r="Q13" t="str">
        <f>VLOOKUP(G13,Agents!A:E,5,FALSE)</f>
        <v>Junior</v>
      </c>
      <c r="R13" t="str">
        <f>VLOOKUP(G13,Agents!A:E,2,FALSE)</f>
        <v>Night</v>
      </c>
    </row>
    <row r="14" spans="1:18" x14ac:dyDescent="0.35">
      <c r="A14" t="s">
        <v>54</v>
      </c>
      <c r="B14" t="s">
        <v>55</v>
      </c>
      <c r="C14" t="s">
        <v>50</v>
      </c>
      <c r="D14" t="s">
        <v>26</v>
      </c>
      <c r="E14" s="1">
        <v>46099.193749999999</v>
      </c>
      <c r="F14" s="1">
        <v>46099.86041666667</v>
      </c>
      <c r="G14" t="s">
        <v>56</v>
      </c>
      <c r="H14" t="s">
        <v>15</v>
      </c>
      <c r="I14" t="s">
        <v>16</v>
      </c>
      <c r="J14">
        <v>5</v>
      </c>
      <c r="K14" t="str">
        <f>IF(tickets_dataset[[#This Row],[status]] = "Closed", "Yes","No")</f>
        <v>Yes</v>
      </c>
      <c r="L14" s="2">
        <f t="shared" si="1"/>
        <v>16.000000000116415</v>
      </c>
      <c r="M14" t="str">
        <f t="shared" si="3"/>
        <v>No</v>
      </c>
      <c r="N14" t="str">
        <f t="shared" si="0"/>
        <v>Mar</v>
      </c>
      <c r="O14" s="2">
        <f t="shared" si="2"/>
        <v>0.66666666667151731</v>
      </c>
      <c r="P14" t="str">
        <f>VLOOKUP(G14,Agents!A:E,4,FALSE)</f>
        <v>Team1</v>
      </c>
      <c r="Q14" t="str">
        <f>VLOOKUP(G14,Agents!A:E,5,FALSE)</f>
        <v>Senior</v>
      </c>
      <c r="R14" t="str">
        <f>VLOOKUP(G14,Agents!A:E,2,FALSE)</f>
        <v>Night</v>
      </c>
    </row>
    <row r="15" spans="1:18" x14ac:dyDescent="0.35">
      <c r="A15" t="s">
        <v>57</v>
      </c>
      <c r="B15" t="s">
        <v>58</v>
      </c>
      <c r="C15" t="s">
        <v>50</v>
      </c>
      <c r="D15" t="s">
        <v>26</v>
      </c>
      <c r="E15" s="1">
        <v>46095.533333333333</v>
      </c>
      <c r="F15" s="1">
        <v>46097.908333333333</v>
      </c>
      <c r="G15" t="s">
        <v>59</v>
      </c>
      <c r="H15" t="s">
        <v>15</v>
      </c>
      <c r="I15" t="s">
        <v>16</v>
      </c>
      <c r="J15">
        <v>4</v>
      </c>
      <c r="K15" t="str">
        <f>IF(tickets_dataset[[#This Row],[status]] = "Closed", "Yes","No")</f>
        <v>Yes</v>
      </c>
      <c r="L15" s="2">
        <f t="shared" si="1"/>
        <v>57</v>
      </c>
      <c r="M15" t="str">
        <f t="shared" si="3"/>
        <v>Yes</v>
      </c>
      <c r="N15" t="str">
        <f t="shared" si="0"/>
        <v>Mar</v>
      </c>
      <c r="O15" s="2">
        <f t="shared" si="2"/>
        <v>2.375</v>
      </c>
      <c r="P15" t="str">
        <f>VLOOKUP(G15,Agents!A:E,4,FALSE)</f>
        <v>Team3</v>
      </c>
      <c r="Q15" t="str">
        <f>VLOOKUP(G15,Agents!A:E,5,FALSE)</f>
        <v>Senior</v>
      </c>
      <c r="R15" t="str">
        <f>VLOOKUP(G15,Agents!A:E,2,FALSE)</f>
        <v>Night</v>
      </c>
    </row>
    <row r="16" spans="1:18" x14ac:dyDescent="0.35">
      <c r="A16" t="s">
        <v>60</v>
      </c>
      <c r="B16" t="s">
        <v>61</v>
      </c>
      <c r="C16" t="s">
        <v>12</v>
      </c>
      <c r="D16" t="s">
        <v>13</v>
      </c>
      <c r="E16" s="1">
        <v>46108.129166666666</v>
      </c>
      <c r="F16" s="1">
        <v>46108.462500000001</v>
      </c>
      <c r="G16" t="s">
        <v>62</v>
      </c>
      <c r="H16" t="s">
        <v>15</v>
      </c>
      <c r="I16" t="s">
        <v>16</v>
      </c>
      <c r="J16">
        <v>4</v>
      </c>
      <c r="K16" t="str">
        <f>IF(tickets_dataset[[#This Row],[status]] = "Closed", "Yes","No")</f>
        <v>Yes</v>
      </c>
      <c r="L16" s="2">
        <f t="shared" si="1"/>
        <v>8.0000000000582077</v>
      </c>
      <c r="M16" t="str">
        <f t="shared" si="3"/>
        <v>No</v>
      </c>
      <c r="N16" t="str">
        <f t="shared" si="0"/>
        <v>Mar</v>
      </c>
      <c r="O16" s="2">
        <f t="shared" si="2"/>
        <v>0.33333333333575865</v>
      </c>
      <c r="P16" t="str">
        <f>VLOOKUP(G16,Agents!A:E,4,FALSE)</f>
        <v>Team1</v>
      </c>
      <c r="Q16" t="str">
        <f>VLOOKUP(G16,Agents!A:E,5,FALSE)</f>
        <v>Junior</v>
      </c>
      <c r="R16" t="str">
        <f>VLOOKUP(G16,Agents!A:E,2,FALSE)</f>
        <v>Morning</v>
      </c>
    </row>
    <row r="17" spans="1:18" x14ac:dyDescent="0.35">
      <c r="A17" t="s">
        <v>63</v>
      </c>
      <c r="B17" t="s">
        <v>64</v>
      </c>
      <c r="C17" t="s">
        <v>22</v>
      </c>
      <c r="D17" t="s">
        <v>13</v>
      </c>
      <c r="E17" s="1">
        <v>46025.780555555553</v>
      </c>
      <c r="F17" s="1">
        <v>46027.572222222225</v>
      </c>
      <c r="G17" t="s">
        <v>19</v>
      </c>
      <c r="H17" t="s">
        <v>28</v>
      </c>
      <c r="I17" t="s">
        <v>16</v>
      </c>
      <c r="J17">
        <v>3</v>
      </c>
      <c r="K17" t="str">
        <f>IF(tickets_dataset[[#This Row],[status]] = "Closed", "Yes","No")</f>
        <v>No</v>
      </c>
      <c r="L17" s="2">
        <f t="shared" si="1"/>
        <v>43.000000000116415</v>
      </c>
      <c r="M17" t="str">
        <f t="shared" si="3"/>
        <v>No</v>
      </c>
      <c r="N17" t="str">
        <f t="shared" si="0"/>
        <v>Jan</v>
      </c>
      <c r="O17" s="2">
        <f t="shared" si="2"/>
        <v>1.7916666666715173</v>
      </c>
      <c r="P17" t="str">
        <f>VLOOKUP(G17,Agents!A:E,4,FALSE)</f>
        <v>Team4</v>
      </c>
      <c r="Q17" t="str">
        <f>VLOOKUP(G17,Agents!A:E,5,FALSE)</f>
        <v>Senior</v>
      </c>
      <c r="R17" t="str">
        <f>VLOOKUP(G17,Agents!A:E,2,FALSE)</f>
        <v>Evening</v>
      </c>
    </row>
    <row r="18" spans="1:18" x14ac:dyDescent="0.35">
      <c r="A18" t="s">
        <v>65</v>
      </c>
      <c r="B18" t="s">
        <v>66</v>
      </c>
      <c r="C18" t="s">
        <v>12</v>
      </c>
      <c r="D18" t="s">
        <v>38</v>
      </c>
      <c r="E18" s="1">
        <v>46036.803472222222</v>
      </c>
      <c r="F18" s="1">
        <v>46037.678472222222</v>
      </c>
      <c r="G18" t="s">
        <v>67</v>
      </c>
      <c r="H18" t="s">
        <v>15</v>
      </c>
      <c r="I18" t="s">
        <v>68</v>
      </c>
      <c r="J18">
        <v>2</v>
      </c>
      <c r="K18" t="str">
        <f>IF(tickets_dataset[[#This Row],[status]] = "Closed", "Yes","No")</f>
        <v>Yes</v>
      </c>
      <c r="L18" s="2">
        <f t="shared" si="1"/>
        <v>21</v>
      </c>
      <c r="M18" t="str">
        <f t="shared" si="3"/>
        <v>No</v>
      </c>
      <c r="N18" t="str">
        <f t="shared" si="0"/>
        <v>Jan</v>
      </c>
      <c r="O18" s="2">
        <f t="shared" si="2"/>
        <v>0.875</v>
      </c>
      <c r="P18" t="str">
        <f>VLOOKUP(G18,Agents!A:E,4,FALSE)</f>
        <v>Team5</v>
      </c>
      <c r="Q18" t="str">
        <f>VLOOKUP(G18,Agents!A:E,5,FALSE)</f>
        <v>Junior</v>
      </c>
      <c r="R18" t="str">
        <f>VLOOKUP(G18,Agents!A:E,2,FALSE)</f>
        <v>Evening</v>
      </c>
    </row>
    <row r="19" spans="1:18" x14ac:dyDescent="0.35">
      <c r="A19" t="s">
        <v>69</v>
      </c>
      <c r="B19" t="s">
        <v>70</v>
      </c>
      <c r="C19" t="s">
        <v>34</v>
      </c>
      <c r="D19" t="s">
        <v>26</v>
      </c>
      <c r="E19" s="1">
        <v>46048.412499999999</v>
      </c>
      <c r="F19" s="1">
        <v>46050.95416666667</v>
      </c>
      <c r="G19" t="s">
        <v>31</v>
      </c>
      <c r="H19" t="s">
        <v>15</v>
      </c>
      <c r="I19" t="s">
        <v>16</v>
      </c>
      <c r="J19">
        <v>1</v>
      </c>
      <c r="K19" t="str">
        <f>IF(tickets_dataset[[#This Row],[status]] = "Closed", "Yes","No")</f>
        <v>Yes</v>
      </c>
      <c r="L19" s="2">
        <f t="shared" si="1"/>
        <v>61.000000000116415</v>
      </c>
      <c r="M19" t="str">
        <f t="shared" si="3"/>
        <v>Yes</v>
      </c>
      <c r="N19" t="str">
        <f t="shared" si="0"/>
        <v>Jan</v>
      </c>
      <c r="O19" s="2">
        <f t="shared" si="2"/>
        <v>2.5416666666715173</v>
      </c>
      <c r="P19" t="str">
        <f>VLOOKUP(G19,Agents!A:E,4,FALSE)</f>
        <v>Team5</v>
      </c>
      <c r="Q19" t="str">
        <f>VLOOKUP(G19,Agents!A:E,5,FALSE)</f>
        <v>Senior</v>
      </c>
      <c r="R19" t="str">
        <f>VLOOKUP(G19,Agents!A:E,2,FALSE)</f>
        <v>Evening</v>
      </c>
    </row>
    <row r="20" spans="1:18" x14ac:dyDescent="0.35">
      <c r="A20" t="s">
        <v>71</v>
      </c>
      <c r="B20" t="s">
        <v>72</v>
      </c>
      <c r="C20" t="s">
        <v>50</v>
      </c>
      <c r="D20" t="s">
        <v>26</v>
      </c>
      <c r="E20" s="1">
        <v>46070.834027777775</v>
      </c>
      <c r="F20" s="1">
        <v>46073.167361111111</v>
      </c>
      <c r="G20" t="s">
        <v>73</v>
      </c>
      <c r="H20" t="s">
        <v>28</v>
      </c>
      <c r="I20" t="s">
        <v>16</v>
      </c>
      <c r="J20">
        <v>4</v>
      </c>
      <c r="K20" t="str">
        <f>IF(tickets_dataset[[#This Row],[status]] = "Closed", "Yes","No")</f>
        <v>No</v>
      </c>
      <c r="L20" s="2">
        <f t="shared" si="1"/>
        <v>56.000000000058208</v>
      </c>
      <c r="M20" t="str">
        <f t="shared" si="3"/>
        <v>Yes</v>
      </c>
      <c r="N20" t="str">
        <f t="shared" si="0"/>
        <v>Feb</v>
      </c>
      <c r="O20" s="2">
        <f t="shared" si="2"/>
        <v>2.3333333333357587</v>
      </c>
      <c r="P20" t="str">
        <f>VLOOKUP(G20,Agents!A:E,4,FALSE)</f>
        <v>Team4</v>
      </c>
      <c r="Q20" t="str">
        <f>VLOOKUP(G20,Agents!A:E,5,FALSE)</f>
        <v>Senior</v>
      </c>
      <c r="R20" t="str">
        <f>VLOOKUP(G20,Agents!A:E,2,FALSE)</f>
        <v>Night</v>
      </c>
    </row>
    <row r="21" spans="1:18" x14ac:dyDescent="0.35">
      <c r="A21" t="s">
        <v>74</v>
      </c>
      <c r="B21" t="s">
        <v>75</v>
      </c>
      <c r="C21" t="s">
        <v>76</v>
      </c>
      <c r="D21" t="s">
        <v>26</v>
      </c>
      <c r="E21" s="1">
        <v>46083.225694444445</v>
      </c>
      <c r="F21" s="1">
        <v>46085.017361111109</v>
      </c>
      <c r="G21" t="s">
        <v>77</v>
      </c>
      <c r="H21" t="s">
        <v>15</v>
      </c>
      <c r="I21" t="s">
        <v>16</v>
      </c>
      <c r="J21">
        <v>4</v>
      </c>
      <c r="K21" t="str">
        <f>IF(tickets_dataset[[#This Row],[status]] = "Closed", "Yes","No")</f>
        <v>Yes</v>
      </c>
      <c r="L21" s="2">
        <f t="shared" si="1"/>
        <v>42.999999999941792</v>
      </c>
      <c r="M21" t="str">
        <f t="shared" si="3"/>
        <v>No</v>
      </c>
      <c r="N21" t="str">
        <f t="shared" si="0"/>
        <v>Mar</v>
      </c>
      <c r="O21" s="2">
        <f t="shared" si="2"/>
        <v>1.7916666666642413</v>
      </c>
      <c r="P21" t="str">
        <f>VLOOKUP(G21,Agents!A:E,4,FALSE)</f>
        <v>Team5</v>
      </c>
      <c r="Q21" t="str">
        <f>VLOOKUP(G21,Agents!A:E,5,FALSE)</f>
        <v>Junior</v>
      </c>
      <c r="R21" t="str">
        <f>VLOOKUP(G21,Agents!A:E,2,FALSE)</f>
        <v>Evening</v>
      </c>
    </row>
    <row r="22" spans="1:18" x14ac:dyDescent="0.35">
      <c r="A22" t="s">
        <v>78</v>
      </c>
      <c r="B22" t="s">
        <v>79</v>
      </c>
      <c r="C22" t="s">
        <v>34</v>
      </c>
      <c r="D22" t="s">
        <v>38</v>
      </c>
      <c r="E22" s="1">
        <v>46060.265277777777</v>
      </c>
      <c r="F22" s="1">
        <v>46061.765277777777</v>
      </c>
      <c r="G22" t="s">
        <v>80</v>
      </c>
      <c r="H22" t="s">
        <v>15</v>
      </c>
      <c r="I22" t="s">
        <v>16</v>
      </c>
      <c r="J22">
        <v>5</v>
      </c>
      <c r="K22" t="str">
        <f>IF(tickets_dataset[[#This Row],[status]] = "Closed", "Yes","No")</f>
        <v>Yes</v>
      </c>
      <c r="L22" s="2">
        <f t="shared" si="1"/>
        <v>36</v>
      </c>
      <c r="M22" t="str">
        <f t="shared" si="3"/>
        <v>No</v>
      </c>
      <c r="N22" t="str">
        <f t="shared" si="0"/>
        <v>Feb</v>
      </c>
      <c r="O22" s="2">
        <f t="shared" si="2"/>
        <v>1.5</v>
      </c>
      <c r="P22" t="str">
        <f>VLOOKUP(G22,Agents!A:E,4,FALSE)</f>
        <v>Team3</v>
      </c>
      <c r="Q22" t="str">
        <f>VLOOKUP(G22,Agents!A:E,5,FALSE)</f>
        <v>Junior</v>
      </c>
      <c r="R22" t="str">
        <f>VLOOKUP(G22,Agents!A:E,2,FALSE)</f>
        <v>Evening</v>
      </c>
    </row>
    <row r="23" spans="1:18" x14ac:dyDescent="0.35">
      <c r="A23" t="s">
        <v>81</v>
      </c>
      <c r="B23" t="s">
        <v>82</v>
      </c>
      <c r="C23" t="s">
        <v>22</v>
      </c>
      <c r="D23" t="s">
        <v>13</v>
      </c>
      <c r="E23" s="1">
        <v>46023.168055555558</v>
      </c>
      <c r="F23" s="1">
        <v>46023.459722222222</v>
      </c>
      <c r="G23" t="s">
        <v>83</v>
      </c>
      <c r="H23" t="s">
        <v>15</v>
      </c>
      <c r="I23" t="s">
        <v>16</v>
      </c>
      <c r="J23">
        <v>3</v>
      </c>
      <c r="K23" t="str">
        <f>IF(tickets_dataset[[#This Row],[status]] = "Closed", "Yes","No")</f>
        <v>Yes</v>
      </c>
      <c r="L23" s="2">
        <f t="shared" si="1"/>
        <v>6.9999999999417923</v>
      </c>
      <c r="M23" t="str">
        <f t="shared" si="3"/>
        <v>No</v>
      </c>
      <c r="N23" t="str">
        <f t="shared" si="0"/>
        <v>Jan</v>
      </c>
      <c r="O23" s="2">
        <f t="shared" si="2"/>
        <v>0.29166666666424135</v>
      </c>
      <c r="P23" t="str">
        <f>VLOOKUP(G23,Agents!A:E,4,FALSE)</f>
        <v>Team2</v>
      </c>
      <c r="Q23" t="str">
        <f>VLOOKUP(G23,Agents!A:E,5,FALSE)</f>
        <v>Junior</v>
      </c>
      <c r="R23" t="str">
        <f>VLOOKUP(G23,Agents!A:E,2,FALSE)</f>
        <v>Night</v>
      </c>
    </row>
    <row r="24" spans="1:18" x14ac:dyDescent="0.35">
      <c r="A24" t="s">
        <v>84</v>
      </c>
      <c r="B24" t="s">
        <v>85</v>
      </c>
      <c r="C24" t="s">
        <v>34</v>
      </c>
      <c r="D24" t="s">
        <v>38</v>
      </c>
      <c r="E24" s="1">
        <v>46084.704861111109</v>
      </c>
      <c r="F24" s="1">
        <v>46088.038194444445</v>
      </c>
      <c r="G24" t="s">
        <v>86</v>
      </c>
      <c r="H24" t="s">
        <v>15</v>
      </c>
      <c r="I24" t="s">
        <v>16</v>
      </c>
      <c r="J24">
        <v>3</v>
      </c>
      <c r="K24" t="str">
        <f>IF(tickets_dataset[[#This Row],[status]] = "Closed", "Yes","No")</f>
        <v>Yes</v>
      </c>
      <c r="L24" s="2">
        <f t="shared" si="1"/>
        <v>80.000000000058208</v>
      </c>
      <c r="M24" t="str">
        <f t="shared" si="3"/>
        <v>Yes</v>
      </c>
      <c r="N24" t="str">
        <f t="shared" si="0"/>
        <v>Mar</v>
      </c>
      <c r="O24" s="2">
        <f t="shared" si="2"/>
        <v>3.3333333333357587</v>
      </c>
      <c r="P24" t="str">
        <f>VLOOKUP(G24,Agents!A:E,4,FALSE)</f>
        <v>Team1</v>
      </c>
      <c r="Q24" t="str">
        <f>VLOOKUP(G24,Agents!A:E,5,FALSE)</f>
        <v>Mid</v>
      </c>
      <c r="R24" t="str">
        <f>VLOOKUP(G24,Agents!A:E,2,FALSE)</f>
        <v>Morning</v>
      </c>
    </row>
    <row r="25" spans="1:18" x14ac:dyDescent="0.35">
      <c r="A25" t="s">
        <v>87</v>
      </c>
      <c r="B25" t="s">
        <v>88</v>
      </c>
      <c r="C25" t="s">
        <v>34</v>
      </c>
      <c r="D25" t="s">
        <v>26</v>
      </c>
      <c r="E25" s="1">
        <v>46048.654166666667</v>
      </c>
      <c r="F25" s="1">
        <v>46048.904166666667</v>
      </c>
      <c r="G25" t="s">
        <v>31</v>
      </c>
      <c r="H25" t="s">
        <v>15</v>
      </c>
      <c r="I25" t="s">
        <v>16</v>
      </c>
      <c r="J25">
        <v>4</v>
      </c>
      <c r="K25" t="str">
        <f>IF(tickets_dataset[[#This Row],[status]] = "Closed", "Yes","No")</f>
        <v>Yes</v>
      </c>
      <c r="L25" s="2">
        <f t="shared" si="1"/>
        <v>6</v>
      </c>
      <c r="M25" t="str">
        <f t="shared" si="3"/>
        <v>No</v>
      </c>
      <c r="N25" t="str">
        <f t="shared" si="0"/>
        <v>Jan</v>
      </c>
      <c r="O25" s="2">
        <f t="shared" si="2"/>
        <v>0.25</v>
      </c>
      <c r="P25" t="str">
        <f>VLOOKUP(G25,Agents!A:E,4,FALSE)</f>
        <v>Team5</v>
      </c>
      <c r="Q25" t="str">
        <f>VLOOKUP(G25,Agents!A:E,5,FALSE)</f>
        <v>Senior</v>
      </c>
      <c r="R25" t="str">
        <f>VLOOKUP(G25,Agents!A:E,2,FALSE)</f>
        <v>Evening</v>
      </c>
    </row>
    <row r="26" spans="1:18" x14ac:dyDescent="0.35">
      <c r="A26" t="s">
        <v>89</v>
      </c>
      <c r="B26" t="s">
        <v>90</v>
      </c>
      <c r="C26" t="s">
        <v>22</v>
      </c>
      <c r="D26" t="s">
        <v>13</v>
      </c>
      <c r="E26" s="1">
        <v>46107.484027777777</v>
      </c>
      <c r="F26" s="1">
        <v>46108.650694444441</v>
      </c>
      <c r="G26" t="s">
        <v>91</v>
      </c>
      <c r="H26" t="s">
        <v>15</v>
      </c>
      <c r="I26" t="s">
        <v>16</v>
      </c>
      <c r="J26">
        <v>4</v>
      </c>
      <c r="K26" t="str">
        <f>IF(tickets_dataset[[#This Row],[status]] = "Closed", "Yes","No")</f>
        <v>Yes</v>
      </c>
      <c r="L26" s="2">
        <f t="shared" si="1"/>
        <v>27.999999999941792</v>
      </c>
      <c r="M26" t="str">
        <f t="shared" si="3"/>
        <v>No</v>
      </c>
      <c r="N26" t="str">
        <f t="shared" si="0"/>
        <v>Mar</v>
      </c>
      <c r="O26" s="2">
        <f t="shared" si="2"/>
        <v>1.1666666666642413</v>
      </c>
      <c r="P26" t="str">
        <f>VLOOKUP(G26,Agents!A:E,4,FALSE)</f>
        <v>Team5</v>
      </c>
      <c r="Q26" t="str">
        <f>VLOOKUP(G26,Agents!A:E,5,FALSE)</f>
        <v>Mid</v>
      </c>
      <c r="R26" t="str">
        <f>VLOOKUP(G26,Agents!A:E,2,FALSE)</f>
        <v>Night</v>
      </c>
    </row>
    <row r="27" spans="1:18" x14ac:dyDescent="0.35">
      <c r="A27" t="s">
        <v>92</v>
      </c>
      <c r="B27" t="s">
        <v>93</v>
      </c>
      <c r="C27" t="s">
        <v>76</v>
      </c>
      <c r="D27" t="s">
        <v>26</v>
      </c>
      <c r="E27" s="1">
        <v>46071.817361111112</v>
      </c>
      <c r="F27" s="1">
        <v>46073.734027777777</v>
      </c>
      <c r="G27" t="s">
        <v>42</v>
      </c>
      <c r="H27" t="s">
        <v>15</v>
      </c>
      <c r="I27" t="s">
        <v>16</v>
      </c>
      <c r="J27">
        <v>4</v>
      </c>
      <c r="K27" t="str">
        <f>IF(tickets_dataset[[#This Row],[status]] = "Closed", "Yes","No")</f>
        <v>Yes</v>
      </c>
      <c r="L27" s="2">
        <f t="shared" si="1"/>
        <v>45.999999999941792</v>
      </c>
      <c r="M27" t="str">
        <f t="shared" si="3"/>
        <v>No</v>
      </c>
      <c r="N27" t="str">
        <f t="shared" si="0"/>
        <v>Feb</v>
      </c>
      <c r="O27" s="2">
        <f t="shared" si="2"/>
        <v>1.9166666666642413</v>
      </c>
      <c r="P27" t="str">
        <f>VLOOKUP(G27,Agents!A:E,4,FALSE)</f>
        <v>Team2</v>
      </c>
      <c r="Q27" t="str">
        <f>VLOOKUP(G27,Agents!A:E,5,FALSE)</f>
        <v>Junior</v>
      </c>
      <c r="R27" t="str">
        <f>VLOOKUP(G27,Agents!A:E,2,FALSE)</f>
        <v>Night</v>
      </c>
    </row>
    <row r="28" spans="1:18" x14ac:dyDescent="0.35">
      <c r="A28" t="s">
        <v>94</v>
      </c>
      <c r="B28" t="s">
        <v>95</v>
      </c>
      <c r="C28" t="s">
        <v>76</v>
      </c>
      <c r="D28" t="s">
        <v>26</v>
      </c>
      <c r="E28" s="1">
        <v>46068.081250000003</v>
      </c>
      <c r="F28" s="1">
        <v>46070.372916666667</v>
      </c>
      <c r="G28" t="s">
        <v>27</v>
      </c>
      <c r="H28" t="s">
        <v>28</v>
      </c>
      <c r="I28" t="s">
        <v>16</v>
      </c>
      <c r="J28">
        <v>5</v>
      </c>
      <c r="K28" t="str">
        <f>IF(tickets_dataset[[#This Row],[status]] = "Closed", "Yes","No")</f>
        <v>No</v>
      </c>
      <c r="L28" s="2">
        <f t="shared" si="1"/>
        <v>54.999999999941792</v>
      </c>
      <c r="M28" t="str">
        <f t="shared" si="3"/>
        <v>Yes</v>
      </c>
      <c r="N28" t="str">
        <f t="shared" si="0"/>
        <v>Feb</v>
      </c>
      <c r="O28" s="2">
        <f t="shared" si="2"/>
        <v>2.2916666666642413</v>
      </c>
      <c r="P28" t="str">
        <f>VLOOKUP(G28,Agents!A:E,4,FALSE)</f>
        <v>Team5</v>
      </c>
      <c r="Q28" t="str">
        <f>VLOOKUP(G28,Agents!A:E,5,FALSE)</f>
        <v>Senior</v>
      </c>
      <c r="R28" t="str">
        <f>VLOOKUP(G28,Agents!A:E,2,FALSE)</f>
        <v>Morning</v>
      </c>
    </row>
    <row r="29" spans="1:18" x14ac:dyDescent="0.35">
      <c r="A29" t="s">
        <v>96</v>
      </c>
      <c r="B29" t="s">
        <v>97</v>
      </c>
      <c r="C29" t="s">
        <v>22</v>
      </c>
      <c r="D29" t="s">
        <v>13</v>
      </c>
      <c r="E29" s="1">
        <v>46080.089583333334</v>
      </c>
      <c r="F29" s="1">
        <v>46080.17291666667</v>
      </c>
      <c r="G29" t="s">
        <v>53</v>
      </c>
      <c r="H29" t="s">
        <v>15</v>
      </c>
      <c r="I29" t="s">
        <v>16</v>
      </c>
      <c r="J29">
        <v>4</v>
      </c>
      <c r="K29" t="str">
        <f>IF(tickets_dataset[[#This Row],[status]] = "Closed", "Yes","No")</f>
        <v>Yes</v>
      </c>
      <c r="L29" s="2">
        <f t="shared" si="1"/>
        <v>2.0000000000582077</v>
      </c>
      <c r="M29" t="str">
        <f t="shared" si="3"/>
        <v>No</v>
      </c>
      <c r="N29" t="str">
        <f t="shared" si="0"/>
        <v>Feb</v>
      </c>
      <c r="O29" s="2">
        <f t="shared" si="2"/>
        <v>8.3333333335758653E-2</v>
      </c>
      <c r="P29" t="str">
        <f>VLOOKUP(G29,Agents!A:E,4,FALSE)</f>
        <v>Team1</v>
      </c>
      <c r="Q29" t="str">
        <f>VLOOKUP(G29,Agents!A:E,5,FALSE)</f>
        <v>Junior</v>
      </c>
      <c r="R29" t="str">
        <f>VLOOKUP(G29,Agents!A:E,2,FALSE)</f>
        <v>Night</v>
      </c>
    </row>
    <row r="30" spans="1:18" x14ac:dyDescent="0.35">
      <c r="A30" t="s">
        <v>98</v>
      </c>
      <c r="B30" t="s">
        <v>99</v>
      </c>
      <c r="C30" t="s">
        <v>22</v>
      </c>
      <c r="D30" t="s">
        <v>26</v>
      </c>
      <c r="E30" s="1">
        <v>46096.578472222223</v>
      </c>
      <c r="F30" s="1">
        <v>46096.745138888888</v>
      </c>
      <c r="G30" t="s">
        <v>100</v>
      </c>
      <c r="H30" t="s">
        <v>15</v>
      </c>
      <c r="I30" t="s">
        <v>16</v>
      </c>
      <c r="J30">
        <v>4</v>
      </c>
      <c r="K30" t="str">
        <f>IF(tickets_dataset[[#This Row],[status]] = "Closed", "Yes","No")</f>
        <v>Yes</v>
      </c>
      <c r="L30" s="2">
        <f t="shared" si="1"/>
        <v>3.9999999999417923</v>
      </c>
      <c r="M30" t="str">
        <f t="shared" si="3"/>
        <v>No</v>
      </c>
      <c r="N30" t="str">
        <f t="shared" si="0"/>
        <v>Mar</v>
      </c>
      <c r="O30" s="2">
        <f t="shared" si="2"/>
        <v>0.16666666666424135</v>
      </c>
      <c r="P30" t="str">
        <f>VLOOKUP(G30,Agents!A:E,4,FALSE)</f>
        <v>Team4</v>
      </c>
      <c r="Q30" t="str">
        <f>VLOOKUP(G30,Agents!A:E,5,FALSE)</f>
        <v>Junior</v>
      </c>
      <c r="R30" t="str">
        <f>VLOOKUP(G30,Agents!A:E,2,FALSE)</f>
        <v>Evening</v>
      </c>
    </row>
    <row r="31" spans="1:18" x14ac:dyDescent="0.35">
      <c r="A31" t="s">
        <v>101</v>
      </c>
      <c r="B31" t="s">
        <v>102</v>
      </c>
      <c r="C31" t="s">
        <v>34</v>
      </c>
      <c r="D31" t="s">
        <v>26</v>
      </c>
      <c r="E31" s="1">
        <v>46100.183333333334</v>
      </c>
      <c r="F31" s="1">
        <v>46103.1</v>
      </c>
      <c r="G31" t="s">
        <v>103</v>
      </c>
      <c r="H31" t="s">
        <v>15</v>
      </c>
      <c r="I31" t="s">
        <v>16</v>
      </c>
      <c r="J31">
        <v>3</v>
      </c>
      <c r="K31" t="str">
        <f>IF(tickets_dataset[[#This Row],[status]] = "Closed", "Yes","No")</f>
        <v>Yes</v>
      </c>
      <c r="L31" s="2">
        <f t="shared" si="1"/>
        <v>69.999999999941792</v>
      </c>
      <c r="M31" t="str">
        <f t="shared" si="3"/>
        <v>Yes</v>
      </c>
      <c r="N31" t="str">
        <f t="shared" si="0"/>
        <v>Mar</v>
      </c>
      <c r="O31" s="2">
        <f t="shared" si="2"/>
        <v>2.9166666666642413</v>
      </c>
      <c r="P31" t="str">
        <f>VLOOKUP(G31,Agents!A:E,4,FALSE)</f>
        <v>Team4</v>
      </c>
      <c r="Q31" t="str">
        <f>VLOOKUP(G31,Agents!A:E,5,FALSE)</f>
        <v>Senior</v>
      </c>
      <c r="R31" t="str">
        <f>VLOOKUP(G31,Agents!A:E,2,FALSE)</f>
        <v>Night</v>
      </c>
    </row>
    <row r="32" spans="1:18" x14ac:dyDescent="0.35">
      <c r="A32" t="s">
        <v>104</v>
      </c>
      <c r="B32" t="s">
        <v>105</v>
      </c>
      <c r="C32" t="s">
        <v>76</v>
      </c>
      <c r="D32" t="s">
        <v>38</v>
      </c>
      <c r="E32" s="1">
        <v>46034.505555555559</v>
      </c>
      <c r="F32" s="1">
        <v>46038.047222222223</v>
      </c>
      <c r="G32" t="s">
        <v>31</v>
      </c>
      <c r="H32" t="s">
        <v>15</v>
      </c>
      <c r="I32" t="s">
        <v>16</v>
      </c>
      <c r="J32">
        <v>5</v>
      </c>
      <c r="K32" t="str">
        <f>IF(tickets_dataset[[#This Row],[status]] = "Closed", "Yes","No")</f>
        <v>Yes</v>
      </c>
      <c r="L32" s="2">
        <f t="shared" si="1"/>
        <v>84.999999999941792</v>
      </c>
      <c r="M32" t="str">
        <f t="shared" si="3"/>
        <v>Yes</v>
      </c>
      <c r="N32" t="str">
        <f t="shared" si="0"/>
        <v>Jan</v>
      </c>
      <c r="O32" s="2">
        <f t="shared" si="2"/>
        <v>3.5416666666642413</v>
      </c>
      <c r="P32" t="str">
        <f>VLOOKUP(G32,Agents!A:E,4,FALSE)</f>
        <v>Team5</v>
      </c>
      <c r="Q32" t="str">
        <f>VLOOKUP(G32,Agents!A:E,5,FALSE)</f>
        <v>Senior</v>
      </c>
      <c r="R32" t="str">
        <f>VLOOKUP(G32,Agents!A:E,2,FALSE)</f>
        <v>Evening</v>
      </c>
    </row>
    <row r="33" spans="1:18" x14ac:dyDescent="0.35">
      <c r="A33" t="s">
        <v>106</v>
      </c>
      <c r="B33" t="s">
        <v>107</v>
      </c>
      <c r="C33" t="s">
        <v>34</v>
      </c>
      <c r="D33" t="s">
        <v>38</v>
      </c>
      <c r="E33" s="1">
        <v>46107.879861111112</v>
      </c>
      <c r="F33" s="1">
        <v>46111.713194444441</v>
      </c>
      <c r="G33" t="s">
        <v>45</v>
      </c>
      <c r="H33" t="s">
        <v>15</v>
      </c>
      <c r="I33" t="s">
        <v>16</v>
      </c>
      <c r="J33">
        <v>4</v>
      </c>
      <c r="K33" t="str">
        <f>IF(tickets_dataset[[#This Row],[status]] = "Closed", "Yes","No")</f>
        <v>Yes</v>
      </c>
      <c r="L33" s="2">
        <f t="shared" si="1"/>
        <v>91.999999999883585</v>
      </c>
      <c r="M33" t="str">
        <f t="shared" si="3"/>
        <v>Yes</v>
      </c>
      <c r="N33" t="str">
        <f t="shared" si="0"/>
        <v>Mar</v>
      </c>
      <c r="O33" s="2">
        <f t="shared" si="2"/>
        <v>3.8333333333284827</v>
      </c>
      <c r="P33" t="str">
        <f>VLOOKUP(G33,Agents!A:E,4,FALSE)</f>
        <v>Team5</v>
      </c>
      <c r="Q33" t="str">
        <f>VLOOKUP(G33,Agents!A:E,5,FALSE)</f>
        <v>Senior</v>
      </c>
      <c r="R33" t="str">
        <f>VLOOKUP(G33,Agents!A:E,2,FALSE)</f>
        <v>Morning</v>
      </c>
    </row>
    <row r="34" spans="1:18" x14ac:dyDescent="0.35">
      <c r="A34" t="s">
        <v>108</v>
      </c>
      <c r="B34" t="s">
        <v>109</v>
      </c>
      <c r="C34" t="s">
        <v>22</v>
      </c>
      <c r="D34" t="s">
        <v>13</v>
      </c>
      <c r="E34" s="1">
        <v>46074.599305555559</v>
      </c>
      <c r="F34" s="1">
        <v>46074.765972222223</v>
      </c>
      <c r="G34" t="s">
        <v>110</v>
      </c>
      <c r="H34" t="s">
        <v>15</v>
      </c>
      <c r="I34" t="s">
        <v>68</v>
      </c>
      <c r="J34">
        <v>3</v>
      </c>
      <c r="K34" t="str">
        <f>IF(tickets_dataset[[#This Row],[status]] = "Closed", "Yes","No")</f>
        <v>Yes</v>
      </c>
      <c r="L34" s="2">
        <f t="shared" si="1"/>
        <v>3.9999999999417923</v>
      </c>
      <c r="M34" t="str">
        <f t="shared" si="3"/>
        <v>No</v>
      </c>
      <c r="N34" t="str">
        <f t="shared" si="0"/>
        <v>Feb</v>
      </c>
      <c r="O34" s="2">
        <f t="shared" si="2"/>
        <v>0.16666666666424135</v>
      </c>
      <c r="P34" t="str">
        <f>VLOOKUP(G34,Agents!A:E,4,FALSE)</f>
        <v>Team4</v>
      </c>
      <c r="Q34" t="str">
        <f>VLOOKUP(G34,Agents!A:E,5,FALSE)</f>
        <v>Junior</v>
      </c>
      <c r="R34" t="str">
        <f>VLOOKUP(G34,Agents!A:E,2,FALSE)</f>
        <v>Morning</v>
      </c>
    </row>
    <row r="35" spans="1:18" x14ac:dyDescent="0.35">
      <c r="A35" t="s">
        <v>111</v>
      </c>
      <c r="B35" t="s">
        <v>112</v>
      </c>
      <c r="C35" t="s">
        <v>34</v>
      </c>
      <c r="D35" t="s">
        <v>13</v>
      </c>
      <c r="E35" s="1">
        <v>46047.466666666667</v>
      </c>
      <c r="F35" s="1">
        <v>46049.383333333331</v>
      </c>
      <c r="G35" t="s">
        <v>27</v>
      </c>
      <c r="H35" t="s">
        <v>15</v>
      </c>
      <c r="I35" t="s">
        <v>16</v>
      </c>
      <c r="J35">
        <v>5</v>
      </c>
      <c r="K35" t="str">
        <f>IF(tickets_dataset[[#This Row],[status]] = "Closed", "Yes","No")</f>
        <v>Yes</v>
      </c>
      <c r="L35" s="2">
        <f t="shared" si="1"/>
        <v>45.999999999941792</v>
      </c>
      <c r="M35" t="str">
        <f t="shared" si="3"/>
        <v>No</v>
      </c>
      <c r="N35" t="str">
        <f t="shared" si="0"/>
        <v>Jan</v>
      </c>
      <c r="O35" s="2">
        <f t="shared" si="2"/>
        <v>1.9166666666642413</v>
      </c>
      <c r="P35" t="str">
        <f>VLOOKUP(G35,Agents!A:E,4,FALSE)</f>
        <v>Team5</v>
      </c>
      <c r="Q35" t="str">
        <f>VLOOKUP(G35,Agents!A:E,5,FALSE)</f>
        <v>Senior</v>
      </c>
      <c r="R35" t="str">
        <f>VLOOKUP(G35,Agents!A:E,2,FALSE)</f>
        <v>Morning</v>
      </c>
    </row>
    <row r="36" spans="1:18" x14ac:dyDescent="0.35">
      <c r="A36" t="s">
        <v>113</v>
      </c>
      <c r="B36" t="s">
        <v>114</v>
      </c>
      <c r="C36" t="s">
        <v>76</v>
      </c>
      <c r="D36" t="s">
        <v>13</v>
      </c>
      <c r="E36" s="1">
        <v>46059.792361111111</v>
      </c>
      <c r="F36" s="1">
        <v>46060.459027777775</v>
      </c>
      <c r="G36" t="s">
        <v>53</v>
      </c>
      <c r="H36" t="s">
        <v>28</v>
      </c>
      <c r="I36" t="s">
        <v>16</v>
      </c>
      <c r="J36">
        <v>3</v>
      </c>
      <c r="K36" t="str">
        <f>IF(tickets_dataset[[#This Row],[status]] = "Closed", "Yes","No")</f>
        <v>No</v>
      </c>
      <c r="L36" s="2">
        <f t="shared" si="1"/>
        <v>15.999999999941792</v>
      </c>
      <c r="M36" t="str">
        <f t="shared" si="3"/>
        <v>No</v>
      </c>
      <c r="N36" t="str">
        <f t="shared" si="0"/>
        <v>Feb</v>
      </c>
      <c r="O36" s="2">
        <f t="shared" si="2"/>
        <v>0.66666666666424135</v>
      </c>
      <c r="P36" t="str">
        <f>VLOOKUP(G36,Agents!A:E,4,FALSE)</f>
        <v>Team1</v>
      </c>
      <c r="Q36" t="str">
        <f>VLOOKUP(G36,Agents!A:E,5,FALSE)</f>
        <v>Junior</v>
      </c>
      <c r="R36" t="str">
        <f>VLOOKUP(G36,Agents!A:E,2,FALSE)</f>
        <v>Night</v>
      </c>
    </row>
    <row r="37" spans="1:18" x14ac:dyDescent="0.35">
      <c r="A37" t="s">
        <v>115</v>
      </c>
      <c r="B37" t="s">
        <v>116</v>
      </c>
      <c r="C37" t="s">
        <v>34</v>
      </c>
      <c r="D37" t="s">
        <v>38</v>
      </c>
      <c r="E37" s="1">
        <v>46092.1875</v>
      </c>
      <c r="F37" s="1">
        <v>46092.5625</v>
      </c>
      <c r="G37" t="s">
        <v>14</v>
      </c>
      <c r="H37" t="s">
        <v>15</v>
      </c>
      <c r="I37" t="s">
        <v>16</v>
      </c>
      <c r="J37">
        <v>4</v>
      </c>
      <c r="K37" t="str">
        <f>IF(tickets_dataset[[#This Row],[status]] = "Closed", "Yes","No")</f>
        <v>Yes</v>
      </c>
      <c r="L37" s="2">
        <f t="shared" si="1"/>
        <v>9</v>
      </c>
      <c r="M37" t="str">
        <f t="shared" si="3"/>
        <v>No</v>
      </c>
      <c r="N37" t="str">
        <f t="shared" si="0"/>
        <v>Mar</v>
      </c>
      <c r="O37" s="2">
        <f t="shared" si="2"/>
        <v>0.375</v>
      </c>
      <c r="P37" t="str">
        <f>VLOOKUP(G37,Agents!A:E,4,FALSE)</f>
        <v>Team1</v>
      </c>
      <c r="Q37" t="str">
        <f>VLOOKUP(G37,Agents!A:E,5,FALSE)</f>
        <v>Senior</v>
      </c>
      <c r="R37" t="str">
        <f>VLOOKUP(G37,Agents!A:E,2,FALSE)</f>
        <v>Morning</v>
      </c>
    </row>
    <row r="38" spans="1:18" x14ac:dyDescent="0.35">
      <c r="A38" t="s">
        <v>117</v>
      </c>
      <c r="B38" t="s">
        <v>118</v>
      </c>
      <c r="C38" t="s">
        <v>12</v>
      </c>
      <c r="D38" t="s">
        <v>38</v>
      </c>
      <c r="E38" s="1">
        <v>46078.423611111109</v>
      </c>
      <c r="F38" s="1">
        <v>46081.090277777781</v>
      </c>
      <c r="G38" t="s">
        <v>119</v>
      </c>
      <c r="H38" t="s">
        <v>15</v>
      </c>
      <c r="I38" t="s">
        <v>16</v>
      </c>
      <c r="J38">
        <v>5</v>
      </c>
      <c r="K38" t="str">
        <f>IF(tickets_dataset[[#This Row],[status]] = "Closed", "Yes","No")</f>
        <v>Yes</v>
      </c>
      <c r="L38" s="2">
        <f t="shared" si="1"/>
        <v>64.000000000116415</v>
      </c>
      <c r="M38" t="str">
        <f t="shared" si="3"/>
        <v>Yes</v>
      </c>
      <c r="N38" t="str">
        <f t="shared" si="0"/>
        <v>Feb</v>
      </c>
      <c r="O38" s="2">
        <f t="shared" si="2"/>
        <v>2.6666666666715173</v>
      </c>
      <c r="P38" t="str">
        <f>VLOOKUP(G38,Agents!A:E,4,FALSE)</f>
        <v>Team1</v>
      </c>
      <c r="Q38" t="str">
        <f>VLOOKUP(G38,Agents!A:E,5,FALSE)</f>
        <v>Junior</v>
      </c>
      <c r="R38" t="str">
        <f>VLOOKUP(G38,Agents!A:E,2,FALSE)</f>
        <v>Morning</v>
      </c>
    </row>
    <row r="39" spans="1:18" x14ac:dyDescent="0.35">
      <c r="A39" t="s">
        <v>120</v>
      </c>
      <c r="B39" t="s">
        <v>121</v>
      </c>
      <c r="C39" t="s">
        <v>34</v>
      </c>
      <c r="D39" t="s">
        <v>38</v>
      </c>
      <c r="E39" s="1">
        <v>46101.540277777778</v>
      </c>
      <c r="F39" s="1">
        <v>46104.290277777778</v>
      </c>
      <c r="G39" t="s">
        <v>59</v>
      </c>
      <c r="H39" t="s">
        <v>15</v>
      </c>
      <c r="I39" t="s">
        <v>16</v>
      </c>
      <c r="J39">
        <v>3</v>
      </c>
      <c r="K39" t="str">
        <f>IF(tickets_dataset[[#This Row],[status]] = "Closed", "Yes","No")</f>
        <v>Yes</v>
      </c>
      <c r="L39" s="2">
        <f t="shared" si="1"/>
        <v>66</v>
      </c>
      <c r="M39" t="str">
        <f t="shared" si="3"/>
        <v>Yes</v>
      </c>
      <c r="N39" t="str">
        <f t="shared" si="0"/>
        <v>Mar</v>
      </c>
      <c r="O39" s="2">
        <f t="shared" si="2"/>
        <v>2.75</v>
      </c>
      <c r="P39" t="str">
        <f>VLOOKUP(G39,Agents!A:E,4,FALSE)</f>
        <v>Team3</v>
      </c>
      <c r="Q39" t="str">
        <f>VLOOKUP(G39,Agents!A:E,5,FALSE)</f>
        <v>Senior</v>
      </c>
      <c r="R39" t="str">
        <f>VLOOKUP(G39,Agents!A:E,2,FALSE)</f>
        <v>Night</v>
      </c>
    </row>
    <row r="40" spans="1:18" x14ac:dyDescent="0.35">
      <c r="A40" t="s">
        <v>122</v>
      </c>
      <c r="B40" t="s">
        <v>123</v>
      </c>
      <c r="C40" t="s">
        <v>34</v>
      </c>
      <c r="D40" t="s">
        <v>26</v>
      </c>
      <c r="E40" s="1">
        <v>46075.899305555555</v>
      </c>
      <c r="F40" s="1">
        <v>46077.024305555555</v>
      </c>
      <c r="G40" t="s">
        <v>110</v>
      </c>
      <c r="H40" t="s">
        <v>15</v>
      </c>
      <c r="I40" t="s">
        <v>16</v>
      </c>
      <c r="J40">
        <v>3</v>
      </c>
      <c r="K40" t="str">
        <f>IF(tickets_dataset[[#This Row],[status]] = "Closed", "Yes","No")</f>
        <v>Yes</v>
      </c>
      <c r="L40" s="2">
        <f t="shared" si="1"/>
        <v>27</v>
      </c>
      <c r="M40" t="str">
        <f t="shared" si="3"/>
        <v>No</v>
      </c>
      <c r="N40" t="str">
        <f t="shared" si="0"/>
        <v>Feb</v>
      </c>
      <c r="O40" s="2">
        <f t="shared" si="2"/>
        <v>1.125</v>
      </c>
      <c r="P40" t="str">
        <f>VLOOKUP(G40,Agents!A:E,4,FALSE)</f>
        <v>Team4</v>
      </c>
      <c r="Q40" t="str">
        <f>VLOOKUP(G40,Agents!A:E,5,FALSE)</f>
        <v>Junior</v>
      </c>
      <c r="R40" t="str">
        <f>VLOOKUP(G40,Agents!A:E,2,FALSE)</f>
        <v>Morning</v>
      </c>
    </row>
    <row r="41" spans="1:18" x14ac:dyDescent="0.35">
      <c r="A41" t="s">
        <v>124</v>
      </c>
      <c r="B41" t="s">
        <v>125</v>
      </c>
      <c r="C41" t="s">
        <v>12</v>
      </c>
      <c r="D41" t="s">
        <v>38</v>
      </c>
      <c r="E41" s="1">
        <v>46061.951388888891</v>
      </c>
      <c r="F41" s="1">
        <v>46064.534722222219</v>
      </c>
      <c r="G41" t="s">
        <v>39</v>
      </c>
      <c r="H41" t="s">
        <v>15</v>
      </c>
      <c r="I41" t="s">
        <v>16</v>
      </c>
      <c r="J41">
        <v>5</v>
      </c>
      <c r="K41" t="str">
        <f>IF(tickets_dataset[[#This Row],[status]] = "Closed", "Yes","No")</f>
        <v>Yes</v>
      </c>
      <c r="L41" s="2">
        <f t="shared" si="1"/>
        <v>61.999999999883585</v>
      </c>
      <c r="M41" t="str">
        <f t="shared" si="3"/>
        <v>Yes</v>
      </c>
      <c r="N41" t="str">
        <f t="shared" si="0"/>
        <v>Feb</v>
      </c>
      <c r="O41" s="2">
        <f t="shared" si="2"/>
        <v>2.5833333333284827</v>
      </c>
      <c r="P41" t="str">
        <f>VLOOKUP(G41,Agents!A:E,4,FALSE)</f>
        <v>Team3</v>
      </c>
      <c r="Q41" t="str">
        <f>VLOOKUP(G41,Agents!A:E,5,FALSE)</f>
        <v>Mid</v>
      </c>
      <c r="R41" t="str">
        <f>VLOOKUP(G41,Agents!A:E,2,FALSE)</f>
        <v>Night</v>
      </c>
    </row>
    <row r="42" spans="1:18" x14ac:dyDescent="0.35">
      <c r="A42" t="s">
        <v>126</v>
      </c>
      <c r="B42" t="s">
        <v>127</v>
      </c>
      <c r="C42" t="s">
        <v>12</v>
      </c>
      <c r="D42" t="s">
        <v>13</v>
      </c>
      <c r="E42" s="1">
        <v>46065.359722222223</v>
      </c>
      <c r="F42" s="1">
        <v>46066.193055555559</v>
      </c>
      <c r="G42" t="s">
        <v>128</v>
      </c>
      <c r="H42" t="s">
        <v>15</v>
      </c>
      <c r="I42" t="s">
        <v>16</v>
      </c>
      <c r="J42">
        <v>5</v>
      </c>
      <c r="K42" t="str">
        <f>IF(tickets_dataset[[#This Row],[status]] = "Closed", "Yes","No")</f>
        <v>Yes</v>
      </c>
      <c r="L42" s="2">
        <f t="shared" si="1"/>
        <v>20.000000000058208</v>
      </c>
      <c r="M42" t="str">
        <f t="shared" si="3"/>
        <v>No</v>
      </c>
      <c r="N42" t="str">
        <f t="shared" si="0"/>
        <v>Feb</v>
      </c>
      <c r="O42" s="2">
        <f t="shared" si="2"/>
        <v>0.83333333333575865</v>
      </c>
      <c r="P42" t="str">
        <f>VLOOKUP(G42,Agents!A:E,4,FALSE)</f>
        <v>Team4</v>
      </c>
      <c r="Q42" t="str">
        <f>VLOOKUP(G42,Agents!A:E,5,FALSE)</f>
        <v>Mid</v>
      </c>
      <c r="R42" t="str">
        <f>VLOOKUP(G42,Agents!A:E,2,FALSE)</f>
        <v>Night</v>
      </c>
    </row>
    <row r="43" spans="1:18" x14ac:dyDescent="0.35">
      <c r="A43" t="s">
        <v>129</v>
      </c>
      <c r="B43" t="s">
        <v>130</v>
      </c>
      <c r="C43" t="s">
        <v>12</v>
      </c>
      <c r="D43" t="s">
        <v>38</v>
      </c>
      <c r="E43" s="1">
        <v>46065.753472222219</v>
      </c>
      <c r="F43" s="1">
        <v>46066.503472222219</v>
      </c>
      <c r="G43" t="s">
        <v>131</v>
      </c>
      <c r="H43" t="s">
        <v>132</v>
      </c>
      <c r="I43" t="s">
        <v>16</v>
      </c>
      <c r="J43">
        <v>4</v>
      </c>
      <c r="K43" t="str">
        <f>IF(tickets_dataset[[#This Row],[status]] = "Closed", "Yes","No")</f>
        <v>No</v>
      </c>
      <c r="L43" s="2">
        <f t="shared" si="1"/>
        <v>18</v>
      </c>
      <c r="M43" t="str">
        <f t="shared" si="3"/>
        <v>No</v>
      </c>
      <c r="N43" t="str">
        <f t="shared" si="0"/>
        <v>Feb</v>
      </c>
      <c r="O43" s="2">
        <f t="shared" si="2"/>
        <v>0.75</v>
      </c>
      <c r="P43" t="str">
        <f>VLOOKUP(G43,Agents!A:E,4,FALSE)</f>
        <v>Team4</v>
      </c>
      <c r="Q43" t="str">
        <f>VLOOKUP(G43,Agents!A:E,5,FALSE)</f>
        <v>Junior</v>
      </c>
      <c r="R43" t="str">
        <f>VLOOKUP(G43,Agents!A:E,2,FALSE)</f>
        <v>Night</v>
      </c>
    </row>
    <row r="44" spans="1:18" x14ac:dyDescent="0.35">
      <c r="A44" t="s">
        <v>133</v>
      </c>
      <c r="B44" t="s">
        <v>134</v>
      </c>
      <c r="C44" t="s">
        <v>12</v>
      </c>
      <c r="D44" t="s">
        <v>26</v>
      </c>
      <c r="E44" s="1">
        <v>46085.134027777778</v>
      </c>
      <c r="F44" s="1">
        <v>46087.050694444442</v>
      </c>
      <c r="G44" t="s">
        <v>77</v>
      </c>
      <c r="H44" t="s">
        <v>15</v>
      </c>
      <c r="I44" t="s">
        <v>16</v>
      </c>
      <c r="J44">
        <v>3</v>
      </c>
      <c r="K44" t="str">
        <f>IF(tickets_dataset[[#This Row],[status]] = "Closed", "Yes","No")</f>
        <v>Yes</v>
      </c>
      <c r="L44" s="2">
        <f t="shared" si="1"/>
        <v>45.999999999941792</v>
      </c>
      <c r="M44" t="str">
        <f t="shared" si="3"/>
        <v>No</v>
      </c>
      <c r="N44" t="str">
        <f t="shared" si="0"/>
        <v>Mar</v>
      </c>
      <c r="O44" s="2">
        <f t="shared" si="2"/>
        <v>1.9166666666642413</v>
      </c>
      <c r="P44" t="str">
        <f>VLOOKUP(G44,Agents!A:E,4,FALSE)</f>
        <v>Team5</v>
      </c>
      <c r="Q44" t="str">
        <f>VLOOKUP(G44,Agents!A:E,5,FALSE)</f>
        <v>Junior</v>
      </c>
      <c r="R44" t="str">
        <f>VLOOKUP(G44,Agents!A:E,2,FALSE)</f>
        <v>Evening</v>
      </c>
    </row>
    <row r="45" spans="1:18" x14ac:dyDescent="0.35">
      <c r="A45" t="s">
        <v>135</v>
      </c>
      <c r="B45" t="s">
        <v>136</v>
      </c>
      <c r="C45" t="s">
        <v>50</v>
      </c>
      <c r="D45" t="s">
        <v>13</v>
      </c>
      <c r="E45" s="1">
        <v>46046.982638888891</v>
      </c>
      <c r="F45" s="1">
        <v>46048.190972222219</v>
      </c>
      <c r="G45" t="s">
        <v>137</v>
      </c>
      <c r="H45" t="s">
        <v>28</v>
      </c>
      <c r="I45" t="s">
        <v>16</v>
      </c>
      <c r="J45">
        <v>4</v>
      </c>
      <c r="K45" t="str">
        <f>IF(tickets_dataset[[#This Row],[status]] = "Closed", "Yes","No")</f>
        <v>No</v>
      </c>
      <c r="L45" s="2">
        <f t="shared" si="1"/>
        <v>28.999999999883585</v>
      </c>
      <c r="M45" t="str">
        <f t="shared" si="3"/>
        <v>No</v>
      </c>
      <c r="N45" t="str">
        <f t="shared" si="0"/>
        <v>Jan</v>
      </c>
      <c r="O45" s="2">
        <f t="shared" si="2"/>
        <v>1.2083333333284827</v>
      </c>
      <c r="P45" t="str">
        <f>VLOOKUP(G45,Agents!A:E,4,FALSE)</f>
        <v>Team5</v>
      </c>
      <c r="Q45" t="str">
        <f>VLOOKUP(G45,Agents!A:E,5,FALSE)</f>
        <v>Senior</v>
      </c>
      <c r="R45" t="str">
        <f>VLOOKUP(G45,Agents!A:E,2,FALSE)</f>
        <v>Night</v>
      </c>
    </row>
    <row r="46" spans="1:18" x14ac:dyDescent="0.35">
      <c r="A46" t="s">
        <v>138</v>
      </c>
      <c r="B46" t="s">
        <v>139</v>
      </c>
      <c r="C46" t="s">
        <v>22</v>
      </c>
      <c r="D46" t="s">
        <v>26</v>
      </c>
      <c r="E46" s="1">
        <v>46082.206250000003</v>
      </c>
      <c r="F46" s="1">
        <v>46082.622916666667</v>
      </c>
      <c r="G46" t="s">
        <v>140</v>
      </c>
      <c r="H46" t="s">
        <v>15</v>
      </c>
      <c r="I46" t="s">
        <v>16</v>
      </c>
      <c r="J46">
        <v>3</v>
      </c>
      <c r="K46" t="str">
        <f>IF(tickets_dataset[[#This Row],[status]] = "Closed", "Yes","No")</f>
        <v>Yes</v>
      </c>
      <c r="L46" s="2">
        <f t="shared" si="1"/>
        <v>9.9999999999417923</v>
      </c>
      <c r="M46" t="str">
        <f t="shared" si="3"/>
        <v>No</v>
      </c>
      <c r="N46" t="str">
        <f t="shared" si="0"/>
        <v>Mar</v>
      </c>
      <c r="O46" s="2">
        <f t="shared" si="2"/>
        <v>0.41666666666424135</v>
      </c>
      <c r="P46" t="str">
        <f>VLOOKUP(G46,Agents!A:E,4,FALSE)</f>
        <v>Team1</v>
      </c>
      <c r="Q46" t="str">
        <f>VLOOKUP(G46,Agents!A:E,5,FALSE)</f>
        <v>Junior</v>
      </c>
      <c r="R46" t="str">
        <f>VLOOKUP(G46,Agents!A:E,2,FALSE)</f>
        <v>Morning</v>
      </c>
    </row>
    <row r="47" spans="1:18" x14ac:dyDescent="0.35">
      <c r="A47" t="s">
        <v>141</v>
      </c>
      <c r="B47" t="s">
        <v>142</v>
      </c>
      <c r="C47" t="s">
        <v>12</v>
      </c>
      <c r="D47" t="s">
        <v>38</v>
      </c>
      <c r="E47" s="1">
        <v>46047.375</v>
      </c>
      <c r="F47" s="1">
        <v>46048</v>
      </c>
      <c r="G47" t="s">
        <v>137</v>
      </c>
      <c r="H47" t="s">
        <v>15</v>
      </c>
      <c r="I47" t="s">
        <v>16</v>
      </c>
      <c r="J47">
        <v>4</v>
      </c>
      <c r="K47" t="str">
        <f>IF(tickets_dataset[[#This Row],[status]] = "Closed", "Yes","No")</f>
        <v>Yes</v>
      </c>
      <c r="L47" s="2">
        <f t="shared" si="1"/>
        <v>15</v>
      </c>
      <c r="M47" t="str">
        <f t="shared" si="3"/>
        <v>No</v>
      </c>
      <c r="N47" t="str">
        <f t="shared" si="0"/>
        <v>Jan</v>
      </c>
      <c r="O47" s="2">
        <f t="shared" si="2"/>
        <v>0.625</v>
      </c>
      <c r="P47" t="str">
        <f>VLOOKUP(G47,Agents!A:E,4,FALSE)</f>
        <v>Team5</v>
      </c>
      <c r="Q47" t="str">
        <f>VLOOKUP(G47,Agents!A:E,5,FALSE)</f>
        <v>Senior</v>
      </c>
      <c r="R47" t="str">
        <f>VLOOKUP(G47,Agents!A:E,2,FALSE)</f>
        <v>Night</v>
      </c>
    </row>
    <row r="48" spans="1:18" x14ac:dyDescent="0.35">
      <c r="A48" t="s">
        <v>143</v>
      </c>
      <c r="B48" t="s">
        <v>144</v>
      </c>
      <c r="C48" t="s">
        <v>34</v>
      </c>
      <c r="D48" t="s">
        <v>26</v>
      </c>
      <c r="E48" s="1">
        <v>46047.861805555556</v>
      </c>
      <c r="F48" s="1">
        <v>46050.195138888892</v>
      </c>
      <c r="G48" t="s">
        <v>103</v>
      </c>
      <c r="H48" t="s">
        <v>15</v>
      </c>
      <c r="I48" t="s">
        <v>16</v>
      </c>
      <c r="J48">
        <v>3</v>
      </c>
      <c r="K48" t="str">
        <f>IF(tickets_dataset[[#This Row],[status]] = "Closed", "Yes","No")</f>
        <v>Yes</v>
      </c>
      <c r="L48" s="2">
        <f t="shared" si="1"/>
        <v>56.000000000058208</v>
      </c>
      <c r="M48" t="str">
        <f t="shared" si="3"/>
        <v>Yes</v>
      </c>
      <c r="N48" t="str">
        <f t="shared" si="0"/>
        <v>Jan</v>
      </c>
      <c r="O48" s="2">
        <f t="shared" si="2"/>
        <v>2.3333333333357587</v>
      </c>
      <c r="P48" t="str">
        <f>VLOOKUP(G48,Agents!A:E,4,FALSE)</f>
        <v>Team4</v>
      </c>
      <c r="Q48" t="str">
        <f>VLOOKUP(G48,Agents!A:E,5,FALSE)</f>
        <v>Senior</v>
      </c>
      <c r="R48" t="str">
        <f>VLOOKUP(G48,Agents!A:E,2,FALSE)</f>
        <v>Night</v>
      </c>
    </row>
    <row r="49" spans="1:18" x14ac:dyDescent="0.35">
      <c r="A49" t="s">
        <v>145</v>
      </c>
      <c r="B49" t="s">
        <v>146</v>
      </c>
      <c r="C49" t="s">
        <v>22</v>
      </c>
      <c r="D49" t="s">
        <v>38</v>
      </c>
      <c r="E49" s="1">
        <v>46043.479861111111</v>
      </c>
      <c r="F49" s="1">
        <v>46045.396527777775</v>
      </c>
      <c r="G49" t="s">
        <v>53</v>
      </c>
      <c r="H49" t="s">
        <v>15</v>
      </c>
      <c r="I49" t="s">
        <v>16</v>
      </c>
      <c r="J49">
        <v>4</v>
      </c>
      <c r="K49" t="str">
        <f>IF(tickets_dataset[[#This Row],[status]] = "Closed", "Yes","No")</f>
        <v>Yes</v>
      </c>
      <c r="L49" s="2">
        <f t="shared" si="1"/>
        <v>45.999999999941792</v>
      </c>
      <c r="M49" t="str">
        <f t="shared" si="3"/>
        <v>No</v>
      </c>
      <c r="N49" t="str">
        <f t="shared" si="0"/>
        <v>Jan</v>
      </c>
      <c r="O49" s="2">
        <f t="shared" si="2"/>
        <v>1.9166666666642413</v>
      </c>
      <c r="P49" t="str">
        <f>VLOOKUP(G49,Agents!A:E,4,FALSE)</f>
        <v>Team1</v>
      </c>
      <c r="Q49" t="str">
        <f>VLOOKUP(G49,Agents!A:E,5,FALSE)</f>
        <v>Junior</v>
      </c>
      <c r="R49" t="str">
        <f>VLOOKUP(G49,Agents!A:E,2,FALSE)</f>
        <v>Night</v>
      </c>
    </row>
    <row r="50" spans="1:18" x14ac:dyDescent="0.35">
      <c r="A50" t="s">
        <v>147</v>
      </c>
      <c r="B50" t="s">
        <v>148</v>
      </c>
      <c r="C50" t="s">
        <v>22</v>
      </c>
      <c r="D50" t="s">
        <v>38</v>
      </c>
      <c r="E50" s="1">
        <v>46081.831250000003</v>
      </c>
      <c r="F50" s="1">
        <v>46084.914583333331</v>
      </c>
      <c r="G50" t="s">
        <v>149</v>
      </c>
      <c r="H50" t="s">
        <v>15</v>
      </c>
      <c r="I50" t="s">
        <v>16</v>
      </c>
      <c r="J50">
        <v>3</v>
      </c>
      <c r="K50" t="str">
        <f>IF(tickets_dataset[[#This Row],[status]] = "Closed", "Yes","No")</f>
        <v>Yes</v>
      </c>
      <c r="L50" s="2">
        <f t="shared" si="1"/>
        <v>73.999999999883585</v>
      </c>
      <c r="M50" t="str">
        <f t="shared" si="3"/>
        <v>Yes</v>
      </c>
      <c r="N50" t="str">
        <f t="shared" si="0"/>
        <v>Feb</v>
      </c>
      <c r="O50" s="2">
        <f t="shared" si="2"/>
        <v>3.0833333333284827</v>
      </c>
      <c r="P50" t="str">
        <f>VLOOKUP(G50,Agents!A:E,4,FALSE)</f>
        <v>Team3</v>
      </c>
      <c r="Q50" t="str">
        <f>VLOOKUP(G50,Agents!A:E,5,FALSE)</f>
        <v>Mid</v>
      </c>
      <c r="R50" t="str">
        <f>VLOOKUP(G50,Agents!A:E,2,FALSE)</f>
        <v>Night</v>
      </c>
    </row>
    <row r="51" spans="1:18" x14ac:dyDescent="0.35">
      <c r="A51" t="s">
        <v>150</v>
      </c>
      <c r="B51" t="s">
        <v>151</v>
      </c>
      <c r="C51" t="s">
        <v>12</v>
      </c>
      <c r="D51" t="s">
        <v>13</v>
      </c>
      <c r="E51" s="1">
        <v>46044.338888888888</v>
      </c>
      <c r="F51" s="1">
        <v>46044.463888888888</v>
      </c>
      <c r="G51" t="s">
        <v>31</v>
      </c>
      <c r="H51" t="s">
        <v>15</v>
      </c>
      <c r="I51" t="s">
        <v>16</v>
      </c>
      <c r="J51">
        <v>4</v>
      </c>
      <c r="K51" t="str">
        <f>IF(tickets_dataset[[#This Row],[status]] = "Closed", "Yes","No")</f>
        <v>Yes</v>
      </c>
      <c r="L51" s="2">
        <f t="shared" si="1"/>
        <v>3</v>
      </c>
      <c r="M51" t="str">
        <f t="shared" si="3"/>
        <v>No</v>
      </c>
      <c r="N51" t="str">
        <f t="shared" si="0"/>
        <v>Jan</v>
      </c>
      <c r="O51" s="2">
        <f t="shared" si="2"/>
        <v>0.125</v>
      </c>
      <c r="P51" t="str">
        <f>VLOOKUP(G51,Agents!A:E,4,FALSE)</f>
        <v>Team5</v>
      </c>
      <c r="Q51" t="str">
        <f>VLOOKUP(G51,Agents!A:E,5,FALSE)</f>
        <v>Senior</v>
      </c>
      <c r="R51" t="str">
        <f>VLOOKUP(G51,Agents!A:E,2,FALSE)</f>
        <v>Evening</v>
      </c>
    </row>
    <row r="52" spans="1:18" x14ac:dyDescent="0.35">
      <c r="A52" t="s">
        <v>152</v>
      </c>
      <c r="B52" t="s">
        <v>153</v>
      </c>
      <c r="C52" t="s">
        <v>76</v>
      </c>
      <c r="D52" t="s">
        <v>38</v>
      </c>
      <c r="E52" s="1">
        <v>46083.246527777781</v>
      </c>
      <c r="F52" s="1">
        <v>46087.079861111109</v>
      </c>
      <c r="G52" t="s">
        <v>39</v>
      </c>
      <c r="H52" t="s">
        <v>15</v>
      </c>
      <c r="I52" t="s">
        <v>16</v>
      </c>
      <c r="J52">
        <v>4</v>
      </c>
      <c r="K52" t="str">
        <f>IF(tickets_dataset[[#This Row],[status]] = "Closed", "Yes","No")</f>
        <v>Yes</v>
      </c>
      <c r="L52" s="2">
        <f t="shared" si="1"/>
        <v>91.999999999883585</v>
      </c>
      <c r="M52" t="str">
        <f t="shared" si="3"/>
        <v>Yes</v>
      </c>
      <c r="N52" t="str">
        <f t="shared" si="0"/>
        <v>Mar</v>
      </c>
      <c r="O52" s="2">
        <f t="shared" si="2"/>
        <v>3.8333333333284827</v>
      </c>
      <c r="P52" t="str">
        <f>VLOOKUP(G52,Agents!A:E,4,FALSE)</f>
        <v>Team3</v>
      </c>
      <c r="Q52" t="str">
        <f>VLOOKUP(G52,Agents!A:E,5,FALSE)</f>
        <v>Mid</v>
      </c>
      <c r="R52" t="str">
        <f>VLOOKUP(G52,Agents!A:E,2,FALSE)</f>
        <v>Night</v>
      </c>
    </row>
    <row r="53" spans="1:18" x14ac:dyDescent="0.35">
      <c r="A53" t="s">
        <v>154</v>
      </c>
      <c r="B53" t="s">
        <v>155</v>
      </c>
      <c r="C53" t="s">
        <v>34</v>
      </c>
      <c r="D53" t="s">
        <v>13</v>
      </c>
      <c r="E53" s="1">
        <v>46057.848611111112</v>
      </c>
      <c r="F53" s="1">
        <v>46058.598611111112</v>
      </c>
      <c r="G53" t="s">
        <v>156</v>
      </c>
      <c r="H53" t="s">
        <v>15</v>
      </c>
      <c r="I53" t="s">
        <v>16</v>
      </c>
      <c r="J53">
        <v>4</v>
      </c>
      <c r="K53" t="str">
        <f>IF(tickets_dataset[[#This Row],[status]] = "Closed", "Yes","No")</f>
        <v>Yes</v>
      </c>
      <c r="L53" s="2">
        <f t="shared" si="1"/>
        <v>18</v>
      </c>
      <c r="M53" t="str">
        <f t="shared" si="3"/>
        <v>No</v>
      </c>
      <c r="N53" t="str">
        <f t="shared" si="0"/>
        <v>Feb</v>
      </c>
      <c r="O53" s="2">
        <f t="shared" si="2"/>
        <v>0.75</v>
      </c>
      <c r="P53" t="str">
        <f>VLOOKUP(G53,Agents!A:E,4,FALSE)</f>
        <v>Team3</v>
      </c>
      <c r="Q53" t="str">
        <f>VLOOKUP(G53,Agents!A:E,5,FALSE)</f>
        <v>Mid</v>
      </c>
      <c r="R53" t="str">
        <f>VLOOKUP(G53,Agents!A:E,2,FALSE)</f>
        <v>Evening</v>
      </c>
    </row>
    <row r="54" spans="1:18" x14ac:dyDescent="0.35">
      <c r="A54" t="s">
        <v>157</v>
      </c>
      <c r="B54" t="s">
        <v>158</v>
      </c>
      <c r="C54" t="s">
        <v>50</v>
      </c>
      <c r="D54" t="s">
        <v>38</v>
      </c>
      <c r="E54" s="1">
        <v>46104.618055555555</v>
      </c>
      <c r="F54" s="1">
        <v>46105.243055555555</v>
      </c>
      <c r="G54" t="s">
        <v>159</v>
      </c>
      <c r="H54" t="s">
        <v>15</v>
      </c>
      <c r="I54" t="s">
        <v>16</v>
      </c>
      <c r="J54">
        <v>5</v>
      </c>
      <c r="K54" t="str">
        <f>IF(tickets_dataset[[#This Row],[status]] = "Closed", "Yes","No")</f>
        <v>Yes</v>
      </c>
      <c r="L54" s="2">
        <f t="shared" si="1"/>
        <v>15</v>
      </c>
      <c r="M54" t="str">
        <f t="shared" si="3"/>
        <v>No</v>
      </c>
      <c r="N54" t="str">
        <f t="shared" si="0"/>
        <v>Mar</v>
      </c>
      <c r="O54" s="2">
        <f t="shared" si="2"/>
        <v>0.625</v>
      </c>
      <c r="P54" t="str">
        <f>VLOOKUP(G54,Agents!A:E,4,FALSE)</f>
        <v>Team4</v>
      </c>
      <c r="Q54" t="str">
        <f>VLOOKUP(G54,Agents!A:E,5,FALSE)</f>
        <v>Mid</v>
      </c>
      <c r="R54" t="str">
        <f>VLOOKUP(G54,Agents!A:E,2,FALSE)</f>
        <v>Night</v>
      </c>
    </row>
    <row r="55" spans="1:18" x14ac:dyDescent="0.35">
      <c r="A55" t="s">
        <v>160</v>
      </c>
      <c r="B55" t="s">
        <v>161</v>
      </c>
      <c r="C55" t="s">
        <v>12</v>
      </c>
      <c r="D55" t="s">
        <v>13</v>
      </c>
      <c r="E55" s="1">
        <v>46109.694444444445</v>
      </c>
      <c r="F55" s="1">
        <v>46110.277777777781</v>
      </c>
      <c r="G55" t="s">
        <v>53</v>
      </c>
      <c r="H55" t="s">
        <v>28</v>
      </c>
      <c r="I55" t="s">
        <v>16</v>
      </c>
      <c r="J55">
        <v>4</v>
      </c>
      <c r="K55" t="str">
        <f>IF(tickets_dataset[[#This Row],[status]] = "Closed", "Yes","No")</f>
        <v>No</v>
      </c>
      <c r="L55" s="2">
        <f t="shared" si="1"/>
        <v>14.000000000058208</v>
      </c>
      <c r="M55" t="str">
        <f t="shared" si="3"/>
        <v>No</v>
      </c>
      <c r="N55" t="str">
        <f t="shared" si="0"/>
        <v>Mar</v>
      </c>
      <c r="O55" s="2">
        <f t="shared" si="2"/>
        <v>0.58333333333575865</v>
      </c>
      <c r="P55" t="str">
        <f>VLOOKUP(G55,Agents!A:E,4,FALSE)</f>
        <v>Team1</v>
      </c>
      <c r="Q55" t="str">
        <f>VLOOKUP(G55,Agents!A:E,5,FALSE)</f>
        <v>Junior</v>
      </c>
      <c r="R55" t="str">
        <f>VLOOKUP(G55,Agents!A:E,2,FALSE)</f>
        <v>Night</v>
      </c>
    </row>
    <row r="56" spans="1:18" x14ac:dyDescent="0.35">
      <c r="A56" t="s">
        <v>162</v>
      </c>
      <c r="B56" t="s">
        <v>163</v>
      </c>
      <c r="C56" t="s">
        <v>22</v>
      </c>
      <c r="D56" t="s">
        <v>13</v>
      </c>
      <c r="E56" s="1">
        <v>46097.940972222219</v>
      </c>
      <c r="F56" s="1">
        <v>46099.565972222219</v>
      </c>
      <c r="G56" t="s">
        <v>164</v>
      </c>
      <c r="H56" t="s">
        <v>15</v>
      </c>
      <c r="I56" t="s">
        <v>16</v>
      </c>
      <c r="J56">
        <v>5</v>
      </c>
      <c r="K56" t="str">
        <f>IF(tickets_dataset[[#This Row],[status]] = "Closed", "Yes","No")</f>
        <v>Yes</v>
      </c>
      <c r="L56" s="2">
        <f t="shared" si="1"/>
        <v>39</v>
      </c>
      <c r="M56" t="str">
        <f t="shared" si="3"/>
        <v>No</v>
      </c>
      <c r="N56" t="str">
        <f t="shared" si="0"/>
        <v>Mar</v>
      </c>
      <c r="O56" s="2">
        <f t="shared" si="2"/>
        <v>1.625</v>
      </c>
      <c r="P56" t="str">
        <f>VLOOKUP(G56,Agents!A:E,4,FALSE)</f>
        <v>Team4</v>
      </c>
      <c r="Q56" t="str">
        <f>VLOOKUP(G56,Agents!A:E,5,FALSE)</f>
        <v>Senior</v>
      </c>
      <c r="R56" t="str">
        <f>VLOOKUP(G56,Agents!A:E,2,FALSE)</f>
        <v>Evening</v>
      </c>
    </row>
    <row r="57" spans="1:18" x14ac:dyDescent="0.35">
      <c r="A57" t="s">
        <v>165</v>
      </c>
      <c r="B57" t="s">
        <v>166</v>
      </c>
      <c r="C57" t="s">
        <v>76</v>
      </c>
      <c r="D57" t="s">
        <v>13</v>
      </c>
      <c r="E57" s="1">
        <v>46088.05</v>
      </c>
      <c r="F57" s="1">
        <v>46088.133333333331</v>
      </c>
      <c r="G57" t="s">
        <v>167</v>
      </c>
      <c r="H57" t="s">
        <v>15</v>
      </c>
      <c r="I57" t="s">
        <v>16</v>
      </c>
      <c r="J57">
        <v>3</v>
      </c>
      <c r="K57" t="str">
        <f>IF(tickets_dataset[[#This Row],[status]] = "Closed", "Yes","No")</f>
        <v>Yes</v>
      </c>
      <c r="L57" s="2">
        <f t="shared" si="1"/>
        <v>1.9999999998835847</v>
      </c>
      <c r="M57" t="str">
        <f t="shared" si="3"/>
        <v>No</v>
      </c>
      <c r="N57" t="str">
        <f t="shared" si="0"/>
        <v>Mar</v>
      </c>
      <c r="O57" s="2">
        <f t="shared" si="2"/>
        <v>8.3333333328482695E-2</v>
      </c>
      <c r="P57" t="str">
        <f>VLOOKUP(G57,Agents!A:E,4,FALSE)</f>
        <v>Team3</v>
      </c>
      <c r="Q57" t="str">
        <f>VLOOKUP(G57,Agents!A:E,5,FALSE)</f>
        <v>Mid</v>
      </c>
      <c r="R57" t="str">
        <f>VLOOKUP(G57,Agents!A:E,2,FALSE)</f>
        <v>Evening</v>
      </c>
    </row>
    <row r="58" spans="1:18" x14ac:dyDescent="0.35">
      <c r="A58" t="s">
        <v>168</v>
      </c>
      <c r="B58" t="s">
        <v>169</v>
      </c>
      <c r="C58" t="s">
        <v>22</v>
      </c>
      <c r="D58" t="s">
        <v>13</v>
      </c>
      <c r="E58" s="1">
        <v>46110.649305555555</v>
      </c>
      <c r="F58" s="1">
        <v>46111.982638888891</v>
      </c>
      <c r="G58" t="s">
        <v>170</v>
      </c>
      <c r="H58" t="s">
        <v>15</v>
      </c>
      <c r="I58" t="s">
        <v>16</v>
      </c>
      <c r="J58">
        <v>3</v>
      </c>
      <c r="K58" t="str">
        <f>IF(tickets_dataset[[#This Row],[status]] = "Closed", "Yes","No")</f>
        <v>Yes</v>
      </c>
      <c r="L58" s="2">
        <f t="shared" si="1"/>
        <v>32.000000000058208</v>
      </c>
      <c r="M58" t="str">
        <f t="shared" si="3"/>
        <v>No</v>
      </c>
      <c r="N58" t="str">
        <f t="shared" si="0"/>
        <v>Mar</v>
      </c>
      <c r="O58" s="2">
        <f t="shared" si="2"/>
        <v>1.3333333333357587</v>
      </c>
      <c r="P58" t="str">
        <f>VLOOKUP(G58,Agents!A:E,4,FALSE)</f>
        <v>Team5</v>
      </c>
      <c r="Q58" t="str">
        <f>VLOOKUP(G58,Agents!A:E,5,FALSE)</f>
        <v>Junior</v>
      </c>
      <c r="R58" t="str">
        <f>VLOOKUP(G58,Agents!A:E,2,FALSE)</f>
        <v>Night</v>
      </c>
    </row>
    <row r="59" spans="1:18" x14ac:dyDescent="0.35">
      <c r="A59" t="s">
        <v>171</v>
      </c>
      <c r="B59" t="s">
        <v>172</v>
      </c>
      <c r="C59" t="s">
        <v>22</v>
      </c>
      <c r="D59" t="s">
        <v>38</v>
      </c>
      <c r="E59" s="1">
        <v>46024.130555555559</v>
      </c>
      <c r="F59" s="1">
        <v>46026.755555555559</v>
      </c>
      <c r="G59" t="s">
        <v>14</v>
      </c>
      <c r="H59" t="s">
        <v>15</v>
      </c>
      <c r="I59" t="s">
        <v>16</v>
      </c>
      <c r="J59">
        <v>4</v>
      </c>
      <c r="K59" t="str">
        <f>IF(tickets_dataset[[#This Row],[status]] = "Closed", "Yes","No")</f>
        <v>Yes</v>
      </c>
      <c r="L59" s="2">
        <f t="shared" si="1"/>
        <v>63</v>
      </c>
      <c r="M59" t="str">
        <f t="shared" si="3"/>
        <v>Yes</v>
      </c>
      <c r="N59" t="str">
        <f t="shared" si="0"/>
        <v>Jan</v>
      </c>
      <c r="O59" s="2">
        <f t="shared" si="2"/>
        <v>2.625</v>
      </c>
      <c r="P59" t="str">
        <f>VLOOKUP(G59,Agents!A:E,4,FALSE)</f>
        <v>Team1</v>
      </c>
      <c r="Q59" t="str">
        <f>VLOOKUP(G59,Agents!A:E,5,FALSE)</f>
        <v>Senior</v>
      </c>
      <c r="R59" t="str">
        <f>VLOOKUP(G59,Agents!A:E,2,FALSE)</f>
        <v>Morning</v>
      </c>
    </row>
    <row r="60" spans="1:18" x14ac:dyDescent="0.35">
      <c r="A60" t="s">
        <v>173</v>
      </c>
      <c r="B60" t="s">
        <v>174</v>
      </c>
      <c r="C60" t="s">
        <v>50</v>
      </c>
      <c r="D60" t="s">
        <v>13</v>
      </c>
      <c r="E60" s="1">
        <v>46092.786805555559</v>
      </c>
      <c r="F60" s="1">
        <v>46094.328472222223</v>
      </c>
      <c r="G60" t="s">
        <v>77</v>
      </c>
      <c r="H60" t="s">
        <v>28</v>
      </c>
      <c r="I60" t="s">
        <v>16</v>
      </c>
      <c r="J60">
        <v>4</v>
      </c>
      <c r="K60" t="str">
        <f>IF(tickets_dataset[[#This Row],[status]] = "Closed", "Yes","No")</f>
        <v>No</v>
      </c>
      <c r="L60" s="2">
        <f t="shared" si="1"/>
        <v>36.999999999941792</v>
      </c>
      <c r="M60" t="str">
        <f t="shared" si="3"/>
        <v>No</v>
      </c>
      <c r="N60" t="str">
        <f t="shared" si="0"/>
        <v>Mar</v>
      </c>
      <c r="O60" s="2">
        <f t="shared" si="2"/>
        <v>1.5416666666642413</v>
      </c>
      <c r="P60" t="str">
        <f>VLOOKUP(G60,Agents!A:E,4,FALSE)</f>
        <v>Team5</v>
      </c>
      <c r="Q60" t="str">
        <f>VLOOKUP(G60,Agents!A:E,5,FALSE)</f>
        <v>Junior</v>
      </c>
      <c r="R60" t="str">
        <f>VLOOKUP(G60,Agents!A:E,2,FALSE)</f>
        <v>Evening</v>
      </c>
    </row>
    <row r="61" spans="1:18" x14ac:dyDescent="0.35">
      <c r="A61" t="s">
        <v>175</v>
      </c>
      <c r="B61" t="s">
        <v>176</v>
      </c>
      <c r="C61" t="s">
        <v>12</v>
      </c>
      <c r="D61" t="s">
        <v>26</v>
      </c>
      <c r="E61" s="1">
        <v>46060.32708333333</v>
      </c>
      <c r="F61" s="1">
        <v>46061.660416666666</v>
      </c>
      <c r="G61" t="s">
        <v>45</v>
      </c>
      <c r="H61" t="s">
        <v>15</v>
      </c>
      <c r="I61" t="s">
        <v>16</v>
      </c>
      <c r="J61">
        <v>4</v>
      </c>
      <c r="K61" t="str">
        <f>IF(tickets_dataset[[#This Row],[status]] = "Closed", "Yes","No")</f>
        <v>Yes</v>
      </c>
      <c r="L61" s="2">
        <f t="shared" si="1"/>
        <v>32.000000000058208</v>
      </c>
      <c r="M61" t="str">
        <f t="shared" si="3"/>
        <v>No</v>
      </c>
      <c r="N61" t="str">
        <f t="shared" si="0"/>
        <v>Feb</v>
      </c>
      <c r="O61" s="2">
        <f t="shared" si="2"/>
        <v>1.3333333333357587</v>
      </c>
      <c r="P61" t="str">
        <f>VLOOKUP(G61,Agents!A:E,4,FALSE)</f>
        <v>Team5</v>
      </c>
      <c r="Q61" t="str">
        <f>VLOOKUP(G61,Agents!A:E,5,FALSE)</f>
        <v>Senior</v>
      </c>
      <c r="R61" t="str">
        <f>VLOOKUP(G61,Agents!A:E,2,FALSE)</f>
        <v>Morning</v>
      </c>
    </row>
    <row r="62" spans="1:18" x14ac:dyDescent="0.35">
      <c r="A62" t="s">
        <v>177</v>
      </c>
      <c r="B62" t="s">
        <v>178</v>
      </c>
      <c r="C62" t="s">
        <v>76</v>
      </c>
      <c r="D62" t="s">
        <v>38</v>
      </c>
      <c r="E62" s="1">
        <v>46094.969444444447</v>
      </c>
      <c r="F62" s="1">
        <v>46098.386111111111</v>
      </c>
      <c r="G62" t="s">
        <v>131</v>
      </c>
      <c r="H62" t="s">
        <v>15</v>
      </c>
      <c r="I62" t="s">
        <v>16</v>
      </c>
      <c r="J62">
        <v>5</v>
      </c>
      <c r="K62" t="str">
        <f>IF(tickets_dataset[[#This Row],[status]] = "Closed", "Yes","No")</f>
        <v>Yes</v>
      </c>
      <c r="L62" s="2">
        <f t="shared" si="1"/>
        <v>81.999999999941792</v>
      </c>
      <c r="M62" t="str">
        <f t="shared" si="3"/>
        <v>Yes</v>
      </c>
      <c r="N62" t="str">
        <f t="shared" si="0"/>
        <v>Mar</v>
      </c>
      <c r="O62" s="2">
        <f t="shared" si="2"/>
        <v>3.4166666666642413</v>
      </c>
      <c r="P62" t="str">
        <f>VLOOKUP(G62,Agents!A:E,4,FALSE)</f>
        <v>Team4</v>
      </c>
      <c r="Q62" t="str">
        <f>VLOOKUP(G62,Agents!A:E,5,FALSE)</f>
        <v>Junior</v>
      </c>
      <c r="R62" t="str">
        <f>VLOOKUP(G62,Agents!A:E,2,FALSE)</f>
        <v>Night</v>
      </c>
    </row>
    <row r="63" spans="1:18" x14ac:dyDescent="0.35">
      <c r="A63" t="s">
        <v>179</v>
      </c>
      <c r="B63" t="s">
        <v>180</v>
      </c>
      <c r="C63" t="s">
        <v>22</v>
      </c>
      <c r="D63" t="s">
        <v>13</v>
      </c>
      <c r="E63" s="1">
        <v>46050.193749999999</v>
      </c>
      <c r="F63" s="1">
        <v>46050.61041666667</v>
      </c>
      <c r="G63" t="s">
        <v>80</v>
      </c>
      <c r="H63" t="s">
        <v>15</v>
      </c>
      <c r="I63" t="s">
        <v>16</v>
      </c>
      <c r="J63">
        <v>5</v>
      </c>
      <c r="K63" t="str">
        <f>IF(tickets_dataset[[#This Row],[status]] = "Closed", "Yes","No")</f>
        <v>Yes</v>
      </c>
      <c r="L63" s="2">
        <f t="shared" si="1"/>
        <v>10.000000000116415</v>
      </c>
      <c r="M63" t="str">
        <f t="shared" si="3"/>
        <v>No</v>
      </c>
      <c r="N63" t="str">
        <f t="shared" si="0"/>
        <v>Jan</v>
      </c>
      <c r="O63" s="2">
        <f t="shared" si="2"/>
        <v>0.41666666667151731</v>
      </c>
      <c r="P63" t="str">
        <f>VLOOKUP(G63,Agents!A:E,4,FALSE)</f>
        <v>Team3</v>
      </c>
      <c r="Q63" t="str">
        <f>VLOOKUP(G63,Agents!A:E,5,FALSE)</f>
        <v>Junior</v>
      </c>
      <c r="R63" t="str">
        <f>VLOOKUP(G63,Agents!A:E,2,FALSE)</f>
        <v>Evening</v>
      </c>
    </row>
    <row r="64" spans="1:18" x14ac:dyDescent="0.35">
      <c r="A64" t="s">
        <v>181</v>
      </c>
      <c r="B64" t="s">
        <v>182</v>
      </c>
      <c r="C64" t="s">
        <v>50</v>
      </c>
      <c r="D64" t="s">
        <v>26</v>
      </c>
      <c r="E64" s="1">
        <v>46111.4375</v>
      </c>
      <c r="F64" s="1">
        <v>46113.104166666664</v>
      </c>
      <c r="G64" t="s">
        <v>183</v>
      </c>
      <c r="H64" t="s">
        <v>15</v>
      </c>
      <c r="I64" t="s">
        <v>16</v>
      </c>
      <c r="J64">
        <v>4</v>
      </c>
      <c r="K64" t="str">
        <f>IF(tickets_dataset[[#This Row],[status]] = "Closed", "Yes","No")</f>
        <v>Yes</v>
      </c>
      <c r="L64" s="2">
        <f t="shared" si="1"/>
        <v>39.999999999941792</v>
      </c>
      <c r="M64" t="str">
        <f t="shared" si="3"/>
        <v>No</v>
      </c>
      <c r="N64" t="str">
        <f t="shared" si="0"/>
        <v>Mar</v>
      </c>
      <c r="O64" s="2">
        <f t="shared" si="2"/>
        <v>1.6666666666642413</v>
      </c>
      <c r="P64" t="str">
        <f>VLOOKUP(G64,Agents!A:E,4,FALSE)</f>
        <v>Team3</v>
      </c>
      <c r="Q64" t="str">
        <f>VLOOKUP(G64,Agents!A:E,5,FALSE)</f>
        <v>Senior</v>
      </c>
      <c r="R64" t="str">
        <f>VLOOKUP(G64,Agents!A:E,2,FALSE)</f>
        <v>Night</v>
      </c>
    </row>
    <row r="65" spans="1:18" x14ac:dyDescent="0.35">
      <c r="A65" t="s">
        <v>184</v>
      </c>
      <c r="B65" t="s">
        <v>185</v>
      </c>
      <c r="C65" t="s">
        <v>34</v>
      </c>
      <c r="D65" t="s">
        <v>13</v>
      </c>
      <c r="E65" s="1">
        <v>46073.361805555556</v>
      </c>
      <c r="F65" s="1">
        <v>46074.486805555556</v>
      </c>
      <c r="G65" t="s">
        <v>159</v>
      </c>
      <c r="H65" t="s">
        <v>15</v>
      </c>
      <c r="I65" t="s">
        <v>16</v>
      </c>
      <c r="J65">
        <v>4</v>
      </c>
      <c r="K65" t="str">
        <f>IF(tickets_dataset[[#This Row],[status]] = "Closed", "Yes","No")</f>
        <v>Yes</v>
      </c>
      <c r="L65" s="2">
        <f t="shared" si="1"/>
        <v>27</v>
      </c>
      <c r="M65" t="str">
        <f t="shared" si="3"/>
        <v>No</v>
      </c>
      <c r="N65" t="str">
        <f t="shared" si="0"/>
        <v>Feb</v>
      </c>
      <c r="O65" s="2">
        <f t="shared" si="2"/>
        <v>1.125</v>
      </c>
      <c r="P65" t="str">
        <f>VLOOKUP(G65,Agents!A:E,4,FALSE)</f>
        <v>Team4</v>
      </c>
      <c r="Q65" t="str">
        <f>VLOOKUP(G65,Agents!A:E,5,FALSE)</f>
        <v>Mid</v>
      </c>
      <c r="R65" t="str">
        <f>VLOOKUP(G65,Agents!A:E,2,FALSE)</f>
        <v>Night</v>
      </c>
    </row>
    <row r="66" spans="1:18" x14ac:dyDescent="0.35">
      <c r="A66" t="s">
        <v>186</v>
      </c>
      <c r="B66" t="s">
        <v>187</v>
      </c>
      <c r="C66" t="s">
        <v>12</v>
      </c>
      <c r="D66" t="s">
        <v>26</v>
      </c>
      <c r="E66" s="1">
        <v>46051.327777777777</v>
      </c>
      <c r="F66" s="1">
        <v>46051.619444444441</v>
      </c>
      <c r="G66" t="s">
        <v>170</v>
      </c>
      <c r="H66" t="s">
        <v>15</v>
      </c>
      <c r="I66" t="s">
        <v>16</v>
      </c>
      <c r="J66">
        <v>3</v>
      </c>
      <c r="K66" t="str">
        <f>IF(tickets_dataset[[#This Row],[status]] = "Closed", "Yes","No")</f>
        <v>Yes</v>
      </c>
      <c r="L66" s="2">
        <f t="shared" ref="L66:L129" si="4">IF(ISBLANK(F66),"",(F66-E66)*24)</f>
        <v>6.9999999999417923</v>
      </c>
      <c r="M66" t="str">
        <f t="shared" ref="M66:M129" si="5">IF(L66&gt;48,"Yes","No")</f>
        <v>No</v>
      </c>
      <c r="N66" t="str">
        <f t="shared" ref="N66:N129" si="6">TEXT(E66,"mmm")</f>
        <v>Jan</v>
      </c>
      <c r="O66" s="2">
        <f t="shared" si="2"/>
        <v>0.29166666666424135</v>
      </c>
      <c r="P66" t="str">
        <f>VLOOKUP(G66,Agents!A:E,4,FALSE)</f>
        <v>Team5</v>
      </c>
      <c r="Q66" t="str">
        <f>VLOOKUP(G66,Agents!A:E,5,FALSE)</f>
        <v>Junior</v>
      </c>
      <c r="R66" t="str">
        <f>VLOOKUP(G66,Agents!A:E,2,FALSE)</f>
        <v>Night</v>
      </c>
    </row>
    <row r="67" spans="1:18" x14ac:dyDescent="0.35">
      <c r="A67" t="s">
        <v>188</v>
      </c>
      <c r="B67" t="s">
        <v>189</v>
      </c>
      <c r="C67" t="s">
        <v>50</v>
      </c>
      <c r="D67" t="s">
        <v>38</v>
      </c>
      <c r="E67" s="1">
        <v>46053.333333333336</v>
      </c>
      <c r="F67" s="1">
        <v>46054.625</v>
      </c>
      <c r="G67" t="s">
        <v>190</v>
      </c>
      <c r="H67" t="s">
        <v>28</v>
      </c>
      <c r="I67" t="s">
        <v>16</v>
      </c>
      <c r="J67">
        <v>5</v>
      </c>
      <c r="K67" t="str">
        <f>IF(tickets_dataset[[#This Row],[status]] = "Closed", "Yes","No")</f>
        <v>No</v>
      </c>
      <c r="L67" s="2">
        <f t="shared" si="4"/>
        <v>30.999999999941792</v>
      </c>
      <c r="M67" t="str">
        <f t="shared" si="5"/>
        <v>No</v>
      </c>
      <c r="N67" t="str">
        <f t="shared" si="6"/>
        <v>Jan</v>
      </c>
      <c r="O67" s="2">
        <f t="shared" ref="O67:O130" si="7">F67-E67</f>
        <v>1.2916666666642413</v>
      </c>
      <c r="P67" t="str">
        <f>VLOOKUP(G67,Agents!A:E,4,FALSE)</f>
        <v>Team1</v>
      </c>
      <c r="Q67" t="str">
        <f>VLOOKUP(G67,Agents!A:E,5,FALSE)</f>
        <v>Senior</v>
      </c>
      <c r="R67" t="str">
        <f>VLOOKUP(G67,Agents!A:E,2,FALSE)</f>
        <v>Night</v>
      </c>
    </row>
    <row r="68" spans="1:18" x14ac:dyDescent="0.35">
      <c r="A68" t="s">
        <v>191</v>
      </c>
      <c r="B68" t="s">
        <v>192</v>
      </c>
      <c r="C68" t="s">
        <v>22</v>
      </c>
      <c r="D68" t="s">
        <v>13</v>
      </c>
      <c r="E68" s="1">
        <v>46107.427777777775</v>
      </c>
      <c r="F68" s="1">
        <v>46108.136111111111</v>
      </c>
      <c r="G68" t="s">
        <v>35</v>
      </c>
      <c r="H68" t="s">
        <v>15</v>
      </c>
      <c r="I68" t="s">
        <v>16</v>
      </c>
      <c r="J68">
        <v>3</v>
      </c>
      <c r="K68" t="str">
        <f>IF(tickets_dataset[[#This Row],[status]] = "Closed", "Yes","No")</f>
        <v>Yes</v>
      </c>
      <c r="L68" s="2">
        <f t="shared" si="4"/>
        <v>17.000000000058208</v>
      </c>
      <c r="M68" t="str">
        <f t="shared" si="5"/>
        <v>No</v>
      </c>
      <c r="N68" t="str">
        <f t="shared" si="6"/>
        <v>Mar</v>
      </c>
      <c r="O68" s="2">
        <f t="shared" si="7"/>
        <v>0.70833333333575865</v>
      </c>
      <c r="P68" t="str">
        <f>VLOOKUP(G68,Agents!A:E,4,FALSE)</f>
        <v>Team1</v>
      </c>
      <c r="Q68" t="str">
        <f>VLOOKUP(G68,Agents!A:E,5,FALSE)</f>
        <v>Senior</v>
      </c>
      <c r="R68" t="str">
        <f>VLOOKUP(G68,Agents!A:E,2,FALSE)</f>
        <v>Evening</v>
      </c>
    </row>
    <row r="69" spans="1:18" x14ac:dyDescent="0.35">
      <c r="A69" t="s">
        <v>193</v>
      </c>
      <c r="B69" t="s">
        <v>194</v>
      </c>
      <c r="C69" t="s">
        <v>50</v>
      </c>
      <c r="D69" t="s">
        <v>26</v>
      </c>
      <c r="E69" s="1">
        <v>46051.580555555556</v>
      </c>
      <c r="F69" s="1">
        <v>46054.37222222222</v>
      </c>
      <c r="G69" t="s">
        <v>119</v>
      </c>
      <c r="H69" t="s">
        <v>15</v>
      </c>
      <c r="I69" t="s">
        <v>16</v>
      </c>
      <c r="J69">
        <v>4</v>
      </c>
      <c r="K69" t="str">
        <f>IF(tickets_dataset[[#This Row],[status]] = "Closed", "Yes","No")</f>
        <v>Yes</v>
      </c>
      <c r="L69" s="2">
        <f t="shared" si="4"/>
        <v>66.999999999941792</v>
      </c>
      <c r="M69" t="str">
        <f t="shared" si="5"/>
        <v>Yes</v>
      </c>
      <c r="N69" t="str">
        <f t="shared" si="6"/>
        <v>Jan</v>
      </c>
      <c r="O69" s="2">
        <f t="shared" si="7"/>
        <v>2.7916666666642413</v>
      </c>
      <c r="P69" t="str">
        <f>VLOOKUP(G69,Agents!A:E,4,FALSE)</f>
        <v>Team1</v>
      </c>
      <c r="Q69" t="str">
        <f>VLOOKUP(G69,Agents!A:E,5,FALSE)</f>
        <v>Junior</v>
      </c>
      <c r="R69" t="str">
        <f>VLOOKUP(G69,Agents!A:E,2,FALSE)</f>
        <v>Morning</v>
      </c>
    </row>
    <row r="70" spans="1:18" x14ac:dyDescent="0.35">
      <c r="A70" t="s">
        <v>195</v>
      </c>
      <c r="B70" t="s">
        <v>196</v>
      </c>
      <c r="C70" t="s">
        <v>22</v>
      </c>
      <c r="D70" t="s">
        <v>26</v>
      </c>
      <c r="E70" s="1">
        <v>46078.348611111112</v>
      </c>
      <c r="F70" s="1">
        <v>46079.306944444441</v>
      </c>
      <c r="G70" t="s">
        <v>86</v>
      </c>
      <c r="H70" t="s">
        <v>15</v>
      </c>
      <c r="I70" t="s">
        <v>16</v>
      </c>
      <c r="J70">
        <v>3</v>
      </c>
      <c r="K70" t="str">
        <f>IF(tickets_dataset[[#This Row],[status]] = "Closed", "Yes","No")</f>
        <v>Yes</v>
      </c>
      <c r="L70" s="2">
        <f t="shared" si="4"/>
        <v>22.999999999883585</v>
      </c>
      <c r="M70" t="str">
        <f t="shared" si="5"/>
        <v>No</v>
      </c>
      <c r="N70" t="str">
        <f t="shared" si="6"/>
        <v>Feb</v>
      </c>
      <c r="O70" s="2">
        <f t="shared" si="7"/>
        <v>0.95833333332848269</v>
      </c>
      <c r="P70" t="str">
        <f>VLOOKUP(G70,Agents!A:E,4,FALSE)</f>
        <v>Team1</v>
      </c>
      <c r="Q70" t="str">
        <f>VLOOKUP(G70,Agents!A:E,5,FALSE)</f>
        <v>Mid</v>
      </c>
      <c r="R70" t="str">
        <f>VLOOKUP(G70,Agents!A:E,2,FALSE)</f>
        <v>Morning</v>
      </c>
    </row>
    <row r="71" spans="1:18" x14ac:dyDescent="0.35">
      <c r="A71" t="s">
        <v>197</v>
      </c>
      <c r="B71" t="s">
        <v>198</v>
      </c>
      <c r="C71" t="s">
        <v>76</v>
      </c>
      <c r="D71" t="s">
        <v>26</v>
      </c>
      <c r="E71" s="1">
        <v>46029.664583333331</v>
      </c>
      <c r="F71" s="1">
        <v>46030.872916666667</v>
      </c>
      <c r="G71" t="s">
        <v>199</v>
      </c>
      <c r="H71" t="s">
        <v>15</v>
      </c>
      <c r="I71" t="s">
        <v>16</v>
      </c>
      <c r="J71">
        <v>3</v>
      </c>
      <c r="K71" t="str">
        <f>IF(tickets_dataset[[#This Row],[status]] = "Closed", "Yes","No")</f>
        <v>Yes</v>
      </c>
      <c r="L71" s="2">
        <f t="shared" si="4"/>
        <v>29.000000000058208</v>
      </c>
      <c r="M71" t="str">
        <f t="shared" si="5"/>
        <v>No</v>
      </c>
      <c r="N71" t="str">
        <f t="shared" si="6"/>
        <v>Jan</v>
      </c>
      <c r="O71" s="2">
        <f t="shared" si="7"/>
        <v>1.2083333333357587</v>
      </c>
      <c r="P71" t="str">
        <f>VLOOKUP(G71,Agents!A:E,4,FALSE)</f>
        <v>Team1</v>
      </c>
      <c r="Q71" t="str">
        <f>VLOOKUP(G71,Agents!A:E,5,FALSE)</f>
        <v>Junior</v>
      </c>
      <c r="R71" t="str">
        <f>VLOOKUP(G71,Agents!A:E,2,FALSE)</f>
        <v>Morning</v>
      </c>
    </row>
    <row r="72" spans="1:18" x14ac:dyDescent="0.35">
      <c r="A72" t="s">
        <v>200</v>
      </c>
      <c r="B72" t="s">
        <v>201</v>
      </c>
      <c r="C72" t="s">
        <v>76</v>
      </c>
      <c r="D72" t="s">
        <v>26</v>
      </c>
      <c r="E72" s="1">
        <v>46086.417361111111</v>
      </c>
      <c r="F72" s="1">
        <v>46087.500694444447</v>
      </c>
      <c r="G72" t="s">
        <v>164</v>
      </c>
      <c r="H72" t="s">
        <v>132</v>
      </c>
      <c r="I72" t="s">
        <v>16</v>
      </c>
      <c r="J72">
        <v>5</v>
      </c>
      <c r="K72" t="str">
        <f>IF(tickets_dataset[[#This Row],[status]] = "Closed", "Yes","No")</f>
        <v>No</v>
      </c>
      <c r="L72" s="2">
        <f t="shared" si="4"/>
        <v>26.000000000058208</v>
      </c>
      <c r="M72" t="str">
        <f t="shared" si="5"/>
        <v>No</v>
      </c>
      <c r="N72" t="str">
        <f t="shared" si="6"/>
        <v>Mar</v>
      </c>
      <c r="O72" s="2">
        <f t="shared" si="7"/>
        <v>1.0833333333357587</v>
      </c>
      <c r="P72" t="str">
        <f>VLOOKUP(G72,Agents!A:E,4,FALSE)</f>
        <v>Team4</v>
      </c>
      <c r="Q72" t="str">
        <f>VLOOKUP(G72,Agents!A:E,5,FALSE)</f>
        <v>Senior</v>
      </c>
      <c r="R72" t="str">
        <f>VLOOKUP(G72,Agents!A:E,2,FALSE)</f>
        <v>Evening</v>
      </c>
    </row>
    <row r="73" spans="1:18" x14ac:dyDescent="0.35">
      <c r="A73" t="s">
        <v>202</v>
      </c>
      <c r="B73" t="s">
        <v>203</v>
      </c>
      <c r="C73" t="s">
        <v>22</v>
      </c>
      <c r="D73" t="s">
        <v>38</v>
      </c>
      <c r="E73" s="1">
        <v>46055.921527777777</v>
      </c>
      <c r="F73" s="1">
        <v>46058.796527777777</v>
      </c>
      <c r="G73" t="s">
        <v>45</v>
      </c>
      <c r="H73" t="s">
        <v>15</v>
      </c>
      <c r="I73" t="s">
        <v>16</v>
      </c>
      <c r="J73">
        <v>5</v>
      </c>
      <c r="K73" t="str">
        <f>IF(tickets_dataset[[#This Row],[status]] = "Closed", "Yes","No")</f>
        <v>Yes</v>
      </c>
      <c r="L73" s="2">
        <f t="shared" si="4"/>
        <v>69</v>
      </c>
      <c r="M73" t="str">
        <f t="shared" si="5"/>
        <v>Yes</v>
      </c>
      <c r="N73" t="str">
        <f t="shared" si="6"/>
        <v>Feb</v>
      </c>
      <c r="O73" s="2">
        <f t="shared" si="7"/>
        <v>2.875</v>
      </c>
      <c r="P73" t="str">
        <f>VLOOKUP(G73,Agents!A:E,4,FALSE)</f>
        <v>Team5</v>
      </c>
      <c r="Q73" t="str">
        <f>VLOOKUP(G73,Agents!A:E,5,FALSE)</f>
        <v>Senior</v>
      </c>
      <c r="R73" t="str">
        <f>VLOOKUP(G73,Agents!A:E,2,FALSE)</f>
        <v>Morning</v>
      </c>
    </row>
    <row r="74" spans="1:18" x14ac:dyDescent="0.35">
      <c r="A74" t="s">
        <v>204</v>
      </c>
      <c r="B74" t="s">
        <v>205</v>
      </c>
      <c r="C74" t="s">
        <v>12</v>
      </c>
      <c r="D74" t="s">
        <v>13</v>
      </c>
      <c r="E74" s="1">
        <v>46104.986111111109</v>
      </c>
      <c r="F74" s="1">
        <v>46106.652777777781</v>
      </c>
      <c r="G74" t="s">
        <v>206</v>
      </c>
      <c r="H74" t="s">
        <v>15</v>
      </c>
      <c r="I74" t="s">
        <v>16</v>
      </c>
      <c r="J74">
        <v>4</v>
      </c>
      <c r="K74" t="str">
        <f>IF(tickets_dataset[[#This Row],[status]] = "Closed", "Yes","No")</f>
        <v>Yes</v>
      </c>
      <c r="L74" s="2">
        <f t="shared" si="4"/>
        <v>40.000000000116415</v>
      </c>
      <c r="M74" t="str">
        <f t="shared" si="5"/>
        <v>No</v>
      </c>
      <c r="N74" t="str">
        <f t="shared" si="6"/>
        <v>Mar</v>
      </c>
      <c r="O74" s="2">
        <f t="shared" si="7"/>
        <v>1.6666666666715173</v>
      </c>
      <c r="P74" t="str">
        <f>VLOOKUP(G74,Agents!A:E,4,FALSE)</f>
        <v>Team5</v>
      </c>
      <c r="Q74" t="str">
        <f>VLOOKUP(G74,Agents!A:E,5,FALSE)</f>
        <v>Junior</v>
      </c>
      <c r="R74" t="str">
        <f>VLOOKUP(G74,Agents!A:E,2,FALSE)</f>
        <v>Evening</v>
      </c>
    </row>
    <row r="75" spans="1:18" x14ac:dyDescent="0.35">
      <c r="A75" t="s">
        <v>207</v>
      </c>
      <c r="B75" t="s">
        <v>208</v>
      </c>
      <c r="C75" t="s">
        <v>50</v>
      </c>
      <c r="D75" t="s">
        <v>26</v>
      </c>
      <c r="E75" s="1">
        <v>46037.256249999999</v>
      </c>
      <c r="F75" s="1">
        <v>46039.006249999999</v>
      </c>
      <c r="G75" t="s">
        <v>67</v>
      </c>
      <c r="H75" t="s">
        <v>15</v>
      </c>
      <c r="I75" t="s">
        <v>16</v>
      </c>
      <c r="J75">
        <v>5</v>
      </c>
      <c r="K75" t="str">
        <f>IF(tickets_dataset[[#This Row],[status]] = "Closed", "Yes","No")</f>
        <v>Yes</v>
      </c>
      <c r="L75" s="2">
        <f t="shared" si="4"/>
        <v>42</v>
      </c>
      <c r="M75" t="str">
        <f t="shared" si="5"/>
        <v>No</v>
      </c>
      <c r="N75" t="str">
        <f t="shared" si="6"/>
        <v>Jan</v>
      </c>
      <c r="O75" s="2">
        <f t="shared" si="7"/>
        <v>1.75</v>
      </c>
      <c r="P75" t="str">
        <f>VLOOKUP(G75,Agents!A:E,4,FALSE)</f>
        <v>Team5</v>
      </c>
      <c r="Q75" t="str">
        <f>VLOOKUP(G75,Agents!A:E,5,FALSE)</f>
        <v>Junior</v>
      </c>
      <c r="R75" t="str">
        <f>VLOOKUP(G75,Agents!A:E,2,FALSE)</f>
        <v>Evening</v>
      </c>
    </row>
    <row r="76" spans="1:18" x14ac:dyDescent="0.35">
      <c r="A76" t="s">
        <v>209</v>
      </c>
      <c r="B76" t="s">
        <v>210</v>
      </c>
      <c r="C76" t="s">
        <v>22</v>
      </c>
      <c r="D76" t="s">
        <v>26</v>
      </c>
      <c r="E76" s="1">
        <v>46031.871527777781</v>
      </c>
      <c r="F76" s="1">
        <v>46034.246527777781</v>
      </c>
      <c r="G76" t="s">
        <v>211</v>
      </c>
      <c r="H76" t="s">
        <v>15</v>
      </c>
      <c r="I76" t="s">
        <v>16</v>
      </c>
      <c r="J76">
        <v>3</v>
      </c>
      <c r="K76" t="str">
        <f>IF(tickets_dataset[[#This Row],[status]] = "Closed", "Yes","No")</f>
        <v>Yes</v>
      </c>
      <c r="L76" s="2">
        <f t="shared" si="4"/>
        <v>57</v>
      </c>
      <c r="M76" t="str">
        <f t="shared" si="5"/>
        <v>Yes</v>
      </c>
      <c r="N76" t="str">
        <f t="shared" si="6"/>
        <v>Jan</v>
      </c>
      <c r="O76" s="2">
        <f t="shared" si="7"/>
        <v>2.375</v>
      </c>
      <c r="P76" t="str">
        <f>VLOOKUP(G76,Agents!A:E,4,FALSE)</f>
        <v>Team5</v>
      </c>
      <c r="Q76" t="str">
        <f>VLOOKUP(G76,Agents!A:E,5,FALSE)</f>
        <v>Senior</v>
      </c>
      <c r="R76" t="str">
        <f>VLOOKUP(G76,Agents!A:E,2,FALSE)</f>
        <v>Evening</v>
      </c>
    </row>
    <row r="77" spans="1:18" x14ac:dyDescent="0.35">
      <c r="A77" t="s">
        <v>212</v>
      </c>
      <c r="B77" t="s">
        <v>213</v>
      </c>
      <c r="C77" t="s">
        <v>34</v>
      </c>
      <c r="D77" t="s">
        <v>13</v>
      </c>
      <c r="E77" s="1">
        <v>46081.652777777781</v>
      </c>
      <c r="F77" s="1">
        <v>46082.319444444445</v>
      </c>
      <c r="G77" t="s">
        <v>140</v>
      </c>
      <c r="H77" t="s">
        <v>15</v>
      </c>
      <c r="I77" t="s">
        <v>16</v>
      </c>
      <c r="J77">
        <v>5</v>
      </c>
      <c r="K77" t="str">
        <f>IF(tickets_dataset[[#This Row],[status]] = "Closed", "Yes","No")</f>
        <v>Yes</v>
      </c>
      <c r="L77" s="2">
        <f t="shared" si="4"/>
        <v>15.999999999941792</v>
      </c>
      <c r="M77" t="str">
        <f t="shared" si="5"/>
        <v>No</v>
      </c>
      <c r="N77" t="str">
        <f t="shared" si="6"/>
        <v>Feb</v>
      </c>
      <c r="O77" s="2">
        <f t="shared" si="7"/>
        <v>0.66666666666424135</v>
      </c>
      <c r="P77" t="str">
        <f>VLOOKUP(G77,Agents!A:E,4,FALSE)</f>
        <v>Team1</v>
      </c>
      <c r="Q77" t="str">
        <f>VLOOKUP(G77,Agents!A:E,5,FALSE)</f>
        <v>Junior</v>
      </c>
      <c r="R77" t="str">
        <f>VLOOKUP(G77,Agents!A:E,2,FALSE)</f>
        <v>Morning</v>
      </c>
    </row>
    <row r="78" spans="1:18" x14ac:dyDescent="0.35">
      <c r="A78" t="s">
        <v>214</v>
      </c>
      <c r="B78" t="s">
        <v>215</v>
      </c>
      <c r="C78" t="s">
        <v>50</v>
      </c>
      <c r="D78" t="s">
        <v>26</v>
      </c>
      <c r="E78" s="1">
        <v>46102.697916666664</v>
      </c>
      <c r="F78" s="1">
        <v>46105.239583333336</v>
      </c>
      <c r="G78" t="s">
        <v>216</v>
      </c>
      <c r="H78" t="s">
        <v>15</v>
      </c>
      <c r="I78" t="s">
        <v>16</v>
      </c>
      <c r="J78">
        <v>4</v>
      </c>
      <c r="K78" t="str">
        <f>IF(tickets_dataset[[#This Row],[status]] = "Closed", "Yes","No")</f>
        <v>Yes</v>
      </c>
      <c r="L78" s="2">
        <f t="shared" si="4"/>
        <v>61.000000000116415</v>
      </c>
      <c r="M78" t="str">
        <f t="shared" si="5"/>
        <v>Yes</v>
      </c>
      <c r="N78" t="str">
        <f t="shared" si="6"/>
        <v>Mar</v>
      </c>
      <c r="O78" s="2">
        <f t="shared" si="7"/>
        <v>2.5416666666715173</v>
      </c>
      <c r="P78" t="str">
        <f>VLOOKUP(G78,Agents!A:E,4,FALSE)</f>
        <v>Team5</v>
      </c>
      <c r="Q78" t="str">
        <f>VLOOKUP(G78,Agents!A:E,5,FALSE)</f>
        <v>Junior</v>
      </c>
      <c r="R78" t="str">
        <f>VLOOKUP(G78,Agents!A:E,2,FALSE)</f>
        <v>Evening</v>
      </c>
    </row>
    <row r="79" spans="1:18" x14ac:dyDescent="0.35">
      <c r="A79" t="s">
        <v>217</v>
      </c>
      <c r="B79" t="s">
        <v>218</v>
      </c>
      <c r="C79" t="s">
        <v>12</v>
      </c>
      <c r="D79" t="s">
        <v>38</v>
      </c>
      <c r="E79" s="1">
        <v>46098.209027777775</v>
      </c>
      <c r="F79" s="1">
        <v>46099.917361111111</v>
      </c>
      <c r="G79" t="s">
        <v>128</v>
      </c>
      <c r="H79" t="s">
        <v>15</v>
      </c>
      <c r="I79" t="s">
        <v>16</v>
      </c>
      <c r="J79">
        <v>5</v>
      </c>
      <c r="K79" t="str">
        <f>IF(tickets_dataset[[#This Row],[status]] = "Closed", "Yes","No")</f>
        <v>Yes</v>
      </c>
      <c r="L79" s="2">
        <f t="shared" si="4"/>
        <v>41.000000000058208</v>
      </c>
      <c r="M79" t="str">
        <f t="shared" si="5"/>
        <v>No</v>
      </c>
      <c r="N79" t="str">
        <f t="shared" si="6"/>
        <v>Mar</v>
      </c>
      <c r="O79" s="2">
        <f t="shared" si="7"/>
        <v>1.7083333333357587</v>
      </c>
      <c r="P79" t="str">
        <f>VLOOKUP(G79,Agents!A:E,4,FALSE)</f>
        <v>Team4</v>
      </c>
      <c r="Q79" t="str">
        <f>VLOOKUP(G79,Agents!A:E,5,FALSE)</f>
        <v>Mid</v>
      </c>
      <c r="R79" t="str">
        <f>VLOOKUP(G79,Agents!A:E,2,FALSE)</f>
        <v>Night</v>
      </c>
    </row>
    <row r="80" spans="1:18" x14ac:dyDescent="0.35">
      <c r="A80" t="s">
        <v>219</v>
      </c>
      <c r="B80" t="s">
        <v>220</v>
      </c>
      <c r="C80" t="s">
        <v>50</v>
      </c>
      <c r="D80" t="s">
        <v>13</v>
      </c>
      <c r="E80" s="1">
        <v>46084.255555555559</v>
      </c>
      <c r="F80" s="1">
        <v>46085.338888888888</v>
      </c>
      <c r="G80" t="s">
        <v>221</v>
      </c>
      <c r="H80" t="s">
        <v>15</v>
      </c>
      <c r="I80" t="s">
        <v>16</v>
      </c>
      <c r="J80">
        <v>5</v>
      </c>
      <c r="K80" t="str">
        <f>IF(tickets_dataset[[#This Row],[status]] = "Closed", "Yes","No")</f>
        <v>Yes</v>
      </c>
      <c r="L80" s="2">
        <f t="shared" si="4"/>
        <v>25.999999999883585</v>
      </c>
      <c r="M80" t="str">
        <f t="shared" si="5"/>
        <v>No</v>
      </c>
      <c r="N80" t="str">
        <f t="shared" si="6"/>
        <v>Mar</v>
      </c>
      <c r="O80" s="2">
        <f t="shared" si="7"/>
        <v>1.0833333333284827</v>
      </c>
      <c r="P80" t="str">
        <f>VLOOKUP(G80,Agents!A:E,4,FALSE)</f>
        <v>Team4</v>
      </c>
      <c r="Q80" t="str">
        <f>VLOOKUP(G80,Agents!A:E,5,FALSE)</f>
        <v>Senior</v>
      </c>
      <c r="R80" t="str">
        <f>VLOOKUP(G80,Agents!A:E,2,FALSE)</f>
        <v>Morning</v>
      </c>
    </row>
    <row r="81" spans="1:18" x14ac:dyDescent="0.35">
      <c r="A81" t="s">
        <v>222</v>
      </c>
      <c r="B81" t="s">
        <v>223</v>
      </c>
      <c r="C81" t="s">
        <v>34</v>
      </c>
      <c r="D81" t="s">
        <v>38</v>
      </c>
      <c r="E81" s="1">
        <v>46094.873611111114</v>
      </c>
      <c r="F81" s="1">
        <v>46095.165277777778</v>
      </c>
      <c r="G81" t="s">
        <v>86</v>
      </c>
      <c r="H81" t="s">
        <v>15</v>
      </c>
      <c r="I81" t="s">
        <v>16</v>
      </c>
      <c r="J81">
        <v>5</v>
      </c>
      <c r="K81" t="str">
        <f>IF(tickets_dataset[[#This Row],[status]] = "Closed", "Yes","No")</f>
        <v>Yes</v>
      </c>
      <c r="L81" s="2">
        <f t="shared" si="4"/>
        <v>6.9999999999417923</v>
      </c>
      <c r="M81" t="str">
        <f t="shared" si="5"/>
        <v>No</v>
      </c>
      <c r="N81" t="str">
        <f t="shared" si="6"/>
        <v>Mar</v>
      </c>
      <c r="O81" s="2">
        <f t="shared" si="7"/>
        <v>0.29166666666424135</v>
      </c>
      <c r="P81" t="str">
        <f>VLOOKUP(G81,Agents!A:E,4,FALSE)</f>
        <v>Team1</v>
      </c>
      <c r="Q81" t="str">
        <f>VLOOKUP(G81,Agents!A:E,5,FALSE)</f>
        <v>Mid</v>
      </c>
      <c r="R81" t="str">
        <f>VLOOKUP(G81,Agents!A:E,2,FALSE)</f>
        <v>Morning</v>
      </c>
    </row>
    <row r="82" spans="1:18" x14ac:dyDescent="0.35">
      <c r="A82" t="s">
        <v>224</v>
      </c>
      <c r="B82" t="s">
        <v>225</v>
      </c>
      <c r="C82" t="s">
        <v>22</v>
      </c>
      <c r="D82" t="s">
        <v>38</v>
      </c>
      <c r="E82" s="1">
        <v>46044.247916666667</v>
      </c>
      <c r="F82" s="1">
        <v>46046.956250000003</v>
      </c>
      <c r="G82" t="s">
        <v>35</v>
      </c>
      <c r="H82" t="s">
        <v>15</v>
      </c>
      <c r="I82" t="s">
        <v>16</v>
      </c>
      <c r="J82">
        <v>4</v>
      </c>
      <c r="K82" t="str">
        <f>IF(tickets_dataset[[#This Row],[status]] = "Closed", "Yes","No")</f>
        <v>Yes</v>
      </c>
      <c r="L82" s="2">
        <f t="shared" si="4"/>
        <v>65.000000000058208</v>
      </c>
      <c r="M82" t="str">
        <f t="shared" si="5"/>
        <v>Yes</v>
      </c>
      <c r="N82" t="str">
        <f t="shared" si="6"/>
        <v>Jan</v>
      </c>
      <c r="O82" s="2">
        <f t="shared" si="7"/>
        <v>2.7083333333357587</v>
      </c>
      <c r="P82" t="str">
        <f>VLOOKUP(G82,Agents!A:E,4,FALSE)</f>
        <v>Team1</v>
      </c>
      <c r="Q82" t="str">
        <f>VLOOKUP(G82,Agents!A:E,5,FALSE)</f>
        <v>Senior</v>
      </c>
      <c r="R82" t="str">
        <f>VLOOKUP(G82,Agents!A:E,2,FALSE)</f>
        <v>Evening</v>
      </c>
    </row>
    <row r="83" spans="1:18" x14ac:dyDescent="0.35">
      <c r="A83" t="s">
        <v>226</v>
      </c>
      <c r="B83" t="s">
        <v>227</v>
      </c>
      <c r="C83" t="s">
        <v>76</v>
      </c>
      <c r="D83" t="s">
        <v>26</v>
      </c>
      <c r="E83" s="1">
        <v>46032.079861111109</v>
      </c>
      <c r="F83" s="1">
        <v>46032.663194444445</v>
      </c>
      <c r="G83" t="s">
        <v>167</v>
      </c>
      <c r="H83" t="s">
        <v>15</v>
      </c>
      <c r="I83" t="s">
        <v>16</v>
      </c>
      <c r="J83">
        <v>5</v>
      </c>
      <c r="K83" t="str">
        <f>IF(tickets_dataset[[#This Row],[status]] = "Closed", "Yes","No")</f>
        <v>Yes</v>
      </c>
      <c r="L83" s="2">
        <f t="shared" si="4"/>
        <v>14.000000000058208</v>
      </c>
      <c r="M83" t="str">
        <f t="shared" si="5"/>
        <v>No</v>
      </c>
      <c r="N83" t="str">
        <f t="shared" si="6"/>
        <v>Jan</v>
      </c>
      <c r="O83" s="2">
        <f t="shared" si="7"/>
        <v>0.58333333333575865</v>
      </c>
      <c r="P83" t="str">
        <f>VLOOKUP(G83,Agents!A:E,4,FALSE)</f>
        <v>Team3</v>
      </c>
      <c r="Q83" t="str">
        <f>VLOOKUP(G83,Agents!A:E,5,FALSE)</f>
        <v>Mid</v>
      </c>
      <c r="R83" t="str">
        <f>VLOOKUP(G83,Agents!A:E,2,FALSE)</f>
        <v>Evening</v>
      </c>
    </row>
    <row r="84" spans="1:18" x14ac:dyDescent="0.35">
      <c r="A84" t="s">
        <v>228</v>
      </c>
      <c r="B84" t="s">
        <v>229</v>
      </c>
      <c r="C84" t="s">
        <v>12</v>
      </c>
      <c r="D84" t="s">
        <v>13</v>
      </c>
      <c r="E84" s="1">
        <v>46084.938194444447</v>
      </c>
      <c r="F84" s="1">
        <v>46085.438194444447</v>
      </c>
      <c r="G84" t="s">
        <v>190</v>
      </c>
      <c r="H84" t="s">
        <v>28</v>
      </c>
      <c r="I84" t="s">
        <v>16</v>
      </c>
      <c r="J84">
        <v>4</v>
      </c>
      <c r="K84" t="str">
        <f>IF(tickets_dataset[[#This Row],[status]] = "Closed", "Yes","No")</f>
        <v>No</v>
      </c>
      <c r="L84" s="2">
        <f t="shared" si="4"/>
        <v>12</v>
      </c>
      <c r="M84" t="str">
        <f t="shared" si="5"/>
        <v>No</v>
      </c>
      <c r="N84" t="str">
        <f t="shared" si="6"/>
        <v>Mar</v>
      </c>
      <c r="O84" s="2">
        <f t="shared" si="7"/>
        <v>0.5</v>
      </c>
      <c r="P84" t="str">
        <f>VLOOKUP(G84,Agents!A:E,4,FALSE)</f>
        <v>Team1</v>
      </c>
      <c r="Q84" t="str">
        <f>VLOOKUP(G84,Agents!A:E,5,FALSE)</f>
        <v>Senior</v>
      </c>
      <c r="R84" t="str">
        <f>VLOOKUP(G84,Agents!A:E,2,FALSE)</f>
        <v>Night</v>
      </c>
    </row>
    <row r="85" spans="1:18" x14ac:dyDescent="0.35">
      <c r="A85" t="s">
        <v>230</v>
      </c>
      <c r="B85" t="s">
        <v>231</v>
      </c>
      <c r="C85" t="s">
        <v>12</v>
      </c>
      <c r="D85" t="s">
        <v>13</v>
      </c>
      <c r="E85" s="1">
        <v>46066.125694444447</v>
      </c>
      <c r="F85" s="1">
        <v>46066.875694444447</v>
      </c>
      <c r="G85" t="s">
        <v>100</v>
      </c>
      <c r="H85" t="s">
        <v>28</v>
      </c>
      <c r="I85" t="s">
        <v>16</v>
      </c>
      <c r="J85">
        <v>4</v>
      </c>
      <c r="K85" t="str">
        <f>IF(tickets_dataset[[#This Row],[status]] = "Closed", "Yes","No")</f>
        <v>No</v>
      </c>
      <c r="L85" s="2">
        <f t="shared" si="4"/>
        <v>18</v>
      </c>
      <c r="M85" t="str">
        <f t="shared" si="5"/>
        <v>No</v>
      </c>
      <c r="N85" t="str">
        <f t="shared" si="6"/>
        <v>Feb</v>
      </c>
      <c r="O85" s="2">
        <f t="shared" si="7"/>
        <v>0.75</v>
      </c>
      <c r="P85" t="str">
        <f>VLOOKUP(G85,Agents!A:E,4,FALSE)</f>
        <v>Team4</v>
      </c>
      <c r="Q85" t="str">
        <f>VLOOKUP(G85,Agents!A:E,5,FALSE)</f>
        <v>Junior</v>
      </c>
      <c r="R85" t="str">
        <f>VLOOKUP(G85,Agents!A:E,2,FALSE)</f>
        <v>Evening</v>
      </c>
    </row>
    <row r="86" spans="1:18" x14ac:dyDescent="0.35">
      <c r="A86" t="s">
        <v>232</v>
      </c>
      <c r="B86" t="s">
        <v>233</v>
      </c>
      <c r="C86" t="s">
        <v>22</v>
      </c>
      <c r="D86" t="s">
        <v>38</v>
      </c>
      <c r="E86" s="1">
        <v>46039.104166666664</v>
      </c>
      <c r="F86" s="1">
        <v>46041.395833333336</v>
      </c>
      <c r="G86" t="s">
        <v>234</v>
      </c>
      <c r="H86" t="s">
        <v>15</v>
      </c>
      <c r="I86" t="s">
        <v>16</v>
      </c>
      <c r="J86">
        <v>5</v>
      </c>
      <c r="K86" t="str">
        <f>IF(tickets_dataset[[#This Row],[status]] = "Closed", "Yes","No")</f>
        <v>Yes</v>
      </c>
      <c r="L86" s="2">
        <f t="shared" si="4"/>
        <v>55.000000000116415</v>
      </c>
      <c r="M86" t="str">
        <f t="shared" si="5"/>
        <v>Yes</v>
      </c>
      <c r="N86" t="str">
        <f t="shared" si="6"/>
        <v>Jan</v>
      </c>
      <c r="O86" s="2">
        <f t="shared" si="7"/>
        <v>2.2916666666715173</v>
      </c>
      <c r="P86" t="str">
        <f>VLOOKUP(G86,Agents!A:E,4,FALSE)</f>
        <v>Team5</v>
      </c>
      <c r="Q86" t="str">
        <f>VLOOKUP(G86,Agents!A:E,5,FALSE)</f>
        <v>Senior</v>
      </c>
      <c r="R86" t="str">
        <f>VLOOKUP(G86,Agents!A:E,2,FALSE)</f>
        <v>Night</v>
      </c>
    </row>
    <row r="87" spans="1:18" x14ac:dyDescent="0.35">
      <c r="A87" t="s">
        <v>235</v>
      </c>
      <c r="B87" t="s">
        <v>236</v>
      </c>
      <c r="C87" t="s">
        <v>34</v>
      </c>
      <c r="D87" t="s">
        <v>38</v>
      </c>
      <c r="E87" s="1">
        <v>46051.899305555555</v>
      </c>
      <c r="F87" s="1">
        <v>46054.399305555555</v>
      </c>
      <c r="G87" t="s">
        <v>103</v>
      </c>
      <c r="H87" t="s">
        <v>15</v>
      </c>
      <c r="I87" t="s">
        <v>16</v>
      </c>
      <c r="J87">
        <v>3</v>
      </c>
      <c r="K87" t="str">
        <f>IF(tickets_dataset[[#This Row],[status]] = "Closed", "Yes","No")</f>
        <v>Yes</v>
      </c>
      <c r="L87" s="2">
        <f t="shared" si="4"/>
        <v>60</v>
      </c>
      <c r="M87" t="str">
        <f t="shared" si="5"/>
        <v>Yes</v>
      </c>
      <c r="N87" t="str">
        <f t="shared" si="6"/>
        <v>Jan</v>
      </c>
      <c r="O87" s="2">
        <f t="shared" si="7"/>
        <v>2.5</v>
      </c>
      <c r="P87" t="str">
        <f>VLOOKUP(G87,Agents!A:E,4,FALSE)</f>
        <v>Team4</v>
      </c>
      <c r="Q87" t="str">
        <f>VLOOKUP(G87,Agents!A:E,5,FALSE)</f>
        <v>Senior</v>
      </c>
      <c r="R87" t="str">
        <f>VLOOKUP(G87,Agents!A:E,2,FALSE)</f>
        <v>Night</v>
      </c>
    </row>
    <row r="88" spans="1:18" x14ac:dyDescent="0.35">
      <c r="A88" t="s">
        <v>237</v>
      </c>
      <c r="B88" t="s">
        <v>238</v>
      </c>
      <c r="C88" t="s">
        <v>34</v>
      </c>
      <c r="D88" t="s">
        <v>26</v>
      </c>
      <c r="E88" s="1">
        <v>46043.036111111112</v>
      </c>
      <c r="F88" s="1">
        <v>46044.452777777777</v>
      </c>
      <c r="G88" t="s">
        <v>239</v>
      </c>
      <c r="H88" t="s">
        <v>15</v>
      </c>
      <c r="I88" t="s">
        <v>16</v>
      </c>
      <c r="J88">
        <v>3</v>
      </c>
      <c r="K88" t="str">
        <f>IF(tickets_dataset[[#This Row],[status]] = "Closed", "Yes","No")</f>
        <v>Yes</v>
      </c>
      <c r="L88" s="2">
        <f t="shared" si="4"/>
        <v>33.999999999941792</v>
      </c>
      <c r="M88" t="str">
        <f t="shared" si="5"/>
        <v>No</v>
      </c>
      <c r="N88" t="str">
        <f t="shared" si="6"/>
        <v>Jan</v>
      </c>
      <c r="O88" s="2">
        <f t="shared" si="7"/>
        <v>1.4166666666642413</v>
      </c>
      <c r="P88" t="str">
        <f>VLOOKUP(G88,Agents!A:E,4,FALSE)</f>
        <v>Team1</v>
      </c>
      <c r="Q88" t="str">
        <f>VLOOKUP(G88,Agents!A:E,5,FALSE)</f>
        <v>Senior</v>
      </c>
      <c r="R88" t="str">
        <f>VLOOKUP(G88,Agents!A:E,2,FALSE)</f>
        <v>Evening</v>
      </c>
    </row>
    <row r="89" spans="1:18" x14ac:dyDescent="0.35">
      <c r="A89" t="s">
        <v>240</v>
      </c>
      <c r="B89" t="s">
        <v>241</v>
      </c>
      <c r="C89" t="s">
        <v>12</v>
      </c>
      <c r="D89" t="s">
        <v>13</v>
      </c>
      <c r="E89" s="1">
        <v>46067.708333333336</v>
      </c>
      <c r="F89" s="1">
        <v>46068.458333333336</v>
      </c>
      <c r="G89" t="s">
        <v>119</v>
      </c>
      <c r="H89" t="s">
        <v>28</v>
      </c>
      <c r="I89" t="s">
        <v>16</v>
      </c>
      <c r="J89">
        <v>4</v>
      </c>
      <c r="K89" t="str">
        <f>IF(tickets_dataset[[#This Row],[status]] = "Closed", "Yes","No")</f>
        <v>No</v>
      </c>
      <c r="L89" s="2">
        <f t="shared" si="4"/>
        <v>18</v>
      </c>
      <c r="M89" t="str">
        <f t="shared" si="5"/>
        <v>No</v>
      </c>
      <c r="N89" t="str">
        <f t="shared" si="6"/>
        <v>Feb</v>
      </c>
      <c r="O89" s="2">
        <f t="shared" si="7"/>
        <v>0.75</v>
      </c>
      <c r="P89" t="str">
        <f>VLOOKUP(G89,Agents!A:E,4,FALSE)</f>
        <v>Team1</v>
      </c>
      <c r="Q89" t="str">
        <f>VLOOKUP(G89,Agents!A:E,5,FALSE)</f>
        <v>Junior</v>
      </c>
      <c r="R89" t="str">
        <f>VLOOKUP(G89,Agents!A:E,2,FALSE)</f>
        <v>Morning</v>
      </c>
    </row>
    <row r="90" spans="1:18" x14ac:dyDescent="0.35">
      <c r="A90" t="s">
        <v>242</v>
      </c>
      <c r="B90" t="s">
        <v>243</v>
      </c>
      <c r="C90" t="s">
        <v>12</v>
      </c>
      <c r="D90" t="s">
        <v>13</v>
      </c>
      <c r="E90" s="1">
        <v>46024.454861111109</v>
      </c>
      <c r="F90" s="1">
        <v>46025.788194444445</v>
      </c>
      <c r="G90" t="s">
        <v>35</v>
      </c>
      <c r="H90" t="s">
        <v>15</v>
      </c>
      <c r="I90" t="s">
        <v>16</v>
      </c>
      <c r="J90">
        <v>5</v>
      </c>
      <c r="K90" t="str">
        <f>IF(tickets_dataset[[#This Row],[status]] = "Closed", "Yes","No")</f>
        <v>Yes</v>
      </c>
      <c r="L90" s="2">
        <f t="shared" si="4"/>
        <v>32.000000000058208</v>
      </c>
      <c r="M90" t="str">
        <f t="shared" si="5"/>
        <v>No</v>
      </c>
      <c r="N90" t="str">
        <f t="shared" si="6"/>
        <v>Jan</v>
      </c>
      <c r="O90" s="2">
        <f t="shared" si="7"/>
        <v>1.3333333333357587</v>
      </c>
      <c r="P90" t="str">
        <f>VLOOKUP(G90,Agents!A:E,4,FALSE)</f>
        <v>Team1</v>
      </c>
      <c r="Q90" t="str">
        <f>VLOOKUP(G90,Agents!A:E,5,FALSE)</f>
        <v>Senior</v>
      </c>
      <c r="R90" t="str">
        <f>VLOOKUP(G90,Agents!A:E,2,FALSE)</f>
        <v>Evening</v>
      </c>
    </row>
    <row r="91" spans="1:18" x14ac:dyDescent="0.35">
      <c r="A91" t="s">
        <v>244</v>
      </c>
      <c r="B91" t="s">
        <v>245</v>
      </c>
      <c r="C91" t="s">
        <v>76</v>
      </c>
      <c r="D91" t="s">
        <v>26</v>
      </c>
      <c r="E91" s="1">
        <v>46095.694444444445</v>
      </c>
      <c r="F91" s="1">
        <v>46097.986111111109</v>
      </c>
      <c r="G91" t="s">
        <v>239</v>
      </c>
      <c r="H91" t="s">
        <v>15</v>
      </c>
      <c r="I91" t="s">
        <v>16</v>
      </c>
      <c r="J91">
        <v>5</v>
      </c>
      <c r="K91" t="str">
        <f>IF(tickets_dataset[[#This Row],[status]] = "Closed", "Yes","No")</f>
        <v>Yes</v>
      </c>
      <c r="L91" s="2">
        <f t="shared" si="4"/>
        <v>54.999999999941792</v>
      </c>
      <c r="M91" t="str">
        <f t="shared" si="5"/>
        <v>Yes</v>
      </c>
      <c r="N91" t="str">
        <f t="shared" si="6"/>
        <v>Mar</v>
      </c>
      <c r="O91" s="2">
        <f t="shared" si="7"/>
        <v>2.2916666666642413</v>
      </c>
      <c r="P91" t="str">
        <f>VLOOKUP(G91,Agents!A:E,4,FALSE)</f>
        <v>Team1</v>
      </c>
      <c r="Q91" t="str">
        <f>VLOOKUP(G91,Agents!A:E,5,FALSE)</f>
        <v>Senior</v>
      </c>
      <c r="R91" t="str">
        <f>VLOOKUP(G91,Agents!A:E,2,FALSE)</f>
        <v>Evening</v>
      </c>
    </row>
    <row r="92" spans="1:18" x14ac:dyDescent="0.35">
      <c r="A92" t="s">
        <v>246</v>
      </c>
      <c r="B92" t="s">
        <v>247</v>
      </c>
      <c r="C92" t="s">
        <v>12</v>
      </c>
      <c r="D92" t="s">
        <v>26</v>
      </c>
      <c r="E92" s="1">
        <v>46076.507638888892</v>
      </c>
      <c r="F92" s="1">
        <v>46076.924305555556</v>
      </c>
      <c r="G92" t="s">
        <v>137</v>
      </c>
      <c r="H92" t="s">
        <v>15</v>
      </c>
      <c r="I92" t="s">
        <v>16</v>
      </c>
      <c r="J92">
        <v>4</v>
      </c>
      <c r="K92" t="str">
        <f>IF(tickets_dataset[[#This Row],[status]] = "Closed", "Yes","No")</f>
        <v>Yes</v>
      </c>
      <c r="L92" s="2">
        <f t="shared" si="4"/>
        <v>9.9999999999417923</v>
      </c>
      <c r="M92" t="str">
        <f t="shared" si="5"/>
        <v>No</v>
      </c>
      <c r="N92" t="str">
        <f t="shared" si="6"/>
        <v>Feb</v>
      </c>
      <c r="O92" s="2">
        <f t="shared" si="7"/>
        <v>0.41666666666424135</v>
      </c>
      <c r="P92" t="str">
        <f>VLOOKUP(G92,Agents!A:E,4,FALSE)</f>
        <v>Team5</v>
      </c>
      <c r="Q92" t="str">
        <f>VLOOKUP(G92,Agents!A:E,5,FALSE)</f>
        <v>Senior</v>
      </c>
      <c r="R92" t="str">
        <f>VLOOKUP(G92,Agents!A:E,2,FALSE)</f>
        <v>Night</v>
      </c>
    </row>
    <row r="93" spans="1:18" x14ac:dyDescent="0.35">
      <c r="A93" t="s">
        <v>248</v>
      </c>
      <c r="B93" t="s">
        <v>249</v>
      </c>
      <c r="C93" t="s">
        <v>50</v>
      </c>
      <c r="D93" t="s">
        <v>26</v>
      </c>
      <c r="E93" s="1">
        <v>46044.682638888888</v>
      </c>
      <c r="F93" s="1">
        <v>46044.974305555559</v>
      </c>
      <c r="G93" t="s">
        <v>131</v>
      </c>
      <c r="H93" t="s">
        <v>15</v>
      </c>
      <c r="I93" t="s">
        <v>16</v>
      </c>
      <c r="J93">
        <v>3</v>
      </c>
      <c r="K93" t="str">
        <f>IF(tickets_dataset[[#This Row],[status]] = "Closed", "Yes","No")</f>
        <v>Yes</v>
      </c>
      <c r="L93" s="2">
        <f t="shared" si="4"/>
        <v>7.0000000001164153</v>
      </c>
      <c r="M93" t="str">
        <f t="shared" si="5"/>
        <v>No</v>
      </c>
      <c r="N93" t="str">
        <f t="shared" si="6"/>
        <v>Jan</v>
      </c>
      <c r="O93" s="2">
        <f t="shared" si="7"/>
        <v>0.29166666667151731</v>
      </c>
      <c r="P93" t="str">
        <f>VLOOKUP(G93,Agents!A:E,4,FALSE)</f>
        <v>Team4</v>
      </c>
      <c r="Q93" t="str">
        <f>VLOOKUP(G93,Agents!A:E,5,FALSE)</f>
        <v>Junior</v>
      </c>
      <c r="R93" t="str">
        <f>VLOOKUP(G93,Agents!A:E,2,FALSE)</f>
        <v>Night</v>
      </c>
    </row>
    <row r="94" spans="1:18" x14ac:dyDescent="0.35">
      <c r="A94" t="s">
        <v>250</v>
      </c>
      <c r="B94" t="s">
        <v>251</v>
      </c>
      <c r="C94" t="s">
        <v>34</v>
      </c>
      <c r="D94" t="s">
        <v>38</v>
      </c>
      <c r="E94" s="1">
        <v>46066.79583333333</v>
      </c>
      <c r="F94" s="1">
        <v>46068.504166666666</v>
      </c>
      <c r="G94" t="s">
        <v>91</v>
      </c>
      <c r="H94" t="s">
        <v>15</v>
      </c>
      <c r="I94" t="s">
        <v>16</v>
      </c>
      <c r="J94">
        <v>4</v>
      </c>
      <c r="K94" t="str">
        <f>IF(tickets_dataset[[#This Row],[status]] = "Closed", "Yes","No")</f>
        <v>Yes</v>
      </c>
      <c r="L94" s="2">
        <f t="shared" si="4"/>
        <v>41.000000000058208</v>
      </c>
      <c r="M94" t="str">
        <f t="shared" si="5"/>
        <v>No</v>
      </c>
      <c r="N94" t="str">
        <f t="shared" si="6"/>
        <v>Feb</v>
      </c>
      <c r="O94" s="2">
        <f t="shared" si="7"/>
        <v>1.7083333333357587</v>
      </c>
      <c r="P94" t="str">
        <f>VLOOKUP(G94,Agents!A:E,4,FALSE)</f>
        <v>Team5</v>
      </c>
      <c r="Q94" t="str">
        <f>VLOOKUP(G94,Agents!A:E,5,FALSE)</f>
        <v>Mid</v>
      </c>
      <c r="R94" t="str">
        <f>VLOOKUP(G94,Agents!A:E,2,FALSE)</f>
        <v>Night</v>
      </c>
    </row>
    <row r="95" spans="1:18" x14ac:dyDescent="0.35">
      <c r="A95" t="s">
        <v>252</v>
      </c>
      <c r="B95" t="s">
        <v>253</v>
      </c>
      <c r="C95" t="s">
        <v>34</v>
      </c>
      <c r="D95" t="s">
        <v>13</v>
      </c>
      <c r="E95" s="1">
        <v>46099.30972222222</v>
      </c>
      <c r="F95" s="1">
        <v>46101.101388888892</v>
      </c>
      <c r="G95" t="s">
        <v>140</v>
      </c>
      <c r="H95" t="s">
        <v>28</v>
      </c>
      <c r="I95" t="s">
        <v>16</v>
      </c>
      <c r="J95">
        <v>3</v>
      </c>
      <c r="K95" t="str">
        <f>IF(tickets_dataset[[#This Row],[status]] = "Closed", "Yes","No")</f>
        <v>No</v>
      </c>
      <c r="L95" s="2">
        <f t="shared" si="4"/>
        <v>43.000000000116415</v>
      </c>
      <c r="M95" t="str">
        <f t="shared" si="5"/>
        <v>No</v>
      </c>
      <c r="N95" t="str">
        <f t="shared" si="6"/>
        <v>Mar</v>
      </c>
      <c r="O95" s="2">
        <f t="shared" si="7"/>
        <v>1.7916666666715173</v>
      </c>
      <c r="P95" t="str">
        <f>VLOOKUP(G95,Agents!A:E,4,FALSE)</f>
        <v>Team1</v>
      </c>
      <c r="Q95" t="str">
        <f>VLOOKUP(G95,Agents!A:E,5,FALSE)</f>
        <v>Junior</v>
      </c>
      <c r="R95" t="str">
        <f>VLOOKUP(G95,Agents!A:E,2,FALSE)</f>
        <v>Morning</v>
      </c>
    </row>
    <row r="96" spans="1:18" x14ac:dyDescent="0.35">
      <c r="A96" t="s">
        <v>254</v>
      </c>
      <c r="B96" t="s">
        <v>255</v>
      </c>
      <c r="C96" t="s">
        <v>76</v>
      </c>
      <c r="D96" t="s">
        <v>38</v>
      </c>
      <c r="E96" s="1">
        <v>46031.859722222223</v>
      </c>
      <c r="F96" s="1">
        <v>46034.401388888888</v>
      </c>
      <c r="G96" t="s">
        <v>256</v>
      </c>
      <c r="H96" t="s">
        <v>15</v>
      </c>
      <c r="I96" t="s">
        <v>16</v>
      </c>
      <c r="J96">
        <v>4</v>
      </c>
      <c r="K96" t="str">
        <f>IF(tickets_dataset[[#This Row],[status]] = "Closed", "Yes","No")</f>
        <v>Yes</v>
      </c>
      <c r="L96" s="2">
        <f t="shared" si="4"/>
        <v>60.999999999941792</v>
      </c>
      <c r="M96" t="str">
        <f t="shared" si="5"/>
        <v>Yes</v>
      </c>
      <c r="N96" t="str">
        <f t="shared" si="6"/>
        <v>Jan</v>
      </c>
      <c r="O96" s="2">
        <f t="shared" si="7"/>
        <v>2.5416666666642413</v>
      </c>
      <c r="P96" t="str">
        <f>VLOOKUP(G96,Agents!A:E,4,FALSE)</f>
        <v>Team1</v>
      </c>
      <c r="Q96" t="str">
        <f>VLOOKUP(G96,Agents!A:E,5,FALSE)</f>
        <v>Mid</v>
      </c>
      <c r="R96" t="str">
        <f>VLOOKUP(G96,Agents!A:E,2,FALSE)</f>
        <v>Morning</v>
      </c>
    </row>
    <row r="97" spans="1:18" x14ac:dyDescent="0.35">
      <c r="A97" t="s">
        <v>257</v>
      </c>
      <c r="B97" t="s">
        <v>258</v>
      </c>
      <c r="C97" t="s">
        <v>76</v>
      </c>
      <c r="D97" t="s">
        <v>38</v>
      </c>
      <c r="E97" s="1">
        <v>46093.045138888891</v>
      </c>
      <c r="F97" s="1">
        <v>46094.628472222219</v>
      </c>
      <c r="G97" t="s">
        <v>149</v>
      </c>
      <c r="H97" t="s">
        <v>15</v>
      </c>
      <c r="I97" t="s">
        <v>16</v>
      </c>
      <c r="J97">
        <v>4</v>
      </c>
      <c r="K97" t="str">
        <f>IF(tickets_dataset[[#This Row],[status]] = "Closed", "Yes","No")</f>
        <v>Yes</v>
      </c>
      <c r="L97" s="2">
        <f t="shared" si="4"/>
        <v>37.999999999883585</v>
      </c>
      <c r="M97" t="str">
        <f t="shared" si="5"/>
        <v>No</v>
      </c>
      <c r="N97" t="str">
        <f t="shared" si="6"/>
        <v>Mar</v>
      </c>
      <c r="O97" s="2">
        <f t="shared" si="7"/>
        <v>1.5833333333284827</v>
      </c>
      <c r="P97" t="str">
        <f>VLOOKUP(G97,Agents!A:E,4,FALSE)</f>
        <v>Team3</v>
      </c>
      <c r="Q97" t="str">
        <f>VLOOKUP(G97,Agents!A:E,5,FALSE)</f>
        <v>Mid</v>
      </c>
      <c r="R97" t="str">
        <f>VLOOKUP(G97,Agents!A:E,2,FALSE)</f>
        <v>Night</v>
      </c>
    </row>
    <row r="98" spans="1:18" x14ac:dyDescent="0.35">
      <c r="A98" t="s">
        <v>259</v>
      </c>
      <c r="B98" t="s">
        <v>260</v>
      </c>
      <c r="C98" t="s">
        <v>12</v>
      </c>
      <c r="D98" t="s">
        <v>38</v>
      </c>
      <c r="E98" s="1">
        <v>46041.286111111112</v>
      </c>
      <c r="F98" s="1">
        <v>46043.036111111112</v>
      </c>
      <c r="G98" t="s">
        <v>239</v>
      </c>
      <c r="H98" t="s">
        <v>15</v>
      </c>
      <c r="I98" t="s">
        <v>16</v>
      </c>
      <c r="J98">
        <v>4</v>
      </c>
      <c r="K98" t="str">
        <f>IF(tickets_dataset[[#This Row],[status]] = "Closed", "Yes","No")</f>
        <v>Yes</v>
      </c>
      <c r="L98" s="2">
        <f t="shared" si="4"/>
        <v>42</v>
      </c>
      <c r="M98" t="str">
        <f t="shared" si="5"/>
        <v>No</v>
      </c>
      <c r="N98" t="str">
        <f t="shared" si="6"/>
        <v>Jan</v>
      </c>
      <c r="O98" s="2">
        <f t="shared" si="7"/>
        <v>1.75</v>
      </c>
      <c r="P98" t="str">
        <f>VLOOKUP(G98,Agents!A:E,4,FALSE)</f>
        <v>Team1</v>
      </c>
      <c r="Q98" t="str">
        <f>VLOOKUP(G98,Agents!A:E,5,FALSE)</f>
        <v>Senior</v>
      </c>
      <c r="R98" t="str">
        <f>VLOOKUP(G98,Agents!A:E,2,FALSE)</f>
        <v>Evening</v>
      </c>
    </row>
    <row r="99" spans="1:18" x14ac:dyDescent="0.35">
      <c r="A99" t="s">
        <v>261</v>
      </c>
      <c r="B99" t="s">
        <v>262</v>
      </c>
      <c r="C99" t="s">
        <v>50</v>
      </c>
      <c r="D99" t="s">
        <v>13</v>
      </c>
      <c r="E99" s="1">
        <v>46044.30972222222</v>
      </c>
      <c r="F99" s="1">
        <v>46045.93472222222</v>
      </c>
      <c r="G99" t="s">
        <v>91</v>
      </c>
      <c r="H99" t="s">
        <v>15</v>
      </c>
      <c r="I99" t="s">
        <v>16</v>
      </c>
      <c r="J99">
        <v>5</v>
      </c>
      <c r="K99" t="str">
        <f>IF(tickets_dataset[[#This Row],[status]] = "Closed", "Yes","No")</f>
        <v>Yes</v>
      </c>
      <c r="L99" s="2">
        <f t="shared" si="4"/>
        <v>39</v>
      </c>
      <c r="M99" t="str">
        <f t="shared" si="5"/>
        <v>No</v>
      </c>
      <c r="N99" t="str">
        <f t="shared" si="6"/>
        <v>Jan</v>
      </c>
      <c r="O99" s="2">
        <f t="shared" si="7"/>
        <v>1.625</v>
      </c>
      <c r="P99" t="str">
        <f>VLOOKUP(G99,Agents!A:E,4,FALSE)</f>
        <v>Team5</v>
      </c>
      <c r="Q99" t="str">
        <f>VLOOKUP(G99,Agents!A:E,5,FALSE)</f>
        <v>Mid</v>
      </c>
      <c r="R99" t="str">
        <f>VLOOKUP(G99,Agents!A:E,2,FALSE)</f>
        <v>Night</v>
      </c>
    </row>
    <row r="100" spans="1:18" x14ac:dyDescent="0.35">
      <c r="A100" t="s">
        <v>263</v>
      </c>
      <c r="B100" t="s">
        <v>264</v>
      </c>
      <c r="C100" t="s">
        <v>22</v>
      </c>
      <c r="D100" t="s">
        <v>13</v>
      </c>
      <c r="E100" s="1">
        <v>46075.356249999997</v>
      </c>
      <c r="F100" s="1">
        <v>46076.731249999997</v>
      </c>
      <c r="G100" t="s">
        <v>45</v>
      </c>
      <c r="H100" t="s">
        <v>15</v>
      </c>
      <c r="I100" t="s">
        <v>16</v>
      </c>
      <c r="J100">
        <v>4</v>
      </c>
      <c r="K100" t="str">
        <f>IF(tickets_dataset[[#This Row],[status]] = "Closed", "Yes","No")</f>
        <v>Yes</v>
      </c>
      <c r="L100" s="2">
        <f t="shared" si="4"/>
        <v>33</v>
      </c>
      <c r="M100" t="str">
        <f t="shared" si="5"/>
        <v>No</v>
      </c>
      <c r="N100" t="str">
        <f t="shared" si="6"/>
        <v>Feb</v>
      </c>
      <c r="O100" s="2">
        <f t="shared" si="7"/>
        <v>1.375</v>
      </c>
      <c r="P100" t="str">
        <f>VLOOKUP(G100,Agents!A:E,4,FALSE)</f>
        <v>Team5</v>
      </c>
      <c r="Q100" t="str">
        <f>VLOOKUP(G100,Agents!A:E,5,FALSE)</f>
        <v>Senior</v>
      </c>
      <c r="R100" t="str">
        <f>VLOOKUP(G100,Agents!A:E,2,FALSE)</f>
        <v>Morning</v>
      </c>
    </row>
    <row r="101" spans="1:18" x14ac:dyDescent="0.35">
      <c r="A101" t="s">
        <v>265</v>
      </c>
      <c r="B101" t="s">
        <v>266</v>
      </c>
      <c r="C101" t="s">
        <v>22</v>
      </c>
      <c r="D101" t="s">
        <v>38</v>
      </c>
      <c r="E101" s="1">
        <v>46107.053472222222</v>
      </c>
      <c r="F101" s="1">
        <v>46110.386805555558</v>
      </c>
      <c r="G101" t="s">
        <v>211</v>
      </c>
      <c r="H101" t="s">
        <v>15</v>
      </c>
      <c r="I101" t="s">
        <v>16</v>
      </c>
      <c r="J101">
        <v>3</v>
      </c>
      <c r="K101" t="str">
        <f>IF(tickets_dataset[[#This Row],[status]] = "Closed", "Yes","No")</f>
        <v>Yes</v>
      </c>
      <c r="L101" s="2">
        <f t="shared" si="4"/>
        <v>80.000000000058208</v>
      </c>
      <c r="M101" t="str">
        <f t="shared" si="5"/>
        <v>Yes</v>
      </c>
      <c r="N101" t="str">
        <f t="shared" si="6"/>
        <v>Mar</v>
      </c>
      <c r="O101" s="2">
        <f t="shared" si="7"/>
        <v>3.3333333333357587</v>
      </c>
      <c r="P101" t="str">
        <f>VLOOKUP(G101,Agents!A:E,4,FALSE)</f>
        <v>Team5</v>
      </c>
      <c r="Q101" t="str">
        <f>VLOOKUP(G101,Agents!A:E,5,FALSE)</f>
        <v>Senior</v>
      </c>
      <c r="R101" t="str">
        <f>VLOOKUP(G101,Agents!A:E,2,FALSE)</f>
        <v>Evening</v>
      </c>
    </row>
    <row r="102" spans="1:18" x14ac:dyDescent="0.35">
      <c r="A102" t="s">
        <v>267</v>
      </c>
      <c r="B102" t="s">
        <v>268</v>
      </c>
      <c r="C102" t="s">
        <v>50</v>
      </c>
      <c r="D102" t="s">
        <v>26</v>
      </c>
      <c r="E102" s="1">
        <v>46084.345138888886</v>
      </c>
      <c r="F102" s="1">
        <v>46087.053472222222</v>
      </c>
      <c r="G102" t="s">
        <v>183</v>
      </c>
      <c r="H102" t="s">
        <v>15</v>
      </c>
      <c r="I102" t="s">
        <v>16</v>
      </c>
      <c r="J102">
        <v>4</v>
      </c>
      <c r="K102" t="str">
        <f>IF(tickets_dataset[[#This Row],[status]] = "Closed", "Yes","No")</f>
        <v>Yes</v>
      </c>
      <c r="L102" s="2">
        <f t="shared" si="4"/>
        <v>65.000000000058208</v>
      </c>
      <c r="M102" t="str">
        <f t="shared" si="5"/>
        <v>Yes</v>
      </c>
      <c r="N102" t="str">
        <f t="shared" si="6"/>
        <v>Mar</v>
      </c>
      <c r="O102" s="2">
        <f t="shared" si="7"/>
        <v>2.7083333333357587</v>
      </c>
      <c r="P102" t="str">
        <f>VLOOKUP(G102,Agents!A:E,4,FALSE)</f>
        <v>Team3</v>
      </c>
      <c r="Q102" t="str">
        <f>VLOOKUP(G102,Agents!A:E,5,FALSE)</f>
        <v>Senior</v>
      </c>
      <c r="R102" t="str">
        <f>VLOOKUP(G102,Agents!A:E,2,FALSE)</f>
        <v>Night</v>
      </c>
    </row>
    <row r="103" spans="1:18" x14ac:dyDescent="0.35">
      <c r="A103" t="s">
        <v>269</v>
      </c>
      <c r="B103" t="s">
        <v>270</v>
      </c>
      <c r="C103" t="s">
        <v>34</v>
      </c>
      <c r="D103" t="s">
        <v>13</v>
      </c>
      <c r="E103" s="1">
        <v>46052.164583333331</v>
      </c>
      <c r="F103" s="1">
        <v>46052.914583333331</v>
      </c>
      <c r="G103" t="s">
        <v>137</v>
      </c>
      <c r="H103" t="s">
        <v>28</v>
      </c>
      <c r="I103" t="s">
        <v>16</v>
      </c>
      <c r="J103">
        <v>3</v>
      </c>
      <c r="K103" t="str">
        <f>IF(tickets_dataset[[#This Row],[status]] = "Closed", "Yes","No")</f>
        <v>No</v>
      </c>
      <c r="L103" s="2">
        <f t="shared" si="4"/>
        <v>18</v>
      </c>
      <c r="M103" t="str">
        <f t="shared" si="5"/>
        <v>No</v>
      </c>
      <c r="N103" t="str">
        <f t="shared" si="6"/>
        <v>Jan</v>
      </c>
      <c r="O103" s="2">
        <f t="shared" si="7"/>
        <v>0.75</v>
      </c>
      <c r="P103" t="str">
        <f>VLOOKUP(G103,Agents!A:E,4,FALSE)</f>
        <v>Team5</v>
      </c>
      <c r="Q103" t="str">
        <f>VLOOKUP(G103,Agents!A:E,5,FALSE)</f>
        <v>Senior</v>
      </c>
      <c r="R103" t="str">
        <f>VLOOKUP(G103,Agents!A:E,2,FALSE)</f>
        <v>Night</v>
      </c>
    </row>
    <row r="104" spans="1:18" x14ac:dyDescent="0.35">
      <c r="A104" t="s">
        <v>271</v>
      </c>
      <c r="B104" t="s">
        <v>272</v>
      </c>
      <c r="C104" t="s">
        <v>50</v>
      </c>
      <c r="D104" t="s">
        <v>38</v>
      </c>
      <c r="E104" s="1">
        <v>46038.368055555555</v>
      </c>
      <c r="F104" s="1">
        <v>46040.534722222219</v>
      </c>
      <c r="G104" t="s">
        <v>273</v>
      </c>
      <c r="H104" t="s">
        <v>28</v>
      </c>
      <c r="I104" t="s">
        <v>16</v>
      </c>
      <c r="J104">
        <v>5</v>
      </c>
      <c r="K104" t="str">
        <f>IF(tickets_dataset[[#This Row],[status]] = "Closed", "Yes","No")</f>
        <v>No</v>
      </c>
      <c r="L104" s="2">
        <f t="shared" si="4"/>
        <v>51.999999999941792</v>
      </c>
      <c r="M104" t="str">
        <f t="shared" si="5"/>
        <v>Yes</v>
      </c>
      <c r="N104" t="str">
        <f t="shared" si="6"/>
        <v>Jan</v>
      </c>
      <c r="O104" s="2">
        <f t="shared" si="7"/>
        <v>2.1666666666642413</v>
      </c>
      <c r="P104" t="str">
        <f>VLOOKUP(G104,Agents!A:E,4,FALSE)</f>
        <v>Team3</v>
      </c>
      <c r="Q104" t="str">
        <f>VLOOKUP(G104,Agents!A:E,5,FALSE)</f>
        <v>Senior</v>
      </c>
      <c r="R104" t="str">
        <f>VLOOKUP(G104,Agents!A:E,2,FALSE)</f>
        <v>Evening</v>
      </c>
    </row>
    <row r="105" spans="1:18" x14ac:dyDescent="0.35">
      <c r="A105" t="s">
        <v>274</v>
      </c>
      <c r="B105" t="s">
        <v>275</v>
      </c>
      <c r="C105" t="s">
        <v>22</v>
      </c>
      <c r="D105" t="s">
        <v>26</v>
      </c>
      <c r="E105" s="1">
        <v>46070.480555555558</v>
      </c>
      <c r="F105" s="1">
        <v>46072.772222222222</v>
      </c>
      <c r="G105" t="s">
        <v>137</v>
      </c>
      <c r="H105" t="s">
        <v>15</v>
      </c>
      <c r="I105" t="s">
        <v>16</v>
      </c>
      <c r="J105">
        <v>4</v>
      </c>
      <c r="K105" t="str">
        <f>IF(tickets_dataset[[#This Row],[status]] = "Closed", "Yes","No")</f>
        <v>Yes</v>
      </c>
      <c r="L105" s="2">
        <f t="shared" si="4"/>
        <v>54.999999999941792</v>
      </c>
      <c r="M105" t="str">
        <f t="shared" si="5"/>
        <v>Yes</v>
      </c>
      <c r="N105" t="str">
        <f t="shared" si="6"/>
        <v>Feb</v>
      </c>
      <c r="O105" s="2">
        <f t="shared" si="7"/>
        <v>2.2916666666642413</v>
      </c>
      <c r="P105" t="str">
        <f>VLOOKUP(G105,Agents!A:E,4,FALSE)</f>
        <v>Team5</v>
      </c>
      <c r="Q105" t="str">
        <f>VLOOKUP(G105,Agents!A:E,5,FALSE)</f>
        <v>Senior</v>
      </c>
      <c r="R105" t="str">
        <f>VLOOKUP(G105,Agents!A:E,2,FALSE)</f>
        <v>Night</v>
      </c>
    </row>
    <row r="106" spans="1:18" x14ac:dyDescent="0.35">
      <c r="A106" t="s">
        <v>276</v>
      </c>
      <c r="B106" t="s">
        <v>277</v>
      </c>
      <c r="C106" t="s">
        <v>12</v>
      </c>
      <c r="D106" t="s">
        <v>13</v>
      </c>
      <c r="E106" s="1">
        <v>46074.583333333336</v>
      </c>
      <c r="F106" s="1">
        <v>46075.541666666664</v>
      </c>
      <c r="G106" t="s">
        <v>273</v>
      </c>
      <c r="H106" t="s">
        <v>15</v>
      </c>
      <c r="I106" t="s">
        <v>16</v>
      </c>
      <c r="J106">
        <v>4</v>
      </c>
      <c r="K106" t="str">
        <f>IF(tickets_dataset[[#This Row],[status]] = "Closed", "Yes","No")</f>
        <v>Yes</v>
      </c>
      <c r="L106" s="2">
        <f t="shared" si="4"/>
        <v>22.999999999883585</v>
      </c>
      <c r="M106" t="str">
        <f t="shared" si="5"/>
        <v>No</v>
      </c>
      <c r="N106" t="str">
        <f t="shared" si="6"/>
        <v>Feb</v>
      </c>
      <c r="O106" s="2">
        <f t="shared" si="7"/>
        <v>0.95833333332848269</v>
      </c>
      <c r="P106" t="str">
        <f>VLOOKUP(G106,Agents!A:E,4,FALSE)</f>
        <v>Team3</v>
      </c>
      <c r="Q106" t="str">
        <f>VLOOKUP(G106,Agents!A:E,5,FALSE)</f>
        <v>Senior</v>
      </c>
      <c r="R106" t="str">
        <f>VLOOKUP(G106,Agents!A:E,2,FALSE)</f>
        <v>Evening</v>
      </c>
    </row>
    <row r="107" spans="1:18" x14ac:dyDescent="0.35">
      <c r="A107" t="s">
        <v>278</v>
      </c>
      <c r="B107" t="s">
        <v>279</v>
      </c>
      <c r="C107" t="s">
        <v>76</v>
      </c>
      <c r="D107" t="s">
        <v>26</v>
      </c>
      <c r="E107" s="1">
        <v>46026.466666666667</v>
      </c>
      <c r="F107" s="1">
        <v>46028.091666666667</v>
      </c>
      <c r="G107" t="s">
        <v>77</v>
      </c>
      <c r="H107" t="s">
        <v>15</v>
      </c>
      <c r="I107" t="s">
        <v>16</v>
      </c>
      <c r="J107">
        <v>4</v>
      </c>
      <c r="K107" t="str">
        <f>IF(tickets_dataset[[#This Row],[status]] = "Closed", "Yes","No")</f>
        <v>Yes</v>
      </c>
      <c r="L107" s="2">
        <f t="shared" si="4"/>
        <v>39</v>
      </c>
      <c r="M107" t="str">
        <f t="shared" si="5"/>
        <v>No</v>
      </c>
      <c r="N107" t="str">
        <f t="shared" si="6"/>
        <v>Jan</v>
      </c>
      <c r="O107" s="2">
        <f t="shared" si="7"/>
        <v>1.625</v>
      </c>
      <c r="P107" t="str">
        <f>VLOOKUP(G107,Agents!A:E,4,FALSE)</f>
        <v>Team5</v>
      </c>
      <c r="Q107" t="str">
        <f>VLOOKUP(G107,Agents!A:E,5,FALSE)</f>
        <v>Junior</v>
      </c>
      <c r="R107" t="str">
        <f>VLOOKUP(G107,Agents!A:E,2,FALSE)</f>
        <v>Evening</v>
      </c>
    </row>
    <row r="108" spans="1:18" x14ac:dyDescent="0.35">
      <c r="A108" t="s">
        <v>280</v>
      </c>
      <c r="B108" t="s">
        <v>281</v>
      </c>
      <c r="C108" t="s">
        <v>22</v>
      </c>
      <c r="D108" t="s">
        <v>13</v>
      </c>
      <c r="E108" s="1">
        <v>46094.142361111109</v>
      </c>
      <c r="F108" s="1">
        <v>46096.100694444445</v>
      </c>
      <c r="G108" t="s">
        <v>282</v>
      </c>
      <c r="H108" t="s">
        <v>15</v>
      </c>
      <c r="I108" t="s">
        <v>16</v>
      </c>
      <c r="J108">
        <v>4</v>
      </c>
      <c r="K108" t="str">
        <f>IF(tickets_dataset[[#This Row],[status]] = "Closed", "Yes","No")</f>
        <v>Yes</v>
      </c>
      <c r="L108" s="2">
        <f t="shared" si="4"/>
        <v>47.000000000058208</v>
      </c>
      <c r="M108" t="str">
        <f t="shared" si="5"/>
        <v>No</v>
      </c>
      <c r="N108" t="str">
        <f t="shared" si="6"/>
        <v>Mar</v>
      </c>
      <c r="O108" s="2">
        <f t="shared" si="7"/>
        <v>1.9583333333357587</v>
      </c>
      <c r="P108" t="str">
        <f>VLOOKUP(G108,Agents!A:E,4,FALSE)</f>
        <v>Team4</v>
      </c>
      <c r="Q108" t="str">
        <f>VLOOKUP(G108,Agents!A:E,5,FALSE)</f>
        <v>Mid</v>
      </c>
      <c r="R108" t="str">
        <f>VLOOKUP(G108,Agents!A:E,2,FALSE)</f>
        <v>Morning</v>
      </c>
    </row>
    <row r="109" spans="1:18" x14ac:dyDescent="0.35">
      <c r="A109" t="s">
        <v>283</v>
      </c>
      <c r="B109" t="s">
        <v>284</v>
      </c>
      <c r="C109" t="s">
        <v>34</v>
      </c>
      <c r="D109" t="s">
        <v>38</v>
      </c>
      <c r="E109" s="1">
        <v>46056.82916666667</v>
      </c>
      <c r="F109" s="1">
        <v>46058.662499999999</v>
      </c>
      <c r="G109" t="s">
        <v>282</v>
      </c>
      <c r="H109" t="s">
        <v>28</v>
      </c>
      <c r="I109" t="s">
        <v>16</v>
      </c>
      <c r="J109">
        <v>5</v>
      </c>
      <c r="K109" t="str">
        <f>IF(tickets_dataset[[#This Row],[status]] = "Closed", "Yes","No")</f>
        <v>No</v>
      </c>
      <c r="L109" s="2">
        <f t="shared" si="4"/>
        <v>43.999999999883585</v>
      </c>
      <c r="M109" t="str">
        <f t="shared" si="5"/>
        <v>No</v>
      </c>
      <c r="N109" t="str">
        <f t="shared" si="6"/>
        <v>Feb</v>
      </c>
      <c r="O109" s="2">
        <f t="shared" si="7"/>
        <v>1.8333333333284827</v>
      </c>
      <c r="P109" t="str">
        <f>VLOOKUP(G109,Agents!A:E,4,FALSE)</f>
        <v>Team4</v>
      </c>
      <c r="Q109" t="str">
        <f>VLOOKUP(G109,Agents!A:E,5,FALSE)</f>
        <v>Mid</v>
      </c>
      <c r="R109" t="str">
        <f>VLOOKUP(G109,Agents!A:E,2,FALSE)</f>
        <v>Morning</v>
      </c>
    </row>
    <row r="110" spans="1:18" x14ac:dyDescent="0.35">
      <c r="A110" t="s">
        <v>285</v>
      </c>
      <c r="B110" t="s">
        <v>286</v>
      </c>
      <c r="C110" t="s">
        <v>50</v>
      </c>
      <c r="D110" t="s">
        <v>13</v>
      </c>
      <c r="E110" s="1">
        <v>46053.28402777778</v>
      </c>
      <c r="F110" s="1">
        <v>46053.450694444444</v>
      </c>
      <c r="G110" t="s">
        <v>282</v>
      </c>
      <c r="H110" t="s">
        <v>15</v>
      </c>
      <c r="I110" t="s">
        <v>16</v>
      </c>
      <c r="J110">
        <v>3</v>
      </c>
      <c r="K110" t="str">
        <f>IF(tickets_dataset[[#This Row],[status]] = "Closed", "Yes","No")</f>
        <v>Yes</v>
      </c>
      <c r="L110" s="2">
        <f t="shared" si="4"/>
        <v>3.9999999999417923</v>
      </c>
      <c r="M110" t="str">
        <f t="shared" si="5"/>
        <v>No</v>
      </c>
      <c r="N110" t="str">
        <f t="shared" si="6"/>
        <v>Jan</v>
      </c>
      <c r="O110" s="2">
        <f t="shared" si="7"/>
        <v>0.16666666666424135</v>
      </c>
      <c r="P110" t="str">
        <f>VLOOKUP(G110,Agents!A:E,4,FALSE)</f>
        <v>Team4</v>
      </c>
      <c r="Q110" t="str">
        <f>VLOOKUP(G110,Agents!A:E,5,FALSE)</f>
        <v>Mid</v>
      </c>
      <c r="R110" t="str">
        <f>VLOOKUP(G110,Agents!A:E,2,FALSE)</f>
        <v>Morning</v>
      </c>
    </row>
    <row r="111" spans="1:18" x14ac:dyDescent="0.35">
      <c r="A111" t="s">
        <v>287</v>
      </c>
      <c r="B111" t="s">
        <v>288</v>
      </c>
      <c r="C111" t="s">
        <v>22</v>
      </c>
      <c r="D111" t="s">
        <v>26</v>
      </c>
      <c r="E111" s="1">
        <v>46067.59375</v>
      </c>
      <c r="F111" s="1">
        <v>46068.927083333336</v>
      </c>
      <c r="G111" t="s">
        <v>256</v>
      </c>
      <c r="H111" t="s">
        <v>15</v>
      </c>
      <c r="I111" t="s">
        <v>16</v>
      </c>
      <c r="J111">
        <v>3</v>
      </c>
      <c r="K111" t="str">
        <f>IF(tickets_dataset[[#This Row],[status]] = "Closed", "Yes","No")</f>
        <v>Yes</v>
      </c>
      <c r="L111" s="2">
        <f t="shared" si="4"/>
        <v>32.000000000058208</v>
      </c>
      <c r="M111" t="str">
        <f t="shared" si="5"/>
        <v>No</v>
      </c>
      <c r="N111" t="str">
        <f t="shared" si="6"/>
        <v>Feb</v>
      </c>
      <c r="O111" s="2">
        <f t="shared" si="7"/>
        <v>1.3333333333357587</v>
      </c>
      <c r="P111" t="str">
        <f>VLOOKUP(G111,Agents!A:E,4,FALSE)</f>
        <v>Team1</v>
      </c>
      <c r="Q111" t="str">
        <f>VLOOKUP(G111,Agents!A:E,5,FALSE)</f>
        <v>Mid</v>
      </c>
      <c r="R111" t="str">
        <f>VLOOKUP(G111,Agents!A:E,2,FALSE)</f>
        <v>Morning</v>
      </c>
    </row>
    <row r="112" spans="1:18" x14ac:dyDescent="0.35">
      <c r="A112" t="s">
        <v>289</v>
      </c>
      <c r="B112" t="s">
        <v>290</v>
      </c>
      <c r="C112" t="s">
        <v>12</v>
      </c>
      <c r="D112" t="s">
        <v>38</v>
      </c>
      <c r="E112" s="1">
        <v>46091.008333333331</v>
      </c>
      <c r="F112" s="1">
        <v>46091.925000000003</v>
      </c>
      <c r="G112" t="s">
        <v>27</v>
      </c>
      <c r="H112" t="s">
        <v>15</v>
      </c>
      <c r="I112" t="s">
        <v>16</v>
      </c>
      <c r="J112">
        <v>3</v>
      </c>
      <c r="K112" t="str">
        <f>IF(tickets_dataset[[#This Row],[status]] = "Closed", "Yes","No")</f>
        <v>Yes</v>
      </c>
      <c r="L112" s="2">
        <f t="shared" si="4"/>
        <v>22.000000000116415</v>
      </c>
      <c r="M112" t="str">
        <f t="shared" si="5"/>
        <v>No</v>
      </c>
      <c r="N112" t="str">
        <f t="shared" si="6"/>
        <v>Mar</v>
      </c>
      <c r="O112" s="2">
        <f t="shared" si="7"/>
        <v>0.91666666667151731</v>
      </c>
      <c r="P112" t="str">
        <f>VLOOKUP(G112,Agents!A:E,4,FALSE)</f>
        <v>Team5</v>
      </c>
      <c r="Q112" t="str">
        <f>VLOOKUP(G112,Agents!A:E,5,FALSE)</f>
        <v>Senior</v>
      </c>
      <c r="R112" t="str">
        <f>VLOOKUP(G112,Agents!A:E,2,FALSE)</f>
        <v>Morning</v>
      </c>
    </row>
    <row r="113" spans="1:18" x14ac:dyDescent="0.35">
      <c r="A113" t="s">
        <v>291</v>
      </c>
      <c r="B113" t="s">
        <v>292</v>
      </c>
      <c r="C113" t="s">
        <v>22</v>
      </c>
      <c r="D113" t="s">
        <v>13</v>
      </c>
      <c r="E113" s="1">
        <v>46034.162499999999</v>
      </c>
      <c r="F113" s="1">
        <v>46034.787499999999</v>
      </c>
      <c r="G113" t="s">
        <v>159</v>
      </c>
      <c r="H113" t="s">
        <v>15</v>
      </c>
      <c r="I113" t="s">
        <v>16</v>
      </c>
      <c r="J113">
        <v>5</v>
      </c>
      <c r="K113" t="str">
        <f>IF(tickets_dataset[[#This Row],[status]] = "Closed", "Yes","No")</f>
        <v>Yes</v>
      </c>
      <c r="L113" s="2">
        <f t="shared" si="4"/>
        <v>15</v>
      </c>
      <c r="M113" t="str">
        <f t="shared" si="5"/>
        <v>No</v>
      </c>
      <c r="N113" t="str">
        <f t="shared" si="6"/>
        <v>Jan</v>
      </c>
      <c r="O113" s="2">
        <f t="shared" si="7"/>
        <v>0.625</v>
      </c>
      <c r="P113" t="str">
        <f>VLOOKUP(G113,Agents!A:E,4,FALSE)</f>
        <v>Team4</v>
      </c>
      <c r="Q113" t="str">
        <f>VLOOKUP(G113,Agents!A:E,5,FALSE)</f>
        <v>Mid</v>
      </c>
      <c r="R113" t="str">
        <f>VLOOKUP(G113,Agents!A:E,2,FALSE)</f>
        <v>Night</v>
      </c>
    </row>
    <row r="114" spans="1:18" x14ac:dyDescent="0.35">
      <c r="A114" t="s">
        <v>293</v>
      </c>
      <c r="B114" t="s">
        <v>294</v>
      </c>
      <c r="C114" t="s">
        <v>50</v>
      </c>
      <c r="D114" t="s">
        <v>26</v>
      </c>
      <c r="E114" s="1">
        <v>46076.159722222219</v>
      </c>
      <c r="F114" s="1">
        <v>46077.618055555555</v>
      </c>
      <c r="G114" t="s">
        <v>19</v>
      </c>
      <c r="H114" t="s">
        <v>15</v>
      </c>
      <c r="I114" t="s">
        <v>16</v>
      </c>
      <c r="J114">
        <v>5</v>
      </c>
      <c r="K114" t="str">
        <f>IF(tickets_dataset[[#This Row],[status]] = "Closed", "Yes","No")</f>
        <v>Yes</v>
      </c>
      <c r="L114" s="2">
        <f t="shared" si="4"/>
        <v>35.000000000058208</v>
      </c>
      <c r="M114" t="str">
        <f t="shared" si="5"/>
        <v>No</v>
      </c>
      <c r="N114" t="str">
        <f t="shared" si="6"/>
        <v>Feb</v>
      </c>
      <c r="O114" s="2">
        <f t="shared" si="7"/>
        <v>1.4583333333357587</v>
      </c>
      <c r="P114" t="str">
        <f>VLOOKUP(G114,Agents!A:E,4,FALSE)</f>
        <v>Team4</v>
      </c>
      <c r="Q114" t="str">
        <f>VLOOKUP(G114,Agents!A:E,5,FALSE)</f>
        <v>Senior</v>
      </c>
      <c r="R114" t="str">
        <f>VLOOKUP(G114,Agents!A:E,2,FALSE)</f>
        <v>Evening</v>
      </c>
    </row>
    <row r="115" spans="1:18" x14ac:dyDescent="0.35">
      <c r="A115" t="s">
        <v>295</v>
      </c>
      <c r="B115" t="s">
        <v>296</v>
      </c>
      <c r="C115" t="s">
        <v>34</v>
      </c>
      <c r="D115" t="s">
        <v>26</v>
      </c>
      <c r="E115" s="1">
        <v>46034.920138888891</v>
      </c>
      <c r="F115" s="1">
        <v>46037.795138888891</v>
      </c>
      <c r="G115" t="s">
        <v>27</v>
      </c>
      <c r="H115" t="s">
        <v>15</v>
      </c>
      <c r="I115" t="s">
        <v>16</v>
      </c>
      <c r="J115">
        <v>3</v>
      </c>
      <c r="K115" t="str">
        <f>IF(tickets_dataset[[#This Row],[status]] = "Closed", "Yes","No")</f>
        <v>Yes</v>
      </c>
      <c r="L115" s="2">
        <f t="shared" si="4"/>
        <v>69</v>
      </c>
      <c r="M115" t="str">
        <f t="shared" si="5"/>
        <v>Yes</v>
      </c>
      <c r="N115" t="str">
        <f t="shared" si="6"/>
        <v>Jan</v>
      </c>
      <c r="O115" s="2">
        <f t="shared" si="7"/>
        <v>2.875</v>
      </c>
      <c r="P115" t="str">
        <f>VLOOKUP(G115,Agents!A:E,4,FALSE)</f>
        <v>Team5</v>
      </c>
      <c r="Q115" t="str">
        <f>VLOOKUP(G115,Agents!A:E,5,FALSE)</f>
        <v>Senior</v>
      </c>
      <c r="R115" t="str">
        <f>VLOOKUP(G115,Agents!A:E,2,FALSE)</f>
        <v>Morning</v>
      </c>
    </row>
    <row r="116" spans="1:18" x14ac:dyDescent="0.35">
      <c r="A116" t="s">
        <v>297</v>
      </c>
      <c r="B116" t="s">
        <v>298</v>
      </c>
      <c r="C116" t="s">
        <v>50</v>
      </c>
      <c r="D116" t="s">
        <v>26</v>
      </c>
      <c r="E116" s="1">
        <v>46057.03402777778</v>
      </c>
      <c r="F116" s="1">
        <v>46058.325694444444</v>
      </c>
      <c r="G116" t="s">
        <v>216</v>
      </c>
      <c r="H116" t="s">
        <v>15</v>
      </c>
      <c r="I116" t="s">
        <v>16</v>
      </c>
      <c r="J116">
        <v>4</v>
      </c>
      <c r="K116" t="str">
        <f>IF(tickets_dataset[[#This Row],[status]] = "Closed", "Yes","No")</f>
        <v>Yes</v>
      </c>
      <c r="L116" s="2">
        <f t="shared" si="4"/>
        <v>30.999999999941792</v>
      </c>
      <c r="M116" t="str">
        <f t="shared" si="5"/>
        <v>No</v>
      </c>
      <c r="N116" t="str">
        <f t="shared" si="6"/>
        <v>Feb</v>
      </c>
      <c r="O116" s="2">
        <f t="shared" si="7"/>
        <v>1.2916666666642413</v>
      </c>
      <c r="P116" t="str">
        <f>VLOOKUP(G116,Agents!A:E,4,FALSE)</f>
        <v>Team5</v>
      </c>
      <c r="Q116" t="str">
        <f>VLOOKUP(G116,Agents!A:E,5,FALSE)</f>
        <v>Junior</v>
      </c>
      <c r="R116" t="str">
        <f>VLOOKUP(G116,Agents!A:E,2,FALSE)</f>
        <v>Evening</v>
      </c>
    </row>
    <row r="117" spans="1:18" x14ac:dyDescent="0.35">
      <c r="A117" t="s">
        <v>299</v>
      </c>
      <c r="B117" t="s">
        <v>300</v>
      </c>
      <c r="C117" t="s">
        <v>76</v>
      </c>
      <c r="D117" t="s">
        <v>26</v>
      </c>
      <c r="E117" s="1">
        <v>46061.88958333333</v>
      </c>
      <c r="F117" s="1">
        <v>46063.76458333333</v>
      </c>
      <c r="G117" t="s">
        <v>42</v>
      </c>
      <c r="H117" t="s">
        <v>15</v>
      </c>
      <c r="I117" t="s">
        <v>16</v>
      </c>
      <c r="J117">
        <v>3</v>
      </c>
      <c r="K117" t="str">
        <f>IF(tickets_dataset[[#This Row],[status]] = "Closed", "Yes","No")</f>
        <v>Yes</v>
      </c>
      <c r="L117" s="2">
        <f t="shared" si="4"/>
        <v>45</v>
      </c>
      <c r="M117" t="str">
        <f t="shared" si="5"/>
        <v>No</v>
      </c>
      <c r="N117" t="str">
        <f t="shared" si="6"/>
        <v>Feb</v>
      </c>
      <c r="O117" s="2">
        <f t="shared" si="7"/>
        <v>1.875</v>
      </c>
      <c r="P117" t="str">
        <f>VLOOKUP(G117,Agents!A:E,4,FALSE)</f>
        <v>Team2</v>
      </c>
      <c r="Q117" t="str">
        <f>VLOOKUP(G117,Agents!A:E,5,FALSE)</f>
        <v>Junior</v>
      </c>
      <c r="R117" t="str">
        <f>VLOOKUP(G117,Agents!A:E,2,FALSE)</f>
        <v>Night</v>
      </c>
    </row>
    <row r="118" spans="1:18" x14ac:dyDescent="0.35">
      <c r="A118" t="s">
        <v>301</v>
      </c>
      <c r="B118" t="s">
        <v>302</v>
      </c>
      <c r="C118" t="s">
        <v>22</v>
      </c>
      <c r="D118" t="s">
        <v>26</v>
      </c>
      <c r="E118" s="1">
        <v>46061.984027777777</v>
      </c>
      <c r="F118" s="1">
        <v>46062.859027777777</v>
      </c>
      <c r="G118" t="s">
        <v>164</v>
      </c>
      <c r="H118" t="s">
        <v>15</v>
      </c>
      <c r="I118" t="s">
        <v>16</v>
      </c>
      <c r="J118">
        <v>4</v>
      </c>
      <c r="K118" t="str">
        <f>IF(tickets_dataset[[#This Row],[status]] = "Closed", "Yes","No")</f>
        <v>Yes</v>
      </c>
      <c r="L118" s="2">
        <f t="shared" si="4"/>
        <v>21</v>
      </c>
      <c r="M118" t="str">
        <f t="shared" si="5"/>
        <v>No</v>
      </c>
      <c r="N118" t="str">
        <f t="shared" si="6"/>
        <v>Feb</v>
      </c>
      <c r="O118" s="2">
        <f t="shared" si="7"/>
        <v>0.875</v>
      </c>
      <c r="P118" t="str">
        <f>VLOOKUP(G118,Agents!A:E,4,FALSE)</f>
        <v>Team4</v>
      </c>
      <c r="Q118" t="str">
        <f>VLOOKUP(G118,Agents!A:E,5,FALSE)</f>
        <v>Senior</v>
      </c>
      <c r="R118" t="str">
        <f>VLOOKUP(G118,Agents!A:E,2,FALSE)</f>
        <v>Evening</v>
      </c>
    </row>
    <row r="119" spans="1:18" x14ac:dyDescent="0.35">
      <c r="A119" t="s">
        <v>303</v>
      </c>
      <c r="B119" t="s">
        <v>304</v>
      </c>
      <c r="C119" t="s">
        <v>50</v>
      </c>
      <c r="D119" t="s">
        <v>13</v>
      </c>
      <c r="E119" s="1">
        <v>46035.058333333334</v>
      </c>
      <c r="F119" s="1">
        <v>46035.724999999999</v>
      </c>
      <c r="G119" t="s">
        <v>45</v>
      </c>
      <c r="H119" t="s">
        <v>15</v>
      </c>
      <c r="I119" t="s">
        <v>16</v>
      </c>
      <c r="J119">
        <v>4</v>
      </c>
      <c r="K119" t="str">
        <f>IF(tickets_dataset[[#This Row],[status]] = "Closed", "Yes","No")</f>
        <v>Yes</v>
      </c>
      <c r="L119" s="2">
        <f t="shared" si="4"/>
        <v>15.999999999941792</v>
      </c>
      <c r="M119" t="str">
        <f t="shared" si="5"/>
        <v>No</v>
      </c>
      <c r="N119" t="str">
        <f t="shared" si="6"/>
        <v>Jan</v>
      </c>
      <c r="O119" s="2">
        <f t="shared" si="7"/>
        <v>0.66666666666424135</v>
      </c>
      <c r="P119" t="str">
        <f>VLOOKUP(G119,Agents!A:E,4,FALSE)</f>
        <v>Team5</v>
      </c>
      <c r="Q119" t="str">
        <f>VLOOKUP(G119,Agents!A:E,5,FALSE)</f>
        <v>Senior</v>
      </c>
      <c r="R119" t="str">
        <f>VLOOKUP(G119,Agents!A:E,2,FALSE)</f>
        <v>Morning</v>
      </c>
    </row>
    <row r="120" spans="1:18" x14ac:dyDescent="0.35">
      <c r="A120" t="s">
        <v>305</v>
      </c>
      <c r="B120" t="s">
        <v>306</v>
      </c>
      <c r="C120" t="s">
        <v>76</v>
      </c>
      <c r="D120" t="s">
        <v>26</v>
      </c>
      <c r="E120" s="1">
        <v>46111.859027777777</v>
      </c>
      <c r="F120" s="1">
        <v>46114.109027777777</v>
      </c>
      <c r="G120" t="s">
        <v>199</v>
      </c>
      <c r="H120" t="s">
        <v>15</v>
      </c>
      <c r="I120" t="s">
        <v>16</v>
      </c>
      <c r="J120">
        <v>4</v>
      </c>
      <c r="K120" t="str">
        <f>IF(tickets_dataset[[#This Row],[status]] = "Closed", "Yes","No")</f>
        <v>Yes</v>
      </c>
      <c r="L120" s="2">
        <f t="shared" si="4"/>
        <v>54</v>
      </c>
      <c r="M120" t="str">
        <f t="shared" si="5"/>
        <v>Yes</v>
      </c>
      <c r="N120" t="str">
        <f t="shared" si="6"/>
        <v>Mar</v>
      </c>
      <c r="O120" s="2">
        <f t="shared" si="7"/>
        <v>2.25</v>
      </c>
      <c r="P120" t="str">
        <f>VLOOKUP(G120,Agents!A:E,4,FALSE)</f>
        <v>Team1</v>
      </c>
      <c r="Q120" t="str">
        <f>VLOOKUP(G120,Agents!A:E,5,FALSE)</f>
        <v>Junior</v>
      </c>
      <c r="R120" t="str">
        <f>VLOOKUP(G120,Agents!A:E,2,FALSE)</f>
        <v>Morning</v>
      </c>
    </row>
    <row r="121" spans="1:18" x14ac:dyDescent="0.35">
      <c r="A121" t="s">
        <v>307</v>
      </c>
      <c r="B121" t="s">
        <v>308</v>
      </c>
      <c r="C121" t="s">
        <v>34</v>
      </c>
      <c r="D121" t="s">
        <v>13</v>
      </c>
      <c r="E121" s="1">
        <v>46068.626388888886</v>
      </c>
      <c r="F121" s="1">
        <v>46069.543055555558</v>
      </c>
      <c r="G121" t="s">
        <v>183</v>
      </c>
      <c r="H121" t="s">
        <v>15</v>
      </c>
      <c r="I121" t="s">
        <v>68</v>
      </c>
      <c r="J121">
        <v>2</v>
      </c>
      <c r="K121" t="str">
        <f>IF(tickets_dataset[[#This Row],[status]] = "Closed", "Yes","No")</f>
        <v>Yes</v>
      </c>
      <c r="L121" s="2">
        <f t="shared" si="4"/>
        <v>22.000000000116415</v>
      </c>
      <c r="M121" t="str">
        <f t="shared" si="5"/>
        <v>No</v>
      </c>
      <c r="N121" t="str">
        <f t="shared" si="6"/>
        <v>Feb</v>
      </c>
      <c r="O121" s="2">
        <f t="shared" si="7"/>
        <v>0.91666666667151731</v>
      </c>
      <c r="P121" t="str">
        <f>VLOOKUP(G121,Agents!A:E,4,FALSE)</f>
        <v>Team3</v>
      </c>
      <c r="Q121" t="str">
        <f>VLOOKUP(G121,Agents!A:E,5,FALSE)</f>
        <v>Senior</v>
      </c>
      <c r="R121" t="str">
        <f>VLOOKUP(G121,Agents!A:E,2,FALSE)</f>
        <v>Night</v>
      </c>
    </row>
    <row r="122" spans="1:18" x14ac:dyDescent="0.35">
      <c r="A122" t="s">
        <v>309</v>
      </c>
      <c r="B122" t="s">
        <v>310</v>
      </c>
      <c r="C122" t="s">
        <v>76</v>
      </c>
      <c r="D122" t="s">
        <v>26</v>
      </c>
      <c r="E122" s="1">
        <v>46087.948611111111</v>
      </c>
      <c r="F122" s="1">
        <v>46088.531944444447</v>
      </c>
      <c r="G122" t="s">
        <v>311</v>
      </c>
      <c r="H122" t="s">
        <v>15</v>
      </c>
      <c r="I122" t="s">
        <v>16</v>
      </c>
      <c r="J122">
        <v>4</v>
      </c>
      <c r="K122" t="str">
        <f>IF(tickets_dataset[[#This Row],[status]] = "Closed", "Yes","No")</f>
        <v>Yes</v>
      </c>
      <c r="L122" s="2">
        <f t="shared" si="4"/>
        <v>14.000000000058208</v>
      </c>
      <c r="M122" t="str">
        <f t="shared" si="5"/>
        <v>No</v>
      </c>
      <c r="N122" t="str">
        <f t="shared" si="6"/>
        <v>Mar</v>
      </c>
      <c r="O122" s="2">
        <f t="shared" si="7"/>
        <v>0.58333333333575865</v>
      </c>
      <c r="P122" t="str">
        <f>VLOOKUP(G122,Agents!A:E,4,FALSE)</f>
        <v>Team5</v>
      </c>
      <c r="Q122" t="str">
        <f>VLOOKUP(G122,Agents!A:E,5,FALSE)</f>
        <v>Senior</v>
      </c>
      <c r="R122" t="str">
        <f>VLOOKUP(G122,Agents!A:E,2,FALSE)</f>
        <v>Evening</v>
      </c>
    </row>
    <row r="123" spans="1:18" x14ac:dyDescent="0.35">
      <c r="A123" t="s">
        <v>312</v>
      </c>
      <c r="B123" t="s">
        <v>313</v>
      </c>
      <c r="C123" t="s">
        <v>50</v>
      </c>
      <c r="D123" t="s">
        <v>13</v>
      </c>
      <c r="E123" s="1">
        <v>46044.507638888892</v>
      </c>
      <c r="F123" s="1">
        <v>46045.34097222222</v>
      </c>
      <c r="G123" t="s">
        <v>100</v>
      </c>
      <c r="H123" t="s">
        <v>28</v>
      </c>
      <c r="I123" t="s">
        <v>16</v>
      </c>
      <c r="J123">
        <v>5</v>
      </c>
      <c r="K123" t="str">
        <f>IF(tickets_dataset[[#This Row],[status]] = "Closed", "Yes","No")</f>
        <v>No</v>
      </c>
      <c r="L123" s="2">
        <f t="shared" si="4"/>
        <v>19.999999999883585</v>
      </c>
      <c r="M123" t="str">
        <f t="shared" si="5"/>
        <v>No</v>
      </c>
      <c r="N123" t="str">
        <f t="shared" si="6"/>
        <v>Jan</v>
      </c>
      <c r="O123" s="2">
        <f t="shared" si="7"/>
        <v>0.83333333332848269</v>
      </c>
      <c r="P123" t="str">
        <f>VLOOKUP(G123,Agents!A:E,4,FALSE)</f>
        <v>Team4</v>
      </c>
      <c r="Q123" t="str">
        <f>VLOOKUP(G123,Agents!A:E,5,FALSE)</f>
        <v>Junior</v>
      </c>
      <c r="R123" t="str">
        <f>VLOOKUP(G123,Agents!A:E,2,FALSE)</f>
        <v>Evening</v>
      </c>
    </row>
    <row r="124" spans="1:18" x14ac:dyDescent="0.35">
      <c r="A124" t="s">
        <v>314</v>
      </c>
      <c r="B124" t="s">
        <v>315</v>
      </c>
      <c r="C124" t="s">
        <v>22</v>
      </c>
      <c r="D124" t="s">
        <v>26</v>
      </c>
      <c r="E124" s="1">
        <v>46102.581944444442</v>
      </c>
      <c r="F124" s="1">
        <v>46104.623611111114</v>
      </c>
      <c r="G124" t="s">
        <v>83</v>
      </c>
      <c r="H124" t="s">
        <v>15</v>
      </c>
      <c r="I124" t="s">
        <v>16</v>
      </c>
      <c r="J124">
        <v>3</v>
      </c>
      <c r="K124" t="str">
        <f>IF(tickets_dataset[[#This Row],[status]] = "Closed", "Yes","No")</f>
        <v>Yes</v>
      </c>
      <c r="L124" s="2">
        <f t="shared" si="4"/>
        <v>49.000000000116415</v>
      </c>
      <c r="M124" t="str">
        <f t="shared" si="5"/>
        <v>Yes</v>
      </c>
      <c r="N124" t="str">
        <f t="shared" si="6"/>
        <v>Mar</v>
      </c>
      <c r="O124" s="2">
        <f t="shared" si="7"/>
        <v>2.0416666666715173</v>
      </c>
      <c r="P124" t="str">
        <f>VLOOKUP(G124,Agents!A:E,4,FALSE)</f>
        <v>Team2</v>
      </c>
      <c r="Q124" t="str">
        <f>VLOOKUP(G124,Agents!A:E,5,FALSE)</f>
        <v>Junior</v>
      </c>
      <c r="R124" t="str">
        <f>VLOOKUP(G124,Agents!A:E,2,FALSE)</f>
        <v>Night</v>
      </c>
    </row>
    <row r="125" spans="1:18" x14ac:dyDescent="0.35">
      <c r="A125" t="s">
        <v>316</v>
      </c>
      <c r="B125" t="s">
        <v>317</v>
      </c>
      <c r="C125" t="s">
        <v>22</v>
      </c>
      <c r="D125" t="s">
        <v>38</v>
      </c>
      <c r="E125" s="1">
        <v>46051.206944444442</v>
      </c>
      <c r="F125" s="1">
        <v>46052.248611111114</v>
      </c>
      <c r="G125" t="s">
        <v>35</v>
      </c>
      <c r="H125" t="s">
        <v>28</v>
      </c>
      <c r="I125" t="s">
        <v>16</v>
      </c>
      <c r="J125">
        <v>5</v>
      </c>
      <c r="K125" t="str">
        <f>IF(tickets_dataset[[#This Row],[status]] = "Closed", "Yes","No")</f>
        <v>No</v>
      </c>
      <c r="L125" s="2">
        <f t="shared" si="4"/>
        <v>25.000000000116415</v>
      </c>
      <c r="M125" t="str">
        <f t="shared" si="5"/>
        <v>No</v>
      </c>
      <c r="N125" t="str">
        <f t="shared" si="6"/>
        <v>Jan</v>
      </c>
      <c r="O125" s="2">
        <f t="shared" si="7"/>
        <v>1.0416666666715173</v>
      </c>
      <c r="P125" t="str">
        <f>VLOOKUP(G125,Agents!A:E,4,FALSE)</f>
        <v>Team1</v>
      </c>
      <c r="Q125" t="str">
        <f>VLOOKUP(G125,Agents!A:E,5,FALSE)</f>
        <v>Senior</v>
      </c>
      <c r="R125" t="str">
        <f>VLOOKUP(G125,Agents!A:E,2,FALSE)</f>
        <v>Evening</v>
      </c>
    </row>
    <row r="126" spans="1:18" x14ac:dyDescent="0.35">
      <c r="A126" t="s">
        <v>318</v>
      </c>
      <c r="B126" t="s">
        <v>319</v>
      </c>
      <c r="C126" t="s">
        <v>22</v>
      </c>
      <c r="D126" t="s">
        <v>26</v>
      </c>
      <c r="E126" s="1">
        <v>46090.738194444442</v>
      </c>
      <c r="F126" s="1">
        <v>46092.071527777778</v>
      </c>
      <c r="G126" t="s">
        <v>42</v>
      </c>
      <c r="H126" t="s">
        <v>132</v>
      </c>
      <c r="I126" t="s">
        <v>16</v>
      </c>
      <c r="J126">
        <v>5</v>
      </c>
      <c r="K126" t="str">
        <f>IF(tickets_dataset[[#This Row],[status]] = "Closed", "Yes","No")</f>
        <v>No</v>
      </c>
      <c r="L126" s="2">
        <f t="shared" si="4"/>
        <v>32.000000000058208</v>
      </c>
      <c r="M126" t="str">
        <f t="shared" si="5"/>
        <v>No</v>
      </c>
      <c r="N126" t="str">
        <f t="shared" si="6"/>
        <v>Mar</v>
      </c>
      <c r="O126" s="2">
        <f t="shared" si="7"/>
        <v>1.3333333333357587</v>
      </c>
      <c r="P126" t="str">
        <f>VLOOKUP(G126,Agents!A:E,4,FALSE)</f>
        <v>Team2</v>
      </c>
      <c r="Q126" t="str">
        <f>VLOOKUP(G126,Agents!A:E,5,FALSE)</f>
        <v>Junior</v>
      </c>
      <c r="R126" t="str">
        <f>VLOOKUP(G126,Agents!A:E,2,FALSE)</f>
        <v>Night</v>
      </c>
    </row>
    <row r="127" spans="1:18" x14ac:dyDescent="0.35">
      <c r="A127" t="s">
        <v>320</v>
      </c>
      <c r="B127" t="s">
        <v>321</v>
      </c>
      <c r="C127" t="s">
        <v>22</v>
      </c>
      <c r="D127" t="s">
        <v>26</v>
      </c>
      <c r="E127" s="1">
        <v>46038.648611111108</v>
      </c>
      <c r="F127" s="1">
        <v>46040.69027777778</v>
      </c>
      <c r="G127" t="s">
        <v>83</v>
      </c>
      <c r="H127" t="s">
        <v>15</v>
      </c>
      <c r="I127" t="s">
        <v>16</v>
      </c>
      <c r="J127">
        <v>5</v>
      </c>
      <c r="K127" t="str">
        <f>IF(tickets_dataset[[#This Row],[status]] = "Closed", "Yes","No")</f>
        <v>Yes</v>
      </c>
      <c r="L127" s="2">
        <f t="shared" si="4"/>
        <v>49.000000000116415</v>
      </c>
      <c r="M127" t="str">
        <f t="shared" si="5"/>
        <v>Yes</v>
      </c>
      <c r="N127" t="str">
        <f t="shared" si="6"/>
        <v>Jan</v>
      </c>
      <c r="O127" s="2">
        <f t="shared" si="7"/>
        <v>2.0416666666715173</v>
      </c>
      <c r="P127" t="str">
        <f>VLOOKUP(G127,Agents!A:E,4,FALSE)</f>
        <v>Team2</v>
      </c>
      <c r="Q127" t="str">
        <f>VLOOKUP(G127,Agents!A:E,5,FALSE)</f>
        <v>Junior</v>
      </c>
      <c r="R127" t="str">
        <f>VLOOKUP(G127,Agents!A:E,2,FALSE)</f>
        <v>Night</v>
      </c>
    </row>
    <row r="128" spans="1:18" x14ac:dyDescent="0.35">
      <c r="A128" t="s">
        <v>322</v>
      </c>
      <c r="B128" t="s">
        <v>323</v>
      </c>
      <c r="C128" t="s">
        <v>12</v>
      </c>
      <c r="D128" t="s">
        <v>13</v>
      </c>
      <c r="E128" s="1">
        <v>46040.097222222219</v>
      </c>
      <c r="F128" s="1">
        <v>46040.513888888891</v>
      </c>
      <c r="G128" t="s">
        <v>67</v>
      </c>
      <c r="H128" t="s">
        <v>15</v>
      </c>
      <c r="I128" t="s">
        <v>16</v>
      </c>
      <c r="J128">
        <v>3</v>
      </c>
      <c r="K128" t="str">
        <f>IF(tickets_dataset[[#This Row],[status]] = "Closed", "Yes","No")</f>
        <v>Yes</v>
      </c>
      <c r="L128" s="2">
        <f t="shared" si="4"/>
        <v>10.000000000116415</v>
      </c>
      <c r="M128" t="str">
        <f t="shared" si="5"/>
        <v>No</v>
      </c>
      <c r="N128" t="str">
        <f t="shared" si="6"/>
        <v>Jan</v>
      </c>
      <c r="O128" s="2">
        <f t="shared" si="7"/>
        <v>0.41666666667151731</v>
      </c>
      <c r="P128" t="str">
        <f>VLOOKUP(G128,Agents!A:E,4,FALSE)</f>
        <v>Team5</v>
      </c>
      <c r="Q128" t="str">
        <f>VLOOKUP(G128,Agents!A:E,5,FALSE)</f>
        <v>Junior</v>
      </c>
      <c r="R128" t="str">
        <f>VLOOKUP(G128,Agents!A:E,2,FALSE)</f>
        <v>Evening</v>
      </c>
    </row>
    <row r="129" spans="1:18" x14ac:dyDescent="0.35">
      <c r="A129" t="s">
        <v>324</v>
      </c>
      <c r="B129" t="s">
        <v>325</v>
      </c>
      <c r="C129" t="s">
        <v>12</v>
      </c>
      <c r="D129" t="s">
        <v>13</v>
      </c>
      <c r="E129" s="1">
        <v>46088.47152777778</v>
      </c>
      <c r="F129" s="1">
        <v>46090.263194444444</v>
      </c>
      <c r="G129" t="s">
        <v>140</v>
      </c>
      <c r="H129" t="s">
        <v>15</v>
      </c>
      <c r="I129" t="s">
        <v>16</v>
      </c>
      <c r="J129">
        <v>4</v>
      </c>
      <c r="K129" t="str">
        <f>IF(tickets_dataset[[#This Row],[status]] = "Closed", "Yes","No")</f>
        <v>Yes</v>
      </c>
      <c r="L129" s="2">
        <f t="shared" si="4"/>
        <v>42.999999999941792</v>
      </c>
      <c r="M129" t="str">
        <f t="shared" si="5"/>
        <v>No</v>
      </c>
      <c r="N129" t="str">
        <f t="shared" si="6"/>
        <v>Mar</v>
      </c>
      <c r="O129" s="2">
        <f t="shared" si="7"/>
        <v>1.7916666666642413</v>
      </c>
      <c r="P129" t="str">
        <f>VLOOKUP(G129,Agents!A:E,4,FALSE)</f>
        <v>Team1</v>
      </c>
      <c r="Q129" t="str">
        <f>VLOOKUP(G129,Agents!A:E,5,FALSE)</f>
        <v>Junior</v>
      </c>
      <c r="R129" t="str">
        <f>VLOOKUP(G129,Agents!A:E,2,FALSE)</f>
        <v>Morning</v>
      </c>
    </row>
    <row r="130" spans="1:18" x14ac:dyDescent="0.35">
      <c r="A130" t="s">
        <v>326</v>
      </c>
      <c r="B130" t="s">
        <v>327</v>
      </c>
      <c r="C130" t="s">
        <v>76</v>
      </c>
      <c r="D130" t="s">
        <v>38</v>
      </c>
      <c r="E130" s="1">
        <v>46024.709722222222</v>
      </c>
      <c r="F130" s="1">
        <v>46027.418055555558</v>
      </c>
      <c r="G130" t="s">
        <v>239</v>
      </c>
      <c r="H130" t="s">
        <v>15</v>
      </c>
      <c r="I130" t="s">
        <v>16</v>
      </c>
      <c r="J130">
        <v>4</v>
      </c>
      <c r="K130" t="str">
        <f>IF(tickets_dataset[[#This Row],[status]] = "Closed", "Yes","No")</f>
        <v>Yes</v>
      </c>
      <c r="L130" s="2">
        <f t="shared" ref="L130:L193" si="8">IF(ISBLANK(F130),"",(F130-E130)*24)</f>
        <v>65.000000000058208</v>
      </c>
      <c r="M130" t="str">
        <f t="shared" ref="M130:M193" si="9">IF(L130&gt;48,"Yes","No")</f>
        <v>Yes</v>
      </c>
      <c r="N130" t="str">
        <f t="shared" ref="N130:N193" si="10">TEXT(E130,"mmm")</f>
        <v>Jan</v>
      </c>
      <c r="O130" s="2">
        <f t="shared" si="7"/>
        <v>2.7083333333357587</v>
      </c>
      <c r="P130" t="str">
        <f>VLOOKUP(G130,Agents!A:E,4,FALSE)</f>
        <v>Team1</v>
      </c>
      <c r="Q130" t="str">
        <f>VLOOKUP(G130,Agents!A:E,5,FALSE)</f>
        <v>Senior</v>
      </c>
      <c r="R130" t="str">
        <f>VLOOKUP(G130,Agents!A:E,2,FALSE)</f>
        <v>Evening</v>
      </c>
    </row>
    <row r="131" spans="1:18" x14ac:dyDescent="0.35">
      <c r="A131" t="s">
        <v>328</v>
      </c>
      <c r="B131" t="s">
        <v>329</v>
      </c>
      <c r="C131" t="s">
        <v>34</v>
      </c>
      <c r="D131" t="s">
        <v>38</v>
      </c>
      <c r="E131" s="1">
        <v>46052.465277777781</v>
      </c>
      <c r="F131" s="1">
        <v>46053.090277777781</v>
      </c>
      <c r="G131" t="s">
        <v>62</v>
      </c>
      <c r="H131" t="s">
        <v>15</v>
      </c>
      <c r="I131" t="s">
        <v>16</v>
      </c>
      <c r="J131">
        <v>5</v>
      </c>
      <c r="K131" t="str">
        <f>IF(tickets_dataset[[#This Row],[status]] = "Closed", "Yes","No")</f>
        <v>Yes</v>
      </c>
      <c r="L131" s="2">
        <f t="shared" si="8"/>
        <v>15</v>
      </c>
      <c r="M131" t="str">
        <f t="shared" si="9"/>
        <v>No</v>
      </c>
      <c r="N131" t="str">
        <f t="shared" si="10"/>
        <v>Jan</v>
      </c>
      <c r="O131" s="2">
        <f t="shared" ref="O131:O194" si="11">F131-E131</f>
        <v>0.625</v>
      </c>
      <c r="P131" t="str">
        <f>VLOOKUP(G131,Agents!A:E,4,FALSE)</f>
        <v>Team1</v>
      </c>
      <c r="Q131" t="str">
        <f>VLOOKUP(G131,Agents!A:E,5,FALSE)</f>
        <v>Junior</v>
      </c>
      <c r="R131" t="str">
        <f>VLOOKUP(G131,Agents!A:E,2,FALSE)</f>
        <v>Morning</v>
      </c>
    </row>
    <row r="132" spans="1:18" x14ac:dyDescent="0.35">
      <c r="A132" t="s">
        <v>330</v>
      </c>
      <c r="B132" t="s">
        <v>331</v>
      </c>
      <c r="C132" t="s">
        <v>34</v>
      </c>
      <c r="D132" t="s">
        <v>38</v>
      </c>
      <c r="E132" s="1">
        <v>46096.322222222225</v>
      </c>
      <c r="F132" s="1">
        <v>46100.155555555553</v>
      </c>
      <c r="G132" t="s">
        <v>14</v>
      </c>
      <c r="H132" t="s">
        <v>28</v>
      </c>
      <c r="I132" t="s">
        <v>16</v>
      </c>
      <c r="J132">
        <v>5</v>
      </c>
      <c r="K132" t="str">
        <f>IF(tickets_dataset[[#This Row],[status]] = "Closed", "Yes","No")</f>
        <v>No</v>
      </c>
      <c r="L132" s="2">
        <f t="shared" si="8"/>
        <v>91.999999999883585</v>
      </c>
      <c r="M132" t="str">
        <f t="shared" si="9"/>
        <v>Yes</v>
      </c>
      <c r="N132" t="str">
        <f t="shared" si="10"/>
        <v>Mar</v>
      </c>
      <c r="O132" s="2">
        <f t="shared" si="11"/>
        <v>3.8333333333284827</v>
      </c>
      <c r="P132" t="str">
        <f>VLOOKUP(G132,Agents!A:E,4,FALSE)</f>
        <v>Team1</v>
      </c>
      <c r="Q132" t="str">
        <f>VLOOKUP(G132,Agents!A:E,5,FALSE)</f>
        <v>Senior</v>
      </c>
      <c r="R132" t="str">
        <f>VLOOKUP(G132,Agents!A:E,2,FALSE)</f>
        <v>Morning</v>
      </c>
    </row>
    <row r="133" spans="1:18" x14ac:dyDescent="0.35">
      <c r="A133" t="s">
        <v>332</v>
      </c>
      <c r="B133" t="s">
        <v>333</v>
      </c>
      <c r="C133" t="s">
        <v>22</v>
      </c>
      <c r="D133" t="s">
        <v>38</v>
      </c>
      <c r="E133" s="1">
        <v>46097.072222222225</v>
      </c>
      <c r="F133" s="1">
        <v>46097.822222222225</v>
      </c>
      <c r="G133" t="s">
        <v>221</v>
      </c>
      <c r="H133" t="s">
        <v>28</v>
      </c>
      <c r="I133" t="s">
        <v>16</v>
      </c>
      <c r="J133">
        <v>5</v>
      </c>
      <c r="K133" t="str">
        <f>IF(tickets_dataset[[#This Row],[status]] = "Closed", "Yes","No")</f>
        <v>No</v>
      </c>
      <c r="L133" s="2">
        <f t="shared" si="8"/>
        <v>18</v>
      </c>
      <c r="M133" t="str">
        <f t="shared" si="9"/>
        <v>No</v>
      </c>
      <c r="N133" t="str">
        <f t="shared" si="10"/>
        <v>Mar</v>
      </c>
      <c r="O133" s="2">
        <f t="shared" si="11"/>
        <v>0.75</v>
      </c>
      <c r="P133" t="str">
        <f>VLOOKUP(G133,Agents!A:E,4,FALSE)</f>
        <v>Team4</v>
      </c>
      <c r="Q133" t="str">
        <f>VLOOKUP(G133,Agents!A:E,5,FALSE)</f>
        <v>Senior</v>
      </c>
      <c r="R133" t="str">
        <f>VLOOKUP(G133,Agents!A:E,2,FALSE)</f>
        <v>Morning</v>
      </c>
    </row>
    <row r="134" spans="1:18" x14ac:dyDescent="0.35">
      <c r="A134" t="s">
        <v>334</v>
      </c>
      <c r="B134" t="s">
        <v>335</v>
      </c>
      <c r="C134" t="s">
        <v>34</v>
      </c>
      <c r="D134" t="s">
        <v>38</v>
      </c>
      <c r="E134" s="1">
        <v>46042.054861111108</v>
      </c>
      <c r="F134" s="1">
        <v>46045.388194444444</v>
      </c>
      <c r="G134" t="s">
        <v>73</v>
      </c>
      <c r="H134" t="s">
        <v>15</v>
      </c>
      <c r="I134" t="s">
        <v>16</v>
      </c>
      <c r="J134">
        <v>4</v>
      </c>
      <c r="K134" t="str">
        <f>IF(tickets_dataset[[#This Row],[status]] = "Closed", "Yes","No")</f>
        <v>Yes</v>
      </c>
      <c r="L134" s="2">
        <f t="shared" si="8"/>
        <v>80.000000000058208</v>
      </c>
      <c r="M134" t="str">
        <f t="shared" si="9"/>
        <v>Yes</v>
      </c>
      <c r="N134" t="str">
        <f t="shared" si="10"/>
        <v>Jan</v>
      </c>
      <c r="O134" s="2">
        <f t="shared" si="11"/>
        <v>3.3333333333357587</v>
      </c>
      <c r="P134" t="str">
        <f>VLOOKUP(G134,Agents!A:E,4,FALSE)</f>
        <v>Team4</v>
      </c>
      <c r="Q134" t="str">
        <f>VLOOKUP(G134,Agents!A:E,5,FALSE)</f>
        <v>Senior</v>
      </c>
      <c r="R134" t="str">
        <f>VLOOKUP(G134,Agents!A:E,2,FALSE)</f>
        <v>Night</v>
      </c>
    </row>
    <row r="135" spans="1:18" x14ac:dyDescent="0.35">
      <c r="A135" t="s">
        <v>336</v>
      </c>
      <c r="B135" t="s">
        <v>337</v>
      </c>
      <c r="C135" t="s">
        <v>76</v>
      </c>
      <c r="D135" t="s">
        <v>13</v>
      </c>
      <c r="E135" s="1">
        <v>46082.973611111112</v>
      </c>
      <c r="F135" s="1">
        <v>46083.640277777777</v>
      </c>
      <c r="G135" t="s">
        <v>256</v>
      </c>
      <c r="H135" t="s">
        <v>15</v>
      </c>
      <c r="I135" t="s">
        <v>16</v>
      </c>
      <c r="J135">
        <v>5</v>
      </c>
      <c r="K135" t="str">
        <f>IF(tickets_dataset[[#This Row],[status]] = "Closed", "Yes","No")</f>
        <v>Yes</v>
      </c>
      <c r="L135" s="2">
        <f t="shared" si="8"/>
        <v>15.999999999941792</v>
      </c>
      <c r="M135" t="str">
        <f t="shared" si="9"/>
        <v>No</v>
      </c>
      <c r="N135" t="str">
        <f t="shared" si="10"/>
        <v>Mar</v>
      </c>
      <c r="O135" s="2">
        <f t="shared" si="11"/>
        <v>0.66666666666424135</v>
      </c>
      <c r="P135" t="str">
        <f>VLOOKUP(G135,Agents!A:E,4,FALSE)</f>
        <v>Team1</v>
      </c>
      <c r="Q135" t="str">
        <f>VLOOKUP(G135,Agents!A:E,5,FALSE)</f>
        <v>Mid</v>
      </c>
      <c r="R135" t="str">
        <f>VLOOKUP(G135,Agents!A:E,2,FALSE)</f>
        <v>Morning</v>
      </c>
    </row>
    <row r="136" spans="1:18" x14ac:dyDescent="0.35">
      <c r="A136" t="s">
        <v>338</v>
      </c>
      <c r="B136" t="s">
        <v>339</v>
      </c>
      <c r="C136" t="s">
        <v>76</v>
      </c>
      <c r="D136" t="s">
        <v>13</v>
      </c>
      <c r="E136" s="1">
        <v>46051.94027777778</v>
      </c>
      <c r="F136" s="1">
        <v>46052.898611111108</v>
      </c>
      <c r="G136" t="s">
        <v>86</v>
      </c>
      <c r="H136" t="s">
        <v>15</v>
      </c>
      <c r="I136" t="s">
        <v>16</v>
      </c>
      <c r="J136">
        <v>4</v>
      </c>
      <c r="K136" t="str">
        <f>IF(tickets_dataset[[#This Row],[status]] = "Closed", "Yes","No")</f>
        <v>Yes</v>
      </c>
      <c r="L136" s="2">
        <f t="shared" si="8"/>
        <v>22.999999999883585</v>
      </c>
      <c r="M136" t="str">
        <f t="shared" si="9"/>
        <v>No</v>
      </c>
      <c r="N136" t="str">
        <f t="shared" si="10"/>
        <v>Jan</v>
      </c>
      <c r="O136" s="2">
        <f t="shared" si="11"/>
        <v>0.95833333332848269</v>
      </c>
      <c r="P136" t="str">
        <f>VLOOKUP(G136,Agents!A:E,4,FALSE)</f>
        <v>Team1</v>
      </c>
      <c r="Q136" t="str">
        <f>VLOOKUP(G136,Agents!A:E,5,FALSE)</f>
        <v>Mid</v>
      </c>
      <c r="R136" t="str">
        <f>VLOOKUP(G136,Agents!A:E,2,FALSE)</f>
        <v>Morning</v>
      </c>
    </row>
    <row r="137" spans="1:18" x14ac:dyDescent="0.35">
      <c r="A137" t="s">
        <v>340</v>
      </c>
      <c r="B137" t="s">
        <v>341</v>
      </c>
      <c r="C137" t="s">
        <v>50</v>
      </c>
      <c r="D137" t="s">
        <v>26</v>
      </c>
      <c r="E137" s="1">
        <v>46109.576388888891</v>
      </c>
      <c r="F137" s="1">
        <v>46110.618055555555</v>
      </c>
      <c r="G137" t="s">
        <v>137</v>
      </c>
      <c r="H137" t="s">
        <v>15</v>
      </c>
      <c r="I137" t="s">
        <v>16</v>
      </c>
      <c r="J137">
        <v>3</v>
      </c>
      <c r="K137" t="str">
        <f>IF(tickets_dataset[[#This Row],[status]] = "Closed", "Yes","No")</f>
        <v>Yes</v>
      </c>
      <c r="L137" s="2">
        <f t="shared" si="8"/>
        <v>24.999999999941792</v>
      </c>
      <c r="M137" t="str">
        <f t="shared" si="9"/>
        <v>No</v>
      </c>
      <c r="N137" t="str">
        <f t="shared" si="10"/>
        <v>Mar</v>
      </c>
      <c r="O137" s="2">
        <f t="shared" si="11"/>
        <v>1.0416666666642413</v>
      </c>
      <c r="P137" t="str">
        <f>VLOOKUP(G137,Agents!A:E,4,FALSE)</f>
        <v>Team5</v>
      </c>
      <c r="Q137" t="str">
        <f>VLOOKUP(G137,Agents!A:E,5,FALSE)</f>
        <v>Senior</v>
      </c>
      <c r="R137" t="str">
        <f>VLOOKUP(G137,Agents!A:E,2,FALSE)</f>
        <v>Night</v>
      </c>
    </row>
    <row r="138" spans="1:18" x14ac:dyDescent="0.35">
      <c r="A138" t="s">
        <v>342</v>
      </c>
      <c r="B138" t="s">
        <v>343</v>
      </c>
      <c r="C138" t="s">
        <v>50</v>
      </c>
      <c r="D138" t="s">
        <v>13</v>
      </c>
      <c r="E138" s="1">
        <v>46029.890277777777</v>
      </c>
      <c r="F138" s="1">
        <v>46031.223611111112</v>
      </c>
      <c r="G138" t="s">
        <v>344</v>
      </c>
      <c r="H138" t="s">
        <v>15</v>
      </c>
      <c r="I138" t="s">
        <v>16</v>
      </c>
      <c r="J138">
        <v>5</v>
      </c>
      <c r="K138" t="str">
        <f>IF(tickets_dataset[[#This Row],[status]] = "Closed", "Yes","No")</f>
        <v>Yes</v>
      </c>
      <c r="L138" s="2">
        <f t="shared" si="8"/>
        <v>32.000000000058208</v>
      </c>
      <c r="M138" t="str">
        <f t="shared" si="9"/>
        <v>No</v>
      </c>
      <c r="N138" t="str">
        <f t="shared" si="10"/>
        <v>Jan</v>
      </c>
      <c r="O138" s="2">
        <f t="shared" si="11"/>
        <v>1.3333333333357587</v>
      </c>
      <c r="P138" t="str">
        <f>VLOOKUP(G138,Agents!A:E,4,FALSE)</f>
        <v>Team4</v>
      </c>
      <c r="Q138" t="str">
        <f>VLOOKUP(G138,Agents!A:E,5,FALSE)</f>
        <v>Senior</v>
      </c>
      <c r="R138" t="str">
        <f>VLOOKUP(G138,Agents!A:E,2,FALSE)</f>
        <v>Night</v>
      </c>
    </row>
    <row r="139" spans="1:18" x14ac:dyDescent="0.35">
      <c r="A139" t="s">
        <v>345</v>
      </c>
      <c r="B139" t="s">
        <v>346</v>
      </c>
      <c r="C139" t="s">
        <v>50</v>
      </c>
      <c r="D139" t="s">
        <v>38</v>
      </c>
      <c r="E139" s="1">
        <v>46033.655555555553</v>
      </c>
      <c r="F139" s="1">
        <v>46034.072222222225</v>
      </c>
      <c r="G139" t="s">
        <v>73</v>
      </c>
      <c r="H139" t="s">
        <v>28</v>
      </c>
      <c r="I139" t="s">
        <v>68</v>
      </c>
      <c r="J139">
        <v>5</v>
      </c>
      <c r="K139" t="str">
        <f>IF(tickets_dataset[[#This Row],[status]] = "Closed", "Yes","No")</f>
        <v>No</v>
      </c>
      <c r="L139" s="2">
        <f t="shared" si="8"/>
        <v>10.000000000116415</v>
      </c>
      <c r="M139" t="str">
        <f t="shared" si="9"/>
        <v>No</v>
      </c>
      <c r="N139" t="str">
        <f t="shared" si="10"/>
        <v>Jan</v>
      </c>
      <c r="O139" s="2">
        <f t="shared" si="11"/>
        <v>0.41666666667151731</v>
      </c>
      <c r="P139" t="str">
        <f>VLOOKUP(G139,Agents!A:E,4,FALSE)</f>
        <v>Team4</v>
      </c>
      <c r="Q139" t="str">
        <f>VLOOKUP(G139,Agents!A:E,5,FALSE)</f>
        <v>Senior</v>
      </c>
      <c r="R139" t="str">
        <f>VLOOKUP(G139,Agents!A:E,2,FALSE)</f>
        <v>Night</v>
      </c>
    </row>
    <row r="140" spans="1:18" x14ac:dyDescent="0.35">
      <c r="A140" t="s">
        <v>347</v>
      </c>
      <c r="B140" t="s">
        <v>348</v>
      </c>
      <c r="C140" t="s">
        <v>76</v>
      </c>
      <c r="D140" t="s">
        <v>13</v>
      </c>
      <c r="E140" s="1">
        <v>46071.503472222219</v>
      </c>
      <c r="F140" s="1">
        <v>46072.711805555555</v>
      </c>
      <c r="G140" t="s">
        <v>273</v>
      </c>
      <c r="H140" t="s">
        <v>15</v>
      </c>
      <c r="I140" t="s">
        <v>16</v>
      </c>
      <c r="J140">
        <v>5</v>
      </c>
      <c r="K140" t="str">
        <f>IF(tickets_dataset[[#This Row],[status]] = "Closed", "Yes","No")</f>
        <v>Yes</v>
      </c>
      <c r="L140" s="2">
        <f t="shared" si="8"/>
        <v>29.000000000058208</v>
      </c>
      <c r="M140" t="str">
        <f t="shared" si="9"/>
        <v>No</v>
      </c>
      <c r="N140" t="str">
        <f t="shared" si="10"/>
        <v>Feb</v>
      </c>
      <c r="O140" s="2">
        <f t="shared" si="11"/>
        <v>1.2083333333357587</v>
      </c>
      <c r="P140" t="str">
        <f>VLOOKUP(G140,Agents!A:E,4,FALSE)</f>
        <v>Team3</v>
      </c>
      <c r="Q140" t="str">
        <f>VLOOKUP(G140,Agents!A:E,5,FALSE)</f>
        <v>Senior</v>
      </c>
      <c r="R140" t="str">
        <f>VLOOKUP(G140,Agents!A:E,2,FALSE)</f>
        <v>Evening</v>
      </c>
    </row>
    <row r="141" spans="1:18" x14ac:dyDescent="0.35">
      <c r="A141" t="s">
        <v>349</v>
      </c>
      <c r="B141" t="s">
        <v>350</v>
      </c>
      <c r="C141" t="s">
        <v>34</v>
      </c>
      <c r="D141" t="s">
        <v>26</v>
      </c>
      <c r="E141" s="1">
        <v>46039.74722222222</v>
      </c>
      <c r="F141" s="1">
        <v>46040.99722222222</v>
      </c>
      <c r="G141" t="s">
        <v>167</v>
      </c>
      <c r="H141" t="s">
        <v>15</v>
      </c>
      <c r="I141" t="s">
        <v>16</v>
      </c>
      <c r="J141">
        <v>3</v>
      </c>
      <c r="K141" t="str">
        <f>IF(tickets_dataset[[#This Row],[status]] = "Closed", "Yes","No")</f>
        <v>Yes</v>
      </c>
      <c r="L141" s="2">
        <f t="shared" si="8"/>
        <v>30</v>
      </c>
      <c r="M141" t="str">
        <f t="shared" si="9"/>
        <v>No</v>
      </c>
      <c r="N141" t="str">
        <f t="shared" si="10"/>
        <v>Jan</v>
      </c>
      <c r="O141" s="2">
        <f t="shared" si="11"/>
        <v>1.25</v>
      </c>
      <c r="P141" t="str">
        <f>VLOOKUP(G141,Agents!A:E,4,FALSE)</f>
        <v>Team3</v>
      </c>
      <c r="Q141" t="str">
        <f>VLOOKUP(G141,Agents!A:E,5,FALSE)</f>
        <v>Mid</v>
      </c>
      <c r="R141" t="str">
        <f>VLOOKUP(G141,Agents!A:E,2,FALSE)</f>
        <v>Evening</v>
      </c>
    </row>
    <row r="142" spans="1:18" x14ac:dyDescent="0.35">
      <c r="A142" t="s">
        <v>351</v>
      </c>
      <c r="B142" t="s">
        <v>352</v>
      </c>
      <c r="C142" t="s">
        <v>34</v>
      </c>
      <c r="D142" t="s">
        <v>38</v>
      </c>
      <c r="E142" s="1">
        <v>46065.65347222222</v>
      </c>
      <c r="F142" s="1">
        <v>46067.90347222222</v>
      </c>
      <c r="G142" t="s">
        <v>45</v>
      </c>
      <c r="H142" t="s">
        <v>15</v>
      </c>
      <c r="I142" t="s">
        <v>16</v>
      </c>
      <c r="J142">
        <v>5</v>
      </c>
      <c r="K142" t="str">
        <f>IF(tickets_dataset[[#This Row],[status]] = "Closed", "Yes","No")</f>
        <v>Yes</v>
      </c>
      <c r="L142" s="2">
        <f t="shared" si="8"/>
        <v>54</v>
      </c>
      <c r="M142" t="str">
        <f t="shared" si="9"/>
        <v>Yes</v>
      </c>
      <c r="N142" t="str">
        <f t="shared" si="10"/>
        <v>Feb</v>
      </c>
      <c r="O142" s="2">
        <f t="shared" si="11"/>
        <v>2.25</v>
      </c>
      <c r="P142" t="str">
        <f>VLOOKUP(G142,Agents!A:E,4,FALSE)</f>
        <v>Team5</v>
      </c>
      <c r="Q142" t="str">
        <f>VLOOKUP(G142,Agents!A:E,5,FALSE)</f>
        <v>Senior</v>
      </c>
      <c r="R142" t="str">
        <f>VLOOKUP(G142,Agents!A:E,2,FALSE)</f>
        <v>Morning</v>
      </c>
    </row>
    <row r="143" spans="1:18" x14ac:dyDescent="0.35">
      <c r="A143" t="s">
        <v>353</v>
      </c>
      <c r="B143" t="s">
        <v>354</v>
      </c>
      <c r="C143" t="s">
        <v>76</v>
      </c>
      <c r="D143" t="s">
        <v>26</v>
      </c>
      <c r="E143" s="1">
        <v>46068.321527777778</v>
      </c>
      <c r="F143" s="1">
        <v>46069.196527777778</v>
      </c>
      <c r="G143" t="s">
        <v>62</v>
      </c>
      <c r="H143" t="s">
        <v>15</v>
      </c>
      <c r="I143" t="s">
        <v>16</v>
      </c>
      <c r="J143">
        <v>4</v>
      </c>
      <c r="K143" t="str">
        <f>IF(tickets_dataset[[#This Row],[status]] = "Closed", "Yes","No")</f>
        <v>Yes</v>
      </c>
      <c r="L143" s="2">
        <f t="shared" si="8"/>
        <v>21</v>
      </c>
      <c r="M143" t="str">
        <f t="shared" si="9"/>
        <v>No</v>
      </c>
      <c r="N143" t="str">
        <f t="shared" si="10"/>
        <v>Feb</v>
      </c>
      <c r="O143" s="2">
        <f t="shared" si="11"/>
        <v>0.875</v>
      </c>
      <c r="P143" t="str">
        <f>VLOOKUP(G143,Agents!A:E,4,FALSE)</f>
        <v>Team1</v>
      </c>
      <c r="Q143" t="str">
        <f>VLOOKUP(G143,Agents!A:E,5,FALSE)</f>
        <v>Junior</v>
      </c>
      <c r="R143" t="str">
        <f>VLOOKUP(G143,Agents!A:E,2,FALSE)</f>
        <v>Morning</v>
      </c>
    </row>
    <row r="144" spans="1:18" x14ac:dyDescent="0.35">
      <c r="A144" t="s">
        <v>355</v>
      </c>
      <c r="B144" t="s">
        <v>356</v>
      </c>
      <c r="C144" t="s">
        <v>34</v>
      </c>
      <c r="D144" t="s">
        <v>26</v>
      </c>
      <c r="E144" s="1">
        <v>46093.770138888889</v>
      </c>
      <c r="F144" s="1">
        <v>46095.186805555553</v>
      </c>
      <c r="G144" t="s">
        <v>357</v>
      </c>
      <c r="H144" t="s">
        <v>28</v>
      </c>
      <c r="I144" t="s">
        <v>16</v>
      </c>
      <c r="J144">
        <v>3</v>
      </c>
      <c r="K144" t="str">
        <f>IF(tickets_dataset[[#This Row],[status]] = "Closed", "Yes","No")</f>
        <v>No</v>
      </c>
      <c r="L144" s="2">
        <f t="shared" si="8"/>
        <v>33.999999999941792</v>
      </c>
      <c r="M144" t="str">
        <f t="shared" si="9"/>
        <v>No</v>
      </c>
      <c r="N144" t="str">
        <f t="shared" si="10"/>
        <v>Mar</v>
      </c>
      <c r="O144" s="2">
        <f t="shared" si="11"/>
        <v>1.4166666666642413</v>
      </c>
      <c r="P144" t="str">
        <f>VLOOKUP(G144,Agents!A:E,4,FALSE)</f>
        <v>Team1</v>
      </c>
      <c r="Q144" t="str">
        <f>VLOOKUP(G144,Agents!A:E,5,FALSE)</f>
        <v>Mid</v>
      </c>
      <c r="R144" t="str">
        <f>VLOOKUP(G144,Agents!A:E,2,FALSE)</f>
        <v>Morning</v>
      </c>
    </row>
    <row r="145" spans="1:18" x14ac:dyDescent="0.35">
      <c r="A145" t="s">
        <v>358</v>
      </c>
      <c r="B145" t="s">
        <v>359</v>
      </c>
      <c r="C145" t="s">
        <v>76</v>
      </c>
      <c r="D145" t="s">
        <v>13</v>
      </c>
      <c r="E145" s="1">
        <v>46060.701388888891</v>
      </c>
      <c r="F145" s="1">
        <v>46060.993055555555</v>
      </c>
      <c r="G145" t="s">
        <v>119</v>
      </c>
      <c r="H145" t="s">
        <v>28</v>
      </c>
      <c r="I145" t="s">
        <v>16</v>
      </c>
      <c r="J145">
        <v>5</v>
      </c>
      <c r="K145" t="str">
        <f>IF(tickets_dataset[[#This Row],[status]] = "Closed", "Yes","No")</f>
        <v>No</v>
      </c>
      <c r="L145" s="2">
        <f t="shared" si="8"/>
        <v>6.9999999999417923</v>
      </c>
      <c r="M145" t="str">
        <f t="shared" si="9"/>
        <v>No</v>
      </c>
      <c r="N145" t="str">
        <f t="shared" si="10"/>
        <v>Feb</v>
      </c>
      <c r="O145" s="2">
        <f t="shared" si="11"/>
        <v>0.29166666666424135</v>
      </c>
      <c r="P145" t="str">
        <f>VLOOKUP(G145,Agents!A:E,4,FALSE)</f>
        <v>Team1</v>
      </c>
      <c r="Q145" t="str">
        <f>VLOOKUP(G145,Agents!A:E,5,FALSE)</f>
        <v>Junior</v>
      </c>
      <c r="R145" t="str">
        <f>VLOOKUP(G145,Agents!A:E,2,FALSE)</f>
        <v>Morning</v>
      </c>
    </row>
    <row r="146" spans="1:18" x14ac:dyDescent="0.35">
      <c r="A146" t="s">
        <v>360</v>
      </c>
      <c r="B146" t="s">
        <v>361</v>
      </c>
      <c r="C146" t="s">
        <v>34</v>
      </c>
      <c r="D146" t="s">
        <v>26</v>
      </c>
      <c r="E146" s="1">
        <v>46110.530555555553</v>
      </c>
      <c r="F146" s="1">
        <v>46111.030555555553</v>
      </c>
      <c r="G146" t="s">
        <v>164</v>
      </c>
      <c r="H146" t="s">
        <v>15</v>
      </c>
      <c r="I146" t="s">
        <v>16</v>
      </c>
      <c r="J146">
        <v>2</v>
      </c>
      <c r="K146" t="str">
        <f>IF(tickets_dataset[[#This Row],[status]] = "Closed", "Yes","No")</f>
        <v>Yes</v>
      </c>
      <c r="L146" s="2">
        <f t="shared" si="8"/>
        <v>12</v>
      </c>
      <c r="M146" t="str">
        <f t="shared" si="9"/>
        <v>No</v>
      </c>
      <c r="N146" t="str">
        <f t="shared" si="10"/>
        <v>Mar</v>
      </c>
      <c r="O146" s="2">
        <f t="shared" si="11"/>
        <v>0.5</v>
      </c>
      <c r="P146" t="str">
        <f>VLOOKUP(G146,Agents!A:E,4,FALSE)</f>
        <v>Team4</v>
      </c>
      <c r="Q146" t="str">
        <f>VLOOKUP(G146,Agents!A:E,5,FALSE)</f>
        <v>Senior</v>
      </c>
      <c r="R146" t="str">
        <f>VLOOKUP(G146,Agents!A:E,2,FALSE)</f>
        <v>Evening</v>
      </c>
    </row>
    <row r="147" spans="1:18" x14ac:dyDescent="0.35">
      <c r="A147" t="s">
        <v>362</v>
      </c>
      <c r="B147" t="s">
        <v>363</v>
      </c>
      <c r="C147" t="s">
        <v>22</v>
      </c>
      <c r="D147" t="s">
        <v>26</v>
      </c>
      <c r="E147" s="1">
        <v>46100.965277777781</v>
      </c>
      <c r="F147" s="1">
        <v>46102.131944444445</v>
      </c>
      <c r="G147" t="s">
        <v>199</v>
      </c>
      <c r="H147" t="s">
        <v>28</v>
      </c>
      <c r="I147" t="s">
        <v>16</v>
      </c>
      <c r="J147">
        <v>5</v>
      </c>
      <c r="K147" t="str">
        <f>IF(tickets_dataset[[#This Row],[status]] = "Closed", "Yes","No")</f>
        <v>No</v>
      </c>
      <c r="L147" s="2">
        <f t="shared" si="8"/>
        <v>27.999999999941792</v>
      </c>
      <c r="M147" t="str">
        <f t="shared" si="9"/>
        <v>No</v>
      </c>
      <c r="N147" t="str">
        <f t="shared" si="10"/>
        <v>Mar</v>
      </c>
      <c r="O147" s="2">
        <f t="shared" si="11"/>
        <v>1.1666666666642413</v>
      </c>
      <c r="P147" t="str">
        <f>VLOOKUP(G147,Agents!A:E,4,FALSE)</f>
        <v>Team1</v>
      </c>
      <c r="Q147" t="str">
        <f>VLOOKUP(G147,Agents!A:E,5,FALSE)</f>
        <v>Junior</v>
      </c>
      <c r="R147" t="str">
        <f>VLOOKUP(G147,Agents!A:E,2,FALSE)</f>
        <v>Morning</v>
      </c>
    </row>
    <row r="148" spans="1:18" x14ac:dyDescent="0.35">
      <c r="A148" t="s">
        <v>364</v>
      </c>
      <c r="B148" t="s">
        <v>365</v>
      </c>
      <c r="C148" t="s">
        <v>12</v>
      </c>
      <c r="D148" t="s">
        <v>13</v>
      </c>
      <c r="E148" s="1">
        <v>46055.156944444447</v>
      </c>
      <c r="F148" s="1">
        <v>46056.115277777775</v>
      </c>
      <c r="G148" t="s">
        <v>159</v>
      </c>
      <c r="H148" t="s">
        <v>15</v>
      </c>
      <c r="I148" t="s">
        <v>68</v>
      </c>
      <c r="J148">
        <v>1</v>
      </c>
      <c r="K148" t="str">
        <f>IF(tickets_dataset[[#This Row],[status]] = "Closed", "Yes","No")</f>
        <v>Yes</v>
      </c>
      <c r="L148" s="2">
        <f t="shared" si="8"/>
        <v>22.999999999883585</v>
      </c>
      <c r="M148" t="str">
        <f t="shared" si="9"/>
        <v>No</v>
      </c>
      <c r="N148" t="str">
        <f t="shared" si="10"/>
        <v>Feb</v>
      </c>
      <c r="O148" s="2">
        <f t="shared" si="11"/>
        <v>0.95833333332848269</v>
      </c>
      <c r="P148" t="str">
        <f>VLOOKUP(G148,Agents!A:E,4,FALSE)</f>
        <v>Team4</v>
      </c>
      <c r="Q148" t="str">
        <f>VLOOKUP(G148,Agents!A:E,5,FALSE)</f>
        <v>Mid</v>
      </c>
      <c r="R148" t="str">
        <f>VLOOKUP(G148,Agents!A:E,2,FALSE)</f>
        <v>Night</v>
      </c>
    </row>
    <row r="149" spans="1:18" x14ac:dyDescent="0.35">
      <c r="A149" t="s">
        <v>366</v>
      </c>
      <c r="B149" t="s">
        <v>367</v>
      </c>
      <c r="C149" t="s">
        <v>22</v>
      </c>
      <c r="D149" t="s">
        <v>13</v>
      </c>
      <c r="E149" s="1">
        <v>46059.171527777777</v>
      </c>
      <c r="F149" s="1">
        <v>46060.254861111112</v>
      </c>
      <c r="G149" t="s">
        <v>156</v>
      </c>
      <c r="H149" t="s">
        <v>15</v>
      </c>
      <c r="I149" t="s">
        <v>16</v>
      </c>
      <c r="J149">
        <v>5</v>
      </c>
      <c r="K149" t="str">
        <f>IF(tickets_dataset[[#This Row],[status]] = "Closed", "Yes","No")</f>
        <v>Yes</v>
      </c>
      <c r="L149" s="2">
        <f t="shared" si="8"/>
        <v>26.000000000058208</v>
      </c>
      <c r="M149" t="str">
        <f t="shared" si="9"/>
        <v>No</v>
      </c>
      <c r="N149" t="str">
        <f t="shared" si="10"/>
        <v>Feb</v>
      </c>
      <c r="O149" s="2">
        <f t="shared" si="11"/>
        <v>1.0833333333357587</v>
      </c>
      <c r="P149" t="str">
        <f>VLOOKUP(G149,Agents!A:E,4,FALSE)</f>
        <v>Team3</v>
      </c>
      <c r="Q149" t="str">
        <f>VLOOKUP(G149,Agents!A:E,5,FALSE)</f>
        <v>Mid</v>
      </c>
      <c r="R149" t="str">
        <f>VLOOKUP(G149,Agents!A:E,2,FALSE)</f>
        <v>Evening</v>
      </c>
    </row>
    <row r="150" spans="1:18" x14ac:dyDescent="0.35">
      <c r="A150" t="s">
        <v>368</v>
      </c>
      <c r="B150" t="s">
        <v>369</v>
      </c>
      <c r="C150" t="s">
        <v>50</v>
      </c>
      <c r="D150" t="s">
        <v>38</v>
      </c>
      <c r="E150" s="1">
        <v>46034.513888888891</v>
      </c>
      <c r="F150" s="1">
        <v>46036.680555555555</v>
      </c>
      <c r="G150" t="s">
        <v>211</v>
      </c>
      <c r="H150" t="s">
        <v>15</v>
      </c>
      <c r="I150" t="s">
        <v>16</v>
      </c>
      <c r="J150">
        <v>3</v>
      </c>
      <c r="K150" t="str">
        <f>IF(tickets_dataset[[#This Row],[status]] = "Closed", "Yes","No")</f>
        <v>Yes</v>
      </c>
      <c r="L150" s="2">
        <f t="shared" si="8"/>
        <v>51.999999999941792</v>
      </c>
      <c r="M150" t="str">
        <f t="shared" si="9"/>
        <v>Yes</v>
      </c>
      <c r="N150" t="str">
        <f t="shared" si="10"/>
        <v>Jan</v>
      </c>
      <c r="O150" s="2">
        <f t="shared" si="11"/>
        <v>2.1666666666642413</v>
      </c>
      <c r="P150" t="str">
        <f>VLOOKUP(G150,Agents!A:E,4,FALSE)</f>
        <v>Team5</v>
      </c>
      <c r="Q150" t="str">
        <f>VLOOKUP(G150,Agents!A:E,5,FALSE)</f>
        <v>Senior</v>
      </c>
      <c r="R150" t="str">
        <f>VLOOKUP(G150,Agents!A:E,2,FALSE)</f>
        <v>Evening</v>
      </c>
    </row>
    <row r="151" spans="1:18" x14ac:dyDescent="0.35">
      <c r="A151" t="s">
        <v>370</v>
      </c>
      <c r="B151" t="s">
        <v>371</v>
      </c>
      <c r="C151" t="s">
        <v>76</v>
      </c>
      <c r="D151" t="s">
        <v>13</v>
      </c>
      <c r="E151" s="1">
        <v>46049.342361111114</v>
      </c>
      <c r="F151" s="1">
        <v>46049.717361111114</v>
      </c>
      <c r="G151" t="s">
        <v>164</v>
      </c>
      <c r="H151" t="s">
        <v>15</v>
      </c>
      <c r="I151" t="s">
        <v>16</v>
      </c>
      <c r="J151">
        <v>2</v>
      </c>
      <c r="K151" t="str">
        <f>IF(tickets_dataset[[#This Row],[status]] = "Closed", "Yes","No")</f>
        <v>Yes</v>
      </c>
      <c r="L151" s="2">
        <f t="shared" si="8"/>
        <v>9</v>
      </c>
      <c r="M151" t="str">
        <f t="shared" si="9"/>
        <v>No</v>
      </c>
      <c r="N151" t="str">
        <f t="shared" si="10"/>
        <v>Jan</v>
      </c>
      <c r="O151" s="2">
        <f t="shared" si="11"/>
        <v>0.375</v>
      </c>
      <c r="P151" t="str">
        <f>VLOOKUP(G151,Agents!A:E,4,FALSE)</f>
        <v>Team4</v>
      </c>
      <c r="Q151" t="str">
        <f>VLOOKUP(G151,Agents!A:E,5,FALSE)</f>
        <v>Senior</v>
      </c>
      <c r="R151" t="str">
        <f>VLOOKUP(G151,Agents!A:E,2,FALSE)</f>
        <v>Evening</v>
      </c>
    </row>
    <row r="152" spans="1:18" x14ac:dyDescent="0.35">
      <c r="A152" t="s">
        <v>372</v>
      </c>
      <c r="B152" t="s">
        <v>373</v>
      </c>
      <c r="C152" t="s">
        <v>50</v>
      </c>
      <c r="D152" t="s">
        <v>26</v>
      </c>
      <c r="E152" s="1">
        <v>46043.936111111114</v>
      </c>
      <c r="F152" s="1">
        <v>46046.311111111114</v>
      </c>
      <c r="G152" t="s">
        <v>45</v>
      </c>
      <c r="H152" t="s">
        <v>15</v>
      </c>
      <c r="I152" t="s">
        <v>16</v>
      </c>
      <c r="J152">
        <v>5</v>
      </c>
      <c r="K152" t="str">
        <f>IF(tickets_dataset[[#This Row],[status]] = "Closed", "Yes","No")</f>
        <v>Yes</v>
      </c>
      <c r="L152" s="2">
        <f t="shared" si="8"/>
        <v>57</v>
      </c>
      <c r="M152" t="str">
        <f t="shared" si="9"/>
        <v>Yes</v>
      </c>
      <c r="N152" t="str">
        <f t="shared" si="10"/>
        <v>Jan</v>
      </c>
      <c r="O152" s="2">
        <f t="shared" si="11"/>
        <v>2.375</v>
      </c>
      <c r="P152" t="str">
        <f>VLOOKUP(G152,Agents!A:E,4,FALSE)</f>
        <v>Team5</v>
      </c>
      <c r="Q152" t="str">
        <f>VLOOKUP(G152,Agents!A:E,5,FALSE)</f>
        <v>Senior</v>
      </c>
      <c r="R152" t="str">
        <f>VLOOKUP(G152,Agents!A:E,2,FALSE)</f>
        <v>Morning</v>
      </c>
    </row>
    <row r="153" spans="1:18" x14ac:dyDescent="0.35">
      <c r="A153" t="s">
        <v>374</v>
      </c>
      <c r="B153" t="s">
        <v>375</v>
      </c>
      <c r="C153" t="s">
        <v>76</v>
      </c>
      <c r="D153" t="s">
        <v>38</v>
      </c>
      <c r="E153" s="1">
        <v>46086.413194444445</v>
      </c>
      <c r="F153" s="1">
        <v>46087.288194444445</v>
      </c>
      <c r="G153" t="s">
        <v>282</v>
      </c>
      <c r="H153" t="s">
        <v>15</v>
      </c>
      <c r="I153" t="s">
        <v>16</v>
      </c>
      <c r="J153">
        <v>4</v>
      </c>
      <c r="K153" t="str">
        <f>IF(tickets_dataset[[#This Row],[status]] = "Closed", "Yes","No")</f>
        <v>Yes</v>
      </c>
      <c r="L153" s="2">
        <f t="shared" si="8"/>
        <v>21</v>
      </c>
      <c r="M153" t="str">
        <f t="shared" si="9"/>
        <v>No</v>
      </c>
      <c r="N153" t="str">
        <f t="shared" si="10"/>
        <v>Mar</v>
      </c>
      <c r="O153" s="2">
        <f t="shared" si="11"/>
        <v>0.875</v>
      </c>
      <c r="P153" t="str">
        <f>VLOOKUP(G153,Agents!A:E,4,FALSE)</f>
        <v>Team4</v>
      </c>
      <c r="Q153" t="str">
        <f>VLOOKUP(G153,Agents!A:E,5,FALSE)</f>
        <v>Mid</v>
      </c>
      <c r="R153" t="str">
        <f>VLOOKUP(G153,Agents!A:E,2,FALSE)</f>
        <v>Morning</v>
      </c>
    </row>
    <row r="154" spans="1:18" x14ac:dyDescent="0.35">
      <c r="A154" t="s">
        <v>376</v>
      </c>
      <c r="B154" t="s">
        <v>377</v>
      </c>
      <c r="C154" t="s">
        <v>34</v>
      </c>
      <c r="D154" t="s">
        <v>26</v>
      </c>
      <c r="E154" s="1">
        <v>46041.240277777775</v>
      </c>
      <c r="F154" s="1">
        <v>46044.198611111111</v>
      </c>
      <c r="G154" t="s">
        <v>31</v>
      </c>
      <c r="H154" t="s">
        <v>15</v>
      </c>
      <c r="I154" t="s">
        <v>16</v>
      </c>
      <c r="J154">
        <v>5</v>
      </c>
      <c r="K154" t="str">
        <f>IF(tickets_dataset[[#This Row],[status]] = "Closed", "Yes","No")</f>
        <v>Yes</v>
      </c>
      <c r="L154" s="2">
        <f t="shared" si="8"/>
        <v>71.000000000058208</v>
      </c>
      <c r="M154" t="str">
        <f t="shared" si="9"/>
        <v>Yes</v>
      </c>
      <c r="N154" t="str">
        <f t="shared" si="10"/>
        <v>Jan</v>
      </c>
      <c r="O154" s="2">
        <f t="shared" si="11"/>
        <v>2.9583333333357587</v>
      </c>
      <c r="P154" t="str">
        <f>VLOOKUP(G154,Agents!A:E,4,FALSE)</f>
        <v>Team5</v>
      </c>
      <c r="Q154" t="str">
        <f>VLOOKUP(G154,Agents!A:E,5,FALSE)</f>
        <v>Senior</v>
      </c>
      <c r="R154" t="str">
        <f>VLOOKUP(G154,Agents!A:E,2,FALSE)</f>
        <v>Evening</v>
      </c>
    </row>
    <row r="155" spans="1:18" x14ac:dyDescent="0.35">
      <c r="A155" t="s">
        <v>378</v>
      </c>
      <c r="B155" t="s">
        <v>379</v>
      </c>
      <c r="C155" t="s">
        <v>12</v>
      </c>
      <c r="D155" t="s">
        <v>26</v>
      </c>
      <c r="E155" s="1">
        <v>46067.549305555556</v>
      </c>
      <c r="F155" s="1">
        <v>46068.174305555556</v>
      </c>
      <c r="G155" t="s">
        <v>282</v>
      </c>
      <c r="H155" t="s">
        <v>15</v>
      </c>
      <c r="I155" t="s">
        <v>16</v>
      </c>
      <c r="J155">
        <v>5</v>
      </c>
      <c r="K155" t="str">
        <f>IF(tickets_dataset[[#This Row],[status]] = "Closed", "Yes","No")</f>
        <v>Yes</v>
      </c>
      <c r="L155" s="2">
        <f t="shared" si="8"/>
        <v>15</v>
      </c>
      <c r="M155" t="str">
        <f t="shared" si="9"/>
        <v>No</v>
      </c>
      <c r="N155" t="str">
        <f t="shared" si="10"/>
        <v>Feb</v>
      </c>
      <c r="O155" s="2">
        <f t="shared" si="11"/>
        <v>0.625</v>
      </c>
      <c r="P155" t="str">
        <f>VLOOKUP(G155,Agents!A:E,4,FALSE)</f>
        <v>Team4</v>
      </c>
      <c r="Q155" t="str">
        <f>VLOOKUP(G155,Agents!A:E,5,FALSE)</f>
        <v>Mid</v>
      </c>
      <c r="R155" t="str">
        <f>VLOOKUP(G155,Agents!A:E,2,FALSE)</f>
        <v>Morning</v>
      </c>
    </row>
    <row r="156" spans="1:18" x14ac:dyDescent="0.35">
      <c r="A156" t="s">
        <v>380</v>
      </c>
      <c r="B156" t="s">
        <v>381</v>
      </c>
      <c r="C156" t="s">
        <v>12</v>
      </c>
      <c r="D156" t="s">
        <v>38</v>
      </c>
      <c r="E156" s="1">
        <v>46077.504166666666</v>
      </c>
      <c r="F156" s="1">
        <v>46081.087500000001</v>
      </c>
      <c r="G156" t="s">
        <v>103</v>
      </c>
      <c r="H156" t="s">
        <v>15</v>
      </c>
      <c r="I156" t="s">
        <v>16</v>
      </c>
      <c r="J156">
        <v>4</v>
      </c>
      <c r="K156" t="str">
        <f>IF(tickets_dataset[[#This Row],[status]] = "Closed", "Yes","No")</f>
        <v>Yes</v>
      </c>
      <c r="L156" s="2">
        <f t="shared" si="8"/>
        <v>86.000000000058208</v>
      </c>
      <c r="M156" t="str">
        <f t="shared" si="9"/>
        <v>Yes</v>
      </c>
      <c r="N156" t="str">
        <f t="shared" si="10"/>
        <v>Feb</v>
      </c>
      <c r="O156" s="2">
        <f t="shared" si="11"/>
        <v>3.5833333333357587</v>
      </c>
      <c r="P156" t="str">
        <f>VLOOKUP(G156,Agents!A:E,4,FALSE)</f>
        <v>Team4</v>
      </c>
      <c r="Q156" t="str">
        <f>VLOOKUP(G156,Agents!A:E,5,FALSE)</f>
        <v>Senior</v>
      </c>
      <c r="R156" t="str">
        <f>VLOOKUP(G156,Agents!A:E,2,FALSE)</f>
        <v>Night</v>
      </c>
    </row>
    <row r="157" spans="1:18" x14ac:dyDescent="0.35">
      <c r="A157" t="s">
        <v>382</v>
      </c>
      <c r="B157" t="s">
        <v>383</v>
      </c>
      <c r="C157" t="s">
        <v>50</v>
      </c>
      <c r="D157" t="s">
        <v>38</v>
      </c>
      <c r="E157" s="1">
        <v>46047.988888888889</v>
      </c>
      <c r="F157" s="1">
        <v>46050.572222222225</v>
      </c>
      <c r="G157" t="s">
        <v>56</v>
      </c>
      <c r="H157" t="s">
        <v>15</v>
      </c>
      <c r="I157" t="s">
        <v>16</v>
      </c>
      <c r="J157">
        <v>3</v>
      </c>
      <c r="K157" t="str">
        <f>IF(tickets_dataset[[#This Row],[status]] = "Closed", "Yes","No")</f>
        <v>Yes</v>
      </c>
      <c r="L157" s="2">
        <f t="shared" si="8"/>
        <v>62.000000000058208</v>
      </c>
      <c r="M157" t="str">
        <f t="shared" si="9"/>
        <v>Yes</v>
      </c>
      <c r="N157" t="str">
        <f t="shared" si="10"/>
        <v>Jan</v>
      </c>
      <c r="O157" s="2">
        <f t="shared" si="11"/>
        <v>2.5833333333357587</v>
      </c>
      <c r="P157" t="str">
        <f>VLOOKUP(G157,Agents!A:E,4,FALSE)</f>
        <v>Team1</v>
      </c>
      <c r="Q157" t="str">
        <f>VLOOKUP(G157,Agents!A:E,5,FALSE)</f>
        <v>Senior</v>
      </c>
      <c r="R157" t="str">
        <f>VLOOKUP(G157,Agents!A:E,2,FALSE)</f>
        <v>Night</v>
      </c>
    </row>
    <row r="158" spans="1:18" x14ac:dyDescent="0.35">
      <c r="A158" t="s">
        <v>384</v>
      </c>
      <c r="B158" t="s">
        <v>385</v>
      </c>
      <c r="C158" t="s">
        <v>34</v>
      </c>
      <c r="D158" t="s">
        <v>13</v>
      </c>
      <c r="E158" s="1">
        <v>46069.082638888889</v>
      </c>
      <c r="F158" s="1">
        <v>46070.915972222225</v>
      </c>
      <c r="G158" t="s">
        <v>35</v>
      </c>
      <c r="H158" t="s">
        <v>15</v>
      </c>
      <c r="I158" t="s">
        <v>16</v>
      </c>
      <c r="J158">
        <v>4</v>
      </c>
      <c r="K158" t="str">
        <f>IF(tickets_dataset[[#This Row],[status]] = "Closed", "Yes","No")</f>
        <v>Yes</v>
      </c>
      <c r="L158" s="2">
        <f t="shared" si="8"/>
        <v>44.000000000058208</v>
      </c>
      <c r="M158" t="str">
        <f t="shared" si="9"/>
        <v>No</v>
      </c>
      <c r="N158" t="str">
        <f t="shared" si="10"/>
        <v>Feb</v>
      </c>
      <c r="O158" s="2">
        <f t="shared" si="11"/>
        <v>1.8333333333357587</v>
      </c>
      <c r="P158" t="str">
        <f>VLOOKUP(G158,Agents!A:E,4,FALSE)</f>
        <v>Team1</v>
      </c>
      <c r="Q158" t="str">
        <f>VLOOKUP(G158,Agents!A:E,5,FALSE)</f>
        <v>Senior</v>
      </c>
      <c r="R158" t="str">
        <f>VLOOKUP(G158,Agents!A:E,2,FALSE)</f>
        <v>Evening</v>
      </c>
    </row>
    <row r="159" spans="1:18" x14ac:dyDescent="0.35">
      <c r="A159" t="s">
        <v>386</v>
      </c>
      <c r="B159" t="s">
        <v>387</v>
      </c>
      <c r="C159" t="s">
        <v>22</v>
      </c>
      <c r="D159" t="s">
        <v>38</v>
      </c>
      <c r="E159" s="1">
        <v>46074.561805555553</v>
      </c>
      <c r="F159" s="1">
        <v>46078.270138888889</v>
      </c>
      <c r="G159" t="s">
        <v>190</v>
      </c>
      <c r="H159" t="s">
        <v>15</v>
      </c>
      <c r="I159" t="s">
        <v>16</v>
      </c>
      <c r="J159">
        <v>3</v>
      </c>
      <c r="K159" t="str">
        <f>IF(tickets_dataset[[#This Row],[status]] = "Closed", "Yes","No")</f>
        <v>Yes</v>
      </c>
      <c r="L159" s="2">
        <f t="shared" si="8"/>
        <v>89.000000000058208</v>
      </c>
      <c r="M159" t="str">
        <f t="shared" si="9"/>
        <v>Yes</v>
      </c>
      <c r="N159" t="str">
        <f t="shared" si="10"/>
        <v>Feb</v>
      </c>
      <c r="O159" s="2">
        <f t="shared" si="11"/>
        <v>3.7083333333357587</v>
      </c>
      <c r="P159" t="str">
        <f>VLOOKUP(G159,Agents!A:E,4,FALSE)</f>
        <v>Team1</v>
      </c>
      <c r="Q159" t="str">
        <f>VLOOKUP(G159,Agents!A:E,5,FALSE)</f>
        <v>Senior</v>
      </c>
      <c r="R159" t="str">
        <f>VLOOKUP(G159,Agents!A:E,2,FALSE)</f>
        <v>Night</v>
      </c>
    </row>
    <row r="160" spans="1:18" x14ac:dyDescent="0.35">
      <c r="A160" t="s">
        <v>388</v>
      </c>
      <c r="B160" t="s">
        <v>389</v>
      </c>
      <c r="C160" t="s">
        <v>34</v>
      </c>
      <c r="D160" t="s">
        <v>38</v>
      </c>
      <c r="E160" s="1">
        <v>46111.816666666666</v>
      </c>
      <c r="F160" s="1">
        <v>46114.15</v>
      </c>
      <c r="G160" t="s">
        <v>45</v>
      </c>
      <c r="H160" t="s">
        <v>15</v>
      </c>
      <c r="I160" t="s">
        <v>16</v>
      </c>
      <c r="J160">
        <v>3</v>
      </c>
      <c r="K160" t="str">
        <f>IF(tickets_dataset[[#This Row],[status]] = "Closed", "Yes","No")</f>
        <v>Yes</v>
      </c>
      <c r="L160" s="2">
        <f t="shared" si="8"/>
        <v>56.000000000058208</v>
      </c>
      <c r="M160" t="str">
        <f t="shared" si="9"/>
        <v>Yes</v>
      </c>
      <c r="N160" t="str">
        <f t="shared" si="10"/>
        <v>Mar</v>
      </c>
      <c r="O160" s="2">
        <f t="shared" si="11"/>
        <v>2.3333333333357587</v>
      </c>
      <c r="P160" t="str">
        <f>VLOOKUP(G160,Agents!A:E,4,FALSE)</f>
        <v>Team5</v>
      </c>
      <c r="Q160" t="str">
        <f>VLOOKUP(G160,Agents!A:E,5,FALSE)</f>
        <v>Senior</v>
      </c>
      <c r="R160" t="str">
        <f>VLOOKUP(G160,Agents!A:E,2,FALSE)</f>
        <v>Morning</v>
      </c>
    </row>
    <row r="161" spans="1:18" x14ac:dyDescent="0.35">
      <c r="A161" t="s">
        <v>390</v>
      </c>
      <c r="B161" t="s">
        <v>391</v>
      </c>
      <c r="C161" t="s">
        <v>50</v>
      </c>
      <c r="D161" t="s">
        <v>13</v>
      </c>
      <c r="E161" s="1">
        <v>46095.938888888886</v>
      </c>
      <c r="F161" s="1">
        <v>46096.313888888886</v>
      </c>
      <c r="G161" t="s">
        <v>137</v>
      </c>
      <c r="H161" t="s">
        <v>15</v>
      </c>
      <c r="I161" t="s">
        <v>16</v>
      </c>
      <c r="J161">
        <v>4</v>
      </c>
      <c r="K161" t="str">
        <f>IF(tickets_dataset[[#This Row],[status]] = "Closed", "Yes","No")</f>
        <v>Yes</v>
      </c>
      <c r="L161" s="2">
        <f t="shared" si="8"/>
        <v>9</v>
      </c>
      <c r="M161" t="str">
        <f t="shared" si="9"/>
        <v>No</v>
      </c>
      <c r="N161" t="str">
        <f t="shared" si="10"/>
        <v>Mar</v>
      </c>
      <c r="O161" s="2">
        <f t="shared" si="11"/>
        <v>0.375</v>
      </c>
      <c r="P161" t="str">
        <f>VLOOKUP(G161,Agents!A:E,4,FALSE)</f>
        <v>Team5</v>
      </c>
      <c r="Q161" t="str">
        <f>VLOOKUP(G161,Agents!A:E,5,FALSE)</f>
        <v>Senior</v>
      </c>
      <c r="R161" t="str">
        <f>VLOOKUP(G161,Agents!A:E,2,FALSE)</f>
        <v>Night</v>
      </c>
    </row>
    <row r="162" spans="1:18" x14ac:dyDescent="0.35">
      <c r="A162" t="s">
        <v>392</v>
      </c>
      <c r="B162" t="s">
        <v>393</v>
      </c>
      <c r="C162" t="s">
        <v>12</v>
      </c>
      <c r="D162" t="s">
        <v>26</v>
      </c>
      <c r="E162" s="1">
        <v>46089.120138888888</v>
      </c>
      <c r="F162" s="1">
        <v>46091.870138888888</v>
      </c>
      <c r="G162" t="s">
        <v>206</v>
      </c>
      <c r="H162" t="s">
        <v>15</v>
      </c>
      <c r="I162" t="s">
        <v>16</v>
      </c>
      <c r="J162">
        <v>5</v>
      </c>
      <c r="K162" t="str">
        <f>IF(tickets_dataset[[#This Row],[status]] = "Closed", "Yes","No")</f>
        <v>Yes</v>
      </c>
      <c r="L162" s="2">
        <f t="shared" si="8"/>
        <v>66</v>
      </c>
      <c r="M162" t="str">
        <f t="shared" si="9"/>
        <v>Yes</v>
      </c>
      <c r="N162" t="str">
        <f t="shared" si="10"/>
        <v>Mar</v>
      </c>
      <c r="O162" s="2">
        <f t="shared" si="11"/>
        <v>2.75</v>
      </c>
      <c r="P162" t="str">
        <f>VLOOKUP(G162,Agents!A:E,4,FALSE)</f>
        <v>Team5</v>
      </c>
      <c r="Q162" t="str">
        <f>VLOOKUP(G162,Agents!A:E,5,FALSE)</f>
        <v>Junior</v>
      </c>
      <c r="R162" t="str">
        <f>VLOOKUP(G162,Agents!A:E,2,FALSE)</f>
        <v>Evening</v>
      </c>
    </row>
    <row r="163" spans="1:18" x14ac:dyDescent="0.35">
      <c r="A163" t="s">
        <v>394</v>
      </c>
      <c r="B163" t="s">
        <v>395</v>
      </c>
      <c r="C163" t="s">
        <v>12</v>
      </c>
      <c r="D163" t="s">
        <v>13</v>
      </c>
      <c r="E163" s="1">
        <v>46033.428472222222</v>
      </c>
      <c r="F163" s="1">
        <v>46035.053472222222</v>
      </c>
      <c r="G163" t="s">
        <v>110</v>
      </c>
      <c r="H163" t="s">
        <v>15</v>
      </c>
      <c r="I163" t="s">
        <v>16</v>
      </c>
      <c r="J163">
        <v>4</v>
      </c>
      <c r="K163" t="str">
        <f>IF(tickets_dataset[[#This Row],[status]] = "Closed", "Yes","No")</f>
        <v>Yes</v>
      </c>
      <c r="L163" s="2">
        <f t="shared" si="8"/>
        <v>39</v>
      </c>
      <c r="M163" t="str">
        <f t="shared" si="9"/>
        <v>No</v>
      </c>
      <c r="N163" t="str">
        <f t="shared" si="10"/>
        <v>Jan</v>
      </c>
      <c r="O163" s="2">
        <f t="shared" si="11"/>
        <v>1.625</v>
      </c>
      <c r="P163" t="str">
        <f>VLOOKUP(G163,Agents!A:E,4,FALSE)</f>
        <v>Team4</v>
      </c>
      <c r="Q163" t="str">
        <f>VLOOKUP(G163,Agents!A:E,5,FALSE)</f>
        <v>Junior</v>
      </c>
      <c r="R163" t="str">
        <f>VLOOKUP(G163,Agents!A:E,2,FALSE)</f>
        <v>Morning</v>
      </c>
    </row>
    <row r="164" spans="1:18" x14ac:dyDescent="0.35">
      <c r="A164" t="s">
        <v>396</v>
      </c>
      <c r="B164" t="s">
        <v>397</v>
      </c>
      <c r="C164" t="s">
        <v>12</v>
      </c>
      <c r="D164" t="s">
        <v>26</v>
      </c>
      <c r="E164" s="1">
        <v>46044.927083333336</v>
      </c>
      <c r="F164" s="1">
        <v>46045.885416666664</v>
      </c>
      <c r="G164" t="s">
        <v>199</v>
      </c>
      <c r="H164" t="s">
        <v>15</v>
      </c>
      <c r="I164" t="s">
        <v>16</v>
      </c>
      <c r="J164">
        <v>3</v>
      </c>
      <c r="K164" t="str">
        <f>IF(tickets_dataset[[#This Row],[status]] = "Closed", "Yes","No")</f>
        <v>Yes</v>
      </c>
      <c r="L164" s="2">
        <f t="shared" si="8"/>
        <v>22.999999999883585</v>
      </c>
      <c r="M164" t="str">
        <f t="shared" si="9"/>
        <v>No</v>
      </c>
      <c r="N164" t="str">
        <f t="shared" si="10"/>
        <v>Jan</v>
      </c>
      <c r="O164" s="2">
        <f t="shared" si="11"/>
        <v>0.95833333332848269</v>
      </c>
      <c r="P164" t="str">
        <f>VLOOKUP(G164,Agents!A:E,4,FALSE)</f>
        <v>Team1</v>
      </c>
      <c r="Q164" t="str">
        <f>VLOOKUP(G164,Agents!A:E,5,FALSE)</f>
        <v>Junior</v>
      </c>
      <c r="R164" t="str">
        <f>VLOOKUP(G164,Agents!A:E,2,FALSE)</f>
        <v>Morning</v>
      </c>
    </row>
    <row r="165" spans="1:18" x14ac:dyDescent="0.35">
      <c r="A165" t="s">
        <v>398</v>
      </c>
      <c r="B165" t="s">
        <v>399</v>
      </c>
      <c r="C165" t="s">
        <v>22</v>
      </c>
      <c r="D165" t="s">
        <v>26</v>
      </c>
      <c r="E165" s="1">
        <v>46031.552777777775</v>
      </c>
      <c r="F165" s="1">
        <v>46034.302777777775</v>
      </c>
      <c r="G165" t="s">
        <v>216</v>
      </c>
      <c r="H165" t="s">
        <v>15</v>
      </c>
      <c r="I165" t="s">
        <v>16</v>
      </c>
      <c r="J165">
        <v>4</v>
      </c>
      <c r="K165" t="str">
        <f>IF(tickets_dataset[[#This Row],[status]] = "Closed", "Yes","No")</f>
        <v>Yes</v>
      </c>
      <c r="L165" s="2">
        <f t="shared" si="8"/>
        <v>66</v>
      </c>
      <c r="M165" t="str">
        <f t="shared" si="9"/>
        <v>Yes</v>
      </c>
      <c r="N165" t="str">
        <f t="shared" si="10"/>
        <v>Jan</v>
      </c>
      <c r="O165" s="2">
        <f t="shared" si="11"/>
        <v>2.75</v>
      </c>
      <c r="P165" t="str">
        <f>VLOOKUP(G165,Agents!A:E,4,FALSE)</f>
        <v>Team5</v>
      </c>
      <c r="Q165" t="str">
        <f>VLOOKUP(G165,Agents!A:E,5,FALSE)</f>
        <v>Junior</v>
      </c>
      <c r="R165" t="str">
        <f>VLOOKUP(G165,Agents!A:E,2,FALSE)</f>
        <v>Evening</v>
      </c>
    </row>
    <row r="166" spans="1:18" x14ac:dyDescent="0.35">
      <c r="A166" t="s">
        <v>400</v>
      </c>
      <c r="B166" t="s">
        <v>401</v>
      </c>
      <c r="C166" t="s">
        <v>76</v>
      </c>
      <c r="D166" t="s">
        <v>26</v>
      </c>
      <c r="E166" s="1">
        <v>46079.401388888888</v>
      </c>
      <c r="F166" s="1">
        <v>46081.984722222223</v>
      </c>
      <c r="G166" t="s">
        <v>56</v>
      </c>
      <c r="H166" t="s">
        <v>15</v>
      </c>
      <c r="I166" t="s">
        <v>16</v>
      </c>
      <c r="J166">
        <v>4</v>
      </c>
      <c r="K166" t="str">
        <f>IF(tickets_dataset[[#This Row],[status]] = "Closed", "Yes","No")</f>
        <v>Yes</v>
      </c>
      <c r="L166" s="2">
        <f t="shared" si="8"/>
        <v>62.000000000058208</v>
      </c>
      <c r="M166" t="str">
        <f t="shared" si="9"/>
        <v>Yes</v>
      </c>
      <c r="N166" t="str">
        <f t="shared" si="10"/>
        <v>Feb</v>
      </c>
      <c r="O166" s="2">
        <f t="shared" si="11"/>
        <v>2.5833333333357587</v>
      </c>
      <c r="P166" t="str">
        <f>VLOOKUP(G166,Agents!A:E,4,FALSE)</f>
        <v>Team1</v>
      </c>
      <c r="Q166" t="str">
        <f>VLOOKUP(G166,Agents!A:E,5,FALSE)</f>
        <v>Senior</v>
      </c>
      <c r="R166" t="str">
        <f>VLOOKUP(G166,Agents!A:E,2,FALSE)</f>
        <v>Night</v>
      </c>
    </row>
    <row r="167" spans="1:18" x14ac:dyDescent="0.35">
      <c r="A167" t="s">
        <v>402</v>
      </c>
      <c r="B167" t="s">
        <v>403</v>
      </c>
      <c r="C167" t="s">
        <v>50</v>
      </c>
      <c r="D167" t="s">
        <v>26</v>
      </c>
      <c r="E167" s="1">
        <v>46049.351388888892</v>
      </c>
      <c r="F167" s="1">
        <v>46050.93472222222</v>
      </c>
      <c r="G167" t="s">
        <v>86</v>
      </c>
      <c r="H167" t="s">
        <v>132</v>
      </c>
      <c r="I167" t="s">
        <v>16</v>
      </c>
      <c r="J167">
        <v>4</v>
      </c>
      <c r="K167" t="str">
        <f>IF(tickets_dataset[[#This Row],[status]] = "Closed", "Yes","No")</f>
        <v>No</v>
      </c>
      <c r="L167" s="2">
        <f t="shared" si="8"/>
        <v>37.999999999883585</v>
      </c>
      <c r="M167" t="str">
        <f t="shared" si="9"/>
        <v>No</v>
      </c>
      <c r="N167" t="str">
        <f t="shared" si="10"/>
        <v>Jan</v>
      </c>
      <c r="O167" s="2">
        <f t="shared" si="11"/>
        <v>1.5833333333284827</v>
      </c>
      <c r="P167" t="str">
        <f>VLOOKUP(G167,Agents!A:E,4,FALSE)</f>
        <v>Team1</v>
      </c>
      <c r="Q167" t="str">
        <f>VLOOKUP(G167,Agents!A:E,5,FALSE)</f>
        <v>Mid</v>
      </c>
      <c r="R167" t="str">
        <f>VLOOKUP(G167,Agents!A:E,2,FALSE)</f>
        <v>Morning</v>
      </c>
    </row>
    <row r="168" spans="1:18" x14ac:dyDescent="0.35">
      <c r="A168" t="s">
        <v>404</v>
      </c>
      <c r="B168" t="s">
        <v>405</v>
      </c>
      <c r="C168" t="s">
        <v>50</v>
      </c>
      <c r="D168" t="s">
        <v>13</v>
      </c>
      <c r="E168" s="1">
        <v>46056.79583333333</v>
      </c>
      <c r="F168" s="1">
        <v>46057.54583333333</v>
      </c>
      <c r="G168" t="s">
        <v>357</v>
      </c>
      <c r="H168" t="s">
        <v>15</v>
      </c>
      <c r="I168" t="s">
        <v>68</v>
      </c>
      <c r="J168">
        <v>4</v>
      </c>
      <c r="K168" t="str">
        <f>IF(tickets_dataset[[#This Row],[status]] = "Closed", "Yes","No")</f>
        <v>Yes</v>
      </c>
      <c r="L168" s="2">
        <f t="shared" si="8"/>
        <v>18</v>
      </c>
      <c r="M168" t="str">
        <f t="shared" si="9"/>
        <v>No</v>
      </c>
      <c r="N168" t="str">
        <f t="shared" si="10"/>
        <v>Feb</v>
      </c>
      <c r="O168" s="2">
        <f t="shared" si="11"/>
        <v>0.75</v>
      </c>
      <c r="P168" t="str">
        <f>VLOOKUP(G168,Agents!A:E,4,FALSE)</f>
        <v>Team1</v>
      </c>
      <c r="Q168" t="str">
        <f>VLOOKUP(G168,Agents!A:E,5,FALSE)</f>
        <v>Mid</v>
      </c>
      <c r="R168" t="str">
        <f>VLOOKUP(G168,Agents!A:E,2,FALSE)</f>
        <v>Morning</v>
      </c>
    </row>
    <row r="169" spans="1:18" x14ac:dyDescent="0.35">
      <c r="A169" t="s">
        <v>406</v>
      </c>
      <c r="B169" t="s">
        <v>139</v>
      </c>
      <c r="C169" t="s">
        <v>12</v>
      </c>
      <c r="D169" t="s">
        <v>38</v>
      </c>
      <c r="E169" s="1">
        <v>46058.207638888889</v>
      </c>
      <c r="F169" s="1">
        <v>46058.874305555553</v>
      </c>
      <c r="G169" t="s">
        <v>344</v>
      </c>
      <c r="H169" t="s">
        <v>15</v>
      </c>
      <c r="I169" t="s">
        <v>16</v>
      </c>
      <c r="J169">
        <v>5</v>
      </c>
      <c r="K169" t="str">
        <f>IF(tickets_dataset[[#This Row],[status]] = "Closed", "Yes","No")</f>
        <v>Yes</v>
      </c>
      <c r="L169" s="2">
        <f t="shared" si="8"/>
        <v>15.999999999941792</v>
      </c>
      <c r="M169" t="str">
        <f t="shared" si="9"/>
        <v>No</v>
      </c>
      <c r="N169" t="str">
        <f t="shared" si="10"/>
        <v>Feb</v>
      </c>
      <c r="O169" s="2">
        <f t="shared" si="11"/>
        <v>0.66666666666424135</v>
      </c>
      <c r="P169" t="str">
        <f>VLOOKUP(G169,Agents!A:E,4,FALSE)</f>
        <v>Team4</v>
      </c>
      <c r="Q169" t="str">
        <f>VLOOKUP(G169,Agents!A:E,5,FALSE)</f>
        <v>Senior</v>
      </c>
      <c r="R169" t="str">
        <f>VLOOKUP(G169,Agents!A:E,2,FALSE)</f>
        <v>Night</v>
      </c>
    </row>
    <row r="170" spans="1:18" x14ac:dyDescent="0.35">
      <c r="A170" t="s">
        <v>407</v>
      </c>
      <c r="B170" t="s">
        <v>408</v>
      </c>
      <c r="C170" t="s">
        <v>76</v>
      </c>
      <c r="D170" t="s">
        <v>38</v>
      </c>
      <c r="E170" s="1">
        <v>46062.073611111111</v>
      </c>
      <c r="F170" s="1">
        <v>46063.323611111111</v>
      </c>
      <c r="G170" t="s">
        <v>14</v>
      </c>
      <c r="H170" t="s">
        <v>15</v>
      </c>
      <c r="I170" t="s">
        <v>16</v>
      </c>
      <c r="J170">
        <v>4</v>
      </c>
      <c r="K170" t="str">
        <f>IF(tickets_dataset[[#This Row],[status]] = "Closed", "Yes","No")</f>
        <v>Yes</v>
      </c>
      <c r="L170" s="2">
        <f t="shared" si="8"/>
        <v>30</v>
      </c>
      <c r="M170" t="str">
        <f t="shared" si="9"/>
        <v>No</v>
      </c>
      <c r="N170" t="str">
        <f t="shared" si="10"/>
        <v>Feb</v>
      </c>
      <c r="O170" s="2">
        <f t="shared" si="11"/>
        <v>1.25</v>
      </c>
      <c r="P170" t="str">
        <f>VLOOKUP(G170,Agents!A:E,4,FALSE)</f>
        <v>Team1</v>
      </c>
      <c r="Q170" t="str">
        <f>VLOOKUP(G170,Agents!A:E,5,FALSE)</f>
        <v>Senior</v>
      </c>
      <c r="R170" t="str">
        <f>VLOOKUP(G170,Agents!A:E,2,FALSE)</f>
        <v>Morning</v>
      </c>
    </row>
    <row r="171" spans="1:18" x14ac:dyDescent="0.35">
      <c r="A171" t="s">
        <v>409</v>
      </c>
      <c r="B171" t="s">
        <v>410</v>
      </c>
      <c r="C171" t="s">
        <v>76</v>
      </c>
      <c r="D171" t="s">
        <v>13</v>
      </c>
      <c r="E171" s="1">
        <v>46064.929861111108</v>
      </c>
      <c r="F171" s="1">
        <v>46066.888194444444</v>
      </c>
      <c r="G171" t="s">
        <v>170</v>
      </c>
      <c r="H171" t="s">
        <v>28</v>
      </c>
      <c r="I171" t="s">
        <v>16</v>
      </c>
      <c r="J171">
        <v>4</v>
      </c>
      <c r="K171" t="str">
        <f>IF(tickets_dataset[[#This Row],[status]] = "Closed", "Yes","No")</f>
        <v>No</v>
      </c>
      <c r="L171" s="2">
        <f t="shared" si="8"/>
        <v>47.000000000058208</v>
      </c>
      <c r="M171" t="str">
        <f t="shared" si="9"/>
        <v>No</v>
      </c>
      <c r="N171" t="str">
        <f t="shared" si="10"/>
        <v>Feb</v>
      </c>
      <c r="O171" s="2">
        <f t="shared" si="11"/>
        <v>1.9583333333357587</v>
      </c>
      <c r="P171" t="str">
        <f>VLOOKUP(G171,Agents!A:E,4,FALSE)</f>
        <v>Team5</v>
      </c>
      <c r="Q171" t="str">
        <f>VLOOKUP(G171,Agents!A:E,5,FALSE)</f>
        <v>Junior</v>
      </c>
      <c r="R171" t="str">
        <f>VLOOKUP(G171,Agents!A:E,2,FALSE)</f>
        <v>Night</v>
      </c>
    </row>
    <row r="172" spans="1:18" x14ac:dyDescent="0.35">
      <c r="A172" t="s">
        <v>411</v>
      </c>
      <c r="B172" t="s">
        <v>412</v>
      </c>
      <c r="C172" t="s">
        <v>76</v>
      </c>
      <c r="D172" t="s">
        <v>13</v>
      </c>
      <c r="E172" s="1">
        <v>46060.990972222222</v>
      </c>
      <c r="F172" s="1">
        <v>46062.657638888886</v>
      </c>
      <c r="G172" t="s">
        <v>357</v>
      </c>
      <c r="H172" t="s">
        <v>15</v>
      </c>
      <c r="I172" t="s">
        <v>16</v>
      </c>
      <c r="J172">
        <v>3</v>
      </c>
      <c r="K172" t="str">
        <f>IF(tickets_dataset[[#This Row],[status]] = "Closed", "Yes","No")</f>
        <v>Yes</v>
      </c>
      <c r="L172" s="2">
        <f t="shared" si="8"/>
        <v>39.999999999941792</v>
      </c>
      <c r="M172" t="str">
        <f t="shared" si="9"/>
        <v>No</v>
      </c>
      <c r="N172" t="str">
        <f t="shared" si="10"/>
        <v>Feb</v>
      </c>
      <c r="O172" s="2">
        <f t="shared" si="11"/>
        <v>1.6666666666642413</v>
      </c>
      <c r="P172" t="str">
        <f>VLOOKUP(G172,Agents!A:E,4,FALSE)</f>
        <v>Team1</v>
      </c>
      <c r="Q172" t="str">
        <f>VLOOKUP(G172,Agents!A:E,5,FALSE)</f>
        <v>Mid</v>
      </c>
      <c r="R172" t="str">
        <f>VLOOKUP(G172,Agents!A:E,2,FALSE)</f>
        <v>Morning</v>
      </c>
    </row>
    <row r="173" spans="1:18" x14ac:dyDescent="0.35">
      <c r="A173" t="s">
        <v>413</v>
      </c>
      <c r="B173" t="s">
        <v>414</v>
      </c>
      <c r="C173" t="s">
        <v>22</v>
      </c>
      <c r="D173" t="s">
        <v>13</v>
      </c>
      <c r="E173" s="1">
        <v>46087.757638888892</v>
      </c>
      <c r="F173" s="1">
        <v>46088.507638888892</v>
      </c>
      <c r="G173" t="s">
        <v>39</v>
      </c>
      <c r="H173" t="s">
        <v>15</v>
      </c>
      <c r="I173" t="s">
        <v>16</v>
      </c>
      <c r="J173">
        <v>4</v>
      </c>
      <c r="K173" t="str">
        <f>IF(tickets_dataset[[#This Row],[status]] = "Closed", "Yes","No")</f>
        <v>Yes</v>
      </c>
      <c r="L173" s="2">
        <f t="shared" si="8"/>
        <v>18</v>
      </c>
      <c r="M173" t="str">
        <f t="shared" si="9"/>
        <v>No</v>
      </c>
      <c r="N173" t="str">
        <f t="shared" si="10"/>
        <v>Mar</v>
      </c>
      <c r="O173" s="2">
        <f t="shared" si="11"/>
        <v>0.75</v>
      </c>
      <c r="P173" t="str">
        <f>VLOOKUP(G173,Agents!A:E,4,FALSE)</f>
        <v>Team3</v>
      </c>
      <c r="Q173" t="str">
        <f>VLOOKUP(G173,Agents!A:E,5,FALSE)</f>
        <v>Mid</v>
      </c>
      <c r="R173" t="str">
        <f>VLOOKUP(G173,Agents!A:E,2,FALSE)</f>
        <v>Night</v>
      </c>
    </row>
    <row r="174" spans="1:18" x14ac:dyDescent="0.35">
      <c r="A174" t="s">
        <v>415</v>
      </c>
      <c r="B174" t="s">
        <v>416</v>
      </c>
      <c r="C174" t="s">
        <v>12</v>
      </c>
      <c r="D174" t="s">
        <v>26</v>
      </c>
      <c r="E174" s="1">
        <v>46026.324305555558</v>
      </c>
      <c r="F174" s="1">
        <v>46027.324305555558</v>
      </c>
      <c r="G174" t="s">
        <v>67</v>
      </c>
      <c r="H174" t="s">
        <v>15</v>
      </c>
      <c r="I174" t="s">
        <v>16</v>
      </c>
      <c r="J174">
        <v>3</v>
      </c>
      <c r="K174" t="str">
        <f>IF(tickets_dataset[[#This Row],[status]] = "Closed", "Yes","No")</f>
        <v>Yes</v>
      </c>
      <c r="L174" s="2">
        <f t="shared" si="8"/>
        <v>24</v>
      </c>
      <c r="M174" t="str">
        <f t="shared" si="9"/>
        <v>No</v>
      </c>
      <c r="N174" t="str">
        <f t="shared" si="10"/>
        <v>Jan</v>
      </c>
      <c r="O174" s="2">
        <f t="shared" si="11"/>
        <v>1</v>
      </c>
      <c r="P174" t="str">
        <f>VLOOKUP(G174,Agents!A:E,4,FALSE)</f>
        <v>Team5</v>
      </c>
      <c r="Q174" t="str">
        <f>VLOOKUP(G174,Agents!A:E,5,FALSE)</f>
        <v>Junior</v>
      </c>
      <c r="R174" t="str">
        <f>VLOOKUP(G174,Agents!A:E,2,FALSE)</f>
        <v>Evening</v>
      </c>
    </row>
    <row r="175" spans="1:18" x14ac:dyDescent="0.35">
      <c r="A175" t="s">
        <v>417</v>
      </c>
      <c r="B175" t="s">
        <v>418</v>
      </c>
      <c r="C175" t="s">
        <v>50</v>
      </c>
      <c r="D175" t="s">
        <v>13</v>
      </c>
      <c r="E175" s="1">
        <v>46027.393055555556</v>
      </c>
      <c r="F175" s="1">
        <v>46028.851388888892</v>
      </c>
      <c r="G175" t="s">
        <v>19</v>
      </c>
      <c r="H175" t="s">
        <v>15</v>
      </c>
      <c r="I175" t="s">
        <v>16</v>
      </c>
      <c r="J175">
        <v>3</v>
      </c>
      <c r="K175" t="str">
        <f>IF(tickets_dataset[[#This Row],[status]] = "Closed", "Yes","No")</f>
        <v>Yes</v>
      </c>
      <c r="L175" s="2">
        <f t="shared" si="8"/>
        <v>35.000000000058208</v>
      </c>
      <c r="M175" t="str">
        <f t="shared" si="9"/>
        <v>No</v>
      </c>
      <c r="N175" t="str">
        <f t="shared" si="10"/>
        <v>Jan</v>
      </c>
      <c r="O175" s="2">
        <f t="shared" si="11"/>
        <v>1.4583333333357587</v>
      </c>
      <c r="P175" t="str">
        <f>VLOOKUP(G175,Agents!A:E,4,FALSE)</f>
        <v>Team4</v>
      </c>
      <c r="Q175" t="str">
        <f>VLOOKUP(G175,Agents!A:E,5,FALSE)</f>
        <v>Senior</v>
      </c>
      <c r="R175" t="str">
        <f>VLOOKUP(G175,Agents!A:E,2,FALSE)</f>
        <v>Evening</v>
      </c>
    </row>
    <row r="176" spans="1:18" x14ac:dyDescent="0.35">
      <c r="A176" t="s">
        <v>419</v>
      </c>
      <c r="B176" t="s">
        <v>189</v>
      </c>
      <c r="C176" t="s">
        <v>50</v>
      </c>
      <c r="D176" t="s">
        <v>38</v>
      </c>
      <c r="E176" s="1">
        <v>46093.765972222223</v>
      </c>
      <c r="F176" s="1">
        <v>46094.640972222223</v>
      </c>
      <c r="G176" t="s">
        <v>216</v>
      </c>
      <c r="H176" t="s">
        <v>15</v>
      </c>
      <c r="I176" t="s">
        <v>68</v>
      </c>
      <c r="J176">
        <v>3</v>
      </c>
      <c r="K176" t="str">
        <f>IF(tickets_dataset[[#This Row],[status]] = "Closed", "Yes","No")</f>
        <v>Yes</v>
      </c>
      <c r="L176" s="2">
        <f t="shared" si="8"/>
        <v>21</v>
      </c>
      <c r="M176" t="str">
        <f t="shared" si="9"/>
        <v>No</v>
      </c>
      <c r="N176" t="str">
        <f t="shared" si="10"/>
        <v>Mar</v>
      </c>
      <c r="O176" s="2">
        <f t="shared" si="11"/>
        <v>0.875</v>
      </c>
      <c r="P176" t="str">
        <f>VLOOKUP(G176,Agents!A:E,4,FALSE)</f>
        <v>Team5</v>
      </c>
      <c r="Q176" t="str">
        <f>VLOOKUP(G176,Agents!A:E,5,FALSE)</f>
        <v>Junior</v>
      </c>
      <c r="R176" t="str">
        <f>VLOOKUP(G176,Agents!A:E,2,FALSE)</f>
        <v>Evening</v>
      </c>
    </row>
    <row r="177" spans="1:18" x14ac:dyDescent="0.35">
      <c r="A177" t="s">
        <v>420</v>
      </c>
      <c r="B177" t="s">
        <v>421</v>
      </c>
      <c r="C177" t="s">
        <v>76</v>
      </c>
      <c r="D177" t="s">
        <v>26</v>
      </c>
      <c r="E177" s="1">
        <v>46032.780555555553</v>
      </c>
      <c r="F177" s="1">
        <v>46035.238888888889</v>
      </c>
      <c r="G177" t="s">
        <v>422</v>
      </c>
      <c r="H177" t="s">
        <v>15</v>
      </c>
      <c r="I177" t="s">
        <v>16</v>
      </c>
      <c r="J177">
        <v>4</v>
      </c>
      <c r="K177" t="str">
        <f>IF(tickets_dataset[[#This Row],[status]] = "Closed", "Yes","No")</f>
        <v>Yes</v>
      </c>
      <c r="L177" s="2">
        <f t="shared" si="8"/>
        <v>59.000000000058208</v>
      </c>
      <c r="M177" t="str">
        <f t="shared" si="9"/>
        <v>Yes</v>
      </c>
      <c r="N177" t="str">
        <f t="shared" si="10"/>
        <v>Jan</v>
      </c>
      <c r="O177" s="2">
        <f t="shared" si="11"/>
        <v>2.4583333333357587</v>
      </c>
      <c r="P177" t="str">
        <f>VLOOKUP(G177,Agents!A:E,4,FALSE)</f>
        <v>Team5</v>
      </c>
      <c r="Q177" t="str">
        <f>VLOOKUP(G177,Agents!A:E,5,FALSE)</f>
        <v>Mid</v>
      </c>
      <c r="R177" t="str">
        <f>VLOOKUP(G177,Agents!A:E,2,FALSE)</f>
        <v>Evening</v>
      </c>
    </row>
    <row r="178" spans="1:18" x14ac:dyDescent="0.35">
      <c r="A178" t="s">
        <v>423</v>
      </c>
      <c r="B178" t="s">
        <v>424</v>
      </c>
      <c r="C178" t="s">
        <v>22</v>
      </c>
      <c r="D178" t="s">
        <v>38</v>
      </c>
      <c r="E178" s="1">
        <v>46049.936111111114</v>
      </c>
      <c r="F178" s="1">
        <v>46053.852777777778</v>
      </c>
      <c r="G178" t="s">
        <v>80</v>
      </c>
      <c r="H178" t="s">
        <v>28</v>
      </c>
      <c r="I178" t="s">
        <v>16</v>
      </c>
      <c r="J178">
        <v>3</v>
      </c>
      <c r="K178" t="str">
        <f>IF(tickets_dataset[[#This Row],[status]] = "Closed", "Yes","No")</f>
        <v>No</v>
      </c>
      <c r="L178" s="2">
        <f t="shared" si="8"/>
        <v>93.999999999941792</v>
      </c>
      <c r="M178" t="str">
        <f t="shared" si="9"/>
        <v>Yes</v>
      </c>
      <c r="N178" t="str">
        <f t="shared" si="10"/>
        <v>Jan</v>
      </c>
      <c r="O178" s="2">
        <f t="shared" si="11"/>
        <v>3.9166666666642413</v>
      </c>
      <c r="P178" t="str">
        <f>VLOOKUP(G178,Agents!A:E,4,FALSE)</f>
        <v>Team3</v>
      </c>
      <c r="Q178" t="str">
        <f>VLOOKUP(G178,Agents!A:E,5,FALSE)</f>
        <v>Junior</v>
      </c>
      <c r="R178" t="str">
        <f>VLOOKUP(G178,Agents!A:E,2,FALSE)</f>
        <v>Evening</v>
      </c>
    </row>
    <row r="179" spans="1:18" x14ac:dyDescent="0.35">
      <c r="A179" t="s">
        <v>425</v>
      </c>
      <c r="B179" t="s">
        <v>426</v>
      </c>
      <c r="C179" t="s">
        <v>50</v>
      </c>
      <c r="D179" t="s">
        <v>38</v>
      </c>
      <c r="E179" s="1">
        <v>46082.476388888892</v>
      </c>
      <c r="F179" s="1">
        <v>46086.05972222222</v>
      </c>
      <c r="G179" t="s">
        <v>14</v>
      </c>
      <c r="H179" t="s">
        <v>15</v>
      </c>
      <c r="I179" t="s">
        <v>16</v>
      </c>
      <c r="J179">
        <v>4</v>
      </c>
      <c r="K179" t="str">
        <f>IF(tickets_dataset[[#This Row],[status]] = "Closed", "Yes","No")</f>
        <v>Yes</v>
      </c>
      <c r="L179" s="2">
        <f t="shared" si="8"/>
        <v>85.999999999883585</v>
      </c>
      <c r="M179" t="str">
        <f t="shared" si="9"/>
        <v>Yes</v>
      </c>
      <c r="N179" t="str">
        <f t="shared" si="10"/>
        <v>Mar</v>
      </c>
      <c r="O179" s="2">
        <f t="shared" si="11"/>
        <v>3.5833333333284827</v>
      </c>
      <c r="P179" t="str">
        <f>VLOOKUP(G179,Agents!A:E,4,FALSE)</f>
        <v>Team1</v>
      </c>
      <c r="Q179" t="str">
        <f>VLOOKUP(G179,Agents!A:E,5,FALSE)</f>
        <v>Senior</v>
      </c>
      <c r="R179" t="str">
        <f>VLOOKUP(G179,Agents!A:E,2,FALSE)</f>
        <v>Morning</v>
      </c>
    </row>
    <row r="180" spans="1:18" x14ac:dyDescent="0.35">
      <c r="A180" t="s">
        <v>427</v>
      </c>
      <c r="B180" t="s">
        <v>428</v>
      </c>
      <c r="C180" t="s">
        <v>76</v>
      </c>
      <c r="D180" t="s">
        <v>38</v>
      </c>
      <c r="E180" s="1">
        <v>46058.337500000001</v>
      </c>
      <c r="F180" s="1">
        <v>46061.254166666666</v>
      </c>
      <c r="G180" t="s">
        <v>344</v>
      </c>
      <c r="H180" t="s">
        <v>15</v>
      </c>
      <c r="I180" t="s">
        <v>16</v>
      </c>
      <c r="J180">
        <v>5</v>
      </c>
      <c r="K180" t="str">
        <f>IF(tickets_dataset[[#This Row],[status]] = "Closed", "Yes","No")</f>
        <v>Yes</v>
      </c>
      <c r="L180" s="2">
        <f t="shared" si="8"/>
        <v>69.999999999941792</v>
      </c>
      <c r="M180" t="str">
        <f t="shared" si="9"/>
        <v>Yes</v>
      </c>
      <c r="N180" t="str">
        <f t="shared" si="10"/>
        <v>Feb</v>
      </c>
      <c r="O180" s="2">
        <f t="shared" si="11"/>
        <v>2.9166666666642413</v>
      </c>
      <c r="P180" t="str">
        <f>VLOOKUP(G180,Agents!A:E,4,FALSE)</f>
        <v>Team4</v>
      </c>
      <c r="Q180" t="str">
        <f>VLOOKUP(G180,Agents!A:E,5,FALSE)</f>
        <v>Senior</v>
      </c>
      <c r="R180" t="str">
        <f>VLOOKUP(G180,Agents!A:E,2,FALSE)</f>
        <v>Night</v>
      </c>
    </row>
    <row r="181" spans="1:18" x14ac:dyDescent="0.35">
      <c r="A181" t="s">
        <v>429</v>
      </c>
      <c r="B181" t="s">
        <v>430</v>
      </c>
      <c r="C181" t="s">
        <v>50</v>
      </c>
      <c r="D181" t="s">
        <v>13</v>
      </c>
      <c r="E181" s="1">
        <v>46048.063194444447</v>
      </c>
      <c r="F181" s="1">
        <v>46048.854861111111</v>
      </c>
      <c r="G181" t="s">
        <v>140</v>
      </c>
      <c r="H181" t="s">
        <v>15</v>
      </c>
      <c r="I181" t="s">
        <v>16</v>
      </c>
      <c r="J181">
        <v>4</v>
      </c>
      <c r="K181" t="str">
        <f>IF(tickets_dataset[[#This Row],[status]] = "Closed", "Yes","No")</f>
        <v>Yes</v>
      </c>
      <c r="L181" s="2">
        <f t="shared" si="8"/>
        <v>18.999999999941792</v>
      </c>
      <c r="M181" t="str">
        <f t="shared" si="9"/>
        <v>No</v>
      </c>
      <c r="N181" t="str">
        <f t="shared" si="10"/>
        <v>Jan</v>
      </c>
      <c r="O181" s="2">
        <f t="shared" si="11"/>
        <v>0.79166666666424135</v>
      </c>
      <c r="P181" t="str">
        <f>VLOOKUP(G181,Agents!A:E,4,FALSE)</f>
        <v>Team1</v>
      </c>
      <c r="Q181" t="str">
        <f>VLOOKUP(G181,Agents!A:E,5,FALSE)</f>
        <v>Junior</v>
      </c>
      <c r="R181" t="str">
        <f>VLOOKUP(G181,Agents!A:E,2,FALSE)</f>
        <v>Morning</v>
      </c>
    </row>
    <row r="182" spans="1:18" x14ac:dyDescent="0.35">
      <c r="A182" t="s">
        <v>431</v>
      </c>
      <c r="B182" t="s">
        <v>432</v>
      </c>
      <c r="C182" t="s">
        <v>76</v>
      </c>
      <c r="D182" t="s">
        <v>26</v>
      </c>
      <c r="E182" s="1">
        <v>46041.666666666664</v>
      </c>
      <c r="F182" s="1">
        <v>46043.541666666664</v>
      </c>
      <c r="G182" t="s">
        <v>199</v>
      </c>
      <c r="H182" t="s">
        <v>15</v>
      </c>
      <c r="I182" t="s">
        <v>16</v>
      </c>
      <c r="J182">
        <v>4</v>
      </c>
      <c r="K182" t="str">
        <f>IF(tickets_dataset[[#This Row],[status]] = "Closed", "Yes","No")</f>
        <v>Yes</v>
      </c>
      <c r="L182" s="2">
        <f t="shared" si="8"/>
        <v>45</v>
      </c>
      <c r="M182" t="str">
        <f t="shared" si="9"/>
        <v>No</v>
      </c>
      <c r="N182" t="str">
        <f t="shared" si="10"/>
        <v>Jan</v>
      </c>
      <c r="O182" s="2">
        <f t="shared" si="11"/>
        <v>1.875</v>
      </c>
      <c r="P182" t="str">
        <f>VLOOKUP(G182,Agents!A:E,4,FALSE)</f>
        <v>Team1</v>
      </c>
      <c r="Q182" t="str">
        <f>VLOOKUP(G182,Agents!A:E,5,FALSE)</f>
        <v>Junior</v>
      </c>
      <c r="R182" t="str">
        <f>VLOOKUP(G182,Agents!A:E,2,FALSE)</f>
        <v>Morning</v>
      </c>
    </row>
    <row r="183" spans="1:18" x14ac:dyDescent="0.35">
      <c r="A183" t="s">
        <v>433</v>
      </c>
      <c r="B183" t="s">
        <v>434</v>
      </c>
      <c r="C183" t="s">
        <v>12</v>
      </c>
      <c r="D183" t="s">
        <v>38</v>
      </c>
      <c r="E183" s="1">
        <v>46044.821527777778</v>
      </c>
      <c r="F183" s="1">
        <v>46046.238194444442</v>
      </c>
      <c r="G183" t="s">
        <v>159</v>
      </c>
      <c r="H183" t="s">
        <v>15</v>
      </c>
      <c r="I183" t="s">
        <v>16</v>
      </c>
      <c r="J183">
        <v>4</v>
      </c>
      <c r="K183" t="str">
        <f>IF(tickets_dataset[[#This Row],[status]] = "Closed", "Yes","No")</f>
        <v>Yes</v>
      </c>
      <c r="L183" s="2">
        <f t="shared" si="8"/>
        <v>33.999999999941792</v>
      </c>
      <c r="M183" t="str">
        <f t="shared" si="9"/>
        <v>No</v>
      </c>
      <c r="N183" t="str">
        <f t="shared" si="10"/>
        <v>Jan</v>
      </c>
      <c r="O183" s="2">
        <f t="shared" si="11"/>
        <v>1.4166666666642413</v>
      </c>
      <c r="P183" t="str">
        <f>VLOOKUP(G183,Agents!A:E,4,FALSE)</f>
        <v>Team4</v>
      </c>
      <c r="Q183" t="str">
        <f>VLOOKUP(G183,Agents!A:E,5,FALSE)</f>
        <v>Mid</v>
      </c>
      <c r="R183" t="str">
        <f>VLOOKUP(G183,Agents!A:E,2,FALSE)</f>
        <v>Night</v>
      </c>
    </row>
    <row r="184" spans="1:18" x14ac:dyDescent="0.35">
      <c r="A184" t="s">
        <v>435</v>
      </c>
      <c r="B184" t="s">
        <v>436</v>
      </c>
      <c r="C184" t="s">
        <v>34</v>
      </c>
      <c r="D184" t="s">
        <v>26</v>
      </c>
      <c r="E184" s="1">
        <v>46100.51458333333</v>
      </c>
      <c r="F184" s="1">
        <v>46101.972916666666</v>
      </c>
      <c r="G184" t="s">
        <v>27</v>
      </c>
      <c r="H184" t="s">
        <v>15</v>
      </c>
      <c r="I184" t="s">
        <v>16</v>
      </c>
      <c r="J184">
        <v>5</v>
      </c>
      <c r="K184" t="str">
        <f>IF(tickets_dataset[[#This Row],[status]] = "Closed", "Yes","No")</f>
        <v>Yes</v>
      </c>
      <c r="L184" s="2">
        <f t="shared" si="8"/>
        <v>35.000000000058208</v>
      </c>
      <c r="M184" t="str">
        <f t="shared" si="9"/>
        <v>No</v>
      </c>
      <c r="N184" t="str">
        <f t="shared" si="10"/>
        <v>Mar</v>
      </c>
      <c r="O184" s="2">
        <f t="shared" si="11"/>
        <v>1.4583333333357587</v>
      </c>
      <c r="P184" t="str">
        <f>VLOOKUP(G184,Agents!A:E,4,FALSE)</f>
        <v>Team5</v>
      </c>
      <c r="Q184" t="str">
        <f>VLOOKUP(G184,Agents!A:E,5,FALSE)</f>
        <v>Senior</v>
      </c>
      <c r="R184" t="str">
        <f>VLOOKUP(G184,Agents!A:E,2,FALSE)</f>
        <v>Morning</v>
      </c>
    </row>
    <row r="185" spans="1:18" x14ac:dyDescent="0.35">
      <c r="A185" t="s">
        <v>437</v>
      </c>
      <c r="B185" t="s">
        <v>438</v>
      </c>
      <c r="C185" t="s">
        <v>34</v>
      </c>
      <c r="D185" t="s">
        <v>13</v>
      </c>
      <c r="E185" s="1">
        <v>46030.209722222222</v>
      </c>
      <c r="F185" s="1">
        <v>46032.043055555558</v>
      </c>
      <c r="G185" t="s">
        <v>53</v>
      </c>
      <c r="H185" t="s">
        <v>15</v>
      </c>
      <c r="I185" t="s">
        <v>16</v>
      </c>
      <c r="J185">
        <v>3</v>
      </c>
      <c r="K185" t="str">
        <f>IF(tickets_dataset[[#This Row],[status]] = "Closed", "Yes","No")</f>
        <v>Yes</v>
      </c>
      <c r="L185" s="2">
        <f t="shared" si="8"/>
        <v>44.000000000058208</v>
      </c>
      <c r="M185" t="str">
        <f t="shared" si="9"/>
        <v>No</v>
      </c>
      <c r="N185" t="str">
        <f t="shared" si="10"/>
        <v>Jan</v>
      </c>
      <c r="O185" s="2">
        <f t="shared" si="11"/>
        <v>1.8333333333357587</v>
      </c>
      <c r="P185" t="str">
        <f>VLOOKUP(G185,Agents!A:E,4,FALSE)</f>
        <v>Team1</v>
      </c>
      <c r="Q185" t="str">
        <f>VLOOKUP(G185,Agents!A:E,5,FALSE)</f>
        <v>Junior</v>
      </c>
      <c r="R185" t="str">
        <f>VLOOKUP(G185,Agents!A:E,2,FALSE)</f>
        <v>Night</v>
      </c>
    </row>
    <row r="186" spans="1:18" x14ac:dyDescent="0.35">
      <c r="A186" t="s">
        <v>439</v>
      </c>
      <c r="B186" t="s">
        <v>440</v>
      </c>
      <c r="C186" t="s">
        <v>50</v>
      </c>
      <c r="D186" t="s">
        <v>13</v>
      </c>
      <c r="E186" s="1">
        <v>46105.324999999997</v>
      </c>
      <c r="F186" s="1">
        <v>46105.95</v>
      </c>
      <c r="G186" t="s">
        <v>73</v>
      </c>
      <c r="H186" t="s">
        <v>15</v>
      </c>
      <c r="I186" t="s">
        <v>16</v>
      </c>
      <c r="J186">
        <v>4</v>
      </c>
      <c r="K186" t="str">
        <f>IF(tickets_dataset[[#This Row],[status]] = "Closed", "Yes","No")</f>
        <v>Yes</v>
      </c>
      <c r="L186" s="2">
        <f t="shared" si="8"/>
        <v>15</v>
      </c>
      <c r="M186" t="str">
        <f t="shared" si="9"/>
        <v>No</v>
      </c>
      <c r="N186" t="str">
        <f t="shared" si="10"/>
        <v>Mar</v>
      </c>
      <c r="O186" s="2">
        <f t="shared" si="11"/>
        <v>0.625</v>
      </c>
      <c r="P186" t="str">
        <f>VLOOKUP(G186,Agents!A:E,4,FALSE)</f>
        <v>Team4</v>
      </c>
      <c r="Q186" t="str">
        <f>VLOOKUP(G186,Agents!A:E,5,FALSE)</f>
        <v>Senior</v>
      </c>
      <c r="R186" t="str">
        <f>VLOOKUP(G186,Agents!A:E,2,FALSE)</f>
        <v>Night</v>
      </c>
    </row>
    <row r="187" spans="1:18" x14ac:dyDescent="0.35">
      <c r="A187" t="s">
        <v>441</v>
      </c>
      <c r="B187" t="s">
        <v>442</v>
      </c>
      <c r="C187" t="s">
        <v>22</v>
      </c>
      <c r="D187" t="s">
        <v>38</v>
      </c>
      <c r="E187" s="1">
        <v>46043.042361111111</v>
      </c>
      <c r="F187" s="1">
        <v>46046.167361111111</v>
      </c>
      <c r="G187" t="s">
        <v>167</v>
      </c>
      <c r="H187" t="s">
        <v>15</v>
      </c>
      <c r="I187" t="s">
        <v>16</v>
      </c>
      <c r="J187">
        <v>3</v>
      </c>
      <c r="K187" t="str">
        <f>IF(tickets_dataset[[#This Row],[status]] = "Closed", "Yes","No")</f>
        <v>Yes</v>
      </c>
      <c r="L187" s="2">
        <f t="shared" si="8"/>
        <v>75</v>
      </c>
      <c r="M187" t="str">
        <f t="shared" si="9"/>
        <v>Yes</v>
      </c>
      <c r="N187" t="str">
        <f t="shared" si="10"/>
        <v>Jan</v>
      </c>
      <c r="O187" s="2">
        <f t="shared" si="11"/>
        <v>3.125</v>
      </c>
      <c r="P187" t="str">
        <f>VLOOKUP(G187,Agents!A:E,4,FALSE)</f>
        <v>Team3</v>
      </c>
      <c r="Q187" t="str">
        <f>VLOOKUP(G187,Agents!A:E,5,FALSE)</f>
        <v>Mid</v>
      </c>
      <c r="R187" t="str">
        <f>VLOOKUP(G187,Agents!A:E,2,FALSE)</f>
        <v>Evening</v>
      </c>
    </row>
    <row r="188" spans="1:18" x14ac:dyDescent="0.35">
      <c r="A188" t="s">
        <v>443</v>
      </c>
      <c r="B188" t="s">
        <v>444</v>
      </c>
      <c r="C188" t="s">
        <v>76</v>
      </c>
      <c r="D188" t="s">
        <v>38</v>
      </c>
      <c r="E188" s="1">
        <v>46041.786111111112</v>
      </c>
      <c r="F188" s="1">
        <v>46043.661111111112</v>
      </c>
      <c r="G188" t="s">
        <v>422</v>
      </c>
      <c r="H188" t="s">
        <v>15</v>
      </c>
      <c r="I188" t="s">
        <v>16</v>
      </c>
      <c r="J188">
        <v>3</v>
      </c>
      <c r="K188" t="str">
        <f>IF(tickets_dataset[[#This Row],[status]] = "Closed", "Yes","No")</f>
        <v>Yes</v>
      </c>
      <c r="L188" s="2">
        <f t="shared" si="8"/>
        <v>45</v>
      </c>
      <c r="M188" t="str">
        <f t="shared" si="9"/>
        <v>No</v>
      </c>
      <c r="N188" t="str">
        <f t="shared" si="10"/>
        <v>Jan</v>
      </c>
      <c r="O188" s="2">
        <f t="shared" si="11"/>
        <v>1.875</v>
      </c>
      <c r="P188" t="str">
        <f>VLOOKUP(G188,Agents!A:E,4,FALSE)</f>
        <v>Team5</v>
      </c>
      <c r="Q188" t="str">
        <f>VLOOKUP(G188,Agents!A:E,5,FALSE)</f>
        <v>Mid</v>
      </c>
      <c r="R188" t="str">
        <f>VLOOKUP(G188,Agents!A:E,2,FALSE)</f>
        <v>Evening</v>
      </c>
    </row>
    <row r="189" spans="1:18" x14ac:dyDescent="0.35">
      <c r="A189" t="s">
        <v>445</v>
      </c>
      <c r="B189" t="s">
        <v>446</v>
      </c>
      <c r="C189" t="s">
        <v>22</v>
      </c>
      <c r="D189" t="s">
        <v>13</v>
      </c>
      <c r="E189" s="1">
        <v>46079.669444444444</v>
      </c>
      <c r="F189" s="1">
        <v>46080.336111111108</v>
      </c>
      <c r="G189" t="s">
        <v>190</v>
      </c>
      <c r="H189" t="s">
        <v>15</v>
      </c>
      <c r="I189" t="s">
        <v>16</v>
      </c>
      <c r="J189">
        <v>5</v>
      </c>
      <c r="K189" t="str">
        <f>IF(tickets_dataset[[#This Row],[status]] = "Closed", "Yes","No")</f>
        <v>Yes</v>
      </c>
      <c r="L189" s="2">
        <f t="shared" si="8"/>
        <v>15.999999999941792</v>
      </c>
      <c r="M189" t="str">
        <f t="shared" si="9"/>
        <v>No</v>
      </c>
      <c r="N189" t="str">
        <f t="shared" si="10"/>
        <v>Feb</v>
      </c>
      <c r="O189" s="2">
        <f t="shared" si="11"/>
        <v>0.66666666666424135</v>
      </c>
      <c r="P189" t="str">
        <f>VLOOKUP(G189,Agents!A:E,4,FALSE)</f>
        <v>Team1</v>
      </c>
      <c r="Q189" t="str">
        <f>VLOOKUP(G189,Agents!A:E,5,FALSE)</f>
        <v>Senior</v>
      </c>
      <c r="R189" t="str">
        <f>VLOOKUP(G189,Agents!A:E,2,FALSE)</f>
        <v>Night</v>
      </c>
    </row>
    <row r="190" spans="1:18" x14ac:dyDescent="0.35">
      <c r="A190" t="s">
        <v>447</v>
      </c>
      <c r="B190" t="s">
        <v>448</v>
      </c>
      <c r="C190" t="s">
        <v>34</v>
      </c>
      <c r="D190" t="s">
        <v>26</v>
      </c>
      <c r="E190" s="1">
        <v>46084.520833333336</v>
      </c>
      <c r="F190" s="1">
        <v>46085.020833333336</v>
      </c>
      <c r="G190" t="s">
        <v>80</v>
      </c>
      <c r="H190" t="s">
        <v>28</v>
      </c>
      <c r="I190" t="s">
        <v>16</v>
      </c>
      <c r="J190">
        <v>3</v>
      </c>
      <c r="K190" t="str">
        <f>IF(tickets_dataset[[#This Row],[status]] = "Closed", "Yes","No")</f>
        <v>No</v>
      </c>
      <c r="L190" s="2">
        <f t="shared" si="8"/>
        <v>12</v>
      </c>
      <c r="M190" t="str">
        <f t="shared" si="9"/>
        <v>No</v>
      </c>
      <c r="N190" t="str">
        <f t="shared" si="10"/>
        <v>Mar</v>
      </c>
      <c r="O190" s="2">
        <f t="shared" si="11"/>
        <v>0.5</v>
      </c>
      <c r="P190" t="str">
        <f>VLOOKUP(G190,Agents!A:E,4,FALSE)</f>
        <v>Team3</v>
      </c>
      <c r="Q190" t="str">
        <f>VLOOKUP(G190,Agents!A:E,5,FALSE)</f>
        <v>Junior</v>
      </c>
      <c r="R190" t="str">
        <f>VLOOKUP(G190,Agents!A:E,2,FALSE)</f>
        <v>Evening</v>
      </c>
    </row>
    <row r="191" spans="1:18" x14ac:dyDescent="0.35">
      <c r="A191" t="s">
        <v>449</v>
      </c>
      <c r="B191" t="s">
        <v>450</v>
      </c>
      <c r="C191" t="s">
        <v>34</v>
      </c>
      <c r="D191" t="s">
        <v>38</v>
      </c>
      <c r="E191" s="1">
        <v>46085.445833333331</v>
      </c>
      <c r="F191" s="1">
        <v>46087.737500000003</v>
      </c>
      <c r="G191" t="s">
        <v>86</v>
      </c>
      <c r="H191" t="s">
        <v>15</v>
      </c>
      <c r="I191" t="s">
        <v>16</v>
      </c>
      <c r="J191">
        <v>5</v>
      </c>
      <c r="K191" t="str">
        <f>IF(tickets_dataset[[#This Row],[status]] = "Closed", "Yes","No")</f>
        <v>Yes</v>
      </c>
      <c r="L191" s="2">
        <f t="shared" si="8"/>
        <v>55.000000000116415</v>
      </c>
      <c r="M191" t="str">
        <f t="shared" si="9"/>
        <v>Yes</v>
      </c>
      <c r="N191" t="str">
        <f t="shared" si="10"/>
        <v>Mar</v>
      </c>
      <c r="O191" s="2">
        <f t="shared" si="11"/>
        <v>2.2916666666715173</v>
      </c>
      <c r="P191" t="str">
        <f>VLOOKUP(G191,Agents!A:E,4,FALSE)</f>
        <v>Team1</v>
      </c>
      <c r="Q191" t="str">
        <f>VLOOKUP(G191,Agents!A:E,5,FALSE)</f>
        <v>Mid</v>
      </c>
      <c r="R191" t="str">
        <f>VLOOKUP(G191,Agents!A:E,2,FALSE)</f>
        <v>Morning</v>
      </c>
    </row>
    <row r="192" spans="1:18" x14ac:dyDescent="0.35">
      <c r="A192" t="s">
        <v>451</v>
      </c>
      <c r="B192" t="s">
        <v>452</v>
      </c>
      <c r="C192" t="s">
        <v>12</v>
      </c>
      <c r="D192" t="s">
        <v>13</v>
      </c>
      <c r="E192" s="1">
        <v>46102.268055555556</v>
      </c>
      <c r="F192" s="1">
        <v>46104.05972222222</v>
      </c>
      <c r="G192" t="s">
        <v>216</v>
      </c>
      <c r="H192" t="s">
        <v>28</v>
      </c>
      <c r="I192" t="s">
        <v>16</v>
      </c>
      <c r="J192">
        <v>4</v>
      </c>
      <c r="K192" t="str">
        <f>IF(tickets_dataset[[#This Row],[status]] = "Closed", "Yes","No")</f>
        <v>No</v>
      </c>
      <c r="L192" s="2">
        <f t="shared" si="8"/>
        <v>42.999999999941792</v>
      </c>
      <c r="M192" t="str">
        <f t="shared" si="9"/>
        <v>No</v>
      </c>
      <c r="N192" t="str">
        <f t="shared" si="10"/>
        <v>Mar</v>
      </c>
      <c r="O192" s="2">
        <f t="shared" si="11"/>
        <v>1.7916666666642413</v>
      </c>
      <c r="P192" t="str">
        <f>VLOOKUP(G192,Agents!A:E,4,FALSE)</f>
        <v>Team5</v>
      </c>
      <c r="Q192" t="str">
        <f>VLOOKUP(G192,Agents!A:E,5,FALSE)</f>
        <v>Junior</v>
      </c>
      <c r="R192" t="str">
        <f>VLOOKUP(G192,Agents!A:E,2,FALSE)</f>
        <v>Evening</v>
      </c>
    </row>
    <row r="193" spans="1:18" x14ac:dyDescent="0.35">
      <c r="A193" t="s">
        <v>453</v>
      </c>
      <c r="B193" t="s">
        <v>454</v>
      </c>
      <c r="C193" t="s">
        <v>12</v>
      </c>
      <c r="D193" t="s">
        <v>38</v>
      </c>
      <c r="E193" s="1">
        <v>46068.861805555556</v>
      </c>
      <c r="F193" s="1">
        <v>46072.070138888892</v>
      </c>
      <c r="G193" t="s">
        <v>100</v>
      </c>
      <c r="H193" t="s">
        <v>15</v>
      </c>
      <c r="I193" t="s">
        <v>16</v>
      </c>
      <c r="J193">
        <v>5</v>
      </c>
      <c r="K193" t="str">
        <f>IF(tickets_dataset[[#This Row],[status]] = "Closed", "Yes","No")</f>
        <v>Yes</v>
      </c>
      <c r="L193" s="2">
        <f t="shared" si="8"/>
        <v>77.000000000058208</v>
      </c>
      <c r="M193" t="str">
        <f t="shared" si="9"/>
        <v>Yes</v>
      </c>
      <c r="N193" t="str">
        <f t="shared" si="10"/>
        <v>Feb</v>
      </c>
      <c r="O193" s="2">
        <f t="shared" si="11"/>
        <v>3.2083333333357587</v>
      </c>
      <c r="P193" t="str">
        <f>VLOOKUP(G193,Agents!A:E,4,FALSE)</f>
        <v>Team4</v>
      </c>
      <c r="Q193" t="str">
        <f>VLOOKUP(G193,Agents!A:E,5,FALSE)</f>
        <v>Junior</v>
      </c>
      <c r="R193" t="str">
        <f>VLOOKUP(G193,Agents!A:E,2,FALSE)</f>
        <v>Evening</v>
      </c>
    </row>
    <row r="194" spans="1:18" x14ac:dyDescent="0.35">
      <c r="A194" t="s">
        <v>455</v>
      </c>
      <c r="B194" t="s">
        <v>456</v>
      </c>
      <c r="C194" t="s">
        <v>12</v>
      </c>
      <c r="D194" t="s">
        <v>26</v>
      </c>
      <c r="E194" s="1">
        <v>46086.339583333334</v>
      </c>
      <c r="F194" s="1">
        <v>46088.714583333334</v>
      </c>
      <c r="G194" t="s">
        <v>164</v>
      </c>
      <c r="H194" t="s">
        <v>15</v>
      </c>
      <c r="I194" t="s">
        <v>16</v>
      </c>
      <c r="J194">
        <v>5</v>
      </c>
      <c r="K194" t="str">
        <f>IF(tickets_dataset[[#This Row],[status]] = "Closed", "Yes","No")</f>
        <v>Yes</v>
      </c>
      <c r="L194" s="2">
        <f t="shared" ref="L194:L257" si="12">IF(ISBLANK(F194),"",(F194-E194)*24)</f>
        <v>57</v>
      </c>
      <c r="M194" t="str">
        <f t="shared" ref="M194:M257" si="13">IF(L194&gt;48,"Yes","No")</f>
        <v>Yes</v>
      </c>
      <c r="N194" t="str">
        <f t="shared" ref="N194:N257" si="14">TEXT(E194,"mmm")</f>
        <v>Mar</v>
      </c>
      <c r="O194" s="2">
        <f t="shared" si="11"/>
        <v>2.375</v>
      </c>
      <c r="P194" t="str">
        <f>VLOOKUP(G194,Agents!A:E,4,FALSE)</f>
        <v>Team4</v>
      </c>
      <c r="Q194" t="str">
        <f>VLOOKUP(G194,Agents!A:E,5,FALSE)</f>
        <v>Senior</v>
      </c>
      <c r="R194" t="str">
        <f>VLOOKUP(G194,Agents!A:E,2,FALSE)</f>
        <v>Evening</v>
      </c>
    </row>
    <row r="195" spans="1:18" x14ac:dyDescent="0.35">
      <c r="A195" t="s">
        <v>457</v>
      </c>
      <c r="B195" t="s">
        <v>458</v>
      </c>
      <c r="C195" t="s">
        <v>50</v>
      </c>
      <c r="D195" t="s">
        <v>38</v>
      </c>
      <c r="E195" s="1">
        <v>46100.263888888891</v>
      </c>
      <c r="F195" s="1">
        <v>46102.888888888891</v>
      </c>
      <c r="G195" t="s">
        <v>80</v>
      </c>
      <c r="H195" t="s">
        <v>15</v>
      </c>
      <c r="I195" t="s">
        <v>16</v>
      </c>
      <c r="J195">
        <v>4</v>
      </c>
      <c r="K195" t="str">
        <f>IF(tickets_dataset[[#This Row],[status]] = "Closed", "Yes","No")</f>
        <v>Yes</v>
      </c>
      <c r="L195" s="2">
        <f t="shared" si="12"/>
        <v>63</v>
      </c>
      <c r="M195" t="str">
        <f t="shared" si="13"/>
        <v>Yes</v>
      </c>
      <c r="N195" t="str">
        <f t="shared" si="14"/>
        <v>Mar</v>
      </c>
      <c r="O195" s="2">
        <f t="shared" ref="O195:O258" si="15">F195-E195</f>
        <v>2.625</v>
      </c>
      <c r="P195" t="str">
        <f>VLOOKUP(G195,Agents!A:E,4,FALSE)</f>
        <v>Team3</v>
      </c>
      <c r="Q195" t="str">
        <f>VLOOKUP(G195,Agents!A:E,5,FALSE)</f>
        <v>Junior</v>
      </c>
      <c r="R195" t="str">
        <f>VLOOKUP(G195,Agents!A:E,2,FALSE)</f>
        <v>Evening</v>
      </c>
    </row>
    <row r="196" spans="1:18" x14ac:dyDescent="0.35">
      <c r="A196" t="s">
        <v>459</v>
      </c>
      <c r="B196" t="s">
        <v>460</v>
      </c>
      <c r="C196" t="s">
        <v>12</v>
      </c>
      <c r="D196" t="s">
        <v>38</v>
      </c>
      <c r="E196" s="1">
        <v>46071.9</v>
      </c>
      <c r="F196" s="1">
        <v>46073.566666666666</v>
      </c>
      <c r="G196" t="s">
        <v>39</v>
      </c>
      <c r="H196" t="s">
        <v>15</v>
      </c>
      <c r="I196" t="s">
        <v>16</v>
      </c>
      <c r="J196">
        <v>4</v>
      </c>
      <c r="K196" t="str">
        <f>IF(tickets_dataset[[#This Row],[status]] = "Closed", "Yes","No")</f>
        <v>Yes</v>
      </c>
      <c r="L196" s="2">
        <f t="shared" si="12"/>
        <v>39.999999999941792</v>
      </c>
      <c r="M196" t="str">
        <f t="shared" si="13"/>
        <v>No</v>
      </c>
      <c r="N196" t="str">
        <f t="shared" si="14"/>
        <v>Feb</v>
      </c>
      <c r="O196" s="2">
        <f t="shared" si="15"/>
        <v>1.6666666666642413</v>
      </c>
      <c r="P196" t="str">
        <f>VLOOKUP(G196,Agents!A:E,4,FALSE)</f>
        <v>Team3</v>
      </c>
      <c r="Q196" t="str">
        <f>VLOOKUP(G196,Agents!A:E,5,FALSE)</f>
        <v>Mid</v>
      </c>
      <c r="R196" t="str">
        <f>VLOOKUP(G196,Agents!A:E,2,FALSE)</f>
        <v>Night</v>
      </c>
    </row>
    <row r="197" spans="1:18" x14ac:dyDescent="0.35">
      <c r="A197" t="s">
        <v>461</v>
      </c>
      <c r="B197" t="s">
        <v>306</v>
      </c>
      <c r="C197" t="s">
        <v>12</v>
      </c>
      <c r="D197" t="s">
        <v>13</v>
      </c>
      <c r="E197" s="1">
        <v>46088.500694444447</v>
      </c>
      <c r="F197" s="1">
        <v>46090.209027777775</v>
      </c>
      <c r="G197" t="s">
        <v>344</v>
      </c>
      <c r="H197" t="s">
        <v>28</v>
      </c>
      <c r="I197" t="s">
        <v>16</v>
      </c>
      <c r="J197">
        <v>4</v>
      </c>
      <c r="K197" t="str">
        <f>IF(tickets_dataset[[#This Row],[status]] = "Closed", "Yes","No")</f>
        <v>No</v>
      </c>
      <c r="L197" s="2">
        <f t="shared" si="12"/>
        <v>40.999999999883585</v>
      </c>
      <c r="M197" t="str">
        <f t="shared" si="13"/>
        <v>No</v>
      </c>
      <c r="N197" t="str">
        <f t="shared" si="14"/>
        <v>Mar</v>
      </c>
      <c r="O197" s="2">
        <f t="shared" si="15"/>
        <v>1.7083333333284827</v>
      </c>
      <c r="P197" t="str">
        <f>VLOOKUP(G197,Agents!A:E,4,FALSE)</f>
        <v>Team4</v>
      </c>
      <c r="Q197" t="str">
        <f>VLOOKUP(G197,Agents!A:E,5,FALSE)</f>
        <v>Senior</v>
      </c>
      <c r="R197" t="str">
        <f>VLOOKUP(G197,Agents!A:E,2,FALSE)</f>
        <v>Night</v>
      </c>
    </row>
    <row r="198" spans="1:18" x14ac:dyDescent="0.35">
      <c r="A198" t="s">
        <v>462</v>
      </c>
      <c r="B198" t="s">
        <v>463</v>
      </c>
      <c r="C198" t="s">
        <v>34</v>
      </c>
      <c r="D198" t="s">
        <v>26</v>
      </c>
      <c r="E198" s="1">
        <v>46053.097916666666</v>
      </c>
      <c r="F198" s="1">
        <v>46055.056250000001</v>
      </c>
      <c r="G198" t="s">
        <v>35</v>
      </c>
      <c r="H198" t="s">
        <v>15</v>
      </c>
      <c r="I198" t="s">
        <v>16</v>
      </c>
      <c r="J198">
        <v>4</v>
      </c>
      <c r="K198" t="str">
        <f>IF(tickets_dataset[[#This Row],[status]] = "Closed", "Yes","No")</f>
        <v>Yes</v>
      </c>
      <c r="L198" s="2">
        <f t="shared" si="12"/>
        <v>47.000000000058208</v>
      </c>
      <c r="M198" t="str">
        <f t="shared" si="13"/>
        <v>No</v>
      </c>
      <c r="N198" t="str">
        <f t="shared" si="14"/>
        <v>Jan</v>
      </c>
      <c r="O198" s="2">
        <f t="shared" si="15"/>
        <v>1.9583333333357587</v>
      </c>
      <c r="P198" t="str">
        <f>VLOOKUP(G198,Agents!A:E,4,FALSE)</f>
        <v>Team1</v>
      </c>
      <c r="Q198" t="str">
        <f>VLOOKUP(G198,Agents!A:E,5,FALSE)</f>
        <v>Senior</v>
      </c>
      <c r="R198" t="str">
        <f>VLOOKUP(G198,Agents!A:E,2,FALSE)</f>
        <v>Evening</v>
      </c>
    </row>
    <row r="199" spans="1:18" x14ac:dyDescent="0.35">
      <c r="A199" t="s">
        <v>464</v>
      </c>
      <c r="B199" t="s">
        <v>465</v>
      </c>
      <c r="C199" t="s">
        <v>76</v>
      </c>
      <c r="D199" t="s">
        <v>38</v>
      </c>
      <c r="E199" s="1">
        <v>46050.408333333333</v>
      </c>
      <c r="F199" s="1">
        <v>46051.45</v>
      </c>
      <c r="G199" t="s">
        <v>149</v>
      </c>
      <c r="H199" t="s">
        <v>15</v>
      </c>
      <c r="I199" t="s">
        <v>16</v>
      </c>
      <c r="J199">
        <v>4</v>
      </c>
      <c r="K199" t="str">
        <f>IF(tickets_dataset[[#This Row],[status]] = "Closed", "Yes","No")</f>
        <v>Yes</v>
      </c>
      <c r="L199" s="2">
        <f t="shared" si="12"/>
        <v>24.999999999941792</v>
      </c>
      <c r="M199" t="str">
        <f t="shared" si="13"/>
        <v>No</v>
      </c>
      <c r="N199" t="str">
        <f t="shared" si="14"/>
        <v>Jan</v>
      </c>
      <c r="O199" s="2">
        <f t="shared" si="15"/>
        <v>1.0416666666642413</v>
      </c>
      <c r="P199" t="str">
        <f>VLOOKUP(G199,Agents!A:E,4,FALSE)</f>
        <v>Team3</v>
      </c>
      <c r="Q199" t="str">
        <f>VLOOKUP(G199,Agents!A:E,5,FALSE)</f>
        <v>Mid</v>
      </c>
      <c r="R199" t="str">
        <f>VLOOKUP(G199,Agents!A:E,2,FALSE)</f>
        <v>Night</v>
      </c>
    </row>
    <row r="200" spans="1:18" x14ac:dyDescent="0.35">
      <c r="A200" t="s">
        <v>466</v>
      </c>
      <c r="B200" t="s">
        <v>467</v>
      </c>
      <c r="C200" t="s">
        <v>50</v>
      </c>
      <c r="D200" t="s">
        <v>13</v>
      </c>
      <c r="E200" s="1">
        <v>46056.806944444441</v>
      </c>
      <c r="F200" s="1">
        <v>46057.223611111112</v>
      </c>
      <c r="G200" t="s">
        <v>91</v>
      </c>
      <c r="H200" t="s">
        <v>15</v>
      </c>
      <c r="I200" t="s">
        <v>16</v>
      </c>
      <c r="J200">
        <v>4</v>
      </c>
      <c r="K200" t="str">
        <f>IF(tickets_dataset[[#This Row],[status]] = "Closed", "Yes","No")</f>
        <v>Yes</v>
      </c>
      <c r="L200" s="2">
        <f t="shared" si="12"/>
        <v>10.000000000116415</v>
      </c>
      <c r="M200" t="str">
        <f t="shared" si="13"/>
        <v>No</v>
      </c>
      <c r="N200" t="str">
        <f t="shared" si="14"/>
        <v>Feb</v>
      </c>
      <c r="O200" s="2">
        <f t="shared" si="15"/>
        <v>0.41666666667151731</v>
      </c>
      <c r="P200" t="str">
        <f>VLOOKUP(G200,Agents!A:E,4,FALSE)</f>
        <v>Team5</v>
      </c>
      <c r="Q200" t="str">
        <f>VLOOKUP(G200,Agents!A:E,5,FALSE)</f>
        <v>Mid</v>
      </c>
      <c r="R200" t="str">
        <f>VLOOKUP(G200,Agents!A:E,2,FALSE)</f>
        <v>Night</v>
      </c>
    </row>
    <row r="201" spans="1:18" x14ac:dyDescent="0.35">
      <c r="A201" t="s">
        <v>468</v>
      </c>
      <c r="B201" t="s">
        <v>469</v>
      </c>
      <c r="C201" t="s">
        <v>12</v>
      </c>
      <c r="D201" t="s">
        <v>26</v>
      </c>
      <c r="E201" s="1">
        <v>46028.912499999999</v>
      </c>
      <c r="F201" s="1">
        <v>46029.82916666667</v>
      </c>
      <c r="G201" t="s">
        <v>199</v>
      </c>
      <c r="H201" t="s">
        <v>15</v>
      </c>
      <c r="I201" t="s">
        <v>68</v>
      </c>
      <c r="J201">
        <v>3</v>
      </c>
      <c r="K201" t="str">
        <f>IF(tickets_dataset[[#This Row],[status]] = "Closed", "Yes","No")</f>
        <v>Yes</v>
      </c>
      <c r="L201" s="2">
        <f t="shared" si="12"/>
        <v>22.000000000116415</v>
      </c>
      <c r="M201" t="str">
        <f t="shared" si="13"/>
        <v>No</v>
      </c>
      <c r="N201" t="str">
        <f t="shared" si="14"/>
        <v>Jan</v>
      </c>
      <c r="O201" s="2">
        <f t="shared" si="15"/>
        <v>0.91666666667151731</v>
      </c>
      <c r="P201" t="str">
        <f>VLOOKUP(G201,Agents!A:E,4,FALSE)</f>
        <v>Team1</v>
      </c>
      <c r="Q201" t="str">
        <f>VLOOKUP(G201,Agents!A:E,5,FALSE)</f>
        <v>Junior</v>
      </c>
      <c r="R201" t="str">
        <f>VLOOKUP(G201,Agents!A:E,2,FALSE)</f>
        <v>Morning</v>
      </c>
    </row>
    <row r="202" spans="1:18" x14ac:dyDescent="0.35">
      <c r="A202" t="s">
        <v>470</v>
      </c>
      <c r="B202" t="s">
        <v>471</v>
      </c>
      <c r="C202" t="s">
        <v>12</v>
      </c>
      <c r="D202" t="s">
        <v>38</v>
      </c>
      <c r="E202" s="1">
        <v>46045.914583333331</v>
      </c>
      <c r="F202" s="1">
        <v>46049.872916666667</v>
      </c>
      <c r="G202" t="s">
        <v>128</v>
      </c>
      <c r="H202" t="s">
        <v>15</v>
      </c>
      <c r="I202" t="s">
        <v>16</v>
      </c>
      <c r="J202">
        <v>3</v>
      </c>
      <c r="K202" t="str">
        <f>IF(tickets_dataset[[#This Row],[status]] = "Closed", "Yes","No")</f>
        <v>Yes</v>
      </c>
      <c r="L202" s="2">
        <f t="shared" si="12"/>
        <v>95.000000000058208</v>
      </c>
      <c r="M202" t="str">
        <f t="shared" si="13"/>
        <v>Yes</v>
      </c>
      <c r="N202" t="str">
        <f t="shared" si="14"/>
        <v>Jan</v>
      </c>
      <c r="O202" s="2">
        <f t="shared" si="15"/>
        <v>3.9583333333357587</v>
      </c>
      <c r="P202" t="str">
        <f>VLOOKUP(G202,Agents!A:E,4,FALSE)</f>
        <v>Team4</v>
      </c>
      <c r="Q202" t="str">
        <f>VLOOKUP(G202,Agents!A:E,5,FALSE)</f>
        <v>Mid</v>
      </c>
      <c r="R202" t="str">
        <f>VLOOKUP(G202,Agents!A:E,2,FALSE)</f>
        <v>Night</v>
      </c>
    </row>
    <row r="203" spans="1:18" x14ac:dyDescent="0.35">
      <c r="A203" t="s">
        <v>472</v>
      </c>
      <c r="B203" t="s">
        <v>473</v>
      </c>
      <c r="C203" t="s">
        <v>12</v>
      </c>
      <c r="D203" t="s">
        <v>13</v>
      </c>
      <c r="E203" s="1">
        <v>46073.89166666667</v>
      </c>
      <c r="F203" s="1">
        <v>46074.1</v>
      </c>
      <c r="G203" t="s">
        <v>199</v>
      </c>
      <c r="H203" t="s">
        <v>15</v>
      </c>
      <c r="I203" t="s">
        <v>16</v>
      </c>
      <c r="J203">
        <v>3</v>
      </c>
      <c r="K203" t="str">
        <f>IF(tickets_dataset[[#This Row],[status]] = "Closed", "Yes","No")</f>
        <v>Yes</v>
      </c>
      <c r="L203" s="2">
        <f t="shared" si="12"/>
        <v>4.9999999998835847</v>
      </c>
      <c r="M203" t="str">
        <f t="shared" si="13"/>
        <v>No</v>
      </c>
      <c r="N203" t="str">
        <f t="shared" si="14"/>
        <v>Feb</v>
      </c>
      <c r="O203" s="2">
        <f t="shared" si="15"/>
        <v>0.20833333332848269</v>
      </c>
      <c r="P203" t="str">
        <f>VLOOKUP(G203,Agents!A:E,4,FALSE)</f>
        <v>Team1</v>
      </c>
      <c r="Q203" t="str">
        <f>VLOOKUP(G203,Agents!A:E,5,FALSE)</f>
        <v>Junior</v>
      </c>
      <c r="R203" t="str">
        <f>VLOOKUP(G203,Agents!A:E,2,FALSE)</f>
        <v>Morning</v>
      </c>
    </row>
    <row r="204" spans="1:18" x14ac:dyDescent="0.35">
      <c r="A204" t="s">
        <v>474</v>
      </c>
      <c r="B204" t="s">
        <v>475</v>
      </c>
      <c r="C204" t="s">
        <v>50</v>
      </c>
      <c r="D204" t="s">
        <v>13</v>
      </c>
      <c r="E204" s="1">
        <v>46074.772916666669</v>
      </c>
      <c r="F204" s="1">
        <v>46075.314583333333</v>
      </c>
      <c r="G204" t="s">
        <v>159</v>
      </c>
      <c r="H204" t="s">
        <v>15</v>
      </c>
      <c r="I204" t="s">
        <v>16</v>
      </c>
      <c r="J204">
        <v>3</v>
      </c>
      <c r="K204" t="str">
        <f>IF(tickets_dataset[[#This Row],[status]] = "Closed", "Yes","No")</f>
        <v>Yes</v>
      </c>
      <c r="L204" s="2">
        <f t="shared" si="12"/>
        <v>12.999999999941792</v>
      </c>
      <c r="M204" t="str">
        <f t="shared" si="13"/>
        <v>No</v>
      </c>
      <c r="N204" t="str">
        <f t="shared" si="14"/>
        <v>Feb</v>
      </c>
      <c r="O204" s="2">
        <f t="shared" si="15"/>
        <v>0.54166666666424135</v>
      </c>
      <c r="P204" t="str">
        <f>VLOOKUP(G204,Agents!A:E,4,FALSE)</f>
        <v>Team4</v>
      </c>
      <c r="Q204" t="str">
        <f>VLOOKUP(G204,Agents!A:E,5,FALSE)</f>
        <v>Mid</v>
      </c>
      <c r="R204" t="str">
        <f>VLOOKUP(G204,Agents!A:E,2,FALSE)</f>
        <v>Night</v>
      </c>
    </row>
    <row r="205" spans="1:18" x14ac:dyDescent="0.35">
      <c r="A205" t="s">
        <v>476</v>
      </c>
      <c r="B205" t="s">
        <v>477</v>
      </c>
      <c r="C205" t="s">
        <v>34</v>
      </c>
      <c r="D205" t="s">
        <v>38</v>
      </c>
      <c r="E205" s="1">
        <v>46100.606249999997</v>
      </c>
      <c r="F205" s="1">
        <v>46101.981249999997</v>
      </c>
      <c r="G205" t="s">
        <v>211</v>
      </c>
      <c r="H205" t="s">
        <v>15</v>
      </c>
      <c r="I205" t="s">
        <v>16</v>
      </c>
      <c r="J205">
        <v>4</v>
      </c>
      <c r="K205" t="str">
        <f>IF(tickets_dataset[[#This Row],[status]] = "Closed", "Yes","No")</f>
        <v>Yes</v>
      </c>
      <c r="L205" s="2">
        <f t="shared" si="12"/>
        <v>33</v>
      </c>
      <c r="M205" t="str">
        <f t="shared" si="13"/>
        <v>No</v>
      </c>
      <c r="N205" t="str">
        <f t="shared" si="14"/>
        <v>Mar</v>
      </c>
      <c r="O205" s="2">
        <f t="shared" si="15"/>
        <v>1.375</v>
      </c>
      <c r="P205" t="str">
        <f>VLOOKUP(G205,Agents!A:E,4,FALSE)</f>
        <v>Team5</v>
      </c>
      <c r="Q205" t="str">
        <f>VLOOKUP(G205,Agents!A:E,5,FALSE)</f>
        <v>Senior</v>
      </c>
      <c r="R205" t="str">
        <f>VLOOKUP(G205,Agents!A:E,2,FALSE)</f>
        <v>Evening</v>
      </c>
    </row>
    <row r="206" spans="1:18" x14ac:dyDescent="0.35">
      <c r="A206" t="s">
        <v>478</v>
      </c>
      <c r="B206" t="s">
        <v>479</v>
      </c>
      <c r="C206" t="s">
        <v>76</v>
      </c>
      <c r="D206" t="s">
        <v>26</v>
      </c>
      <c r="E206" s="1">
        <v>46049.313888888886</v>
      </c>
      <c r="F206" s="1">
        <v>46052.188888888886</v>
      </c>
      <c r="G206" t="s">
        <v>273</v>
      </c>
      <c r="H206" t="s">
        <v>15</v>
      </c>
      <c r="I206" t="s">
        <v>16</v>
      </c>
      <c r="J206">
        <v>3</v>
      </c>
      <c r="K206" t="str">
        <f>IF(tickets_dataset[[#This Row],[status]] = "Closed", "Yes","No")</f>
        <v>Yes</v>
      </c>
      <c r="L206" s="2">
        <f t="shared" si="12"/>
        <v>69</v>
      </c>
      <c r="M206" t="str">
        <f t="shared" si="13"/>
        <v>Yes</v>
      </c>
      <c r="N206" t="str">
        <f t="shared" si="14"/>
        <v>Jan</v>
      </c>
      <c r="O206" s="2">
        <f t="shared" si="15"/>
        <v>2.875</v>
      </c>
      <c r="P206" t="str">
        <f>VLOOKUP(G206,Agents!A:E,4,FALSE)</f>
        <v>Team3</v>
      </c>
      <c r="Q206" t="str">
        <f>VLOOKUP(G206,Agents!A:E,5,FALSE)</f>
        <v>Senior</v>
      </c>
      <c r="R206" t="str">
        <f>VLOOKUP(G206,Agents!A:E,2,FALSE)</f>
        <v>Evening</v>
      </c>
    </row>
    <row r="207" spans="1:18" x14ac:dyDescent="0.35">
      <c r="A207" t="s">
        <v>480</v>
      </c>
      <c r="B207" t="s">
        <v>481</v>
      </c>
      <c r="C207" t="s">
        <v>22</v>
      </c>
      <c r="D207" t="s">
        <v>13</v>
      </c>
      <c r="E207" s="1">
        <v>46098.582638888889</v>
      </c>
      <c r="F207" s="1">
        <v>46099.540972222225</v>
      </c>
      <c r="G207" t="s">
        <v>170</v>
      </c>
      <c r="H207" t="s">
        <v>15</v>
      </c>
      <c r="I207" t="s">
        <v>16</v>
      </c>
      <c r="J207">
        <v>4</v>
      </c>
      <c r="K207" t="str">
        <f>IF(tickets_dataset[[#This Row],[status]] = "Closed", "Yes","No")</f>
        <v>Yes</v>
      </c>
      <c r="L207" s="2">
        <f t="shared" si="12"/>
        <v>23.000000000058208</v>
      </c>
      <c r="M207" t="str">
        <f t="shared" si="13"/>
        <v>No</v>
      </c>
      <c r="N207" t="str">
        <f t="shared" si="14"/>
        <v>Mar</v>
      </c>
      <c r="O207" s="2">
        <f t="shared" si="15"/>
        <v>0.95833333333575865</v>
      </c>
      <c r="P207" t="str">
        <f>VLOOKUP(G207,Agents!A:E,4,FALSE)</f>
        <v>Team5</v>
      </c>
      <c r="Q207" t="str">
        <f>VLOOKUP(G207,Agents!A:E,5,FALSE)</f>
        <v>Junior</v>
      </c>
      <c r="R207" t="str">
        <f>VLOOKUP(G207,Agents!A:E,2,FALSE)</f>
        <v>Night</v>
      </c>
    </row>
    <row r="208" spans="1:18" x14ac:dyDescent="0.35">
      <c r="A208" t="s">
        <v>482</v>
      </c>
      <c r="B208" t="s">
        <v>483</v>
      </c>
      <c r="C208" t="s">
        <v>50</v>
      </c>
      <c r="D208" t="s">
        <v>13</v>
      </c>
      <c r="E208" s="1">
        <v>46111.77847222222</v>
      </c>
      <c r="F208" s="1">
        <v>46112.611805555556</v>
      </c>
      <c r="G208" t="s">
        <v>357</v>
      </c>
      <c r="H208" t="s">
        <v>15</v>
      </c>
      <c r="I208" t="s">
        <v>16</v>
      </c>
      <c r="J208">
        <v>4</v>
      </c>
      <c r="K208" t="str">
        <f>IF(tickets_dataset[[#This Row],[status]] = "Closed", "Yes","No")</f>
        <v>Yes</v>
      </c>
      <c r="L208" s="2">
        <f t="shared" si="12"/>
        <v>20.000000000058208</v>
      </c>
      <c r="M208" t="str">
        <f t="shared" si="13"/>
        <v>No</v>
      </c>
      <c r="N208" t="str">
        <f t="shared" si="14"/>
        <v>Mar</v>
      </c>
      <c r="O208" s="2">
        <f t="shared" si="15"/>
        <v>0.83333333333575865</v>
      </c>
      <c r="P208" t="str">
        <f>VLOOKUP(G208,Agents!A:E,4,FALSE)</f>
        <v>Team1</v>
      </c>
      <c r="Q208" t="str">
        <f>VLOOKUP(G208,Agents!A:E,5,FALSE)</f>
        <v>Mid</v>
      </c>
      <c r="R208" t="str">
        <f>VLOOKUP(G208,Agents!A:E,2,FALSE)</f>
        <v>Morning</v>
      </c>
    </row>
    <row r="209" spans="1:18" x14ac:dyDescent="0.35">
      <c r="A209" t="s">
        <v>484</v>
      </c>
      <c r="B209" t="s">
        <v>485</v>
      </c>
      <c r="C209" t="s">
        <v>12</v>
      </c>
      <c r="D209" t="s">
        <v>26</v>
      </c>
      <c r="E209" s="1">
        <v>46096.219444444447</v>
      </c>
      <c r="F209" s="1">
        <v>46099.177777777775</v>
      </c>
      <c r="G209" t="s">
        <v>159</v>
      </c>
      <c r="H209" t="s">
        <v>15</v>
      </c>
      <c r="I209" t="s">
        <v>16</v>
      </c>
      <c r="J209">
        <v>3</v>
      </c>
      <c r="K209" t="str">
        <f>IF(tickets_dataset[[#This Row],[status]] = "Closed", "Yes","No")</f>
        <v>Yes</v>
      </c>
      <c r="L209" s="2">
        <f t="shared" si="12"/>
        <v>70.999999999883585</v>
      </c>
      <c r="M209" t="str">
        <f t="shared" si="13"/>
        <v>Yes</v>
      </c>
      <c r="N209" t="str">
        <f t="shared" si="14"/>
        <v>Mar</v>
      </c>
      <c r="O209" s="2">
        <f t="shared" si="15"/>
        <v>2.9583333333284827</v>
      </c>
      <c r="P209" t="str">
        <f>VLOOKUP(G209,Agents!A:E,4,FALSE)</f>
        <v>Team4</v>
      </c>
      <c r="Q209" t="str">
        <f>VLOOKUP(G209,Agents!A:E,5,FALSE)</f>
        <v>Mid</v>
      </c>
      <c r="R209" t="str">
        <f>VLOOKUP(G209,Agents!A:E,2,FALSE)</f>
        <v>Night</v>
      </c>
    </row>
    <row r="210" spans="1:18" x14ac:dyDescent="0.35">
      <c r="A210" t="s">
        <v>486</v>
      </c>
      <c r="B210" t="s">
        <v>487</v>
      </c>
      <c r="C210" t="s">
        <v>76</v>
      </c>
      <c r="D210" t="s">
        <v>13</v>
      </c>
      <c r="E210" s="1">
        <v>46047.210416666669</v>
      </c>
      <c r="F210" s="1">
        <v>46047.710416666669</v>
      </c>
      <c r="G210" t="s">
        <v>110</v>
      </c>
      <c r="H210" t="s">
        <v>15</v>
      </c>
      <c r="I210" t="s">
        <v>16</v>
      </c>
      <c r="J210">
        <v>4</v>
      </c>
      <c r="K210" t="str">
        <f>IF(tickets_dataset[[#This Row],[status]] = "Closed", "Yes","No")</f>
        <v>Yes</v>
      </c>
      <c r="L210" s="2">
        <f t="shared" si="12"/>
        <v>12</v>
      </c>
      <c r="M210" t="str">
        <f t="shared" si="13"/>
        <v>No</v>
      </c>
      <c r="N210" t="str">
        <f t="shared" si="14"/>
        <v>Jan</v>
      </c>
      <c r="O210" s="2">
        <f t="shared" si="15"/>
        <v>0.5</v>
      </c>
      <c r="P210" t="str">
        <f>VLOOKUP(G210,Agents!A:E,4,FALSE)</f>
        <v>Team4</v>
      </c>
      <c r="Q210" t="str">
        <f>VLOOKUP(G210,Agents!A:E,5,FALSE)</f>
        <v>Junior</v>
      </c>
      <c r="R210" t="str">
        <f>VLOOKUP(G210,Agents!A:E,2,FALSE)</f>
        <v>Morning</v>
      </c>
    </row>
    <row r="211" spans="1:18" x14ac:dyDescent="0.35">
      <c r="A211" t="s">
        <v>488</v>
      </c>
      <c r="B211" t="s">
        <v>489</v>
      </c>
      <c r="C211" t="s">
        <v>34</v>
      </c>
      <c r="D211" t="s">
        <v>13</v>
      </c>
      <c r="E211" s="1">
        <v>46100.12222222222</v>
      </c>
      <c r="F211" s="1">
        <v>46101.12222222222</v>
      </c>
      <c r="G211" t="s">
        <v>73</v>
      </c>
      <c r="H211" t="s">
        <v>15</v>
      </c>
      <c r="I211" t="s">
        <v>16</v>
      </c>
      <c r="J211">
        <v>4</v>
      </c>
      <c r="K211" t="str">
        <f>IF(tickets_dataset[[#This Row],[status]] = "Closed", "Yes","No")</f>
        <v>Yes</v>
      </c>
      <c r="L211" s="2">
        <f t="shared" si="12"/>
        <v>24</v>
      </c>
      <c r="M211" t="str">
        <f t="shared" si="13"/>
        <v>No</v>
      </c>
      <c r="N211" t="str">
        <f t="shared" si="14"/>
        <v>Mar</v>
      </c>
      <c r="O211" s="2">
        <f t="shared" si="15"/>
        <v>1</v>
      </c>
      <c r="P211" t="str">
        <f>VLOOKUP(G211,Agents!A:E,4,FALSE)</f>
        <v>Team4</v>
      </c>
      <c r="Q211" t="str">
        <f>VLOOKUP(G211,Agents!A:E,5,FALSE)</f>
        <v>Senior</v>
      </c>
      <c r="R211" t="str">
        <f>VLOOKUP(G211,Agents!A:E,2,FALSE)</f>
        <v>Night</v>
      </c>
    </row>
    <row r="212" spans="1:18" x14ac:dyDescent="0.35">
      <c r="A212" t="s">
        <v>490</v>
      </c>
      <c r="B212" t="s">
        <v>491</v>
      </c>
      <c r="C212" t="s">
        <v>34</v>
      </c>
      <c r="D212" t="s">
        <v>26</v>
      </c>
      <c r="E212" s="1">
        <v>46091.339583333334</v>
      </c>
      <c r="F212" s="1">
        <v>46091.506249999999</v>
      </c>
      <c r="G212" t="s">
        <v>14</v>
      </c>
      <c r="H212" t="s">
        <v>132</v>
      </c>
      <c r="I212" t="s">
        <v>16</v>
      </c>
      <c r="J212">
        <v>4</v>
      </c>
      <c r="K212" t="str">
        <f>IF(tickets_dataset[[#This Row],[status]] = "Closed", "Yes","No")</f>
        <v>No</v>
      </c>
      <c r="L212" s="2">
        <f t="shared" si="12"/>
        <v>3.9999999999417923</v>
      </c>
      <c r="M212" t="str">
        <f t="shared" si="13"/>
        <v>No</v>
      </c>
      <c r="N212" t="str">
        <f t="shared" si="14"/>
        <v>Mar</v>
      </c>
      <c r="O212" s="2">
        <f t="shared" si="15"/>
        <v>0.16666666666424135</v>
      </c>
      <c r="P212" t="str">
        <f>VLOOKUP(G212,Agents!A:E,4,FALSE)</f>
        <v>Team1</v>
      </c>
      <c r="Q212" t="str">
        <f>VLOOKUP(G212,Agents!A:E,5,FALSE)</f>
        <v>Senior</v>
      </c>
      <c r="R212" t="str">
        <f>VLOOKUP(G212,Agents!A:E,2,FALSE)</f>
        <v>Morning</v>
      </c>
    </row>
    <row r="213" spans="1:18" x14ac:dyDescent="0.35">
      <c r="A213" t="s">
        <v>492</v>
      </c>
      <c r="B213" t="s">
        <v>493</v>
      </c>
      <c r="C213" t="s">
        <v>76</v>
      </c>
      <c r="D213" t="s">
        <v>38</v>
      </c>
      <c r="E213" s="1">
        <v>46037.321527777778</v>
      </c>
      <c r="F213" s="1">
        <v>46037.696527777778</v>
      </c>
      <c r="G213" t="s">
        <v>183</v>
      </c>
      <c r="H213" t="s">
        <v>15</v>
      </c>
      <c r="I213" t="s">
        <v>16</v>
      </c>
      <c r="J213">
        <v>5</v>
      </c>
      <c r="K213" t="str">
        <f>IF(tickets_dataset[[#This Row],[status]] = "Closed", "Yes","No")</f>
        <v>Yes</v>
      </c>
      <c r="L213" s="2">
        <f t="shared" si="12"/>
        <v>9</v>
      </c>
      <c r="M213" t="str">
        <f t="shared" si="13"/>
        <v>No</v>
      </c>
      <c r="N213" t="str">
        <f t="shared" si="14"/>
        <v>Jan</v>
      </c>
      <c r="O213" s="2">
        <f t="shared" si="15"/>
        <v>0.375</v>
      </c>
      <c r="P213" t="str">
        <f>VLOOKUP(G213,Agents!A:E,4,FALSE)</f>
        <v>Team3</v>
      </c>
      <c r="Q213" t="str">
        <f>VLOOKUP(G213,Agents!A:E,5,FALSE)</f>
        <v>Senior</v>
      </c>
      <c r="R213" t="str">
        <f>VLOOKUP(G213,Agents!A:E,2,FALSE)</f>
        <v>Night</v>
      </c>
    </row>
    <row r="214" spans="1:18" x14ac:dyDescent="0.35">
      <c r="A214" t="s">
        <v>494</v>
      </c>
      <c r="B214" t="s">
        <v>495</v>
      </c>
      <c r="C214" t="s">
        <v>50</v>
      </c>
      <c r="D214" t="s">
        <v>26</v>
      </c>
      <c r="E214" s="1">
        <v>46105.484027777777</v>
      </c>
      <c r="F214" s="1">
        <v>46105.984027777777</v>
      </c>
      <c r="G214" t="s">
        <v>422</v>
      </c>
      <c r="H214" t="s">
        <v>15</v>
      </c>
      <c r="I214" t="s">
        <v>16</v>
      </c>
      <c r="J214">
        <v>4</v>
      </c>
      <c r="K214" t="str">
        <f>IF(tickets_dataset[[#This Row],[status]] = "Closed", "Yes","No")</f>
        <v>Yes</v>
      </c>
      <c r="L214" s="2">
        <f t="shared" si="12"/>
        <v>12</v>
      </c>
      <c r="M214" t="str">
        <f t="shared" si="13"/>
        <v>No</v>
      </c>
      <c r="N214" t="str">
        <f t="shared" si="14"/>
        <v>Mar</v>
      </c>
      <c r="O214" s="2">
        <f t="shared" si="15"/>
        <v>0.5</v>
      </c>
      <c r="P214" t="str">
        <f>VLOOKUP(G214,Agents!A:E,4,FALSE)</f>
        <v>Team5</v>
      </c>
      <c r="Q214" t="str">
        <f>VLOOKUP(G214,Agents!A:E,5,FALSE)</f>
        <v>Mid</v>
      </c>
      <c r="R214" t="str">
        <f>VLOOKUP(G214,Agents!A:E,2,FALSE)</f>
        <v>Evening</v>
      </c>
    </row>
    <row r="215" spans="1:18" x14ac:dyDescent="0.35">
      <c r="A215" t="s">
        <v>496</v>
      </c>
      <c r="B215" t="s">
        <v>497</v>
      </c>
      <c r="C215" t="s">
        <v>50</v>
      </c>
      <c r="D215" t="s">
        <v>13</v>
      </c>
      <c r="E215" s="1">
        <v>46032.050694444442</v>
      </c>
      <c r="F215" s="1">
        <v>46032.300694444442</v>
      </c>
      <c r="G215" t="s">
        <v>159</v>
      </c>
      <c r="H215" t="s">
        <v>15</v>
      </c>
      <c r="I215" t="s">
        <v>16</v>
      </c>
      <c r="J215">
        <v>3</v>
      </c>
      <c r="K215" t="str">
        <f>IF(tickets_dataset[[#This Row],[status]] = "Closed", "Yes","No")</f>
        <v>Yes</v>
      </c>
      <c r="L215" s="2">
        <f t="shared" si="12"/>
        <v>6</v>
      </c>
      <c r="M215" t="str">
        <f t="shared" si="13"/>
        <v>No</v>
      </c>
      <c r="N215" t="str">
        <f t="shared" si="14"/>
        <v>Jan</v>
      </c>
      <c r="O215" s="2">
        <f t="shared" si="15"/>
        <v>0.25</v>
      </c>
      <c r="P215" t="str">
        <f>VLOOKUP(G215,Agents!A:E,4,FALSE)</f>
        <v>Team4</v>
      </c>
      <c r="Q215" t="str">
        <f>VLOOKUP(G215,Agents!A:E,5,FALSE)</f>
        <v>Mid</v>
      </c>
      <c r="R215" t="str">
        <f>VLOOKUP(G215,Agents!A:E,2,FALSE)</f>
        <v>Night</v>
      </c>
    </row>
    <row r="216" spans="1:18" x14ac:dyDescent="0.35">
      <c r="A216" t="s">
        <v>498</v>
      </c>
      <c r="B216" t="s">
        <v>499</v>
      </c>
      <c r="C216" t="s">
        <v>12</v>
      </c>
      <c r="D216" t="s">
        <v>13</v>
      </c>
      <c r="E216" s="1">
        <v>46050.356944444444</v>
      </c>
      <c r="F216" s="1">
        <v>46050.81527777778</v>
      </c>
      <c r="G216" t="s">
        <v>199</v>
      </c>
      <c r="H216" t="s">
        <v>15</v>
      </c>
      <c r="I216" t="s">
        <v>16</v>
      </c>
      <c r="J216">
        <v>5</v>
      </c>
      <c r="K216" t="str">
        <f>IF(tickets_dataset[[#This Row],[status]] = "Closed", "Yes","No")</f>
        <v>Yes</v>
      </c>
      <c r="L216" s="2">
        <f t="shared" si="12"/>
        <v>11.000000000058208</v>
      </c>
      <c r="M216" t="str">
        <f t="shared" si="13"/>
        <v>No</v>
      </c>
      <c r="N216" t="str">
        <f t="shared" si="14"/>
        <v>Jan</v>
      </c>
      <c r="O216" s="2">
        <f t="shared" si="15"/>
        <v>0.45833333333575865</v>
      </c>
      <c r="P216" t="str">
        <f>VLOOKUP(G216,Agents!A:E,4,FALSE)</f>
        <v>Team1</v>
      </c>
      <c r="Q216" t="str">
        <f>VLOOKUP(G216,Agents!A:E,5,FALSE)</f>
        <v>Junior</v>
      </c>
      <c r="R216" t="str">
        <f>VLOOKUP(G216,Agents!A:E,2,FALSE)</f>
        <v>Morning</v>
      </c>
    </row>
    <row r="217" spans="1:18" x14ac:dyDescent="0.35">
      <c r="A217" t="s">
        <v>500</v>
      </c>
      <c r="B217" t="s">
        <v>501</v>
      </c>
      <c r="C217" t="s">
        <v>34</v>
      </c>
      <c r="D217" t="s">
        <v>38</v>
      </c>
      <c r="E217" s="1">
        <v>46033.599999999999</v>
      </c>
      <c r="F217" s="1">
        <v>46034.974999999999</v>
      </c>
      <c r="G217" t="s">
        <v>183</v>
      </c>
      <c r="H217" t="s">
        <v>15</v>
      </c>
      <c r="I217" t="s">
        <v>16</v>
      </c>
      <c r="J217">
        <v>3</v>
      </c>
      <c r="K217" t="str">
        <f>IF(tickets_dataset[[#This Row],[status]] = "Closed", "Yes","No")</f>
        <v>Yes</v>
      </c>
      <c r="L217" s="2">
        <f t="shared" si="12"/>
        <v>33</v>
      </c>
      <c r="M217" t="str">
        <f t="shared" si="13"/>
        <v>No</v>
      </c>
      <c r="N217" t="str">
        <f t="shared" si="14"/>
        <v>Jan</v>
      </c>
      <c r="O217" s="2">
        <f t="shared" si="15"/>
        <v>1.375</v>
      </c>
      <c r="P217" t="str">
        <f>VLOOKUP(G217,Agents!A:E,4,FALSE)</f>
        <v>Team3</v>
      </c>
      <c r="Q217" t="str">
        <f>VLOOKUP(G217,Agents!A:E,5,FALSE)</f>
        <v>Senior</v>
      </c>
      <c r="R217" t="str">
        <f>VLOOKUP(G217,Agents!A:E,2,FALSE)</f>
        <v>Night</v>
      </c>
    </row>
    <row r="218" spans="1:18" x14ac:dyDescent="0.35">
      <c r="A218" t="s">
        <v>502</v>
      </c>
      <c r="B218" t="s">
        <v>503</v>
      </c>
      <c r="C218" t="s">
        <v>34</v>
      </c>
      <c r="D218" t="s">
        <v>13</v>
      </c>
      <c r="E218" s="1">
        <v>46073.497916666667</v>
      </c>
      <c r="F218" s="1">
        <v>46073.789583333331</v>
      </c>
      <c r="G218" t="s">
        <v>103</v>
      </c>
      <c r="H218" t="s">
        <v>28</v>
      </c>
      <c r="I218" t="s">
        <v>68</v>
      </c>
      <c r="J218">
        <v>3</v>
      </c>
      <c r="K218" t="str">
        <f>IF(tickets_dataset[[#This Row],[status]] = "Closed", "Yes","No")</f>
        <v>No</v>
      </c>
      <c r="L218" s="2">
        <f t="shared" si="12"/>
        <v>6.9999999999417923</v>
      </c>
      <c r="M218" t="str">
        <f t="shared" si="13"/>
        <v>No</v>
      </c>
      <c r="N218" t="str">
        <f t="shared" si="14"/>
        <v>Feb</v>
      </c>
      <c r="O218" s="2">
        <f t="shared" si="15"/>
        <v>0.29166666666424135</v>
      </c>
      <c r="P218" t="str">
        <f>VLOOKUP(G218,Agents!A:E,4,FALSE)</f>
        <v>Team4</v>
      </c>
      <c r="Q218" t="str">
        <f>VLOOKUP(G218,Agents!A:E,5,FALSE)</f>
        <v>Senior</v>
      </c>
      <c r="R218" t="str">
        <f>VLOOKUP(G218,Agents!A:E,2,FALSE)</f>
        <v>Night</v>
      </c>
    </row>
    <row r="219" spans="1:18" x14ac:dyDescent="0.35">
      <c r="A219" t="s">
        <v>504</v>
      </c>
      <c r="B219" t="s">
        <v>292</v>
      </c>
      <c r="C219" t="s">
        <v>12</v>
      </c>
      <c r="D219" t="s">
        <v>26</v>
      </c>
      <c r="E219" s="1">
        <v>46065.188888888886</v>
      </c>
      <c r="F219" s="1">
        <v>46065.522222222222</v>
      </c>
      <c r="G219" t="s">
        <v>35</v>
      </c>
      <c r="H219" t="s">
        <v>28</v>
      </c>
      <c r="I219" t="s">
        <v>16</v>
      </c>
      <c r="J219">
        <v>4</v>
      </c>
      <c r="K219" t="str">
        <f>IF(tickets_dataset[[#This Row],[status]] = "Closed", "Yes","No")</f>
        <v>No</v>
      </c>
      <c r="L219" s="2">
        <f t="shared" si="12"/>
        <v>8.0000000000582077</v>
      </c>
      <c r="M219" t="str">
        <f t="shared" si="13"/>
        <v>No</v>
      </c>
      <c r="N219" t="str">
        <f t="shared" si="14"/>
        <v>Feb</v>
      </c>
      <c r="O219" s="2">
        <f t="shared" si="15"/>
        <v>0.33333333333575865</v>
      </c>
      <c r="P219" t="str">
        <f>VLOOKUP(G219,Agents!A:E,4,FALSE)</f>
        <v>Team1</v>
      </c>
      <c r="Q219" t="str">
        <f>VLOOKUP(G219,Agents!A:E,5,FALSE)</f>
        <v>Senior</v>
      </c>
      <c r="R219" t="str">
        <f>VLOOKUP(G219,Agents!A:E,2,FALSE)</f>
        <v>Evening</v>
      </c>
    </row>
    <row r="220" spans="1:18" x14ac:dyDescent="0.35">
      <c r="A220" t="s">
        <v>505</v>
      </c>
      <c r="B220" t="s">
        <v>506</v>
      </c>
      <c r="C220" t="s">
        <v>34</v>
      </c>
      <c r="D220" t="s">
        <v>26</v>
      </c>
      <c r="E220" s="1">
        <v>46071.134722222225</v>
      </c>
      <c r="F220" s="1">
        <v>46073.384722222225</v>
      </c>
      <c r="G220" t="s">
        <v>221</v>
      </c>
      <c r="H220" t="s">
        <v>15</v>
      </c>
      <c r="I220" t="s">
        <v>16</v>
      </c>
      <c r="J220">
        <v>4</v>
      </c>
      <c r="K220" t="str">
        <f>IF(tickets_dataset[[#This Row],[status]] = "Closed", "Yes","No")</f>
        <v>Yes</v>
      </c>
      <c r="L220" s="2">
        <f t="shared" si="12"/>
        <v>54</v>
      </c>
      <c r="M220" t="str">
        <f t="shared" si="13"/>
        <v>Yes</v>
      </c>
      <c r="N220" t="str">
        <f t="shared" si="14"/>
        <v>Feb</v>
      </c>
      <c r="O220" s="2">
        <f t="shared" si="15"/>
        <v>2.25</v>
      </c>
      <c r="P220" t="str">
        <f>VLOOKUP(G220,Agents!A:E,4,FALSE)</f>
        <v>Team4</v>
      </c>
      <c r="Q220" t="str">
        <f>VLOOKUP(G220,Agents!A:E,5,FALSE)</f>
        <v>Senior</v>
      </c>
      <c r="R220" t="str">
        <f>VLOOKUP(G220,Agents!A:E,2,FALSE)</f>
        <v>Morning</v>
      </c>
    </row>
    <row r="221" spans="1:18" x14ac:dyDescent="0.35">
      <c r="A221" t="s">
        <v>507</v>
      </c>
      <c r="B221" t="s">
        <v>508</v>
      </c>
      <c r="C221" t="s">
        <v>12</v>
      </c>
      <c r="D221" t="s">
        <v>13</v>
      </c>
      <c r="E221" s="1">
        <v>46068.618750000001</v>
      </c>
      <c r="F221" s="1">
        <v>46070.57708333333</v>
      </c>
      <c r="G221" t="s">
        <v>42</v>
      </c>
      <c r="H221" t="s">
        <v>15</v>
      </c>
      <c r="I221" t="s">
        <v>16</v>
      </c>
      <c r="J221">
        <v>5</v>
      </c>
      <c r="K221" t="str">
        <f>IF(tickets_dataset[[#This Row],[status]] = "Closed", "Yes","No")</f>
        <v>Yes</v>
      </c>
      <c r="L221" s="2">
        <f t="shared" si="12"/>
        <v>46.999999999883585</v>
      </c>
      <c r="M221" t="str">
        <f t="shared" si="13"/>
        <v>No</v>
      </c>
      <c r="N221" t="str">
        <f t="shared" si="14"/>
        <v>Feb</v>
      </c>
      <c r="O221" s="2">
        <f t="shared" si="15"/>
        <v>1.9583333333284827</v>
      </c>
      <c r="P221" t="str">
        <f>VLOOKUP(G221,Agents!A:E,4,FALSE)</f>
        <v>Team2</v>
      </c>
      <c r="Q221" t="str">
        <f>VLOOKUP(G221,Agents!A:E,5,FALSE)</f>
        <v>Junior</v>
      </c>
      <c r="R221" t="str">
        <f>VLOOKUP(G221,Agents!A:E,2,FALSE)</f>
        <v>Night</v>
      </c>
    </row>
    <row r="222" spans="1:18" x14ac:dyDescent="0.35">
      <c r="A222" t="s">
        <v>509</v>
      </c>
      <c r="B222" t="s">
        <v>510</v>
      </c>
      <c r="C222" t="s">
        <v>76</v>
      </c>
      <c r="D222" t="s">
        <v>13</v>
      </c>
      <c r="E222" s="1">
        <v>46043.229861111111</v>
      </c>
      <c r="F222" s="1">
        <v>46044.313194444447</v>
      </c>
      <c r="G222" t="s">
        <v>56</v>
      </c>
      <c r="H222" t="s">
        <v>15</v>
      </c>
      <c r="I222" t="s">
        <v>16</v>
      </c>
      <c r="J222">
        <v>4</v>
      </c>
      <c r="K222" t="str">
        <f>IF(tickets_dataset[[#This Row],[status]] = "Closed", "Yes","No")</f>
        <v>Yes</v>
      </c>
      <c r="L222" s="2">
        <f t="shared" si="12"/>
        <v>26.000000000058208</v>
      </c>
      <c r="M222" t="str">
        <f t="shared" si="13"/>
        <v>No</v>
      </c>
      <c r="N222" t="str">
        <f t="shared" si="14"/>
        <v>Jan</v>
      </c>
      <c r="O222" s="2">
        <f t="shared" si="15"/>
        <v>1.0833333333357587</v>
      </c>
      <c r="P222" t="str">
        <f>VLOOKUP(G222,Agents!A:E,4,FALSE)</f>
        <v>Team1</v>
      </c>
      <c r="Q222" t="str">
        <f>VLOOKUP(G222,Agents!A:E,5,FALSE)</f>
        <v>Senior</v>
      </c>
      <c r="R222" t="str">
        <f>VLOOKUP(G222,Agents!A:E,2,FALSE)</f>
        <v>Night</v>
      </c>
    </row>
    <row r="223" spans="1:18" x14ac:dyDescent="0.35">
      <c r="A223" t="s">
        <v>511</v>
      </c>
      <c r="B223" t="s">
        <v>512</v>
      </c>
      <c r="C223" t="s">
        <v>34</v>
      </c>
      <c r="D223" t="s">
        <v>26</v>
      </c>
      <c r="E223" s="1">
        <v>46079.203472222223</v>
      </c>
      <c r="F223" s="1">
        <v>46080.370138888888</v>
      </c>
      <c r="G223" t="s">
        <v>149</v>
      </c>
      <c r="H223" t="s">
        <v>15</v>
      </c>
      <c r="I223" t="s">
        <v>16</v>
      </c>
      <c r="J223">
        <v>3</v>
      </c>
      <c r="K223" t="str">
        <f>IF(tickets_dataset[[#This Row],[status]] = "Closed", "Yes","No")</f>
        <v>Yes</v>
      </c>
      <c r="L223" s="2">
        <f t="shared" si="12"/>
        <v>27.999999999941792</v>
      </c>
      <c r="M223" t="str">
        <f t="shared" si="13"/>
        <v>No</v>
      </c>
      <c r="N223" t="str">
        <f t="shared" si="14"/>
        <v>Feb</v>
      </c>
      <c r="O223" s="2">
        <f t="shared" si="15"/>
        <v>1.1666666666642413</v>
      </c>
      <c r="P223" t="str">
        <f>VLOOKUP(G223,Agents!A:E,4,FALSE)</f>
        <v>Team3</v>
      </c>
      <c r="Q223" t="str">
        <f>VLOOKUP(G223,Agents!A:E,5,FALSE)</f>
        <v>Mid</v>
      </c>
      <c r="R223" t="str">
        <f>VLOOKUP(G223,Agents!A:E,2,FALSE)</f>
        <v>Night</v>
      </c>
    </row>
    <row r="224" spans="1:18" x14ac:dyDescent="0.35">
      <c r="A224" t="s">
        <v>513</v>
      </c>
      <c r="B224" t="s">
        <v>514</v>
      </c>
      <c r="C224" t="s">
        <v>22</v>
      </c>
      <c r="D224" t="s">
        <v>13</v>
      </c>
      <c r="E224" s="1">
        <v>46047.834722222222</v>
      </c>
      <c r="F224" s="1">
        <v>46049.584722222222</v>
      </c>
      <c r="G224" t="s">
        <v>56</v>
      </c>
      <c r="H224" t="s">
        <v>15</v>
      </c>
      <c r="I224" t="s">
        <v>16</v>
      </c>
      <c r="J224">
        <v>4</v>
      </c>
      <c r="K224" t="str">
        <f>IF(tickets_dataset[[#This Row],[status]] = "Closed", "Yes","No")</f>
        <v>Yes</v>
      </c>
      <c r="L224" s="2">
        <f t="shared" si="12"/>
        <v>42</v>
      </c>
      <c r="M224" t="str">
        <f t="shared" si="13"/>
        <v>No</v>
      </c>
      <c r="N224" t="str">
        <f t="shared" si="14"/>
        <v>Jan</v>
      </c>
      <c r="O224" s="2">
        <f t="shared" si="15"/>
        <v>1.75</v>
      </c>
      <c r="P224" t="str">
        <f>VLOOKUP(G224,Agents!A:E,4,FALSE)</f>
        <v>Team1</v>
      </c>
      <c r="Q224" t="str">
        <f>VLOOKUP(G224,Agents!A:E,5,FALSE)</f>
        <v>Senior</v>
      </c>
      <c r="R224" t="str">
        <f>VLOOKUP(G224,Agents!A:E,2,FALSE)</f>
        <v>Night</v>
      </c>
    </row>
    <row r="225" spans="1:18" x14ac:dyDescent="0.35">
      <c r="A225" t="s">
        <v>515</v>
      </c>
      <c r="B225" t="s">
        <v>516</v>
      </c>
      <c r="C225" t="s">
        <v>22</v>
      </c>
      <c r="D225" t="s">
        <v>13</v>
      </c>
      <c r="E225" s="1">
        <v>46058.546527777777</v>
      </c>
      <c r="F225" s="1">
        <v>46058.713194444441</v>
      </c>
      <c r="G225" t="s">
        <v>27</v>
      </c>
      <c r="H225" t="s">
        <v>15</v>
      </c>
      <c r="I225" t="s">
        <v>68</v>
      </c>
      <c r="J225">
        <v>4</v>
      </c>
      <c r="K225" t="str">
        <f>IF(tickets_dataset[[#This Row],[status]] = "Closed", "Yes","No")</f>
        <v>Yes</v>
      </c>
      <c r="L225" s="2">
        <f t="shared" si="12"/>
        <v>3.9999999999417923</v>
      </c>
      <c r="M225" t="str">
        <f t="shared" si="13"/>
        <v>No</v>
      </c>
      <c r="N225" t="str">
        <f t="shared" si="14"/>
        <v>Feb</v>
      </c>
      <c r="O225" s="2">
        <f t="shared" si="15"/>
        <v>0.16666666666424135</v>
      </c>
      <c r="P225" t="str">
        <f>VLOOKUP(G225,Agents!A:E,4,FALSE)</f>
        <v>Team5</v>
      </c>
      <c r="Q225" t="str">
        <f>VLOOKUP(G225,Agents!A:E,5,FALSE)</f>
        <v>Senior</v>
      </c>
      <c r="R225" t="str">
        <f>VLOOKUP(G225,Agents!A:E,2,FALSE)</f>
        <v>Morning</v>
      </c>
    </row>
    <row r="226" spans="1:18" x14ac:dyDescent="0.35">
      <c r="A226" t="s">
        <v>517</v>
      </c>
      <c r="B226" t="s">
        <v>518</v>
      </c>
      <c r="C226" t="s">
        <v>22</v>
      </c>
      <c r="D226" t="s">
        <v>26</v>
      </c>
      <c r="E226" s="1">
        <v>46095.168055555558</v>
      </c>
      <c r="F226" s="1">
        <v>46096.293055555558</v>
      </c>
      <c r="G226" t="s">
        <v>183</v>
      </c>
      <c r="H226" t="s">
        <v>15</v>
      </c>
      <c r="I226" t="s">
        <v>16</v>
      </c>
      <c r="J226">
        <v>3</v>
      </c>
      <c r="K226" t="str">
        <f>IF(tickets_dataset[[#This Row],[status]] = "Closed", "Yes","No")</f>
        <v>Yes</v>
      </c>
      <c r="L226" s="2">
        <f t="shared" si="12"/>
        <v>27</v>
      </c>
      <c r="M226" t="str">
        <f t="shared" si="13"/>
        <v>No</v>
      </c>
      <c r="N226" t="str">
        <f t="shared" si="14"/>
        <v>Mar</v>
      </c>
      <c r="O226" s="2">
        <f t="shared" si="15"/>
        <v>1.125</v>
      </c>
      <c r="P226" t="str">
        <f>VLOOKUP(G226,Agents!A:E,4,FALSE)</f>
        <v>Team3</v>
      </c>
      <c r="Q226" t="str">
        <f>VLOOKUP(G226,Agents!A:E,5,FALSE)</f>
        <v>Senior</v>
      </c>
      <c r="R226" t="str">
        <f>VLOOKUP(G226,Agents!A:E,2,FALSE)</f>
        <v>Night</v>
      </c>
    </row>
    <row r="227" spans="1:18" x14ac:dyDescent="0.35">
      <c r="A227" t="s">
        <v>519</v>
      </c>
      <c r="B227" t="s">
        <v>520</v>
      </c>
      <c r="C227" t="s">
        <v>22</v>
      </c>
      <c r="D227" t="s">
        <v>13</v>
      </c>
      <c r="E227" s="1">
        <v>46043.970833333333</v>
      </c>
      <c r="F227" s="1">
        <v>46045.637499999997</v>
      </c>
      <c r="G227" t="s">
        <v>56</v>
      </c>
      <c r="H227" t="s">
        <v>15</v>
      </c>
      <c r="I227" t="s">
        <v>16</v>
      </c>
      <c r="J227">
        <v>4</v>
      </c>
      <c r="K227" t="str">
        <f>IF(tickets_dataset[[#This Row],[status]] = "Closed", "Yes","No")</f>
        <v>Yes</v>
      </c>
      <c r="L227" s="2">
        <f t="shared" si="12"/>
        <v>39.999999999941792</v>
      </c>
      <c r="M227" t="str">
        <f t="shared" si="13"/>
        <v>No</v>
      </c>
      <c r="N227" t="str">
        <f t="shared" si="14"/>
        <v>Jan</v>
      </c>
      <c r="O227" s="2">
        <f t="shared" si="15"/>
        <v>1.6666666666642413</v>
      </c>
      <c r="P227" t="str">
        <f>VLOOKUP(G227,Agents!A:E,4,FALSE)</f>
        <v>Team1</v>
      </c>
      <c r="Q227" t="str">
        <f>VLOOKUP(G227,Agents!A:E,5,FALSE)</f>
        <v>Senior</v>
      </c>
      <c r="R227" t="str">
        <f>VLOOKUP(G227,Agents!A:E,2,FALSE)</f>
        <v>Night</v>
      </c>
    </row>
    <row r="228" spans="1:18" x14ac:dyDescent="0.35">
      <c r="A228" t="s">
        <v>521</v>
      </c>
      <c r="B228" t="s">
        <v>522</v>
      </c>
      <c r="C228" t="s">
        <v>76</v>
      </c>
      <c r="D228" t="s">
        <v>38</v>
      </c>
      <c r="E228" s="1">
        <v>46046.601388888892</v>
      </c>
      <c r="F228" s="1">
        <v>46049.93472222222</v>
      </c>
      <c r="G228" t="s">
        <v>140</v>
      </c>
      <c r="H228" t="s">
        <v>15</v>
      </c>
      <c r="I228" t="s">
        <v>16</v>
      </c>
      <c r="J228">
        <v>3</v>
      </c>
      <c r="K228" t="str">
        <f>IF(tickets_dataset[[#This Row],[status]] = "Closed", "Yes","No")</f>
        <v>Yes</v>
      </c>
      <c r="L228" s="2">
        <f t="shared" si="12"/>
        <v>79.999999999883585</v>
      </c>
      <c r="M228" t="str">
        <f t="shared" si="13"/>
        <v>Yes</v>
      </c>
      <c r="N228" t="str">
        <f t="shared" si="14"/>
        <v>Jan</v>
      </c>
      <c r="O228" s="2">
        <f t="shared" si="15"/>
        <v>3.3333333333284827</v>
      </c>
      <c r="P228" t="str">
        <f>VLOOKUP(G228,Agents!A:E,4,FALSE)</f>
        <v>Team1</v>
      </c>
      <c r="Q228" t="str">
        <f>VLOOKUP(G228,Agents!A:E,5,FALSE)</f>
        <v>Junior</v>
      </c>
      <c r="R228" t="str">
        <f>VLOOKUP(G228,Agents!A:E,2,FALSE)</f>
        <v>Morning</v>
      </c>
    </row>
    <row r="229" spans="1:18" x14ac:dyDescent="0.35">
      <c r="A229" t="s">
        <v>523</v>
      </c>
      <c r="B229" t="s">
        <v>524</v>
      </c>
      <c r="C229" t="s">
        <v>22</v>
      </c>
      <c r="D229" t="s">
        <v>13</v>
      </c>
      <c r="E229" s="1">
        <v>46111.262499999997</v>
      </c>
      <c r="F229" s="1">
        <v>46112.929166666669</v>
      </c>
      <c r="G229" t="s">
        <v>211</v>
      </c>
      <c r="H229" t="s">
        <v>15</v>
      </c>
      <c r="I229" t="s">
        <v>16</v>
      </c>
      <c r="J229">
        <v>4</v>
      </c>
      <c r="K229" t="str">
        <f>IF(tickets_dataset[[#This Row],[status]] = "Closed", "Yes","No")</f>
        <v>Yes</v>
      </c>
      <c r="L229" s="2">
        <f t="shared" si="12"/>
        <v>40.000000000116415</v>
      </c>
      <c r="M229" t="str">
        <f t="shared" si="13"/>
        <v>No</v>
      </c>
      <c r="N229" t="str">
        <f t="shared" si="14"/>
        <v>Mar</v>
      </c>
      <c r="O229" s="2">
        <f t="shared" si="15"/>
        <v>1.6666666666715173</v>
      </c>
      <c r="P229" t="str">
        <f>VLOOKUP(G229,Agents!A:E,4,FALSE)</f>
        <v>Team5</v>
      </c>
      <c r="Q229" t="str">
        <f>VLOOKUP(G229,Agents!A:E,5,FALSE)</f>
        <v>Senior</v>
      </c>
      <c r="R229" t="str">
        <f>VLOOKUP(G229,Agents!A:E,2,FALSE)</f>
        <v>Evening</v>
      </c>
    </row>
    <row r="230" spans="1:18" x14ac:dyDescent="0.35">
      <c r="A230" t="s">
        <v>525</v>
      </c>
      <c r="B230" t="s">
        <v>526</v>
      </c>
      <c r="C230" t="s">
        <v>76</v>
      </c>
      <c r="D230" t="s">
        <v>13</v>
      </c>
      <c r="E230" s="1">
        <v>46049.986805555556</v>
      </c>
      <c r="F230" s="1">
        <v>46051.736805555556</v>
      </c>
      <c r="G230" t="s">
        <v>256</v>
      </c>
      <c r="H230" t="s">
        <v>15</v>
      </c>
      <c r="I230" t="s">
        <v>16</v>
      </c>
      <c r="J230">
        <v>5</v>
      </c>
      <c r="K230" t="str">
        <f>IF(tickets_dataset[[#This Row],[status]] = "Closed", "Yes","No")</f>
        <v>Yes</v>
      </c>
      <c r="L230" s="2">
        <f t="shared" si="12"/>
        <v>42</v>
      </c>
      <c r="M230" t="str">
        <f t="shared" si="13"/>
        <v>No</v>
      </c>
      <c r="N230" t="str">
        <f t="shared" si="14"/>
        <v>Jan</v>
      </c>
      <c r="O230" s="2">
        <f t="shared" si="15"/>
        <v>1.75</v>
      </c>
      <c r="P230" t="str">
        <f>VLOOKUP(G230,Agents!A:E,4,FALSE)</f>
        <v>Team1</v>
      </c>
      <c r="Q230" t="str">
        <f>VLOOKUP(G230,Agents!A:E,5,FALSE)</f>
        <v>Mid</v>
      </c>
      <c r="R230" t="str">
        <f>VLOOKUP(G230,Agents!A:E,2,FALSE)</f>
        <v>Morning</v>
      </c>
    </row>
    <row r="231" spans="1:18" x14ac:dyDescent="0.35">
      <c r="A231" t="s">
        <v>527</v>
      </c>
      <c r="B231" t="s">
        <v>528</v>
      </c>
      <c r="C231" t="s">
        <v>34</v>
      </c>
      <c r="D231" t="s">
        <v>26</v>
      </c>
      <c r="E231" s="1">
        <v>46111.75</v>
      </c>
      <c r="F231" s="1">
        <v>46112.083333333336</v>
      </c>
      <c r="G231" t="s">
        <v>103</v>
      </c>
      <c r="H231" t="s">
        <v>15</v>
      </c>
      <c r="I231" t="s">
        <v>16</v>
      </c>
      <c r="J231">
        <v>4</v>
      </c>
      <c r="K231" t="str">
        <f>IF(tickets_dataset[[#This Row],[status]] = "Closed", "Yes","No")</f>
        <v>Yes</v>
      </c>
      <c r="L231" s="2">
        <f t="shared" si="12"/>
        <v>8.0000000000582077</v>
      </c>
      <c r="M231" t="str">
        <f t="shared" si="13"/>
        <v>No</v>
      </c>
      <c r="N231" t="str">
        <f t="shared" si="14"/>
        <v>Mar</v>
      </c>
      <c r="O231" s="2">
        <f t="shared" si="15"/>
        <v>0.33333333333575865</v>
      </c>
      <c r="P231" t="str">
        <f>VLOOKUP(G231,Agents!A:E,4,FALSE)</f>
        <v>Team4</v>
      </c>
      <c r="Q231" t="str">
        <f>VLOOKUP(G231,Agents!A:E,5,FALSE)</f>
        <v>Senior</v>
      </c>
      <c r="R231" t="str">
        <f>VLOOKUP(G231,Agents!A:E,2,FALSE)</f>
        <v>Night</v>
      </c>
    </row>
    <row r="232" spans="1:18" x14ac:dyDescent="0.35">
      <c r="A232" t="s">
        <v>529</v>
      </c>
      <c r="B232" t="s">
        <v>530</v>
      </c>
      <c r="C232" t="s">
        <v>76</v>
      </c>
      <c r="D232" t="s">
        <v>26</v>
      </c>
      <c r="E232" s="1">
        <v>46047.815972222219</v>
      </c>
      <c r="F232" s="1">
        <v>46048.065972222219</v>
      </c>
      <c r="G232" t="s">
        <v>211</v>
      </c>
      <c r="H232" t="s">
        <v>15</v>
      </c>
      <c r="I232" t="s">
        <v>16</v>
      </c>
      <c r="J232">
        <v>5</v>
      </c>
      <c r="K232" t="str">
        <f>IF(tickets_dataset[[#This Row],[status]] = "Closed", "Yes","No")</f>
        <v>Yes</v>
      </c>
      <c r="L232" s="2">
        <f t="shared" si="12"/>
        <v>6</v>
      </c>
      <c r="M232" t="str">
        <f t="shared" si="13"/>
        <v>No</v>
      </c>
      <c r="N232" t="str">
        <f t="shared" si="14"/>
        <v>Jan</v>
      </c>
      <c r="O232" s="2">
        <f t="shared" si="15"/>
        <v>0.25</v>
      </c>
      <c r="P232" t="str">
        <f>VLOOKUP(G232,Agents!A:E,4,FALSE)</f>
        <v>Team5</v>
      </c>
      <c r="Q232" t="str">
        <f>VLOOKUP(G232,Agents!A:E,5,FALSE)</f>
        <v>Senior</v>
      </c>
      <c r="R232" t="str">
        <f>VLOOKUP(G232,Agents!A:E,2,FALSE)</f>
        <v>Evening</v>
      </c>
    </row>
    <row r="233" spans="1:18" x14ac:dyDescent="0.35">
      <c r="A233" t="s">
        <v>531</v>
      </c>
      <c r="B233" t="s">
        <v>532</v>
      </c>
      <c r="C233" t="s">
        <v>34</v>
      </c>
      <c r="D233" t="s">
        <v>38</v>
      </c>
      <c r="E233" s="1">
        <v>46082.494444444441</v>
      </c>
      <c r="F233" s="1">
        <v>46082.786111111112</v>
      </c>
      <c r="G233" t="s">
        <v>156</v>
      </c>
      <c r="H233" t="s">
        <v>15</v>
      </c>
      <c r="I233" t="s">
        <v>16</v>
      </c>
      <c r="J233">
        <v>4</v>
      </c>
      <c r="K233" t="str">
        <f>IF(tickets_dataset[[#This Row],[status]] = "Closed", "Yes","No")</f>
        <v>Yes</v>
      </c>
      <c r="L233" s="2">
        <f t="shared" si="12"/>
        <v>7.0000000001164153</v>
      </c>
      <c r="M233" t="str">
        <f t="shared" si="13"/>
        <v>No</v>
      </c>
      <c r="N233" t="str">
        <f t="shared" si="14"/>
        <v>Mar</v>
      </c>
      <c r="O233" s="2">
        <f t="shared" si="15"/>
        <v>0.29166666667151731</v>
      </c>
      <c r="P233" t="str">
        <f>VLOOKUP(G233,Agents!A:E,4,FALSE)</f>
        <v>Team3</v>
      </c>
      <c r="Q233" t="str">
        <f>VLOOKUP(G233,Agents!A:E,5,FALSE)</f>
        <v>Mid</v>
      </c>
      <c r="R233" t="str">
        <f>VLOOKUP(G233,Agents!A:E,2,FALSE)</f>
        <v>Evening</v>
      </c>
    </row>
    <row r="234" spans="1:18" x14ac:dyDescent="0.35">
      <c r="A234" t="s">
        <v>533</v>
      </c>
      <c r="B234" t="s">
        <v>534</v>
      </c>
      <c r="C234" t="s">
        <v>34</v>
      </c>
      <c r="D234" t="s">
        <v>26</v>
      </c>
      <c r="E234" s="1">
        <v>46040.253472222219</v>
      </c>
      <c r="F234" s="1">
        <v>46043.211805555555</v>
      </c>
      <c r="G234" t="s">
        <v>27</v>
      </c>
      <c r="H234" t="s">
        <v>15</v>
      </c>
      <c r="I234" t="s">
        <v>16</v>
      </c>
      <c r="J234">
        <v>4</v>
      </c>
      <c r="K234" t="str">
        <f>IF(tickets_dataset[[#This Row],[status]] = "Closed", "Yes","No")</f>
        <v>Yes</v>
      </c>
      <c r="L234" s="2">
        <f t="shared" si="12"/>
        <v>71.000000000058208</v>
      </c>
      <c r="M234" t="str">
        <f t="shared" si="13"/>
        <v>Yes</v>
      </c>
      <c r="N234" t="str">
        <f t="shared" si="14"/>
        <v>Jan</v>
      </c>
      <c r="O234" s="2">
        <f t="shared" si="15"/>
        <v>2.9583333333357587</v>
      </c>
      <c r="P234" t="str">
        <f>VLOOKUP(G234,Agents!A:E,4,FALSE)</f>
        <v>Team5</v>
      </c>
      <c r="Q234" t="str">
        <f>VLOOKUP(G234,Agents!A:E,5,FALSE)</f>
        <v>Senior</v>
      </c>
      <c r="R234" t="str">
        <f>VLOOKUP(G234,Agents!A:E,2,FALSE)</f>
        <v>Morning</v>
      </c>
    </row>
    <row r="235" spans="1:18" x14ac:dyDescent="0.35">
      <c r="A235" t="s">
        <v>535</v>
      </c>
      <c r="B235" t="s">
        <v>536</v>
      </c>
      <c r="C235" t="s">
        <v>22</v>
      </c>
      <c r="D235" t="s">
        <v>13</v>
      </c>
      <c r="E235" s="1">
        <v>46064.977083333331</v>
      </c>
      <c r="F235" s="1">
        <v>46066.893750000003</v>
      </c>
      <c r="G235" t="s">
        <v>77</v>
      </c>
      <c r="H235" t="s">
        <v>15</v>
      </c>
      <c r="I235" t="s">
        <v>16</v>
      </c>
      <c r="J235">
        <v>4</v>
      </c>
      <c r="K235" t="str">
        <f>IF(tickets_dataset[[#This Row],[status]] = "Closed", "Yes","No")</f>
        <v>Yes</v>
      </c>
      <c r="L235" s="2">
        <f t="shared" si="12"/>
        <v>46.000000000116415</v>
      </c>
      <c r="M235" t="str">
        <f t="shared" si="13"/>
        <v>No</v>
      </c>
      <c r="N235" t="str">
        <f t="shared" si="14"/>
        <v>Feb</v>
      </c>
      <c r="O235" s="2">
        <f t="shared" si="15"/>
        <v>1.9166666666715173</v>
      </c>
      <c r="P235" t="str">
        <f>VLOOKUP(G235,Agents!A:E,4,FALSE)</f>
        <v>Team5</v>
      </c>
      <c r="Q235" t="str">
        <f>VLOOKUP(G235,Agents!A:E,5,FALSE)</f>
        <v>Junior</v>
      </c>
      <c r="R235" t="str">
        <f>VLOOKUP(G235,Agents!A:E,2,FALSE)</f>
        <v>Evening</v>
      </c>
    </row>
    <row r="236" spans="1:18" x14ac:dyDescent="0.35">
      <c r="A236" t="s">
        <v>537</v>
      </c>
      <c r="B236" t="s">
        <v>538</v>
      </c>
      <c r="C236" t="s">
        <v>22</v>
      </c>
      <c r="D236" t="s">
        <v>38</v>
      </c>
      <c r="E236" s="1">
        <v>46104.515972222223</v>
      </c>
      <c r="F236" s="1">
        <v>46105.640972222223</v>
      </c>
      <c r="G236" t="s">
        <v>221</v>
      </c>
      <c r="H236" t="s">
        <v>15</v>
      </c>
      <c r="I236" t="s">
        <v>16</v>
      </c>
      <c r="J236">
        <v>4</v>
      </c>
      <c r="K236" t="str">
        <f>IF(tickets_dataset[[#This Row],[status]] = "Closed", "Yes","No")</f>
        <v>Yes</v>
      </c>
      <c r="L236" s="2">
        <f t="shared" si="12"/>
        <v>27</v>
      </c>
      <c r="M236" t="str">
        <f t="shared" si="13"/>
        <v>No</v>
      </c>
      <c r="N236" t="str">
        <f t="shared" si="14"/>
        <v>Mar</v>
      </c>
      <c r="O236" s="2">
        <f t="shared" si="15"/>
        <v>1.125</v>
      </c>
      <c r="P236" t="str">
        <f>VLOOKUP(G236,Agents!A:E,4,FALSE)</f>
        <v>Team4</v>
      </c>
      <c r="Q236" t="str">
        <f>VLOOKUP(G236,Agents!A:E,5,FALSE)</f>
        <v>Senior</v>
      </c>
      <c r="R236" t="str">
        <f>VLOOKUP(G236,Agents!A:E,2,FALSE)</f>
        <v>Morning</v>
      </c>
    </row>
    <row r="237" spans="1:18" x14ac:dyDescent="0.35">
      <c r="A237" t="s">
        <v>539</v>
      </c>
      <c r="B237" t="s">
        <v>540</v>
      </c>
      <c r="C237" t="s">
        <v>12</v>
      </c>
      <c r="D237" t="s">
        <v>13</v>
      </c>
      <c r="E237" s="1">
        <v>46077.774305555555</v>
      </c>
      <c r="F237" s="1">
        <v>46079.315972222219</v>
      </c>
      <c r="G237" t="s">
        <v>199</v>
      </c>
      <c r="H237" t="s">
        <v>15</v>
      </c>
      <c r="I237" t="s">
        <v>68</v>
      </c>
      <c r="J237">
        <v>4</v>
      </c>
      <c r="K237" t="str">
        <f>IF(tickets_dataset[[#This Row],[status]] = "Closed", "Yes","No")</f>
        <v>Yes</v>
      </c>
      <c r="L237" s="2">
        <f t="shared" si="12"/>
        <v>36.999999999941792</v>
      </c>
      <c r="M237" t="str">
        <f t="shared" si="13"/>
        <v>No</v>
      </c>
      <c r="N237" t="str">
        <f t="shared" si="14"/>
        <v>Feb</v>
      </c>
      <c r="O237" s="2">
        <f t="shared" si="15"/>
        <v>1.5416666666642413</v>
      </c>
      <c r="P237" t="str">
        <f>VLOOKUP(G237,Agents!A:E,4,FALSE)</f>
        <v>Team1</v>
      </c>
      <c r="Q237" t="str">
        <f>VLOOKUP(G237,Agents!A:E,5,FALSE)</f>
        <v>Junior</v>
      </c>
      <c r="R237" t="str">
        <f>VLOOKUP(G237,Agents!A:E,2,FALSE)</f>
        <v>Morning</v>
      </c>
    </row>
    <row r="238" spans="1:18" x14ac:dyDescent="0.35">
      <c r="A238" t="s">
        <v>541</v>
      </c>
      <c r="B238" t="s">
        <v>542</v>
      </c>
      <c r="C238" t="s">
        <v>34</v>
      </c>
      <c r="D238" t="s">
        <v>38</v>
      </c>
      <c r="E238" s="1">
        <v>46092.322222222225</v>
      </c>
      <c r="F238" s="1">
        <v>46092.613888888889</v>
      </c>
      <c r="G238" t="s">
        <v>199</v>
      </c>
      <c r="H238" t="s">
        <v>15</v>
      </c>
      <c r="I238" t="s">
        <v>16</v>
      </c>
      <c r="J238">
        <v>4</v>
      </c>
      <c r="K238" t="str">
        <f>IF(tickets_dataset[[#This Row],[status]] = "Closed", "Yes","No")</f>
        <v>Yes</v>
      </c>
      <c r="L238" s="2">
        <f t="shared" si="12"/>
        <v>6.9999999999417923</v>
      </c>
      <c r="M238" t="str">
        <f t="shared" si="13"/>
        <v>No</v>
      </c>
      <c r="N238" t="str">
        <f t="shared" si="14"/>
        <v>Mar</v>
      </c>
      <c r="O238" s="2">
        <f t="shared" si="15"/>
        <v>0.29166666666424135</v>
      </c>
      <c r="P238" t="str">
        <f>VLOOKUP(G238,Agents!A:E,4,FALSE)</f>
        <v>Team1</v>
      </c>
      <c r="Q238" t="str">
        <f>VLOOKUP(G238,Agents!A:E,5,FALSE)</f>
        <v>Junior</v>
      </c>
      <c r="R238" t="str">
        <f>VLOOKUP(G238,Agents!A:E,2,FALSE)</f>
        <v>Morning</v>
      </c>
    </row>
    <row r="239" spans="1:18" x14ac:dyDescent="0.35">
      <c r="A239" t="s">
        <v>543</v>
      </c>
      <c r="B239" t="s">
        <v>544</v>
      </c>
      <c r="C239" t="s">
        <v>50</v>
      </c>
      <c r="D239" t="s">
        <v>38</v>
      </c>
      <c r="E239" s="1">
        <v>46082.95</v>
      </c>
      <c r="F239" s="1">
        <v>46084.908333333333</v>
      </c>
      <c r="G239" t="s">
        <v>67</v>
      </c>
      <c r="H239" t="s">
        <v>15</v>
      </c>
      <c r="I239" t="s">
        <v>16</v>
      </c>
      <c r="J239">
        <v>4</v>
      </c>
      <c r="K239" t="str">
        <f>IF(tickets_dataset[[#This Row],[status]] = "Closed", "Yes","No")</f>
        <v>Yes</v>
      </c>
      <c r="L239" s="2">
        <f t="shared" si="12"/>
        <v>47.000000000058208</v>
      </c>
      <c r="M239" t="str">
        <f t="shared" si="13"/>
        <v>No</v>
      </c>
      <c r="N239" t="str">
        <f t="shared" si="14"/>
        <v>Mar</v>
      </c>
      <c r="O239" s="2">
        <f t="shared" si="15"/>
        <v>1.9583333333357587</v>
      </c>
      <c r="P239" t="str">
        <f>VLOOKUP(G239,Agents!A:E,4,FALSE)</f>
        <v>Team5</v>
      </c>
      <c r="Q239" t="str">
        <f>VLOOKUP(G239,Agents!A:E,5,FALSE)</f>
        <v>Junior</v>
      </c>
      <c r="R239" t="str">
        <f>VLOOKUP(G239,Agents!A:E,2,FALSE)</f>
        <v>Evening</v>
      </c>
    </row>
    <row r="240" spans="1:18" x14ac:dyDescent="0.35">
      <c r="A240" t="s">
        <v>545</v>
      </c>
      <c r="B240" t="s">
        <v>546</v>
      </c>
      <c r="C240" t="s">
        <v>34</v>
      </c>
      <c r="D240" t="s">
        <v>38</v>
      </c>
      <c r="E240" s="1">
        <v>46036.647916666669</v>
      </c>
      <c r="F240" s="1">
        <v>46039.439583333333</v>
      </c>
      <c r="G240" t="s">
        <v>156</v>
      </c>
      <c r="H240" t="s">
        <v>15</v>
      </c>
      <c r="I240" t="s">
        <v>16</v>
      </c>
      <c r="J240">
        <v>3</v>
      </c>
      <c r="K240" t="str">
        <f>IF(tickets_dataset[[#This Row],[status]] = "Closed", "Yes","No")</f>
        <v>Yes</v>
      </c>
      <c r="L240" s="2">
        <f t="shared" si="12"/>
        <v>66.999999999941792</v>
      </c>
      <c r="M240" t="str">
        <f t="shared" si="13"/>
        <v>Yes</v>
      </c>
      <c r="N240" t="str">
        <f t="shared" si="14"/>
        <v>Jan</v>
      </c>
      <c r="O240" s="2">
        <f t="shared" si="15"/>
        <v>2.7916666666642413</v>
      </c>
      <c r="P240" t="str">
        <f>VLOOKUP(G240,Agents!A:E,4,FALSE)</f>
        <v>Team3</v>
      </c>
      <c r="Q240" t="str">
        <f>VLOOKUP(G240,Agents!A:E,5,FALSE)</f>
        <v>Mid</v>
      </c>
      <c r="R240" t="str">
        <f>VLOOKUP(G240,Agents!A:E,2,FALSE)</f>
        <v>Evening</v>
      </c>
    </row>
    <row r="241" spans="1:18" x14ac:dyDescent="0.35">
      <c r="A241" t="s">
        <v>547</v>
      </c>
      <c r="B241" t="s">
        <v>548</v>
      </c>
      <c r="C241" t="s">
        <v>22</v>
      </c>
      <c r="D241" t="s">
        <v>13</v>
      </c>
      <c r="E241" s="1">
        <v>46044.213888888888</v>
      </c>
      <c r="F241" s="1">
        <v>46045.422222222223</v>
      </c>
      <c r="G241" t="s">
        <v>39</v>
      </c>
      <c r="H241" t="s">
        <v>15</v>
      </c>
      <c r="I241" t="s">
        <v>16</v>
      </c>
      <c r="J241">
        <v>4</v>
      </c>
      <c r="K241" t="str">
        <f>IF(tickets_dataset[[#This Row],[status]] = "Closed", "Yes","No")</f>
        <v>Yes</v>
      </c>
      <c r="L241" s="2">
        <f t="shared" si="12"/>
        <v>29.000000000058208</v>
      </c>
      <c r="M241" t="str">
        <f t="shared" si="13"/>
        <v>No</v>
      </c>
      <c r="N241" t="str">
        <f t="shared" si="14"/>
        <v>Jan</v>
      </c>
      <c r="O241" s="2">
        <f t="shared" si="15"/>
        <v>1.2083333333357587</v>
      </c>
      <c r="P241" t="str">
        <f>VLOOKUP(G241,Agents!A:E,4,FALSE)</f>
        <v>Team3</v>
      </c>
      <c r="Q241" t="str">
        <f>VLOOKUP(G241,Agents!A:E,5,FALSE)</f>
        <v>Mid</v>
      </c>
      <c r="R241" t="str">
        <f>VLOOKUP(G241,Agents!A:E,2,FALSE)</f>
        <v>Night</v>
      </c>
    </row>
    <row r="242" spans="1:18" x14ac:dyDescent="0.35">
      <c r="A242" t="s">
        <v>549</v>
      </c>
      <c r="B242" t="s">
        <v>550</v>
      </c>
      <c r="C242" t="s">
        <v>12</v>
      </c>
      <c r="D242" t="s">
        <v>13</v>
      </c>
      <c r="E242" s="1">
        <v>46079.570138888892</v>
      </c>
      <c r="F242" s="1">
        <v>46081.15347222222</v>
      </c>
      <c r="G242" t="s">
        <v>53</v>
      </c>
      <c r="H242" t="s">
        <v>15</v>
      </c>
      <c r="I242" t="s">
        <v>16</v>
      </c>
      <c r="J242">
        <v>5</v>
      </c>
      <c r="K242" t="str">
        <f>IF(tickets_dataset[[#This Row],[status]] = "Closed", "Yes","No")</f>
        <v>Yes</v>
      </c>
      <c r="L242" s="2">
        <f t="shared" si="12"/>
        <v>37.999999999883585</v>
      </c>
      <c r="M242" t="str">
        <f t="shared" si="13"/>
        <v>No</v>
      </c>
      <c r="N242" t="str">
        <f t="shared" si="14"/>
        <v>Feb</v>
      </c>
      <c r="O242" s="2">
        <f t="shared" si="15"/>
        <v>1.5833333333284827</v>
      </c>
      <c r="P242" t="str">
        <f>VLOOKUP(G242,Agents!A:E,4,FALSE)</f>
        <v>Team1</v>
      </c>
      <c r="Q242" t="str">
        <f>VLOOKUP(G242,Agents!A:E,5,FALSE)</f>
        <v>Junior</v>
      </c>
      <c r="R242" t="str">
        <f>VLOOKUP(G242,Agents!A:E,2,FALSE)</f>
        <v>Night</v>
      </c>
    </row>
    <row r="243" spans="1:18" x14ac:dyDescent="0.35">
      <c r="A243" t="s">
        <v>551</v>
      </c>
      <c r="B243" t="s">
        <v>552</v>
      </c>
      <c r="C243" t="s">
        <v>50</v>
      </c>
      <c r="D243" t="s">
        <v>38</v>
      </c>
      <c r="E243" s="1">
        <v>46026.117361111108</v>
      </c>
      <c r="F243" s="1">
        <v>46029.450694444444</v>
      </c>
      <c r="G243" t="s">
        <v>83</v>
      </c>
      <c r="H243" t="s">
        <v>28</v>
      </c>
      <c r="I243" t="s">
        <v>16</v>
      </c>
      <c r="J243">
        <v>5</v>
      </c>
      <c r="K243" t="str">
        <f>IF(tickets_dataset[[#This Row],[status]] = "Closed", "Yes","No")</f>
        <v>No</v>
      </c>
      <c r="L243" s="2">
        <f t="shared" si="12"/>
        <v>80.000000000058208</v>
      </c>
      <c r="M243" t="str">
        <f t="shared" si="13"/>
        <v>Yes</v>
      </c>
      <c r="N243" t="str">
        <f t="shared" si="14"/>
        <v>Jan</v>
      </c>
      <c r="O243" s="2">
        <f t="shared" si="15"/>
        <v>3.3333333333357587</v>
      </c>
      <c r="P243" t="str">
        <f>VLOOKUP(G243,Agents!A:E,4,FALSE)</f>
        <v>Team2</v>
      </c>
      <c r="Q243" t="str">
        <f>VLOOKUP(G243,Agents!A:E,5,FALSE)</f>
        <v>Junior</v>
      </c>
      <c r="R243" t="str">
        <f>VLOOKUP(G243,Agents!A:E,2,FALSE)</f>
        <v>Night</v>
      </c>
    </row>
    <row r="244" spans="1:18" x14ac:dyDescent="0.35">
      <c r="A244" t="s">
        <v>553</v>
      </c>
      <c r="B244" t="s">
        <v>134</v>
      </c>
      <c r="C244" t="s">
        <v>12</v>
      </c>
      <c r="D244" t="s">
        <v>38</v>
      </c>
      <c r="E244" s="1">
        <v>46046.531944444447</v>
      </c>
      <c r="F244" s="1">
        <v>46049.406944444447</v>
      </c>
      <c r="G244" t="s">
        <v>256</v>
      </c>
      <c r="H244" t="s">
        <v>15</v>
      </c>
      <c r="I244" t="s">
        <v>16</v>
      </c>
      <c r="J244">
        <v>4</v>
      </c>
      <c r="K244" t="str">
        <f>IF(tickets_dataset[[#This Row],[status]] = "Closed", "Yes","No")</f>
        <v>Yes</v>
      </c>
      <c r="L244" s="2">
        <f t="shared" si="12"/>
        <v>69</v>
      </c>
      <c r="M244" t="str">
        <f t="shared" si="13"/>
        <v>Yes</v>
      </c>
      <c r="N244" t="str">
        <f t="shared" si="14"/>
        <v>Jan</v>
      </c>
      <c r="O244" s="2">
        <f t="shared" si="15"/>
        <v>2.875</v>
      </c>
      <c r="P244" t="str">
        <f>VLOOKUP(G244,Agents!A:E,4,FALSE)</f>
        <v>Team1</v>
      </c>
      <c r="Q244" t="str">
        <f>VLOOKUP(G244,Agents!A:E,5,FALSE)</f>
        <v>Mid</v>
      </c>
      <c r="R244" t="str">
        <f>VLOOKUP(G244,Agents!A:E,2,FALSE)</f>
        <v>Morning</v>
      </c>
    </row>
    <row r="245" spans="1:18" x14ac:dyDescent="0.35">
      <c r="A245" t="s">
        <v>554</v>
      </c>
      <c r="B245" t="s">
        <v>555</v>
      </c>
      <c r="C245" t="s">
        <v>22</v>
      </c>
      <c r="D245" t="s">
        <v>26</v>
      </c>
      <c r="E245" s="1">
        <v>46090.856249999997</v>
      </c>
      <c r="F245" s="1">
        <v>46093.439583333333</v>
      </c>
      <c r="G245" t="s">
        <v>211</v>
      </c>
      <c r="H245" t="s">
        <v>15</v>
      </c>
      <c r="I245" t="s">
        <v>16</v>
      </c>
      <c r="J245">
        <v>5</v>
      </c>
      <c r="K245" t="str">
        <f>IF(tickets_dataset[[#This Row],[status]] = "Closed", "Yes","No")</f>
        <v>Yes</v>
      </c>
      <c r="L245" s="2">
        <f t="shared" si="12"/>
        <v>62.000000000058208</v>
      </c>
      <c r="M245" t="str">
        <f t="shared" si="13"/>
        <v>Yes</v>
      </c>
      <c r="N245" t="str">
        <f t="shared" si="14"/>
        <v>Mar</v>
      </c>
      <c r="O245" s="2">
        <f t="shared" si="15"/>
        <v>2.5833333333357587</v>
      </c>
      <c r="P245" t="str">
        <f>VLOOKUP(G245,Agents!A:E,4,FALSE)</f>
        <v>Team5</v>
      </c>
      <c r="Q245" t="str">
        <f>VLOOKUP(G245,Agents!A:E,5,FALSE)</f>
        <v>Senior</v>
      </c>
      <c r="R245" t="str">
        <f>VLOOKUP(G245,Agents!A:E,2,FALSE)</f>
        <v>Evening</v>
      </c>
    </row>
    <row r="246" spans="1:18" x14ac:dyDescent="0.35">
      <c r="A246" t="s">
        <v>556</v>
      </c>
      <c r="B246" t="s">
        <v>557</v>
      </c>
      <c r="C246" t="s">
        <v>22</v>
      </c>
      <c r="D246" t="s">
        <v>38</v>
      </c>
      <c r="E246" s="1">
        <v>46063.809027777781</v>
      </c>
      <c r="F246" s="1">
        <v>46066.600694444445</v>
      </c>
      <c r="G246" t="s">
        <v>239</v>
      </c>
      <c r="H246" t="s">
        <v>28</v>
      </c>
      <c r="I246" t="s">
        <v>16</v>
      </c>
      <c r="J246">
        <v>4</v>
      </c>
      <c r="K246" t="str">
        <f>IF(tickets_dataset[[#This Row],[status]] = "Closed", "Yes","No")</f>
        <v>No</v>
      </c>
      <c r="L246" s="2">
        <f t="shared" si="12"/>
        <v>66.999999999941792</v>
      </c>
      <c r="M246" t="str">
        <f t="shared" si="13"/>
        <v>Yes</v>
      </c>
      <c r="N246" t="str">
        <f t="shared" si="14"/>
        <v>Feb</v>
      </c>
      <c r="O246" s="2">
        <f t="shared" si="15"/>
        <v>2.7916666666642413</v>
      </c>
      <c r="P246" t="str">
        <f>VLOOKUP(G246,Agents!A:E,4,FALSE)</f>
        <v>Team1</v>
      </c>
      <c r="Q246" t="str">
        <f>VLOOKUP(G246,Agents!A:E,5,FALSE)</f>
        <v>Senior</v>
      </c>
      <c r="R246" t="str">
        <f>VLOOKUP(G246,Agents!A:E,2,FALSE)</f>
        <v>Evening</v>
      </c>
    </row>
    <row r="247" spans="1:18" x14ac:dyDescent="0.35">
      <c r="A247" t="s">
        <v>558</v>
      </c>
      <c r="B247" t="s">
        <v>559</v>
      </c>
      <c r="C247" t="s">
        <v>76</v>
      </c>
      <c r="D247" t="s">
        <v>13</v>
      </c>
      <c r="E247" s="1">
        <v>46048.166666666664</v>
      </c>
      <c r="F247" s="1">
        <v>46048.333333333336</v>
      </c>
      <c r="G247" t="s">
        <v>190</v>
      </c>
      <c r="H247" t="s">
        <v>15</v>
      </c>
      <c r="I247" t="s">
        <v>68</v>
      </c>
      <c r="J247">
        <v>3</v>
      </c>
      <c r="K247" t="str">
        <f>IF(tickets_dataset[[#This Row],[status]] = "Closed", "Yes","No")</f>
        <v>Yes</v>
      </c>
      <c r="L247" s="2">
        <f t="shared" si="12"/>
        <v>4.0000000001164153</v>
      </c>
      <c r="M247" t="str">
        <f t="shared" si="13"/>
        <v>No</v>
      </c>
      <c r="N247" t="str">
        <f t="shared" si="14"/>
        <v>Jan</v>
      </c>
      <c r="O247" s="2">
        <f t="shared" si="15"/>
        <v>0.16666666667151731</v>
      </c>
      <c r="P247" t="str">
        <f>VLOOKUP(G247,Agents!A:E,4,FALSE)</f>
        <v>Team1</v>
      </c>
      <c r="Q247" t="str">
        <f>VLOOKUP(G247,Agents!A:E,5,FALSE)</f>
        <v>Senior</v>
      </c>
      <c r="R247" t="str">
        <f>VLOOKUP(G247,Agents!A:E,2,FALSE)</f>
        <v>Night</v>
      </c>
    </row>
    <row r="248" spans="1:18" x14ac:dyDescent="0.35">
      <c r="A248" t="s">
        <v>560</v>
      </c>
      <c r="B248" t="s">
        <v>561</v>
      </c>
      <c r="C248" t="s">
        <v>50</v>
      </c>
      <c r="D248" t="s">
        <v>26</v>
      </c>
      <c r="E248" s="1">
        <v>46099.05</v>
      </c>
      <c r="F248" s="1">
        <v>46101.3</v>
      </c>
      <c r="G248" t="s">
        <v>42</v>
      </c>
      <c r="H248" t="s">
        <v>15</v>
      </c>
      <c r="I248" t="s">
        <v>16</v>
      </c>
      <c r="J248">
        <v>4</v>
      </c>
      <c r="K248" t="str">
        <f>IF(tickets_dataset[[#This Row],[status]] = "Closed", "Yes","No")</f>
        <v>Yes</v>
      </c>
      <c r="L248" s="2">
        <f t="shared" si="12"/>
        <v>54</v>
      </c>
      <c r="M248" t="str">
        <f t="shared" si="13"/>
        <v>Yes</v>
      </c>
      <c r="N248" t="str">
        <f t="shared" si="14"/>
        <v>Mar</v>
      </c>
      <c r="O248" s="2">
        <f t="shared" si="15"/>
        <v>2.25</v>
      </c>
      <c r="P248" t="str">
        <f>VLOOKUP(G248,Agents!A:E,4,FALSE)</f>
        <v>Team2</v>
      </c>
      <c r="Q248" t="str">
        <f>VLOOKUP(G248,Agents!A:E,5,FALSE)</f>
        <v>Junior</v>
      </c>
      <c r="R248" t="str">
        <f>VLOOKUP(G248,Agents!A:E,2,FALSE)</f>
        <v>Night</v>
      </c>
    </row>
    <row r="249" spans="1:18" x14ac:dyDescent="0.35">
      <c r="A249" t="s">
        <v>562</v>
      </c>
      <c r="B249" t="s">
        <v>563</v>
      </c>
      <c r="C249" t="s">
        <v>50</v>
      </c>
      <c r="D249" t="s">
        <v>26</v>
      </c>
      <c r="E249" s="1">
        <v>46094.892361111109</v>
      </c>
      <c r="F249" s="1">
        <v>46097.809027777781</v>
      </c>
      <c r="G249" t="s">
        <v>86</v>
      </c>
      <c r="H249" t="s">
        <v>15</v>
      </c>
      <c r="I249" t="s">
        <v>16</v>
      </c>
      <c r="J249">
        <v>4</v>
      </c>
      <c r="K249" t="str">
        <f>IF(tickets_dataset[[#This Row],[status]] = "Closed", "Yes","No")</f>
        <v>Yes</v>
      </c>
      <c r="L249" s="2">
        <f t="shared" si="12"/>
        <v>70.000000000116415</v>
      </c>
      <c r="M249" t="str">
        <f t="shared" si="13"/>
        <v>Yes</v>
      </c>
      <c r="N249" t="str">
        <f t="shared" si="14"/>
        <v>Mar</v>
      </c>
      <c r="O249" s="2">
        <f t="shared" si="15"/>
        <v>2.9166666666715173</v>
      </c>
      <c r="P249" t="str">
        <f>VLOOKUP(G249,Agents!A:E,4,FALSE)</f>
        <v>Team1</v>
      </c>
      <c r="Q249" t="str">
        <f>VLOOKUP(G249,Agents!A:E,5,FALSE)</f>
        <v>Mid</v>
      </c>
      <c r="R249" t="str">
        <f>VLOOKUP(G249,Agents!A:E,2,FALSE)</f>
        <v>Morning</v>
      </c>
    </row>
    <row r="250" spans="1:18" x14ac:dyDescent="0.35">
      <c r="A250" t="s">
        <v>564</v>
      </c>
      <c r="B250" t="s">
        <v>565</v>
      </c>
      <c r="C250" t="s">
        <v>22</v>
      </c>
      <c r="D250" t="s">
        <v>38</v>
      </c>
      <c r="E250" s="1">
        <v>46060.883333333331</v>
      </c>
      <c r="F250" s="1">
        <v>46062.966666666667</v>
      </c>
      <c r="G250" t="s">
        <v>282</v>
      </c>
      <c r="H250" t="s">
        <v>15</v>
      </c>
      <c r="I250" t="s">
        <v>16</v>
      </c>
      <c r="J250">
        <v>4</v>
      </c>
      <c r="K250" t="str">
        <f>IF(tickets_dataset[[#This Row],[status]] = "Closed", "Yes","No")</f>
        <v>Yes</v>
      </c>
      <c r="L250" s="2">
        <f t="shared" si="12"/>
        <v>50.000000000058208</v>
      </c>
      <c r="M250" t="str">
        <f t="shared" si="13"/>
        <v>Yes</v>
      </c>
      <c r="N250" t="str">
        <f t="shared" si="14"/>
        <v>Feb</v>
      </c>
      <c r="O250" s="2">
        <f t="shared" si="15"/>
        <v>2.0833333333357587</v>
      </c>
      <c r="P250" t="str">
        <f>VLOOKUP(G250,Agents!A:E,4,FALSE)</f>
        <v>Team4</v>
      </c>
      <c r="Q250" t="str">
        <f>VLOOKUP(G250,Agents!A:E,5,FALSE)</f>
        <v>Mid</v>
      </c>
      <c r="R250" t="str">
        <f>VLOOKUP(G250,Agents!A:E,2,FALSE)</f>
        <v>Morning</v>
      </c>
    </row>
    <row r="251" spans="1:18" x14ac:dyDescent="0.35">
      <c r="A251" t="s">
        <v>566</v>
      </c>
      <c r="B251" t="s">
        <v>567</v>
      </c>
      <c r="C251" t="s">
        <v>76</v>
      </c>
      <c r="D251" t="s">
        <v>38</v>
      </c>
      <c r="E251" s="1">
        <v>46086.816666666666</v>
      </c>
      <c r="F251" s="1">
        <v>46088.65</v>
      </c>
      <c r="G251" t="s">
        <v>199</v>
      </c>
      <c r="H251" t="s">
        <v>15</v>
      </c>
      <c r="I251" t="s">
        <v>16</v>
      </c>
      <c r="J251">
        <v>4</v>
      </c>
      <c r="K251" t="str">
        <f>IF(tickets_dataset[[#This Row],[status]] = "Closed", "Yes","No")</f>
        <v>Yes</v>
      </c>
      <c r="L251" s="2">
        <f t="shared" si="12"/>
        <v>44.000000000058208</v>
      </c>
      <c r="M251" t="str">
        <f t="shared" si="13"/>
        <v>No</v>
      </c>
      <c r="N251" t="str">
        <f t="shared" si="14"/>
        <v>Mar</v>
      </c>
      <c r="O251" s="2">
        <f t="shared" si="15"/>
        <v>1.8333333333357587</v>
      </c>
      <c r="P251" t="str">
        <f>VLOOKUP(G251,Agents!A:E,4,FALSE)</f>
        <v>Team1</v>
      </c>
      <c r="Q251" t="str">
        <f>VLOOKUP(G251,Agents!A:E,5,FALSE)</f>
        <v>Junior</v>
      </c>
      <c r="R251" t="str">
        <f>VLOOKUP(G251,Agents!A:E,2,FALSE)</f>
        <v>Morning</v>
      </c>
    </row>
    <row r="252" spans="1:18" x14ac:dyDescent="0.35">
      <c r="A252" t="s">
        <v>568</v>
      </c>
      <c r="B252" t="s">
        <v>569</v>
      </c>
      <c r="C252" t="s">
        <v>50</v>
      </c>
      <c r="D252" t="s">
        <v>38</v>
      </c>
      <c r="E252" s="1">
        <v>46046.73541666667</v>
      </c>
      <c r="F252" s="1">
        <v>46050.48541666667</v>
      </c>
      <c r="G252" t="s">
        <v>73</v>
      </c>
      <c r="H252" t="s">
        <v>15</v>
      </c>
      <c r="I252" t="s">
        <v>16</v>
      </c>
      <c r="J252">
        <v>5</v>
      </c>
      <c r="K252" t="str">
        <f>IF(tickets_dataset[[#This Row],[status]] = "Closed", "Yes","No")</f>
        <v>Yes</v>
      </c>
      <c r="L252" s="2">
        <f t="shared" si="12"/>
        <v>90</v>
      </c>
      <c r="M252" t="str">
        <f t="shared" si="13"/>
        <v>Yes</v>
      </c>
      <c r="N252" t="str">
        <f t="shared" si="14"/>
        <v>Jan</v>
      </c>
      <c r="O252" s="2">
        <f t="shared" si="15"/>
        <v>3.75</v>
      </c>
      <c r="P252" t="str">
        <f>VLOOKUP(G252,Agents!A:E,4,FALSE)</f>
        <v>Team4</v>
      </c>
      <c r="Q252" t="str">
        <f>VLOOKUP(G252,Agents!A:E,5,FALSE)</f>
        <v>Senior</v>
      </c>
      <c r="R252" t="str">
        <f>VLOOKUP(G252,Agents!A:E,2,FALSE)</f>
        <v>Night</v>
      </c>
    </row>
    <row r="253" spans="1:18" x14ac:dyDescent="0.35">
      <c r="A253" t="s">
        <v>570</v>
      </c>
      <c r="B253" t="s">
        <v>571</v>
      </c>
      <c r="C253" t="s">
        <v>34</v>
      </c>
      <c r="D253" t="s">
        <v>38</v>
      </c>
      <c r="E253" s="1">
        <v>46107.42291666667</v>
      </c>
      <c r="F253" s="1">
        <v>46110.04791666667</v>
      </c>
      <c r="G253" t="s">
        <v>357</v>
      </c>
      <c r="H253" t="s">
        <v>132</v>
      </c>
      <c r="I253" t="s">
        <v>16</v>
      </c>
      <c r="J253">
        <v>4</v>
      </c>
      <c r="K253" t="str">
        <f>IF(tickets_dataset[[#This Row],[status]] = "Closed", "Yes","No")</f>
        <v>No</v>
      </c>
      <c r="L253" s="2">
        <f t="shared" si="12"/>
        <v>63</v>
      </c>
      <c r="M253" t="str">
        <f t="shared" si="13"/>
        <v>Yes</v>
      </c>
      <c r="N253" t="str">
        <f t="shared" si="14"/>
        <v>Mar</v>
      </c>
      <c r="O253" s="2">
        <f t="shared" si="15"/>
        <v>2.625</v>
      </c>
      <c r="P253" t="str">
        <f>VLOOKUP(G253,Agents!A:E,4,FALSE)</f>
        <v>Team1</v>
      </c>
      <c r="Q253" t="str">
        <f>VLOOKUP(G253,Agents!A:E,5,FALSE)</f>
        <v>Mid</v>
      </c>
      <c r="R253" t="str">
        <f>VLOOKUP(G253,Agents!A:E,2,FALSE)</f>
        <v>Morning</v>
      </c>
    </row>
    <row r="254" spans="1:18" x14ac:dyDescent="0.35">
      <c r="A254" t="s">
        <v>572</v>
      </c>
      <c r="B254" t="s">
        <v>573</v>
      </c>
      <c r="C254" t="s">
        <v>50</v>
      </c>
      <c r="D254" t="s">
        <v>13</v>
      </c>
      <c r="E254" s="1">
        <v>46080.20416666667</v>
      </c>
      <c r="F254" s="1">
        <v>46081.20416666667</v>
      </c>
      <c r="G254" t="s">
        <v>206</v>
      </c>
      <c r="H254" t="s">
        <v>15</v>
      </c>
      <c r="I254" t="s">
        <v>16</v>
      </c>
      <c r="J254">
        <v>5</v>
      </c>
      <c r="K254" t="str">
        <f>IF(tickets_dataset[[#This Row],[status]] = "Closed", "Yes","No")</f>
        <v>Yes</v>
      </c>
      <c r="L254" s="2">
        <f t="shared" si="12"/>
        <v>24</v>
      </c>
      <c r="M254" t="str">
        <f t="shared" si="13"/>
        <v>No</v>
      </c>
      <c r="N254" t="str">
        <f t="shared" si="14"/>
        <v>Feb</v>
      </c>
      <c r="O254" s="2">
        <f t="shared" si="15"/>
        <v>1</v>
      </c>
      <c r="P254" t="str">
        <f>VLOOKUP(G254,Agents!A:E,4,FALSE)</f>
        <v>Team5</v>
      </c>
      <c r="Q254" t="str">
        <f>VLOOKUP(G254,Agents!A:E,5,FALSE)</f>
        <v>Junior</v>
      </c>
      <c r="R254" t="str">
        <f>VLOOKUP(G254,Agents!A:E,2,FALSE)</f>
        <v>Evening</v>
      </c>
    </row>
    <row r="255" spans="1:18" x14ac:dyDescent="0.35">
      <c r="A255" t="s">
        <v>574</v>
      </c>
      <c r="B255" t="s">
        <v>575</v>
      </c>
      <c r="C255" t="s">
        <v>34</v>
      </c>
      <c r="D255" t="s">
        <v>26</v>
      </c>
      <c r="E255" s="1">
        <v>46037.88958333333</v>
      </c>
      <c r="F255" s="1">
        <v>46039.472916666666</v>
      </c>
      <c r="G255" t="s">
        <v>42</v>
      </c>
      <c r="H255" t="s">
        <v>15</v>
      </c>
      <c r="I255" t="s">
        <v>68</v>
      </c>
      <c r="J255">
        <v>2</v>
      </c>
      <c r="K255" t="str">
        <f>IF(tickets_dataset[[#This Row],[status]] = "Closed", "Yes","No")</f>
        <v>Yes</v>
      </c>
      <c r="L255" s="2">
        <f t="shared" si="12"/>
        <v>38.000000000058208</v>
      </c>
      <c r="M255" t="str">
        <f t="shared" si="13"/>
        <v>No</v>
      </c>
      <c r="N255" t="str">
        <f t="shared" si="14"/>
        <v>Jan</v>
      </c>
      <c r="O255" s="2">
        <f t="shared" si="15"/>
        <v>1.5833333333357587</v>
      </c>
      <c r="P255" t="str">
        <f>VLOOKUP(G255,Agents!A:E,4,FALSE)</f>
        <v>Team2</v>
      </c>
      <c r="Q255" t="str">
        <f>VLOOKUP(G255,Agents!A:E,5,FALSE)</f>
        <v>Junior</v>
      </c>
      <c r="R255" t="str">
        <f>VLOOKUP(G255,Agents!A:E,2,FALSE)</f>
        <v>Night</v>
      </c>
    </row>
    <row r="256" spans="1:18" x14ac:dyDescent="0.35">
      <c r="A256" t="s">
        <v>576</v>
      </c>
      <c r="B256" t="s">
        <v>577</v>
      </c>
      <c r="C256" t="s">
        <v>22</v>
      </c>
      <c r="D256" t="s">
        <v>13</v>
      </c>
      <c r="E256" s="1">
        <v>46059.993055555555</v>
      </c>
      <c r="F256" s="1">
        <v>46060.118055555555</v>
      </c>
      <c r="G256" t="s">
        <v>216</v>
      </c>
      <c r="H256" t="s">
        <v>15</v>
      </c>
      <c r="I256" t="s">
        <v>16</v>
      </c>
      <c r="J256">
        <v>3</v>
      </c>
      <c r="K256" t="str">
        <f>IF(tickets_dataset[[#This Row],[status]] = "Closed", "Yes","No")</f>
        <v>Yes</v>
      </c>
      <c r="L256" s="2">
        <f t="shared" si="12"/>
        <v>3</v>
      </c>
      <c r="M256" t="str">
        <f t="shared" si="13"/>
        <v>No</v>
      </c>
      <c r="N256" t="str">
        <f t="shared" si="14"/>
        <v>Feb</v>
      </c>
      <c r="O256" s="2">
        <f t="shared" si="15"/>
        <v>0.125</v>
      </c>
      <c r="P256" t="str">
        <f>VLOOKUP(G256,Agents!A:E,4,FALSE)</f>
        <v>Team5</v>
      </c>
      <c r="Q256" t="str">
        <f>VLOOKUP(G256,Agents!A:E,5,FALSE)</f>
        <v>Junior</v>
      </c>
      <c r="R256" t="str">
        <f>VLOOKUP(G256,Agents!A:E,2,FALSE)</f>
        <v>Evening</v>
      </c>
    </row>
    <row r="257" spans="1:18" x14ac:dyDescent="0.35">
      <c r="A257" t="s">
        <v>578</v>
      </c>
      <c r="B257" t="s">
        <v>579</v>
      </c>
      <c r="C257" t="s">
        <v>50</v>
      </c>
      <c r="D257" t="s">
        <v>13</v>
      </c>
      <c r="E257" s="1">
        <v>46049.80972222222</v>
      </c>
      <c r="F257" s="1">
        <v>46051.601388888892</v>
      </c>
      <c r="G257" t="s">
        <v>39</v>
      </c>
      <c r="H257" t="s">
        <v>15</v>
      </c>
      <c r="I257" t="s">
        <v>16</v>
      </c>
      <c r="J257">
        <v>4</v>
      </c>
      <c r="K257" t="str">
        <f>IF(tickets_dataset[[#This Row],[status]] = "Closed", "Yes","No")</f>
        <v>Yes</v>
      </c>
      <c r="L257" s="2">
        <f t="shared" si="12"/>
        <v>43.000000000116415</v>
      </c>
      <c r="M257" t="str">
        <f t="shared" si="13"/>
        <v>No</v>
      </c>
      <c r="N257" t="str">
        <f t="shared" si="14"/>
        <v>Jan</v>
      </c>
      <c r="O257" s="2">
        <f t="shared" si="15"/>
        <v>1.7916666666715173</v>
      </c>
      <c r="P257" t="str">
        <f>VLOOKUP(G257,Agents!A:E,4,FALSE)</f>
        <v>Team3</v>
      </c>
      <c r="Q257" t="str">
        <f>VLOOKUP(G257,Agents!A:E,5,FALSE)</f>
        <v>Mid</v>
      </c>
      <c r="R257" t="str">
        <f>VLOOKUP(G257,Agents!A:E,2,FALSE)</f>
        <v>Night</v>
      </c>
    </row>
    <row r="258" spans="1:18" x14ac:dyDescent="0.35">
      <c r="A258" t="s">
        <v>580</v>
      </c>
      <c r="B258" t="s">
        <v>581</v>
      </c>
      <c r="C258" t="s">
        <v>34</v>
      </c>
      <c r="D258" t="s">
        <v>38</v>
      </c>
      <c r="E258" s="1">
        <v>46050.440972222219</v>
      </c>
      <c r="F258" s="1">
        <v>46051.440972222219</v>
      </c>
      <c r="G258" t="s">
        <v>39</v>
      </c>
      <c r="H258" t="s">
        <v>28</v>
      </c>
      <c r="I258" t="s">
        <v>16</v>
      </c>
      <c r="J258">
        <v>4</v>
      </c>
      <c r="K258" t="str">
        <f>IF(tickets_dataset[[#This Row],[status]] = "Closed", "Yes","No")</f>
        <v>No</v>
      </c>
      <c r="L258" s="2">
        <f t="shared" ref="L258:L321" si="16">IF(ISBLANK(F258),"",(F258-E258)*24)</f>
        <v>24</v>
      </c>
      <c r="M258" t="str">
        <f t="shared" ref="M258:M321" si="17">IF(L258&gt;48,"Yes","No")</f>
        <v>No</v>
      </c>
      <c r="N258" t="str">
        <f t="shared" ref="N258:N321" si="18">TEXT(E258,"mmm")</f>
        <v>Jan</v>
      </c>
      <c r="O258" s="2">
        <f t="shared" si="15"/>
        <v>1</v>
      </c>
      <c r="P258" t="str">
        <f>VLOOKUP(G258,Agents!A:E,4,FALSE)</f>
        <v>Team3</v>
      </c>
      <c r="Q258" t="str">
        <f>VLOOKUP(G258,Agents!A:E,5,FALSE)</f>
        <v>Mid</v>
      </c>
      <c r="R258" t="str">
        <f>VLOOKUP(G258,Agents!A:E,2,FALSE)</f>
        <v>Night</v>
      </c>
    </row>
    <row r="259" spans="1:18" x14ac:dyDescent="0.35">
      <c r="A259" t="s">
        <v>582</v>
      </c>
      <c r="B259" t="s">
        <v>583</v>
      </c>
      <c r="C259" t="s">
        <v>12</v>
      </c>
      <c r="D259" t="s">
        <v>26</v>
      </c>
      <c r="E259" s="1">
        <v>46066.043055555558</v>
      </c>
      <c r="F259" s="1">
        <v>46068.334722222222</v>
      </c>
      <c r="G259" t="s">
        <v>110</v>
      </c>
      <c r="H259" t="s">
        <v>15</v>
      </c>
      <c r="I259" t="s">
        <v>16</v>
      </c>
      <c r="J259">
        <v>4</v>
      </c>
      <c r="K259" t="str">
        <f>IF(tickets_dataset[[#This Row],[status]] = "Closed", "Yes","No")</f>
        <v>Yes</v>
      </c>
      <c r="L259" s="2">
        <f t="shared" si="16"/>
        <v>54.999999999941792</v>
      </c>
      <c r="M259" t="str">
        <f t="shared" si="17"/>
        <v>Yes</v>
      </c>
      <c r="N259" t="str">
        <f t="shared" si="18"/>
        <v>Feb</v>
      </c>
      <c r="O259" s="2">
        <f t="shared" ref="O259:O322" si="19">F259-E259</f>
        <v>2.2916666666642413</v>
      </c>
      <c r="P259" t="str">
        <f>VLOOKUP(G259,Agents!A:E,4,FALSE)</f>
        <v>Team4</v>
      </c>
      <c r="Q259" t="str">
        <f>VLOOKUP(G259,Agents!A:E,5,FALSE)</f>
        <v>Junior</v>
      </c>
      <c r="R259" t="str">
        <f>VLOOKUP(G259,Agents!A:E,2,FALSE)</f>
        <v>Morning</v>
      </c>
    </row>
    <row r="260" spans="1:18" x14ac:dyDescent="0.35">
      <c r="A260" t="s">
        <v>584</v>
      </c>
      <c r="B260" t="s">
        <v>585</v>
      </c>
      <c r="C260" t="s">
        <v>50</v>
      </c>
      <c r="D260" t="s">
        <v>26</v>
      </c>
      <c r="E260" s="1">
        <v>46023.893055555556</v>
      </c>
      <c r="F260" s="1">
        <v>46026.18472222222</v>
      </c>
      <c r="G260" t="s">
        <v>67</v>
      </c>
      <c r="H260" t="s">
        <v>28</v>
      </c>
      <c r="I260" t="s">
        <v>68</v>
      </c>
      <c r="J260">
        <v>2</v>
      </c>
      <c r="K260" t="str">
        <f>IF(tickets_dataset[[#This Row],[status]] = "Closed", "Yes","No")</f>
        <v>No</v>
      </c>
      <c r="L260" s="2">
        <f t="shared" si="16"/>
        <v>54.999999999941792</v>
      </c>
      <c r="M260" t="str">
        <f t="shared" si="17"/>
        <v>Yes</v>
      </c>
      <c r="N260" t="str">
        <f t="shared" si="18"/>
        <v>Jan</v>
      </c>
      <c r="O260" s="2">
        <f t="shared" si="19"/>
        <v>2.2916666666642413</v>
      </c>
      <c r="P260" t="str">
        <f>VLOOKUP(G260,Agents!A:E,4,FALSE)</f>
        <v>Team5</v>
      </c>
      <c r="Q260" t="str">
        <f>VLOOKUP(G260,Agents!A:E,5,FALSE)</f>
        <v>Junior</v>
      </c>
      <c r="R260" t="str">
        <f>VLOOKUP(G260,Agents!A:E,2,FALSE)</f>
        <v>Evening</v>
      </c>
    </row>
    <row r="261" spans="1:18" x14ac:dyDescent="0.35">
      <c r="A261" t="s">
        <v>586</v>
      </c>
      <c r="B261" t="s">
        <v>587</v>
      </c>
      <c r="C261" t="s">
        <v>22</v>
      </c>
      <c r="D261" t="s">
        <v>13</v>
      </c>
      <c r="E261" s="1">
        <v>46083.884722222225</v>
      </c>
      <c r="F261" s="1">
        <v>46084.468055555553</v>
      </c>
      <c r="G261" t="s">
        <v>62</v>
      </c>
      <c r="H261" t="s">
        <v>15</v>
      </c>
      <c r="I261" t="s">
        <v>16</v>
      </c>
      <c r="J261">
        <v>4</v>
      </c>
      <c r="K261" t="str">
        <f>IF(tickets_dataset[[#This Row],[status]] = "Closed", "Yes","No")</f>
        <v>Yes</v>
      </c>
      <c r="L261" s="2">
        <f t="shared" si="16"/>
        <v>13.999999999883585</v>
      </c>
      <c r="M261" t="str">
        <f t="shared" si="17"/>
        <v>No</v>
      </c>
      <c r="N261" t="str">
        <f t="shared" si="18"/>
        <v>Mar</v>
      </c>
      <c r="O261" s="2">
        <f t="shared" si="19"/>
        <v>0.58333333332848269</v>
      </c>
      <c r="P261" t="str">
        <f>VLOOKUP(G261,Agents!A:E,4,FALSE)</f>
        <v>Team1</v>
      </c>
      <c r="Q261" t="str">
        <f>VLOOKUP(G261,Agents!A:E,5,FALSE)</f>
        <v>Junior</v>
      </c>
      <c r="R261" t="str">
        <f>VLOOKUP(G261,Agents!A:E,2,FALSE)</f>
        <v>Morning</v>
      </c>
    </row>
    <row r="262" spans="1:18" x14ac:dyDescent="0.35">
      <c r="A262" t="s">
        <v>588</v>
      </c>
      <c r="B262" t="s">
        <v>589</v>
      </c>
      <c r="C262" t="s">
        <v>76</v>
      </c>
      <c r="D262" t="s">
        <v>13</v>
      </c>
      <c r="E262" s="1">
        <v>46056.882638888892</v>
      </c>
      <c r="F262" s="1">
        <v>46057.46597222222</v>
      </c>
      <c r="G262" t="s">
        <v>140</v>
      </c>
      <c r="H262" t="s">
        <v>132</v>
      </c>
      <c r="I262" t="s">
        <v>16</v>
      </c>
      <c r="J262">
        <v>4</v>
      </c>
      <c r="K262" t="str">
        <f>IF(tickets_dataset[[#This Row],[status]] = "Closed", "Yes","No")</f>
        <v>No</v>
      </c>
      <c r="L262" s="2">
        <f t="shared" si="16"/>
        <v>13.999999999883585</v>
      </c>
      <c r="M262" t="str">
        <f t="shared" si="17"/>
        <v>No</v>
      </c>
      <c r="N262" t="str">
        <f t="shared" si="18"/>
        <v>Feb</v>
      </c>
      <c r="O262" s="2">
        <f t="shared" si="19"/>
        <v>0.58333333332848269</v>
      </c>
      <c r="P262" t="str">
        <f>VLOOKUP(G262,Agents!A:E,4,FALSE)</f>
        <v>Team1</v>
      </c>
      <c r="Q262" t="str">
        <f>VLOOKUP(G262,Agents!A:E,5,FALSE)</f>
        <v>Junior</v>
      </c>
      <c r="R262" t="str">
        <f>VLOOKUP(G262,Agents!A:E,2,FALSE)</f>
        <v>Morning</v>
      </c>
    </row>
    <row r="263" spans="1:18" x14ac:dyDescent="0.35">
      <c r="A263" t="s">
        <v>590</v>
      </c>
      <c r="B263" t="s">
        <v>591</v>
      </c>
      <c r="C263" t="s">
        <v>34</v>
      </c>
      <c r="D263" t="s">
        <v>38</v>
      </c>
      <c r="E263" s="1">
        <v>46099.327777777777</v>
      </c>
      <c r="F263" s="1">
        <v>46103.119444444441</v>
      </c>
      <c r="G263" t="s">
        <v>19</v>
      </c>
      <c r="H263" t="s">
        <v>15</v>
      </c>
      <c r="I263" t="s">
        <v>16</v>
      </c>
      <c r="J263">
        <v>5</v>
      </c>
      <c r="K263" t="str">
        <f>IF(tickets_dataset[[#This Row],[status]] = "Closed", "Yes","No")</f>
        <v>Yes</v>
      </c>
      <c r="L263" s="2">
        <f t="shared" si="16"/>
        <v>90.999999999941792</v>
      </c>
      <c r="M263" t="str">
        <f t="shared" si="17"/>
        <v>Yes</v>
      </c>
      <c r="N263" t="str">
        <f t="shared" si="18"/>
        <v>Mar</v>
      </c>
      <c r="O263" s="2">
        <f t="shared" si="19"/>
        <v>3.7916666666642413</v>
      </c>
      <c r="P263" t="str">
        <f>VLOOKUP(G263,Agents!A:E,4,FALSE)</f>
        <v>Team4</v>
      </c>
      <c r="Q263" t="str">
        <f>VLOOKUP(G263,Agents!A:E,5,FALSE)</f>
        <v>Senior</v>
      </c>
      <c r="R263" t="str">
        <f>VLOOKUP(G263,Agents!A:E,2,FALSE)</f>
        <v>Evening</v>
      </c>
    </row>
    <row r="264" spans="1:18" x14ac:dyDescent="0.35">
      <c r="A264" t="s">
        <v>592</v>
      </c>
      <c r="B264" t="s">
        <v>593</v>
      </c>
      <c r="C264" t="s">
        <v>50</v>
      </c>
      <c r="D264" t="s">
        <v>38</v>
      </c>
      <c r="E264" s="1">
        <v>46070.930555555555</v>
      </c>
      <c r="F264" s="1">
        <v>46072.180555555555</v>
      </c>
      <c r="G264" t="s">
        <v>56</v>
      </c>
      <c r="H264" t="s">
        <v>15</v>
      </c>
      <c r="I264" t="s">
        <v>16</v>
      </c>
      <c r="J264">
        <v>4</v>
      </c>
      <c r="K264" t="str">
        <f>IF(tickets_dataset[[#This Row],[status]] = "Closed", "Yes","No")</f>
        <v>Yes</v>
      </c>
      <c r="L264" s="2">
        <f t="shared" si="16"/>
        <v>30</v>
      </c>
      <c r="M264" t="str">
        <f t="shared" si="17"/>
        <v>No</v>
      </c>
      <c r="N264" t="str">
        <f t="shared" si="18"/>
        <v>Feb</v>
      </c>
      <c r="O264" s="2">
        <f t="shared" si="19"/>
        <v>1.25</v>
      </c>
      <c r="P264" t="str">
        <f>VLOOKUP(G264,Agents!A:E,4,FALSE)</f>
        <v>Team1</v>
      </c>
      <c r="Q264" t="str">
        <f>VLOOKUP(G264,Agents!A:E,5,FALSE)</f>
        <v>Senior</v>
      </c>
      <c r="R264" t="str">
        <f>VLOOKUP(G264,Agents!A:E,2,FALSE)</f>
        <v>Night</v>
      </c>
    </row>
    <row r="265" spans="1:18" x14ac:dyDescent="0.35">
      <c r="A265" t="s">
        <v>594</v>
      </c>
      <c r="B265" t="s">
        <v>595</v>
      </c>
      <c r="C265" t="s">
        <v>50</v>
      </c>
      <c r="D265" t="s">
        <v>26</v>
      </c>
      <c r="E265" s="1">
        <v>46094.051388888889</v>
      </c>
      <c r="F265" s="1">
        <v>46096.593055555553</v>
      </c>
      <c r="G265" t="s">
        <v>27</v>
      </c>
      <c r="H265" t="s">
        <v>15</v>
      </c>
      <c r="I265" t="s">
        <v>16</v>
      </c>
      <c r="J265">
        <v>5</v>
      </c>
      <c r="K265" t="str">
        <f>IF(tickets_dataset[[#This Row],[status]] = "Closed", "Yes","No")</f>
        <v>Yes</v>
      </c>
      <c r="L265" s="2">
        <f t="shared" si="16"/>
        <v>60.999999999941792</v>
      </c>
      <c r="M265" t="str">
        <f t="shared" si="17"/>
        <v>Yes</v>
      </c>
      <c r="N265" t="str">
        <f t="shared" si="18"/>
        <v>Mar</v>
      </c>
      <c r="O265" s="2">
        <f t="shared" si="19"/>
        <v>2.5416666666642413</v>
      </c>
      <c r="P265" t="str">
        <f>VLOOKUP(G265,Agents!A:E,4,FALSE)</f>
        <v>Team5</v>
      </c>
      <c r="Q265" t="str">
        <f>VLOOKUP(G265,Agents!A:E,5,FALSE)</f>
        <v>Senior</v>
      </c>
      <c r="R265" t="str">
        <f>VLOOKUP(G265,Agents!A:E,2,FALSE)</f>
        <v>Morning</v>
      </c>
    </row>
    <row r="266" spans="1:18" x14ac:dyDescent="0.35">
      <c r="A266" t="s">
        <v>596</v>
      </c>
      <c r="B266" t="s">
        <v>597</v>
      </c>
      <c r="C266" t="s">
        <v>76</v>
      </c>
      <c r="D266" t="s">
        <v>26</v>
      </c>
      <c r="E266" s="1">
        <v>46097.400694444441</v>
      </c>
      <c r="F266" s="1">
        <v>46097.942361111112</v>
      </c>
      <c r="G266" t="s">
        <v>128</v>
      </c>
      <c r="H266" t="s">
        <v>15</v>
      </c>
      <c r="I266" t="s">
        <v>16</v>
      </c>
      <c r="J266">
        <v>4</v>
      </c>
      <c r="K266" t="str">
        <f>IF(tickets_dataset[[#This Row],[status]] = "Closed", "Yes","No")</f>
        <v>Yes</v>
      </c>
      <c r="L266" s="2">
        <f t="shared" si="16"/>
        <v>13.000000000116415</v>
      </c>
      <c r="M266" t="str">
        <f t="shared" si="17"/>
        <v>No</v>
      </c>
      <c r="N266" t="str">
        <f t="shared" si="18"/>
        <v>Mar</v>
      </c>
      <c r="O266" s="2">
        <f t="shared" si="19"/>
        <v>0.54166666667151731</v>
      </c>
      <c r="P266" t="str">
        <f>VLOOKUP(G266,Agents!A:E,4,FALSE)</f>
        <v>Team4</v>
      </c>
      <c r="Q266" t="str">
        <f>VLOOKUP(G266,Agents!A:E,5,FALSE)</f>
        <v>Mid</v>
      </c>
      <c r="R266" t="str">
        <f>VLOOKUP(G266,Agents!A:E,2,FALSE)</f>
        <v>Night</v>
      </c>
    </row>
    <row r="267" spans="1:18" x14ac:dyDescent="0.35">
      <c r="A267" t="s">
        <v>598</v>
      </c>
      <c r="B267" t="s">
        <v>599</v>
      </c>
      <c r="C267" t="s">
        <v>76</v>
      </c>
      <c r="D267" t="s">
        <v>26</v>
      </c>
      <c r="E267" s="1">
        <v>46088.106944444444</v>
      </c>
      <c r="F267" s="1">
        <v>46089.523611111108</v>
      </c>
      <c r="G267" t="s">
        <v>83</v>
      </c>
      <c r="H267" t="s">
        <v>15</v>
      </c>
      <c r="I267" t="s">
        <v>16</v>
      </c>
      <c r="J267">
        <v>5</v>
      </c>
      <c r="K267" t="str">
        <f>IF(tickets_dataset[[#This Row],[status]] = "Closed", "Yes","No")</f>
        <v>Yes</v>
      </c>
      <c r="L267" s="2">
        <f t="shared" si="16"/>
        <v>33.999999999941792</v>
      </c>
      <c r="M267" t="str">
        <f t="shared" si="17"/>
        <v>No</v>
      </c>
      <c r="N267" t="str">
        <f t="shared" si="18"/>
        <v>Mar</v>
      </c>
      <c r="O267" s="2">
        <f t="shared" si="19"/>
        <v>1.4166666666642413</v>
      </c>
      <c r="P267" t="str">
        <f>VLOOKUP(G267,Agents!A:E,4,FALSE)</f>
        <v>Team2</v>
      </c>
      <c r="Q267" t="str">
        <f>VLOOKUP(G267,Agents!A:E,5,FALSE)</f>
        <v>Junior</v>
      </c>
      <c r="R267" t="str">
        <f>VLOOKUP(G267,Agents!A:E,2,FALSE)</f>
        <v>Night</v>
      </c>
    </row>
    <row r="268" spans="1:18" x14ac:dyDescent="0.35">
      <c r="A268" t="s">
        <v>600</v>
      </c>
      <c r="B268" t="s">
        <v>601</v>
      </c>
      <c r="C268" t="s">
        <v>34</v>
      </c>
      <c r="D268" t="s">
        <v>13</v>
      </c>
      <c r="E268" s="1">
        <v>46105.547222222223</v>
      </c>
      <c r="F268" s="1">
        <v>46107.338888888888</v>
      </c>
      <c r="G268" t="s">
        <v>80</v>
      </c>
      <c r="H268" t="s">
        <v>15</v>
      </c>
      <c r="I268" t="s">
        <v>16</v>
      </c>
      <c r="J268">
        <v>5</v>
      </c>
      <c r="K268" t="str">
        <f>IF(tickets_dataset[[#This Row],[status]] = "Closed", "Yes","No")</f>
        <v>Yes</v>
      </c>
      <c r="L268" s="2">
        <f t="shared" si="16"/>
        <v>42.999999999941792</v>
      </c>
      <c r="M268" t="str">
        <f t="shared" si="17"/>
        <v>No</v>
      </c>
      <c r="N268" t="str">
        <f t="shared" si="18"/>
        <v>Mar</v>
      </c>
      <c r="O268" s="2">
        <f t="shared" si="19"/>
        <v>1.7916666666642413</v>
      </c>
      <c r="P268" t="str">
        <f>VLOOKUP(G268,Agents!A:E,4,FALSE)</f>
        <v>Team3</v>
      </c>
      <c r="Q268" t="str">
        <f>VLOOKUP(G268,Agents!A:E,5,FALSE)</f>
        <v>Junior</v>
      </c>
      <c r="R268" t="str">
        <f>VLOOKUP(G268,Agents!A:E,2,FALSE)</f>
        <v>Evening</v>
      </c>
    </row>
    <row r="269" spans="1:18" x14ac:dyDescent="0.35">
      <c r="A269" t="s">
        <v>602</v>
      </c>
      <c r="B269" t="s">
        <v>603</v>
      </c>
      <c r="C269" t="s">
        <v>76</v>
      </c>
      <c r="D269" t="s">
        <v>13</v>
      </c>
      <c r="E269" s="1">
        <v>46069.429861111108</v>
      </c>
      <c r="F269" s="1">
        <v>46070.179861111108</v>
      </c>
      <c r="G269" t="s">
        <v>14</v>
      </c>
      <c r="H269" t="s">
        <v>15</v>
      </c>
      <c r="I269" t="s">
        <v>16</v>
      </c>
      <c r="J269">
        <v>4</v>
      </c>
      <c r="K269" t="str">
        <f>IF(tickets_dataset[[#This Row],[status]] = "Closed", "Yes","No")</f>
        <v>Yes</v>
      </c>
      <c r="L269" s="2">
        <f t="shared" si="16"/>
        <v>18</v>
      </c>
      <c r="M269" t="str">
        <f t="shared" si="17"/>
        <v>No</v>
      </c>
      <c r="N269" t="str">
        <f t="shared" si="18"/>
        <v>Feb</v>
      </c>
      <c r="O269" s="2">
        <f t="shared" si="19"/>
        <v>0.75</v>
      </c>
      <c r="P269" t="str">
        <f>VLOOKUP(G269,Agents!A:E,4,FALSE)</f>
        <v>Team1</v>
      </c>
      <c r="Q269" t="str">
        <f>VLOOKUP(G269,Agents!A:E,5,FALSE)</f>
        <v>Senior</v>
      </c>
      <c r="R269" t="str">
        <f>VLOOKUP(G269,Agents!A:E,2,FALSE)</f>
        <v>Morning</v>
      </c>
    </row>
    <row r="270" spans="1:18" x14ac:dyDescent="0.35">
      <c r="A270" t="s">
        <v>604</v>
      </c>
      <c r="B270" t="s">
        <v>605</v>
      </c>
      <c r="C270" t="s">
        <v>12</v>
      </c>
      <c r="D270" t="s">
        <v>13</v>
      </c>
      <c r="E270" s="1">
        <v>46031.354166666664</v>
      </c>
      <c r="F270" s="1">
        <v>46031.729166666664</v>
      </c>
      <c r="G270" t="s">
        <v>140</v>
      </c>
      <c r="H270" t="s">
        <v>15</v>
      </c>
      <c r="I270" t="s">
        <v>16</v>
      </c>
      <c r="J270">
        <v>4</v>
      </c>
      <c r="K270" t="str">
        <f>IF(tickets_dataset[[#This Row],[status]] = "Closed", "Yes","No")</f>
        <v>Yes</v>
      </c>
      <c r="L270" s="2">
        <f t="shared" si="16"/>
        <v>9</v>
      </c>
      <c r="M270" t="str">
        <f t="shared" si="17"/>
        <v>No</v>
      </c>
      <c r="N270" t="str">
        <f t="shared" si="18"/>
        <v>Jan</v>
      </c>
      <c r="O270" s="2">
        <f t="shared" si="19"/>
        <v>0.375</v>
      </c>
      <c r="P270" t="str">
        <f>VLOOKUP(G270,Agents!A:E,4,FALSE)</f>
        <v>Team1</v>
      </c>
      <c r="Q270" t="str">
        <f>VLOOKUP(G270,Agents!A:E,5,FALSE)</f>
        <v>Junior</v>
      </c>
      <c r="R270" t="str">
        <f>VLOOKUP(G270,Agents!A:E,2,FALSE)</f>
        <v>Morning</v>
      </c>
    </row>
    <row r="271" spans="1:18" x14ac:dyDescent="0.35">
      <c r="A271" t="s">
        <v>606</v>
      </c>
      <c r="B271" t="s">
        <v>607</v>
      </c>
      <c r="C271" t="s">
        <v>50</v>
      </c>
      <c r="D271" t="s">
        <v>38</v>
      </c>
      <c r="E271" s="1">
        <v>46065.090277777781</v>
      </c>
      <c r="F271" s="1">
        <v>46066.590277777781</v>
      </c>
      <c r="G271" t="s">
        <v>206</v>
      </c>
      <c r="H271" t="s">
        <v>15</v>
      </c>
      <c r="I271" t="s">
        <v>16</v>
      </c>
      <c r="J271">
        <v>5</v>
      </c>
      <c r="K271" t="str">
        <f>IF(tickets_dataset[[#This Row],[status]] = "Closed", "Yes","No")</f>
        <v>Yes</v>
      </c>
      <c r="L271" s="2">
        <f t="shared" si="16"/>
        <v>36</v>
      </c>
      <c r="M271" t="str">
        <f t="shared" si="17"/>
        <v>No</v>
      </c>
      <c r="N271" t="str">
        <f t="shared" si="18"/>
        <v>Feb</v>
      </c>
      <c r="O271" s="2">
        <f t="shared" si="19"/>
        <v>1.5</v>
      </c>
      <c r="P271" t="str">
        <f>VLOOKUP(G271,Agents!A:E,4,FALSE)</f>
        <v>Team5</v>
      </c>
      <c r="Q271" t="str">
        <f>VLOOKUP(G271,Agents!A:E,5,FALSE)</f>
        <v>Junior</v>
      </c>
      <c r="R271" t="str">
        <f>VLOOKUP(G271,Agents!A:E,2,FALSE)</f>
        <v>Evening</v>
      </c>
    </row>
    <row r="272" spans="1:18" x14ac:dyDescent="0.35">
      <c r="A272" t="s">
        <v>608</v>
      </c>
      <c r="B272" t="s">
        <v>609</v>
      </c>
      <c r="C272" t="s">
        <v>22</v>
      </c>
      <c r="D272" t="s">
        <v>26</v>
      </c>
      <c r="E272" s="1">
        <v>46088.135416666664</v>
      </c>
      <c r="F272" s="1">
        <v>46089.552083333336</v>
      </c>
      <c r="G272" t="s">
        <v>80</v>
      </c>
      <c r="H272" t="s">
        <v>132</v>
      </c>
      <c r="I272" t="s">
        <v>16</v>
      </c>
      <c r="J272">
        <v>4</v>
      </c>
      <c r="K272" t="str">
        <f>IF(tickets_dataset[[#This Row],[status]] = "Closed", "Yes","No")</f>
        <v>No</v>
      </c>
      <c r="L272" s="2">
        <f t="shared" si="16"/>
        <v>34.000000000116415</v>
      </c>
      <c r="M272" t="str">
        <f t="shared" si="17"/>
        <v>No</v>
      </c>
      <c r="N272" t="str">
        <f t="shared" si="18"/>
        <v>Mar</v>
      </c>
      <c r="O272" s="2">
        <f t="shared" si="19"/>
        <v>1.4166666666715173</v>
      </c>
      <c r="P272" t="str">
        <f>VLOOKUP(G272,Agents!A:E,4,FALSE)</f>
        <v>Team3</v>
      </c>
      <c r="Q272" t="str">
        <f>VLOOKUP(G272,Agents!A:E,5,FALSE)</f>
        <v>Junior</v>
      </c>
      <c r="R272" t="str">
        <f>VLOOKUP(G272,Agents!A:E,2,FALSE)</f>
        <v>Evening</v>
      </c>
    </row>
    <row r="273" spans="1:18" x14ac:dyDescent="0.35">
      <c r="A273" t="s">
        <v>610</v>
      </c>
      <c r="B273" t="s">
        <v>611</v>
      </c>
      <c r="C273" t="s">
        <v>12</v>
      </c>
      <c r="D273" t="s">
        <v>38</v>
      </c>
      <c r="E273" s="1">
        <v>46023.838888888888</v>
      </c>
      <c r="F273" s="1">
        <v>46025.630555555559</v>
      </c>
      <c r="G273" t="s">
        <v>56</v>
      </c>
      <c r="H273" t="s">
        <v>15</v>
      </c>
      <c r="I273" t="s">
        <v>68</v>
      </c>
      <c r="J273">
        <v>4</v>
      </c>
      <c r="K273" t="str">
        <f>IF(tickets_dataset[[#This Row],[status]] = "Closed", "Yes","No")</f>
        <v>Yes</v>
      </c>
      <c r="L273" s="2">
        <f t="shared" si="16"/>
        <v>43.000000000116415</v>
      </c>
      <c r="M273" t="str">
        <f t="shared" si="17"/>
        <v>No</v>
      </c>
      <c r="N273" t="str">
        <f t="shared" si="18"/>
        <v>Jan</v>
      </c>
      <c r="O273" s="2">
        <f t="shared" si="19"/>
        <v>1.7916666666715173</v>
      </c>
      <c r="P273" t="str">
        <f>VLOOKUP(G273,Agents!A:E,4,FALSE)</f>
        <v>Team1</v>
      </c>
      <c r="Q273" t="str">
        <f>VLOOKUP(G273,Agents!A:E,5,FALSE)</f>
        <v>Senior</v>
      </c>
      <c r="R273" t="str">
        <f>VLOOKUP(G273,Agents!A:E,2,FALSE)</f>
        <v>Night</v>
      </c>
    </row>
    <row r="274" spans="1:18" x14ac:dyDescent="0.35">
      <c r="A274" t="s">
        <v>612</v>
      </c>
      <c r="B274" t="s">
        <v>613</v>
      </c>
      <c r="C274" t="s">
        <v>12</v>
      </c>
      <c r="D274" t="s">
        <v>26</v>
      </c>
      <c r="E274" s="1">
        <v>46084.495138888888</v>
      </c>
      <c r="F274" s="1">
        <v>46086.203472222223</v>
      </c>
      <c r="G274" t="s">
        <v>86</v>
      </c>
      <c r="H274" t="s">
        <v>28</v>
      </c>
      <c r="I274" t="s">
        <v>16</v>
      </c>
      <c r="J274">
        <v>4</v>
      </c>
      <c r="K274" t="str">
        <f>IF(tickets_dataset[[#This Row],[status]] = "Closed", "Yes","No")</f>
        <v>No</v>
      </c>
      <c r="L274" s="2">
        <f t="shared" si="16"/>
        <v>41.000000000058208</v>
      </c>
      <c r="M274" t="str">
        <f t="shared" si="17"/>
        <v>No</v>
      </c>
      <c r="N274" t="str">
        <f t="shared" si="18"/>
        <v>Mar</v>
      </c>
      <c r="O274" s="2">
        <f t="shared" si="19"/>
        <v>1.7083333333357587</v>
      </c>
      <c r="P274" t="str">
        <f>VLOOKUP(G274,Agents!A:E,4,FALSE)</f>
        <v>Team1</v>
      </c>
      <c r="Q274" t="str">
        <f>VLOOKUP(G274,Agents!A:E,5,FALSE)</f>
        <v>Mid</v>
      </c>
      <c r="R274" t="str">
        <f>VLOOKUP(G274,Agents!A:E,2,FALSE)</f>
        <v>Morning</v>
      </c>
    </row>
    <row r="275" spans="1:18" x14ac:dyDescent="0.35">
      <c r="A275" t="s">
        <v>614</v>
      </c>
      <c r="B275" t="s">
        <v>463</v>
      </c>
      <c r="C275" t="s">
        <v>76</v>
      </c>
      <c r="D275" t="s">
        <v>26</v>
      </c>
      <c r="E275" s="1">
        <v>46068.123611111114</v>
      </c>
      <c r="F275" s="1">
        <v>46070.165277777778</v>
      </c>
      <c r="G275" t="s">
        <v>206</v>
      </c>
      <c r="H275" t="s">
        <v>15</v>
      </c>
      <c r="I275" t="s">
        <v>16</v>
      </c>
      <c r="J275">
        <v>4</v>
      </c>
      <c r="K275" t="str">
        <f>IF(tickets_dataset[[#This Row],[status]] = "Closed", "Yes","No")</f>
        <v>Yes</v>
      </c>
      <c r="L275" s="2">
        <f t="shared" si="16"/>
        <v>48.999999999941792</v>
      </c>
      <c r="M275" t="str">
        <f t="shared" si="17"/>
        <v>Yes</v>
      </c>
      <c r="N275" t="str">
        <f t="shared" si="18"/>
        <v>Feb</v>
      </c>
      <c r="O275" s="2">
        <f t="shared" si="19"/>
        <v>2.0416666666642413</v>
      </c>
      <c r="P275" t="str">
        <f>VLOOKUP(G275,Agents!A:E,4,FALSE)</f>
        <v>Team5</v>
      </c>
      <c r="Q275" t="str">
        <f>VLOOKUP(G275,Agents!A:E,5,FALSE)</f>
        <v>Junior</v>
      </c>
      <c r="R275" t="str">
        <f>VLOOKUP(G275,Agents!A:E,2,FALSE)</f>
        <v>Evening</v>
      </c>
    </row>
    <row r="276" spans="1:18" x14ac:dyDescent="0.35">
      <c r="A276" t="s">
        <v>615</v>
      </c>
      <c r="B276" t="s">
        <v>616</v>
      </c>
      <c r="C276" t="s">
        <v>12</v>
      </c>
      <c r="D276" t="s">
        <v>13</v>
      </c>
      <c r="E276" s="1">
        <v>46085.211111111108</v>
      </c>
      <c r="F276" s="1">
        <v>46085.50277777778</v>
      </c>
      <c r="G276" t="s">
        <v>31</v>
      </c>
      <c r="H276" t="s">
        <v>15</v>
      </c>
      <c r="I276" t="s">
        <v>16</v>
      </c>
      <c r="J276">
        <v>5</v>
      </c>
      <c r="K276" t="str">
        <f>IF(tickets_dataset[[#This Row],[status]] = "Closed", "Yes","No")</f>
        <v>Yes</v>
      </c>
      <c r="L276" s="2">
        <f t="shared" si="16"/>
        <v>7.0000000001164153</v>
      </c>
      <c r="M276" t="str">
        <f t="shared" si="17"/>
        <v>No</v>
      </c>
      <c r="N276" t="str">
        <f t="shared" si="18"/>
        <v>Mar</v>
      </c>
      <c r="O276" s="2">
        <f t="shared" si="19"/>
        <v>0.29166666667151731</v>
      </c>
      <c r="P276" t="str">
        <f>VLOOKUP(G276,Agents!A:E,4,FALSE)</f>
        <v>Team5</v>
      </c>
      <c r="Q276" t="str">
        <f>VLOOKUP(G276,Agents!A:E,5,FALSE)</f>
        <v>Senior</v>
      </c>
      <c r="R276" t="str">
        <f>VLOOKUP(G276,Agents!A:E,2,FALSE)</f>
        <v>Evening</v>
      </c>
    </row>
    <row r="277" spans="1:18" x14ac:dyDescent="0.35">
      <c r="A277" t="s">
        <v>617</v>
      </c>
      <c r="B277" t="s">
        <v>618</v>
      </c>
      <c r="C277" t="s">
        <v>50</v>
      </c>
      <c r="D277" t="s">
        <v>13</v>
      </c>
      <c r="E277" s="1">
        <v>46053.029861111114</v>
      </c>
      <c r="F277" s="1">
        <v>46054.738194444442</v>
      </c>
      <c r="G277" t="s">
        <v>67</v>
      </c>
      <c r="H277" t="s">
        <v>15</v>
      </c>
      <c r="I277" t="s">
        <v>16</v>
      </c>
      <c r="J277">
        <v>5</v>
      </c>
      <c r="K277" t="str">
        <f>IF(tickets_dataset[[#This Row],[status]] = "Closed", "Yes","No")</f>
        <v>Yes</v>
      </c>
      <c r="L277" s="2">
        <f t="shared" si="16"/>
        <v>40.999999999883585</v>
      </c>
      <c r="M277" t="str">
        <f t="shared" si="17"/>
        <v>No</v>
      </c>
      <c r="N277" t="str">
        <f t="shared" si="18"/>
        <v>Jan</v>
      </c>
      <c r="O277" s="2">
        <f t="shared" si="19"/>
        <v>1.7083333333284827</v>
      </c>
      <c r="P277" t="str">
        <f>VLOOKUP(G277,Agents!A:E,4,FALSE)</f>
        <v>Team5</v>
      </c>
      <c r="Q277" t="str">
        <f>VLOOKUP(G277,Agents!A:E,5,FALSE)</f>
        <v>Junior</v>
      </c>
      <c r="R277" t="str">
        <f>VLOOKUP(G277,Agents!A:E,2,FALSE)</f>
        <v>Evening</v>
      </c>
    </row>
    <row r="278" spans="1:18" x14ac:dyDescent="0.35">
      <c r="A278" t="s">
        <v>619</v>
      </c>
      <c r="B278" t="s">
        <v>620</v>
      </c>
      <c r="C278" t="s">
        <v>22</v>
      </c>
      <c r="D278" t="s">
        <v>13</v>
      </c>
      <c r="E278" s="1">
        <v>46087.296527777777</v>
      </c>
      <c r="F278" s="1">
        <v>46087.504861111112</v>
      </c>
      <c r="G278" t="s">
        <v>73</v>
      </c>
      <c r="H278" t="s">
        <v>15</v>
      </c>
      <c r="I278" t="s">
        <v>16</v>
      </c>
      <c r="J278">
        <v>4</v>
      </c>
      <c r="K278" t="str">
        <f>IF(tickets_dataset[[#This Row],[status]] = "Closed", "Yes","No")</f>
        <v>Yes</v>
      </c>
      <c r="L278" s="2">
        <f t="shared" si="16"/>
        <v>5.0000000000582077</v>
      </c>
      <c r="M278" t="str">
        <f t="shared" si="17"/>
        <v>No</v>
      </c>
      <c r="N278" t="str">
        <f t="shared" si="18"/>
        <v>Mar</v>
      </c>
      <c r="O278" s="2">
        <f t="shared" si="19"/>
        <v>0.20833333333575865</v>
      </c>
      <c r="P278" t="str">
        <f>VLOOKUP(G278,Agents!A:E,4,FALSE)</f>
        <v>Team4</v>
      </c>
      <c r="Q278" t="str">
        <f>VLOOKUP(G278,Agents!A:E,5,FALSE)</f>
        <v>Senior</v>
      </c>
      <c r="R278" t="str">
        <f>VLOOKUP(G278,Agents!A:E,2,FALSE)</f>
        <v>Night</v>
      </c>
    </row>
    <row r="279" spans="1:18" x14ac:dyDescent="0.35">
      <c r="A279" t="s">
        <v>621</v>
      </c>
      <c r="B279" t="s">
        <v>622</v>
      </c>
      <c r="C279" t="s">
        <v>76</v>
      </c>
      <c r="D279" t="s">
        <v>38</v>
      </c>
      <c r="E279" s="1">
        <v>46110.115972222222</v>
      </c>
      <c r="F279" s="1">
        <v>46111.490972222222</v>
      </c>
      <c r="G279" t="s">
        <v>183</v>
      </c>
      <c r="H279" t="s">
        <v>15</v>
      </c>
      <c r="I279" t="s">
        <v>16</v>
      </c>
      <c r="J279">
        <v>2</v>
      </c>
      <c r="K279" t="str">
        <f>IF(tickets_dataset[[#This Row],[status]] = "Closed", "Yes","No")</f>
        <v>Yes</v>
      </c>
      <c r="L279" s="2">
        <f t="shared" si="16"/>
        <v>33</v>
      </c>
      <c r="M279" t="str">
        <f t="shared" si="17"/>
        <v>No</v>
      </c>
      <c r="N279" t="str">
        <f t="shared" si="18"/>
        <v>Mar</v>
      </c>
      <c r="O279" s="2">
        <f t="shared" si="19"/>
        <v>1.375</v>
      </c>
      <c r="P279" t="str">
        <f>VLOOKUP(G279,Agents!A:E,4,FALSE)</f>
        <v>Team3</v>
      </c>
      <c r="Q279" t="str">
        <f>VLOOKUP(G279,Agents!A:E,5,FALSE)</f>
        <v>Senior</v>
      </c>
      <c r="R279" t="str">
        <f>VLOOKUP(G279,Agents!A:E,2,FALSE)</f>
        <v>Night</v>
      </c>
    </row>
    <row r="280" spans="1:18" x14ac:dyDescent="0.35">
      <c r="A280" t="s">
        <v>623</v>
      </c>
      <c r="B280" t="s">
        <v>557</v>
      </c>
      <c r="C280" t="s">
        <v>22</v>
      </c>
      <c r="D280" t="s">
        <v>38</v>
      </c>
      <c r="E280" s="1">
        <v>46098.988194444442</v>
      </c>
      <c r="F280" s="1">
        <v>46102.779861111114</v>
      </c>
      <c r="G280" t="s">
        <v>311</v>
      </c>
      <c r="H280" t="s">
        <v>15</v>
      </c>
      <c r="I280" t="s">
        <v>16</v>
      </c>
      <c r="J280">
        <v>4</v>
      </c>
      <c r="K280" t="str">
        <f>IF(tickets_dataset[[#This Row],[status]] = "Closed", "Yes","No")</f>
        <v>Yes</v>
      </c>
      <c r="L280" s="2">
        <f t="shared" si="16"/>
        <v>91.000000000116415</v>
      </c>
      <c r="M280" t="str">
        <f t="shared" si="17"/>
        <v>Yes</v>
      </c>
      <c r="N280" t="str">
        <f t="shared" si="18"/>
        <v>Mar</v>
      </c>
      <c r="O280" s="2">
        <f t="shared" si="19"/>
        <v>3.7916666666715173</v>
      </c>
      <c r="P280" t="str">
        <f>VLOOKUP(G280,Agents!A:E,4,FALSE)</f>
        <v>Team5</v>
      </c>
      <c r="Q280" t="str">
        <f>VLOOKUP(G280,Agents!A:E,5,FALSE)</f>
        <v>Senior</v>
      </c>
      <c r="R280" t="str">
        <f>VLOOKUP(G280,Agents!A:E,2,FALSE)</f>
        <v>Evening</v>
      </c>
    </row>
    <row r="281" spans="1:18" x14ac:dyDescent="0.35">
      <c r="A281" t="s">
        <v>624</v>
      </c>
      <c r="B281" t="s">
        <v>625</v>
      </c>
      <c r="C281" t="s">
        <v>34</v>
      </c>
      <c r="D281" t="s">
        <v>13</v>
      </c>
      <c r="E281" s="1">
        <v>46092.852777777778</v>
      </c>
      <c r="F281" s="1">
        <v>46093.019444444442</v>
      </c>
      <c r="G281" t="s">
        <v>344</v>
      </c>
      <c r="H281" t="s">
        <v>15</v>
      </c>
      <c r="I281" t="s">
        <v>16</v>
      </c>
      <c r="J281">
        <v>3</v>
      </c>
      <c r="K281" t="str">
        <f>IF(tickets_dataset[[#This Row],[status]] = "Closed", "Yes","No")</f>
        <v>Yes</v>
      </c>
      <c r="L281" s="2">
        <f t="shared" si="16"/>
        <v>3.9999999999417923</v>
      </c>
      <c r="M281" t="str">
        <f t="shared" si="17"/>
        <v>No</v>
      </c>
      <c r="N281" t="str">
        <f t="shared" si="18"/>
        <v>Mar</v>
      </c>
      <c r="O281" s="2">
        <f t="shared" si="19"/>
        <v>0.16666666666424135</v>
      </c>
      <c r="P281" t="str">
        <f>VLOOKUP(G281,Agents!A:E,4,FALSE)</f>
        <v>Team4</v>
      </c>
      <c r="Q281" t="str">
        <f>VLOOKUP(G281,Agents!A:E,5,FALSE)</f>
        <v>Senior</v>
      </c>
      <c r="R281" t="str">
        <f>VLOOKUP(G281,Agents!A:E,2,FALSE)</f>
        <v>Night</v>
      </c>
    </row>
    <row r="282" spans="1:18" x14ac:dyDescent="0.35">
      <c r="A282" t="s">
        <v>626</v>
      </c>
      <c r="B282" t="s">
        <v>627</v>
      </c>
      <c r="C282" t="s">
        <v>76</v>
      </c>
      <c r="D282" t="s">
        <v>38</v>
      </c>
      <c r="E282" s="1">
        <v>46065.79791666667</v>
      </c>
      <c r="F282" s="1">
        <v>46066.881249999999</v>
      </c>
      <c r="G282" t="s">
        <v>39</v>
      </c>
      <c r="H282" t="s">
        <v>15</v>
      </c>
      <c r="I282" t="s">
        <v>16</v>
      </c>
      <c r="J282">
        <v>3</v>
      </c>
      <c r="K282" t="str">
        <f>IF(tickets_dataset[[#This Row],[status]] = "Closed", "Yes","No")</f>
        <v>Yes</v>
      </c>
      <c r="L282" s="2">
        <f t="shared" si="16"/>
        <v>25.999999999883585</v>
      </c>
      <c r="M282" t="str">
        <f t="shared" si="17"/>
        <v>No</v>
      </c>
      <c r="N282" t="str">
        <f t="shared" si="18"/>
        <v>Feb</v>
      </c>
      <c r="O282" s="2">
        <f t="shared" si="19"/>
        <v>1.0833333333284827</v>
      </c>
      <c r="P282" t="str">
        <f>VLOOKUP(G282,Agents!A:E,4,FALSE)</f>
        <v>Team3</v>
      </c>
      <c r="Q282" t="str">
        <f>VLOOKUP(G282,Agents!A:E,5,FALSE)</f>
        <v>Mid</v>
      </c>
      <c r="R282" t="str">
        <f>VLOOKUP(G282,Agents!A:E,2,FALSE)</f>
        <v>Night</v>
      </c>
    </row>
    <row r="283" spans="1:18" x14ac:dyDescent="0.35">
      <c r="A283" t="s">
        <v>628</v>
      </c>
      <c r="B283" t="s">
        <v>629</v>
      </c>
      <c r="C283" t="s">
        <v>76</v>
      </c>
      <c r="D283" t="s">
        <v>26</v>
      </c>
      <c r="E283" s="1">
        <v>46075.813194444447</v>
      </c>
      <c r="F283" s="1">
        <v>46078.313194444447</v>
      </c>
      <c r="G283" t="s">
        <v>167</v>
      </c>
      <c r="H283" t="s">
        <v>15</v>
      </c>
      <c r="I283" t="s">
        <v>16</v>
      </c>
      <c r="J283">
        <v>5</v>
      </c>
      <c r="K283" t="str">
        <f>IF(tickets_dataset[[#This Row],[status]] = "Closed", "Yes","No")</f>
        <v>Yes</v>
      </c>
      <c r="L283" s="2">
        <f t="shared" si="16"/>
        <v>60</v>
      </c>
      <c r="M283" t="str">
        <f t="shared" si="17"/>
        <v>Yes</v>
      </c>
      <c r="N283" t="str">
        <f t="shared" si="18"/>
        <v>Feb</v>
      </c>
      <c r="O283" s="2">
        <f t="shared" si="19"/>
        <v>2.5</v>
      </c>
      <c r="P283" t="str">
        <f>VLOOKUP(G283,Agents!A:E,4,FALSE)</f>
        <v>Team3</v>
      </c>
      <c r="Q283" t="str">
        <f>VLOOKUP(G283,Agents!A:E,5,FALSE)</f>
        <v>Mid</v>
      </c>
      <c r="R283" t="str">
        <f>VLOOKUP(G283,Agents!A:E,2,FALSE)</f>
        <v>Evening</v>
      </c>
    </row>
    <row r="284" spans="1:18" x14ac:dyDescent="0.35">
      <c r="A284" t="s">
        <v>630</v>
      </c>
      <c r="B284" t="s">
        <v>631</v>
      </c>
      <c r="C284" t="s">
        <v>12</v>
      </c>
      <c r="D284" t="s">
        <v>38</v>
      </c>
      <c r="E284" s="1">
        <v>46039.777777777781</v>
      </c>
      <c r="F284" s="1">
        <v>46043.361111111109</v>
      </c>
      <c r="G284" t="s">
        <v>62</v>
      </c>
      <c r="H284" t="s">
        <v>15</v>
      </c>
      <c r="I284" t="s">
        <v>16</v>
      </c>
      <c r="J284">
        <v>5</v>
      </c>
      <c r="K284" t="str">
        <f>IF(tickets_dataset[[#This Row],[status]] = "Closed", "Yes","No")</f>
        <v>Yes</v>
      </c>
      <c r="L284" s="2">
        <f t="shared" si="16"/>
        <v>85.999999999883585</v>
      </c>
      <c r="M284" t="str">
        <f t="shared" si="17"/>
        <v>Yes</v>
      </c>
      <c r="N284" t="str">
        <f t="shared" si="18"/>
        <v>Jan</v>
      </c>
      <c r="O284" s="2">
        <f t="shared" si="19"/>
        <v>3.5833333333284827</v>
      </c>
      <c r="P284" t="str">
        <f>VLOOKUP(G284,Agents!A:E,4,FALSE)</f>
        <v>Team1</v>
      </c>
      <c r="Q284" t="str">
        <f>VLOOKUP(G284,Agents!A:E,5,FALSE)</f>
        <v>Junior</v>
      </c>
      <c r="R284" t="str">
        <f>VLOOKUP(G284,Agents!A:E,2,FALSE)</f>
        <v>Morning</v>
      </c>
    </row>
    <row r="285" spans="1:18" x14ac:dyDescent="0.35">
      <c r="A285" t="s">
        <v>632</v>
      </c>
      <c r="B285" t="s">
        <v>633</v>
      </c>
      <c r="C285" t="s">
        <v>76</v>
      </c>
      <c r="D285" t="s">
        <v>38</v>
      </c>
      <c r="E285" s="1">
        <v>46096.508333333331</v>
      </c>
      <c r="F285" s="1">
        <v>46099.508333333331</v>
      </c>
      <c r="G285" t="s">
        <v>91</v>
      </c>
      <c r="H285" t="s">
        <v>15</v>
      </c>
      <c r="I285" t="s">
        <v>16</v>
      </c>
      <c r="J285">
        <v>5</v>
      </c>
      <c r="K285" t="str">
        <f>IF(tickets_dataset[[#This Row],[status]] = "Closed", "Yes","No")</f>
        <v>Yes</v>
      </c>
      <c r="L285" s="2">
        <f t="shared" si="16"/>
        <v>72</v>
      </c>
      <c r="M285" t="str">
        <f t="shared" si="17"/>
        <v>Yes</v>
      </c>
      <c r="N285" t="str">
        <f t="shared" si="18"/>
        <v>Mar</v>
      </c>
      <c r="O285" s="2">
        <f t="shared" si="19"/>
        <v>3</v>
      </c>
      <c r="P285" t="str">
        <f>VLOOKUP(G285,Agents!A:E,4,FALSE)</f>
        <v>Team5</v>
      </c>
      <c r="Q285" t="str">
        <f>VLOOKUP(G285,Agents!A:E,5,FALSE)</f>
        <v>Mid</v>
      </c>
      <c r="R285" t="str">
        <f>VLOOKUP(G285,Agents!A:E,2,FALSE)</f>
        <v>Night</v>
      </c>
    </row>
    <row r="286" spans="1:18" x14ac:dyDescent="0.35">
      <c r="A286" t="s">
        <v>634</v>
      </c>
      <c r="B286" t="s">
        <v>635</v>
      </c>
      <c r="C286" t="s">
        <v>50</v>
      </c>
      <c r="D286" t="s">
        <v>26</v>
      </c>
      <c r="E286" s="1">
        <v>46071.567361111112</v>
      </c>
      <c r="F286" s="1">
        <v>46072.067361111112</v>
      </c>
      <c r="G286" t="s">
        <v>234</v>
      </c>
      <c r="H286" t="s">
        <v>28</v>
      </c>
      <c r="I286" t="s">
        <v>16</v>
      </c>
      <c r="J286">
        <v>3</v>
      </c>
      <c r="K286" t="str">
        <f>IF(tickets_dataset[[#This Row],[status]] = "Closed", "Yes","No")</f>
        <v>No</v>
      </c>
      <c r="L286" s="2">
        <f t="shared" si="16"/>
        <v>12</v>
      </c>
      <c r="M286" t="str">
        <f t="shared" si="17"/>
        <v>No</v>
      </c>
      <c r="N286" t="str">
        <f t="shared" si="18"/>
        <v>Feb</v>
      </c>
      <c r="O286" s="2">
        <f t="shared" si="19"/>
        <v>0.5</v>
      </c>
      <c r="P286" t="str">
        <f>VLOOKUP(G286,Agents!A:E,4,FALSE)</f>
        <v>Team5</v>
      </c>
      <c r="Q286" t="str">
        <f>VLOOKUP(G286,Agents!A:E,5,FALSE)</f>
        <v>Senior</v>
      </c>
      <c r="R286" t="str">
        <f>VLOOKUP(G286,Agents!A:E,2,FALSE)</f>
        <v>Night</v>
      </c>
    </row>
    <row r="287" spans="1:18" x14ac:dyDescent="0.35">
      <c r="A287" t="s">
        <v>636</v>
      </c>
      <c r="B287" t="s">
        <v>637</v>
      </c>
      <c r="C287" t="s">
        <v>76</v>
      </c>
      <c r="D287" t="s">
        <v>13</v>
      </c>
      <c r="E287" s="1">
        <v>46047.804861111108</v>
      </c>
      <c r="F287" s="1">
        <v>46048.763194444444</v>
      </c>
      <c r="G287" t="s">
        <v>149</v>
      </c>
      <c r="H287" t="s">
        <v>15</v>
      </c>
      <c r="I287" t="s">
        <v>16</v>
      </c>
      <c r="J287">
        <v>4</v>
      </c>
      <c r="K287" t="str">
        <f>IF(tickets_dataset[[#This Row],[status]] = "Closed", "Yes","No")</f>
        <v>Yes</v>
      </c>
      <c r="L287" s="2">
        <f t="shared" si="16"/>
        <v>23.000000000058208</v>
      </c>
      <c r="M287" t="str">
        <f t="shared" si="17"/>
        <v>No</v>
      </c>
      <c r="N287" t="str">
        <f t="shared" si="18"/>
        <v>Jan</v>
      </c>
      <c r="O287" s="2">
        <f t="shared" si="19"/>
        <v>0.95833333333575865</v>
      </c>
      <c r="P287" t="str">
        <f>VLOOKUP(G287,Agents!A:E,4,FALSE)</f>
        <v>Team3</v>
      </c>
      <c r="Q287" t="str">
        <f>VLOOKUP(G287,Agents!A:E,5,FALSE)</f>
        <v>Mid</v>
      </c>
      <c r="R287" t="str">
        <f>VLOOKUP(G287,Agents!A:E,2,FALSE)</f>
        <v>Night</v>
      </c>
    </row>
    <row r="288" spans="1:18" x14ac:dyDescent="0.35">
      <c r="A288" t="s">
        <v>638</v>
      </c>
      <c r="B288" t="s">
        <v>639</v>
      </c>
      <c r="C288" t="s">
        <v>22</v>
      </c>
      <c r="D288" t="s">
        <v>38</v>
      </c>
      <c r="E288" s="1">
        <v>46082.036111111112</v>
      </c>
      <c r="F288" s="1">
        <v>46082.827777777777</v>
      </c>
      <c r="G288" t="s">
        <v>23</v>
      </c>
      <c r="H288" t="s">
        <v>15</v>
      </c>
      <c r="I288" t="s">
        <v>16</v>
      </c>
      <c r="J288">
        <v>4</v>
      </c>
      <c r="K288" t="str">
        <f>IF(tickets_dataset[[#This Row],[status]] = "Closed", "Yes","No")</f>
        <v>Yes</v>
      </c>
      <c r="L288" s="2">
        <f t="shared" si="16"/>
        <v>18.999999999941792</v>
      </c>
      <c r="M288" t="str">
        <f t="shared" si="17"/>
        <v>No</v>
      </c>
      <c r="N288" t="str">
        <f t="shared" si="18"/>
        <v>Mar</v>
      </c>
      <c r="O288" s="2">
        <f t="shared" si="19"/>
        <v>0.79166666666424135</v>
      </c>
      <c r="P288" t="str">
        <f>VLOOKUP(G288,Agents!A:E,4,FALSE)</f>
        <v>Team3</v>
      </c>
      <c r="Q288" t="str">
        <f>VLOOKUP(G288,Agents!A:E,5,FALSE)</f>
        <v>Senior</v>
      </c>
      <c r="R288" t="str">
        <f>VLOOKUP(G288,Agents!A:E,2,FALSE)</f>
        <v>Evening</v>
      </c>
    </row>
    <row r="289" spans="1:18" x14ac:dyDescent="0.35">
      <c r="A289" t="s">
        <v>640</v>
      </c>
      <c r="B289" t="s">
        <v>641</v>
      </c>
      <c r="C289" t="s">
        <v>12</v>
      </c>
      <c r="D289" t="s">
        <v>13</v>
      </c>
      <c r="E289" s="1">
        <v>46024.911805555559</v>
      </c>
      <c r="F289" s="1">
        <v>46025.036805555559</v>
      </c>
      <c r="G289" t="s">
        <v>131</v>
      </c>
      <c r="H289" t="s">
        <v>15</v>
      </c>
      <c r="I289" t="s">
        <v>16</v>
      </c>
      <c r="J289">
        <v>4</v>
      </c>
      <c r="K289" t="str">
        <f>IF(tickets_dataset[[#This Row],[status]] = "Closed", "Yes","No")</f>
        <v>Yes</v>
      </c>
      <c r="L289" s="2">
        <f t="shared" si="16"/>
        <v>3</v>
      </c>
      <c r="M289" t="str">
        <f t="shared" si="17"/>
        <v>No</v>
      </c>
      <c r="N289" t="str">
        <f t="shared" si="18"/>
        <v>Jan</v>
      </c>
      <c r="O289" s="2">
        <f t="shared" si="19"/>
        <v>0.125</v>
      </c>
      <c r="P289" t="str">
        <f>VLOOKUP(G289,Agents!A:E,4,FALSE)</f>
        <v>Team4</v>
      </c>
      <c r="Q289" t="str">
        <f>VLOOKUP(G289,Agents!A:E,5,FALSE)</f>
        <v>Junior</v>
      </c>
      <c r="R289" t="str">
        <f>VLOOKUP(G289,Agents!A:E,2,FALSE)</f>
        <v>Night</v>
      </c>
    </row>
    <row r="290" spans="1:18" x14ac:dyDescent="0.35">
      <c r="A290" t="s">
        <v>642</v>
      </c>
      <c r="B290" t="s">
        <v>643</v>
      </c>
      <c r="C290" t="s">
        <v>76</v>
      </c>
      <c r="D290" t="s">
        <v>13</v>
      </c>
      <c r="E290" s="1">
        <v>46024.069444444445</v>
      </c>
      <c r="F290" s="1">
        <v>46024.277777777781</v>
      </c>
      <c r="G290" t="s">
        <v>62</v>
      </c>
      <c r="H290" t="s">
        <v>28</v>
      </c>
      <c r="I290" t="s">
        <v>16</v>
      </c>
      <c r="J290">
        <v>4</v>
      </c>
      <c r="K290" t="str">
        <f>IF(tickets_dataset[[#This Row],[status]] = "Closed", "Yes","No")</f>
        <v>No</v>
      </c>
      <c r="L290" s="2">
        <f t="shared" si="16"/>
        <v>5.0000000000582077</v>
      </c>
      <c r="M290" t="str">
        <f t="shared" si="17"/>
        <v>No</v>
      </c>
      <c r="N290" t="str">
        <f t="shared" si="18"/>
        <v>Jan</v>
      </c>
      <c r="O290" s="2">
        <f t="shared" si="19"/>
        <v>0.20833333333575865</v>
      </c>
      <c r="P290" t="str">
        <f>VLOOKUP(G290,Agents!A:E,4,FALSE)</f>
        <v>Team1</v>
      </c>
      <c r="Q290" t="str">
        <f>VLOOKUP(G290,Agents!A:E,5,FALSE)</f>
        <v>Junior</v>
      </c>
      <c r="R290" t="str">
        <f>VLOOKUP(G290,Agents!A:E,2,FALSE)</f>
        <v>Morning</v>
      </c>
    </row>
    <row r="291" spans="1:18" x14ac:dyDescent="0.35">
      <c r="A291" t="s">
        <v>644</v>
      </c>
      <c r="B291" t="s">
        <v>645</v>
      </c>
      <c r="C291" t="s">
        <v>76</v>
      </c>
      <c r="D291" t="s">
        <v>13</v>
      </c>
      <c r="E291" s="1">
        <v>46065.652777777781</v>
      </c>
      <c r="F291" s="1">
        <v>46066.444444444445</v>
      </c>
      <c r="G291" t="s">
        <v>62</v>
      </c>
      <c r="H291" t="s">
        <v>15</v>
      </c>
      <c r="I291" t="s">
        <v>16</v>
      </c>
      <c r="J291">
        <v>5</v>
      </c>
      <c r="K291" t="str">
        <f>IF(tickets_dataset[[#This Row],[status]] = "Closed", "Yes","No")</f>
        <v>Yes</v>
      </c>
      <c r="L291" s="2">
        <f t="shared" si="16"/>
        <v>18.999999999941792</v>
      </c>
      <c r="M291" t="str">
        <f t="shared" si="17"/>
        <v>No</v>
      </c>
      <c r="N291" t="str">
        <f t="shared" si="18"/>
        <v>Feb</v>
      </c>
      <c r="O291" s="2">
        <f t="shared" si="19"/>
        <v>0.79166666666424135</v>
      </c>
      <c r="P291" t="str">
        <f>VLOOKUP(G291,Agents!A:E,4,FALSE)</f>
        <v>Team1</v>
      </c>
      <c r="Q291" t="str">
        <f>VLOOKUP(G291,Agents!A:E,5,FALSE)</f>
        <v>Junior</v>
      </c>
      <c r="R291" t="str">
        <f>VLOOKUP(G291,Agents!A:E,2,FALSE)</f>
        <v>Morning</v>
      </c>
    </row>
    <row r="292" spans="1:18" x14ac:dyDescent="0.35">
      <c r="A292" t="s">
        <v>646</v>
      </c>
      <c r="B292" t="s">
        <v>647</v>
      </c>
      <c r="C292" t="s">
        <v>76</v>
      </c>
      <c r="D292" t="s">
        <v>38</v>
      </c>
      <c r="E292" s="1">
        <v>46052.384722222225</v>
      </c>
      <c r="F292" s="1">
        <v>46054.759722222225</v>
      </c>
      <c r="G292" t="s">
        <v>422</v>
      </c>
      <c r="H292" t="s">
        <v>15</v>
      </c>
      <c r="I292" t="s">
        <v>16</v>
      </c>
      <c r="J292">
        <v>3</v>
      </c>
      <c r="K292" t="str">
        <f>IF(tickets_dataset[[#This Row],[status]] = "Closed", "Yes","No")</f>
        <v>Yes</v>
      </c>
      <c r="L292" s="2">
        <f t="shared" si="16"/>
        <v>57</v>
      </c>
      <c r="M292" t="str">
        <f t="shared" si="17"/>
        <v>Yes</v>
      </c>
      <c r="N292" t="str">
        <f t="shared" si="18"/>
        <v>Jan</v>
      </c>
      <c r="O292" s="2">
        <f t="shared" si="19"/>
        <v>2.375</v>
      </c>
      <c r="P292" t="str">
        <f>VLOOKUP(G292,Agents!A:E,4,FALSE)</f>
        <v>Team5</v>
      </c>
      <c r="Q292" t="str">
        <f>VLOOKUP(G292,Agents!A:E,5,FALSE)</f>
        <v>Mid</v>
      </c>
      <c r="R292" t="str">
        <f>VLOOKUP(G292,Agents!A:E,2,FALSE)</f>
        <v>Evening</v>
      </c>
    </row>
    <row r="293" spans="1:18" x14ac:dyDescent="0.35">
      <c r="A293" t="s">
        <v>648</v>
      </c>
      <c r="B293" t="s">
        <v>649</v>
      </c>
      <c r="C293" t="s">
        <v>22</v>
      </c>
      <c r="D293" t="s">
        <v>13</v>
      </c>
      <c r="E293" s="1">
        <v>46058.76666666667</v>
      </c>
      <c r="F293" s="1">
        <v>46059.974999999999</v>
      </c>
      <c r="G293" t="s">
        <v>73</v>
      </c>
      <c r="H293" t="s">
        <v>15</v>
      </c>
      <c r="I293" t="s">
        <v>16</v>
      </c>
      <c r="J293">
        <v>4</v>
      </c>
      <c r="K293" t="str">
        <f>IF(tickets_dataset[[#This Row],[status]] = "Closed", "Yes","No")</f>
        <v>Yes</v>
      </c>
      <c r="L293" s="2">
        <f t="shared" si="16"/>
        <v>28.999999999883585</v>
      </c>
      <c r="M293" t="str">
        <f t="shared" si="17"/>
        <v>No</v>
      </c>
      <c r="N293" t="str">
        <f t="shared" si="18"/>
        <v>Feb</v>
      </c>
      <c r="O293" s="2">
        <f t="shared" si="19"/>
        <v>1.2083333333284827</v>
      </c>
      <c r="P293" t="str">
        <f>VLOOKUP(G293,Agents!A:E,4,FALSE)</f>
        <v>Team4</v>
      </c>
      <c r="Q293" t="str">
        <f>VLOOKUP(G293,Agents!A:E,5,FALSE)</f>
        <v>Senior</v>
      </c>
      <c r="R293" t="str">
        <f>VLOOKUP(G293,Agents!A:E,2,FALSE)</f>
        <v>Night</v>
      </c>
    </row>
    <row r="294" spans="1:18" x14ac:dyDescent="0.35">
      <c r="A294" t="s">
        <v>650</v>
      </c>
      <c r="B294" t="s">
        <v>651</v>
      </c>
      <c r="C294" t="s">
        <v>76</v>
      </c>
      <c r="D294" t="s">
        <v>13</v>
      </c>
      <c r="E294" s="1">
        <v>46038.177777777775</v>
      </c>
      <c r="F294" s="1">
        <v>46039.219444444447</v>
      </c>
      <c r="G294" t="s">
        <v>216</v>
      </c>
      <c r="H294" t="s">
        <v>15</v>
      </c>
      <c r="I294" t="s">
        <v>16</v>
      </c>
      <c r="J294">
        <v>4</v>
      </c>
      <c r="K294" t="str">
        <f>IF(tickets_dataset[[#This Row],[status]] = "Closed", "Yes","No")</f>
        <v>Yes</v>
      </c>
      <c r="L294" s="2">
        <f t="shared" si="16"/>
        <v>25.000000000116415</v>
      </c>
      <c r="M294" t="str">
        <f t="shared" si="17"/>
        <v>No</v>
      </c>
      <c r="N294" t="str">
        <f t="shared" si="18"/>
        <v>Jan</v>
      </c>
      <c r="O294" s="2">
        <f t="shared" si="19"/>
        <v>1.0416666666715173</v>
      </c>
      <c r="P294" t="str">
        <f>VLOOKUP(G294,Agents!A:E,4,FALSE)</f>
        <v>Team5</v>
      </c>
      <c r="Q294" t="str">
        <f>VLOOKUP(G294,Agents!A:E,5,FALSE)</f>
        <v>Junior</v>
      </c>
      <c r="R294" t="str">
        <f>VLOOKUP(G294,Agents!A:E,2,FALSE)</f>
        <v>Evening</v>
      </c>
    </row>
    <row r="295" spans="1:18" x14ac:dyDescent="0.35">
      <c r="A295" t="s">
        <v>652</v>
      </c>
      <c r="B295" t="s">
        <v>653</v>
      </c>
      <c r="C295" t="s">
        <v>50</v>
      </c>
      <c r="D295" t="s">
        <v>26</v>
      </c>
      <c r="E295" s="1">
        <v>46029.24722222222</v>
      </c>
      <c r="F295" s="1">
        <v>46031.455555555556</v>
      </c>
      <c r="G295" t="s">
        <v>422</v>
      </c>
      <c r="H295" t="s">
        <v>15</v>
      </c>
      <c r="I295" t="s">
        <v>16</v>
      </c>
      <c r="J295">
        <v>5</v>
      </c>
      <c r="K295" t="str">
        <f>IF(tickets_dataset[[#This Row],[status]] = "Closed", "Yes","No")</f>
        <v>Yes</v>
      </c>
      <c r="L295" s="2">
        <f t="shared" si="16"/>
        <v>53.000000000058208</v>
      </c>
      <c r="M295" t="str">
        <f t="shared" si="17"/>
        <v>Yes</v>
      </c>
      <c r="N295" t="str">
        <f t="shared" si="18"/>
        <v>Jan</v>
      </c>
      <c r="O295" s="2">
        <f t="shared" si="19"/>
        <v>2.2083333333357587</v>
      </c>
      <c r="P295" t="str">
        <f>VLOOKUP(G295,Agents!A:E,4,FALSE)</f>
        <v>Team5</v>
      </c>
      <c r="Q295" t="str">
        <f>VLOOKUP(G295,Agents!A:E,5,FALSE)</f>
        <v>Mid</v>
      </c>
      <c r="R295" t="str">
        <f>VLOOKUP(G295,Agents!A:E,2,FALSE)</f>
        <v>Evening</v>
      </c>
    </row>
    <row r="296" spans="1:18" x14ac:dyDescent="0.35">
      <c r="A296" t="s">
        <v>654</v>
      </c>
      <c r="B296" t="s">
        <v>565</v>
      </c>
      <c r="C296" t="s">
        <v>76</v>
      </c>
      <c r="D296" t="s">
        <v>13</v>
      </c>
      <c r="E296" s="1">
        <v>46078.879166666666</v>
      </c>
      <c r="F296" s="1">
        <v>46079.962500000001</v>
      </c>
      <c r="G296" t="s">
        <v>100</v>
      </c>
      <c r="H296" t="s">
        <v>15</v>
      </c>
      <c r="I296" t="s">
        <v>16</v>
      </c>
      <c r="J296">
        <v>4</v>
      </c>
      <c r="K296" t="str">
        <f>IF(tickets_dataset[[#This Row],[status]] = "Closed", "Yes","No")</f>
        <v>Yes</v>
      </c>
      <c r="L296" s="2">
        <f t="shared" si="16"/>
        <v>26.000000000058208</v>
      </c>
      <c r="M296" t="str">
        <f t="shared" si="17"/>
        <v>No</v>
      </c>
      <c r="N296" t="str">
        <f t="shared" si="18"/>
        <v>Feb</v>
      </c>
      <c r="O296" s="2">
        <f t="shared" si="19"/>
        <v>1.0833333333357587</v>
      </c>
      <c r="P296" t="str">
        <f>VLOOKUP(G296,Agents!A:E,4,FALSE)</f>
        <v>Team4</v>
      </c>
      <c r="Q296" t="str">
        <f>VLOOKUP(G296,Agents!A:E,5,FALSE)</f>
        <v>Junior</v>
      </c>
      <c r="R296" t="str">
        <f>VLOOKUP(G296,Agents!A:E,2,FALSE)</f>
        <v>Evening</v>
      </c>
    </row>
    <row r="297" spans="1:18" x14ac:dyDescent="0.35">
      <c r="A297" t="s">
        <v>655</v>
      </c>
      <c r="B297" t="s">
        <v>656</v>
      </c>
      <c r="C297" t="s">
        <v>76</v>
      </c>
      <c r="D297" t="s">
        <v>38</v>
      </c>
      <c r="E297" s="1">
        <v>46109.781944444447</v>
      </c>
      <c r="F297" s="1">
        <v>46111.490277777775</v>
      </c>
      <c r="G297" t="s">
        <v>239</v>
      </c>
      <c r="H297" t="s">
        <v>15</v>
      </c>
      <c r="I297" t="s">
        <v>16</v>
      </c>
      <c r="J297">
        <v>5</v>
      </c>
      <c r="K297" t="str">
        <f>IF(tickets_dataset[[#This Row],[status]] = "Closed", "Yes","No")</f>
        <v>Yes</v>
      </c>
      <c r="L297" s="2">
        <f t="shared" si="16"/>
        <v>40.999999999883585</v>
      </c>
      <c r="M297" t="str">
        <f t="shared" si="17"/>
        <v>No</v>
      </c>
      <c r="N297" t="str">
        <f t="shared" si="18"/>
        <v>Mar</v>
      </c>
      <c r="O297" s="2">
        <f t="shared" si="19"/>
        <v>1.7083333333284827</v>
      </c>
      <c r="P297" t="str">
        <f>VLOOKUP(G297,Agents!A:E,4,FALSE)</f>
        <v>Team1</v>
      </c>
      <c r="Q297" t="str">
        <f>VLOOKUP(G297,Agents!A:E,5,FALSE)</f>
        <v>Senior</v>
      </c>
      <c r="R297" t="str">
        <f>VLOOKUP(G297,Agents!A:E,2,FALSE)</f>
        <v>Evening</v>
      </c>
    </row>
    <row r="298" spans="1:18" x14ac:dyDescent="0.35">
      <c r="A298" t="s">
        <v>657</v>
      </c>
      <c r="B298" t="s">
        <v>658</v>
      </c>
      <c r="C298" t="s">
        <v>76</v>
      </c>
      <c r="D298" t="s">
        <v>26</v>
      </c>
      <c r="E298" s="1">
        <v>46032.361805555556</v>
      </c>
      <c r="F298" s="1">
        <v>46034.52847222222</v>
      </c>
      <c r="G298" t="s">
        <v>199</v>
      </c>
      <c r="H298" t="s">
        <v>15</v>
      </c>
      <c r="I298" t="s">
        <v>68</v>
      </c>
      <c r="J298">
        <v>3</v>
      </c>
      <c r="K298" t="str">
        <f>IF(tickets_dataset[[#This Row],[status]] = "Closed", "Yes","No")</f>
        <v>Yes</v>
      </c>
      <c r="L298" s="2">
        <f t="shared" si="16"/>
        <v>51.999999999941792</v>
      </c>
      <c r="M298" t="str">
        <f t="shared" si="17"/>
        <v>Yes</v>
      </c>
      <c r="N298" t="str">
        <f t="shared" si="18"/>
        <v>Jan</v>
      </c>
      <c r="O298" s="2">
        <f t="shared" si="19"/>
        <v>2.1666666666642413</v>
      </c>
      <c r="P298" t="str">
        <f>VLOOKUP(G298,Agents!A:E,4,FALSE)</f>
        <v>Team1</v>
      </c>
      <c r="Q298" t="str">
        <f>VLOOKUP(G298,Agents!A:E,5,FALSE)</f>
        <v>Junior</v>
      </c>
      <c r="R298" t="str">
        <f>VLOOKUP(G298,Agents!A:E,2,FALSE)</f>
        <v>Morning</v>
      </c>
    </row>
    <row r="299" spans="1:18" x14ac:dyDescent="0.35">
      <c r="A299" t="s">
        <v>659</v>
      </c>
      <c r="B299" t="s">
        <v>660</v>
      </c>
      <c r="C299" t="s">
        <v>34</v>
      </c>
      <c r="D299" t="s">
        <v>13</v>
      </c>
      <c r="E299" s="1">
        <v>46072.038888888892</v>
      </c>
      <c r="F299" s="1">
        <v>46072.163888888892</v>
      </c>
      <c r="G299" t="s">
        <v>216</v>
      </c>
      <c r="H299" t="s">
        <v>15</v>
      </c>
      <c r="I299" t="s">
        <v>16</v>
      </c>
      <c r="J299">
        <v>4</v>
      </c>
      <c r="K299" t="str">
        <f>IF(tickets_dataset[[#This Row],[status]] = "Closed", "Yes","No")</f>
        <v>Yes</v>
      </c>
      <c r="L299" s="2">
        <f t="shared" si="16"/>
        <v>3</v>
      </c>
      <c r="M299" t="str">
        <f t="shared" si="17"/>
        <v>No</v>
      </c>
      <c r="N299" t="str">
        <f t="shared" si="18"/>
        <v>Feb</v>
      </c>
      <c r="O299" s="2">
        <f t="shared" si="19"/>
        <v>0.125</v>
      </c>
      <c r="P299" t="str">
        <f>VLOOKUP(G299,Agents!A:E,4,FALSE)</f>
        <v>Team5</v>
      </c>
      <c r="Q299" t="str">
        <f>VLOOKUP(G299,Agents!A:E,5,FALSE)</f>
        <v>Junior</v>
      </c>
      <c r="R299" t="str">
        <f>VLOOKUP(G299,Agents!A:E,2,FALSE)</f>
        <v>Evening</v>
      </c>
    </row>
    <row r="300" spans="1:18" x14ac:dyDescent="0.35">
      <c r="A300" t="s">
        <v>661</v>
      </c>
      <c r="B300" t="s">
        <v>662</v>
      </c>
      <c r="C300" t="s">
        <v>76</v>
      </c>
      <c r="D300" t="s">
        <v>13</v>
      </c>
      <c r="E300" s="1">
        <v>46058.290972222225</v>
      </c>
      <c r="F300" s="1">
        <v>46058.624305555553</v>
      </c>
      <c r="G300" t="s">
        <v>206</v>
      </c>
      <c r="H300" t="s">
        <v>15</v>
      </c>
      <c r="I300" t="s">
        <v>16</v>
      </c>
      <c r="J300">
        <v>5</v>
      </c>
      <c r="K300" t="str">
        <f>IF(tickets_dataset[[#This Row],[status]] = "Closed", "Yes","No")</f>
        <v>Yes</v>
      </c>
      <c r="L300" s="2">
        <f t="shared" si="16"/>
        <v>7.9999999998835847</v>
      </c>
      <c r="M300" t="str">
        <f t="shared" si="17"/>
        <v>No</v>
      </c>
      <c r="N300" t="str">
        <f t="shared" si="18"/>
        <v>Feb</v>
      </c>
      <c r="O300" s="2">
        <f t="shared" si="19"/>
        <v>0.33333333332848269</v>
      </c>
      <c r="P300" t="str">
        <f>VLOOKUP(G300,Agents!A:E,4,FALSE)</f>
        <v>Team5</v>
      </c>
      <c r="Q300" t="str">
        <f>VLOOKUP(G300,Agents!A:E,5,FALSE)</f>
        <v>Junior</v>
      </c>
      <c r="R300" t="str">
        <f>VLOOKUP(G300,Agents!A:E,2,FALSE)</f>
        <v>Evening</v>
      </c>
    </row>
    <row r="301" spans="1:18" x14ac:dyDescent="0.35">
      <c r="A301" t="s">
        <v>663</v>
      </c>
      <c r="B301" t="s">
        <v>664</v>
      </c>
      <c r="C301" t="s">
        <v>76</v>
      </c>
      <c r="D301" t="s">
        <v>26</v>
      </c>
      <c r="E301" s="1">
        <v>46027.411805555559</v>
      </c>
      <c r="F301" s="1">
        <v>46028.703472222223</v>
      </c>
      <c r="G301" t="s">
        <v>35</v>
      </c>
      <c r="H301" t="s">
        <v>15</v>
      </c>
      <c r="I301" t="s">
        <v>16</v>
      </c>
      <c r="J301">
        <v>5</v>
      </c>
      <c r="K301" t="str">
        <f>IF(tickets_dataset[[#This Row],[status]] = "Closed", "Yes","No")</f>
        <v>Yes</v>
      </c>
      <c r="L301" s="2">
        <f t="shared" si="16"/>
        <v>30.999999999941792</v>
      </c>
      <c r="M301" t="str">
        <f t="shared" si="17"/>
        <v>No</v>
      </c>
      <c r="N301" t="str">
        <f t="shared" si="18"/>
        <v>Jan</v>
      </c>
      <c r="O301" s="2">
        <f t="shared" si="19"/>
        <v>1.2916666666642413</v>
      </c>
      <c r="P301" t="str">
        <f>VLOOKUP(G301,Agents!A:E,4,FALSE)</f>
        <v>Team1</v>
      </c>
      <c r="Q301" t="str">
        <f>VLOOKUP(G301,Agents!A:E,5,FALSE)</f>
        <v>Senior</v>
      </c>
      <c r="R301" t="str">
        <f>VLOOKUP(G301,Agents!A:E,2,FALSE)</f>
        <v>Evening</v>
      </c>
    </row>
    <row r="302" spans="1:18" x14ac:dyDescent="0.35">
      <c r="A302" t="s">
        <v>665</v>
      </c>
      <c r="B302" t="s">
        <v>666</v>
      </c>
      <c r="C302" t="s">
        <v>12</v>
      </c>
      <c r="D302" t="s">
        <v>38</v>
      </c>
      <c r="E302" s="1">
        <v>46078.5625</v>
      </c>
      <c r="F302" s="1">
        <v>46080.229166666664</v>
      </c>
      <c r="G302" t="s">
        <v>256</v>
      </c>
      <c r="H302" t="s">
        <v>15</v>
      </c>
      <c r="I302" t="s">
        <v>16</v>
      </c>
      <c r="J302">
        <v>3</v>
      </c>
      <c r="K302" t="str">
        <f>IF(tickets_dataset[[#This Row],[status]] = "Closed", "Yes","No")</f>
        <v>Yes</v>
      </c>
      <c r="L302" s="2">
        <f t="shared" si="16"/>
        <v>39.999999999941792</v>
      </c>
      <c r="M302" t="str">
        <f t="shared" si="17"/>
        <v>No</v>
      </c>
      <c r="N302" t="str">
        <f t="shared" si="18"/>
        <v>Feb</v>
      </c>
      <c r="O302" s="2">
        <f t="shared" si="19"/>
        <v>1.6666666666642413</v>
      </c>
      <c r="P302" t="str">
        <f>VLOOKUP(G302,Agents!A:E,4,FALSE)</f>
        <v>Team1</v>
      </c>
      <c r="Q302" t="str">
        <f>VLOOKUP(G302,Agents!A:E,5,FALSE)</f>
        <v>Mid</v>
      </c>
      <c r="R302" t="str">
        <f>VLOOKUP(G302,Agents!A:E,2,FALSE)</f>
        <v>Morning</v>
      </c>
    </row>
    <row r="303" spans="1:18" x14ac:dyDescent="0.35">
      <c r="A303" t="s">
        <v>667</v>
      </c>
      <c r="B303" t="s">
        <v>668</v>
      </c>
      <c r="C303" t="s">
        <v>22</v>
      </c>
      <c r="D303" t="s">
        <v>26</v>
      </c>
      <c r="E303" s="1">
        <v>46091.728472222225</v>
      </c>
      <c r="F303" s="1">
        <v>46093.061805555553</v>
      </c>
      <c r="G303" t="s">
        <v>56</v>
      </c>
      <c r="H303" t="s">
        <v>28</v>
      </c>
      <c r="I303" t="s">
        <v>16</v>
      </c>
      <c r="J303">
        <v>5</v>
      </c>
      <c r="K303" t="str">
        <f>IF(tickets_dataset[[#This Row],[status]] = "Closed", "Yes","No")</f>
        <v>No</v>
      </c>
      <c r="L303" s="2">
        <f t="shared" si="16"/>
        <v>31.999999999883585</v>
      </c>
      <c r="M303" t="str">
        <f t="shared" si="17"/>
        <v>No</v>
      </c>
      <c r="N303" t="str">
        <f t="shared" si="18"/>
        <v>Mar</v>
      </c>
      <c r="O303" s="2">
        <f t="shared" si="19"/>
        <v>1.3333333333284827</v>
      </c>
      <c r="P303" t="str">
        <f>VLOOKUP(G303,Agents!A:E,4,FALSE)</f>
        <v>Team1</v>
      </c>
      <c r="Q303" t="str">
        <f>VLOOKUP(G303,Agents!A:E,5,FALSE)</f>
        <v>Senior</v>
      </c>
      <c r="R303" t="str">
        <f>VLOOKUP(G303,Agents!A:E,2,FALSE)</f>
        <v>Night</v>
      </c>
    </row>
    <row r="304" spans="1:18" x14ac:dyDescent="0.35">
      <c r="A304" t="s">
        <v>669</v>
      </c>
      <c r="B304" t="s">
        <v>670</v>
      </c>
      <c r="C304" t="s">
        <v>76</v>
      </c>
      <c r="D304" t="s">
        <v>26</v>
      </c>
      <c r="E304" s="1">
        <v>46074.040972222225</v>
      </c>
      <c r="F304" s="1">
        <v>46075.249305555553</v>
      </c>
      <c r="G304" t="s">
        <v>256</v>
      </c>
      <c r="H304" t="s">
        <v>15</v>
      </c>
      <c r="I304" t="s">
        <v>16</v>
      </c>
      <c r="J304">
        <v>5</v>
      </c>
      <c r="K304" t="str">
        <f>IF(tickets_dataset[[#This Row],[status]] = "Closed", "Yes","No")</f>
        <v>Yes</v>
      </c>
      <c r="L304" s="2">
        <f t="shared" si="16"/>
        <v>28.999999999883585</v>
      </c>
      <c r="M304" t="str">
        <f t="shared" si="17"/>
        <v>No</v>
      </c>
      <c r="N304" t="str">
        <f t="shared" si="18"/>
        <v>Feb</v>
      </c>
      <c r="O304" s="2">
        <f t="shared" si="19"/>
        <v>1.2083333333284827</v>
      </c>
      <c r="P304" t="str">
        <f>VLOOKUP(G304,Agents!A:E,4,FALSE)</f>
        <v>Team1</v>
      </c>
      <c r="Q304" t="str">
        <f>VLOOKUP(G304,Agents!A:E,5,FALSE)</f>
        <v>Mid</v>
      </c>
      <c r="R304" t="str">
        <f>VLOOKUP(G304,Agents!A:E,2,FALSE)</f>
        <v>Morning</v>
      </c>
    </row>
    <row r="305" spans="1:18" x14ac:dyDescent="0.35">
      <c r="A305" t="s">
        <v>671</v>
      </c>
      <c r="B305" t="s">
        <v>672</v>
      </c>
      <c r="C305" t="s">
        <v>76</v>
      </c>
      <c r="D305" t="s">
        <v>38</v>
      </c>
      <c r="E305" s="1">
        <v>46086.494444444441</v>
      </c>
      <c r="F305" s="1">
        <v>46087.202777777777</v>
      </c>
      <c r="G305" t="s">
        <v>239</v>
      </c>
      <c r="H305" t="s">
        <v>15</v>
      </c>
      <c r="I305" t="s">
        <v>16</v>
      </c>
      <c r="J305">
        <v>4</v>
      </c>
      <c r="K305" t="str">
        <f>IF(tickets_dataset[[#This Row],[status]] = "Closed", "Yes","No")</f>
        <v>Yes</v>
      </c>
      <c r="L305" s="2">
        <f t="shared" si="16"/>
        <v>17.000000000058208</v>
      </c>
      <c r="M305" t="str">
        <f t="shared" si="17"/>
        <v>No</v>
      </c>
      <c r="N305" t="str">
        <f t="shared" si="18"/>
        <v>Mar</v>
      </c>
      <c r="O305" s="2">
        <f t="shared" si="19"/>
        <v>0.70833333333575865</v>
      </c>
      <c r="P305" t="str">
        <f>VLOOKUP(G305,Agents!A:E,4,FALSE)</f>
        <v>Team1</v>
      </c>
      <c r="Q305" t="str">
        <f>VLOOKUP(G305,Agents!A:E,5,FALSE)</f>
        <v>Senior</v>
      </c>
      <c r="R305" t="str">
        <f>VLOOKUP(G305,Agents!A:E,2,FALSE)</f>
        <v>Evening</v>
      </c>
    </row>
    <row r="306" spans="1:18" x14ac:dyDescent="0.35">
      <c r="A306" t="s">
        <v>673</v>
      </c>
      <c r="B306" t="s">
        <v>674</v>
      </c>
      <c r="C306" t="s">
        <v>50</v>
      </c>
      <c r="D306" t="s">
        <v>26</v>
      </c>
      <c r="E306" s="1">
        <v>46034.395138888889</v>
      </c>
      <c r="F306" s="1">
        <v>46037.270138888889</v>
      </c>
      <c r="G306" t="s">
        <v>206</v>
      </c>
      <c r="H306" t="s">
        <v>15</v>
      </c>
      <c r="I306" t="s">
        <v>16</v>
      </c>
      <c r="J306">
        <v>4</v>
      </c>
      <c r="K306" t="str">
        <f>IF(tickets_dataset[[#This Row],[status]] = "Closed", "Yes","No")</f>
        <v>Yes</v>
      </c>
      <c r="L306" s="2">
        <f t="shared" si="16"/>
        <v>69</v>
      </c>
      <c r="M306" t="str">
        <f t="shared" si="17"/>
        <v>Yes</v>
      </c>
      <c r="N306" t="str">
        <f t="shared" si="18"/>
        <v>Jan</v>
      </c>
      <c r="O306" s="2">
        <f t="shared" si="19"/>
        <v>2.875</v>
      </c>
      <c r="P306" t="str">
        <f>VLOOKUP(G306,Agents!A:E,4,FALSE)</f>
        <v>Team5</v>
      </c>
      <c r="Q306" t="str">
        <f>VLOOKUP(G306,Agents!A:E,5,FALSE)</f>
        <v>Junior</v>
      </c>
      <c r="R306" t="str">
        <f>VLOOKUP(G306,Agents!A:E,2,FALSE)</f>
        <v>Evening</v>
      </c>
    </row>
    <row r="307" spans="1:18" x14ac:dyDescent="0.35">
      <c r="A307" t="s">
        <v>675</v>
      </c>
      <c r="B307" t="s">
        <v>676</v>
      </c>
      <c r="C307" t="s">
        <v>76</v>
      </c>
      <c r="D307" t="s">
        <v>26</v>
      </c>
      <c r="E307" s="1">
        <v>46084.755555555559</v>
      </c>
      <c r="F307" s="1">
        <v>46085.838888888888</v>
      </c>
      <c r="G307" t="s">
        <v>183</v>
      </c>
      <c r="H307" t="s">
        <v>15</v>
      </c>
      <c r="I307" t="s">
        <v>16</v>
      </c>
      <c r="J307">
        <v>4</v>
      </c>
      <c r="K307" t="str">
        <f>IF(tickets_dataset[[#This Row],[status]] = "Closed", "Yes","No")</f>
        <v>Yes</v>
      </c>
      <c r="L307" s="2">
        <f t="shared" si="16"/>
        <v>25.999999999883585</v>
      </c>
      <c r="M307" t="str">
        <f t="shared" si="17"/>
        <v>No</v>
      </c>
      <c r="N307" t="str">
        <f t="shared" si="18"/>
        <v>Mar</v>
      </c>
      <c r="O307" s="2">
        <f t="shared" si="19"/>
        <v>1.0833333333284827</v>
      </c>
      <c r="P307" t="str">
        <f>VLOOKUP(G307,Agents!A:E,4,FALSE)</f>
        <v>Team3</v>
      </c>
      <c r="Q307" t="str">
        <f>VLOOKUP(G307,Agents!A:E,5,FALSE)</f>
        <v>Senior</v>
      </c>
      <c r="R307" t="str">
        <f>VLOOKUP(G307,Agents!A:E,2,FALSE)</f>
        <v>Night</v>
      </c>
    </row>
    <row r="308" spans="1:18" x14ac:dyDescent="0.35">
      <c r="A308" t="s">
        <v>677</v>
      </c>
      <c r="B308" t="s">
        <v>678</v>
      </c>
      <c r="C308" t="s">
        <v>50</v>
      </c>
      <c r="D308" t="s">
        <v>13</v>
      </c>
      <c r="E308" s="1">
        <v>46030.911805555559</v>
      </c>
      <c r="F308" s="1">
        <v>46030.995138888888</v>
      </c>
      <c r="G308" t="s">
        <v>73</v>
      </c>
      <c r="H308" t="s">
        <v>15</v>
      </c>
      <c r="I308" t="s">
        <v>16</v>
      </c>
      <c r="J308">
        <v>3</v>
      </c>
      <c r="K308" t="str">
        <f>IF(tickets_dataset[[#This Row],[status]] = "Closed", "Yes","No")</f>
        <v>Yes</v>
      </c>
      <c r="L308" s="2">
        <f t="shared" si="16"/>
        <v>1.9999999998835847</v>
      </c>
      <c r="M308" t="str">
        <f t="shared" si="17"/>
        <v>No</v>
      </c>
      <c r="N308" t="str">
        <f t="shared" si="18"/>
        <v>Jan</v>
      </c>
      <c r="O308" s="2">
        <f t="shared" si="19"/>
        <v>8.3333333328482695E-2</v>
      </c>
      <c r="P308" t="str">
        <f>VLOOKUP(G308,Agents!A:E,4,FALSE)</f>
        <v>Team4</v>
      </c>
      <c r="Q308" t="str">
        <f>VLOOKUP(G308,Agents!A:E,5,FALSE)</f>
        <v>Senior</v>
      </c>
      <c r="R308" t="str">
        <f>VLOOKUP(G308,Agents!A:E,2,FALSE)</f>
        <v>Night</v>
      </c>
    </row>
    <row r="309" spans="1:18" x14ac:dyDescent="0.35">
      <c r="A309" t="s">
        <v>679</v>
      </c>
      <c r="B309" t="s">
        <v>680</v>
      </c>
      <c r="C309" t="s">
        <v>50</v>
      </c>
      <c r="D309" t="s">
        <v>38</v>
      </c>
      <c r="E309" s="1">
        <v>46053.191666666666</v>
      </c>
      <c r="F309" s="1">
        <v>46054.65</v>
      </c>
      <c r="G309" t="s">
        <v>73</v>
      </c>
      <c r="H309" t="s">
        <v>15</v>
      </c>
      <c r="I309" t="s">
        <v>16</v>
      </c>
      <c r="J309">
        <v>4</v>
      </c>
      <c r="K309" t="str">
        <f>IF(tickets_dataset[[#This Row],[status]] = "Closed", "Yes","No")</f>
        <v>Yes</v>
      </c>
      <c r="L309" s="2">
        <f t="shared" si="16"/>
        <v>35.000000000058208</v>
      </c>
      <c r="M309" t="str">
        <f t="shared" si="17"/>
        <v>No</v>
      </c>
      <c r="N309" t="str">
        <f t="shared" si="18"/>
        <v>Jan</v>
      </c>
      <c r="O309" s="2">
        <f t="shared" si="19"/>
        <v>1.4583333333357587</v>
      </c>
      <c r="P309" t="str">
        <f>VLOOKUP(G309,Agents!A:E,4,FALSE)</f>
        <v>Team4</v>
      </c>
      <c r="Q309" t="str">
        <f>VLOOKUP(G309,Agents!A:E,5,FALSE)</f>
        <v>Senior</v>
      </c>
      <c r="R309" t="str">
        <f>VLOOKUP(G309,Agents!A:E,2,FALSE)</f>
        <v>Night</v>
      </c>
    </row>
    <row r="310" spans="1:18" x14ac:dyDescent="0.35">
      <c r="A310" t="s">
        <v>681</v>
      </c>
      <c r="B310" t="s">
        <v>682</v>
      </c>
      <c r="C310" t="s">
        <v>76</v>
      </c>
      <c r="D310" t="s">
        <v>13</v>
      </c>
      <c r="E310" s="1">
        <v>46079.03125</v>
      </c>
      <c r="F310" s="1">
        <v>46080.239583333336</v>
      </c>
      <c r="G310" t="s">
        <v>239</v>
      </c>
      <c r="H310" t="s">
        <v>15</v>
      </c>
      <c r="I310" t="s">
        <v>16</v>
      </c>
      <c r="J310">
        <v>4</v>
      </c>
      <c r="K310" t="str">
        <f>IF(tickets_dataset[[#This Row],[status]] = "Closed", "Yes","No")</f>
        <v>Yes</v>
      </c>
      <c r="L310" s="2">
        <f t="shared" si="16"/>
        <v>29.000000000058208</v>
      </c>
      <c r="M310" t="str">
        <f t="shared" si="17"/>
        <v>No</v>
      </c>
      <c r="N310" t="str">
        <f t="shared" si="18"/>
        <v>Feb</v>
      </c>
      <c r="O310" s="2">
        <f t="shared" si="19"/>
        <v>1.2083333333357587</v>
      </c>
      <c r="P310" t="str">
        <f>VLOOKUP(G310,Agents!A:E,4,FALSE)</f>
        <v>Team1</v>
      </c>
      <c r="Q310" t="str">
        <f>VLOOKUP(G310,Agents!A:E,5,FALSE)</f>
        <v>Senior</v>
      </c>
      <c r="R310" t="str">
        <f>VLOOKUP(G310,Agents!A:E,2,FALSE)</f>
        <v>Evening</v>
      </c>
    </row>
    <row r="311" spans="1:18" x14ac:dyDescent="0.35">
      <c r="A311" t="s">
        <v>683</v>
      </c>
      <c r="B311" t="s">
        <v>684</v>
      </c>
      <c r="C311" t="s">
        <v>34</v>
      </c>
      <c r="D311" t="s">
        <v>26</v>
      </c>
      <c r="E311" s="1">
        <v>46042.728472222225</v>
      </c>
      <c r="F311" s="1">
        <v>46044.311805555553</v>
      </c>
      <c r="G311" t="s">
        <v>83</v>
      </c>
      <c r="H311" t="s">
        <v>15</v>
      </c>
      <c r="I311" t="s">
        <v>16</v>
      </c>
      <c r="J311">
        <v>3</v>
      </c>
      <c r="K311" t="str">
        <f>IF(tickets_dataset[[#This Row],[status]] = "Closed", "Yes","No")</f>
        <v>Yes</v>
      </c>
      <c r="L311" s="2">
        <f t="shared" si="16"/>
        <v>37.999999999883585</v>
      </c>
      <c r="M311" t="str">
        <f t="shared" si="17"/>
        <v>No</v>
      </c>
      <c r="N311" t="str">
        <f t="shared" si="18"/>
        <v>Jan</v>
      </c>
      <c r="O311" s="2">
        <f t="shared" si="19"/>
        <v>1.5833333333284827</v>
      </c>
      <c r="P311" t="str">
        <f>VLOOKUP(G311,Agents!A:E,4,FALSE)</f>
        <v>Team2</v>
      </c>
      <c r="Q311" t="str">
        <f>VLOOKUP(G311,Agents!A:E,5,FALSE)</f>
        <v>Junior</v>
      </c>
      <c r="R311" t="str">
        <f>VLOOKUP(G311,Agents!A:E,2,FALSE)</f>
        <v>Night</v>
      </c>
    </row>
    <row r="312" spans="1:18" x14ac:dyDescent="0.35">
      <c r="A312" t="s">
        <v>685</v>
      </c>
      <c r="B312" t="s">
        <v>686</v>
      </c>
      <c r="C312" t="s">
        <v>50</v>
      </c>
      <c r="D312" t="s">
        <v>38</v>
      </c>
      <c r="E312" s="1">
        <v>46097.686111111114</v>
      </c>
      <c r="F312" s="1">
        <v>46100.102777777778</v>
      </c>
      <c r="G312" t="s">
        <v>27</v>
      </c>
      <c r="H312" t="s">
        <v>15</v>
      </c>
      <c r="I312" t="s">
        <v>16</v>
      </c>
      <c r="J312">
        <v>4</v>
      </c>
      <c r="K312" t="str">
        <f>IF(tickets_dataset[[#This Row],[status]] = "Closed", "Yes","No")</f>
        <v>Yes</v>
      </c>
      <c r="L312" s="2">
        <f t="shared" si="16"/>
        <v>57.999999999941792</v>
      </c>
      <c r="M312" t="str">
        <f t="shared" si="17"/>
        <v>Yes</v>
      </c>
      <c r="N312" t="str">
        <f t="shared" si="18"/>
        <v>Mar</v>
      </c>
      <c r="O312" s="2">
        <f t="shared" si="19"/>
        <v>2.4166666666642413</v>
      </c>
      <c r="P312" t="str">
        <f>VLOOKUP(G312,Agents!A:E,4,FALSE)</f>
        <v>Team5</v>
      </c>
      <c r="Q312" t="str">
        <f>VLOOKUP(G312,Agents!A:E,5,FALSE)</f>
        <v>Senior</v>
      </c>
      <c r="R312" t="str">
        <f>VLOOKUP(G312,Agents!A:E,2,FALSE)</f>
        <v>Morning</v>
      </c>
    </row>
    <row r="313" spans="1:18" x14ac:dyDescent="0.35">
      <c r="A313" t="s">
        <v>687</v>
      </c>
      <c r="B313" t="s">
        <v>688</v>
      </c>
      <c r="C313" t="s">
        <v>50</v>
      </c>
      <c r="D313" t="s">
        <v>13</v>
      </c>
      <c r="E313" s="1">
        <v>46031.100694444445</v>
      </c>
      <c r="F313" s="1">
        <v>46031.850694444445</v>
      </c>
      <c r="G313" t="s">
        <v>59</v>
      </c>
      <c r="H313" t="s">
        <v>15</v>
      </c>
      <c r="I313" t="s">
        <v>16</v>
      </c>
      <c r="J313">
        <v>3</v>
      </c>
      <c r="K313" t="str">
        <f>IF(tickets_dataset[[#This Row],[status]] = "Closed", "Yes","No")</f>
        <v>Yes</v>
      </c>
      <c r="L313" s="2">
        <f t="shared" si="16"/>
        <v>18</v>
      </c>
      <c r="M313" t="str">
        <f t="shared" si="17"/>
        <v>No</v>
      </c>
      <c r="N313" t="str">
        <f t="shared" si="18"/>
        <v>Jan</v>
      </c>
      <c r="O313" s="2">
        <f t="shared" si="19"/>
        <v>0.75</v>
      </c>
      <c r="P313" t="str">
        <f>VLOOKUP(G313,Agents!A:E,4,FALSE)</f>
        <v>Team3</v>
      </c>
      <c r="Q313" t="str">
        <f>VLOOKUP(G313,Agents!A:E,5,FALSE)</f>
        <v>Senior</v>
      </c>
      <c r="R313" t="str">
        <f>VLOOKUP(G313,Agents!A:E,2,FALSE)</f>
        <v>Night</v>
      </c>
    </row>
    <row r="314" spans="1:18" x14ac:dyDescent="0.35">
      <c r="A314" t="s">
        <v>689</v>
      </c>
      <c r="B314" t="s">
        <v>690</v>
      </c>
      <c r="C314" t="s">
        <v>12</v>
      </c>
      <c r="D314" t="s">
        <v>38</v>
      </c>
      <c r="E314" s="1">
        <v>46092.799305555556</v>
      </c>
      <c r="F314" s="1">
        <v>46093.96597222222</v>
      </c>
      <c r="G314" t="s">
        <v>83</v>
      </c>
      <c r="H314" t="s">
        <v>28</v>
      </c>
      <c r="I314" t="s">
        <v>68</v>
      </c>
      <c r="J314">
        <v>2</v>
      </c>
      <c r="K314" t="str">
        <f>IF(tickets_dataset[[#This Row],[status]] = "Closed", "Yes","No")</f>
        <v>No</v>
      </c>
      <c r="L314" s="2">
        <f t="shared" si="16"/>
        <v>27.999999999941792</v>
      </c>
      <c r="M314" t="str">
        <f t="shared" si="17"/>
        <v>No</v>
      </c>
      <c r="N314" t="str">
        <f t="shared" si="18"/>
        <v>Mar</v>
      </c>
      <c r="O314" s="2">
        <f t="shared" si="19"/>
        <v>1.1666666666642413</v>
      </c>
      <c r="P314" t="str">
        <f>VLOOKUP(G314,Agents!A:E,4,FALSE)</f>
        <v>Team2</v>
      </c>
      <c r="Q314" t="str">
        <f>VLOOKUP(G314,Agents!A:E,5,FALSE)</f>
        <v>Junior</v>
      </c>
      <c r="R314" t="str">
        <f>VLOOKUP(G314,Agents!A:E,2,FALSE)</f>
        <v>Night</v>
      </c>
    </row>
    <row r="315" spans="1:18" x14ac:dyDescent="0.35">
      <c r="A315" t="s">
        <v>691</v>
      </c>
      <c r="B315" t="s">
        <v>692</v>
      </c>
      <c r="C315" t="s">
        <v>12</v>
      </c>
      <c r="D315" t="s">
        <v>13</v>
      </c>
      <c r="E315" s="1">
        <v>46083.111111111109</v>
      </c>
      <c r="F315" s="1">
        <v>46084.236111111109</v>
      </c>
      <c r="G315" t="s">
        <v>273</v>
      </c>
      <c r="H315" t="s">
        <v>15</v>
      </c>
      <c r="I315" t="s">
        <v>16</v>
      </c>
      <c r="J315">
        <v>4</v>
      </c>
      <c r="K315" t="str">
        <f>IF(tickets_dataset[[#This Row],[status]] = "Closed", "Yes","No")</f>
        <v>Yes</v>
      </c>
      <c r="L315" s="2">
        <f t="shared" si="16"/>
        <v>27</v>
      </c>
      <c r="M315" t="str">
        <f t="shared" si="17"/>
        <v>No</v>
      </c>
      <c r="N315" t="str">
        <f t="shared" si="18"/>
        <v>Mar</v>
      </c>
      <c r="O315" s="2">
        <f t="shared" si="19"/>
        <v>1.125</v>
      </c>
      <c r="P315" t="str">
        <f>VLOOKUP(G315,Agents!A:E,4,FALSE)</f>
        <v>Team3</v>
      </c>
      <c r="Q315" t="str">
        <f>VLOOKUP(G315,Agents!A:E,5,FALSE)</f>
        <v>Senior</v>
      </c>
      <c r="R315" t="str">
        <f>VLOOKUP(G315,Agents!A:E,2,FALSE)</f>
        <v>Evening</v>
      </c>
    </row>
    <row r="316" spans="1:18" x14ac:dyDescent="0.35">
      <c r="A316" t="s">
        <v>693</v>
      </c>
      <c r="B316" t="s">
        <v>694</v>
      </c>
      <c r="C316" t="s">
        <v>22</v>
      </c>
      <c r="D316" t="s">
        <v>13</v>
      </c>
      <c r="E316" s="1">
        <v>46090.592361111114</v>
      </c>
      <c r="F316" s="1">
        <v>46091.550694444442</v>
      </c>
      <c r="G316" t="s">
        <v>35</v>
      </c>
      <c r="H316" t="s">
        <v>15</v>
      </c>
      <c r="I316" t="s">
        <v>16</v>
      </c>
      <c r="J316">
        <v>4</v>
      </c>
      <c r="K316" t="str">
        <f>IF(tickets_dataset[[#This Row],[status]] = "Closed", "Yes","No")</f>
        <v>Yes</v>
      </c>
      <c r="L316" s="2">
        <f t="shared" si="16"/>
        <v>22.999999999883585</v>
      </c>
      <c r="M316" t="str">
        <f t="shared" si="17"/>
        <v>No</v>
      </c>
      <c r="N316" t="str">
        <f t="shared" si="18"/>
        <v>Mar</v>
      </c>
      <c r="O316" s="2">
        <f t="shared" si="19"/>
        <v>0.95833333332848269</v>
      </c>
      <c r="P316" t="str">
        <f>VLOOKUP(G316,Agents!A:E,4,FALSE)</f>
        <v>Team1</v>
      </c>
      <c r="Q316" t="str">
        <f>VLOOKUP(G316,Agents!A:E,5,FALSE)</f>
        <v>Senior</v>
      </c>
      <c r="R316" t="str">
        <f>VLOOKUP(G316,Agents!A:E,2,FALSE)</f>
        <v>Evening</v>
      </c>
    </row>
    <row r="317" spans="1:18" x14ac:dyDescent="0.35">
      <c r="A317" t="s">
        <v>695</v>
      </c>
      <c r="B317" t="s">
        <v>696</v>
      </c>
      <c r="C317" t="s">
        <v>34</v>
      </c>
      <c r="D317" t="s">
        <v>13</v>
      </c>
      <c r="E317" s="1">
        <v>46083.07708333333</v>
      </c>
      <c r="F317" s="1">
        <v>46084.160416666666</v>
      </c>
      <c r="G317" t="s">
        <v>344</v>
      </c>
      <c r="H317" t="s">
        <v>15</v>
      </c>
      <c r="I317" t="s">
        <v>16</v>
      </c>
      <c r="J317">
        <v>3</v>
      </c>
      <c r="K317" t="str">
        <f>IF(tickets_dataset[[#This Row],[status]] = "Closed", "Yes","No")</f>
        <v>Yes</v>
      </c>
      <c r="L317" s="2">
        <f t="shared" si="16"/>
        <v>26.000000000058208</v>
      </c>
      <c r="M317" t="str">
        <f t="shared" si="17"/>
        <v>No</v>
      </c>
      <c r="N317" t="str">
        <f t="shared" si="18"/>
        <v>Mar</v>
      </c>
      <c r="O317" s="2">
        <f t="shared" si="19"/>
        <v>1.0833333333357587</v>
      </c>
      <c r="P317" t="str">
        <f>VLOOKUP(G317,Agents!A:E,4,FALSE)</f>
        <v>Team4</v>
      </c>
      <c r="Q317" t="str">
        <f>VLOOKUP(G317,Agents!A:E,5,FALSE)</f>
        <v>Senior</v>
      </c>
      <c r="R317" t="str">
        <f>VLOOKUP(G317,Agents!A:E,2,FALSE)</f>
        <v>Night</v>
      </c>
    </row>
    <row r="318" spans="1:18" x14ac:dyDescent="0.35">
      <c r="A318" t="s">
        <v>697</v>
      </c>
      <c r="B318" t="s">
        <v>698</v>
      </c>
      <c r="C318" t="s">
        <v>34</v>
      </c>
      <c r="D318" t="s">
        <v>13</v>
      </c>
      <c r="E318" s="1">
        <v>46048.441666666666</v>
      </c>
      <c r="F318" s="1">
        <v>46049.4</v>
      </c>
      <c r="G318" t="s">
        <v>137</v>
      </c>
      <c r="H318" t="s">
        <v>15</v>
      </c>
      <c r="I318" t="s">
        <v>16</v>
      </c>
      <c r="J318">
        <v>5</v>
      </c>
      <c r="K318" t="str">
        <f>IF(tickets_dataset[[#This Row],[status]] = "Closed", "Yes","No")</f>
        <v>Yes</v>
      </c>
      <c r="L318" s="2">
        <f t="shared" si="16"/>
        <v>23.000000000058208</v>
      </c>
      <c r="M318" t="str">
        <f t="shared" si="17"/>
        <v>No</v>
      </c>
      <c r="N318" t="str">
        <f t="shared" si="18"/>
        <v>Jan</v>
      </c>
      <c r="O318" s="2">
        <f t="shared" si="19"/>
        <v>0.95833333333575865</v>
      </c>
      <c r="P318" t="str">
        <f>VLOOKUP(G318,Agents!A:E,4,FALSE)</f>
        <v>Team5</v>
      </c>
      <c r="Q318" t="str">
        <f>VLOOKUP(G318,Agents!A:E,5,FALSE)</f>
        <v>Senior</v>
      </c>
      <c r="R318" t="str">
        <f>VLOOKUP(G318,Agents!A:E,2,FALSE)</f>
        <v>Night</v>
      </c>
    </row>
    <row r="319" spans="1:18" x14ac:dyDescent="0.35">
      <c r="A319" t="s">
        <v>699</v>
      </c>
      <c r="B319" t="s">
        <v>700</v>
      </c>
      <c r="C319" t="s">
        <v>34</v>
      </c>
      <c r="D319" t="s">
        <v>38</v>
      </c>
      <c r="E319" s="1">
        <v>46098.529166666667</v>
      </c>
      <c r="F319" s="1">
        <v>46098.779166666667</v>
      </c>
      <c r="G319" t="s">
        <v>100</v>
      </c>
      <c r="H319" t="s">
        <v>15</v>
      </c>
      <c r="I319" t="s">
        <v>16</v>
      </c>
      <c r="J319">
        <v>4</v>
      </c>
      <c r="K319" t="str">
        <f>IF(tickets_dataset[[#This Row],[status]] = "Closed", "Yes","No")</f>
        <v>Yes</v>
      </c>
      <c r="L319" s="2">
        <f t="shared" si="16"/>
        <v>6</v>
      </c>
      <c r="M319" t="str">
        <f t="shared" si="17"/>
        <v>No</v>
      </c>
      <c r="N319" t="str">
        <f t="shared" si="18"/>
        <v>Mar</v>
      </c>
      <c r="O319" s="2">
        <f t="shared" si="19"/>
        <v>0.25</v>
      </c>
      <c r="P319" t="str">
        <f>VLOOKUP(G319,Agents!A:E,4,FALSE)</f>
        <v>Team4</v>
      </c>
      <c r="Q319" t="str">
        <f>VLOOKUP(G319,Agents!A:E,5,FALSE)</f>
        <v>Junior</v>
      </c>
      <c r="R319" t="str">
        <f>VLOOKUP(G319,Agents!A:E,2,FALSE)</f>
        <v>Evening</v>
      </c>
    </row>
    <row r="320" spans="1:18" x14ac:dyDescent="0.35">
      <c r="A320" t="s">
        <v>701</v>
      </c>
      <c r="B320" t="s">
        <v>702</v>
      </c>
      <c r="C320" t="s">
        <v>50</v>
      </c>
      <c r="D320" t="s">
        <v>26</v>
      </c>
      <c r="E320" s="1">
        <v>46047.851388888892</v>
      </c>
      <c r="F320" s="1">
        <v>46049.851388888892</v>
      </c>
      <c r="G320" t="s">
        <v>137</v>
      </c>
      <c r="H320" t="s">
        <v>15</v>
      </c>
      <c r="I320" t="s">
        <v>16</v>
      </c>
      <c r="J320">
        <v>4</v>
      </c>
      <c r="K320" t="str">
        <f>IF(tickets_dataset[[#This Row],[status]] = "Closed", "Yes","No")</f>
        <v>Yes</v>
      </c>
      <c r="L320" s="2">
        <f t="shared" si="16"/>
        <v>48</v>
      </c>
      <c r="M320" t="str">
        <f t="shared" si="17"/>
        <v>No</v>
      </c>
      <c r="N320" t="str">
        <f t="shared" si="18"/>
        <v>Jan</v>
      </c>
      <c r="O320" s="2">
        <f t="shared" si="19"/>
        <v>2</v>
      </c>
      <c r="P320" t="str">
        <f>VLOOKUP(G320,Agents!A:E,4,FALSE)</f>
        <v>Team5</v>
      </c>
      <c r="Q320" t="str">
        <f>VLOOKUP(G320,Agents!A:E,5,FALSE)</f>
        <v>Senior</v>
      </c>
      <c r="R320" t="str">
        <f>VLOOKUP(G320,Agents!A:E,2,FALSE)</f>
        <v>Night</v>
      </c>
    </row>
    <row r="321" spans="1:18" x14ac:dyDescent="0.35">
      <c r="A321" t="s">
        <v>703</v>
      </c>
      <c r="B321" t="s">
        <v>704</v>
      </c>
      <c r="C321" t="s">
        <v>12</v>
      </c>
      <c r="D321" t="s">
        <v>13</v>
      </c>
      <c r="E321" s="1">
        <v>46071.882638888892</v>
      </c>
      <c r="F321" s="1">
        <v>46073.757638888892</v>
      </c>
      <c r="G321" t="s">
        <v>183</v>
      </c>
      <c r="H321" t="s">
        <v>15</v>
      </c>
      <c r="I321" t="s">
        <v>16</v>
      </c>
      <c r="J321">
        <v>5</v>
      </c>
      <c r="K321" t="str">
        <f>IF(tickets_dataset[[#This Row],[status]] = "Closed", "Yes","No")</f>
        <v>Yes</v>
      </c>
      <c r="L321" s="2">
        <f t="shared" si="16"/>
        <v>45</v>
      </c>
      <c r="M321" t="str">
        <f t="shared" si="17"/>
        <v>No</v>
      </c>
      <c r="N321" t="str">
        <f t="shared" si="18"/>
        <v>Feb</v>
      </c>
      <c r="O321" s="2">
        <f t="shared" si="19"/>
        <v>1.875</v>
      </c>
      <c r="P321" t="str">
        <f>VLOOKUP(G321,Agents!A:E,4,FALSE)</f>
        <v>Team3</v>
      </c>
      <c r="Q321" t="str">
        <f>VLOOKUP(G321,Agents!A:E,5,FALSE)</f>
        <v>Senior</v>
      </c>
      <c r="R321" t="str">
        <f>VLOOKUP(G321,Agents!A:E,2,FALSE)</f>
        <v>Night</v>
      </c>
    </row>
    <row r="322" spans="1:18" x14ac:dyDescent="0.35">
      <c r="A322" t="s">
        <v>705</v>
      </c>
      <c r="B322" t="s">
        <v>706</v>
      </c>
      <c r="C322" t="s">
        <v>50</v>
      </c>
      <c r="D322" t="s">
        <v>26</v>
      </c>
      <c r="E322" s="1">
        <v>46090.984722222223</v>
      </c>
      <c r="F322" s="1">
        <v>46092.984722222223</v>
      </c>
      <c r="G322" t="s">
        <v>156</v>
      </c>
      <c r="H322" t="s">
        <v>15</v>
      </c>
      <c r="I322" t="s">
        <v>16</v>
      </c>
      <c r="J322">
        <v>4</v>
      </c>
      <c r="K322" t="str">
        <f>IF(tickets_dataset[[#This Row],[status]] = "Closed", "Yes","No")</f>
        <v>Yes</v>
      </c>
      <c r="L322" s="2">
        <f t="shared" ref="L322:L385" si="20">IF(ISBLANK(F322),"",(F322-E322)*24)</f>
        <v>48</v>
      </c>
      <c r="M322" t="str">
        <f t="shared" ref="M322:M385" si="21">IF(L322&gt;48,"Yes","No")</f>
        <v>No</v>
      </c>
      <c r="N322" t="str">
        <f t="shared" ref="N322:N385" si="22">TEXT(E322,"mmm")</f>
        <v>Mar</v>
      </c>
      <c r="O322" s="2">
        <f t="shared" si="19"/>
        <v>2</v>
      </c>
      <c r="P322" t="str">
        <f>VLOOKUP(G322,Agents!A:E,4,FALSE)</f>
        <v>Team3</v>
      </c>
      <c r="Q322" t="str">
        <f>VLOOKUP(G322,Agents!A:E,5,FALSE)</f>
        <v>Mid</v>
      </c>
      <c r="R322" t="str">
        <f>VLOOKUP(G322,Agents!A:E,2,FALSE)</f>
        <v>Evening</v>
      </c>
    </row>
    <row r="323" spans="1:18" x14ac:dyDescent="0.35">
      <c r="A323" t="s">
        <v>707</v>
      </c>
      <c r="B323" t="s">
        <v>708</v>
      </c>
      <c r="C323" t="s">
        <v>12</v>
      </c>
      <c r="D323" t="s">
        <v>26</v>
      </c>
      <c r="E323" s="1">
        <v>46075.209722222222</v>
      </c>
      <c r="F323" s="1">
        <v>46078.084722222222</v>
      </c>
      <c r="G323" t="s">
        <v>159</v>
      </c>
      <c r="H323" t="s">
        <v>15</v>
      </c>
      <c r="I323" t="s">
        <v>16</v>
      </c>
      <c r="J323">
        <v>4</v>
      </c>
      <c r="K323" t="str">
        <f>IF(tickets_dataset[[#This Row],[status]] = "Closed", "Yes","No")</f>
        <v>Yes</v>
      </c>
      <c r="L323" s="2">
        <f t="shared" si="20"/>
        <v>69</v>
      </c>
      <c r="M323" t="str">
        <f t="shared" si="21"/>
        <v>Yes</v>
      </c>
      <c r="N323" t="str">
        <f t="shared" si="22"/>
        <v>Feb</v>
      </c>
      <c r="O323" s="2">
        <f t="shared" ref="O323:O386" si="23">F323-E323</f>
        <v>2.875</v>
      </c>
      <c r="P323" t="str">
        <f>VLOOKUP(G323,Agents!A:E,4,FALSE)</f>
        <v>Team4</v>
      </c>
      <c r="Q323" t="str">
        <f>VLOOKUP(G323,Agents!A:E,5,FALSE)</f>
        <v>Mid</v>
      </c>
      <c r="R323" t="str">
        <f>VLOOKUP(G323,Agents!A:E,2,FALSE)</f>
        <v>Night</v>
      </c>
    </row>
    <row r="324" spans="1:18" x14ac:dyDescent="0.35">
      <c r="A324" t="s">
        <v>709</v>
      </c>
      <c r="B324" t="s">
        <v>710</v>
      </c>
      <c r="C324" t="s">
        <v>76</v>
      </c>
      <c r="D324" t="s">
        <v>26</v>
      </c>
      <c r="E324" s="1">
        <v>46038.724999999999</v>
      </c>
      <c r="F324" s="1">
        <v>46040.974999999999</v>
      </c>
      <c r="G324" t="s">
        <v>27</v>
      </c>
      <c r="H324" t="s">
        <v>15</v>
      </c>
      <c r="I324" t="s">
        <v>16</v>
      </c>
      <c r="J324">
        <v>5</v>
      </c>
      <c r="K324" t="str">
        <f>IF(tickets_dataset[[#This Row],[status]] = "Closed", "Yes","No")</f>
        <v>Yes</v>
      </c>
      <c r="L324" s="2">
        <f t="shared" si="20"/>
        <v>54</v>
      </c>
      <c r="M324" t="str">
        <f t="shared" si="21"/>
        <v>Yes</v>
      </c>
      <c r="N324" t="str">
        <f t="shared" si="22"/>
        <v>Jan</v>
      </c>
      <c r="O324" s="2">
        <f t="shared" si="23"/>
        <v>2.25</v>
      </c>
      <c r="P324" t="str">
        <f>VLOOKUP(G324,Agents!A:E,4,FALSE)</f>
        <v>Team5</v>
      </c>
      <c r="Q324" t="str">
        <f>VLOOKUP(G324,Agents!A:E,5,FALSE)</f>
        <v>Senior</v>
      </c>
      <c r="R324" t="str">
        <f>VLOOKUP(G324,Agents!A:E,2,FALSE)</f>
        <v>Morning</v>
      </c>
    </row>
    <row r="325" spans="1:18" x14ac:dyDescent="0.35">
      <c r="A325" t="s">
        <v>711</v>
      </c>
      <c r="B325" t="s">
        <v>712</v>
      </c>
      <c r="C325" t="s">
        <v>12</v>
      </c>
      <c r="D325" t="s">
        <v>26</v>
      </c>
      <c r="E325" s="1">
        <v>46076.849305555559</v>
      </c>
      <c r="F325" s="1">
        <v>46078.390972222223</v>
      </c>
      <c r="G325" t="s">
        <v>53</v>
      </c>
      <c r="H325" t="s">
        <v>15</v>
      </c>
      <c r="I325" t="s">
        <v>16</v>
      </c>
      <c r="J325">
        <v>4</v>
      </c>
      <c r="K325" t="str">
        <f>IF(tickets_dataset[[#This Row],[status]] = "Closed", "Yes","No")</f>
        <v>Yes</v>
      </c>
      <c r="L325" s="2">
        <f t="shared" si="20"/>
        <v>36.999999999941792</v>
      </c>
      <c r="M325" t="str">
        <f t="shared" si="21"/>
        <v>No</v>
      </c>
      <c r="N325" t="str">
        <f t="shared" si="22"/>
        <v>Feb</v>
      </c>
      <c r="O325" s="2">
        <f t="shared" si="23"/>
        <v>1.5416666666642413</v>
      </c>
      <c r="P325" t="str">
        <f>VLOOKUP(G325,Agents!A:E,4,FALSE)</f>
        <v>Team1</v>
      </c>
      <c r="Q325" t="str">
        <f>VLOOKUP(G325,Agents!A:E,5,FALSE)</f>
        <v>Junior</v>
      </c>
      <c r="R325" t="str">
        <f>VLOOKUP(G325,Agents!A:E,2,FALSE)</f>
        <v>Night</v>
      </c>
    </row>
    <row r="326" spans="1:18" x14ac:dyDescent="0.35">
      <c r="A326" t="s">
        <v>713</v>
      </c>
      <c r="B326" t="s">
        <v>714</v>
      </c>
      <c r="C326" t="s">
        <v>12</v>
      </c>
      <c r="D326" t="s">
        <v>13</v>
      </c>
      <c r="E326" s="1">
        <v>46046.09375</v>
      </c>
      <c r="F326" s="1">
        <v>46046.260416666664</v>
      </c>
      <c r="G326" t="s">
        <v>73</v>
      </c>
      <c r="H326" t="s">
        <v>28</v>
      </c>
      <c r="I326" t="s">
        <v>16</v>
      </c>
      <c r="J326">
        <v>4</v>
      </c>
      <c r="K326" t="str">
        <f>IF(tickets_dataset[[#This Row],[status]] = "Closed", "Yes","No")</f>
        <v>No</v>
      </c>
      <c r="L326" s="2">
        <f t="shared" si="20"/>
        <v>3.9999999999417923</v>
      </c>
      <c r="M326" t="str">
        <f t="shared" si="21"/>
        <v>No</v>
      </c>
      <c r="N326" t="str">
        <f t="shared" si="22"/>
        <v>Jan</v>
      </c>
      <c r="O326" s="2">
        <f t="shared" si="23"/>
        <v>0.16666666666424135</v>
      </c>
      <c r="P326" t="str">
        <f>VLOOKUP(G326,Agents!A:E,4,FALSE)</f>
        <v>Team4</v>
      </c>
      <c r="Q326" t="str">
        <f>VLOOKUP(G326,Agents!A:E,5,FALSE)</f>
        <v>Senior</v>
      </c>
      <c r="R326" t="str">
        <f>VLOOKUP(G326,Agents!A:E,2,FALSE)</f>
        <v>Night</v>
      </c>
    </row>
    <row r="327" spans="1:18" x14ac:dyDescent="0.35">
      <c r="A327" t="s">
        <v>715</v>
      </c>
      <c r="B327" t="s">
        <v>716</v>
      </c>
      <c r="C327" t="s">
        <v>50</v>
      </c>
      <c r="D327" t="s">
        <v>38</v>
      </c>
      <c r="E327" s="1">
        <v>46097.78402777778</v>
      </c>
      <c r="F327" s="1">
        <v>46101.40902777778</v>
      </c>
      <c r="G327" t="s">
        <v>14</v>
      </c>
      <c r="H327" t="s">
        <v>15</v>
      </c>
      <c r="I327" t="s">
        <v>16</v>
      </c>
      <c r="J327">
        <v>3</v>
      </c>
      <c r="K327" t="str">
        <f>IF(tickets_dataset[[#This Row],[status]] = "Closed", "Yes","No")</f>
        <v>Yes</v>
      </c>
      <c r="L327" s="2">
        <f t="shared" si="20"/>
        <v>87</v>
      </c>
      <c r="M327" t="str">
        <f t="shared" si="21"/>
        <v>Yes</v>
      </c>
      <c r="N327" t="str">
        <f t="shared" si="22"/>
        <v>Mar</v>
      </c>
      <c r="O327" s="2">
        <f t="shared" si="23"/>
        <v>3.625</v>
      </c>
      <c r="P327" t="str">
        <f>VLOOKUP(G327,Agents!A:E,4,FALSE)</f>
        <v>Team1</v>
      </c>
      <c r="Q327" t="str">
        <f>VLOOKUP(G327,Agents!A:E,5,FALSE)</f>
        <v>Senior</v>
      </c>
      <c r="R327" t="str">
        <f>VLOOKUP(G327,Agents!A:E,2,FALSE)</f>
        <v>Morning</v>
      </c>
    </row>
    <row r="328" spans="1:18" x14ac:dyDescent="0.35">
      <c r="A328" t="s">
        <v>717</v>
      </c>
      <c r="B328" t="s">
        <v>718</v>
      </c>
      <c r="C328" t="s">
        <v>34</v>
      </c>
      <c r="D328" t="s">
        <v>38</v>
      </c>
      <c r="E328" s="1">
        <v>46088.081250000003</v>
      </c>
      <c r="F328" s="1">
        <v>46089.497916666667</v>
      </c>
      <c r="G328" t="s">
        <v>31</v>
      </c>
      <c r="H328" t="s">
        <v>15</v>
      </c>
      <c r="I328" t="s">
        <v>16</v>
      </c>
      <c r="J328">
        <v>2</v>
      </c>
      <c r="K328" t="str">
        <f>IF(tickets_dataset[[#This Row],[status]] = "Closed", "Yes","No")</f>
        <v>Yes</v>
      </c>
      <c r="L328" s="2">
        <f t="shared" si="20"/>
        <v>33.999999999941792</v>
      </c>
      <c r="M328" t="str">
        <f t="shared" si="21"/>
        <v>No</v>
      </c>
      <c r="N328" t="str">
        <f t="shared" si="22"/>
        <v>Mar</v>
      </c>
      <c r="O328" s="2">
        <f t="shared" si="23"/>
        <v>1.4166666666642413</v>
      </c>
      <c r="P328" t="str">
        <f>VLOOKUP(G328,Agents!A:E,4,FALSE)</f>
        <v>Team5</v>
      </c>
      <c r="Q328" t="str">
        <f>VLOOKUP(G328,Agents!A:E,5,FALSE)</f>
        <v>Senior</v>
      </c>
      <c r="R328" t="str">
        <f>VLOOKUP(G328,Agents!A:E,2,FALSE)</f>
        <v>Evening</v>
      </c>
    </row>
    <row r="329" spans="1:18" x14ac:dyDescent="0.35">
      <c r="A329" t="s">
        <v>719</v>
      </c>
      <c r="B329" t="s">
        <v>720</v>
      </c>
      <c r="C329" t="s">
        <v>34</v>
      </c>
      <c r="D329" t="s">
        <v>13</v>
      </c>
      <c r="E329" s="1">
        <v>46044.727777777778</v>
      </c>
      <c r="F329" s="1">
        <v>46046.102777777778</v>
      </c>
      <c r="G329" t="s">
        <v>199</v>
      </c>
      <c r="H329" t="s">
        <v>15</v>
      </c>
      <c r="I329" t="s">
        <v>16</v>
      </c>
      <c r="J329">
        <v>5</v>
      </c>
      <c r="K329" t="str">
        <f>IF(tickets_dataset[[#This Row],[status]] = "Closed", "Yes","No")</f>
        <v>Yes</v>
      </c>
      <c r="L329" s="2">
        <f t="shared" si="20"/>
        <v>33</v>
      </c>
      <c r="M329" t="str">
        <f t="shared" si="21"/>
        <v>No</v>
      </c>
      <c r="N329" t="str">
        <f t="shared" si="22"/>
        <v>Jan</v>
      </c>
      <c r="O329" s="2">
        <f t="shared" si="23"/>
        <v>1.375</v>
      </c>
      <c r="P329" t="str">
        <f>VLOOKUP(G329,Agents!A:E,4,FALSE)</f>
        <v>Team1</v>
      </c>
      <c r="Q329" t="str">
        <f>VLOOKUP(G329,Agents!A:E,5,FALSE)</f>
        <v>Junior</v>
      </c>
      <c r="R329" t="str">
        <f>VLOOKUP(G329,Agents!A:E,2,FALSE)</f>
        <v>Morning</v>
      </c>
    </row>
    <row r="330" spans="1:18" x14ac:dyDescent="0.35">
      <c r="A330" t="s">
        <v>721</v>
      </c>
      <c r="B330" t="s">
        <v>722</v>
      </c>
      <c r="C330" t="s">
        <v>34</v>
      </c>
      <c r="D330" t="s">
        <v>13</v>
      </c>
      <c r="E330" s="1">
        <v>46041.211805555555</v>
      </c>
      <c r="F330" s="1">
        <v>46041.878472222219</v>
      </c>
      <c r="G330" t="s">
        <v>31</v>
      </c>
      <c r="H330" t="s">
        <v>15</v>
      </c>
      <c r="I330" t="s">
        <v>16</v>
      </c>
      <c r="J330">
        <v>4</v>
      </c>
      <c r="K330" t="str">
        <f>IF(tickets_dataset[[#This Row],[status]] = "Closed", "Yes","No")</f>
        <v>Yes</v>
      </c>
      <c r="L330" s="2">
        <f t="shared" si="20"/>
        <v>15.999999999941792</v>
      </c>
      <c r="M330" t="str">
        <f t="shared" si="21"/>
        <v>No</v>
      </c>
      <c r="N330" t="str">
        <f t="shared" si="22"/>
        <v>Jan</v>
      </c>
      <c r="O330" s="2">
        <f t="shared" si="23"/>
        <v>0.66666666666424135</v>
      </c>
      <c r="P330" t="str">
        <f>VLOOKUP(G330,Agents!A:E,4,FALSE)</f>
        <v>Team5</v>
      </c>
      <c r="Q330" t="str">
        <f>VLOOKUP(G330,Agents!A:E,5,FALSE)</f>
        <v>Senior</v>
      </c>
      <c r="R330" t="str">
        <f>VLOOKUP(G330,Agents!A:E,2,FALSE)</f>
        <v>Evening</v>
      </c>
    </row>
    <row r="331" spans="1:18" x14ac:dyDescent="0.35">
      <c r="A331" t="s">
        <v>723</v>
      </c>
      <c r="B331" t="s">
        <v>724</v>
      </c>
      <c r="C331" t="s">
        <v>12</v>
      </c>
      <c r="D331" t="s">
        <v>26</v>
      </c>
      <c r="E331" s="1">
        <v>46072.45</v>
      </c>
      <c r="F331" s="1">
        <v>46074.741666666669</v>
      </c>
      <c r="G331" t="s">
        <v>42</v>
      </c>
      <c r="H331" t="s">
        <v>15</v>
      </c>
      <c r="I331" t="s">
        <v>16</v>
      </c>
      <c r="J331">
        <v>4</v>
      </c>
      <c r="K331" t="str">
        <f>IF(tickets_dataset[[#This Row],[status]] = "Closed", "Yes","No")</f>
        <v>Yes</v>
      </c>
      <c r="L331" s="2">
        <f t="shared" si="20"/>
        <v>55.000000000116415</v>
      </c>
      <c r="M331" t="str">
        <f t="shared" si="21"/>
        <v>Yes</v>
      </c>
      <c r="N331" t="str">
        <f t="shared" si="22"/>
        <v>Feb</v>
      </c>
      <c r="O331" s="2">
        <f t="shared" si="23"/>
        <v>2.2916666666715173</v>
      </c>
      <c r="P331" t="str">
        <f>VLOOKUP(G331,Agents!A:E,4,FALSE)</f>
        <v>Team2</v>
      </c>
      <c r="Q331" t="str">
        <f>VLOOKUP(G331,Agents!A:E,5,FALSE)</f>
        <v>Junior</v>
      </c>
      <c r="R331" t="str">
        <f>VLOOKUP(G331,Agents!A:E,2,FALSE)</f>
        <v>Night</v>
      </c>
    </row>
    <row r="332" spans="1:18" x14ac:dyDescent="0.35">
      <c r="A332" t="s">
        <v>725</v>
      </c>
      <c r="B332" t="s">
        <v>726</v>
      </c>
      <c r="C332" t="s">
        <v>12</v>
      </c>
      <c r="D332" t="s">
        <v>13</v>
      </c>
      <c r="E332" s="1">
        <v>46039.042361111111</v>
      </c>
      <c r="F332" s="1">
        <v>46039.375694444447</v>
      </c>
      <c r="G332" t="s">
        <v>221</v>
      </c>
      <c r="H332" t="s">
        <v>15</v>
      </c>
      <c r="I332" t="s">
        <v>16</v>
      </c>
      <c r="J332">
        <v>3</v>
      </c>
      <c r="K332" t="str">
        <f>IF(tickets_dataset[[#This Row],[status]] = "Closed", "Yes","No")</f>
        <v>Yes</v>
      </c>
      <c r="L332" s="2">
        <f t="shared" si="20"/>
        <v>8.0000000000582077</v>
      </c>
      <c r="M332" t="str">
        <f t="shared" si="21"/>
        <v>No</v>
      </c>
      <c r="N332" t="str">
        <f t="shared" si="22"/>
        <v>Jan</v>
      </c>
      <c r="O332" s="2">
        <f t="shared" si="23"/>
        <v>0.33333333333575865</v>
      </c>
      <c r="P332" t="str">
        <f>VLOOKUP(G332,Agents!A:E,4,FALSE)</f>
        <v>Team4</v>
      </c>
      <c r="Q332" t="str">
        <f>VLOOKUP(G332,Agents!A:E,5,FALSE)</f>
        <v>Senior</v>
      </c>
      <c r="R332" t="str">
        <f>VLOOKUP(G332,Agents!A:E,2,FALSE)</f>
        <v>Morning</v>
      </c>
    </row>
    <row r="333" spans="1:18" x14ac:dyDescent="0.35">
      <c r="A333" t="s">
        <v>727</v>
      </c>
      <c r="B333" t="s">
        <v>728</v>
      </c>
      <c r="C333" t="s">
        <v>76</v>
      </c>
      <c r="D333" t="s">
        <v>26</v>
      </c>
      <c r="E333" s="1">
        <v>46055.173611111109</v>
      </c>
      <c r="F333" s="1">
        <v>46055.381944444445</v>
      </c>
      <c r="G333" t="s">
        <v>170</v>
      </c>
      <c r="H333" t="s">
        <v>15</v>
      </c>
      <c r="I333" t="s">
        <v>16</v>
      </c>
      <c r="J333">
        <v>4</v>
      </c>
      <c r="K333" t="str">
        <f>IF(tickets_dataset[[#This Row],[status]] = "Closed", "Yes","No")</f>
        <v>Yes</v>
      </c>
      <c r="L333" s="2">
        <f t="shared" si="20"/>
        <v>5.0000000000582077</v>
      </c>
      <c r="M333" t="str">
        <f t="shared" si="21"/>
        <v>No</v>
      </c>
      <c r="N333" t="str">
        <f t="shared" si="22"/>
        <v>Feb</v>
      </c>
      <c r="O333" s="2">
        <f t="shared" si="23"/>
        <v>0.20833333333575865</v>
      </c>
      <c r="P333" t="str">
        <f>VLOOKUP(G333,Agents!A:E,4,FALSE)</f>
        <v>Team5</v>
      </c>
      <c r="Q333" t="str">
        <f>VLOOKUP(G333,Agents!A:E,5,FALSE)</f>
        <v>Junior</v>
      </c>
      <c r="R333" t="str">
        <f>VLOOKUP(G333,Agents!A:E,2,FALSE)</f>
        <v>Night</v>
      </c>
    </row>
    <row r="334" spans="1:18" x14ac:dyDescent="0.35">
      <c r="A334" t="s">
        <v>729</v>
      </c>
      <c r="B334" t="s">
        <v>730</v>
      </c>
      <c r="C334" t="s">
        <v>12</v>
      </c>
      <c r="D334" t="s">
        <v>26</v>
      </c>
      <c r="E334" s="1">
        <v>46106.625694444447</v>
      </c>
      <c r="F334" s="1">
        <v>46108.042361111111</v>
      </c>
      <c r="G334" t="s">
        <v>273</v>
      </c>
      <c r="H334" t="s">
        <v>15</v>
      </c>
      <c r="I334" t="s">
        <v>16</v>
      </c>
      <c r="J334">
        <v>4</v>
      </c>
      <c r="K334" t="str">
        <f>IF(tickets_dataset[[#This Row],[status]] = "Closed", "Yes","No")</f>
        <v>Yes</v>
      </c>
      <c r="L334" s="2">
        <f t="shared" si="20"/>
        <v>33.999999999941792</v>
      </c>
      <c r="M334" t="str">
        <f t="shared" si="21"/>
        <v>No</v>
      </c>
      <c r="N334" t="str">
        <f t="shared" si="22"/>
        <v>Mar</v>
      </c>
      <c r="O334" s="2">
        <f t="shared" si="23"/>
        <v>1.4166666666642413</v>
      </c>
      <c r="P334" t="str">
        <f>VLOOKUP(G334,Agents!A:E,4,FALSE)</f>
        <v>Team3</v>
      </c>
      <c r="Q334" t="str">
        <f>VLOOKUP(G334,Agents!A:E,5,FALSE)</f>
        <v>Senior</v>
      </c>
      <c r="R334" t="str">
        <f>VLOOKUP(G334,Agents!A:E,2,FALSE)</f>
        <v>Evening</v>
      </c>
    </row>
    <row r="335" spans="1:18" x14ac:dyDescent="0.35">
      <c r="A335" t="s">
        <v>731</v>
      </c>
      <c r="B335" t="s">
        <v>732</v>
      </c>
      <c r="C335" t="s">
        <v>50</v>
      </c>
      <c r="D335" t="s">
        <v>38</v>
      </c>
      <c r="E335" s="1">
        <v>46092.138194444444</v>
      </c>
      <c r="F335" s="1">
        <v>46095.59652777778</v>
      </c>
      <c r="G335" t="s">
        <v>80</v>
      </c>
      <c r="H335" t="s">
        <v>15</v>
      </c>
      <c r="I335" t="s">
        <v>16</v>
      </c>
      <c r="J335">
        <v>3</v>
      </c>
      <c r="K335" t="str">
        <f>IF(tickets_dataset[[#This Row],[status]] = "Closed", "Yes","No")</f>
        <v>Yes</v>
      </c>
      <c r="L335" s="2">
        <f t="shared" si="20"/>
        <v>83.000000000058208</v>
      </c>
      <c r="M335" t="str">
        <f t="shared" si="21"/>
        <v>Yes</v>
      </c>
      <c r="N335" t="str">
        <f t="shared" si="22"/>
        <v>Mar</v>
      </c>
      <c r="O335" s="2">
        <f t="shared" si="23"/>
        <v>3.4583333333357587</v>
      </c>
      <c r="P335" t="str">
        <f>VLOOKUP(G335,Agents!A:E,4,FALSE)</f>
        <v>Team3</v>
      </c>
      <c r="Q335" t="str">
        <f>VLOOKUP(G335,Agents!A:E,5,FALSE)</f>
        <v>Junior</v>
      </c>
      <c r="R335" t="str">
        <f>VLOOKUP(G335,Agents!A:E,2,FALSE)</f>
        <v>Evening</v>
      </c>
    </row>
    <row r="336" spans="1:18" x14ac:dyDescent="0.35">
      <c r="A336" t="s">
        <v>733</v>
      </c>
      <c r="B336" t="s">
        <v>734</v>
      </c>
      <c r="C336" t="s">
        <v>12</v>
      </c>
      <c r="D336" t="s">
        <v>13</v>
      </c>
      <c r="E336" s="1">
        <v>46083.12222222222</v>
      </c>
      <c r="F336" s="1">
        <v>46083.62222222222</v>
      </c>
      <c r="G336" t="s">
        <v>282</v>
      </c>
      <c r="H336" t="s">
        <v>15</v>
      </c>
      <c r="I336" t="s">
        <v>16</v>
      </c>
      <c r="J336">
        <v>4</v>
      </c>
      <c r="K336" t="str">
        <f>IF(tickets_dataset[[#This Row],[status]] = "Closed", "Yes","No")</f>
        <v>Yes</v>
      </c>
      <c r="L336" s="2">
        <f t="shared" si="20"/>
        <v>12</v>
      </c>
      <c r="M336" t="str">
        <f t="shared" si="21"/>
        <v>No</v>
      </c>
      <c r="N336" t="str">
        <f t="shared" si="22"/>
        <v>Mar</v>
      </c>
      <c r="O336" s="2">
        <f t="shared" si="23"/>
        <v>0.5</v>
      </c>
      <c r="P336" t="str">
        <f>VLOOKUP(G336,Agents!A:E,4,FALSE)</f>
        <v>Team4</v>
      </c>
      <c r="Q336" t="str">
        <f>VLOOKUP(G336,Agents!A:E,5,FALSE)</f>
        <v>Mid</v>
      </c>
      <c r="R336" t="str">
        <f>VLOOKUP(G336,Agents!A:E,2,FALSE)</f>
        <v>Morning</v>
      </c>
    </row>
    <row r="337" spans="1:18" x14ac:dyDescent="0.35">
      <c r="A337" t="s">
        <v>735</v>
      </c>
      <c r="B337" t="s">
        <v>736</v>
      </c>
      <c r="C337" t="s">
        <v>76</v>
      </c>
      <c r="D337" t="s">
        <v>13</v>
      </c>
      <c r="E337" s="1">
        <v>46036.5</v>
      </c>
      <c r="F337" s="1">
        <v>46036.958333333336</v>
      </c>
      <c r="G337" t="s">
        <v>311</v>
      </c>
      <c r="H337" t="s">
        <v>15</v>
      </c>
      <c r="I337" t="s">
        <v>16</v>
      </c>
      <c r="J337">
        <v>4</v>
      </c>
      <c r="K337" t="str">
        <f>IF(tickets_dataset[[#This Row],[status]] = "Closed", "Yes","No")</f>
        <v>Yes</v>
      </c>
      <c r="L337" s="2">
        <f t="shared" si="20"/>
        <v>11.000000000058208</v>
      </c>
      <c r="M337" t="str">
        <f t="shared" si="21"/>
        <v>No</v>
      </c>
      <c r="N337" t="str">
        <f t="shared" si="22"/>
        <v>Jan</v>
      </c>
      <c r="O337" s="2">
        <f t="shared" si="23"/>
        <v>0.45833333333575865</v>
      </c>
      <c r="P337" t="str">
        <f>VLOOKUP(G337,Agents!A:E,4,FALSE)</f>
        <v>Team5</v>
      </c>
      <c r="Q337" t="str">
        <f>VLOOKUP(G337,Agents!A:E,5,FALSE)</f>
        <v>Senior</v>
      </c>
      <c r="R337" t="str">
        <f>VLOOKUP(G337,Agents!A:E,2,FALSE)</f>
        <v>Evening</v>
      </c>
    </row>
    <row r="338" spans="1:18" x14ac:dyDescent="0.35">
      <c r="A338" t="s">
        <v>737</v>
      </c>
      <c r="B338" t="s">
        <v>738</v>
      </c>
      <c r="C338" t="s">
        <v>76</v>
      </c>
      <c r="D338" t="s">
        <v>26</v>
      </c>
      <c r="E338" s="1">
        <v>46049.615972222222</v>
      </c>
      <c r="F338" s="1">
        <v>46051.199305555558</v>
      </c>
      <c r="G338" t="s">
        <v>56</v>
      </c>
      <c r="H338" t="s">
        <v>15</v>
      </c>
      <c r="I338" t="s">
        <v>16</v>
      </c>
      <c r="J338">
        <v>3</v>
      </c>
      <c r="K338" t="str">
        <f>IF(tickets_dataset[[#This Row],[status]] = "Closed", "Yes","No")</f>
        <v>Yes</v>
      </c>
      <c r="L338" s="2">
        <f t="shared" si="20"/>
        <v>38.000000000058208</v>
      </c>
      <c r="M338" t="str">
        <f t="shared" si="21"/>
        <v>No</v>
      </c>
      <c r="N338" t="str">
        <f t="shared" si="22"/>
        <v>Jan</v>
      </c>
      <c r="O338" s="2">
        <f t="shared" si="23"/>
        <v>1.5833333333357587</v>
      </c>
      <c r="P338" t="str">
        <f>VLOOKUP(G338,Agents!A:E,4,FALSE)</f>
        <v>Team1</v>
      </c>
      <c r="Q338" t="str">
        <f>VLOOKUP(G338,Agents!A:E,5,FALSE)</f>
        <v>Senior</v>
      </c>
      <c r="R338" t="str">
        <f>VLOOKUP(G338,Agents!A:E,2,FALSE)</f>
        <v>Night</v>
      </c>
    </row>
    <row r="339" spans="1:18" x14ac:dyDescent="0.35">
      <c r="A339" t="s">
        <v>739</v>
      </c>
      <c r="B339" t="s">
        <v>625</v>
      </c>
      <c r="C339" t="s">
        <v>12</v>
      </c>
      <c r="D339" t="s">
        <v>13</v>
      </c>
      <c r="E339" s="1">
        <v>46069.960416666669</v>
      </c>
      <c r="F339" s="1">
        <v>46070.043749999997</v>
      </c>
      <c r="G339" t="s">
        <v>221</v>
      </c>
      <c r="H339" t="s">
        <v>15</v>
      </c>
      <c r="I339" t="s">
        <v>68</v>
      </c>
      <c r="J339">
        <v>4</v>
      </c>
      <c r="K339" t="str">
        <f>IF(tickets_dataset[[#This Row],[status]] = "Closed", "Yes","No")</f>
        <v>Yes</v>
      </c>
      <c r="L339" s="2">
        <f t="shared" si="20"/>
        <v>1.9999999998835847</v>
      </c>
      <c r="M339" t="str">
        <f t="shared" si="21"/>
        <v>No</v>
      </c>
      <c r="N339" t="str">
        <f t="shared" si="22"/>
        <v>Feb</v>
      </c>
      <c r="O339" s="2">
        <f t="shared" si="23"/>
        <v>8.3333333328482695E-2</v>
      </c>
      <c r="P339" t="str">
        <f>VLOOKUP(G339,Agents!A:E,4,FALSE)</f>
        <v>Team4</v>
      </c>
      <c r="Q339" t="str">
        <f>VLOOKUP(G339,Agents!A:E,5,FALSE)</f>
        <v>Senior</v>
      </c>
      <c r="R339" t="str">
        <f>VLOOKUP(G339,Agents!A:E,2,FALSE)</f>
        <v>Morning</v>
      </c>
    </row>
    <row r="340" spans="1:18" x14ac:dyDescent="0.35">
      <c r="A340" t="s">
        <v>740</v>
      </c>
      <c r="B340" t="s">
        <v>741</v>
      </c>
      <c r="C340" t="s">
        <v>22</v>
      </c>
      <c r="D340" t="s">
        <v>26</v>
      </c>
      <c r="E340" s="1">
        <v>46073.731944444444</v>
      </c>
      <c r="F340" s="1">
        <v>46074.81527777778</v>
      </c>
      <c r="G340" t="s">
        <v>170</v>
      </c>
      <c r="H340" t="s">
        <v>15</v>
      </c>
      <c r="I340" t="s">
        <v>16</v>
      </c>
      <c r="J340">
        <v>4</v>
      </c>
      <c r="K340" t="str">
        <f>IF(tickets_dataset[[#This Row],[status]] = "Closed", "Yes","No")</f>
        <v>Yes</v>
      </c>
      <c r="L340" s="2">
        <f t="shared" si="20"/>
        <v>26.000000000058208</v>
      </c>
      <c r="M340" t="str">
        <f t="shared" si="21"/>
        <v>No</v>
      </c>
      <c r="N340" t="str">
        <f t="shared" si="22"/>
        <v>Feb</v>
      </c>
      <c r="O340" s="2">
        <f t="shared" si="23"/>
        <v>1.0833333333357587</v>
      </c>
      <c r="P340" t="str">
        <f>VLOOKUP(G340,Agents!A:E,4,FALSE)</f>
        <v>Team5</v>
      </c>
      <c r="Q340" t="str">
        <f>VLOOKUP(G340,Agents!A:E,5,FALSE)</f>
        <v>Junior</v>
      </c>
      <c r="R340" t="str">
        <f>VLOOKUP(G340,Agents!A:E,2,FALSE)</f>
        <v>Night</v>
      </c>
    </row>
    <row r="341" spans="1:18" x14ac:dyDescent="0.35">
      <c r="A341" t="s">
        <v>742</v>
      </c>
      <c r="B341" t="s">
        <v>743</v>
      </c>
      <c r="C341" t="s">
        <v>76</v>
      </c>
      <c r="D341" t="s">
        <v>38</v>
      </c>
      <c r="E341" s="1">
        <v>46034.004861111112</v>
      </c>
      <c r="F341" s="1">
        <v>46036.838194444441</v>
      </c>
      <c r="G341" t="s">
        <v>167</v>
      </c>
      <c r="H341" t="s">
        <v>28</v>
      </c>
      <c r="I341" t="s">
        <v>16</v>
      </c>
      <c r="J341">
        <v>4</v>
      </c>
      <c r="K341" t="str">
        <f>IF(tickets_dataset[[#This Row],[status]] = "Closed", "Yes","No")</f>
        <v>No</v>
      </c>
      <c r="L341" s="2">
        <f t="shared" si="20"/>
        <v>67.999999999883585</v>
      </c>
      <c r="M341" t="str">
        <f t="shared" si="21"/>
        <v>Yes</v>
      </c>
      <c r="N341" t="str">
        <f t="shared" si="22"/>
        <v>Jan</v>
      </c>
      <c r="O341" s="2">
        <f t="shared" si="23"/>
        <v>2.8333333333284827</v>
      </c>
      <c r="P341" t="str">
        <f>VLOOKUP(G341,Agents!A:E,4,FALSE)</f>
        <v>Team3</v>
      </c>
      <c r="Q341" t="str">
        <f>VLOOKUP(G341,Agents!A:E,5,FALSE)</f>
        <v>Mid</v>
      </c>
      <c r="R341" t="str">
        <f>VLOOKUP(G341,Agents!A:E,2,FALSE)</f>
        <v>Evening</v>
      </c>
    </row>
    <row r="342" spans="1:18" x14ac:dyDescent="0.35">
      <c r="A342" t="s">
        <v>744</v>
      </c>
      <c r="B342" t="s">
        <v>745</v>
      </c>
      <c r="C342" t="s">
        <v>76</v>
      </c>
      <c r="D342" t="s">
        <v>13</v>
      </c>
      <c r="E342" s="1">
        <v>46092.901388888888</v>
      </c>
      <c r="F342" s="1">
        <v>46093.234722222223</v>
      </c>
      <c r="G342" t="s">
        <v>206</v>
      </c>
      <c r="H342" t="s">
        <v>15</v>
      </c>
      <c r="I342" t="s">
        <v>16</v>
      </c>
      <c r="J342">
        <v>3</v>
      </c>
      <c r="K342" t="str">
        <f>IF(tickets_dataset[[#This Row],[status]] = "Closed", "Yes","No")</f>
        <v>Yes</v>
      </c>
      <c r="L342" s="2">
        <f t="shared" si="20"/>
        <v>8.0000000000582077</v>
      </c>
      <c r="M342" t="str">
        <f t="shared" si="21"/>
        <v>No</v>
      </c>
      <c r="N342" t="str">
        <f t="shared" si="22"/>
        <v>Mar</v>
      </c>
      <c r="O342" s="2">
        <f t="shared" si="23"/>
        <v>0.33333333333575865</v>
      </c>
      <c r="P342" t="str">
        <f>VLOOKUP(G342,Agents!A:E,4,FALSE)</f>
        <v>Team5</v>
      </c>
      <c r="Q342" t="str">
        <f>VLOOKUP(G342,Agents!A:E,5,FALSE)</f>
        <v>Junior</v>
      </c>
      <c r="R342" t="str">
        <f>VLOOKUP(G342,Agents!A:E,2,FALSE)</f>
        <v>Evening</v>
      </c>
    </row>
    <row r="343" spans="1:18" x14ac:dyDescent="0.35">
      <c r="A343" t="s">
        <v>746</v>
      </c>
      <c r="B343" t="s">
        <v>747</v>
      </c>
      <c r="C343" t="s">
        <v>76</v>
      </c>
      <c r="D343" t="s">
        <v>13</v>
      </c>
      <c r="E343" s="1">
        <v>46108.129861111112</v>
      </c>
      <c r="F343" s="1">
        <v>46109.629861111112</v>
      </c>
      <c r="G343" t="s">
        <v>53</v>
      </c>
      <c r="H343" t="s">
        <v>15</v>
      </c>
      <c r="I343" t="s">
        <v>16</v>
      </c>
      <c r="J343">
        <v>4</v>
      </c>
      <c r="K343" t="str">
        <f>IF(tickets_dataset[[#This Row],[status]] = "Closed", "Yes","No")</f>
        <v>Yes</v>
      </c>
      <c r="L343" s="2">
        <f t="shared" si="20"/>
        <v>36</v>
      </c>
      <c r="M343" t="str">
        <f t="shared" si="21"/>
        <v>No</v>
      </c>
      <c r="N343" t="str">
        <f t="shared" si="22"/>
        <v>Mar</v>
      </c>
      <c r="O343" s="2">
        <f t="shared" si="23"/>
        <v>1.5</v>
      </c>
      <c r="P343" t="str">
        <f>VLOOKUP(G343,Agents!A:E,4,FALSE)</f>
        <v>Team1</v>
      </c>
      <c r="Q343" t="str">
        <f>VLOOKUP(G343,Agents!A:E,5,FALSE)</f>
        <v>Junior</v>
      </c>
      <c r="R343" t="str">
        <f>VLOOKUP(G343,Agents!A:E,2,FALSE)</f>
        <v>Night</v>
      </c>
    </row>
    <row r="344" spans="1:18" x14ac:dyDescent="0.35">
      <c r="A344" t="s">
        <v>748</v>
      </c>
      <c r="B344" t="s">
        <v>749</v>
      </c>
      <c r="C344" t="s">
        <v>50</v>
      </c>
      <c r="D344" t="s">
        <v>38</v>
      </c>
      <c r="E344" s="1">
        <v>46056.925000000003</v>
      </c>
      <c r="F344" s="1">
        <v>46059.675000000003</v>
      </c>
      <c r="G344" t="s">
        <v>357</v>
      </c>
      <c r="H344" t="s">
        <v>15</v>
      </c>
      <c r="I344" t="s">
        <v>16</v>
      </c>
      <c r="J344">
        <v>4</v>
      </c>
      <c r="K344" t="str">
        <f>IF(tickets_dataset[[#This Row],[status]] = "Closed", "Yes","No")</f>
        <v>Yes</v>
      </c>
      <c r="L344" s="2">
        <f t="shared" si="20"/>
        <v>66</v>
      </c>
      <c r="M344" t="str">
        <f t="shared" si="21"/>
        <v>Yes</v>
      </c>
      <c r="N344" t="str">
        <f t="shared" si="22"/>
        <v>Feb</v>
      </c>
      <c r="O344" s="2">
        <f t="shared" si="23"/>
        <v>2.75</v>
      </c>
      <c r="P344" t="str">
        <f>VLOOKUP(G344,Agents!A:E,4,FALSE)</f>
        <v>Team1</v>
      </c>
      <c r="Q344" t="str">
        <f>VLOOKUP(G344,Agents!A:E,5,FALSE)</f>
        <v>Mid</v>
      </c>
      <c r="R344" t="str">
        <f>VLOOKUP(G344,Agents!A:E,2,FALSE)</f>
        <v>Morning</v>
      </c>
    </row>
    <row r="345" spans="1:18" x14ac:dyDescent="0.35">
      <c r="A345" t="s">
        <v>750</v>
      </c>
      <c r="B345" t="s">
        <v>751</v>
      </c>
      <c r="C345" t="s">
        <v>12</v>
      </c>
      <c r="D345" t="s">
        <v>13</v>
      </c>
      <c r="E345" s="1">
        <v>46109.106944444444</v>
      </c>
      <c r="F345" s="1">
        <v>46111.06527777778</v>
      </c>
      <c r="G345" t="s">
        <v>91</v>
      </c>
      <c r="H345" t="s">
        <v>15</v>
      </c>
      <c r="I345" t="s">
        <v>16</v>
      </c>
      <c r="J345">
        <v>4</v>
      </c>
      <c r="K345" t="str">
        <f>IF(tickets_dataset[[#This Row],[status]] = "Closed", "Yes","No")</f>
        <v>Yes</v>
      </c>
      <c r="L345" s="2">
        <f t="shared" si="20"/>
        <v>47.000000000058208</v>
      </c>
      <c r="M345" t="str">
        <f t="shared" si="21"/>
        <v>No</v>
      </c>
      <c r="N345" t="str">
        <f t="shared" si="22"/>
        <v>Mar</v>
      </c>
      <c r="O345" s="2">
        <f t="shared" si="23"/>
        <v>1.9583333333357587</v>
      </c>
      <c r="P345" t="str">
        <f>VLOOKUP(G345,Agents!A:E,4,FALSE)</f>
        <v>Team5</v>
      </c>
      <c r="Q345" t="str">
        <f>VLOOKUP(G345,Agents!A:E,5,FALSE)</f>
        <v>Mid</v>
      </c>
      <c r="R345" t="str">
        <f>VLOOKUP(G345,Agents!A:E,2,FALSE)</f>
        <v>Night</v>
      </c>
    </row>
    <row r="346" spans="1:18" x14ac:dyDescent="0.35">
      <c r="A346" t="s">
        <v>752</v>
      </c>
      <c r="B346" t="s">
        <v>753</v>
      </c>
      <c r="C346" t="s">
        <v>22</v>
      </c>
      <c r="D346" t="s">
        <v>38</v>
      </c>
      <c r="E346" s="1">
        <v>46034.007638888892</v>
      </c>
      <c r="F346" s="1">
        <v>46035.59097222222</v>
      </c>
      <c r="G346" t="s">
        <v>35</v>
      </c>
      <c r="H346" t="s">
        <v>15</v>
      </c>
      <c r="I346" t="s">
        <v>16</v>
      </c>
      <c r="J346">
        <v>3</v>
      </c>
      <c r="K346" t="str">
        <f>IF(tickets_dataset[[#This Row],[status]] = "Closed", "Yes","No")</f>
        <v>Yes</v>
      </c>
      <c r="L346" s="2">
        <f t="shared" si="20"/>
        <v>37.999999999883585</v>
      </c>
      <c r="M346" t="str">
        <f t="shared" si="21"/>
        <v>No</v>
      </c>
      <c r="N346" t="str">
        <f t="shared" si="22"/>
        <v>Jan</v>
      </c>
      <c r="O346" s="2">
        <f t="shared" si="23"/>
        <v>1.5833333333284827</v>
      </c>
      <c r="P346" t="str">
        <f>VLOOKUP(G346,Agents!A:E,4,FALSE)</f>
        <v>Team1</v>
      </c>
      <c r="Q346" t="str">
        <f>VLOOKUP(G346,Agents!A:E,5,FALSE)</f>
        <v>Senior</v>
      </c>
      <c r="R346" t="str">
        <f>VLOOKUP(G346,Agents!A:E,2,FALSE)</f>
        <v>Evening</v>
      </c>
    </row>
    <row r="347" spans="1:18" x14ac:dyDescent="0.35">
      <c r="A347" t="s">
        <v>754</v>
      </c>
      <c r="B347" t="s">
        <v>755</v>
      </c>
      <c r="C347" t="s">
        <v>12</v>
      </c>
      <c r="D347" t="s">
        <v>26</v>
      </c>
      <c r="E347" s="1">
        <v>46023.901388888888</v>
      </c>
      <c r="F347" s="1">
        <v>46024.734722222223</v>
      </c>
      <c r="G347" t="s">
        <v>119</v>
      </c>
      <c r="H347" t="s">
        <v>28</v>
      </c>
      <c r="I347" t="s">
        <v>16</v>
      </c>
      <c r="J347">
        <v>4</v>
      </c>
      <c r="K347" t="str">
        <f>IF(tickets_dataset[[#This Row],[status]] = "Closed", "Yes","No")</f>
        <v>No</v>
      </c>
      <c r="L347" s="2">
        <f t="shared" si="20"/>
        <v>20.000000000058208</v>
      </c>
      <c r="M347" t="str">
        <f t="shared" si="21"/>
        <v>No</v>
      </c>
      <c r="N347" t="str">
        <f t="shared" si="22"/>
        <v>Jan</v>
      </c>
      <c r="O347" s="2">
        <f t="shared" si="23"/>
        <v>0.83333333333575865</v>
      </c>
      <c r="P347" t="str">
        <f>VLOOKUP(G347,Agents!A:E,4,FALSE)</f>
        <v>Team1</v>
      </c>
      <c r="Q347" t="str">
        <f>VLOOKUP(G347,Agents!A:E,5,FALSE)</f>
        <v>Junior</v>
      </c>
      <c r="R347" t="str">
        <f>VLOOKUP(G347,Agents!A:E,2,FALSE)</f>
        <v>Morning</v>
      </c>
    </row>
    <row r="348" spans="1:18" x14ac:dyDescent="0.35">
      <c r="A348" t="s">
        <v>756</v>
      </c>
      <c r="B348" t="s">
        <v>757</v>
      </c>
      <c r="C348" t="s">
        <v>34</v>
      </c>
      <c r="D348" t="s">
        <v>13</v>
      </c>
      <c r="E348" s="1">
        <v>46054.709027777775</v>
      </c>
      <c r="F348" s="1">
        <v>46055.750694444447</v>
      </c>
      <c r="G348" t="s">
        <v>149</v>
      </c>
      <c r="H348" t="s">
        <v>15</v>
      </c>
      <c r="I348" t="s">
        <v>16</v>
      </c>
      <c r="J348">
        <v>5</v>
      </c>
      <c r="K348" t="str">
        <f>IF(tickets_dataset[[#This Row],[status]] = "Closed", "Yes","No")</f>
        <v>Yes</v>
      </c>
      <c r="L348" s="2">
        <f t="shared" si="20"/>
        <v>25.000000000116415</v>
      </c>
      <c r="M348" t="str">
        <f t="shared" si="21"/>
        <v>No</v>
      </c>
      <c r="N348" t="str">
        <f t="shared" si="22"/>
        <v>Feb</v>
      </c>
      <c r="O348" s="2">
        <f t="shared" si="23"/>
        <v>1.0416666666715173</v>
      </c>
      <c r="P348" t="str">
        <f>VLOOKUP(G348,Agents!A:E,4,FALSE)</f>
        <v>Team3</v>
      </c>
      <c r="Q348" t="str">
        <f>VLOOKUP(G348,Agents!A:E,5,FALSE)</f>
        <v>Mid</v>
      </c>
      <c r="R348" t="str">
        <f>VLOOKUP(G348,Agents!A:E,2,FALSE)</f>
        <v>Night</v>
      </c>
    </row>
    <row r="349" spans="1:18" x14ac:dyDescent="0.35">
      <c r="A349" t="s">
        <v>758</v>
      </c>
      <c r="B349" t="s">
        <v>759</v>
      </c>
      <c r="C349" t="s">
        <v>76</v>
      </c>
      <c r="D349" t="s">
        <v>38</v>
      </c>
      <c r="E349" s="1">
        <v>46070.725694444445</v>
      </c>
      <c r="F349" s="1">
        <v>46072.392361111109</v>
      </c>
      <c r="G349" t="s">
        <v>35</v>
      </c>
      <c r="H349" t="s">
        <v>15</v>
      </c>
      <c r="I349" t="s">
        <v>16</v>
      </c>
      <c r="J349">
        <v>4</v>
      </c>
      <c r="K349" t="str">
        <f>IF(tickets_dataset[[#This Row],[status]] = "Closed", "Yes","No")</f>
        <v>Yes</v>
      </c>
      <c r="L349" s="2">
        <f t="shared" si="20"/>
        <v>39.999999999941792</v>
      </c>
      <c r="M349" t="str">
        <f t="shared" si="21"/>
        <v>No</v>
      </c>
      <c r="N349" t="str">
        <f t="shared" si="22"/>
        <v>Feb</v>
      </c>
      <c r="O349" s="2">
        <f t="shared" si="23"/>
        <v>1.6666666666642413</v>
      </c>
      <c r="P349" t="str">
        <f>VLOOKUP(G349,Agents!A:E,4,FALSE)</f>
        <v>Team1</v>
      </c>
      <c r="Q349" t="str">
        <f>VLOOKUP(G349,Agents!A:E,5,FALSE)</f>
        <v>Senior</v>
      </c>
      <c r="R349" t="str">
        <f>VLOOKUP(G349,Agents!A:E,2,FALSE)</f>
        <v>Evening</v>
      </c>
    </row>
    <row r="350" spans="1:18" x14ac:dyDescent="0.35">
      <c r="A350" t="s">
        <v>760</v>
      </c>
      <c r="B350" t="s">
        <v>761</v>
      </c>
      <c r="C350" t="s">
        <v>22</v>
      </c>
      <c r="D350" t="s">
        <v>38</v>
      </c>
      <c r="E350" s="1">
        <v>46077.019444444442</v>
      </c>
      <c r="F350" s="1">
        <v>46077.852777777778</v>
      </c>
      <c r="G350" t="s">
        <v>170</v>
      </c>
      <c r="H350" t="s">
        <v>132</v>
      </c>
      <c r="I350" t="s">
        <v>68</v>
      </c>
      <c r="J350">
        <v>3</v>
      </c>
      <c r="K350" t="str">
        <f>IF(tickets_dataset[[#This Row],[status]] = "Closed", "Yes","No")</f>
        <v>No</v>
      </c>
      <c r="L350" s="2">
        <f t="shared" si="20"/>
        <v>20.000000000058208</v>
      </c>
      <c r="M350" t="str">
        <f t="shared" si="21"/>
        <v>No</v>
      </c>
      <c r="N350" t="str">
        <f t="shared" si="22"/>
        <v>Feb</v>
      </c>
      <c r="O350" s="2">
        <f t="shared" si="23"/>
        <v>0.83333333333575865</v>
      </c>
      <c r="P350" t="str">
        <f>VLOOKUP(G350,Agents!A:E,4,FALSE)</f>
        <v>Team5</v>
      </c>
      <c r="Q350" t="str">
        <f>VLOOKUP(G350,Agents!A:E,5,FALSE)</f>
        <v>Junior</v>
      </c>
      <c r="R350" t="str">
        <f>VLOOKUP(G350,Agents!A:E,2,FALSE)</f>
        <v>Night</v>
      </c>
    </row>
    <row r="351" spans="1:18" x14ac:dyDescent="0.35">
      <c r="A351" t="s">
        <v>762</v>
      </c>
      <c r="B351" t="s">
        <v>763</v>
      </c>
      <c r="C351" t="s">
        <v>50</v>
      </c>
      <c r="D351" t="s">
        <v>26</v>
      </c>
      <c r="E351" s="1">
        <v>46038.431944444441</v>
      </c>
      <c r="F351" s="1">
        <v>46040.306944444441</v>
      </c>
      <c r="G351" t="s">
        <v>167</v>
      </c>
      <c r="H351" t="s">
        <v>15</v>
      </c>
      <c r="I351" t="s">
        <v>16</v>
      </c>
      <c r="J351">
        <v>3</v>
      </c>
      <c r="K351" t="str">
        <f>IF(tickets_dataset[[#This Row],[status]] = "Closed", "Yes","No")</f>
        <v>Yes</v>
      </c>
      <c r="L351" s="2">
        <f t="shared" si="20"/>
        <v>45</v>
      </c>
      <c r="M351" t="str">
        <f t="shared" si="21"/>
        <v>No</v>
      </c>
      <c r="N351" t="str">
        <f t="shared" si="22"/>
        <v>Jan</v>
      </c>
      <c r="O351" s="2">
        <f t="shared" si="23"/>
        <v>1.875</v>
      </c>
      <c r="P351" t="str">
        <f>VLOOKUP(G351,Agents!A:E,4,FALSE)</f>
        <v>Team3</v>
      </c>
      <c r="Q351" t="str">
        <f>VLOOKUP(G351,Agents!A:E,5,FALSE)</f>
        <v>Mid</v>
      </c>
      <c r="R351" t="str">
        <f>VLOOKUP(G351,Agents!A:E,2,FALSE)</f>
        <v>Evening</v>
      </c>
    </row>
    <row r="352" spans="1:18" x14ac:dyDescent="0.35">
      <c r="A352" t="s">
        <v>764</v>
      </c>
      <c r="B352" t="s">
        <v>765</v>
      </c>
      <c r="C352" t="s">
        <v>50</v>
      </c>
      <c r="D352" t="s">
        <v>13</v>
      </c>
      <c r="E352" s="1">
        <v>46091.881249999999</v>
      </c>
      <c r="F352" s="1">
        <v>46093.631249999999</v>
      </c>
      <c r="G352" t="s">
        <v>73</v>
      </c>
      <c r="H352" t="s">
        <v>15</v>
      </c>
      <c r="I352" t="s">
        <v>16</v>
      </c>
      <c r="J352">
        <v>2</v>
      </c>
      <c r="K352" t="str">
        <f>IF(tickets_dataset[[#This Row],[status]] = "Closed", "Yes","No")</f>
        <v>Yes</v>
      </c>
      <c r="L352" s="2">
        <f t="shared" si="20"/>
        <v>42</v>
      </c>
      <c r="M352" t="str">
        <f t="shared" si="21"/>
        <v>No</v>
      </c>
      <c r="N352" t="str">
        <f t="shared" si="22"/>
        <v>Mar</v>
      </c>
      <c r="O352" s="2">
        <f t="shared" si="23"/>
        <v>1.75</v>
      </c>
      <c r="P352" t="str">
        <f>VLOOKUP(G352,Agents!A:E,4,FALSE)</f>
        <v>Team4</v>
      </c>
      <c r="Q352" t="str">
        <f>VLOOKUP(G352,Agents!A:E,5,FALSE)</f>
        <v>Senior</v>
      </c>
      <c r="R352" t="str">
        <f>VLOOKUP(G352,Agents!A:E,2,FALSE)</f>
        <v>Night</v>
      </c>
    </row>
    <row r="353" spans="1:18" x14ac:dyDescent="0.35">
      <c r="A353" t="s">
        <v>766</v>
      </c>
      <c r="B353" t="s">
        <v>767</v>
      </c>
      <c r="C353" t="s">
        <v>22</v>
      </c>
      <c r="D353" t="s">
        <v>38</v>
      </c>
      <c r="E353" s="1">
        <v>46027.833333333336</v>
      </c>
      <c r="F353" s="1">
        <v>46030.291666666664</v>
      </c>
      <c r="G353" t="s">
        <v>86</v>
      </c>
      <c r="H353" t="s">
        <v>15</v>
      </c>
      <c r="I353" t="s">
        <v>16</v>
      </c>
      <c r="J353">
        <v>3</v>
      </c>
      <c r="K353" t="str">
        <f>IF(tickets_dataset[[#This Row],[status]] = "Closed", "Yes","No")</f>
        <v>Yes</v>
      </c>
      <c r="L353" s="2">
        <f t="shared" si="20"/>
        <v>58.999999999883585</v>
      </c>
      <c r="M353" t="str">
        <f t="shared" si="21"/>
        <v>Yes</v>
      </c>
      <c r="N353" t="str">
        <f t="shared" si="22"/>
        <v>Jan</v>
      </c>
      <c r="O353" s="2">
        <f t="shared" si="23"/>
        <v>2.4583333333284827</v>
      </c>
      <c r="P353" t="str">
        <f>VLOOKUP(G353,Agents!A:E,4,FALSE)</f>
        <v>Team1</v>
      </c>
      <c r="Q353" t="str">
        <f>VLOOKUP(G353,Agents!A:E,5,FALSE)</f>
        <v>Mid</v>
      </c>
      <c r="R353" t="str">
        <f>VLOOKUP(G353,Agents!A:E,2,FALSE)</f>
        <v>Morning</v>
      </c>
    </row>
    <row r="354" spans="1:18" x14ac:dyDescent="0.35">
      <c r="A354" t="s">
        <v>768</v>
      </c>
      <c r="B354" t="s">
        <v>769</v>
      </c>
      <c r="C354" t="s">
        <v>76</v>
      </c>
      <c r="D354" t="s">
        <v>13</v>
      </c>
      <c r="E354" s="1">
        <v>46055.376388888886</v>
      </c>
      <c r="F354" s="1">
        <v>46055.668055555558</v>
      </c>
      <c r="G354" t="s">
        <v>39</v>
      </c>
      <c r="H354" t="s">
        <v>28</v>
      </c>
      <c r="I354" t="s">
        <v>16</v>
      </c>
      <c r="J354">
        <v>4</v>
      </c>
      <c r="K354" t="str">
        <f>IF(tickets_dataset[[#This Row],[status]] = "Closed", "Yes","No")</f>
        <v>No</v>
      </c>
      <c r="L354" s="2">
        <f t="shared" si="20"/>
        <v>7.0000000001164153</v>
      </c>
      <c r="M354" t="str">
        <f t="shared" si="21"/>
        <v>No</v>
      </c>
      <c r="N354" t="str">
        <f t="shared" si="22"/>
        <v>Feb</v>
      </c>
      <c r="O354" s="2">
        <f t="shared" si="23"/>
        <v>0.29166666667151731</v>
      </c>
      <c r="P354" t="str">
        <f>VLOOKUP(G354,Agents!A:E,4,FALSE)</f>
        <v>Team3</v>
      </c>
      <c r="Q354" t="str">
        <f>VLOOKUP(G354,Agents!A:E,5,FALSE)</f>
        <v>Mid</v>
      </c>
      <c r="R354" t="str">
        <f>VLOOKUP(G354,Agents!A:E,2,FALSE)</f>
        <v>Night</v>
      </c>
    </row>
    <row r="355" spans="1:18" x14ac:dyDescent="0.35">
      <c r="A355" t="s">
        <v>770</v>
      </c>
      <c r="B355" t="s">
        <v>771</v>
      </c>
      <c r="C355" t="s">
        <v>50</v>
      </c>
      <c r="D355" t="s">
        <v>13</v>
      </c>
      <c r="E355" s="1">
        <v>46099.895833333336</v>
      </c>
      <c r="F355" s="1">
        <v>46100.0625</v>
      </c>
      <c r="G355" t="s">
        <v>164</v>
      </c>
      <c r="H355" t="s">
        <v>15</v>
      </c>
      <c r="I355" t="s">
        <v>16</v>
      </c>
      <c r="J355">
        <v>3</v>
      </c>
      <c r="K355" t="str">
        <f>IF(tickets_dataset[[#This Row],[status]] = "Closed", "Yes","No")</f>
        <v>Yes</v>
      </c>
      <c r="L355" s="2">
        <f t="shared" si="20"/>
        <v>3.9999999999417923</v>
      </c>
      <c r="M355" t="str">
        <f t="shared" si="21"/>
        <v>No</v>
      </c>
      <c r="N355" t="str">
        <f t="shared" si="22"/>
        <v>Mar</v>
      </c>
      <c r="O355" s="2">
        <f t="shared" si="23"/>
        <v>0.16666666666424135</v>
      </c>
      <c r="P355" t="str">
        <f>VLOOKUP(G355,Agents!A:E,4,FALSE)</f>
        <v>Team4</v>
      </c>
      <c r="Q355" t="str">
        <f>VLOOKUP(G355,Agents!A:E,5,FALSE)</f>
        <v>Senior</v>
      </c>
      <c r="R355" t="str">
        <f>VLOOKUP(G355,Agents!A:E,2,FALSE)</f>
        <v>Evening</v>
      </c>
    </row>
    <row r="356" spans="1:18" x14ac:dyDescent="0.35">
      <c r="A356" t="s">
        <v>772</v>
      </c>
      <c r="B356" t="s">
        <v>773</v>
      </c>
      <c r="C356" t="s">
        <v>50</v>
      </c>
      <c r="D356" t="s">
        <v>26</v>
      </c>
      <c r="E356" s="1">
        <v>46028.699305555558</v>
      </c>
      <c r="F356" s="1">
        <v>46030.032638888886</v>
      </c>
      <c r="G356" t="s">
        <v>357</v>
      </c>
      <c r="H356" t="s">
        <v>15</v>
      </c>
      <c r="I356" t="s">
        <v>16</v>
      </c>
      <c r="J356">
        <v>4</v>
      </c>
      <c r="K356" t="str">
        <f>IF(tickets_dataset[[#This Row],[status]] = "Closed", "Yes","No")</f>
        <v>Yes</v>
      </c>
      <c r="L356" s="2">
        <f t="shared" si="20"/>
        <v>31.999999999883585</v>
      </c>
      <c r="M356" t="str">
        <f t="shared" si="21"/>
        <v>No</v>
      </c>
      <c r="N356" t="str">
        <f t="shared" si="22"/>
        <v>Jan</v>
      </c>
      <c r="O356" s="2">
        <f t="shared" si="23"/>
        <v>1.3333333333284827</v>
      </c>
      <c r="P356" t="str">
        <f>VLOOKUP(G356,Agents!A:E,4,FALSE)</f>
        <v>Team1</v>
      </c>
      <c r="Q356" t="str">
        <f>VLOOKUP(G356,Agents!A:E,5,FALSE)</f>
        <v>Mid</v>
      </c>
      <c r="R356" t="str">
        <f>VLOOKUP(G356,Agents!A:E,2,FALSE)</f>
        <v>Morning</v>
      </c>
    </row>
    <row r="357" spans="1:18" x14ac:dyDescent="0.35">
      <c r="A357" t="s">
        <v>774</v>
      </c>
      <c r="B357" t="s">
        <v>775</v>
      </c>
      <c r="C357" t="s">
        <v>50</v>
      </c>
      <c r="D357" t="s">
        <v>26</v>
      </c>
      <c r="E357" s="1">
        <v>46085.663888888892</v>
      </c>
      <c r="F357" s="1">
        <v>46087.99722222222</v>
      </c>
      <c r="G357" t="s">
        <v>119</v>
      </c>
      <c r="H357" t="s">
        <v>15</v>
      </c>
      <c r="I357" t="s">
        <v>16</v>
      </c>
      <c r="J357">
        <v>5</v>
      </c>
      <c r="K357" t="str">
        <f>IF(tickets_dataset[[#This Row],[status]] = "Closed", "Yes","No")</f>
        <v>Yes</v>
      </c>
      <c r="L357" s="2">
        <f t="shared" si="20"/>
        <v>55.999999999883585</v>
      </c>
      <c r="M357" t="str">
        <f t="shared" si="21"/>
        <v>Yes</v>
      </c>
      <c r="N357" t="str">
        <f t="shared" si="22"/>
        <v>Mar</v>
      </c>
      <c r="O357" s="2">
        <f t="shared" si="23"/>
        <v>2.3333333333284827</v>
      </c>
      <c r="P357" t="str">
        <f>VLOOKUP(G357,Agents!A:E,4,FALSE)</f>
        <v>Team1</v>
      </c>
      <c r="Q357" t="str">
        <f>VLOOKUP(G357,Agents!A:E,5,FALSE)</f>
        <v>Junior</v>
      </c>
      <c r="R357" t="str">
        <f>VLOOKUP(G357,Agents!A:E,2,FALSE)</f>
        <v>Morning</v>
      </c>
    </row>
    <row r="358" spans="1:18" x14ac:dyDescent="0.35">
      <c r="A358" t="s">
        <v>776</v>
      </c>
      <c r="B358" t="s">
        <v>777</v>
      </c>
      <c r="C358" t="s">
        <v>50</v>
      </c>
      <c r="D358" t="s">
        <v>26</v>
      </c>
      <c r="E358" s="1">
        <v>46107.961805555555</v>
      </c>
      <c r="F358" s="1">
        <v>46109.170138888891</v>
      </c>
      <c r="G358" t="s">
        <v>357</v>
      </c>
      <c r="H358" t="s">
        <v>15</v>
      </c>
      <c r="I358" t="s">
        <v>16</v>
      </c>
      <c r="J358">
        <v>5</v>
      </c>
      <c r="K358" t="str">
        <f>IF(tickets_dataset[[#This Row],[status]] = "Closed", "Yes","No")</f>
        <v>Yes</v>
      </c>
      <c r="L358" s="2">
        <f t="shared" si="20"/>
        <v>29.000000000058208</v>
      </c>
      <c r="M358" t="str">
        <f t="shared" si="21"/>
        <v>No</v>
      </c>
      <c r="N358" t="str">
        <f t="shared" si="22"/>
        <v>Mar</v>
      </c>
      <c r="O358" s="2">
        <f t="shared" si="23"/>
        <v>1.2083333333357587</v>
      </c>
      <c r="P358" t="str">
        <f>VLOOKUP(G358,Agents!A:E,4,FALSE)</f>
        <v>Team1</v>
      </c>
      <c r="Q358" t="str">
        <f>VLOOKUP(G358,Agents!A:E,5,FALSE)</f>
        <v>Mid</v>
      </c>
      <c r="R358" t="str">
        <f>VLOOKUP(G358,Agents!A:E,2,FALSE)</f>
        <v>Morning</v>
      </c>
    </row>
    <row r="359" spans="1:18" x14ac:dyDescent="0.35">
      <c r="A359" t="s">
        <v>778</v>
      </c>
      <c r="B359" t="s">
        <v>779</v>
      </c>
      <c r="C359" t="s">
        <v>50</v>
      </c>
      <c r="D359" t="s">
        <v>38</v>
      </c>
      <c r="E359" s="1">
        <v>46068.259027777778</v>
      </c>
      <c r="F359" s="1">
        <v>46071.384027777778</v>
      </c>
      <c r="G359" t="s">
        <v>273</v>
      </c>
      <c r="H359" t="s">
        <v>15</v>
      </c>
      <c r="I359" t="s">
        <v>16</v>
      </c>
      <c r="J359">
        <v>4</v>
      </c>
      <c r="K359" t="str">
        <f>IF(tickets_dataset[[#This Row],[status]] = "Closed", "Yes","No")</f>
        <v>Yes</v>
      </c>
      <c r="L359" s="2">
        <f t="shared" si="20"/>
        <v>75</v>
      </c>
      <c r="M359" t="str">
        <f t="shared" si="21"/>
        <v>Yes</v>
      </c>
      <c r="N359" t="str">
        <f t="shared" si="22"/>
        <v>Feb</v>
      </c>
      <c r="O359" s="2">
        <f t="shared" si="23"/>
        <v>3.125</v>
      </c>
      <c r="P359" t="str">
        <f>VLOOKUP(G359,Agents!A:E,4,FALSE)</f>
        <v>Team3</v>
      </c>
      <c r="Q359" t="str">
        <f>VLOOKUP(G359,Agents!A:E,5,FALSE)</f>
        <v>Senior</v>
      </c>
      <c r="R359" t="str">
        <f>VLOOKUP(G359,Agents!A:E,2,FALSE)</f>
        <v>Evening</v>
      </c>
    </row>
    <row r="360" spans="1:18" x14ac:dyDescent="0.35">
      <c r="A360" t="s">
        <v>780</v>
      </c>
      <c r="B360" t="s">
        <v>781</v>
      </c>
      <c r="C360" t="s">
        <v>12</v>
      </c>
      <c r="D360" t="s">
        <v>26</v>
      </c>
      <c r="E360" s="1">
        <v>46100.781944444447</v>
      </c>
      <c r="F360" s="1">
        <v>46102.073611111111</v>
      </c>
      <c r="G360" t="s">
        <v>73</v>
      </c>
      <c r="H360" t="s">
        <v>15</v>
      </c>
      <c r="I360" t="s">
        <v>16</v>
      </c>
      <c r="J360">
        <v>2</v>
      </c>
      <c r="K360" t="str">
        <f>IF(tickets_dataset[[#This Row],[status]] = "Closed", "Yes","No")</f>
        <v>Yes</v>
      </c>
      <c r="L360" s="2">
        <f t="shared" si="20"/>
        <v>30.999999999941792</v>
      </c>
      <c r="M360" t="str">
        <f t="shared" si="21"/>
        <v>No</v>
      </c>
      <c r="N360" t="str">
        <f t="shared" si="22"/>
        <v>Mar</v>
      </c>
      <c r="O360" s="2">
        <f t="shared" si="23"/>
        <v>1.2916666666642413</v>
      </c>
      <c r="P360" t="str">
        <f>VLOOKUP(G360,Agents!A:E,4,FALSE)</f>
        <v>Team4</v>
      </c>
      <c r="Q360" t="str">
        <f>VLOOKUP(G360,Agents!A:E,5,FALSE)</f>
        <v>Senior</v>
      </c>
      <c r="R360" t="str">
        <f>VLOOKUP(G360,Agents!A:E,2,FALSE)</f>
        <v>Night</v>
      </c>
    </row>
    <row r="361" spans="1:18" x14ac:dyDescent="0.35">
      <c r="A361" t="s">
        <v>782</v>
      </c>
      <c r="B361" t="s">
        <v>116</v>
      </c>
      <c r="C361" t="s">
        <v>34</v>
      </c>
      <c r="D361" t="s">
        <v>38</v>
      </c>
      <c r="E361" s="1">
        <v>46091.244444444441</v>
      </c>
      <c r="F361" s="1">
        <v>46092.786111111112</v>
      </c>
      <c r="G361" t="s">
        <v>31</v>
      </c>
      <c r="H361" t="s">
        <v>15</v>
      </c>
      <c r="I361" t="s">
        <v>16</v>
      </c>
      <c r="J361">
        <v>3</v>
      </c>
      <c r="K361" t="str">
        <f>IF(tickets_dataset[[#This Row],[status]] = "Closed", "Yes","No")</f>
        <v>Yes</v>
      </c>
      <c r="L361" s="2">
        <f t="shared" si="20"/>
        <v>37.000000000116415</v>
      </c>
      <c r="M361" t="str">
        <f t="shared" si="21"/>
        <v>No</v>
      </c>
      <c r="N361" t="str">
        <f t="shared" si="22"/>
        <v>Mar</v>
      </c>
      <c r="O361" s="2">
        <f t="shared" si="23"/>
        <v>1.5416666666715173</v>
      </c>
      <c r="P361" t="str">
        <f>VLOOKUP(G361,Agents!A:E,4,FALSE)</f>
        <v>Team5</v>
      </c>
      <c r="Q361" t="str">
        <f>VLOOKUP(G361,Agents!A:E,5,FALSE)</f>
        <v>Senior</v>
      </c>
      <c r="R361" t="str">
        <f>VLOOKUP(G361,Agents!A:E,2,FALSE)</f>
        <v>Evening</v>
      </c>
    </row>
    <row r="362" spans="1:18" x14ac:dyDescent="0.35">
      <c r="A362" t="s">
        <v>783</v>
      </c>
      <c r="B362" t="s">
        <v>369</v>
      </c>
      <c r="C362" t="s">
        <v>34</v>
      </c>
      <c r="D362" t="s">
        <v>13</v>
      </c>
      <c r="E362" s="1">
        <v>46063.09375</v>
      </c>
      <c r="F362" s="1">
        <v>46064.84375</v>
      </c>
      <c r="G362" t="s">
        <v>140</v>
      </c>
      <c r="H362" t="s">
        <v>15</v>
      </c>
      <c r="I362" t="s">
        <v>16</v>
      </c>
      <c r="J362">
        <v>4</v>
      </c>
      <c r="K362" t="str">
        <f>IF(tickets_dataset[[#This Row],[status]] = "Closed", "Yes","No")</f>
        <v>Yes</v>
      </c>
      <c r="L362" s="2">
        <f t="shared" si="20"/>
        <v>42</v>
      </c>
      <c r="M362" t="str">
        <f t="shared" si="21"/>
        <v>No</v>
      </c>
      <c r="N362" t="str">
        <f t="shared" si="22"/>
        <v>Feb</v>
      </c>
      <c r="O362" s="2">
        <f t="shared" si="23"/>
        <v>1.75</v>
      </c>
      <c r="P362" t="str">
        <f>VLOOKUP(G362,Agents!A:E,4,FALSE)</f>
        <v>Team1</v>
      </c>
      <c r="Q362" t="str">
        <f>VLOOKUP(G362,Agents!A:E,5,FALSE)</f>
        <v>Junior</v>
      </c>
      <c r="R362" t="str">
        <f>VLOOKUP(G362,Agents!A:E,2,FALSE)</f>
        <v>Morning</v>
      </c>
    </row>
    <row r="363" spans="1:18" x14ac:dyDescent="0.35">
      <c r="A363" t="s">
        <v>784</v>
      </c>
      <c r="B363" t="s">
        <v>785</v>
      </c>
      <c r="C363" t="s">
        <v>76</v>
      </c>
      <c r="D363" t="s">
        <v>13</v>
      </c>
      <c r="E363" s="1">
        <v>46037.430555555555</v>
      </c>
      <c r="F363" s="1">
        <v>46037.722222222219</v>
      </c>
      <c r="G363" t="s">
        <v>239</v>
      </c>
      <c r="H363" t="s">
        <v>15</v>
      </c>
      <c r="I363" t="s">
        <v>16</v>
      </c>
      <c r="J363">
        <v>5</v>
      </c>
      <c r="K363" t="str">
        <f>IF(tickets_dataset[[#This Row],[status]] = "Closed", "Yes","No")</f>
        <v>Yes</v>
      </c>
      <c r="L363" s="2">
        <f t="shared" si="20"/>
        <v>6.9999999999417923</v>
      </c>
      <c r="M363" t="str">
        <f t="shared" si="21"/>
        <v>No</v>
      </c>
      <c r="N363" t="str">
        <f t="shared" si="22"/>
        <v>Jan</v>
      </c>
      <c r="O363" s="2">
        <f t="shared" si="23"/>
        <v>0.29166666666424135</v>
      </c>
      <c r="P363" t="str">
        <f>VLOOKUP(G363,Agents!A:E,4,FALSE)</f>
        <v>Team1</v>
      </c>
      <c r="Q363" t="str">
        <f>VLOOKUP(G363,Agents!A:E,5,FALSE)</f>
        <v>Senior</v>
      </c>
      <c r="R363" t="str">
        <f>VLOOKUP(G363,Agents!A:E,2,FALSE)</f>
        <v>Evening</v>
      </c>
    </row>
    <row r="364" spans="1:18" x14ac:dyDescent="0.35">
      <c r="A364" t="s">
        <v>786</v>
      </c>
      <c r="B364" t="s">
        <v>787</v>
      </c>
      <c r="C364" t="s">
        <v>50</v>
      </c>
      <c r="D364" t="s">
        <v>13</v>
      </c>
      <c r="E364" s="1">
        <v>46059.45416666667</v>
      </c>
      <c r="F364" s="1">
        <v>46060.07916666667</v>
      </c>
      <c r="G364" t="s">
        <v>39</v>
      </c>
      <c r="H364" t="s">
        <v>132</v>
      </c>
      <c r="I364" t="s">
        <v>16</v>
      </c>
      <c r="J364">
        <v>5</v>
      </c>
      <c r="K364" t="str">
        <f>IF(tickets_dataset[[#This Row],[status]] = "Closed", "Yes","No")</f>
        <v>No</v>
      </c>
      <c r="L364" s="2">
        <f t="shared" si="20"/>
        <v>15</v>
      </c>
      <c r="M364" t="str">
        <f t="shared" si="21"/>
        <v>No</v>
      </c>
      <c r="N364" t="str">
        <f t="shared" si="22"/>
        <v>Feb</v>
      </c>
      <c r="O364" s="2">
        <f t="shared" si="23"/>
        <v>0.625</v>
      </c>
      <c r="P364" t="str">
        <f>VLOOKUP(G364,Agents!A:E,4,FALSE)</f>
        <v>Team3</v>
      </c>
      <c r="Q364" t="str">
        <f>VLOOKUP(G364,Agents!A:E,5,FALSE)</f>
        <v>Mid</v>
      </c>
      <c r="R364" t="str">
        <f>VLOOKUP(G364,Agents!A:E,2,FALSE)</f>
        <v>Night</v>
      </c>
    </row>
    <row r="365" spans="1:18" x14ac:dyDescent="0.35">
      <c r="A365" t="s">
        <v>788</v>
      </c>
      <c r="B365" t="s">
        <v>789</v>
      </c>
      <c r="C365" t="s">
        <v>34</v>
      </c>
      <c r="D365" t="s">
        <v>38</v>
      </c>
      <c r="E365" s="1">
        <v>46061.26458333333</v>
      </c>
      <c r="F365" s="1">
        <v>46062.556250000001</v>
      </c>
      <c r="G365" t="s">
        <v>86</v>
      </c>
      <c r="H365" t="s">
        <v>15</v>
      </c>
      <c r="I365" t="s">
        <v>16</v>
      </c>
      <c r="J365">
        <v>3</v>
      </c>
      <c r="K365" t="str">
        <f>IF(tickets_dataset[[#This Row],[status]] = "Closed", "Yes","No")</f>
        <v>Yes</v>
      </c>
      <c r="L365" s="2">
        <f t="shared" si="20"/>
        <v>31.000000000116415</v>
      </c>
      <c r="M365" t="str">
        <f t="shared" si="21"/>
        <v>No</v>
      </c>
      <c r="N365" t="str">
        <f t="shared" si="22"/>
        <v>Feb</v>
      </c>
      <c r="O365" s="2">
        <f t="shared" si="23"/>
        <v>1.2916666666715173</v>
      </c>
      <c r="P365" t="str">
        <f>VLOOKUP(G365,Agents!A:E,4,FALSE)</f>
        <v>Team1</v>
      </c>
      <c r="Q365" t="str">
        <f>VLOOKUP(G365,Agents!A:E,5,FALSE)</f>
        <v>Mid</v>
      </c>
      <c r="R365" t="str">
        <f>VLOOKUP(G365,Agents!A:E,2,FALSE)</f>
        <v>Morning</v>
      </c>
    </row>
    <row r="366" spans="1:18" x14ac:dyDescent="0.35">
      <c r="A366" t="s">
        <v>790</v>
      </c>
      <c r="B366" t="s">
        <v>791</v>
      </c>
      <c r="C366" t="s">
        <v>12</v>
      </c>
      <c r="D366" t="s">
        <v>26</v>
      </c>
      <c r="E366" s="1">
        <v>46061.62777777778</v>
      </c>
      <c r="F366" s="1">
        <v>46063.50277777778</v>
      </c>
      <c r="G366" t="s">
        <v>80</v>
      </c>
      <c r="H366" t="s">
        <v>132</v>
      </c>
      <c r="I366" t="s">
        <v>16</v>
      </c>
      <c r="J366">
        <v>3</v>
      </c>
      <c r="K366" t="str">
        <f>IF(tickets_dataset[[#This Row],[status]] = "Closed", "Yes","No")</f>
        <v>No</v>
      </c>
      <c r="L366" s="2">
        <f t="shared" si="20"/>
        <v>45</v>
      </c>
      <c r="M366" t="str">
        <f t="shared" si="21"/>
        <v>No</v>
      </c>
      <c r="N366" t="str">
        <f t="shared" si="22"/>
        <v>Feb</v>
      </c>
      <c r="O366" s="2">
        <f t="shared" si="23"/>
        <v>1.875</v>
      </c>
      <c r="P366" t="str">
        <f>VLOOKUP(G366,Agents!A:E,4,FALSE)</f>
        <v>Team3</v>
      </c>
      <c r="Q366" t="str">
        <f>VLOOKUP(G366,Agents!A:E,5,FALSE)</f>
        <v>Junior</v>
      </c>
      <c r="R366" t="str">
        <f>VLOOKUP(G366,Agents!A:E,2,FALSE)</f>
        <v>Evening</v>
      </c>
    </row>
    <row r="367" spans="1:18" x14ac:dyDescent="0.35">
      <c r="A367" t="s">
        <v>792</v>
      </c>
      <c r="B367" t="s">
        <v>793</v>
      </c>
      <c r="C367" t="s">
        <v>34</v>
      </c>
      <c r="D367" t="s">
        <v>38</v>
      </c>
      <c r="E367" s="1">
        <v>46049.67291666667</v>
      </c>
      <c r="F367" s="1">
        <v>46050.131249999999</v>
      </c>
      <c r="G367" t="s">
        <v>199</v>
      </c>
      <c r="H367" t="s">
        <v>15</v>
      </c>
      <c r="I367" t="s">
        <v>16</v>
      </c>
      <c r="J367">
        <v>4</v>
      </c>
      <c r="K367" t="str">
        <f>IF(tickets_dataset[[#This Row],[status]] = "Closed", "Yes","No")</f>
        <v>Yes</v>
      </c>
      <c r="L367" s="2">
        <f t="shared" si="20"/>
        <v>10.999999999883585</v>
      </c>
      <c r="M367" t="str">
        <f t="shared" si="21"/>
        <v>No</v>
      </c>
      <c r="N367" t="str">
        <f t="shared" si="22"/>
        <v>Jan</v>
      </c>
      <c r="O367" s="2">
        <f t="shared" si="23"/>
        <v>0.45833333332848269</v>
      </c>
      <c r="P367" t="str">
        <f>VLOOKUP(G367,Agents!A:E,4,FALSE)</f>
        <v>Team1</v>
      </c>
      <c r="Q367" t="str">
        <f>VLOOKUP(G367,Agents!A:E,5,FALSE)</f>
        <v>Junior</v>
      </c>
      <c r="R367" t="str">
        <f>VLOOKUP(G367,Agents!A:E,2,FALSE)</f>
        <v>Morning</v>
      </c>
    </row>
    <row r="368" spans="1:18" x14ac:dyDescent="0.35">
      <c r="A368" t="s">
        <v>794</v>
      </c>
      <c r="B368" t="s">
        <v>795</v>
      </c>
      <c r="C368" t="s">
        <v>22</v>
      </c>
      <c r="D368" t="s">
        <v>13</v>
      </c>
      <c r="E368" s="1">
        <v>46030.654166666667</v>
      </c>
      <c r="F368" s="1">
        <v>46031.695833333331</v>
      </c>
      <c r="G368" t="s">
        <v>221</v>
      </c>
      <c r="H368" t="s">
        <v>15</v>
      </c>
      <c r="I368" t="s">
        <v>16</v>
      </c>
      <c r="J368">
        <v>4</v>
      </c>
      <c r="K368" t="str">
        <f>IF(tickets_dataset[[#This Row],[status]] = "Closed", "Yes","No")</f>
        <v>Yes</v>
      </c>
      <c r="L368" s="2">
        <f t="shared" si="20"/>
        <v>24.999999999941792</v>
      </c>
      <c r="M368" t="str">
        <f t="shared" si="21"/>
        <v>No</v>
      </c>
      <c r="N368" t="str">
        <f t="shared" si="22"/>
        <v>Jan</v>
      </c>
      <c r="O368" s="2">
        <f t="shared" si="23"/>
        <v>1.0416666666642413</v>
      </c>
      <c r="P368" t="str">
        <f>VLOOKUP(G368,Agents!A:E,4,FALSE)</f>
        <v>Team4</v>
      </c>
      <c r="Q368" t="str">
        <f>VLOOKUP(G368,Agents!A:E,5,FALSE)</f>
        <v>Senior</v>
      </c>
      <c r="R368" t="str">
        <f>VLOOKUP(G368,Agents!A:E,2,FALSE)</f>
        <v>Morning</v>
      </c>
    </row>
    <row r="369" spans="1:18" x14ac:dyDescent="0.35">
      <c r="A369" t="s">
        <v>796</v>
      </c>
      <c r="B369" t="s">
        <v>797</v>
      </c>
      <c r="C369" t="s">
        <v>34</v>
      </c>
      <c r="D369" t="s">
        <v>26</v>
      </c>
      <c r="E369" s="1">
        <v>46049.28402777778</v>
      </c>
      <c r="F369" s="1">
        <v>46051.617361111108</v>
      </c>
      <c r="G369" t="s">
        <v>159</v>
      </c>
      <c r="H369" t="s">
        <v>15</v>
      </c>
      <c r="I369" t="s">
        <v>16</v>
      </c>
      <c r="J369">
        <v>3</v>
      </c>
      <c r="K369" t="str">
        <f>IF(tickets_dataset[[#This Row],[status]] = "Closed", "Yes","No")</f>
        <v>Yes</v>
      </c>
      <c r="L369" s="2">
        <f t="shared" si="20"/>
        <v>55.999999999883585</v>
      </c>
      <c r="M369" t="str">
        <f t="shared" si="21"/>
        <v>Yes</v>
      </c>
      <c r="N369" t="str">
        <f t="shared" si="22"/>
        <v>Jan</v>
      </c>
      <c r="O369" s="2">
        <f t="shared" si="23"/>
        <v>2.3333333333284827</v>
      </c>
      <c r="P369" t="str">
        <f>VLOOKUP(G369,Agents!A:E,4,FALSE)</f>
        <v>Team4</v>
      </c>
      <c r="Q369" t="str">
        <f>VLOOKUP(G369,Agents!A:E,5,FALSE)</f>
        <v>Mid</v>
      </c>
      <c r="R369" t="str">
        <f>VLOOKUP(G369,Agents!A:E,2,FALSE)</f>
        <v>Night</v>
      </c>
    </row>
    <row r="370" spans="1:18" x14ac:dyDescent="0.35">
      <c r="A370" t="s">
        <v>798</v>
      </c>
      <c r="B370" t="s">
        <v>799</v>
      </c>
      <c r="C370" t="s">
        <v>76</v>
      </c>
      <c r="D370" t="s">
        <v>38</v>
      </c>
      <c r="E370" s="1">
        <v>46046.177777777775</v>
      </c>
      <c r="F370" s="1">
        <v>46046.844444444447</v>
      </c>
      <c r="G370" t="s">
        <v>199</v>
      </c>
      <c r="H370" t="s">
        <v>15</v>
      </c>
      <c r="I370" t="s">
        <v>16</v>
      </c>
      <c r="J370">
        <v>5</v>
      </c>
      <c r="K370" t="str">
        <f>IF(tickets_dataset[[#This Row],[status]] = "Closed", "Yes","No")</f>
        <v>Yes</v>
      </c>
      <c r="L370" s="2">
        <f t="shared" si="20"/>
        <v>16.000000000116415</v>
      </c>
      <c r="M370" t="str">
        <f t="shared" si="21"/>
        <v>No</v>
      </c>
      <c r="N370" t="str">
        <f t="shared" si="22"/>
        <v>Jan</v>
      </c>
      <c r="O370" s="2">
        <f t="shared" si="23"/>
        <v>0.66666666667151731</v>
      </c>
      <c r="P370" t="str">
        <f>VLOOKUP(G370,Agents!A:E,4,FALSE)</f>
        <v>Team1</v>
      </c>
      <c r="Q370" t="str">
        <f>VLOOKUP(G370,Agents!A:E,5,FALSE)</f>
        <v>Junior</v>
      </c>
      <c r="R370" t="str">
        <f>VLOOKUP(G370,Agents!A:E,2,FALSE)</f>
        <v>Morning</v>
      </c>
    </row>
    <row r="371" spans="1:18" x14ac:dyDescent="0.35">
      <c r="A371" t="s">
        <v>800</v>
      </c>
      <c r="B371" t="s">
        <v>801</v>
      </c>
      <c r="C371" t="s">
        <v>12</v>
      </c>
      <c r="D371" t="s">
        <v>38</v>
      </c>
      <c r="E371" s="1">
        <v>46085.336805555555</v>
      </c>
      <c r="F371" s="1">
        <v>46085.878472222219</v>
      </c>
      <c r="G371" t="s">
        <v>73</v>
      </c>
      <c r="H371" t="s">
        <v>15</v>
      </c>
      <c r="I371" t="s">
        <v>16</v>
      </c>
      <c r="J371">
        <v>5</v>
      </c>
      <c r="K371" t="str">
        <f>IF(tickets_dataset[[#This Row],[status]] = "Closed", "Yes","No")</f>
        <v>Yes</v>
      </c>
      <c r="L371" s="2">
        <f t="shared" si="20"/>
        <v>12.999999999941792</v>
      </c>
      <c r="M371" t="str">
        <f t="shared" si="21"/>
        <v>No</v>
      </c>
      <c r="N371" t="str">
        <f t="shared" si="22"/>
        <v>Mar</v>
      </c>
      <c r="O371" s="2">
        <f t="shared" si="23"/>
        <v>0.54166666666424135</v>
      </c>
      <c r="P371" t="str">
        <f>VLOOKUP(G371,Agents!A:E,4,FALSE)</f>
        <v>Team4</v>
      </c>
      <c r="Q371" t="str">
        <f>VLOOKUP(G371,Agents!A:E,5,FALSE)</f>
        <v>Senior</v>
      </c>
      <c r="R371" t="str">
        <f>VLOOKUP(G371,Agents!A:E,2,FALSE)</f>
        <v>Night</v>
      </c>
    </row>
    <row r="372" spans="1:18" x14ac:dyDescent="0.35">
      <c r="A372" t="s">
        <v>802</v>
      </c>
      <c r="B372" t="s">
        <v>803</v>
      </c>
      <c r="C372" t="s">
        <v>50</v>
      </c>
      <c r="D372" t="s">
        <v>26</v>
      </c>
      <c r="E372" s="1">
        <v>46093.486111111109</v>
      </c>
      <c r="F372" s="1">
        <v>46094.402777777781</v>
      </c>
      <c r="G372" t="s">
        <v>73</v>
      </c>
      <c r="H372" t="s">
        <v>15</v>
      </c>
      <c r="I372" t="s">
        <v>16</v>
      </c>
      <c r="J372">
        <v>4</v>
      </c>
      <c r="K372" t="str">
        <f>IF(tickets_dataset[[#This Row],[status]] = "Closed", "Yes","No")</f>
        <v>Yes</v>
      </c>
      <c r="L372" s="2">
        <f t="shared" si="20"/>
        <v>22.000000000116415</v>
      </c>
      <c r="M372" t="str">
        <f t="shared" si="21"/>
        <v>No</v>
      </c>
      <c r="N372" t="str">
        <f t="shared" si="22"/>
        <v>Mar</v>
      </c>
      <c r="O372" s="2">
        <f t="shared" si="23"/>
        <v>0.91666666667151731</v>
      </c>
      <c r="P372" t="str">
        <f>VLOOKUP(G372,Agents!A:E,4,FALSE)</f>
        <v>Team4</v>
      </c>
      <c r="Q372" t="str">
        <f>VLOOKUP(G372,Agents!A:E,5,FALSE)</f>
        <v>Senior</v>
      </c>
      <c r="R372" t="str">
        <f>VLOOKUP(G372,Agents!A:E,2,FALSE)</f>
        <v>Night</v>
      </c>
    </row>
    <row r="373" spans="1:18" x14ac:dyDescent="0.35">
      <c r="A373" t="s">
        <v>804</v>
      </c>
      <c r="B373" t="s">
        <v>805</v>
      </c>
      <c r="C373" t="s">
        <v>12</v>
      </c>
      <c r="D373" t="s">
        <v>26</v>
      </c>
      <c r="E373" s="1">
        <v>46058.50277777778</v>
      </c>
      <c r="F373" s="1">
        <v>46059.919444444444</v>
      </c>
      <c r="G373" t="s">
        <v>221</v>
      </c>
      <c r="H373" t="s">
        <v>15</v>
      </c>
      <c r="I373" t="s">
        <v>16</v>
      </c>
      <c r="J373">
        <v>4</v>
      </c>
      <c r="K373" t="str">
        <f>IF(tickets_dataset[[#This Row],[status]] = "Closed", "Yes","No")</f>
        <v>Yes</v>
      </c>
      <c r="L373" s="2">
        <f t="shared" si="20"/>
        <v>33.999999999941792</v>
      </c>
      <c r="M373" t="str">
        <f t="shared" si="21"/>
        <v>No</v>
      </c>
      <c r="N373" t="str">
        <f t="shared" si="22"/>
        <v>Feb</v>
      </c>
      <c r="O373" s="2">
        <f t="shared" si="23"/>
        <v>1.4166666666642413</v>
      </c>
      <c r="P373" t="str">
        <f>VLOOKUP(G373,Agents!A:E,4,FALSE)</f>
        <v>Team4</v>
      </c>
      <c r="Q373" t="str">
        <f>VLOOKUP(G373,Agents!A:E,5,FALSE)</f>
        <v>Senior</v>
      </c>
      <c r="R373" t="str">
        <f>VLOOKUP(G373,Agents!A:E,2,FALSE)</f>
        <v>Morning</v>
      </c>
    </row>
    <row r="374" spans="1:18" x14ac:dyDescent="0.35">
      <c r="A374" t="s">
        <v>806</v>
      </c>
      <c r="B374" t="s">
        <v>807</v>
      </c>
      <c r="C374" t="s">
        <v>76</v>
      </c>
      <c r="D374" t="s">
        <v>13</v>
      </c>
      <c r="E374" s="1">
        <v>46072.427777777775</v>
      </c>
      <c r="F374" s="1">
        <v>46072.677777777775</v>
      </c>
      <c r="G374" t="s">
        <v>239</v>
      </c>
      <c r="H374" t="s">
        <v>132</v>
      </c>
      <c r="I374" t="s">
        <v>16</v>
      </c>
      <c r="J374">
        <v>5</v>
      </c>
      <c r="K374" t="str">
        <f>IF(tickets_dataset[[#This Row],[status]] = "Closed", "Yes","No")</f>
        <v>No</v>
      </c>
      <c r="L374" s="2">
        <f t="shared" si="20"/>
        <v>6</v>
      </c>
      <c r="M374" t="str">
        <f t="shared" si="21"/>
        <v>No</v>
      </c>
      <c r="N374" t="str">
        <f t="shared" si="22"/>
        <v>Feb</v>
      </c>
      <c r="O374" s="2">
        <f t="shared" si="23"/>
        <v>0.25</v>
      </c>
      <c r="P374" t="str">
        <f>VLOOKUP(G374,Agents!A:E,4,FALSE)</f>
        <v>Team1</v>
      </c>
      <c r="Q374" t="str">
        <f>VLOOKUP(G374,Agents!A:E,5,FALSE)</f>
        <v>Senior</v>
      </c>
      <c r="R374" t="str">
        <f>VLOOKUP(G374,Agents!A:E,2,FALSE)</f>
        <v>Evening</v>
      </c>
    </row>
    <row r="375" spans="1:18" x14ac:dyDescent="0.35">
      <c r="A375" t="s">
        <v>808</v>
      </c>
      <c r="B375" t="s">
        <v>452</v>
      </c>
      <c r="C375" t="s">
        <v>50</v>
      </c>
      <c r="D375" t="s">
        <v>13</v>
      </c>
      <c r="E375" s="1">
        <v>46036.248611111114</v>
      </c>
      <c r="F375" s="1">
        <v>46036.748611111114</v>
      </c>
      <c r="G375" t="s">
        <v>211</v>
      </c>
      <c r="H375" t="s">
        <v>15</v>
      </c>
      <c r="I375" t="s">
        <v>16</v>
      </c>
      <c r="J375">
        <v>5</v>
      </c>
      <c r="K375" t="str">
        <f>IF(tickets_dataset[[#This Row],[status]] = "Closed", "Yes","No")</f>
        <v>Yes</v>
      </c>
      <c r="L375" s="2">
        <f t="shared" si="20"/>
        <v>12</v>
      </c>
      <c r="M375" t="str">
        <f t="shared" si="21"/>
        <v>No</v>
      </c>
      <c r="N375" t="str">
        <f t="shared" si="22"/>
        <v>Jan</v>
      </c>
      <c r="O375" s="2">
        <f t="shared" si="23"/>
        <v>0.5</v>
      </c>
      <c r="P375" t="str">
        <f>VLOOKUP(G375,Agents!A:E,4,FALSE)</f>
        <v>Team5</v>
      </c>
      <c r="Q375" t="str">
        <f>VLOOKUP(G375,Agents!A:E,5,FALSE)</f>
        <v>Senior</v>
      </c>
      <c r="R375" t="str">
        <f>VLOOKUP(G375,Agents!A:E,2,FALSE)</f>
        <v>Evening</v>
      </c>
    </row>
    <row r="376" spans="1:18" x14ac:dyDescent="0.35">
      <c r="A376" t="s">
        <v>809</v>
      </c>
      <c r="B376" t="s">
        <v>810</v>
      </c>
      <c r="C376" t="s">
        <v>12</v>
      </c>
      <c r="D376" t="s">
        <v>13</v>
      </c>
      <c r="E376" s="1">
        <v>46089.801388888889</v>
      </c>
      <c r="F376" s="1">
        <v>46090.426388888889</v>
      </c>
      <c r="G376" t="s">
        <v>256</v>
      </c>
      <c r="H376" t="s">
        <v>15</v>
      </c>
      <c r="I376" t="s">
        <v>16</v>
      </c>
      <c r="J376">
        <v>3</v>
      </c>
      <c r="K376" t="str">
        <f>IF(tickets_dataset[[#This Row],[status]] = "Closed", "Yes","No")</f>
        <v>Yes</v>
      </c>
      <c r="L376" s="2">
        <f t="shared" si="20"/>
        <v>15</v>
      </c>
      <c r="M376" t="str">
        <f t="shared" si="21"/>
        <v>No</v>
      </c>
      <c r="N376" t="str">
        <f t="shared" si="22"/>
        <v>Mar</v>
      </c>
      <c r="O376" s="2">
        <f t="shared" si="23"/>
        <v>0.625</v>
      </c>
      <c r="P376" t="str">
        <f>VLOOKUP(G376,Agents!A:E,4,FALSE)</f>
        <v>Team1</v>
      </c>
      <c r="Q376" t="str">
        <f>VLOOKUP(G376,Agents!A:E,5,FALSE)</f>
        <v>Mid</v>
      </c>
      <c r="R376" t="str">
        <f>VLOOKUP(G376,Agents!A:E,2,FALSE)</f>
        <v>Morning</v>
      </c>
    </row>
    <row r="377" spans="1:18" x14ac:dyDescent="0.35">
      <c r="A377" t="s">
        <v>811</v>
      </c>
      <c r="B377" t="s">
        <v>812</v>
      </c>
      <c r="C377" t="s">
        <v>50</v>
      </c>
      <c r="D377" t="s">
        <v>13</v>
      </c>
      <c r="E377" s="1">
        <v>46036.67083333333</v>
      </c>
      <c r="F377" s="1">
        <v>46037.087500000001</v>
      </c>
      <c r="G377" t="s">
        <v>221</v>
      </c>
      <c r="H377" t="s">
        <v>15</v>
      </c>
      <c r="I377" t="s">
        <v>16</v>
      </c>
      <c r="J377">
        <v>3</v>
      </c>
      <c r="K377" t="str">
        <f>IF(tickets_dataset[[#This Row],[status]] = "Closed", "Yes","No")</f>
        <v>Yes</v>
      </c>
      <c r="L377" s="2">
        <f t="shared" si="20"/>
        <v>10.000000000116415</v>
      </c>
      <c r="M377" t="str">
        <f t="shared" si="21"/>
        <v>No</v>
      </c>
      <c r="N377" t="str">
        <f t="shared" si="22"/>
        <v>Jan</v>
      </c>
      <c r="O377" s="2">
        <f t="shared" si="23"/>
        <v>0.41666666667151731</v>
      </c>
      <c r="P377" t="str">
        <f>VLOOKUP(G377,Agents!A:E,4,FALSE)</f>
        <v>Team4</v>
      </c>
      <c r="Q377" t="str">
        <f>VLOOKUP(G377,Agents!A:E,5,FALSE)</f>
        <v>Senior</v>
      </c>
      <c r="R377" t="str">
        <f>VLOOKUP(G377,Agents!A:E,2,FALSE)</f>
        <v>Morning</v>
      </c>
    </row>
    <row r="378" spans="1:18" x14ac:dyDescent="0.35">
      <c r="A378" t="s">
        <v>813</v>
      </c>
      <c r="B378" t="s">
        <v>814</v>
      </c>
      <c r="C378" t="s">
        <v>34</v>
      </c>
      <c r="D378" t="s">
        <v>26</v>
      </c>
      <c r="E378" s="1">
        <v>46098.915277777778</v>
      </c>
      <c r="F378" s="1">
        <v>46100.248611111114</v>
      </c>
      <c r="G378" t="s">
        <v>357</v>
      </c>
      <c r="H378" t="s">
        <v>15</v>
      </c>
      <c r="I378" t="s">
        <v>16</v>
      </c>
      <c r="J378">
        <v>3</v>
      </c>
      <c r="K378" t="str">
        <f>IF(tickets_dataset[[#This Row],[status]] = "Closed", "Yes","No")</f>
        <v>Yes</v>
      </c>
      <c r="L378" s="2">
        <f t="shared" si="20"/>
        <v>32.000000000058208</v>
      </c>
      <c r="M378" t="str">
        <f t="shared" si="21"/>
        <v>No</v>
      </c>
      <c r="N378" t="str">
        <f t="shared" si="22"/>
        <v>Mar</v>
      </c>
      <c r="O378" s="2">
        <f t="shared" si="23"/>
        <v>1.3333333333357587</v>
      </c>
      <c r="P378" t="str">
        <f>VLOOKUP(G378,Agents!A:E,4,FALSE)</f>
        <v>Team1</v>
      </c>
      <c r="Q378" t="str">
        <f>VLOOKUP(G378,Agents!A:E,5,FALSE)</f>
        <v>Mid</v>
      </c>
      <c r="R378" t="str">
        <f>VLOOKUP(G378,Agents!A:E,2,FALSE)</f>
        <v>Morning</v>
      </c>
    </row>
    <row r="379" spans="1:18" x14ac:dyDescent="0.35">
      <c r="A379" t="s">
        <v>815</v>
      </c>
      <c r="B379" t="s">
        <v>816</v>
      </c>
      <c r="C379" t="s">
        <v>34</v>
      </c>
      <c r="D379" t="s">
        <v>13</v>
      </c>
      <c r="E379" s="1">
        <v>46110.7</v>
      </c>
      <c r="F379" s="1">
        <v>46111.574999999997</v>
      </c>
      <c r="G379" t="s">
        <v>53</v>
      </c>
      <c r="H379" t="s">
        <v>15</v>
      </c>
      <c r="I379" t="s">
        <v>16</v>
      </c>
      <c r="J379">
        <v>3</v>
      </c>
      <c r="K379" t="str">
        <f>IF(tickets_dataset[[#This Row],[status]] = "Closed", "Yes","No")</f>
        <v>Yes</v>
      </c>
      <c r="L379" s="2">
        <f t="shared" si="20"/>
        <v>21</v>
      </c>
      <c r="M379" t="str">
        <f t="shared" si="21"/>
        <v>No</v>
      </c>
      <c r="N379" t="str">
        <f t="shared" si="22"/>
        <v>Mar</v>
      </c>
      <c r="O379" s="2">
        <f t="shared" si="23"/>
        <v>0.875</v>
      </c>
      <c r="P379" t="str">
        <f>VLOOKUP(G379,Agents!A:E,4,FALSE)</f>
        <v>Team1</v>
      </c>
      <c r="Q379" t="str">
        <f>VLOOKUP(G379,Agents!A:E,5,FALSE)</f>
        <v>Junior</v>
      </c>
      <c r="R379" t="str">
        <f>VLOOKUP(G379,Agents!A:E,2,FALSE)</f>
        <v>Night</v>
      </c>
    </row>
    <row r="380" spans="1:18" x14ac:dyDescent="0.35">
      <c r="A380" t="s">
        <v>817</v>
      </c>
      <c r="B380" t="s">
        <v>818</v>
      </c>
      <c r="C380" t="s">
        <v>12</v>
      </c>
      <c r="D380" t="s">
        <v>26</v>
      </c>
      <c r="E380" s="1">
        <v>46033.01666666667</v>
      </c>
      <c r="F380" s="1">
        <v>46035.26666666667</v>
      </c>
      <c r="G380" t="s">
        <v>156</v>
      </c>
      <c r="H380" t="s">
        <v>15</v>
      </c>
      <c r="I380" t="s">
        <v>16</v>
      </c>
      <c r="J380">
        <v>4</v>
      </c>
      <c r="K380" t="str">
        <f>IF(tickets_dataset[[#This Row],[status]] = "Closed", "Yes","No")</f>
        <v>Yes</v>
      </c>
      <c r="L380" s="2">
        <f t="shared" si="20"/>
        <v>54</v>
      </c>
      <c r="M380" t="str">
        <f t="shared" si="21"/>
        <v>Yes</v>
      </c>
      <c r="N380" t="str">
        <f t="shared" si="22"/>
        <v>Jan</v>
      </c>
      <c r="O380" s="2">
        <f t="shared" si="23"/>
        <v>2.25</v>
      </c>
      <c r="P380" t="str">
        <f>VLOOKUP(G380,Agents!A:E,4,FALSE)</f>
        <v>Team3</v>
      </c>
      <c r="Q380" t="str">
        <f>VLOOKUP(G380,Agents!A:E,5,FALSE)</f>
        <v>Mid</v>
      </c>
      <c r="R380" t="str">
        <f>VLOOKUP(G380,Agents!A:E,2,FALSE)</f>
        <v>Evening</v>
      </c>
    </row>
    <row r="381" spans="1:18" x14ac:dyDescent="0.35">
      <c r="A381" t="s">
        <v>819</v>
      </c>
      <c r="B381" t="s">
        <v>820</v>
      </c>
      <c r="C381" t="s">
        <v>76</v>
      </c>
      <c r="D381" t="s">
        <v>26</v>
      </c>
      <c r="E381" s="1">
        <v>46063.964583333334</v>
      </c>
      <c r="F381" s="1">
        <v>46066.756249999999</v>
      </c>
      <c r="G381" t="s">
        <v>23</v>
      </c>
      <c r="H381" t="s">
        <v>15</v>
      </c>
      <c r="I381" t="s">
        <v>16</v>
      </c>
      <c r="J381">
        <v>5</v>
      </c>
      <c r="K381" t="str">
        <f>IF(tickets_dataset[[#This Row],[status]] = "Closed", "Yes","No")</f>
        <v>Yes</v>
      </c>
      <c r="L381" s="2">
        <f t="shared" si="20"/>
        <v>66.999999999941792</v>
      </c>
      <c r="M381" t="str">
        <f t="shared" si="21"/>
        <v>Yes</v>
      </c>
      <c r="N381" t="str">
        <f t="shared" si="22"/>
        <v>Feb</v>
      </c>
      <c r="O381" s="2">
        <f t="shared" si="23"/>
        <v>2.7916666666642413</v>
      </c>
      <c r="P381" t="str">
        <f>VLOOKUP(G381,Agents!A:E,4,FALSE)</f>
        <v>Team3</v>
      </c>
      <c r="Q381" t="str">
        <f>VLOOKUP(G381,Agents!A:E,5,FALSE)</f>
        <v>Senior</v>
      </c>
      <c r="R381" t="str">
        <f>VLOOKUP(G381,Agents!A:E,2,FALSE)</f>
        <v>Evening</v>
      </c>
    </row>
    <row r="382" spans="1:18" x14ac:dyDescent="0.35">
      <c r="A382" t="s">
        <v>821</v>
      </c>
      <c r="B382" t="s">
        <v>822</v>
      </c>
      <c r="C382" t="s">
        <v>76</v>
      </c>
      <c r="D382" t="s">
        <v>13</v>
      </c>
      <c r="E382" s="1">
        <v>46054.553472222222</v>
      </c>
      <c r="F382" s="1">
        <v>46055.136805555558</v>
      </c>
      <c r="G382" t="s">
        <v>167</v>
      </c>
      <c r="H382" t="s">
        <v>15</v>
      </c>
      <c r="I382" t="s">
        <v>16</v>
      </c>
      <c r="J382">
        <v>5</v>
      </c>
      <c r="K382" t="str">
        <f>IF(tickets_dataset[[#This Row],[status]] = "Closed", "Yes","No")</f>
        <v>Yes</v>
      </c>
      <c r="L382" s="2">
        <f t="shared" si="20"/>
        <v>14.000000000058208</v>
      </c>
      <c r="M382" t="str">
        <f t="shared" si="21"/>
        <v>No</v>
      </c>
      <c r="N382" t="str">
        <f t="shared" si="22"/>
        <v>Feb</v>
      </c>
      <c r="O382" s="2">
        <f t="shared" si="23"/>
        <v>0.58333333333575865</v>
      </c>
      <c r="P382" t="str">
        <f>VLOOKUP(G382,Agents!A:E,4,FALSE)</f>
        <v>Team3</v>
      </c>
      <c r="Q382" t="str">
        <f>VLOOKUP(G382,Agents!A:E,5,FALSE)</f>
        <v>Mid</v>
      </c>
      <c r="R382" t="str">
        <f>VLOOKUP(G382,Agents!A:E,2,FALSE)</f>
        <v>Evening</v>
      </c>
    </row>
    <row r="383" spans="1:18" x14ac:dyDescent="0.35">
      <c r="A383" t="s">
        <v>823</v>
      </c>
      <c r="B383" t="s">
        <v>824</v>
      </c>
      <c r="C383" t="s">
        <v>50</v>
      </c>
      <c r="D383" t="s">
        <v>26</v>
      </c>
      <c r="E383" s="1">
        <v>46104.742361111108</v>
      </c>
      <c r="F383" s="1">
        <v>46105.90902777778</v>
      </c>
      <c r="G383" t="s">
        <v>159</v>
      </c>
      <c r="H383" t="s">
        <v>15</v>
      </c>
      <c r="I383" t="s">
        <v>16</v>
      </c>
      <c r="J383">
        <v>4</v>
      </c>
      <c r="K383" t="str">
        <f>IF(tickets_dataset[[#This Row],[status]] = "Closed", "Yes","No")</f>
        <v>Yes</v>
      </c>
      <c r="L383" s="2">
        <f t="shared" si="20"/>
        <v>28.000000000116415</v>
      </c>
      <c r="M383" t="str">
        <f t="shared" si="21"/>
        <v>No</v>
      </c>
      <c r="N383" t="str">
        <f t="shared" si="22"/>
        <v>Mar</v>
      </c>
      <c r="O383" s="2">
        <f t="shared" si="23"/>
        <v>1.1666666666715173</v>
      </c>
      <c r="P383" t="str">
        <f>VLOOKUP(G383,Agents!A:E,4,FALSE)</f>
        <v>Team4</v>
      </c>
      <c r="Q383" t="str">
        <f>VLOOKUP(G383,Agents!A:E,5,FALSE)</f>
        <v>Mid</v>
      </c>
      <c r="R383" t="str">
        <f>VLOOKUP(G383,Agents!A:E,2,FALSE)</f>
        <v>Night</v>
      </c>
    </row>
    <row r="384" spans="1:18" x14ac:dyDescent="0.35">
      <c r="A384" t="s">
        <v>825</v>
      </c>
      <c r="B384" t="s">
        <v>52</v>
      </c>
      <c r="C384" t="s">
        <v>50</v>
      </c>
      <c r="D384" t="s">
        <v>38</v>
      </c>
      <c r="E384" s="1">
        <v>46071.532638888886</v>
      </c>
      <c r="F384" s="1">
        <v>46074.490972222222</v>
      </c>
      <c r="G384" t="s">
        <v>62</v>
      </c>
      <c r="H384" t="s">
        <v>15</v>
      </c>
      <c r="I384" t="s">
        <v>16</v>
      </c>
      <c r="J384">
        <v>4</v>
      </c>
      <c r="K384" t="str">
        <f>IF(tickets_dataset[[#This Row],[status]] = "Closed", "Yes","No")</f>
        <v>Yes</v>
      </c>
      <c r="L384" s="2">
        <f t="shared" si="20"/>
        <v>71.000000000058208</v>
      </c>
      <c r="M384" t="str">
        <f t="shared" si="21"/>
        <v>Yes</v>
      </c>
      <c r="N384" t="str">
        <f t="shared" si="22"/>
        <v>Feb</v>
      </c>
      <c r="O384" s="2">
        <f t="shared" si="23"/>
        <v>2.9583333333357587</v>
      </c>
      <c r="P384" t="str">
        <f>VLOOKUP(G384,Agents!A:E,4,FALSE)</f>
        <v>Team1</v>
      </c>
      <c r="Q384" t="str">
        <f>VLOOKUP(G384,Agents!A:E,5,FALSE)</f>
        <v>Junior</v>
      </c>
      <c r="R384" t="str">
        <f>VLOOKUP(G384,Agents!A:E,2,FALSE)</f>
        <v>Morning</v>
      </c>
    </row>
    <row r="385" spans="1:18" x14ac:dyDescent="0.35">
      <c r="A385" t="s">
        <v>826</v>
      </c>
      <c r="B385" t="s">
        <v>827</v>
      </c>
      <c r="C385" t="s">
        <v>50</v>
      </c>
      <c r="D385" t="s">
        <v>26</v>
      </c>
      <c r="E385" s="1">
        <v>46031.694444444445</v>
      </c>
      <c r="F385" s="1">
        <v>46033.777777777781</v>
      </c>
      <c r="G385" t="s">
        <v>67</v>
      </c>
      <c r="H385" t="s">
        <v>15</v>
      </c>
      <c r="I385" t="s">
        <v>16</v>
      </c>
      <c r="J385">
        <v>5</v>
      </c>
      <c r="K385" t="str">
        <f>IF(tickets_dataset[[#This Row],[status]] = "Closed", "Yes","No")</f>
        <v>Yes</v>
      </c>
      <c r="L385" s="2">
        <f t="shared" si="20"/>
        <v>50.000000000058208</v>
      </c>
      <c r="M385" t="str">
        <f t="shared" si="21"/>
        <v>Yes</v>
      </c>
      <c r="N385" t="str">
        <f t="shared" si="22"/>
        <v>Jan</v>
      </c>
      <c r="O385" s="2">
        <f t="shared" si="23"/>
        <v>2.0833333333357587</v>
      </c>
      <c r="P385" t="str">
        <f>VLOOKUP(G385,Agents!A:E,4,FALSE)</f>
        <v>Team5</v>
      </c>
      <c r="Q385" t="str">
        <f>VLOOKUP(G385,Agents!A:E,5,FALSE)</f>
        <v>Junior</v>
      </c>
      <c r="R385" t="str">
        <f>VLOOKUP(G385,Agents!A:E,2,FALSE)</f>
        <v>Evening</v>
      </c>
    </row>
    <row r="386" spans="1:18" x14ac:dyDescent="0.35">
      <c r="A386" t="s">
        <v>828</v>
      </c>
      <c r="B386" t="s">
        <v>829</v>
      </c>
      <c r="C386" t="s">
        <v>76</v>
      </c>
      <c r="D386" t="s">
        <v>13</v>
      </c>
      <c r="E386" s="1">
        <v>46091.103472222225</v>
      </c>
      <c r="F386" s="1">
        <v>46091.686805555553</v>
      </c>
      <c r="G386" t="s">
        <v>59</v>
      </c>
      <c r="H386" t="s">
        <v>28</v>
      </c>
      <c r="I386" t="s">
        <v>16</v>
      </c>
      <c r="J386">
        <v>4</v>
      </c>
      <c r="K386" t="str">
        <f>IF(tickets_dataset[[#This Row],[status]] = "Closed", "Yes","No")</f>
        <v>No</v>
      </c>
      <c r="L386" s="2">
        <f t="shared" ref="L386:L449" si="24">IF(ISBLANK(F386),"",(F386-E386)*24)</f>
        <v>13.999999999883585</v>
      </c>
      <c r="M386" t="str">
        <f t="shared" ref="M386:M449" si="25">IF(L386&gt;48,"Yes","No")</f>
        <v>No</v>
      </c>
      <c r="N386" t="str">
        <f t="shared" ref="N386:N449" si="26">TEXT(E386,"mmm")</f>
        <v>Mar</v>
      </c>
      <c r="O386" s="2">
        <f t="shared" si="23"/>
        <v>0.58333333332848269</v>
      </c>
      <c r="P386" t="str">
        <f>VLOOKUP(G386,Agents!A:E,4,FALSE)</f>
        <v>Team3</v>
      </c>
      <c r="Q386" t="str">
        <f>VLOOKUP(G386,Agents!A:E,5,FALSE)</f>
        <v>Senior</v>
      </c>
      <c r="R386" t="str">
        <f>VLOOKUP(G386,Agents!A:E,2,FALSE)</f>
        <v>Night</v>
      </c>
    </row>
    <row r="387" spans="1:18" x14ac:dyDescent="0.35">
      <c r="A387" t="s">
        <v>830</v>
      </c>
      <c r="B387" t="s">
        <v>831</v>
      </c>
      <c r="C387" t="s">
        <v>22</v>
      </c>
      <c r="D387" t="s">
        <v>38</v>
      </c>
      <c r="E387" s="1">
        <v>46037.768750000003</v>
      </c>
      <c r="F387" s="1">
        <v>46039.268750000003</v>
      </c>
      <c r="G387" t="s">
        <v>140</v>
      </c>
      <c r="H387" t="s">
        <v>132</v>
      </c>
      <c r="I387" t="s">
        <v>16</v>
      </c>
      <c r="J387">
        <v>4</v>
      </c>
      <c r="K387" t="str">
        <f>IF(tickets_dataset[[#This Row],[status]] = "Closed", "Yes","No")</f>
        <v>No</v>
      </c>
      <c r="L387" s="2">
        <f t="shared" si="24"/>
        <v>36</v>
      </c>
      <c r="M387" t="str">
        <f t="shared" si="25"/>
        <v>No</v>
      </c>
      <c r="N387" t="str">
        <f t="shared" si="26"/>
        <v>Jan</v>
      </c>
      <c r="O387" s="2">
        <f t="shared" ref="O387:O450" si="27">F387-E387</f>
        <v>1.5</v>
      </c>
      <c r="P387" t="str">
        <f>VLOOKUP(G387,Agents!A:E,4,FALSE)</f>
        <v>Team1</v>
      </c>
      <c r="Q387" t="str">
        <f>VLOOKUP(G387,Agents!A:E,5,FALSE)</f>
        <v>Junior</v>
      </c>
      <c r="R387" t="str">
        <f>VLOOKUP(G387,Agents!A:E,2,FALSE)</f>
        <v>Morning</v>
      </c>
    </row>
    <row r="388" spans="1:18" x14ac:dyDescent="0.35">
      <c r="A388" t="s">
        <v>832</v>
      </c>
      <c r="B388" t="s">
        <v>833</v>
      </c>
      <c r="C388" t="s">
        <v>34</v>
      </c>
      <c r="D388" t="s">
        <v>13</v>
      </c>
      <c r="E388" s="1">
        <v>46051.909722222219</v>
      </c>
      <c r="F388" s="1">
        <v>46052.451388888891</v>
      </c>
      <c r="G388" t="s">
        <v>27</v>
      </c>
      <c r="H388" t="s">
        <v>28</v>
      </c>
      <c r="I388" t="s">
        <v>16</v>
      </c>
      <c r="J388">
        <v>5</v>
      </c>
      <c r="K388" t="str">
        <f>IF(tickets_dataset[[#This Row],[status]] = "Closed", "Yes","No")</f>
        <v>No</v>
      </c>
      <c r="L388" s="2">
        <f t="shared" si="24"/>
        <v>13.000000000116415</v>
      </c>
      <c r="M388" t="str">
        <f t="shared" si="25"/>
        <v>No</v>
      </c>
      <c r="N388" t="str">
        <f t="shared" si="26"/>
        <v>Jan</v>
      </c>
      <c r="O388" s="2">
        <f t="shared" si="27"/>
        <v>0.54166666667151731</v>
      </c>
      <c r="P388" t="str">
        <f>VLOOKUP(G388,Agents!A:E,4,FALSE)</f>
        <v>Team5</v>
      </c>
      <c r="Q388" t="str">
        <f>VLOOKUP(G388,Agents!A:E,5,FALSE)</f>
        <v>Senior</v>
      </c>
      <c r="R388" t="str">
        <f>VLOOKUP(G388,Agents!A:E,2,FALSE)</f>
        <v>Morning</v>
      </c>
    </row>
    <row r="389" spans="1:18" x14ac:dyDescent="0.35">
      <c r="A389" t="s">
        <v>834</v>
      </c>
      <c r="B389" t="s">
        <v>835</v>
      </c>
      <c r="C389" t="s">
        <v>50</v>
      </c>
      <c r="D389" t="s">
        <v>13</v>
      </c>
      <c r="E389" s="1">
        <v>46028.634722222225</v>
      </c>
      <c r="F389" s="1">
        <v>46029.259722222225</v>
      </c>
      <c r="G389" t="s">
        <v>19</v>
      </c>
      <c r="H389" t="s">
        <v>15</v>
      </c>
      <c r="I389" t="s">
        <v>16</v>
      </c>
      <c r="J389">
        <v>3</v>
      </c>
      <c r="K389" t="str">
        <f>IF(tickets_dataset[[#This Row],[status]] = "Closed", "Yes","No")</f>
        <v>Yes</v>
      </c>
      <c r="L389" s="2">
        <f t="shared" si="24"/>
        <v>15</v>
      </c>
      <c r="M389" t="str">
        <f t="shared" si="25"/>
        <v>No</v>
      </c>
      <c r="N389" t="str">
        <f t="shared" si="26"/>
        <v>Jan</v>
      </c>
      <c r="O389" s="2">
        <f t="shared" si="27"/>
        <v>0.625</v>
      </c>
      <c r="P389" t="str">
        <f>VLOOKUP(G389,Agents!A:E,4,FALSE)</f>
        <v>Team4</v>
      </c>
      <c r="Q389" t="str">
        <f>VLOOKUP(G389,Agents!A:E,5,FALSE)</f>
        <v>Senior</v>
      </c>
      <c r="R389" t="str">
        <f>VLOOKUP(G389,Agents!A:E,2,FALSE)</f>
        <v>Evening</v>
      </c>
    </row>
    <row r="390" spans="1:18" x14ac:dyDescent="0.35">
      <c r="A390" t="s">
        <v>836</v>
      </c>
      <c r="B390" t="s">
        <v>387</v>
      </c>
      <c r="C390" t="s">
        <v>76</v>
      </c>
      <c r="D390" t="s">
        <v>13</v>
      </c>
      <c r="E390" s="1">
        <v>46028.625</v>
      </c>
      <c r="F390" s="1">
        <v>46030</v>
      </c>
      <c r="G390" t="s">
        <v>27</v>
      </c>
      <c r="H390" t="s">
        <v>15</v>
      </c>
      <c r="I390" t="s">
        <v>16</v>
      </c>
      <c r="J390">
        <v>5</v>
      </c>
      <c r="K390" t="str">
        <f>IF(tickets_dataset[[#This Row],[status]] = "Closed", "Yes","No")</f>
        <v>Yes</v>
      </c>
      <c r="L390" s="2">
        <f t="shared" si="24"/>
        <v>33</v>
      </c>
      <c r="M390" t="str">
        <f t="shared" si="25"/>
        <v>No</v>
      </c>
      <c r="N390" t="str">
        <f t="shared" si="26"/>
        <v>Jan</v>
      </c>
      <c r="O390" s="2">
        <f t="shared" si="27"/>
        <v>1.375</v>
      </c>
      <c r="P390" t="str">
        <f>VLOOKUP(G390,Agents!A:E,4,FALSE)</f>
        <v>Team5</v>
      </c>
      <c r="Q390" t="str">
        <f>VLOOKUP(G390,Agents!A:E,5,FALSE)</f>
        <v>Senior</v>
      </c>
      <c r="R390" t="str">
        <f>VLOOKUP(G390,Agents!A:E,2,FALSE)</f>
        <v>Morning</v>
      </c>
    </row>
    <row r="391" spans="1:18" x14ac:dyDescent="0.35">
      <c r="A391" t="s">
        <v>837</v>
      </c>
      <c r="B391" t="s">
        <v>838</v>
      </c>
      <c r="C391" t="s">
        <v>76</v>
      </c>
      <c r="D391" t="s">
        <v>26</v>
      </c>
      <c r="E391" s="1">
        <v>46035.659722222219</v>
      </c>
      <c r="F391" s="1">
        <v>46036.701388888891</v>
      </c>
      <c r="G391" t="s">
        <v>62</v>
      </c>
      <c r="H391" t="s">
        <v>15</v>
      </c>
      <c r="I391" t="s">
        <v>16</v>
      </c>
      <c r="J391">
        <v>2</v>
      </c>
      <c r="K391" t="str">
        <f>IF(tickets_dataset[[#This Row],[status]] = "Closed", "Yes","No")</f>
        <v>Yes</v>
      </c>
      <c r="L391" s="2">
        <f t="shared" si="24"/>
        <v>25.000000000116415</v>
      </c>
      <c r="M391" t="str">
        <f t="shared" si="25"/>
        <v>No</v>
      </c>
      <c r="N391" t="str">
        <f t="shared" si="26"/>
        <v>Jan</v>
      </c>
      <c r="O391" s="2">
        <f t="shared" si="27"/>
        <v>1.0416666666715173</v>
      </c>
      <c r="P391" t="str">
        <f>VLOOKUP(G391,Agents!A:E,4,FALSE)</f>
        <v>Team1</v>
      </c>
      <c r="Q391" t="str">
        <f>VLOOKUP(G391,Agents!A:E,5,FALSE)</f>
        <v>Junior</v>
      </c>
      <c r="R391" t="str">
        <f>VLOOKUP(G391,Agents!A:E,2,FALSE)</f>
        <v>Morning</v>
      </c>
    </row>
    <row r="392" spans="1:18" x14ac:dyDescent="0.35">
      <c r="A392" t="s">
        <v>839</v>
      </c>
      <c r="B392" t="s">
        <v>840</v>
      </c>
      <c r="C392" t="s">
        <v>34</v>
      </c>
      <c r="D392" t="s">
        <v>38</v>
      </c>
      <c r="E392" s="1">
        <v>46025.189583333333</v>
      </c>
      <c r="F392" s="1">
        <v>46026.814583333333</v>
      </c>
      <c r="G392" t="s">
        <v>119</v>
      </c>
      <c r="H392" t="s">
        <v>15</v>
      </c>
      <c r="I392" t="s">
        <v>16</v>
      </c>
      <c r="J392">
        <v>4</v>
      </c>
      <c r="K392" t="str">
        <f>IF(tickets_dataset[[#This Row],[status]] = "Closed", "Yes","No")</f>
        <v>Yes</v>
      </c>
      <c r="L392" s="2">
        <f t="shared" si="24"/>
        <v>39</v>
      </c>
      <c r="M392" t="str">
        <f t="shared" si="25"/>
        <v>No</v>
      </c>
      <c r="N392" t="str">
        <f t="shared" si="26"/>
        <v>Jan</v>
      </c>
      <c r="O392" s="2">
        <f t="shared" si="27"/>
        <v>1.625</v>
      </c>
      <c r="P392" t="str">
        <f>VLOOKUP(G392,Agents!A:E,4,FALSE)</f>
        <v>Team1</v>
      </c>
      <c r="Q392" t="str">
        <f>VLOOKUP(G392,Agents!A:E,5,FALSE)</f>
        <v>Junior</v>
      </c>
      <c r="R392" t="str">
        <f>VLOOKUP(G392,Agents!A:E,2,FALSE)</f>
        <v>Morning</v>
      </c>
    </row>
    <row r="393" spans="1:18" x14ac:dyDescent="0.35">
      <c r="A393" t="s">
        <v>841</v>
      </c>
      <c r="B393" t="s">
        <v>842</v>
      </c>
      <c r="C393" t="s">
        <v>34</v>
      </c>
      <c r="D393" t="s">
        <v>26</v>
      </c>
      <c r="E393" s="1">
        <v>46046.636111111111</v>
      </c>
      <c r="F393" s="1">
        <v>46048.386111111111</v>
      </c>
      <c r="G393" t="s">
        <v>211</v>
      </c>
      <c r="H393" t="s">
        <v>15</v>
      </c>
      <c r="I393" t="s">
        <v>16</v>
      </c>
      <c r="J393">
        <v>4</v>
      </c>
      <c r="K393" t="str">
        <f>IF(tickets_dataset[[#This Row],[status]] = "Closed", "Yes","No")</f>
        <v>Yes</v>
      </c>
      <c r="L393" s="2">
        <f t="shared" si="24"/>
        <v>42</v>
      </c>
      <c r="M393" t="str">
        <f t="shared" si="25"/>
        <v>No</v>
      </c>
      <c r="N393" t="str">
        <f t="shared" si="26"/>
        <v>Jan</v>
      </c>
      <c r="O393" s="2">
        <f t="shared" si="27"/>
        <v>1.75</v>
      </c>
      <c r="P393" t="str">
        <f>VLOOKUP(G393,Agents!A:E,4,FALSE)</f>
        <v>Team5</v>
      </c>
      <c r="Q393" t="str">
        <f>VLOOKUP(G393,Agents!A:E,5,FALSE)</f>
        <v>Senior</v>
      </c>
      <c r="R393" t="str">
        <f>VLOOKUP(G393,Agents!A:E,2,FALSE)</f>
        <v>Evening</v>
      </c>
    </row>
    <row r="394" spans="1:18" x14ac:dyDescent="0.35">
      <c r="A394" t="s">
        <v>843</v>
      </c>
      <c r="B394" t="s">
        <v>844</v>
      </c>
      <c r="C394" t="s">
        <v>22</v>
      </c>
      <c r="D394" t="s">
        <v>38</v>
      </c>
      <c r="E394" s="1">
        <v>46102.098611111112</v>
      </c>
      <c r="F394" s="1">
        <v>46104.723611111112</v>
      </c>
      <c r="G394" t="s">
        <v>77</v>
      </c>
      <c r="H394" t="s">
        <v>15</v>
      </c>
      <c r="I394" t="s">
        <v>16</v>
      </c>
      <c r="J394">
        <v>4</v>
      </c>
      <c r="K394" t="str">
        <f>IF(tickets_dataset[[#This Row],[status]] = "Closed", "Yes","No")</f>
        <v>Yes</v>
      </c>
      <c r="L394" s="2">
        <f t="shared" si="24"/>
        <v>63</v>
      </c>
      <c r="M394" t="str">
        <f t="shared" si="25"/>
        <v>Yes</v>
      </c>
      <c r="N394" t="str">
        <f t="shared" si="26"/>
        <v>Mar</v>
      </c>
      <c r="O394" s="2">
        <f t="shared" si="27"/>
        <v>2.625</v>
      </c>
      <c r="P394" t="str">
        <f>VLOOKUP(G394,Agents!A:E,4,FALSE)</f>
        <v>Team5</v>
      </c>
      <c r="Q394" t="str">
        <f>VLOOKUP(G394,Agents!A:E,5,FALSE)</f>
        <v>Junior</v>
      </c>
      <c r="R394" t="str">
        <f>VLOOKUP(G394,Agents!A:E,2,FALSE)</f>
        <v>Evening</v>
      </c>
    </row>
    <row r="395" spans="1:18" x14ac:dyDescent="0.35">
      <c r="A395" t="s">
        <v>845</v>
      </c>
      <c r="B395" t="s">
        <v>846</v>
      </c>
      <c r="C395" t="s">
        <v>50</v>
      </c>
      <c r="D395" t="s">
        <v>38</v>
      </c>
      <c r="E395" s="1">
        <v>46103.494444444441</v>
      </c>
      <c r="F395" s="1">
        <v>46103.911111111112</v>
      </c>
      <c r="G395" t="s">
        <v>170</v>
      </c>
      <c r="H395" t="s">
        <v>15</v>
      </c>
      <c r="I395" t="s">
        <v>16</v>
      </c>
      <c r="J395">
        <v>4</v>
      </c>
      <c r="K395" t="str">
        <f>IF(tickets_dataset[[#This Row],[status]] = "Closed", "Yes","No")</f>
        <v>Yes</v>
      </c>
      <c r="L395" s="2">
        <f t="shared" si="24"/>
        <v>10.000000000116415</v>
      </c>
      <c r="M395" t="str">
        <f t="shared" si="25"/>
        <v>No</v>
      </c>
      <c r="N395" t="str">
        <f t="shared" si="26"/>
        <v>Mar</v>
      </c>
      <c r="O395" s="2">
        <f t="shared" si="27"/>
        <v>0.41666666667151731</v>
      </c>
      <c r="P395" t="str">
        <f>VLOOKUP(G395,Agents!A:E,4,FALSE)</f>
        <v>Team5</v>
      </c>
      <c r="Q395" t="str">
        <f>VLOOKUP(G395,Agents!A:E,5,FALSE)</f>
        <v>Junior</v>
      </c>
      <c r="R395" t="str">
        <f>VLOOKUP(G395,Agents!A:E,2,FALSE)</f>
        <v>Night</v>
      </c>
    </row>
    <row r="396" spans="1:18" x14ac:dyDescent="0.35">
      <c r="A396" t="s">
        <v>847</v>
      </c>
      <c r="B396" t="s">
        <v>848</v>
      </c>
      <c r="C396" t="s">
        <v>76</v>
      </c>
      <c r="D396" t="s">
        <v>38</v>
      </c>
      <c r="E396" s="1">
        <v>46042.603472222225</v>
      </c>
      <c r="F396" s="1">
        <v>46045.103472222225</v>
      </c>
      <c r="G396" t="s">
        <v>357</v>
      </c>
      <c r="H396" t="s">
        <v>15</v>
      </c>
      <c r="I396" t="s">
        <v>16</v>
      </c>
      <c r="J396">
        <v>5</v>
      </c>
      <c r="K396" t="str">
        <f>IF(tickets_dataset[[#This Row],[status]] = "Closed", "Yes","No")</f>
        <v>Yes</v>
      </c>
      <c r="L396" s="2">
        <f t="shared" si="24"/>
        <v>60</v>
      </c>
      <c r="M396" t="str">
        <f t="shared" si="25"/>
        <v>Yes</v>
      </c>
      <c r="N396" t="str">
        <f t="shared" si="26"/>
        <v>Jan</v>
      </c>
      <c r="O396" s="2">
        <f t="shared" si="27"/>
        <v>2.5</v>
      </c>
      <c r="P396" t="str">
        <f>VLOOKUP(G396,Agents!A:E,4,FALSE)</f>
        <v>Team1</v>
      </c>
      <c r="Q396" t="str">
        <f>VLOOKUP(G396,Agents!A:E,5,FALSE)</f>
        <v>Mid</v>
      </c>
      <c r="R396" t="str">
        <f>VLOOKUP(G396,Agents!A:E,2,FALSE)</f>
        <v>Morning</v>
      </c>
    </row>
    <row r="397" spans="1:18" x14ac:dyDescent="0.35">
      <c r="A397" t="s">
        <v>849</v>
      </c>
      <c r="B397" t="s">
        <v>850</v>
      </c>
      <c r="C397" t="s">
        <v>50</v>
      </c>
      <c r="D397" t="s">
        <v>26</v>
      </c>
      <c r="E397" s="1">
        <v>46106.763194444444</v>
      </c>
      <c r="F397" s="1">
        <v>46109.513194444444</v>
      </c>
      <c r="G397" t="s">
        <v>164</v>
      </c>
      <c r="H397" t="s">
        <v>28</v>
      </c>
      <c r="I397" t="s">
        <v>16</v>
      </c>
      <c r="J397">
        <v>4</v>
      </c>
      <c r="K397" t="str">
        <f>IF(tickets_dataset[[#This Row],[status]] = "Closed", "Yes","No")</f>
        <v>No</v>
      </c>
      <c r="L397" s="2">
        <f t="shared" si="24"/>
        <v>66</v>
      </c>
      <c r="M397" t="str">
        <f t="shared" si="25"/>
        <v>Yes</v>
      </c>
      <c r="N397" t="str">
        <f t="shared" si="26"/>
        <v>Mar</v>
      </c>
      <c r="O397" s="2">
        <f t="shared" si="27"/>
        <v>2.75</v>
      </c>
      <c r="P397" t="str">
        <f>VLOOKUP(G397,Agents!A:E,4,FALSE)</f>
        <v>Team4</v>
      </c>
      <c r="Q397" t="str">
        <f>VLOOKUP(G397,Agents!A:E,5,FALSE)</f>
        <v>Senior</v>
      </c>
      <c r="R397" t="str">
        <f>VLOOKUP(G397,Agents!A:E,2,FALSE)</f>
        <v>Evening</v>
      </c>
    </row>
    <row r="398" spans="1:18" x14ac:dyDescent="0.35">
      <c r="A398" t="s">
        <v>851</v>
      </c>
      <c r="B398" t="s">
        <v>852</v>
      </c>
      <c r="C398" t="s">
        <v>76</v>
      </c>
      <c r="D398" t="s">
        <v>38</v>
      </c>
      <c r="E398" s="1">
        <v>46075.452777777777</v>
      </c>
      <c r="F398" s="1">
        <v>46075.744444444441</v>
      </c>
      <c r="G398" t="s">
        <v>282</v>
      </c>
      <c r="H398" t="s">
        <v>15</v>
      </c>
      <c r="I398" t="s">
        <v>16</v>
      </c>
      <c r="J398">
        <v>4</v>
      </c>
      <c r="K398" t="str">
        <f>IF(tickets_dataset[[#This Row],[status]] = "Closed", "Yes","No")</f>
        <v>Yes</v>
      </c>
      <c r="L398" s="2">
        <f t="shared" si="24"/>
        <v>6.9999999999417923</v>
      </c>
      <c r="M398" t="str">
        <f t="shared" si="25"/>
        <v>No</v>
      </c>
      <c r="N398" t="str">
        <f t="shared" si="26"/>
        <v>Feb</v>
      </c>
      <c r="O398" s="2">
        <f t="shared" si="27"/>
        <v>0.29166666666424135</v>
      </c>
      <c r="P398" t="str">
        <f>VLOOKUP(G398,Agents!A:E,4,FALSE)</f>
        <v>Team4</v>
      </c>
      <c r="Q398" t="str">
        <f>VLOOKUP(G398,Agents!A:E,5,FALSE)</f>
        <v>Mid</v>
      </c>
      <c r="R398" t="str">
        <f>VLOOKUP(G398,Agents!A:E,2,FALSE)</f>
        <v>Morning</v>
      </c>
    </row>
    <row r="399" spans="1:18" x14ac:dyDescent="0.35">
      <c r="A399" t="s">
        <v>853</v>
      </c>
      <c r="B399" t="s">
        <v>854</v>
      </c>
      <c r="C399" t="s">
        <v>76</v>
      </c>
      <c r="D399" t="s">
        <v>13</v>
      </c>
      <c r="E399" s="1">
        <v>46074.554861111108</v>
      </c>
      <c r="F399" s="1">
        <v>46075.513194444444</v>
      </c>
      <c r="G399" t="s">
        <v>56</v>
      </c>
      <c r="H399" t="s">
        <v>15</v>
      </c>
      <c r="I399" t="s">
        <v>16</v>
      </c>
      <c r="J399">
        <v>5</v>
      </c>
      <c r="K399" t="str">
        <f>IF(tickets_dataset[[#This Row],[status]] = "Closed", "Yes","No")</f>
        <v>Yes</v>
      </c>
      <c r="L399" s="2">
        <f t="shared" si="24"/>
        <v>23.000000000058208</v>
      </c>
      <c r="M399" t="str">
        <f t="shared" si="25"/>
        <v>No</v>
      </c>
      <c r="N399" t="str">
        <f t="shared" si="26"/>
        <v>Feb</v>
      </c>
      <c r="O399" s="2">
        <f t="shared" si="27"/>
        <v>0.95833333333575865</v>
      </c>
      <c r="P399" t="str">
        <f>VLOOKUP(G399,Agents!A:E,4,FALSE)</f>
        <v>Team1</v>
      </c>
      <c r="Q399" t="str">
        <f>VLOOKUP(G399,Agents!A:E,5,FALSE)</f>
        <v>Senior</v>
      </c>
      <c r="R399" t="str">
        <f>VLOOKUP(G399,Agents!A:E,2,FALSE)</f>
        <v>Night</v>
      </c>
    </row>
    <row r="400" spans="1:18" x14ac:dyDescent="0.35">
      <c r="A400" t="s">
        <v>855</v>
      </c>
      <c r="B400" t="s">
        <v>856</v>
      </c>
      <c r="C400" t="s">
        <v>76</v>
      </c>
      <c r="D400" t="s">
        <v>26</v>
      </c>
      <c r="E400" s="1">
        <v>46082.236805555556</v>
      </c>
      <c r="F400" s="1">
        <v>46085.070138888892</v>
      </c>
      <c r="G400" t="s">
        <v>35</v>
      </c>
      <c r="H400" t="s">
        <v>15</v>
      </c>
      <c r="I400" t="s">
        <v>16</v>
      </c>
      <c r="J400">
        <v>4</v>
      </c>
      <c r="K400" t="str">
        <f>IF(tickets_dataset[[#This Row],[status]] = "Closed", "Yes","No")</f>
        <v>Yes</v>
      </c>
      <c r="L400" s="2">
        <f t="shared" si="24"/>
        <v>68.000000000058208</v>
      </c>
      <c r="M400" t="str">
        <f t="shared" si="25"/>
        <v>Yes</v>
      </c>
      <c r="N400" t="str">
        <f t="shared" si="26"/>
        <v>Mar</v>
      </c>
      <c r="O400" s="2">
        <f t="shared" si="27"/>
        <v>2.8333333333357587</v>
      </c>
      <c r="P400" t="str">
        <f>VLOOKUP(G400,Agents!A:E,4,FALSE)</f>
        <v>Team1</v>
      </c>
      <c r="Q400" t="str">
        <f>VLOOKUP(G400,Agents!A:E,5,FALSE)</f>
        <v>Senior</v>
      </c>
      <c r="R400" t="str">
        <f>VLOOKUP(G400,Agents!A:E,2,FALSE)</f>
        <v>Evening</v>
      </c>
    </row>
    <row r="401" spans="1:18" x14ac:dyDescent="0.35">
      <c r="A401" t="s">
        <v>857</v>
      </c>
      <c r="B401" t="s">
        <v>858</v>
      </c>
      <c r="C401" t="s">
        <v>12</v>
      </c>
      <c r="D401" t="s">
        <v>13</v>
      </c>
      <c r="E401" s="1">
        <v>46061.270833333336</v>
      </c>
      <c r="F401" s="1">
        <v>46062.520833333336</v>
      </c>
      <c r="G401" t="s">
        <v>149</v>
      </c>
      <c r="H401" t="s">
        <v>15</v>
      </c>
      <c r="I401" t="s">
        <v>68</v>
      </c>
      <c r="J401">
        <v>2</v>
      </c>
      <c r="K401" t="str">
        <f>IF(tickets_dataset[[#This Row],[status]] = "Closed", "Yes","No")</f>
        <v>Yes</v>
      </c>
      <c r="L401" s="2">
        <f t="shared" si="24"/>
        <v>30</v>
      </c>
      <c r="M401" t="str">
        <f t="shared" si="25"/>
        <v>No</v>
      </c>
      <c r="N401" t="str">
        <f t="shared" si="26"/>
        <v>Feb</v>
      </c>
      <c r="O401" s="2">
        <f t="shared" si="27"/>
        <v>1.25</v>
      </c>
      <c r="P401" t="str">
        <f>VLOOKUP(G401,Agents!A:E,4,FALSE)</f>
        <v>Team3</v>
      </c>
      <c r="Q401" t="str">
        <f>VLOOKUP(G401,Agents!A:E,5,FALSE)</f>
        <v>Mid</v>
      </c>
      <c r="R401" t="str">
        <f>VLOOKUP(G401,Agents!A:E,2,FALSE)</f>
        <v>Night</v>
      </c>
    </row>
    <row r="402" spans="1:18" x14ac:dyDescent="0.35">
      <c r="A402" t="s">
        <v>859</v>
      </c>
      <c r="B402" t="s">
        <v>860</v>
      </c>
      <c r="C402" t="s">
        <v>22</v>
      </c>
      <c r="D402" t="s">
        <v>38</v>
      </c>
      <c r="E402" s="1">
        <v>46031.533333333333</v>
      </c>
      <c r="F402" s="1">
        <v>46032.324999999997</v>
      </c>
      <c r="G402" t="s">
        <v>206</v>
      </c>
      <c r="H402" t="s">
        <v>15</v>
      </c>
      <c r="I402" t="s">
        <v>16</v>
      </c>
      <c r="J402">
        <v>4</v>
      </c>
      <c r="K402" t="str">
        <f>IF(tickets_dataset[[#This Row],[status]] = "Closed", "Yes","No")</f>
        <v>Yes</v>
      </c>
      <c r="L402" s="2">
        <f t="shared" si="24"/>
        <v>18.999999999941792</v>
      </c>
      <c r="M402" t="str">
        <f t="shared" si="25"/>
        <v>No</v>
      </c>
      <c r="N402" t="str">
        <f t="shared" si="26"/>
        <v>Jan</v>
      </c>
      <c r="O402" s="2">
        <f t="shared" si="27"/>
        <v>0.79166666666424135</v>
      </c>
      <c r="P402" t="str">
        <f>VLOOKUP(G402,Agents!A:E,4,FALSE)</f>
        <v>Team5</v>
      </c>
      <c r="Q402" t="str">
        <f>VLOOKUP(G402,Agents!A:E,5,FALSE)</f>
        <v>Junior</v>
      </c>
      <c r="R402" t="str">
        <f>VLOOKUP(G402,Agents!A:E,2,FALSE)</f>
        <v>Evening</v>
      </c>
    </row>
    <row r="403" spans="1:18" x14ac:dyDescent="0.35">
      <c r="A403" t="s">
        <v>861</v>
      </c>
      <c r="B403" t="s">
        <v>862</v>
      </c>
      <c r="C403" t="s">
        <v>76</v>
      </c>
      <c r="D403" t="s">
        <v>38</v>
      </c>
      <c r="E403" s="1">
        <v>46111.731249999997</v>
      </c>
      <c r="F403" s="1">
        <v>46115.647916666669</v>
      </c>
      <c r="G403" t="s">
        <v>42</v>
      </c>
      <c r="H403" t="s">
        <v>15</v>
      </c>
      <c r="I403" t="s">
        <v>16</v>
      </c>
      <c r="J403">
        <v>4</v>
      </c>
      <c r="K403" t="str">
        <f>IF(tickets_dataset[[#This Row],[status]] = "Closed", "Yes","No")</f>
        <v>Yes</v>
      </c>
      <c r="L403" s="2">
        <f t="shared" si="24"/>
        <v>94.000000000116415</v>
      </c>
      <c r="M403" t="str">
        <f t="shared" si="25"/>
        <v>Yes</v>
      </c>
      <c r="N403" t="str">
        <f t="shared" si="26"/>
        <v>Mar</v>
      </c>
      <c r="O403" s="2">
        <f t="shared" si="27"/>
        <v>3.9166666666715173</v>
      </c>
      <c r="P403" t="str">
        <f>VLOOKUP(G403,Agents!A:E,4,FALSE)</f>
        <v>Team2</v>
      </c>
      <c r="Q403" t="str">
        <f>VLOOKUP(G403,Agents!A:E,5,FALSE)</f>
        <v>Junior</v>
      </c>
      <c r="R403" t="str">
        <f>VLOOKUP(G403,Agents!A:E,2,FALSE)</f>
        <v>Night</v>
      </c>
    </row>
    <row r="404" spans="1:18" x14ac:dyDescent="0.35">
      <c r="A404" t="s">
        <v>863</v>
      </c>
      <c r="B404" t="s">
        <v>864</v>
      </c>
      <c r="C404" t="s">
        <v>22</v>
      </c>
      <c r="D404" t="s">
        <v>38</v>
      </c>
      <c r="E404" s="1">
        <v>46081.366666666669</v>
      </c>
      <c r="F404" s="1">
        <v>46081.616666666669</v>
      </c>
      <c r="G404" t="s">
        <v>86</v>
      </c>
      <c r="H404" t="s">
        <v>28</v>
      </c>
      <c r="I404" t="s">
        <v>16</v>
      </c>
      <c r="J404">
        <v>4</v>
      </c>
      <c r="K404" t="str">
        <f>IF(tickets_dataset[[#This Row],[status]] = "Closed", "Yes","No")</f>
        <v>No</v>
      </c>
      <c r="L404" s="2">
        <f t="shared" si="24"/>
        <v>6</v>
      </c>
      <c r="M404" t="str">
        <f t="shared" si="25"/>
        <v>No</v>
      </c>
      <c r="N404" t="str">
        <f t="shared" si="26"/>
        <v>Feb</v>
      </c>
      <c r="O404" s="2">
        <f t="shared" si="27"/>
        <v>0.25</v>
      </c>
      <c r="P404" t="str">
        <f>VLOOKUP(G404,Agents!A:E,4,FALSE)</f>
        <v>Team1</v>
      </c>
      <c r="Q404" t="str">
        <f>VLOOKUP(G404,Agents!A:E,5,FALSE)</f>
        <v>Mid</v>
      </c>
      <c r="R404" t="str">
        <f>VLOOKUP(G404,Agents!A:E,2,FALSE)</f>
        <v>Morning</v>
      </c>
    </row>
    <row r="405" spans="1:18" x14ac:dyDescent="0.35">
      <c r="A405" t="s">
        <v>865</v>
      </c>
      <c r="B405" t="s">
        <v>866</v>
      </c>
      <c r="C405" t="s">
        <v>76</v>
      </c>
      <c r="D405" t="s">
        <v>26</v>
      </c>
      <c r="E405" s="1">
        <v>46051.924305555556</v>
      </c>
      <c r="F405" s="1">
        <v>46053.46597222222</v>
      </c>
      <c r="G405" t="s">
        <v>357</v>
      </c>
      <c r="H405" t="s">
        <v>28</v>
      </c>
      <c r="I405" t="s">
        <v>16</v>
      </c>
      <c r="J405">
        <v>2</v>
      </c>
      <c r="K405" t="str">
        <f>IF(tickets_dataset[[#This Row],[status]] = "Closed", "Yes","No")</f>
        <v>No</v>
      </c>
      <c r="L405" s="2">
        <f t="shared" si="24"/>
        <v>36.999999999941792</v>
      </c>
      <c r="M405" t="str">
        <f t="shared" si="25"/>
        <v>No</v>
      </c>
      <c r="N405" t="str">
        <f t="shared" si="26"/>
        <v>Jan</v>
      </c>
      <c r="O405" s="2">
        <f t="shared" si="27"/>
        <v>1.5416666666642413</v>
      </c>
      <c r="P405" t="str">
        <f>VLOOKUP(G405,Agents!A:E,4,FALSE)</f>
        <v>Team1</v>
      </c>
      <c r="Q405" t="str">
        <f>VLOOKUP(G405,Agents!A:E,5,FALSE)</f>
        <v>Mid</v>
      </c>
      <c r="R405" t="str">
        <f>VLOOKUP(G405,Agents!A:E,2,FALSE)</f>
        <v>Morning</v>
      </c>
    </row>
    <row r="406" spans="1:18" x14ac:dyDescent="0.35">
      <c r="A406" t="s">
        <v>867</v>
      </c>
      <c r="B406" t="s">
        <v>868</v>
      </c>
      <c r="C406" t="s">
        <v>22</v>
      </c>
      <c r="D406" t="s">
        <v>38</v>
      </c>
      <c r="E406" s="1">
        <v>46026.818055555559</v>
      </c>
      <c r="F406" s="1">
        <v>46028.776388888888</v>
      </c>
      <c r="G406" t="s">
        <v>42</v>
      </c>
      <c r="H406" t="s">
        <v>15</v>
      </c>
      <c r="I406" t="s">
        <v>16</v>
      </c>
      <c r="J406">
        <v>4</v>
      </c>
      <c r="K406" t="str">
        <f>IF(tickets_dataset[[#This Row],[status]] = "Closed", "Yes","No")</f>
        <v>Yes</v>
      </c>
      <c r="L406" s="2">
        <f t="shared" si="24"/>
        <v>46.999999999883585</v>
      </c>
      <c r="M406" t="str">
        <f t="shared" si="25"/>
        <v>No</v>
      </c>
      <c r="N406" t="str">
        <f t="shared" si="26"/>
        <v>Jan</v>
      </c>
      <c r="O406" s="2">
        <f t="shared" si="27"/>
        <v>1.9583333333284827</v>
      </c>
      <c r="P406" t="str">
        <f>VLOOKUP(G406,Agents!A:E,4,FALSE)</f>
        <v>Team2</v>
      </c>
      <c r="Q406" t="str">
        <f>VLOOKUP(G406,Agents!A:E,5,FALSE)</f>
        <v>Junior</v>
      </c>
      <c r="R406" t="str">
        <f>VLOOKUP(G406,Agents!A:E,2,FALSE)</f>
        <v>Night</v>
      </c>
    </row>
    <row r="407" spans="1:18" x14ac:dyDescent="0.35">
      <c r="A407" t="s">
        <v>869</v>
      </c>
      <c r="B407" t="s">
        <v>870</v>
      </c>
      <c r="C407" t="s">
        <v>76</v>
      </c>
      <c r="D407" t="s">
        <v>13</v>
      </c>
      <c r="E407" s="1">
        <v>46084.811805555553</v>
      </c>
      <c r="F407" s="1">
        <v>46086.311805555553</v>
      </c>
      <c r="G407" t="s">
        <v>86</v>
      </c>
      <c r="H407" t="s">
        <v>15</v>
      </c>
      <c r="I407" t="s">
        <v>16</v>
      </c>
      <c r="J407">
        <v>4</v>
      </c>
      <c r="K407" t="str">
        <f>IF(tickets_dataset[[#This Row],[status]] = "Closed", "Yes","No")</f>
        <v>Yes</v>
      </c>
      <c r="L407" s="2">
        <f t="shared" si="24"/>
        <v>36</v>
      </c>
      <c r="M407" t="str">
        <f t="shared" si="25"/>
        <v>No</v>
      </c>
      <c r="N407" t="str">
        <f t="shared" si="26"/>
        <v>Mar</v>
      </c>
      <c r="O407" s="2">
        <f t="shared" si="27"/>
        <v>1.5</v>
      </c>
      <c r="P407" t="str">
        <f>VLOOKUP(G407,Agents!A:E,4,FALSE)</f>
        <v>Team1</v>
      </c>
      <c r="Q407" t="str">
        <f>VLOOKUP(G407,Agents!A:E,5,FALSE)</f>
        <v>Mid</v>
      </c>
      <c r="R407" t="str">
        <f>VLOOKUP(G407,Agents!A:E,2,FALSE)</f>
        <v>Morning</v>
      </c>
    </row>
    <row r="408" spans="1:18" x14ac:dyDescent="0.35">
      <c r="A408" t="s">
        <v>871</v>
      </c>
      <c r="B408" t="s">
        <v>872</v>
      </c>
      <c r="C408" t="s">
        <v>34</v>
      </c>
      <c r="D408" t="s">
        <v>38</v>
      </c>
      <c r="E408" s="1">
        <v>46063.388194444444</v>
      </c>
      <c r="F408" s="1">
        <v>46064.929861111108</v>
      </c>
      <c r="G408" t="s">
        <v>77</v>
      </c>
      <c r="H408" t="s">
        <v>132</v>
      </c>
      <c r="I408" t="s">
        <v>16</v>
      </c>
      <c r="J408">
        <v>4</v>
      </c>
      <c r="K408" t="str">
        <f>IF(tickets_dataset[[#This Row],[status]] = "Closed", "Yes","No")</f>
        <v>No</v>
      </c>
      <c r="L408" s="2">
        <f t="shared" si="24"/>
        <v>36.999999999941792</v>
      </c>
      <c r="M408" t="str">
        <f t="shared" si="25"/>
        <v>No</v>
      </c>
      <c r="N408" t="str">
        <f t="shared" si="26"/>
        <v>Feb</v>
      </c>
      <c r="O408" s="2">
        <f t="shared" si="27"/>
        <v>1.5416666666642413</v>
      </c>
      <c r="P408" t="str">
        <f>VLOOKUP(G408,Agents!A:E,4,FALSE)</f>
        <v>Team5</v>
      </c>
      <c r="Q408" t="str">
        <f>VLOOKUP(G408,Agents!A:E,5,FALSE)</f>
        <v>Junior</v>
      </c>
      <c r="R408" t="str">
        <f>VLOOKUP(G408,Agents!A:E,2,FALSE)</f>
        <v>Evening</v>
      </c>
    </row>
    <row r="409" spans="1:18" x14ac:dyDescent="0.35">
      <c r="A409" t="s">
        <v>873</v>
      </c>
      <c r="B409" t="s">
        <v>874</v>
      </c>
      <c r="C409" t="s">
        <v>22</v>
      </c>
      <c r="D409" t="s">
        <v>38</v>
      </c>
      <c r="E409" s="1">
        <v>46093.967361111114</v>
      </c>
      <c r="F409" s="1">
        <v>46097.300694444442</v>
      </c>
      <c r="G409" t="s">
        <v>83</v>
      </c>
      <c r="H409" t="s">
        <v>15</v>
      </c>
      <c r="I409" t="s">
        <v>16</v>
      </c>
      <c r="J409">
        <v>5</v>
      </c>
      <c r="K409" t="str">
        <f>IF(tickets_dataset[[#This Row],[status]] = "Closed", "Yes","No")</f>
        <v>Yes</v>
      </c>
      <c r="L409" s="2">
        <f t="shared" si="24"/>
        <v>79.999999999883585</v>
      </c>
      <c r="M409" t="str">
        <f t="shared" si="25"/>
        <v>Yes</v>
      </c>
      <c r="N409" t="str">
        <f t="shared" si="26"/>
        <v>Mar</v>
      </c>
      <c r="O409" s="2">
        <f t="shared" si="27"/>
        <v>3.3333333333284827</v>
      </c>
      <c r="P409" t="str">
        <f>VLOOKUP(G409,Agents!A:E,4,FALSE)</f>
        <v>Team2</v>
      </c>
      <c r="Q409" t="str">
        <f>VLOOKUP(G409,Agents!A:E,5,FALSE)</f>
        <v>Junior</v>
      </c>
      <c r="R409" t="str">
        <f>VLOOKUP(G409,Agents!A:E,2,FALSE)</f>
        <v>Night</v>
      </c>
    </row>
    <row r="410" spans="1:18" x14ac:dyDescent="0.35">
      <c r="A410" t="s">
        <v>875</v>
      </c>
      <c r="B410" t="s">
        <v>876</v>
      </c>
      <c r="C410" t="s">
        <v>76</v>
      </c>
      <c r="D410" t="s">
        <v>26</v>
      </c>
      <c r="E410" s="1">
        <v>46074.220833333333</v>
      </c>
      <c r="F410" s="1">
        <v>46074.679166666669</v>
      </c>
      <c r="G410" t="s">
        <v>140</v>
      </c>
      <c r="H410" t="s">
        <v>15</v>
      </c>
      <c r="I410" t="s">
        <v>16</v>
      </c>
      <c r="J410">
        <v>5</v>
      </c>
      <c r="K410" t="str">
        <f>IF(tickets_dataset[[#This Row],[status]] = "Closed", "Yes","No")</f>
        <v>Yes</v>
      </c>
      <c r="L410" s="2">
        <f t="shared" si="24"/>
        <v>11.000000000058208</v>
      </c>
      <c r="M410" t="str">
        <f t="shared" si="25"/>
        <v>No</v>
      </c>
      <c r="N410" t="str">
        <f t="shared" si="26"/>
        <v>Feb</v>
      </c>
      <c r="O410" s="2">
        <f t="shared" si="27"/>
        <v>0.45833333333575865</v>
      </c>
      <c r="P410" t="str">
        <f>VLOOKUP(G410,Agents!A:E,4,FALSE)</f>
        <v>Team1</v>
      </c>
      <c r="Q410" t="str">
        <f>VLOOKUP(G410,Agents!A:E,5,FALSE)</f>
        <v>Junior</v>
      </c>
      <c r="R410" t="str">
        <f>VLOOKUP(G410,Agents!A:E,2,FALSE)</f>
        <v>Morning</v>
      </c>
    </row>
    <row r="411" spans="1:18" x14ac:dyDescent="0.35">
      <c r="A411" t="s">
        <v>877</v>
      </c>
      <c r="B411" t="s">
        <v>878</v>
      </c>
      <c r="C411" t="s">
        <v>76</v>
      </c>
      <c r="D411" t="s">
        <v>38</v>
      </c>
      <c r="E411" s="1">
        <v>46023.960416666669</v>
      </c>
      <c r="F411" s="1">
        <v>46026.418749999997</v>
      </c>
      <c r="G411" t="s">
        <v>45</v>
      </c>
      <c r="H411" t="s">
        <v>15</v>
      </c>
      <c r="I411" t="s">
        <v>16</v>
      </c>
      <c r="J411">
        <v>5</v>
      </c>
      <c r="K411" t="str">
        <f>IF(tickets_dataset[[#This Row],[status]] = "Closed", "Yes","No")</f>
        <v>Yes</v>
      </c>
      <c r="L411" s="2">
        <f t="shared" si="24"/>
        <v>58.999999999883585</v>
      </c>
      <c r="M411" t="str">
        <f t="shared" si="25"/>
        <v>Yes</v>
      </c>
      <c r="N411" t="str">
        <f t="shared" si="26"/>
        <v>Jan</v>
      </c>
      <c r="O411" s="2">
        <f t="shared" si="27"/>
        <v>2.4583333333284827</v>
      </c>
      <c r="P411" t="str">
        <f>VLOOKUP(G411,Agents!A:E,4,FALSE)</f>
        <v>Team5</v>
      </c>
      <c r="Q411" t="str">
        <f>VLOOKUP(G411,Agents!A:E,5,FALSE)</f>
        <v>Senior</v>
      </c>
      <c r="R411" t="str">
        <f>VLOOKUP(G411,Agents!A:E,2,FALSE)</f>
        <v>Morning</v>
      </c>
    </row>
    <row r="412" spans="1:18" x14ac:dyDescent="0.35">
      <c r="A412" t="s">
        <v>879</v>
      </c>
      <c r="B412" t="s">
        <v>880</v>
      </c>
      <c r="C412" t="s">
        <v>34</v>
      </c>
      <c r="D412" t="s">
        <v>26</v>
      </c>
      <c r="E412" s="1">
        <v>46102.468055555553</v>
      </c>
      <c r="F412" s="1">
        <v>46103.009722222225</v>
      </c>
      <c r="G412" t="s">
        <v>164</v>
      </c>
      <c r="H412" t="s">
        <v>15</v>
      </c>
      <c r="I412" t="s">
        <v>16</v>
      </c>
      <c r="J412">
        <v>5</v>
      </c>
      <c r="K412" t="str">
        <f>IF(tickets_dataset[[#This Row],[status]] = "Closed", "Yes","No")</f>
        <v>Yes</v>
      </c>
      <c r="L412" s="2">
        <f t="shared" si="24"/>
        <v>13.000000000116415</v>
      </c>
      <c r="M412" t="str">
        <f t="shared" si="25"/>
        <v>No</v>
      </c>
      <c r="N412" t="str">
        <f t="shared" si="26"/>
        <v>Mar</v>
      </c>
      <c r="O412" s="2">
        <f t="shared" si="27"/>
        <v>0.54166666667151731</v>
      </c>
      <c r="P412" t="str">
        <f>VLOOKUP(G412,Agents!A:E,4,FALSE)</f>
        <v>Team4</v>
      </c>
      <c r="Q412" t="str">
        <f>VLOOKUP(G412,Agents!A:E,5,FALSE)</f>
        <v>Senior</v>
      </c>
      <c r="R412" t="str">
        <f>VLOOKUP(G412,Agents!A:E,2,FALSE)</f>
        <v>Evening</v>
      </c>
    </row>
    <row r="413" spans="1:18" x14ac:dyDescent="0.35">
      <c r="A413" t="s">
        <v>881</v>
      </c>
      <c r="B413" t="s">
        <v>882</v>
      </c>
      <c r="C413" t="s">
        <v>34</v>
      </c>
      <c r="D413" t="s">
        <v>13</v>
      </c>
      <c r="E413" s="1">
        <v>46066.948611111111</v>
      </c>
      <c r="F413" s="1">
        <v>46067.031944444447</v>
      </c>
      <c r="G413" t="s">
        <v>170</v>
      </c>
      <c r="H413" t="s">
        <v>28</v>
      </c>
      <c r="I413" t="s">
        <v>16</v>
      </c>
      <c r="J413">
        <v>4</v>
      </c>
      <c r="K413" t="str">
        <f>IF(tickets_dataset[[#This Row],[status]] = "Closed", "Yes","No")</f>
        <v>No</v>
      </c>
      <c r="L413" s="2">
        <f t="shared" si="24"/>
        <v>2.0000000000582077</v>
      </c>
      <c r="M413" t="str">
        <f t="shared" si="25"/>
        <v>No</v>
      </c>
      <c r="N413" t="str">
        <f t="shared" si="26"/>
        <v>Feb</v>
      </c>
      <c r="O413" s="2">
        <f t="shared" si="27"/>
        <v>8.3333333335758653E-2</v>
      </c>
      <c r="P413" t="str">
        <f>VLOOKUP(G413,Agents!A:E,4,FALSE)</f>
        <v>Team5</v>
      </c>
      <c r="Q413" t="str">
        <f>VLOOKUP(G413,Agents!A:E,5,FALSE)</f>
        <v>Junior</v>
      </c>
      <c r="R413" t="str">
        <f>VLOOKUP(G413,Agents!A:E,2,FALSE)</f>
        <v>Night</v>
      </c>
    </row>
    <row r="414" spans="1:18" x14ac:dyDescent="0.35">
      <c r="A414" t="s">
        <v>883</v>
      </c>
      <c r="B414" t="s">
        <v>884</v>
      </c>
      <c r="C414" t="s">
        <v>76</v>
      </c>
      <c r="D414" t="s">
        <v>26</v>
      </c>
      <c r="E414" s="1">
        <v>46057.26666666667</v>
      </c>
      <c r="F414" s="1">
        <v>46058.85</v>
      </c>
      <c r="G414" t="s">
        <v>19</v>
      </c>
      <c r="H414" t="s">
        <v>15</v>
      </c>
      <c r="I414" t="s">
        <v>16</v>
      </c>
      <c r="J414">
        <v>5</v>
      </c>
      <c r="K414" t="str">
        <f>IF(tickets_dataset[[#This Row],[status]] = "Closed", "Yes","No")</f>
        <v>Yes</v>
      </c>
      <c r="L414" s="2">
        <f t="shared" si="24"/>
        <v>37.999999999883585</v>
      </c>
      <c r="M414" t="str">
        <f t="shared" si="25"/>
        <v>No</v>
      </c>
      <c r="N414" t="str">
        <f t="shared" si="26"/>
        <v>Feb</v>
      </c>
      <c r="O414" s="2">
        <f t="shared" si="27"/>
        <v>1.5833333333284827</v>
      </c>
      <c r="P414" t="str">
        <f>VLOOKUP(G414,Agents!A:E,4,FALSE)</f>
        <v>Team4</v>
      </c>
      <c r="Q414" t="str">
        <f>VLOOKUP(G414,Agents!A:E,5,FALSE)</f>
        <v>Senior</v>
      </c>
      <c r="R414" t="str">
        <f>VLOOKUP(G414,Agents!A:E,2,FALSE)</f>
        <v>Evening</v>
      </c>
    </row>
    <row r="415" spans="1:18" x14ac:dyDescent="0.35">
      <c r="A415" t="s">
        <v>885</v>
      </c>
      <c r="B415" t="s">
        <v>886</v>
      </c>
      <c r="C415" t="s">
        <v>12</v>
      </c>
      <c r="D415" t="s">
        <v>38</v>
      </c>
      <c r="E415" s="1">
        <v>46103.538194444445</v>
      </c>
      <c r="F415" s="1">
        <v>46104.329861111109</v>
      </c>
      <c r="G415" t="s">
        <v>39</v>
      </c>
      <c r="H415" t="s">
        <v>15</v>
      </c>
      <c r="I415" t="s">
        <v>16</v>
      </c>
      <c r="J415">
        <v>2</v>
      </c>
      <c r="K415" t="str">
        <f>IF(tickets_dataset[[#This Row],[status]] = "Closed", "Yes","No")</f>
        <v>Yes</v>
      </c>
      <c r="L415" s="2">
        <f t="shared" si="24"/>
        <v>18.999999999941792</v>
      </c>
      <c r="M415" t="str">
        <f t="shared" si="25"/>
        <v>No</v>
      </c>
      <c r="N415" t="str">
        <f t="shared" si="26"/>
        <v>Mar</v>
      </c>
      <c r="O415" s="2">
        <f t="shared" si="27"/>
        <v>0.79166666666424135</v>
      </c>
      <c r="P415" t="str">
        <f>VLOOKUP(G415,Agents!A:E,4,FALSE)</f>
        <v>Team3</v>
      </c>
      <c r="Q415" t="str">
        <f>VLOOKUP(G415,Agents!A:E,5,FALSE)</f>
        <v>Mid</v>
      </c>
      <c r="R415" t="str">
        <f>VLOOKUP(G415,Agents!A:E,2,FALSE)</f>
        <v>Night</v>
      </c>
    </row>
    <row r="416" spans="1:18" x14ac:dyDescent="0.35">
      <c r="A416" t="s">
        <v>887</v>
      </c>
      <c r="B416" t="s">
        <v>888</v>
      </c>
      <c r="C416" t="s">
        <v>34</v>
      </c>
      <c r="D416" t="s">
        <v>38</v>
      </c>
      <c r="E416" s="1">
        <v>46064.671527777777</v>
      </c>
      <c r="F416" s="1">
        <v>46068.254861111112</v>
      </c>
      <c r="G416" t="s">
        <v>53</v>
      </c>
      <c r="H416" t="s">
        <v>15</v>
      </c>
      <c r="I416" t="s">
        <v>68</v>
      </c>
      <c r="J416">
        <v>4</v>
      </c>
      <c r="K416" t="str">
        <f>IF(tickets_dataset[[#This Row],[status]] = "Closed", "Yes","No")</f>
        <v>Yes</v>
      </c>
      <c r="L416" s="2">
        <f t="shared" si="24"/>
        <v>86.000000000058208</v>
      </c>
      <c r="M416" t="str">
        <f t="shared" si="25"/>
        <v>Yes</v>
      </c>
      <c r="N416" t="str">
        <f t="shared" si="26"/>
        <v>Feb</v>
      </c>
      <c r="O416" s="2">
        <f t="shared" si="27"/>
        <v>3.5833333333357587</v>
      </c>
      <c r="P416" t="str">
        <f>VLOOKUP(G416,Agents!A:E,4,FALSE)</f>
        <v>Team1</v>
      </c>
      <c r="Q416" t="str">
        <f>VLOOKUP(G416,Agents!A:E,5,FALSE)</f>
        <v>Junior</v>
      </c>
      <c r="R416" t="str">
        <f>VLOOKUP(G416,Agents!A:E,2,FALSE)</f>
        <v>Night</v>
      </c>
    </row>
    <row r="417" spans="1:18" x14ac:dyDescent="0.35">
      <c r="A417" t="s">
        <v>889</v>
      </c>
      <c r="B417" t="s">
        <v>890</v>
      </c>
      <c r="C417" t="s">
        <v>34</v>
      </c>
      <c r="D417" t="s">
        <v>26</v>
      </c>
      <c r="E417" s="1">
        <v>46038.05</v>
      </c>
      <c r="F417" s="1">
        <v>46038.216666666667</v>
      </c>
      <c r="G417" t="s">
        <v>31</v>
      </c>
      <c r="H417" t="s">
        <v>15</v>
      </c>
      <c r="I417" t="s">
        <v>16</v>
      </c>
      <c r="J417">
        <v>4</v>
      </c>
      <c r="K417" t="str">
        <f>IF(tickets_dataset[[#This Row],[status]] = "Closed", "Yes","No")</f>
        <v>Yes</v>
      </c>
      <c r="L417" s="2">
        <f t="shared" si="24"/>
        <v>3.9999999999417923</v>
      </c>
      <c r="M417" t="str">
        <f t="shared" si="25"/>
        <v>No</v>
      </c>
      <c r="N417" t="str">
        <f t="shared" si="26"/>
        <v>Jan</v>
      </c>
      <c r="O417" s="2">
        <f t="shared" si="27"/>
        <v>0.16666666666424135</v>
      </c>
      <c r="P417" t="str">
        <f>VLOOKUP(G417,Agents!A:E,4,FALSE)</f>
        <v>Team5</v>
      </c>
      <c r="Q417" t="str">
        <f>VLOOKUP(G417,Agents!A:E,5,FALSE)</f>
        <v>Senior</v>
      </c>
      <c r="R417" t="str">
        <f>VLOOKUP(G417,Agents!A:E,2,FALSE)</f>
        <v>Evening</v>
      </c>
    </row>
    <row r="418" spans="1:18" x14ac:dyDescent="0.35">
      <c r="A418" t="s">
        <v>891</v>
      </c>
      <c r="B418" t="s">
        <v>892</v>
      </c>
      <c r="C418" t="s">
        <v>22</v>
      </c>
      <c r="D418" t="s">
        <v>38</v>
      </c>
      <c r="E418" s="1">
        <v>46061.79583333333</v>
      </c>
      <c r="F418" s="1">
        <v>46064.79583333333</v>
      </c>
      <c r="G418" t="s">
        <v>239</v>
      </c>
      <c r="H418" t="s">
        <v>15</v>
      </c>
      <c r="I418" t="s">
        <v>16</v>
      </c>
      <c r="J418">
        <v>4</v>
      </c>
      <c r="K418" t="str">
        <f>IF(tickets_dataset[[#This Row],[status]] = "Closed", "Yes","No")</f>
        <v>Yes</v>
      </c>
      <c r="L418" s="2">
        <f t="shared" si="24"/>
        <v>72</v>
      </c>
      <c r="M418" t="str">
        <f t="shared" si="25"/>
        <v>Yes</v>
      </c>
      <c r="N418" t="str">
        <f t="shared" si="26"/>
        <v>Feb</v>
      </c>
      <c r="O418" s="2">
        <f t="shared" si="27"/>
        <v>3</v>
      </c>
      <c r="P418" t="str">
        <f>VLOOKUP(G418,Agents!A:E,4,FALSE)</f>
        <v>Team1</v>
      </c>
      <c r="Q418" t="str">
        <f>VLOOKUP(G418,Agents!A:E,5,FALSE)</f>
        <v>Senior</v>
      </c>
      <c r="R418" t="str">
        <f>VLOOKUP(G418,Agents!A:E,2,FALSE)</f>
        <v>Evening</v>
      </c>
    </row>
    <row r="419" spans="1:18" x14ac:dyDescent="0.35">
      <c r="A419" t="s">
        <v>893</v>
      </c>
      <c r="B419" t="s">
        <v>894</v>
      </c>
      <c r="C419" t="s">
        <v>22</v>
      </c>
      <c r="D419" t="s">
        <v>38</v>
      </c>
      <c r="E419" s="1">
        <v>46101.522222222222</v>
      </c>
      <c r="F419" s="1">
        <v>46104.522222222222</v>
      </c>
      <c r="G419" t="s">
        <v>35</v>
      </c>
      <c r="H419" t="s">
        <v>132</v>
      </c>
      <c r="I419" t="s">
        <v>16</v>
      </c>
      <c r="J419">
        <v>5</v>
      </c>
      <c r="K419" t="str">
        <f>IF(tickets_dataset[[#This Row],[status]] = "Closed", "Yes","No")</f>
        <v>No</v>
      </c>
      <c r="L419" s="2">
        <f t="shared" si="24"/>
        <v>72</v>
      </c>
      <c r="M419" t="str">
        <f t="shared" si="25"/>
        <v>Yes</v>
      </c>
      <c r="N419" t="str">
        <f t="shared" si="26"/>
        <v>Mar</v>
      </c>
      <c r="O419" s="2">
        <f t="shared" si="27"/>
        <v>3</v>
      </c>
      <c r="P419" t="str">
        <f>VLOOKUP(G419,Agents!A:E,4,FALSE)</f>
        <v>Team1</v>
      </c>
      <c r="Q419" t="str">
        <f>VLOOKUP(G419,Agents!A:E,5,FALSE)</f>
        <v>Senior</v>
      </c>
      <c r="R419" t="str">
        <f>VLOOKUP(G419,Agents!A:E,2,FALSE)</f>
        <v>Evening</v>
      </c>
    </row>
    <row r="420" spans="1:18" x14ac:dyDescent="0.35">
      <c r="A420" t="s">
        <v>895</v>
      </c>
      <c r="B420" t="s">
        <v>896</v>
      </c>
      <c r="C420" t="s">
        <v>76</v>
      </c>
      <c r="D420" t="s">
        <v>13</v>
      </c>
      <c r="E420" s="1">
        <v>46103.453472222223</v>
      </c>
      <c r="F420" s="1">
        <v>46103.995138888888</v>
      </c>
      <c r="G420" t="s">
        <v>256</v>
      </c>
      <c r="H420" t="s">
        <v>15</v>
      </c>
      <c r="I420" t="s">
        <v>16</v>
      </c>
      <c r="J420">
        <v>3</v>
      </c>
      <c r="K420" t="str">
        <f>IF(tickets_dataset[[#This Row],[status]] = "Closed", "Yes","No")</f>
        <v>Yes</v>
      </c>
      <c r="L420" s="2">
        <f t="shared" si="24"/>
        <v>12.999999999941792</v>
      </c>
      <c r="M420" t="str">
        <f t="shared" si="25"/>
        <v>No</v>
      </c>
      <c r="N420" t="str">
        <f t="shared" si="26"/>
        <v>Mar</v>
      </c>
      <c r="O420" s="2">
        <f t="shared" si="27"/>
        <v>0.54166666666424135</v>
      </c>
      <c r="P420" t="str">
        <f>VLOOKUP(G420,Agents!A:E,4,FALSE)</f>
        <v>Team1</v>
      </c>
      <c r="Q420" t="str">
        <f>VLOOKUP(G420,Agents!A:E,5,FALSE)</f>
        <v>Mid</v>
      </c>
      <c r="R420" t="str">
        <f>VLOOKUP(G420,Agents!A:E,2,FALSE)</f>
        <v>Morning</v>
      </c>
    </row>
    <row r="421" spans="1:18" x14ac:dyDescent="0.35">
      <c r="A421" t="s">
        <v>897</v>
      </c>
      <c r="B421" t="s">
        <v>807</v>
      </c>
      <c r="C421" t="s">
        <v>34</v>
      </c>
      <c r="D421" t="s">
        <v>26</v>
      </c>
      <c r="E421" s="1">
        <v>46101.103472222225</v>
      </c>
      <c r="F421" s="1">
        <v>46102.853472222225</v>
      </c>
      <c r="G421" t="s">
        <v>62</v>
      </c>
      <c r="H421" t="s">
        <v>15</v>
      </c>
      <c r="I421" t="s">
        <v>16</v>
      </c>
      <c r="J421">
        <v>3</v>
      </c>
      <c r="K421" t="str">
        <f>IF(tickets_dataset[[#This Row],[status]] = "Closed", "Yes","No")</f>
        <v>Yes</v>
      </c>
      <c r="L421" s="2">
        <f t="shared" si="24"/>
        <v>42</v>
      </c>
      <c r="M421" t="str">
        <f t="shared" si="25"/>
        <v>No</v>
      </c>
      <c r="N421" t="str">
        <f t="shared" si="26"/>
        <v>Mar</v>
      </c>
      <c r="O421" s="2">
        <f t="shared" si="27"/>
        <v>1.75</v>
      </c>
      <c r="P421" t="str">
        <f>VLOOKUP(G421,Agents!A:E,4,FALSE)</f>
        <v>Team1</v>
      </c>
      <c r="Q421" t="str">
        <f>VLOOKUP(G421,Agents!A:E,5,FALSE)</f>
        <v>Junior</v>
      </c>
      <c r="R421" t="str">
        <f>VLOOKUP(G421,Agents!A:E,2,FALSE)</f>
        <v>Morning</v>
      </c>
    </row>
    <row r="422" spans="1:18" x14ac:dyDescent="0.35">
      <c r="A422" t="s">
        <v>898</v>
      </c>
      <c r="B422" t="s">
        <v>899</v>
      </c>
      <c r="C422" t="s">
        <v>22</v>
      </c>
      <c r="D422" t="s">
        <v>26</v>
      </c>
      <c r="E422" s="1">
        <v>46107.05972222222</v>
      </c>
      <c r="F422" s="1">
        <v>46109.476388888892</v>
      </c>
      <c r="G422" t="s">
        <v>422</v>
      </c>
      <c r="H422" t="s">
        <v>15</v>
      </c>
      <c r="I422" t="s">
        <v>16</v>
      </c>
      <c r="J422">
        <v>4</v>
      </c>
      <c r="K422" t="str">
        <f>IF(tickets_dataset[[#This Row],[status]] = "Closed", "Yes","No")</f>
        <v>Yes</v>
      </c>
      <c r="L422" s="2">
        <f t="shared" si="24"/>
        <v>58.000000000116415</v>
      </c>
      <c r="M422" t="str">
        <f t="shared" si="25"/>
        <v>Yes</v>
      </c>
      <c r="N422" t="str">
        <f t="shared" si="26"/>
        <v>Mar</v>
      </c>
      <c r="O422" s="2">
        <f t="shared" si="27"/>
        <v>2.4166666666715173</v>
      </c>
      <c r="P422" t="str">
        <f>VLOOKUP(G422,Agents!A:E,4,FALSE)</f>
        <v>Team5</v>
      </c>
      <c r="Q422" t="str">
        <f>VLOOKUP(G422,Agents!A:E,5,FALSE)</f>
        <v>Mid</v>
      </c>
      <c r="R422" t="str">
        <f>VLOOKUP(G422,Agents!A:E,2,FALSE)</f>
        <v>Evening</v>
      </c>
    </row>
    <row r="423" spans="1:18" x14ac:dyDescent="0.35">
      <c r="A423" t="s">
        <v>900</v>
      </c>
      <c r="B423" t="s">
        <v>306</v>
      </c>
      <c r="C423" t="s">
        <v>50</v>
      </c>
      <c r="D423" t="s">
        <v>38</v>
      </c>
      <c r="E423" s="1">
        <v>46034.315972222219</v>
      </c>
      <c r="F423" s="1">
        <v>46035.857638888891</v>
      </c>
      <c r="G423" t="s">
        <v>156</v>
      </c>
      <c r="H423" t="s">
        <v>15</v>
      </c>
      <c r="I423" t="s">
        <v>16</v>
      </c>
      <c r="J423">
        <v>3</v>
      </c>
      <c r="K423" t="str">
        <f>IF(tickets_dataset[[#This Row],[status]] = "Closed", "Yes","No")</f>
        <v>Yes</v>
      </c>
      <c r="L423" s="2">
        <f t="shared" si="24"/>
        <v>37.000000000116415</v>
      </c>
      <c r="M423" t="str">
        <f t="shared" si="25"/>
        <v>No</v>
      </c>
      <c r="N423" t="str">
        <f t="shared" si="26"/>
        <v>Jan</v>
      </c>
      <c r="O423" s="2">
        <f t="shared" si="27"/>
        <v>1.5416666666715173</v>
      </c>
      <c r="P423" t="str">
        <f>VLOOKUP(G423,Agents!A:E,4,FALSE)</f>
        <v>Team3</v>
      </c>
      <c r="Q423" t="str">
        <f>VLOOKUP(G423,Agents!A:E,5,FALSE)</f>
        <v>Mid</v>
      </c>
      <c r="R423" t="str">
        <f>VLOOKUP(G423,Agents!A:E,2,FALSE)</f>
        <v>Evening</v>
      </c>
    </row>
    <row r="424" spans="1:18" x14ac:dyDescent="0.35">
      <c r="A424" t="s">
        <v>901</v>
      </c>
      <c r="B424" t="s">
        <v>902</v>
      </c>
      <c r="C424" t="s">
        <v>76</v>
      </c>
      <c r="D424" t="s">
        <v>26</v>
      </c>
      <c r="E424" s="1">
        <v>46040.691666666666</v>
      </c>
      <c r="F424" s="1">
        <v>46042.60833333333</v>
      </c>
      <c r="G424" t="s">
        <v>167</v>
      </c>
      <c r="H424" t="s">
        <v>15</v>
      </c>
      <c r="I424" t="s">
        <v>16</v>
      </c>
      <c r="J424">
        <v>2</v>
      </c>
      <c r="K424" t="str">
        <f>IF(tickets_dataset[[#This Row],[status]] = "Closed", "Yes","No")</f>
        <v>Yes</v>
      </c>
      <c r="L424" s="2">
        <f t="shared" si="24"/>
        <v>45.999999999941792</v>
      </c>
      <c r="M424" t="str">
        <f t="shared" si="25"/>
        <v>No</v>
      </c>
      <c r="N424" t="str">
        <f t="shared" si="26"/>
        <v>Jan</v>
      </c>
      <c r="O424" s="2">
        <f t="shared" si="27"/>
        <v>1.9166666666642413</v>
      </c>
      <c r="P424" t="str">
        <f>VLOOKUP(G424,Agents!A:E,4,FALSE)</f>
        <v>Team3</v>
      </c>
      <c r="Q424" t="str">
        <f>VLOOKUP(G424,Agents!A:E,5,FALSE)</f>
        <v>Mid</v>
      </c>
      <c r="R424" t="str">
        <f>VLOOKUP(G424,Agents!A:E,2,FALSE)</f>
        <v>Evening</v>
      </c>
    </row>
    <row r="425" spans="1:18" x14ac:dyDescent="0.35">
      <c r="A425" t="s">
        <v>903</v>
      </c>
      <c r="B425" t="s">
        <v>904</v>
      </c>
      <c r="C425" t="s">
        <v>12</v>
      </c>
      <c r="D425" t="s">
        <v>13</v>
      </c>
      <c r="E425" s="1">
        <v>46079.302083333336</v>
      </c>
      <c r="F425" s="1">
        <v>46079.96875</v>
      </c>
      <c r="G425" t="s">
        <v>357</v>
      </c>
      <c r="H425" t="s">
        <v>15</v>
      </c>
      <c r="I425" t="s">
        <v>16</v>
      </c>
      <c r="J425">
        <v>3</v>
      </c>
      <c r="K425" t="str">
        <f>IF(tickets_dataset[[#This Row],[status]] = "Closed", "Yes","No")</f>
        <v>Yes</v>
      </c>
      <c r="L425" s="2">
        <f t="shared" si="24"/>
        <v>15.999999999941792</v>
      </c>
      <c r="M425" t="str">
        <f t="shared" si="25"/>
        <v>No</v>
      </c>
      <c r="N425" t="str">
        <f t="shared" si="26"/>
        <v>Feb</v>
      </c>
      <c r="O425" s="2">
        <f t="shared" si="27"/>
        <v>0.66666666666424135</v>
      </c>
      <c r="P425" t="str">
        <f>VLOOKUP(G425,Agents!A:E,4,FALSE)</f>
        <v>Team1</v>
      </c>
      <c r="Q425" t="str">
        <f>VLOOKUP(G425,Agents!A:E,5,FALSE)</f>
        <v>Mid</v>
      </c>
      <c r="R425" t="str">
        <f>VLOOKUP(G425,Agents!A:E,2,FALSE)</f>
        <v>Morning</v>
      </c>
    </row>
    <row r="426" spans="1:18" x14ac:dyDescent="0.35">
      <c r="A426" t="s">
        <v>905</v>
      </c>
      <c r="B426" t="s">
        <v>906</v>
      </c>
      <c r="C426" t="s">
        <v>12</v>
      </c>
      <c r="D426" t="s">
        <v>13</v>
      </c>
      <c r="E426" s="1">
        <v>46095.3125</v>
      </c>
      <c r="F426" s="1">
        <v>46096.270833333336</v>
      </c>
      <c r="G426" t="s">
        <v>42</v>
      </c>
      <c r="H426" t="s">
        <v>15</v>
      </c>
      <c r="I426" t="s">
        <v>16</v>
      </c>
      <c r="J426">
        <v>5</v>
      </c>
      <c r="K426" t="str">
        <f>IF(tickets_dataset[[#This Row],[status]] = "Closed", "Yes","No")</f>
        <v>Yes</v>
      </c>
      <c r="L426" s="2">
        <f t="shared" si="24"/>
        <v>23.000000000058208</v>
      </c>
      <c r="M426" t="str">
        <f t="shared" si="25"/>
        <v>No</v>
      </c>
      <c r="N426" t="str">
        <f t="shared" si="26"/>
        <v>Mar</v>
      </c>
      <c r="O426" s="2">
        <f t="shared" si="27"/>
        <v>0.95833333333575865</v>
      </c>
      <c r="P426" t="str">
        <f>VLOOKUP(G426,Agents!A:E,4,FALSE)</f>
        <v>Team2</v>
      </c>
      <c r="Q426" t="str">
        <f>VLOOKUP(G426,Agents!A:E,5,FALSE)</f>
        <v>Junior</v>
      </c>
      <c r="R426" t="str">
        <f>VLOOKUP(G426,Agents!A:E,2,FALSE)</f>
        <v>Night</v>
      </c>
    </row>
    <row r="427" spans="1:18" x14ac:dyDescent="0.35">
      <c r="A427" t="s">
        <v>907</v>
      </c>
      <c r="B427" t="s">
        <v>908</v>
      </c>
      <c r="C427" t="s">
        <v>76</v>
      </c>
      <c r="D427" t="s">
        <v>38</v>
      </c>
      <c r="E427" s="1">
        <v>46089.45208333333</v>
      </c>
      <c r="F427" s="1">
        <v>46090.45208333333</v>
      </c>
      <c r="G427" t="s">
        <v>422</v>
      </c>
      <c r="H427" t="s">
        <v>15</v>
      </c>
      <c r="I427" t="s">
        <v>16</v>
      </c>
      <c r="J427">
        <v>4</v>
      </c>
      <c r="K427" t="str">
        <f>IF(tickets_dataset[[#This Row],[status]] = "Closed", "Yes","No")</f>
        <v>Yes</v>
      </c>
      <c r="L427" s="2">
        <f t="shared" si="24"/>
        <v>24</v>
      </c>
      <c r="M427" t="str">
        <f t="shared" si="25"/>
        <v>No</v>
      </c>
      <c r="N427" t="str">
        <f t="shared" si="26"/>
        <v>Mar</v>
      </c>
      <c r="O427" s="2">
        <f t="shared" si="27"/>
        <v>1</v>
      </c>
      <c r="P427" t="str">
        <f>VLOOKUP(G427,Agents!A:E,4,FALSE)</f>
        <v>Team5</v>
      </c>
      <c r="Q427" t="str">
        <f>VLOOKUP(G427,Agents!A:E,5,FALSE)</f>
        <v>Mid</v>
      </c>
      <c r="R427" t="str">
        <f>VLOOKUP(G427,Agents!A:E,2,FALSE)</f>
        <v>Evening</v>
      </c>
    </row>
    <row r="428" spans="1:18" x14ac:dyDescent="0.35">
      <c r="A428" t="s">
        <v>909</v>
      </c>
      <c r="B428" t="s">
        <v>910</v>
      </c>
      <c r="C428" t="s">
        <v>34</v>
      </c>
      <c r="D428" t="s">
        <v>13</v>
      </c>
      <c r="E428" s="1">
        <v>46058.722222222219</v>
      </c>
      <c r="F428" s="1">
        <v>46060.347222222219</v>
      </c>
      <c r="G428" t="s">
        <v>311</v>
      </c>
      <c r="H428" t="s">
        <v>15</v>
      </c>
      <c r="I428" t="s">
        <v>16</v>
      </c>
      <c r="J428">
        <v>4</v>
      </c>
      <c r="K428" t="str">
        <f>IF(tickets_dataset[[#This Row],[status]] = "Closed", "Yes","No")</f>
        <v>Yes</v>
      </c>
      <c r="L428" s="2">
        <f t="shared" si="24"/>
        <v>39</v>
      </c>
      <c r="M428" t="str">
        <f t="shared" si="25"/>
        <v>No</v>
      </c>
      <c r="N428" t="str">
        <f t="shared" si="26"/>
        <v>Feb</v>
      </c>
      <c r="O428" s="2">
        <f t="shared" si="27"/>
        <v>1.625</v>
      </c>
      <c r="P428" t="str">
        <f>VLOOKUP(G428,Agents!A:E,4,FALSE)</f>
        <v>Team5</v>
      </c>
      <c r="Q428" t="str">
        <f>VLOOKUP(G428,Agents!A:E,5,FALSE)</f>
        <v>Senior</v>
      </c>
      <c r="R428" t="str">
        <f>VLOOKUP(G428,Agents!A:E,2,FALSE)</f>
        <v>Evening</v>
      </c>
    </row>
    <row r="429" spans="1:18" x14ac:dyDescent="0.35">
      <c r="A429" t="s">
        <v>911</v>
      </c>
      <c r="B429" t="s">
        <v>912</v>
      </c>
      <c r="C429" t="s">
        <v>76</v>
      </c>
      <c r="D429" t="s">
        <v>26</v>
      </c>
      <c r="E429" s="1">
        <v>46023.602083333331</v>
      </c>
      <c r="F429" s="1">
        <v>46024.893750000003</v>
      </c>
      <c r="G429" t="s">
        <v>211</v>
      </c>
      <c r="H429" t="s">
        <v>15</v>
      </c>
      <c r="I429" t="s">
        <v>16</v>
      </c>
      <c r="J429">
        <v>5</v>
      </c>
      <c r="K429" t="str">
        <f>IF(tickets_dataset[[#This Row],[status]] = "Closed", "Yes","No")</f>
        <v>Yes</v>
      </c>
      <c r="L429" s="2">
        <f t="shared" si="24"/>
        <v>31.000000000116415</v>
      </c>
      <c r="M429" t="str">
        <f t="shared" si="25"/>
        <v>No</v>
      </c>
      <c r="N429" t="str">
        <f t="shared" si="26"/>
        <v>Jan</v>
      </c>
      <c r="O429" s="2">
        <f t="shared" si="27"/>
        <v>1.2916666666715173</v>
      </c>
      <c r="P429" t="str">
        <f>VLOOKUP(G429,Agents!A:E,4,FALSE)</f>
        <v>Team5</v>
      </c>
      <c r="Q429" t="str">
        <f>VLOOKUP(G429,Agents!A:E,5,FALSE)</f>
        <v>Senior</v>
      </c>
      <c r="R429" t="str">
        <f>VLOOKUP(G429,Agents!A:E,2,FALSE)</f>
        <v>Evening</v>
      </c>
    </row>
    <row r="430" spans="1:18" x14ac:dyDescent="0.35">
      <c r="A430" t="s">
        <v>913</v>
      </c>
      <c r="B430" t="s">
        <v>914</v>
      </c>
      <c r="C430" t="s">
        <v>12</v>
      </c>
      <c r="D430" t="s">
        <v>26</v>
      </c>
      <c r="E430" s="1">
        <v>46058.770833333336</v>
      </c>
      <c r="F430" s="1">
        <v>46060.354166666664</v>
      </c>
      <c r="G430" t="s">
        <v>39</v>
      </c>
      <c r="H430" t="s">
        <v>15</v>
      </c>
      <c r="I430" t="s">
        <v>16</v>
      </c>
      <c r="J430">
        <v>4</v>
      </c>
      <c r="K430" t="str">
        <f>IF(tickets_dataset[[#This Row],[status]] = "Closed", "Yes","No")</f>
        <v>Yes</v>
      </c>
      <c r="L430" s="2">
        <f t="shared" si="24"/>
        <v>37.999999999883585</v>
      </c>
      <c r="M430" t="str">
        <f t="shared" si="25"/>
        <v>No</v>
      </c>
      <c r="N430" t="str">
        <f t="shared" si="26"/>
        <v>Feb</v>
      </c>
      <c r="O430" s="2">
        <f t="shared" si="27"/>
        <v>1.5833333333284827</v>
      </c>
      <c r="P430" t="str">
        <f>VLOOKUP(G430,Agents!A:E,4,FALSE)</f>
        <v>Team3</v>
      </c>
      <c r="Q430" t="str">
        <f>VLOOKUP(G430,Agents!A:E,5,FALSE)</f>
        <v>Mid</v>
      </c>
      <c r="R430" t="str">
        <f>VLOOKUP(G430,Agents!A:E,2,FALSE)</f>
        <v>Night</v>
      </c>
    </row>
    <row r="431" spans="1:18" x14ac:dyDescent="0.35">
      <c r="A431" t="s">
        <v>915</v>
      </c>
      <c r="B431" t="s">
        <v>916</v>
      </c>
      <c r="C431" t="s">
        <v>50</v>
      </c>
      <c r="D431" t="s">
        <v>26</v>
      </c>
      <c r="E431" s="1">
        <v>46028.393750000003</v>
      </c>
      <c r="F431" s="1">
        <v>46028.602083333331</v>
      </c>
      <c r="G431" t="s">
        <v>35</v>
      </c>
      <c r="H431" t="s">
        <v>15</v>
      </c>
      <c r="I431" t="s">
        <v>16</v>
      </c>
      <c r="J431">
        <v>4</v>
      </c>
      <c r="K431" t="str">
        <f>IF(tickets_dataset[[#This Row],[status]] = "Closed", "Yes","No")</f>
        <v>Yes</v>
      </c>
      <c r="L431" s="2">
        <f t="shared" si="24"/>
        <v>4.9999999998835847</v>
      </c>
      <c r="M431" t="str">
        <f t="shared" si="25"/>
        <v>No</v>
      </c>
      <c r="N431" t="str">
        <f t="shared" si="26"/>
        <v>Jan</v>
      </c>
      <c r="O431" s="2">
        <f t="shared" si="27"/>
        <v>0.20833333332848269</v>
      </c>
      <c r="P431" t="str">
        <f>VLOOKUP(G431,Agents!A:E,4,FALSE)</f>
        <v>Team1</v>
      </c>
      <c r="Q431" t="str">
        <f>VLOOKUP(G431,Agents!A:E,5,FALSE)</f>
        <v>Senior</v>
      </c>
      <c r="R431" t="str">
        <f>VLOOKUP(G431,Agents!A:E,2,FALSE)</f>
        <v>Evening</v>
      </c>
    </row>
    <row r="432" spans="1:18" x14ac:dyDescent="0.35">
      <c r="A432" t="s">
        <v>917</v>
      </c>
      <c r="B432" t="s">
        <v>918</v>
      </c>
      <c r="C432" t="s">
        <v>50</v>
      </c>
      <c r="D432" t="s">
        <v>38</v>
      </c>
      <c r="E432" s="1">
        <v>46061.280555555553</v>
      </c>
      <c r="F432" s="1">
        <v>46063.155555555553</v>
      </c>
      <c r="G432" t="s">
        <v>206</v>
      </c>
      <c r="H432" t="s">
        <v>15</v>
      </c>
      <c r="I432" t="s">
        <v>16</v>
      </c>
      <c r="J432">
        <v>4</v>
      </c>
      <c r="K432" t="str">
        <f>IF(tickets_dataset[[#This Row],[status]] = "Closed", "Yes","No")</f>
        <v>Yes</v>
      </c>
      <c r="L432" s="2">
        <f t="shared" si="24"/>
        <v>45</v>
      </c>
      <c r="M432" t="str">
        <f t="shared" si="25"/>
        <v>No</v>
      </c>
      <c r="N432" t="str">
        <f t="shared" si="26"/>
        <v>Feb</v>
      </c>
      <c r="O432" s="2">
        <f t="shared" si="27"/>
        <v>1.875</v>
      </c>
      <c r="P432" t="str">
        <f>VLOOKUP(G432,Agents!A:E,4,FALSE)</f>
        <v>Team5</v>
      </c>
      <c r="Q432" t="str">
        <f>VLOOKUP(G432,Agents!A:E,5,FALSE)</f>
        <v>Junior</v>
      </c>
      <c r="R432" t="str">
        <f>VLOOKUP(G432,Agents!A:E,2,FALSE)</f>
        <v>Evening</v>
      </c>
    </row>
    <row r="433" spans="1:18" x14ac:dyDescent="0.35">
      <c r="A433" t="s">
        <v>919</v>
      </c>
      <c r="B433" t="s">
        <v>920</v>
      </c>
      <c r="C433" t="s">
        <v>50</v>
      </c>
      <c r="D433" t="s">
        <v>26</v>
      </c>
      <c r="E433" s="1">
        <v>46082.399305555555</v>
      </c>
      <c r="F433" s="1">
        <v>46082.690972222219</v>
      </c>
      <c r="G433" t="s">
        <v>422</v>
      </c>
      <c r="H433" t="s">
        <v>15</v>
      </c>
      <c r="I433" t="s">
        <v>16</v>
      </c>
      <c r="J433">
        <v>4</v>
      </c>
      <c r="K433" t="str">
        <f>IF(tickets_dataset[[#This Row],[status]] = "Closed", "Yes","No")</f>
        <v>Yes</v>
      </c>
      <c r="L433" s="2">
        <f t="shared" si="24"/>
        <v>6.9999999999417923</v>
      </c>
      <c r="M433" t="str">
        <f t="shared" si="25"/>
        <v>No</v>
      </c>
      <c r="N433" t="str">
        <f t="shared" si="26"/>
        <v>Mar</v>
      </c>
      <c r="O433" s="2">
        <f t="shared" si="27"/>
        <v>0.29166666666424135</v>
      </c>
      <c r="P433" t="str">
        <f>VLOOKUP(G433,Agents!A:E,4,FALSE)</f>
        <v>Team5</v>
      </c>
      <c r="Q433" t="str">
        <f>VLOOKUP(G433,Agents!A:E,5,FALSE)</f>
        <v>Mid</v>
      </c>
      <c r="R433" t="str">
        <f>VLOOKUP(G433,Agents!A:E,2,FALSE)</f>
        <v>Evening</v>
      </c>
    </row>
    <row r="434" spans="1:18" x14ac:dyDescent="0.35">
      <c r="A434" t="s">
        <v>921</v>
      </c>
      <c r="B434" t="s">
        <v>922</v>
      </c>
      <c r="C434" t="s">
        <v>34</v>
      </c>
      <c r="D434" t="s">
        <v>26</v>
      </c>
      <c r="E434" s="1">
        <v>46084.863888888889</v>
      </c>
      <c r="F434" s="1">
        <v>46086.405555555553</v>
      </c>
      <c r="G434" t="s">
        <v>140</v>
      </c>
      <c r="H434" t="s">
        <v>15</v>
      </c>
      <c r="I434" t="s">
        <v>16</v>
      </c>
      <c r="J434">
        <v>4</v>
      </c>
      <c r="K434" t="str">
        <f>IF(tickets_dataset[[#This Row],[status]] = "Closed", "Yes","No")</f>
        <v>Yes</v>
      </c>
      <c r="L434" s="2">
        <f t="shared" si="24"/>
        <v>36.999999999941792</v>
      </c>
      <c r="M434" t="str">
        <f t="shared" si="25"/>
        <v>No</v>
      </c>
      <c r="N434" t="str">
        <f t="shared" si="26"/>
        <v>Mar</v>
      </c>
      <c r="O434" s="2">
        <f t="shared" si="27"/>
        <v>1.5416666666642413</v>
      </c>
      <c r="P434" t="str">
        <f>VLOOKUP(G434,Agents!A:E,4,FALSE)</f>
        <v>Team1</v>
      </c>
      <c r="Q434" t="str">
        <f>VLOOKUP(G434,Agents!A:E,5,FALSE)</f>
        <v>Junior</v>
      </c>
      <c r="R434" t="str">
        <f>VLOOKUP(G434,Agents!A:E,2,FALSE)</f>
        <v>Morning</v>
      </c>
    </row>
    <row r="435" spans="1:18" x14ac:dyDescent="0.35">
      <c r="A435" t="s">
        <v>923</v>
      </c>
      <c r="B435" t="s">
        <v>924</v>
      </c>
      <c r="C435" t="s">
        <v>12</v>
      </c>
      <c r="D435" t="s">
        <v>13</v>
      </c>
      <c r="E435" s="1">
        <v>46043.194444444445</v>
      </c>
      <c r="F435" s="1">
        <v>46043.694444444445</v>
      </c>
      <c r="G435" t="s">
        <v>119</v>
      </c>
      <c r="H435" t="s">
        <v>15</v>
      </c>
      <c r="I435" t="s">
        <v>16</v>
      </c>
      <c r="J435">
        <v>4</v>
      </c>
      <c r="K435" t="str">
        <f>IF(tickets_dataset[[#This Row],[status]] = "Closed", "Yes","No")</f>
        <v>Yes</v>
      </c>
      <c r="L435" s="2">
        <f t="shared" si="24"/>
        <v>12</v>
      </c>
      <c r="M435" t="str">
        <f t="shared" si="25"/>
        <v>No</v>
      </c>
      <c r="N435" t="str">
        <f t="shared" si="26"/>
        <v>Jan</v>
      </c>
      <c r="O435" s="2">
        <f t="shared" si="27"/>
        <v>0.5</v>
      </c>
      <c r="P435" t="str">
        <f>VLOOKUP(G435,Agents!A:E,4,FALSE)</f>
        <v>Team1</v>
      </c>
      <c r="Q435" t="str">
        <f>VLOOKUP(G435,Agents!A:E,5,FALSE)</f>
        <v>Junior</v>
      </c>
      <c r="R435" t="str">
        <f>VLOOKUP(G435,Agents!A:E,2,FALSE)</f>
        <v>Morning</v>
      </c>
    </row>
    <row r="436" spans="1:18" x14ac:dyDescent="0.35">
      <c r="A436" t="s">
        <v>925</v>
      </c>
      <c r="B436" t="s">
        <v>926</v>
      </c>
      <c r="C436" t="s">
        <v>50</v>
      </c>
      <c r="D436" t="s">
        <v>13</v>
      </c>
      <c r="E436" s="1">
        <v>46064.627083333333</v>
      </c>
      <c r="F436" s="1">
        <v>46065.918749999997</v>
      </c>
      <c r="G436" t="s">
        <v>131</v>
      </c>
      <c r="H436" t="s">
        <v>15</v>
      </c>
      <c r="I436" t="s">
        <v>16</v>
      </c>
      <c r="J436">
        <v>5</v>
      </c>
      <c r="K436" t="str">
        <f>IF(tickets_dataset[[#This Row],[status]] = "Closed", "Yes","No")</f>
        <v>Yes</v>
      </c>
      <c r="L436" s="2">
        <f t="shared" si="24"/>
        <v>30.999999999941792</v>
      </c>
      <c r="M436" t="str">
        <f t="shared" si="25"/>
        <v>No</v>
      </c>
      <c r="N436" t="str">
        <f t="shared" si="26"/>
        <v>Feb</v>
      </c>
      <c r="O436" s="2">
        <f t="shared" si="27"/>
        <v>1.2916666666642413</v>
      </c>
      <c r="P436" t="str">
        <f>VLOOKUP(G436,Agents!A:E,4,FALSE)</f>
        <v>Team4</v>
      </c>
      <c r="Q436" t="str">
        <f>VLOOKUP(G436,Agents!A:E,5,FALSE)</f>
        <v>Junior</v>
      </c>
      <c r="R436" t="str">
        <f>VLOOKUP(G436,Agents!A:E,2,FALSE)</f>
        <v>Night</v>
      </c>
    </row>
    <row r="437" spans="1:18" x14ac:dyDescent="0.35">
      <c r="A437" t="s">
        <v>927</v>
      </c>
      <c r="B437" t="s">
        <v>928</v>
      </c>
      <c r="C437" t="s">
        <v>76</v>
      </c>
      <c r="D437" t="s">
        <v>26</v>
      </c>
      <c r="E437" s="1">
        <v>46098.533333333333</v>
      </c>
      <c r="F437" s="1">
        <v>46099.491666666669</v>
      </c>
      <c r="G437" t="s">
        <v>164</v>
      </c>
      <c r="H437" t="s">
        <v>15</v>
      </c>
      <c r="I437" t="s">
        <v>16</v>
      </c>
      <c r="J437">
        <v>3</v>
      </c>
      <c r="K437" t="str">
        <f>IF(tickets_dataset[[#This Row],[status]] = "Closed", "Yes","No")</f>
        <v>Yes</v>
      </c>
      <c r="L437" s="2">
        <f t="shared" si="24"/>
        <v>23.000000000058208</v>
      </c>
      <c r="M437" t="str">
        <f t="shared" si="25"/>
        <v>No</v>
      </c>
      <c r="N437" t="str">
        <f t="shared" si="26"/>
        <v>Mar</v>
      </c>
      <c r="O437" s="2">
        <f t="shared" si="27"/>
        <v>0.95833333333575865</v>
      </c>
      <c r="P437" t="str">
        <f>VLOOKUP(G437,Agents!A:E,4,FALSE)</f>
        <v>Team4</v>
      </c>
      <c r="Q437" t="str">
        <f>VLOOKUP(G437,Agents!A:E,5,FALSE)</f>
        <v>Senior</v>
      </c>
      <c r="R437" t="str">
        <f>VLOOKUP(G437,Agents!A:E,2,FALSE)</f>
        <v>Evening</v>
      </c>
    </row>
    <row r="438" spans="1:18" x14ac:dyDescent="0.35">
      <c r="A438" t="s">
        <v>929</v>
      </c>
      <c r="B438" t="s">
        <v>930</v>
      </c>
      <c r="C438" t="s">
        <v>12</v>
      </c>
      <c r="D438" t="s">
        <v>26</v>
      </c>
      <c r="E438" s="1">
        <v>46055.592361111114</v>
      </c>
      <c r="F438" s="1">
        <v>46057.300694444442</v>
      </c>
      <c r="G438" t="s">
        <v>73</v>
      </c>
      <c r="H438" t="s">
        <v>132</v>
      </c>
      <c r="I438" t="s">
        <v>16</v>
      </c>
      <c r="J438">
        <v>3</v>
      </c>
      <c r="K438" t="str">
        <f>IF(tickets_dataset[[#This Row],[status]] = "Closed", "Yes","No")</f>
        <v>No</v>
      </c>
      <c r="L438" s="2">
        <f t="shared" si="24"/>
        <v>40.999999999883585</v>
      </c>
      <c r="M438" t="str">
        <f t="shared" si="25"/>
        <v>No</v>
      </c>
      <c r="N438" t="str">
        <f t="shared" si="26"/>
        <v>Feb</v>
      </c>
      <c r="O438" s="2">
        <f t="shared" si="27"/>
        <v>1.7083333333284827</v>
      </c>
      <c r="P438" t="str">
        <f>VLOOKUP(G438,Agents!A:E,4,FALSE)</f>
        <v>Team4</v>
      </c>
      <c r="Q438" t="str">
        <f>VLOOKUP(G438,Agents!A:E,5,FALSE)</f>
        <v>Senior</v>
      </c>
      <c r="R438" t="str">
        <f>VLOOKUP(G438,Agents!A:E,2,FALSE)</f>
        <v>Night</v>
      </c>
    </row>
    <row r="439" spans="1:18" x14ac:dyDescent="0.35">
      <c r="A439" t="s">
        <v>931</v>
      </c>
      <c r="B439" t="s">
        <v>932</v>
      </c>
      <c r="C439" t="s">
        <v>12</v>
      </c>
      <c r="D439" t="s">
        <v>13</v>
      </c>
      <c r="E439" s="1">
        <v>46105.179861111108</v>
      </c>
      <c r="F439" s="1">
        <v>46105.804861111108</v>
      </c>
      <c r="G439" t="s">
        <v>67</v>
      </c>
      <c r="H439" t="s">
        <v>15</v>
      </c>
      <c r="I439" t="s">
        <v>16</v>
      </c>
      <c r="J439">
        <v>4</v>
      </c>
      <c r="K439" t="str">
        <f>IF(tickets_dataset[[#This Row],[status]] = "Closed", "Yes","No")</f>
        <v>Yes</v>
      </c>
      <c r="L439" s="2">
        <f t="shared" si="24"/>
        <v>15</v>
      </c>
      <c r="M439" t="str">
        <f t="shared" si="25"/>
        <v>No</v>
      </c>
      <c r="N439" t="str">
        <f t="shared" si="26"/>
        <v>Mar</v>
      </c>
      <c r="O439" s="2">
        <f t="shared" si="27"/>
        <v>0.625</v>
      </c>
      <c r="P439" t="str">
        <f>VLOOKUP(G439,Agents!A:E,4,FALSE)</f>
        <v>Team5</v>
      </c>
      <c r="Q439" t="str">
        <f>VLOOKUP(G439,Agents!A:E,5,FALSE)</f>
        <v>Junior</v>
      </c>
      <c r="R439" t="str">
        <f>VLOOKUP(G439,Agents!A:E,2,FALSE)</f>
        <v>Evening</v>
      </c>
    </row>
    <row r="440" spans="1:18" x14ac:dyDescent="0.35">
      <c r="A440" t="s">
        <v>933</v>
      </c>
      <c r="B440" t="s">
        <v>934</v>
      </c>
      <c r="C440" t="s">
        <v>12</v>
      </c>
      <c r="D440" t="s">
        <v>26</v>
      </c>
      <c r="E440" s="1">
        <v>46091.671527777777</v>
      </c>
      <c r="F440" s="1">
        <v>46093.254861111112</v>
      </c>
      <c r="G440" t="s">
        <v>149</v>
      </c>
      <c r="H440" t="s">
        <v>28</v>
      </c>
      <c r="I440" t="s">
        <v>16</v>
      </c>
      <c r="J440">
        <v>3</v>
      </c>
      <c r="K440" t="str">
        <f>IF(tickets_dataset[[#This Row],[status]] = "Closed", "Yes","No")</f>
        <v>No</v>
      </c>
      <c r="L440" s="2">
        <f t="shared" si="24"/>
        <v>38.000000000058208</v>
      </c>
      <c r="M440" t="str">
        <f t="shared" si="25"/>
        <v>No</v>
      </c>
      <c r="N440" t="str">
        <f t="shared" si="26"/>
        <v>Mar</v>
      </c>
      <c r="O440" s="2">
        <f t="shared" si="27"/>
        <v>1.5833333333357587</v>
      </c>
      <c r="P440" t="str">
        <f>VLOOKUP(G440,Agents!A:E,4,FALSE)</f>
        <v>Team3</v>
      </c>
      <c r="Q440" t="str">
        <f>VLOOKUP(G440,Agents!A:E,5,FALSE)</f>
        <v>Mid</v>
      </c>
      <c r="R440" t="str">
        <f>VLOOKUP(G440,Agents!A:E,2,FALSE)</f>
        <v>Night</v>
      </c>
    </row>
    <row r="441" spans="1:18" x14ac:dyDescent="0.35">
      <c r="A441" t="s">
        <v>935</v>
      </c>
      <c r="B441" t="s">
        <v>936</v>
      </c>
      <c r="C441" t="s">
        <v>34</v>
      </c>
      <c r="D441" t="s">
        <v>26</v>
      </c>
      <c r="E441" s="1">
        <v>46072.979861111111</v>
      </c>
      <c r="F441" s="1">
        <v>46073.396527777775</v>
      </c>
      <c r="G441" t="s">
        <v>39</v>
      </c>
      <c r="H441" t="s">
        <v>15</v>
      </c>
      <c r="I441" t="s">
        <v>16</v>
      </c>
      <c r="J441">
        <v>5</v>
      </c>
      <c r="K441" t="str">
        <f>IF(tickets_dataset[[#This Row],[status]] = "Closed", "Yes","No")</f>
        <v>Yes</v>
      </c>
      <c r="L441" s="2">
        <f t="shared" si="24"/>
        <v>9.9999999999417923</v>
      </c>
      <c r="M441" t="str">
        <f t="shared" si="25"/>
        <v>No</v>
      </c>
      <c r="N441" t="str">
        <f t="shared" si="26"/>
        <v>Feb</v>
      </c>
      <c r="O441" s="2">
        <f t="shared" si="27"/>
        <v>0.41666666666424135</v>
      </c>
      <c r="P441" t="str">
        <f>VLOOKUP(G441,Agents!A:E,4,FALSE)</f>
        <v>Team3</v>
      </c>
      <c r="Q441" t="str">
        <f>VLOOKUP(G441,Agents!A:E,5,FALSE)</f>
        <v>Mid</v>
      </c>
      <c r="R441" t="str">
        <f>VLOOKUP(G441,Agents!A:E,2,FALSE)</f>
        <v>Night</v>
      </c>
    </row>
    <row r="442" spans="1:18" x14ac:dyDescent="0.35">
      <c r="A442" t="s">
        <v>937</v>
      </c>
      <c r="B442" t="s">
        <v>938</v>
      </c>
      <c r="C442" t="s">
        <v>76</v>
      </c>
      <c r="D442" t="s">
        <v>38</v>
      </c>
      <c r="E442" s="1">
        <v>46079.634027777778</v>
      </c>
      <c r="F442" s="1">
        <v>46080.300694444442</v>
      </c>
      <c r="G442" t="s">
        <v>256</v>
      </c>
      <c r="H442" t="s">
        <v>28</v>
      </c>
      <c r="I442" t="s">
        <v>16</v>
      </c>
      <c r="J442">
        <v>3</v>
      </c>
      <c r="K442" t="str">
        <f>IF(tickets_dataset[[#This Row],[status]] = "Closed", "Yes","No")</f>
        <v>No</v>
      </c>
      <c r="L442" s="2">
        <f t="shared" si="24"/>
        <v>15.999999999941792</v>
      </c>
      <c r="M442" t="str">
        <f t="shared" si="25"/>
        <v>No</v>
      </c>
      <c r="N442" t="str">
        <f t="shared" si="26"/>
        <v>Feb</v>
      </c>
      <c r="O442" s="2">
        <f t="shared" si="27"/>
        <v>0.66666666666424135</v>
      </c>
      <c r="P442" t="str">
        <f>VLOOKUP(G442,Agents!A:E,4,FALSE)</f>
        <v>Team1</v>
      </c>
      <c r="Q442" t="str">
        <f>VLOOKUP(G442,Agents!A:E,5,FALSE)</f>
        <v>Mid</v>
      </c>
      <c r="R442" t="str">
        <f>VLOOKUP(G442,Agents!A:E,2,FALSE)</f>
        <v>Morning</v>
      </c>
    </row>
    <row r="443" spans="1:18" x14ac:dyDescent="0.35">
      <c r="A443" t="s">
        <v>939</v>
      </c>
      <c r="B443" t="s">
        <v>940</v>
      </c>
      <c r="C443" t="s">
        <v>12</v>
      </c>
      <c r="D443" t="s">
        <v>26</v>
      </c>
      <c r="E443" s="1">
        <v>46097.893750000003</v>
      </c>
      <c r="F443" s="1">
        <v>46098.602083333331</v>
      </c>
      <c r="G443" t="s">
        <v>164</v>
      </c>
      <c r="H443" t="s">
        <v>15</v>
      </c>
      <c r="I443" t="s">
        <v>16</v>
      </c>
      <c r="J443">
        <v>3</v>
      </c>
      <c r="K443" t="str">
        <f>IF(tickets_dataset[[#This Row],[status]] = "Closed", "Yes","No")</f>
        <v>Yes</v>
      </c>
      <c r="L443" s="2">
        <f t="shared" si="24"/>
        <v>16.999999999883585</v>
      </c>
      <c r="M443" t="str">
        <f t="shared" si="25"/>
        <v>No</v>
      </c>
      <c r="N443" t="str">
        <f t="shared" si="26"/>
        <v>Mar</v>
      </c>
      <c r="O443" s="2">
        <f t="shared" si="27"/>
        <v>0.70833333332848269</v>
      </c>
      <c r="P443" t="str">
        <f>VLOOKUP(G443,Agents!A:E,4,FALSE)</f>
        <v>Team4</v>
      </c>
      <c r="Q443" t="str">
        <f>VLOOKUP(G443,Agents!A:E,5,FALSE)</f>
        <v>Senior</v>
      </c>
      <c r="R443" t="str">
        <f>VLOOKUP(G443,Agents!A:E,2,FALSE)</f>
        <v>Evening</v>
      </c>
    </row>
    <row r="444" spans="1:18" x14ac:dyDescent="0.35">
      <c r="A444" t="s">
        <v>941</v>
      </c>
      <c r="B444" t="s">
        <v>942</v>
      </c>
      <c r="C444" t="s">
        <v>12</v>
      </c>
      <c r="D444" t="s">
        <v>26</v>
      </c>
      <c r="E444" s="1">
        <v>46072.603472222225</v>
      </c>
      <c r="F444" s="1">
        <v>46073.145138888889</v>
      </c>
      <c r="G444" t="s">
        <v>86</v>
      </c>
      <c r="H444" t="s">
        <v>132</v>
      </c>
      <c r="I444" t="s">
        <v>16</v>
      </c>
      <c r="J444">
        <v>3</v>
      </c>
      <c r="K444" t="str">
        <f>IF(tickets_dataset[[#This Row],[status]] = "Closed", "Yes","No")</f>
        <v>No</v>
      </c>
      <c r="L444" s="2">
        <f t="shared" si="24"/>
        <v>12.999999999941792</v>
      </c>
      <c r="M444" t="str">
        <f t="shared" si="25"/>
        <v>No</v>
      </c>
      <c r="N444" t="str">
        <f t="shared" si="26"/>
        <v>Feb</v>
      </c>
      <c r="O444" s="2">
        <f t="shared" si="27"/>
        <v>0.54166666666424135</v>
      </c>
      <c r="P444" t="str">
        <f>VLOOKUP(G444,Agents!A:E,4,FALSE)</f>
        <v>Team1</v>
      </c>
      <c r="Q444" t="str">
        <f>VLOOKUP(G444,Agents!A:E,5,FALSE)</f>
        <v>Mid</v>
      </c>
      <c r="R444" t="str">
        <f>VLOOKUP(G444,Agents!A:E,2,FALSE)</f>
        <v>Morning</v>
      </c>
    </row>
    <row r="445" spans="1:18" x14ac:dyDescent="0.35">
      <c r="A445" t="s">
        <v>943</v>
      </c>
      <c r="B445" t="s">
        <v>944</v>
      </c>
      <c r="C445" t="s">
        <v>12</v>
      </c>
      <c r="D445" t="s">
        <v>13</v>
      </c>
      <c r="E445" s="1">
        <v>46029.006944444445</v>
      </c>
      <c r="F445" s="1">
        <v>46029.298611111109</v>
      </c>
      <c r="G445" t="s">
        <v>282</v>
      </c>
      <c r="H445" t="s">
        <v>15</v>
      </c>
      <c r="I445" t="s">
        <v>16</v>
      </c>
      <c r="J445">
        <v>4</v>
      </c>
      <c r="K445" t="str">
        <f>IF(tickets_dataset[[#This Row],[status]] = "Closed", "Yes","No")</f>
        <v>Yes</v>
      </c>
      <c r="L445" s="2">
        <f t="shared" si="24"/>
        <v>6.9999999999417923</v>
      </c>
      <c r="M445" t="str">
        <f t="shared" si="25"/>
        <v>No</v>
      </c>
      <c r="N445" t="str">
        <f t="shared" si="26"/>
        <v>Jan</v>
      </c>
      <c r="O445" s="2">
        <f t="shared" si="27"/>
        <v>0.29166666666424135</v>
      </c>
      <c r="P445" t="str">
        <f>VLOOKUP(G445,Agents!A:E,4,FALSE)</f>
        <v>Team4</v>
      </c>
      <c r="Q445" t="str">
        <f>VLOOKUP(G445,Agents!A:E,5,FALSE)</f>
        <v>Mid</v>
      </c>
      <c r="R445" t="str">
        <f>VLOOKUP(G445,Agents!A:E,2,FALSE)</f>
        <v>Morning</v>
      </c>
    </row>
    <row r="446" spans="1:18" x14ac:dyDescent="0.35">
      <c r="A446" t="s">
        <v>945</v>
      </c>
      <c r="B446" t="s">
        <v>946</v>
      </c>
      <c r="C446" t="s">
        <v>50</v>
      </c>
      <c r="D446" t="s">
        <v>13</v>
      </c>
      <c r="E446" s="1">
        <v>46085.352777777778</v>
      </c>
      <c r="F446" s="1">
        <v>46086.019444444442</v>
      </c>
      <c r="G446" t="s">
        <v>27</v>
      </c>
      <c r="H446" t="s">
        <v>15</v>
      </c>
      <c r="I446" t="s">
        <v>16</v>
      </c>
      <c r="J446">
        <v>5</v>
      </c>
      <c r="K446" t="str">
        <f>IF(tickets_dataset[[#This Row],[status]] = "Closed", "Yes","No")</f>
        <v>Yes</v>
      </c>
      <c r="L446" s="2">
        <f t="shared" si="24"/>
        <v>15.999999999941792</v>
      </c>
      <c r="M446" t="str">
        <f t="shared" si="25"/>
        <v>No</v>
      </c>
      <c r="N446" t="str">
        <f t="shared" si="26"/>
        <v>Mar</v>
      </c>
      <c r="O446" s="2">
        <f t="shared" si="27"/>
        <v>0.66666666666424135</v>
      </c>
      <c r="P446" t="str">
        <f>VLOOKUP(G446,Agents!A:E,4,FALSE)</f>
        <v>Team5</v>
      </c>
      <c r="Q446" t="str">
        <f>VLOOKUP(G446,Agents!A:E,5,FALSE)</f>
        <v>Senior</v>
      </c>
      <c r="R446" t="str">
        <f>VLOOKUP(G446,Agents!A:E,2,FALSE)</f>
        <v>Morning</v>
      </c>
    </row>
    <row r="447" spans="1:18" x14ac:dyDescent="0.35">
      <c r="A447" t="s">
        <v>947</v>
      </c>
      <c r="B447" t="s">
        <v>948</v>
      </c>
      <c r="C447" t="s">
        <v>76</v>
      </c>
      <c r="D447" t="s">
        <v>26</v>
      </c>
      <c r="E447" s="1">
        <v>46098.191666666666</v>
      </c>
      <c r="F447" s="1">
        <v>46100.066666666666</v>
      </c>
      <c r="G447" t="s">
        <v>167</v>
      </c>
      <c r="H447" t="s">
        <v>15</v>
      </c>
      <c r="I447" t="s">
        <v>16</v>
      </c>
      <c r="J447">
        <v>5</v>
      </c>
      <c r="K447" t="str">
        <f>IF(tickets_dataset[[#This Row],[status]] = "Closed", "Yes","No")</f>
        <v>Yes</v>
      </c>
      <c r="L447" s="2">
        <f t="shared" si="24"/>
        <v>45</v>
      </c>
      <c r="M447" t="str">
        <f t="shared" si="25"/>
        <v>No</v>
      </c>
      <c r="N447" t="str">
        <f t="shared" si="26"/>
        <v>Mar</v>
      </c>
      <c r="O447" s="2">
        <f t="shared" si="27"/>
        <v>1.875</v>
      </c>
      <c r="P447" t="str">
        <f>VLOOKUP(G447,Agents!A:E,4,FALSE)</f>
        <v>Team3</v>
      </c>
      <c r="Q447" t="str">
        <f>VLOOKUP(G447,Agents!A:E,5,FALSE)</f>
        <v>Mid</v>
      </c>
      <c r="R447" t="str">
        <f>VLOOKUP(G447,Agents!A:E,2,FALSE)</f>
        <v>Evening</v>
      </c>
    </row>
    <row r="448" spans="1:18" x14ac:dyDescent="0.35">
      <c r="A448" t="s">
        <v>949</v>
      </c>
      <c r="B448" t="s">
        <v>950</v>
      </c>
      <c r="C448" t="s">
        <v>50</v>
      </c>
      <c r="D448" t="s">
        <v>38</v>
      </c>
      <c r="E448" s="1">
        <v>46059.953472222223</v>
      </c>
      <c r="F448" s="1">
        <v>46062.161805555559</v>
      </c>
      <c r="G448" t="s">
        <v>344</v>
      </c>
      <c r="H448" t="s">
        <v>15</v>
      </c>
      <c r="I448" t="s">
        <v>16</v>
      </c>
      <c r="J448">
        <v>5</v>
      </c>
      <c r="K448" t="str">
        <f>IF(tickets_dataset[[#This Row],[status]] = "Closed", "Yes","No")</f>
        <v>Yes</v>
      </c>
      <c r="L448" s="2">
        <f t="shared" si="24"/>
        <v>53.000000000058208</v>
      </c>
      <c r="M448" t="str">
        <f t="shared" si="25"/>
        <v>Yes</v>
      </c>
      <c r="N448" t="str">
        <f t="shared" si="26"/>
        <v>Feb</v>
      </c>
      <c r="O448" s="2">
        <f t="shared" si="27"/>
        <v>2.2083333333357587</v>
      </c>
      <c r="P448" t="str">
        <f>VLOOKUP(G448,Agents!A:E,4,FALSE)</f>
        <v>Team4</v>
      </c>
      <c r="Q448" t="str">
        <f>VLOOKUP(G448,Agents!A:E,5,FALSE)</f>
        <v>Senior</v>
      </c>
      <c r="R448" t="str">
        <f>VLOOKUP(G448,Agents!A:E,2,FALSE)</f>
        <v>Night</v>
      </c>
    </row>
    <row r="449" spans="1:18" x14ac:dyDescent="0.35">
      <c r="A449" t="s">
        <v>951</v>
      </c>
      <c r="B449" t="s">
        <v>952</v>
      </c>
      <c r="C449" t="s">
        <v>12</v>
      </c>
      <c r="D449" t="s">
        <v>38</v>
      </c>
      <c r="E449" s="1">
        <v>46096.615277777775</v>
      </c>
      <c r="F449" s="1">
        <v>46099.198611111111</v>
      </c>
      <c r="G449" t="s">
        <v>59</v>
      </c>
      <c r="H449" t="s">
        <v>15</v>
      </c>
      <c r="I449" t="s">
        <v>68</v>
      </c>
      <c r="J449">
        <v>3</v>
      </c>
      <c r="K449" t="str">
        <f>IF(tickets_dataset[[#This Row],[status]] = "Closed", "Yes","No")</f>
        <v>Yes</v>
      </c>
      <c r="L449" s="2">
        <f t="shared" si="24"/>
        <v>62.000000000058208</v>
      </c>
      <c r="M449" t="str">
        <f t="shared" si="25"/>
        <v>Yes</v>
      </c>
      <c r="N449" t="str">
        <f t="shared" si="26"/>
        <v>Mar</v>
      </c>
      <c r="O449" s="2">
        <f t="shared" si="27"/>
        <v>2.5833333333357587</v>
      </c>
      <c r="P449" t="str">
        <f>VLOOKUP(G449,Agents!A:E,4,FALSE)</f>
        <v>Team3</v>
      </c>
      <c r="Q449" t="str">
        <f>VLOOKUP(G449,Agents!A:E,5,FALSE)</f>
        <v>Senior</v>
      </c>
      <c r="R449" t="str">
        <f>VLOOKUP(G449,Agents!A:E,2,FALSE)</f>
        <v>Night</v>
      </c>
    </row>
    <row r="450" spans="1:18" x14ac:dyDescent="0.35">
      <c r="A450" t="s">
        <v>953</v>
      </c>
      <c r="B450" t="s">
        <v>954</v>
      </c>
      <c r="C450" t="s">
        <v>22</v>
      </c>
      <c r="D450" t="s">
        <v>26</v>
      </c>
      <c r="E450" s="1">
        <v>46058.280555555553</v>
      </c>
      <c r="F450" s="1">
        <v>46060.405555555553</v>
      </c>
      <c r="G450" t="s">
        <v>256</v>
      </c>
      <c r="H450" t="s">
        <v>15</v>
      </c>
      <c r="I450" t="s">
        <v>16</v>
      </c>
      <c r="J450">
        <v>4</v>
      </c>
      <c r="K450" t="str">
        <f>IF(tickets_dataset[[#This Row],[status]] = "Closed", "Yes","No")</f>
        <v>Yes</v>
      </c>
      <c r="L450" s="2">
        <f t="shared" ref="L450:L513" si="28">IF(ISBLANK(F450),"",(F450-E450)*24)</f>
        <v>51</v>
      </c>
      <c r="M450" t="str">
        <f t="shared" ref="M450:M513" si="29">IF(L450&gt;48,"Yes","No")</f>
        <v>Yes</v>
      </c>
      <c r="N450" t="str">
        <f t="shared" ref="N450:N513" si="30">TEXT(E450,"mmm")</f>
        <v>Feb</v>
      </c>
      <c r="O450" s="2">
        <f t="shared" si="27"/>
        <v>2.125</v>
      </c>
      <c r="P450" t="str">
        <f>VLOOKUP(G450,Agents!A:E,4,FALSE)</f>
        <v>Team1</v>
      </c>
      <c r="Q450" t="str">
        <f>VLOOKUP(G450,Agents!A:E,5,FALSE)</f>
        <v>Mid</v>
      </c>
      <c r="R450" t="str">
        <f>VLOOKUP(G450,Agents!A:E,2,FALSE)</f>
        <v>Morning</v>
      </c>
    </row>
    <row r="451" spans="1:18" x14ac:dyDescent="0.35">
      <c r="A451" t="s">
        <v>955</v>
      </c>
      <c r="B451" t="s">
        <v>956</v>
      </c>
      <c r="C451" t="s">
        <v>50</v>
      </c>
      <c r="D451" t="s">
        <v>38</v>
      </c>
      <c r="E451" s="1">
        <v>46109.976388888892</v>
      </c>
      <c r="F451" s="1">
        <v>46112.518055555556</v>
      </c>
      <c r="G451" t="s">
        <v>91</v>
      </c>
      <c r="H451" t="s">
        <v>15</v>
      </c>
      <c r="I451" t="s">
        <v>16</v>
      </c>
      <c r="J451">
        <v>5</v>
      </c>
      <c r="K451" t="str">
        <f>IF(tickets_dataset[[#This Row],[status]] = "Closed", "Yes","No")</f>
        <v>Yes</v>
      </c>
      <c r="L451" s="2">
        <f t="shared" si="28"/>
        <v>60.999999999941792</v>
      </c>
      <c r="M451" t="str">
        <f t="shared" si="29"/>
        <v>Yes</v>
      </c>
      <c r="N451" t="str">
        <f t="shared" si="30"/>
        <v>Mar</v>
      </c>
      <c r="O451" s="2">
        <f t="shared" ref="O451:O514" si="31">F451-E451</f>
        <v>2.5416666666642413</v>
      </c>
      <c r="P451" t="str">
        <f>VLOOKUP(G451,Agents!A:E,4,FALSE)</f>
        <v>Team5</v>
      </c>
      <c r="Q451" t="str">
        <f>VLOOKUP(G451,Agents!A:E,5,FALSE)</f>
        <v>Mid</v>
      </c>
      <c r="R451" t="str">
        <f>VLOOKUP(G451,Agents!A:E,2,FALSE)</f>
        <v>Night</v>
      </c>
    </row>
    <row r="452" spans="1:18" x14ac:dyDescent="0.35">
      <c r="A452" t="s">
        <v>957</v>
      </c>
      <c r="B452" t="s">
        <v>958</v>
      </c>
      <c r="C452" t="s">
        <v>12</v>
      </c>
      <c r="D452" t="s">
        <v>13</v>
      </c>
      <c r="E452" s="1">
        <v>46055.261805555558</v>
      </c>
      <c r="F452" s="1">
        <v>46056.053472222222</v>
      </c>
      <c r="G452" t="s">
        <v>80</v>
      </c>
      <c r="H452" t="s">
        <v>15</v>
      </c>
      <c r="I452" t="s">
        <v>16</v>
      </c>
      <c r="J452">
        <v>4</v>
      </c>
      <c r="K452" t="str">
        <f>IF(tickets_dataset[[#This Row],[status]] = "Closed", "Yes","No")</f>
        <v>Yes</v>
      </c>
      <c r="L452" s="2">
        <f t="shared" si="28"/>
        <v>18.999999999941792</v>
      </c>
      <c r="M452" t="str">
        <f t="shared" si="29"/>
        <v>No</v>
      </c>
      <c r="N452" t="str">
        <f t="shared" si="30"/>
        <v>Feb</v>
      </c>
      <c r="O452" s="2">
        <f t="shared" si="31"/>
        <v>0.79166666666424135</v>
      </c>
      <c r="P452" t="str">
        <f>VLOOKUP(G452,Agents!A:E,4,FALSE)</f>
        <v>Team3</v>
      </c>
      <c r="Q452" t="str">
        <f>VLOOKUP(G452,Agents!A:E,5,FALSE)</f>
        <v>Junior</v>
      </c>
      <c r="R452" t="str">
        <f>VLOOKUP(G452,Agents!A:E,2,FALSE)</f>
        <v>Evening</v>
      </c>
    </row>
    <row r="453" spans="1:18" x14ac:dyDescent="0.35">
      <c r="A453" t="s">
        <v>959</v>
      </c>
      <c r="B453" t="s">
        <v>960</v>
      </c>
      <c r="C453" t="s">
        <v>34</v>
      </c>
      <c r="D453" t="s">
        <v>26</v>
      </c>
      <c r="E453" s="1">
        <v>46042.822916666664</v>
      </c>
      <c r="F453" s="1">
        <v>46044.78125</v>
      </c>
      <c r="G453" t="s">
        <v>211</v>
      </c>
      <c r="H453" t="s">
        <v>15</v>
      </c>
      <c r="I453" t="s">
        <v>16</v>
      </c>
      <c r="J453">
        <v>3</v>
      </c>
      <c r="K453" t="str">
        <f>IF(tickets_dataset[[#This Row],[status]] = "Closed", "Yes","No")</f>
        <v>Yes</v>
      </c>
      <c r="L453" s="2">
        <f t="shared" si="28"/>
        <v>47.000000000058208</v>
      </c>
      <c r="M453" t="str">
        <f t="shared" si="29"/>
        <v>No</v>
      </c>
      <c r="N453" t="str">
        <f t="shared" si="30"/>
        <v>Jan</v>
      </c>
      <c r="O453" s="2">
        <f t="shared" si="31"/>
        <v>1.9583333333357587</v>
      </c>
      <c r="P453" t="str">
        <f>VLOOKUP(G453,Agents!A:E,4,FALSE)</f>
        <v>Team5</v>
      </c>
      <c r="Q453" t="str">
        <f>VLOOKUP(G453,Agents!A:E,5,FALSE)</f>
        <v>Senior</v>
      </c>
      <c r="R453" t="str">
        <f>VLOOKUP(G453,Agents!A:E,2,FALSE)</f>
        <v>Evening</v>
      </c>
    </row>
    <row r="454" spans="1:18" x14ac:dyDescent="0.35">
      <c r="A454" t="s">
        <v>961</v>
      </c>
      <c r="B454" t="s">
        <v>956</v>
      </c>
      <c r="C454" t="s">
        <v>50</v>
      </c>
      <c r="D454" t="s">
        <v>38</v>
      </c>
      <c r="E454" s="1">
        <v>46104.081250000003</v>
      </c>
      <c r="F454" s="1">
        <v>46106.164583333331</v>
      </c>
      <c r="G454" t="s">
        <v>56</v>
      </c>
      <c r="H454" t="s">
        <v>15</v>
      </c>
      <c r="I454" t="s">
        <v>16</v>
      </c>
      <c r="J454">
        <v>4</v>
      </c>
      <c r="K454" t="str">
        <f>IF(tickets_dataset[[#This Row],[status]] = "Closed", "Yes","No")</f>
        <v>Yes</v>
      </c>
      <c r="L454" s="2">
        <f t="shared" si="28"/>
        <v>49.999999999883585</v>
      </c>
      <c r="M454" t="str">
        <f t="shared" si="29"/>
        <v>Yes</v>
      </c>
      <c r="N454" t="str">
        <f t="shared" si="30"/>
        <v>Mar</v>
      </c>
      <c r="O454" s="2">
        <f t="shared" si="31"/>
        <v>2.0833333333284827</v>
      </c>
      <c r="P454" t="str">
        <f>VLOOKUP(G454,Agents!A:E,4,FALSE)</f>
        <v>Team1</v>
      </c>
      <c r="Q454" t="str">
        <f>VLOOKUP(G454,Agents!A:E,5,FALSE)</f>
        <v>Senior</v>
      </c>
      <c r="R454" t="str">
        <f>VLOOKUP(G454,Agents!A:E,2,FALSE)</f>
        <v>Night</v>
      </c>
    </row>
    <row r="455" spans="1:18" x14ac:dyDescent="0.35">
      <c r="A455" t="s">
        <v>962</v>
      </c>
      <c r="B455" t="s">
        <v>963</v>
      </c>
      <c r="C455" t="s">
        <v>34</v>
      </c>
      <c r="D455" t="s">
        <v>26</v>
      </c>
      <c r="E455" s="1">
        <v>46052.6875</v>
      </c>
      <c r="F455" s="1">
        <v>46053.020833333336</v>
      </c>
      <c r="G455" t="s">
        <v>211</v>
      </c>
      <c r="H455" t="s">
        <v>15</v>
      </c>
      <c r="I455" t="s">
        <v>16</v>
      </c>
      <c r="J455">
        <v>5</v>
      </c>
      <c r="K455" t="str">
        <f>IF(tickets_dataset[[#This Row],[status]] = "Closed", "Yes","No")</f>
        <v>Yes</v>
      </c>
      <c r="L455" s="2">
        <f t="shared" si="28"/>
        <v>8.0000000000582077</v>
      </c>
      <c r="M455" t="str">
        <f t="shared" si="29"/>
        <v>No</v>
      </c>
      <c r="N455" t="str">
        <f t="shared" si="30"/>
        <v>Jan</v>
      </c>
      <c r="O455" s="2">
        <f t="shared" si="31"/>
        <v>0.33333333333575865</v>
      </c>
      <c r="P455" t="str">
        <f>VLOOKUP(G455,Agents!A:E,4,FALSE)</f>
        <v>Team5</v>
      </c>
      <c r="Q455" t="str">
        <f>VLOOKUP(G455,Agents!A:E,5,FALSE)</f>
        <v>Senior</v>
      </c>
      <c r="R455" t="str">
        <f>VLOOKUP(G455,Agents!A:E,2,FALSE)</f>
        <v>Evening</v>
      </c>
    </row>
    <row r="456" spans="1:18" x14ac:dyDescent="0.35">
      <c r="A456" t="s">
        <v>964</v>
      </c>
      <c r="B456" t="s">
        <v>965</v>
      </c>
      <c r="C456" t="s">
        <v>50</v>
      </c>
      <c r="D456" t="s">
        <v>38</v>
      </c>
      <c r="E456" s="1">
        <v>46030.193055555559</v>
      </c>
      <c r="F456" s="1">
        <v>46030.901388888888</v>
      </c>
      <c r="G456" t="s">
        <v>62</v>
      </c>
      <c r="H456" t="s">
        <v>28</v>
      </c>
      <c r="I456" t="s">
        <v>16</v>
      </c>
      <c r="J456">
        <v>3</v>
      </c>
      <c r="K456" t="str">
        <f>IF(tickets_dataset[[#This Row],[status]] = "Closed", "Yes","No")</f>
        <v>No</v>
      </c>
      <c r="L456" s="2">
        <f t="shared" si="28"/>
        <v>16.999999999883585</v>
      </c>
      <c r="M456" t="str">
        <f t="shared" si="29"/>
        <v>No</v>
      </c>
      <c r="N456" t="str">
        <f t="shared" si="30"/>
        <v>Jan</v>
      </c>
      <c r="O456" s="2">
        <f t="shared" si="31"/>
        <v>0.70833333332848269</v>
      </c>
      <c r="P456" t="str">
        <f>VLOOKUP(G456,Agents!A:E,4,FALSE)</f>
        <v>Team1</v>
      </c>
      <c r="Q456" t="str">
        <f>VLOOKUP(G456,Agents!A:E,5,FALSE)</f>
        <v>Junior</v>
      </c>
      <c r="R456" t="str">
        <f>VLOOKUP(G456,Agents!A:E,2,FALSE)</f>
        <v>Morning</v>
      </c>
    </row>
    <row r="457" spans="1:18" x14ac:dyDescent="0.35">
      <c r="A457" t="s">
        <v>966</v>
      </c>
      <c r="B457" t="s">
        <v>967</v>
      </c>
      <c r="C457" t="s">
        <v>12</v>
      </c>
      <c r="D457" t="s">
        <v>38</v>
      </c>
      <c r="E457" s="1">
        <v>46032.553472222222</v>
      </c>
      <c r="F457" s="1">
        <v>46034.595138888886</v>
      </c>
      <c r="G457" t="s">
        <v>80</v>
      </c>
      <c r="H457" t="s">
        <v>15</v>
      </c>
      <c r="I457" t="s">
        <v>16</v>
      </c>
      <c r="J457">
        <v>4</v>
      </c>
      <c r="K457" t="str">
        <f>IF(tickets_dataset[[#This Row],[status]] = "Closed", "Yes","No")</f>
        <v>Yes</v>
      </c>
      <c r="L457" s="2">
        <f t="shared" si="28"/>
        <v>48.999999999941792</v>
      </c>
      <c r="M457" t="str">
        <f t="shared" si="29"/>
        <v>Yes</v>
      </c>
      <c r="N457" t="str">
        <f t="shared" si="30"/>
        <v>Jan</v>
      </c>
      <c r="O457" s="2">
        <f t="shared" si="31"/>
        <v>2.0416666666642413</v>
      </c>
      <c r="P457" t="str">
        <f>VLOOKUP(G457,Agents!A:E,4,FALSE)</f>
        <v>Team3</v>
      </c>
      <c r="Q457" t="str">
        <f>VLOOKUP(G457,Agents!A:E,5,FALSE)</f>
        <v>Junior</v>
      </c>
      <c r="R457" t="str">
        <f>VLOOKUP(G457,Agents!A:E,2,FALSE)</f>
        <v>Evening</v>
      </c>
    </row>
    <row r="458" spans="1:18" x14ac:dyDescent="0.35">
      <c r="A458" t="s">
        <v>968</v>
      </c>
      <c r="B458" t="s">
        <v>969</v>
      </c>
      <c r="C458" t="s">
        <v>76</v>
      </c>
      <c r="D458" t="s">
        <v>13</v>
      </c>
      <c r="E458" s="1">
        <v>46057.632638888892</v>
      </c>
      <c r="F458" s="1">
        <v>46058.674305555556</v>
      </c>
      <c r="G458" t="s">
        <v>211</v>
      </c>
      <c r="H458" t="s">
        <v>15</v>
      </c>
      <c r="I458" t="s">
        <v>16</v>
      </c>
      <c r="J458">
        <v>3</v>
      </c>
      <c r="K458" t="str">
        <f>IF(tickets_dataset[[#This Row],[status]] = "Closed", "Yes","No")</f>
        <v>Yes</v>
      </c>
      <c r="L458" s="2">
        <f t="shared" si="28"/>
        <v>24.999999999941792</v>
      </c>
      <c r="M458" t="str">
        <f t="shared" si="29"/>
        <v>No</v>
      </c>
      <c r="N458" t="str">
        <f t="shared" si="30"/>
        <v>Feb</v>
      </c>
      <c r="O458" s="2">
        <f t="shared" si="31"/>
        <v>1.0416666666642413</v>
      </c>
      <c r="P458" t="str">
        <f>VLOOKUP(G458,Agents!A:E,4,FALSE)</f>
        <v>Team5</v>
      </c>
      <c r="Q458" t="str">
        <f>VLOOKUP(G458,Agents!A:E,5,FALSE)</f>
        <v>Senior</v>
      </c>
      <c r="R458" t="str">
        <f>VLOOKUP(G458,Agents!A:E,2,FALSE)</f>
        <v>Evening</v>
      </c>
    </row>
    <row r="459" spans="1:18" x14ac:dyDescent="0.35">
      <c r="A459" t="s">
        <v>970</v>
      </c>
      <c r="B459" t="s">
        <v>971</v>
      </c>
      <c r="C459" t="s">
        <v>12</v>
      </c>
      <c r="D459" t="s">
        <v>26</v>
      </c>
      <c r="E459" s="1">
        <v>46084.063194444447</v>
      </c>
      <c r="F459" s="1">
        <v>46085.646527777775</v>
      </c>
      <c r="G459" t="s">
        <v>119</v>
      </c>
      <c r="H459" t="s">
        <v>15</v>
      </c>
      <c r="I459" t="s">
        <v>68</v>
      </c>
      <c r="J459">
        <v>4</v>
      </c>
      <c r="K459" t="str">
        <f>IF(tickets_dataset[[#This Row],[status]] = "Closed", "Yes","No")</f>
        <v>Yes</v>
      </c>
      <c r="L459" s="2">
        <f t="shared" si="28"/>
        <v>37.999999999883585</v>
      </c>
      <c r="M459" t="str">
        <f t="shared" si="29"/>
        <v>No</v>
      </c>
      <c r="N459" t="str">
        <f t="shared" si="30"/>
        <v>Mar</v>
      </c>
      <c r="O459" s="2">
        <f t="shared" si="31"/>
        <v>1.5833333333284827</v>
      </c>
      <c r="P459" t="str">
        <f>VLOOKUP(G459,Agents!A:E,4,FALSE)</f>
        <v>Team1</v>
      </c>
      <c r="Q459" t="str">
        <f>VLOOKUP(G459,Agents!A:E,5,FALSE)</f>
        <v>Junior</v>
      </c>
      <c r="R459" t="str">
        <f>VLOOKUP(G459,Agents!A:E,2,FALSE)</f>
        <v>Morning</v>
      </c>
    </row>
    <row r="460" spans="1:18" x14ac:dyDescent="0.35">
      <c r="A460" t="s">
        <v>972</v>
      </c>
      <c r="B460" t="s">
        <v>973</v>
      </c>
      <c r="C460" t="s">
        <v>50</v>
      </c>
      <c r="D460" t="s">
        <v>26</v>
      </c>
      <c r="E460" s="1">
        <v>46082.234027777777</v>
      </c>
      <c r="F460" s="1">
        <v>46083.025694444441</v>
      </c>
      <c r="G460" t="s">
        <v>311</v>
      </c>
      <c r="H460" t="s">
        <v>15</v>
      </c>
      <c r="I460" t="s">
        <v>16</v>
      </c>
      <c r="J460">
        <v>5</v>
      </c>
      <c r="K460" t="str">
        <f>IF(tickets_dataset[[#This Row],[status]] = "Closed", "Yes","No")</f>
        <v>Yes</v>
      </c>
      <c r="L460" s="2">
        <f t="shared" si="28"/>
        <v>18.999999999941792</v>
      </c>
      <c r="M460" t="str">
        <f t="shared" si="29"/>
        <v>No</v>
      </c>
      <c r="N460" t="str">
        <f t="shared" si="30"/>
        <v>Mar</v>
      </c>
      <c r="O460" s="2">
        <f t="shared" si="31"/>
        <v>0.79166666666424135</v>
      </c>
      <c r="P460" t="str">
        <f>VLOOKUP(G460,Agents!A:E,4,FALSE)</f>
        <v>Team5</v>
      </c>
      <c r="Q460" t="str">
        <f>VLOOKUP(G460,Agents!A:E,5,FALSE)</f>
        <v>Senior</v>
      </c>
      <c r="R460" t="str">
        <f>VLOOKUP(G460,Agents!A:E,2,FALSE)</f>
        <v>Evening</v>
      </c>
    </row>
    <row r="461" spans="1:18" x14ac:dyDescent="0.35">
      <c r="A461" t="s">
        <v>974</v>
      </c>
      <c r="B461" t="s">
        <v>975</v>
      </c>
      <c r="C461" t="s">
        <v>34</v>
      </c>
      <c r="D461" t="s">
        <v>13</v>
      </c>
      <c r="E461" s="1">
        <v>46082.345833333333</v>
      </c>
      <c r="F461" s="1">
        <v>46082.554166666669</v>
      </c>
      <c r="G461" t="s">
        <v>91</v>
      </c>
      <c r="H461" t="s">
        <v>15</v>
      </c>
      <c r="I461" t="s">
        <v>16</v>
      </c>
      <c r="J461">
        <v>4</v>
      </c>
      <c r="K461" t="str">
        <f>IF(tickets_dataset[[#This Row],[status]] = "Closed", "Yes","No")</f>
        <v>Yes</v>
      </c>
      <c r="L461" s="2">
        <f t="shared" si="28"/>
        <v>5.0000000000582077</v>
      </c>
      <c r="M461" t="str">
        <f t="shared" si="29"/>
        <v>No</v>
      </c>
      <c r="N461" t="str">
        <f t="shared" si="30"/>
        <v>Mar</v>
      </c>
      <c r="O461" s="2">
        <f t="shared" si="31"/>
        <v>0.20833333333575865</v>
      </c>
      <c r="P461" t="str">
        <f>VLOOKUP(G461,Agents!A:E,4,FALSE)</f>
        <v>Team5</v>
      </c>
      <c r="Q461" t="str">
        <f>VLOOKUP(G461,Agents!A:E,5,FALSE)</f>
        <v>Mid</v>
      </c>
      <c r="R461" t="str">
        <f>VLOOKUP(G461,Agents!A:E,2,FALSE)</f>
        <v>Night</v>
      </c>
    </row>
    <row r="462" spans="1:18" x14ac:dyDescent="0.35">
      <c r="A462" t="s">
        <v>976</v>
      </c>
      <c r="B462" t="s">
        <v>977</v>
      </c>
      <c r="C462" t="s">
        <v>34</v>
      </c>
      <c r="D462" t="s">
        <v>38</v>
      </c>
      <c r="E462" s="1">
        <v>46061.746527777781</v>
      </c>
      <c r="F462" s="1">
        <v>46062.538194444445</v>
      </c>
      <c r="G462" t="s">
        <v>23</v>
      </c>
      <c r="H462" t="s">
        <v>15</v>
      </c>
      <c r="I462" t="s">
        <v>16</v>
      </c>
      <c r="J462">
        <v>3</v>
      </c>
      <c r="K462" t="str">
        <f>IF(tickets_dataset[[#This Row],[status]] = "Closed", "Yes","No")</f>
        <v>Yes</v>
      </c>
      <c r="L462" s="2">
        <f t="shared" si="28"/>
        <v>18.999999999941792</v>
      </c>
      <c r="M462" t="str">
        <f t="shared" si="29"/>
        <v>No</v>
      </c>
      <c r="N462" t="str">
        <f t="shared" si="30"/>
        <v>Feb</v>
      </c>
      <c r="O462" s="2">
        <f t="shared" si="31"/>
        <v>0.79166666666424135</v>
      </c>
      <c r="P462" t="str">
        <f>VLOOKUP(G462,Agents!A:E,4,FALSE)</f>
        <v>Team3</v>
      </c>
      <c r="Q462" t="str">
        <f>VLOOKUP(G462,Agents!A:E,5,FALSE)</f>
        <v>Senior</v>
      </c>
      <c r="R462" t="str">
        <f>VLOOKUP(G462,Agents!A:E,2,FALSE)</f>
        <v>Evening</v>
      </c>
    </row>
    <row r="463" spans="1:18" x14ac:dyDescent="0.35">
      <c r="A463" t="s">
        <v>978</v>
      </c>
      <c r="B463" t="s">
        <v>979</v>
      </c>
      <c r="C463" t="s">
        <v>12</v>
      </c>
      <c r="D463" t="s">
        <v>13</v>
      </c>
      <c r="E463" s="1">
        <v>46110.04791666667</v>
      </c>
      <c r="F463" s="1">
        <v>46111.339583333334</v>
      </c>
      <c r="G463" t="s">
        <v>110</v>
      </c>
      <c r="H463" t="s">
        <v>15</v>
      </c>
      <c r="I463" t="s">
        <v>16</v>
      </c>
      <c r="J463">
        <v>4</v>
      </c>
      <c r="K463" t="str">
        <f>IF(tickets_dataset[[#This Row],[status]] = "Closed", "Yes","No")</f>
        <v>Yes</v>
      </c>
      <c r="L463" s="2">
        <f t="shared" si="28"/>
        <v>30.999999999941792</v>
      </c>
      <c r="M463" t="str">
        <f t="shared" si="29"/>
        <v>No</v>
      </c>
      <c r="N463" t="str">
        <f t="shared" si="30"/>
        <v>Mar</v>
      </c>
      <c r="O463" s="2">
        <f t="shared" si="31"/>
        <v>1.2916666666642413</v>
      </c>
      <c r="P463" t="str">
        <f>VLOOKUP(G463,Agents!A:E,4,FALSE)</f>
        <v>Team4</v>
      </c>
      <c r="Q463" t="str">
        <f>VLOOKUP(G463,Agents!A:E,5,FALSE)</f>
        <v>Junior</v>
      </c>
      <c r="R463" t="str">
        <f>VLOOKUP(G463,Agents!A:E,2,FALSE)</f>
        <v>Morning</v>
      </c>
    </row>
    <row r="464" spans="1:18" x14ac:dyDescent="0.35">
      <c r="A464" t="s">
        <v>980</v>
      </c>
      <c r="B464" t="s">
        <v>981</v>
      </c>
      <c r="C464" t="s">
        <v>22</v>
      </c>
      <c r="D464" t="s">
        <v>13</v>
      </c>
      <c r="E464" s="1">
        <v>46070.044444444444</v>
      </c>
      <c r="F464" s="1">
        <v>46070.836111111108</v>
      </c>
      <c r="G464" t="s">
        <v>311</v>
      </c>
      <c r="H464" t="s">
        <v>15</v>
      </c>
      <c r="I464" t="s">
        <v>16</v>
      </c>
      <c r="J464">
        <v>4</v>
      </c>
      <c r="K464" t="str">
        <f>IF(tickets_dataset[[#This Row],[status]] = "Closed", "Yes","No")</f>
        <v>Yes</v>
      </c>
      <c r="L464" s="2">
        <f t="shared" si="28"/>
        <v>18.999999999941792</v>
      </c>
      <c r="M464" t="str">
        <f t="shared" si="29"/>
        <v>No</v>
      </c>
      <c r="N464" t="str">
        <f t="shared" si="30"/>
        <v>Feb</v>
      </c>
      <c r="O464" s="2">
        <f t="shared" si="31"/>
        <v>0.79166666666424135</v>
      </c>
      <c r="P464" t="str">
        <f>VLOOKUP(G464,Agents!A:E,4,FALSE)</f>
        <v>Team5</v>
      </c>
      <c r="Q464" t="str">
        <f>VLOOKUP(G464,Agents!A:E,5,FALSE)</f>
        <v>Senior</v>
      </c>
      <c r="R464" t="str">
        <f>VLOOKUP(G464,Agents!A:E,2,FALSE)</f>
        <v>Evening</v>
      </c>
    </row>
    <row r="465" spans="1:18" x14ac:dyDescent="0.35">
      <c r="A465" t="s">
        <v>982</v>
      </c>
      <c r="B465" t="s">
        <v>255</v>
      </c>
      <c r="C465" t="s">
        <v>12</v>
      </c>
      <c r="D465" t="s">
        <v>13</v>
      </c>
      <c r="E465" s="1">
        <v>46108.17083333333</v>
      </c>
      <c r="F465" s="1">
        <v>46110.04583333333</v>
      </c>
      <c r="G465" t="s">
        <v>216</v>
      </c>
      <c r="H465" t="s">
        <v>15</v>
      </c>
      <c r="I465" t="s">
        <v>16</v>
      </c>
      <c r="J465">
        <v>4</v>
      </c>
      <c r="K465" t="str">
        <f>IF(tickets_dataset[[#This Row],[status]] = "Closed", "Yes","No")</f>
        <v>Yes</v>
      </c>
      <c r="L465" s="2">
        <f t="shared" si="28"/>
        <v>45</v>
      </c>
      <c r="M465" t="str">
        <f t="shared" si="29"/>
        <v>No</v>
      </c>
      <c r="N465" t="str">
        <f t="shared" si="30"/>
        <v>Mar</v>
      </c>
      <c r="O465" s="2">
        <f t="shared" si="31"/>
        <v>1.875</v>
      </c>
      <c r="P465" t="str">
        <f>VLOOKUP(G465,Agents!A:E,4,FALSE)</f>
        <v>Team5</v>
      </c>
      <c r="Q465" t="str">
        <f>VLOOKUP(G465,Agents!A:E,5,FALSE)</f>
        <v>Junior</v>
      </c>
      <c r="R465" t="str">
        <f>VLOOKUP(G465,Agents!A:E,2,FALSE)</f>
        <v>Evening</v>
      </c>
    </row>
    <row r="466" spans="1:18" x14ac:dyDescent="0.35">
      <c r="A466" t="s">
        <v>983</v>
      </c>
      <c r="B466" t="s">
        <v>984</v>
      </c>
      <c r="C466" t="s">
        <v>12</v>
      </c>
      <c r="D466" t="s">
        <v>38</v>
      </c>
      <c r="E466" s="1">
        <v>46085.580555555556</v>
      </c>
      <c r="F466" s="1">
        <v>46087.830555555556</v>
      </c>
      <c r="G466" t="s">
        <v>199</v>
      </c>
      <c r="H466" t="s">
        <v>15</v>
      </c>
      <c r="I466" t="s">
        <v>16</v>
      </c>
      <c r="J466">
        <v>4</v>
      </c>
      <c r="K466" t="str">
        <f>IF(tickets_dataset[[#This Row],[status]] = "Closed", "Yes","No")</f>
        <v>Yes</v>
      </c>
      <c r="L466" s="2">
        <f t="shared" si="28"/>
        <v>54</v>
      </c>
      <c r="M466" t="str">
        <f t="shared" si="29"/>
        <v>Yes</v>
      </c>
      <c r="N466" t="str">
        <f t="shared" si="30"/>
        <v>Mar</v>
      </c>
      <c r="O466" s="2">
        <f t="shared" si="31"/>
        <v>2.25</v>
      </c>
      <c r="P466" t="str">
        <f>VLOOKUP(G466,Agents!A:E,4,FALSE)</f>
        <v>Team1</v>
      </c>
      <c r="Q466" t="str">
        <f>VLOOKUP(G466,Agents!A:E,5,FALSE)</f>
        <v>Junior</v>
      </c>
      <c r="R466" t="str">
        <f>VLOOKUP(G466,Agents!A:E,2,FALSE)</f>
        <v>Morning</v>
      </c>
    </row>
    <row r="467" spans="1:18" x14ac:dyDescent="0.35">
      <c r="A467" t="s">
        <v>985</v>
      </c>
      <c r="B467" t="s">
        <v>986</v>
      </c>
      <c r="C467" t="s">
        <v>12</v>
      </c>
      <c r="D467" t="s">
        <v>13</v>
      </c>
      <c r="E467" s="1">
        <v>46055.295138888891</v>
      </c>
      <c r="F467" s="1">
        <v>46056.711805555555</v>
      </c>
      <c r="G467" t="s">
        <v>149</v>
      </c>
      <c r="H467" t="s">
        <v>132</v>
      </c>
      <c r="I467" t="s">
        <v>68</v>
      </c>
      <c r="J467">
        <v>1</v>
      </c>
      <c r="K467" t="str">
        <f>IF(tickets_dataset[[#This Row],[status]] = "Closed", "Yes","No")</f>
        <v>No</v>
      </c>
      <c r="L467" s="2">
        <f t="shared" si="28"/>
        <v>33.999999999941792</v>
      </c>
      <c r="M467" t="str">
        <f t="shared" si="29"/>
        <v>No</v>
      </c>
      <c r="N467" t="str">
        <f t="shared" si="30"/>
        <v>Feb</v>
      </c>
      <c r="O467" s="2">
        <f t="shared" si="31"/>
        <v>1.4166666666642413</v>
      </c>
      <c r="P467" t="str">
        <f>VLOOKUP(G467,Agents!A:E,4,FALSE)</f>
        <v>Team3</v>
      </c>
      <c r="Q467" t="str">
        <f>VLOOKUP(G467,Agents!A:E,5,FALSE)</f>
        <v>Mid</v>
      </c>
      <c r="R467" t="str">
        <f>VLOOKUP(G467,Agents!A:E,2,FALSE)</f>
        <v>Night</v>
      </c>
    </row>
    <row r="468" spans="1:18" x14ac:dyDescent="0.35">
      <c r="A468" t="s">
        <v>987</v>
      </c>
      <c r="B468" t="s">
        <v>988</v>
      </c>
      <c r="C468" t="s">
        <v>50</v>
      </c>
      <c r="D468" t="s">
        <v>26</v>
      </c>
      <c r="E468" s="1">
        <v>46050.53402777778</v>
      </c>
      <c r="F468" s="1">
        <v>46053.200694444444</v>
      </c>
      <c r="G468" t="s">
        <v>31</v>
      </c>
      <c r="H468" t="s">
        <v>15</v>
      </c>
      <c r="I468" t="s">
        <v>16</v>
      </c>
      <c r="J468">
        <v>4</v>
      </c>
      <c r="K468" t="str">
        <f>IF(tickets_dataset[[#This Row],[status]] = "Closed", "Yes","No")</f>
        <v>Yes</v>
      </c>
      <c r="L468" s="2">
        <f t="shared" si="28"/>
        <v>63.999999999941792</v>
      </c>
      <c r="M468" t="str">
        <f t="shared" si="29"/>
        <v>Yes</v>
      </c>
      <c r="N468" t="str">
        <f t="shared" si="30"/>
        <v>Jan</v>
      </c>
      <c r="O468" s="2">
        <f t="shared" si="31"/>
        <v>2.6666666666642413</v>
      </c>
      <c r="P468" t="str">
        <f>VLOOKUP(G468,Agents!A:E,4,FALSE)</f>
        <v>Team5</v>
      </c>
      <c r="Q468" t="str">
        <f>VLOOKUP(G468,Agents!A:E,5,FALSE)</f>
        <v>Senior</v>
      </c>
      <c r="R468" t="str">
        <f>VLOOKUP(G468,Agents!A:E,2,FALSE)</f>
        <v>Evening</v>
      </c>
    </row>
    <row r="469" spans="1:18" x14ac:dyDescent="0.35">
      <c r="A469" t="s">
        <v>989</v>
      </c>
      <c r="B469" t="s">
        <v>990</v>
      </c>
      <c r="C469" t="s">
        <v>22</v>
      </c>
      <c r="D469" t="s">
        <v>26</v>
      </c>
      <c r="E469" s="1">
        <v>46068.597222222219</v>
      </c>
      <c r="F469" s="1">
        <v>46070.138888888891</v>
      </c>
      <c r="G469" t="s">
        <v>23</v>
      </c>
      <c r="H469" t="s">
        <v>28</v>
      </c>
      <c r="I469" t="s">
        <v>16</v>
      </c>
      <c r="J469">
        <v>3</v>
      </c>
      <c r="K469" t="str">
        <f>IF(tickets_dataset[[#This Row],[status]] = "Closed", "Yes","No")</f>
        <v>No</v>
      </c>
      <c r="L469" s="2">
        <f t="shared" si="28"/>
        <v>37.000000000116415</v>
      </c>
      <c r="M469" t="str">
        <f t="shared" si="29"/>
        <v>No</v>
      </c>
      <c r="N469" t="str">
        <f t="shared" si="30"/>
        <v>Feb</v>
      </c>
      <c r="O469" s="2">
        <f t="shared" si="31"/>
        <v>1.5416666666715173</v>
      </c>
      <c r="P469" t="str">
        <f>VLOOKUP(G469,Agents!A:E,4,FALSE)</f>
        <v>Team3</v>
      </c>
      <c r="Q469" t="str">
        <f>VLOOKUP(G469,Agents!A:E,5,FALSE)</f>
        <v>Senior</v>
      </c>
      <c r="R469" t="str">
        <f>VLOOKUP(G469,Agents!A:E,2,FALSE)</f>
        <v>Evening</v>
      </c>
    </row>
    <row r="470" spans="1:18" x14ac:dyDescent="0.35">
      <c r="A470" t="s">
        <v>991</v>
      </c>
      <c r="B470" t="s">
        <v>992</v>
      </c>
      <c r="C470" t="s">
        <v>22</v>
      </c>
      <c r="D470" t="s">
        <v>38</v>
      </c>
      <c r="E470" s="1">
        <v>46033.873611111114</v>
      </c>
      <c r="F470" s="1">
        <v>46035.290277777778</v>
      </c>
      <c r="G470" t="s">
        <v>27</v>
      </c>
      <c r="H470" t="s">
        <v>15</v>
      </c>
      <c r="I470" t="s">
        <v>16</v>
      </c>
      <c r="J470">
        <v>4</v>
      </c>
      <c r="K470" t="str">
        <f>IF(tickets_dataset[[#This Row],[status]] = "Closed", "Yes","No")</f>
        <v>Yes</v>
      </c>
      <c r="L470" s="2">
        <f t="shared" si="28"/>
        <v>33.999999999941792</v>
      </c>
      <c r="M470" t="str">
        <f t="shared" si="29"/>
        <v>No</v>
      </c>
      <c r="N470" t="str">
        <f t="shared" si="30"/>
        <v>Jan</v>
      </c>
      <c r="O470" s="2">
        <f t="shared" si="31"/>
        <v>1.4166666666642413</v>
      </c>
      <c r="P470" t="str">
        <f>VLOOKUP(G470,Agents!A:E,4,FALSE)</f>
        <v>Team5</v>
      </c>
      <c r="Q470" t="str">
        <f>VLOOKUP(G470,Agents!A:E,5,FALSE)</f>
        <v>Senior</v>
      </c>
      <c r="R470" t="str">
        <f>VLOOKUP(G470,Agents!A:E,2,FALSE)</f>
        <v>Morning</v>
      </c>
    </row>
    <row r="471" spans="1:18" x14ac:dyDescent="0.35">
      <c r="A471" t="s">
        <v>993</v>
      </c>
      <c r="B471" t="s">
        <v>994</v>
      </c>
      <c r="C471" t="s">
        <v>50</v>
      </c>
      <c r="D471" t="s">
        <v>26</v>
      </c>
      <c r="E471" s="1">
        <v>46042.550694444442</v>
      </c>
      <c r="F471" s="1">
        <v>46044.842361111114</v>
      </c>
      <c r="G471" t="s">
        <v>234</v>
      </c>
      <c r="H471" t="s">
        <v>15</v>
      </c>
      <c r="I471" t="s">
        <v>16</v>
      </c>
      <c r="J471">
        <v>5</v>
      </c>
      <c r="K471" t="str">
        <f>IF(tickets_dataset[[#This Row],[status]] = "Closed", "Yes","No")</f>
        <v>Yes</v>
      </c>
      <c r="L471" s="2">
        <f t="shared" si="28"/>
        <v>55.000000000116415</v>
      </c>
      <c r="M471" t="str">
        <f t="shared" si="29"/>
        <v>Yes</v>
      </c>
      <c r="N471" t="str">
        <f t="shared" si="30"/>
        <v>Jan</v>
      </c>
      <c r="O471" s="2">
        <f t="shared" si="31"/>
        <v>2.2916666666715173</v>
      </c>
      <c r="P471" t="str">
        <f>VLOOKUP(G471,Agents!A:E,4,FALSE)</f>
        <v>Team5</v>
      </c>
      <c r="Q471" t="str">
        <f>VLOOKUP(G471,Agents!A:E,5,FALSE)</f>
        <v>Senior</v>
      </c>
      <c r="R471" t="str">
        <f>VLOOKUP(G471,Agents!A:E,2,FALSE)</f>
        <v>Night</v>
      </c>
    </row>
    <row r="472" spans="1:18" x14ac:dyDescent="0.35">
      <c r="A472" t="s">
        <v>995</v>
      </c>
      <c r="B472" t="s">
        <v>996</v>
      </c>
      <c r="C472" t="s">
        <v>50</v>
      </c>
      <c r="D472" t="s">
        <v>38</v>
      </c>
      <c r="E472" s="1">
        <v>46047.464583333334</v>
      </c>
      <c r="F472" s="1">
        <v>46048.131249999999</v>
      </c>
      <c r="G472" t="s">
        <v>216</v>
      </c>
      <c r="H472" t="s">
        <v>15</v>
      </c>
      <c r="I472" t="s">
        <v>16</v>
      </c>
      <c r="J472">
        <v>4</v>
      </c>
      <c r="K472" t="str">
        <f>IF(tickets_dataset[[#This Row],[status]] = "Closed", "Yes","No")</f>
        <v>Yes</v>
      </c>
      <c r="L472" s="2">
        <f t="shared" si="28"/>
        <v>15.999999999941792</v>
      </c>
      <c r="M472" t="str">
        <f t="shared" si="29"/>
        <v>No</v>
      </c>
      <c r="N472" t="str">
        <f t="shared" si="30"/>
        <v>Jan</v>
      </c>
      <c r="O472" s="2">
        <f t="shared" si="31"/>
        <v>0.66666666666424135</v>
      </c>
      <c r="P472" t="str">
        <f>VLOOKUP(G472,Agents!A:E,4,FALSE)</f>
        <v>Team5</v>
      </c>
      <c r="Q472" t="str">
        <f>VLOOKUP(G472,Agents!A:E,5,FALSE)</f>
        <v>Junior</v>
      </c>
      <c r="R472" t="str">
        <f>VLOOKUP(G472,Agents!A:E,2,FALSE)</f>
        <v>Evening</v>
      </c>
    </row>
    <row r="473" spans="1:18" x14ac:dyDescent="0.35">
      <c r="A473" t="s">
        <v>997</v>
      </c>
      <c r="B473" t="s">
        <v>998</v>
      </c>
      <c r="C473" t="s">
        <v>34</v>
      </c>
      <c r="D473" t="s">
        <v>38</v>
      </c>
      <c r="E473" s="1">
        <v>46037.224999999999</v>
      </c>
      <c r="F473" s="1">
        <v>46039.64166666667</v>
      </c>
      <c r="G473" t="s">
        <v>83</v>
      </c>
      <c r="H473" t="s">
        <v>15</v>
      </c>
      <c r="I473" t="s">
        <v>16</v>
      </c>
      <c r="J473">
        <v>2</v>
      </c>
      <c r="K473" t="str">
        <f>IF(tickets_dataset[[#This Row],[status]] = "Closed", "Yes","No")</f>
        <v>Yes</v>
      </c>
      <c r="L473" s="2">
        <f t="shared" si="28"/>
        <v>58.000000000116415</v>
      </c>
      <c r="M473" t="str">
        <f t="shared" si="29"/>
        <v>Yes</v>
      </c>
      <c r="N473" t="str">
        <f t="shared" si="30"/>
        <v>Jan</v>
      </c>
      <c r="O473" s="2">
        <f t="shared" si="31"/>
        <v>2.4166666666715173</v>
      </c>
      <c r="P473" t="str">
        <f>VLOOKUP(G473,Agents!A:E,4,FALSE)</f>
        <v>Team2</v>
      </c>
      <c r="Q473" t="str">
        <f>VLOOKUP(G473,Agents!A:E,5,FALSE)</f>
        <v>Junior</v>
      </c>
      <c r="R473" t="str">
        <f>VLOOKUP(G473,Agents!A:E,2,FALSE)</f>
        <v>Night</v>
      </c>
    </row>
    <row r="474" spans="1:18" x14ac:dyDescent="0.35">
      <c r="A474" t="s">
        <v>999</v>
      </c>
      <c r="B474" t="s">
        <v>1000</v>
      </c>
      <c r="C474" t="s">
        <v>34</v>
      </c>
      <c r="D474" t="s">
        <v>26</v>
      </c>
      <c r="E474" s="1">
        <v>46100.980555555558</v>
      </c>
      <c r="F474" s="1">
        <v>46103.522222222222</v>
      </c>
      <c r="G474" t="s">
        <v>256</v>
      </c>
      <c r="H474" t="s">
        <v>15</v>
      </c>
      <c r="I474" t="s">
        <v>16</v>
      </c>
      <c r="J474">
        <v>4</v>
      </c>
      <c r="K474" t="str">
        <f>IF(tickets_dataset[[#This Row],[status]] = "Closed", "Yes","No")</f>
        <v>Yes</v>
      </c>
      <c r="L474" s="2">
        <f t="shared" si="28"/>
        <v>60.999999999941792</v>
      </c>
      <c r="M474" t="str">
        <f t="shared" si="29"/>
        <v>Yes</v>
      </c>
      <c r="N474" t="str">
        <f t="shared" si="30"/>
        <v>Mar</v>
      </c>
      <c r="O474" s="2">
        <f t="shared" si="31"/>
        <v>2.5416666666642413</v>
      </c>
      <c r="P474" t="str">
        <f>VLOOKUP(G474,Agents!A:E,4,FALSE)</f>
        <v>Team1</v>
      </c>
      <c r="Q474" t="str">
        <f>VLOOKUP(G474,Agents!A:E,5,FALSE)</f>
        <v>Mid</v>
      </c>
      <c r="R474" t="str">
        <f>VLOOKUP(G474,Agents!A:E,2,FALSE)</f>
        <v>Morning</v>
      </c>
    </row>
    <row r="475" spans="1:18" x14ac:dyDescent="0.35">
      <c r="A475" t="s">
        <v>1001</v>
      </c>
      <c r="B475" t="s">
        <v>1002</v>
      </c>
      <c r="C475" t="s">
        <v>50</v>
      </c>
      <c r="D475" t="s">
        <v>26</v>
      </c>
      <c r="E475" s="1">
        <v>46101.828472222223</v>
      </c>
      <c r="F475" s="1">
        <v>46102.203472222223</v>
      </c>
      <c r="G475" t="s">
        <v>110</v>
      </c>
      <c r="H475" t="s">
        <v>15</v>
      </c>
      <c r="I475" t="s">
        <v>16</v>
      </c>
      <c r="J475">
        <v>4</v>
      </c>
      <c r="K475" t="str">
        <f>IF(tickets_dataset[[#This Row],[status]] = "Closed", "Yes","No")</f>
        <v>Yes</v>
      </c>
      <c r="L475" s="2">
        <f t="shared" si="28"/>
        <v>9</v>
      </c>
      <c r="M475" t="str">
        <f t="shared" si="29"/>
        <v>No</v>
      </c>
      <c r="N475" t="str">
        <f t="shared" si="30"/>
        <v>Mar</v>
      </c>
      <c r="O475" s="2">
        <f t="shared" si="31"/>
        <v>0.375</v>
      </c>
      <c r="P475" t="str">
        <f>VLOOKUP(G475,Agents!A:E,4,FALSE)</f>
        <v>Team4</v>
      </c>
      <c r="Q475" t="str">
        <f>VLOOKUP(G475,Agents!A:E,5,FALSE)</f>
        <v>Junior</v>
      </c>
      <c r="R475" t="str">
        <f>VLOOKUP(G475,Agents!A:E,2,FALSE)</f>
        <v>Morning</v>
      </c>
    </row>
    <row r="476" spans="1:18" x14ac:dyDescent="0.35">
      <c r="A476" t="s">
        <v>1003</v>
      </c>
      <c r="B476" t="s">
        <v>1004</v>
      </c>
      <c r="C476" t="s">
        <v>50</v>
      </c>
      <c r="D476" t="s">
        <v>38</v>
      </c>
      <c r="E476" s="1">
        <v>46048.220138888886</v>
      </c>
      <c r="F476" s="1">
        <v>46048.595138888886</v>
      </c>
      <c r="G476" t="s">
        <v>19</v>
      </c>
      <c r="H476" t="s">
        <v>15</v>
      </c>
      <c r="I476" t="s">
        <v>16</v>
      </c>
      <c r="J476">
        <v>4</v>
      </c>
      <c r="K476" t="str">
        <f>IF(tickets_dataset[[#This Row],[status]] = "Closed", "Yes","No")</f>
        <v>Yes</v>
      </c>
      <c r="L476" s="2">
        <f t="shared" si="28"/>
        <v>9</v>
      </c>
      <c r="M476" t="str">
        <f t="shared" si="29"/>
        <v>No</v>
      </c>
      <c r="N476" t="str">
        <f t="shared" si="30"/>
        <v>Jan</v>
      </c>
      <c r="O476" s="2">
        <f t="shared" si="31"/>
        <v>0.375</v>
      </c>
      <c r="P476" t="str">
        <f>VLOOKUP(G476,Agents!A:E,4,FALSE)</f>
        <v>Team4</v>
      </c>
      <c r="Q476" t="str">
        <f>VLOOKUP(G476,Agents!A:E,5,FALSE)</f>
        <v>Senior</v>
      </c>
      <c r="R476" t="str">
        <f>VLOOKUP(G476,Agents!A:E,2,FALSE)</f>
        <v>Evening</v>
      </c>
    </row>
    <row r="477" spans="1:18" x14ac:dyDescent="0.35">
      <c r="A477" t="s">
        <v>1005</v>
      </c>
      <c r="B477" t="s">
        <v>1006</v>
      </c>
      <c r="C477" t="s">
        <v>76</v>
      </c>
      <c r="D477" t="s">
        <v>26</v>
      </c>
      <c r="E477" s="1">
        <v>46073.209722222222</v>
      </c>
      <c r="F477" s="1">
        <v>46075.459722222222</v>
      </c>
      <c r="G477" t="s">
        <v>140</v>
      </c>
      <c r="H477" t="s">
        <v>15</v>
      </c>
      <c r="I477" t="s">
        <v>16</v>
      </c>
      <c r="J477">
        <v>4</v>
      </c>
      <c r="K477" t="str">
        <f>IF(tickets_dataset[[#This Row],[status]] = "Closed", "Yes","No")</f>
        <v>Yes</v>
      </c>
      <c r="L477" s="2">
        <f t="shared" si="28"/>
        <v>54</v>
      </c>
      <c r="M477" t="str">
        <f t="shared" si="29"/>
        <v>Yes</v>
      </c>
      <c r="N477" t="str">
        <f t="shared" si="30"/>
        <v>Feb</v>
      </c>
      <c r="O477" s="2">
        <f t="shared" si="31"/>
        <v>2.25</v>
      </c>
      <c r="P477" t="str">
        <f>VLOOKUP(G477,Agents!A:E,4,FALSE)</f>
        <v>Team1</v>
      </c>
      <c r="Q477" t="str">
        <f>VLOOKUP(G477,Agents!A:E,5,FALSE)</f>
        <v>Junior</v>
      </c>
      <c r="R477" t="str">
        <f>VLOOKUP(G477,Agents!A:E,2,FALSE)</f>
        <v>Morning</v>
      </c>
    </row>
    <row r="478" spans="1:18" x14ac:dyDescent="0.35">
      <c r="A478" t="s">
        <v>1007</v>
      </c>
      <c r="B478" t="s">
        <v>1008</v>
      </c>
      <c r="C478" t="s">
        <v>22</v>
      </c>
      <c r="D478" t="s">
        <v>26</v>
      </c>
      <c r="E478" s="1">
        <v>46099.018055555556</v>
      </c>
      <c r="F478" s="1">
        <v>46100.18472222222</v>
      </c>
      <c r="G478" t="s">
        <v>170</v>
      </c>
      <c r="H478" t="s">
        <v>15</v>
      </c>
      <c r="I478" t="s">
        <v>16</v>
      </c>
      <c r="J478">
        <v>5</v>
      </c>
      <c r="K478" t="str">
        <f>IF(tickets_dataset[[#This Row],[status]] = "Closed", "Yes","No")</f>
        <v>Yes</v>
      </c>
      <c r="L478" s="2">
        <f t="shared" si="28"/>
        <v>27.999999999941792</v>
      </c>
      <c r="M478" t="str">
        <f t="shared" si="29"/>
        <v>No</v>
      </c>
      <c r="N478" t="str">
        <f t="shared" si="30"/>
        <v>Mar</v>
      </c>
      <c r="O478" s="2">
        <f t="shared" si="31"/>
        <v>1.1666666666642413</v>
      </c>
      <c r="P478" t="str">
        <f>VLOOKUP(G478,Agents!A:E,4,FALSE)</f>
        <v>Team5</v>
      </c>
      <c r="Q478" t="str">
        <f>VLOOKUP(G478,Agents!A:E,5,FALSE)</f>
        <v>Junior</v>
      </c>
      <c r="R478" t="str">
        <f>VLOOKUP(G478,Agents!A:E,2,FALSE)</f>
        <v>Night</v>
      </c>
    </row>
    <row r="479" spans="1:18" x14ac:dyDescent="0.35">
      <c r="A479" t="s">
        <v>1009</v>
      </c>
      <c r="B479" t="s">
        <v>1010</v>
      </c>
      <c r="C479" t="s">
        <v>50</v>
      </c>
      <c r="D479" t="s">
        <v>13</v>
      </c>
      <c r="E479" s="1">
        <v>46051.280555555553</v>
      </c>
      <c r="F479" s="1">
        <v>46051.988888888889</v>
      </c>
      <c r="G479" t="s">
        <v>67</v>
      </c>
      <c r="H479" t="s">
        <v>28</v>
      </c>
      <c r="I479" t="s">
        <v>16</v>
      </c>
      <c r="J479">
        <v>3</v>
      </c>
      <c r="K479" t="str">
        <f>IF(tickets_dataset[[#This Row],[status]] = "Closed", "Yes","No")</f>
        <v>No</v>
      </c>
      <c r="L479" s="2">
        <f t="shared" si="28"/>
        <v>17.000000000058208</v>
      </c>
      <c r="M479" t="str">
        <f t="shared" si="29"/>
        <v>No</v>
      </c>
      <c r="N479" t="str">
        <f t="shared" si="30"/>
        <v>Jan</v>
      </c>
      <c r="O479" s="2">
        <f t="shared" si="31"/>
        <v>0.70833333333575865</v>
      </c>
      <c r="P479" t="str">
        <f>VLOOKUP(G479,Agents!A:E,4,FALSE)</f>
        <v>Team5</v>
      </c>
      <c r="Q479" t="str">
        <f>VLOOKUP(G479,Agents!A:E,5,FALSE)</f>
        <v>Junior</v>
      </c>
      <c r="R479" t="str">
        <f>VLOOKUP(G479,Agents!A:E,2,FALSE)</f>
        <v>Evening</v>
      </c>
    </row>
    <row r="480" spans="1:18" x14ac:dyDescent="0.35">
      <c r="A480" t="s">
        <v>1011</v>
      </c>
      <c r="B480" t="s">
        <v>1012</v>
      </c>
      <c r="C480" t="s">
        <v>76</v>
      </c>
      <c r="D480" t="s">
        <v>26</v>
      </c>
      <c r="E480" s="1">
        <v>46079.546527777777</v>
      </c>
      <c r="F480" s="1">
        <v>46082.504861111112</v>
      </c>
      <c r="G480" t="s">
        <v>31</v>
      </c>
      <c r="H480" t="s">
        <v>15</v>
      </c>
      <c r="I480" t="s">
        <v>16</v>
      </c>
      <c r="J480">
        <v>5</v>
      </c>
      <c r="K480" t="str">
        <f>IF(tickets_dataset[[#This Row],[status]] = "Closed", "Yes","No")</f>
        <v>Yes</v>
      </c>
      <c r="L480" s="2">
        <f t="shared" si="28"/>
        <v>71.000000000058208</v>
      </c>
      <c r="M480" t="str">
        <f t="shared" si="29"/>
        <v>Yes</v>
      </c>
      <c r="N480" t="str">
        <f t="shared" si="30"/>
        <v>Feb</v>
      </c>
      <c r="O480" s="2">
        <f t="shared" si="31"/>
        <v>2.9583333333357587</v>
      </c>
      <c r="P480" t="str">
        <f>VLOOKUP(G480,Agents!A:E,4,FALSE)</f>
        <v>Team5</v>
      </c>
      <c r="Q480" t="str">
        <f>VLOOKUP(G480,Agents!A:E,5,FALSE)</f>
        <v>Senior</v>
      </c>
      <c r="R480" t="str">
        <f>VLOOKUP(G480,Agents!A:E,2,FALSE)</f>
        <v>Evening</v>
      </c>
    </row>
    <row r="481" spans="1:18" x14ac:dyDescent="0.35">
      <c r="A481" t="s">
        <v>1013</v>
      </c>
      <c r="B481" t="s">
        <v>1014</v>
      </c>
      <c r="C481" t="s">
        <v>50</v>
      </c>
      <c r="D481" t="s">
        <v>26</v>
      </c>
      <c r="E481" s="1">
        <v>46056.431944444441</v>
      </c>
      <c r="F481" s="1">
        <v>46058.598611111112</v>
      </c>
      <c r="G481" t="s">
        <v>199</v>
      </c>
      <c r="H481" t="s">
        <v>15</v>
      </c>
      <c r="I481" t="s">
        <v>16</v>
      </c>
      <c r="J481">
        <v>4</v>
      </c>
      <c r="K481" t="str">
        <f>IF(tickets_dataset[[#This Row],[status]] = "Closed", "Yes","No")</f>
        <v>Yes</v>
      </c>
      <c r="L481" s="2">
        <f t="shared" si="28"/>
        <v>52.000000000116415</v>
      </c>
      <c r="M481" t="str">
        <f t="shared" si="29"/>
        <v>Yes</v>
      </c>
      <c r="N481" t="str">
        <f t="shared" si="30"/>
        <v>Feb</v>
      </c>
      <c r="O481" s="2">
        <f t="shared" si="31"/>
        <v>2.1666666666715173</v>
      </c>
      <c r="P481" t="str">
        <f>VLOOKUP(G481,Agents!A:E,4,FALSE)</f>
        <v>Team1</v>
      </c>
      <c r="Q481" t="str">
        <f>VLOOKUP(G481,Agents!A:E,5,FALSE)</f>
        <v>Junior</v>
      </c>
      <c r="R481" t="str">
        <f>VLOOKUP(G481,Agents!A:E,2,FALSE)</f>
        <v>Morning</v>
      </c>
    </row>
    <row r="482" spans="1:18" x14ac:dyDescent="0.35">
      <c r="A482" t="s">
        <v>1015</v>
      </c>
      <c r="B482" t="s">
        <v>1016</v>
      </c>
      <c r="C482" t="s">
        <v>34</v>
      </c>
      <c r="D482" t="s">
        <v>38</v>
      </c>
      <c r="E482" s="1">
        <v>46100.814583333333</v>
      </c>
      <c r="F482" s="1">
        <v>46101.106249999997</v>
      </c>
      <c r="G482" t="s">
        <v>39</v>
      </c>
      <c r="H482" t="s">
        <v>15</v>
      </c>
      <c r="I482" t="s">
        <v>16</v>
      </c>
      <c r="J482">
        <v>3</v>
      </c>
      <c r="K482" t="str">
        <f>IF(tickets_dataset[[#This Row],[status]] = "Closed", "Yes","No")</f>
        <v>Yes</v>
      </c>
      <c r="L482" s="2">
        <f t="shared" si="28"/>
        <v>6.9999999999417923</v>
      </c>
      <c r="M482" t="str">
        <f t="shared" si="29"/>
        <v>No</v>
      </c>
      <c r="N482" t="str">
        <f t="shared" si="30"/>
        <v>Mar</v>
      </c>
      <c r="O482" s="2">
        <f t="shared" si="31"/>
        <v>0.29166666666424135</v>
      </c>
      <c r="P482" t="str">
        <f>VLOOKUP(G482,Agents!A:E,4,FALSE)</f>
        <v>Team3</v>
      </c>
      <c r="Q482" t="str">
        <f>VLOOKUP(G482,Agents!A:E,5,FALSE)</f>
        <v>Mid</v>
      </c>
      <c r="R482" t="str">
        <f>VLOOKUP(G482,Agents!A:E,2,FALSE)</f>
        <v>Night</v>
      </c>
    </row>
    <row r="483" spans="1:18" x14ac:dyDescent="0.35">
      <c r="A483" t="s">
        <v>1017</v>
      </c>
      <c r="B483" t="s">
        <v>1018</v>
      </c>
      <c r="C483" t="s">
        <v>50</v>
      </c>
      <c r="D483" t="s">
        <v>26</v>
      </c>
      <c r="E483" s="1">
        <v>46044.234722222223</v>
      </c>
      <c r="F483" s="1">
        <v>46044.693055555559</v>
      </c>
      <c r="G483" t="s">
        <v>190</v>
      </c>
      <c r="H483" t="s">
        <v>15</v>
      </c>
      <c r="I483" t="s">
        <v>16</v>
      </c>
      <c r="J483">
        <v>4</v>
      </c>
      <c r="K483" t="str">
        <f>IF(tickets_dataset[[#This Row],[status]] = "Closed", "Yes","No")</f>
        <v>Yes</v>
      </c>
      <c r="L483" s="2">
        <f t="shared" si="28"/>
        <v>11.000000000058208</v>
      </c>
      <c r="M483" t="str">
        <f t="shared" si="29"/>
        <v>No</v>
      </c>
      <c r="N483" t="str">
        <f t="shared" si="30"/>
        <v>Jan</v>
      </c>
      <c r="O483" s="2">
        <f t="shared" si="31"/>
        <v>0.45833333333575865</v>
      </c>
      <c r="P483" t="str">
        <f>VLOOKUP(G483,Agents!A:E,4,FALSE)</f>
        <v>Team1</v>
      </c>
      <c r="Q483" t="str">
        <f>VLOOKUP(G483,Agents!A:E,5,FALSE)</f>
        <v>Senior</v>
      </c>
      <c r="R483" t="str">
        <f>VLOOKUP(G483,Agents!A:E,2,FALSE)</f>
        <v>Night</v>
      </c>
    </row>
    <row r="484" spans="1:18" x14ac:dyDescent="0.35">
      <c r="A484" t="s">
        <v>1019</v>
      </c>
      <c r="B484" t="s">
        <v>1020</v>
      </c>
      <c r="C484" t="s">
        <v>22</v>
      </c>
      <c r="D484" t="s">
        <v>13</v>
      </c>
      <c r="E484" s="1">
        <v>46110.453472222223</v>
      </c>
      <c r="F484" s="1">
        <v>46110.620138888888</v>
      </c>
      <c r="G484" t="s">
        <v>119</v>
      </c>
      <c r="H484" t="s">
        <v>15</v>
      </c>
      <c r="I484" t="s">
        <v>16</v>
      </c>
      <c r="J484">
        <v>3</v>
      </c>
      <c r="K484" t="str">
        <f>IF(tickets_dataset[[#This Row],[status]] = "Closed", "Yes","No")</f>
        <v>Yes</v>
      </c>
      <c r="L484" s="2">
        <f t="shared" si="28"/>
        <v>3.9999999999417923</v>
      </c>
      <c r="M484" t="str">
        <f t="shared" si="29"/>
        <v>No</v>
      </c>
      <c r="N484" t="str">
        <f t="shared" si="30"/>
        <v>Mar</v>
      </c>
      <c r="O484" s="2">
        <f t="shared" si="31"/>
        <v>0.16666666666424135</v>
      </c>
      <c r="P484" t="str">
        <f>VLOOKUP(G484,Agents!A:E,4,FALSE)</f>
        <v>Team1</v>
      </c>
      <c r="Q484" t="str">
        <f>VLOOKUP(G484,Agents!A:E,5,FALSE)</f>
        <v>Junior</v>
      </c>
      <c r="R484" t="str">
        <f>VLOOKUP(G484,Agents!A:E,2,FALSE)</f>
        <v>Morning</v>
      </c>
    </row>
    <row r="485" spans="1:18" x14ac:dyDescent="0.35">
      <c r="A485" t="s">
        <v>1021</v>
      </c>
      <c r="B485" t="s">
        <v>1022</v>
      </c>
      <c r="C485" t="s">
        <v>50</v>
      </c>
      <c r="D485" t="s">
        <v>26</v>
      </c>
      <c r="E485" s="1">
        <v>46048.669444444444</v>
      </c>
      <c r="F485" s="1">
        <v>46049.086111111108</v>
      </c>
      <c r="G485" t="s">
        <v>119</v>
      </c>
      <c r="H485" t="s">
        <v>15</v>
      </c>
      <c r="I485" t="s">
        <v>16</v>
      </c>
      <c r="J485">
        <v>3</v>
      </c>
      <c r="K485" t="str">
        <f>IF(tickets_dataset[[#This Row],[status]] = "Closed", "Yes","No")</f>
        <v>Yes</v>
      </c>
      <c r="L485" s="2">
        <f t="shared" si="28"/>
        <v>9.9999999999417923</v>
      </c>
      <c r="M485" t="str">
        <f t="shared" si="29"/>
        <v>No</v>
      </c>
      <c r="N485" t="str">
        <f t="shared" si="30"/>
        <v>Jan</v>
      </c>
      <c r="O485" s="2">
        <f t="shared" si="31"/>
        <v>0.41666666666424135</v>
      </c>
      <c r="P485" t="str">
        <f>VLOOKUP(G485,Agents!A:E,4,FALSE)</f>
        <v>Team1</v>
      </c>
      <c r="Q485" t="str">
        <f>VLOOKUP(G485,Agents!A:E,5,FALSE)</f>
        <v>Junior</v>
      </c>
      <c r="R485" t="str">
        <f>VLOOKUP(G485,Agents!A:E,2,FALSE)</f>
        <v>Morning</v>
      </c>
    </row>
    <row r="486" spans="1:18" x14ac:dyDescent="0.35">
      <c r="A486" t="s">
        <v>1023</v>
      </c>
      <c r="B486" t="s">
        <v>1024</v>
      </c>
      <c r="C486" t="s">
        <v>50</v>
      </c>
      <c r="D486" t="s">
        <v>26</v>
      </c>
      <c r="E486" s="1">
        <v>46101.4</v>
      </c>
      <c r="F486" s="1">
        <v>46101.775000000001</v>
      </c>
      <c r="G486" t="s">
        <v>164</v>
      </c>
      <c r="H486" t="s">
        <v>15</v>
      </c>
      <c r="I486" t="s">
        <v>16</v>
      </c>
      <c r="J486">
        <v>5</v>
      </c>
      <c r="K486" t="str">
        <f>IF(tickets_dataset[[#This Row],[status]] = "Closed", "Yes","No")</f>
        <v>Yes</v>
      </c>
      <c r="L486" s="2">
        <f t="shared" si="28"/>
        <v>9</v>
      </c>
      <c r="M486" t="str">
        <f t="shared" si="29"/>
        <v>No</v>
      </c>
      <c r="N486" t="str">
        <f t="shared" si="30"/>
        <v>Mar</v>
      </c>
      <c r="O486" s="2">
        <f t="shared" si="31"/>
        <v>0.375</v>
      </c>
      <c r="P486" t="str">
        <f>VLOOKUP(G486,Agents!A:E,4,FALSE)</f>
        <v>Team4</v>
      </c>
      <c r="Q486" t="str">
        <f>VLOOKUP(G486,Agents!A:E,5,FALSE)</f>
        <v>Senior</v>
      </c>
      <c r="R486" t="str">
        <f>VLOOKUP(G486,Agents!A:E,2,FALSE)</f>
        <v>Evening</v>
      </c>
    </row>
    <row r="487" spans="1:18" x14ac:dyDescent="0.35">
      <c r="A487" t="s">
        <v>1025</v>
      </c>
      <c r="B487" t="s">
        <v>1026</v>
      </c>
      <c r="C487" t="s">
        <v>22</v>
      </c>
      <c r="D487" t="s">
        <v>13</v>
      </c>
      <c r="E487" s="1">
        <v>46048.838888888888</v>
      </c>
      <c r="F487" s="1">
        <v>46048.922222222223</v>
      </c>
      <c r="G487" t="s">
        <v>156</v>
      </c>
      <c r="H487" t="s">
        <v>15</v>
      </c>
      <c r="I487" t="s">
        <v>16</v>
      </c>
      <c r="J487">
        <v>4</v>
      </c>
      <c r="K487" t="str">
        <f>IF(tickets_dataset[[#This Row],[status]] = "Closed", "Yes","No")</f>
        <v>Yes</v>
      </c>
      <c r="L487" s="2">
        <f t="shared" si="28"/>
        <v>2.0000000000582077</v>
      </c>
      <c r="M487" t="str">
        <f t="shared" si="29"/>
        <v>No</v>
      </c>
      <c r="N487" t="str">
        <f t="shared" si="30"/>
        <v>Jan</v>
      </c>
      <c r="O487" s="2">
        <f t="shared" si="31"/>
        <v>8.3333333335758653E-2</v>
      </c>
      <c r="P487" t="str">
        <f>VLOOKUP(G487,Agents!A:E,4,FALSE)</f>
        <v>Team3</v>
      </c>
      <c r="Q487" t="str">
        <f>VLOOKUP(G487,Agents!A:E,5,FALSE)</f>
        <v>Mid</v>
      </c>
      <c r="R487" t="str">
        <f>VLOOKUP(G487,Agents!A:E,2,FALSE)</f>
        <v>Evening</v>
      </c>
    </row>
    <row r="488" spans="1:18" x14ac:dyDescent="0.35">
      <c r="A488" t="s">
        <v>1027</v>
      </c>
      <c r="B488" t="s">
        <v>1028</v>
      </c>
      <c r="C488" t="s">
        <v>34</v>
      </c>
      <c r="D488" t="s">
        <v>13</v>
      </c>
      <c r="E488" s="1">
        <v>46067.882638888892</v>
      </c>
      <c r="F488" s="1">
        <v>46069.549305555556</v>
      </c>
      <c r="G488" t="s">
        <v>31</v>
      </c>
      <c r="H488" t="s">
        <v>15</v>
      </c>
      <c r="I488" t="s">
        <v>16</v>
      </c>
      <c r="J488">
        <v>4</v>
      </c>
      <c r="K488" t="str">
        <f>IF(tickets_dataset[[#This Row],[status]] = "Closed", "Yes","No")</f>
        <v>Yes</v>
      </c>
      <c r="L488" s="2">
        <f t="shared" si="28"/>
        <v>39.999999999941792</v>
      </c>
      <c r="M488" t="str">
        <f t="shared" si="29"/>
        <v>No</v>
      </c>
      <c r="N488" t="str">
        <f t="shared" si="30"/>
        <v>Feb</v>
      </c>
      <c r="O488" s="2">
        <f t="shared" si="31"/>
        <v>1.6666666666642413</v>
      </c>
      <c r="P488" t="str">
        <f>VLOOKUP(G488,Agents!A:E,4,FALSE)</f>
        <v>Team5</v>
      </c>
      <c r="Q488" t="str">
        <f>VLOOKUP(G488,Agents!A:E,5,FALSE)</f>
        <v>Senior</v>
      </c>
      <c r="R488" t="str">
        <f>VLOOKUP(G488,Agents!A:E,2,FALSE)</f>
        <v>Evening</v>
      </c>
    </row>
    <row r="489" spans="1:18" x14ac:dyDescent="0.35">
      <c r="A489" t="s">
        <v>1029</v>
      </c>
      <c r="B489" t="s">
        <v>1030</v>
      </c>
      <c r="C489" t="s">
        <v>22</v>
      </c>
      <c r="D489" t="s">
        <v>38</v>
      </c>
      <c r="E489" s="1">
        <v>46102.992361111108</v>
      </c>
      <c r="F489" s="1">
        <v>46104.742361111108</v>
      </c>
      <c r="G489" t="s">
        <v>137</v>
      </c>
      <c r="H489" t="s">
        <v>15</v>
      </c>
      <c r="I489" t="s">
        <v>16</v>
      </c>
      <c r="J489">
        <v>4</v>
      </c>
      <c r="K489" t="str">
        <f>IF(tickets_dataset[[#This Row],[status]] = "Closed", "Yes","No")</f>
        <v>Yes</v>
      </c>
      <c r="L489" s="2">
        <f t="shared" si="28"/>
        <v>42</v>
      </c>
      <c r="M489" t="str">
        <f t="shared" si="29"/>
        <v>No</v>
      </c>
      <c r="N489" t="str">
        <f t="shared" si="30"/>
        <v>Mar</v>
      </c>
      <c r="O489" s="2">
        <f t="shared" si="31"/>
        <v>1.75</v>
      </c>
      <c r="P489" t="str">
        <f>VLOOKUP(G489,Agents!A:E,4,FALSE)</f>
        <v>Team5</v>
      </c>
      <c r="Q489" t="str">
        <f>VLOOKUP(G489,Agents!A:E,5,FALSE)</f>
        <v>Senior</v>
      </c>
      <c r="R489" t="str">
        <f>VLOOKUP(G489,Agents!A:E,2,FALSE)</f>
        <v>Night</v>
      </c>
    </row>
    <row r="490" spans="1:18" x14ac:dyDescent="0.35">
      <c r="A490" t="s">
        <v>1031</v>
      </c>
      <c r="B490" t="s">
        <v>1032</v>
      </c>
      <c r="C490" t="s">
        <v>50</v>
      </c>
      <c r="D490" t="s">
        <v>38</v>
      </c>
      <c r="E490" s="1">
        <v>46100.512499999997</v>
      </c>
      <c r="F490" s="1">
        <v>46102.012499999997</v>
      </c>
      <c r="G490" t="s">
        <v>23</v>
      </c>
      <c r="H490" t="s">
        <v>15</v>
      </c>
      <c r="I490" t="s">
        <v>16</v>
      </c>
      <c r="J490">
        <v>3</v>
      </c>
      <c r="K490" t="str">
        <f>IF(tickets_dataset[[#This Row],[status]] = "Closed", "Yes","No")</f>
        <v>Yes</v>
      </c>
      <c r="L490" s="2">
        <f t="shared" si="28"/>
        <v>36</v>
      </c>
      <c r="M490" t="str">
        <f t="shared" si="29"/>
        <v>No</v>
      </c>
      <c r="N490" t="str">
        <f t="shared" si="30"/>
        <v>Mar</v>
      </c>
      <c r="O490" s="2">
        <f t="shared" si="31"/>
        <v>1.5</v>
      </c>
      <c r="P490" t="str">
        <f>VLOOKUP(G490,Agents!A:E,4,FALSE)</f>
        <v>Team3</v>
      </c>
      <c r="Q490" t="str">
        <f>VLOOKUP(G490,Agents!A:E,5,FALSE)</f>
        <v>Senior</v>
      </c>
      <c r="R490" t="str">
        <f>VLOOKUP(G490,Agents!A:E,2,FALSE)</f>
        <v>Evening</v>
      </c>
    </row>
    <row r="491" spans="1:18" x14ac:dyDescent="0.35">
      <c r="A491" t="s">
        <v>1033</v>
      </c>
      <c r="B491" t="s">
        <v>363</v>
      </c>
      <c r="C491" t="s">
        <v>34</v>
      </c>
      <c r="D491" t="s">
        <v>13</v>
      </c>
      <c r="E491" s="1">
        <v>46030.525694444441</v>
      </c>
      <c r="F491" s="1">
        <v>46032.400694444441</v>
      </c>
      <c r="G491" t="s">
        <v>73</v>
      </c>
      <c r="H491" t="s">
        <v>15</v>
      </c>
      <c r="I491" t="s">
        <v>16</v>
      </c>
      <c r="J491">
        <v>5</v>
      </c>
      <c r="K491" t="str">
        <f>IF(tickets_dataset[[#This Row],[status]] = "Closed", "Yes","No")</f>
        <v>Yes</v>
      </c>
      <c r="L491" s="2">
        <f t="shared" si="28"/>
        <v>45</v>
      </c>
      <c r="M491" t="str">
        <f t="shared" si="29"/>
        <v>No</v>
      </c>
      <c r="N491" t="str">
        <f t="shared" si="30"/>
        <v>Jan</v>
      </c>
      <c r="O491" s="2">
        <f t="shared" si="31"/>
        <v>1.875</v>
      </c>
      <c r="P491" t="str">
        <f>VLOOKUP(G491,Agents!A:E,4,FALSE)</f>
        <v>Team4</v>
      </c>
      <c r="Q491" t="str">
        <f>VLOOKUP(G491,Agents!A:E,5,FALSE)</f>
        <v>Senior</v>
      </c>
      <c r="R491" t="str">
        <f>VLOOKUP(G491,Agents!A:E,2,FALSE)</f>
        <v>Night</v>
      </c>
    </row>
    <row r="492" spans="1:18" x14ac:dyDescent="0.35">
      <c r="A492" t="s">
        <v>1034</v>
      </c>
      <c r="B492" t="s">
        <v>1035</v>
      </c>
      <c r="C492" t="s">
        <v>50</v>
      </c>
      <c r="D492" t="s">
        <v>13</v>
      </c>
      <c r="E492" s="1">
        <v>46099.207638888889</v>
      </c>
      <c r="F492" s="1">
        <v>46099.290972222225</v>
      </c>
      <c r="G492" t="s">
        <v>67</v>
      </c>
      <c r="H492" t="s">
        <v>15</v>
      </c>
      <c r="I492" t="s">
        <v>16</v>
      </c>
      <c r="J492">
        <v>3</v>
      </c>
      <c r="K492" t="str">
        <f>IF(tickets_dataset[[#This Row],[status]] = "Closed", "Yes","No")</f>
        <v>Yes</v>
      </c>
      <c r="L492" s="2">
        <f t="shared" si="28"/>
        <v>2.0000000000582077</v>
      </c>
      <c r="M492" t="str">
        <f t="shared" si="29"/>
        <v>No</v>
      </c>
      <c r="N492" t="str">
        <f t="shared" si="30"/>
        <v>Mar</v>
      </c>
      <c r="O492" s="2">
        <f t="shared" si="31"/>
        <v>8.3333333335758653E-2</v>
      </c>
      <c r="P492" t="str">
        <f>VLOOKUP(G492,Agents!A:E,4,FALSE)</f>
        <v>Team5</v>
      </c>
      <c r="Q492" t="str">
        <f>VLOOKUP(G492,Agents!A:E,5,FALSE)</f>
        <v>Junior</v>
      </c>
      <c r="R492" t="str">
        <f>VLOOKUP(G492,Agents!A:E,2,FALSE)</f>
        <v>Evening</v>
      </c>
    </row>
    <row r="493" spans="1:18" x14ac:dyDescent="0.35">
      <c r="A493" t="s">
        <v>1036</v>
      </c>
      <c r="B493" t="s">
        <v>1037</v>
      </c>
      <c r="C493" t="s">
        <v>50</v>
      </c>
      <c r="D493" t="s">
        <v>26</v>
      </c>
      <c r="E493" s="1">
        <v>46106.427083333336</v>
      </c>
      <c r="F493" s="1">
        <v>46107.677083333336</v>
      </c>
      <c r="G493" t="s">
        <v>62</v>
      </c>
      <c r="H493" t="s">
        <v>15</v>
      </c>
      <c r="I493" t="s">
        <v>16</v>
      </c>
      <c r="J493">
        <v>3</v>
      </c>
      <c r="K493" t="str">
        <f>IF(tickets_dataset[[#This Row],[status]] = "Closed", "Yes","No")</f>
        <v>Yes</v>
      </c>
      <c r="L493" s="2">
        <f t="shared" si="28"/>
        <v>30</v>
      </c>
      <c r="M493" t="str">
        <f t="shared" si="29"/>
        <v>No</v>
      </c>
      <c r="N493" t="str">
        <f t="shared" si="30"/>
        <v>Mar</v>
      </c>
      <c r="O493" s="2">
        <f t="shared" si="31"/>
        <v>1.25</v>
      </c>
      <c r="P493" t="str">
        <f>VLOOKUP(G493,Agents!A:E,4,FALSE)</f>
        <v>Team1</v>
      </c>
      <c r="Q493" t="str">
        <f>VLOOKUP(G493,Agents!A:E,5,FALSE)</f>
        <v>Junior</v>
      </c>
      <c r="R493" t="str">
        <f>VLOOKUP(G493,Agents!A:E,2,FALSE)</f>
        <v>Morning</v>
      </c>
    </row>
    <row r="494" spans="1:18" x14ac:dyDescent="0.35">
      <c r="A494" t="s">
        <v>1038</v>
      </c>
      <c r="B494" t="s">
        <v>1039</v>
      </c>
      <c r="C494" t="s">
        <v>50</v>
      </c>
      <c r="D494" t="s">
        <v>26</v>
      </c>
      <c r="E494" s="1">
        <v>46027.978472222225</v>
      </c>
      <c r="F494" s="1">
        <v>46028.228472222225</v>
      </c>
      <c r="G494" t="s">
        <v>91</v>
      </c>
      <c r="H494" t="s">
        <v>15</v>
      </c>
      <c r="I494" t="s">
        <v>16</v>
      </c>
      <c r="J494">
        <v>4</v>
      </c>
      <c r="K494" t="str">
        <f>IF(tickets_dataset[[#This Row],[status]] = "Closed", "Yes","No")</f>
        <v>Yes</v>
      </c>
      <c r="L494" s="2">
        <f t="shared" si="28"/>
        <v>6</v>
      </c>
      <c r="M494" t="str">
        <f t="shared" si="29"/>
        <v>No</v>
      </c>
      <c r="N494" t="str">
        <f t="shared" si="30"/>
        <v>Jan</v>
      </c>
      <c r="O494" s="2">
        <f t="shared" si="31"/>
        <v>0.25</v>
      </c>
      <c r="P494" t="str">
        <f>VLOOKUP(G494,Agents!A:E,4,FALSE)</f>
        <v>Team5</v>
      </c>
      <c r="Q494" t="str">
        <f>VLOOKUP(G494,Agents!A:E,5,FALSE)</f>
        <v>Mid</v>
      </c>
      <c r="R494" t="str">
        <f>VLOOKUP(G494,Agents!A:E,2,FALSE)</f>
        <v>Night</v>
      </c>
    </row>
    <row r="495" spans="1:18" x14ac:dyDescent="0.35">
      <c r="A495" t="s">
        <v>1040</v>
      </c>
      <c r="B495" t="s">
        <v>1041</v>
      </c>
      <c r="C495" t="s">
        <v>76</v>
      </c>
      <c r="D495" t="s">
        <v>26</v>
      </c>
      <c r="E495" s="1">
        <v>46092.656944444447</v>
      </c>
      <c r="F495" s="1">
        <v>46093.698611111111</v>
      </c>
      <c r="G495" t="s">
        <v>170</v>
      </c>
      <c r="H495" t="s">
        <v>15</v>
      </c>
      <c r="I495" t="s">
        <v>16</v>
      </c>
      <c r="J495">
        <v>4</v>
      </c>
      <c r="K495" t="str">
        <f>IF(tickets_dataset[[#This Row],[status]] = "Closed", "Yes","No")</f>
        <v>Yes</v>
      </c>
      <c r="L495" s="2">
        <f t="shared" si="28"/>
        <v>24.999999999941792</v>
      </c>
      <c r="M495" t="str">
        <f t="shared" si="29"/>
        <v>No</v>
      </c>
      <c r="N495" t="str">
        <f t="shared" si="30"/>
        <v>Mar</v>
      </c>
      <c r="O495" s="2">
        <f t="shared" si="31"/>
        <v>1.0416666666642413</v>
      </c>
      <c r="P495" t="str">
        <f>VLOOKUP(G495,Agents!A:E,4,FALSE)</f>
        <v>Team5</v>
      </c>
      <c r="Q495" t="str">
        <f>VLOOKUP(G495,Agents!A:E,5,FALSE)</f>
        <v>Junior</v>
      </c>
      <c r="R495" t="str">
        <f>VLOOKUP(G495,Agents!A:E,2,FALSE)</f>
        <v>Night</v>
      </c>
    </row>
    <row r="496" spans="1:18" x14ac:dyDescent="0.35">
      <c r="A496" t="s">
        <v>1042</v>
      </c>
      <c r="B496" t="s">
        <v>1043</v>
      </c>
      <c r="C496" t="s">
        <v>22</v>
      </c>
      <c r="D496" t="s">
        <v>26</v>
      </c>
      <c r="E496" s="1">
        <v>46100.777777777781</v>
      </c>
      <c r="F496" s="1">
        <v>46103.736111111109</v>
      </c>
      <c r="G496" t="s">
        <v>311</v>
      </c>
      <c r="H496" t="s">
        <v>15</v>
      </c>
      <c r="I496" t="s">
        <v>16</v>
      </c>
      <c r="J496">
        <v>5</v>
      </c>
      <c r="K496" t="str">
        <f>IF(tickets_dataset[[#This Row],[status]] = "Closed", "Yes","No")</f>
        <v>Yes</v>
      </c>
      <c r="L496" s="2">
        <f t="shared" si="28"/>
        <v>70.999999999883585</v>
      </c>
      <c r="M496" t="str">
        <f t="shared" si="29"/>
        <v>Yes</v>
      </c>
      <c r="N496" t="str">
        <f t="shared" si="30"/>
        <v>Mar</v>
      </c>
      <c r="O496" s="2">
        <f t="shared" si="31"/>
        <v>2.9583333333284827</v>
      </c>
      <c r="P496" t="str">
        <f>VLOOKUP(G496,Agents!A:E,4,FALSE)</f>
        <v>Team5</v>
      </c>
      <c r="Q496" t="str">
        <f>VLOOKUP(G496,Agents!A:E,5,FALSE)</f>
        <v>Senior</v>
      </c>
      <c r="R496" t="str">
        <f>VLOOKUP(G496,Agents!A:E,2,FALSE)</f>
        <v>Evening</v>
      </c>
    </row>
    <row r="497" spans="1:18" x14ac:dyDescent="0.35">
      <c r="A497" t="s">
        <v>1044</v>
      </c>
      <c r="B497" t="s">
        <v>1045</v>
      </c>
      <c r="C497" t="s">
        <v>50</v>
      </c>
      <c r="D497" t="s">
        <v>13</v>
      </c>
      <c r="E497" s="1">
        <v>46108.144444444442</v>
      </c>
      <c r="F497" s="1">
        <v>46108.602777777778</v>
      </c>
      <c r="G497" t="s">
        <v>83</v>
      </c>
      <c r="H497" t="s">
        <v>15</v>
      </c>
      <c r="I497" t="s">
        <v>16</v>
      </c>
      <c r="J497">
        <v>4</v>
      </c>
      <c r="K497" t="str">
        <f>IF(tickets_dataset[[#This Row],[status]] = "Closed", "Yes","No")</f>
        <v>Yes</v>
      </c>
      <c r="L497" s="2">
        <f t="shared" si="28"/>
        <v>11.000000000058208</v>
      </c>
      <c r="M497" t="str">
        <f t="shared" si="29"/>
        <v>No</v>
      </c>
      <c r="N497" t="str">
        <f t="shared" si="30"/>
        <v>Mar</v>
      </c>
      <c r="O497" s="2">
        <f t="shared" si="31"/>
        <v>0.45833333333575865</v>
      </c>
      <c r="P497" t="str">
        <f>VLOOKUP(G497,Agents!A:E,4,FALSE)</f>
        <v>Team2</v>
      </c>
      <c r="Q497" t="str">
        <f>VLOOKUP(G497,Agents!A:E,5,FALSE)</f>
        <v>Junior</v>
      </c>
      <c r="R497" t="str">
        <f>VLOOKUP(G497,Agents!A:E,2,FALSE)</f>
        <v>Night</v>
      </c>
    </row>
    <row r="498" spans="1:18" x14ac:dyDescent="0.35">
      <c r="A498" t="s">
        <v>1046</v>
      </c>
      <c r="B498" t="s">
        <v>1047</v>
      </c>
      <c r="C498" t="s">
        <v>50</v>
      </c>
      <c r="D498" t="s">
        <v>38</v>
      </c>
      <c r="E498" s="1">
        <v>46095.763888888891</v>
      </c>
      <c r="F498" s="1">
        <v>46098.513888888891</v>
      </c>
      <c r="G498" t="s">
        <v>282</v>
      </c>
      <c r="H498" t="s">
        <v>15</v>
      </c>
      <c r="I498" t="s">
        <v>16</v>
      </c>
      <c r="J498">
        <v>4</v>
      </c>
      <c r="K498" t="str">
        <f>IF(tickets_dataset[[#This Row],[status]] = "Closed", "Yes","No")</f>
        <v>Yes</v>
      </c>
      <c r="L498" s="2">
        <f t="shared" si="28"/>
        <v>66</v>
      </c>
      <c r="M498" t="str">
        <f t="shared" si="29"/>
        <v>Yes</v>
      </c>
      <c r="N498" t="str">
        <f t="shared" si="30"/>
        <v>Mar</v>
      </c>
      <c r="O498" s="2">
        <f t="shared" si="31"/>
        <v>2.75</v>
      </c>
      <c r="P498" t="str">
        <f>VLOOKUP(G498,Agents!A:E,4,FALSE)</f>
        <v>Team4</v>
      </c>
      <c r="Q498" t="str">
        <f>VLOOKUP(G498,Agents!A:E,5,FALSE)</f>
        <v>Mid</v>
      </c>
      <c r="R498" t="str">
        <f>VLOOKUP(G498,Agents!A:E,2,FALSE)</f>
        <v>Morning</v>
      </c>
    </row>
    <row r="499" spans="1:18" x14ac:dyDescent="0.35">
      <c r="A499" t="s">
        <v>1048</v>
      </c>
      <c r="B499" t="s">
        <v>805</v>
      </c>
      <c r="C499" t="s">
        <v>76</v>
      </c>
      <c r="D499" t="s">
        <v>13</v>
      </c>
      <c r="E499" s="1">
        <v>46110.865972222222</v>
      </c>
      <c r="F499" s="1">
        <v>46111.115972222222</v>
      </c>
      <c r="G499" t="s">
        <v>39</v>
      </c>
      <c r="H499" t="s">
        <v>28</v>
      </c>
      <c r="I499" t="s">
        <v>16</v>
      </c>
      <c r="J499">
        <v>5</v>
      </c>
      <c r="K499" t="str">
        <f>IF(tickets_dataset[[#This Row],[status]] = "Closed", "Yes","No")</f>
        <v>No</v>
      </c>
      <c r="L499" s="2">
        <f t="shared" si="28"/>
        <v>6</v>
      </c>
      <c r="M499" t="str">
        <f t="shared" si="29"/>
        <v>No</v>
      </c>
      <c r="N499" t="str">
        <f t="shared" si="30"/>
        <v>Mar</v>
      </c>
      <c r="O499" s="2">
        <f t="shared" si="31"/>
        <v>0.25</v>
      </c>
      <c r="P499" t="str">
        <f>VLOOKUP(G499,Agents!A:E,4,FALSE)</f>
        <v>Team3</v>
      </c>
      <c r="Q499" t="str">
        <f>VLOOKUP(G499,Agents!A:E,5,FALSE)</f>
        <v>Mid</v>
      </c>
      <c r="R499" t="str">
        <f>VLOOKUP(G499,Agents!A:E,2,FALSE)</f>
        <v>Night</v>
      </c>
    </row>
    <row r="500" spans="1:18" x14ac:dyDescent="0.35">
      <c r="A500" t="s">
        <v>1049</v>
      </c>
      <c r="B500" t="s">
        <v>1050</v>
      </c>
      <c r="C500" t="s">
        <v>22</v>
      </c>
      <c r="D500" t="s">
        <v>38</v>
      </c>
      <c r="E500" s="1">
        <v>46066.734027777777</v>
      </c>
      <c r="F500" s="1">
        <v>46067.484027777777</v>
      </c>
      <c r="G500" t="s">
        <v>53</v>
      </c>
      <c r="H500" t="s">
        <v>15</v>
      </c>
      <c r="I500" t="s">
        <v>16</v>
      </c>
      <c r="J500">
        <v>4</v>
      </c>
      <c r="K500" t="str">
        <f>IF(tickets_dataset[[#This Row],[status]] = "Closed", "Yes","No")</f>
        <v>Yes</v>
      </c>
      <c r="L500" s="2">
        <f t="shared" si="28"/>
        <v>18</v>
      </c>
      <c r="M500" t="str">
        <f t="shared" si="29"/>
        <v>No</v>
      </c>
      <c r="N500" t="str">
        <f t="shared" si="30"/>
        <v>Feb</v>
      </c>
      <c r="O500" s="2">
        <f t="shared" si="31"/>
        <v>0.75</v>
      </c>
      <c r="P500" t="str">
        <f>VLOOKUP(G500,Agents!A:E,4,FALSE)</f>
        <v>Team1</v>
      </c>
      <c r="Q500" t="str">
        <f>VLOOKUP(G500,Agents!A:E,5,FALSE)</f>
        <v>Junior</v>
      </c>
      <c r="R500" t="str">
        <f>VLOOKUP(G500,Agents!A:E,2,FALSE)</f>
        <v>Night</v>
      </c>
    </row>
    <row r="501" spans="1:18" x14ac:dyDescent="0.35">
      <c r="A501" t="s">
        <v>1051</v>
      </c>
      <c r="B501" t="s">
        <v>1052</v>
      </c>
      <c r="C501" t="s">
        <v>50</v>
      </c>
      <c r="D501" t="s">
        <v>26</v>
      </c>
      <c r="E501" s="1">
        <v>46089.552083333336</v>
      </c>
      <c r="F501" s="1">
        <v>46091.46875</v>
      </c>
      <c r="G501" t="s">
        <v>35</v>
      </c>
      <c r="H501" t="s">
        <v>15</v>
      </c>
      <c r="I501" t="s">
        <v>16</v>
      </c>
      <c r="J501">
        <v>4</v>
      </c>
      <c r="K501" t="str">
        <f>IF(tickets_dataset[[#This Row],[status]] = "Closed", "Yes","No")</f>
        <v>Yes</v>
      </c>
      <c r="L501" s="2">
        <f t="shared" si="28"/>
        <v>45.999999999941792</v>
      </c>
      <c r="M501" t="str">
        <f t="shared" si="29"/>
        <v>No</v>
      </c>
      <c r="N501" t="str">
        <f t="shared" si="30"/>
        <v>Mar</v>
      </c>
      <c r="O501" s="2">
        <f t="shared" si="31"/>
        <v>1.9166666666642413</v>
      </c>
      <c r="P501" t="str">
        <f>VLOOKUP(G501,Agents!A:E,4,FALSE)</f>
        <v>Team1</v>
      </c>
      <c r="Q501" t="str">
        <f>VLOOKUP(G501,Agents!A:E,5,FALSE)</f>
        <v>Senior</v>
      </c>
      <c r="R501" t="str">
        <f>VLOOKUP(G501,Agents!A:E,2,FALSE)</f>
        <v>Evening</v>
      </c>
    </row>
    <row r="502" spans="1:18" x14ac:dyDescent="0.35">
      <c r="A502" t="s">
        <v>1053</v>
      </c>
      <c r="B502" t="s">
        <v>1054</v>
      </c>
      <c r="C502" t="s">
        <v>12</v>
      </c>
      <c r="D502" t="s">
        <v>26</v>
      </c>
      <c r="E502" s="1">
        <v>46105.451388888891</v>
      </c>
      <c r="F502" s="1">
        <v>46107.701388888891</v>
      </c>
      <c r="G502" t="s">
        <v>156</v>
      </c>
      <c r="H502" t="s">
        <v>28</v>
      </c>
      <c r="I502" t="s">
        <v>16</v>
      </c>
      <c r="J502">
        <v>5</v>
      </c>
      <c r="K502" t="str">
        <f>IF(tickets_dataset[[#This Row],[status]] = "Closed", "Yes","No")</f>
        <v>No</v>
      </c>
      <c r="L502" s="2">
        <f t="shared" si="28"/>
        <v>54</v>
      </c>
      <c r="M502" t="str">
        <f t="shared" si="29"/>
        <v>Yes</v>
      </c>
      <c r="N502" t="str">
        <f t="shared" si="30"/>
        <v>Mar</v>
      </c>
      <c r="O502" s="2">
        <f t="shared" si="31"/>
        <v>2.25</v>
      </c>
      <c r="P502" t="str">
        <f>VLOOKUP(G502,Agents!A:E,4,FALSE)</f>
        <v>Team3</v>
      </c>
      <c r="Q502" t="str">
        <f>VLOOKUP(G502,Agents!A:E,5,FALSE)</f>
        <v>Mid</v>
      </c>
      <c r="R502" t="str">
        <f>VLOOKUP(G502,Agents!A:E,2,FALSE)</f>
        <v>Evening</v>
      </c>
    </row>
    <row r="503" spans="1:18" x14ac:dyDescent="0.35">
      <c r="A503" t="s">
        <v>1055</v>
      </c>
      <c r="B503" t="s">
        <v>1056</v>
      </c>
      <c r="C503" t="s">
        <v>34</v>
      </c>
      <c r="D503" t="s">
        <v>13</v>
      </c>
      <c r="E503" s="1">
        <v>46032.536111111112</v>
      </c>
      <c r="F503" s="1">
        <v>46033.494444444441</v>
      </c>
      <c r="G503" t="s">
        <v>164</v>
      </c>
      <c r="H503" t="s">
        <v>15</v>
      </c>
      <c r="I503" t="s">
        <v>16</v>
      </c>
      <c r="J503">
        <v>3</v>
      </c>
      <c r="K503" t="str">
        <f>IF(tickets_dataset[[#This Row],[status]] = "Closed", "Yes","No")</f>
        <v>Yes</v>
      </c>
      <c r="L503" s="2">
        <f t="shared" si="28"/>
        <v>22.999999999883585</v>
      </c>
      <c r="M503" t="str">
        <f t="shared" si="29"/>
        <v>No</v>
      </c>
      <c r="N503" t="str">
        <f t="shared" si="30"/>
        <v>Jan</v>
      </c>
      <c r="O503" s="2">
        <f t="shared" si="31"/>
        <v>0.95833333332848269</v>
      </c>
      <c r="P503" t="str">
        <f>VLOOKUP(G503,Agents!A:E,4,FALSE)</f>
        <v>Team4</v>
      </c>
      <c r="Q503" t="str">
        <f>VLOOKUP(G503,Agents!A:E,5,FALSE)</f>
        <v>Senior</v>
      </c>
      <c r="R503" t="str">
        <f>VLOOKUP(G503,Agents!A:E,2,FALSE)</f>
        <v>Evening</v>
      </c>
    </row>
    <row r="504" spans="1:18" x14ac:dyDescent="0.35">
      <c r="A504" t="s">
        <v>1057</v>
      </c>
      <c r="B504" t="s">
        <v>1058</v>
      </c>
      <c r="C504" t="s">
        <v>34</v>
      </c>
      <c r="D504" t="s">
        <v>38</v>
      </c>
      <c r="E504" s="1">
        <v>46075.770138888889</v>
      </c>
      <c r="F504" s="1">
        <v>46078.561805555553</v>
      </c>
      <c r="G504" t="s">
        <v>159</v>
      </c>
      <c r="H504" t="s">
        <v>15</v>
      </c>
      <c r="I504" t="s">
        <v>68</v>
      </c>
      <c r="J504">
        <v>2</v>
      </c>
      <c r="K504" t="str">
        <f>IF(tickets_dataset[[#This Row],[status]] = "Closed", "Yes","No")</f>
        <v>Yes</v>
      </c>
      <c r="L504" s="2">
        <f t="shared" si="28"/>
        <v>66.999999999941792</v>
      </c>
      <c r="M504" t="str">
        <f t="shared" si="29"/>
        <v>Yes</v>
      </c>
      <c r="N504" t="str">
        <f t="shared" si="30"/>
        <v>Feb</v>
      </c>
      <c r="O504" s="2">
        <f t="shared" si="31"/>
        <v>2.7916666666642413</v>
      </c>
      <c r="P504" t="str">
        <f>VLOOKUP(G504,Agents!A:E,4,FALSE)</f>
        <v>Team4</v>
      </c>
      <c r="Q504" t="str">
        <f>VLOOKUP(G504,Agents!A:E,5,FALSE)</f>
        <v>Mid</v>
      </c>
      <c r="R504" t="str">
        <f>VLOOKUP(G504,Agents!A:E,2,FALSE)</f>
        <v>Night</v>
      </c>
    </row>
    <row r="505" spans="1:18" x14ac:dyDescent="0.35">
      <c r="A505" t="s">
        <v>1059</v>
      </c>
      <c r="B505" t="s">
        <v>1060</v>
      </c>
      <c r="C505" t="s">
        <v>22</v>
      </c>
      <c r="D505" t="s">
        <v>13</v>
      </c>
      <c r="E505" s="1">
        <v>46053.195138888892</v>
      </c>
      <c r="F505" s="1">
        <v>46054.90347222222</v>
      </c>
      <c r="G505" t="s">
        <v>357</v>
      </c>
      <c r="H505" t="s">
        <v>15</v>
      </c>
      <c r="I505" t="s">
        <v>16</v>
      </c>
      <c r="J505">
        <v>3</v>
      </c>
      <c r="K505" t="str">
        <f>IF(tickets_dataset[[#This Row],[status]] = "Closed", "Yes","No")</f>
        <v>Yes</v>
      </c>
      <c r="L505" s="2">
        <f t="shared" si="28"/>
        <v>40.999999999883585</v>
      </c>
      <c r="M505" t="str">
        <f t="shared" si="29"/>
        <v>No</v>
      </c>
      <c r="N505" t="str">
        <f t="shared" si="30"/>
        <v>Jan</v>
      </c>
      <c r="O505" s="2">
        <f t="shared" si="31"/>
        <v>1.7083333333284827</v>
      </c>
      <c r="P505" t="str">
        <f>VLOOKUP(G505,Agents!A:E,4,FALSE)</f>
        <v>Team1</v>
      </c>
      <c r="Q505" t="str">
        <f>VLOOKUP(G505,Agents!A:E,5,FALSE)</f>
        <v>Mid</v>
      </c>
      <c r="R505" t="str">
        <f>VLOOKUP(G505,Agents!A:E,2,FALSE)</f>
        <v>Morning</v>
      </c>
    </row>
    <row r="506" spans="1:18" x14ac:dyDescent="0.35">
      <c r="A506" t="s">
        <v>1061</v>
      </c>
      <c r="B506" t="s">
        <v>1062</v>
      </c>
      <c r="C506" t="s">
        <v>22</v>
      </c>
      <c r="D506" t="s">
        <v>13</v>
      </c>
      <c r="E506" s="1">
        <v>46026.541666666664</v>
      </c>
      <c r="F506" s="1">
        <v>46027.875</v>
      </c>
      <c r="G506" t="s">
        <v>80</v>
      </c>
      <c r="H506" t="s">
        <v>15</v>
      </c>
      <c r="I506" t="s">
        <v>16</v>
      </c>
      <c r="J506">
        <v>3</v>
      </c>
      <c r="K506" t="str">
        <f>IF(tickets_dataset[[#This Row],[status]] = "Closed", "Yes","No")</f>
        <v>Yes</v>
      </c>
      <c r="L506" s="2">
        <f t="shared" si="28"/>
        <v>32.000000000058208</v>
      </c>
      <c r="M506" t="str">
        <f t="shared" si="29"/>
        <v>No</v>
      </c>
      <c r="N506" t="str">
        <f t="shared" si="30"/>
        <v>Jan</v>
      </c>
      <c r="O506" s="2">
        <f t="shared" si="31"/>
        <v>1.3333333333357587</v>
      </c>
      <c r="P506" t="str">
        <f>VLOOKUP(G506,Agents!A:E,4,FALSE)</f>
        <v>Team3</v>
      </c>
      <c r="Q506" t="str">
        <f>VLOOKUP(G506,Agents!A:E,5,FALSE)</f>
        <v>Junior</v>
      </c>
      <c r="R506" t="str">
        <f>VLOOKUP(G506,Agents!A:E,2,FALSE)</f>
        <v>Evening</v>
      </c>
    </row>
    <row r="507" spans="1:18" x14ac:dyDescent="0.35">
      <c r="A507" t="s">
        <v>1063</v>
      </c>
      <c r="B507" t="s">
        <v>1064</v>
      </c>
      <c r="C507" t="s">
        <v>50</v>
      </c>
      <c r="D507" t="s">
        <v>26</v>
      </c>
      <c r="E507" s="1">
        <v>46109.879861111112</v>
      </c>
      <c r="F507" s="1">
        <v>46110.546527777777</v>
      </c>
      <c r="G507" t="s">
        <v>211</v>
      </c>
      <c r="H507" t="s">
        <v>28</v>
      </c>
      <c r="I507" t="s">
        <v>16</v>
      </c>
      <c r="J507">
        <v>5</v>
      </c>
      <c r="K507" t="str">
        <f>IF(tickets_dataset[[#This Row],[status]] = "Closed", "Yes","No")</f>
        <v>No</v>
      </c>
      <c r="L507" s="2">
        <f t="shared" si="28"/>
        <v>15.999999999941792</v>
      </c>
      <c r="M507" t="str">
        <f t="shared" si="29"/>
        <v>No</v>
      </c>
      <c r="N507" t="str">
        <f t="shared" si="30"/>
        <v>Mar</v>
      </c>
      <c r="O507" s="2">
        <f t="shared" si="31"/>
        <v>0.66666666666424135</v>
      </c>
      <c r="P507" t="str">
        <f>VLOOKUP(G507,Agents!A:E,4,FALSE)</f>
        <v>Team5</v>
      </c>
      <c r="Q507" t="str">
        <f>VLOOKUP(G507,Agents!A:E,5,FALSE)</f>
        <v>Senior</v>
      </c>
      <c r="R507" t="str">
        <f>VLOOKUP(G507,Agents!A:E,2,FALSE)</f>
        <v>Evening</v>
      </c>
    </row>
    <row r="508" spans="1:18" x14ac:dyDescent="0.35">
      <c r="A508" t="s">
        <v>1065</v>
      </c>
      <c r="B508" t="s">
        <v>1066</v>
      </c>
      <c r="C508" t="s">
        <v>76</v>
      </c>
      <c r="D508" t="s">
        <v>26</v>
      </c>
      <c r="E508" s="1">
        <v>46038.655555555553</v>
      </c>
      <c r="F508" s="1">
        <v>46040.405555555553</v>
      </c>
      <c r="G508" t="s">
        <v>137</v>
      </c>
      <c r="H508" t="s">
        <v>15</v>
      </c>
      <c r="I508" t="s">
        <v>16</v>
      </c>
      <c r="J508">
        <v>5</v>
      </c>
      <c r="K508" t="str">
        <f>IF(tickets_dataset[[#This Row],[status]] = "Closed", "Yes","No")</f>
        <v>Yes</v>
      </c>
      <c r="L508" s="2">
        <f t="shared" si="28"/>
        <v>42</v>
      </c>
      <c r="M508" t="str">
        <f t="shared" si="29"/>
        <v>No</v>
      </c>
      <c r="N508" t="str">
        <f t="shared" si="30"/>
        <v>Jan</v>
      </c>
      <c r="O508" s="2">
        <f t="shared" si="31"/>
        <v>1.75</v>
      </c>
      <c r="P508" t="str">
        <f>VLOOKUP(G508,Agents!A:E,4,FALSE)</f>
        <v>Team5</v>
      </c>
      <c r="Q508" t="str">
        <f>VLOOKUP(G508,Agents!A:E,5,FALSE)</f>
        <v>Senior</v>
      </c>
      <c r="R508" t="str">
        <f>VLOOKUP(G508,Agents!A:E,2,FALSE)</f>
        <v>Night</v>
      </c>
    </row>
    <row r="509" spans="1:18" x14ac:dyDescent="0.35">
      <c r="A509" t="s">
        <v>1067</v>
      </c>
      <c r="B509" t="s">
        <v>1068</v>
      </c>
      <c r="C509" t="s">
        <v>50</v>
      </c>
      <c r="D509" t="s">
        <v>26</v>
      </c>
      <c r="E509" s="1">
        <v>46053.790277777778</v>
      </c>
      <c r="F509" s="1">
        <v>46054.290277777778</v>
      </c>
      <c r="G509" t="s">
        <v>110</v>
      </c>
      <c r="H509" t="s">
        <v>15</v>
      </c>
      <c r="I509" t="s">
        <v>16</v>
      </c>
      <c r="J509">
        <v>4</v>
      </c>
      <c r="K509" t="str">
        <f>IF(tickets_dataset[[#This Row],[status]] = "Closed", "Yes","No")</f>
        <v>Yes</v>
      </c>
      <c r="L509" s="2">
        <f t="shared" si="28"/>
        <v>12</v>
      </c>
      <c r="M509" t="str">
        <f t="shared" si="29"/>
        <v>No</v>
      </c>
      <c r="N509" t="str">
        <f t="shared" si="30"/>
        <v>Jan</v>
      </c>
      <c r="O509" s="2">
        <f t="shared" si="31"/>
        <v>0.5</v>
      </c>
      <c r="P509" t="str">
        <f>VLOOKUP(G509,Agents!A:E,4,FALSE)</f>
        <v>Team4</v>
      </c>
      <c r="Q509" t="str">
        <f>VLOOKUP(G509,Agents!A:E,5,FALSE)</f>
        <v>Junior</v>
      </c>
      <c r="R509" t="str">
        <f>VLOOKUP(G509,Agents!A:E,2,FALSE)</f>
        <v>Morning</v>
      </c>
    </row>
    <row r="510" spans="1:18" x14ac:dyDescent="0.35">
      <c r="A510" t="s">
        <v>1069</v>
      </c>
      <c r="B510" t="s">
        <v>1070</v>
      </c>
      <c r="C510" t="s">
        <v>12</v>
      </c>
      <c r="D510" t="s">
        <v>13</v>
      </c>
      <c r="E510" s="1">
        <v>46072.811111111114</v>
      </c>
      <c r="F510" s="1">
        <v>46074.686111111114</v>
      </c>
      <c r="G510" t="s">
        <v>183</v>
      </c>
      <c r="H510" t="s">
        <v>15</v>
      </c>
      <c r="I510" t="s">
        <v>16</v>
      </c>
      <c r="J510">
        <v>4</v>
      </c>
      <c r="K510" t="str">
        <f>IF(tickets_dataset[[#This Row],[status]] = "Closed", "Yes","No")</f>
        <v>Yes</v>
      </c>
      <c r="L510" s="2">
        <f t="shared" si="28"/>
        <v>45</v>
      </c>
      <c r="M510" t="str">
        <f t="shared" si="29"/>
        <v>No</v>
      </c>
      <c r="N510" t="str">
        <f t="shared" si="30"/>
        <v>Feb</v>
      </c>
      <c r="O510" s="2">
        <f t="shared" si="31"/>
        <v>1.875</v>
      </c>
      <c r="P510" t="str">
        <f>VLOOKUP(G510,Agents!A:E,4,FALSE)</f>
        <v>Team3</v>
      </c>
      <c r="Q510" t="str">
        <f>VLOOKUP(G510,Agents!A:E,5,FALSE)</f>
        <v>Senior</v>
      </c>
      <c r="R510" t="str">
        <f>VLOOKUP(G510,Agents!A:E,2,FALSE)</f>
        <v>Night</v>
      </c>
    </row>
    <row r="511" spans="1:18" x14ac:dyDescent="0.35">
      <c r="A511" t="s">
        <v>1071</v>
      </c>
      <c r="B511" t="s">
        <v>1072</v>
      </c>
      <c r="C511" t="s">
        <v>22</v>
      </c>
      <c r="D511" t="s">
        <v>26</v>
      </c>
      <c r="E511" s="1">
        <v>46071.492361111108</v>
      </c>
      <c r="F511" s="1">
        <v>46074.15902777778</v>
      </c>
      <c r="G511" t="s">
        <v>131</v>
      </c>
      <c r="H511" t="s">
        <v>15</v>
      </c>
      <c r="I511" t="s">
        <v>16</v>
      </c>
      <c r="J511">
        <v>4</v>
      </c>
      <c r="K511" t="str">
        <f>IF(tickets_dataset[[#This Row],[status]] = "Closed", "Yes","No")</f>
        <v>Yes</v>
      </c>
      <c r="L511" s="2">
        <f t="shared" si="28"/>
        <v>64.000000000116415</v>
      </c>
      <c r="M511" t="str">
        <f t="shared" si="29"/>
        <v>Yes</v>
      </c>
      <c r="N511" t="str">
        <f t="shared" si="30"/>
        <v>Feb</v>
      </c>
      <c r="O511" s="2">
        <f t="shared" si="31"/>
        <v>2.6666666666715173</v>
      </c>
      <c r="P511" t="str">
        <f>VLOOKUP(G511,Agents!A:E,4,FALSE)</f>
        <v>Team4</v>
      </c>
      <c r="Q511" t="str">
        <f>VLOOKUP(G511,Agents!A:E,5,FALSE)</f>
        <v>Junior</v>
      </c>
      <c r="R511" t="str">
        <f>VLOOKUP(G511,Agents!A:E,2,FALSE)</f>
        <v>Night</v>
      </c>
    </row>
    <row r="512" spans="1:18" x14ac:dyDescent="0.35">
      <c r="A512" t="s">
        <v>1073</v>
      </c>
      <c r="B512" t="s">
        <v>1074</v>
      </c>
      <c r="C512" t="s">
        <v>34</v>
      </c>
      <c r="D512" t="s">
        <v>38</v>
      </c>
      <c r="E512" s="1">
        <v>46095.885416666664</v>
      </c>
      <c r="F512" s="1">
        <v>46097.84375</v>
      </c>
      <c r="G512" t="s">
        <v>86</v>
      </c>
      <c r="H512" t="s">
        <v>132</v>
      </c>
      <c r="I512" t="s">
        <v>16</v>
      </c>
      <c r="J512">
        <v>3</v>
      </c>
      <c r="K512" t="str">
        <f>IF(tickets_dataset[[#This Row],[status]] = "Closed", "Yes","No")</f>
        <v>No</v>
      </c>
      <c r="L512" s="2">
        <f t="shared" si="28"/>
        <v>47.000000000058208</v>
      </c>
      <c r="M512" t="str">
        <f t="shared" si="29"/>
        <v>No</v>
      </c>
      <c r="N512" t="str">
        <f t="shared" si="30"/>
        <v>Mar</v>
      </c>
      <c r="O512" s="2">
        <f t="shared" si="31"/>
        <v>1.9583333333357587</v>
      </c>
      <c r="P512" t="str">
        <f>VLOOKUP(G512,Agents!A:E,4,FALSE)</f>
        <v>Team1</v>
      </c>
      <c r="Q512" t="str">
        <f>VLOOKUP(G512,Agents!A:E,5,FALSE)</f>
        <v>Mid</v>
      </c>
      <c r="R512" t="str">
        <f>VLOOKUP(G512,Agents!A:E,2,FALSE)</f>
        <v>Morning</v>
      </c>
    </row>
    <row r="513" spans="1:18" x14ac:dyDescent="0.35">
      <c r="A513" t="s">
        <v>1075</v>
      </c>
      <c r="B513" t="s">
        <v>1076</v>
      </c>
      <c r="C513" t="s">
        <v>76</v>
      </c>
      <c r="D513" t="s">
        <v>38</v>
      </c>
      <c r="E513" s="1">
        <v>46086.980555555558</v>
      </c>
      <c r="F513" s="1">
        <v>46088.605555555558</v>
      </c>
      <c r="G513" t="s">
        <v>67</v>
      </c>
      <c r="H513" t="s">
        <v>15</v>
      </c>
      <c r="I513" t="s">
        <v>68</v>
      </c>
      <c r="J513">
        <v>3</v>
      </c>
      <c r="K513" t="str">
        <f>IF(tickets_dataset[[#This Row],[status]] = "Closed", "Yes","No")</f>
        <v>Yes</v>
      </c>
      <c r="L513" s="2">
        <f t="shared" si="28"/>
        <v>39</v>
      </c>
      <c r="M513" t="str">
        <f t="shared" si="29"/>
        <v>No</v>
      </c>
      <c r="N513" t="str">
        <f t="shared" si="30"/>
        <v>Mar</v>
      </c>
      <c r="O513" s="2">
        <f t="shared" si="31"/>
        <v>1.625</v>
      </c>
      <c r="P513" t="str">
        <f>VLOOKUP(G513,Agents!A:E,4,FALSE)</f>
        <v>Team5</v>
      </c>
      <c r="Q513" t="str">
        <f>VLOOKUP(G513,Agents!A:E,5,FALSE)</f>
        <v>Junior</v>
      </c>
      <c r="R513" t="str">
        <f>VLOOKUP(G513,Agents!A:E,2,FALSE)</f>
        <v>Evening</v>
      </c>
    </row>
    <row r="514" spans="1:18" x14ac:dyDescent="0.35">
      <c r="A514" t="s">
        <v>1077</v>
      </c>
      <c r="B514" t="s">
        <v>1078</v>
      </c>
      <c r="C514" t="s">
        <v>22</v>
      </c>
      <c r="D514" t="s">
        <v>13</v>
      </c>
      <c r="E514" s="1">
        <v>46109.05</v>
      </c>
      <c r="F514" s="1">
        <v>46109.591666666667</v>
      </c>
      <c r="G514" t="s">
        <v>56</v>
      </c>
      <c r="H514" t="s">
        <v>132</v>
      </c>
      <c r="I514" t="s">
        <v>16</v>
      </c>
      <c r="J514">
        <v>4</v>
      </c>
      <c r="K514" t="str">
        <f>IF(tickets_dataset[[#This Row],[status]] = "Closed", "Yes","No")</f>
        <v>No</v>
      </c>
      <c r="L514" s="2">
        <f t="shared" ref="L514:L577" si="32">IF(ISBLANK(F514),"",(F514-E514)*24)</f>
        <v>12.999999999941792</v>
      </c>
      <c r="M514" t="str">
        <f t="shared" ref="M514:M577" si="33">IF(L514&gt;48,"Yes","No")</f>
        <v>No</v>
      </c>
      <c r="N514" t="str">
        <f t="shared" ref="N514:N577" si="34">TEXT(E514,"mmm")</f>
        <v>Mar</v>
      </c>
      <c r="O514" s="2">
        <f t="shared" si="31"/>
        <v>0.54166666666424135</v>
      </c>
      <c r="P514" t="str">
        <f>VLOOKUP(G514,Agents!A:E,4,FALSE)</f>
        <v>Team1</v>
      </c>
      <c r="Q514" t="str">
        <f>VLOOKUP(G514,Agents!A:E,5,FALSE)</f>
        <v>Senior</v>
      </c>
      <c r="R514" t="str">
        <f>VLOOKUP(G514,Agents!A:E,2,FALSE)</f>
        <v>Night</v>
      </c>
    </row>
    <row r="515" spans="1:18" x14ac:dyDescent="0.35">
      <c r="A515" t="s">
        <v>1079</v>
      </c>
      <c r="B515" t="s">
        <v>1080</v>
      </c>
      <c r="C515" t="s">
        <v>76</v>
      </c>
      <c r="D515" t="s">
        <v>38</v>
      </c>
      <c r="E515" s="1">
        <v>46037.486111111109</v>
      </c>
      <c r="F515" s="1">
        <v>46038.819444444445</v>
      </c>
      <c r="G515" t="s">
        <v>164</v>
      </c>
      <c r="H515" t="s">
        <v>15</v>
      </c>
      <c r="I515" t="s">
        <v>16</v>
      </c>
      <c r="J515">
        <v>5</v>
      </c>
      <c r="K515" t="str">
        <f>IF(tickets_dataset[[#This Row],[status]] = "Closed", "Yes","No")</f>
        <v>Yes</v>
      </c>
      <c r="L515" s="2">
        <f t="shared" si="32"/>
        <v>32.000000000058208</v>
      </c>
      <c r="M515" t="str">
        <f t="shared" si="33"/>
        <v>No</v>
      </c>
      <c r="N515" t="str">
        <f t="shared" si="34"/>
        <v>Jan</v>
      </c>
      <c r="O515" s="2">
        <f t="shared" ref="O515:O578" si="35">F515-E515</f>
        <v>1.3333333333357587</v>
      </c>
      <c r="P515" t="str">
        <f>VLOOKUP(G515,Agents!A:E,4,FALSE)</f>
        <v>Team4</v>
      </c>
      <c r="Q515" t="str">
        <f>VLOOKUP(G515,Agents!A:E,5,FALSE)</f>
        <v>Senior</v>
      </c>
      <c r="R515" t="str">
        <f>VLOOKUP(G515,Agents!A:E,2,FALSE)</f>
        <v>Evening</v>
      </c>
    </row>
    <row r="516" spans="1:18" x14ac:dyDescent="0.35">
      <c r="A516" t="s">
        <v>1081</v>
      </c>
      <c r="B516" t="s">
        <v>1082</v>
      </c>
      <c r="C516" t="s">
        <v>12</v>
      </c>
      <c r="D516" t="s">
        <v>13</v>
      </c>
      <c r="E516" s="1">
        <v>46038.279166666667</v>
      </c>
      <c r="F516" s="1">
        <v>46039.570833333331</v>
      </c>
      <c r="G516" t="s">
        <v>234</v>
      </c>
      <c r="H516" t="s">
        <v>28</v>
      </c>
      <c r="I516" t="s">
        <v>16</v>
      </c>
      <c r="J516">
        <v>5</v>
      </c>
      <c r="K516" t="str">
        <f>IF(tickets_dataset[[#This Row],[status]] = "Closed", "Yes","No")</f>
        <v>No</v>
      </c>
      <c r="L516" s="2">
        <f t="shared" si="32"/>
        <v>30.999999999941792</v>
      </c>
      <c r="M516" t="str">
        <f t="shared" si="33"/>
        <v>No</v>
      </c>
      <c r="N516" t="str">
        <f t="shared" si="34"/>
        <v>Jan</v>
      </c>
      <c r="O516" s="2">
        <f t="shared" si="35"/>
        <v>1.2916666666642413</v>
      </c>
      <c r="P516" t="str">
        <f>VLOOKUP(G516,Agents!A:E,4,FALSE)</f>
        <v>Team5</v>
      </c>
      <c r="Q516" t="str">
        <f>VLOOKUP(G516,Agents!A:E,5,FALSE)</f>
        <v>Senior</v>
      </c>
      <c r="R516" t="str">
        <f>VLOOKUP(G516,Agents!A:E,2,FALSE)</f>
        <v>Night</v>
      </c>
    </row>
    <row r="517" spans="1:18" x14ac:dyDescent="0.35">
      <c r="A517" t="s">
        <v>1083</v>
      </c>
      <c r="B517" t="s">
        <v>47</v>
      </c>
      <c r="C517" t="s">
        <v>12</v>
      </c>
      <c r="D517" t="s">
        <v>38</v>
      </c>
      <c r="E517" s="1">
        <v>46102.79583333333</v>
      </c>
      <c r="F517" s="1">
        <v>46103.462500000001</v>
      </c>
      <c r="G517" t="s">
        <v>86</v>
      </c>
      <c r="H517" t="s">
        <v>15</v>
      </c>
      <c r="I517" t="s">
        <v>16</v>
      </c>
      <c r="J517">
        <v>4</v>
      </c>
      <c r="K517" t="str">
        <f>IF(tickets_dataset[[#This Row],[status]] = "Closed", "Yes","No")</f>
        <v>Yes</v>
      </c>
      <c r="L517" s="2">
        <f t="shared" si="32"/>
        <v>16.000000000116415</v>
      </c>
      <c r="M517" t="str">
        <f t="shared" si="33"/>
        <v>No</v>
      </c>
      <c r="N517" t="str">
        <f t="shared" si="34"/>
        <v>Mar</v>
      </c>
      <c r="O517" s="2">
        <f t="shared" si="35"/>
        <v>0.66666666667151731</v>
      </c>
      <c r="P517" t="str">
        <f>VLOOKUP(G517,Agents!A:E,4,FALSE)</f>
        <v>Team1</v>
      </c>
      <c r="Q517" t="str">
        <f>VLOOKUP(G517,Agents!A:E,5,FALSE)</f>
        <v>Mid</v>
      </c>
      <c r="R517" t="str">
        <f>VLOOKUP(G517,Agents!A:E,2,FALSE)</f>
        <v>Morning</v>
      </c>
    </row>
    <row r="518" spans="1:18" x14ac:dyDescent="0.35">
      <c r="A518" t="s">
        <v>1084</v>
      </c>
      <c r="B518" t="s">
        <v>1085</v>
      </c>
      <c r="C518" t="s">
        <v>12</v>
      </c>
      <c r="D518" t="s">
        <v>38</v>
      </c>
      <c r="E518" s="1">
        <v>46037.02847222222</v>
      </c>
      <c r="F518" s="1">
        <v>46037.945138888892</v>
      </c>
      <c r="G518" t="s">
        <v>91</v>
      </c>
      <c r="H518" t="s">
        <v>28</v>
      </c>
      <c r="I518" t="s">
        <v>16</v>
      </c>
      <c r="J518">
        <v>5</v>
      </c>
      <c r="K518" t="str">
        <f>IF(tickets_dataset[[#This Row],[status]] = "Closed", "Yes","No")</f>
        <v>No</v>
      </c>
      <c r="L518" s="2">
        <f t="shared" si="32"/>
        <v>22.000000000116415</v>
      </c>
      <c r="M518" t="str">
        <f t="shared" si="33"/>
        <v>No</v>
      </c>
      <c r="N518" t="str">
        <f t="shared" si="34"/>
        <v>Jan</v>
      </c>
      <c r="O518" s="2">
        <f t="shared" si="35"/>
        <v>0.91666666667151731</v>
      </c>
      <c r="P518" t="str">
        <f>VLOOKUP(G518,Agents!A:E,4,FALSE)</f>
        <v>Team5</v>
      </c>
      <c r="Q518" t="str">
        <f>VLOOKUP(G518,Agents!A:E,5,FALSE)</f>
        <v>Mid</v>
      </c>
      <c r="R518" t="str">
        <f>VLOOKUP(G518,Agents!A:E,2,FALSE)</f>
        <v>Night</v>
      </c>
    </row>
    <row r="519" spans="1:18" x14ac:dyDescent="0.35">
      <c r="A519" t="s">
        <v>1086</v>
      </c>
      <c r="B519" t="s">
        <v>1087</v>
      </c>
      <c r="C519" t="s">
        <v>50</v>
      </c>
      <c r="D519" t="s">
        <v>13</v>
      </c>
      <c r="E519" s="1">
        <v>46064.629166666666</v>
      </c>
      <c r="F519" s="1">
        <v>46065.337500000001</v>
      </c>
      <c r="G519" t="s">
        <v>199</v>
      </c>
      <c r="H519" t="s">
        <v>15</v>
      </c>
      <c r="I519" t="s">
        <v>16</v>
      </c>
      <c r="J519">
        <v>5</v>
      </c>
      <c r="K519" t="str">
        <f>IF(tickets_dataset[[#This Row],[status]] = "Closed", "Yes","No")</f>
        <v>Yes</v>
      </c>
      <c r="L519" s="2">
        <f t="shared" si="32"/>
        <v>17.000000000058208</v>
      </c>
      <c r="M519" t="str">
        <f t="shared" si="33"/>
        <v>No</v>
      </c>
      <c r="N519" t="str">
        <f t="shared" si="34"/>
        <v>Feb</v>
      </c>
      <c r="O519" s="2">
        <f t="shared" si="35"/>
        <v>0.70833333333575865</v>
      </c>
      <c r="P519" t="str">
        <f>VLOOKUP(G519,Agents!A:E,4,FALSE)</f>
        <v>Team1</v>
      </c>
      <c r="Q519" t="str">
        <f>VLOOKUP(G519,Agents!A:E,5,FALSE)</f>
        <v>Junior</v>
      </c>
      <c r="R519" t="str">
        <f>VLOOKUP(G519,Agents!A:E,2,FALSE)</f>
        <v>Morning</v>
      </c>
    </row>
    <row r="520" spans="1:18" x14ac:dyDescent="0.35">
      <c r="A520" t="s">
        <v>1088</v>
      </c>
      <c r="B520" t="s">
        <v>1089</v>
      </c>
      <c r="C520" t="s">
        <v>50</v>
      </c>
      <c r="D520" t="s">
        <v>26</v>
      </c>
      <c r="E520" s="1">
        <v>46028.217361111114</v>
      </c>
      <c r="F520" s="1">
        <v>46030.342361111114</v>
      </c>
      <c r="G520" t="s">
        <v>170</v>
      </c>
      <c r="H520" t="s">
        <v>15</v>
      </c>
      <c r="I520" t="s">
        <v>16</v>
      </c>
      <c r="J520">
        <v>4</v>
      </c>
      <c r="K520" t="str">
        <f>IF(tickets_dataset[[#This Row],[status]] = "Closed", "Yes","No")</f>
        <v>Yes</v>
      </c>
      <c r="L520" s="2">
        <f t="shared" si="32"/>
        <v>51</v>
      </c>
      <c r="M520" t="str">
        <f t="shared" si="33"/>
        <v>Yes</v>
      </c>
      <c r="N520" t="str">
        <f t="shared" si="34"/>
        <v>Jan</v>
      </c>
      <c r="O520" s="2">
        <f t="shared" si="35"/>
        <v>2.125</v>
      </c>
      <c r="P520" t="str">
        <f>VLOOKUP(G520,Agents!A:E,4,FALSE)</f>
        <v>Team5</v>
      </c>
      <c r="Q520" t="str">
        <f>VLOOKUP(G520,Agents!A:E,5,FALSE)</f>
        <v>Junior</v>
      </c>
      <c r="R520" t="str">
        <f>VLOOKUP(G520,Agents!A:E,2,FALSE)</f>
        <v>Night</v>
      </c>
    </row>
    <row r="521" spans="1:18" x14ac:dyDescent="0.35">
      <c r="A521" t="s">
        <v>1090</v>
      </c>
      <c r="B521" t="s">
        <v>1091</v>
      </c>
      <c r="C521" t="s">
        <v>50</v>
      </c>
      <c r="D521" t="s">
        <v>38</v>
      </c>
      <c r="E521" s="1">
        <v>46059.214583333334</v>
      </c>
      <c r="F521" s="1">
        <v>46062.256249999999</v>
      </c>
      <c r="G521" t="s">
        <v>67</v>
      </c>
      <c r="H521" t="s">
        <v>15</v>
      </c>
      <c r="I521" t="s">
        <v>16</v>
      </c>
      <c r="J521">
        <v>4</v>
      </c>
      <c r="K521" t="str">
        <f>IF(tickets_dataset[[#This Row],[status]] = "Closed", "Yes","No")</f>
        <v>Yes</v>
      </c>
      <c r="L521" s="2">
        <f t="shared" si="32"/>
        <v>72.999999999941792</v>
      </c>
      <c r="M521" t="str">
        <f t="shared" si="33"/>
        <v>Yes</v>
      </c>
      <c r="N521" t="str">
        <f t="shared" si="34"/>
        <v>Feb</v>
      </c>
      <c r="O521" s="2">
        <f t="shared" si="35"/>
        <v>3.0416666666642413</v>
      </c>
      <c r="P521" t="str">
        <f>VLOOKUP(G521,Agents!A:E,4,FALSE)</f>
        <v>Team5</v>
      </c>
      <c r="Q521" t="str">
        <f>VLOOKUP(G521,Agents!A:E,5,FALSE)</f>
        <v>Junior</v>
      </c>
      <c r="R521" t="str">
        <f>VLOOKUP(G521,Agents!A:E,2,FALSE)</f>
        <v>Evening</v>
      </c>
    </row>
    <row r="522" spans="1:18" x14ac:dyDescent="0.35">
      <c r="A522" t="s">
        <v>1092</v>
      </c>
      <c r="B522" t="s">
        <v>1093</v>
      </c>
      <c r="C522" t="s">
        <v>12</v>
      </c>
      <c r="D522" t="s">
        <v>13</v>
      </c>
      <c r="E522" s="1">
        <v>46072.94027777778</v>
      </c>
      <c r="F522" s="1">
        <v>46074.44027777778</v>
      </c>
      <c r="G522" t="s">
        <v>256</v>
      </c>
      <c r="H522" t="s">
        <v>15</v>
      </c>
      <c r="I522" t="s">
        <v>16</v>
      </c>
      <c r="J522">
        <v>5</v>
      </c>
      <c r="K522" t="str">
        <f>IF(tickets_dataset[[#This Row],[status]] = "Closed", "Yes","No")</f>
        <v>Yes</v>
      </c>
      <c r="L522" s="2">
        <f t="shared" si="32"/>
        <v>36</v>
      </c>
      <c r="M522" t="str">
        <f t="shared" si="33"/>
        <v>No</v>
      </c>
      <c r="N522" t="str">
        <f t="shared" si="34"/>
        <v>Feb</v>
      </c>
      <c r="O522" s="2">
        <f t="shared" si="35"/>
        <v>1.5</v>
      </c>
      <c r="P522" t="str">
        <f>VLOOKUP(G522,Agents!A:E,4,FALSE)</f>
        <v>Team1</v>
      </c>
      <c r="Q522" t="str">
        <f>VLOOKUP(G522,Agents!A:E,5,FALSE)</f>
        <v>Mid</v>
      </c>
      <c r="R522" t="str">
        <f>VLOOKUP(G522,Agents!A:E,2,FALSE)</f>
        <v>Morning</v>
      </c>
    </row>
    <row r="523" spans="1:18" x14ac:dyDescent="0.35">
      <c r="A523" t="s">
        <v>1094</v>
      </c>
      <c r="B523" t="s">
        <v>1095</v>
      </c>
      <c r="C523" t="s">
        <v>76</v>
      </c>
      <c r="D523" t="s">
        <v>13</v>
      </c>
      <c r="E523" s="1">
        <v>46103.486111111109</v>
      </c>
      <c r="F523" s="1">
        <v>46104.527777777781</v>
      </c>
      <c r="G523" t="s">
        <v>164</v>
      </c>
      <c r="H523" t="s">
        <v>15</v>
      </c>
      <c r="I523" t="s">
        <v>68</v>
      </c>
      <c r="J523">
        <v>4</v>
      </c>
      <c r="K523" t="str">
        <f>IF(tickets_dataset[[#This Row],[status]] = "Closed", "Yes","No")</f>
        <v>Yes</v>
      </c>
      <c r="L523" s="2">
        <f t="shared" si="32"/>
        <v>25.000000000116415</v>
      </c>
      <c r="M523" t="str">
        <f t="shared" si="33"/>
        <v>No</v>
      </c>
      <c r="N523" t="str">
        <f t="shared" si="34"/>
        <v>Mar</v>
      </c>
      <c r="O523" s="2">
        <f t="shared" si="35"/>
        <v>1.0416666666715173</v>
      </c>
      <c r="P523" t="str">
        <f>VLOOKUP(G523,Agents!A:E,4,FALSE)</f>
        <v>Team4</v>
      </c>
      <c r="Q523" t="str">
        <f>VLOOKUP(G523,Agents!A:E,5,FALSE)</f>
        <v>Senior</v>
      </c>
      <c r="R523" t="str">
        <f>VLOOKUP(G523,Agents!A:E,2,FALSE)</f>
        <v>Evening</v>
      </c>
    </row>
    <row r="524" spans="1:18" x14ac:dyDescent="0.35">
      <c r="A524" t="s">
        <v>1096</v>
      </c>
      <c r="B524" t="s">
        <v>1097</v>
      </c>
      <c r="C524" t="s">
        <v>34</v>
      </c>
      <c r="D524" t="s">
        <v>26</v>
      </c>
      <c r="E524" s="1">
        <v>46056.750694444447</v>
      </c>
      <c r="F524" s="1">
        <v>46057.792361111111</v>
      </c>
      <c r="G524" t="s">
        <v>311</v>
      </c>
      <c r="H524" t="s">
        <v>15</v>
      </c>
      <c r="I524" t="s">
        <v>16</v>
      </c>
      <c r="J524">
        <v>4</v>
      </c>
      <c r="K524" t="str">
        <f>IF(tickets_dataset[[#This Row],[status]] = "Closed", "Yes","No")</f>
        <v>Yes</v>
      </c>
      <c r="L524" s="2">
        <f t="shared" si="32"/>
        <v>24.999999999941792</v>
      </c>
      <c r="M524" t="str">
        <f t="shared" si="33"/>
        <v>No</v>
      </c>
      <c r="N524" t="str">
        <f t="shared" si="34"/>
        <v>Feb</v>
      </c>
      <c r="O524" s="2">
        <f t="shared" si="35"/>
        <v>1.0416666666642413</v>
      </c>
      <c r="P524" t="str">
        <f>VLOOKUP(G524,Agents!A:E,4,FALSE)</f>
        <v>Team5</v>
      </c>
      <c r="Q524" t="str">
        <f>VLOOKUP(G524,Agents!A:E,5,FALSE)</f>
        <v>Senior</v>
      </c>
      <c r="R524" t="str">
        <f>VLOOKUP(G524,Agents!A:E,2,FALSE)</f>
        <v>Evening</v>
      </c>
    </row>
    <row r="525" spans="1:18" x14ac:dyDescent="0.35">
      <c r="A525" t="s">
        <v>1098</v>
      </c>
      <c r="B525" t="s">
        <v>1099</v>
      </c>
      <c r="C525" t="s">
        <v>50</v>
      </c>
      <c r="D525" t="s">
        <v>26</v>
      </c>
      <c r="E525" s="1">
        <v>46040.54791666667</v>
      </c>
      <c r="F525" s="1">
        <v>46042.339583333334</v>
      </c>
      <c r="G525" t="s">
        <v>357</v>
      </c>
      <c r="H525" t="s">
        <v>15</v>
      </c>
      <c r="I525" t="s">
        <v>16</v>
      </c>
      <c r="J525">
        <v>3</v>
      </c>
      <c r="K525" t="str">
        <f>IF(tickets_dataset[[#This Row],[status]] = "Closed", "Yes","No")</f>
        <v>Yes</v>
      </c>
      <c r="L525" s="2">
        <f t="shared" si="32"/>
        <v>42.999999999941792</v>
      </c>
      <c r="M525" t="str">
        <f t="shared" si="33"/>
        <v>No</v>
      </c>
      <c r="N525" t="str">
        <f t="shared" si="34"/>
        <v>Jan</v>
      </c>
      <c r="O525" s="2">
        <f t="shared" si="35"/>
        <v>1.7916666666642413</v>
      </c>
      <c r="P525" t="str">
        <f>VLOOKUP(G525,Agents!A:E,4,FALSE)</f>
        <v>Team1</v>
      </c>
      <c r="Q525" t="str">
        <f>VLOOKUP(G525,Agents!A:E,5,FALSE)</f>
        <v>Mid</v>
      </c>
      <c r="R525" t="str">
        <f>VLOOKUP(G525,Agents!A:E,2,FALSE)</f>
        <v>Morning</v>
      </c>
    </row>
    <row r="526" spans="1:18" x14ac:dyDescent="0.35">
      <c r="A526" t="s">
        <v>1100</v>
      </c>
      <c r="B526" t="s">
        <v>1101</v>
      </c>
      <c r="C526" t="s">
        <v>50</v>
      </c>
      <c r="D526" t="s">
        <v>13</v>
      </c>
      <c r="E526" s="1">
        <v>46052.313194444447</v>
      </c>
      <c r="F526" s="1">
        <v>46053.604861111111</v>
      </c>
      <c r="G526" t="s">
        <v>100</v>
      </c>
      <c r="H526" t="s">
        <v>15</v>
      </c>
      <c r="I526" t="s">
        <v>16</v>
      </c>
      <c r="J526">
        <v>4</v>
      </c>
      <c r="K526" t="str">
        <f>IF(tickets_dataset[[#This Row],[status]] = "Closed", "Yes","No")</f>
        <v>Yes</v>
      </c>
      <c r="L526" s="2">
        <f t="shared" si="32"/>
        <v>30.999999999941792</v>
      </c>
      <c r="M526" t="str">
        <f t="shared" si="33"/>
        <v>No</v>
      </c>
      <c r="N526" t="str">
        <f t="shared" si="34"/>
        <v>Jan</v>
      </c>
      <c r="O526" s="2">
        <f t="shared" si="35"/>
        <v>1.2916666666642413</v>
      </c>
      <c r="P526" t="str">
        <f>VLOOKUP(G526,Agents!A:E,4,FALSE)</f>
        <v>Team4</v>
      </c>
      <c r="Q526" t="str">
        <f>VLOOKUP(G526,Agents!A:E,5,FALSE)</f>
        <v>Junior</v>
      </c>
      <c r="R526" t="str">
        <f>VLOOKUP(G526,Agents!A:E,2,FALSE)</f>
        <v>Evening</v>
      </c>
    </row>
    <row r="527" spans="1:18" x14ac:dyDescent="0.35">
      <c r="A527" t="s">
        <v>1102</v>
      </c>
      <c r="B527" t="s">
        <v>1103</v>
      </c>
      <c r="C527" t="s">
        <v>12</v>
      </c>
      <c r="D527" t="s">
        <v>38</v>
      </c>
      <c r="E527" s="1">
        <v>46070.261805555558</v>
      </c>
      <c r="F527" s="1">
        <v>46074.095138888886</v>
      </c>
      <c r="G527" t="s">
        <v>77</v>
      </c>
      <c r="H527" t="s">
        <v>15</v>
      </c>
      <c r="I527" t="s">
        <v>16</v>
      </c>
      <c r="J527">
        <v>5</v>
      </c>
      <c r="K527" t="str">
        <f>IF(tickets_dataset[[#This Row],[status]] = "Closed", "Yes","No")</f>
        <v>Yes</v>
      </c>
      <c r="L527" s="2">
        <f t="shared" si="32"/>
        <v>91.999999999883585</v>
      </c>
      <c r="M527" t="str">
        <f t="shared" si="33"/>
        <v>Yes</v>
      </c>
      <c r="N527" t="str">
        <f t="shared" si="34"/>
        <v>Feb</v>
      </c>
      <c r="O527" s="2">
        <f t="shared" si="35"/>
        <v>3.8333333333284827</v>
      </c>
      <c r="P527" t="str">
        <f>VLOOKUP(G527,Agents!A:E,4,FALSE)</f>
        <v>Team5</v>
      </c>
      <c r="Q527" t="str">
        <f>VLOOKUP(G527,Agents!A:E,5,FALSE)</f>
        <v>Junior</v>
      </c>
      <c r="R527" t="str">
        <f>VLOOKUP(G527,Agents!A:E,2,FALSE)</f>
        <v>Evening</v>
      </c>
    </row>
    <row r="528" spans="1:18" x14ac:dyDescent="0.35">
      <c r="A528" t="s">
        <v>1104</v>
      </c>
      <c r="B528" t="s">
        <v>1105</v>
      </c>
      <c r="C528" t="s">
        <v>34</v>
      </c>
      <c r="D528" t="s">
        <v>38</v>
      </c>
      <c r="E528" s="1">
        <v>46067.647222222222</v>
      </c>
      <c r="F528" s="1">
        <v>46070.730555555558</v>
      </c>
      <c r="G528" t="s">
        <v>273</v>
      </c>
      <c r="H528" t="s">
        <v>15</v>
      </c>
      <c r="I528" t="s">
        <v>16</v>
      </c>
      <c r="J528">
        <v>5</v>
      </c>
      <c r="K528" t="str">
        <f>IF(tickets_dataset[[#This Row],[status]] = "Closed", "Yes","No")</f>
        <v>Yes</v>
      </c>
      <c r="L528" s="2">
        <f t="shared" si="32"/>
        <v>74.000000000058208</v>
      </c>
      <c r="M528" t="str">
        <f t="shared" si="33"/>
        <v>Yes</v>
      </c>
      <c r="N528" t="str">
        <f t="shared" si="34"/>
        <v>Feb</v>
      </c>
      <c r="O528" s="2">
        <f t="shared" si="35"/>
        <v>3.0833333333357587</v>
      </c>
      <c r="P528" t="str">
        <f>VLOOKUP(G528,Agents!A:E,4,FALSE)</f>
        <v>Team3</v>
      </c>
      <c r="Q528" t="str">
        <f>VLOOKUP(G528,Agents!A:E,5,FALSE)</f>
        <v>Senior</v>
      </c>
      <c r="R528" t="str">
        <f>VLOOKUP(G528,Agents!A:E,2,FALSE)</f>
        <v>Evening</v>
      </c>
    </row>
    <row r="529" spans="1:18" x14ac:dyDescent="0.35">
      <c r="A529" t="s">
        <v>1106</v>
      </c>
      <c r="B529" t="s">
        <v>1107</v>
      </c>
      <c r="C529" t="s">
        <v>76</v>
      </c>
      <c r="D529" t="s">
        <v>38</v>
      </c>
      <c r="E529" s="1">
        <v>46087.992361111108</v>
      </c>
      <c r="F529" s="1">
        <v>46089.200694444444</v>
      </c>
      <c r="G529" t="s">
        <v>211</v>
      </c>
      <c r="H529" t="s">
        <v>15</v>
      </c>
      <c r="I529" t="s">
        <v>16</v>
      </c>
      <c r="J529">
        <v>4</v>
      </c>
      <c r="K529" t="str">
        <f>IF(tickets_dataset[[#This Row],[status]] = "Closed", "Yes","No")</f>
        <v>Yes</v>
      </c>
      <c r="L529" s="2">
        <f t="shared" si="32"/>
        <v>29.000000000058208</v>
      </c>
      <c r="M529" t="str">
        <f t="shared" si="33"/>
        <v>No</v>
      </c>
      <c r="N529" t="str">
        <f t="shared" si="34"/>
        <v>Mar</v>
      </c>
      <c r="O529" s="2">
        <f t="shared" si="35"/>
        <v>1.2083333333357587</v>
      </c>
      <c r="P529" t="str">
        <f>VLOOKUP(G529,Agents!A:E,4,FALSE)</f>
        <v>Team5</v>
      </c>
      <c r="Q529" t="str">
        <f>VLOOKUP(G529,Agents!A:E,5,FALSE)</f>
        <v>Senior</v>
      </c>
      <c r="R529" t="str">
        <f>VLOOKUP(G529,Agents!A:E,2,FALSE)</f>
        <v>Evening</v>
      </c>
    </row>
    <row r="530" spans="1:18" x14ac:dyDescent="0.35">
      <c r="A530" t="s">
        <v>1108</v>
      </c>
      <c r="B530" t="s">
        <v>1109</v>
      </c>
      <c r="C530" t="s">
        <v>34</v>
      </c>
      <c r="D530" t="s">
        <v>26</v>
      </c>
      <c r="E530" s="1">
        <v>46059.547222222223</v>
      </c>
      <c r="F530" s="1">
        <v>46061.838888888888</v>
      </c>
      <c r="G530" t="s">
        <v>103</v>
      </c>
      <c r="H530" t="s">
        <v>15</v>
      </c>
      <c r="I530" t="s">
        <v>16</v>
      </c>
      <c r="J530">
        <v>2</v>
      </c>
      <c r="K530" t="str">
        <f>IF(tickets_dataset[[#This Row],[status]] = "Closed", "Yes","No")</f>
        <v>Yes</v>
      </c>
      <c r="L530" s="2">
        <f t="shared" si="32"/>
        <v>54.999999999941792</v>
      </c>
      <c r="M530" t="str">
        <f t="shared" si="33"/>
        <v>Yes</v>
      </c>
      <c r="N530" t="str">
        <f t="shared" si="34"/>
        <v>Feb</v>
      </c>
      <c r="O530" s="2">
        <f t="shared" si="35"/>
        <v>2.2916666666642413</v>
      </c>
      <c r="P530" t="str">
        <f>VLOOKUP(G530,Agents!A:E,4,FALSE)</f>
        <v>Team4</v>
      </c>
      <c r="Q530" t="str">
        <f>VLOOKUP(G530,Agents!A:E,5,FALSE)</f>
        <v>Senior</v>
      </c>
      <c r="R530" t="str">
        <f>VLOOKUP(G530,Agents!A:E,2,FALSE)</f>
        <v>Night</v>
      </c>
    </row>
    <row r="531" spans="1:18" x14ac:dyDescent="0.35">
      <c r="A531" t="s">
        <v>1110</v>
      </c>
      <c r="B531" t="s">
        <v>1111</v>
      </c>
      <c r="C531" t="s">
        <v>76</v>
      </c>
      <c r="D531" t="s">
        <v>26</v>
      </c>
      <c r="E531" s="1">
        <v>46055.571527777778</v>
      </c>
      <c r="F531" s="1">
        <v>46056.613194444442</v>
      </c>
      <c r="G531" t="s">
        <v>164</v>
      </c>
      <c r="H531" t="s">
        <v>15</v>
      </c>
      <c r="I531" t="s">
        <v>16</v>
      </c>
      <c r="J531">
        <v>5</v>
      </c>
      <c r="K531" t="str">
        <f>IF(tickets_dataset[[#This Row],[status]] = "Closed", "Yes","No")</f>
        <v>Yes</v>
      </c>
      <c r="L531" s="2">
        <f t="shared" si="32"/>
        <v>24.999999999941792</v>
      </c>
      <c r="M531" t="str">
        <f t="shared" si="33"/>
        <v>No</v>
      </c>
      <c r="N531" t="str">
        <f t="shared" si="34"/>
        <v>Feb</v>
      </c>
      <c r="O531" s="2">
        <f t="shared" si="35"/>
        <v>1.0416666666642413</v>
      </c>
      <c r="P531" t="str">
        <f>VLOOKUP(G531,Agents!A:E,4,FALSE)</f>
        <v>Team4</v>
      </c>
      <c r="Q531" t="str">
        <f>VLOOKUP(G531,Agents!A:E,5,FALSE)</f>
        <v>Senior</v>
      </c>
      <c r="R531" t="str">
        <f>VLOOKUP(G531,Agents!A:E,2,FALSE)</f>
        <v>Evening</v>
      </c>
    </row>
    <row r="532" spans="1:18" x14ac:dyDescent="0.35">
      <c r="A532" t="s">
        <v>1112</v>
      </c>
      <c r="B532" t="s">
        <v>1113</v>
      </c>
      <c r="C532" t="s">
        <v>12</v>
      </c>
      <c r="D532" t="s">
        <v>13</v>
      </c>
      <c r="E532" s="1">
        <v>46072.533333333333</v>
      </c>
      <c r="F532" s="1">
        <v>46073.574999999997</v>
      </c>
      <c r="G532" t="s">
        <v>23</v>
      </c>
      <c r="H532" t="s">
        <v>15</v>
      </c>
      <c r="I532" t="s">
        <v>16</v>
      </c>
      <c r="J532">
        <v>3</v>
      </c>
      <c r="K532" t="str">
        <f>IF(tickets_dataset[[#This Row],[status]] = "Closed", "Yes","No")</f>
        <v>Yes</v>
      </c>
      <c r="L532" s="2">
        <f t="shared" si="32"/>
        <v>24.999999999941792</v>
      </c>
      <c r="M532" t="str">
        <f t="shared" si="33"/>
        <v>No</v>
      </c>
      <c r="N532" t="str">
        <f t="shared" si="34"/>
        <v>Feb</v>
      </c>
      <c r="O532" s="2">
        <f t="shared" si="35"/>
        <v>1.0416666666642413</v>
      </c>
      <c r="P532" t="str">
        <f>VLOOKUP(G532,Agents!A:E,4,FALSE)</f>
        <v>Team3</v>
      </c>
      <c r="Q532" t="str">
        <f>VLOOKUP(G532,Agents!A:E,5,FALSE)</f>
        <v>Senior</v>
      </c>
      <c r="R532" t="str">
        <f>VLOOKUP(G532,Agents!A:E,2,FALSE)</f>
        <v>Evening</v>
      </c>
    </row>
    <row r="533" spans="1:18" x14ac:dyDescent="0.35">
      <c r="A533" t="s">
        <v>1114</v>
      </c>
      <c r="B533" t="s">
        <v>1115</v>
      </c>
      <c r="C533" t="s">
        <v>34</v>
      </c>
      <c r="D533" t="s">
        <v>26</v>
      </c>
      <c r="E533" s="1">
        <v>46091.384722222225</v>
      </c>
      <c r="F533" s="1">
        <v>46092.884722222225</v>
      </c>
      <c r="G533" t="s">
        <v>159</v>
      </c>
      <c r="H533" t="s">
        <v>15</v>
      </c>
      <c r="I533" t="s">
        <v>68</v>
      </c>
      <c r="J533">
        <v>2</v>
      </c>
      <c r="K533" t="str">
        <f>IF(tickets_dataset[[#This Row],[status]] = "Closed", "Yes","No")</f>
        <v>Yes</v>
      </c>
      <c r="L533" s="2">
        <f t="shared" si="32"/>
        <v>36</v>
      </c>
      <c r="M533" t="str">
        <f t="shared" si="33"/>
        <v>No</v>
      </c>
      <c r="N533" t="str">
        <f t="shared" si="34"/>
        <v>Mar</v>
      </c>
      <c r="O533" s="2">
        <f t="shared" si="35"/>
        <v>1.5</v>
      </c>
      <c r="P533" t="str">
        <f>VLOOKUP(G533,Agents!A:E,4,FALSE)</f>
        <v>Team4</v>
      </c>
      <c r="Q533" t="str">
        <f>VLOOKUP(G533,Agents!A:E,5,FALSE)</f>
        <v>Mid</v>
      </c>
      <c r="R533" t="str">
        <f>VLOOKUP(G533,Agents!A:E,2,FALSE)</f>
        <v>Night</v>
      </c>
    </row>
    <row r="534" spans="1:18" x14ac:dyDescent="0.35">
      <c r="A534" t="s">
        <v>1116</v>
      </c>
      <c r="B534" t="s">
        <v>1117</v>
      </c>
      <c r="C534" t="s">
        <v>76</v>
      </c>
      <c r="D534" t="s">
        <v>26</v>
      </c>
      <c r="E534" s="1">
        <v>46075.972222222219</v>
      </c>
      <c r="F534" s="1">
        <v>46078.680555555555</v>
      </c>
      <c r="G534" t="s">
        <v>159</v>
      </c>
      <c r="H534" t="s">
        <v>28</v>
      </c>
      <c r="I534" t="s">
        <v>16</v>
      </c>
      <c r="J534">
        <v>4</v>
      </c>
      <c r="K534" t="str">
        <f>IF(tickets_dataset[[#This Row],[status]] = "Closed", "Yes","No")</f>
        <v>No</v>
      </c>
      <c r="L534" s="2">
        <f t="shared" si="32"/>
        <v>65.000000000058208</v>
      </c>
      <c r="M534" t="str">
        <f t="shared" si="33"/>
        <v>Yes</v>
      </c>
      <c r="N534" t="str">
        <f t="shared" si="34"/>
        <v>Feb</v>
      </c>
      <c r="O534" s="2">
        <f t="shared" si="35"/>
        <v>2.7083333333357587</v>
      </c>
      <c r="P534" t="str">
        <f>VLOOKUP(G534,Agents!A:E,4,FALSE)</f>
        <v>Team4</v>
      </c>
      <c r="Q534" t="str">
        <f>VLOOKUP(G534,Agents!A:E,5,FALSE)</f>
        <v>Mid</v>
      </c>
      <c r="R534" t="str">
        <f>VLOOKUP(G534,Agents!A:E,2,FALSE)</f>
        <v>Night</v>
      </c>
    </row>
    <row r="535" spans="1:18" x14ac:dyDescent="0.35">
      <c r="A535" t="s">
        <v>1118</v>
      </c>
      <c r="B535" t="s">
        <v>1119</v>
      </c>
      <c r="C535" t="s">
        <v>76</v>
      </c>
      <c r="D535" t="s">
        <v>26</v>
      </c>
      <c r="E535" s="1">
        <v>46061.777083333334</v>
      </c>
      <c r="F535" s="1">
        <v>46062.443749999999</v>
      </c>
      <c r="G535" t="s">
        <v>256</v>
      </c>
      <c r="H535" t="s">
        <v>15</v>
      </c>
      <c r="I535" t="s">
        <v>16</v>
      </c>
      <c r="J535">
        <v>4</v>
      </c>
      <c r="K535" t="str">
        <f>IF(tickets_dataset[[#This Row],[status]] = "Closed", "Yes","No")</f>
        <v>Yes</v>
      </c>
      <c r="L535" s="2">
        <f t="shared" si="32"/>
        <v>15.999999999941792</v>
      </c>
      <c r="M535" t="str">
        <f t="shared" si="33"/>
        <v>No</v>
      </c>
      <c r="N535" t="str">
        <f t="shared" si="34"/>
        <v>Feb</v>
      </c>
      <c r="O535" s="2">
        <f t="shared" si="35"/>
        <v>0.66666666666424135</v>
      </c>
      <c r="P535" t="str">
        <f>VLOOKUP(G535,Agents!A:E,4,FALSE)</f>
        <v>Team1</v>
      </c>
      <c r="Q535" t="str">
        <f>VLOOKUP(G535,Agents!A:E,5,FALSE)</f>
        <v>Mid</v>
      </c>
      <c r="R535" t="str">
        <f>VLOOKUP(G535,Agents!A:E,2,FALSE)</f>
        <v>Morning</v>
      </c>
    </row>
    <row r="536" spans="1:18" x14ac:dyDescent="0.35">
      <c r="A536" t="s">
        <v>1120</v>
      </c>
      <c r="B536" t="s">
        <v>1121</v>
      </c>
      <c r="C536" t="s">
        <v>76</v>
      </c>
      <c r="D536" t="s">
        <v>13</v>
      </c>
      <c r="E536" s="1">
        <v>46039.679861111108</v>
      </c>
      <c r="F536" s="1">
        <v>46040.554861111108</v>
      </c>
      <c r="G536" t="s">
        <v>156</v>
      </c>
      <c r="H536" t="s">
        <v>15</v>
      </c>
      <c r="I536" t="s">
        <v>16</v>
      </c>
      <c r="J536">
        <v>4</v>
      </c>
      <c r="K536" t="str">
        <f>IF(tickets_dataset[[#This Row],[status]] = "Closed", "Yes","No")</f>
        <v>Yes</v>
      </c>
      <c r="L536" s="2">
        <f t="shared" si="32"/>
        <v>21</v>
      </c>
      <c r="M536" t="str">
        <f t="shared" si="33"/>
        <v>No</v>
      </c>
      <c r="N536" t="str">
        <f t="shared" si="34"/>
        <v>Jan</v>
      </c>
      <c r="O536" s="2">
        <f t="shared" si="35"/>
        <v>0.875</v>
      </c>
      <c r="P536" t="str">
        <f>VLOOKUP(G536,Agents!A:E,4,FALSE)</f>
        <v>Team3</v>
      </c>
      <c r="Q536" t="str">
        <f>VLOOKUP(G536,Agents!A:E,5,FALSE)</f>
        <v>Mid</v>
      </c>
      <c r="R536" t="str">
        <f>VLOOKUP(G536,Agents!A:E,2,FALSE)</f>
        <v>Evening</v>
      </c>
    </row>
    <row r="537" spans="1:18" x14ac:dyDescent="0.35">
      <c r="A537" t="s">
        <v>1122</v>
      </c>
      <c r="B537" t="s">
        <v>1123</v>
      </c>
      <c r="C537" t="s">
        <v>34</v>
      </c>
      <c r="D537" t="s">
        <v>26</v>
      </c>
      <c r="E537" s="1">
        <v>46057.742361111108</v>
      </c>
      <c r="F537" s="1">
        <v>46060.325694444444</v>
      </c>
      <c r="G537" t="s">
        <v>344</v>
      </c>
      <c r="H537" t="s">
        <v>15</v>
      </c>
      <c r="I537" t="s">
        <v>16</v>
      </c>
      <c r="J537">
        <v>3</v>
      </c>
      <c r="K537" t="str">
        <f>IF(tickets_dataset[[#This Row],[status]] = "Closed", "Yes","No")</f>
        <v>Yes</v>
      </c>
      <c r="L537" s="2">
        <f t="shared" si="32"/>
        <v>62.000000000058208</v>
      </c>
      <c r="M537" t="str">
        <f t="shared" si="33"/>
        <v>Yes</v>
      </c>
      <c r="N537" t="str">
        <f t="shared" si="34"/>
        <v>Feb</v>
      </c>
      <c r="O537" s="2">
        <f t="shared" si="35"/>
        <v>2.5833333333357587</v>
      </c>
      <c r="P537" t="str">
        <f>VLOOKUP(G537,Agents!A:E,4,FALSE)</f>
        <v>Team4</v>
      </c>
      <c r="Q537" t="str">
        <f>VLOOKUP(G537,Agents!A:E,5,FALSE)</f>
        <v>Senior</v>
      </c>
      <c r="R537" t="str">
        <f>VLOOKUP(G537,Agents!A:E,2,FALSE)</f>
        <v>Night</v>
      </c>
    </row>
    <row r="538" spans="1:18" x14ac:dyDescent="0.35">
      <c r="A538" t="s">
        <v>1124</v>
      </c>
      <c r="B538" t="s">
        <v>1125</v>
      </c>
      <c r="C538" t="s">
        <v>22</v>
      </c>
      <c r="D538" t="s">
        <v>13</v>
      </c>
      <c r="E538" s="1">
        <v>46063.845138888886</v>
      </c>
      <c r="F538" s="1">
        <v>46063.970138888886</v>
      </c>
      <c r="G538" t="s">
        <v>80</v>
      </c>
      <c r="H538" t="s">
        <v>15</v>
      </c>
      <c r="I538" t="s">
        <v>16</v>
      </c>
      <c r="J538">
        <v>4</v>
      </c>
      <c r="K538" t="str">
        <f>IF(tickets_dataset[[#This Row],[status]] = "Closed", "Yes","No")</f>
        <v>Yes</v>
      </c>
      <c r="L538" s="2">
        <f t="shared" si="32"/>
        <v>3</v>
      </c>
      <c r="M538" t="str">
        <f t="shared" si="33"/>
        <v>No</v>
      </c>
      <c r="N538" t="str">
        <f t="shared" si="34"/>
        <v>Feb</v>
      </c>
      <c r="O538" s="2">
        <f t="shared" si="35"/>
        <v>0.125</v>
      </c>
      <c r="P538" t="str">
        <f>VLOOKUP(G538,Agents!A:E,4,FALSE)</f>
        <v>Team3</v>
      </c>
      <c r="Q538" t="str">
        <f>VLOOKUP(G538,Agents!A:E,5,FALSE)</f>
        <v>Junior</v>
      </c>
      <c r="R538" t="str">
        <f>VLOOKUP(G538,Agents!A:E,2,FALSE)</f>
        <v>Evening</v>
      </c>
    </row>
    <row r="539" spans="1:18" x14ac:dyDescent="0.35">
      <c r="A539" t="s">
        <v>1126</v>
      </c>
      <c r="B539" t="s">
        <v>1127</v>
      </c>
      <c r="C539" t="s">
        <v>12</v>
      </c>
      <c r="D539" t="s">
        <v>38</v>
      </c>
      <c r="E539" s="1">
        <v>46090.199305555558</v>
      </c>
      <c r="F539" s="1">
        <v>46091.115972222222</v>
      </c>
      <c r="G539" t="s">
        <v>128</v>
      </c>
      <c r="H539" t="s">
        <v>15</v>
      </c>
      <c r="I539" t="s">
        <v>16</v>
      </c>
      <c r="J539">
        <v>5</v>
      </c>
      <c r="K539" t="str">
        <f>IF(tickets_dataset[[#This Row],[status]] = "Closed", "Yes","No")</f>
        <v>Yes</v>
      </c>
      <c r="L539" s="2">
        <f t="shared" si="32"/>
        <v>21.999999999941792</v>
      </c>
      <c r="M539" t="str">
        <f t="shared" si="33"/>
        <v>No</v>
      </c>
      <c r="N539" t="str">
        <f t="shared" si="34"/>
        <v>Mar</v>
      </c>
      <c r="O539" s="2">
        <f t="shared" si="35"/>
        <v>0.91666666666424135</v>
      </c>
      <c r="P539" t="str">
        <f>VLOOKUP(G539,Agents!A:E,4,FALSE)</f>
        <v>Team4</v>
      </c>
      <c r="Q539" t="str">
        <f>VLOOKUP(G539,Agents!A:E,5,FALSE)</f>
        <v>Mid</v>
      </c>
      <c r="R539" t="str">
        <f>VLOOKUP(G539,Agents!A:E,2,FALSE)</f>
        <v>Night</v>
      </c>
    </row>
    <row r="540" spans="1:18" x14ac:dyDescent="0.35">
      <c r="A540" t="s">
        <v>1128</v>
      </c>
      <c r="B540" t="s">
        <v>1129</v>
      </c>
      <c r="C540" t="s">
        <v>12</v>
      </c>
      <c r="D540" t="s">
        <v>13</v>
      </c>
      <c r="E540" s="1">
        <v>46037.859027777777</v>
      </c>
      <c r="F540" s="1">
        <v>46038.817361111112</v>
      </c>
      <c r="G540" t="s">
        <v>159</v>
      </c>
      <c r="H540" t="s">
        <v>15</v>
      </c>
      <c r="I540" t="s">
        <v>16</v>
      </c>
      <c r="J540">
        <v>5</v>
      </c>
      <c r="K540" t="str">
        <f>IF(tickets_dataset[[#This Row],[status]] = "Closed", "Yes","No")</f>
        <v>Yes</v>
      </c>
      <c r="L540" s="2">
        <f t="shared" si="32"/>
        <v>23.000000000058208</v>
      </c>
      <c r="M540" t="str">
        <f t="shared" si="33"/>
        <v>No</v>
      </c>
      <c r="N540" t="str">
        <f t="shared" si="34"/>
        <v>Jan</v>
      </c>
      <c r="O540" s="2">
        <f t="shared" si="35"/>
        <v>0.95833333333575865</v>
      </c>
      <c r="P540" t="str">
        <f>VLOOKUP(G540,Agents!A:E,4,FALSE)</f>
        <v>Team4</v>
      </c>
      <c r="Q540" t="str">
        <f>VLOOKUP(G540,Agents!A:E,5,FALSE)</f>
        <v>Mid</v>
      </c>
      <c r="R540" t="str">
        <f>VLOOKUP(G540,Agents!A:E,2,FALSE)</f>
        <v>Night</v>
      </c>
    </row>
    <row r="541" spans="1:18" x14ac:dyDescent="0.35">
      <c r="A541" t="s">
        <v>1130</v>
      </c>
      <c r="B541" t="s">
        <v>1131</v>
      </c>
      <c r="C541" t="s">
        <v>76</v>
      </c>
      <c r="D541" t="s">
        <v>13</v>
      </c>
      <c r="E541" s="1">
        <v>46089.481249999997</v>
      </c>
      <c r="F541" s="1">
        <v>46090.147916666669</v>
      </c>
      <c r="G541" t="s">
        <v>149</v>
      </c>
      <c r="H541" t="s">
        <v>15</v>
      </c>
      <c r="I541" t="s">
        <v>16</v>
      </c>
      <c r="J541">
        <v>4</v>
      </c>
      <c r="K541" t="str">
        <f>IF(tickets_dataset[[#This Row],[status]] = "Closed", "Yes","No")</f>
        <v>Yes</v>
      </c>
      <c r="L541" s="2">
        <f t="shared" si="32"/>
        <v>16.000000000116415</v>
      </c>
      <c r="M541" t="str">
        <f t="shared" si="33"/>
        <v>No</v>
      </c>
      <c r="N541" t="str">
        <f t="shared" si="34"/>
        <v>Mar</v>
      </c>
      <c r="O541" s="2">
        <f t="shared" si="35"/>
        <v>0.66666666667151731</v>
      </c>
      <c r="P541" t="str">
        <f>VLOOKUP(G541,Agents!A:E,4,FALSE)</f>
        <v>Team3</v>
      </c>
      <c r="Q541" t="str">
        <f>VLOOKUP(G541,Agents!A:E,5,FALSE)</f>
        <v>Mid</v>
      </c>
      <c r="R541" t="str">
        <f>VLOOKUP(G541,Agents!A:E,2,FALSE)</f>
        <v>Night</v>
      </c>
    </row>
    <row r="542" spans="1:18" x14ac:dyDescent="0.35">
      <c r="A542" t="s">
        <v>1132</v>
      </c>
      <c r="B542" t="s">
        <v>1133</v>
      </c>
      <c r="C542" t="s">
        <v>34</v>
      </c>
      <c r="D542" t="s">
        <v>38</v>
      </c>
      <c r="E542" s="1">
        <v>46094.709027777775</v>
      </c>
      <c r="F542" s="1">
        <v>46095.500694444447</v>
      </c>
      <c r="G542" t="s">
        <v>14</v>
      </c>
      <c r="H542" t="s">
        <v>15</v>
      </c>
      <c r="I542" t="s">
        <v>16</v>
      </c>
      <c r="J542">
        <v>5</v>
      </c>
      <c r="K542" t="str">
        <f>IF(tickets_dataset[[#This Row],[status]] = "Closed", "Yes","No")</f>
        <v>Yes</v>
      </c>
      <c r="L542" s="2">
        <f t="shared" si="32"/>
        <v>19.000000000116415</v>
      </c>
      <c r="M542" t="str">
        <f t="shared" si="33"/>
        <v>No</v>
      </c>
      <c r="N542" t="str">
        <f t="shared" si="34"/>
        <v>Mar</v>
      </c>
      <c r="O542" s="2">
        <f t="shared" si="35"/>
        <v>0.79166666667151731</v>
      </c>
      <c r="P542" t="str">
        <f>VLOOKUP(G542,Agents!A:E,4,FALSE)</f>
        <v>Team1</v>
      </c>
      <c r="Q542" t="str">
        <f>VLOOKUP(G542,Agents!A:E,5,FALSE)</f>
        <v>Senior</v>
      </c>
      <c r="R542" t="str">
        <f>VLOOKUP(G542,Agents!A:E,2,FALSE)</f>
        <v>Morning</v>
      </c>
    </row>
    <row r="543" spans="1:18" x14ac:dyDescent="0.35">
      <c r="A543" t="s">
        <v>1134</v>
      </c>
      <c r="B543" t="s">
        <v>1135</v>
      </c>
      <c r="C543" t="s">
        <v>12</v>
      </c>
      <c r="D543" t="s">
        <v>26</v>
      </c>
      <c r="E543" s="1">
        <v>46086.671527777777</v>
      </c>
      <c r="F543" s="1">
        <v>46087.754861111112</v>
      </c>
      <c r="G543" t="s">
        <v>170</v>
      </c>
      <c r="H543" t="s">
        <v>15</v>
      </c>
      <c r="I543" t="s">
        <v>16</v>
      </c>
      <c r="J543">
        <v>5</v>
      </c>
      <c r="K543" t="str">
        <f>IF(tickets_dataset[[#This Row],[status]] = "Closed", "Yes","No")</f>
        <v>Yes</v>
      </c>
      <c r="L543" s="2">
        <f t="shared" si="32"/>
        <v>26.000000000058208</v>
      </c>
      <c r="M543" t="str">
        <f t="shared" si="33"/>
        <v>No</v>
      </c>
      <c r="N543" t="str">
        <f t="shared" si="34"/>
        <v>Mar</v>
      </c>
      <c r="O543" s="2">
        <f t="shared" si="35"/>
        <v>1.0833333333357587</v>
      </c>
      <c r="P543" t="str">
        <f>VLOOKUP(G543,Agents!A:E,4,FALSE)</f>
        <v>Team5</v>
      </c>
      <c r="Q543" t="str">
        <f>VLOOKUP(G543,Agents!A:E,5,FALSE)</f>
        <v>Junior</v>
      </c>
      <c r="R543" t="str">
        <f>VLOOKUP(G543,Agents!A:E,2,FALSE)</f>
        <v>Night</v>
      </c>
    </row>
    <row r="544" spans="1:18" x14ac:dyDescent="0.35">
      <c r="A544" t="s">
        <v>1136</v>
      </c>
      <c r="B544" t="s">
        <v>1137</v>
      </c>
      <c r="C544" t="s">
        <v>76</v>
      </c>
      <c r="D544" t="s">
        <v>38</v>
      </c>
      <c r="E544" s="1">
        <v>46049.277083333334</v>
      </c>
      <c r="F544" s="1">
        <v>46050.027083333334</v>
      </c>
      <c r="G544" t="s">
        <v>91</v>
      </c>
      <c r="H544" t="s">
        <v>15</v>
      </c>
      <c r="I544" t="s">
        <v>16</v>
      </c>
      <c r="J544">
        <v>3</v>
      </c>
      <c r="K544" t="str">
        <f>IF(tickets_dataset[[#This Row],[status]] = "Closed", "Yes","No")</f>
        <v>Yes</v>
      </c>
      <c r="L544" s="2">
        <f t="shared" si="32"/>
        <v>18</v>
      </c>
      <c r="M544" t="str">
        <f t="shared" si="33"/>
        <v>No</v>
      </c>
      <c r="N544" t="str">
        <f t="shared" si="34"/>
        <v>Jan</v>
      </c>
      <c r="O544" s="2">
        <f t="shared" si="35"/>
        <v>0.75</v>
      </c>
      <c r="P544" t="str">
        <f>VLOOKUP(G544,Agents!A:E,4,FALSE)</f>
        <v>Team5</v>
      </c>
      <c r="Q544" t="str">
        <f>VLOOKUP(G544,Agents!A:E,5,FALSE)</f>
        <v>Mid</v>
      </c>
      <c r="R544" t="str">
        <f>VLOOKUP(G544,Agents!A:E,2,FALSE)</f>
        <v>Night</v>
      </c>
    </row>
    <row r="545" spans="1:18" x14ac:dyDescent="0.35">
      <c r="A545" t="s">
        <v>1138</v>
      </c>
      <c r="B545" t="s">
        <v>1139</v>
      </c>
      <c r="C545" t="s">
        <v>12</v>
      </c>
      <c r="D545" t="s">
        <v>13</v>
      </c>
      <c r="E545" s="1">
        <v>46072.902083333334</v>
      </c>
      <c r="F545" s="1">
        <v>46073.318749999999</v>
      </c>
      <c r="G545" t="s">
        <v>422</v>
      </c>
      <c r="H545" t="s">
        <v>15</v>
      </c>
      <c r="I545" t="s">
        <v>16</v>
      </c>
      <c r="J545">
        <v>3</v>
      </c>
      <c r="K545" t="str">
        <f>IF(tickets_dataset[[#This Row],[status]] = "Closed", "Yes","No")</f>
        <v>Yes</v>
      </c>
      <c r="L545" s="2">
        <f t="shared" si="32"/>
        <v>9.9999999999417923</v>
      </c>
      <c r="M545" t="str">
        <f t="shared" si="33"/>
        <v>No</v>
      </c>
      <c r="N545" t="str">
        <f t="shared" si="34"/>
        <v>Feb</v>
      </c>
      <c r="O545" s="2">
        <f t="shared" si="35"/>
        <v>0.41666666666424135</v>
      </c>
      <c r="P545" t="str">
        <f>VLOOKUP(G545,Agents!A:E,4,FALSE)</f>
        <v>Team5</v>
      </c>
      <c r="Q545" t="str">
        <f>VLOOKUP(G545,Agents!A:E,5,FALSE)</f>
        <v>Mid</v>
      </c>
      <c r="R545" t="str">
        <f>VLOOKUP(G545,Agents!A:E,2,FALSE)</f>
        <v>Evening</v>
      </c>
    </row>
    <row r="546" spans="1:18" x14ac:dyDescent="0.35">
      <c r="A546" t="s">
        <v>1140</v>
      </c>
      <c r="B546" t="s">
        <v>1141</v>
      </c>
      <c r="C546" t="s">
        <v>22</v>
      </c>
      <c r="D546" t="s">
        <v>13</v>
      </c>
      <c r="E546" s="1">
        <v>46033.017361111109</v>
      </c>
      <c r="F546" s="1">
        <v>46033.642361111109</v>
      </c>
      <c r="G546" t="s">
        <v>19</v>
      </c>
      <c r="H546" t="s">
        <v>28</v>
      </c>
      <c r="I546" t="s">
        <v>16</v>
      </c>
      <c r="J546">
        <v>4</v>
      </c>
      <c r="K546" t="str">
        <f>IF(tickets_dataset[[#This Row],[status]] = "Closed", "Yes","No")</f>
        <v>No</v>
      </c>
      <c r="L546" s="2">
        <f t="shared" si="32"/>
        <v>15</v>
      </c>
      <c r="M546" t="str">
        <f t="shared" si="33"/>
        <v>No</v>
      </c>
      <c r="N546" t="str">
        <f t="shared" si="34"/>
        <v>Jan</v>
      </c>
      <c r="O546" s="2">
        <f t="shared" si="35"/>
        <v>0.625</v>
      </c>
      <c r="P546" t="str">
        <f>VLOOKUP(G546,Agents!A:E,4,FALSE)</f>
        <v>Team4</v>
      </c>
      <c r="Q546" t="str">
        <f>VLOOKUP(G546,Agents!A:E,5,FALSE)</f>
        <v>Senior</v>
      </c>
      <c r="R546" t="str">
        <f>VLOOKUP(G546,Agents!A:E,2,FALSE)</f>
        <v>Evening</v>
      </c>
    </row>
    <row r="547" spans="1:18" x14ac:dyDescent="0.35">
      <c r="A547" t="s">
        <v>1142</v>
      </c>
      <c r="B547" t="s">
        <v>262</v>
      </c>
      <c r="C547" t="s">
        <v>34</v>
      </c>
      <c r="D547" t="s">
        <v>38</v>
      </c>
      <c r="E547" s="1">
        <v>46086.925694444442</v>
      </c>
      <c r="F547" s="1">
        <v>46088.550694444442</v>
      </c>
      <c r="G547" t="s">
        <v>344</v>
      </c>
      <c r="H547" t="s">
        <v>15</v>
      </c>
      <c r="I547" t="s">
        <v>16</v>
      </c>
      <c r="J547">
        <v>4</v>
      </c>
      <c r="K547" t="str">
        <f>IF(tickets_dataset[[#This Row],[status]] = "Closed", "Yes","No")</f>
        <v>Yes</v>
      </c>
      <c r="L547" s="2">
        <f t="shared" si="32"/>
        <v>39</v>
      </c>
      <c r="M547" t="str">
        <f t="shared" si="33"/>
        <v>No</v>
      </c>
      <c r="N547" t="str">
        <f t="shared" si="34"/>
        <v>Mar</v>
      </c>
      <c r="O547" s="2">
        <f t="shared" si="35"/>
        <v>1.625</v>
      </c>
      <c r="P547" t="str">
        <f>VLOOKUP(G547,Agents!A:E,4,FALSE)</f>
        <v>Team4</v>
      </c>
      <c r="Q547" t="str">
        <f>VLOOKUP(G547,Agents!A:E,5,FALSE)</f>
        <v>Senior</v>
      </c>
      <c r="R547" t="str">
        <f>VLOOKUP(G547,Agents!A:E,2,FALSE)</f>
        <v>Night</v>
      </c>
    </row>
    <row r="548" spans="1:18" x14ac:dyDescent="0.35">
      <c r="A548" t="s">
        <v>1143</v>
      </c>
      <c r="B548" t="s">
        <v>1144</v>
      </c>
      <c r="C548" t="s">
        <v>12</v>
      </c>
      <c r="D548" t="s">
        <v>13</v>
      </c>
      <c r="E548" s="1">
        <v>46087.052777777775</v>
      </c>
      <c r="F548" s="1">
        <v>46088.177777777775</v>
      </c>
      <c r="G548" t="s">
        <v>149</v>
      </c>
      <c r="H548" t="s">
        <v>15</v>
      </c>
      <c r="I548" t="s">
        <v>16</v>
      </c>
      <c r="J548">
        <v>3</v>
      </c>
      <c r="K548" t="str">
        <f>IF(tickets_dataset[[#This Row],[status]] = "Closed", "Yes","No")</f>
        <v>Yes</v>
      </c>
      <c r="L548" s="2">
        <f t="shared" si="32"/>
        <v>27</v>
      </c>
      <c r="M548" t="str">
        <f t="shared" si="33"/>
        <v>No</v>
      </c>
      <c r="N548" t="str">
        <f t="shared" si="34"/>
        <v>Mar</v>
      </c>
      <c r="O548" s="2">
        <f t="shared" si="35"/>
        <v>1.125</v>
      </c>
      <c r="P548" t="str">
        <f>VLOOKUP(G548,Agents!A:E,4,FALSE)</f>
        <v>Team3</v>
      </c>
      <c r="Q548" t="str">
        <f>VLOOKUP(G548,Agents!A:E,5,FALSE)</f>
        <v>Mid</v>
      </c>
      <c r="R548" t="str">
        <f>VLOOKUP(G548,Agents!A:E,2,FALSE)</f>
        <v>Night</v>
      </c>
    </row>
    <row r="549" spans="1:18" x14ac:dyDescent="0.35">
      <c r="A549" t="s">
        <v>1145</v>
      </c>
      <c r="B549" t="s">
        <v>1146</v>
      </c>
      <c r="C549" t="s">
        <v>12</v>
      </c>
      <c r="D549" t="s">
        <v>38</v>
      </c>
      <c r="E549" s="1">
        <v>46041.209027777775</v>
      </c>
      <c r="F549" s="1">
        <v>46042.292361111111</v>
      </c>
      <c r="G549" t="s">
        <v>19</v>
      </c>
      <c r="H549" t="s">
        <v>15</v>
      </c>
      <c r="I549" t="s">
        <v>16</v>
      </c>
      <c r="J549">
        <v>5</v>
      </c>
      <c r="K549" t="str">
        <f>IF(tickets_dataset[[#This Row],[status]] = "Closed", "Yes","No")</f>
        <v>Yes</v>
      </c>
      <c r="L549" s="2">
        <f t="shared" si="32"/>
        <v>26.000000000058208</v>
      </c>
      <c r="M549" t="str">
        <f t="shared" si="33"/>
        <v>No</v>
      </c>
      <c r="N549" t="str">
        <f t="shared" si="34"/>
        <v>Jan</v>
      </c>
      <c r="O549" s="2">
        <f t="shared" si="35"/>
        <v>1.0833333333357587</v>
      </c>
      <c r="P549" t="str">
        <f>VLOOKUP(G549,Agents!A:E,4,FALSE)</f>
        <v>Team4</v>
      </c>
      <c r="Q549" t="str">
        <f>VLOOKUP(G549,Agents!A:E,5,FALSE)</f>
        <v>Senior</v>
      </c>
      <c r="R549" t="str">
        <f>VLOOKUP(G549,Agents!A:E,2,FALSE)</f>
        <v>Evening</v>
      </c>
    </row>
    <row r="550" spans="1:18" x14ac:dyDescent="0.35">
      <c r="A550" t="s">
        <v>1147</v>
      </c>
      <c r="B550" t="s">
        <v>1148</v>
      </c>
      <c r="C550" t="s">
        <v>76</v>
      </c>
      <c r="D550" t="s">
        <v>26</v>
      </c>
      <c r="E550" s="1">
        <v>46057.479166666664</v>
      </c>
      <c r="F550" s="1">
        <v>46058.6875</v>
      </c>
      <c r="G550" t="s">
        <v>170</v>
      </c>
      <c r="H550" t="s">
        <v>28</v>
      </c>
      <c r="I550" t="s">
        <v>16</v>
      </c>
      <c r="J550">
        <v>4</v>
      </c>
      <c r="K550" t="str">
        <f>IF(tickets_dataset[[#This Row],[status]] = "Closed", "Yes","No")</f>
        <v>No</v>
      </c>
      <c r="L550" s="2">
        <f t="shared" si="32"/>
        <v>29.000000000058208</v>
      </c>
      <c r="M550" t="str">
        <f t="shared" si="33"/>
        <v>No</v>
      </c>
      <c r="N550" t="str">
        <f t="shared" si="34"/>
        <v>Feb</v>
      </c>
      <c r="O550" s="2">
        <f t="shared" si="35"/>
        <v>1.2083333333357587</v>
      </c>
      <c r="P550" t="str">
        <f>VLOOKUP(G550,Agents!A:E,4,FALSE)</f>
        <v>Team5</v>
      </c>
      <c r="Q550" t="str">
        <f>VLOOKUP(G550,Agents!A:E,5,FALSE)</f>
        <v>Junior</v>
      </c>
      <c r="R550" t="str">
        <f>VLOOKUP(G550,Agents!A:E,2,FALSE)</f>
        <v>Night</v>
      </c>
    </row>
    <row r="551" spans="1:18" x14ac:dyDescent="0.35">
      <c r="A551" t="s">
        <v>1149</v>
      </c>
      <c r="B551" t="s">
        <v>1150</v>
      </c>
      <c r="C551" t="s">
        <v>50</v>
      </c>
      <c r="D551" t="s">
        <v>38</v>
      </c>
      <c r="E551" s="1">
        <v>46072.652083333334</v>
      </c>
      <c r="F551" s="1">
        <v>46074.36041666667</v>
      </c>
      <c r="G551" t="s">
        <v>67</v>
      </c>
      <c r="H551" t="s">
        <v>28</v>
      </c>
      <c r="I551" t="s">
        <v>16</v>
      </c>
      <c r="J551">
        <v>3</v>
      </c>
      <c r="K551" t="str">
        <f>IF(tickets_dataset[[#This Row],[status]] = "Closed", "Yes","No")</f>
        <v>No</v>
      </c>
      <c r="L551" s="2">
        <f t="shared" si="32"/>
        <v>41.000000000058208</v>
      </c>
      <c r="M551" t="str">
        <f t="shared" si="33"/>
        <v>No</v>
      </c>
      <c r="N551" t="str">
        <f t="shared" si="34"/>
        <v>Feb</v>
      </c>
      <c r="O551" s="2">
        <f t="shared" si="35"/>
        <v>1.7083333333357587</v>
      </c>
      <c r="P551" t="str">
        <f>VLOOKUP(G551,Agents!A:E,4,FALSE)</f>
        <v>Team5</v>
      </c>
      <c r="Q551" t="str">
        <f>VLOOKUP(G551,Agents!A:E,5,FALSE)</f>
        <v>Junior</v>
      </c>
      <c r="R551" t="str">
        <f>VLOOKUP(G551,Agents!A:E,2,FALSE)</f>
        <v>Evening</v>
      </c>
    </row>
    <row r="552" spans="1:18" x14ac:dyDescent="0.35">
      <c r="A552" t="s">
        <v>1151</v>
      </c>
      <c r="B552" t="s">
        <v>1152</v>
      </c>
      <c r="C552" t="s">
        <v>76</v>
      </c>
      <c r="D552" t="s">
        <v>26</v>
      </c>
      <c r="E552" s="1">
        <v>46040.347916666666</v>
      </c>
      <c r="F552" s="1">
        <v>46041.806250000001</v>
      </c>
      <c r="G552" t="s">
        <v>53</v>
      </c>
      <c r="H552" t="s">
        <v>28</v>
      </c>
      <c r="I552" t="s">
        <v>16</v>
      </c>
      <c r="J552">
        <v>4</v>
      </c>
      <c r="K552" t="str">
        <f>IF(tickets_dataset[[#This Row],[status]] = "Closed", "Yes","No")</f>
        <v>No</v>
      </c>
      <c r="L552" s="2">
        <f t="shared" si="32"/>
        <v>35.000000000058208</v>
      </c>
      <c r="M552" t="str">
        <f t="shared" si="33"/>
        <v>No</v>
      </c>
      <c r="N552" t="str">
        <f t="shared" si="34"/>
        <v>Jan</v>
      </c>
      <c r="O552" s="2">
        <f t="shared" si="35"/>
        <v>1.4583333333357587</v>
      </c>
      <c r="P552" t="str">
        <f>VLOOKUP(G552,Agents!A:E,4,FALSE)</f>
        <v>Team1</v>
      </c>
      <c r="Q552" t="str">
        <f>VLOOKUP(G552,Agents!A:E,5,FALSE)</f>
        <v>Junior</v>
      </c>
      <c r="R552" t="str">
        <f>VLOOKUP(G552,Agents!A:E,2,FALSE)</f>
        <v>Night</v>
      </c>
    </row>
    <row r="553" spans="1:18" x14ac:dyDescent="0.35">
      <c r="A553" t="s">
        <v>1153</v>
      </c>
      <c r="B553" t="s">
        <v>1154</v>
      </c>
      <c r="C553" t="s">
        <v>76</v>
      </c>
      <c r="D553" t="s">
        <v>13</v>
      </c>
      <c r="E553" s="1">
        <v>46101.829861111109</v>
      </c>
      <c r="F553" s="1">
        <v>46102.163194444445</v>
      </c>
      <c r="G553" t="s">
        <v>83</v>
      </c>
      <c r="H553" t="s">
        <v>15</v>
      </c>
      <c r="I553" t="s">
        <v>16</v>
      </c>
      <c r="J553">
        <v>5</v>
      </c>
      <c r="K553" t="str">
        <f>IF(tickets_dataset[[#This Row],[status]] = "Closed", "Yes","No")</f>
        <v>Yes</v>
      </c>
      <c r="L553" s="2">
        <f t="shared" si="32"/>
        <v>8.0000000000582077</v>
      </c>
      <c r="M553" t="str">
        <f t="shared" si="33"/>
        <v>No</v>
      </c>
      <c r="N553" t="str">
        <f t="shared" si="34"/>
        <v>Mar</v>
      </c>
      <c r="O553" s="2">
        <f t="shared" si="35"/>
        <v>0.33333333333575865</v>
      </c>
      <c r="P553" t="str">
        <f>VLOOKUP(G553,Agents!A:E,4,FALSE)</f>
        <v>Team2</v>
      </c>
      <c r="Q553" t="str">
        <f>VLOOKUP(G553,Agents!A:E,5,FALSE)</f>
        <v>Junior</v>
      </c>
      <c r="R553" t="str">
        <f>VLOOKUP(G553,Agents!A:E,2,FALSE)</f>
        <v>Night</v>
      </c>
    </row>
    <row r="554" spans="1:18" x14ac:dyDescent="0.35">
      <c r="A554" t="s">
        <v>1155</v>
      </c>
      <c r="B554" t="s">
        <v>1156</v>
      </c>
      <c r="C554" t="s">
        <v>50</v>
      </c>
      <c r="D554" t="s">
        <v>13</v>
      </c>
      <c r="E554" s="1">
        <v>46064.10833333333</v>
      </c>
      <c r="F554" s="1">
        <v>46064.65</v>
      </c>
      <c r="G554" t="s">
        <v>190</v>
      </c>
      <c r="H554" t="s">
        <v>15</v>
      </c>
      <c r="I554" t="s">
        <v>16</v>
      </c>
      <c r="J554">
        <v>2</v>
      </c>
      <c r="K554" t="str">
        <f>IF(tickets_dataset[[#This Row],[status]] = "Closed", "Yes","No")</f>
        <v>Yes</v>
      </c>
      <c r="L554" s="2">
        <f t="shared" si="32"/>
        <v>13.000000000116415</v>
      </c>
      <c r="M554" t="str">
        <f t="shared" si="33"/>
        <v>No</v>
      </c>
      <c r="N554" t="str">
        <f t="shared" si="34"/>
        <v>Feb</v>
      </c>
      <c r="O554" s="2">
        <f t="shared" si="35"/>
        <v>0.54166666667151731</v>
      </c>
      <c r="P554" t="str">
        <f>VLOOKUP(G554,Agents!A:E,4,FALSE)</f>
        <v>Team1</v>
      </c>
      <c r="Q554" t="str">
        <f>VLOOKUP(G554,Agents!A:E,5,FALSE)</f>
        <v>Senior</v>
      </c>
      <c r="R554" t="str">
        <f>VLOOKUP(G554,Agents!A:E,2,FALSE)</f>
        <v>Night</v>
      </c>
    </row>
    <row r="555" spans="1:18" x14ac:dyDescent="0.35">
      <c r="A555" t="s">
        <v>1157</v>
      </c>
      <c r="B555" t="s">
        <v>1158</v>
      </c>
      <c r="C555" t="s">
        <v>50</v>
      </c>
      <c r="D555" t="s">
        <v>13</v>
      </c>
      <c r="E555" s="1">
        <v>46057.999305555553</v>
      </c>
      <c r="F555" s="1">
        <v>46058.207638888889</v>
      </c>
      <c r="G555" t="s">
        <v>156</v>
      </c>
      <c r="H555" t="s">
        <v>15</v>
      </c>
      <c r="I555" t="s">
        <v>16</v>
      </c>
      <c r="J555">
        <v>5</v>
      </c>
      <c r="K555" t="str">
        <f>IF(tickets_dataset[[#This Row],[status]] = "Closed", "Yes","No")</f>
        <v>Yes</v>
      </c>
      <c r="L555" s="2">
        <f t="shared" si="32"/>
        <v>5.0000000000582077</v>
      </c>
      <c r="M555" t="str">
        <f t="shared" si="33"/>
        <v>No</v>
      </c>
      <c r="N555" t="str">
        <f t="shared" si="34"/>
        <v>Feb</v>
      </c>
      <c r="O555" s="2">
        <f t="shared" si="35"/>
        <v>0.20833333333575865</v>
      </c>
      <c r="P555" t="str">
        <f>VLOOKUP(G555,Agents!A:E,4,FALSE)</f>
        <v>Team3</v>
      </c>
      <c r="Q555" t="str">
        <f>VLOOKUP(G555,Agents!A:E,5,FALSE)</f>
        <v>Mid</v>
      </c>
      <c r="R555" t="str">
        <f>VLOOKUP(G555,Agents!A:E,2,FALSE)</f>
        <v>Evening</v>
      </c>
    </row>
    <row r="556" spans="1:18" x14ac:dyDescent="0.35">
      <c r="A556" t="s">
        <v>1159</v>
      </c>
      <c r="B556" t="s">
        <v>1160</v>
      </c>
      <c r="C556" t="s">
        <v>76</v>
      </c>
      <c r="D556" t="s">
        <v>38</v>
      </c>
      <c r="E556" s="1">
        <v>46092.397916666669</v>
      </c>
      <c r="F556" s="1">
        <v>46092.981249999997</v>
      </c>
      <c r="G556" t="s">
        <v>183</v>
      </c>
      <c r="H556" t="s">
        <v>15</v>
      </c>
      <c r="I556" t="s">
        <v>16</v>
      </c>
      <c r="J556">
        <v>3</v>
      </c>
      <c r="K556" t="str">
        <f>IF(tickets_dataset[[#This Row],[status]] = "Closed", "Yes","No")</f>
        <v>Yes</v>
      </c>
      <c r="L556" s="2">
        <f t="shared" si="32"/>
        <v>13.999999999883585</v>
      </c>
      <c r="M556" t="str">
        <f t="shared" si="33"/>
        <v>No</v>
      </c>
      <c r="N556" t="str">
        <f t="shared" si="34"/>
        <v>Mar</v>
      </c>
      <c r="O556" s="2">
        <f t="shared" si="35"/>
        <v>0.58333333332848269</v>
      </c>
      <c r="P556" t="str">
        <f>VLOOKUP(G556,Agents!A:E,4,FALSE)</f>
        <v>Team3</v>
      </c>
      <c r="Q556" t="str">
        <f>VLOOKUP(G556,Agents!A:E,5,FALSE)</f>
        <v>Senior</v>
      </c>
      <c r="R556" t="str">
        <f>VLOOKUP(G556,Agents!A:E,2,FALSE)</f>
        <v>Night</v>
      </c>
    </row>
    <row r="557" spans="1:18" x14ac:dyDescent="0.35">
      <c r="A557" t="s">
        <v>1161</v>
      </c>
      <c r="B557" t="s">
        <v>1162</v>
      </c>
      <c r="C557" t="s">
        <v>34</v>
      </c>
      <c r="D557" t="s">
        <v>13</v>
      </c>
      <c r="E557" s="1">
        <v>46032.542361111111</v>
      </c>
      <c r="F557" s="1">
        <v>46033.375694444447</v>
      </c>
      <c r="G557" t="s">
        <v>35</v>
      </c>
      <c r="H557" t="s">
        <v>28</v>
      </c>
      <c r="I557" t="s">
        <v>68</v>
      </c>
      <c r="J557">
        <v>3</v>
      </c>
      <c r="K557" t="str">
        <f>IF(tickets_dataset[[#This Row],[status]] = "Closed", "Yes","No")</f>
        <v>No</v>
      </c>
      <c r="L557" s="2">
        <f t="shared" si="32"/>
        <v>20.000000000058208</v>
      </c>
      <c r="M557" t="str">
        <f t="shared" si="33"/>
        <v>No</v>
      </c>
      <c r="N557" t="str">
        <f t="shared" si="34"/>
        <v>Jan</v>
      </c>
      <c r="O557" s="2">
        <f t="shared" si="35"/>
        <v>0.83333333333575865</v>
      </c>
      <c r="P557" t="str">
        <f>VLOOKUP(G557,Agents!A:E,4,FALSE)</f>
        <v>Team1</v>
      </c>
      <c r="Q557" t="str">
        <f>VLOOKUP(G557,Agents!A:E,5,FALSE)</f>
        <v>Senior</v>
      </c>
      <c r="R557" t="str">
        <f>VLOOKUP(G557,Agents!A:E,2,FALSE)</f>
        <v>Evening</v>
      </c>
    </row>
    <row r="558" spans="1:18" x14ac:dyDescent="0.35">
      <c r="A558" t="s">
        <v>1163</v>
      </c>
      <c r="B558" t="s">
        <v>1164</v>
      </c>
      <c r="C558" t="s">
        <v>34</v>
      </c>
      <c r="D558" t="s">
        <v>26</v>
      </c>
      <c r="E558" s="1">
        <v>46044.876388888886</v>
      </c>
      <c r="F558" s="1">
        <v>46047.543055555558</v>
      </c>
      <c r="G558" t="s">
        <v>211</v>
      </c>
      <c r="H558" t="s">
        <v>15</v>
      </c>
      <c r="I558" t="s">
        <v>16</v>
      </c>
      <c r="J558">
        <v>5</v>
      </c>
      <c r="K558" t="str">
        <f>IF(tickets_dataset[[#This Row],[status]] = "Closed", "Yes","No")</f>
        <v>Yes</v>
      </c>
      <c r="L558" s="2">
        <f t="shared" si="32"/>
        <v>64.000000000116415</v>
      </c>
      <c r="M558" t="str">
        <f t="shared" si="33"/>
        <v>Yes</v>
      </c>
      <c r="N558" t="str">
        <f t="shared" si="34"/>
        <v>Jan</v>
      </c>
      <c r="O558" s="2">
        <f t="shared" si="35"/>
        <v>2.6666666666715173</v>
      </c>
      <c r="P558" t="str">
        <f>VLOOKUP(G558,Agents!A:E,4,FALSE)</f>
        <v>Team5</v>
      </c>
      <c r="Q558" t="str">
        <f>VLOOKUP(G558,Agents!A:E,5,FALSE)</f>
        <v>Senior</v>
      </c>
      <c r="R558" t="str">
        <f>VLOOKUP(G558,Agents!A:E,2,FALSE)</f>
        <v>Evening</v>
      </c>
    </row>
    <row r="559" spans="1:18" x14ac:dyDescent="0.35">
      <c r="A559" t="s">
        <v>1165</v>
      </c>
      <c r="B559" t="s">
        <v>1166</v>
      </c>
      <c r="C559" t="s">
        <v>34</v>
      </c>
      <c r="D559" t="s">
        <v>38</v>
      </c>
      <c r="E559" s="1">
        <v>46026.965277777781</v>
      </c>
      <c r="F559" s="1">
        <v>46028.631944444445</v>
      </c>
      <c r="G559" t="s">
        <v>140</v>
      </c>
      <c r="H559" t="s">
        <v>15</v>
      </c>
      <c r="I559" t="s">
        <v>68</v>
      </c>
      <c r="J559">
        <v>3</v>
      </c>
      <c r="K559" t="str">
        <f>IF(tickets_dataset[[#This Row],[status]] = "Closed", "Yes","No")</f>
        <v>Yes</v>
      </c>
      <c r="L559" s="2">
        <f t="shared" si="32"/>
        <v>39.999999999941792</v>
      </c>
      <c r="M559" t="str">
        <f t="shared" si="33"/>
        <v>No</v>
      </c>
      <c r="N559" t="str">
        <f t="shared" si="34"/>
        <v>Jan</v>
      </c>
      <c r="O559" s="2">
        <f t="shared" si="35"/>
        <v>1.6666666666642413</v>
      </c>
      <c r="P559" t="str">
        <f>VLOOKUP(G559,Agents!A:E,4,FALSE)</f>
        <v>Team1</v>
      </c>
      <c r="Q559" t="str">
        <f>VLOOKUP(G559,Agents!A:E,5,FALSE)</f>
        <v>Junior</v>
      </c>
      <c r="R559" t="str">
        <f>VLOOKUP(G559,Agents!A:E,2,FALSE)</f>
        <v>Morning</v>
      </c>
    </row>
    <row r="560" spans="1:18" x14ac:dyDescent="0.35">
      <c r="A560" t="s">
        <v>1167</v>
      </c>
      <c r="B560" t="s">
        <v>1168</v>
      </c>
      <c r="C560" t="s">
        <v>22</v>
      </c>
      <c r="D560" t="s">
        <v>38</v>
      </c>
      <c r="E560" s="1">
        <v>46031.706250000003</v>
      </c>
      <c r="F560" s="1">
        <v>46032.789583333331</v>
      </c>
      <c r="G560" t="s">
        <v>149</v>
      </c>
      <c r="H560" t="s">
        <v>132</v>
      </c>
      <c r="I560" t="s">
        <v>16</v>
      </c>
      <c r="J560">
        <v>5</v>
      </c>
      <c r="K560" t="str">
        <f>IF(tickets_dataset[[#This Row],[status]] = "Closed", "Yes","No")</f>
        <v>No</v>
      </c>
      <c r="L560" s="2">
        <f t="shared" si="32"/>
        <v>25.999999999883585</v>
      </c>
      <c r="M560" t="str">
        <f t="shared" si="33"/>
        <v>No</v>
      </c>
      <c r="N560" t="str">
        <f t="shared" si="34"/>
        <v>Jan</v>
      </c>
      <c r="O560" s="2">
        <f t="shared" si="35"/>
        <v>1.0833333333284827</v>
      </c>
      <c r="P560" t="str">
        <f>VLOOKUP(G560,Agents!A:E,4,FALSE)</f>
        <v>Team3</v>
      </c>
      <c r="Q560" t="str">
        <f>VLOOKUP(G560,Agents!A:E,5,FALSE)</f>
        <v>Mid</v>
      </c>
      <c r="R560" t="str">
        <f>VLOOKUP(G560,Agents!A:E,2,FALSE)</f>
        <v>Night</v>
      </c>
    </row>
    <row r="561" spans="1:18" x14ac:dyDescent="0.35">
      <c r="A561" t="s">
        <v>1169</v>
      </c>
      <c r="B561" t="s">
        <v>1170</v>
      </c>
      <c r="C561" t="s">
        <v>22</v>
      </c>
      <c r="D561" t="s">
        <v>13</v>
      </c>
      <c r="E561" s="1">
        <v>46058.309027777781</v>
      </c>
      <c r="F561" s="1">
        <v>46058.850694444445</v>
      </c>
      <c r="G561" t="s">
        <v>59</v>
      </c>
      <c r="H561" t="s">
        <v>15</v>
      </c>
      <c r="I561" t="s">
        <v>16</v>
      </c>
      <c r="J561">
        <v>5</v>
      </c>
      <c r="K561" t="str">
        <f>IF(tickets_dataset[[#This Row],[status]] = "Closed", "Yes","No")</f>
        <v>Yes</v>
      </c>
      <c r="L561" s="2">
        <f t="shared" si="32"/>
        <v>12.999999999941792</v>
      </c>
      <c r="M561" t="str">
        <f t="shared" si="33"/>
        <v>No</v>
      </c>
      <c r="N561" t="str">
        <f t="shared" si="34"/>
        <v>Feb</v>
      </c>
      <c r="O561" s="2">
        <f t="shared" si="35"/>
        <v>0.54166666666424135</v>
      </c>
      <c r="P561" t="str">
        <f>VLOOKUP(G561,Agents!A:E,4,FALSE)</f>
        <v>Team3</v>
      </c>
      <c r="Q561" t="str">
        <f>VLOOKUP(G561,Agents!A:E,5,FALSE)</f>
        <v>Senior</v>
      </c>
      <c r="R561" t="str">
        <f>VLOOKUP(G561,Agents!A:E,2,FALSE)</f>
        <v>Night</v>
      </c>
    </row>
    <row r="562" spans="1:18" x14ac:dyDescent="0.35">
      <c r="A562" t="s">
        <v>1171</v>
      </c>
      <c r="B562" t="s">
        <v>1172</v>
      </c>
      <c r="C562" t="s">
        <v>12</v>
      </c>
      <c r="D562" t="s">
        <v>26</v>
      </c>
      <c r="E562" s="1">
        <v>46111.188888888886</v>
      </c>
      <c r="F562" s="1">
        <v>46111.938888888886</v>
      </c>
      <c r="G562" t="s">
        <v>221</v>
      </c>
      <c r="H562" t="s">
        <v>15</v>
      </c>
      <c r="I562" t="s">
        <v>16</v>
      </c>
      <c r="J562">
        <v>4</v>
      </c>
      <c r="K562" t="str">
        <f>IF(tickets_dataset[[#This Row],[status]] = "Closed", "Yes","No")</f>
        <v>Yes</v>
      </c>
      <c r="L562" s="2">
        <f t="shared" si="32"/>
        <v>18</v>
      </c>
      <c r="M562" t="str">
        <f t="shared" si="33"/>
        <v>No</v>
      </c>
      <c r="N562" t="str">
        <f t="shared" si="34"/>
        <v>Mar</v>
      </c>
      <c r="O562" s="2">
        <f t="shared" si="35"/>
        <v>0.75</v>
      </c>
      <c r="P562" t="str">
        <f>VLOOKUP(G562,Agents!A:E,4,FALSE)</f>
        <v>Team4</v>
      </c>
      <c r="Q562" t="str">
        <f>VLOOKUP(G562,Agents!A:E,5,FALSE)</f>
        <v>Senior</v>
      </c>
      <c r="R562" t="str">
        <f>VLOOKUP(G562,Agents!A:E,2,FALSE)</f>
        <v>Morning</v>
      </c>
    </row>
    <row r="563" spans="1:18" x14ac:dyDescent="0.35">
      <c r="A563" t="s">
        <v>1173</v>
      </c>
      <c r="B563" t="s">
        <v>1174</v>
      </c>
      <c r="C563" t="s">
        <v>12</v>
      </c>
      <c r="D563" t="s">
        <v>13</v>
      </c>
      <c r="E563" s="1">
        <v>46049.847916666666</v>
      </c>
      <c r="F563" s="1">
        <v>46051.181250000001</v>
      </c>
      <c r="G563" t="s">
        <v>164</v>
      </c>
      <c r="H563" t="s">
        <v>15</v>
      </c>
      <c r="I563" t="s">
        <v>16</v>
      </c>
      <c r="J563">
        <v>5</v>
      </c>
      <c r="K563" t="str">
        <f>IF(tickets_dataset[[#This Row],[status]] = "Closed", "Yes","No")</f>
        <v>Yes</v>
      </c>
      <c r="L563" s="2">
        <f t="shared" si="32"/>
        <v>32.000000000058208</v>
      </c>
      <c r="M563" t="str">
        <f t="shared" si="33"/>
        <v>No</v>
      </c>
      <c r="N563" t="str">
        <f t="shared" si="34"/>
        <v>Jan</v>
      </c>
      <c r="O563" s="2">
        <f t="shared" si="35"/>
        <v>1.3333333333357587</v>
      </c>
      <c r="P563" t="str">
        <f>VLOOKUP(G563,Agents!A:E,4,FALSE)</f>
        <v>Team4</v>
      </c>
      <c r="Q563" t="str">
        <f>VLOOKUP(G563,Agents!A:E,5,FALSE)</f>
        <v>Senior</v>
      </c>
      <c r="R563" t="str">
        <f>VLOOKUP(G563,Agents!A:E,2,FALSE)</f>
        <v>Evening</v>
      </c>
    </row>
    <row r="564" spans="1:18" x14ac:dyDescent="0.35">
      <c r="A564" t="s">
        <v>1175</v>
      </c>
      <c r="B564" t="s">
        <v>1176</v>
      </c>
      <c r="C564" t="s">
        <v>12</v>
      </c>
      <c r="D564" t="s">
        <v>26</v>
      </c>
      <c r="E564" s="1">
        <v>46057.93472222222</v>
      </c>
      <c r="F564" s="1">
        <v>46058.726388888892</v>
      </c>
      <c r="G564" t="s">
        <v>199</v>
      </c>
      <c r="H564" t="s">
        <v>15</v>
      </c>
      <c r="I564" t="s">
        <v>16</v>
      </c>
      <c r="J564">
        <v>3</v>
      </c>
      <c r="K564" t="str">
        <f>IF(tickets_dataset[[#This Row],[status]] = "Closed", "Yes","No")</f>
        <v>Yes</v>
      </c>
      <c r="L564" s="2">
        <f t="shared" si="32"/>
        <v>19.000000000116415</v>
      </c>
      <c r="M564" t="str">
        <f t="shared" si="33"/>
        <v>No</v>
      </c>
      <c r="N564" t="str">
        <f t="shared" si="34"/>
        <v>Feb</v>
      </c>
      <c r="O564" s="2">
        <f t="shared" si="35"/>
        <v>0.79166666667151731</v>
      </c>
      <c r="P564" t="str">
        <f>VLOOKUP(G564,Agents!A:E,4,FALSE)</f>
        <v>Team1</v>
      </c>
      <c r="Q564" t="str">
        <f>VLOOKUP(G564,Agents!A:E,5,FALSE)</f>
        <v>Junior</v>
      </c>
      <c r="R564" t="str">
        <f>VLOOKUP(G564,Agents!A:E,2,FALSE)</f>
        <v>Morning</v>
      </c>
    </row>
    <row r="565" spans="1:18" x14ac:dyDescent="0.35">
      <c r="A565" t="s">
        <v>1177</v>
      </c>
      <c r="B565" t="s">
        <v>1178</v>
      </c>
      <c r="C565" t="s">
        <v>22</v>
      </c>
      <c r="D565" t="s">
        <v>13</v>
      </c>
      <c r="E565" s="1">
        <v>46086.031944444447</v>
      </c>
      <c r="F565" s="1">
        <v>46086.656944444447</v>
      </c>
      <c r="G565" t="s">
        <v>137</v>
      </c>
      <c r="H565" t="s">
        <v>15</v>
      </c>
      <c r="I565" t="s">
        <v>16</v>
      </c>
      <c r="J565">
        <v>5</v>
      </c>
      <c r="K565" t="str">
        <f>IF(tickets_dataset[[#This Row],[status]] = "Closed", "Yes","No")</f>
        <v>Yes</v>
      </c>
      <c r="L565" s="2">
        <f t="shared" si="32"/>
        <v>15</v>
      </c>
      <c r="M565" t="str">
        <f t="shared" si="33"/>
        <v>No</v>
      </c>
      <c r="N565" t="str">
        <f t="shared" si="34"/>
        <v>Mar</v>
      </c>
      <c r="O565" s="2">
        <f t="shared" si="35"/>
        <v>0.625</v>
      </c>
      <c r="P565" t="str">
        <f>VLOOKUP(G565,Agents!A:E,4,FALSE)</f>
        <v>Team5</v>
      </c>
      <c r="Q565" t="str">
        <f>VLOOKUP(G565,Agents!A:E,5,FALSE)</f>
        <v>Senior</v>
      </c>
      <c r="R565" t="str">
        <f>VLOOKUP(G565,Agents!A:E,2,FALSE)</f>
        <v>Night</v>
      </c>
    </row>
    <row r="566" spans="1:18" x14ac:dyDescent="0.35">
      <c r="A566" t="s">
        <v>1179</v>
      </c>
      <c r="B566" t="s">
        <v>1180</v>
      </c>
      <c r="C566" t="s">
        <v>34</v>
      </c>
      <c r="D566" t="s">
        <v>38</v>
      </c>
      <c r="E566" s="1">
        <v>46075.05</v>
      </c>
      <c r="F566" s="1">
        <v>46077.466666666667</v>
      </c>
      <c r="G566" t="s">
        <v>73</v>
      </c>
      <c r="H566" t="s">
        <v>15</v>
      </c>
      <c r="I566" t="s">
        <v>16</v>
      </c>
      <c r="J566">
        <v>4</v>
      </c>
      <c r="K566" t="str">
        <f>IF(tickets_dataset[[#This Row],[status]] = "Closed", "Yes","No")</f>
        <v>Yes</v>
      </c>
      <c r="L566" s="2">
        <f t="shared" si="32"/>
        <v>57.999999999941792</v>
      </c>
      <c r="M566" t="str">
        <f t="shared" si="33"/>
        <v>Yes</v>
      </c>
      <c r="N566" t="str">
        <f t="shared" si="34"/>
        <v>Feb</v>
      </c>
      <c r="O566" s="2">
        <f t="shared" si="35"/>
        <v>2.4166666666642413</v>
      </c>
      <c r="P566" t="str">
        <f>VLOOKUP(G566,Agents!A:E,4,FALSE)</f>
        <v>Team4</v>
      </c>
      <c r="Q566" t="str">
        <f>VLOOKUP(G566,Agents!A:E,5,FALSE)</f>
        <v>Senior</v>
      </c>
      <c r="R566" t="str">
        <f>VLOOKUP(G566,Agents!A:E,2,FALSE)</f>
        <v>Night</v>
      </c>
    </row>
    <row r="567" spans="1:18" x14ac:dyDescent="0.35">
      <c r="A567" t="s">
        <v>1181</v>
      </c>
      <c r="B567" t="s">
        <v>1182</v>
      </c>
      <c r="C567" t="s">
        <v>22</v>
      </c>
      <c r="D567" t="s">
        <v>13</v>
      </c>
      <c r="E567" s="1">
        <v>46065.277083333334</v>
      </c>
      <c r="F567" s="1">
        <v>46067.152083333334</v>
      </c>
      <c r="G567" t="s">
        <v>14</v>
      </c>
      <c r="H567" t="s">
        <v>15</v>
      </c>
      <c r="I567" t="s">
        <v>16</v>
      </c>
      <c r="J567">
        <v>4</v>
      </c>
      <c r="K567" t="str">
        <f>IF(tickets_dataset[[#This Row],[status]] = "Closed", "Yes","No")</f>
        <v>Yes</v>
      </c>
      <c r="L567" s="2">
        <f t="shared" si="32"/>
        <v>45</v>
      </c>
      <c r="M567" t="str">
        <f t="shared" si="33"/>
        <v>No</v>
      </c>
      <c r="N567" t="str">
        <f t="shared" si="34"/>
        <v>Feb</v>
      </c>
      <c r="O567" s="2">
        <f t="shared" si="35"/>
        <v>1.875</v>
      </c>
      <c r="P567" t="str">
        <f>VLOOKUP(G567,Agents!A:E,4,FALSE)</f>
        <v>Team1</v>
      </c>
      <c r="Q567" t="str">
        <f>VLOOKUP(G567,Agents!A:E,5,FALSE)</f>
        <v>Senior</v>
      </c>
      <c r="R567" t="str">
        <f>VLOOKUP(G567,Agents!A:E,2,FALSE)</f>
        <v>Morning</v>
      </c>
    </row>
    <row r="568" spans="1:18" x14ac:dyDescent="0.35">
      <c r="A568" t="s">
        <v>1183</v>
      </c>
      <c r="B568" t="s">
        <v>1184</v>
      </c>
      <c r="C568" t="s">
        <v>76</v>
      </c>
      <c r="D568" t="s">
        <v>13</v>
      </c>
      <c r="E568" s="1">
        <v>46041.102777777778</v>
      </c>
      <c r="F568" s="1">
        <v>46041.936111111114</v>
      </c>
      <c r="G568" t="s">
        <v>422</v>
      </c>
      <c r="H568" t="s">
        <v>15</v>
      </c>
      <c r="I568" t="s">
        <v>16</v>
      </c>
      <c r="J568">
        <v>4</v>
      </c>
      <c r="K568" t="str">
        <f>IF(tickets_dataset[[#This Row],[status]] = "Closed", "Yes","No")</f>
        <v>Yes</v>
      </c>
      <c r="L568" s="2">
        <f t="shared" si="32"/>
        <v>20.000000000058208</v>
      </c>
      <c r="M568" t="str">
        <f t="shared" si="33"/>
        <v>No</v>
      </c>
      <c r="N568" t="str">
        <f t="shared" si="34"/>
        <v>Jan</v>
      </c>
      <c r="O568" s="2">
        <f t="shared" si="35"/>
        <v>0.83333333333575865</v>
      </c>
      <c r="P568" t="str">
        <f>VLOOKUP(G568,Agents!A:E,4,FALSE)</f>
        <v>Team5</v>
      </c>
      <c r="Q568" t="str">
        <f>VLOOKUP(G568,Agents!A:E,5,FALSE)</f>
        <v>Mid</v>
      </c>
      <c r="R568" t="str">
        <f>VLOOKUP(G568,Agents!A:E,2,FALSE)</f>
        <v>Evening</v>
      </c>
    </row>
    <row r="569" spans="1:18" x14ac:dyDescent="0.35">
      <c r="A569" t="s">
        <v>1185</v>
      </c>
      <c r="B569" t="s">
        <v>1186</v>
      </c>
      <c r="C569" t="s">
        <v>50</v>
      </c>
      <c r="D569" t="s">
        <v>13</v>
      </c>
      <c r="E569" s="1">
        <v>46074.297222222223</v>
      </c>
      <c r="F569" s="1">
        <v>46075.005555555559</v>
      </c>
      <c r="G569" t="s">
        <v>14</v>
      </c>
      <c r="H569" t="s">
        <v>15</v>
      </c>
      <c r="I569" t="s">
        <v>16</v>
      </c>
      <c r="J569">
        <v>4</v>
      </c>
      <c r="K569" t="str">
        <f>IF(tickets_dataset[[#This Row],[status]] = "Closed", "Yes","No")</f>
        <v>Yes</v>
      </c>
      <c r="L569" s="2">
        <f t="shared" si="32"/>
        <v>17.000000000058208</v>
      </c>
      <c r="M569" t="str">
        <f t="shared" si="33"/>
        <v>No</v>
      </c>
      <c r="N569" t="str">
        <f t="shared" si="34"/>
        <v>Feb</v>
      </c>
      <c r="O569" s="2">
        <f t="shared" si="35"/>
        <v>0.70833333333575865</v>
      </c>
      <c r="P569" t="str">
        <f>VLOOKUP(G569,Agents!A:E,4,FALSE)</f>
        <v>Team1</v>
      </c>
      <c r="Q569" t="str">
        <f>VLOOKUP(G569,Agents!A:E,5,FALSE)</f>
        <v>Senior</v>
      </c>
      <c r="R569" t="str">
        <f>VLOOKUP(G569,Agents!A:E,2,FALSE)</f>
        <v>Morning</v>
      </c>
    </row>
    <row r="570" spans="1:18" x14ac:dyDescent="0.35">
      <c r="A570" t="s">
        <v>1187</v>
      </c>
      <c r="B570" t="s">
        <v>1188</v>
      </c>
      <c r="C570" t="s">
        <v>76</v>
      </c>
      <c r="D570" t="s">
        <v>13</v>
      </c>
      <c r="E570" s="1">
        <v>46043.15625</v>
      </c>
      <c r="F570" s="1">
        <v>46045.03125</v>
      </c>
      <c r="G570" t="s">
        <v>211</v>
      </c>
      <c r="H570" t="s">
        <v>15</v>
      </c>
      <c r="I570" t="s">
        <v>16</v>
      </c>
      <c r="J570">
        <v>3</v>
      </c>
      <c r="K570" t="str">
        <f>IF(tickets_dataset[[#This Row],[status]] = "Closed", "Yes","No")</f>
        <v>Yes</v>
      </c>
      <c r="L570" s="2">
        <f t="shared" si="32"/>
        <v>45</v>
      </c>
      <c r="M570" t="str">
        <f t="shared" si="33"/>
        <v>No</v>
      </c>
      <c r="N570" t="str">
        <f t="shared" si="34"/>
        <v>Jan</v>
      </c>
      <c r="O570" s="2">
        <f t="shared" si="35"/>
        <v>1.875</v>
      </c>
      <c r="P570" t="str">
        <f>VLOOKUP(G570,Agents!A:E,4,FALSE)</f>
        <v>Team5</v>
      </c>
      <c r="Q570" t="str">
        <f>VLOOKUP(G570,Agents!A:E,5,FALSE)</f>
        <v>Senior</v>
      </c>
      <c r="R570" t="str">
        <f>VLOOKUP(G570,Agents!A:E,2,FALSE)</f>
        <v>Evening</v>
      </c>
    </row>
    <row r="571" spans="1:18" x14ac:dyDescent="0.35">
      <c r="A571" t="s">
        <v>1189</v>
      </c>
      <c r="B571" t="s">
        <v>1190</v>
      </c>
      <c r="C571" t="s">
        <v>76</v>
      </c>
      <c r="D571" t="s">
        <v>26</v>
      </c>
      <c r="E571" s="1">
        <v>46076.043055555558</v>
      </c>
      <c r="F571" s="1">
        <v>46077.668055555558</v>
      </c>
      <c r="G571" t="s">
        <v>56</v>
      </c>
      <c r="H571" t="s">
        <v>28</v>
      </c>
      <c r="I571" t="s">
        <v>16</v>
      </c>
      <c r="J571">
        <v>4</v>
      </c>
      <c r="K571" t="str">
        <f>IF(tickets_dataset[[#This Row],[status]] = "Closed", "Yes","No")</f>
        <v>No</v>
      </c>
      <c r="L571" s="2">
        <f t="shared" si="32"/>
        <v>39</v>
      </c>
      <c r="M571" t="str">
        <f t="shared" si="33"/>
        <v>No</v>
      </c>
      <c r="N571" t="str">
        <f t="shared" si="34"/>
        <v>Feb</v>
      </c>
      <c r="O571" s="2">
        <f t="shared" si="35"/>
        <v>1.625</v>
      </c>
      <c r="P571" t="str">
        <f>VLOOKUP(G571,Agents!A:E,4,FALSE)</f>
        <v>Team1</v>
      </c>
      <c r="Q571" t="str">
        <f>VLOOKUP(G571,Agents!A:E,5,FALSE)</f>
        <v>Senior</v>
      </c>
      <c r="R571" t="str">
        <f>VLOOKUP(G571,Agents!A:E,2,FALSE)</f>
        <v>Night</v>
      </c>
    </row>
    <row r="572" spans="1:18" x14ac:dyDescent="0.35">
      <c r="A572" t="s">
        <v>1191</v>
      </c>
      <c r="B572" t="s">
        <v>1192</v>
      </c>
      <c r="C572" t="s">
        <v>22</v>
      </c>
      <c r="D572" t="s">
        <v>38</v>
      </c>
      <c r="E572" s="1">
        <v>46052.115972222222</v>
      </c>
      <c r="F572" s="1">
        <v>46054.032638888886</v>
      </c>
      <c r="G572" t="s">
        <v>67</v>
      </c>
      <c r="H572" t="s">
        <v>28</v>
      </c>
      <c r="I572" t="s">
        <v>16</v>
      </c>
      <c r="J572">
        <v>3</v>
      </c>
      <c r="K572" t="str">
        <f>IF(tickets_dataset[[#This Row],[status]] = "Closed", "Yes","No")</f>
        <v>No</v>
      </c>
      <c r="L572" s="2">
        <f t="shared" si="32"/>
        <v>45.999999999941792</v>
      </c>
      <c r="M572" t="str">
        <f t="shared" si="33"/>
        <v>No</v>
      </c>
      <c r="N572" t="str">
        <f t="shared" si="34"/>
        <v>Jan</v>
      </c>
      <c r="O572" s="2">
        <f t="shared" si="35"/>
        <v>1.9166666666642413</v>
      </c>
      <c r="P572" t="str">
        <f>VLOOKUP(G572,Agents!A:E,4,FALSE)</f>
        <v>Team5</v>
      </c>
      <c r="Q572" t="str">
        <f>VLOOKUP(G572,Agents!A:E,5,FALSE)</f>
        <v>Junior</v>
      </c>
      <c r="R572" t="str">
        <f>VLOOKUP(G572,Agents!A:E,2,FALSE)</f>
        <v>Evening</v>
      </c>
    </row>
    <row r="573" spans="1:18" x14ac:dyDescent="0.35">
      <c r="A573" t="s">
        <v>1193</v>
      </c>
      <c r="B573" t="s">
        <v>1194</v>
      </c>
      <c r="C573" t="s">
        <v>76</v>
      </c>
      <c r="D573" t="s">
        <v>38</v>
      </c>
      <c r="E573" s="1">
        <v>46063.165972222225</v>
      </c>
      <c r="F573" s="1">
        <v>46064.749305555553</v>
      </c>
      <c r="G573" t="s">
        <v>39</v>
      </c>
      <c r="H573" t="s">
        <v>15</v>
      </c>
      <c r="I573" t="s">
        <v>16</v>
      </c>
      <c r="J573">
        <v>3</v>
      </c>
      <c r="K573" t="str">
        <f>IF(tickets_dataset[[#This Row],[status]] = "Closed", "Yes","No")</f>
        <v>Yes</v>
      </c>
      <c r="L573" s="2">
        <f t="shared" si="32"/>
        <v>37.999999999883585</v>
      </c>
      <c r="M573" t="str">
        <f t="shared" si="33"/>
        <v>No</v>
      </c>
      <c r="N573" t="str">
        <f t="shared" si="34"/>
        <v>Feb</v>
      </c>
      <c r="O573" s="2">
        <f t="shared" si="35"/>
        <v>1.5833333333284827</v>
      </c>
      <c r="P573" t="str">
        <f>VLOOKUP(G573,Agents!A:E,4,FALSE)</f>
        <v>Team3</v>
      </c>
      <c r="Q573" t="str">
        <f>VLOOKUP(G573,Agents!A:E,5,FALSE)</f>
        <v>Mid</v>
      </c>
      <c r="R573" t="str">
        <f>VLOOKUP(G573,Agents!A:E,2,FALSE)</f>
        <v>Night</v>
      </c>
    </row>
    <row r="574" spans="1:18" x14ac:dyDescent="0.35">
      <c r="A574" t="s">
        <v>1195</v>
      </c>
      <c r="B574" t="s">
        <v>1196</v>
      </c>
      <c r="C574" t="s">
        <v>76</v>
      </c>
      <c r="D574" t="s">
        <v>13</v>
      </c>
      <c r="E574" s="1">
        <v>46033.936111111114</v>
      </c>
      <c r="F574" s="1">
        <v>46034.477777777778</v>
      </c>
      <c r="G574" t="s">
        <v>164</v>
      </c>
      <c r="H574" t="s">
        <v>15</v>
      </c>
      <c r="I574" t="s">
        <v>16</v>
      </c>
      <c r="J574">
        <v>4</v>
      </c>
      <c r="K574" t="str">
        <f>IF(tickets_dataset[[#This Row],[status]] = "Closed", "Yes","No")</f>
        <v>Yes</v>
      </c>
      <c r="L574" s="2">
        <f t="shared" si="32"/>
        <v>12.999999999941792</v>
      </c>
      <c r="M574" t="str">
        <f t="shared" si="33"/>
        <v>No</v>
      </c>
      <c r="N574" t="str">
        <f t="shared" si="34"/>
        <v>Jan</v>
      </c>
      <c r="O574" s="2">
        <f t="shared" si="35"/>
        <v>0.54166666666424135</v>
      </c>
      <c r="P574" t="str">
        <f>VLOOKUP(G574,Agents!A:E,4,FALSE)</f>
        <v>Team4</v>
      </c>
      <c r="Q574" t="str">
        <f>VLOOKUP(G574,Agents!A:E,5,FALSE)</f>
        <v>Senior</v>
      </c>
      <c r="R574" t="str">
        <f>VLOOKUP(G574,Agents!A:E,2,FALSE)</f>
        <v>Evening</v>
      </c>
    </row>
    <row r="575" spans="1:18" x14ac:dyDescent="0.35">
      <c r="A575" t="s">
        <v>1197</v>
      </c>
      <c r="B575" t="s">
        <v>1198</v>
      </c>
      <c r="C575" t="s">
        <v>34</v>
      </c>
      <c r="D575" t="s">
        <v>38</v>
      </c>
      <c r="E575" s="1">
        <v>46069.366666666669</v>
      </c>
      <c r="F575" s="1">
        <v>46072.2</v>
      </c>
      <c r="G575" t="s">
        <v>357</v>
      </c>
      <c r="H575" t="s">
        <v>15</v>
      </c>
      <c r="I575" t="s">
        <v>16</v>
      </c>
      <c r="J575">
        <v>2</v>
      </c>
      <c r="K575" t="str">
        <f>IF(tickets_dataset[[#This Row],[status]] = "Closed", "Yes","No")</f>
        <v>Yes</v>
      </c>
      <c r="L575" s="2">
        <f t="shared" si="32"/>
        <v>67.999999999883585</v>
      </c>
      <c r="M575" t="str">
        <f t="shared" si="33"/>
        <v>Yes</v>
      </c>
      <c r="N575" t="str">
        <f t="shared" si="34"/>
        <v>Feb</v>
      </c>
      <c r="O575" s="2">
        <f t="shared" si="35"/>
        <v>2.8333333333284827</v>
      </c>
      <c r="P575" t="str">
        <f>VLOOKUP(G575,Agents!A:E,4,FALSE)</f>
        <v>Team1</v>
      </c>
      <c r="Q575" t="str">
        <f>VLOOKUP(G575,Agents!A:E,5,FALSE)</f>
        <v>Mid</v>
      </c>
      <c r="R575" t="str">
        <f>VLOOKUP(G575,Agents!A:E,2,FALSE)</f>
        <v>Morning</v>
      </c>
    </row>
    <row r="576" spans="1:18" x14ac:dyDescent="0.35">
      <c r="A576" t="s">
        <v>1199</v>
      </c>
      <c r="B576" t="s">
        <v>1200</v>
      </c>
      <c r="C576" t="s">
        <v>76</v>
      </c>
      <c r="D576" t="s">
        <v>26</v>
      </c>
      <c r="E576" s="1">
        <v>46065.402777777781</v>
      </c>
      <c r="F576" s="1">
        <v>46067.027777777781</v>
      </c>
      <c r="G576" t="s">
        <v>62</v>
      </c>
      <c r="H576" t="s">
        <v>15</v>
      </c>
      <c r="I576" t="s">
        <v>16</v>
      </c>
      <c r="J576">
        <v>3</v>
      </c>
      <c r="K576" t="str">
        <f>IF(tickets_dataset[[#This Row],[status]] = "Closed", "Yes","No")</f>
        <v>Yes</v>
      </c>
      <c r="L576" s="2">
        <f t="shared" si="32"/>
        <v>39</v>
      </c>
      <c r="M576" t="str">
        <f t="shared" si="33"/>
        <v>No</v>
      </c>
      <c r="N576" t="str">
        <f t="shared" si="34"/>
        <v>Feb</v>
      </c>
      <c r="O576" s="2">
        <f t="shared" si="35"/>
        <v>1.625</v>
      </c>
      <c r="P576" t="str">
        <f>VLOOKUP(G576,Agents!A:E,4,FALSE)</f>
        <v>Team1</v>
      </c>
      <c r="Q576" t="str">
        <f>VLOOKUP(G576,Agents!A:E,5,FALSE)</f>
        <v>Junior</v>
      </c>
      <c r="R576" t="str">
        <f>VLOOKUP(G576,Agents!A:E,2,FALSE)</f>
        <v>Morning</v>
      </c>
    </row>
    <row r="577" spans="1:18" x14ac:dyDescent="0.35">
      <c r="A577" t="s">
        <v>1201</v>
      </c>
      <c r="B577" t="s">
        <v>1202</v>
      </c>
      <c r="C577" t="s">
        <v>76</v>
      </c>
      <c r="D577" t="s">
        <v>13</v>
      </c>
      <c r="E577" s="1">
        <v>46063.833333333336</v>
      </c>
      <c r="F577" s="1">
        <v>46065.541666666664</v>
      </c>
      <c r="G577" t="s">
        <v>140</v>
      </c>
      <c r="H577" t="s">
        <v>15</v>
      </c>
      <c r="I577" t="s">
        <v>16</v>
      </c>
      <c r="J577">
        <v>5</v>
      </c>
      <c r="K577" t="str">
        <f>IF(tickets_dataset[[#This Row],[status]] = "Closed", "Yes","No")</f>
        <v>Yes</v>
      </c>
      <c r="L577" s="2">
        <f t="shared" si="32"/>
        <v>40.999999999883585</v>
      </c>
      <c r="M577" t="str">
        <f t="shared" si="33"/>
        <v>No</v>
      </c>
      <c r="N577" t="str">
        <f t="shared" si="34"/>
        <v>Feb</v>
      </c>
      <c r="O577" s="2">
        <f t="shared" si="35"/>
        <v>1.7083333333284827</v>
      </c>
      <c r="P577" t="str">
        <f>VLOOKUP(G577,Agents!A:E,4,FALSE)</f>
        <v>Team1</v>
      </c>
      <c r="Q577" t="str">
        <f>VLOOKUP(G577,Agents!A:E,5,FALSE)</f>
        <v>Junior</v>
      </c>
      <c r="R577" t="str">
        <f>VLOOKUP(G577,Agents!A:E,2,FALSE)</f>
        <v>Morning</v>
      </c>
    </row>
    <row r="578" spans="1:18" x14ac:dyDescent="0.35">
      <c r="A578" t="s">
        <v>1203</v>
      </c>
      <c r="B578" t="s">
        <v>1204</v>
      </c>
      <c r="C578" t="s">
        <v>34</v>
      </c>
      <c r="D578" t="s">
        <v>38</v>
      </c>
      <c r="E578" s="1">
        <v>46029.176388888889</v>
      </c>
      <c r="F578" s="1">
        <v>46033.009722222225</v>
      </c>
      <c r="G578" t="s">
        <v>103</v>
      </c>
      <c r="H578" t="s">
        <v>15</v>
      </c>
      <c r="I578" t="s">
        <v>16</v>
      </c>
      <c r="J578">
        <v>4</v>
      </c>
      <c r="K578" t="str">
        <f>IF(tickets_dataset[[#This Row],[status]] = "Closed", "Yes","No")</f>
        <v>Yes</v>
      </c>
      <c r="L578" s="2">
        <f t="shared" ref="L578:L641" si="36">IF(ISBLANK(F578),"",(F578-E578)*24)</f>
        <v>92.000000000058208</v>
      </c>
      <c r="M578" t="str">
        <f t="shared" ref="M578:M641" si="37">IF(L578&gt;48,"Yes","No")</f>
        <v>Yes</v>
      </c>
      <c r="N578" t="str">
        <f t="shared" ref="N578:N641" si="38">TEXT(E578,"mmm")</f>
        <v>Jan</v>
      </c>
      <c r="O578" s="2">
        <f t="shared" si="35"/>
        <v>3.8333333333357587</v>
      </c>
      <c r="P578" t="str">
        <f>VLOOKUP(G578,Agents!A:E,4,FALSE)</f>
        <v>Team4</v>
      </c>
      <c r="Q578" t="str">
        <f>VLOOKUP(G578,Agents!A:E,5,FALSE)</f>
        <v>Senior</v>
      </c>
      <c r="R578" t="str">
        <f>VLOOKUP(G578,Agents!A:E,2,FALSE)</f>
        <v>Night</v>
      </c>
    </row>
    <row r="579" spans="1:18" x14ac:dyDescent="0.35">
      <c r="A579" t="s">
        <v>1205</v>
      </c>
      <c r="B579" t="s">
        <v>1206</v>
      </c>
      <c r="C579" t="s">
        <v>12</v>
      </c>
      <c r="D579" t="s">
        <v>13</v>
      </c>
      <c r="E579" s="1">
        <v>46097.822222222225</v>
      </c>
      <c r="F579" s="1">
        <v>46098.113888888889</v>
      </c>
      <c r="G579" t="s">
        <v>357</v>
      </c>
      <c r="H579" t="s">
        <v>15</v>
      </c>
      <c r="I579" t="s">
        <v>16</v>
      </c>
      <c r="J579">
        <v>4</v>
      </c>
      <c r="K579" t="str">
        <f>IF(tickets_dataset[[#This Row],[status]] = "Closed", "Yes","No")</f>
        <v>Yes</v>
      </c>
      <c r="L579" s="2">
        <f t="shared" si="36"/>
        <v>6.9999999999417923</v>
      </c>
      <c r="M579" t="str">
        <f t="shared" si="37"/>
        <v>No</v>
      </c>
      <c r="N579" t="str">
        <f t="shared" si="38"/>
        <v>Mar</v>
      </c>
      <c r="O579" s="2">
        <f t="shared" ref="O579:O642" si="39">F579-E579</f>
        <v>0.29166666666424135</v>
      </c>
      <c r="P579" t="str">
        <f>VLOOKUP(G579,Agents!A:E,4,FALSE)</f>
        <v>Team1</v>
      </c>
      <c r="Q579" t="str">
        <f>VLOOKUP(G579,Agents!A:E,5,FALSE)</f>
        <v>Mid</v>
      </c>
      <c r="R579" t="str">
        <f>VLOOKUP(G579,Agents!A:E,2,FALSE)</f>
        <v>Morning</v>
      </c>
    </row>
    <row r="580" spans="1:18" x14ac:dyDescent="0.35">
      <c r="A580" t="s">
        <v>1207</v>
      </c>
      <c r="B580" t="s">
        <v>1208</v>
      </c>
      <c r="C580" t="s">
        <v>76</v>
      </c>
      <c r="D580" t="s">
        <v>26</v>
      </c>
      <c r="E580" s="1">
        <v>46084.575694444444</v>
      </c>
      <c r="F580" s="1">
        <v>46086.325694444444</v>
      </c>
      <c r="G580" t="s">
        <v>344</v>
      </c>
      <c r="H580" t="s">
        <v>15</v>
      </c>
      <c r="I580" t="s">
        <v>16</v>
      </c>
      <c r="J580">
        <v>4</v>
      </c>
      <c r="K580" t="str">
        <f>IF(tickets_dataset[[#This Row],[status]] = "Closed", "Yes","No")</f>
        <v>Yes</v>
      </c>
      <c r="L580" s="2">
        <f t="shared" si="36"/>
        <v>42</v>
      </c>
      <c r="M580" t="str">
        <f t="shared" si="37"/>
        <v>No</v>
      </c>
      <c r="N580" t="str">
        <f t="shared" si="38"/>
        <v>Mar</v>
      </c>
      <c r="O580" s="2">
        <f t="shared" si="39"/>
        <v>1.75</v>
      </c>
      <c r="P580" t="str">
        <f>VLOOKUP(G580,Agents!A:E,4,FALSE)</f>
        <v>Team4</v>
      </c>
      <c r="Q580" t="str">
        <f>VLOOKUP(G580,Agents!A:E,5,FALSE)</f>
        <v>Senior</v>
      </c>
      <c r="R580" t="str">
        <f>VLOOKUP(G580,Agents!A:E,2,FALSE)</f>
        <v>Night</v>
      </c>
    </row>
    <row r="581" spans="1:18" x14ac:dyDescent="0.35">
      <c r="A581" t="s">
        <v>1209</v>
      </c>
      <c r="B581" t="s">
        <v>1210</v>
      </c>
      <c r="C581" t="s">
        <v>76</v>
      </c>
      <c r="D581" t="s">
        <v>26</v>
      </c>
      <c r="E581" s="1">
        <v>46063.118750000001</v>
      </c>
      <c r="F581" s="1">
        <v>46064.32708333333</v>
      </c>
      <c r="G581" t="s">
        <v>131</v>
      </c>
      <c r="H581" t="s">
        <v>15</v>
      </c>
      <c r="I581" t="s">
        <v>16</v>
      </c>
      <c r="J581">
        <v>3</v>
      </c>
      <c r="K581" t="str">
        <f>IF(tickets_dataset[[#This Row],[status]] = "Closed", "Yes","No")</f>
        <v>Yes</v>
      </c>
      <c r="L581" s="2">
        <f t="shared" si="36"/>
        <v>28.999999999883585</v>
      </c>
      <c r="M581" t="str">
        <f t="shared" si="37"/>
        <v>No</v>
      </c>
      <c r="N581" t="str">
        <f t="shared" si="38"/>
        <v>Feb</v>
      </c>
      <c r="O581" s="2">
        <f t="shared" si="39"/>
        <v>1.2083333333284827</v>
      </c>
      <c r="P581" t="str">
        <f>VLOOKUP(G581,Agents!A:E,4,FALSE)</f>
        <v>Team4</v>
      </c>
      <c r="Q581" t="str">
        <f>VLOOKUP(G581,Agents!A:E,5,FALSE)</f>
        <v>Junior</v>
      </c>
      <c r="R581" t="str">
        <f>VLOOKUP(G581,Agents!A:E,2,FALSE)</f>
        <v>Night</v>
      </c>
    </row>
    <row r="582" spans="1:18" x14ac:dyDescent="0.35">
      <c r="A582" t="s">
        <v>1211</v>
      </c>
      <c r="B582" t="s">
        <v>1212</v>
      </c>
      <c r="C582" t="s">
        <v>22</v>
      </c>
      <c r="D582" t="s">
        <v>26</v>
      </c>
      <c r="E582" s="1">
        <v>46031.60833333333</v>
      </c>
      <c r="F582" s="1">
        <v>46033.066666666666</v>
      </c>
      <c r="G582" t="s">
        <v>190</v>
      </c>
      <c r="H582" t="s">
        <v>15</v>
      </c>
      <c r="I582" t="s">
        <v>16</v>
      </c>
      <c r="J582">
        <v>5</v>
      </c>
      <c r="K582" t="str">
        <f>IF(tickets_dataset[[#This Row],[status]] = "Closed", "Yes","No")</f>
        <v>Yes</v>
      </c>
      <c r="L582" s="2">
        <f t="shared" si="36"/>
        <v>35.000000000058208</v>
      </c>
      <c r="M582" t="str">
        <f t="shared" si="37"/>
        <v>No</v>
      </c>
      <c r="N582" t="str">
        <f t="shared" si="38"/>
        <v>Jan</v>
      </c>
      <c r="O582" s="2">
        <f t="shared" si="39"/>
        <v>1.4583333333357587</v>
      </c>
      <c r="P582" t="str">
        <f>VLOOKUP(G582,Agents!A:E,4,FALSE)</f>
        <v>Team1</v>
      </c>
      <c r="Q582" t="str">
        <f>VLOOKUP(G582,Agents!A:E,5,FALSE)</f>
        <v>Senior</v>
      </c>
      <c r="R582" t="str">
        <f>VLOOKUP(G582,Agents!A:E,2,FALSE)</f>
        <v>Night</v>
      </c>
    </row>
    <row r="583" spans="1:18" x14ac:dyDescent="0.35">
      <c r="A583" t="s">
        <v>1213</v>
      </c>
      <c r="B583" t="s">
        <v>1214</v>
      </c>
      <c r="C583" t="s">
        <v>34</v>
      </c>
      <c r="D583" t="s">
        <v>26</v>
      </c>
      <c r="E583" s="1">
        <v>46099.620833333334</v>
      </c>
      <c r="F583" s="1">
        <v>46101.32916666667</v>
      </c>
      <c r="G583" t="s">
        <v>73</v>
      </c>
      <c r="H583" t="s">
        <v>15</v>
      </c>
      <c r="I583" t="s">
        <v>16</v>
      </c>
      <c r="J583">
        <v>3</v>
      </c>
      <c r="K583" t="str">
        <f>IF(tickets_dataset[[#This Row],[status]] = "Closed", "Yes","No")</f>
        <v>Yes</v>
      </c>
      <c r="L583" s="2">
        <f t="shared" si="36"/>
        <v>41.000000000058208</v>
      </c>
      <c r="M583" t="str">
        <f t="shared" si="37"/>
        <v>No</v>
      </c>
      <c r="N583" t="str">
        <f t="shared" si="38"/>
        <v>Mar</v>
      </c>
      <c r="O583" s="2">
        <f t="shared" si="39"/>
        <v>1.7083333333357587</v>
      </c>
      <c r="P583" t="str">
        <f>VLOOKUP(G583,Agents!A:E,4,FALSE)</f>
        <v>Team4</v>
      </c>
      <c r="Q583" t="str">
        <f>VLOOKUP(G583,Agents!A:E,5,FALSE)</f>
        <v>Senior</v>
      </c>
      <c r="R583" t="str">
        <f>VLOOKUP(G583,Agents!A:E,2,FALSE)</f>
        <v>Night</v>
      </c>
    </row>
    <row r="584" spans="1:18" x14ac:dyDescent="0.35">
      <c r="A584" t="s">
        <v>1215</v>
      </c>
      <c r="B584" t="s">
        <v>1216</v>
      </c>
      <c r="C584" t="s">
        <v>34</v>
      </c>
      <c r="D584" t="s">
        <v>38</v>
      </c>
      <c r="E584" s="1">
        <v>46101.593055555553</v>
      </c>
      <c r="F584" s="1">
        <v>46102.468055555553</v>
      </c>
      <c r="G584" t="s">
        <v>282</v>
      </c>
      <c r="H584" t="s">
        <v>15</v>
      </c>
      <c r="I584" t="s">
        <v>16</v>
      </c>
      <c r="J584">
        <v>5</v>
      </c>
      <c r="K584" t="str">
        <f>IF(tickets_dataset[[#This Row],[status]] = "Closed", "Yes","No")</f>
        <v>Yes</v>
      </c>
      <c r="L584" s="2">
        <f t="shared" si="36"/>
        <v>21</v>
      </c>
      <c r="M584" t="str">
        <f t="shared" si="37"/>
        <v>No</v>
      </c>
      <c r="N584" t="str">
        <f t="shared" si="38"/>
        <v>Mar</v>
      </c>
      <c r="O584" s="2">
        <f t="shared" si="39"/>
        <v>0.875</v>
      </c>
      <c r="P584" t="str">
        <f>VLOOKUP(G584,Agents!A:E,4,FALSE)</f>
        <v>Team4</v>
      </c>
      <c r="Q584" t="str">
        <f>VLOOKUP(G584,Agents!A:E,5,FALSE)</f>
        <v>Mid</v>
      </c>
      <c r="R584" t="str">
        <f>VLOOKUP(G584,Agents!A:E,2,FALSE)</f>
        <v>Morning</v>
      </c>
    </row>
    <row r="585" spans="1:18" x14ac:dyDescent="0.35">
      <c r="A585" t="s">
        <v>1217</v>
      </c>
      <c r="B585" t="s">
        <v>1218</v>
      </c>
      <c r="C585" t="s">
        <v>50</v>
      </c>
      <c r="D585" t="s">
        <v>38</v>
      </c>
      <c r="E585" s="1">
        <v>46109.831250000003</v>
      </c>
      <c r="F585" s="1">
        <v>46111.081250000003</v>
      </c>
      <c r="G585" t="s">
        <v>282</v>
      </c>
      <c r="H585" t="s">
        <v>15</v>
      </c>
      <c r="I585" t="s">
        <v>16</v>
      </c>
      <c r="J585">
        <v>3</v>
      </c>
      <c r="K585" t="str">
        <f>IF(tickets_dataset[[#This Row],[status]] = "Closed", "Yes","No")</f>
        <v>Yes</v>
      </c>
      <c r="L585" s="2">
        <f t="shared" si="36"/>
        <v>30</v>
      </c>
      <c r="M585" t="str">
        <f t="shared" si="37"/>
        <v>No</v>
      </c>
      <c r="N585" t="str">
        <f t="shared" si="38"/>
        <v>Mar</v>
      </c>
      <c r="O585" s="2">
        <f t="shared" si="39"/>
        <v>1.25</v>
      </c>
      <c r="P585" t="str">
        <f>VLOOKUP(G585,Agents!A:E,4,FALSE)</f>
        <v>Team4</v>
      </c>
      <c r="Q585" t="str">
        <f>VLOOKUP(G585,Agents!A:E,5,FALSE)</f>
        <v>Mid</v>
      </c>
      <c r="R585" t="str">
        <f>VLOOKUP(G585,Agents!A:E,2,FALSE)</f>
        <v>Morning</v>
      </c>
    </row>
    <row r="586" spans="1:18" x14ac:dyDescent="0.35">
      <c r="A586" t="s">
        <v>1219</v>
      </c>
      <c r="B586" t="s">
        <v>1220</v>
      </c>
      <c r="C586" t="s">
        <v>34</v>
      </c>
      <c r="D586" t="s">
        <v>38</v>
      </c>
      <c r="E586" s="1">
        <v>46069.861111111109</v>
      </c>
      <c r="F586" s="1">
        <v>46070.861111111109</v>
      </c>
      <c r="G586" t="s">
        <v>110</v>
      </c>
      <c r="H586" t="s">
        <v>15</v>
      </c>
      <c r="I586" t="s">
        <v>16</v>
      </c>
      <c r="J586">
        <v>4</v>
      </c>
      <c r="K586" t="str">
        <f>IF(tickets_dataset[[#This Row],[status]] = "Closed", "Yes","No")</f>
        <v>Yes</v>
      </c>
      <c r="L586" s="2">
        <f t="shared" si="36"/>
        <v>24</v>
      </c>
      <c r="M586" t="str">
        <f t="shared" si="37"/>
        <v>No</v>
      </c>
      <c r="N586" t="str">
        <f t="shared" si="38"/>
        <v>Feb</v>
      </c>
      <c r="O586" s="2">
        <f t="shared" si="39"/>
        <v>1</v>
      </c>
      <c r="P586" t="str">
        <f>VLOOKUP(G586,Agents!A:E,4,FALSE)</f>
        <v>Team4</v>
      </c>
      <c r="Q586" t="str">
        <f>VLOOKUP(G586,Agents!A:E,5,FALSE)</f>
        <v>Junior</v>
      </c>
      <c r="R586" t="str">
        <f>VLOOKUP(G586,Agents!A:E,2,FALSE)</f>
        <v>Morning</v>
      </c>
    </row>
    <row r="587" spans="1:18" x14ac:dyDescent="0.35">
      <c r="A587" t="s">
        <v>1221</v>
      </c>
      <c r="B587" t="s">
        <v>952</v>
      </c>
      <c r="C587" t="s">
        <v>12</v>
      </c>
      <c r="D587" t="s">
        <v>38</v>
      </c>
      <c r="E587" s="1">
        <v>46034.757638888892</v>
      </c>
      <c r="F587" s="1">
        <v>46036.59097222222</v>
      </c>
      <c r="G587" t="s">
        <v>67</v>
      </c>
      <c r="H587" t="s">
        <v>15</v>
      </c>
      <c r="I587" t="s">
        <v>16</v>
      </c>
      <c r="J587">
        <v>3</v>
      </c>
      <c r="K587" t="str">
        <f>IF(tickets_dataset[[#This Row],[status]] = "Closed", "Yes","No")</f>
        <v>Yes</v>
      </c>
      <c r="L587" s="2">
        <f t="shared" si="36"/>
        <v>43.999999999883585</v>
      </c>
      <c r="M587" t="str">
        <f t="shared" si="37"/>
        <v>No</v>
      </c>
      <c r="N587" t="str">
        <f t="shared" si="38"/>
        <v>Jan</v>
      </c>
      <c r="O587" s="2">
        <f t="shared" si="39"/>
        <v>1.8333333333284827</v>
      </c>
      <c r="P587" t="str">
        <f>VLOOKUP(G587,Agents!A:E,4,FALSE)</f>
        <v>Team5</v>
      </c>
      <c r="Q587" t="str">
        <f>VLOOKUP(G587,Agents!A:E,5,FALSE)</f>
        <v>Junior</v>
      </c>
      <c r="R587" t="str">
        <f>VLOOKUP(G587,Agents!A:E,2,FALSE)</f>
        <v>Evening</v>
      </c>
    </row>
    <row r="588" spans="1:18" x14ac:dyDescent="0.35">
      <c r="A588" t="s">
        <v>1222</v>
      </c>
      <c r="B588" t="s">
        <v>1223</v>
      </c>
      <c r="C588" t="s">
        <v>34</v>
      </c>
      <c r="D588" t="s">
        <v>38</v>
      </c>
      <c r="E588" s="1">
        <v>46057.197916666664</v>
      </c>
      <c r="F588" s="1">
        <v>46059.78125</v>
      </c>
      <c r="G588" t="s">
        <v>128</v>
      </c>
      <c r="H588" t="s">
        <v>28</v>
      </c>
      <c r="I588" t="s">
        <v>16</v>
      </c>
      <c r="J588">
        <v>4</v>
      </c>
      <c r="K588" t="str">
        <f>IF(tickets_dataset[[#This Row],[status]] = "Closed", "Yes","No")</f>
        <v>No</v>
      </c>
      <c r="L588" s="2">
        <f t="shared" si="36"/>
        <v>62.000000000058208</v>
      </c>
      <c r="M588" t="str">
        <f t="shared" si="37"/>
        <v>Yes</v>
      </c>
      <c r="N588" t="str">
        <f t="shared" si="38"/>
        <v>Feb</v>
      </c>
      <c r="O588" s="2">
        <f t="shared" si="39"/>
        <v>2.5833333333357587</v>
      </c>
      <c r="P588" t="str">
        <f>VLOOKUP(G588,Agents!A:E,4,FALSE)</f>
        <v>Team4</v>
      </c>
      <c r="Q588" t="str">
        <f>VLOOKUP(G588,Agents!A:E,5,FALSE)</f>
        <v>Mid</v>
      </c>
      <c r="R588" t="str">
        <f>VLOOKUP(G588,Agents!A:E,2,FALSE)</f>
        <v>Night</v>
      </c>
    </row>
    <row r="589" spans="1:18" x14ac:dyDescent="0.35">
      <c r="A589" t="s">
        <v>1224</v>
      </c>
      <c r="B589" t="s">
        <v>1225</v>
      </c>
      <c r="C589" t="s">
        <v>22</v>
      </c>
      <c r="D589" t="s">
        <v>13</v>
      </c>
      <c r="E589" s="1">
        <v>46070.999305555553</v>
      </c>
      <c r="F589" s="1">
        <v>46072.707638888889</v>
      </c>
      <c r="G589" t="s">
        <v>156</v>
      </c>
      <c r="H589" t="s">
        <v>15</v>
      </c>
      <c r="I589" t="s">
        <v>16</v>
      </c>
      <c r="J589">
        <v>5</v>
      </c>
      <c r="K589" t="str">
        <f>IF(tickets_dataset[[#This Row],[status]] = "Closed", "Yes","No")</f>
        <v>Yes</v>
      </c>
      <c r="L589" s="2">
        <f t="shared" si="36"/>
        <v>41.000000000058208</v>
      </c>
      <c r="M589" t="str">
        <f t="shared" si="37"/>
        <v>No</v>
      </c>
      <c r="N589" t="str">
        <f t="shared" si="38"/>
        <v>Feb</v>
      </c>
      <c r="O589" s="2">
        <f t="shared" si="39"/>
        <v>1.7083333333357587</v>
      </c>
      <c r="P589" t="str">
        <f>VLOOKUP(G589,Agents!A:E,4,FALSE)</f>
        <v>Team3</v>
      </c>
      <c r="Q589" t="str">
        <f>VLOOKUP(G589,Agents!A:E,5,FALSE)</f>
        <v>Mid</v>
      </c>
      <c r="R589" t="str">
        <f>VLOOKUP(G589,Agents!A:E,2,FALSE)</f>
        <v>Evening</v>
      </c>
    </row>
    <row r="590" spans="1:18" x14ac:dyDescent="0.35">
      <c r="A590" t="s">
        <v>1226</v>
      </c>
      <c r="B590" t="s">
        <v>1227</v>
      </c>
      <c r="C590" t="s">
        <v>50</v>
      </c>
      <c r="D590" t="s">
        <v>38</v>
      </c>
      <c r="E590" s="1">
        <v>46107.393750000003</v>
      </c>
      <c r="F590" s="1">
        <v>46107.852083333331</v>
      </c>
      <c r="G590" t="s">
        <v>110</v>
      </c>
      <c r="H590" t="s">
        <v>28</v>
      </c>
      <c r="I590" t="s">
        <v>16</v>
      </c>
      <c r="J590">
        <v>4</v>
      </c>
      <c r="K590" t="str">
        <f>IF(tickets_dataset[[#This Row],[status]] = "Closed", "Yes","No")</f>
        <v>No</v>
      </c>
      <c r="L590" s="2">
        <f t="shared" si="36"/>
        <v>10.999999999883585</v>
      </c>
      <c r="M590" t="str">
        <f t="shared" si="37"/>
        <v>No</v>
      </c>
      <c r="N590" t="str">
        <f t="shared" si="38"/>
        <v>Mar</v>
      </c>
      <c r="O590" s="2">
        <f t="shared" si="39"/>
        <v>0.45833333332848269</v>
      </c>
      <c r="P590" t="str">
        <f>VLOOKUP(G590,Agents!A:E,4,FALSE)</f>
        <v>Team4</v>
      </c>
      <c r="Q590" t="str">
        <f>VLOOKUP(G590,Agents!A:E,5,FALSE)</f>
        <v>Junior</v>
      </c>
      <c r="R590" t="str">
        <f>VLOOKUP(G590,Agents!A:E,2,FALSE)</f>
        <v>Morning</v>
      </c>
    </row>
    <row r="591" spans="1:18" x14ac:dyDescent="0.35">
      <c r="A591" t="s">
        <v>1228</v>
      </c>
      <c r="B591" t="s">
        <v>1229</v>
      </c>
      <c r="C591" t="s">
        <v>12</v>
      </c>
      <c r="D591" t="s">
        <v>13</v>
      </c>
      <c r="E591" s="1">
        <v>46065.465277777781</v>
      </c>
      <c r="F591" s="1">
        <v>46067.298611111109</v>
      </c>
      <c r="G591" t="s">
        <v>156</v>
      </c>
      <c r="H591" t="s">
        <v>15</v>
      </c>
      <c r="I591" t="s">
        <v>16</v>
      </c>
      <c r="J591">
        <v>4</v>
      </c>
      <c r="K591" t="str">
        <f>IF(tickets_dataset[[#This Row],[status]] = "Closed", "Yes","No")</f>
        <v>Yes</v>
      </c>
      <c r="L591" s="2">
        <f t="shared" si="36"/>
        <v>43.999999999883585</v>
      </c>
      <c r="M591" t="str">
        <f t="shared" si="37"/>
        <v>No</v>
      </c>
      <c r="N591" t="str">
        <f t="shared" si="38"/>
        <v>Feb</v>
      </c>
      <c r="O591" s="2">
        <f t="shared" si="39"/>
        <v>1.8333333333284827</v>
      </c>
      <c r="P591" t="str">
        <f>VLOOKUP(G591,Agents!A:E,4,FALSE)</f>
        <v>Team3</v>
      </c>
      <c r="Q591" t="str">
        <f>VLOOKUP(G591,Agents!A:E,5,FALSE)</f>
        <v>Mid</v>
      </c>
      <c r="R591" t="str">
        <f>VLOOKUP(G591,Agents!A:E,2,FALSE)</f>
        <v>Evening</v>
      </c>
    </row>
    <row r="592" spans="1:18" x14ac:dyDescent="0.35">
      <c r="A592" t="s">
        <v>1230</v>
      </c>
      <c r="B592" t="s">
        <v>1231</v>
      </c>
      <c r="C592" t="s">
        <v>22</v>
      </c>
      <c r="D592" t="s">
        <v>26</v>
      </c>
      <c r="E592" s="1">
        <v>46089.847222222219</v>
      </c>
      <c r="F592" s="1">
        <v>46091.847222222219</v>
      </c>
      <c r="G592" t="s">
        <v>53</v>
      </c>
      <c r="H592" t="s">
        <v>15</v>
      </c>
      <c r="I592" t="s">
        <v>16</v>
      </c>
      <c r="J592">
        <v>5</v>
      </c>
      <c r="K592" t="str">
        <f>IF(tickets_dataset[[#This Row],[status]] = "Closed", "Yes","No")</f>
        <v>Yes</v>
      </c>
      <c r="L592" s="2">
        <f t="shared" si="36"/>
        <v>48</v>
      </c>
      <c r="M592" t="str">
        <f t="shared" si="37"/>
        <v>No</v>
      </c>
      <c r="N592" t="str">
        <f t="shared" si="38"/>
        <v>Mar</v>
      </c>
      <c r="O592" s="2">
        <f t="shared" si="39"/>
        <v>2</v>
      </c>
      <c r="P592" t="str">
        <f>VLOOKUP(G592,Agents!A:E,4,FALSE)</f>
        <v>Team1</v>
      </c>
      <c r="Q592" t="str">
        <f>VLOOKUP(G592,Agents!A:E,5,FALSE)</f>
        <v>Junior</v>
      </c>
      <c r="R592" t="str">
        <f>VLOOKUP(G592,Agents!A:E,2,FALSE)</f>
        <v>Night</v>
      </c>
    </row>
    <row r="593" spans="1:18" x14ac:dyDescent="0.35">
      <c r="A593" t="s">
        <v>1232</v>
      </c>
      <c r="B593" t="s">
        <v>1233</v>
      </c>
      <c r="C593" t="s">
        <v>22</v>
      </c>
      <c r="D593" t="s">
        <v>13</v>
      </c>
      <c r="E593" s="1">
        <v>46101.092361111114</v>
      </c>
      <c r="F593" s="1">
        <v>46102.092361111114</v>
      </c>
      <c r="G593" t="s">
        <v>256</v>
      </c>
      <c r="H593" t="s">
        <v>15</v>
      </c>
      <c r="I593" t="s">
        <v>16</v>
      </c>
      <c r="J593">
        <v>4</v>
      </c>
      <c r="K593" t="str">
        <f>IF(tickets_dataset[[#This Row],[status]] = "Closed", "Yes","No")</f>
        <v>Yes</v>
      </c>
      <c r="L593" s="2">
        <f t="shared" si="36"/>
        <v>24</v>
      </c>
      <c r="M593" t="str">
        <f t="shared" si="37"/>
        <v>No</v>
      </c>
      <c r="N593" t="str">
        <f t="shared" si="38"/>
        <v>Mar</v>
      </c>
      <c r="O593" s="2">
        <f t="shared" si="39"/>
        <v>1</v>
      </c>
      <c r="P593" t="str">
        <f>VLOOKUP(G593,Agents!A:E,4,FALSE)</f>
        <v>Team1</v>
      </c>
      <c r="Q593" t="str">
        <f>VLOOKUP(G593,Agents!A:E,5,FALSE)</f>
        <v>Mid</v>
      </c>
      <c r="R593" t="str">
        <f>VLOOKUP(G593,Agents!A:E,2,FALSE)</f>
        <v>Morning</v>
      </c>
    </row>
    <row r="594" spans="1:18" x14ac:dyDescent="0.35">
      <c r="A594" t="s">
        <v>1234</v>
      </c>
      <c r="B594" t="s">
        <v>1235</v>
      </c>
      <c r="C594" t="s">
        <v>34</v>
      </c>
      <c r="D594" t="s">
        <v>38</v>
      </c>
      <c r="E594" s="1">
        <v>46045.673611111109</v>
      </c>
      <c r="F594" s="1">
        <v>46047.548611111109</v>
      </c>
      <c r="G594" t="s">
        <v>311</v>
      </c>
      <c r="H594" t="s">
        <v>15</v>
      </c>
      <c r="I594" t="s">
        <v>16</v>
      </c>
      <c r="J594">
        <v>3</v>
      </c>
      <c r="K594" t="str">
        <f>IF(tickets_dataset[[#This Row],[status]] = "Closed", "Yes","No")</f>
        <v>Yes</v>
      </c>
      <c r="L594" s="2">
        <f t="shared" si="36"/>
        <v>45</v>
      </c>
      <c r="M594" t="str">
        <f t="shared" si="37"/>
        <v>No</v>
      </c>
      <c r="N594" t="str">
        <f t="shared" si="38"/>
        <v>Jan</v>
      </c>
      <c r="O594" s="2">
        <f t="shared" si="39"/>
        <v>1.875</v>
      </c>
      <c r="P594" t="str">
        <f>VLOOKUP(G594,Agents!A:E,4,FALSE)</f>
        <v>Team5</v>
      </c>
      <c r="Q594" t="str">
        <f>VLOOKUP(G594,Agents!A:E,5,FALSE)</f>
        <v>Senior</v>
      </c>
      <c r="R594" t="str">
        <f>VLOOKUP(G594,Agents!A:E,2,FALSE)</f>
        <v>Evening</v>
      </c>
    </row>
    <row r="595" spans="1:18" x14ac:dyDescent="0.35">
      <c r="A595" t="s">
        <v>1236</v>
      </c>
      <c r="B595" t="s">
        <v>1237</v>
      </c>
      <c r="C595" t="s">
        <v>12</v>
      </c>
      <c r="D595" t="s">
        <v>26</v>
      </c>
      <c r="E595" s="1">
        <v>46059.270833333336</v>
      </c>
      <c r="F595" s="1">
        <v>46061.270833333336</v>
      </c>
      <c r="G595" t="s">
        <v>103</v>
      </c>
      <c r="H595" t="s">
        <v>15</v>
      </c>
      <c r="I595" t="s">
        <v>16</v>
      </c>
      <c r="J595">
        <v>5</v>
      </c>
      <c r="K595" t="str">
        <f>IF(tickets_dataset[[#This Row],[status]] = "Closed", "Yes","No")</f>
        <v>Yes</v>
      </c>
      <c r="L595" s="2">
        <f t="shared" si="36"/>
        <v>48</v>
      </c>
      <c r="M595" t="str">
        <f t="shared" si="37"/>
        <v>No</v>
      </c>
      <c r="N595" t="str">
        <f t="shared" si="38"/>
        <v>Feb</v>
      </c>
      <c r="O595" s="2">
        <f t="shared" si="39"/>
        <v>2</v>
      </c>
      <c r="P595" t="str">
        <f>VLOOKUP(G595,Agents!A:E,4,FALSE)</f>
        <v>Team4</v>
      </c>
      <c r="Q595" t="str">
        <f>VLOOKUP(G595,Agents!A:E,5,FALSE)</f>
        <v>Senior</v>
      </c>
      <c r="R595" t="str">
        <f>VLOOKUP(G595,Agents!A:E,2,FALSE)</f>
        <v>Night</v>
      </c>
    </row>
    <row r="596" spans="1:18" x14ac:dyDescent="0.35">
      <c r="A596" t="s">
        <v>1238</v>
      </c>
      <c r="B596" t="s">
        <v>1239</v>
      </c>
      <c r="C596" t="s">
        <v>12</v>
      </c>
      <c r="D596" t="s">
        <v>26</v>
      </c>
      <c r="E596" s="1">
        <v>46043.288194444445</v>
      </c>
      <c r="F596" s="1">
        <v>46043.496527777781</v>
      </c>
      <c r="G596" t="s">
        <v>83</v>
      </c>
      <c r="H596" t="s">
        <v>15</v>
      </c>
      <c r="I596" t="s">
        <v>16</v>
      </c>
      <c r="J596">
        <v>4</v>
      </c>
      <c r="K596" t="str">
        <f>IF(tickets_dataset[[#This Row],[status]] = "Closed", "Yes","No")</f>
        <v>Yes</v>
      </c>
      <c r="L596" s="2">
        <f t="shared" si="36"/>
        <v>5.0000000000582077</v>
      </c>
      <c r="M596" t="str">
        <f t="shared" si="37"/>
        <v>No</v>
      </c>
      <c r="N596" t="str">
        <f t="shared" si="38"/>
        <v>Jan</v>
      </c>
      <c r="O596" s="2">
        <f t="shared" si="39"/>
        <v>0.20833333333575865</v>
      </c>
      <c r="P596" t="str">
        <f>VLOOKUP(G596,Agents!A:E,4,FALSE)</f>
        <v>Team2</v>
      </c>
      <c r="Q596" t="str">
        <f>VLOOKUP(G596,Agents!A:E,5,FALSE)</f>
        <v>Junior</v>
      </c>
      <c r="R596" t="str">
        <f>VLOOKUP(G596,Agents!A:E,2,FALSE)</f>
        <v>Night</v>
      </c>
    </row>
    <row r="597" spans="1:18" x14ac:dyDescent="0.35">
      <c r="A597" t="s">
        <v>1240</v>
      </c>
      <c r="B597" t="s">
        <v>1241</v>
      </c>
      <c r="C597" t="s">
        <v>76</v>
      </c>
      <c r="D597" t="s">
        <v>13</v>
      </c>
      <c r="E597" s="1">
        <v>46105.8</v>
      </c>
      <c r="F597" s="1">
        <v>46107.508333333331</v>
      </c>
      <c r="G597" t="s">
        <v>199</v>
      </c>
      <c r="H597" t="s">
        <v>15</v>
      </c>
      <c r="I597" t="s">
        <v>68</v>
      </c>
      <c r="J597">
        <v>1</v>
      </c>
      <c r="K597" t="str">
        <f>IF(tickets_dataset[[#This Row],[status]] = "Closed", "Yes","No")</f>
        <v>Yes</v>
      </c>
      <c r="L597" s="2">
        <f t="shared" si="36"/>
        <v>40.999999999883585</v>
      </c>
      <c r="M597" t="str">
        <f t="shared" si="37"/>
        <v>No</v>
      </c>
      <c r="N597" t="str">
        <f t="shared" si="38"/>
        <v>Mar</v>
      </c>
      <c r="O597" s="2">
        <f t="shared" si="39"/>
        <v>1.7083333333284827</v>
      </c>
      <c r="P597" t="str">
        <f>VLOOKUP(G597,Agents!A:E,4,FALSE)</f>
        <v>Team1</v>
      </c>
      <c r="Q597" t="str">
        <f>VLOOKUP(G597,Agents!A:E,5,FALSE)</f>
        <v>Junior</v>
      </c>
      <c r="R597" t="str">
        <f>VLOOKUP(G597,Agents!A:E,2,FALSE)</f>
        <v>Morning</v>
      </c>
    </row>
    <row r="598" spans="1:18" x14ac:dyDescent="0.35">
      <c r="A598" t="s">
        <v>1242</v>
      </c>
      <c r="B598" t="s">
        <v>1243</v>
      </c>
      <c r="C598" t="s">
        <v>34</v>
      </c>
      <c r="D598" t="s">
        <v>26</v>
      </c>
      <c r="E598" s="1">
        <v>46064.399305555555</v>
      </c>
      <c r="F598" s="1">
        <v>46066.149305555555</v>
      </c>
      <c r="G598" t="s">
        <v>77</v>
      </c>
      <c r="H598" t="s">
        <v>15</v>
      </c>
      <c r="I598" t="s">
        <v>16</v>
      </c>
      <c r="J598">
        <v>4</v>
      </c>
      <c r="K598" t="str">
        <f>IF(tickets_dataset[[#This Row],[status]] = "Closed", "Yes","No")</f>
        <v>Yes</v>
      </c>
      <c r="L598" s="2">
        <f t="shared" si="36"/>
        <v>42</v>
      </c>
      <c r="M598" t="str">
        <f t="shared" si="37"/>
        <v>No</v>
      </c>
      <c r="N598" t="str">
        <f t="shared" si="38"/>
        <v>Feb</v>
      </c>
      <c r="O598" s="2">
        <f t="shared" si="39"/>
        <v>1.75</v>
      </c>
      <c r="P598" t="str">
        <f>VLOOKUP(G598,Agents!A:E,4,FALSE)</f>
        <v>Team5</v>
      </c>
      <c r="Q598" t="str">
        <f>VLOOKUP(G598,Agents!A:E,5,FALSE)</f>
        <v>Junior</v>
      </c>
      <c r="R598" t="str">
        <f>VLOOKUP(G598,Agents!A:E,2,FALSE)</f>
        <v>Evening</v>
      </c>
    </row>
    <row r="599" spans="1:18" x14ac:dyDescent="0.35">
      <c r="A599" t="s">
        <v>1244</v>
      </c>
      <c r="B599" t="s">
        <v>1245</v>
      </c>
      <c r="C599" t="s">
        <v>22</v>
      </c>
      <c r="D599" t="s">
        <v>26</v>
      </c>
      <c r="E599" s="1">
        <v>46107.100694444445</v>
      </c>
      <c r="F599" s="1">
        <v>46109.517361111109</v>
      </c>
      <c r="G599" t="s">
        <v>23</v>
      </c>
      <c r="H599" t="s">
        <v>15</v>
      </c>
      <c r="I599" t="s">
        <v>16</v>
      </c>
      <c r="J599">
        <v>3</v>
      </c>
      <c r="K599" t="str">
        <f>IF(tickets_dataset[[#This Row],[status]] = "Closed", "Yes","No")</f>
        <v>Yes</v>
      </c>
      <c r="L599" s="2">
        <f t="shared" si="36"/>
        <v>57.999999999941792</v>
      </c>
      <c r="M599" t="str">
        <f t="shared" si="37"/>
        <v>Yes</v>
      </c>
      <c r="N599" t="str">
        <f t="shared" si="38"/>
        <v>Mar</v>
      </c>
      <c r="O599" s="2">
        <f t="shared" si="39"/>
        <v>2.4166666666642413</v>
      </c>
      <c r="P599" t="str">
        <f>VLOOKUP(G599,Agents!A:E,4,FALSE)</f>
        <v>Team3</v>
      </c>
      <c r="Q599" t="str">
        <f>VLOOKUP(G599,Agents!A:E,5,FALSE)</f>
        <v>Senior</v>
      </c>
      <c r="R599" t="str">
        <f>VLOOKUP(G599,Agents!A:E,2,FALSE)</f>
        <v>Evening</v>
      </c>
    </row>
    <row r="600" spans="1:18" x14ac:dyDescent="0.35">
      <c r="A600" t="s">
        <v>1246</v>
      </c>
      <c r="B600" t="s">
        <v>1220</v>
      </c>
      <c r="C600" t="s">
        <v>50</v>
      </c>
      <c r="D600" t="s">
        <v>26</v>
      </c>
      <c r="E600" s="1">
        <v>46068.074999999997</v>
      </c>
      <c r="F600" s="1">
        <v>46068.741666666669</v>
      </c>
      <c r="G600" t="s">
        <v>149</v>
      </c>
      <c r="H600" t="s">
        <v>15</v>
      </c>
      <c r="I600" t="s">
        <v>16</v>
      </c>
      <c r="J600">
        <v>3</v>
      </c>
      <c r="K600" t="str">
        <f>IF(tickets_dataset[[#This Row],[status]] = "Closed", "Yes","No")</f>
        <v>Yes</v>
      </c>
      <c r="L600" s="2">
        <f t="shared" si="36"/>
        <v>16.000000000116415</v>
      </c>
      <c r="M600" t="str">
        <f t="shared" si="37"/>
        <v>No</v>
      </c>
      <c r="N600" t="str">
        <f t="shared" si="38"/>
        <v>Feb</v>
      </c>
      <c r="O600" s="2">
        <f t="shared" si="39"/>
        <v>0.66666666667151731</v>
      </c>
      <c r="P600" t="str">
        <f>VLOOKUP(G600,Agents!A:E,4,FALSE)</f>
        <v>Team3</v>
      </c>
      <c r="Q600" t="str">
        <f>VLOOKUP(G600,Agents!A:E,5,FALSE)</f>
        <v>Mid</v>
      </c>
      <c r="R600" t="str">
        <f>VLOOKUP(G600,Agents!A:E,2,FALSE)</f>
        <v>Night</v>
      </c>
    </row>
    <row r="601" spans="1:18" x14ac:dyDescent="0.35">
      <c r="A601" t="s">
        <v>1247</v>
      </c>
      <c r="B601" t="s">
        <v>1248</v>
      </c>
      <c r="C601" t="s">
        <v>22</v>
      </c>
      <c r="D601" t="s">
        <v>13</v>
      </c>
      <c r="E601" s="1">
        <v>46054.754861111112</v>
      </c>
      <c r="F601" s="1">
        <v>46056.338194444441</v>
      </c>
      <c r="G601" t="s">
        <v>273</v>
      </c>
      <c r="H601" t="s">
        <v>15</v>
      </c>
      <c r="I601" t="s">
        <v>16</v>
      </c>
      <c r="J601">
        <v>4</v>
      </c>
      <c r="K601" t="str">
        <f>IF(tickets_dataset[[#This Row],[status]] = "Closed", "Yes","No")</f>
        <v>Yes</v>
      </c>
      <c r="L601" s="2">
        <f t="shared" si="36"/>
        <v>37.999999999883585</v>
      </c>
      <c r="M601" t="str">
        <f t="shared" si="37"/>
        <v>No</v>
      </c>
      <c r="N601" t="str">
        <f t="shared" si="38"/>
        <v>Feb</v>
      </c>
      <c r="O601" s="2">
        <f t="shared" si="39"/>
        <v>1.5833333333284827</v>
      </c>
      <c r="P601" t="str">
        <f>VLOOKUP(G601,Agents!A:E,4,FALSE)</f>
        <v>Team3</v>
      </c>
      <c r="Q601" t="str">
        <f>VLOOKUP(G601,Agents!A:E,5,FALSE)</f>
        <v>Senior</v>
      </c>
      <c r="R601" t="str">
        <f>VLOOKUP(G601,Agents!A:E,2,FALSE)</f>
        <v>Evening</v>
      </c>
    </row>
    <row r="602" spans="1:18" x14ac:dyDescent="0.35">
      <c r="A602" t="s">
        <v>1249</v>
      </c>
      <c r="B602" t="s">
        <v>279</v>
      </c>
      <c r="C602" t="s">
        <v>22</v>
      </c>
      <c r="D602" t="s">
        <v>38</v>
      </c>
      <c r="E602" s="1">
        <v>46042.830555555556</v>
      </c>
      <c r="F602" s="1">
        <v>46045.24722222222</v>
      </c>
      <c r="G602" t="s">
        <v>128</v>
      </c>
      <c r="H602" t="s">
        <v>15</v>
      </c>
      <c r="I602" t="s">
        <v>16</v>
      </c>
      <c r="J602">
        <v>5</v>
      </c>
      <c r="K602" t="str">
        <f>IF(tickets_dataset[[#This Row],[status]] = "Closed", "Yes","No")</f>
        <v>Yes</v>
      </c>
      <c r="L602" s="2">
        <f t="shared" si="36"/>
        <v>57.999999999941792</v>
      </c>
      <c r="M602" t="str">
        <f t="shared" si="37"/>
        <v>Yes</v>
      </c>
      <c r="N602" t="str">
        <f t="shared" si="38"/>
        <v>Jan</v>
      </c>
      <c r="O602" s="2">
        <f t="shared" si="39"/>
        <v>2.4166666666642413</v>
      </c>
      <c r="P602" t="str">
        <f>VLOOKUP(G602,Agents!A:E,4,FALSE)</f>
        <v>Team4</v>
      </c>
      <c r="Q602" t="str">
        <f>VLOOKUP(G602,Agents!A:E,5,FALSE)</f>
        <v>Mid</v>
      </c>
      <c r="R602" t="str">
        <f>VLOOKUP(G602,Agents!A:E,2,FALSE)</f>
        <v>Night</v>
      </c>
    </row>
    <row r="603" spans="1:18" x14ac:dyDescent="0.35">
      <c r="A603" t="s">
        <v>1250</v>
      </c>
      <c r="B603" t="s">
        <v>1251</v>
      </c>
      <c r="C603" t="s">
        <v>12</v>
      </c>
      <c r="D603" t="s">
        <v>26</v>
      </c>
      <c r="E603" s="1">
        <v>46035.994444444441</v>
      </c>
      <c r="F603" s="1">
        <v>46036.869444444441</v>
      </c>
      <c r="G603" t="s">
        <v>77</v>
      </c>
      <c r="H603" t="s">
        <v>15</v>
      </c>
      <c r="I603" t="s">
        <v>16</v>
      </c>
      <c r="J603">
        <v>5</v>
      </c>
      <c r="K603" t="str">
        <f>IF(tickets_dataset[[#This Row],[status]] = "Closed", "Yes","No")</f>
        <v>Yes</v>
      </c>
      <c r="L603" s="2">
        <f t="shared" si="36"/>
        <v>21</v>
      </c>
      <c r="M603" t="str">
        <f t="shared" si="37"/>
        <v>No</v>
      </c>
      <c r="N603" t="str">
        <f t="shared" si="38"/>
        <v>Jan</v>
      </c>
      <c r="O603" s="2">
        <f t="shared" si="39"/>
        <v>0.875</v>
      </c>
      <c r="P603" t="str">
        <f>VLOOKUP(G603,Agents!A:E,4,FALSE)</f>
        <v>Team5</v>
      </c>
      <c r="Q603" t="str">
        <f>VLOOKUP(G603,Agents!A:E,5,FALSE)</f>
        <v>Junior</v>
      </c>
      <c r="R603" t="str">
        <f>VLOOKUP(G603,Agents!A:E,2,FALSE)</f>
        <v>Evening</v>
      </c>
    </row>
    <row r="604" spans="1:18" x14ac:dyDescent="0.35">
      <c r="A604" t="s">
        <v>1252</v>
      </c>
      <c r="B604" t="s">
        <v>1253</v>
      </c>
      <c r="C604" t="s">
        <v>34</v>
      </c>
      <c r="D604" t="s">
        <v>26</v>
      </c>
      <c r="E604" s="1">
        <v>46074.140277777777</v>
      </c>
      <c r="F604" s="1">
        <v>46075.390277777777</v>
      </c>
      <c r="G604" t="s">
        <v>19</v>
      </c>
      <c r="H604" t="s">
        <v>15</v>
      </c>
      <c r="I604" t="s">
        <v>16</v>
      </c>
      <c r="J604">
        <v>3</v>
      </c>
      <c r="K604" t="str">
        <f>IF(tickets_dataset[[#This Row],[status]] = "Closed", "Yes","No")</f>
        <v>Yes</v>
      </c>
      <c r="L604" s="2">
        <f t="shared" si="36"/>
        <v>30</v>
      </c>
      <c r="M604" t="str">
        <f t="shared" si="37"/>
        <v>No</v>
      </c>
      <c r="N604" t="str">
        <f t="shared" si="38"/>
        <v>Feb</v>
      </c>
      <c r="O604" s="2">
        <f t="shared" si="39"/>
        <v>1.25</v>
      </c>
      <c r="P604" t="str">
        <f>VLOOKUP(G604,Agents!A:E,4,FALSE)</f>
        <v>Team4</v>
      </c>
      <c r="Q604" t="str">
        <f>VLOOKUP(G604,Agents!A:E,5,FALSE)</f>
        <v>Senior</v>
      </c>
      <c r="R604" t="str">
        <f>VLOOKUP(G604,Agents!A:E,2,FALSE)</f>
        <v>Evening</v>
      </c>
    </row>
    <row r="605" spans="1:18" x14ac:dyDescent="0.35">
      <c r="A605" t="s">
        <v>1254</v>
      </c>
      <c r="B605" t="s">
        <v>1255</v>
      </c>
      <c r="C605" t="s">
        <v>76</v>
      </c>
      <c r="D605" t="s">
        <v>38</v>
      </c>
      <c r="E605" s="1">
        <v>46065.121527777781</v>
      </c>
      <c r="F605" s="1">
        <v>46066.538194444445</v>
      </c>
      <c r="G605" t="s">
        <v>67</v>
      </c>
      <c r="H605" t="s">
        <v>15</v>
      </c>
      <c r="I605" t="s">
        <v>16</v>
      </c>
      <c r="J605">
        <v>3</v>
      </c>
      <c r="K605" t="str">
        <f>IF(tickets_dataset[[#This Row],[status]] = "Closed", "Yes","No")</f>
        <v>Yes</v>
      </c>
      <c r="L605" s="2">
        <f t="shared" si="36"/>
        <v>33.999999999941792</v>
      </c>
      <c r="M605" t="str">
        <f t="shared" si="37"/>
        <v>No</v>
      </c>
      <c r="N605" t="str">
        <f t="shared" si="38"/>
        <v>Feb</v>
      </c>
      <c r="O605" s="2">
        <f t="shared" si="39"/>
        <v>1.4166666666642413</v>
      </c>
      <c r="P605" t="str">
        <f>VLOOKUP(G605,Agents!A:E,4,FALSE)</f>
        <v>Team5</v>
      </c>
      <c r="Q605" t="str">
        <f>VLOOKUP(G605,Agents!A:E,5,FALSE)</f>
        <v>Junior</v>
      </c>
      <c r="R605" t="str">
        <f>VLOOKUP(G605,Agents!A:E,2,FALSE)</f>
        <v>Evening</v>
      </c>
    </row>
    <row r="606" spans="1:18" x14ac:dyDescent="0.35">
      <c r="A606" t="s">
        <v>1256</v>
      </c>
      <c r="B606" t="s">
        <v>1257</v>
      </c>
      <c r="C606" t="s">
        <v>34</v>
      </c>
      <c r="D606" t="s">
        <v>13</v>
      </c>
      <c r="E606" s="1">
        <v>46041.573611111111</v>
      </c>
      <c r="F606" s="1">
        <v>46042.906944444447</v>
      </c>
      <c r="G606" t="s">
        <v>110</v>
      </c>
      <c r="H606" t="s">
        <v>15</v>
      </c>
      <c r="I606" t="s">
        <v>16</v>
      </c>
      <c r="J606">
        <v>3</v>
      </c>
      <c r="K606" t="str">
        <f>IF(tickets_dataset[[#This Row],[status]] = "Closed", "Yes","No")</f>
        <v>Yes</v>
      </c>
      <c r="L606" s="2">
        <f t="shared" si="36"/>
        <v>32.000000000058208</v>
      </c>
      <c r="M606" t="str">
        <f t="shared" si="37"/>
        <v>No</v>
      </c>
      <c r="N606" t="str">
        <f t="shared" si="38"/>
        <v>Jan</v>
      </c>
      <c r="O606" s="2">
        <f t="shared" si="39"/>
        <v>1.3333333333357587</v>
      </c>
      <c r="P606" t="str">
        <f>VLOOKUP(G606,Agents!A:E,4,FALSE)</f>
        <v>Team4</v>
      </c>
      <c r="Q606" t="str">
        <f>VLOOKUP(G606,Agents!A:E,5,FALSE)</f>
        <v>Junior</v>
      </c>
      <c r="R606" t="str">
        <f>VLOOKUP(G606,Agents!A:E,2,FALSE)</f>
        <v>Morning</v>
      </c>
    </row>
    <row r="607" spans="1:18" x14ac:dyDescent="0.35">
      <c r="A607" t="s">
        <v>1258</v>
      </c>
      <c r="B607" t="s">
        <v>1259</v>
      </c>
      <c r="C607" t="s">
        <v>50</v>
      </c>
      <c r="D607" t="s">
        <v>13</v>
      </c>
      <c r="E607" s="1">
        <v>46037.612500000003</v>
      </c>
      <c r="F607" s="1">
        <v>46038.154166666667</v>
      </c>
      <c r="G607" t="s">
        <v>164</v>
      </c>
      <c r="H607" t="s">
        <v>28</v>
      </c>
      <c r="I607" t="s">
        <v>68</v>
      </c>
      <c r="J607">
        <v>2</v>
      </c>
      <c r="K607" t="str">
        <f>IF(tickets_dataset[[#This Row],[status]] = "Closed", "Yes","No")</f>
        <v>No</v>
      </c>
      <c r="L607" s="2">
        <f t="shared" si="36"/>
        <v>12.999999999941792</v>
      </c>
      <c r="M607" t="str">
        <f t="shared" si="37"/>
        <v>No</v>
      </c>
      <c r="N607" t="str">
        <f t="shared" si="38"/>
        <v>Jan</v>
      </c>
      <c r="O607" s="2">
        <f t="shared" si="39"/>
        <v>0.54166666666424135</v>
      </c>
      <c r="P607" t="str">
        <f>VLOOKUP(G607,Agents!A:E,4,FALSE)</f>
        <v>Team4</v>
      </c>
      <c r="Q607" t="str">
        <f>VLOOKUP(G607,Agents!A:E,5,FALSE)</f>
        <v>Senior</v>
      </c>
      <c r="R607" t="str">
        <f>VLOOKUP(G607,Agents!A:E,2,FALSE)</f>
        <v>Evening</v>
      </c>
    </row>
    <row r="608" spans="1:18" x14ac:dyDescent="0.35">
      <c r="A608" t="s">
        <v>1260</v>
      </c>
      <c r="B608" t="s">
        <v>1261</v>
      </c>
      <c r="C608" t="s">
        <v>12</v>
      </c>
      <c r="D608" t="s">
        <v>38</v>
      </c>
      <c r="E608" s="1">
        <v>46025.070833333331</v>
      </c>
      <c r="F608" s="1">
        <v>46025.779166666667</v>
      </c>
      <c r="G608" t="s">
        <v>59</v>
      </c>
      <c r="H608" t="s">
        <v>15</v>
      </c>
      <c r="I608" t="s">
        <v>16</v>
      </c>
      <c r="J608">
        <v>4</v>
      </c>
      <c r="K608" t="str">
        <f>IF(tickets_dataset[[#This Row],[status]] = "Closed", "Yes","No")</f>
        <v>Yes</v>
      </c>
      <c r="L608" s="2">
        <f t="shared" si="36"/>
        <v>17.000000000058208</v>
      </c>
      <c r="M608" t="str">
        <f t="shared" si="37"/>
        <v>No</v>
      </c>
      <c r="N608" t="str">
        <f t="shared" si="38"/>
        <v>Jan</v>
      </c>
      <c r="O608" s="2">
        <f t="shared" si="39"/>
        <v>0.70833333333575865</v>
      </c>
      <c r="P608" t="str">
        <f>VLOOKUP(G608,Agents!A:E,4,FALSE)</f>
        <v>Team3</v>
      </c>
      <c r="Q608" t="str">
        <f>VLOOKUP(G608,Agents!A:E,5,FALSE)</f>
        <v>Senior</v>
      </c>
      <c r="R608" t="str">
        <f>VLOOKUP(G608,Agents!A:E,2,FALSE)</f>
        <v>Night</v>
      </c>
    </row>
    <row r="609" spans="1:18" x14ac:dyDescent="0.35">
      <c r="A609" t="s">
        <v>1262</v>
      </c>
      <c r="B609" t="s">
        <v>1263</v>
      </c>
      <c r="C609" t="s">
        <v>12</v>
      </c>
      <c r="D609" t="s">
        <v>26</v>
      </c>
      <c r="E609" s="1">
        <v>46060.022222222222</v>
      </c>
      <c r="F609" s="1">
        <v>46062.772222222222</v>
      </c>
      <c r="G609" t="s">
        <v>156</v>
      </c>
      <c r="H609" t="s">
        <v>15</v>
      </c>
      <c r="I609" t="s">
        <v>16</v>
      </c>
      <c r="J609">
        <v>5</v>
      </c>
      <c r="K609" t="str">
        <f>IF(tickets_dataset[[#This Row],[status]] = "Closed", "Yes","No")</f>
        <v>Yes</v>
      </c>
      <c r="L609" s="2">
        <f t="shared" si="36"/>
        <v>66</v>
      </c>
      <c r="M609" t="str">
        <f t="shared" si="37"/>
        <v>Yes</v>
      </c>
      <c r="N609" t="str">
        <f t="shared" si="38"/>
        <v>Feb</v>
      </c>
      <c r="O609" s="2">
        <f t="shared" si="39"/>
        <v>2.75</v>
      </c>
      <c r="P609" t="str">
        <f>VLOOKUP(G609,Agents!A:E,4,FALSE)</f>
        <v>Team3</v>
      </c>
      <c r="Q609" t="str">
        <f>VLOOKUP(G609,Agents!A:E,5,FALSE)</f>
        <v>Mid</v>
      </c>
      <c r="R609" t="str">
        <f>VLOOKUP(G609,Agents!A:E,2,FALSE)</f>
        <v>Evening</v>
      </c>
    </row>
    <row r="610" spans="1:18" x14ac:dyDescent="0.35">
      <c r="A610" t="s">
        <v>1264</v>
      </c>
      <c r="B610" t="s">
        <v>1265</v>
      </c>
      <c r="C610" t="s">
        <v>50</v>
      </c>
      <c r="D610" t="s">
        <v>26</v>
      </c>
      <c r="E610" s="1">
        <v>46087.620833333334</v>
      </c>
      <c r="F610" s="1">
        <v>46088.412499999999</v>
      </c>
      <c r="G610" t="s">
        <v>190</v>
      </c>
      <c r="H610" t="s">
        <v>15</v>
      </c>
      <c r="I610" t="s">
        <v>16</v>
      </c>
      <c r="J610">
        <v>4</v>
      </c>
      <c r="K610" t="str">
        <f>IF(tickets_dataset[[#This Row],[status]] = "Closed", "Yes","No")</f>
        <v>Yes</v>
      </c>
      <c r="L610" s="2">
        <f t="shared" si="36"/>
        <v>18.999999999941792</v>
      </c>
      <c r="M610" t="str">
        <f t="shared" si="37"/>
        <v>No</v>
      </c>
      <c r="N610" t="str">
        <f t="shared" si="38"/>
        <v>Mar</v>
      </c>
      <c r="O610" s="2">
        <f t="shared" si="39"/>
        <v>0.79166666666424135</v>
      </c>
      <c r="P610" t="str">
        <f>VLOOKUP(G610,Agents!A:E,4,FALSE)</f>
        <v>Team1</v>
      </c>
      <c r="Q610" t="str">
        <f>VLOOKUP(G610,Agents!A:E,5,FALSE)</f>
        <v>Senior</v>
      </c>
      <c r="R610" t="str">
        <f>VLOOKUP(G610,Agents!A:E,2,FALSE)</f>
        <v>Night</v>
      </c>
    </row>
    <row r="611" spans="1:18" x14ac:dyDescent="0.35">
      <c r="A611" t="s">
        <v>1266</v>
      </c>
      <c r="B611" t="s">
        <v>1267</v>
      </c>
      <c r="C611" t="s">
        <v>12</v>
      </c>
      <c r="D611" t="s">
        <v>38</v>
      </c>
      <c r="E611" s="1">
        <v>46051.732638888891</v>
      </c>
      <c r="F611" s="1">
        <v>46053.065972222219</v>
      </c>
      <c r="G611" t="s">
        <v>77</v>
      </c>
      <c r="H611" t="s">
        <v>15</v>
      </c>
      <c r="I611" t="s">
        <v>16</v>
      </c>
      <c r="J611">
        <v>3</v>
      </c>
      <c r="K611" t="str">
        <f>IF(tickets_dataset[[#This Row],[status]] = "Closed", "Yes","No")</f>
        <v>Yes</v>
      </c>
      <c r="L611" s="2">
        <f t="shared" si="36"/>
        <v>31.999999999883585</v>
      </c>
      <c r="M611" t="str">
        <f t="shared" si="37"/>
        <v>No</v>
      </c>
      <c r="N611" t="str">
        <f t="shared" si="38"/>
        <v>Jan</v>
      </c>
      <c r="O611" s="2">
        <f t="shared" si="39"/>
        <v>1.3333333333284827</v>
      </c>
      <c r="P611" t="str">
        <f>VLOOKUP(G611,Agents!A:E,4,FALSE)</f>
        <v>Team5</v>
      </c>
      <c r="Q611" t="str">
        <f>VLOOKUP(G611,Agents!A:E,5,FALSE)</f>
        <v>Junior</v>
      </c>
      <c r="R611" t="str">
        <f>VLOOKUP(G611,Agents!A:E,2,FALSE)</f>
        <v>Evening</v>
      </c>
    </row>
    <row r="612" spans="1:18" x14ac:dyDescent="0.35">
      <c r="A612" t="s">
        <v>1268</v>
      </c>
      <c r="B612" t="s">
        <v>1269</v>
      </c>
      <c r="C612" t="s">
        <v>12</v>
      </c>
      <c r="D612" t="s">
        <v>26</v>
      </c>
      <c r="E612" s="1">
        <v>46109.32708333333</v>
      </c>
      <c r="F612" s="1">
        <v>46109.660416666666</v>
      </c>
      <c r="G612" t="s">
        <v>156</v>
      </c>
      <c r="H612" t="s">
        <v>15</v>
      </c>
      <c r="I612" t="s">
        <v>16</v>
      </c>
      <c r="J612">
        <v>4</v>
      </c>
      <c r="K612" t="str">
        <f>IF(tickets_dataset[[#This Row],[status]] = "Closed", "Yes","No")</f>
        <v>Yes</v>
      </c>
      <c r="L612" s="2">
        <f t="shared" si="36"/>
        <v>8.0000000000582077</v>
      </c>
      <c r="M612" t="str">
        <f t="shared" si="37"/>
        <v>No</v>
      </c>
      <c r="N612" t="str">
        <f t="shared" si="38"/>
        <v>Mar</v>
      </c>
      <c r="O612" s="2">
        <f t="shared" si="39"/>
        <v>0.33333333333575865</v>
      </c>
      <c r="P612" t="str">
        <f>VLOOKUP(G612,Agents!A:E,4,FALSE)</f>
        <v>Team3</v>
      </c>
      <c r="Q612" t="str">
        <f>VLOOKUP(G612,Agents!A:E,5,FALSE)</f>
        <v>Mid</v>
      </c>
      <c r="R612" t="str">
        <f>VLOOKUP(G612,Agents!A:E,2,FALSE)</f>
        <v>Evening</v>
      </c>
    </row>
    <row r="613" spans="1:18" x14ac:dyDescent="0.35">
      <c r="A613" t="s">
        <v>1270</v>
      </c>
      <c r="B613" t="s">
        <v>1271</v>
      </c>
      <c r="C613" t="s">
        <v>12</v>
      </c>
      <c r="D613" t="s">
        <v>13</v>
      </c>
      <c r="E613" s="1">
        <v>46029.997916666667</v>
      </c>
      <c r="F613" s="1">
        <v>46030.872916666667</v>
      </c>
      <c r="G613" t="s">
        <v>140</v>
      </c>
      <c r="H613" t="s">
        <v>15</v>
      </c>
      <c r="I613" t="s">
        <v>16</v>
      </c>
      <c r="J613">
        <v>4</v>
      </c>
      <c r="K613" t="str">
        <f>IF(tickets_dataset[[#This Row],[status]] = "Closed", "Yes","No")</f>
        <v>Yes</v>
      </c>
      <c r="L613" s="2">
        <f t="shared" si="36"/>
        <v>21</v>
      </c>
      <c r="M613" t="str">
        <f t="shared" si="37"/>
        <v>No</v>
      </c>
      <c r="N613" t="str">
        <f t="shared" si="38"/>
        <v>Jan</v>
      </c>
      <c r="O613" s="2">
        <f t="shared" si="39"/>
        <v>0.875</v>
      </c>
      <c r="P613" t="str">
        <f>VLOOKUP(G613,Agents!A:E,4,FALSE)</f>
        <v>Team1</v>
      </c>
      <c r="Q613" t="str">
        <f>VLOOKUP(G613,Agents!A:E,5,FALSE)</f>
        <v>Junior</v>
      </c>
      <c r="R613" t="str">
        <f>VLOOKUP(G613,Agents!A:E,2,FALSE)</f>
        <v>Morning</v>
      </c>
    </row>
    <row r="614" spans="1:18" x14ac:dyDescent="0.35">
      <c r="A614" t="s">
        <v>1272</v>
      </c>
      <c r="B614" t="s">
        <v>1273</v>
      </c>
      <c r="C614" t="s">
        <v>12</v>
      </c>
      <c r="D614" t="s">
        <v>38</v>
      </c>
      <c r="E614" s="1">
        <v>46060.189583333333</v>
      </c>
      <c r="F614" s="1">
        <v>46060.897916666669</v>
      </c>
      <c r="G614" t="s">
        <v>62</v>
      </c>
      <c r="H614" t="s">
        <v>15</v>
      </c>
      <c r="I614" t="s">
        <v>16</v>
      </c>
      <c r="J614">
        <v>4</v>
      </c>
      <c r="K614" t="str">
        <f>IF(tickets_dataset[[#This Row],[status]] = "Closed", "Yes","No")</f>
        <v>Yes</v>
      </c>
      <c r="L614" s="2">
        <f t="shared" si="36"/>
        <v>17.000000000058208</v>
      </c>
      <c r="M614" t="str">
        <f t="shared" si="37"/>
        <v>No</v>
      </c>
      <c r="N614" t="str">
        <f t="shared" si="38"/>
        <v>Feb</v>
      </c>
      <c r="O614" s="2">
        <f t="shared" si="39"/>
        <v>0.70833333333575865</v>
      </c>
      <c r="P614" t="str">
        <f>VLOOKUP(G614,Agents!A:E,4,FALSE)</f>
        <v>Team1</v>
      </c>
      <c r="Q614" t="str">
        <f>VLOOKUP(G614,Agents!A:E,5,FALSE)</f>
        <v>Junior</v>
      </c>
      <c r="R614" t="str">
        <f>VLOOKUP(G614,Agents!A:E,2,FALSE)</f>
        <v>Morning</v>
      </c>
    </row>
    <row r="615" spans="1:18" x14ac:dyDescent="0.35">
      <c r="A615" t="s">
        <v>1274</v>
      </c>
      <c r="B615" t="s">
        <v>1275</v>
      </c>
      <c r="C615" t="s">
        <v>50</v>
      </c>
      <c r="D615" t="s">
        <v>38</v>
      </c>
      <c r="E615" s="1">
        <v>46109.074999999997</v>
      </c>
      <c r="F615" s="1">
        <v>46112.866666666669</v>
      </c>
      <c r="G615" t="s">
        <v>14</v>
      </c>
      <c r="H615" t="s">
        <v>15</v>
      </c>
      <c r="I615" t="s">
        <v>16</v>
      </c>
      <c r="J615">
        <v>4</v>
      </c>
      <c r="K615" t="str">
        <f>IF(tickets_dataset[[#This Row],[status]] = "Closed", "Yes","No")</f>
        <v>Yes</v>
      </c>
      <c r="L615" s="2">
        <f t="shared" si="36"/>
        <v>91.000000000116415</v>
      </c>
      <c r="M615" t="str">
        <f t="shared" si="37"/>
        <v>Yes</v>
      </c>
      <c r="N615" t="str">
        <f t="shared" si="38"/>
        <v>Mar</v>
      </c>
      <c r="O615" s="2">
        <f t="shared" si="39"/>
        <v>3.7916666666715173</v>
      </c>
      <c r="P615" t="str">
        <f>VLOOKUP(G615,Agents!A:E,4,FALSE)</f>
        <v>Team1</v>
      </c>
      <c r="Q615" t="str">
        <f>VLOOKUP(G615,Agents!A:E,5,FALSE)</f>
        <v>Senior</v>
      </c>
      <c r="R615" t="str">
        <f>VLOOKUP(G615,Agents!A:E,2,FALSE)</f>
        <v>Morning</v>
      </c>
    </row>
    <row r="616" spans="1:18" x14ac:dyDescent="0.35">
      <c r="A616" t="s">
        <v>1276</v>
      </c>
      <c r="B616" t="s">
        <v>1277</v>
      </c>
      <c r="C616" t="s">
        <v>50</v>
      </c>
      <c r="D616" t="s">
        <v>13</v>
      </c>
      <c r="E616" s="1">
        <v>46101.53402777778</v>
      </c>
      <c r="F616" s="1">
        <v>46103.492361111108</v>
      </c>
      <c r="G616" t="s">
        <v>211</v>
      </c>
      <c r="H616" t="s">
        <v>15</v>
      </c>
      <c r="I616" t="s">
        <v>68</v>
      </c>
      <c r="J616">
        <v>4</v>
      </c>
      <c r="K616" t="str">
        <f>IF(tickets_dataset[[#This Row],[status]] = "Closed", "Yes","No")</f>
        <v>Yes</v>
      </c>
      <c r="L616" s="2">
        <f t="shared" si="36"/>
        <v>46.999999999883585</v>
      </c>
      <c r="M616" t="str">
        <f t="shared" si="37"/>
        <v>No</v>
      </c>
      <c r="N616" t="str">
        <f t="shared" si="38"/>
        <v>Mar</v>
      </c>
      <c r="O616" s="2">
        <f t="shared" si="39"/>
        <v>1.9583333333284827</v>
      </c>
      <c r="P616" t="str">
        <f>VLOOKUP(G616,Agents!A:E,4,FALSE)</f>
        <v>Team5</v>
      </c>
      <c r="Q616" t="str">
        <f>VLOOKUP(G616,Agents!A:E,5,FALSE)</f>
        <v>Senior</v>
      </c>
      <c r="R616" t="str">
        <f>VLOOKUP(G616,Agents!A:E,2,FALSE)</f>
        <v>Evening</v>
      </c>
    </row>
    <row r="617" spans="1:18" x14ac:dyDescent="0.35">
      <c r="A617" t="s">
        <v>1278</v>
      </c>
      <c r="B617" t="s">
        <v>1279</v>
      </c>
      <c r="C617" t="s">
        <v>22</v>
      </c>
      <c r="D617" t="s">
        <v>38</v>
      </c>
      <c r="E617" s="1">
        <v>46038.884027777778</v>
      </c>
      <c r="F617" s="1">
        <v>46042.009027777778</v>
      </c>
      <c r="G617" t="s">
        <v>103</v>
      </c>
      <c r="H617" t="s">
        <v>15</v>
      </c>
      <c r="I617" t="s">
        <v>16</v>
      </c>
      <c r="J617">
        <v>4</v>
      </c>
      <c r="K617" t="str">
        <f>IF(tickets_dataset[[#This Row],[status]] = "Closed", "Yes","No")</f>
        <v>Yes</v>
      </c>
      <c r="L617" s="2">
        <f t="shared" si="36"/>
        <v>75</v>
      </c>
      <c r="M617" t="str">
        <f t="shared" si="37"/>
        <v>Yes</v>
      </c>
      <c r="N617" t="str">
        <f t="shared" si="38"/>
        <v>Jan</v>
      </c>
      <c r="O617" s="2">
        <f t="shared" si="39"/>
        <v>3.125</v>
      </c>
      <c r="P617" t="str">
        <f>VLOOKUP(G617,Agents!A:E,4,FALSE)</f>
        <v>Team4</v>
      </c>
      <c r="Q617" t="str">
        <f>VLOOKUP(G617,Agents!A:E,5,FALSE)</f>
        <v>Senior</v>
      </c>
      <c r="R617" t="str">
        <f>VLOOKUP(G617,Agents!A:E,2,FALSE)</f>
        <v>Night</v>
      </c>
    </row>
    <row r="618" spans="1:18" x14ac:dyDescent="0.35">
      <c r="A618" t="s">
        <v>1280</v>
      </c>
      <c r="B618" t="s">
        <v>1281</v>
      </c>
      <c r="C618" t="s">
        <v>12</v>
      </c>
      <c r="D618" t="s">
        <v>13</v>
      </c>
      <c r="E618" s="1">
        <v>46108.88958333333</v>
      </c>
      <c r="F618" s="1">
        <v>46110.056250000001</v>
      </c>
      <c r="G618" t="s">
        <v>156</v>
      </c>
      <c r="H618" t="s">
        <v>15</v>
      </c>
      <c r="I618" t="s">
        <v>16</v>
      </c>
      <c r="J618">
        <v>3</v>
      </c>
      <c r="K618" t="str">
        <f>IF(tickets_dataset[[#This Row],[status]] = "Closed", "Yes","No")</f>
        <v>Yes</v>
      </c>
      <c r="L618" s="2">
        <f t="shared" si="36"/>
        <v>28.000000000116415</v>
      </c>
      <c r="M618" t="str">
        <f t="shared" si="37"/>
        <v>No</v>
      </c>
      <c r="N618" t="str">
        <f t="shared" si="38"/>
        <v>Mar</v>
      </c>
      <c r="O618" s="2">
        <f t="shared" si="39"/>
        <v>1.1666666666715173</v>
      </c>
      <c r="P618" t="str">
        <f>VLOOKUP(G618,Agents!A:E,4,FALSE)</f>
        <v>Team3</v>
      </c>
      <c r="Q618" t="str">
        <f>VLOOKUP(G618,Agents!A:E,5,FALSE)</f>
        <v>Mid</v>
      </c>
      <c r="R618" t="str">
        <f>VLOOKUP(G618,Agents!A:E,2,FALSE)</f>
        <v>Evening</v>
      </c>
    </row>
    <row r="619" spans="1:18" x14ac:dyDescent="0.35">
      <c r="A619" t="s">
        <v>1282</v>
      </c>
      <c r="B619" t="s">
        <v>1283</v>
      </c>
      <c r="C619" t="s">
        <v>50</v>
      </c>
      <c r="D619" t="s">
        <v>26</v>
      </c>
      <c r="E619" s="1">
        <v>46096.296527777777</v>
      </c>
      <c r="F619" s="1">
        <v>46098.379861111112</v>
      </c>
      <c r="G619" t="s">
        <v>91</v>
      </c>
      <c r="H619" t="s">
        <v>15</v>
      </c>
      <c r="I619" t="s">
        <v>16</v>
      </c>
      <c r="J619">
        <v>4</v>
      </c>
      <c r="K619" t="str">
        <f>IF(tickets_dataset[[#This Row],[status]] = "Closed", "Yes","No")</f>
        <v>Yes</v>
      </c>
      <c r="L619" s="2">
        <f t="shared" si="36"/>
        <v>50.000000000058208</v>
      </c>
      <c r="M619" t="str">
        <f t="shared" si="37"/>
        <v>Yes</v>
      </c>
      <c r="N619" t="str">
        <f t="shared" si="38"/>
        <v>Mar</v>
      </c>
      <c r="O619" s="2">
        <f t="shared" si="39"/>
        <v>2.0833333333357587</v>
      </c>
      <c r="P619" t="str">
        <f>VLOOKUP(G619,Agents!A:E,4,FALSE)</f>
        <v>Team5</v>
      </c>
      <c r="Q619" t="str">
        <f>VLOOKUP(G619,Agents!A:E,5,FALSE)</f>
        <v>Mid</v>
      </c>
      <c r="R619" t="str">
        <f>VLOOKUP(G619,Agents!A:E,2,FALSE)</f>
        <v>Night</v>
      </c>
    </row>
    <row r="620" spans="1:18" x14ac:dyDescent="0.35">
      <c r="A620" t="s">
        <v>1284</v>
      </c>
      <c r="B620" t="s">
        <v>1285</v>
      </c>
      <c r="C620" t="s">
        <v>50</v>
      </c>
      <c r="D620" t="s">
        <v>38</v>
      </c>
      <c r="E620" s="1">
        <v>46039.162499999999</v>
      </c>
      <c r="F620" s="1">
        <v>46042.95416666667</v>
      </c>
      <c r="G620" t="s">
        <v>80</v>
      </c>
      <c r="H620" t="s">
        <v>15</v>
      </c>
      <c r="I620" t="s">
        <v>16</v>
      </c>
      <c r="J620">
        <v>4</v>
      </c>
      <c r="K620" t="str">
        <f>IF(tickets_dataset[[#This Row],[status]] = "Closed", "Yes","No")</f>
        <v>Yes</v>
      </c>
      <c r="L620" s="2">
        <f t="shared" si="36"/>
        <v>91.000000000116415</v>
      </c>
      <c r="M620" t="str">
        <f t="shared" si="37"/>
        <v>Yes</v>
      </c>
      <c r="N620" t="str">
        <f t="shared" si="38"/>
        <v>Jan</v>
      </c>
      <c r="O620" s="2">
        <f t="shared" si="39"/>
        <v>3.7916666666715173</v>
      </c>
      <c r="P620" t="str">
        <f>VLOOKUP(G620,Agents!A:E,4,FALSE)</f>
        <v>Team3</v>
      </c>
      <c r="Q620" t="str">
        <f>VLOOKUP(G620,Agents!A:E,5,FALSE)</f>
        <v>Junior</v>
      </c>
      <c r="R620" t="str">
        <f>VLOOKUP(G620,Agents!A:E,2,FALSE)</f>
        <v>Evening</v>
      </c>
    </row>
    <row r="621" spans="1:18" x14ac:dyDescent="0.35">
      <c r="A621" t="s">
        <v>1286</v>
      </c>
      <c r="B621" t="s">
        <v>1287</v>
      </c>
      <c r="C621" t="s">
        <v>50</v>
      </c>
      <c r="D621" t="s">
        <v>38</v>
      </c>
      <c r="E621" s="1">
        <v>46060.409722222219</v>
      </c>
      <c r="F621" s="1">
        <v>46061.701388888891</v>
      </c>
      <c r="G621" t="s">
        <v>77</v>
      </c>
      <c r="H621" t="s">
        <v>15</v>
      </c>
      <c r="I621" t="s">
        <v>16</v>
      </c>
      <c r="J621">
        <v>4</v>
      </c>
      <c r="K621" t="str">
        <f>IF(tickets_dataset[[#This Row],[status]] = "Closed", "Yes","No")</f>
        <v>Yes</v>
      </c>
      <c r="L621" s="2">
        <f t="shared" si="36"/>
        <v>31.000000000116415</v>
      </c>
      <c r="M621" t="str">
        <f t="shared" si="37"/>
        <v>No</v>
      </c>
      <c r="N621" t="str">
        <f t="shared" si="38"/>
        <v>Feb</v>
      </c>
      <c r="O621" s="2">
        <f t="shared" si="39"/>
        <v>1.2916666666715173</v>
      </c>
      <c r="P621" t="str">
        <f>VLOOKUP(G621,Agents!A:E,4,FALSE)</f>
        <v>Team5</v>
      </c>
      <c r="Q621" t="str">
        <f>VLOOKUP(G621,Agents!A:E,5,FALSE)</f>
        <v>Junior</v>
      </c>
      <c r="R621" t="str">
        <f>VLOOKUP(G621,Agents!A:E,2,FALSE)</f>
        <v>Evening</v>
      </c>
    </row>
    <row r="622" spans="1:18" x14ac:dyDescent="0.35">
      <c r="A622" t="s">
        <v>1288</v>
      </c>
      <c r="B622" t="s">
        <v>1289</v>
      </c>
      <c r="C622" t="s">
        <v>22</v>
      </c>
      <c r="D622" t="s">
        <v>26</v>
      </c>
      <c r="E622" s="1">
        <v>46087.743055555555</v>
      </c>
      <c r="F622" s="1">
        <v>46089.826388888891</v>
      </c>
      <c r="G622" t="s">
        <v>170</v>
      </c>
      <c r="H622" t="s">
        <v>15</v>
      </c>
      <c r="I622" t="s">
        <v>16</v>
      </c>
      <c r="J622">
        <v>4</v>
      </c>
      <c r="K622" t="str">
        <f>IF(tickets_dataset[[#This Row],[status]] = "Closed", "Yes","No")</f>
        <v>Yes</v>
      </c>
      <c r="L622" s="2">
        <f t="shared" si="36"/>
        <v>50.000000000058208</v>
      </c>
      <c r="M622" t="str">
        <f t="shared" si="37"/>
        <v>Yes</v>
      </c>
      <c r="N622" t="str">
        <f t="shared" si="38"/>
        <v>Mar</v>
      </c>
      <c r="O622" s="2">
        <f t="shared" si="39"/>
        <v>2.0833333333357587</v>
      </c>
      <c r="P622" t="str">
        <f>VLOOKUP(G622,Agents!A:E,4,FALSE)</f>
        <v>Team5</v>
      </c>
      <c r="Q622" t="str">
        <f>VLOOKUP(G622,Agents!A:E,5,FALSE)</f>
        <v>Junior</v>
      </c>
      <c r="R622" t="str">
        <f>VLOOKUP(G622,Agents!A:E,2,FALSE)</f>
        <v>Night</v>
      </c>
    </row>
    <row r="623" spans="1:18" x14ac:dyDescent="0.35">
      <c r="A623" t="s">
        <v>1290</v>
      </c>
      <c r="B623" t="s">
        <v>1291</v>
      </c>
      <c r="C623" t="s">
        <v>22</v>
      </c>
      <c r="D623" t="s">
        <v>13</v>
      </c>
      <c r="E623" s="1">
        <v>46064.95416666667</v>
      </c>
      <c r="F623" s="1">
        <v>46065.287499999999</v>
      </c>
      <c r="G623" t="s">
        <v>256</v>
      </c>
      <c r="H623" t="s">
        <v>15</v>
      </c>
      <c r="I623" t="s">
        <v>16</v>
      </c>
      <c r="J623">
        <v>5</v>
      </c>
      <c r="K623" t="str">
        <f>IF(tickets_dataset[[#This Row],[status]] = "Closed", "Yes","No")</f>
        <v>Yes</v>
      </c>
      <c r="L623" s="2">
        <f t="shared" si="36"/>
        <v>7.9999999998835847</v>
      </c>
      <c r="M623" t="str">
        <f t="shared" si="37"/>
        <v>No</v>
      </c>
      <c r="N623" t="str">
        <f t="shared" si="38"/>
        <v>Feb</v>
      </c>
      <c r="O623" s="2">
        <f t="shared" si="39"/>
        <v>0.33333333332848269</v>
      </c>
      <c r="P623" t="str">
        <f>VLOOKUP(G623,Agents!A:E,4,FALSE)</f>
        <v>Team1</v>
      </c>
      <c r="Q623" t="str">
        <f>VLOOKUP(G623,Agents!A:E,5,FALSE)</f>
        <v>Mid</v>
      </c>
      <c r="R623" t="str">
        <f>VLOOKUP(G623,Agents!A:E,2,FALSE)</f>
        <v>Morning</v>
      </c>
    </row>
    <row r="624" spans="1:18" x14ac:dyDescent="0.35">
      <c r="A624" t="s">
        <v>1292</v>
      </c>
      <c r="B624" t="s">
        <v>1293</v>
      </c>
      <c r="C624" t="s">
        <v>76</v>
      </c>
      <c r="D624" t="s">
        <v>38</v>
      </c>
      <c r="E624" s="1">
        <v>46095.3</v>
      </c>
      <c r="F624" s="1">
        <v>46096.466666666667</v>
      </c>
      <c r="G624" t="s">
        <v>216</v>
      </c>
      <c r="H624" t="s">
        <v>15</v>
      </c>
      <c r="I624" t="s">
        <v>16</v>
      </c>
      <c r="J624">
        <v>3</v>
      </c>
      <c r="K624" t="str">
        <f>IF(tickets_dataset[[#This Row],[status]] = "Closed", "Yes","No")</f>
        <v>Yes</v>
      </c>
      <c r="L624" s="2">
        <f t="shared" si="36"/>
        <v>27.999999999941792</v>
      </c>
      <c r="M624" t="str">
        <f t="shared" si="37"/>
        <v>No</v>
      </c>
      <c r="N624" t="str">
        <f t="shared" si="38"/>
        <v>Mar</v>
      </c>
      <c r="O624" s="2">
        <f t="shared" si="39"/>
        <v>1.1666666666642413</v>
      </c>
      <c r="P624" t="str">
        <f>VLOOKUP(G624,Agents!A:E,4,FALSE)</f>
        <v>Team5</v>
      </c>
      <c r="Q624" t="str">
        <f>VLOOKUP(G624,Agents!A:E,5,FALSE)</f>
        <v>Junior</v>
      </c>
      <c r="R624" t="str">
        <f>VLOOKUP(G624,Agents!A:E,2,FALSE)</f>
        <v>Evening</v>
      </c>
    </row>
    <row r="625" spans="1:18" x14ac:dyDescent="0.35">
      <c r="A625" t="s">
        <v>1294</v>
      </c>
      <c r="B625" t="s">
        <v>910</v>
      </c>
      <c r="C625" t="s">
        <v>12</v>
      </c>
      <c r="D625" t="s">
        <v>26</v>
      </c>
      <c r="E625" s="1">
        <v>46073.79583333333</v>
      </c>
      <c r="F625" s="1">
        <v>46075.379166666666</v>
      </c>
      <c r="G625" t="s">
        <v>110</v>
      </c>
      <c r="H625" t="s">
        <v>15</v>
      </c>
      <c r="I625" t="s">
        <v>16</v>
      </c>
      <c r="J625">
        <v>4</v>
      </c>
      <c r="K625" t="str">
        <f>IF(tickets_dataset[[#This Row],[status]] = "Closed", "Yes","No")</f>
        <v>Yes</v>
      </c>
      <c r="L625" s="2">
        <f t="shared" si="36"/>
        <v>38.000000000058208</v>
      </c>
      <c r="M625" t="str">
        <f t="shared" si="37"/>
        <v>No</v>
      </c>
      <c r="N625" t="str">
        <f t="shared" si="38"/>
        <v>Feb</v>
      </c>
      <c r="O625" s="2">
        <f t="shared" si="39"/>
        <v>1.5833333333357587</v>
      </c>
      <c r="P625" t="str">
        <f>VLOOKUP(G625,Agents!A:E,4,FALSE)</f>
        <v>Team4</v>
      </c>
      <c r="Q625" t="str">
        <f>VLOOKUP(G625,Agents!A:E,5,FALSE)</f>
        <v>Junior</v>
      </c>
      <c r="R625" t="str">
        <f>VLOOKUP(G625,Agents!A:E,2,FALSE)</f>
        <v>Morning</v>
      </c>
    </row>
    <row r="626" spans="1:18" x14ac:dyDescent="0.35">
      <c r="A626" t="s">
        <v>1295</v>
      </c>
      <c r="B626" t="s">
        <v>1296</v>
      </c>
      <c r="C626" t="s">
        <v>34</v>
      </c>
      <c r="D626" t="s">
        <v>26</v>
      </c>
      <c r="E626" s="1">
        <v>46069.217361111114</v>
      </c>
      <c r="F626" s="1">
        <v>46069.759027777778</v>
      </c>
      <c r="G626" t="s">
        <v>53</v>
      </c>
      <c r="H626" t="s">
        <v>15</v>
      </c>
      <c r="I626" t="s">
        <v>16</v>
      </c>
      <c r="J626">
        <v>2</v>
      </c>
      <c r="K626" t="str">
        <f>IF(tickets_dataset[[#This Row],[status]] = "Closed", "Yes","No")</f>
        <v>Yes</v>
      </c>
      <c r="L626" s="2">
        <f t="shared" si="36"/>
        <v>12.999999999941792</v>
      </c>
      <c r="M626" t="str">
        <f t="shared" si="37"/>
        <v>No</v>
      </c>
      <c r="N626" t="str">
        <f t="shared" si="38"/>
        <v>Feb</v>
      </c>
      <c r="O626" s="2">
        <f t="shared" si="39"/>
        <v>0.54166666666424135</v>
      </c>
      <c r="P626" t="str">
        <f>VLOOKUP(G626,Agents!A:E,4,FALSE)</f>
        <v>Team1</v>
      </c>
      <c r="Q626" t="str">
        <f>VLOOKUP(G626,Agents!A:E,5,FALSE)</f>
        <v>Junior</v>
      </c>
      <c r="R626" t="str">
        <f>VLOOKUP(G626,Agents!A:E,2,FALSE)</f>
        <v>Night</v>
      </c>
    </row>
    <row r="627" spans="1:18" x14ac:dyDescent="0.35">
      <c r="A627" t="s">
        <v>1297</v>
      </c>
      <c r="B627" t="s">
        <v>1298</v>
      </c>
      <c r="C627" t="s">
        <v>76</v>
      </c>
      <c r="D627" t="s">
        <v>26</v>
      </c>
      <c r="E627" s="1">
        <v>46041.95</v>
      </c>
      <c r="F627" s="1">
        <v>46043.95</v>
      </c>
      <c r="G627" t="s">
        <v>256</v>
      </c>
      <c r="H627" t="s">
        <v>28</v>
      </c>
      <c r="I627" t="s">
        <v>16</v>
      </c>
      <c r="J627">
        <v>4</v>
      </c>
      <c r="K627" t="str">
        <f>IF(tickets_dataset[[#This Row],[status]] = "Closed", "Yes","No")</f>
        <v>No</v>
      </c>
      <c r="L627" s="2">
        <f t="shared" si="36"/>
        <v>48</v>
      </c>
      <c r="M627" t="str">
        <f t="shared" si="37"/>
        <v>No</v>
      </c>
      <c r="N627" t="str">
        <f t="shared" si="38"/>
        <v>Jan</v>
      </c>
      <c r="O627" s="2">
        <f t="shared" si="39"/>
        <v>2</v>
      </c>
      <c r="P627" t="str">
        <f>VLOOKUP(G627,Agents!A:E,4,FALSE)</f>
        <v>Team1</v>
      </c>
      <c r="Q627" t="str">
        <f>VLOOKUP(G627,Agents!A:E,5,FALSE)</f>
        <v>Mid</v>
      </c>
      <c r="R627" t="str">
        <f>VLOOKUP(G627,Agents!A:E,2,FALSE)</f>
        <v>Morning</v>
      </c>
    </row>
    <row r="628" spans="1:18" x14ac:dyDescent="0.35">
      <c r="A628" t="s">
        <v>1299</v>
      </c>
      <c r="B628" t="s">
        <v>1300</v>
      </c>
      <c r="C628" t="s">
        <v>22</v>
      </c>
      <c r="D628" t="s">
        <v>26</v>
      </c>
      <c r="E628" s="1">
        <v>46071.652777777781</v>
      </c>
      <c r="F628" s="1">
        <v>46071.944444444445</v>
      </c>
      <c r="G628" t="s">
        <v>23</v>
      </c>
      <c r="H628" t="s">
        <v>15</v>
      </c>
      <c r="I628" t="s">
        <v>16</v>
      </c>
      <c r="J628">
        <v>5</v>
      </c>
      <c r="K628" t="str">
        <f>IF(tickets_dataset[[#This Row],[status]] = "Closed", "Yes","No")</f>
        <v>Yes</v>
      </c>
      <c r="L628" s="2">
        <f t="shared" si="36"/>
        <v>6.9999999999417923</v>
      </c>
      <c r="M628" t="str">
        <f t="shared" si="37"/>
        <v>No</v>
      </c>
      <c r="N628" t="str">
        <f t="shared" si="38"/>
        <v>Feb</v>
      </c>
      <c r="O628" s="2">
        <f t="shared" si="39"/>
        <v>0.29166666666424135</v>
      </c>
      <c r="P628" t="str">
        <f>VLOOKUP(G628,Agents!A:E,4,FALSE)</f>
        <v>Team3</v>
      </c>
      <c r="Q628" t="str">
        <f>VLOOKUP(G628,Agents!A:E,5,FALSE)</f>
        <v>Senior</v>
      </c>
      <c r="R628" t="str">
        <f>VLOOKUP(G628,Agents!A:E,2,FALSE)</f>
        <v>Evening</v>
      </c>
    </row>
    <row r="629" spans="1:18" x14ac:dyDescent="0.35">
      <c r="A629" t="s">
        <v>1301</v>
      </c>
      <c r="B629" t="s">
        <v>1302</v>
      </c>
      <c r="C629" t="s">
        <v>22</v>
      </c>
      <c r="D629" t="s">
        <v>26</v>
      </c>
      <c r="E629" s="1">
        <v>46075.365277777775</v>
      </c>
      <c r="F629" s="1">
        <v>46075.906944444447</v>
      </c>
      <c r="G629" t="s">
        <v>59</v>
      </c>
      <c r="H629" t="s">
        <v>15</v>
      </c>
      <c r="I629" t="s">
        <v>16</v>
      </c>
      <c r="J629">
        <v>5</v>
      </c>
      <c r="K629" t="str">
        <f>IF(tickets_dataset[[#This Row],[status]] = "Closed", "Yes","No")</f>
        <v>Yes</v>
      </c>
      <c r="L629" s="2">
        <f t="shared" si="36"/>
        <v>13.000000000116415</v>
      </c>
      <c r="M629" t="str">
        <f t="shared" si="37"/>
        <v>No</v>
      </c>
      <c r="N629" t="str">
        <f t="shared" si="38"/>
        <v>Feb</v>
      </c>
      <c r="O629" s="2">
        <f t="shared" si="39"/>
        <v>0.54166666667151731</v>
      </c>
      <c r="P629" t="str">
        <f>VLOOKUP(G629,Agents!A:E,4,FALSE)</f>
        <v>Team3</v>
      </c>
      <c r="Q629" t="str">
        <f>VLOOKUP(G629,Agents!A:E,5,FALSE)</f>
        <v>Senior</v>
      </c>
      <c r="R629" t="str">
        <f>VLOOKUP(G629,Agents!A:E,2,FALSE)</f>
        <v>Night</v>
      </c>
    </row>
    <row r="630" spans="1:18" x14ac:dyDescent="0.35">
      <c r="A630" t="s">
        <v>1303</v>
      </c>
      <c r="B630" t="s">
        <v>1304</v>
      </c>
      <c r="C630" t="s">
        <v>34</v>
      </c>
      <c r="D630" t="s">
        <v>26</v>
      </c>
      <c r="E630" s="1">
        <v>46098.515277777777</v>
      </c>
      <c r="F630" s="1">
        <v>46100.140277777777</v>
      </c>
      <c r="G630" t="s">
        <v>45</v>
      </c>
      <c r="H630" t="s">
        <v>15</v>
      </c>
      <c r="I630" t="s">
        <v>16</v>
      </c>
      <c r="J630">
        <v>4</v>
      </c>
      <c r="K630" t="str">
        <f>IF(tickets_dataset[[#This Row],[status]] = "Closed", "Yes","No")</f>
        <v>Yes</v>
      </c>
      <c r="L630" s="2">
        <f t="shared" si="36"/>
        <v>39</v>
      </c>
      <c r="M630" t="str">
        <f t="shared" si="37"/>
        <v>No</v>
      </c>
      <c r="N630" t="str">
        <f t="shared" si="38"/>
        <v>Mar</v>
      </c>
      <c r="O630" s="2">
        <f t="shared" si="39"/>
        <v>1.625</v>
      </c>
      <c r="P630" t="str">
        <f>VLOOKUP(G630,Agents!A:E,4,FALSE)</f>
        <v>Team5</v>
      </c>
      <c r="Q630" t="str">
        <f>VLOOKUP(G630,Agents!A:E,5,FALSE)</f>
        <v>Senior</v>
      </c>
      <c r="R630" t="str">
        <f>VLOOKUP(G630,Agents!A:E,2,FALSE)</f>
        <v>Morning</v>
      </c>
    </row>
    <row r="631" spans="1:18" x14ac:dyDescent="0.35">
      <c r="A631" t="s">
        <v>1305</v>
      </c>
      <c r="B631" t="s">
        <v>1306</v>
      </c>
      <c r="C631" t="s">
        <v>12</v>
      </c>
      <c r="D631" t="s">
        <v>13</v>
      </c>
      <c r="E631" s="1">
        <v>46039.298611111109</v>
      </c>
      <c r="F631" s="1">
        <v>46040.965277777781</v>
      </c>
      <c r="G631" t="s">
        <v>119</v>
      </c>
      <c r="H631" t="s">
        <v>132</v>
      </c>
      <c r="I631" t="s">
        <v>16</v>
      </c>
      <c r="J631">
        <v>4</v>
      </c>
      <c r="K631" t="str">
        <f>IF(tickets_dataset[[#This Row],[status]] = "Closed", "Yes","No")</f>
        <v>No</v>
      </c>
      <c r="L631" s="2">
        <f t="shared" si="36"/>
        <v>40.000000000116415</v>
      </c>
      <c r="M631" t="str">
        <f t="shared" si="37"/>
        <v>No</v>
      </c>
      <c r="N631" t="str">
        <f t="shared" si="38"/>
        <v>Jan</v>
      </c>
      <c r="O631" s="2">
        <f t="shared" si="39"/>
        <v>1.6666666666715173</v>
      </c>
      <c r="P631" t="str">
        <f>VLOOKUP(G631,Agents!A:E,4,FALSE)</f>
        <v>Team1</v>
      </c>
      <c r="Q631" t="str">
        <f>VLOOKUP(G631,Agents!A:E,5,FALSE)</f>
        <v>Junior</v>
      </c>
      <c r="R631" t="str">
        <f>VLOOKUP(G631,Agents!A:E,2,FALSE)</f>
        <v>Morning</v>
      </c>
    </row>
    <row r="632" spans="1:18" x14ac:dyDescent="0.35">
      <c r="A632" t="s">
        <v>1307</v>
      </c>
      <c r="B632" t="s">
        <v>1308</v>
      </c>
      <c r="C632" t="s">
        <v>34</v>
      </c>
      <c r="D632" t="s">
        <v>38</v>
      </c>
      <c r="E632" s="1">
        <v>46083.833333333336</v>
      </c>
      <c r="F632" s="1">
        <v>46086.375</v>
      </c>
      <c r="G632" t="s">
        <v>42</v>
      </c>
      <c r="H632" t="s">
        <v>15</v>
      </c>
      <c r="I632" t="s">
        <v>16</v>
      </c>
      <c r="J632">
        <v>4</v>
      </c>
      <c r="K632" t="str">
        <f>IF(tickets_dataset[[#This Row],[status]] = "Closed", "Yes","No")</f>
        <v>Yes</v>
      </c>
      <c r="L632" s="2">
        <f t="shared" si="36"/>
        <v>60.999999999941792</v>
      </c>
      <c r="M632" t="str">
        <f t="shared" si="37"/>
        <v>Yes</v>
      </c>
      <c r="N632" t="str">
        <f t="shared" si="38"/>
        <v>Mar</v>
      </c>
      <c r="O632" s="2">
        <f t="shared" si="39"/>
        <v>2.5416666666642413</v>
      </c>
      <c r="P632" t="str">
        <f>VLOOKUP(G632,Agents!A:E,4,FALSE)</f>
        <v>Team2</v>
      </c>
      <c r="Q632" t="str">
        <f>VLOOKUP(G632,Agents!A:E,5,FALSE)</f>
        <v>Junior</v>
      </c>
      <c r="R632" t="str">
        <f>VLOOKUP(G632,Agents!A:E,2,FALSE)</f>
        <v>Night</v>
      </c>
    </row>
    <row r="633" spans="1:18" x14ac:dyDescent="0.35">
      <c r="A633" t="s">
        <v>1309</v>
      </c>
      <c r="B633" t="s">
        <v>227</v>
      </c>
      <c r="C633" t="s">
        <v>12</v>
      </c>
      <c r="D633" t="s">
        <v>26</v>
      </c>
      <c r="E633" s="1">
        <v>46046.86041666667</v>
      </c>
      <c r="F633" s="1">
        <v>46049.693749999999</v>
      </c>
      <c r="G633" t="s">
        <v>311</v>
      </c>
      <c r="H633" t="s">
        <v>15</v>
      </c>
      <c r="I633" t="s">
        <v>16</v>
      </c>
      <c r="J633">
        <v>4</v>
      </c>
      <c r="K633" t="str">
        <f>IF(tickets_dataset[[#This Row],[status]] = "Closed", "Yes","No")</f>
        <v>Yes</v>
      </c>
      <c r="L633" s="2">
        <f t="shared" si="36"/>
        <v>67.999999999883585</v>
      </c>
      <c r="M633" t="str">
        <f t="shared" si="37"/>
        <v>Yes</v>
      </c>
      <c r="N633" t="str">
        <f t="shared" si="38"/>
        <v>Jan</v>
      </c>
      <c r="O633" s="2">
        <f t="shared" si="39"/>
        <v>2.8333333333284827</v>
      </c>
      <c r="P633" t="str">
        <f>VLOOKUP(G633,Agents!A:E,4,FALSE)</f>
        <v>Team5</v>
      </c>
      <c r="Q633" t="str">
        <f>VLOOKUP(G633,Agents!A:E,5,FALSE)</f>
        <v>Senior</v>
      </c>
      <c r="R633" t="str">
        <f>VLOOKUP(G633,Agents!A:E,2,FALSE)</f>
        <v>Evening</v>
      </c>
    </row>
    <row r="634" spans="1:18" x14ac:dyDescent="0.35">
      <c r="A634" t="s">
        <v>1310</v>
      </c>
      <c r="B634" t="s">
        <v>1311</v>
      </c>
      <c r="C634" t="s">
        <v>12</v>
      </c>
      <c r="D634" t="s">
        <v>26</v>
      </c>
      <c r="E634" s="1">
        <v>46070.847916666666</v>
      </c>
      <c r="F634" s="1">
        <v>46073.222916666666</v>
      </c>
      <c r="G634" t="s">
        <v>206</v>
      </c>
      <c r="H634" t="s">
        <v>15</v>
      </c>
      <c r="I634" t="s">
        <v>16</v>
      </c>
      <c r="J634">
        <v>5</v>
      </c>
      <c r="K634" t="str">
        <f>IF(tickets_dataset[[#This Row],[status]] = "Closed", "Yes","No")</f>
        <v>Yes</v>
      </c>
      <c r="L634" s="2">
        <f t="shared" si="36"/>
        <v>57</v>
      </c>
      <c r="M634" t="str">
        <f t="shared" si="37"/>
        <v>Yes</v>
      </c>
      <c r="N634" t="str">
        <f t="shared" si="38"/>
        <v>Feb</v>
      </c>
      <c r="O634" s="2">
        <f t="shared" si="39"/>
        <v>2.375</v>
      </c>
      <c r="P634" t="str">
        <f>VLOOKUP(G634,Agents!A:E,4,FALSE)</f>
        <v>Team5</v>
      </c>
      <c r="Q634" t="str">
        <f>VLOOKUP(G634,Agents!A:E,5,FALSE)</f>
        <v>Junior</v>
      </c>
      <c r="R634" t="str">
        <f>VLOOKUP(G634,Agents!A:E,2,FALSE)</f>
        <v>Evening</v>
      </c>
    </row>
    <row r="635" spans="1:18" x14ac:dyDescent="0.35">
      <c r="A635" t="s">
        <v>1312</v>
      </c>
      <c r="B635" t="s">
        <v>1313</v>
      </c>
      <c r="C635" t="s">
        <v>34</v>
      </c>
      <c r="D635" t="s">
        <v>13</v>
      </c>
      <c r="E635" s="1">
        <v>46081.424305555556</v>
      </c>
      <c r="F635" s="1">
        <v>46082.049305555556</v>
      </c>
      <c r="G635" t="s">
        <v>183</v>
      </c>
      <c r="H635" t="s">
        <v>15</v>
      </c>
      <c r="I635" t="s">
        <v>16</v>
      </c>
      <c r="J635">
        <v>4</v>
      </c>
      <c r="K635" t="str">
        <f>IF(tickets_dataset[[#This Row],[status]] = "Closed", "Yes","No")</f>
        <v>Yes</v>
      </c>
      <c r="L635" s="2">
        <f t="shared" si="36"/>
        <v>15</v>
      </c>
      <c r="M635" t="str">
        <f t="shared" si="37"/>
        <v>No</v>
      </c>
      <c r="N635" t="str">
        <f t="shared" si="38"/>
        <v>Feb</v>
      </c>
      <c r="O635" s="2">
        <f t="shared" si="39"/>
        <v>0.625</v>
      </c>
      <c r="P635" t="str">
        <f>VLOOKUP(G635,Agents!A:E,4,FALSE)</f>
        <v>Team3</v>
      </c>
      <c r="Q635" t="str">
        <f>VLOOKUP(G635,Agents!A:E,5,FALSE)</f>
        <v>Senior</v>
      </c>
      <c r="R635" t="str">
        <f>VLOOKUP(G635,Agents!A:E,2,FALSE)</f>
        <v>Night</v>
      </c>
    </row>
    <row r="636" spans="1:18" x14ac:dyDescent="0.35">
      <c r="A636" t="s">
        <v>1314</v>
      </c>
      <c r="B636" t="s">
        <v>1315</v>
      </c>
      <c r="C636" t="s">
        <v>12</v>
      </c>
      <c r="D636" t="s">
        <v>26</v>
      </c>
      <c r="E636" s="1">
        <v>46067.929166666669</v>
      </c>
      <c r="F636" s="1">
        <v>46068.554166666669</v>
      </c>
      <c r="G636" t="s">
        <v>23</v>
      </c>
      <c r="H636" t="s">
        <v>15</v>
      </c>
      <c r="I636" t="s">
        <v>16</v>
      </c>
      <c r="J636">
        <v>4</v>
      </c>
      <c r="K636" t="str">
        <f>IF(tickets_dataset[[#This Row],[status]] = "Closed", "Yes","No")</f>
        <v>Yes</v>
      </c>
      <c r="L636" s="2">
        <f t="shared" si="36"/>
        <v>15</v>
      </c>
      <c r="M636" t="str">
        <f t="shared" si="37"/>
        <v>No</v>
      </c>
      <c r="N636" t="str">
        <f t="shared" si="38"/>
        <v>Feb</v>
      </c>
      <c r="O636" s="2">
        <f t="shared" si="39"/>
        <v>0.625</v>
      </c>
      <c r="P636" t="str">
        <f>VLOOKUP(G636,Agents!A:E,4,FALSE)</f>
        <v>Team3</v>
      </c>
      <c r="Q636" t="str">
        <f>VLOOKUP(G636,Agents!A:E,5,FALSE)</f>
        <v>Senior</v>
      </c>
      <c r="R636" t="str">
        <f>VLOOKUP(G636,Agents!A:E,2,FALSE)</f>
        <v>Evening</v>
      </c>
    </row>
    <row r="637" spans="1:18" x14ac:dyDescent="0.35">
      <c r="A637" t="s">
        <v>1316</v>
      </c>
      <c r="B637" t="s">
        <v>1317</v>
      </c>
      <c r="C637" t="s">
        <v>22</v>
      </c>
      <c r="D637" t="s">
        <v>26</v>
      </c>
      <c r="E637" s="1">
        <v>46032.331944444442</v>
      </c>
      <c r="F637" s="1">
        <v>46034.498611111114</v>
      </c>
      <c r="G637" t="s">
        <v>14</v>
      </c>
      <c r="H637" t="s">
        <v>15</v>
      </c>
      <c r="I637" t="s">
        <v>16</v>
      </c>
      <c r="J637">
        <v>3</v>
      </c>
      <c r="K637" t="str">
        <f>IF(tickets_dataset[[#This Row],[status]] = "Closed", "Yes","No")</f>
        <v>Yes</v>
      </c>
      <c r="L637" s="2">
        <f t="shared" si="36"/>
        <v>52.000000000116415</v>
      </c>
      <c r="M637" t="str">
        <f t="shared" si="37"/>
        <v>Yes</v>
      </c>
      <c r="N637" t="str">
        <f t="shared" si="38"/>
        <v>Jan</v>
      </c>
      <c r="O637" s="2">
        <f t="shared" si="39"/>
        <v>2.1666666666715173</v>
      </c>
      <c r="P637" t="str">
        <f>VLOOKUP(G637,Agents!A:E,4,FALSE)</f>
        <v>Team1</v>
      </c>
      <c r="Q637" t="str">
        <f>VLOOKUP(G637,Agents!A:E,5,FALSE)</f>
        <v>Senior</v>
      </c>
      <c r="R637" t="str">
        <f>VLOOKUP(G637,Agents!A:E,2,FALSE)</f>
        <v>Morning</v>
      </c>
    </row>
    <row r="638" spans="1:18" x14ac:dyDescent="0.35">
      <c r="A638" t="s">
        <v>1318</v>
      </c>
      <c r="B638" t="s">
        <v>1319</v>
      </c>
      <c r="C638" t="s">
        <v>34</v>
      </c>
      <c r="D638" t="s">
        <v>38</v>
      </c>
      <c r="E638" s="1">
        <v>46086.056250000001</v>
      </c>
      <c r="F638" s="1">
        <v>46089.26458333333</v>
      </c>
      <c r="G638" t="s">
        <v>344</v>
      </c>
      <c r="H638" t="s">
        <v>15</v>
      </c>
      <c r="I638" t="s">
        <v>16</v>
      </c>
      <c r="J638">
        <v>3</v>
      </c>
      <c r="K638" t="str">
        <f>IF(tickets_dataset[[#This Row],[status]] = "Closed", "Yes","No")</f>
        <v>Yes</v>
      </c>
      <c r="L638" s="2">
        <f t="shared" si="36"/>
        <v>76.999999999883585</v>
      </c>
      <c r="M638" t="str">
        <f t="shared" si="37"/>
        <v>Yes</v>
      </c>
      <c r="N638" t="str">
        <f t="shared" si="38"/>
        <v>Mar</v>
      </c>
      <c r="O638" s="2">
        <f t="shared" si="39"/>
        <v>3.2083333333284827</v>
      </c>
      <c r="P638" t="str">
        <f>VLOOKUP(G638,Agents!A:E,4,FALSE)</f>
        <v>Team4</v>
      </c>
      <c r="Q638" t="str">
        <f>VLOOKUP(G638,Agents!A:E,5,FALSE)</f>
        <v>Senior</v>
      </c>
      <c r="R638" t="str">
        <f>VLOOKUP(G638,Agents!A:E,2,FALSE)</f>
        <v>Night</v>
      </c>
    </row>
    <row r="639" spans="1:18" x14ac:dyDescent="0.35">
      <c r="A639" t="s">
        <v>1320</v>
      </c>
      <c r="B639" t="s">
        <v>1321</v>
      </c>
      <c r="C639" t="s">
        <v>50</v>
      </c>
      <c r="D639" t="s">
        <v>38</v>
      </c>
      <c r="E639" s="1">
        <v>46033.606944444444</v>
      </c>
      <c r="F639" s="1">
        <v>46035.231944444444</v>
      </c>
      <c r="G639" t="s">
        <v>86</v>
      </c>
      <c r="H639" t="s">
        <v>15</v>
      </c>
      <c r="I639" t="s">
        <v>16</v>
      </c>
      <c r="J639">
        <v>3</v>
      </c>
      <c r="K639" t="str">
        <f>IF(tickets_dataset[[#This Row],[status]] = "Closed", "Yes","No")</f>
        <v>Yes</v>
      </c>
      <c r="L639" s="2">
        <f t="shared" si="36"/>
        <v>39</v>
      </c>
      <c r="M639" t="str">
        <f t="shared" si="37"/>
        <v>No</v>
      </c>
      <c r="N639" t="str">
        <f t="shared" si="38"/>
        <v>Jan</v>
      </c>
      <c r="O639" s="2">
        <f t="shared" si="39"/>
        <v>1.625</v>
      </c>
      <c r="P639" t="str">
        <f>VLOOKUP(G639,Agents!A:E,4,FALSE)</f>
        <v>Team1</v>
      </c>
      <c r="Q639" t="str">
        <f>VLOOKUP(G639,Agents!A:E,5,FALSE)</f>
        <v>Mid</v>
      </c>
      <c r="R639" t="str">
        <f>VLOOKUP(G639,Agents!A:E,2,FALSE)</f>
        <v>Morning</v>
      </c>
    </row>
    <row r="640" spans="1:18" x14ac:dyDescent="0.35">
      <c r="A640" t="s">
        <v>1322</v>
      </c>
      <c r="B640" t="s">
        <v>1323</v>
      </c>
      <c r="C640" t="s">
        <v>76</v>
      </c>
      <c r="D640" t="s">
        <v>13</v>
      </c>
      <c r="E640" s="1">
        <v>46071.429861111108</v>
      </c>
      <c r="F640" s="1">
        <v>46072.34652777778</v>
      </c>
      <c r="G640" t="s">
        <v>119</v>
      </c>
      <c r="H640" t="s">
        <v>15</v>
      </c>
      <c r="I640" t="s">
        <v>16</v>
      </c>
      <c r="J640">
        <v>5</v>
      </c>
      <c r="K640" t="str">
        <f>IF(tickets_dataset[[#This Row],[status]] = "Closed", "Yes","No")</f>
        <v>Yes</v>
      </c>
      <c r="L640" s="2">
        <f t="shared" si="36"/>
        <v>22.000000000116415</v>
      </c>
      <c r="M640" t="str">
        <f t="shared" si="37"/>
        <v>No</v>
      </c>
      <c r="N640" t="str">
        <f t="shared" si="38"/>
        <v>Feb</v>
      </c>
      <c r="O640" s="2">
        <f t="shared" si="39"/>
        <v>0.91666666667151731</v>
      </c>
      <c r="P640" t="str">
        <f>VLOOKUP(G640,Agents!A:E,4,FALSE)</f>
        <v>Team1</v>
      </c>
      <c r="Q640" t="str">
        <f>VLOOKUP(G640,Agents!A:E,5,FALSE)</f>
        <v>Junior</v>
      </c>
      <c r="R640" t="str">
        <f>VLOOKUP(G640,Agents!A:E,2,FALSE)</f>
        <v>Morning</v>
      </c>
    </row>
    <row r="641" spans="1:18" x14ac:dyDescent="0.35">
      <c r="A641" t="s">
        <v>1324</v>
      </c>
      <c r="B641" t="s">
        <v>1325</v>
      </c>
      <c r="C641" t="s">
        <v>12</v>
      </c>
      <c r="D641" t="s">
        <v>38</v>
      </c>
      <c r="E641" s="1">
        <v>46099.557638888888</v>
      </c>
      <c r="F641" s="1">
        <v>46101.599305555559</v>
      </c>
      <c r="G641" t="s">
        <v>140</v>
      </c>
      <c r="H641" t="s">
        <v>28</v>
      </c>
      <c r="I641" t="s">
        <v>16</v>
      </c>
      <c r="J641">
        <v>5</v>
      </c>
      <c r="K641" t="str">
        <f>IF(tickets_dataset[[#This Row],[status]] = "Closed", "Yes","No")</f>
        <v>No</v>
      </c>
      <c r="L641" s="2">
        <f t="shared" si="36"/>
        <v>49.000000000116415</v>
      </c>
      <c r="M641" t="str">
        <f t="shared" si="37"/>
        <v>Yes</v>
      </c>
      <c r="N641" t="str">
        <f t="shared" si="38"/>
        <v>Mar</v>
      </c>
      <c r="O641" s="2">
        <f t="shared" si="39"/>
        <v>2.0416666666715173</v>
      </c>
      <c r="P641" t="str">
        <f>VLOOKUP(G641,Agents!A:E,4,FALSE)</f>
        <v>Team1</v>
      </c>
      <c r="Q641" t="str">
        <f>VLOOKUP(G641,Agents!A:E,5,FALSE)</f>
        <v>Junior</v>
      </c>
      <c r="R641" t="str">
        <f>VLOOKUP(G641,Agents!A:E,2,FALSE)</f>
        <v>Morning</v>
      </c>
    </row>
    <row r="642" spans="1:18" x14ac:dyDescent="0.35">
      <c r="A642" t="s">
        <v>1326</v>
      </c>
      <c r="B642" t="s">
        <v>1327</v>
      </c>
      <c r="C642" t="s">
        <v>22</v>
      </c>
      <c r="D642" t="s">
        <v>38</v>
      </c>
      <c r="E642" s="1">
        <v>46039.792361111111</v>
      </c>
      <c r="F642" s="1">
        <v>46042.292361111111</v>
      </c>
      <c r="G642" t="s">
        <v>91</v>
      </c>
      <c r="H642" t="s">
        <v>15</v>
      </c>
      <c r="I642" t="s">
        <v>16</v>
      </c>
      <c r="J642">
        <v>4</v>
      </c>
      <c r="K642" t="str">
        <f>IF(tickets_dataset[[#This Row],[status]] = "Closed", "Yes","No")</f>
        <v>Yes</v>
      </c>
      <c r="L642" s="2">
        <f t="shared" ref="L642:L705" si="40">IF(ISBLANK(F642),"",(F642-E642)*24)</f>
        <v>60</v>
      </c>
      <c r="M642" t="str">
        <f t="shared" ref="M642:M705" si="41">IF(L642&gt;48,"Yes","No")</f>
        <v>Yes</v>
      </c>
      <c r="N642" t="str">
        <f t="shared" ref="N642:N705" si="42">TEXT(E642,"mmm")</f>
        <v>Jan</v>
      </c>
      <c r="O642" s="2">
        <f t="shared" si="39"/>
        <v>2.5</v>
      </c>
      <c r="P642" t="str">
        <f>VLOOKUP(G642,Agents!A:E,4,FALSE)</f>
        <v>Team5</v>
      </c>
      <c r="Q642" t="str">
        <f>VLOOKUP(G642,Agents!A:E,5,FALSE)</f>
        <v>Mid</v>
      </c>
      <c r="R642" t="str">
        <f>VLOOKUP(G642,Agents!A:E,2,FALSE)</f>
        <v>Night</v>
      </c>
    </row>
    <row r="643" spans="1:18" x14ac:dyDescent="0.35">
      <c r="A643" t="s">
        <v>1328</v>
      </c>
      <c r="B643" t="s">
        <v>1329</v>
      </c>
      <c r="C643" t="s">
        <v>12</v>
      </c>
      <c r="D643" t="s">
        <v>38</v>
      </c>
      <c r="E643" s="1">
        <v>46081.527083333334</v>
      </c>
      <c r="F643" s="1">
        <v>46084.277083333334</v>
      </c>
      <c r="G643" t="s">
        <v>53</v>
      </c>
      <c r="H643" t="s">
        <v>15</v>
      </c>
      <c r="I643" t="s">
        <v>16</v>
      </c>
      <c r="J643">
        <v>3</v>
      </c>
      <c r="K643" t="str">
        <f>IF(tickets_dataset[[#This Row],[status]] = "Closed", "Yes","No")</f>
        <v>Yes</v>
      </c>
      <c r="L643" s="2">
        <f t="shared" si="40"/>
        <v>66</v>
      </c>
      <c r="M643" t="str">
        <f t="shared" si="41"/>
        <v>Yes</v>
      </c>
      <c r="N643" t="str">
        <f t="shared" si="42"/>
        <v>Feb</v>
      </c>
      <c r="O643" s="2">
        <f t="shared" ref="O643:O706" si="43">F643-E643</f>
        <v>2.75</v>
      </c>
      <c r="P643" t="str">
        <f>VLOOKUP(G643,Agents!A:E,4,FALSE)</f>
        <v>Team1</v>
      </c>
      <c r="Q643" t="str">
        <f>VLOOKUP(G643,Agents!A:E,5,FALSE)</f>
        <v>Junior</v>
      </c>
      <c r="R643" t="str">
        <f>VLOOKUP(G643,Agents!A:E,2,FALSE)</f>
        <v>Night</v>
      </c>
    </row>
    <row r="644" spans="1:18" x14ac:dyDescent="0.35">
      <c r="A644" t="s">
        <v>1330</v>
      </c>
      <c r="B644" t="s">
        <v>1331</v>
      </c>
      <c r="C644" t="s">
        <v>50</v>
      </c>
      <c r="D644" t="s">
        <v>38</v>
      </c>
      <c r="E644" s="1">
        <v>46049.160416666666</v>
      </c>
      <c r="F644" s="1">
        <v>46051.07708333333</v>
      </c>
      <c r="G644" t="s">
        <v>56</v>
      </c>
      <c r="H644" t="s">
        <v>28</v>
      </c>
      <c r="I644" t="s">
        <v>16</v>
      </c>
      <c r="J644">
        <v>3</v>
      </c>
      <c r="K644" t="str">
        <f>IF(tickets_dataset[[#This Row],[status]] = "Closed", "Yes","No")</f>
        <v>No</v>
      </c>
      <c r="L644" s="2">
        <f t="shared" si="40"/>
        <v>45.999999999941792</v>
      </c>
      <c r="M644" t="str">
        <f t="shared" si="41"/>
        <v>No</v>
      </c>
      <c r="N644" t="str">
        <f t="shared" si="42"/>
        <v>Jan</v>
      </c>
      <c r="O644" s="2">
        <f t="shared" si="43"/>
        <v>1.9166666666642413</v>
      </c>
      <c r="P644" t="str">
        <f>VLOOKUP(G644,Agents!A:E,4,FALSE)</f>
        <v>Team1</v>
      </c>
      <c r="Q644" t="str">
        <f>VLOOKUP(G644,Agents!A:E,5,FALSE)</f>
        <v>Senior</v>
      </c>
      <c r="R644" t="str">
        <f>VLOOKUP(G644,Agents!A:E,2,FALSE)</f>
        <v>Night</v>
      </c>
    </row>
    <row r="645" spans="1:18" x14ac:dyDescent="0.35">
      <c r="A645" t="s">
        <v>1332</v>
      </c>
      <c r="B645" t="s">
        <v>1333</v>
      </c>
      <c r="C645" t="s">
        <v>12</v>
      </c>
      <c r="D645" t="s">
        <v>13</v>
      </c>
      <c r="E645" s="1">
        <v>46063.257638888892</v>
      </c>
      <c r="F645" s="1">
        <v>46063.71597222222</v>
      </c>
      <c r="G645" t="s">
        <v>206</v>
      </c>
      <c r="H645" t="s">
        <v>15</v>
      </c>
      <c r="I645" t="s">
        <v>16</v>
      </c>
      <c r="J645">
        <v>5</v>
      </c>
      <c r="K645" t="str">
        <f>IF(tickets_dataset[[#This Row],[status]] = "Closed", "Yes","No")</f>
        <v>Yes</v>
      </c>
      <c r="L645" s="2">
        <f t="shared" si="40"/>
        <v>10.999999999883585</v>
      </c>
      <c r="M645" t="str">
        <f t="shared" si="41"/>
        <v>No</v>
      </c>
      <c r="N645" t="str">
        <f t="shared" si="42"/>
        <v>Feb</v>
      </c>
      <c r="O645" s="2">
        <f t="shared" si="43"/>
        <v>0.45833333332848269</v>
      </c>
      <c r="P645" t="str">
        <f>VLOOKUP(G645,Agents!A:E,4,FALSE)</f>
        <v>Team5</v>
      </c>
      <c r="Q645" t="str">
        <f>VLOOKUP(G645,Agents!A:E,5,FALSE)</f>
        <v>Junior</v>
      </c>
      <c r="R645" t="str">
        <f>VLOOKUP(G645,Agents!A:E,2,FALSE)</f>
        <v>Evening</v>
      </c>
    </row>
    <row r="646" spans="1:18" x14ac:dyDescent="0.35">
      <c r="A646" t="s">
        <v>1334</v>
      </c>
      <c r="B646" t="s">
        <v>1335</v>
      </c>
      <c r="C646" t="s">
        <v>50</v>
      </c>
      <c r="D646" t="s">
        <v>13</v>
      </c>
      <c r="E646" s="1">
        <v>46060.188888888886</v>
      </c>
      <c r="F646" s="1">
        <v>46061.022222222222</v>
      </c>
      <c r="G646" t="s">
        <v>239</v>
      </c>
      <c r="H646" t="s">
        <v>15</v>
      </c>
      <c r="I646" t="s">
        <v>68</v>
      </c>
      <c r="J646">
        <v>4</v>
      </c>
      <c r="K646" t="str">
        <f>IF(tickets_dataset[[#This Row],[status]] = "Closed", "Yes","No")</f>
        <v>Yes</v>
      </c>
      <c r="L646" s="2">
        <f t="shared" si="40"/>
        <v>20.000000000058208</v>
      </c>
      <c r="M646" t="str">
        <f t="shared" si="41"/>
        <v>No</v>
      </c>
      <c r="N646" t="str">
        <f t="shared" si="42"/>
        <v>Feb</v>
      </c>
      <c r="O646" s="2">
        <f t="shared" si="43"/>
        <v>0.83333333333575865</v>
      </c>
      <c r="P646" t="str">
        <f>VLOOKUP(G646,Agents!A:E,4,FALSE)</f>
        <v>Team1</v>
      </c>
      <c r="Q646" t="str">
        <f>VLOOKUP(G646,Agents!A:E,5,FALSE)</f>
        <v>Senior</v>
      </c>
      <c r="R646" t="str">
        <f>VLOOKUP(G646,Agents!A:E,2,FALSE)</f>
        <v>Evening</v>
      </c>
    </row>
    <row r="647" spans="1:18" x14ac:dyDescent="0.35">
      <c r="A647" t="s">
        <v>1336</v>
      </c>
      <c r="B647" t="s">
        <v>1337</v>
      </c>
      <c r="C647" t="s">
        <v>76</v>
      </c>
      <c r="D647" t="s">
        <v>38</v>
      </c>
      <c r="E647" s="1">
        <v>46024.96875</v>
      </c>
      <c r="F647" s="1">
        <v>46025.677083333336</v>
      </c>
      <c r="G647" t="s">
        <v>53</v>
      </c>
      <c r="H647" t="s">
        <v>15</v>
      </c>
      <c r="I647" t="s">
        <v>16</v>
      </c>
      <c r="J647">
        <v>3</v>
      </c>
      <c r="K647" t="str">
        <f>IF(tickets_dataset[[#This Row],[status]] = "Closed", "Yes","No")</f>
        <v>Yes</v>
      </c>
      <c r="L647" s="2">
        <f t="shared" si="40"/>
        <v>17.000000000058208</v>
      </c>
      <c r="M647" t="str">
        <f t="shared" si="41"/>
        <v>No</v>
      </c>
      <c r="N647" t="str">
        <f t="shared" si="42"/>
        <v>Jan</v>
      </c>
      <c r="O647" s="2">
        <f t="shared" si="43"/>
        <v>0.70833333333575865</v>
      </c>
      <c r="P647" t="str">
        <f>VLOOKUP(G647,Agents!A:E,4,FALSE)</f>
        <v>Team1</v>
      </c>
      <c r="Q647" t="str">
        <f>VLOOKUP(G647,Agents!A:E,5,FALSE)</f>
        <v>Junior</v>
      </c>
      <c r="R647" t="str">
        <f>VLOOKUP(G647,Agents!A:E,2,FALSE)</f>
        <v>Night</v>
      </c>
    </row>
    <row r="648" spans="1:18" x14ac:dyDescent="0.35">
      <c r="A648" t="s">
        <v>1338</v>
      </c>
      <c r="B648" t="s">
        <v>1339</v>
      </c>
      <c r="C648" t="s">
        <v>76</v>
      </c>
      <c r="D648" t="s">
        <v>38</v>
      </c>
      <c r="E648" s="1">
        <v>46081.943055555559</v>
      </c>
      <c r="F648" s="1">
        <v>46084.068055555559</v>
      </c>
      <c r="G648" t="s">
        <v>62</v>
      </c>
      <c r="H648" t="s">
        <v>15</v>
      </c>
      <c r="I648" t="s">
        <v>16</v>
      </c>
      <c r="J648">
        <v>2</v>
      </c>
      <c r="K648" t="str">
        <f>IF(tickets_dataset[[#This Row],[status]] = "Closed", "Yes","No")</f>
        <v>Yes</v>
      </c>
      <c r="L648" s="2">
        <f t="shared" si="40"/>
        <v>51</v>
      </c>
      <c r="M648" t="str">
        <f t="shared" si="41"/>
        <v>Yes</v>
      </c>
      <c r="N648" t="str">
        <f t="shared" si="42"/>
        <v>Feb</v>
      </c>
      <c r="O648" s="2">
        <f t="shared" si="43"/>
        <v>2.125</v>
      </c>
      <c r="P648" t="str">
        <f>VLOOKUP(G648,Agents!A:E,4,FALSE)</f>
        <v>Team1</v>
      </c>
      <c r="Q648" t="str">
        <f>VLOOKUP(G648,Agents!A:E,5,FALSE)</f>
        <v>Junior</v>
      </c>
      <c r="R648" t="str">
        <f>VLOOKUP(G648,Agents!A:E,2,FALSE)</f>
        <v>Morning</v>
      </c>
    </row>
    <row r="649" spans="1:18" x14ac:dyDescent="0.35">
      <c r="A649" t="s">
        <v>1340</v>
      </c>
      <c r="B649" t="s">
        <v>1341</v>
      </c>
      <c r="C649" t="s">
        <v>76</v>
      </c>
      <c r="D649" t="s">
        <v>13</v>
      </c>
      <c r="E649" s="1">
        <v>46035.877083333333</v>
      </c>
      <c r="F649" s="1">
        <v>46037.293749999997</v>
      </c>
      <c r="G649" t="s">
        <v>119</v>
      </c>
      <c r="H649" t="s">
        <v>15</v>
      </c>
      <c r="I649" t="s">
        <v>16</v>
      </c>
      <c r="J649">
        <v>3</v>
      </c>
      <c r="K649" t="str">
        <f>IF(tickets_dataset[[#This Row],[status]] = "Closed", "Yes","No")</f>
        <v>Yes</v>
      </c>
      <c r="L649" s="2">
        <f t="shared" si="40"/>
        <v>33.999999999941792</v>
      </c>
      <c r="M649" t="str">
        <f t="shared" si="41"/>
        <v>No</v>
      </c>
      <c r="N649" t="str">
        <f t="shared" si="42"/>
        <v>Jan</v>
      </c>
      <c r="O649" s="2">
        <f t="shared" si="43"/>
        <v>1.4166666666642413</v>
      </c>
      <c r="P649" t="str">
        <f>VLOOKUP(G649,Agents!A:E,4,FALSE)</f>
        <v>Team1</v>
      </c>
      <c r="Q649" t="str">
        <f>VLOOKUP(G649,Agents!A:E,5,FALSE)</f>
        <v>Junior</v>
      </c>
      <c r="R649" t="str">
        <f>VLOOKUP(G649,Agents!A:E,2,FALSE)</f>
        <v>Morning</v>
      </c>
    </row>
    <row r="650" spans="1:18" x14ac:dyDescent="0.35">
      <c r="A650" t="s">
        <v>1342</v>
      </c>
      <c r="B650" t="s">
        <v>1343</v>
      </c>
      <c r="C650" t="s">
        <v>22</v>
      </c>
      <c r="D650" t="s">
        <v>13</v>
      </c>
      <c r="E650" s="1">
        <v>46099.15</v>
      </c>
      <c r="F650" s="1">
        <v>46100.15</v>
      </c>
      <c r="G650" t="s">
        <v>39</v>
      </c>
      <c r="H650" t="s">
        <v>132</v>
      </c>
      <c r="I650" t="s">
        <v>16</v>
      </c>
      <c r="J650">
        <v>5</v>
      </c>
      <c r="K650" t="str">
        <f>IF(tickets_dataset[[#This Row],[status]] = "Closed", "Yes","No")</f>
        <v>No</v>
      </c>
      <c r="L650" s="2">
        <f t="shared" si="40"/>
        <v>24</v>
      </c>
      <c r="M650" t="str">
        <f t="shared" si="41"/>
        <v>No</v>
      </c>
      <c r="N650" t="str">
        <f t="shared" si="42"/>
        <v>Mar</v>
      </c>
      <c r="O650" s="2">
        <f t="shared" si="43"/>
        <v>1</v>
      </c>
      <c r="P650" t="str">
        <f>VLOOKUP(G650,Agents!A:E,4,FALSE)</f>
        <v>Team3</v>
      </c>
      <c r="Q650" t="str">
        <f>VLOOKUP(G650,Agents!A:E,5,FALSE)</f>
        <v>Mid</v>
      </c>
      <c r="R650" t="str">
        <f>VLOOKUP(G650,Agents!A:E,2,FALSE)</f>
        <v>Night</v>
      </c>
    </row>
    <row r="651" spans="1:18" x14ac:dyDescent="0.35">
      <c r="A651" t="s">
        <v>1344</v>
      </c>
      <c r="B651" t="s">
        <v>1345</v>
      </c>
      <c r="C651" t="s">
        <v>34</v>
      </c>
      <c r="D651" t="s">
        <v>13</v>
      </c>
      <c r="E651" s="1">
        <v>46024.546527777777</v>
      </c>
      <c r="F651" s="1">
        <v>46024.671527777777</v>
      </c>
      <c r="G651" t="s">
        <v>110</v>
      </c>
      <c r="H651" t="s">
        <v>132</v>
      </c>
      <c r="I651" t="s">
        <v>16</v>
      </c>
      <c r="J651">
        <v>5</v>
      </c>
      <c r="K651" t="str">
        <f>IF(tickets_dataset[[#This Row],[status]] = "Closed", "Yes","No")</f>
        <v>No</v>
      </c>
      <c r="L651" s="2">
        <f t="shared" si="40"/>
        <v>3</v>
      </c>
      <c r="M651" t="str">
        <f t="shared" si="41"/>
        <v>No</v>
      </c>
      <c r="N651" t="str">
        <f t="shared" si="42"/>
        <v>Jan</v>
      </c>
      <c r="O651" s="2">
        <f t="shared" si="43"/>
        <v>0.125</v>
      </c>
      <c r="P651" t="str">
        <f>VLOOKUP(G651,Agents!A:E,4,FALSE)</f>
        <v>Team4</v>
      </c>
      <c r="Q651" t="str">
        <f>VLOOKUP(G651,Agents!A:E,5,FALSE)</f>
        <v>Junior</v>
      </c>
      <c r="R651" t="str">
        <f>VLOOKUP(G651,Agents!A:E,2,FALSE)</f>
        <v>Morning</v>
      </c>
    </row>
    <row r="652" spans="1:18" x14ac:dyDescent="0.35">
      <c r="A652" t="s">
        <v>1346</v>
      </c>
      <c r="B652" t="s">
        <v>1347</v>
      </c>
      <c r="C652" t="s">
        <v>22</v>
      </c>
      <c r="D652" t="s">
        <v>13</v>
      </c>
      <c r="E652" s="1">
        <v>46067.888194444444</v>
      </c>
      <c r="F652" s="1">
        <v>46068.97152777778</v>
      </c>
      <c r="G652" t="s">
        <v>59</v>
      </c>
      <c r="H652" t="s">
        <v>132</v>
      </c>
      <c r="I652" t="s">
        <v>16</v>
      </c>
      <c r="J652">
        <v>3</v>
      </c>
      <c r="K652" t="str">
        <f>IF(tickets_dataset[[#This Row],[status]] = "Closed", "Yes","No")</f>
        <v>No</v>
      </c>
      <c r="L652" s="2">
        <f t="shared" si="40"/>
        <v>26.000000000058208</v>
      </c>
      <c r="M652" t="str">
        <f t="shared" si="41"/>
        <v>No</v>
      </c>
      <c r="N652" t="str">
        <f t="shared" si="42"/>
        <v>Feb</v>
      </c>
      <c r="O652" s="2">
        <f t="shared" si="43"/>
        <v>1.0833333333357587</v>
      </c>
      <c r="P652" t="str">
        <f>VLOOKUP(G652,Agents!A:E,4,FALSE)</f>
        <v>Team3</v>
      </c>
      <c r="Q652" t="str">
        <f>VLOOKUP(G652,Agents!A:E,5,FALSE)</f>
        <v>Senior</v>
      </c>
      <c r="R652" t="str">
        <f>VLOOKUP(G652,Agents!A:E,2,FALSE)</f>
        <v>Night</v>
      </c>
    </row>
    <row r="653" spans="1:18" x14ac:dyDescent="0.35">
      <c r="A653" t="s">
        <v>1348</v>
      </c>
      <c r="B653" t="s">
        <v>1349</v>
      </c>
      <c r="C653" t="s">
        <v>76</v>
      </c>
      <c r="D653" t="s">
        <v>38</v>
      </c>
      <c r="E653" s="1">
        <v>46041.189583333333</v>
      </c>
      <c r="F653" s="1">
        <v>46044.481249999997</v>
      </c>
      <c r="G653" t="s">
        <v>131</v>
      </c>
      <c r="H653" t="s">
        <v>15</v>
      </c>
      <c r="I653" t="s">
        <v>16</v>
      </c>
      <c r="J653">
        <v>5</v>
      </c>
      <c r="K653" t="str">
        <f>IF(tickets_dataset[[#This Row],[status]] = "Closed", "Yes","No")</f>
        <v>Yes</v>
      </c>
      <c r="L653" s="2">
        <f t="shared" si="40"/>
        <v>78.999999999941792</v>
      </c>
      <c r="M653" t="str">
        <f t="shared" si="41"/>
        <v>Yes</v>
      </c>
      <c r="N653" t="str">
        <f t="shared" si="42"/>
        <v>Jan</v>
      </c>
      <c r="O653" s="2">
        <f t="shared" si="43"/>
        <v>3.2916666666642413</v>
      </c>
      <c r="P653" t="str">
        <f>VLOOKUP(G653,Agents!A:E,4,FALSE)</f>
        <v>Team4</v>
      </c>
      <c r="Q653" t="str">
        <f>VLOOKUP(G653,Agents!A:E,5,FALSE)</f>
        <v>Junior</v>
      </c>
      <c r="R653" t="str">
        <f>VLOOKUP(G653,Agents!A:E,2,FALSE)</f>
        <v>Night</v>
      </c>
    </row>
    <row r="654" spans="1:18" x14ac:dyDescent="0.35">
      <c r="A654" t="s">
        <v>1350</v>
      </c>
      <c r="B654" t="s">
        <v>1150</v>
      </c>
      <c r="C654" t="s">
        <v>22</v>
      </c>
      <c r="D654" t="s">
        <v>26</v>
      </c>
      <c r="E654" s="1">
        <v>46037.297222222223</v>
      </c>
      <c r="F654" s="1">
        <v>46039.588888888888</v>
      </c>
      <c r="G654" t="s">
        <v>103</v>
      </c>
      <c r="H654" t="s">
        <v>15</v>
      </c>
      <c r="I654" t="s">
        <v>16</v>
      </c>
      <c r="J654">
        <v>3</v>
      </c>
      <c r="K654" t="str">
        <f>IF(tickets_dataset[[#This Row],[status]] = "Closed", "Yes","No")</f>
        <v>Yes</v>
      </c>
      <c r="L654" s="2">
        <f t="shared" si="40"/>
        <v>54.999999999941792</v>
      </c>
      <c r="M654" t="str">
        <f t="shared" si="41"/>
        <v>Yes</v>
      </c>
      <c r="N654" t="str">
        <f t="shared" si="42"/>
        <v>Jan</v>
      </c>
      <c r="O654" s="2">
        <f t="shared" si="43"/>
        <v>2.2916666666642413</v>
      </c>
      <c r="P654" t="str">
        <f>VLOOKUP(G654,Agents!A:E,4,FALSE)</f>
        <v>Team4</v>
      </c>
      <c r="Q654" t="str">
        <f>VLOOKUP(G654,Agents!A:E,5,FALSE)</f>
        <v>Senior</v>
      </c>
      <c r="R654" t="str">
        <f>VLOOKUP(G654,Agents!A:E,2,FALSE)</f>
        <v>Night</v>
      </c>
    </row>
    <row r="655" spans="1:18" x14ac:dyDescent="0.35">
      <c r="A655" t="s">
        <v>1351</v>
      </c>
      <c r="B655" t="s">
        <v>302</v>
      </c>
      <c r="C655" t="s">
        <v>34</v>
      </c>
      <c r="D655" t="s">
        <v>13</v>
      </c>
      <c r="E655" s="1">
        <v>46040.701388888891</v>
      </c>
      <c r="F655" s="1">
        <v>46040.784722222219</v>
      </c>
      <c r="G655" t="s">
        <v>73</v>
      </c>
      <c r="H655" t="s">
        <v>15</v>
      </c>
      <c r="I655" t="s">
        <v>16</v>
      </c>
      <c r="J655">
        <v>4</v>
      </c>
      <c r="K655" t="str">
        <f>IF(tickets_dataset[[#This Row],[status]] = "Closed", "Yes","No")</f>
        <v>Yes</v>
      </c>
      <c r="L655" s="2">
        <f t="shared" si="40"/>
        <v>1.9999999998835847</v>
      </c>
      <c r="M655" t="str">
        <f t="shared" si="41"/>
        <v>No</v>
      </c>
      <c r="N655" t="str">
        <f t="shared" si="42"/>
        <v>Jan</v>
      </c>
      <c r="O655" s="2">
        <f t="shared" si="43"/>
        <v>8.3333333328482695E-2</v>
      </c>
      <c r="P655" t="str">
        <f>VLOOKUP(G655,Agents!A:E,4,FALSE)</f>
        <v>Team4</v>
      </c>
      <c r="Q655" t="str">
        <f>VLOOKUP(G655,Agents!A:E,5,FALSE)</f>
        <v>Senior</v>
      </c>
      <c r="R655" t="str">
        <f>VLOOKUP(G655,Agents!A:E,2,FALSE)</f>
        <v>Night</v>
      </c>
    </row>
    <row r="656" spans="1:18" x14ac:dyDescent="0.35">
      <c r="A656" t="s">
        <v>1352</v>
      </c>
      <c r="B656" t="s">
        <v>722</v>
      </c>
      <c r="C656" t="s">
        <v>22</v>
      </c>
      <c r="D656" t="s">
        <v>26</v>
      </c>
      <c r="E656" s="1">
        <v>46073.406944444447</v>
      </c>
      <c r="F656" s="1">
        <v>46074.281944444447</v>
      </c>
      <c r="G656" t="s">
        <v>167</v>
      </c>
      <c r="H656" t="s">
        <v>15</v>
      </c>
      <c r="I656" t="s">
        <v>16</v>
      </c>
      <c r="J656">
        <v>4</v>
      </c>
      <c r="K656" t="str">
        <f>IF(tickets_dataset[[#This Row],[status]] = "Closed", "Yes","No")</f>
        <v>Yes</v>
      </c>
      <c r="L656" s="2">
        <f t="shared" si="40"/>
        <v>21</v>
      </c>
      <c r="M656" t="str">
        <f t="shared" si="41"/>
        <v>No</v>
      </c>
      <c r="N656" t="str">
        <f t="shared" si="42"/>
        <v>Feb</v>
      </c>
      <c r="O656" s="2">
        <f t="shared" si="43"/>
        <v>0.875</v>
      </c>
      <c r="P656" t="str">
        <f>VLOOKUP(G656,Agents!A:E,4,FALSE)</f>
        <v>Team3</v>
      </c>
      <c r="Q656" t="str">
        <f>VLOOKUP(G656,Agents!A:E,5,FALSE)</f>
        <v>Mid</v>
      </c>
      <c r="R656" t="str">
        <f>VLOOKUP(G656,Agents!A:E,2,FALSE)</f>
        <v>Evening</v>
      </c>
    </row>
    <row r="657" spans="1:18" x14ac:dyDescent="0.35">
      <c r="A657" t="s">
        <v>1353</v>
      </c>
      <c r="B657" t="s">
        <v>1354</v>
      </c>
      <c r="C657" t="s">
        <v>50</v>
      </c>
      <c r="D657" t="s">
        <v>13</v>
      </c>
      <c r="E657" s="1">
        <v>46071.222916666666</v>
      </c>
      <c r="F657" s="1">
        <v>46072.347916666666</v>
      </c>
      <c r="G657" t="s">
        <v>282</v>
      </c>
      <c r="H657" t="s">
        <v>28</v>
      </c>
      <c r="I657" t="s">
        <v>16</v>
      </c>
      <c r="J657">
        <v>4</v>
      </c>
      <c r="K657" t="str">
        <f>IF(tickets_dataset[[#This Row],[status]] = "Closed", "Yes","No")</f>
        <v>No</v>
      </c>
      <c r="L657" s="2">
        <f t="shared" si="40"/>
        <v>27</v>
      </c>
      <c r="M657" t="str">
        <f t="shared" si="41"/>
        <v>No</v>
      </c>
      <c r="N657" t="str">
        <f t="shared" si="42"/>
        <v>Feb</v>
      </c>
      <c r="O657" s="2">
        <f t="shared" si="43"/>
        <v>1.125</v>
      </c>
      <c r="P657" t="str">
        <f>VLOOKUP(G657,Agents!A:E,4,FALSE)</f>
        <v>Team4</v>
      </c>
      <c r="Q657" t="str">
        <f>VLOOKUP(G657,Agents!A:E,5,FALSE)</f>
        <v>Mid</v>
      </c>
      <c r="R657" t="str">
        <f>VLOOKUP(G657,Agents!A:E,2,FALSE)</f>
        <v>Morning</v>
      </c>
    </row>
    <row r="658" spans="1:18" x14ac:dyDescent="0.35">
      <c r="A658" t="s">
        <v>1355</v>
      </c>
      <c r="B658" t="s">
        <v>1356</v>
      </c>
      <c r="C658" t="s">
        <v>34</v>
      </c>
      <c r="D658" t="s">
        <v>13</v>
      </c>
      <c r="E658" s="1">
        <v>46062.93472222222</v>
      </c>
      <c r="F658" s="1">
        <v>46063.143055555556</v>
      </c>
      <c r="G658" t="s">
        <v>206</v>
      </c>
      <c r="H658" t="s">
        <v>15</v>
      </c>
      <c r="I658" t="s">
        <v>16</v>
      </c>
      <c r="J658">
        <v>5</v>
      </c>
      <c r="K658" t="str">
        <f>IF(tickets_dataset[[#This Row],[status]] = "Closed", "Yes","No")</f>
        <v>Yes</v>
      </c>
      <c r="L658" s="2">
        <f t="shared" si="40"/>
        <v>5.0000000000582077</v>
      </c>
      <c r="M658" t="str">
        <f t="shared" si="41"/>
        <v>No</v>
      </c>
      <c r="N658" t="str">
        <f t="shared" si="42"/>
        <v>Feb</v>
      </c>
      <c r="O658" s="2">
        <f t="shared" si="43"/>
        <v>0.20833333333575865</v>
      </c>
      <c r="P658" t="str">
        <f>VLOOKUP(G658,Agents!A:E,4,FALSE)</f>
        <v>Team5</v>
      </c>
      <c r="Q658" t="str">
        <f>VLOOKUP(G658,Agents!A:E,5,FALSE)</f>
        <v>Junior</v>
      </c>
      <c r="R658" t="str">
        <f>VLOOKUP(G658,Agents!A:E,2,FALSE)</f>
        <v>Evening</v>
      </c>
    </row>
    <row r="659" spans="1:18" x14ac:dyDescent="0.35">
      <c r="A659" t="s">
        <v>1357</v>
      </c>
      <c r="B659" t="s">
        <v>850</v>
      </c>
      <c r="C659" t="s">
        <v>22</v>
      </c>
      <c r="D659" t="s">
        <v>13</v>
      </c>
      <c r="E659" s="1">
        <v>46038.02847222222</v>
      </c>
      <c r="F659" s="1">
        <v>46039.111805555556</v>
      </c>
      <c r="G659" t="s">
        <v>67</v>
      </c>
      <c r="H659" t="s">
        <v>28</v>
      </c>
      <c r="I659" t="s">
        <v>16</v>
      </c>
      <c r="J659">
        <v>3</v>
      </c>
      <c r="K659" t="str">
        <f>IF(tickets_dataset[[#This Row],[status]] = "Closed", "Yes","No")</f>
        <v>No</v>
      </c>
      <c r="L659" s="2">
        <f t="shared" si="40"/>
        <v>26.000000000058208</v>
      </c>
      <c r="M659" t="str">
        <f t="shared" si="41"/>
        <v>No</v>
      </c>
      <c r="N659" t="str">
        <f t="shared" si="42"/>
        <v>Jan</v>
      </c>
      <c r="O659" s="2">
        <f t="shared" si="43"/>
        <v>1.0833333333357587</v>
      </c>
      <c r="P659" t="str">
        <f>VLOOKUP(G659,Agents!A:E,4,FALSE)</f>
        <v>Team5</v>
      </c>
      <c r="Q659" t="str">
        <f>VLOOKUP(G659,Agents!A:E,5,FALSE)</f>
        <v>Junior</v>
      </c>
      <c r="R659" t="str">
        <f>VLOOKUP(G659,Agents!A:E,2,FALSE)</f>
        <v>Evening</v>
      </c>
    </row>
    <row r="660" spans="1:18" x14ac:dyDescent="0.35">
      <c r="A660" t="s">
        <v>1358</v>
      </c>
      <c r="B660" t="s">
        <v>1359</v>
      </c>
      <c r="C660" t="s">
        <v>12</v>
      </c>
      <c r="D660" t="s">
        <v>13</v>
      </c>
      <c r="E660" s="1">
        <v>46064.717361111114</v>
      </c>
      <c r="F660" s="1">
        <v>46065.550694444442</v>
      </c>
      <c r="G660" t="s">
        <v>199</v>
      </c>
      <c r="H660" t="s">
        <v>15</v>
      </c>
      <c r="I660" t="s">
        <v>16</v>
      </c>
      <c r="J660">
        <v>4</v>
      </c>
      <c r="K660" t="str">
        <f>IF(tickets_dataset[[#This Row],[status]] = "Closed", "Yes","No")</f>
        <v>Yes</v>
      </c>
      <c r="L660" s="2">
        <f t="shared" si="40"/>
        <v>19.999999999883585</v>
      </c>
      <c r="M660" t="str">
        <f t="shared" si="41"/>
        <v>No</v>
      </c>
      <c r="N660" t="str">
        <f t="shared" si="42"/>
        <v>Feb</v>
      </c>
      <c r="O660" s="2">
        <f t="shared" si="43"/>
        <v>0.83333333332848269</v>
      </c>
      <c r="P660" t="str">
        <f>VLOOKUP(G660,Agents!A:E,4,FALSE)</f>
        <v>Team1</v>
      </c>
      <c r="Q660" t="str">
        <f>VLOOKUP(G660,Agents!A:E,5,FALSE)</f>
        <v>Junior</v>
      </c>
      <c r="R660" t="str">
        <f>VLOOKUP(G660,Agents!A:E,2,FALSE)</f>
        <v>Morning</v>
      </c>
    </row>
    <row r="661" spans="1:18" x14ac:dyDescent="0.35">
      <c r="A661" t="s">
        <v>1360</v>
      </c>
      <c r="B661" t="s">
        <v>1361</v>
      </c>
      <c r="C661" t="s">
        <v>50</v>
      </c>
      <c r="D661" t="s">
        <v>38</v>
      </c>
      <c r="E661" s="1">
        <v>46078.651388888888</v>
      </c>
      <c r="F661" s="1">
        <v>46082.609722222223</v>
      </c>
      <c r="G661" t="s">
        <v>137</v>
      </c>
      <c r="H661" t="s">
        <v>15</v>
      </c>
      <c r="I661" t="s">
        <v>16</v>
      </c>
      <c r="J661">
        <v>3</v>
      </c>
      <c r="K661" t="str">
        <f>IF(tickets_dataset[[#This Row],[status]] = "Closed", "Yes","No")</f>
        <v>Yes</v>
      </c>
      <c r="L661" s="2">
        <f t="shared" si="40"/>
        <v>95.000000000058208</v>
      </c>
      <c r="M661" t="str">
        <f t="shared" si="41"/>
        <v>Yes</v>
      </c>
      <c r="N661" t="str">
        <f t="shared" si="42"/>
        <v>Feb</v>
      </c>
      <c r="O661" s="2">
        <f t="shared" si="43"/>
        <v>3.9583333333357587</v>
      </c>
      <c r="P661" t="str">
        <f>VLOOKUP(G661,Agents!A:E,4,FALSE)</f>
        <v>Team5</v>
      </c>
      <c r="Q661" t="str">
        <f>VLOOKUP(G661,Agents!A:E,5,FALSE)</f>
        <v>Senior</v>
      </c>
      <c r="R661" t="str">
        <f>VLOOKUP(G661,Agents!A:E,2,FALSE)</f>
        <v>Night</v>
      </c>
    </row>
    <row r="662" spans="1:18" x14ac:dyDescent="0.35">
      <c r="A662" t="s">
        <v>1362</v>
      </c>
      <c r="B662" t="s">
        <v>1363</v>
      </c>
      <c r="C662" t="s">
        <v>34</v>
      </c>
      <c r="D662" t="s">
        <v>38</v>
      </c>
      <c r="E662" s="1">
        <v>46093.942361111112</v>
      </c>
      <c r="F662" s="1">
        <v>46096.942361111112</v>
      </c>
      <c r="G662" t="s">
        <v>86</v>
      </c>
      <c r="H662" t="s">
        <v>15</v>
      </c>
      <c r="I662" t="s">
        <v>16</v>
      </c>
      <c r="J662">
        <v>4</v>
      </c>
      <c r="K662" t="str">
        <f>IF(tickets_dataset[[#This Row],[status]] = "Closed", "Yes","No")</f>
        <v>Yes</v>
      </c>
      <c r="L662" s="2">
        <f t="shared" si="40"/>
        <v>72</v>
      </c>
      <c r="M662" t="str">
        <f t="shared" si="41"/>
        <v>Yes</v>
      </c>
      <c r="N662" t="str">
        <f t="shared" si="42"/>
        <v>Mar</v>
      </c>
      <c r="O662" s="2">
        <f t="shared" si="43"/>
        <v>3</v>
      </c>
      <c r="P662" t="str">
        <f>VLOOKUP(G662,Agents!A:E,4,FALSE)</f>
        <v>Team1</v>
      </c>
      <c r="Q662" t="str">
        <f>VLOOKUP(G662,Agents!A:E,5,FALSE)</f>
        <v>Mid</v>
      </c>
      <c r="R662" t="str">
        <f>VLOOKUP(G662,Agents!A:E,2,FALSE)</f>
        <v>Morning</v>
      </c>
    </row>
    <row r="663" spans="1:18" x14ac:dyDescent="0.35">
      <c r="A663" t="s">
        <v>1364</v>
      </c>
      <c r="B663" t="s">
        <v>1365</v>
      </c>
      <c r="C663" t="s">
        <v>22</v>
      </c>
      <c r="D663" t="s">
        <v>38</v>
      </c>
      <c r="E663" s="1">
        <v>46088.750694444447</v>
      </c>
      <c r="F663" s="1">
        <v>46090.334027777775</v>
      </c>
      <c r="G663" t="s">
        <v>31</v>
      </c>
      <c r="H663" t="s">
        <v>15</v>
      </c>
      <c r="I663" t="s">
        <v>16</v>
      </c>
      <c r="J663">
        <v>4</v>
      </c>
      <c r="K663" t="str">
        <f>IF(tickets_dataset[[#This Row],[status]] = "Closed", "Yes","No")</f>
        <v>Yes</v>
      </c>
      <c r="L663" s="2">
        <f t="shared" si="40"/>
        <v>37.999999999883585</v>
      </c>
      <c r="M663" t="str">
        <f t="shared" si="41"/>
        <v>No</v>
      </c>
      <c r="N663" t="str">
        <f t="shared" si="42"/>
        <v>Mar</v>
      </c>
      <c r="O663" s="2">
        <f t="shared" si="43"/>
        <v>1.5833333333284827</v>
      </c>
      <c r="P663" t="str">
        <f>VLOOKUP(G663,Agents!A:E,4,FALSE)</f>
        <v>Team5</v>
      </c>
      <c r="Q663" t="str">
        <f>VLOOKUP(G663,Agents!A:E,5,FALSE)</f>
        <v>Senior</v>
      </c>
      <c r="R663" t="str">
        <f>VLOOKUP(G663,Agents!A:E,2,FALSE)</f>
        <v>Evening</v>
      </c>
    </row>
    <row r="664" spans="1:18" x14ac:dyDescent="0.35">
      <c r="A664" t="s">
        <v>1366</v>
      </c>
      <c r="B664" t="s">
        <v>1367</v>
      </c>
      <c r="C664" t="s">
        <v>34</v>
      </c>
      <c r="D664" t="s">
        <v>38</v>
      </c>
      <c r="E664" s="1">
        <v>46068.855555555558</v>
      </c>
      <c r="F664" s="1">
        <v>46071.105555555558</v>
      </c>
      <c r="G664" t="s">
        <v>100</v>
      </c>
      <c r="H664" t="s">
        <v>15</v>
      </c>
      <c r="I664" t="s">
        <v>16</v>
      </c>
      <c r="J664">
        <v>3</v>
      </c>
      <c r="K664" t="str">
        <f>IF(tickets_dataset[[#This Row],[status]] = "Closed", "Yes","No")</f>
        <v>Yes</v>
      </c>
      <c r="L664" s="2">
        <f t="shared" si="40"/>
        <v>54</v>
      </c>
      <c r="M664" t="str">
        <f t="shared" si="41"/>
        <v>Yes</v>
      </c>
      <c r="N664" t="str">
        <f t="shared" si="42"/>
        <v>Feb</v>
      </c>
      <c r="O664" s="2">
        <f t="shared" si="43"/>
        <v>2.25</v>
      </c>
      <c r="P664" t="str">
        <f>VLOOKUP(G664,Agents!A:E,4,FALSE)</f>
        <v>Team4</v>
      </c>
      <c r="Q664" t="str">
        <f>VLOOKUP(G664,Agents!A:E,5,FALSE)</f>
        <v>Junior</v>
      </c>
      <c r="R664" t="str">
        <f>VLOOKUP(G664,Agents!A:E,2,FALSE)</f>
        <v>Evening</v>
      </c>
    </row>
    <row r="665" spans="1:18" x14ac:dyDescent="0.35">
      <c r="A665" t="s">
        <v>1368</v>
      </c>
      <c r="B665" t="s">
        <v>1369</v>
      </c>
      <c r="C665" t="s">
        <v>12</v>
      </c>
      <c r="D665" t="s">
        <v>13</v>
      </c>
      <c r="E665" s="1">
        <v>46062.195138888892</v>
      </c>
      <c r="F665" s="1">
        <v>46062.986805555556</v>
      </c>
      <c r="G665" t="s">
        <v>216</v>
      </c>
      <c r="H665" t="s">
        <v>15</v>
      </c>
      <c r="I665" t="s">
        <v>16</v>
      </c>
      <c r="J665">
        <v>3</v>
      </c>
      <c r="K665" t="str">
        <f>IF(tickets_dataset[[#This Row],[status]] = "Closed", "Yes","No")</f>
        <v>Yes</v>
      </c>
      <c r="L665" s="2">
        <f t="shared" si="40"/>
        <v>18.999999999941792</v>
      </c>
      <c r="M665" t="str">
        <f t="shared" si="41"/>
        <v>No</v>
      </c>
      <c r="N665" t="str">
        <f t="shared" si="42"/>
        <v>Feb</v>
      </c>
      <c r="O665" s="2">
        <f t="shared" si="43"/>
        <v>0.79166666666424135</v>
      </c>
      <c r="P665" t="str">
        <f>VLOOKUP(G665,Agents!A:E,4,FALSE)</f>
        <v>Team5</v>
      </c>
      <c r="Q665" t="str">
        <f>VLOOKUP(G665,Agents!A:E,5,FALSE)</f>
        <v>Junior</v>
      </c>
      <c r="R665" t="str">
        <f>VLOOKUP(G665,Agents!A:E,2,FALSE)</f>
        <v>Evening</v>
      </c>
    </row>
    <row r="666" spans="1:18" x14ac:dyDescent="0.35">
      <c r="A666" t="s">
        <v>1370</v>
      </c>
      <c r="B666" t="s">
        <v>1371</v>
      </c>
      <c r="C666" t="s">
        <v>12</v>
      </c>
      <c r="D666" t="s">
        <v>38</v>
      </c>
      <c r="E666" s="1">
        <v>46080.069444444445</v>
      </c>
      <c r="F666" s="1">
        <v>46081.194444444445</v>
      </c>
      <c r="G666" t="s">
        <v>357</v>
      </c>
      <c r="H666" t="s">
        <v>15</v>
      </c>
      <c r="I666" t="s">
        <v>16</v>
      </c>
      <c r="J666">
        <v>4</v>
      </c>
      <c r="K666" t="str">
        <f>IF(tickets_dataset[[#This Row],[status]] = "Closed", "Yes","No")</f>
        <v>Yes</v>
      </c>
      <c r="L666" s="2">
        <f t="shared" si="40"/>
        <v>27</v>
      </c>
      <c r="M666" t="str">
        <f t="shared" si="41"/>
        <v>No</v>
      </c>
      <c r="N666" t="str">
        <f t="shared" si="42"/>
        <v>Feb</v>
      </c>
      <c r="O666" s="2">
        <f t="shared" si="43"/>
        <v>1.125</v>
      </c>
      <c r="P666" t="str">
        <f>VLOOKUP(G666,Agents!A:E,4,FALSE)</f>
        <v>Team1</v>
      </c>
      <c r="Q666" t="str">
        <f>VLOOKUP(G666,Agents!A:E,5,FALSE)</f>
        <v>Mid</v>
      </c>
      <c r="R666" t="str">
        <f>VLOOKUP(G666,Agents!A:E,2,FALSE)</f>
        <v>Morning</v>
      </c>
    </row>
    <row r="667" spans="1:18" x14ac:dyDescent="0.35">
      <c r="A667" t="s">
        <v>1372</v>
      </c>
      <c r="B667" t="s">
        <v>1373</v>
      </c>
      <c r="C667" t="s">
        <v>12</v>
      </c>
      <c r="D667" t="s">
        <v>13</v>
      </c>
      <c r="E667" s="1">
        <v>46068.529166666667</v>
      </c>
      <c r="F667" s="1">
        <v>46070.237500000003</v>
      </c>
      <c r="G667" t="s">
        <v>156</v>
      </c>
      <c r="H667" t="s">
        <v>15</v>
      </c>
      <c r="I667" t="s">
        <v>16</v>
      </c>
      <c r="J667">
        <v>3</v>
      </c>
      <c r="K667" t="str">
        <f>IF(tickets_dataset[[#This Row],[status]] = "Closed", "Yes","No")</f>
        <v>Yes</v>
      </c>
      <c r="L667" s="2">
        <f t="shared" si="40"/>
        <v>41.000000000058208</v>
      </c>
      <c r="M667" t="str">
        <f t="shared" si="41"/>
        <v>No</v>
      </c>
      <c r="N667" t="str">
        <f t="shared" si="42"/>
        <v>Feb</v>
      </c>
      <c r="O667" s="2">
        <f t="shared" si="43"/>
        <v>1.7083333333357587</v>
      </c>
      <c r="P667" t="str">
        <f>VLOOKUP(G667,Agents!A:E,4,FALSE)</f>
        <v>Team3</v>
      </c>
      <c r="Q667" t="str">
        <f>VLOOKUP(G667,Agents!A:E,5,FALSE)</f>
        <v>Mid</v>
      </c>
      <c r="R667" t="str">
        <f>VLOOKUP(G667,Agents!A:E,2,FALSE)</f>
        <v>Evening</v>
      </c>
    </row>
    <row r="668" spans="1:18" x14ac:dyDescent="0.35">
      <c r="A668" t="s">
        <v>1374</v>
      </c>
      <c r="B668" t="s">
        <v>1375</v>
      </c>
      <c r="C668" t="s">
        <v>76</v>
      </c>
      <c r="D668" t="s">
        <v>13</v>
      </c>
      <c r="E668" s="1">
        <v>46106.638888888891</v>
      </c>
      <c r="F668" s="1">
        <v>46107.305555555555</v>
      </c>
      <c r="G668" t="s">
        <v>422</v>
      </c>
      <c r="H668" t="s">
        <v>15</v>
      </c>
      <c r="I668" t="s">
        <v>16</v>
      </c>
      <c r="J668">
        <v>5</v>
      </c>
      <c r="K668" t="str">
        <f>IF(tickets_dataset[[#This Row],[status]] = "Closed", "Yes","No")</f>
        <v>Yes</v>
      </c>
      <c r="L668" s="2">
        <f t="shared" si="40"/>
        <v>15.999999999941792</v>
      </c>
      <c r="M668" t="str">
        <f t="shared" si="41"/>
        <v>No</v>
      </c>
      <c r="N668" t="str">
        <f t="shared" si="42"/>
        <v>Mar</v>
      </c>
      <c r="O668" s="2">
        <f t="shared" si="43"/>
        <v>0.66666666666424135</v>
      </c>
      <c r="P668" t="str">
        <f>VLOOKUP(G668,Agents!A:E,4,FALSE)</f>
        <v>Team5</v>
      </c>
      <c r="Q668" t="str">
        <f>VLOOKUP(G668,Agents!A:E,5,FALSE)</f>
        <v>Mid</v>
      </c>
      <c r="R668" t="str">
        <f>VLOOKUP(G668,Agents!A:E,2,FALSE)</f>
        <v>Evening</v>
      </c>
    </row>
    <row r="669" spans="1:18" x14ac:dyDescent="0.35">
      <c r="A669" t="s">
        <v>1376</v>
      </c>
      <c r="B669" t="s">
        <v>1377</v>
      </c>
      <c r="C669" t="s">
        <v>12</v>
      </c>
      <c r="D669" t="s">
        <v>26</v>
      </c>
      <c r="E669" s="1">
        <v>46072.71875</v>
      </c>
      <c r="F669" s="1">
        <v>46073.885416666664</v>
      </c>
      <c r="G669" t="s">
        <v>344</v>
      </c>
      <c r="H669" t="s">
        <v>15</v>
      </c>
      <c r="I669" t="s">
        <v>68</v>
      </c>
      <c r="J669">
        <v>3</v>
      </c>
      <c r="K669" t="str">
        <f>IF(tickets_dataset[[#This Row],[status]] = "Closed", "Yes","No")</f>
        <v>Yes</v>
      </c>
      <c r="L669" s="2">
        <f t="shared" si="40"/>
        <v>27.999999999941792</v>
      </c>
      <c r="M669" t="str">
        <f t="shared" si="41"/>
        <v>No</v>
      </c>
      <c r="N669" t="str">
        <f t="shared" si="42"/>
        <v>Feb</v>
      </c>
      <c r="O669" s="2">
        <f t="shared" si="43"/>
        <v>1.1666666666642413</v>
      </c>
      <c r="P669" t="str">
        <f>VLOOKUP(G669,Agents!A:E,4,FALSE)</f>
        <v>Team4</v>
      </c>
      <c r="Q669" t="str">
        <f>VLOOKUP(G669,Agents!A:E,5,FALSE)</f>
        <v>Senior</v>
      </c>
      <c r="R669" t="str">
        <f>VLOOKUP(G669,Agents!A:E,2,FALSE)</f>
        <v>Night</v>
      </c>
    </row>
    <row r="670" spans="1:18" x14ac:dyDescent="0.35">
      <c r="A670" t="s">
        <v>1378</v>
      </c>
      <c r="B670" t="s">
        <v>1379</v>
      </c>
      <c r="C670" t="s">
        <v>22</v>
      </c>
      <c r="D670" t="s">
        <v>26</v>
      </c>
      <c r="E670" s="1">
        <v>46096.186111111114</v>
      </c>
      <c r="F670" s="1">
        <v>46096.894444444442</v>
      </c>
      <c r="G670" t="s">
        <v>357</v>
      </c>
      <c r="H670" t="s">
        <v>15</v>
      </c>
      <c r="I670" t="s">
        <v>16</v>
      </c>
      <c r="J670">
        <v>3</v>
      </c>
      <c r="K670" t="str">
        <f>IF(tickets_dataset[[#This Row],[status]] = "Closed", "Yes","No")</f>
        <v>Yes</v>
      </c>
      <c r="L670" s="2">
        <f t="shared" si="40"/>
        <v>16.999999999883585</v>
      </c>
      <c r="M670" t="str">
        <f t="shared" si="41"/>
        <v>No</v>
      </c>
      <c r="N670" t="str">
        <f t="shared" si="42"/>
        <v>Mar</v>
      </c>
      <c r="O670" s="2">
        <f t="shared" si="43"/>
        <v>0.70833333332848269</v>
      </c>
      <c r="P670" t="str">
        <f>VLOOKUP(G670,Agents!A:E,4,FALSE)</f>
        <v>Team1</v>
      </c>
      <c r="Q670" t="str">
        <f>VLOOKUP(G670,Agents!A:E,5,FALSE)</f>
        <v>Mid</v>
      </c>
      <c r="R670" t="str">
        <f>VLOOKUP(G670,Agents!A:E,2,FALSE)</f>
        <v>Morning</v>
      </c>
    </row>
    <row r="671" spans="1:18" x14ac:dyDescent="0.35">
      <c r="A671" t="s">
        <v>1380</v>
      </c>
      <c r="B671" t="s">
        <v>1381</v>
      </c>
      <c r="C671" t="s">
        <v>50</v>
      </c>
      <c r="D671" t="s">
        <v>13</v>
      </c>
      <c r="E671" s="1">
        <v>46046.537499999999</v>
      </c>
      <c r="F671" s="1">
        <v>46047.620833333334</v>
      </c>
      <c r="G671" t="s">
        <v>19</v>
      </c>
      <c r="H671" t="s">
        <v>15</v>
      </c>
      <c r="I671" t="s">
        <v>16</v>
      </c>
      <c r="J671">
        <v>3</v>
      </c>
      <c r="K671" t="str">
        <f>IF(tickets_dataset[[#This Row],[status]] = "Closed", "Yes","No")</f>
        <v>Yes</v>
      </c>
      <c r="L671" s="2">
        <f t="shared" si="40"/>
        <v>26.000000000058208</v>
      </c>
      <c r="M671" t="str">
        <f t="shared" si="41"/>
        <v>No</v>
      </c>
      <c r="N671" t="str">
        <f t="shared" si="42"/>
        <v>Jan</v>
      </c>
      <c r="O671" s="2">
        <f t="shared" si="43"/>
        <v>1.0833333333357587</v>
      </c>
      <c r="P671" t="str">
        <f>VLOOKUP(G671,Agents!A:E,4,FALSE)</f>
        <v>Team4</v>
      </c>
      <c r="Q671" t="str">
        <f>VLOOKUP(G671,Agents!A:E,5,FALSE)</f>
        <v>Senior</v>
      </c>
      <c r="R671" t="str">
        <f>VLOOKUP(G671,Agents!A:E,2,FALSE)</f>
        <v>Evening</v>
      </c>
    </row>
    <row r="672" spans="1:18" x14ac:dyDescent="0.35">
      <c r="A672" t="s">
        <v>1382</v>
      </c>
      <c r="B672" t="s">
        <v>1383</v>
      </c>
      <c r="C672" t="s">
        <v>76</v>
      </c>
      <c r="D672" t="s">
        <v>26</v>
      </c>
      <c r="E672" s="1">
        <v>46044.561805555553</v>
      </c>
      <c r="F672" s="1">
        <v>46047.020138888889</v>
      </c>
      <c r="G672" t="s">
        <v>149</v>
      </c>
      <c r="H672" t="s">
        <v>15</v>
      </c>
      <c r="I672" t="s">
        <v>16</v>
      </c>
      <c r="J672">
        <v>5</v>
      </c>
      <c r="K672" t="str">
        <f>IF(tickets_dataset[[#This Row],[status]] = "Closed", "Yes","No")</f>
        <v>Yes</v>
      </c>
      <c r="L672" s="2">
        <f t="shared" si="40"/>
        <v>59.000000000058208</v>
      </c>
      <c r="M672" t="str">
        <f t="shared" si="41"/>
        <v>Yes</v>
      </c>
      <c r="N672" t="str">
        <f t="shared" si="42"/>
        <v>Jan</v>
      </c>
      <c r="O672" s="2">
        <f t="shared" si="43"/>
        <v>2.4583333333357587</v>
      </c>
      <c r="P672" t="str">
        <f>VLOOKUP(G672,Agents!A:E,4,FALSE)</f>
        <v>Team3</v>
      </c>
      <c r="Q672" t="str">
        <f>VLOOKUP(G672,Agents!A:E,5,FALSE)</f>
        <v>Mid</v>
      </c>
      <c r="R672" t="str">
        <f>VLOOKUP(G672,Agents!A:E,2,FALSE)</f>
        <v>Night</v>
      </c>
    </row>
    <row r="673" spans="1:18" x14ac:dyDescent="0.35">
      <c r="A673" t="s">
        <v>1384</v>
      </c>
      <c r="B673" t="s">
        <v>1385</v>
      </c>
      <c r="C673" t="s">
        <v>76</v>
      </c>
      <c r="D673" t="s">
        <v>13</v>
      </c>
      <c r="E673" s="1">
        <v>46085.727777777778</v>
      </c>
      <c r="F673" s="1">
        <v>46086.644444444442</v>
      </c>
      <c r="G673" t="s">
        <v>67</v>
      </c>
      <c r="H673" t="s">
        <v>15</v>
      </c>
      <c r="I673" t="s">
        <v>16</v>
      </c>
      <c r="J673">
        <v>4</v>
      </c>
      <c r="K673" t="str">
        <f>IF(tickets_dataset[[#This Row],[status]] = "Closed", "Yes","No")</f>
        <v>Yes</v>
      </c>
      <c r="L673" s="2">
        <f t="shared" si="40"/>
        <v>21.999999999941792</v>
      </c>
      <c r="M673" t="str">
        <f t="shared" si="41"/>
        <v>No</v>
      </c>
      <c r="N673" t="str">
        <f t="shared" si="42"/>
        <v>Mar</v>
      </c>
      <c r="O673" s="2">
        <f t="shared" si="43"/>
        <v>0.91666666666424135</v>
      </c>
      <c r="P673" t="str">
        <f>VLOOKUP(G673,Agents!A:E,4,FALSE)</f>
        <v>Team5</v>
      </c>
      <c r="Q673" t="str">
        <f>VLOOKUP(G673,Agents!A:E,5,FALSE)</f>
        <v>Junior</v>
      </c>
      <c r="R673" t="str">
        <f>VLOOKUP(G673,Agents!A:E,2,FALSE)</f>
        <v>Evening</v>
      </c>
    </row>
    <row r="674" spans="1:18" x14ac:dyDescent="0.35">
      <c r="A674" t="s">
        <v>1386</v>
      </c>
      <c r="B674" t="s">
        <v>1387</v>
      </c>
      <c r="C674" t="s">
        <v>76</v>
      </c>
      <c r="D674" t="s">
        <v>13</v>
      </c>
      <c r="E674" s="1">
        <v>46091.003472222219</v>
      </c>
      <c r="F674" s="1">
        <v>46092.086805555555</v>
      </c>
      <c r="G674" t="s">
        <v>234</v>
      </c>
      <c r="H674" t="s">
        <v>15</v>
      </c>
      <c r="I674" t="s">
        <v>16</v>
      </c>
      <c r="J674">
        <v>3</v>
      </c>
      <c r="K674" t="str">
        <f>IF(tickets_dataset[[#This Row],[status]] = "Closed", "Yes","No")</f>
        <v>Yes</v>
      </c>
      <c r="L674" s="2">
        <f t="shared" si="40"/>
        <v>26.000000000058208</v>
      </c>
      <c r="M674" t="str">
        <f t="shared" si="41"/>
        <v>No</v>
      </c>
      <c r="N674" t="str">
        <f t="shared" si="42"/>
        <v>Mar</v>
      </c>
      <c r="O674" s="2">
        <f t="shared" si="43"/>
        <v>1.0833333333357587</v>
      </c>
      <c r="P674" t="str">
        <f>VLOOKUP(G674,Agents!A:E,4,FALSE)</f>
        <v>Team5</v>
      </c>
      <c r="Q674" t="str">
        <f>VLOOKUP(G674,Agents!A:E,5,FALSE)</f>
        <v>Senior</v>
      </c>
      <c r="R674" t="str">
        <f>VLOOKUP(G674,Agents!A:E,2,FALSE)</f>
        <v>Night</v>
      </c>
    </row>
    <row r="675" spans="1:18" x14ac:dyDescent="0.35">
      <c r="A675" t="s">
        <v>1388</v>
      </c>
      <c r="B675" t="s">
        <v>1389</v>
      </c>
      <c r="C675" t="s">
        <v>76</v>
      </c>
      <c r="D675" t="s">
        <v>26</v>
      </c>
      <c r="E675" s="1">
        <v>46100.969444444447</v>
      </c>
      <c r="F675" s="1">
        <v>46102.094444444447</v>
      </c>
      <c r="G675" t="s">
        <v>53</v>
      </c>
      <c r="H675" t="s">
        <v>15</v>
      </c>
      <c r="I675" t="s">
        <v>16</v>
      </c>
      <c r="J675">
        <v>5</v>
      </c>
      <c r="K675" t="str">
        <f>IF(tickets_dataset[[#This Row],[status]] = "Closed", "Yes","No")</f>
        <v>Yes</v>
      </c>
      <c r="L675" s="2">
        <f t="shared" si="40"/>
        <v>27</v>
      </c>
      <c r="M675" t="str">
        <f t="shared" si="41"/>
        <v>No</v>
      </c>
      <c r="N675" t="str">
        <f t="shared" si="42"/>
        <v>Mar</v>
      </c>
      <c r="O675" s="2">
        <f t="shared" si="43"/>
        <v>1.125</v>
      </c>
      <c r="P675" t="str">
        <f>VLOOKUP(G675,Agents!A:E,4,FALSE)</f>
        <v>Team1</v>
      </c>
      <c r="Q675" t="str">
        <f>VLOOKUP(G675,Agents!A:E,5,FALSE)</f>
        <v>Junior</v>
      </c>
      <c r="R675" t="str">
        <f>VLOOKUP(G675,Agents!A:E,2,FALSE)</f>
        <v>Night</v>
      </c>
    </row>
    <row r="676" spans="1:18" x14ac:dyDescent="0.35">
      <c r="A676" t="s">
        <v>1390</v>
      </c>
      <c r="B676" t="s">
        <v>1391</v>
      </c>
      <c r="C676" t="s">
        <v>12</v>
      </c>
      <c r="D676" t="s">
        <v>26</v>
      </c>
      <c r="E676" s="1">
        <v>46074.947916666664</v>
      </c>
      <c r="F676" s="1">
        <v>46076.947916666664</v>
      </c>
      <c r="G676" t="s">
        <v>19</v>
      </c>
      <c r="H676" t="s">
        <v>132</v>
      </c>
      <c r="I676" t="s">
        <v>16</v>
      </c>
      <c r="J676">
        <v>4</v>
      </c>
      <c r="K676" t="str">
        <f>IF(tickets_dataset[[#This Row],[status]] = "Closed", "Yes","No")</f>
        <v>No</v>
      </c>
      <c r="L676" s="2">
        <f t="shared" si="40"/>
        <v>48</v>
      </c>
      <c r="M676" t="str">
        <f t="shared" si="41"/>
        <v>No</v>
      </c>
      <c r="N676" t="str">
        <f t="shared" si="42"/>
        <v>Feb</v>
      </c>
      <c r="O676" s="2">
        <f t="shared" si="43"/>
        <v>2</v>
      </c>
      <c r="P676" t="str">
        <f>VLOOKUP(G676,Agents!A:E,4,FALSE)</f>
        <v>Team4</v>
      </c>
      <c r="Q676" t="str">
        <f>VLOOKUP(G676,Agents!A:E,5,FALSE)</f>
        <v>Senior</v>
      </c>
      <c r="R676" t="str">
        <f>VLOOKUP(G676,Agents!A:E,2,FALSE)</f>
        <v>Evening</v>
      </c>
    </row>
    <row r="677" spans="1:18" x14ac:dyDescent="0.35">
      <c r="A677" t="s">
        <v>1392</v>
      </c>
      <c r="B677" t="s">
        <v>1393</v>
      </c>
      <c r="C677" t="s">
        <v>12</v>
      </c>
      <c r="D677" t="s">
        <v>13</v>
      </c>
      <c r="E677" s="1">
        <v>46040.934027777781</v>
      </c>
      <c r="F677" s="1">
        <v>46041.642361111109</v>
      </c>
      <c r="G677" t="s">
        <v>211</v>
      </c>
      <c r="H677" t="s">
        <v>15</v>
      </c>
      <c r="I677" t="s">
        <v>16</v>
      </c>
      <c r="J677">
        <v>5</v>
      </c>
      <c r="K677" t="str">
        <f>IF(tickets_dataset[[#This Row],[status]] = "Closed", "Yes","No")</f>
        <v>Yes</v>
      </c>
      <c r="L677" s="2">
        <f t="shared" si="40"/>
        <v>16.999999999883585</v>
      </c>
      <c r="M677" t="str">
        <f t="shared" si="41"/>
        <v>No</v>
      </c>
      <c r="N677" t="str">
        <f t="shared" si="42"/>
        <v>Jan</v>
      </c>
      <c r="O677" s="2">
        <f t="shared" si="43"/>
        <v>0.70833333332848269</v>
      </c>
      <c r="P677" t="str">
        <f>VLOOKUP(G677,Agents!A:E,4,FALSE)</f>
        <v>Team5</v>
      </c>
      <c r="Q677" t="str">
        <f>VLOOKUP(G677,Agents!A:E,5,FALSE)</f>
        <v>Senior</v>
      </c>
      <c r="R677" t="str">
        <f>VLOOKUP(G677,Agents!A:E,2,FALSE)</f>
        <v>Evening</v>
      </c>
    </row>
    <row r="678" spans="1:18" x14ac:dyDescent="0.35">
      <c r="A678" t="s">
        <v>1394</v>
      </c>
      <c r="B678" t="s">
        <v>1395</v>
      </c>
      <c r="C678" t="s">
        <v>12</v>
      </c>
      <c r="D678" t="s">
        <v>13</v>
      </c>
      <c r="E678" s="1">
        <v>46037.025694444441</v>
      </c>
      <c r="F678" s="1">
        <v>46038.984027777777</v>
      </c>
      <c r="G678" t="s">
        <v>164</v>
      </c>
      <c r="H678" t="s">
        <v>28</v>
      </c>
      <c r="I678" t="s">
        <v>16</v>
      </c>
      <c r="J678">
        <v>5</v>
      </c>
      <c r="K678" t="str">
        <f>IF(tickets_dataset[[#This Row],[status]] = "Closed", "Yes","No")</f>
        <v>No</v>
      </c>
      <c r="L678" s="2">
        <f t="shared" si="40"/>
        <v>47.000000000058208</v>
      </c>
      <c r="M678" t="str">
        <f t="shared" si="41"/>
        <v>No</v>
      </c>
      <c r="N678" t="str">
        <f t="shared" si="42"/>
        <v>Jan</v>
      </c>
      <c r="O678" s="2">
        <f t="shared" si="43"/>
        <v>1.9583333333357587</v>
      </c>
      <c r="P678" t="str">
        <f>VLOOKUP(G678,Agents!A:E,4,FALSE)</f>
        <v>Team4</v>
      </c>
      <c r="Q678" t="str">
        <f>VLOOKUP(G678,Agents!A:E,5,FALSE)</f>
        <v>Senior</v>
      </c>
      <c r="R678" t="str">
        <f>VLOOKUP(G678,Agents!A:E,2,FALSE)</f>
        <v>Evening</v>
      </c>
    </row>
    <row r="679" spans="1:18" x14ac:dyDescent="0.35">
      <c r="A679" t="s">
        <v>1396</v>
      </c>
      <c r="B679" t="s">
        <v>1397</v>
      </c>
      <c r="C679" t="s">
        <v>12</v>
      </c>
      <c r="D679" t="s">
        <v>38</v>
      </c>
      <c r="E679" s="1">
        <v>46023.272222222222</v>
      </c>
      <c r="F679" s="1">
        <v>46025.855555555558</v>
      </c>
      <c r="G679" t="s">
        <v>67</v>
      </c>
      <c r="H679" t="s">
        <v>28</v>
      </c>
      <c r="I679" t="s">
        <v>16</v>
      </c>
      <c r="J679">
        <v>4</v>
      </c>
      <c r="K679" t="str">
        <f>IF(tickets_dataset[[#This Row],[status]] = "Closed", "Yes","No")</f>
        <v>No</v>
      </c>
      <c r="L679" s="2">
        <f t="shared" si="40"/>
        <v>62.000000000058208</v>
      </c>
      <c r="M679" t="str">
        <f t="shared" si="41"/>
        <v>Yes</v>
      </c>
      <c r="N679" t="str">
        <f t="shared" si="42"/>
        <v>Jan</v>
      </c>
      <c r="O679" s="2">
        <f t="shared" si="43"/>
        <v>2.5833333333357587</v>
      </c>
      <c r="P679" t="str">
        <f>VLOOKUP(G679,Agents!A:E,4,FALSE)</f>
        <v>Team5</v>
      </c>
      <c r="Q679" t="str">
        <f>VLOOKUP(G679,Agents!A:E,5,FALSE)</f>
        <v>Junior</v>
      </c>
      <c r="R679" t="str">
        <f>VLOOKUP(G679,Agents!A:E,2,FALSE)</f>
        <v>Evening</v>
      </c>
    </row>
    <row r="680" spans="1:18" x14ac:dyDescent="0.35">
      <c r="A680" t="s">
        <v>1398</v>
      </c>
      <c r="B680" t="s">
        <v>1399</v>
      </c>
      <c r="C680" t="s">
        <v>34</v>
      </c>
      <c r="D680" t="s">
        <v>38</v>
      </c>
      <c r="E680" s="1">
        <v>46068.215277777781</v>
      </c>
      <c r="F680" s="1">
        <v>46068.548611111109</v>
      </c>
      <c r="G680" t="s">
        <v>56</v>
      </c>
      <c r="H680" t="s">
        <v>15</v>
      </c>
      <c r="I680" t="s">
        <v>16</v>
      </c>
      <c r="J680">
        <v>4</v>
      </c>
      <c r="K680" t="str">
        <f>IF(tickets_dataset[[#This Row],[status]] = "Closed", "Yes","No")</f>
        <v>Yes</v>
      </c>
      <c r="L680" s="2">
        <f t="shared" si="40"/>
        <v>7.9999999998835847</v>
      </c>
      <c r="M680" t="str">
        <f t="shared" si="41"/>
        <v>No</v>
      </c>
      <c r="N680" t="str">
        <f t="shared" si="42"/>
        <v>Feb</v>
      </c>
      <c r="O680" s="2">
        <f t="shared" si="43"/>
        <v>0.33333333332848269</v>
      </c>
      <c r="P680" t="str">
        <f>VLOOKUP(G680,Agents!A:E,4,FALSE)</f>
        <v>Team1</v>
      </c>
      <c r="Q680" t="str">
        <f>VLOOKUP(G680,Agents!A:E,5,FALSE)</f>
        <v>Senior</v>
      </c>
      <c r="R680" t="str">
        <f>VLOOKUP(G680,Agents!A:E,2,FALSE)</f>
        <v>Night</v>
      </c>
    </row>
    <row r="681" spans="1:18" x14ac:dyDescent="0.35">
      <c r="A681" t="s">
        <v>1400</v>
      </c>
      <c r="B681" t="s">
        <v>1401</v>
      </c>
      <c r="C681" t="s">
        <v>22</v>
      </c>
      <c r="D681" t="s">
        <v>26</v>
      </c>
      <c r="E681" s="1">
        <v>46035.304861111108</v>
      </c>
      <c r="F681" s="1">
        <v>46036.638194444444</v>
      </c>
      <c r="G681" t="s">
        <v>140</v>
      </c>
      <c r="H681" t="s">
        <v>15</v>
      </c>
      <c r="I681" t="s">
        <v>16</v>
      </c>
      <c r="J681">
        <v>2</v>
      </c>
      <c r="K681" t="str">
        <f>IF(tickets_dataset[[#This Row],[status]] = "Closed", "Yes","No")</f>
        <v>Yes</v>
      </c>
      <c r="L681" s="2">
        <f t="shared" si="40"/>
        <v>32.000000000058208</v>
      </c>
      <c r="M681" t="str">
        <f t="shared" si="41"/>
        <v>No</v>
      </c>
      <c r="N681" t="str">
        <f t="shared" si="42"/>
        <v>Jan</v>
      </c>
      <c r="O681" s="2">
        <f t="shared" si="43"/>
        <v>1.3333333333357587</v>
      </c>
      <c r="P681" t="str">
        <f>VLOOKUP(G681,Agents!A:E,4,FALSE)</f>
        <v>Team1</v>
      </c>
      <c r="Q681" t="str">
        <f>VLOOKUP(G681,Agents!A:E,5,FALSE)</f>
        <v>Junior</v>
      </c>
      <c r="R681" t="str">
        <f>VLOOKUP(G681,Agents!A:E,2,FALSE)</f>
        <v>Morning</v>
      </c>
    </row>
    <row r="682" spans="1:18" x14ac:dyDescent="0.35">
      <c r="A682" t="s">
        <v>1402</v>
      </c>
      <c r="B682" t="s">
        <v>1403</v>
      </c>
      <c r="C682" t="s">
        <v>22</v>
      </c>
      <c r="D682" t="s">
        <v>38</v>
      </c>
      <c r="E682" s="1">
        <v>46089.859722222223</v>
      </c>
      <c r="F682" s="1">
        <v>46091.318055555559</v>
      </c>
      <c r="G682" t="s">
        <v>164</v>
      </c>
      <c r="H682" t="s">
        <v>15</v>
      </c>
      <c r="I682" t="s">
        <v>16</v>
      </c>
      <c r="J682">
        <v>3</v>
      </c>
      <c r="K682" t="str">
        <f>IF(tickets_dataset[[#This Row],[status]] = "Closed", "Yes","No")</f>
        <v>Yes</v>
      </c>
      <c r="L682" s="2">
        <f t="shared" si="40"/>
        <v>35.000000000058208</v>
      </c>
      <c r="M682" t="str">
        <f t="shared" si="41"/>
        <v>No</v>
      </c>
      <c r="N682" t="str">
        <f t="shared" si="42"/>
        <v>Mar</v>
      </c>
      <c r="O682" s="2">
        <f t="shared" si="43"/>
        <v>1.4583333333357587</v>
      </c>
      <c r="P682" t="str">
        <f>VLOOKUP(G682,Agents!A:E,4,FALSE)</f>
        <v>Team4</v>
      </c>
      <c r="Q682" t="str">
        <f>VLOOKUP(G682,Agents!A:E,5,FALSE)</f>
        <v>Senior</v>
      </c>
      <c r="R682" t="str">
        <f>VLOOKUP(G682,Agents!A:E,2,FALSE)</f>
        <v>Evening</v>
      </c>
    </row>
    <row r="683" spans="1:18" x14ac:dyDescent="0.35">
      <c r="A683" t="s">
        <v>1404</v>
      </c>
      <c r="B683" t="s">
        <v>587</v>
      </c>
      <c r="C683" t="s">
        <v>22</v>
      </c>
      <c r="D683" t="s">
        <v>26</v>
      </c>
      <c r="E683" s="1">
        <v>46045.43472222222</v>
      </c>
      <c r="F683" s="1">
        <v>46045.893055555556</v>
      </c>
      <c r="G683" t="s">
        <v>56</v>
      </c>
      <c r="H683" t="s">
        <v>15</v>
      </c>
      <c r="I683" t="s">
        <v>16</v>
      </c>
      <c r="J683">
        <v>4</v>
      </c>
      <c r="K683" t="str">
        <f>IF(tickets_dataset[[#This Row],[status]] = "Closed", "Yes","No")</f>
        <v>Yes</v>
      </c>
      <c r="L683" s="2">
        <f t="shared" si="40"/>
        <v>11.000000000058208</v>
      </c>
      <c r="M683" t="str">
        <f t="shared" si="41"/>
        <v>No</v>
      </c>
      <c r="N683" t="str">
        <f t="shared" si="42"/>
        <v>Jan</v>
      </c>
      <c r="O683" s="2">
        <f t="shared" si="43"/>
        <v>0.45833333333575865</v>
      </c>
      <c r="P683" t="str">
        <f>VLOOKUP(G683,Agents!A:E,4,FALSE)</f>
        <v>Team1</v>
      </c>
      <c r="Q683" t="str">
        <f>VLOOKUP(G683,Agents!A:E,5,FALSE)</f>
        <v>Senior</v>
      </c>
      <c r="R683" t="str">
        <f>VLOOKUP(G683,Agents!A:E,2,FALSE)</f>
        <v>Night</v>
      </c>
    </row>
    <row r="684" spans="1:18" x14ac:dyDescent="0.35">
      <c r="A684" t="s">
        <v>1405</v>
      </c>
      <c r="B684" t="s">
        <v>1406</v>
      </c>
      <c r="C684" t="s">
        <v>34</v>
      </c>
      <c r="D684" t="s">
        <v>26</v>
      </c>
      <c r="E684" s="1">
        <v>46035.507638888892</v>
      </c>
      <c r="F684" s="1">
        <v>46038.174305555556</v>
      </c>
      <c r="G684" t="s">
        <v>211</v>
      </c>
      <c r="H684" t="s">
        <v>15</v>
      </c>
      <c r="I684" t="s">
        <v>16</v>
      </c>
      <c r="J684">
        <v>3</v>
      </c>
      <c r="K684" t="str">
        <f>IF(tickets_dataset[[#This Row],[status]] = "Closed", "Yes","No")</f>
        <v>Yes</v>
      </c>
      <c r="L684" s="2">
        <f t="shared" si="40"/>
        <v>63.999999999941792</v>
      </c>
      <c r="M684" t="str">
        <f t="shared" si="41"/>
        <v>Yes</v>
      </c>
      <c r="N684" t="str">
        <f t="shared" si="42"/>
        <v>Jan</v>
      </c>
      <c r="O684" s="2">
        <f t="shared" si="43"/>
        <v>2.6666666666642413</v>
      </c>
      <c r="P684" t="str">
        <f>VLOOKUP(G684,Agents!A:E,4,FALSE)</f>
        <v>Team5</v>
      </c>
      <c r="Q684" t="str">
        <f>VLOOKUP(G684,Agents!A:E,5,FALSE)</f>
        <v>Senior</v>
      </c>
      <c r="R684" t="str">
        <f>VLOOKUP(G684,Agents!A:E,2,FALSE)</f>
        <v>Evening</v>
      </c>
    </row>
    <row r="685" spans="1:18" x14ac:dyDescent="0.35">
      <c r="A685" t="s">
        <v>1407</v>
      </c>
      <c r="B685" t="s">
        <v>1408</v>
      </c>
      <c r="C685" t="s">
        <v>50</v>
      </c>
      <c r="D685" t="s">
        <v>13</v>
      </c>
      <c r="E685" s="1">
        <v>46057.668749999997</v>
      </c>
      <c r="F685" s="1">
        <v>46059.377083333333</v>
      </c>
      <c r="G685" t="s">
        <v>167</v>
      </c>
      <c r="H685" t="s">
        <v>15</v>
      </c>
      <c r="I685" t="s">
        <v>16</v>
      </c>
      <c r="J685">
        <v>3</v>
      </c>
      <c r="K685" t="str">
        <f>IF(tickets_dataset[[#This Row],[status]] = "Closed", "Yes","No")</f>
        <v>Yes</v>
      </c>
      <c r="L685" s="2">
        <f t="shared" si="40"/>
        <v>41.000000000058208</v>
      </c>
      <c r="M685" t="str">
        <f t="shared" si="41"/>
        <v>No</v>
      </c>
      <c r="N685" t="str">
        <f t="shared" si="42"/>
        <v>Feb</v>
      </c>
      <c r="O685" s="2">
        <f t="shared" si="43"/>
        <v>1.7083333333357587</v>
      </c>
      <c r="P685" t="str">
        <f>VLOOKUP(G685,Agents!A:E,4,FALSE)</f>
        <v>Team3</v>
      </c>
      <c r="Q685" t="str">
        <f>VLOOKUP(G685,Agents!A:E,5,FALSE)</f>
        <v>Mid</v>
      </c>
      <c r="R685" t="str">
        <f>VLOOKUP(G685,Agents!A:E,2,FALSE)</f>
        <v>Evening</v>
      </c>
    </row>
    <row r="686" spans="1:18" x14ac:dyDescent="0.35">
      <c r="A686" t="s">
        <v>1409</v>
      </c>
      <c r="B686" t="s">
        <v>1410</v>
      </c>
      <c r="C686" t="s">
        <v>12</v>
      </c>
      <c r="D686" t="s">
        <v>26</v>
      </c>
      <c r="E686" s="1">
        <v>46065.720833333333</v>
      </c>
      <c r="F686" s="1">
        <v>46067.762499999997</v>
      </c>
      <c r="G686" t="s">
        <v>67</v>
      </c>
      <c r="H686" t="s">
        <v>15</v>
      </c>
      <c r="I686" t="s">
        <v>16</v>
      </c>
      <c r="J686">
        <v>5</v>
      </c>
      <c r="K686" t="str">
        <f>IF(tickets_dataset[[#This Row],[status]] = "Closed", "Yes","No")</f>
        <v>Yes</v>
      </c>
      <c r="L686" s="2">
        <f t="shared" si="40"/>
        <v>48.999999999941792</v>
      </c>
      <c r="M686" t="str">
        <f t="shared" si="41"/>
        <v>Yes</v>
      </c>
      <c r="N686" t="str">
        <f t="shared" si="42"/>
        <v>Feb</v>
      </c>
      <c r="O686" s="2">
        <f t="shared" si="43"/>
        <v>2.0416666666642413</v>
      </c>
      <c r="P686" t="str">
        <f>VLOOKUP(G686,Agents!A:E,4,FALSE)</f>
        <v>Team5</v>
      </c>
      <c r="Q686" t="str">
        <f>VLOOKUP(G686,Agents!A:E,5,FALSE)</f>
        <v>Junior</v>
      </c>
      <c r="R686" t="str">
        <f>VLOOKUP(G686,Agents!A:E,2,FALSE)</f>
        <v>Evening</v>
      </c>
    </row>
    <row r="687" spans="1:18" x14ac:dyDescent="0.35">
      <c r="A687" t="s">
        <v>1411</v>
      </c>
      <c r="B687" t="s">
        <v>1412</v>
      </c>
      <c r="C687" t="s">
        <v>12</v>
      </c>
      <c r="D687" t="s">
        <v>26</v>
      </c>
      <c r="E687" s="1">
        <v>46067.288888888892</v>
      </c>
      <c r="F687" s="1">
        <v>46069.330555555556</v>
      </c>
      <c r="G687" t="s">
        <v>234</v>
      </c>
      <c r="H687" t="s">
        <v>28</v>
      </c>
      <c r="I687" t="s">
        <v>68</v>
      </c>
      <c r="J687">
        <v>3</v>
      </c>
      <c r="K687" t="str">
        <f>IF(tickets_dataset[[#This Row],[status]] = "Closed", "Yes","No")</f>
        <v>No</v>
      </c>
      <c r="L687" s="2">
        <f t="shared" si="40"/>
        <v>48.999999999941792</v>
      </c>
      <c r="M687" t="str">
        <f t="shared" si="41"/>
        <v>Yes</v>
      </c>
      <c r="N687" t="str">
        <f t="shared" si="42"/>
        <v>Feb</v>
      </c>
      <c r="O687" s="2">
        <f t="shared" si="43"/>
        <v>2.0416666666642413</v>
      </c>
      <c r="P687" t="str">
        <f>VLOOKUP(G687,Agents!A:E,4,FALSE)</f>
        <v>Team5</v>
      </c>
      <c r="Q687" t="str">
        <f>VLOOKUP(G687,Agents!A:E,5,FALSE)</f>
        <v>Senior</v>
      </c>
      <c r="R687" t="str">
        <f>VLOOKUP(G687,Agents!A:E,2,FALSE)</f>
        <v>Night</v>
      </c>
    </row>
    <row r="688" spans="1:18" x14ac:dyDescent="0.35">
      <c r="A688" t="s">
        <v>1413</v>
      </c>
      <c r="B688" t="s">
        <v>1414</v>
      </c>
      <c r="C688" t="s">
        <v>22</v>
      </c>
      <c r="D688" t="s">
        <v>38</v>
      </c>
      <c r="E688" s="1">
        <v>46066.864583333336</v>
      </c>
      <c r="F688" s="1">
        <v>46068.239583333336</v>
      </c>
      <c r="G688" t="s">
        <v>159</v>
      </c>
      <c r="H688" t="s">
        <v>15</v>
      </c>
      <c r="I688" t="s">
        <v>16</v>
      </c>
      <c r="J688">
        <v>5</v>
      </c>
      <c r="K688" t="str">
        <f>IF(tickets_dataset[[#This Row],[status]] = "Closed", "Yes","No")</f>
        <v>Yes</v>
      </c>
      <c r="L688" s="2">
        <f t="shared" si="40"/>
        <v>33</v>
      </c>
      <c r="M688" t="str">
        <f t="shared" si="41"/>
        <v>No</v>
      </c>
      <c r="N688" t="str">
        <f t="shared" si="42"/>
        <v>Feb</v>
      </c>
      <c r="O688" s="2">
        <f t="shared" si="43"/>
        <v>1.375</v>
      </c>
      <c r="P688" t="str">
        <f>VLOOKUP(G688,Agents!A:E,4,FALSE)</f>
        <v>Team4</v>
      </c>
      <c r="Q688" t="str">
        <f>VLOOKUP(G688,Agents!A:E,5,FALSE)</f>
        <v>Mid</v>
      </c>
      <c r="R688" t="str">
        <f>VLOOKUP(G688,Agents!A:E,2,FALSE)</f>
        <v>Night</v>
      </c>
    </row>
    <row r="689" spans="1:18" x14ac:dyDescent="0.35">
      <c r="A689" t="s">
        <v>1415</v>
      </c>
      <c r="B689" t="s">
        <v>1416</v>
      </c>
      <c r="C689" t="s">
        <v>34</v>
      </c>
      <c r="D689" t="s">
        <v>13</v>
      </c>
      <c r="E689" s="1">
        <v>46076.496527777781</v>
      </c>
      <c r="F689" s="1">
        <v>46078.371527777781</v>
      </c>
      <c r="G689" t="s">
        <v>211</v>
      </c>
      <c r="H689" t="s">
        <v>15</v>
      </c>
      <c r="I689" t="s">
        <v>68</v>
      </c>
      <c r="J689">
        <v>3</v>
      </c>
      <c r="K689" t="str">
        <f>IF(tickets_dataset[[#This Row],[status]] = "Closed", "Yes","No")</f>
        <v>Yes</v>
      </c>
      <c r="L689" s="2">
        <f t="shared" si="40"/>
        <v>45</v>
      </c>
      <c r="M689" t="str">
        <f t="shared" si="41"/>
        <v>No</v>
      </c>
      <c r="N689" t="str">
        <f t="shared" si="42"/>
        <v>Feb</v>
      </c>
      <c r="O689" s="2">
        <f t="shared" si="43"/>
        <v>1.875</v>
      </c>
      <c r="P689" t="str">
        <f>VLOOKUP(G689,Agents!A:E,4,FALSE)</f>
        <v>Team5</v>
      </c>
      <c r="Q689" t="str">
        <f>VLOOKUP(G689,Agents!A:E,5,FALSE)</f>
        <v>Senior</v>
      </c>
      <c r="R689" t="str">
        <f>VLOOKUP(G689,Agents!A:E,2,FALSE)</f>
        <v>Evening</v>
      </c>
    </row>
    <row r="690" spans="1:18" x14ac:dyDescent="0.35">
      <c r="A690" t="s">
        <v>1417</v>
      </c>
      <c r="B690" t="s">
        <v>1418</v>
      </c>
      <c r="C690" t="s">
        <v>50</v>
      </c>
      <c r="D690" t="s">
        <v>38</v>
      </c>
      <c r="E690" s="1">
        <v>46045.868055555555</v>
      </c>
      <c r="F690" s="1">
        <v>46049.534722222219</v>
      </c>
      <c r="G690" t="s">
        <v>140</v>
      </c>
      <c r="H690" t="s">
        <v>15</v>
      </c>
      <c r="I690" t="s">
        <v>16</v>
      </c>
      <c r="J690">
        <v>5</v>
      </c>
      <c r="K690" t="str">
        <f>IF(tickets_dataset[[#This Row],[status]] = "Closed", "Yes","No")</f>
        <v>Yes</v>
      </c>
      <c r="L690" s="2">
        <f t="shared" si="40"/>
        <v>87.999999999941792</v>
      </c>
      <c r="M690" t="str">
        <f t="shared" si="41"/>
        <v>Yes</v>
      </c>
      <c r="N690" t="str">
        <f t="shared" si="42"/>
        <v>Jan</v>
      </c>
      <c r="O690" s="2">
        <f t="shared" si="43"/>
        <v>3.6666666666642413</v>
      </c>
      <c r="P690" t="str">
        <f>VLOOKUP(G690,Agents!A:E,4,FALSE)</f>
        <v>Team1</v>
      </c>
      <c r="Q690" t="str">
        <f>VLOOKUP(G690,Agents!A:E,5,FALSE)</f>
        <v>Junior</v>
      </c>
      <c r="R690" t="str">
        <f>VLOOKUP(G690,Agents!A:E,2,FALSE)</f>
        <v>Morning</v>
      </c>
    </row>
    <row r="691" spans="1:18" x14ac:dyDescent="0.35">
      <c r="A691" t="s">
        <v>1419</v>
      </c>
      <c r="B691" t="s">
        <v>1420</v>
      </c>
      <c r="C691" t="s">
        <v>50</v>
      </c>
      <c r="D691" t="s">
        <v>26</v>
      </c>
      <c r="E691" s="1">
        <v>46051.236805555556</v>
      </c>
      <c r="F691" s="1">
        <v>46051.65347222222</v>
      </c>
      <c r="G691" t="s">
        <v>206</v>
      </c>
      <c r="H691" t="s">
        <v>15</v>
      </c>
      <c r="I691" t="s">
        <v>16</v>
      </c>
      <c r="J691">
        <v>3</v>
      </c>
      <c r="K691" t="str">
        <f>IF(tickets_dataset[[#This Row],[status]] = "Closed", "Yes","No")</f>
        <v>Yes</v>
      </c>
      <c r="L691" s="2">
        <f t="shared" si="40"/>
        <v>9.9999999999417923</v>
      </c>
      <c r="M691" t="str">
        <f t="shared" si="41"/>
        <v>No</v>
      </c>
      <c r="N691" t="str">
        <f t="shared" si="42"/>
        <v>Jan</v>
      </c>
      <c r="O691" s="2">
        <f t="shared" si="43"/>
        <v>0.41666666666424135</v>
      </c>
      <c r="P691" t="str">
        <f>VLOOKUP(G691,Agents!A:E,4,FALSE)</f>
        <v>Team5</v>
      </c>
      <c r="Q691" t="str">
        <f>VLOOKUP(G691,Agents!A:E,5,FALSE)</f>
        <v>Junior</v>
      </c>
      <c r="R691" t="str">
        <f>VLOOKUP(G691,Agents!A:E,2,FALSE)</f>
        <v>Evening</v>
      </c>
    </row>
    <row r="692" spans="1:18" x14ac:dyDescent="0.35">
      <c r="A692" t="s">
        <v>1421</v>
      </c>
      <c r="B692" t="s">
        <v>1422</v>
      </c>
      <c r="C692" t="s">
        <v>22</v>
      </c>
      <c r="D692" t="s">
        <v>26</v>
      </c>
      <c r="E692" s="1">
        <v>46086.650694444441</v>
      </c>
      <c r="F692" s="1">
        <v>46087.109027777777</v>
      </c>
      <c r="G692" t="s">
        <v>39</v>
      </c>
      <c r="H692" t="s">
        <v>15</v>
      </c>
      <c r="I692" t="s">
        <v>16</v>
      </c>
      <c r="J692">
        <v>3</v>
      </c>
      <c r="K692" t="str">
        <f>IF(tickets_dataset[[#This Row],[status]] = "Closed", "Yes","No")</f>
        <v>Yes</v>
      </c>
      <c r="L692" s="2">
        <f t="shared" si="40"/>
        <v>11.000000000058208</v>
      </c>
      <c r="M692" t="str">
        <f t="shared" si="41"/>
        <v>No</v>
      </c>
      <c r="N692" t="str">
        <f t="shared" si="42"/>
        <v>Mar</v>
      </c>
      <c r="O692" s="2">
        <f t="shared" si="43"/>
        <v>0.45833333333575865</v>
      </c>
      <c r="P692" t="str">
        <f>VLOOKUP(G692,Agents!A:E,4,FALSE)</f>
        <v>Team3</v>
      </c>
      <c r="Q692" t="str">
        <f>VLOOKUP(G692,Agents!A:E,5,FALSE)</f>
        <v>Mid</v>
      </c>
      <c r="R692" t="str">
        <f>VLOOKUP(G692,Agents!A:E,2,FALSE)</f>
        <v>Night</v>
      </c>
    </row>
    <row r="693" spans="1:18" x14ac:dyDescent="0.35">
      <c r="A693" t="s">
        <v>1423</v>
      </c>
      <c r="B693" t="s">
        <v>1424</v>
      </c>
      <c r="C693" t="s">
        <v>34</v>
      </c>
      <c r="D693" t="s">
        <v>26</v>
      </c>
      <c r="E693" s="1">
        <v>46100.634027777778</v>
      </c>
      <c r="F693" s="1">
        <v>46102.217361111114</v>
      </c>
      <c r="G693" t="s">
        <v>216</v>
      </c>
      <c r="H693" t="s">
        <v>15</v>
      </c>
      <c r="I693" t="s">
        <v>16</v>
      </c>
      <c r="J693">
        <v>4</v>
      </c>
      <c r="K693" t="str">
        <f>IF(tickets_dataset[[#This Row],[status]] = "Closed", "Yes","No")</f>
        <v>Yes</v>
      </c>
      <c r="L693" s="2">
        <f t="shared" si="40"/>
        <v>38.000000000058208</v>
      </c>
      <c r="M693" t="str">
        <f t="shared" si="41"/>
        <v>No</v>
      </c>
      <c r="N693" t="str">
        <f t="shared" si="42"/>
        <v>Mar</v>
      </c>
      <c r="O693" s="2">
        <f t="shared" si="43"/>
        <v>1.5833333333357587</v>
      </c>
      <c r="P693" t="str">
        <f>VLOOKUP(G693,Agents!A:E,4,FALSE)</f>
        <v>Team5</v>
      </c>
      <c r="Q693" t="str">
        <f>VLOOKUP(G693,Agents!A:E,5,FALSE)</f>
        <v>Junior</v>
      </c>
      <c r="R693" t="str">
        <f>VLOOKUP(G693,Agents!A:E,2,FALSE)</f>
        <v>Evening</v>
      </c>
    </row>
    <row r="694" spans="1:18" x14ac:dyDescent="0.35">
      <c r="A694" t="s">
        <v>1425</v>
      </c>
      <c r="B694" t="s">
        <v>1426</v>
      </c>
      <c r="C694" t="s">
        <v>34</v>
      </c>
      <c r="D694" t="s">
        <v>38</v>
      </c>
      <c r="E694" s="1">
        <v>46059.438888888886</v>
      </c>
      <c r="F694" s="1">
        <v>46060.563888888886</v>
      </c>
      <c r="G694" t="s">
        <v>422</v>
      </c>
      <c r="H694" t="s">
        <v>15</v>
      </c>
      <c r="I694" t="s">
        <v>16</v>
      </c>
      <c r="J694">
        <v>5</v>
      </c>
      <c r="K694" t="str">
        <f>IF(tickets_dataset[[#This Row],[status]] = "Closed", "Yes","No")</f>
        <v>Yes</v>
      </c>
      <c r="L694" s="2">
        <f t="shared" si="40"/>
        <v>27</v>
      </c>
      <c r="M694" t="str">
        <f t="shared" si="41"/>
        <v>No</v>
      </c>
      <c r="N694" t="str">
        <f t="shared" si="42"/>
        <v>Feb</v>
      </c>
      <c r="O694" s="2">
        <f t="shared" si="43"/>
        <v>1.125</v>
      </c>
      <c r="P694" t="str">
        <f>VLOOKUP(G694,Agents!A:E,4,FALSE)</f>
        <v>Team5</v>
      </c>
      <c r="Q694" t="str">
        <f>VLOOKUP(G694,Agents!A:E,5,FALSE)</f>
        <v>Mid</v>
      </c>
      <c r="R694" t="str">
        <f>VLOOKUP(G694,Agents!A:E,2,FALSE)</f>
        <v>Evening</v>
      </c>
    </row>
    <row r="695" spans="1:18" x14ac:dyDescent="0.35">
      <c r="A695" t="s">
        <v>1427</v>
      </c>
      <c r="B695" t="s">
        <v>1428</v>
      </c>
      <c r="C695" t="s">
        <v>50</v>
      </c>
      <c r="D695" t="s">
        <v>13</v>
      </c>
      <c r="E695" s="1">
        <v>46035.445138888892</v>
      </c>
      <c r="F695" s="1">
        <v>46035.65347222222</v>
      </c>
      <c r="G695" t="s">
        <v>39</v>
      </c>
      <c r="H695" t="s">
        <v>15</v>
      </c>
      <c r="I695" t="s">
        <v>68</v>
      </c>
      <c r="J695">
        <v>3</v>
      </c>
      <c r="K695" t="str">
        <f>IF(tickets_dataset[[#This Row],[status]] = "Closed", "Yes","No")</f>
        <v>Yes</v>
      </c>
      <c r="L695" s="2">
        <f t="shared" si="40"/>
        <v>4.9999999998835847</v>
      </c>
      <c r="M695" t="str">
        <f t="shared" si="41"/>
        <v>No</v>
      </c>
      <c r="N695" t="str">
        <f t="shared" si="42"/>
        <v>Jan</v>
      </c>
      <c r="O695" s="2">
        <f t="shared" si="43"/>
        <v>0.20833333332848269</v>
      </c>
      <c r="P695" t="str">
        <f>VLOOKUP(G695,Agents!A:E,4,FALSE)</f>
        <v>Team3</v>
      </c>
      <c r="Q695" t="str">
        <f>VLOOKUP(G695,Agents!A:E,5,FALSE)</f>
        <v>Mid</v>
      </c>
      <c r="R695" t="str">
        <f>VLOOKUP(G695,Agents!A:E,2,FALSE)</f>
        <v>Night</v>
      </c>
    </row>
    <row r="696" spans="1:18" x14ac:dyDescent="0.35">
      <c r="A696" t="s">
        <v>1429</v>
      </c>
      <c r="B696" t="s">
        <v>1430</v>
      </c>
      <c r="C696" t="s">
        <v>76</v>
      </c>
      <c r="D696" t="s">
        <v>26</v>
      </c>
      <c r="E696" s="1">
        <v>46109.555555555555</v>
      </c>
      <c r="F696" s="1">
        <v>46109.847222222219</v>
      </c>
      <c r="G696" t="s">
        <v>140</v>
      </c>
      <c r="H696" t="s">
        <v>15</v>
      </c>
      <c r="I696" t="s">
        <v>16</v>
      </c>
      <c r="J696">
        <v>4</v>
      </c>
      <c r="K696" t="str">
        <f>IF(tickets_dataset[[#This Row],[status]] = "Closed", "Yes","No")</f>
        <v>Yes</v>
      </c>
      <c r="L696" s="2">
        <f t="shared" si="40"/>
        <v>6.9999999999417923</v>
      </c>
      <c r="M696" t="str">
        <f t="shared" si="41"/>
        <v>No</v>
      </c>
      <c r="N696" t="str">
        <f t="shared" si="42"/>
        <v>Mar</v>
      </c>
      <c r="O696" s="2">
        <f t="shared" si="43"/>
        <v>0.29166666666424135</v>
      </c>
      <c r="P696" t="str">
        <f>VLOOKUP(G696,Agents!A:E,4,FALSE)</f>
        <v>Team1</v>
      </c>
      <c r="Q696" t="str">
        <f>VLOOKUP(G696,Agents!A:E,5,FALSE)</f>
        <v>Junior</v>
      </c>
      <c r="R696" t="str">
        <f>VLOOKUP(G696,Agents!A:E,2,FALSE)</f>
        <v>Morning</v>
      </c>
    </row>
    <row r="697" spans="1:18" x14ac:dyDescent="0.35">
      <c r="A697" t="s">
        <v>1431</v>
      </c>
      <c r="B697" t="s">
        <v>1432</v>
      </c>
      <c r="C697" t="s">
        <v>22</v>
      </c>
      <c r="D697" t="s">
        <v>26</v>
      </c>
      <c r="E697" s="1">
        <v>46100.763194444444</v>
      </c>
      <c r="F697" s="1">
        <v>46101.929861111108</v>
      </c>
      <c r="G697" t="s">
        <v>91</v>
      </c>
      <c r="H697" t="s">
        <v>15</v>
      </c>
      <c r="I697" t="s">
        <v>16</v>
      </c>
      <c r="J697">
        <v>4</v>
      </c>
      <c r="K697" t="str">
        <f>IF(tickets_dataset[[#This Row],[status]] = "Closed", "Yes","No")</f>
        <v>Yes</v>
      </c>
      <c r="L697" s="2">
        <f t="shared" si="40"/>
        <v>27.999999999941792</v>
      </c>
      <c r="M697" t="str">
        <f t="shared" si="41"/>
        <v>No</v>
      </c>
      <c r="N697" t="str">
        <f t="shared" si="42"/>
        <v>Mar</v>
      </c>
      <c r="O697" s="2">
        <f t="shared" si="43"/>
        <v>1.1666666666642413</v>
      </c>
      <c r="P697" t="str">
        <f>VLOOKUP(G697,Agents!A:E,4,FALSE)</f>
        <v>Team5</v>
      </c>
      <c r="Q697" t="str">
        <f>VLOOKUP(G697,Agents!A:E,5,FALSE)</f>
        <v>Mid</v>
      </c>
      <c r="R697" t="str">
        <f>VLOOKUP(G697,Agents!A:E,2,FALSE)</f>
        <v>Night</v>
      </c>
    </row>
    <row r="698" spans="1:18" x14ac:dyDescent="0.35">
      <c r="A698" t="s">
        <v>1433</v>
      </c>
      <c r="B698" t="s">
        <v>1434</v>
      </c>
      <c r="C698" t="s">
        <v>12</v>
      </c>
      <c r="D698" t="s">
        <v>38</v>
      </c>
      <c r="E698" s="1">
        <v>46056.635416666664</v>
      </c>
      <c r="F698" s="1">
        <v>46056.885416666664</v>
      </c>
      <c r="G698" t="s">
        <v>221</v>
      </c>
      <c r="H698" t="s">
        <v>15</v>
      </c>
      <c r="I698" t="s">
        <v>68</v>
      </c>
      <c r="J698">
        <v>3</v>
      </c>
      <c r="K698" t="str">
        <f>IF(tickets_dataset[[#This Row],[status]] = "Closed", "Yes","No")</f>
        <v>Yes</v>
      </c>
      <c r="L698" s="2">
        <f t="shared" si="40"/>
        <v>6</v>
      </c>
      <c r="M698" t="str">
        <f t="shared" si="41"/>
        <v>No</v>
      </c>
      <c r="N698" t="str">
        <f t="shared" si="42"/>
        <v>Feb</v>
      </c>
      <c r="O698" s="2">
        <f t="shared" si="43"/>
        <v>0.25</v>
      </c>
      <c r="P698" t="str">
        <f>VLOOKUP(G698,Agents!A:E,4,FALSE)</f>
        <v>Team4</v>
      </c>
      <c r="Q698" t="str">
        <f>VLOOKUP(G698,Agents!A:E,5,FALSE)</f>
        <v>Senior</v>
      </c>
      <c r="R698" t="str">
        <f>VLOOKUP(G698,Agents!A:E,2,FALSE)</f>
        <v>Morning</v>
      </c>
    </row>
    <row r="699" spans="1:18" x14ac:dyDescent="0.35">
      <c r="A699" t="s">
        <v>1435</v>
      </c>
      <c r="B699" t="s">
        <v>1436</v>
      </c>
      <c r="C699" t="s">
        <v>50</v>
      </c>
      <c r="D699" t="s">
        <v>38</v>
      </c>
      <c r="E699" s="1">
        <v>46030.501388888886</v>
      </c>
      <c r="F699" s="1">
        <v>46032.168055555558</v>
      </c>
      <c r="G699" t="s">
        <v>273</v>
      </c>
      <c r="H699" t="s">
        <v>15</v>
      </c>
      <c r="I699" t="s">
        <v>16</v>
      </c>
      <c r="J699">
        <v>3</v>
      </c>
      <c r="K699" t="str">
        <f>IF(tickets_dataset[[#This Row],[status]] = "Closed", "Yes","No")</f>
        <v>Yes</v>
      </c>
      <c r="L699" s="2">
        <f t="shared" si="40"/>
        <v>40.000000000116415</v>
      </c>
      <c r="M699" t="str">
        <f t="shared" si="41"/>
        <v>No</v>
      </c>
      <c r="N699" t="str">
        <f t="shared" si="42"/>
        <v>Jan</v>
      </c>
      <c r="O699" s="2">
        <f t="shared" si="43"/>
        <v>1.6666666666715173</v>
      </c>
      <c r="P699" t="str">
        <f>VLOOKUP(G699,Agents!A:E,4,FALSE)</f>
        <v>Team3</v>
      </c>
      <c r="Q699" t="str">
        <f>VLOOKUP(G699,Agents!A:E,5,FALSE)</f>
        <v>Senior</v>
      </c>
      <c r="R699" t="str">
        <f>VLOOKUP(G699,Agents!A:E,2,FALSE)</f>
        <v>Evening</v>
      </c>
    </row>
    <row r="700" spans="1:18" x14ac:dyDescent="0.35">
      <c r="A700" t="s">
        <v>1437</v>
      </c>
      <c r="B700" t="s">
        <v>1438</v>
      </c>
      <c r="C700" t="s">
        <v>50</v>
      </c>
      <c r="D700" t="s">
        <v>26</v>
      </c>
      <c r="E700" s="1">
        <v>46056.548611111109</v>
      </c>
      <c r="F700" s="1">
        <v>46056.756944444445</v>
      </c>
      <c r="G700" t="s">
        <v>86</v>
      </c>
      <c r="H700" t="s">
        <v>15</v>
      </c>
      <c r="I700" t="s">
        <v>16</v>
      </c>
      <c r="J700">
        <v>5</v>
      </c>
      <c r="K700" t="str">
        <f>IF(tickets_dataset[[#This Row],[status]] = "Closed", "Yes","No")</f>
        <v>Yes</v>
      </c>
      <c r="L700" s="2">
        <f t="shared" si="40"/>
        <v>5.0000000000582077</v>
      </c>
      <c r="M700" t="str">
        <f t="shared" si="41"/>
        <v>No</v>
      </c>
      <c r="N700" t="str">
        <f t="shared" si="42"/>
        <v>Feb</v>
      </c>
      <c r="O700" s="2">
        <f t="shared" si="43"/>
        <v>0.20833333333575865</v>
      </c>
      <c r="P700" t="str">
        <f>VLOOKUP(G700,Agents!A:E,4,FALSE)</f>
        <v>Team1</v>
      </c>
      <c r="Q700" t="str">
        <f>VLOOKUP(G700,Agents!A:E,5,FALSE)</f>
        <v>Mid</v>
      </c>
      <c r="R700" t="str">
        <f>VLOOKUP(G700,Agents!A:E,2,FALSE)</f>
        <v>Morning</v>
      </c>
    </row>
    <row r="701" spans="1:18" x14ac:dyDescent="0.35">
      <c r="A701" t="s">
        <v>1439</v>
      </c>
      <c r="B701" t="s">
        <v>1440</v>
      </c>
      <c r="C701" t="s">
        <v>76</v>
      </c>
      <c r="D701" t="s">
        <v>13</v>
      </c>
      <c r="E701" s="1">
        <v>46057.265277777777</v>
      </c>
      <c r="F701" s="1">
        <v>46059.056944444441</v>
      </c>
      <c r="G701" t="s">
        <v>59</v>
      </c>
      <c r="H701" t="s">
        <v>15</v>
      </c>
      <c r="I701" t="s">
        <v>16</v>
      </c>
      <c r="J701">
        <v>4</v>
      </c>
      <c r="K701" t="str">
        <f>IF(tickets_dataset[[#This Row],[status]] = "Closed", "Yes","No")</f>
        <v>Yes</v>
      </c>
      <c r="L701" s="2">
        <f t="shared" si="40"/>
        <v>42.999999999941792</v>
      </c>
      <c r="M701" t="str">
        <f t="shared" si="41"/>
        <v>No</v>
      </c>
      <c r="N701" t="str">
        <f t="shared" si="42"/>
        <v>Feb</v>
      </c>
      <c r="O701" s="2">
        <f t="shared" si="43"/>
        <v>1.7916666666642413</v>
      </c>
      <c r="P701" t="str">
        <f>VLOOKUP(G701,Agents!A:E,4,FALSE)</f>
        <v>Team3</v>
      </c>
      <c r="Q701" t="str">
        <f>VLOOKUP(G701,Agents!A:E,5,FALSE)</f>
        <v>Senior</v>
      </c>
      <c r="R701" t="str">
        <f>VLOOKUP(G701,Agents!A:E,2,FALSE)</f>
        <v>Night</v>
      </c>
    </row>
    <row r="702" spans="1:18" x14ac:dyDescent="0.35">
      <c r="A702" t="s">
        <v>1441</v>
      </c>
      <c r="B702" t="s">
        <v>1442</v>
      </c>
      <c r="C702" t="s">
        <v>50</v>
      </c>
      <c r="D702" t="s">
        <v>26</v>
      </c>
      <c r="E702" s="1">
        <v>46079.884027777778</v>
      </c>
      <c r="F702" s="1">
        <v>46082.509027777778</v>
      </c>
      <c r="G702" t="s">
        <v>159</v>
      </c>
      <c r="H702" t="s">
        <v>15</v>
      </c>
      <c r="I702" t="s">
        <v>16</v>
      </c>
      <c r="J702">
        <v>4</v>
      </c>
      <c r="K702" t="str">
        <f>IF(tickets_dataset[[#This Row],[status]] = "Closed", "Yes","No")</f>
        <v>Yes</v>
      </c>
      <c r="L702" s="2">
        <f t="shared" si="40"/>
        <v>63</v>
      </c>
      <c r="M702" t="str">
        <f t="shared" si="41"/>
        <v>Yes</v>
      </c>
      <c r="N702" t="str">
        <f t="shared" si="42"/>
        <v>Feb</v>
      </c>
      <c r="O702" s="2">
        <f t="shared" si="43"/>
        <v>2.625</v>
      </c>
      <c r="P702" t="str">
        <f>VLOOKUP(G702,Agents!A:E,4,FALSE)</f>
        <v>Team4</v>
      </c>
      <c r="Q702" t="str">
        <f>VLOOKUP(G702,Agents!A:E,5,FALSE)</f>
        <v>Mid</v>
      </c>
      <c r="R702" t="str">
        <f>VLOOKUP(G702,Agents!A:E,2,FALSE)</f>
        <v>Night</v>
      </c>
    </row>
    <row r="703" spans="1:18" x14ac:dyDescent="0.35">
      <c r="A703" t="s">
        <v>1443</v>
      </c>
      <c r="B703" t="s">
        <v>1444</v>
      </c>
      <c r="C703" t="s">
        <v>50</v>
      </c>
      <c r="D703" t="s">
        <v>26</v>
      </c>
      <c r="E703" s="1">
        <v>46075.6</v>
      </c>
      <c r="F703" s="1">
        <v>46077.1</v>
      </c>
      <c r="G703" t="s">
        <v>344</v>
      </c>
      <c r="H703" t="s">
        <v>132</v>
      </c>
      <c r="I703" t="s">
        <v>16</v>
      </c>
      <c r="J703">
        <v>3</v>
      </c>
      <c r="K703" t="str">
        <f>IF(tickets_dataset[[#This Row],[status]] = "Closed", "Yes","No")</f>
        <v>No</v>
      </c>
      <c r="L703" s="2">
        <f t="shared" si="40"/>
        <v>36</v>
      </c>
      <c r="M703" t="str">
        <f t="shared" si="41"/>
        <v>No</v>
      </c>
      <c r="N703" t="str">
        <f t="shared" si="42"/>
        <v>Feb</v>
      </c>
      <c r="O703" s="2">
        <f t="shared" si="43"/>
        <v>1.5</v>
      </c>
      <c r="P703" t="str">
        <f>VLOOKUP(G703,Agents!A:E,4,FALSE)</f>
        <v>Team4</v>
      </c>
      <c r="Q703" t="str">
        <f>VLOOKUP(G703,Agents!A:E,5,FALSE)</f>
        <v>Senior</v>
      </c>
      <c r="R703" t="str">
        <f>VLOOKUP(G703,Agents!A:E,2,FALSE)</f>
        <v>Night</v>
      </c>
    </row>
    <row r="704" spans="1:18" x14ac:dyDescent="0.35">
      <c r="A704" t="s">
        <v>1445</v>
      </c>
      <c r="B704" t="s">
        <v>1446</v>
      </c>
      <c r="C704" t="s">
        <v>76</v>
      </c>
      <c r="D704" t="s">
        <v>26</v>
      </c>
      <c r="E704" s="1">
        <v>46068.379166666666</v>
      </c>
      <c r="F704" s="1">
        <v>46070.54583333333</v>
      </c>
      <c r="G704" t="s">
        <v>282</v>
      </c>
      <c r="H704" t="s">
        <v>15</v>
      </c>
      <c r="I704" t="s">
        <v>16</v>
      </c>
      <c r="J704">
        <v>3</v>
      </c>
      <c r="K704" t="str">
        <f>IF(tickets_dataset[[#This Row],[status]] = "Closed", "Yes","No")</f>
        <v>Yes</v>
      </c>
      <c r="L704" s="2">
        <f t="shared" si="40"/>
        <v>51.999999999941792</v>
      </c>
      <c r="M704" t="str">
        <f t="shared" si="41"/>
        <v>Yes</v>
      </c>
      <c r="N704" t="str">
        <f t="shared" si="42"/>
        <v>Feb</v>
      </c>
      <c r="O704" s="2">
        <f t="shared" si="43"/>
        <v>2.1666666666642413</v>
      </c>
      <c r="P704" t="str">
        <f>VLOOKUP(G704,Agents!A:E,4,FALSE)</f>
        <v>Team4</v>
      </c>
      <c r="Q704" t="str">
        <f>VLOOKUP(G704,Agents!A:E,5,FALSE)</f>
        <v>Mid</v>
      </c>
      <c r="R704" t="str">
        <f>VLOOKUP(G704,Agents!A:E,2,FALSE)</f>
        <v>Morning</v>
      </c>
    </row>
    <row r="705" spans="1:18" x14ac:dyDescent="0.35">
      <c r="A705" t="s">
        <v>1447</v>
      </c>
      <c r="B705" t="s">
        <v>1448</v>
      </c>
      <c r="C705" t="s">
        <v>22</v>
      </c>
      <c r="D705" t="s">
        <v>38</v>
      </c>
      <c r="E705" s="1">
        <v>46092.234722222223</v>
      </c>
      <c r="F705" s="1">
        <v>46094.568055555559</v>
      </c>
      <c r="G705" t="s">
        <v>156</v>
      </c>
      <c r="H705" t="s">
        <v>132</v>
      </c>
      <c r="I705" t="s">
        <v>16</v>
      </c>
      <c r="J705">
        <v>5</v>
      </c>
      <c r="K705" t="str">
        <f>IF(tickets_dataset[[#This Row],[status]] = "Closed", "Yes","No")</f>
        <v>No</v>
      </c>
      <c r="L705" s="2">
        <f t="shared" si="40"/>
        <v>56.000000000058208</v>
      </c>
      <c r="M705" t="str">
        <f t="shared" si="41"/>
        <v>Yes</v>
      </c>
      <c r="N705" t="str">
        <f t="shared" si="42"/>
        <v>Mar</v>
      </c>
      <c r="O705" s="2">
        <f t="shared" si="43"/>
        <v>2.3333333333357587</v>
      </c>
      <c r="P705" t="str">
        <f>VLOOKUP(G705,Agents!A:E,4,FALSE)</f>
        <v>Team3</v>
      </c>
      <c r="Q705" t="str">
        <f>VLOOKUP(G705,Agents!A:E,5,FALSE)</f>
        <v>Mid</v>
      </c>
      <c r="R705" t="str">
        <f>VLOOKUP(G705,Agents!A:E,2,FALSE)</f>
        <v>Evening</v>
      </c>
    </row>
    <row r="706" spans="1:18" x14ac:dyDescent="0.35">
      <c r="A706" t="s">
        <v>1449</v>
      </c>
      <c r="B706" t="s">
        <v>1450</v>
      </c>
      <c r="C706" t="s">
        <v>22</v>
      </c>
      <c r="D706" t="s">
        <v>13</v>
      </c>
      <c r="E706" s="1">
        <v>46053.225694444445</v>
      </c>
      <c r="F706" s="1">
        <v>46053.975694444445</v>
      </c>
      <c r="G706" t="s">
        <v>80</v>
      </c>
      <c r="H706" t="s">
        <v>15</v>
      </c>
      <c r="I706" t="s">
        <v>16</v>
      </c>
      <c r="J706">
        <v>4</v>
      </c>
      <c r="K706" t="str">
        <f>IF(tickets_dataset[[#This Row],[status]] = "Closed", "Yes","No")</f>
        <v>Yes</v>
      </c>
      <c r="L706" s="2">
        <f t="shared" ref="L706:L769" si="44">IF(ISBLANK(F706),"",(F706-E706)*24)</f>
        <v>18</v>
      </c>
      <c r="M706" t="str">
        <f t="shared" ref="M706:M769" si="45">IF(L706&gt;48,"Yes","No")</f>
        <v>No</v>
      </c>
      <c r="N706" t="str">
        <f t="shared" ref="N706:N769" si="46">TEXT(E706,"mmm")</f>
        <v>Jan</v>
      </c>
      <c r="O706" s="2">
        <f t="shared" si="43"/>
        <v>0.75</v>
      </c>
      <c r="P706" t="str">
        <f>VLOOKUP(G706,Agents!A:E,4,FALSE)</f>
        <v>Team3</v>
      </c>
      <c r="Q706" t="str">
        <f>VLOOKUP(G706,Agents!A:E,5,FALSE)</f>
        <v>Junior</v>
      </c>
      <c r="R706" t="str">
        <f>VLOOKUP(G706,Agents!A:E,2,FALSE)</f>
        <v>Evening</v>
      </c>
    </row>
    <row r="707" spans="1:18" x14ac:dyDescent="0.35">
      <c r="A707" t="s">
        <v>1451</v>
      </c>
      <c r="B707" t="s">
        <v>1377</v>
      </c>
      <c r="C707" t="s">
        <v>50</v>
      </c>
      <c r="D707" t="s">
        <v>13</v>
      </c>
      <c r="E707" s="1">
        <v>46075.316666666666</v>
      </c>
      <c r="F707" s="1">
        <v>46076.48333333333</v>
      </c>
      <c r="G707" t="s">
        <v>62</v>
      </c>
      <c r="H707" t="s">
        <v>15</v>
      </c>
      <c r="I707" t="s">
        <v>68</v>
      </c>
      <c r="J707">
        <v>4</v>
      </c>
      <c r="K707" t="str">
        <f>IF(tickets_dataset[[#This Row],[status]] = "Closed", "Yes","No")</f>
        <v>Yes</v>
      </c>
      <c r="L707" s="2">
        <f t="shared" si="44"/>
        <v>27.999999999941792</v>
      </c>
      <c r="M707" t="str">
        <f t="shared" si="45"/>
        <v>No</v>
      </c>
      <c r="N707" t="str">
        <f t="shared" si="46"/>
        <v>Feb</v>
      </c>
      <c r="O707" s="2">
        <f t="shared" ref="O707:O770" si="47">F707-E707</f>
        <v>1.1666666666642413</v>
      </c>
      <c r="P707" t="str">
        <f>VLOOKUP(G707,Agents!A:E,4,FALSE)</f>
        <v>Team1</v>
      </c>
      <c r="Q707" t="str">
        <f>VLOOKUP(G707,Agents!A:E,5,FALSE)</f>
        <v>Junior</v>
      </c>
      <c r="R707" t="str">
        <f>VLOOKUP(G707,Agents!A:E,2,FALSE)</f>
        <v>Morning</v>
      </c>
    </row>
    <row r="708" spans="1:18" x14ac:dyDescent="0.35">
      <c r="A708" t="s">
        <v>1452</v>
      </c>
      <c r="B708" t="s">
        <v>1453</v>
      </c>
      <c r="C708" t="s">
        <v>22</v>
      </c>
      <c r="D708" t="s">
        <v>13</v>
      </c>
      <c r="E708" s="1">
        <v>46069.745138888888</v>
      </c>
      <c r="F708" s="1">
        <v>46070.036805555559</v>
      </c>
      <c r="G708" t="s">
        <v>56</v>
      </c>
      <c r="H708" t="s">
        <v>15</v>
      </c>
      <c r="I708" t="s">
        <v>16</v>
      </c>
      <c r="J708">
        <v>4</v>
      </c>
      <c r="K708" t="str">
        <f>IF(tickets_dataset[[#This Row],[status]] = "Closed", "Yes","No")</f>
        <v>Yes</v>
      </c>
      <c r="L708" s="2">
        <f t="shared" si="44"/>
        <v>7.0000000001164153</v>
      </c>
      <c r="M708" t="str">
        <f t="shared" si="45"/>
        <v>No</v>
      </c>
      <c r="N708" t="str">
        <f t="shared" si="46"/>
        <v>Feb</v>
      </c>
      <c r="O708" s="2">
        <f t="shared" si="47"/>
        <v>0.29166666667151731</v>
      </c>
      <c r="P708" t="str">
        <f>VLOOKUP(G708,Agents!A:E,4,FALSE)</f>
        <v>Team1</v>
      </c>
      <c r="Q708" t="str">
        <f>VLOOKUP(G708,Agents!A:E,5,FALSE)</f>
        <v>Senior</v>
      </c>
      <c r="R708" t="str">
        <f>VLOOKUP(G708,Agents!A:E,2,FALSE)</f>
        <v>Night</v>
      </c>
    </row>
    <row r="709" spans="1:18" x14ac:dyDescent="0.35">
      <c r="A709" t="s">
        <v>1454</v>
      </c>
      <c r="B709" t="s">
        <v>1455</v>
      </c>
      <c r="C709" t="s">
        <v>76</v>
      </c>
      <c r="D709" t="s">
        <v>26</v>
      </c>
      <c r="E709" s="1">
        <v>46060.318749999999</v>
      </c>
      <c r="F709" s="1">
        <v>46060.48541666667</v>
      </c>
      <c r="G709" t="s">
        <v>42</v>
      </c>
      <c r="H709" t="s">
        <v>15</v>
      </c>
      <c r="I709" t="s">
        <v>16</v>
      </c>
      <c r="J709">
        <v>5</v>
      </c>
      <c r="K709" t="str">
        <f>IF(tickets_dataset[[#This Row],[status]] = "Closed", "Yes","No")</f>
        <v>Yes</v>
      </c>
      <c r="L709" s="2">
        <f t="shared" si="44"/>
        <v>4.0000000001164153</v>
      </c>
      <c r="M709" t="str">
        <f t="shared" si="45"/>
        <v>No</v>
      </c>
      <c r="N709" t="str">
        <f t="shared" si="46"/>
        <v>Feb</v>
      </c>
      <c r="O709" s="2">
        <f t="shared" si="47"/>
        <v>0.16666666667151731</v>
      </c>
      <c r="P709" t="str">
        <f>VLOOKUP(G709,Agents!A:E,4,FALSE)</f>
        <v>Team2</v>
      </c>
      <c r="Q709" t="str">
        <f>VLOOKUP(G709,Agents!A:E,5,FALSE)</f>
        <v>Junior</v>
      </c>
      <c r="R709" t="str">
        <f>VLOOKUP(G709,Agents!A:E,2,FALSE)</f>
        <v>Night</v>
      </c>
    </row>
    <row r="710" spans="1:18" x14ac:dyDescent="0.35">
      <c r="A710" t="s">
        <v>1456</v>
      </c>
      <c r="B710" t="s">
        <v>1457</v>
      </c>
      <c r="C710" t="s">
        <v>12</v>
      </c>
      <c r="D710" t="s">
        <v>26</v>
      </c>
      <c r="E710" s="1">
        <v>46055.771527777775</v>
      </c>
      <c r="F710" s="1">
        <v>46058.104861111111</v>
      </c>
      <c r="G710" t="s">
        <v>110</v>
      </c>
      <c r="H710" t="s">
        <v>15</v>
      </c>
      <c r="I710" t="s">
        <v>16</v>
      </c>
      <c r="J710">
        <v>4</v>
      </c>
      <c r="K710" t="str">
        <f>IF(tickets_dataset[[#This Row],[status]] = "Closed", "Yes","No")</f>
        <v>Yes</v>
      </c>
      <c r="L710" s="2">
        <f t="shared" si="44"/>
        <v>56.000000000058208</v>
      </c>
      <c r="M710" t="str">
        <f t="shared" si="45"/>
        <v>Yes</v>
      </c>
      <c r="N710" t="str">
        <f t="shared" si="46"/>
        <v>Feb</v>
      </c>
      <c r="O710" s="2">
        <f t="shared" si="47"/>
        <v>2.3333333333357587</v>
      </c>
      <c r="P710" t="str">
        <f>VLOOKUP(G710,Agents!A:E,4,FALSE)</f>
        <v>Team4</v>
      </c>
      <c r="Q710" t="str">
        <f>VLOOKUP(G710,Agents!A:E,5,FALSE)</f>
        <v>Junior</v>
      </c>
      <c r="R710" t="str">
        <f>VLOOKUP(G710,Agents!A:E,2,FALSE)</f>
        <v>Morning</v>
      </c>
    </row>
    <row r="711" spans="1:18" x14ac:dyDescent="0.35">
      <c r="A711" t="s">
        <v>1458</v>
      </c>
      <c r="B711" t="s">
        <v>1459</v>
      </c>
      <c r="C711" t="s">
        <v>50</v>
      </c>
      <c r="D711" t="s">
        <v>38</v>
      </c>
      <c r="E711" s="1">
        <v>46024.477777777778</v>
      </c>
      <c r="F711" s="1">
        <v>46027.436111111114</v>
      </c>
      <c r="G711" t="s">
        <v>256</v>
      </c>
      <c r="H711" t="s">
        <v>15</v>
      </c>
      <c r="I711" t="s">
        <v>16</v>
      </c>
      <c r="J711">
        <v>5</v>
      </c>
      <c r="K711" t="str">
        <f>IF(tickets_dataset[[#This Row],[status]] = "Closed", "Yes","No")</f>
        <v>Yes</v>
      </c>
      <c r="L711" s="2">
        <f t="shared" si="44"/>
        <v>71.000000000058208</v>
      </c>
      <c r="M711" t="str">
        <f t="shared" si="45"/>
        <v>Yes</v>
      </c>
      <c r="N711" t="str">
        <f t="shared" si="46"/>
        <v>Jan</v>
      </c>
      <c r="O711" s="2">
        <f t="shared" si="47"/>
        <v>2.9583333333357587</v>
      </c>
      <c r="P711" t="str">
        <f>VLOOKUP(G711,Agents!A:E,4,FALSE)</f>
        <v>Team1</v>
      </c>
      <c r="Q711" t="str">
        <f>VLOOKUP(G711,Agents!A:E,5,FALSE)</f>
        <v>Mid</v>
      </c>
      <c r="R711" t="str">
        <f>VLOOKUP(G711,Agents!A:E,2,FALSE)</f>
        <v>Morning</v>
      </c>
    </row>
    <row r="712" spans="1:18" x14ac:dyDescent="0.35">
      <c r="A712" t="s">
        <v>1460</v>
      </c>
      <c r="B712" t="s">
        <v>1461</v>
      </c>
      <c r="C712" t="s">
        <v>22</v>
      </c>
      <c r="D712" t="s">
        <v>13</v>
      </c>
      <c r="E712" s="1">
        <v>46025.961111111108</v>
      </c>
      <c r="F712" s="1">
        <v>46026.961111111108</v>
      </c>
      <c r="G712" t="s">
        <v>199</v>
      </c>
      <c r="H712" t="s">
        <v>132</v>
      </c>
      <c r="I712" t="s">
        <v>16</v>
      </c>
      <c r="J712">
        <v>5</v>
      </c>
      <c r="K712" t="str">
        <f>IF(tickets_dataset[[#This Row],[status]] = "Closed", "Yes","No")</f>
        <v>No</v>
      </c>
      <c r="L712" s="2">
        <f t="shared" si="44"/>
        <v>24</v>
      </c>
      <c r="M712" t="str">
        <f t="shared" si="45"/>
        <v>No</v>
      </c>
      <c r="N712" t="str">
        <f t="shared" si="46"/>
        <v>Jan</v>
      </c>
      <c r="O712" s="2">
        <f t="shared" si="47"/>
        <v>1</v>
      </c>
      <c r="P712" t="str">
        <f>VLOOKUP(G712,Agents!A:E,4,FALSE)</f>
        <v>Team1</v>
      </c>
      <c r="Q712" t="str">
        <f>VLOOKUP(G712,Agents!A:E,5,FALSE)</f>
        <v>Junior</v>
      </c>
      <c r="R712" t="str">
        <f>VLOOKUP(G712,Agents!A:E,2,FALSE)</f>
        <v>Morning</v>
      </c>
    </row>
    <row r="713" spans="1:18" x14ac:dyDescent="0.35">
      <c r="A713" t="s">
        <v>1462</v>
      </c>
      <c r="B713" t="s">
        <v>1463</v>
      </c>
      <c r="C713" t="s">
        <v>12</v>
      </c>
      <c r="D713" t="s">
        <v>13</v>
      </c>
      <c r="E713" s="1">
        <v>46072.857638888891</v>
      </c>
      <c r="F713" s="1">
        <v>46074.315972222219</v>
      </c>
      <c r="G713" t="s">
        <v>56</v>
      </c>
      <c r="H713" t="s">
        <v>15</v>
      </c>
      <c r="I713" t="s">
        <v>16</v>
      </c>
      <c r="J713">
        <v>4</v>
      </c>
      <c r="K713" t="str">
        <f>IF(tickets_dataset[[#This Row],[status]] = "Closed", "Yes","No")</f>
        <v>Yes</v>
      </c>
      <c r="L713" s="2">
        <f t="shared" si="44"/>
        <v>34.999999999883585</v>
      </c>
      <c r="M713" t="str">
        <f t="shared" si="45"/>
        <v>No</v>
      </c>
      <c r="N713" t="str">
        <f t="shared" si="46"/>
        <v>Feb</v>
      </c>
      <c r="O713" s="2">
        <f t="shared" si="47"/>
        <v>1.4583333333284827</v>
      </c>
      <c r="P713" t="str">
        <f>VLOOKUP(G713,Agents!A:E,4,FALSE)</f>
        <v>Team1</v>
      </c>
      <c r="Q713" t="str">
        <f>VLOOKUP(G713,Agents!A:E,5,FALSE)</f>
        <v>Senior</v>
      </c>
      <c r="R713" t="str">
        <f>VLOOKUP(G713,Agents!A:E,2,FALSE)</f>
        <v>Night</v>
      </c>
    </row>
    <row r="714" spans="1:18" x14ac:dyDescent="0.35">
      <c r="A714" t="s">
        <v>1464</v>
      </c>
      <c r="B714" t="s">
        <v>1465</v>
      </c>
      <c r="C714" t="s">
        <v>12</v>
      </c>
      <c r="D714" t="s">
        <v>38</v>
      </c>
      <c r="E714" s="1">
        <v>46075.258333333331</v>
      </c>
      <c r="F714" s="1">
        <v>46076.466666666667</v>
      </c>
      <c r="G714" t="s">
        <v>422</v>
      </c>
      <c r="H714" t="s">
        <v>15</v>
      </c>
      <c r="I714" t="s">
        <v>16</v>
      </c>
      <c r="J714">
        <v>5</v>
      </c>
      <c r="K714" t="str">
        <f>IF(tickets_dataset[[#This Row],[status]] = "Closed", "Yes","No")</f>
        <v>Yes</v>
      </c>
      <c r="L714" s="2">
        <f t="shared" si="44"/>
        <v>29.000000000058208</v>
      </c>
      <c r="M714" t="str">
        <f t="shared" si="45"/>
        <v>No</v>
      </c>
      <c r="N714" t="str">
        <f t="shared" si="46"/>
        <v>Feb</v>
      </c>
      <c r="O714" s="2">
        <f t="shared" si="47"/>
        <v>1.2083333333357587</v>
      </c>
      <c r="P714" t="str">
        <f>VLOOKUP(G714,Agents!A:E,4,FALSE)</f>
        <v>Team5</v>
      </c>
      <c r="Q714" t="str">
        <f>VLOOKUP(G714,Agents!A:E,5,FALSE)</f>
        <v>Mid</v>
      </c>
      <c r="R714" t="str">
        <f>VLOOKUP(G714,Agents!A:E,2,FALSE)</f>
        <v>Evening</v>
      </c>
    </row>
    <row r="715" spans="1:18" x14ac:dyDescent="0.35">
      <c r="A715" t="s">
        <v>1466</v>
      </c>
      <c r="B715" t="s">
        <v>1467</v>
      </c>
      <c r="C715" t="s">
        <v>34</v>
      </c>
      <c r="D715" t="s">
        <v>38</v>
      </c>
      <c r="E715" s="1">
        <v>46036.988888888889</v>
      </c>
      <c r="F715" s="1">
        <v>46038.072222222225</v>
      </c>
      <c r="G715" t="s">
        <v>27</v>
      </c>
      <c r="H715" t="s">
        <v>15</v>
      </c>
      <c r="I715" t="s">
        <v>16</v>
      </c>
      <c r="J715">
        <v>4</v>
      </c>
      <c r="K715" t="str">
        <f>IF(tickets_dataset[[#This Row],[status]] = "Closed", "Yes","No")</f>
        <v>Yes</v>
      </c>
      <c r="L715" s="2">
        <f t="shared" si="44"/>
        <v>26.000000000058208</v>
      </c>
      <c r="M715" t="str">
        <f t="shared" si="45"/>
        <v>No</v>
      </c>
      <c r="N715" t="str">
        <f t="shared" si="46"/>
        <v>Jan</v>
      </c>
      <c r="O715" s="2">
        <f t="shared" si="47"/>
        <v>1.0833333333357587</v>
      </c>
      <c r="P715" t="str">
        <f>VLOOKUP(G715,Agents!A:E,4,FALSE)</f>
        <v>Team5</v>
      </c>
      <c r="Q715" t="str">
        <f>VLOOKUP(G715,Agents!A:E,5,FALSE)</f>
        <v>Senior</v>
      </c>
      <c r="R715" t="str">
        <f>VLOOKUP(G715,Agents!A:E,2,FALSE)</f>
        <v>Morning</v>
      </c>
    </row>
    <row r="716" spans="1:18" x14ac:dyDescent="0.35">
      <c r="A716" t="s">
        <v>1468</v>
      </c>
      <c r="B716" t="s">
        <v>627</v>
      </c>
      <c r="C716" t="s">
        <v>76</v>
      </c>
      <c r="D716" t="s">
        <v>13</v>
      </c>
      <c r="E716" s="1">
        <v>46108.925000000003</v>
      </c>
      <c r="F716" s="1">
        <v>46110.716666666667</v>
      </c>
      <c r="G716" t="s">
        <v>42</v>
      </c>
      <c r="H716" t="s">
        <v>15</v>
      </c>
      <c r="I716" t="s">
        <v>16</v>
      </c>
      <c r="J716">
        <v>4</v>
      </c>
      <c r="K716" t="str">
        <f>IF(tickets_dataset[[#This Row],[status]] = "Closed", "Yes","No")</f>
        <v>Yes</v>
      </c>
      <c r="L716" s="2">
        <f t="shared" si="44"/>
        <v>42.999999999941792</v>
      </c>
      <c r="M716" t="str">
        <f t="shared" si="45"/>
        <v>No</v>
      </c>
      <c r="N716" t="str">
        <f t="shared" si="46"/>
        <v>Mar</v>
      </c>
      <c r="O716" s="2">
        <f t="shared" si="47"/>
        <v>1.7916666666642413</v>
      </c>
      <c r="P716" t="str">
        <f>VLOOKUP(G716,Agents!A:E,4,FALSE)</f>
        <v>Team2</v>
      </c>
      <c r="Q716" t="str">
        <f>VLOOKUP(G716,Agents!A:E,5,FALSE)</f>
        <v>Junior</v>
      </c>
      <c r="R716" t="str">
        <f>VLOOKUP(G716,Agents!A:E,2,FALSE)</f>
        <v>Night</v>
      </c>
    </row>
    <row r="717" spans="1:18" x14ac:dyDescent="0.35">
      <c r="A717" t="s">
        <v>1469</v>
      </c>
      <c r="B717" t="s">
        <v>1470</v>
      </c>
      <c r="C717" t="s">
        <v>76</v>
      </c>
      <c r="D717" t="s">
        <v>38</v>
      </c>
      <c r="E717" s="1">
        <v>46057.554166666669</v>
      </c>
      <c r="F717" s="1">
        <v>46059.054166666669</v>
      </c>
      <c r="G717" t="s">
        <v>273</v>
      </c>
      <c r="H717" t="s">
        <v>15</v>
      </c>
      <c r="I717" t="s">
        <v>16</v>
      </c>
      <c r="J717">
        <v>4</v>
      </c>
      <c r="K717" t="str">
        <f>IF(tickets_dataset[[#This Row],[status]] = "Closed", "Yes","No")</f>
        <v>Yes</v>
      </c>
      <c r="L717" s="2">
        <f t="shared" si="44"/>
        <v>36</v>
      </c>
      <c r="M717" t="str">
        <f t="shared" si="45"/>
        <v>No</v>
      </c>
      <c r="N717" t="str">
        <f t="shared" si="46"/>
        <v>Feb</v>
      </c>
      <c r="O717" s="2">
        <f t="shared" si="47"/>
        <v>1.5</v>
      </c>
      <c r="P717" t="str">
        <f>VLOOKUP(G717,Agents!A:E,4,FALSE)</f>
        <v>Team3</v>
      </c>
      <c r="Q717" t="str">
        <f>VLOOKUP(G717,Agents!A:E,5,FALSE)</f>
        <v>Senior</v>
      </c>
      <c r="R717" t="str">
        <f>VLOOKUP(G717,Agents!A:E,2,FALSE)</f>
        <v>Evening</v>
      </c>
    </row>
    <row r="718" spans="1:18" x14ac:dyDescent="0.35">
      <c r="A718" t="s">
        <v>1471</v>
      </c>
      <c r="B718" t="s">
        <v>1472</v>
      </c>
      <c r="C718" t="s">
        <v>76</v>
      </c>
      <c r="D718" t="s">
        <v>26</v>
      </c>
      <c r="E718" s="1">
        <v>46106.609722222223</v>
      </c>
      <c r="F718" s="1">
        <v>46108.651388888888</v>
      </c>
      <c r="G718" t="s">
        <v>103</v>
      </c>
      <c r="H718" t="s">
        <v>15</v>
      </c>
      <c r="I718" t="s">
        <v>16</v>
      </c>
      <c r="J718">
        <v>3</v>
      </c>
      <c r="K718" t="str">
        <f>IF(tickets_dataset[[#This Row],[status]] = "Closed", "Yes","No")</f>
        <v>Yes</v>
      </c>
      <c r="L718" s="2">
        <f t="shared" si="44"/>
        <v>48.999999999941792</v>
      </c>
      <c r="M718" t="str">
        <f t="shared" si="45"/>
        <v>Yes</v>
      </c>
      <c r="N718" t="str">
        <f t="shared" si="46"/>
        <v>Mar</v>
      </c>
      <c r="O718" s="2">
        <f t="shared" si="47"/>
        <v>2.0416666666642413</v>
      </c>
      <c r="P718" t="str">
        <f>VLOOKUP(G718,Agents!A:E,4,FALSE)</f>
        <v>Team4</v>
      </c>
      <c r="Q718" t="str">
        <f>VLOOKUP(G718,Agents!A:E,5,FALSE)</f>
        <v>Senior</v>
      </c>
      <c r="R718" t="str">
        <f>VLOOKUP(G718,Agents!A:E,2,FALSE)</f>
        <v>Night</v>
      </c>
    </row>
    <row r="719" spans="1:18" x14ac:dyDescent="0.35">
      <c r="A719" t="s">
        <v>1473</v>
      </c>
      <c r="B719" t="s">
        <v>1474</v>
      </c>
      <c r="C719" t="s">
        <v>50</v>
      </c>
      <c r="D719" t="s">
        <v>38</v>
      </c>
      <c r="E719" s="1">
        <v>46084.801388888889</v>
      </c>
      <c r="F719" s="1">
        <v>46086.509722222225</v>
      </c>
      <c r="G719" t="s">
        <v>273</v>
      </c>
      <c r="H719" t="s">
        <v>15</v>
      </c>
      <c r="I719" t="s">
        <v>16</v>
      </c>
      <c r="J719">
        <v>5</v>
      </c>
      <c r="K719" t="str">
        <f>IF(tickets_dataset[[#This Row],[status]] = "Closed", "Yes","No")</f>
        <v>Yes</v>
      </c>
      <c r="L719" s="2">
        <f t="shared" si="44"/>
        <v>41.000000000058208</v>
      </c>
      <c r="M719" t="str">
        <f t="shared" si="45"/>
        <v>No</v>
      </c>
      <c r="N719" t="str">
        <f t="shared" si="46"/>
        <v>Mar</v>
      </c>
      <c r="O719" s="2">
        <f t="shared" si="47"/>
        <v>1.7083333333357587</v>
      </c>
      <c r="P719" t="str">
        <f>VLOOKUP(G719,Agents!A:E,4,FALSE)</f>
        <v>Team3</v>
      </c>
      <c r="Q719" t="str">
        <f>VLOOKUP(G719,Agents!A:E,5,FALSE)</f>
        <v>Senior</v>
      </c>
      <c r="R719" t="str">
        <f>VLOOKUP(G719,Agents!A:E,2,FALSE)</f>
        <v>Evening</v>
      </c>
    </row>
    <row r="720" spans="1:18" x14ac:dyDescent="0.35">
      <c r="A720" t="s">
        <v>1475</v>
      </c>
      <c r="B720" t="s">
        <v>1476</v>
      </c>
      <c r="C720" t="s">
        <v>76</v>
      </c>
      <c r="D720" t="s">
        <v>26</v>
      </c>
      <c r="E720" s="1">
        <v>46106.603472222225</v>
      </c>
      <c r="F720" s="1">
        <v>46109.228472222225</v>
      </c>
      <c r="G720" t="s">
        <v>311</v>
      </c>
      <c r="H720" t="s">
        <v>15</v>
      </c>
      <c r="I720" t="s">
        <v>16</v>
      </c>
      <c r="J720">
        <v>4</v>
      </c>
      <c r="K720" t="str">
        <f>IF(tickets_dataset[[#This Row],[status]] = "Closed", "Yes","No")</f>
        <v>Yes</v>
      </c>
      <c r="L720" s="2">
        <f t="shared" si="44"/>
        <v>63</v>
      </c>
      <c r="M720" t="str">
        <f t="shared" si="45"/>
        <v>Yes</v>
      </c>
      <c r="N720" t="str">
        <f t="shared" si="46"/>
        <v>Mar</v>
      </c>
      <c r="O720" s="2">
        <f t="shared" si="47"/>
        <v>2.625</v>
      </c>
      <c r="P720" t="str">
        <f>VLOOKUP(G720,Agents!A:E,4,FALSE)</f>
        <v>Team5</v>
      </c>
      <c r="Q720" t="str">
        <f>VLOOKUP(G720,Agents!A:E,5,FALSE)</f>
        <v>Senior</v>
      </c>
      <c r="R720" t="str">
        <f>VLOOKUP(G720,Agents!A:E,2,FALSE)</f>
        <v>Evening</v>
      </c>
    </row>
    <row r="721" spans="1:18" x14ac:dyDescent="0.35">
      <c r="A721" t="s">
        <v>1477</v>
      </c>
      <c r="B721" t="s">
        <v>1478</v>
      </c>
      <c r="C721" t="s">
        <v>50</v>
      </c>
      <c r="D721" t="s">
        <v>38</v>
      </c>
      <c r="E721" s="1">
        <v>46100.897222222222</v>
      </c>
      <c r="F721" s="1">
        <v>46102.438888888886</v>
      </c>
      <c r="G721" t="s">
        <v>199</v>
      </c>
      <c r="H721" t="s">
        <v>15</v>
      </c>
      <c r="I721" t="s">
        <v>16</v>
      </c>
      <c r="J721">
        <v>3</v>
      </c>
      <c r="K721" t="str">
        <f>IF(tickets_dataset[[#This Row],[status]] = "Closed", "Yes","No")</f>
        <v>Yes</v>
      </c>
      <c r="L721" s="2">
        <f t="shared" si="44"/>
        <v>36.999999999941792</v>
      </c>
      <c r="M721" t="str">
        <f t="shared" si="45"/>
        <v>No</v>
      </c>
      <c r="N721" t="str">
        <f t="shared" si="46"/>
        <v>Mar</v>
      </c>
      <c r="O721" s="2">
        <f t="shared" si="47"/>
        <v>1.5416666666642413</v>
      </c>
      <c r="P721" t="str">
        <f>VLOOKUP(G721,Agents!A:E,4,FALSE)</f>
        <v>Team1</v>
      </c>
      <c r="Q721" t="str">
        <f>VLOOKUP(G721,Agents!A:E,5,FALSE)</f>
        <v>Junior</v>
      </c>
      <c r="R721" t="str">
        <f>VLOOKUP(G721,Agents!A:E,2,FALSE)</f>
        <v>Morning</v>
      </c>
    </row>
    <row r="722" spans="1:18" x14ac:dyDescent="0.35">
      <c r="A722" t="s">
        <v>1479</v>
      </c>
      <c r="B722" t="s">
        <v>1480</v>
      </c>
      <c r="C722" t="s">
        <v>12</v>
      </c>
      <c r="D722" t="s">
        <v>38</v>
      </c>
      <c r="E722" s="1">
        <v>46085.905555555553</v>
      </c>
      <c r="F722" s="1">
        <v>46086.947222222225</v>
      </c>
      <c r="G722" t="s">
        <v>239</v>
      </c>
      <c r="H722" t="s">
        <v>15</v>
      </c>
      <c r="I722" t="s">
        <v>16</v>
      </c>
      <c r="J722">
        <v>5</v>
      </c>
      <c r="K722" t="str">
        <f>IF(tickets_dataset[[#This Row],[status]] = "Closed", "Yes","No")</f>
        <v>Yes</v>
      </c>
      <c r="L722" s="2">
        <f t="shared" si="44"/>
        <v>25.000000000116415</v>
      </c>
      <c r="M722" t="str">
        <f t="shared" si="45"/>
        <v>No</v>
      </c>
      <c r="N722" t="str">
        <f t="shared" si="46"/>
        <v>Mar</v>
      </c>
      <c r="O722" s="2">
        <f t="shared" si="47"/>
        <v>1.0416666666715173</v>
      </c>
      <c r="P722" t="str">
        <f>VLOOKUP(G722,Agents!A:E,4,FALSE)</f>
        <v>Team1</v>
      </c>
      <c r="Q722" t="str">
        <f>VLOOKUP(G722,Agents!A:E,5,FALSE)</f>
        <v>Senior</v>
      </c>
      <c r="R722" t="str">
        <f>VLOOKUP(G722,Agents!A:E,2,FALSE)</f>
        <v>Evening</v>
      </c>
    </row>
    <row r="723" spans="1:18" x14ac:dyDescent="0.35">
      <c r="A723" t="s">
        <v>1481</v>
      </c>
      <c r="B723" t="s">
        <v>1482</v>
      </c>
      <c r="C723" t="s">
        <v>50</v>
      </c>
      <c r="D723" t="s">
        <v>13</v>
      </c>
      <c r="E723" s="1">
        <v>46097.430555555555</v>
      </c>
      <c r="F723" s="1">
        <v>46098.638888888891</v>
      </c>
      <c r="G723" t="s">
        <v>156</v>
      </c>
      <c r="H723" t="s">
        <v>132</v>
      </c>
      <c r="I723" t="s">
        <v>16</v>
      </c>
      <c r="J723">
        <v>4</v>
      </c>
      <c r="K723" t="str">
        <f>IF(tickets_dataset[[#This Row],[status]] = "Closed", "Yes","No")</f>
        <v>No</v>
      </c>
      <c r="L723" s="2">
        <f t="shared" si="44"/>
        <v>29.000000000058208</v>
      </c>
      <c r="M723" t="str">
        <f t="shared" si="45"/>
        <v>No</v>
      </c>
      <c r="N723" t="str">
        <f t="shared" si="46"/>
        <v>Mar</v>
      </c>
      <c r="O723" s="2">
        <f t="shared" si="47"/>
        <v>1.2083333333357587</v>
      </c>
      <c r="P723" t="str">
        <f>VLOOKUP(G723,Agents!A:E,4,FALSE)</f>
        <v>Team3</v>
      </c>
      <c r="Q723" t="str">
        <f>VLOOKUP(G723,Agents!A:E,5,FALSE)</f>
        <v>Mid</v>
      </c>
      <c r="R723" t="str">
        <f>VLOOKUP(G723,Agents!A:E,2,FALSE)</f>
        <v>Evening</v>
      </c>
    </row>
    <row r="724" spans="1:18" x14ac:dyDescent="0.35">
      <c r="A724" t="s">
        <v>1483</v>
      </c>
      <c r="B724" t="s">
        <v>1484</v>
      </c>
      <c r="C724" t="s">
        <v>50</v>
      </c>
      <c r="D724" t="s">
        <v>38</v>
      </c>
      <c r="E724" s="1">
        <v>46108.189583333333</v>
      </c>
      <c r="F724" s="1">
        <v>46111.397916666669</v>
      </c>
      <c r="G724" t="s">
        <v>62</v>
      </c>
      <c r="H724" t="s">
        <v>15</v>
      </c>
      <c r="I724" t="s">
        <v>68</v>
      </c>
      <c r="J724">
        <v>3</v>
      </c>
      <c r="K724" t="str">
        <f>IF(tickets_dataset[[#This Row],[status]] = "Closed", "Yes","No")</f>
        <v>Yes</v>
      </c>
      <c r="L724" s="2">
        <f t="shared" si="44"/>
        <v>77.000000000058208</v>
      </c>
      <c r="M724" t="str">
        <f t="shared" si="45"/>
        <v>Yes</v>
      </c>
      <c r="N724" t="str">
        <f t="shared" si="46"/>
        <v>Mar</v>
      </c>
      <c r="O724" s="2">
        <f t="shared" si="47"/>
        <v>3.2083333333357587</v>
      </c>
      <c r="P724" t="str">
        <f>VLOOKUP(G724,Agents!A:E,4,FALSE)</f>
        <v>Team1</v>
      </c>
      <c r="Q724" t="str">
        <f>VLOOKUP(G724,Agents!A:E,5,FALSE)</f>
        <v>Junior</v>
      </c>
      <c r="R724" t="str">
        <f>VLOOKUP(G724,Agents!A:E,2,FALSE)</f>
        <v>Morning</v>
      </c>
    </row>
    <row r="725" spans="1:18" x14ac:dyDescent="0.35">
      <c r="A725" t="s">
        <v>1485</v>
      </c>
      <c r="B725" t="s">
        <v>1486</v>
      </c>
      <c r="C725" t="s">
        <v>34</v>
      </c>
      <c r="D725" t="s">
        <v>13</v>
      </c>
      <c r="E725" s="1">
        <v>46065.263888888891</v>
      </c>
      <c r="F725" s="1">
        <v>46066.305555555555</v>
      </c>
      <c r="G725" t="s">
        <v>119</v>
      </c>
      <c r="H725" t="s">
        <v>15</v>
      </c>
      <c r="I725" t="s">
        <v>16</v>
      </c>
      <c r="J725">
        <v>4</v>
      </c>
      <c r="K725" t="str">
        <f>IF(tickets_dataset[[#This Row],[status]] = "Closed", "Yes","No")</f>
        <v>Yes</v>
      </c>
      <c r="L725" s="2">
        <f t="shared" si="44"/>
        <v>24.999999999941792</v>
      </c>
      <c r="M725" t="str">
        <f t="shared" si="45"/>
        <v>No</v>
      </c>
      <c r="N725" t="str">
        <f t="shared" si="46"/>
        <v>Feb</v>
      </c>
      <c r="O725" s="2">
        <f t="shared" si="47"/>
        <v>1.0416666666642413</v>
      </c>
      <c r="P725" t="str">
        <f>VLOOKUP(G725,Agents!A:E,4,FALSE)</f>
        <v>Team1</v>
      </c>
      <c r="Q725" t="str">
        <f>VLOOKUP(G725,Agents!A:E,5,FALSE)</f>
        <v>Junior</v>
      </c>
      <c r="R725" t="str">
        <f>VLOOKUP(G725,Agents!A:E,2,FALSE)</f>
        <v>Morning</v>
      </c>
    </row>
    <row r="726" spans="1:18" x14ac:dyDescent="0.35">
      <c r="A726" t="s">
        <v>1487</v>
      </c>
      <c r="B726" t="s">
        <v>1488</v>
      </c>
      <c r="C726" t="s">
        <v>12</v>
      </c>
      <c r="D726" t="s">
        <v>13</v>
      </c>
      <c r="E726" s="1">
        <v>46038.738888888889</v>
      </c>
      <c r="F726" s="1">
        <v>46039.030555555553</v>
      </c>
      <c r="G726" t="s">
        <v>344</v>
      </c>
      <c r="H726" t="s">
        <v>15</v>
      </c>
      <c r="I726" t="s">
        <v>16</v>
      </c>
      <c r="J726">
        <v>4</v>
      </c>
      <c r="K726" t="str">
        <f>IF(tickets_dataset[[#This Row],[status]] = "Closed", "Yes","No")</f>
        <v>Yes</v>
      </c>
      <c r="L726" s="2">
        <f t="shared" si="44"/>
        <v>6.9999999999417923</v>
      </c>
      <c r="M726" t="str">
        <f t="shared" si="45"/>
        <v>No</v>
      </c>
      <c r="N726" t="str">
        <f t="shared" si="46"/>
        <v>Jan</v>
      </c>
      <c r="O726" s="2">
        <f t="shared" si="47"/>
        <v>0.29166666666424135</v>
      </c>
      <c r="P726" t="str">
        <f>VLOOKUP(G726,Agents!A:E,4,FALSE)</f>
        <v>Team4</v>
      </c>
      <c r="Q726" t="str">
        <f>VLOOKUP(G726,Agents!A:E,5,FALSE)</f>
        <v>Senior</v>
      </c>
      <c r="R726" t="str">
        <f>VLOOKUP(G726,Agents!A:E,2,FALSE)</f>
        <v>Night</v>
      </c>
    </row>
    <row r="727" spans="1:18" x14ac:dyDescent="0.35">
      <c r="A727" t="s">
        <v>1489</v>
      </c>
      <c r="B727" t="s">
        <v>1490</v>
      </c>
      <c r="C727" t="s">
        <v>34</v>
      </c>
      <c r="D727" t="s">
        <v>13</v>
      </c>
      <c r="E727" s="1">
        <v>46064.499305555553</v>
      </c>
      <c r="F727" s="1">
        <v>46066.332638888889</v>
      </c>
      <c r="G727" t="s">
        <v>221</v>
      </c>
      <c r="H727" t="s">
        <v>15</v>
      </c>
      <c r="I727" t="s">
        <v>16</v>
      </c>
      <c r="J727">
        <v>3</v>
      </c>
      <c r="K727" t="str">
        <f>IF(tickets_dataset[[#This Row],[status]] = "Closed", "Yes","No")</f>
        <v>Yes</v>
      </c>
      <c r="L727" s="2">
        <f t="shared" si="44"/>
        <v>44.000000000058208</v>
      </c>
      <c r="M727" t="str">
        <f t="shared" si="45"/>
        <v>No</v>
      </c>
      <c r="N727" t="str">
        <f t="shared" si="46"/>
        <v>Feb</v>
      </c>
      <c r="O727" s="2">
        <f t="shared" si="47"/>
        <v>1.8333333333357587</v>
      </c>
      <c r="P727" t="str">
        <f>VLOOKUP(G727,Agents!A:E,4,FALSE)</f>
        <v>Team4</v>
      </c>
      <c r="Q727" t="str">
        <f>VLOOKUP(G727,Agents!A:E,5,FALSE)</f>
        <v>Senior</v>
      </c>
      <c r="R727" t="str">
        <f>VLOOKUP(G727,Agents!A:E,2,FALSE)</f>
        <v>Morning</v>
      </c>
    </row>
    <row r="728" spans="1:18" x14ac:dyDescent="0.35">
      <c r="A728" t="s">
        <v>1491</v>
      </c>
      <c r="B728" t="s">
        <v>1492</v>
      </c>
      <c r="C728" t="s">
        <v>22</v>
      </c>
      <c r="D728" t="s">
        <v>38</v>
      </c>
      <c r="E728" s="1">
        <v>46074.749305555553</v>
      </c>
      <c r="F728" s="1">
        <v>46076.540972222225</v>
      </c>
      <c r="G728" t="s">
        <v>311</v>
      </c>
      <c r="H728" t="s">
        <v>15</v>
      </c>
      <c r="I728" t="s">
        <v>16</v>
      </c>
      <c r="J728">
        <v>3</v>
      </c>
      <c r="K728" t="str">
        <f>IF(tickets_dataset[[#This Row],[status]] = "Closed", "Yes","No")</f>
        <v>Yes</v>
      </c>
      <c r="L728" s="2">
        <f t="shared" si="44"/>
        <v>43.000000000116415</v>
      </c>
      <c r="M728" t="str">
        <f t="shared" si="45"/>
        <v>No</v>
      </c>
      <c r="N728" t="str">
        <f t="shared" si="46"/>
        <v>Feb</v>
      </c>
      <c r="O728" s="2">
        <f t="shared" si="47"/>
        <v>1.7916666666715173</v>
      </c>
      <c r="P728" t="str">
        <f>VLOOKUP(G728,Agents!A:E,4,FALSE)</f>
        <v>Team5</v>
      </c>
      <c r="Q728" t="str">
        <f>VLOOKUP(G728,Agents!A:E,5,FALSE)</f>
        <v>Senior</v>
      </c>
      <c r="R728" t="str">
        <f>VLOOKUP(G728,Agents!A:E,2,FALSE)</f>
        <v>Evening</v>
      </c>
    </row>
    <row r="729" spans="1:18" x14ac:dyDescent="0.35">
      <c r="A729" t="s">
        <v>1493</v>
      </c>
      <c r="B729" t="s">
        <v>1494</v>
      </c>
      <c r="C729" t="s">
        <v>76</v>
      </c>
      <c r="D729" t="s">
        <v>13</v>
      </c>
      <c r="E729" s="1">
        <v>46097.338888888888</v>
      </c>
      <c r="F729" s="1">
        <v>46097.505555555559</v>
      </c>
      <c r="G729" t="s">
        <v>100</v>
      </c>
      <c r="H729" t="s">
        <v>15</v>
      </c>
      <c r="I729" t="s">
        <v>16</v>
      </c>
      <c r="J729">
        <v>3</v>
      </c>
      <c r="K729" t="str">
        <f>IF(tickets_dataset[[#This Row],[status]] = "Closed", "Yes","No")</f>
        <v>Yes</v>
      </c>
      <c r="L729" s="2">
        <f t="shared" si="44"/>
        <v>4.0000000001164153</v>
      </c>
      <c r="M729" t="str">
        <f t="shared" si="45"/>
        <v>No</v>
      </c>
      <c r="N729" t="str">
        <f t="shared" si="46"/>
        <v>Mar</v>
      </c>
      <c r="O729" s="2">
        <f t="shared" si="47"/>
        <v>0.16666666667151731</v>
      </c>
      <c r="P729" t="str">
        <f>VLOOKUP(G729,Agents!A:E,4,FALSE)</f>
        <v>Team4</v>
      </c>
      <c r="Q729" t="str">
        <f>VLOOKUP(G729,Agents!A:E,5,FALSE)</f>
        <v>Junior</v>
      </c>
      <c r="R729" t="str">
        <f>VLOOKUP(G729,Agents!A:E,2,FALSE)</f>
        <v>Evening</v>
      </c>
    </row>
    <row r="730" spans="1:18" x14ac:dyDescent="0.35">
      <c r="A730" t="s">
        <v>1495</v>
      </c>
      <c r="B730" t="s">
        <v>1496</v>
      </c>
      <c r="C730" t="s">
        <v>76</v>
      </c>
      <c r="D730" t="s">
        <v>38</v>
      </c>
      <c r="E730" s="1">
        <v>46072.642361111109</v>
      </c>
      <c r="F730" s="1">
        <v>46075.767361111109</v>
      </c>
      <c r="G730" t="s">
        <v>422</v>
      </c>
      <c r="H730" t="s">
        <v>15</v>
      </c>
      <c r="I730" t="s">
        <v>68</v>
      </c>
      <c r="J730">
        <v>3</v>
      </c>
      <c r="K730" t="str">
        <f>IF(tickets_dataset[[#This Row],[status]] = "Closed", "Yes","No")</f>
        <v>Yes</v>
      </c>
      <c r="L730" s="2">
        <f t="shared" si="44"/>
        <v>75</v>
      </c>
      <c r="M730" t="str">
        <f t="shared" si="45"/>
        <v>Yes</v>
      </c>
      <c r="N730" t="str">
        <f t="shared" si="46"/>
        <v>Feb</v>
      </c>
      <c r="O730" s="2">
        <f t="shared" si="47"/>
        <v>3.125</v>
      </c>
      <c r="P730" t="str">
        <f>VLOOKUP(G730,Agents!A:E,4,FALSE)</f>
        <v>Team5</v>
      </c>
      <c r="Q730" t="str">
        <f>VLOOKUP(G730,Agents!A:E,5,FALSE)</f>
        <v>Mid</v>
      </c>
      <c r="R730" t="str">
        <f>VLOOKUP(G730,Agents!A:E,2,FALSE)</f>
        <v>Evening</v>
      </c>
    </row>
    <row r="731" spans="1:18" x14ac:dyDescent="0.35">
      <c r="A731" t="s">
        <v>1497</v>
      </c>
      <c r="B731" t="s">
        <v>1498</v>
      </c>
      <c r="C731" t="s">
        <v>76</v>
      </c>
      <c r="D731" t="s">
        <v>38</v>
      </c>
      <c r="E731" s="1">
        <v>46109.140972222223</v>
      </c>
      <c r="F731" s="1">
        <v>46110.432638888888</v>
      </c>
      <c r="G731" t="s">
        <v>170</v>
      </c>
      <c r="H731" t="s">
        <v>15</v>
      </c>
      <c r="I731" t="s">
        <v>16</v>
      </c>
      <c r="J731">
        <v>4</v>
      </c>
      <c r="K731" t="str">
        <f>IF(tickets_dataset[[#This Row],[status]] = "Closed", "Yes","No")</f>
        <v>Yes</v>
      </c>
      <c r="L731" s="2">
        <f t="shared" si="44"/>
        <v>30.999999999941792</v>
      </c>
      <c r="M731" t="str">
        <f t="shared" si="45"/>
        <v>No</v>
      </c>
      <c r="N731" t="str">
        <f t="shared" si="46"/>
        <v>Mar</v>
      </c>
      <c r="O731" s="2">
        <f t="shared" si="47"/>
        <v>1.2916666666642413</v>
      </c>
      <c r="P731" t="str">
        <f>VLOOKUP(G731,Agents!A:E,4,FALSE)</f>
        <v>Team5</v>
      </c>
      <c r="Q731" t="str">
        <f>VLOOKUP(G731,Agents!A:E,5,FALSE)</f>
        <v>Junior</v>
      </c>
      <c r="R731" t="str">
        <f>VLOOKUP(G731,Agents!A:E,2,FALSE)</f>
        <v>Night</v>
      </c>
    </row>
    <row r="732" spans="1:18" x14ac:dyDescent="0.35">
      <c r="A732" t="s">
        <v>1499</v>
      </c>
      <c r="B732" t="s">
        <v>573</v>
      </c>
      <c r="C732" t="s">
        <v>12</v>
      </c>
      <c r="D732" t="s">
        <v>26</v>
      </c>
      <c r="E732" s="1">
        <v>46066.26666666667</v>
      </c>
      <c r="F732" s="1">
        <v>46068.14166666667</v>
      </c>
      <c r="G732" t="s">
        <v>140</v>
      </c>
      <c r="H732" t="s">
        <v>15</v>
      </c>
      <c r="I732" t="s">
        <v>16</v>
      </c>
      <c r="J732">
        <v>4</v>
      </c>
      <c r="K732" t="str">
        <f>IF(tickets_dataset[[#This Row],[status]] = "Closed", "Yes","No")</f>
        <v>Yes</v>
      </c>
      <c r="L732" s="2">
        <f t="shared" si="44"/>
        <v>45</v>
      </c>
      <c r="M732" t="str">
        <f t="shared" si="45"/>
        <v>No</v>
      </c>
      <c r="N732" t="str">
        <f t="shared" si="46"/>
        <v>Feb</v>
      </c>
      <c r="O732" s="2">
        <f t="shared" si="47"/>
        <v>1.875</v>
      </c>
      <c r="P732" t="str">
        <f>VLOOKUP(G732,Agents!A:E,4,FALSE)</f>
        <v>Team1</v>
      </c>
      <c r="Q732" t="str">
        <f>VLOOKUP(G732,Agents!A:E,5,FALSE)</f>
        <v>Junior</v>
      </c>
      <c r="R732" t="str">
        <f>VLOOKUP(G732,Agents!A:E,2,FALSE)</f>
        <v>Morning</v>
      </c>
    </row>
    <row r="733" spans="1:18" x14ac:dyDescent="0.35">
      <c r="A733" t="s">
        <v>1500</v>
      </c>
      <c r="B733" t="s">
        <v>1501</v>
      </c>
      <c r="C733" t="s">
        <v>50</v>
      </c>
      <c r="D733" t="s">
        <v>26</v>
      </c>
      <c r="E733" s="1">
        <v>46106.820833333331</v>
      </c>
      <c r="F733" s="1">
        <v>46108.987500000003</v>
      </c>
      <c r="G733" t="s">
        <v>199</v>
      </c>
      <c r="H733" t="s">
        <v>15</v>
      </c>
      <c r="I733" t="s">
        <v>16</v>
      </c>
      <c r="J733">
        <v>3</v>
      </c>
      <c r="K733" t="str">
        <f>IF(tickets_dataset[[#This Row],[status]] = "Closed", "Yes","No")</f>
        <v>Yes</v>
      </c>
      <c r="L733" s="2">
        <f t="shared" si="44"/>
        <v>52.000000000116415</v>
      </c>
      <c r="M733" t="str">
        <f t="shared" si="45"/>
        <v>Yes</v>
      </c>
      <c r="N733" t="str">
        <f t="shared" si="46"/>
        <v>Mar</v>
      </c>
      <c r="O733" s="2">
        <f t="shared" si="47"/>
        <v>2.1666666666715173</v>
      </c>
      <c r="P733" t="str">
        <f>VLOOKUP(G733,Agents!A:E,4,FALSE)</f>
        <v>Team1</v>
      </c>
      <c r="Q733" t="str">
        <f>VLOOKUP(G733,Agents!A:E,5,FALSE)</f>
        <v>Junior</v>
      </c>
      <c r="R733" t="str">
        <f>VLOOKUP(G733,Agents!A:E,2,FALSE)</f>
        <v>Morning</v>
      </c>
    </row>
    <row r="734" spans="1:18" x14ac:dyDescent="0.35">
      <c r="A734" t="s">
        <v>1502</v>
      </c>
      <c r="B734" t="s">
        <v>1503</v>
      </c>
      <c r="C734" t="s">
        <v>50</v>
      </c>
      <c r="D734" t="s">
        <v>13</v>
      </c>
      <c r="E734" s="1">
        <v>46067.298611111109</v>
      </c>
      <c r="F734" s="1">
        <v>46069.215277777781</v>
      </c>
      <c r="G734" t="s">
        <v>27</v>
      </c>
      <c r="H734" t="s">
        <v>15</v>
      </c>
      <c r="I734" t="s">
        <v>16</v>
      </c>
      <c r="J734">
        <v>4</v>
      </c>
      <c r="K734" t="str">
        <f>IF(tickets_dataset[[#This Row],[status]] = "Closed", "Yes","No")</f>
        <v>Yes</v>
      </c>
      <c r="L734" s="2">
        <f t="shared" si="44"/>
        <v>46.000000000116415</v>
      </c>
      <c r="M734" t="str">
        <f t="shared" si="45"/>
        <v>No</v>
      </c>
      <c r="N734" t="str">
        <f t="shared" si="46"/>
        <v>Feb</v>
      </c>
      <c r="O734" s="2">
        <f t="shared" si="47"/>
        <v>1.9166666666715173</v>
      </c>
      <c r="P734" t="str">
        <f>VLOOKUP(G734,Agents!A:E,4,FALSE)</f>
        <v>Team5</v>
      </c>
      <c r="Q734" t="str">
        <f>VLOOKUP(G734,Agents!A:E,5,FALSE)</f>
        <v>Senior</v>
      </c>
      <c r="R734" t="str">
        <f>VLOOKUP(G734,Agents!A:E,2,FALSE)</f>
        <v>Morning</v>
      </c>
    </row>
    <row r="735" spans="1:18" x14ac:dyDescent="0.35">
      <c r="A735" t="s">
        <v>1504</v>
      </c>
      <c r="B735" t="s">
        <v>674</v>
      </c>
      <c r="C735" t="s">
        <v>76</v>
      </c>
      <c r="D735" t="s">
        <v>13</v>
      </c>
      <c r="E735" s="1">
        <v>46080.600694444445</v>
      </c>
      <c r="F735" s="1">
        <v>46081.934027777781</v>
      </c>
      <c r="G735" t="s">
        <v>42</v>
      </c>
      <c r="H735" t="s">
        <v>15</v>
      </c>
      <c r="I735" t="s">
        <v>16</v>
      </c>
      <c r="J735">
        <v>3</v>
      </c>
      <c r="K735" t="str">
        <f>IF(tickets_dataset[[#This Row],[status]] = "Closed", "Yes","No")</f>
        <v>Yes</v>
      </c>
      <c r="L735" s="2">
        <f t="shared" si="44"/>
        <v>32.000000000058208</v>
      </c>
      <c r="M735" t="str">
        <f t="shared" si="45"/>
        <v>No</v>
      </c>
      <c r="N735" t="str">
        <f t="shared" si="46"/>
        <v>Feb</v>
      </c>
      <c r="O735" s="2">
        <f t="shared" si="47"/>
        <v>1.3333333333357587</v>
      </c>
      <c r="P735" t="str">
        <f>VLOOKUP(G735,Agents!A:E,4,FALSE)</f>
        <v>Team2</v>
      </c>
      <c r="Q735" t="str">
        <f>VLOOKUP(G735,Agents!A:E,5,FALSE)</f>
        <v>Junior</v>
      </c>
      <c r="R735" t="str">
        <f>VLOOKUP(G735,Agents!A:E,2,FALSE)</f>
        <v>Night</v>
      </c>
    </row>
    <row r="736" spans="1:18" x14ac:dyDescent="0.35">
      <c r="A736" t="s">
        <v>1505</v>
      </c>
      <c r="B736" t="s">
        <v>1506</v>
      </c>
      <c r="C736" t="s">
        <v>50</v>
      </c>
      <c r="D736" t="s">
        <v>38</v>
      </c>
      <c r="E736" s="1">
        <v>46063.352083333331</v>
      </c>
      <c r="F736" s="1">
        <v>46067.102083333331</v>
      </c>
      <c r="G736" t="s">
        <v>131</v>
      </c>
      <c r="H736" t="s">
        <v>15</v>
      </c>
      <c r="I736" t="s">
        <v>16</v>
      </c>
      <c r="J736">
        <v>4</v>
      </c>
      <c r="K736" t="str">
        <f>IF(tickets_dataset[[#This Row],[status]] = "Closed", "Yes","No")</f>
        <v>Yes</v>
      </c>
      <c r="L736" s="2">
        <f t="shared" si="44"/>
        <v>90</v>
      </c>
      <c r="M736" t="str">
        <f t="shared" si="45"/>
        <v>Yes</v>
      </c>
      <c r="N736" t="str">
        <f t="shared" si="46"/>
        <v>Feb</v>
      </c>
      <c r="O736" s="2">
        <f t="shared" si="47"/>
        <v>3.75</v>
      </c>
      <c r="P736" t="str">
        <f>VLOOKUP(G736,Agents!A:E,4,FALSE)</f>
        <v>Team4</v>
      </c>
      <c r="Q736" t="str">
        <f>VLOOKUP(G736,Agents!A:E,5,FALSE)</f>
        <v>Junior</v>
      </c>
      <c r="R736" t="str">
        <f>VLOOKUP(G736,Agents!A:E,2,FALSE)</f>
        <v>Night</v>
      </c>
    </row>
    <row r="737" spans="1:18" x14ac:dyDescent="0.35">
      <c r="A737" t="s">
        <v>1507</v>
      </c>
      <c r="B737" t="s">
        <v>1508</v>
      </c>
      <c r="C737" t="s">
        <v>34</v>
      </c>
      <c r="D737" t="s">
        <v>38</v>
      </c>
      <c r="E737" s="1">
        <v>46088.867361111108</v>
      </c>
      <c r="F737" s="1">
        <v>46089.40902777778</v>
      </c>
      <c r="G737" t="s">
        <v>183</v>
      </c>
      <c r="H737" t="s">
        <v>15</v>
      </c>
      <c r="I737" t="s">
        <v>16</v>
      </c>
      <c r="J737">
        <v>3</v>
      </c>
      <c r="K737" t="str">
        <f>IF(tickets_dataset[[#This Row],[status]] = "Closed", "Yes","No")</f>
        <v>Yes</v>
      </c>
      <c r="L737" s="2">
        <f t="shared" si="44"/>
        <v>13.000000000116415</v>
      </c>
      <c r="M737" t="str">
        <f t="shared" si="45"/>
        <v>No</v>
      </c>
      <c r="N737" t="str">
        <f t="shared" si="46"/>
        <v>Mar</v>
      </c>
      <c r="O737" s="2">
        <f t="shared" si="47"/>
        <v>0.54166666667151731</v>
      </c>
      <c r="P737" t="str">
        <f>VLOOKUP(G737,Agents!A:E,4,FALSE)</f>
        <v>Team3</v>
      </c>
      <c r="Q737" t="str">
        <f>VLOOKUP(G737,Agents!A:E,5,FALSE)</f>
        <v>Senior</v>
      </c>
      <c r="R737" t="str">
        <f>VLOOKUP(G737,Agents!A:E,2,FALSE)</f>
        <v>Night</v>
      </c>
    </row>
    <row r="738" spans="1:18" x14ac:dyDescent="0.35">
      <c r="A738" t="s">
        <v>1509</v>
      </c>
      <c r="B738" t="s">
        <v>1510</v>
      </c>
      <c r="C738" t="s">
        <v>34</v>
      </c>
      <c r="D738" t="s">
        <v>13</v>
      </c>
      <c r="E738" s="1">
        <v>46100.526388888888</v>
      </c>
      <c r="F738" s="1">
        <v>46102.193055555559</v>
      </c>
      <c r="G738" t="s">
        <v>167</v>
      </c>
      <c r="H738" t="s">
        <v>15</v>
      </c>
      <c r="I738" t="s">
        <v>68</v>
      </c>
      <c r="J738">
        <v>3</v>
      </c>
      <c r="K738" t="str">
        <f>IF(tickets_dataset[[#This Row],[status]] = "Closed", "Yes","No")</f>
        <v>Yes</v>
      </c>
      <c r="L738" s="2">
        <f t="shared" si="44"/>
        <v>40.000000000116415</v>
      </c>
      <c r="M738" t="str">
        <f t="shared" si="45"/>
        <v>No</v>
      </c>
      <c r="N738" t="str">
        <f t="shared" si="46"/>
        <v>Mar</v>
      </c>
      <c r="O738" s="2">
        <f t="shared" si="47"/>
        <v>1.6666666666715173</v>
      </c>
      <c r="P738" t="str">
        <f>VLOOKUP(G738,Agents!A:E,4,FALSE)</f>
        <v>Team3</v>
      </c>
      <c r="Q738" t="str">
        <f>VLOOKUP(G738,Agents!A:E,5,FALSE)</f>
        <v>Mid</v>
      </c>
      <c r="R738" t="str">
        <f>VLOOKUP(G738,Agents!A:E,2,FALSE)</f>
        <v>Evening</v>
      </c>
    </row>
    <row r="739" spans="1:18" x14ac:dyDescent="0.35">
      <c r="A739" t="s">
        <v>1511</v>
      </c>
      <c r="B739" t="s">
        <v>1512</v>
      </c>
      <c r="C739" t="s">
        <v>12</v>
      </c>
      <c r="D739" t="s">
        <v>26</v>
      </c>
      <c r="E739" s="1">
        <v>46024.431250000001</v>
      </c>
      <c r="F739" s="1">
        <v>46026.76458333333</v>
      </c>
      <c r="G739" t="s">
        <v>83</v>
      </c>
      <c r="H739" t="s">
        <v>15</v>
      </c>
      <c r="I739" t="s">
        <v>16</v>
      </c>
      <c r="J739">
        <v>4</v>
      </c>
      <c r="K739" t="str">
        <f>IF(tickets_dataset[[#This Row],[status]] = "Closed", "Yes","No")</f>
        <v>Yes</v>
      </c>
      <c r="L739" s="2">
        <f t="shared" si="44"/>
        <v>55.999999999883585</v>
      </c>
      <c r="M739" t="str">
        <f t="shared" si="45"/>
        <v>Yes</v>
      </c>
      <c r="N739" t="str">
        <f t="shared" si="46"/>
        <v>Jan</v>
      </c>
      <c r="O739" s="2">
        <f t="shared" si="47"/>
        <v>2.3333333333284827</v>
      </c>
      <c r="P739" t="str">
        <f>VLOOKUP(G739,Agents!A:E,4,FALSE)</f>
        <v>Team2</v>
      </c>
      <c r="Q739" t="str">
        <f>VLOOKUP(G739,Agents!A:E,5,FALSE)</f>
        <v>Junior</v>
      </c>
      <c r="R739" t="str">
        <f>VLOOKUP(G739,Agents!A:E,2,FALSE)</f>
        <v>Night</v>
      </c>
    </row>
    <row r="740" spans="1:18" x14ac:dyDescent="0.35">
      <c r="A740" t="s">
        <v>1513</v>
      </c>
      <c r="B740" t="s">
        <v>1514</v>
      </c>
      <c r="C740" t="s">
        <v>50</v>
      </c>
      <c r="D740" t="s">
        <v>38</v>
      </c>
      <c r="E740" s="1">
        <v>46085.867361111108</v>
      </c>
      <c r="F740" s="1">
        <v>46088.40902777778</v>
      </c>
      <c r="G740" t="s">
        <v>100</v>
      </c>
      <c r="H740" t="s">
        <v>15</v>
      </c>
      <c r="I740" t="s">
        <v>16</v>
      </c>
      <c r="J740">
        <v>4</v>
      </c>
      <c r="K740" t="str">
        <f>IF(tickets_dataset[[#This Row],[status]] = "Closed", "Yes","No")</f>
        <v>Yes</v>
      </c>
      <c r="L740" s="2">
        <f t="shared" si="44"/>
        <v>61.000000000116415</v>
      </c>
      <c r="M740" t="str">
        <f t="shared" si="45"/>
        <v>Yes</v>
      </c>
      <c r="N740" t="str">
        <f t="shared" si="46"/>
        <v>Mar</v>
      </c>
      <c r="O740" s="2">
        <f t="shared" si="47"/>
        <v>2.5416666666715173</v>
      </c>
      <c r="P740" t="str">
        <f>VLOOKUP(G740,Agents!A:E,4,FALSE)</f>
        <v>Team4</v>
      </c>
      <c r="Q740" t="str">
        <f>VLOOKUP(G740,Agents!A:E,5,FALSE)</f>
        <v>Junior</v>
      </c>
      <c r="R740" t="str">
        <f>VLOOKUP(G740,Agents!A:E,2,FALSE)</f>
        <v>Evening</v>
      </c>
    </row>
    <row r="741" spans="1:18" x14ac:dyDescent="0.35">
      <c r="A741" t="s">
        <v>1515</v>
      </c>
      <c r="B741" t="s">
        <v>1516</v>
      </c>
      <c r="C741" t="s">
        <v>22</v>
      </c>
      <c r="D741" t="s">
        <v>26</v>
      </c>
      <c r="E741" s="1">
        <v>46025.071527777778</v>
      </c>
      <c r="F741" s="1">
        <v>46025.529861111114</v>
      </c>
      <c r="G741" t="s">
        <v>199</v>
      </c>
      <c r="H741" t="s">
        <v>15</v>
      </c>
      <c r="I741" t="s">
        <v>16</v>
      </c>
      <c r="J741">
        <v>3</v>
      </c>
      <c r="K741" t="str">
        <f>IF(tickets_dataset[[#This Row],[status]] = "Closed", "Yes","No")</f>
        <v>Yes</v>
      </c>
      <c r="L741" s="2">
        <f t="shared" si="44"/>
        <v>11.000000000058208</v>
      </c>
      <c r="M741" t="str">
        <f t="shared" si="45"/>
        <v>No</v>
      </c>
      <c r="N741" t="str">
        <f t="shared" si="46"/>
        <v>Jan</v>
      </c>
      <c r="O741" s="2">
        <f t="shared" si="47"/>
        <v>0.45833333333575865</v>
      </c>
      <c r="P741" t="str">
        <f>VLOOKUP(G741,Agents!A:E,4,FALSE)</f>
        <v>Team1</v>
      </c>
      <c r="Q741" t="str">
        <f>VLOOKUP(G741,Agents!A:E,5,FALSE)</f>
        <v>Junior</v>
      </c>
      <c r="R741" t="str">
        <f>VLOOKUP(G741,Agents!A:E,2,FALSE)</f>
        <v>Morning</v>
      </c>
    </row>
    <row r="742" spans="1:18" x14ac:dyDescent="0.35">
      <c r="A742" t="s">
        <v>1517</v>
      </c>
      <c r="B742" t="s">
        <v>1518</v>
      </c>
      <c r="C742" t="s">
        <v>76</v>
      </c>
      <c r="D742" t="s">
        <v>13</v>
      </c>
      <c r="E742" s="1">
        <v>46048.071527777778</v>
      </c>
      <c r="F742" s="1">
        <v>46049.196527777778</v>
      </c>
      <c r="G742" t="s">
        <v>83</v>
      </c>
      <c r="H742" t="s">
        <v>15</v>
      </c>
      <c r="I742" t="s">
        <v>16</v>
      </c>
      <c r="J742">
        <v>5</v>
      </c>
      <c r="K742" t="str">
        <f>IF(tickets_dataset[[#This Row],[status]] = "Closed", "Yes","No")</f>
        <v>Yes</v>
      </c>
      <c r="L742" s="2">
        <f t="shared" si="44"/>
        <v>27</v>
      </c>
      <c r="M742" t="str">
        <f t="shared" si="45"/>
        <v>No</v>
      </c>
      <c r="N742" t="str">
        <f t="shared" si="46"/>
        <v>Jan</v>
      </c>
      <c r="O742" s="2">
        <f t="shared" si="47"/>
        <v>1.125</v>
      </c>
      <c r="P742" t="str">
        <f>VLOOKUP(G742,Agents!A:E,4,FALSE)</f>
        <v>Team2</v>
      </c>
      <c r="Q742" t="str">
        <f>VLOOKUP(G742,Agents!A:E,5,FALSE)</f>
        <v>Junior</v>
      </c>
      <c r="R742" t="str">
        <f>VLOOKUP(G742,Agents!A:E,2,FALSE)</f>
        <v>Night</v>
      </c>
    </row>
    <row r="743" spans="1:18" x14ac:dyDescent="0.35">
      <c r="A743" t="s">
        <v>1519</v>
      </c>
      <c r="B743" t="s">
        <v>603</v>
      </c>
      <c r="C743" t="s">
        <v>22</v>
      </c>
      <c r="D743" t="s">
        <v>38</v>
      </c>
      <c r="E743" s="1">
        <v>46103.740277777775</v>
      </c>
      <c r="F743" s="1">
        <v>46107.156944444447</v>
      </c>
      <c r="G743" t="s">
        <v>234</v>
      </c>
      <c r="H743" t="s">
        <v>15</v>
      </c>
      <c r="I743" t="s">
        <v>16</v>
      </c>
      <c r="J743">
        <v>4</v>
      </c>
      <c r="K743" t="str">
        <f>IF(tickets_dataset[[#This Row],[status]] = "Closed", "Yes","No")</f>
        <v>Yes</v>
      </c>
      <c r="L743" s="2">
        <f t="shared" si="44"/>
        <v>82.000000000116415</v>
      </c>
      <c r="M743" t="str">
        <f t="shared" si="45"/>
        <v>Yes</v>
      </c>
      <c r="N743" t="str">
        <f t="shared" si="46"/>
        <v>Mar</v>
      </c>
      <c r="O743" s="2">
        <f t="shared" si="47"/>
        <v>3.4166666666715173</v>
      </c>
      <c r="P743" t="str">
        <f>VLOOKUP(G743,Agents!A:E,4,FALSE)</f>
        <v>Team5</v>
      </c>
      <c r="Q743" t="str">
        <f>VLOOKUP(G743,Agents!A:E,5,FALSE)</f>
        <v>Senior</v>
      </c>
      <c r="R743" t="str">
        <f>VLOOKUP(G743,Agents!A:E,2,FALSE)</f>
        <v>Night</v>
      </c>
    </row>
    <row r="744" spans="1:18" x14ac:dyDescent="0.35">
      <c r="A744" t="s">
        <v>1520</v>
      </c>
      <c r="B744" t="s">
        <v>1395</v>
      </c>
      <c r="C744" t="s">
        <v>34</v>
      </c>
      <c r="D744" t="s">
        <v>13</v>
      </c>
      <c r="E744" s="1">
        <v>46070.296527777777</v>
      </c>
      <c r="F744" s="1">
        <v>46070.588194444441</v>
      </c>
      <c r="G744" t="s">
        <v>45</v>
      </c>
      <c r="H744" t="s">
        <v>15</v>
      </c>
      <c r="I744" t="s">
        <v>16</v>
      </c>
      <c r="J744">
        <v>4</v>
      </c>
      <c r="K744" t="str">
        <f>IF(tickets_dataset[[#This Row],[status]] = "Closed", "Yes","No")</f>
        <v>Yes</v>
      </c>
      <c r="L744" s="2">
        <f t="shared" si="44"/>
        <v>6.9999999999417923</v>
      </c>
      <c r="M744" t="str">
        <f t="shared" si="45"/>
        <v>No</v>
      </c>
      <c r="N744" t="str">
        <f t="shared" si="46"/>
        <v>Feb</v>
      </c>
      <c r="O744" s="2">
        <f t="shared" si="47"/>
        <v>0.29166666666424135</v>
      </c>
      <c r="P744" t="str">
        <f>VLOOKUP(G744,Agents!A:E,4,FALSE)</f>
        <v>Team5</v>
      </c>
      <c r="Q744" t="str">
        <f>VLOOKUP(G744,Agents!A:E,5,FALSE)</f>
        <v>Senior</v>
      </c>
      <c r="R744" t="str">
        <f>VLOOKUP(G744,Agents!A:E,2,FALSE)</f>
        <v>Morning</v>
      </c>
    </row>
    <row r="745" spans="1:18" x14ac:dyDescent="0.35">
      <c r="A745" t="s">
        <v>1521</v>
      </c>
      <c r="B745" t="s">
        <v>1522</v>
      </c>
      <c r="C745" t="s">
        <v>50</v>
      </c>
      <c r="D745" t="s">
        <v>26</v>
      </c>
      <c r="E745" s="1">
        <v>46075.542361111111</v>
      </c>
      <c r="F745" s="1">
        <v>46076.500694444447</v>
      </c>
      <c r="G745" t="s">
        <v>23</v>
      </c>
      <c r="H745" t="s">
        <v>15</v>
      </c>
      <c r="I745" t="s">
        <v>16</v>
      </c>
      <c r="J745">
        <v>4</v>
      </c>
      <c r="K745" t="str">
        <f>IF(tickets_dataset[[#This Row],[status]] = "Closed", "Yes","No")</f>
        <v>Yes</v>
      </c>
      <c r="L745" s="2">
        <f t="shared" si="44"/>
        <v>23.000000000058208</v>
      </c>
      <c r="M745" t="str">
        <f t="shared" si="45"/>
        <v>No</v>
      </c>
      <c r="N745" t="str">
        <f t="shared" si="46"/>
        <v>Feb</v>
      </c>
      <c r="O745" s="2">
        <f t="shared" si="47"/>
        <v>0.95833333333575865</v>
      </c>
      <c r="P745" t="str">
        <f>VLOOKUP(G745,Agents!A:E,4,FALSE)</f>
        <v>Team3</v>
      </c>
      <c r="Q745" t="str">
        <f>VLOOKUP(G745,Agents!A:E,5,FALSE)</f>
        <v>Senior</v>
      </c>
      <c r="R745" t="str">
        <f>VLOOKUP(G745,Agents!A:E,2,FALSE)</f>
        <v>Evening</v>
      </c>
    </row>
    <row r="746" spans="1:18" x14ac:dyDescent="0.35">
      <c r="A746" t="s">
        <v>1523</v>
      </c>
      <c r="B746" t="s">
        <v>1524</v>
      </c>
      <c r="C746" t="s">
        <v>22</v>
      </c>
      <c r="D746" t="s">
        <v>13</v>
      </c>
      <c r="E746" s="1">
        <v>46023.350694444445</v>
      </c>
      <c r="F746" s="1">
        <v>46024.850694444445</v>
      </c>
      <c r="G746" t="s">
        <v>137</v>
      </c>
      <c r="H746" t="s">
        <v>28</v>
      </c>
      <c r="I746" t="s">
        <v>16</v>
      </c>
      <c r="J746">
        <v>3</v>
      </c>
      <c r="K746" t="str">
        <f>IF(tickets_dataset[[#This Row],[status]] = "Closed", "Yes","No")</f>
        <v>No</v>
      </c>
      <c r="L746" s="2">
        <f t="shared" si="44"/>
        <v>36</v>
      </c>
      <c r="M746" t="str">
        <f t="shared" si="45"/>
        <v>No</v>
      </c>
      <c r="N746" t="str">
        <f t="shared" si="46"/>
        <v>Jan</v>
      </c>
      <c r="O746" s="2">
        <f t="shared" si="47"/>
        <v>1.5</v>
      </c>
      <c r="P746" t="str">
        <f>VLOOKUP(G746,Agents!A:E,4,FALSE)</f>
        <v>Team5</v>
      </c>
      <c r="Q746" t="str">
        <f>VLOOKUP(G746,Agents!A:E,5,FALSE)</f>
        <v>Senior</v>
      </c>
      <c r="R746" t="str">
        <f>VLOOKUP(G746,Agents!A:E,2,FALSE)</f>
        <v>Night</v>
      </c>
    </row>
    <row r="747" spans="1:18" x14ac:dyDescent="0.35">
      <c r="A747" t="s">
        <v>1525</v>
      </c>
      <c r="B747" t="s">
        <v>1526</v>
      </c>
      <c r="C747" t="s">
        <v>50</v>
      </c>
      <c r="D747" t="s">
        <v>26</v>
      </c>
      <c r="E747" s="1">
        <v>46108.571527777778</v>
      </c>
      <c r="F747" s="1">
        <v>46109.738194444442</v>
      </c>
      <c r="G747" t="s">
        <v>131</v>
      </c>
      <c r="H747" t="s">
        <v>15</v>
      </c>
      <c r="I747" t="s">
        <v>16</v>
      </c>
      <c r="J747">
        <v>5</v>
      </c>
      <c r="K747" t="str">
        <f>IF(tickets_dataset[[#This Row],[status]] = "Closed", "Yes","No")</f>
        <v>Yes</v>
      </c>
      <c r="L747" s="2">
        <f t="shared" si="44"/>
        <v>27.999999999941792</v>
      </c>
      <c r="M747" t="str">
        <f t="shared" si="45"/>
        <v>No</v>
      </c>
      <c r="N747" t="str">
        <f t="shared" si="46"/>
        <v>Mar</v>
      </c>
      <c r="O747" s="2">
        <f t="shared" si="47"/>
        <v>1.1666666666642413</v>
      </c>
      <c r="P747" t="str">
        <f>VLOOKUP(G747,Agents!A:E,4,FALSE)</f>
        <v>Team4</v>
      </c>
      <c r="Q747" t="str">
        <f>VLOOKUP(G747,Agents!A:E,5,FALSE)</f>
        <v>Junior</v>
      </c>
      <c r="R747" t="str">
        <f>VLOOKUP(G747,Agents!A:E,2,FALSE)</f>
        <v>Night</v>
      </c>
    </row>
    <row r="748" spans="1:18" x14ac:dyDescent="0.35">
      <c r="A748" t="s">
        <v>1527</v>
      </c>
      <c r="B748" t="s">
        <v>1528</v>
      </c>
      <c r="C748" t="s">
        <v>50</v>
      </c>
      <c r="D748" t="s">
        <v>13</v>
      </c>
      <c r="E748" s="1">
        <v>46080.353472222225</v>
      </c>
      <c r="F748" s="1">
        <v>46081.603472222225</v>
      </c>
      <c r="G748" t="s">
        <v>422</v>
      </c>
      <c r="H748" t="s">
        <v>15</v>
      </c>
      <c r="I748" t="s">
        <v>16</v>
      </c>
      <c r="J748">
        <v>5</v>
      </c>
      <c r="K748" t="str">
        <f>IF(tickets_dataset[[#This Row],[status]] = "Closed", "Yes","No")</f>
        <v>Yes</v>
      </c>
      <c r="L748" s="2">
        <f t="shared" si="44"/>
        <v>30</v>
      </c>
      <c r="M748" t="str">
        <f t="shared" si="45"/>
        <v>No</v>
      </c>
      <c r="N748" t="str">
        <f t="shared" si="46"/>
        <v>Feb</v>
      </c>
      <c r="O748" s="2">
        <f t="shared" si="47"/>
        <v>1.25</v>
      </c>
      <c r="P748" t="str">
        <f>VLOOKUP(G748,Agents!A:E,4,FALSE)</f>
        <v>Team5</v>
      </c>
      <c r="Q748" t="str">
        <f>VLOOKUP(G748,Agents!A:E,5,FALSE)</f>
        <v>Mid</v>
      </c>
      <c r="R748" t="str">
        <f>VLOOKUP(G748,Agents!A:E,2,FALSE)</f>
        <v>Evening</v>
      </c>
    </row>
    <row r="749" spans="1:18" x14ac:dyDescent="0.35">
      <c r="A749" t="s">
        <v>1529</v>
      </c>
      <c r="B749" t="s">
        <v>864</v>
      </c>
      <c r="C749" t="s">
        <v>22</v>
      </c>
      <c r="D749" t="s">
        <v>26</v>
      </c>
      <c r="E749" s="1">
        <v>46038.757638888892</v>
      </c>
      <c r="F749" s="1">
        <v>46040.507638888892</v>
      </c>
      <c r="G749" t="s">
        <v>103</v>
      </c>
      <c r="H749" t="s">
        <v>15</v>
      </c>
      <c r="I749" t="s">
        <v>16</v>
      </c>
      <c r="J749">
        <v>4</v>
      </c>
      <c r="K749" t="str">
        <f>IF(tickets_dataset[[#This Row],[status]] = "Closed", "Yes","No")</f>
        <v>Yes</v>
      </c>
      <c r="L749" s="2">
        <f t="shared" si="44"/>
        <v>42</v>
      </c>
      <c r="M749" t="str">
        <f t="shared" si="45"/>
        <v>No</v>
      </c>
      <c r="N749" t="str">
        <f t="shared" si="46"/>
        <v>Jan</v>
      </c>
      <c r="O749" s="2">
        <f t="shared" si="47"/>
        <v>1.75</v>
      </c>
      <c r="P749" t="str">
        <f>VLOOKUP(G749,Agents!A:E,4,FALSE)</f>
        <v>Team4</v>
      </c>
      <c r="Q749" t="str">
        <f>VLOOKUP(G749,Agents!A:E,5,FALSE)</f>
        <v>Senior</v>
      </c>
      <c r="R749" t="str">
        <f>VLOOKUP(G749,Agents!A:E,2,FALSE)</f>
        <v>Night</v>
      </c>
    </row>
    <row r="750" spans="1:18" x14ac:dyDescent="0.35">
      <c r="A750" t="s">
        <v>1530</v>
      </c>
      <c r="B750" t="s">
        <v>1531</v>
      </c>
      <c r="C750" t="s">
        <v>50</v>
      </c>
      <c r="D750" t="s">
        <v>26</v>
      </c>
      <c r="E750" s="1">
        <v>46099.568055555559</v>
      </c>
      <c r="F750" s="1">
        <v>46102.484722222223</v>
      </c>
      <c r="G750" t="s">
        <v>80</v>
      </c>
      <c r="H750" t="s">
        <v>15</v>
      </c>
      <c r="I750" t="s">
        <v>16</v>
      </c>
      <c r="J750">
        <v>4</v>
      </c>
      <c r="K750" t="str">
        <f>IF(tickets_dataset[[#This Row],[status]] = "Closed", "Yes","No")</f>
        <v>Yes</v>
      </c>
      <c r="L750" s="2">
        <f t="shared" si="44"/>
        <v>69.999999999941792</v>
      </c>
      <c r="M750" t="str">
        <f t="shared" si="45"/>
        <v>Yes</v>
      </c>
      <c r="N750" t="str">
        <f t="shared" si="46"/>
        <v>Mar</v>
      </c>
      <c r="O750" s="2">
        <f t="shared" si="47"/>
        <v>2.9166666666642413</v>
      </c>
      <c r="P750" t="str">
        <f>VLOOKUP(G750,Agents!A:E,4,FALSE)</f>
        <v>Team3</v>
      </c>
      <c r="Q750" t="str">
        <f>VLOOKUP(G750,Agents!A:E,5,FALSE)</f>
        <v>Junior</v>
      </c>
      <c r="R750" t="str">
        <f>VLOOKUP(G750,Agents!A:E,2,FALSE)</f>
        <v>Evening</v>
      </c>
    </row>
    <row r="751" spans="1:18" x14ac:dyDescent="0.35">
      <c r="A751" t="s">
        <v>1532</v>
      </c>
      <c r="B751" t="s">
        <v>1533</v>
      </c>
      <c r="C751" t="s">
        <v>12</v>
      </c>
      <c r="D751" t="s">
        <v>38</v>
      </c>
      <c r="E751" s="1">
        <v>46032.746527777781</v>
      </c>
      <c r="F751" s="1">
        <v>46036.371527777781</v>
      </c>
      <c r="G751" t="s">
        <v>170</v>
      </c>
      <c r="H751" t="s">
        <v>15</v>
      </c>
      <c r="I751" t="s">
        <v>16</v>
      </c>
      <c r="J751">
        <v>5</v>
      </c>
      <c r="K751" t="str">
        <f>IF(tickets_dataset[[#This Row],[status]] = "Closed", "Yes","No")</f>
        <v>Yes</v>
      </c>
      <c r="L751" s="2">
        <f t="shared" si="44"/>
        <v>87</v>
      </c>
      <c r="M751" t="str">
        <f t="shared" si="45"/>
        <v>Yes</v>
      </c>
      <c r="N751" t="str">
        <f t="shared" si="46"/>
        <v>Jan</v>
      </c>
      <c r="O751" s="2">
        <f t="shared" si="47"/>
        <v>3.625</v>
      </c>
      <c r="P751" t="str">
        <f>VLOOKUP(G751,Agents!A:E,4,FALSE)</f>
        <v>Team5</v>
      </c>
      <c r="Q751" t="str">
        <f>VLOOKUP(G751,Agents!A:E,5,FALSE)</f>
        <v>Junior</v>
      </c>
      <c r="R751" t="str">
        <f>VLOOKUP(G751,Agents!A:E,2,FALSE)</f>
        <v>Night</v>
      </c>
    </row>
    <row r="752" spans="1:18" x14ac:dyDescent="0.35">
      <c r="A752" t="s">
        <v>1534</v>
      </c>
      <c r="B752" t="s">
        <v>672</v>
      </c>
      <c r="C752" t="s">
        <v>22</v>
      </c>
      <c r="D752" t="s">
        <v>38</v>
      </c>
      <c r="E752" s="1">
        <v>46071.961805555555</v>
      </c>
      <c r="F752" s="1">
        <v>46072.503472222219</v>
      </c>
      <c r="G752" t="s">
        <v>159</v>
      </c>
      <c r="H752" t="s">
        <v>132</v>
      </c>
      <c r="I752" t="s">
        <v>68</v>
      </c>
      <c r="J752">
        <v>3</v>
      </c>
      <c r="K752" t="str">
        <f>IF(tickets_dataset[[#This Row],[status]] = "Closed", "Yes","No")</f>
        <v>No</v>
      </c>
      <c r="L752" s="2">
        <f t="shared" si="44"/>
        <v>12.999999999941792</v>
      </c>
      <c r="M752" t="str">
        <f t="shared" si="45"/>
        <v>No</v>
      </c>
      <c r="N752" t="str">
        <f t="shared" si="46"/>
        <v>Feb</v>
      </c>
      <c r="O752" s="2">
        <f t="shared" si="47"/>
        <v>0.54166666666424135</v>
      </c>
      <c r="P752" t="str">
        <f>VLOOKUP(G752,Agents!A:E,4,FALSE)</f>
        <v>Team4</v>
      </c>
      <c r="Q752" t="str">
        <f>VLOOKUP(G752,Agents!A:E,5,FALSE)</f>
        <v>Mid</v>
      </c>
      <c r="R752" t="str">
        <f>VLOOKUP(G752,Agents!A:E,2,FALSE)</f>
        <v>Night</v>
      </c>
    </row>
    <row r="753" spans="1:18" x14ac:dyDescent="0.35">
      <c r="A753" t="s">
        <v>1535</v>
      </c>
      <c r="B753" t="s">
        <v>1208</v>
      </c>
      <c r="C753" t="s">
        <v>22</v>
      </c>
      <c r="D753" t="s">
        <v>38</v>
      </c>
      <c r="E753" s="1">
        <v>46082.62222222222</v>
      </c>
      <c r="F753" s="1">
        <v>46082.87222222222</v>
      </c>
      <c r="G753" t="s">
        <v>35</v>
      </c>
      <c r="H753" t="s">
        <v>15</v>
      </c>
      <c r="I753" t="s">
        <v>16</v>
      </c>
      <c r="J753">
        <v>3</v>
      </c>
      <c r="K753" t="str">
        <f>IF(tickets_dataset[[#This Row],[status]] = "Closed", "Yes","No")</f>
        <v>Yes</v>
      </c>
      <c r="L753" s="2">
        <f t="shared" si="44"/>
        <v>6</v>
      </c>
      <c r="M753" t="str">
        <f t="shared" si="45"/>
        <v>No</v>
      </c>
      <c r="N753" t="str">
        <f t="shared" si="46"/>
        <v>Mar</v>
      </c>
      <c r="O753" s="2">
        <f t="shared" si="47"/>
        <v>0.25</v>
      </c>
      <c r="P753" t="str">
        <f>VLOOKUP(G753,Agents!A:E,4,FALSE)</f>
        <v>Team1</v>
      </c>
      <c r="Q753" t="str">
        <f>VLOOKUP(G753,Agents!A:E,5,FALSE)</f>
        <v>Senior</v>
      </c>
      <c r="R753" t="str">
        <f>VLOOKUP(G753,Agents!A:E,2,FALSE)</f>
        <v>Evening</v>
      </c>
    </row>
    <row r="754" spans="1:18" x14ac:dyDescent="0.35">
      <c r="A754" t="s">
        <v>1536</v>
      </c>
      <c r="B754" t="s">
        <v>1537</v>
      </c>
      <c r="C754" t="s">
        <v>22</v>
      </c>
      <c r="D754" t="s">
        <v>13</v>
      </c>
      <c r="E754" s="1">
        <v>46060.941666666666</v>
      </c>
      <c r="F754" s="1">
        <v>46061.10833333333</v>
      </c>
      <c r="G754" t="s">
        <v>42</v>
      </c>
      <c r="H754" t="s">
        <v>15</v>
      </c>
      <c r="I754" t="s">
        <v>16</v>
      </c>
      <c r="J754">
        <v>4</v>
      </c>
      <c r="K754" t="str">
        <f>IF(tickets_dataset[[#This Row],[status]] = "Closed", "Yes","No")</f>
        <v>Yes</v>
      </c>
      <c r="L754" s="2">
        <f t="shared" si="44"/>
        <v>3.9999999999417923</v>
      </c>
      <c r="M754" t="str">
        <f t="shared" si="45"/>
        <v>No</v>
      </c>
      <c r="N754" t="str">
        <f t="shared" si="46"/>
        <v>Feb</v>
      </c>
      <c r="O754" s="2">
        <f t="shared" si="47"/>
        <v>0.16666666666424135</v>
      </c>
      <c r="P754" t="str">
        <f>VLOOKUP(G754,Agents!A:E,4,FALSE)</f>
        <v>Team2</v>
      </c>
      <c r="Q754" t="str">
        <f>VLOOKUP(G754,Agents!A:E,5,FALSE)</f>
        <v>Junior</v>
      </c>
      <c r="R754" t="str">
        <f>VLOOKUP(G754,Agents!A:E,2,FALSE)</f>
        <v>Night</v>
      </c>
    </row>
    <row r="755" spans="1:18" x14ac:dyDescent="0.35">
      <c r="A755" t="s">
        <v>1538</v>
      </c>
      <c r="B755" t="s">
        <v>1539</v>
      </c>
      <c r="C755" t="s">
        <v>76</v>
      </c>
      <c r="D755" t="s">
        <v>13</v>
      </c>
      <c r="E755" s="1">
        <v>46062.907638888886</v>
      </c>
      <c r="F755" s="1">
        <v>46063.824305555558</v>
      </c>
      <c r="G755" t="s">
        <v>80</v>
      </c>
      <c r="H755" t="s">
        <v>15</v>
      </c>
      <c r="I755" t="s">
        <v>16</v>
      </c>
      <c r="J755">
        <v>4</v>
      </c>
      <c r="K755" t="str">
        <f>IF(tickets_dataset[[#This Row],[status]] = "Closed", "Yes","No")</f>
        <v>Yes</v>
      </c>
      <c r="L755" s="2">
        <f t="shared" si="44"/>
        <v>22.000000000116415</v>
      </c>
      <c r="M755" t="str">
        <f t="shared" si="45"/>
        <v>No</v>
      </c>
      <c r="N755" t="str">
        <f t="shared" si="46"/>
        <v>Feb</v>
      </c>
      <c r="O755" s="2">
        <f t="shared" si="47"/>
        <v>0.91666666667151731</v>
      </c>
      <c r="P755" t="str">
        <f>VLOOKUP(G755,Agents!A:E,4,FALSE)</f>
        <v>Team3</v>
      </c>
      <c r="Q755" t="str">
        <f>VLOOKUP(G755,Agents!A:E,5,FALSE)</f>
        <v>Junior</v>
      </c>
      <c r="R755" t="str">
        <f>VLOOKUP(G755,Agents!A:E,2,FALSE)</f>
        <v>Evening</v>
      </c>
    </row>
    <row r="756" spans="1:18" x14ac:dyDescent="0.35">
      <c r="A756" t="s">
        <v>1540</v>
      </c>
      <c r="B756" t="s">
        <v>1541</v>
      </c>
      <c r="C756" t="s">
        <v>34</v>
      </c>
      <c r="D756" t="s">
        <v>13</v>
      </c>
      <c r="E756" s="1">
        <v>46107.30972222222</v>
      </c>
      <c r="F756" s="1">
        <v>46108.351388888892</v>
      </c>
      <c r="G756" t="s">
        <v>119</v>
      </c>
      <c r="H756" t="s">
        <v>15</v>
      </c>
      <c r="I756" t="s">
        <v>16</v>
      </c>
      <c r="J756">
        <v>5</v>
      </c>
      <c r="K756" t="str">
        <f>IF(tickets_dataset[[#This Row],[status]] = "Closed", "Yes","No")</f>
        <v>Yes</v>
      </c>
      <c r="L756" s="2">
        <f t="shared" si="44"/>
        <v>25.000000000116415</v>
      </c>
      <c r="M756" t="str">
        <f t="shared" si="45"/>
        <v>No</v>
      </c>
      <c r="N756" t="str">
        <f t="shared" si="46"/>
        <v>Mar</v>
      </c>
      <c r="O756" s="2">
        <f t="shared" si="47"/>
        <v>1.0416666666715173</v>
      </c>
      <c r="P756" t="str">
        <f>VLOOKUP(G756,Agents!A:E,4,FALSE)</f>
        <v>Team1</v>
      </c>
      <c r="Q756" t="str">
        <f>VLOOKUP(G756,Agents!A:E,5,FALSE)</f>
        <v>Junior</v>
      </c>
      <c r="R756" t="str">
        <f>VLOOKUP(G756,Agents!A:E,2,FALSE)</f>
        <v>Morning</v>
      </c>
    </row>
    <row r="757" spans="1:18" x14ac:dyDescent="0.35">
      <c r="A757" t="s">
        <v>1542</v>
      </c>
      <c r="B757" t="s">
        <v>1543</v>
      </c>
      <c r="C757" t="s">
        <v>34</v>
      </c>
      <c r="D757" t="s">
        <v>13</v>
      </c>
      <c r="E757" s="1">
        <v>46080.098611111112</v>
      </c>
      <c r="F757" s="1">
        <v>46080.306944444441</v>
      </c>
      <c r="G757" t="s">
        <v>128</v>
      </c>
      <c r="H757" t="s">
        <v>15</v>
      </c>
      <c r="I757" t="s">
        <v>16</v>
      </c>
      <c r="J757">
        <v>4</v>
      </c>
      <c r="K757" t="str">
        <f>IF(tickets_dataset[[#This Row],[status]] = "Closed", "Yes","No")</f>
        <v>Yes</v>
      </c>
      <c r="L757" s="2">
        <f t="shared" si="44"/>
        <v>4.9999999998835847</v>
      </c>
      <c r="M757" t="str">
        <f t="shared" si="45"/>
        <v>No</v>
      </c>
      <c r="N757" t="str">
        <f t="shared" si="46"/>
        <v>Feb</v>
      </c>
      <c r="O757" s="2">
        <f t="shared" si="47"/>
        <v>0.20833333332848269</v>
      </c>
      <c r="P757" t="str">
        <f>VLOOKUP(G757,Agents!A:E,4,FALSE)</f>
        <v>Team4</v>
      </c>
      <c r="Q757" t="str">
        <f>VLOOKUP(G757,Agents!A:E,5,FALSE)</f>
        <v>Mid</v>
      </c>
      <c r="R757" t="str">
        <f>VLOOKUP(G757,Agents!A:E,2,FALSE)</f>
        <v>Night</v>
      </c>
    </row>
    <row r="758" spans="1:18" x14ac:dyDescent="0.35">
      <c r="A758" t="s">
        <v>1544</v>
      </c>
      <c r="B758" t="s">
        <v>1545</v>
      </c>
      <c r="C758" t="s">
        <v>34</v>
      </c>
      <c r="D758" t="s">
        <v>26</v>
      </c>
      <c r="E758" s="1">
        <v>46058.650694444441</v>
      </c>
      <c r="F758" s="1">
        <v>46060.692361111112</v>
      </c>
      <c r="G758" t="s">
        <v>27</v>
      </c>
      <c r="H758" t="s">
        <v>15</v>
      </c>
      <c r="I758" t="s">
        <v>16</v>
      </c>
      <c r="J758">
        <v>4</v>
      </c>
      <c r="K758" t="str">
        <f>IF(tickets_dataset[[#This Row],[status]] = "Closed", "Yes","No")</f>
        <v>Yes</v>
      </c>
      <c r="L758" s="2">
        <f t="shared" si="44"/>
        <v>49.000000000116415</v>
      </c>
      <c r="M758" t="str">
        <f t="shared" si="45"/>
        <v>Yes</v>
      </c>
      <c r="N758" t="str">
        <f t="shared" si="46"/>
        <v>Feb</v>
      </c>
      <c r="O758" s="2">
        <f t="shared" si="47"/>
        <v>2.0416666666715173</v>
      </c>
      <c r="P758" t="str">
        <f>VLOOKUP(G758,Agents!A:E,4,FALSE)</f>
        <v>Team5</v>
      </c>
      <c r="Q758" t="str">
        <f>VLOOKUP(G758,Agents!A:E,5,FALSE)</f>
        <v>Senior</v>
      </c>
      <c r="R758" t="str">
        <f>VLOOKUP(G758,Agents!A:E,2,FALSE)</f>
        <v>Morning</v>
      </c>
    </row>
    <row r="759" spans="1:18" x14ac:dyDescent="0.35">
      <c r="A759" t="s">
        <v>1546</v>
      </c>
      <c r="B759" t="s">
        <v>1547</v>
      </c>
      <c r="C759" t="s">
        <v>76</v>
      </c>
      <c r="D759" t="s">
        <v>38</v>
      </c>
      <c r="E759" s="1">
        <v>46047.039583333331</v>
      </c>
      <c r="F759" s="1">
        <v>46049.039583333331</v>
      </c>
      <c r="G759" t="s">
        <v>39</v>
      </c>
      <c r="H759" t="s">
        <v>15</v>
      </c>
      <c r="I759" t="s">
        <v>16</v>
      </c>
      <c r="J759">
        <v>5</v>
      </c>
      <c r="K759" t="str">
        <f>IF(tickets_dataset[[#This Row],[status]] = "Closed", "Yes","No")</f>
        <v>Yes</v>
      </c>
      <c r="L759" s="2">
        <f t="shared" si="44"/>
        <v>48</v>
      </c>
      <c r="M759" t="str">
        <f t="shared" si="45"/>
        <v>No</v>
      </c>
      <c r="N759" t="str">
        <f t="shared" si="46"/>
        <v>Jan</v>
      </c>
      <c r="O759" s="2">
        <f t="shared" si="47"/>
        <v>2</v>
      </c>
      <c r="P759" t="str">
        <f>VLOOKUP(G759,Agents!A:E,4,FALSE)</f>
        <v>Team3</v>
      </c>
      <c r="Q759" t="str">
        <f>VLOOKUP(G759,Agents!A:E,5,FALSE)</f>
        <v>Mid</v>
      </c>
      <c r="R759" t="str">
        <f>VLOOKUP(G759,Agents!A:E,2,FALSE)</f>
        <v>Night</v>
      </c>
    </row>
    <row r="760" spans="1:18" x14ac:dyDescent="0.35">
      <c r="A760" t="s">
        <v>1548</v>
      </c>
      <c r="B760" t="s">
        <v>924</v>
      </c>
      <c r="C760" t="s">
        <v>50</v>
      </c>
      <c r="D760" t="s">
        <v>38</v>
      </c>
      <c r="E760" s="1">
        <v>46038.1875</v>
      </c>
      <c r="F760" s="1">
        <v>46040.104166666664</v>
      </c>
      <c r="G760" t="s">
        <v>344</v>
      </c>
      <c r="H760" t="s">
        <v>15</v>
      </c>
      <c r="I760" t="s">
        <v>16</v>
      </c>
      <c r="J760">
        <v>4</v>
      </c>
      <c r="K760" t="str">
        <f>IF(tickets_dataset[[#This Row],[status]] = "Closed", "Yes","No")</f>
        <v>Yes</v>
      </c>
      <c r="L760" s="2">
        <f t="shared" si="44"/>
        <v>45.999999999941792</v>
      </c>
      <c r="M760" t="str">
        <f t="shared" si="45"/>
        <v>No</v>
      </c>
      <c r="N760" t="str">
        <f t="shared" si="46"/>
        <v>Jan</v>
      </c>
      <c r="O760" s="2">
        <f t="shared" si="47"/>
        <v>1.9166666666642413</v>
      </c>
      <c r="P760" t="str">
        <f>VLOOKUP(G760,Agents!A:E,4,FALSE)</f>
        <v>Team4</v>
      </c>
      <c r="Q760" t="str">
        <f>VLOOKUP(G760,Agents!A:E,5,FALSE)</f>
        <v>Senior</v>
      </c>
      <c r="R760" t="str">
        <f>VLOOKUP(G760,Agents!A:E,2,FALSE)</f>
        <v>Night</v>
      </c>
    </row>
    <row r="761" spans="1:18" x14ac:dyDescent="0.35">
      <c r="A761" t="s">
        <v>1549</v>
      </c>
      <c r="B761" t="s">
        <v>1550</v>
      </c>
      <c r="C761" t="s">
        <v>22</v>
      </c>
      <c r="D761" t="s">
        <v>38</v>
      </c>
      <c r="E761" s="1">
        <v>46101.005555555559</v>
      </c>
      <c r="F761" s="1">
        <v>46101.797222222223</v>
      </c>
      <c r="G761" t="s">
        <v>422</v>
      </c>
      <c r="H761" t="s">
        <v>15</v>
      </c>
      <c r="I761" t="s">
        <v>16</v>
      </c>
      <c r="J761">
        <v>3</v>
      </c>
      <c r="K761" t="str">
        <f>IF(tickets_dataset[[#This Row],[status]] = "Closed", "Yes","No")</f>
        <v>Yes</v>
      </c>
      <c r="L761" s="2">
        <f t="shared" si="44"/>
        <v>18.999999999941792</v>
      </c>
      <c r="M761" t="str">
        <f t="shared" si="45"/>
        <v>No</v>
      </c>
      <c r="N761" t="str">
        <f t="shared" si="46"/>
        <v>Mar</v>
      </c>
      <c r="O761" s="2">
        <f t="shared" si="47"/>
        <v>0.79166666666424135</v>
      </c>
      <c r="P761" t="str">
        <f>VLOOKUP(G761,Agents!A:E,4,FALSE)</f>
        <v>Team5</v>
      </c>
      <c r="Q761" t="str">
        <f>VLOOKUP(G761,Agents!A:E,5,FALSE)</f>
        <v>Mid</v>
      </c>
      <c r="R761" t="str">
        <f>VLOOKUP(G761,Agents!A:E,2,FALSE)</f>
        <v>Evening</v>
      </c>
    </row>
    <row r="762" spans="1:18" x14ac:dyDescent="0.35">
      <c r="A762" t="s">
        <v>1551</v>
      </c>
      <c r="B762" t="s">
        <v>1552</v>
      </c>
      <c r="C762" t="s">
        <v>22</v>
      </c>
      <c r="D762" t="s">
        <v>26</v>
      </c>
      <c r="E762" s="1">
        <v>46065.043055555558</v>
      </c>
      <c r="F762" s="1">
        <v>46066.501388888886</v>
      </c>
      <c r="G762" t="s">
        <v>56</v>
      </c>
      <c r="H762" t="s">
        <v>15</v>
      </c>
      <c r="I762" t="s">
        <v>16</v>
      </c>
      <c r="J762">
        <v>5</v>
      </c>
      <c r="K762" t="str">
        <f>IF(tickets_dataset[[#This Row],[status]] = "Closed", "Yes","No")</f>
        <v>Yes</v>
      </c>
      <c r="L762" s="2">
        <f t="shared" si="44"/>
        <v>34.999999999883585</v>
      </c>
      <c r="M762" t="str">
        <f t="shared" si="45"/>
        <v>No</v>
      </c>
      <c r="N762" t="str">
        <f t="shared" si="46"/>
        <v>Feb</v>
      </c>
      <c r="O762" s="2">
        <f t="shared" si="47"/>
        <v>1.4583333333284827</v>
      </c>
      <c r="P762" t="str">
        <f>VLOOKUP(G762,Agents!A:E,4,FALSE)</f>
        <v>Team1</v>
      </c>
      <c r="Q762" t="str">
        <f>VLOOKUP(G762,Agents!A:E,5,FALSE)</f>
        <v>Senior</v>
      </c>
      <c r="R762" t="str">
        <f>VLOOKUP(G762,Agents!A:E,2,FALSE)</f>
        <v>Night</v>
      </c>
    </row>
    <row r="763" spans="1:18" x14ac:dyDescent="0.35">
      <c r="A763" t="s">
        <v>1553</v>
      </c>
      <c r="B763" t="s">
        <v>1554</v>
      </c>
      <c r="C763" t="s">
        <v>22</v>
      </c>
      <c r="D763" t="s">
        <v>13</v>
      </c>
      <c r="E763" s="1">
        <v>46065.038194444445</v>
      </c>
      <c r="F763" s="1">
        <v>46066.913194444445</v>
      </c>
      <c r="G763" t="s">
        <v>128</v>
      </c>
      <c r="H763" t="s">
        <v>15</v>
      </c>
      <c r="I763" t="s">
        <v>16</v>
      </c>
      <c r="J763">
        <v>4</v>
      </c>
      <c r="K763" t="str">
        <f>IF(tickets_dataset[[#This Row],[status]] = "Closed", "Yes","No")</f>
        <v>Yes</v>
      </c>
      <c r="L763" s="2">
        <f t="shared" si="44"/>
        <v>45</v>
      </c>
      <c r="M763" t="str">
        <f t="shared" si="45"/>
        <v>No</v>
      </c>
      <c r="N763" t="str">
        <f t="shared" si="46"/>
        <v>Feb</v>
      </c>
      <c r="O763" s="2">
        <f t="shared" si="47"/>
        <v>1.875</v>
      </c>
      <c r="P763" t="str">
        <f>VLOOKUP(G763,Agents!A:E,4,FALSE)</f>
        <v>Team4</v>
      </c>
      <c r="Q763" t="str">
        <f>VLOOKUP(G763,Agents!A:E,5,FALSE)</f>
        <v>Mid</v>
      </c>
      <c r="R763" t="str">
        <f>VLOOKUP(G763,Agents!A:E,2,FALSE)</f>
        <v>Night</v>
      </c>
    </row>
    <row r="764" spans="1:18" x14ac:dyDescent="0.35">
      <c r="A764" t="s">
        <v>1555</v>
      </c>
      <c r="B764" t="s">
        <v>1556</v>
      </c>
      <c r="C764" t="s">
        <v>12</v>
      </c>
      <c r="D764" t="s">
        <v>26</v>
      </c>
      <c r="E764" s="1">
        <v>46097.739583333336</v>
      </c>
      <c r="F764" s="1">
        <v>46100.114583333336</v>
      </c>
      <c r="G764" t="s">
        <v>27</v>
      </c>
      <c r="H764" t="s">
        <v>132</v>
      </c>
      <c r="I764" t="s">
        <v>16</v>
      </c>
      <c r="J764">
        <v>3</v>
      </c>
      <c r="K764" t="str">
        <f>IF(tickets_dataset[[#This Row],[status]] = "Closed", "Yes","No")</f>
        <v>No</v>
      </c>
      <c r="L764" s="2">
        <f t="shared" si="44"/>
        <v>57</v>
      </c>
      <c r="M764" t="str">
        <f t="shared" si="45"/>
        <v>Yes</v>
      </c>
      <c r="N764" t="str">
        <f t="shared" si="46"/>
        <v>Mar</v>
      </c>
      <c r="O764" s="2">
        <f t="shared" si="47"/>
        <v>2.375</v>
      </c>
      <c r="P764" t="str">
        <f>VLOOKUP(G764,Agents!A:E,4,FALSE)</f>
        <v>Team5</v>
      </c>
      <c r="Q764" t="str">
        <f>VLOOKUP(G764,Agents!A:E,5,FALSE)</f>
        <v>Senior</v>
      </c>
      <c r="R764" t="str">
        <f>VLOOKUP(G764,Agents!A:E,2,FALSE)</f>
        <v>Morning</v>
      </c>
    </row>
    <row r="765" spans="1:18" x14ac:dyDescent="0.35">
      <c r="A765" t="s">
        <v>1557</v>
      </c>
      <c r="B765" t="s">
        <v>1558</v>
      </c>
      <c r="C765" t="s">
        <v>34</v>
      </c>
      <c r="D765" t="s">
        <v>26</v>
      </c>
      <c r="E765" s="1">
        <v>46058.258333333331</v>
      </c>
      <c r="F765" s="1">
        <v>46058.716666666667</v>
      </c>
      <c r="G765" t="s">
        <v>211</v>
      </c>
      <c r="H765" t="s">
        <v>15</v>
      </c>
      <c r="I765" t="s">
        <v>16</v>
      </c>
      <c r="J765">
        <v>3</v>
      </c>
      <c r="K765" t="str">
        <f>IF(tickets_dataset[[#This Row],[status]] = "Closed", "Yes","No")</f>
        <v>Yes</v>
      </c>
      <c r="L765" s="2">
        <f t="shared" si="44"/>
        <v>11.000000000058208</v>
      </c>
      <c r="M765" t="str">
        <f t="shared" si="45"/>
        <v>No</v>
      </c>
      <c r="N765" t="str">
        <f t="shared" si="46"/>
        <v>Feb</v>
      </c>
      <c r="O765" s="2">
        <f t="shared" si="47"/>
        <v>0.45833333333575865</v>
      </c>
      <c r="P765" t="str">
        <f>VLOOKUP(G765,Agents!A:E,4,FALSE)</f>
        <v>Team5</v>
      </c>
      <c r="Q765" t="str">
        <f>VLOOKUP(G765,Agents!A:E,5,FALSE)</f>
        <v>Senior</v>
      </c>
      <c r="R765" t="str">
        <f>VLOOKUP(G765,Agents!A:E,2,FALSE)</f>
        <v>Evening</v>
      </c>
    </row>
    <row r="766" spans="1:18" x14ac:dyDescent="0.35">
      <c r="A766" t="s">
        <v>1559</v>
      </c>
      <c r="B766" t="s">
        <v>1560</v>
      </c>
      <c r="C766" t="s">
        <v>34</v>
      </c>
      <c r="D766" t="s">
        <v>26</v>
      </c>
      <c r="E766" s="1">
        <v>46076.715277777781</v>
      </c>
      <c r="F766" s="1">
        <v>46077.465277777781</v>
      </c>
      <c r="G766" t="s">
        <v>206</v>
      </c>
      <c r="H766" t="s">
        <v>28</v>
      </c>
      <c r="I766" t="s">
        <v>16</v>
      </c>
      <c r="J766">
        <v>4</v>
      </c>
      <c r="K766" t="str">
        <f>IF(tickets_dataset[[#This Row],[status]] = "Closed", "Yes","No")</f>
        <v>No</v>
      </c>
      <c r="L766" s="2">
        <f t="shared" si="44"/>
        <v>18</v>
      </c>
      <c r="M766" t="str">
        <f t="shared" si="45"/>
        <v>No</v>
      </c>
      <c r="N766" t="str">
        <f t="shared" si="46"/>
        <v>Feb</v>
      </c>
      <c r="O766" s="2">
        <f t="shared" si="47"/>
        <v>0.75</v>
      </c>
      <c r="P766" t="str">
        <f>VLOOKUP(G766,Agents!A:E,4,FALSE)</f>
        <v>Team5</v>
      </c>
      <c r="Q766" t="str">
        <f>VLOOKUP(G766,Agents!A:E,5,FALSE)</f>
        <v>Junior</v>
      </c>
      <c r="R766" t="str">
        <f>VLOOKUP(G766,Agents!A:E,2,FALSE)</f>
        <v>Evening</v>
      </c>
    </row>
    <row r="767" spans="1:18" x14ac:dyDescent="0.35">
      <c r="A767" t="s">
        <v>1561</v>
      </c>
      <c r="B767" t="s">
        <v>1524</v>
      </c>
      <c r="C767" t="s">
        <v>50</v>
      </c>
      <c r="D767" t="s">
        <v>26</v>
      </c>
      <c r="E767" s="1">
        <v>46107.734027777777</v>
      </c>
      <c r="F767" s="1">
        <v>46110.442361111112</v>
      </c>
      <c r="G767" t="s">
        <v>128</v>
      </c>
      <c r="H767" t="s">
        <v>15</v>
      </c>
      <c r="I767" t="s">
        <v>16</v>
      </c>
      <c r="J767">
        <v>5</v>
      </c>
      <c r="K767" t="str">
        <f>IF(tickets_dataset[[#This Row],[status]] = "Closed", "Yes","No")</f>
        <v>Yes</v>
      </c>
      <c r="L767" s="2">
        <f t="shared" si="44"/>
        <v>65.000000000058208</v>
      </c>
      <c r="M767" t="str">
        <f t="shared" si="45"/>
        <v>Yes</v>
      </c>
      <c r="N767" t="str">
        <f t="shared" si="46"/>
        <v>Mar</v>
      </c>
      <c r="O767" s="2">
        <f t="shared" si="47"/>
        <v>2.7083333333357587</v>
      </c>
      <c r="P767" t="str">
        <f>VLOOKUP(G767,Agents!A:E,4,FALSE)</f>
        <v>Team4</v>
      </c>
      <c r="Q767" t="str">
        <f>VLOOKUP(G767,Agents!A:E,5,FALSE)</f>
        <v>Mid</v>
      </c>
      <c r="R767" t="str">
        <f>VLOOKUP(G767,Agents!A:E,2,FALSE)</f>
        <v>Night</v>
      </c>
    </row>
    <row r="768" spans="1:18" x14ac:dyDescent="0.35">
      <c r="A768" t="s">
        <v>1562</v>
      </c>
      <c r="B768" t="s">
        <v>1563</v>
      </c>
      <c r="C768" t="s">
        <v>22</v>
      </c>
      <c r="D768" t="s">
        <v>13</v>
      </c>
      <c r="E768" s="1">
        <v>46096.488888888889</v>
      </c>
      <c r="F768" s="1">
        <v>46096.863888888889</v>
      </c>
      <c r="G768" t="s">
        <v>42</v>
      </c>
      <c r="H768" t="s">
        <v>15</v>
      </c>
      <c r="I768" t="s">
        <v>16</v>
      </c>
      <c r="J768">
        <v>3</v>
      </c>
      <c r="K768" t="str">
        <f>IF(tickets_dataset[[#This Row],[status]] = "Closed", "Yes","No")</f>
        <v>Yes</v>
      </c>
      <c r="L768" s="2">
        <f t="shared" si="44"/>
        <v>9</v>
      </c>
      <c r="M768" t="str">
        <f t="shared" si="45"/>
        <v>No</v>
      </c>
      <c r="N768" t="str">
        <f t="shared" si="46"/>
        <v>Mar</v>
      </c>
      <c r="O768" s="2">
        <f t="shared" si="47"/>
        <v>0.375</v>
      </c>
      <c r="P768" t="str">
        <f>VLOOKUP(G768,Agents!A:E,4,FALSE)</f>
        <v>Team2</v>
      </c>
      <c r="Q768" t="str">
        <f>VLOOKUP(G768,Agents!A:E,5,FALSE)</f>
        <v>Junior</v>
      </c>
      <c r="R768" t="str">
        <f>VLOOKUP(G768,Agents!A:E,2,FALSE)</f>
        <v>Night</v>
      </c>
    </row>
    <row r="769" spans="1:18" x14ac:dyDescent="0.35">
      <c r="A769" t="s">
        <v>1564</v>
      </c>
      <c r="B769" t="s">
        <v>1565</v>
      </c>
      <c r="C769" t="s">
        <v>22</v>
      </c>
      <c r="D769" t="s">
        <v>13</v>
      </c>
      <c r="E769" s="1">
        <v>46094.338888888888</v>
      </c>
      <c r="F769" s="1">
        <v>46094.422222222223</v>
      </c>
      <c r="G769" t="s">
        <v>80</v>
      </c>
      <c r="H769" t="s">
        <v>28</v>
      </c>
      <c r="I769" t="s">
        <v>16</v>
      </c>
      <c r="J769">
        <v>5</v>
      </c>
      <c r="K769" t="str">
        <f>IF(tickets_dataset[[#This Row],[status]] = "Closed", "Yes","No")</f>
        <v>No</v>
      </c>
      <c r="L769" s="2">
        <f t="shared" si="44"/>
        <v>2.0000000000582077</v>
      </c>
      <c r="M769" t="str">
        <f t="shared" si="45"/>
        <v>No</v>
      </c>
      <c r="N769" t="str">
        <f t="shared" si="46"/>
        <v>Mar</v>
      </c>
      <c r="O769" s="2">
        <f t="shared" si="47"/>
        <v>8.3333333335758653E-2</v>
      </c>
      <c r="P769" t="str">
        <f>VLOOKUP(G769,Agents!A:E,4,FALSE)</f>
        <v>Team3</v>
      </c>
      <c r="Q769" t="str">
        <f>VLOOKUP(G769,Agents!A:E,5,FALSE)</f>
        <v>Junior</v>
      </c>
      <c r="R769" t="str">
        <f>VLOOKUP(G769,Agents!A:E,2,FALSE)</f>
        <v>Evening</v>
      </c>
    </row>
    <row r="770" spans="1:18" x14ac:dyDescent="0.35">
      <c r="A770" t="s">
        <v>1566</v>
      </c>
      <c r="B770" t="s">
        <v>1271</v>
      </c>
      <c r="C770" t="s">
        <v>50</v>
      </c>
      <c r="D770" t="s">
        <v>38</v>
      </c>
      <c r="E770" s="1">
        <v>46083.908333333333</v>
      </c>
      <c r="F770" s="1">
        <v>46084.866666666669</v>
      </c>
      <c r="G770" t="s">
        <v>156</v>
      </c>
      <c r="H770" t="s">
        <v>15</v>
      </c>
      <c r="I770" t="s">
        <v>16</v>
      </c>
      <c r="J770">
        <v>3</v>
      </c>
      <c r="K770" t="str">
        <f>IF(tickets_dataset[[#This Row],[status]] = "Closed", "Yes","No")</f>
        <v>Yes</v>
      </c>
      <c r="L770" s="2">
        <f t="shared" ref="L770:L833" si="48">IF(ISBLANK(F770),"",(F770-E770)*24)</f>
        <v>23.000000000058208</v>
      </c>
      <c r="M770" t="str">
        <f t="shared" ref="M770:M833" si="49">IF(L770&gt;48,"Yes","No")</f>
        <v>No</v>
      </c>
      <c r="N770" t="str">
        <f t="shared" ref="N770:N833" si="50">TEXT(E770,"mmm")</f>
        <v>Mar</v>
      </c>
      <c r="O770" s="2">
        <f t="shared" si="47"/>
        <v>0.95833333333575865</v>
      </c>
      <c r="P770" t="str">
        <f>VLOOKUP(G770,Agents!A:E,4,FALSE)</f>
        <v>Team3</v>
      </c>
      <c r="Q770" t="str">
        <f>VLOOKUP(G770,Agents!A:E,5,FALSE)</f>
        <v>Mid</v>
      </c>
      <c r="R770" t="str">
        <f>VLOOKUP(G770,Agents!A:E,2,FALSE)</f>
        <v>Evening</v>
      </c>
    </row>
    <row r="771" spans="1:18" x14ac:dyDescent="0.35">
      <c r="A771" t="s">
        <v>1567</v>
      </c>
      <c r="B771" t="s">
        <v>1568</v>
      </c>
      <c r="C771" t="s">
        <v>34</v>
      </c>
      <c r="D771" t="s">
        <v>26</v>
      </c>
      <c r="E771" s="1">
        <v>46079.842361111114</v>
      </c>
      <c r="F771" s="1">
        <v>46082.509027777778</v>
      </c>
      <c r="G771" t="s">
        <v>23</v>
      </c>
      <c r="H771" t="s">
        <v>28</v>
      </c>
      <c r="I771" t="s">
        <v>16</v>
      </c>
      <c r="J771">
        <v>4</v>
      </c>
      <c r="K771" t="str">
        <f>IF(tickets_dataset[[#This Row],[status]] = "Closed", "Yes","No")</f>
        <v>No</v>
      </c>
      <c r="L771" s="2">
        <f t="shared" si="48"/>
        <v>63.999999999941792</v>
      </c>
      <c r="M771" t="str">
        <f t="shared" si="49"/>
        <v>Yes</v>
      </c>
      <c r="N771" t="str">
        <f t="shared" si="50"/>
        <v>Feb</v>
      </c>
      <c r="O771" s="2">
        <f t="shared" ref="O771:O834" si="51">F771-E771</f>
        <v>2.6666666666642413</v>
      </c>
      <c r="P771" t="str">
        <f>VLOOKUP(G771,Agents!A:E,4,FALSE)</f>
        <v>Team3</v>
      </c>
      <c r="Q771" t="str">
        <f>VLOOKUP(G771,Agents!A:E,5,FALSE)</f>
        <v>Senior</v>
      </c>
      <c r="R771" t="str">
        <f>VLOOKUP(G771,Agents!A:E,2,FALSE)</f>
        <v>Evening</v>
      </c>
    </row>
    <row r="772" spans="1:18" x14ac:dyDescent="0.35">
      <c r="A772" t="s">
        <v>1569</v>
      </c>
      <c r="B772" t="s">
        <v>1570</v>
      </c>
      <c r="C772" t="s">
        <v>76</v>
      </c>
      <c r="D772" t="s">
        <v>13</v>
      </c>
      <c r="E772" s="1">
        <v>46075.354861111111</v>
      </c>
      <c r="F772" s="1">
        <v>46076.563194444447</v>
      </c>
      <c r="G772" t="s">
        <v>159</v>
      </c>
      <c r="H772" t="s">
        <v>15</v>
      </c>
      <c r="I772" t="s">
        <v>16</v>
      </c>
      <c r="J772">
        <v>2</v>
      </c>
      <c r="K772" t="str">
        <f>IF(tickets_dataset[[#This Row],[status]] = "Closed", "Yes","No")</f>
        <v>Yes</v>
      </c>
      <c r="L772" s="2">
        <f t="shared" si="48"/>
        <v>29.000000000058208</v>
      </c>
      <c r="M772" t="str">
        <f t="shared" si="49"/>
        <v>No</v>
      </c>
      <c r="N772" t="str">
        <f t="shared" si="50"/>
        <v>Feb</v>
      </c>
      <c r="O772" s="2">
        <f t="shared" si="51"/>
        <v>1.2083333333357587</v>
      </c>
      <c r="P772" t="str">
        <f>VLOOKUP(G772,Agents!A:E,4,FALSE)</f>
        <v>Team4</v>
      </c>
      <c r="Q772" t="str">
        <f>VLOOKUP(G772,Agents!A:E,5,FALSE)</f>
        <v>Mid</v>
      </c>
      <c r="R772" t="str">
        <f>VLOOKUP(G772,Agents!A:E,2,FALSE)</f>
        <v>Night</v>
      </c>
    </row>
    <row r="773" spans="1:18" x14ac:dyDescent="0.35">
      <c r="A773" t="s">
        <v>1571</v>
      </c>
      <c r="B773" t="s">
        <v>1572</v>
      </c>
      <c r="C773" t="s">
        <v>34</v>
      </c>
      <c r="D773" t="s">
        <v>38</v>
      </c>
      <c r="E773" s="1">
        <v>46100.134722222225</v>
      </c>
      <c r="F773" s="1">
        <v>46103.884722222225</v>
      </c>
      <c r="G773" t="s">
        <v>357</v>
      </c>
      <c r="H773" t="s">
        <v>15</v>
      </c>
      <c r="I773" t="s">
        <v>16</v>
      </c>
      <c r="J773">
        <v>3</v>
      </c>
      <c r="K773" t="str">
        <f>IF(tickets_dataset[[#This Row],[status]] = "Closed", "Yes","No")</f>
        <v>Yes</v>
      </c>
      <c r="L773" s="2">
        <f t="shared" si="48"/>
        <v>90</v>
      </c>
      <c r="M773" t="str">
        <f t="shared" si="49"/>
        <v>Yes</v>
      </c>
      <c r="N773" t="str">
        <f t="shared" si="50"/>
        <v>Mar</v>
      </c>
      <c r="O773" s="2">
        <f t="shared" si="51"/>
        <v>3.75</v>
      </c>
      <c r="P773" t="str">
        <f>VLOOKUP(G773,Agents!A:E,4,FALSE)</f>
        <v>Team1</v>
      </c>
      <c r="Q773" t="str">
        <f>VLOOKUP(G773,Agents!A:E,5,FALSE)</f>
        <v>Mid</v>
      </c>
      <c r="R773" t="str">
        <f>VLOOKUP(G773,Agents!A:E,2,FALSE)</f>
        <v>Morning</v>
      </c>
    </row>
    <row r="774" spans="1:18" x14ac:dyDescent="0.35">
      <c r="A774" t="s">
        <v>1573</v>
      </c>
      <c r="B774" t="s">
        <v>1574</v>
      </c>
      <c r="C774" t="s">
        <v>50</v>
      </c>
      <c r="D774" t="s">
        <v>26</v>
      </c>
      <c r="E774" s="1">
        <v>46045.827777777777</v>
      </c>
      <c r="F774" s="1">
        <v>46047.494444444441</v>
      </c>
      <c r="G774" t="s">
        <v>239</v>
      </c>
      <c r="H774" t="s">
        <v>15</v>
      </c>
      <c r="I774" t="s">
        <v>16</v>
      </c>
      <c r="J774">
        <v>4</v>
      </c>
      <c r="K774" t="str">
        <f>IF(tickets_dataset[[#This Row],[status]] = "Closed", "Yes","No")</f>
        <v>Yes</v>
      </c>
      <c r="L774" s="2">
        <f t="shared" si="48"/>
        <v>39.999999999941792</v>
      </c>
      <c r="M774" t="str">
        <f t="shared" si="49"/>
        <v>No</v>
      </c>
      <c r="N774" t="str">
        <f t="shared" si="50"/>
        <v>Jan</v>
      </c>
      <c r="O774" s="2">
        <f t="shared" si="51"/>
        <v>1.6666666666642413</v>
      </c>
      <c r="P774" t="str">
        <f>VLOOKUP(G774,Agents!A:E,4,FALSE)</f>
        <v>Team1</v>
      </c>
      <c r="Q774" t="str">
        <f>VLOOKUP(G774,Agents!A:E,5,FALSE)</f>
        <v>Senior</v>
      </c>
      <c r="R774" t="str">
        <f>VLOOKUP(G774,Agents!A:E,2,FALSE)</f>
        <v>Evening</v>
      </c>
    </row>
    <row r="775" spans="1:18" x14ac:dyDescent="0.35">
      <c r="A775" t="s">
        <v>1575</v>
      </c>
      <c r="B775" t="s">
        <v>1576</v>
      </c>
      <c r="C775" t="s">
        <v>34</v>
      </c>
      <c r="D775" t="s">
        <v>26</v>
      </c>
      <c r="E775" s="1">
        <v>46037.481249999997</v>
      </c>
      <c r="F775" s="1">
        <v>46038.272916666669</v>
      </c>
      <c r="G775" t="s">
        <v>159</v>
      </c>
      <c r="H775" t="s">
        <v>28</v>
      </c>
      <c r="I775" t="s">
        <v>16</v>
      </c>
      <c r="J775">
        <v>4</v>
      </c>
      <c r="K775" t="str">
        <f>IF(tickets_dataset[[#This Row],[status]] = "Closed", "Yes","No")</f>
        <v>No</v>
      </c>
      <c r="L775" s="2">
        <f t="shared" si="48"/>
        <v>19.000000000116415</v>
      </c>
      <c r="M775" t="str">
        <f t="shared" si="49"/>
        <v>No</v>
      </c>
      <c r="N775" t="str">
        <f t="shared" si="50"/>
        <v>Jan</v>
      </c>
      <c r="O775" s="2">
        <f t="shared" si="51"/>
        <v>0.79166666667151731</v>
      </c>
      <c r="P775" t="str">
        <f>VLOOKUP(G775,Agents!A:E,4,FALSE)</f>
        <v>Team4</v>
      </c>
      <c r="Q775" t="str">
        <f>VLOOKUP(G775,Agents!A:E,5,FALSE)</f>
        <v>Mid</v>
      </c>
      <c r="R775" t="str">
        <f>VLOOKUP(G775,Agents!A:E,2,FALSE)</f>
        <v>Night</v>
      </c>
    </row>
    <row r="776" spans="1:18" x14ac:dyDescent="0.35">
      <c r="A776" t="s">
        <v>1577</v>
      </c>
      <c r="B776" t="s">
        <v>1578</v>
      </c>
      <c r="C776" t="s">
        <v>50</v>
      </c>
      <c r="D776" t="s">
        <v>38</v>
      </c>
      <c r="E776" s="1">
        <v>46039.008333333331</v>
      </c>
      <c r="F776" s="1">
        <v>46040.758333333331</v>
      </c>
      <c r="G776" t="s">
        <v>73</v>
      </c>
      <c r="H776" t="s">
        <v>15</v>
      </c>
      <c r="I776" t="s">
        <v>16</v>
      </c>
      <c r="J776">
        <v>4</v>
      </c>
      <c r="K776" t="str">
        <f>IF(tickets_dataset[[#This Row],[status]] = "Closed", "Yes","No")</f>
        <v>Yes</v>
      </c>
      <c r="L776" s="2">
        <f t="shared" si="48"/>
        <v>42</v>
      </c>
      <c r="M776" t="str">
        <f t="shared" si="49"/>
        <v>No</v>
      </c>
      <c r="N776" t="str">
        <f t="shared" si="50"/>
        <v>Jan</v>
      </c>
      <c r="O776" s="2">
        <f t="shared" si="51"/>
        <v>1.75</v>
      </c>
      <c r="P776" t="str">
        <f>VLOOKUP(G776,Agents!A:E,4,FALSE)</f>
        <v>Team4</v>
      </c>
      <c r="Q776" t="str">
        <f>VLOOKUP(G776,Agents!A:E,5,FALSE)</f>
        <v>Senior</v>
      </c>
      <c r="R776" t="str">
        <f>VLOOKUP(G776,Agents!A:E,2,FALSE)</f>
        <v>Night</v>
      </c>
    </row>
    <row r="777" spans="1:18" x14ac:dyDescent="0.35">
      <c r="A777" t="s">
        <v>1579</v>
      </c>
      <c r="B777" t="s">
        <v>1580</v>
      </c>
      <c r="C777" t="s">
        <v>34</v>
      </c>
      <c r="D777" t="s">
        <v>38</v>
      </c>
      <c r="E777" s="1">
        <v>46089.022222222222</v>
      </c>
      <c r="F777" s="1">
        <v>46092.147222222222</v>
      </c>
      <c r="G777" t="s">
        <v>422</v>
      </c>
      <c r="H777" t="s">
        <v>28</v>
      </c>
      <c r="I777" t="s">
        <v>16</v>
      </c>
      <c r="J777">
        <v>4</v>
      </c>
      <c r="K777" t="str">
        <f>IF(tickets_dataset[[#This Row],[status]] = "Closed", "Yes","No")</f>
        <v>No</v>
      </c>
      <c r="L777" s="2">
        <f t="shared" si="48"/>
        <v>75</v>
      </c>
      <c r="M777" t="str">
        <f t="shared" si="49"/>
        <v>Yes</v>
      </c>
      <c r="N777" t="str">
        <f t="shared" si="50"/>
        <v>Mar</v>
      </c>
      <c r="O777" s="2">
        <f t="shared" si="51"/>
        <v>3.125</v>
      </c>
      <c r="P777" t="str">
        <f>VLOOKUP(G777,Agents!A:E,4,FALSE)</f>
        <v>Team5</v>
      </c>
      <c r="Q777" t="str">
        <f>VLOOKUP(G777,Agents!A:E,5,FALSE)</f>
        <v>Mid</v>
      </c>
      <c r="R777" t="str">
        <f>VLOOKUP(G777,Agents!A:E,2,FALSE)</f>
        <v>Evening</v>
      </c>
    </row>
    <row r="778" spans="1:18" x14ac:dyDescent="0.35">
      <c r="A778" t="s">
        <v>1581</v>
      </c>
      <c r="B778" t="s">
        <v>1582</v>
      </c>
      <c r="C778" t="s">
        <v>22</v>
      </c>
      <c r="D778" t="s">
        <v>26</v>
      </c>
      <c r="E778" s="1">
        <v>46085.125</v>
      </c>
      <c r="F778" s="1">
        <v>46086.041666666664</v>
      </c>
      <c r="G778" t="s">
        <v>42</v>
      </c>
      <c r="H778" t="s">
        <v>15</v>
      </c>
      <c r="I778" t="s">
        <v>16</v>
      </c>
      <c r="J778">
        <v>4</v>
      </c>
      <c r="K778" t="str">
        <f>IF(tickets_dataset[[#This Row],[status]] = "Closed", "Yes","No")</f>
        <v>Yes</v>
      </c>
      <c r="L778" s="2">
        <f t="shared" si="48"/>
        <v>21.999999999941792</v>
      </c>
      <c r="M778" t="str">
        <f t="shared" si="49"/>
        <v>No</v>
      </c>
      <c r="N778" t="str">
        <f t="shared" si="50"/>
        <v>Mar</v>
      </c>
      <c r="O778" s="2">
        <f t="shared" si="51"/>
        <v>0.91666666666424135</v>
      </c>
      <c r="P778" t="str">
        <f>VLOOKUP(G778,Agents!A:E,4,FALSE)</f>
        <v>Team2</v>
      </c>
      <c r="Q778" t="str">
        <f>VLOOKUP(G778,Agents!A:E,5,FALSE)</f>
        <v>Junior</v>
      </c>
      <c r="R778" t="str">
        <f>VLOOKUP(G778,Agents!A:E,2,FALSE)</f>
        <v>Night</v>
      </c>
    </row>
    <row r="779" spans="1:18" x14ac:dyDescent="0.35">
      <c r="A779" t="s">
        <v>1583</v>
      </c>
      <c r="B779" t="s">
        <v>1584</v>
      </c>
      <c r="C779" t="s">
        <v>12</v>
      </c>
      <c r="D779" t="s">
        <v>38</v>
      </c>
      <c r="E779" s="1">
        <v>46067.207638888889</v>
      </c>
      <c r="F779" s="1">
        <v>46069.874305555553</v>
      </c>
      <c r="G779" t="s">
        <v>42</v>
      </c>
      <c r="H779" t="s">
        <v>15</v>
      </c>
      <c r="I779" t="s">
        <v>16</v>
      </c>
      <c r="J779">
        <v>3</v>
      </c>
      <c r="K779" t="str">
        <f>IF(tickets_dataset[[#This Row],[status]] = "Closed", "Yes","No")</f>
        <v>Yes</v>
      </c>
      <c r="L779" s="2">
        <f t="shared" si="48"/>
        <v>63.999999999941792</v>
      </c>
      <c r="M779" t="str">
        <f t="shared" si="49"/>
        <v>Yes</v>
      </c>
      <c r="N779" t="str">
        <f t="shared" si="50"/>
        <v>Feb</v>
      </c>
      <c r="O779" s="2">
        <f t="shared" si="51"/>
        <v>2.6666666666642413</v>
      </c>
      <c r="P779" t="str">
        <f>VLOOKUP(G779,Agents!A:E,4,FALSE)</f>
        <v>Team2</v>
      </c>
      <c r="Q779" t="str">
        <f>VLOOKUP(G779,Agents!A:E,5,FALSE)</f>
        <v>Junior</v>
      </c>
      <c r="R779" t="str">
        <f>VLOOKUP(G779,Agents!A:E,2,FALSE)</f>
        <v>Night</v>
      </c>
    </row>
    <row r="780" spans="1:18" x14ac:dyDescent="0.35">
      <c r="A780" t="s">
        <v>1585</v>
      </c>
      <c r="B780" t="s">
        <v>1586</v>
      </c>
      <c r="C780" t="s">
        <v>76</v>
      </c>
      <c r="D780" t="s">
        <v>13</v>
      </c>
      <c r="E780" s="1">
        <v>46104.933333333334</v>
      </c>
      <c r="F780" s="1">
        <v>46106.6</v>
      </c>
      <c r="G780" t="s">
        <v>344</v>
      </c>
      <c r="H780" t="s">
        <v>15</v>
      </c>
      <c r="I780" t="s">
        <v>68</v>
      </c>
      <c r="J780">
        <v>4</v>
      </c>
      <c r="K780" t="str">
        <f>IF(tickets_dataset[[#This Row],[status]] = "Closed", "Yes","No")</f>
        <v>Yes</v>
      </c>
      <c r="L780" s="2">
        <f t="shared" si="48"/>
        <v>39.999999999941792</v>
      </c>
      <c r="M780" t="str">
        <f t="shared" si="49"/>
        <v>No</v>
      </c>
      <c r="N780" t="str">
        <f t="shared" si="50"/>
        <v>Mar</v>
      </c>
      <c r="O780" s="2">
        <f t="shared" si="51"/>
        <v>1.6666666666642413</v>
      </c>
      <c r="P780" t="str">
        <f>VLOOKUP(G780,Agents!A:E,4,FALSE)</f>
        <v>Team4</v>
      </c>
      <c r="Q780" t="str">
        <f>VLOOKUP(G780,Agents!A:E,5,FALSE)</f>
        <v>Senior</v>
      </c>
      <c r="R780" t="str">
        <f>VLOOKUP(G780,Agents!A:E,2,FALSE)</f>
        <v>Night</v>
      </c>
    </row>
    <row r="781" spans="1:18" x14ac:dyDescent="0.35">
      <c r="A781" t="s">
        <v>1587</v>
      </c>
      <c r="B781" t="s">
        <v>1588</v>
      </c>
      <c r="C781" t="s">
        <v>50</v>
      </c>
      <c r="D781" t="s">
        <v>38</v>
      </c>
      <c r="E781" s="1">
        <v>46081.593055555553</v>
      </c>
      <c r="F781" s="1">
        <v>46082.551388888889</v>
      </c>
      <c r="G781" t="s">
        <v>164</v>
      </c>
      <c r="H781" t="s">
        <v>132</v>
      </c>
      <c r="I781" t="s">
        <v>16</v>
      </c>
      <c r="J781">
        <v>4</v>
      </c>
      <c r="K781" t="str">
        <f>IF(tickets_dataset[[#This Row],[status]] = "Closed", "Yes","No")</f>
        <v>No</v>
      </c>
      <c r="L781" s="2">
        <f t="shared" si="48"/>
        <v>23.000000000058208</v>
      </c>
      <c r="M781" t="str">
        <f t="shared" si="49"/>
        <v>No</v>
      </c>
      <c r="N781" t="str">
        <f t="shared" si="50"/>
        <v>Feb</v>
      </c>
      <c r="O781" s="2">
        <f t="shared" si="51"/>
        <v>0.95833333333575865</v>
      </c>
      <c r="P781" t="str">
        <f>VLOOKUP(G781,Agents!A:E,4,FALSE)</f>
        <v>Team4</v>
      </c>
      <c r="Q781" t="str">
        <f>VLOOKUP(G781,Agents!A:E,5,FALSE)</f>
        <v>Senior</v>
      </c>
      <c r="R781" t="str">
        <f>VLOOKUP(G781,Agents!A:E,2,FALSE)</f>
        <v>Evening</v>
      </c>
    </row>
    <row r="782" spans="1:18" x14ac:dyDescent="0.35">
      <c r="A782" t="s">
        <v>1589</v>
      </c>
      <c r="B782" t="s">
        <v>1590</v>
      </c>
      <c r="C782" t="s">
        <v>34</v>
      </c>
      <c r="D782" t="s">
        <v>38</v>
      </c>
      <c r="E782" s="1">
        <v>46042.072916666664</v>
      </c>
      <c r="F782" s="1">
        <v>46044.697916666664</v>
      </c>
      <c r="G782" t="s">
        <v>282</v>
      </c>
      <c r="H782" t="s">
        <v>15</v>
      </c>
      <c r="I782" t="s">
        <v>16</v>
      </c>
      <c r="J782">
        <v>4</v>
      </c>
      <c r="K782" t="str">
        <f>IF(tickets_dataset[[#This Row],[status]] = "Closed", "Yes","No")</f>
        <v>Yes</v>
      </c>
      <c r="L782" s="2">
        <f t="shared" si="48"/>
        <v>63</v>
      </c>
      <c r="M782" t="str">
        <f t="shared" si="49"/>
        <v>Yes</v>
      </c>
      <c r="N782" t="str">
        <f t="shared" si="50"/>
        <v>Jan</v>
      </c>
      <c r="O782" s="2">
        <f t="shared" si="51"/>
        <v>2.625</v>
      </c>
      <c r="P782" t="str">
        <f>VLOOKUP(G782,Agents!A:E,4,FALSE)</f>
        <v>Team4</v>
      </c>
      <c r="Q782" t="str">
        <f>VLOOKUP(G782,Agents!A:E,5,FALSE)</f>
        <v>Mid</v>
      </c>
      <c r="R782" t="str">
        <f>VLOOKUP(G782,Agents!A:E,2,FALSE)</f>
        <v>Morning</v>
      </c>
    </row>
    <row r="783" spans="1:18" x14ac:dyDescent="0.35">
      <c r="A783" t="s">
        <v>1591</v>
      </c>
      <c r="B783" t="s">
        <v>1592</v>
      </c>
      <c r="C783" t="s">
        <v>22</v>
      </c>
      <c r="D783" t="s">
        <v>26</v>
      </c>
      <c r="E783" s="1">
        <v>46052.436111111114</v>
      </c>
      <c r="F783" s="1">
        <v>46054.894444444442</v>
      </c>
      <c r="G783" t="s">
        <v>273</v>
      </c>
      <c r="H783" t="s">
        <v>15</v>
      </c>
      <c r="I783" t="s">
        <v>16</v>
      </c>
      <c r="J783">
        <v>3</v>
      </c>
      <c r="K783" t="str">
        <f>IF(tickets_dataset[[#This Row],[status]] = "Closed", "Yes","No")</f>
        <v>Yes</v>
      </c>
      <c r="L783" s="2">
        <f t="shared" si="48"/>
        <v>58.999999999883585</v>
      </c>
      <c r="M783" t="str">
        <f t="shared" si="49"/>
        <v>Yes</v>
      </c>
      <c r="N783" t="str">
        <f t="shared" si="50"/>
        <v>Jan</v>
      </c>
      <c r="O783" s="2">
        <f t="shared" si="51"/>
        <v>2.4583333333284827</v>
      </c>
      <c r="P783" t="str">
        <f>VLOOKUP(G783,Agents!A:E,4,FALSE)</f>
        <v>Team3</v>
      </c>
      <c r="Q783" t="str">
        <f>VLOOKUP(G783,Agents!A:E,5,FALSE)</f>
        <v>Senior</v>
      </c>
      <c r="R783" t="str">
        <f>VLOOKUP(G783,Agents!A:E,2,FALSE)</f>
        <v>Evening</v>
      </c>
    </row>
    <row r="784" spans="1:18" x14ac:dyDescent="0.35">
      <c r="A784" t="s">
        <v>1593</v>
      </c>
      <c r="B784" t="s">
        <v>1594</v>
      </c>
      <c r="C784" t="s">
        <v>34</v>
      </c>
      <c r="D784" t="s">
        <v>38</v>
      </c>
      <c r="E784" s="1">
        <v>46064.848611111112</v>
      </c>
      <c r="F784" s="1">
        <v>46067.890277777777</v>
      </c>
      <c r="G784" t="s">
        <v>256</v>
      </c>
      <c r="H784" t="s">
        <v>15</v>
      </c>
      <c r="I784" t="s">
        <v>16</v>
      </c>
      <c r="J784">
        <v>3</v>
      </c>
      <c r="K784" t="str">
        <f>IF(tickets_dataset[[#This Row],[status]] = "Closed", "Yes","No")</f>
        <v>Yes</v>
      </c>
      <c r="L784" s="2">
        <f t="shared" si="48"/>
        <v>72.999999999941792</v>
      </c>
      <c r="M784" t="str">
        <f t="shared" si="49"/>
        <v>Yes</v>
      </c>
      <c r="N784" t="str">
        <f t="shared" si="50"/>
        <v>Feb</v>
      </c>
      <c r="O784" s="2">
        <f t="shared" si="51"/>
        <v>3.0416666666642413</v>
      </c>
      <c r="P784" t="str">
        <f>VLOOKUP(G784,Agents!A:E,4,FALSE)</f>
        <v>Team1</v>
      </c>
      <c r="Q784" t="str">
        <f>VLOOKUP(G784,Agents!A:E,5,FALSE)</f>
        <v>Mid</v>
      </c>
      <c r="R784" t="str">
        <f>VLOOKUP(G784,Agents!A:E,2,FALSE)</f>
        <v>Morning</v>
      </c>
    </row>
    <row r="785" spans="1:18" x14ac:dyDescent="0.35">
      <c r="A785" t="s">
        <v>1595</v>
      </c>
      <c r="B785" t="s">
        <v>1596</v>
      </c>
      <c r="C785" t="s">
        <v>50</v>
      </c>
      <c r="D785" t="s">
        <v>38</v>
      </c>
      <c r="E785" s="1">
        <v>46069.418055555558</v>
      </c>
      <c r="F785" s="1">
        <v>46072.293055555558</v>
      </c>
      <c r="G785" t="s">
        <v>23</v>
      </c>
      <c r="H785" t="s">
        <v>15</v>
      </c>
      <c r="I785" t="s">
        <v>16</v>
      </c>
      <c r="J785">
        <v>4</v>
      </c>
      <c r="K785" t="str">
        <f>IF(tickets_dataset[[#This Row],[status]] = "Closed", "Yes","No")</f>
        <v>Yes</v>
      </c>
      <c r="L785" s="2">
        <f t="shared" si="48"/>
        <v>69</v>
      </c>
      <c r="M785" t="str">
        <f t="shared" si="49"/>
        <v>Yes</v>
      </c>
      <c r="N785" t="str">
        <f t="shared" si="50"/>
        <v>Feb</v>
      </c>
      <c r="O785" s="2">
        <f t="shared" si="51"/>
        <v>2.875</v>
      </c>
      <c r="P785" t="str">
        <f>VLOOKUP(G785,Agents!A:E,4,FALSE)</f>
        <v>Team3</v>
      </c>
      <c r="Q785" t="str">
        <f>VLOOKUP(G785,Agents!A:E,5,FALSE)</f>
        <v>Senior</v>
      </c>
      <c r="R785" t="str">
        <f>VLOOKUP(G785,Agents!A:E,2,FALSE)</f>
        <v>Evening</v>
      </c>
    </row>
    <row r="786" spans="1:18" x14ac:dyDescent="0.35">
      <c r="A786" t="s">
        <v>1597</v>
      </c>
      <c r="B786" t="s">
        <v>1598</v>
      </c>
      <c r="C786" t="s">
        <v>76</v>
      </c>
      <c r="D786" t="s">
        <v>26</v>
      </c>
      <c r="E786" s="1">
        <v>46111.630555555559</v>
      </c>
      <c r="F786" s="1">
        <v>46114.505555555559</v>
      </c>
      <c r="G786" t="s">
        <v>137</v>
      </c>
      <c r="H786" t="s">
        <v>15</v>
      </c>
      <c r="I786" t="s">
        <v>16</v>
      </c>
      <c r="J786">
        <v>3</v>
      </c>
      <c r="K786" t="str">
        <f>IF(tickets_dataset[[#This Row],[status]] = "Closed", "Yes","No")</f>
        <v>Yes</v>
      </c>
      <c r="L786" s="2">
        <f t="shared" si="48"/>
        <v>69</v>
      </c>
      <c r="M786" t="str">
        <f t="shared" si="49"/>
        <v>Yes</v>
      </c>
      <c r="N786" t="str">
        <f t="shared" si="50"/>
        <v>Mar</v>
      </c>
      <c r="O786" s="2">
        <f t="shared" si="51"/>
        <v>2.875</v>
      </c>
      <c r="P786" t="str">
        <f>VLOOKUP(G786,Agents!A:E,4,FALSE)</f>
        <v>Team5</v>
      </c>
      <c r="Q786" t="str">
        <f>VLOOKUP(G786,Agents!A:E,5,FALSE)</f>
        <v>Senior</v>
      </c>
      <c r="R786" t="str">
        <f>VLOOKUP(G786,Agents!A:E,2,FALSE)</f>
        <v>Night</v>
      </c>
    </row>
    <row r="787" spans="1:18" x14ac:dyDescent="0.35">
      <c r="A787" t="s">
        <v>1599</v>
      </c>
      <c r="B787" t="s">
        <v>1600</v>
      </c>
      <c r="C787" t="s">
        <v>12</v>
      </c>
      <c r="D787" t="s">
        <v>38</v>
      </c>
      <c r="E787" s="1">
        <v>46061.443055555559</v>
      </c>
      <c r="F787" s="1">
        <v>46062.693055555559</v>
      </c>
      <c r="G787" t="s">
        <v>23</v>
      </c>
      <c r="H787" t="s">
        <v>15</v>
      </c>
      <c r="I787" t="s">
        <v>16</v>
      </c>
      <c r="J787">
        <v>3</v>
      </c>
      <c r="K787" t="str">
        <f>IF(tickets_dataset[[#This Row],[status]] = "Closed", "Yes","No")</f>
        <v>Yes</v>
      </c>
      <c r="L787" s="2">
        <f t="shared" si="48"/>
        <v>30</v>
      </c>
      <c r="M787" t="str">
        <f t="shared" si="49"/>
        <v>No</v>
      </c>
      <c r="N787" t="str">
        <f t="shared" si="50"/>
        <v>Feb</v>
      </c>
      <c r="O787" s="2">
        <f t="shared" si="51"/>
        <v>1.25</v>
      </c>
      <c r="P787" t="str">
        <f>VLOOKUP(G787,Agents!A:E,4,FALSE)</f>
        <v>Team3</v>
      </c>
      <c r="Q787" t="str">
        <f>VLOOKUP(G787,Agents!A:E,5,FALSE)</f>
        <v>Senior</v>
      </c>
      <c r="R787" t="str">
        <f>VLOOKUP(G787,Agents!A:E,2,FALSE)</f>
        <v>Evening</v>
      </c>
    </row>
    <row r="788" spans="1:18" x14ac:dyDescent="0.35">
      <c r="A788" t="s">
        <v>1601</v>
      </c>
      <c r="B788" t="s">
        <v>1602</v>
      </c>
      <c r="C788" t="s">
        <v>12</v>
      </c>
      <c r="D788" t="s">
        <v>38</v>
      </c>
      <c r="E788" s="1">
        <v>46071.954861111109</v>
      </c>
      <c r="F788" s="1">
        <v>46075.496527777781</v>
      </c>
      <c r="G788" t="s">
        <v>239</v>
      </c>
      <c r="H788" t="s">
        <v>28</v>
      </c>
      <c r="I788" t="s">
        <v>16</v>
      </c>
      <c r="J788">
        <v>3</v>
      </c>
      <c r="K788" t="str">
        <f>IF(tickets_dataset[[#This Row],[status]] = "Closed", "Yes","No")</f>
        <v>No</v>
      </c>
      <c r="L788" s="2">
        <f t="shared" si="48"/>
        <v>85.000000000116415</v>
      </c>
      <c r="M788" t="str">
        <f t="shared" si="49"/>
        <v>Yes</v>
      </c>
      <c r="N788" t="str">
        <f t="shared" si="50"/>
        <v>Feb</v>
      </c>
      <c r="O788" s="2">
        <f t="shared" si="51"/>
        <v>3.5416666666715173</v>
      </c>
      <c r="P788" t="str">
        <f>VLOOKUP(G788,Agents!A:E,4,FALSE)</f>
        <v>Team1</v>
      </c>
      <c r="Q788" t="str">
        <f>VLOOKUP(G788,Agents!A:E,5,FALSE)</f>
        <v>Senior</v>
      </c>
      <c r="R788" t="str">
        <f>VLOOKUP(G788,Agents!A:E,2,FALSE)</f>
        <v>Evening</v>
      </c>
    </row>
    <row r="789" spans="1:18" x14ac:dyDescent="0.35">
      <c r="A789" t="s">
        <v>1603</v>
      </c>
      <c r="B789" t="s">
        <v>1604</v>
      </c>
      <c r="C789" t="s">
        <v>22</v>
      </c>
      <c r="D789" t="s">
        <v>38</v>
      </c>
      <c r="E789" s="1">
        <v>46089.004166666666</v>
      </c>
      <c r="F789" s="1">
        <v>46092.42083333333</v>
      </c>
      <c r="G789" t="s">
        <v>53</v>
      </c>
      <c r="H789" t="s">
        <v>15</v>
      </c>
      <c r="I789" t="s">
        <v>16</v>
      </c>
      <c r="J789">
        <v>4</v>
      </c>
      <c r="K789" t="str">
        <f>IF(tickets_dataset[[#This Row],[status]] = "Closed", "Yes","No")</f>
        <v>Yes</v>
      </c>
      <c r="L789" s="2">
        <f t="shared" si="48"/>
        <v>81.999999999941792</v>
      </c>
      <c r="M789" t="str">
        <f t="shared" si="49"/>
        <v>Yes</v>
      </c>
      <c r="N789" t="str">
        <f t="shared" si="50"/>
        <v>Mar</v>
      </c>
      <c r="O789" s="2">
        <f t="shared" si="51"/>
        <v>3.4166666666642413</v>
      </c>
      <c r="P789" t="str">
        <f>VLOOKUP(G789,Agents!A:E,4,FALSE)</f>
        <v>Team1</v>
      </c>
      <c r="Q789" t="str">
        <f>VLOOKUP(G789,Agents!A:E,5,FALSE)</f>
        <v>Junior</v>
      </c>
      <c r="R789" t="str">
        <f>VLOOKUP(G789,Agents!A:E,2,FALSE)</f>
        <v>Night</v>
      </c>
    </row>
    <row r="790" spans="1:18" x14ac:dyDescent="0.35">
      <c r="A790" t="s">
        <v>1605</v>
      </c>
      <c r="B790" t="s">
        <v>1606</v>
      </c>
      <c r="C790" t="s">
        <v>22</v>
      </c>
      <c r="D790" t="s">
        <v>38</v>
      </c>
      <c r="E790" s="1">
        <v>46044.256249999999</v>
      </c>
      <c r="F790" s="1">
        <v>46045.29791666667</v>
      </c>
      <c r="G790" t="s">
        <v>140</v>
      </c>
      <c r="H790" t="s">
        <v>15</v>
      </c>
      <c r="I790" t="s">
        <v>68</v>
      </c>
      <c r="J790">
        <v>3</v>
      </c>
      <c r="K790" t="str">
        <f>IF(tickets_dataset[[#This Row],[status]] = "Closed", "Yes","No")</f>
        <v>Yes</v>
      </c>
      <c r="L790" s="2">
        <f t="shared" si="48"/>
        <v>25.000000000116415</v>
      </c>
      <c r="M790" t="str">
        <f t="shared" si="49"/>
        <v>No</v>
      </c>
      <c r="N790" t="str">
        <f t="shared" si="50"/>
        <v>Jan</v>
      </c>
      <c r="O790" s="2">
        <f t="shared" si="51"/>
        <v>1.0416666666715173</v>
      </c>
      <c r="P790" t="str">
        <f>VLOOKUP(G790,Agents!A:E,4,FALSE)</f>
        <v>Team1</v>
      </c>
      <c r="Q790" t="str">
        <f>VLOOKUP(G790,Agents!A:E,5,FALSE)</f>
        <v>Junior</v>
      </c>
      <c r="R790" t="str">
        <f>VLOOKUP(G790,Agents!A:E,2,FALSE)</f>
        <v>Morning</v>
      </c>
    </row>
    <row r="791" spans="1:18" x14ac:dyDescent="0.35">
      <c r="A791" t="s">
        <v>1607</v>
      </c>
      <c r="B791" t="s">
        <v>1608</v>
      </c>
      <c r="C791" t="s">
        <v>12</v>
      </c>
      <c r="D791" t="s">
        <v>13</v>
      </c>
      <c r="E791" s="1">
        <v>46023.301388888889</v>
      </c>
      <c r="F791" s="1">
        <v>46023.676388888889</v>
      </c>
      <c r="G791" t="s">
        <v>239</v>
      </c>
      <c r="H791" t="s">
        <v>15</v>
      </c>
      <c r="I791" t="s">
        <v>16</v>
      </c>
      <c r="J791">
        <v>5</v>
      </c>
      <c r="K791" t="str">
        <f>IF(tickets_dataset[[#This Row],[status]] = "Closed", "Yes","No")</f>
        <v>Yes</v>
      </c>
      <c r="L791" s="2">
        <f t="shared" si="48"/>
        <v>9</v>
      </c>
      <c r="M791" t="str">
        <f t="shared" si="49"/>
        <v>No</v>
      </c>
      <c r="N791" t="str">
        <f t="shared" si="50"/>
        <v>Jan</v>
      </c>
      <c r="O791" s="2">
        <f t="shared" si="51"/>
        <v>0.375</v>
      </c>
      <c r="P791" t="str">
        <f>VLOOKUP(G791,Agents!A:E,4,FALSE)</f>
        <v>Team1</v>
      </c>
      <c r="Q791" t="str">
        <f>VLOOKUP(G791,Agents!A:E,5,FALSE)</f>
        <v>Senior</v>
      </c>
      <c r="R791" t="str">
        <f>VLOOKUP(G791,Agents!A:E,2,FALSE)</f>
        <v>Evening</v>
      </c>
    </row>
    <row r="792" spans="1:18" x14ac:dyDescent="0.35">
      <c r="A792" t="s">
        <v>1609</v>
      </c>
      <c r="B792" t="s">
        <v>1610</v>
      </c>
      <c r="C792" t="s">
        <v>76</v>
      </c>
      <c r="D792" t="s">
        <v>38</v>
      </c>
      <c r="E792" s="1">
        <v>46111.36041666667</v>
      </c>
      <c r="F792" s="1">
        <v>46113.277083333334</v>
      </c>
      <c r="G792" t="s">
        <v>19</v>
      </c>
      <c r="H792" t="s">
        <v>28</v>
      </c>
      <c r="I792" t="s">
        <v>16</v>
      </c>
      <c r="J792">
        <v>4</v>
      </c>
      <c r="K792" t="str">
        <f>IF(tickets_dataset[[#This Row],[status]] = "Closed", "Yes","No")</f>
        <v>No</v>
      </c>
      <c r="L792" s="2">
        <f t="shared" si="48"/>
        <v>45.999999999941792</v>
      </c>
      <c r="M792" t="str">
        <f t="shared" si="49"/>
        <v>No</v>
      </c>
      <c r="N792" t="str">
        <f t="shared" si="50"/>
        <v>Mar</v>
      </c>
      <c r="O792" s="2">
        <f t="shared" si="51"/>
        <v>1.9166666666642413</v>
      </c>
      <c r="P792" t="str">
        <f>VLOOKUP(G792,Agents!A:E,4,FALSE)</f>
        <v>Team4</v>
      </c>
      <c r="Q792" t="str">
        <f>VLOOKUP(G792,Agents!A:E,5,FALSE)</f>
        <v>Senior</v>
      </c>
      <c r="R792" t="str">
        <f>VLOOKUP(G792,Agents!A:E,2,FALSE)</f>
        <v>Evening</v>
      </c>
    </row>
    <row r="793" spans="1:18" x14ac:dyDescent="0.35">
      <c r="A793" t="s">
        <v>1611</v>
      </c>
      <c r="B793" t="s">
        <v>1095</v>
      </c>
      <c r="C793" t="s">
        <v>12</v>
      </c>
      <c r="D793" t="s">
        <v>13</v>
      </c>
      <c r="E793" s="1">
        <v>46095.59652777778</v>
      </c>
      <c r="F793" s="1">
        <v>46095.929861111108</v>
      </c>
      <c r="G793" t="s">
        <v>110</v>
      </c>
      <c r="H793" t="s">
        <v>15</v>
      </c>
      <c r="I793" t="s">
        <v>16</v>
      </c>
      <c r="J793">
        <v>3</v>
      </c>
      <c r="K793" t="str">
        <f>IF(tickets_dataset[[#This Row],[status]] = "Closed", "Yes","No")</f>
        <v>Yes</v>
      </c>
      <c r="L793" s="2">
        <f t="shared" si="48"/>
        <v>7.9999999998835847</v>
      </c>
      <c r="M793" t="str">
        <f t="shared" si="49"/>
        <v>No</v>
      </c>
      <c r="N793" t="str">
        <f t="shared" si="50"/>
        <v>Mar</v>
      </c>
      <c r="O793" s="2">
        <f t="shared" si="51"/>
        <v>0.33333333332848269</v>
      </c>
      <c r="P793" t="str">
        <f>VLOOKUP(G793,Agents!A:E,4,FALSE)</f>
        <v>Team4</v>
      </c>
      <c r="Q793" t="str">
        <f>VLOOKUP(G793,Agents!A:E,5,FALSE)</f>
        <v>Junior</v>
      </c>
      <c r="R793" t="str">
        <f>VLOOKUP(G793,Agents!A:E,2,FALSE)</f>
        <v>Morning</v>
      </c>
    </row>
    <row r="794" spans="1:18" x14ac:dyDescent="0.35">
      <c r="A794" t="s">
        <v>1612</v>
      </c>
      <c r="B794" t="s">
        <v>1613</v>
      </c>
      <c r="C794" t="s">
        <v>50</v>
      </c>
      <c r="D794" t="s">
        <v>38</v>
      </c>
      <c r="E794" s="1">
        <v>46087.775000000001</v>
      </c>
      <c r="F794" s="1">
        <v>46090.400000000001</v>
      </c>
      <c r="G794" t="s">
        <v>282</v>
      </c>
      <c r="H794" t="s">
        <v>15</v>
      </c>
      <c r="I794" t="s">
        <v>16</v>
      </c>
      <c r="J794">
        <v>4</v>
      </c>
      <c r="K794" t="str">
        <f>IF(tickets_dataset[[#This Row],[status]] = "Closed", "Yes","No")</f>
        <v>Yes</v>
      </c>
      <c r="L794" s="2">
        <f t="shared" si="48"/>
        <v>63</v>
      </c>
      <c r="M794" t="str">
        <f t="shared" si="49"/>
        <v>Yes</v>
      </c>
      <c r="N794" t="str">
        <f t="shared" si="50"/>
        <v>Mar</v>
      </c>
      <c r="O794" s="2">
        <f t="shared" si="51"/>
        <v>2.625</v>
      </c>
      <c r="P794" t="str">
        <f>VLOOKUP(G794,Agents!A:E,4,FALSE)</f>
        <v>Team4</v>
      </c>
      <c r="Q794" t="str">
        <f>VLOOKUP(G794,Agents!A:E,5,FALSE)</f>
        <v>Mid</v>
      </c>
      <c r="R794" t="str">
        <f>VLOOKUP(G794,Agents!A:E,2,FALSE)</f>
        <v>Morning</v>
      </c>
    </row>
    <row r="795" spans="1:18" x14ac:dyDescent="0.35">
      <c r="A795" t="s">
        <v>1614</v>
      </c>
      <c r="B795" t="s">
        <v>1610</v>
      </c>
      <c r="C795" t="s">
        <v>76</v>
      </c>
      <c r="D795" t="s">
        <v>26</v>
      </c>
      <c r="E795" s="1">
        <v>46061.904861111114</v>
      </c>
      <c r="F795" s="1">
        <v>46064.779861111114</v>
      </c>
      <c r="G795" t="s">
        <v>80</v>
      </c>
      <c r="H795" t="s">
        <v>15</v>
      </c>
      <c r="I795" t="s">
        <v>16</v>
      </c>
      <c r="J795">
        <v>4</v>
      </c>
      <c r="K795" t="str">
        <f>IF(tickets_dataset[[#This Row],[status]] = "Closed", "Yes","No")</f>
        <v>Yes</v>
      </c>
      <c r="L795" s="2">
        <f t="shared" si="48"/>
        <v>69</v>
      </c>
      <c r="M795" t="str">
        <f t="shared" si="49"/>
        <v>Yes</v>
      </c>
      <c r="N795" t="str">
        <f t="shared" si="50"/>
        <v>Feb</v>
      </c>
      <c r="O795" s="2">
        <f t="shared" si="51"/>
        <v>2.875</v>
      </c>
      <c r="P795" t="str">
        <f>VLOOKUP(G795,Agents!A:E,4,FALSE)</f>
        <v>Team3</v>
      </c>
      <c r="Q795" t="str">
        <f>VLOOKUP(G795,Agents!A:E,5,FALSE)</f>
        <v>Junior</v>
      </c>
      <c r="R795" t="str">
        <f>VLOOKUP(G795,Agents!A:E,2,FALSE)</f>
        <v>Evening</v>
      </c>
    </row>
    <row r="796" spans="1:18" x14ac:dyDescent="0.35">
      <c r="A796" t="s">
        <v>1615</v>
      </c>
      <c r="B796" t="s">
        <v>1616</v>
      </c>
      <c r="C796" t="s">
        <v>50</v>
      </c>
      <c r="D796" t="s">
        <v>13</v>
      </c>
      <c r="E796" s="1">
        <v>46026.083333333336</v>
      </c>
      <c r="F796" s="1">
        <v>46026.75</v>
      </c>
      <c r="G796" t="s">
        <v>344</v>
      </c>
      <c r="H796" t="s">
        <v>15</v>
      </c>
      <c r="I796" t="s">
        <v>16</v>
      </c>
      <c r="J796">
        <v>4</v>
      </c>
      <c r="K796" t="str">
        <f>IF(tickets_dataset[[#This Row],[status]] = "Closed", "Yes","No")</f>
        <v>Yes</v>
      </c>
      <c r="L796" s="2">
        <f t="shared" si="48"/>
        <v>15.999999999941792</v>
      </c>
      <c r="M796" t="str">
        <f t="shared" si="49"/>
        <v>No</v>
      </c>
      <c r="N796" t="str">
        <f t="shared" si="50"/>
        <v>Jan</v>
      </c>
      <c r="O796" s="2">
        <f t="shared" si="51"/>
        <v>0.66666666666424135</v>
      </c>
      <c r="P796" t="str">
        <f>VLOOKUP(G796,Agents!A:E,4,FALSE)</f>
        <v>Team4</v>
      </c>
      <c r="Q796" t="str">
        <f>VLOOKUP(G796,Agents!A:E,5,FALSE)</f>
        <v>Senior</v>
      </c>
      <c r="R796" t="str">
        <f>VLOOKUP(G796,Agents!A:E,2,FALSE)</f>
        <v>Night</v>
      </c>
    </row>
    <row r="797" spans="1:18" x14ac:dyDescent="0.35">
      <c r="A797" t="s">
        <v>1617</v>
      </c>
      <c r="B797" t="s">
        <v>1618</v>
      </c>
      <c r="C797" t="s">
        <v>76</v>
      </c>
      <c r="D797" t="s">
        <v>26</v>
      </c>
      <c r="E797" s="1">
        <v>46103.25</v>
      </c>
      <c r="F797" s="1">
        <v>46103.541666666664</v>
      </c>
      <c r="G797" t="s">
        <v>83</v>
      </c>
      <c r="H797" t="s">
        <v>15</v>
      </c>
      <c r="I797" t="s">
        <v>16</v>
      </c>
      <c r="J797">
        <v>4</v>
      </c>
      <c r="K797" t="str">
        <f>IF(tickets_dataset[[#This Row],[status]] = "Closed", "Yes","No")</f>
        <v>Yes</v>
      </c>
      <c r="L797" s="2">
        <f t="shared" si="48"/>
        <v>6.9999999999417923</v>
      </c>
      <c r="M797" t="str">
        <f t="shared" si="49"/>
        <v>No</v>
      </c>
      <c r="N797" t="str">
        <f t="shared" si="50"/>
        <v>Mar</v>
      </c>
      <c r="O797" s="2">
        <f t="shared" si="51"/>
        <v>0.29166666666424135</v>
      </c>
      <c r="P797" t="str">
        <f>VLOOKUP(G797,Agents!A:E,4,FALSE)</f>
        <v>Team2</v>
      </c>
      <c r="Q797" t="str">
        <f>VLOOKUP(G797,Agents!A:E,5,FALSE)</f>
        <v>Junior</v>
      </c>
      <c r="R797" t="str">
        <f>VLOOKUP(G797,Agents!A:E,2,FALSE)</f>
        <v>Night</v>
      </c>
    </row>
    <row r="798" spans="1:18" x14ac:dyDescent="0.35">
      <c r="A798" t="s">
        <v>1619</v>
      </c>
      <c r="B798" t="s">
        <v>1620</v>
      </c>
      <c r="C798" t="s">
        <v>34</v>
      </c>
      <c r="D798" t="s">
        <v>13</v>
      </c>
      <c r="E798" s="1">
        <v>46105.322916666664</v>
      </c>
      <c r="F798" s="1">
        <v>46105.447916666664</v>
      </c>
      <c r="G798" t="s">
        <v>137</v>
      </c>
      <c r="H798" t="s">
        <v>15</v>
      </c>
      <c r="I798" t="s">
        <v>16</v>
      </c>
      <c r="J798">
        <v>4</v>
      </c>
      <c r="K798" t="str">
        <f>IF(tickets_dataset[[#This Row],[status]] = "Closed", "Yes","No")</f>
        <v>Yes</v>
      </c>
      <c r="L798" s="2">
        <f t="shared" si="48"/>
        <v>3</v>
      </c>
      <c r="M798" t="str">
        <f t="shared" si="49"/>
        <v>No</v>
      </c>
      <c r="N798" t="str">
        <f t="shared" si="50"/>
        <v>Mar</v>
      </c>
      <c r="O798" s="2">
        <f t="shared" si="51"/>
        <v>0.125</v>
      </c>
      <c r="P798" t="str">
        <f>VLOOKUP(G798,Agents!A:E,4,FALSE)</f>
        <v>Team5</v>
      </c>
      <c r="Q798" t="str">
        <f>VLOOKUP(G798,Agents!A:E,5,FALSE)</f>
        <v>Senior</v>
      </c>
      <c r="R798" t="str">
        <f>VLOOKUP(G798,Agents!A:E,2,FALSE)</f>
        <v>Night</v>
      </c>
    </row>
    <row r="799" spans="1:18" x14ac:dyDescent="0.35">
      <c r="A799" t="s">
        <v>1621</v>
      </c>
      <c r="B799" t="s">
        <v>1622</v>
      </c>
      <c r="C799" t="s">
        <v>22</v>
      </c>
      <c r="D799" t="s">
        <v>13</v>
      </c>
      <c r="E799" s="1">
        <v>46100.943749999999</v>
      </c>
      <c r="F799" s="1">
        <v>46102.318749999999</v>
      </c>
      <c r="G799" t="s">
        <v>27</v>
      </c>
      <c r="H799" t="s">
        <v>15</v>
      </c>
      <c r="I799" t="s">
        <v>68</v>
      </c>
      <c r="J799">
        <v>3</v>
      </c>
      <c r="K799" t="str">
        <f>IF(tickets_dataset[[#This Row],[status]] = "Closed", "Yes","No")</f>
        <v>Yes</v>
      </c>
      <c r="L799" s="2">
        <f t="shared" si="48"/>
        <v>33</v>
      </c>
      <c r="M799" t="str">
        <f t="shared" si="49"/>
        <v>No</v>
      </c>
      <c r="N799" t="str">
        <f t="shared" si="50"/>
        <v>Mar</v>
      </c>
      <c r="O799" s="2">
        <f t="shared" si="51"/>
        <v>1.375</v>
      </c>
      <c r="P799" t="str">
        <f>VLOOKUP(G799,Agents!A:E,4,FALSE)</f>
        <v>Team5</v>
      </c>
      <c r="Q799" t="str">
        <f>VLOOKUP(G799,Agents!A:E,5,FALSE)</f>
        <v>Senior</v>
      </c>
      <c r="R799" t="str">
        <f>VLOOKUP(G799,Agents!A:E,2,FALSE)</f>
        <v>Morning</v>
      </c>
    </row>
    <row r="800" spans="1:18" x14ac:dyDescent="0.35">
      <c r="A800" t="s">
        <v>1623</v>
      </c>
      <c r="B800" t="s">
        <v>1624</v>
      </c>
      <c r="C800" t="s">
        <v>76</v>
      </c>
      <c r="D800" t="s">
        <v>26</v>
      </c>
      <c r="E800" s="1">
        <v>46107.675000000003</v>
      </c>
      <c r="F800" s="1">
        <v>46109.175000000003</v>
      </c>
      <c r="G800" t="s">
        <v>273</v>
      </c>
      <c r="H800" t="s">
        <v>15</v>
      </c>
      <c r="I800" t="s">
        <v>16</v>
      </c>
      <c r="J800">
        <v>4</v>
      </c>
      <c r="K800" t="str">
        <f>IF(tickets_dataset[[#This Row],[status]] = "Closed", "Yes","No")</f>
        <v>Yes</v>
      </c>
      <c r="L800" s="2">
        <f t="shared" si="48"/>
        <v>36</v>
      </c>
      <c r="M800" t="str">
        <f t="shared" si="49"/>
        <v>No</v>
      </c>
      <c r="N800" t="str">
        <f t="shared" si="50"/>
        <v>Mar</v>
      </c>
      <c r="O800" s="2">
        <f t="shared" si="51"/>
        <v>1.5</v>
      </c>
      <c r="P800" t="str">
        <f>VLOOKUP(G800,Agents!A:E,4,FALSE)</f>
        <v>Team3</v>
      </c>
      <c r="Q800" t="str">
        <f>VLOOKUP(G800,Agents!A:E,5,FALSE)</f>
        <v>Senior</v>
      </c>
      <c r="R800" t="str">
        <f>VLOOKUP(G800,Agents!A:E,2,FALSE)</f>
        <v>Evening</v>
      </c>
    </row>
    <row r="801" spans="1:18" x14ac:dyDescent="0.35">
      <c r="A801" t="s">
        <v>1625</v>
      </c>
      <c r="B801" t="s">
        <v>1626</v>
      </c>
      <c r="C801" t="s">
        <v>76</v>
      </c>
      <c r="D801" t="s">
        <v>13</v>
      </c>
      <c r="E801" s="1">
        <v>46065.729166666664</v>
      </c>
      <c r="F801" s="1">
        <v>46067.479166666664</v>
      </c>
      <c r="G801" t="s">
        <v>239</v>
      </c>
      <c r="H801" t="s">
        <v>15</v>
      </c>
      <c r="I801" t="s">
        <v>16</v>
      </c>
      <c r="J801">
        <v>3</v>
      </c>
      <c r="K801" t="str">
        <f>IF(tickets_dataset[[#This Row],[status]] = "Closed", "Yes","No")</f>
        <v>Yes</v>
      </c>
      <c r="L801" s="2">
        <f t="shared" si="48"/>
        <v>42</v>
      </c>
      <c r="M801" t="str">
        <f t="shared" si="49"/>
        <v>No</v>
      </c>
      <c r="N801" t="str">
        <f t="shared" si="50"/>
        <v>Feb</v>
      </c>
      <c r="O801" s="2">
        <f t="shared" si="51"/>
        <v>1.75</v>
      </c>
      <c r="P801" t="str">
        <f>VLOOKUP(G801,Agents!A:E,4,FALSE)</f>
        <v>Team1</v>
      </c>
      <c r="Q801" t="str">
        <f>VLOOKUP(G801,Agents!A:E,5,FALSE)</f>
        <v>Senior</v>
      </c>
      <c r="R801" t="str">
        <f>VLOOKUP(G801,Agents!A:E,2,FALSE)</f>
        <v>Evening</v>
      </c>
    </row>
    <row r="802" spans="1:18" x14ac:dyDescent="0.35">
      <c r="A802" t="s">
        <v>1627</v>
      </c>
      <c r="B802" t="s">
        <v>904</v>
      </c>
      <c r="C802" t="s">
        <v>12</v>
      </c>
      <c r="D802" t="s">
        <v>13</v>
      </c>
      <c r="E802" s="1">
        <v>46071.972222222219</v>
      </c>
      <c r="F802" s="1">
        <v>46072.972222222219</v>
      </c>
      <c r="G802" t="s">
        <v>239</v>
      </c>
      <c r="H802" t="s">
        <v>15</v>
      </c>
      <c r="I802" t="s">
        <v>16</v>
      </c>
      <c r="J802">
        <v>3</v>
      </c>
      <c r="K802" t="str">
        <f>IF(tickets_dataset[[#This Row],[status]] = "Closed", "Yes","No")</f>
        <v>Yes</v>
      </c>
      <c r="L802" s="2">
        <f t="shared" si="48"/>
        <v>24</v>
      </c>
      <c r="M802" t="str">
        <f t="shared" si="49"/>
        <v>No</v>
      </c>
      <c r="N802" t="str">
        <f t="shared" si="50"/>
        <v>Feb</v>
      </c>
      <c r="O802" s="2">
        <f t="shared" si="51"/>
        <v>1</v>
      </c>
      <c r="P802" t="str">
        <f>VLOOKUP(G802,Agents!A:E,4,FALSE)</f>
        <v>Team1</v>
      </c>
      <c r="Q802" t="str">
        <f>VLOOKUP(G802,Agents!A:E,5,FALSE)</f>
        <v>Senior</v>
      </c>
      <c r="R802" t="str">
        <f>VLOOKUP(G802,Agents!A:E,2,FALSE)</f>
        <v>Evening</v>
      </c>
    </row>
    <row r="803" spans="1:18" x14ac:dyDescent="0.35">
      <c r="A803" t="s">
        <v>1628</v>
      </c>
      <c r="B803" t="s">
        <v>1629</v>
      </c>
      <c r="C803" t="s">
        <v>76</v>
      </c>
      <c r="D803" t="s">
        <v>26</v>
      </c>
      <c r="E803" s="1">
        <v>46075.986805555556</v>
      </c>
      <c r="F803" s="1">
        <v>46077.361805555556</v>
      </c>
      <c r="G803" t="s">
        <v>216</v>
      </c>
      <c r="H803" t="s">
        <v>15</v>
      </c>
      <c r="I803" t="s">
        <v>16</v>
      </c>
      <c r="J803">
        <v>4</v>
      </c>
      <c r="K803" t="str">
        <f>IF(tickets_dataset[[#This Row],[status]] = "Closed", "Yes","No")</f>
        <v>Yes</v>
      </c>
      <c r="L803" s="2">
        <f t="shared" si="48"/>
        <v>33</v>
      </c>
      <c r="M803" t="str">
        <f t="shared" si="49"/>
        <v>No</v>
      </c>
      <c r="N803" t="str">
        <f t="shared" si="50"/>
        <v>Feb</v>
      </c>
      <c r="O803" s="2">
        <f t="shared" si="51"/>
        <v>1.375</v>
      </c>
      <c r="P803" t="str">
        <f>VLOOKUP(G803,Agents!A:E,4,FALSE)</f>
        <v>Team5</v>
      </c>
      <c r="Q803" t="str">
        <f>VLOOKUP(G803,Agents!A:E,5,FALSE)</f>
        <v>Junior</v>
      </c>
      <c r="R803" t="str">
        <f>VLOOKUP(G803,Agents!A:E,2,FALSE)</f>
        <v>Evening</v>
      </c>
    </row>
    <row r="804" spans="1:18" x14ac:dyDescent="0.35">
      <c r="A804" t="s">
        <v>1630</v>
      </c>
      <c r="B804" t="s">
        <v>1631</v>
      </c>
      <c r="C804" t="s">
        <v>34</v>
      </c>
      <c r="D804" t="s">
        <v>26</v>
      </c>
      <c r="E804" s="1">
        <v>46051.313194444447</v>
      </c>
      <c r="F804" s="1">
        <v>46051.771527777775</v>
      </c>
      <c r="G804" t="s">
        <v>211</v>
      </c>
      <c r="H804" t="s">
        <v>15</v>
      </c>
      <c r="I804" t="s">
        <v>16</v>
      </c>
      <c r="J804">
        <v>3</v>
      </c>
      <c r="K804" t="str">
        <f>IF(tickets_dataset[[#This Row],[status]] = "Closed", "Yes","No")</f>
        <v>Yes</v>
      </c>
      <c r="L804" s="2">
        <f t="shared" si="48"/>
        <v>10.999999999883585</v>
      </c>
      <c r="M804" t="str">
        <f t="shared" si="49"/>
        <v>No</v>
      </c>
      <c r="N804" t="str">
        <f t="shared" si="50"/>
        <v>Jan</v>
      </c>
      <c r="O804" s="2">
        <f t="shared" si="51"/>
        <v>0.45833333332848269</v>
      </c>
      <c r="P804" t="str">
        <f>VLOOKUP(G804,Agents!A:E,4,FALSE)</f>
        <v>Team5</v>
      </c>
      <c r="Q804" t="str">
        <f>VLOOKUP(G804,Agents!A:E,5,FALSE)</f>
        <v>Senior</v>
      </c>
      <c r="R804" t="str">
        <f>VLOOKUP(G804,Agents!A:E,2,FALSE)</f>
        <v>Evening</v>
      </c>
    </row>
    <row r="805" spans="1:18" x14ac:dyDescent="0.35">
      <c r="A805" t="s">
        <v>1632</v>
      </c>
      <c r="B805" t="s">
        <v>1633</v>
      </c>
      <c r="C805" t="s">
        <v>50</v>
      </c>
      <c r="D805" t="s">
        <v>38</v>
      </c>
      <c r="E805" s="1">
        <v>46045.34097222222</v>
      </c>
      <c r="F805" s="1">
        <v>46048.799305555556</v>
      </c>
      <c r="G805" t="s">
        <v>27</v>
      </c>
      <c r="H805" t="s">
        <v>15</v>
      </c>
      <c r="I805" t="s">
        <v>16</v>
      </c>
      <c r="J805">
        <v>2</v>
      </c>
      <c r="K805" t="str">
        <f>IF(tickets_dataset[[#This Row],[status]] = "Closed", "Yes","No")</f>
        <v>Yes</v>
      </c>
      <c r="L805" s="2">
        <f t="shared" si="48"/>
        <v>83.000000000058208</v>
      </c>
      <c r="M805" t="str">
        <f t="shared" si="49"/>
        <v>Yes</v>
      </c>
      <c r="N805" t="str">
        <f t="shared" si="50"/>
        <v>Jan</v>
      </c>
      <c r="O805" s="2">
        <f t="shared" si="51"/>
        <v>3.4583333333357587</v>
      </c>
      <c r="P805" t="str">
        <f>VLOOKUP(G805,Agents!A:E,4,FALSE)</f>
        <v>Team5</v>
      </c>
      <c r="Q805" t="str">
        <f>VLOOKUP(G805,Agents!A:E,5,FALSE)</f>
        <v>Senior</v>
      </c>
      <c r="R805" t="str">
        <f>VLOOKUP(G805,Agents!A:E,2,FALSE)</f>
        <v>Morning</v>
      </c>
    </row>
    <row r="806" spans="1:18" x14ac:dyDescent="0.35">
      <c r="A806" t="s">
        <v>1634</v>
      </c>
      <c r="B806" t="s">
        <v>1550</v>
      </c>
      <c r="C806" t="s">
        <v>50</v>
      </c>
      <c r="D806" t="s">
        <v>26</v>
      </c>
      <c r="E806" s="1">
        <v>46052.159722222219</v>
      </c>
      <c r="F806" s="1">
        <v>46054.701388888891</v>
      </c>
      <c r="G806" t="s">
        <v>190</v>
      </c>
      <c r="H806" t="s">
        <v>15</v>
      </c>
      <c r="I806" t="s">
        <v>16</v>
      </c>
      <c r="J806">
        <v>4</v>
      </c>
      <c r="K806" t="str">
        <f>IF(tickets_dataset[[#This Row],[status]] = "Closed", "Yes","No")</f>
        <v>Yes</v>
      </c>
      <c r="L806" s="2">
        <f t="shared" si="48"/>
        <v>61.000000000116415</v>
      </c>
      <c r="M806" t="str">
        <f t="shared" si="49"/>
        <v>Yes</v>
      </c>
      <c r="N806" t="str">
        <f t="shared" si="50"/>
        <v>Jan</v>
      </c>
      <c r="O806" s="2">
        <f t="shared" si="51"/>
        <v>2.5416666666715173</v>
      </c>
      <c r="P806" t="str">
        <f>VLOOKUP(G806,Agents!A:E,4,FALSE)</f>
        <v>Team1</v>
      </c>
      <c r="Q806" t="str">
        <f>VLOOKUP(G806,Agents!A:E,5,FALSE)</f>
        <v>Senior</v>
      </c>
      <c r="R806" t="str">
        <f>VLOOKUP(G806,Agents!A:E,2,FALSE)</f>
        <v>Night</v>
      </c>
    </row>
    <row r="807" spans="1:18" x14ac:dyDescent="0.35">
      <c r="A807" t="s">
        <v>1635</v>
      </c>
      <c r="B807" t="s">
        <v>1636</v>
      </c>
      <c r="C807" t="s">
        <v>12</v>
      </c>
      <c r="D807" t="s">
        <v>26</v>
      </c>
      <c r="E807" s="1">
        <v>46053.511111111111</v>
      </c>
      <c r="F807" s="1">
        <v>46055.219444444447</v>
      </c>
      <c r="G807" t="s">
        <v>53</v>
      </c>
      <c r="H807" t="s">
        <v>15</v>
      </c>
      <c r="I807" t="s">
        <v>16</v>
      </c>
      <c r="J807">
        <v>4</v>
      </c>
      <c r="K807" t="str">
        <f>IF(tickets_dataset[[#This Row],[status]] = "Closed", "Yes","No")</f>
        <v>Yes</v>
      </c>
      <c r="L807" s="2">
        <f t="shared" si="48"/>
        <v>41.000000000058208</v>
      </c>
      <c r="M807" t="str">
        <f t="shared" si="49"/>
        <v>No</v>
      </c>
      <c r="N807" t="str">
        <f t="shared" si="50"/>
        <v>Jan</v>
      </c>
      <c r="O807" s="2">
        <f t="shared" si="51"/>
        <v>1.7083333333357587</v>
      </c>
      <c r="P807" t="str">
        <f>VLOOKUP(G807,Agents!A:E,4,FALSE)</f>
        <v>Team1</v>
      </c>
      <c r="Q807" t="str">
        <f>VLOOKUP(G807,Agents!A:E,5,FALSE)</f>
        <v>Junior</v>
      </c>
      <c r="R807" t="str">
        <f>VLOOKUP(G807,Agents!A:E,2,FALSE)</f>
        <v>Night</v>
      </c>
    </row>
    <row r="808" spans="1:18" x14ac:dyDescent="0.35">
      <c r="A808" t="s">
        <v>1637</v>
      </c>
      <c r="B808" t="s">
        <v>1638</v>
      </c>
      <c r="C808" t="s">
        <v>22</v>
      </c>
      <c r="D808" t="s">
        <v>26</v>
      </c>
      <c r="E808" s="1">
        <v>46067.820138888892</v>
      </c>
      <c r="F808" s="1">
        <v>46069.486805555556</v>
      </c>
      <c r="G808" t="s">
        <v>149</v>
      </c>
      <c r="H808" t="s">
        <v>15</v>
      </c>
      <c r="I808" t="s">
        <v>16</v>
      </c>
      <c r="J808">
        <v>3</v>
      </c>
      <c r="K808" t="str">
        <f>IF(tickets_dataset[[#This Row],[status]] = "Closed", "Yes","No")</f>
        <v>Yes</v>
      </c>
      <c r="L808" s="2">
        <f t="shared" si="48"/>
        <v>39.999999999941792</v>
      </c>
      <c r="M808" t="str">
        <f t="shared" si="49"/>
        <v>No</v>
      </c>
      <c r="N808" t="str">
        <f t="shared" si="50"/>
        <v>Feb</v>
      </c>
      <c r="O808" s="2">
        <f t="shared" si="51"/>
        <v>1.6666666666642413</v>
      </c>
      <c r="P808" t="str">
        <f>VLOOKUP(G808,Agents!A:E,4,FALSE)</f>
        <v>Team3</v>
      </c>
      <c r="Q808" t="str">
        <f>VLOOKUP(G808,Agents!A:E,5,FALSE)</f>
        <v>Mid</v>
      </c>
      <c r="R808" t="str">
        <f>VLOOKUP(G808,Agents!A:E,2,FALSE)</f>
        <v>Night</v>
      </c>
    </row>
    <row r="809" spans="1:18" x14ac:dyDescent="0.35">
      <c r="A809" t="s">
        <v>1639</v>
      </c>
      <c r="B809" t="s">
        <v>1640</v>
      </c>
      <c r="C809" t="s">
        <v>50</v>
      </c>
      <c r="D809" t="s">
        <v>13</v>
      </c>
      <c r="E809" s="1">
        <v>46083.070833333331</v>
      </c>
      <c r="F809" s="1">
        <v>46083.445833333331</v>
      </c>
      <c r="G809" t="s">
        <v>170</v>
      </c>
      <c r="H809" t="s">
        <v>15</v>
      </c>
      <c r="I809" t="s">
        <v>16</v>
      </c>
      <c r="J809">
        <v>4</v>
      </c>
      <c r="K809" t="str">
        <f>IF(tickets_dataset[[#This Row],[status]] = "Closed", "Yes","No")</f>
        <v>Yes</v>
      </c>
      <c r="L809" s="2">
        <f t="shared" si="48"/>
        <v>9</v>
      </c>
      <c r="M809" t="str">
        <f t="shared" si="49"/>
        <v>No</v>
      </c>
      <c r="N809" t="str">
        <f t="shared" si="50"/>
        <v>Mar</v>
      </c>
      <c r="O809" s="2">
        <f t="shared" si="51"/>
        <v>0.375</v>
      </c>
      <c r="P809" t="str">
        <f>VLOOKUP(G809,Agents!A:E,4,FALSE)</f>
        <v>Team5</v>
      </c>
      <c r="Q809" t="str">
        <f>VLOOKUP(G809,Agents!A:E,5,FALSE)</f>
        <v>Junior</v>
      </c>
      <c r="R809" t="str">
        <f>VLOOKUP(G809,Agents!A:E,2,FALSE)</f>
        <v>Night</v>
      </c>
    </row>
    <row r="810" spans="1:18" x14ac:dyDescent="0.35">
      <c r="A810" t="s">
        <v>1641</v>
      </c>
      <c r="B810" t="s">
        <v>1642</v>
      </c>
      <c r="C810" t="s">
        <v>22</v>
      </c>
      <c r="D810" t="s">
        <v>38</v>
      </c>
      <c r="E810" s="1">
        <v>46040.363888888889</v>
      </c>
      <c r="F810" s="1">
        <v>46041.447222222225</v>
      </c>
      <c r="G810" t="s">
        <v>282</v>
      </c>
      <c r="H810" t="s">
        <v>15</v>
      </c>
      <c r="I810" t="s">
        <v>16</v>
      </c>
      <c r="J810">
        <v>5</v>
      </c>
      <c r="K810" t="str">
        <f>IF(tickets_dataset[[#This Row],[status]] = "Closed", "Yes","No")</f>
        <v>Yes</v>
      </c>
      <c r="L810" s="2">
        <f t="shared" si="48"/>
        <v>26.000000000058208</v>
      </c>
      <c r="M810" t="str">
        <f t="shared" si="49"/>
        <v>No</v>
      </c>
      <c r="N810" t="str">
        <f t="shared" si="50"/>
        <v>Jan</v>
      </c>
      <c r="O810" s="2">
        <f t="shared" si="51"/>
        <v>1.0833333333357587</v>
      </c>
      <c r="P810" t="str">
        <f>VLOOKUP(G810,Agents!A:E,4,FALSE)</f>
        <v>Team4</v>
      </c>
      <c r="Q810" t="str">
        <f>VLOOKUP(G810,Agents!A:E,5,FALSE)</f>
        <v>Mid</v>
      </c>
      <c r="R810" t="str">
        <f>VLOOKUP(G810,Agents!A:E,2,FALSE)</f>
        <v>Morning</v>
      </c>
    </row>
    <row r="811" spans="1:18" x14ac:dyDescent="0.35">
      <c r="A811" t="s">
        <v>1643</v>
      </c>
      <c r="B811" t="s">
        <v>483</v>
      </c>
      <c r="C811" t="s">
        <v>50</v>
      </c>
      <c r="D811" t="s">
        <v>13</v>
      </c>
      <c r="E811" s="1">
        <v>46044.043055555558</v>
      </c>
      <c r="F811" s="1">
        <v>46044.376388888886</v>
      </c>
      <c r="G811" t="s">
        <v>83</v>
      </c>
      <c r="H811" t="s">
        <v>15</v>
      </c>
      <c r="I811" t="s">
        <v>16</v>
      </c>
      <c r="J811">
        <v>5</v>
      </c>
      <c r="K811" t="str">
        <f>IF(tickets_dataset[[#This Row],[status]] = "Closed", "Yes","No")</f>
        <v>Yes</v>
      </c>
      <c r="L811" s="2">
        <f t="shared" si="48"/>
        <v>7.9999999998835847</v>
      </c>
      <c r="M811" t="str">
        <f t="shared" si="49"/>
        <v>No</v>
      </c>
      <c r="N811" t="str">
        <f t="shared" si="50"/>
        <v>Jan</v>
      </c>
      <c r="O811" s="2">
        <f t="shared" si="51"/>
        <v>0.33333333332848269</v>
      </c>
      <c r="P811" t="str">
        <f>VLOOKUP(G811,Agents!A:E,4,FALSE)</f>
        <v>Team2</v>
      </c>
      <c r="Q811" t="str">
        <f>VLOOKUP(G811,Agents!A:E,5,FALSE)</f>
        <v>Junior</v>
      </c>
      <c r="R811" t="str">
        <f>VLOOKUP(G811,Agents!A:E,2,FALSE)</f>
        <v>Night</v>
      </c>
    </row>
    <row r="812" spans="1:18" x14ac:dyDescent="0.35">
      <c r="A812" t="s">
        <v>1644</v>
      </c>
      <c r="B812" t="s">
        <v>1645</v>
      </c>
      <c r="C812" t="s">
        <v>12</v>
      </c>
      <c r="D812" t="s">
        <v>13</v>
      </c>
      <c r="E812" s="1">
        <v>46084.902083333334</v>
      </c>
      <c r="F812" s="1">
        <v>46085.443749999999</v>
      </c>
      <c r="G812" t="s">
        <v>164</v>
      </c>
      <c r="H812" t="s">
        <v>15</v>
      </c>
      <c r="I812" t="s">
        <v>16</v>
      </c>
      <c r="J812">
        <v>4</v>
      </c>
      <c r="K812" t="str">
        <f>IF(tickets_dataset[[#This Row],[status]] = "Closed", "Yes","No")</f>
        <v>Yes</v>
      </c>
      <c r="L812" s="2">
        <f t="shared" si="48"/>
        <v>12.999999999941792</v>
      </c>
      <c r="M812" t="str">
        <f t="shared" si="49"/>
        <v>No</v>
      </c>
      <c r="N812" t="str">
        <f t="shared" si="50"/>
        <v>Mar</v>
      </c>
      <c r="O812" s="2">
        <f t="shared" si="51"/>
        <v>0.54166666666424135</v>
      </c>
      <c r="P812" t="str">
        <f>VLOOKUP(G812,Agents!A:E,4,FALSE)</f>
        <v>Team4</v>
      </c>
      <c r="Q812" t="str">
        <f>VLOOKUP(G812,Agents!A:E,5,FALSE)</f>
        <v>Senior</v>
      </c>
      <c r="R812" t="str">
        <f>VLOOKUP(G812,Agents!A:E,2,FALSE)</f>
        <v>Evening</v>
      </c>
    </row>
    <row r="813" spans="1:18" x14ac:dyDescent="0.35">
      <c r="A813" t="s">
        <v>1646</v>
      </c>
      <c r="B813" t="s">
        <v>1647</v>
      </c>
      <c r="C813" t="s">
        <v>50</v>
      </c>
      <c r="D813" t="s">
        <v>26</v>
      </c>
      <c r="E813" s="1">
        <v>46067.188194444447</v>
      </c>
      <c r="F813" s="1">
        <v>46069.479861111111</v>
      </c>
      <c r="G813" t="s">
        <v>282</v>
      </c>
      <c r="H813" t="s">
        <v>15</v>
      </c>
      <c r="I813" t="s">
        <v>16</v>
      </c>
      <c r="J813">
        <v>3</v>
      </c>
      <c r="K813" t="str">
        <f>IF(tickets_dataset[[#This Row],[status]] = "Closed", "Yes","No")</f>
        <v>Yes</v>
      </c>
      <c r="L813" s="2">
        <f t="shared" si="48"/>
        <v>54.999999999941792</v>
      </c>
      <c r="M813" t="str">
        <f t="shared" si="49"/>
        <v>Yes</v>
      </c>
      <c r="N813" t="str">
        <f t="shared" si="50"/>
        <v>Feb</v>
      </c>
      <c r="O813" s="2">
        <f t="shared" si="51"/>
        <v>2.2916666666642413</v>
      </c>
      <c r="P813" t="str">
        <f>VLOOKUP(G813,Agents!A:E,4,FALSE)</f>
        <v>Team4</v>
      </c>
      <c r="Q813" t="str">
        <f>VLOOKUP(G813,Agents!A:E,5,FALSE)</f>
        <v>Mid</v>
      </c>
      <c r="R813" t="str">
        <f>VLOOKUP(G813,Agents!A:E,2,FALSE)</f>
        <v>Morning</v>
      </c>
    </row>
    <row r="814" spans="1:18" x14ac:dyDescent="0.35">
      <c r="A814" t="s">
        <v>1648</v>
      </c>
      <c r="B814" t="s">
        <v>1389</v>
      </c>
      <c r="C814" t="s">
        <v>50</v>
      </c>
      <c r="D814" t="s">
        <v>13</v>
      </c>
      <c r="E814" s="1">
        <v>46064.734027777777</v>
      </c>
      <c r="F814" s="1">
        <v>46065.692361111112</v>
      </c>
      <c r="G814" t="s">
        <v>128</v>
      </c>
      <c r="H814" t="s">
        <v>28</v>
      </c>
      <c r="I814" t="s">
        <v>16</v>
      </c>
      <c r="J814">
        <v>4</v>
      </c>
      <c r="K814" t="str">
        <f>IF(tickets_dataset[[#This Row],[status]] = "Closed", "Yes","No")</f>
        <v>No</v>
      </c>
      <c r="L814" s="2">
        <f t="shared" si="48"/>
        <v>23.000000000058208</v>
      </c>
      <c r="M814" t="str">
        <f t="shared" si="49"/>
        <v>No</v>
      </c>
      <c r="N814" t="str">
        <f t="shared" si="50"/>
        <v>Feb</v>
      </c>
      <c r="O814" s="2">
        <f t="shared" si="51"/>
        <v>0.95833333333575865</v>
      </c>
      <c r="P814" t="str">
        <f>VLOOKUP(G814,Agents!A:E,4,FALSE)</f>
        <v>Team4</v>
      </c>
      <c r="Q814" t="str">
        <f>VLOOKUP(G814,Agents!A:E,5,FALSE)</f>
        <v>Mid</v>
      </c>
      <c r="R814" t="str">
        <f>VLOOKUP(G814,Agents!A:E,2,FALSE)</f>
        <v>Night</v>
      </c>
    </row>
    <row r="815" spans="1:18" x14ac:dyDescent="0.35">
      <c r="A815" t="s">
        <v>1649</v>
      </c>
      <c r="B815" t="s">
        <v>1212</v>
      </c>
      <c r="C815" t="s">
        <v>22</v>
      </c>
      <c r="D815" t="s">
        <v>13</v>
      </c>
      <c r="E815" s="1">
        <v>46052.620138888888</v>
      </c>
      <c r="F815" s="1">
        <v>46054.120138888888</v>
      </c>
      <c r="G815" t="s">
        <v>59</v>
      </c>
      <c r="H815" t="s">
        <v>15</v>
      </c>
      <c r="I815" t="s">
        <v>16</v>
      </c>
      <c r="J815">
        <v>5</v>
      </c>
      <c r="K815" t="str">
        <f>IF(tickets_dataset[[#This Row],[status]] = "Closed", "Yes","No")</f>
        <v>Yes</v>
      </c>
      <c r="L815" s="2">
        <f t="shared" si="48"/>
        <v>36</v>
      </c>
      <c r="M815" t="str">
        <f t="shared" si="49"/>
        <v>No</v>
      </c>
      <c r="N815" t="str">
        <f t="shared" si="50"/>
        <v>Jan</v>
      </c>
      <c r="O815" s="2">
        <f t="shared" si="51"/>
        <v>1.5</v>
      </c>
      <c r="P815" t="str">
        <f>VLOOKUP(G815,Agents!A:E,4,FALSE)</f>
        <v>Team3</v>
      </c>
      <c r="Q815" t="str">
        <f>VLOOKUP(G815,Agents!A:E,5,FALSE)</f>
        <v>Senior</v>
      </c>
      <c r="R815" t="str">
        <f>VLOOKUP(G815,Agents!A:E,2,FALSE)</f>
        <v>Night</v>
      </c>
    </row>
    <row r="816" spans="1:18" x14ac:dyDescent="0.35">
      <c r="A816" t="s">
        <v>1650</v>
      </c>
      <c r="B816" t="s">
        <v>1651</v>
      </c>
      <c r="C816" t="s">
        <v>76</v>
      </c>
      <c r="D816" t="s">
        <v>26</v>
      </c>
      <c r="E816" s="1">
        <v>46038.162499999999</v>
      </c>
      <c r="F816" s="1">
        <v>46039.82916666667</v>
      </c>
      <c r="G816" t="s">
        <v>131</v>
      </c>
      <c r="H816" t="s">
        <v>15</v>
      </c>
      <c r="I816" t="s">
        <v>16</v>
      </c>
      <c r="J816">
        <v>4</v>
      </c>
      <c r="K816" t="str">
        <f>IF(tickets_dataset[[#This Row],[status]] = "Closed", "Yes","No")</f>
        <v>Yes</v>
      </c>
      <c r="L816" s="2">
        <f t="shared" si="48"/>
        <v>40.000000000116415</v>
      </c>
      <c r="M816" t="str">
        <f t="shared" si="49"/>
        <v>No</v>
      </c>
      <c r="N816" t="str">
        <f t="shared" si="50"/>
        <v>Jan</v>
      </c>
      <c r="O816" s="2">
        <f t="shared" si="51"/>
        <v>1.6666666666715173</v>
      </c>
      <c r="P816" t="str">
        <f>VLOOKUP(G816,Agents!A:E,4,FALSE)</f>
        <v>Team4</v>
      </c>
      <c r="Q816" t="str">
        <f>VLOOKUP(G816,Agents!A:E,5,FALSE)</f>
        <v>Junior</v>
      </c>
      <c r="R816" t="str">
        <f>VLOOKUP(G816,Agents!A:E,2,FALSE)</f>
        <v>Night</v>
      </c>
    </row>
    <row r="817" spans="1:18" x14ac:dyDescent="0.35">
      <c r="A817" t="s">
        <v>1652</v>
      </c>
      <c r="B817" t="s">
        <v>1653</v>
      </c>
      <c r="C817" t="s">
        <v>50</v>
      </c>
      <c r="D817" t="s">
        <v>13</v>
      </c>
      <c r="E817" s="1">
        <v>46056.386111111111</v>
      </c>
      <c r="F817" s="1">
        <v>46056.927777777775</v>
      </c>
      <c r="G817" t="s">
        <v>19</v>
      </c>
      <c r="H817" t="s">
        <v>15</v>
      </c>
      <c r="I817" t="s">
        <v>16</v>
      </c>
      <c r="J817">
        <v>4</v>
      </c>
      <c r="K817" t="str">
        <f>IF(tickets_dataset[[#This Row],[status]] = "Closed", "Yes","No")</f>
        <v>Yes</v>
      </c>
      <c r="L817" s="2">
        <f t="shared" si="48"/>
        <v>12.999999999941792</v>
      </c>
      <c r="M817" t="str">
        <f t="shared" si="49"/>
        <v>No</v>
      </c>
      <c r="N817" t="str">
        <f t="shared" si="50"/>
        <v>Feb</v>
      </c>
      <c r="O817" s="2">
        <f t="shared" si="51"/>
        <v>0.54166666666424135</v>
      </c>
      <c r="P817" t="str">
        <f>VLOOKUP(G817,Agents!A:E,4,FALSE)</f>
        <v>Team4</v>
      </c>
      <c r="Q817" t="str">
        <f>VLOOKUP(G817,Agents!A:E,5,FALSE)</f>
        <v>Senior</v>
      </c>
      <c r="R817" t="str">
        <f>VLOOKUP(G817,Agents!A:E,2,FALSE)</f>
        <v>Evening</v>
      </c>
    </row>
    <row r="818" spans="1:18" x14ac:dyDescent="0.35">
      <c r="A818" t="s">
        <v>1654</v>
      </c>
      <c r="B818" t="s">
        <v>1655</v>
      </c>
      <c r="C818" t="s">
        <v>22</v>
      </c>
      <c r="D818" t="s">
        <v>13</v>
      </c>
      <c r="E818" s="1">
        <v>46077.936111111114</v>
      </c>
      <c r="F818" s="1">
        <v>46079.269444444442</v>
      </c>
      <c r="G818" t="s">
        <v>357</v>
      </c>
      <c r="H818" t="s">
        <v>15</v>
      </c>
      <c r="I818" t="s">
        <v>16</v>
      </c>
      <c r="J818">
        <v>4</v>
      </c>
      <c r="K818" t="str">
        <f>IF(tickets_dataset[[#This Row],[status]] = "Closed", "Yes","No")</f>
        <v>Yes</v>
      </c>
      <c r="L818" s="2">
        <f t="shared" si="48"/>
        <v>31.999999999883585</v>
      </c>
      <c r="M818" t="str">
        <f t="shared" si="49"/>
        <v>No</v>
      </c>
      <c r="N818" t="str">
        <f t="shared" si="50"/>
        <v>Feb</v>
      </c>
      <c r="O818" s="2">
        <f t="shared" si="51"/>
        <v>1.3333333333284827</v>
      </c>
      <c r="P818" t="str">
        <f>VLOOKUP(G818,Agents!A:E,4,FALSE)</f>
        <v>Team1</v>
      </c>
      <c r="Q818" t="str">
        <f>VLOOKUP(G818,Agents!A:E,5,FALSE)</f>
        <v>Mid</v>
      </c>
      <c r="R818" t="str">
        <f>VLOOKUP(G818,Agents!A:E,2,FALSE)</f>
        <v>Morning</v>
      </c>
    </row>
    <row r="819" spans="1:18" x14ac:dyDescent="0.35">
      <c r="A819" t="s">
        <v>1656</v>
      </c>
      <c r="B819" t="s">
        <v>1657</v>
      </c>
      <c r="C819" t="s">
        <v>12</v>
      </c>
      <c r="D819" t="s">
        <v>38</v>
      </c>
      <c r="E819" s="1">
        <v>46105.530555555553</v>
      </c>
      <c r="F819" s="1">
        <v>46108.863888888889</v>
      </c>
      <c r="G819" t="s">
        <v>45</v>
      </c>
      <c r="H819" t="s">
        <v>15</v>
      </c>
      <c r="I819" t="s">
        <v>16</v>
      </c>
      <c r="J819">
        <v>5</v>
      </c>
      <c r="K819" t="str">
        <f>IF(tickets_dataset[[#This Row],[status]] = "Closed", "Yes","No")</f>
        <v>Yes</v>
      </c>
      <c r="L819" s="2">
        <f t="shared" si="48"/>
        <v>80.000000000058208</v>
      </c>
      <c r="M819" t="str">
        <f t="shared" si="49"/>
        <v>Yes</v>
      </c>
      <c r="N819" t="str">
        <f t="shared" si="50"/>
        <v>Mar</v>
      </c>
      <c r="O819" s="2">
        <f t="shared" si="51"/>
        <v>3.3333333333357587</v>
      </c>
      <c r="P819" t="str">
        <f>VLOOKUP(G819,Agents!A:E,4,FALSE)</f>
        <v>Team5</v>
      </c>
      <c r="Q819" t="str">
        <f>VLOOKUP(G819,Agents!A:E,5,FALSE)</f>
        <v>Senior</v>
      </c>
      <c r="R819" t="str">
        <f>VLOOKUP(G819,Agents!A:E,2,FALSE)</f>
        <v>Morning</v>
      </c>
    </row>
    <row r="820" spans="1:18" x14ac:dyDescent="0.35">
      <c r="A820" t="s">
        <v>1658</v>
      </c>
      <c r="B820" t="s">
        <v>1659</v>
      </c>
      <c r="C820" t="s">
        <v>50</v>
      </c>
      <c r="D820" t="s">
        <v>13</v>
      </c>
      <c r="E820" s="1">
        <v>46026.561111111114</v>
      </c>
      <c r="F820" s="1">
        <v>46027.644444444442</v>
      </c>
      <c r="G820" t="s">
        <v>119</v>
      </c>
      <c r="H820" t="s">
        <v>15</v>
      </c>
      <c r="I820" t="s">
        <v>16</v>
      </c>
      <c r="J820">
        <v>4</v>
      </c>
      <c r="K820" t="str">
        <f>IF(tickets_dataset[[#This Row],[status]] = "Closed", "Yes","No")</f>
        <v>Yes</v>
      </c>
      <c r="L820" s="2">
        <f t="shared" si="48"/>
        <v>25.999999999883585</v>
      </c>
      <c r="M820" t="str">
        <f t="shared" si="49"/>
        <v>No</v>
      </c>
      <c r="N820" t="str">
        <f t="shared" si="50"/>
        <v>Jan</v>
      </c>
      <c r="O820" s="2">
        <f t="shared" si="51"/>
        <v>1.0833333333284827</v>
      </c>
      <c r="P820" t="str">
        <f>VLOOKUP(G820,Agents!A:E,4,FALSE)</f>
        <v>Team1</v>
      </c>
      <c r="Q820" t="str">
        <f>VLOOKUP(G820,Agents!A:E,5,FALSE)</f>
        <v>Junior</v>
      </c>
      <c r="R820" t="str">
        <f>VLOOKUP(G820,Agents!A:E,2,FALSE)</f>
        <v>Morning</v>
      </c>
    </row>
    <row r="821" spans="1:18" x14ac:dyDescent="0.35">
      <c r="A821" t="s">
        <v>1660</v>
      </c>
      <c r="B821" t="s">
        <v>1661</v>
      </c>
      <c r="C821" t="s">
        <v>22</v>
      </c>
      <c r="D821" t="s">
        <v>38</v>
      </c>
      <c r="E821" s="1">
        <v>46081.835416666669</v>
      </c>
      <c r="F821" s="1">
        <v>46085.168749999997</v>
      </c>
      <c r="G821" t="s">
        <v>422</v>
      </c>
      <c r="H821" t="s">
        <v>15</v>
      </c>
      <c r="I821" t="s">
        <v>16</v>
      </c>
      <c r="J821">
        <v>3</v>
      </c>
      <c r="K821" t="str">
        <f>IF(tickets_dataset[[#This Row],[status]] = "Closed", "Yes","No")</f>
        <v>Yes</v>
      </c>
      <c r="L821" s="2">
        <f t="shared" si="48"/>
        <v>79.999999999883585</v>
      </c>
      <c r="M821" t="str">
        <f t="shared" si="49"/>
        <v>Yes</v>
      </c>
      <c r="N821" t="str">
        <f t="shared" si="50"/>
        <v>Feb</v>
      </c>
      <c r="O821" s="2">
        <f t="shared" si="51"/>
        <v>3.3333333333284827</v>
      </c>
      <c r="P821" t="str">
        <f>VLOOKUP(G821,Agents!A:E,4,FALSE)</f>
        <v>Team5</v>
      </c>
      <c r="Q821" t="str">
        <f>VLOOKUP(G821,Agents!A:E,5,FALSE)</f>
        <v>Mid</v>
      </c>
      <c r="R821" t="str">
        <f>VLOOKUP(G821,Agents!A:E,2,FALSE)</f>
        <v>Evening</v>
      </c>
    </row>
    <row r="822" spans="1:18" x14ac:dyDescent="0.35">
      <c r="A822" t="s">
        <v>1662</v>
      </c>
      <c r="B822" t="s">
        <v>1663</v>
      </c>
      <c r="C822" t="s">
        <v>12</v>
      </c>
      <c r="D822" t="s">
        <v>38</v>
      </c>
      <c r="E822" s="1">
        <v>46088.155555555553</v>
      </c>
      <c r="F822" s="1">
        <v>46089.530555555553</v>
      </c>
      <c r="G822" t="s">
        <v>59</v>
      </c>
      <c r="H822" t="s">
        <v>15</v>
      </c>
      <c r="I822" t="s">
        <v>16</v>
      </c>
      <c r="J822">
        <v>3</v>
      </c>
      <c r="K822" t="str">
        <f>IF(tickets_dataset[[#This Row],[status]] = "Closed", "Yes","No")</f>
        <v>Yes</v>
      </c>
      <c r="L822" s="2">
        <f t="shared" si="48"/>
        <v>33</v>
      </c>
      <c r="M822" t="str">
        <f t="shared" si="49"/>
        <v>No</v>
      </c>
      <c r="N822" t="str">
        <f t="shared" si="50"/>
        <v>Mar</v>
      </c>
      <c r="O822" s="2">
        <f t="shared" si="51"/>
        <v>1.375</v>
      </c>
      <c r="P822" t="str">
        <f>VLOOKUP(G822,Agents!A:E,4,FALSE)</f>
        <v>Team3</v>
      </c>
      <c r="Q822" t="str">
        <f>VLOOKUP(G822,Agents!A:E,5,FALSE)</f>
        <v>Senior</v>
      </c>
      <c r="R822" t="str">
        <f>VLOOKUP(G822,Agents!A:E,2,FALSE)</f>
        <v>Night</v>
      </c>
    </row>
    <row r="823" spans="1:18" x14ac:dyDescent="0.35">
      <c r="A823" t="s">
        <v>1664</v>
      </c>
      <c r="B823" t="s">
        <v>1665</v>
      </c>
      <c r="C823" t="s">
        <v>22</v>
      </c>
      <c r="D823" t="s">
        <v>13</v>
      </c>
      <c r="E823" s="1">
        <v>46085.275694444441</v>
      </c>
      <c r="F823" s="1">
        <v>46085.900694444441</v>
      </c>
      <c r="G823" t="s">
        <v>282</v>
      </c>
      <c r="H823" t="s">
        <v>15</v>
      </c>
      <c r="I823" t="s">
        <v>16</v>
      </c>
      <c r="J823">
        <v>3</v>
      </c>
      <c r="K823" t="str">
        <f>IF(tickets_dataset[[#This Row],[status]] = "Closed", "Yes","No")</f>
        <v>Yes</v>
      </c>
      <c r="L823" s="2">
        <f t="shared" si="48"/>
        <v>15</v>
      </c>
      <c r="M823" t="str">
        <f t="shared" si="49"/>
        <v>No</v>
      </c>
      <c r="N823" t="str">
        <f t="shared" si="50"/>
        <v>Mar</v>
      </c>
      <c r="O823" s="2">
        <f t="shared" si="51"/>
        <v>0.625</v>
      </c>
      <c r="P823" t="str">
        <f>VLOOKUP(G823,Agents!A:E,4,FALSE)</f>
        <v>Team4</v>
      </c>
      <c r="Q823" t="str">
        <f>VLOOKUP(G823,Agents!A:E,5,FALSE)</f>
        <v>Mid</v>
      </c>
      <c r="R823" t="str">
        <f>VLOOKUP(G823,Agents!A:E,2,FALSE)</f>
        <v>Morning</v>
      </c>
    </row>
    <row r="824" spans="1:18" x14ac:dyDescent="0.35">
      <c r="A824" t="s">
        <v>1666</v>
      </c>
      <c r="B824" t="s">
        <v>1667</v>
      </c>
      <c r="C824" t="s">
        <v>76</v>
      </c>
      <c r="D824" t="s">
        <v>26</v>
      </c>
      <c r="E824" s="1">
        <v>46049.063888888886</v>
      </c>
      <c r="F824" s="1">
        <v>46050.647222222222</v>
      </c>
      <c r="G824" t="s">
        <v>23</v>
      </c>
      <c r="H824" t="s">
        <v>15</v>
      </c>
      <c r="I824" t="s">
        <v>16</v>
      </c>
      <c r="J824">
        <v>4</v>
      </c>
      <c r="K824" t="str">
        <f>IF(tickets_dataset[[#This Row],[status]] = "Closed", "Yes","No")</f>
        <v>Yes</v>
      </c>
      <c r="L824" s="2">
        <f t="shared" si="48"/>
        <v>38.000000000058208</v>
      </c>
      <c r="M824" t="str">
        <f t="shared" si="49"/>
        <v>No</v>
      </c>
      <c r="N824" t="str">
        <f t="shared" si="50"/>
        <v>Jan</v>
      </c>
      <c r="O824" s="2">
        <f t="shared" si="51"/>
        <v>1.5833333333357587</v>
      </c>
      <c r="P824" t="str">
        <f>VLOOKUP(G824,Agents!A:E,4,FALSE)</f>
        <v>Team3</v>
      </c>
      <c r="Q824" t="str">
        <f>VLOOKUP(G824,Agents!A:E,5,FALSE)</f>
        <v>Senior</v>
      </c>
      <c r="R824" t="str">
        <f>VLOOKUP(G824,Agents!A:E,2,FALSE)</f>
        <v>Evening</v>
      </c>
    </row>
    <row r="825" spans="1:18" x14ac:dyDescent="0.35">
      <c r="A825" t="s">
        <v>1668</v>
      </c>
      <c r="B825" t="s">
        <v>1669</v>
      </c>
      <c r="C825" t="s">
        <v>76</v>
      </c>
      <c r="D825" t="s">
        <v>13</v>
      </c>
      <c r="E825" s="1">
        <v>46026.595833333333</v>
      </c>
      <c r="F825" s="1">
        <v>46027.845833333333</v>
      </c>
      <c r="G825" t="s">
        <v>100</v>
      </c>
      <c r="H825" t="s">
        <v>15</v>
      </c>
      <c r="I825" t="s">
        <v>16</v>
      </c>
      <c r="J825">
        <v>4</v>
      </c>
      <c r="K825" t="str">
        <f>IF(tickets_dataset[[#This Row],[status]] = "Closed", "Yes","No")</f>
        <v>Yes</v>
      </c>
      <c r="L825" s="2">
        <f t="shared" si="48"/>
        <v>30</v>
      </c>
      <c r="M825" t="str">
        <f t="shared" si="49"/>
        <v>No</v>
      </c>
      <c r="N825" t="str">
        <f t="shared" si="50"/>
        <v>Jan</v>
      </c>
      <c r="O825" s="2">
        <f t="shared" si="51"/>
        <v>1.25</v>
      </c>
      <c r="P825" t="str">
        <f>VLOOKUP(G825,Agents!A:E,4,FALSE)</f>
        <v>Team4</v>
      </c>
      <c r="Q825" t="str">
        <f>VLOOKUP(G825,Agents!A:E,5,FALSE)</f>
        <v>Junior</v>
      </c>
      <c r="R825" t="str">
        <f>VLOOKUP(G825,Agents!A:E,2,FALSE)</f>
        <v>Evening</v>
      </c>
    </row>
    <row r="826" spans="1:18" x14ac:dyDescent="0.35">
      <c r="A826" t="s">
        <v>1670</v>
      </c>
      <c r="B826" t="s">
        <v>1671</v>
      </c>
      <c r="C826" t="s">
        <v>12</v>
      </c>
      <c r="D826" t="s">
        <v>26</v>
      </c>
      <c r="E826" s="1">
        <v>46103.371527777781</v>
      </c>
      <c r="F826" s="1">
        <v>46105.121527777781</v>
      </c>
      <c r="G826" t="s">
        <v>83</v>
      </c>
      <c r="H826" t="s">
        <v>15</v>
      </c>
      <c r="I826" t="s">
        <v>16</v>
      </c>
      <c r="J826">
        <v>5</v>
      </c>
      <c r="K826" t="str">
        <f>IF(tickets_dataset[[#This Row],[status]] = "Closed", "Yes","No")</f>
        <v>Yes</v>
      </c>
      <c r="L826" s="2">
        <f t="shared" si="48"/>
        <v>42</v>
      </c>
      <c r="M826" t="str">
        <f t="shared" si="49"/>
        <v>No</v>
      </c>
      <c r="N826" t="str">
        <f t="shared" si="50"/>
        <v>Mar</v>
      </c>
      <c r="O826" s="2">
        <f t="shared" si="51"/>
        <v>1.75</v>
      </c>
      <c r="P826" t="str">
        <f>VLOOKUP(G826,Agents!A:E,4,FALSE)</f>
        <v>Team2</v>
      </c>
      <c r="Q826" t="str">
        <f>VLOOKUP(G826,Agents!A:E,5,FALSE)</f>
        <v>Junior</v>
      </c>
      <c r="R826" t="str">
        <f>VLOOKUP(G826,Agents!A:E,2,FALSE)</f>
        <v>Night</v>
      </c>
    </row>
    <row r="827" spans="1:18" x14ac:dyDescent="0.35">
      <c r="A827" t="s">
        <v>1672</v>
      </c>
      <c r="B827" t="s">
        <v>1673</v>
      </c>
      <c r="C827" t="s">
        <v>76</v>
      </c>
      <c r="D827" t="s">
        <v>13</v>
      </c>
      <c r="E827" s="1">
        <v>46099.503472222219</v>
      </c>
      <c r="F827" s="1">
        <v>46100.753472222219</v>
      </c>
      <c r="G827" t="s">
        <v>103</v>
      </c>
      <c r="H827" t="s">
        <v>28</v>
      </c>
      <c r="I827" t="s">
        <v>16</v>
      </c>
      <c r="J827">
        <v>5</v>
      </c>
      <c r="K827" t="str">
        <f>IF(tickets_dataset[[#This Row],[status]] = "Closed", "Yes","No")</f>
        <v>No</v>
      </c>
      <c r="L827" s="2">
        <f t="shared" si="48"/>
        <v>30</v>
      </c>
      <c r="M827" t="str">
        <f t="shared" si="49"/>
        <v>No</v>
      </c>
      <c r="N827" t="str">
        <f t="shared" si="50"/>
        <v>Mar</v>
      </c>
      <c r="O827" s="2">
        <f t="shared" si="51"/>
        <v>1.25</v>
      </c>
      <c r="P827" t="str">
        <f>VLOOKUP(G827,Agents!A:E,4,FALSE)</f>
        <v>Team4</v>
      </c>
      <c r="Q827" t="str">
        <f>VLOOKUP(G827,Agents!A:E,5,FALSE)</f>
        <v>Senior</v>
      </c>
      <c r="R827" t="str">
        <f>VLOOKUP(G827,Agents!A:E,2,FALSE)</f>
        <v>Night</v>
      </c>
    </row>
    <row r="828" spans="1:18" x14ac:dyDescent="0.35">
      <c r="A828" t="s">
        <v>1674</v>
      </c>
      <c r="B828" t="s">
        <v>238</v>
      </c>
      <c r="C828" t="s">
        <v>34</v>
      </c>
      <c r="D828" t="s">
        <v>26</v>
      </c>
      <c r="E828" s="1">
        <v>46049.676388888889</v>
      </c>
      <c r="F828" s="1">
        <v>46050.759722222225</v>
      </c>
      <c r="G828" t="s">
        <v>128</v>
      </c>
      <c r="H828" t="s">
        <v>15</v>
      </c>
      <c r="I828" t="s">
        <v>16</v>
      </c>
      <c r="J828">
        <v>5</v>
      </c>
      <c r="K828" t="str">
        <f>IF(tickets_dataset[[#This Row],[status]] = "Closed", "Yes","No")</f>
        <v>Yes</v>
      </c>
      <c r="L828" s="2">
        <f t="shared" si="48"/>
        <v>26.000000000058208</v>
      </c>
      <c r="M828" t="str">
        <f t="shared" si="49"/>
        <v>No</v>
      </c>
      <c r="N828" t="str">
        <f t="shared" si="50"/>
        <v>Jan</v>
      </c>
      <c r="O828" s="2">
        <f t="shared" si="51"/>
        <v>1.0833333333357587</v>
      </c>
      <c r="P828" t="str">
        <f>VLOOKUP(G828,Agents!A:E,4,FALSE)</f>
        <v>Team4</v>
      </c>
      <c r="Q828" t="str">
        <f>VLOOKUP(G828,Agents!A:E,5,FALSE)</f>
        <v>Mid</v>
      </c>
      <c r="R828" t="str">
        <f>VLOOKUP(G828,Agents!A:E,2,FALSE)</f>
        <v>Night</v>
      </c>
    </row>
    <row r="829" spans="1:18" x14ac:dyDescent="0.35">
      <c r="A829" t="s">
        <v>1675</v>
      </c>
      <c r="B829" t="s">
        <v>1676</v>
      </c>
      <c r="C829" t="s">
        <v>34</v>
      </c>
      <c r="D829" t="s">
        <v>38</v>
      </c>
      <c r="E829" s="1">
        <v>46061.811805555553</v>
      </c>
      <c r="F829" s="1">
        <v>46065.145138888889</v>
      </c>
      <c r="G829" t="s">
        <v>357</v>
      </c>
      <c r="H829" t="s">
        <v>15</v>
      </c>
      <c r="I829" t="s">
        <v>16</v>
      </c>
      <c r="J829">
        <v>4</v>
      </c>
      <c r="K829" t="str">
        <f>IF(tickets_dataset[[#This Row],[status]] = "Closed", "Yes","No")</f>
        <v>Yes</v>
      </c>
      <c r="L829" s="2">
        <f t="shared" si="48"/>
        <v>80.000000000058208</v>
      </c>
      <c r="M829" t="str">
        <f t="shared" si="49"/>
        <v>Yes</v>
      </c>
      <c r="N829" t="str">
        <f t="shared" si="50"/>
        <v>Feb</v>
      </c>
      <c r="O829" s="2">
        <f t="shared" si="51"/>
        <v>3.3333333333357587</v>
      </c>
      <c r="P829" t="str">
        <f>VLOOKUP(G829,Agents!A:E,4,FALSE)</f>
        <v>Team1</v>
      </c>
      <c r="Q829" t="str">
        <f>VLOOKUP(G829,Agents!A:E,5,FALSE)</f>
        <v>Mid</v>
      </c>
      <c r="R829" t="str">
        <f>VLOOKUP(G829,Agents!A:E,2,FALSE)</f>
        <v>Morning</v>
      </c>
    </row>
    <row r="830" spans="1:18" x14ac:dyDescent="0.35">
      <c r="A830" t="s">
        <v>1677</v>
      </c>
      <c r="B830" t="s">
        <v>1678</v>
      </c>
      <c r="C830" t="s">
        <v>22</v>
      </c>
      <c r="D830" t="s">
        <v>13</v>
      </c>
      <c r="E830" s="1">
        <v>46052.845833333333</v>
      </c>
      <c r="F830" s="1">
        <v>46053.179166666669</v>
      </c>
      <c r="G830" t="s">
        <v>206</v>
      </c>
      <c r="H830" t="s">
        <v>28</v>
      </c>
      <c r="I830" t="s">
        <v>16</v>
      </c>
      <c r="J830">
        <v>2</v>
      </c>
      <c r="K830" t="str">
        <f>IF(tickets_dataset[[#This Row],[status]] = "Closed", "Yes","No")</f>
        <v>No</v>
      </c>
      <c r="L830" s="2">
        <f t="shared" si="48"/>
        <v>8.0000000000582077</v>
      </c>
      <c r="M830" t="str">
        <f t="shared" si="49"/>
        <v>No</v>
      </c>
      <c r="N830" t="str">
        <f t="shared" si="50"/>
        <v>Jan</v>
      </c>
      <c r="O830" s="2">
        <f t="shared" si="51"/>
        <v>0.33333333333575865</v>
      </c>
      <c r="P830" t="str">
        <f>VLOOKUP(G830,Agents!A:E,4,FALSE)</f>
        <v>Team5</v>
      </c>
      <c r="Q830" t="str">
        <f>VLOOKUP(G830,Agents!A:E,5,FALSE)</f>
        <v>Junior</v>
      </c>
      <c r="R830" t="str">
        <f>VLOOKUP(G830,Agents!A:E,2,FALSE)</f>
        <v>Evening</v>
      </c>
    </row>
    <row r="831" spans="1:18" x14ac:dyDescent="0.35">
      <c r="A831" t="s">
        <v>1679</v>
      </c>
      <c r="B831" t="s">
        <v>835</v>
      </c>
      <c r="C831" t="s">
        <v>34</v>
      </c>
      <c r="D831" t="s">
        <v>38</v>
      </c>
      <c r="E831" s="1">
        <v>46050.490277777775</v>
      </c>
      <c r="F831" s="1">
        <v>46051.198611111111</v>
      </c>
      <c r="G831" t="s">
        <v>149</v>
      </c>
      <c r="H831" t="s">
        <v>15</v>
      </c>
      <c r="I831" t="s">
        <v>16</v>
      </c>
      <c r="J831">
        <v>5</v>
      </c>
      <c r="K831" t="str">
        <f>IF(tickets_dataset[[#This Row],[status]] = "Closed", "Yes","No")</f>
        <v>Yes</v>
      </c>
      <c r="L831" s="2">
        <f t="shared" si="48"/>
        <v>17.000000000058208</v>
      </c>
      <c r="M831" t="str">
        <f t="shared" si="49"/>
        <v>No</v>
      </c>
      <c r="N831" t="str">
        <f t="shared" si="50"/>
        <v>Jan</v>
      </c>
      <c r="O831" s="2">
        <f t="shared" si="51"/>
        <v>0.70833333333575865</v>
      </c>
      <c r="P831" t="str">
        <f>VLOOKUP(G831,Agents!A:E,4,FALSE)</f>
        <v>Team3</v>
      </c>
      <c r="Q831" t="str">
        <f>VLOOKUP(G831,Agents!A:E,5,FALSE)</f>
        <v>Mid</v>
      </c>
      <c r="R831" t="str">
        <f>VLOOKUP(G831,Agents!A:E,2,FALSE)</f>
        <v>Night</v>
      </c>
    </row>
    <row r="832" spans="1:18" x14ac:dyDescent="0.35">
      <c r="A832" t="s">
        <v>1680</v>
      </c>
      <c r="B832" t="s">
        <v>1681</v>
      </c>
      <c r="C832" t="s">
        <v>12</v>
      </c>
      <c r="D832" t="s">
        <v>26</v>
      </c>
      <c r="E832" s="1">
        <v>46026.995138888888</v>
      </c>
      <c r="F832" s="1">
        <v>46027.203472222223</v>
      </c>
      <c r="G832" t="s">
        <v>56</v>
      </c>
      <c r="H832" t="s">
        <v>15</v>
      </c>
      <c r="I832" t="s">
        <v>16</v>
      </c>
      <c r="J832">
        <v>3</v>
      </c>
      <c r="K832" t="str">
        <f>IF(tickets_dataset[[#This Row],[status]] = "Closed", "Yes","No")</f>
        <v>Yes</v>
      </c>
      <c r="L832" s="2">
        <f t="shared" si="48"/>
        <v>5.0000000000582077</v>
      </c>
      <c r="M832" t="str">
        <f t="shared" si="49"/>
        <v>No</v>
      </c>
      <c r="N832" t="str">
        <f t="shared" si="50"/>
        <v>Jan</v>
      </c>
      <c r="O832" s="2">
        <f t="shared" si="51"/>
        <v>0.20833333333575865</v>
      </c>
      <c r="P832" t="str">
        <f>VLOOKUP(G832,Agents!A:E,4,FALSE)</f>
        <v>Team1</v>
      </c>
      <c r="Q832" t="str">
        <f>VLOOKUP(G832,Agents!A:E,5,FALSE)</f>
        <v>Senior</v>
      </c>
      <c r="R832" t="str">
        <f>VLOOKUP(G832,Agents!A:E,2,FALSE)</f>
        <v>Night</v>
      </c>
    </row>
    <row r="833" spans="1:18" x14ac:dyDescent="0.35">
      <c r="A833" t="s">
        <v>1682</v>
      </c>
      <c r="B833" t="s">
        <v>1683</v>
      </c>
      <c r="C833" t="s">
        <v>22</v>
      </c>
      <c r="D833" t="s">
        <v>38</v>
      </c>
      <c r="E833" s="1">
        <v>46082.632638888892</v>
      </c>
      <c r="F833" s="1">
        <v>46084.257638888892</v>
      </c>
      <c r="G833" t="s">
        <v>80</v>
      </c>
      <c r="H833" t="s">
        <v>15</v>
      </c>
      <c r="I833" t="s">
        <v>16</v>
      </c>
      <c r="J833">
        <v>3</v>
      </c>
      <c r="K833" t="str">
        <f>IF(tickets_dataset[[#This Row],[status]] = "Closed", "Yes","No")</f>
        <v>Yes</v>
      </c>
      <c r="L833" s="2">
        <f t="shared" si="48"/>
        <v>39</v>
      </c>
      <c r="M833" t="str">
        <f t="shared" si="49"/>
        <v>No</v>
      </c>
      <c r="N833" t="str">
        <f t="shared" si="50"/>
        <v>Mar</v>
      </c>
      <c r="O833" s="2">
        <f t="shared" si="51"/>
        <v>1.625</v>
      </c>
      <c r="P833" t="str">
        <f>VLOOKUP(G833,Agents!A:E,4,FALSE)</f>
        <v>Team3</v>
      </c>
      <c r="Q833" t="str">
        <f>VLOOKUP(G833,Agents!A:E,5,FALSE)</f>
        <v>Junior</v>
      </c>
      <c r="R833" t="str">
        <f>VLOOKUP(G833,Agents!A:E,2,FALSE)</f>
        <v>Evening</v>
      </c>
    </row>
    <row r="834" spans="1:18" x14ac:dyDescent="0.35">
      <c r="A834" t="s">
        <v>1684</v>
      </c>
      <c r="B834" t="s">
        <v>1685</v>
      </c>
      <c r="C834" t="s">
        <v>50</v>
      </c>
      <c r="D834" t="s">
        <v>38</v>
      </c>
      <c r="E834" s="1">
        <v>46080.713194444441</v>
      </c>
      <c r="F834" s="1">
        <v>46081.588194444441</v>
      </c>
      <c r="G834" t="s">
        <v>311</v>
      </c>
      <c r="H834" t="s">
        <v>15</v>
      </c>
      <c r="I834" t="s">
        <v>16</v>
      </c>
      <c r="J834">
        <v>4</v>
      </c>
      <c r="K834" t="str">
        <f>IF(tickets_dataset[[#This Row],[status]] = "Closed", "Yes","No")</f>
        <v>Yes</v>
      </c>
      <c r="L834" s="2">
        <f t="shared" ref="L834:L897" si="52">IF(ISBLANK(F834),"",(F834-E834)*24)</f>
        <v>21</v>
      </c>
      <c r="M834" t="str">
        <f t="shared" ref="M834:M897" si="53">IF(L834&gt;48,"Yes","No")</f>
        <v>No</v>
      </c>
      <c r="N834" t="str">
        <f t="shared" ref="N834:N897" si="54">TEXT(E834,"mmm")</f>
        <v>Feb</v>
      </c>
      <c r="O834" s="2">
        <f t="shared" si="51"/>
        <v>0.875</v>
      </c>
      <c r="P834" t="str">
        <f>VLOOKUP(G834,Agents!A:E,4,FALSE)</f>
        <v>Team5</v>
      </c>
      <c r="Q834" t="str">
        <f>VLOOKUP(G834,Agents!A:E,5,FALSE)</f>
        <v>Senior</v>
      </c>
      <c r="R834" t="str">
        <f>VLOOKUP(G834,Agents!A:E,2,FALSE)</f>
        <v>Evening</v>
      </c>
    </row>
    <row r="835" spans="1:18" x14ac:dyDescent="0.35">
      <c r="A835" t="s">
        <v>1686</v>
      </c>
      <c r="B835" t="s">
        <v>1687</v>
      </c>
      <c r="C835" t="s">
        <v>12</v>
      </c>
      <c r="D835" t="s">
        <v>26</v>
      </c>
      <c r="E835" s="1">
        <v>46043.393055555556</v>
      </c>
      <c r="F835" s="1">
        <v>46045.476388888892</v>
      </c>
      <c r="G835" t="s">
        <v>239</v>
      </c>
      <c r="H835" t="s">
        <v>15</v>
      </c>
      <c r="I835" t="s">
        <v>16</v>
      </c>
      <c r="J835">
        <v>4</v>
      </c>
      <c r="K835" t="str">
        <f>IF(tickets_dataset[[#This Row],[status]] = "Closed", "Yes","No")</f>
        <v>Yes</v>
      </c>
      <c r="L835" s="2">
        <f t="shared" si="52"/>
        <v>50.000000000058208</v>
      </c>
      <c r="M835" t="str">
        <f t="shared" si="53"/>
        <v>Yes</v>
      </c>
      <c r="N835" t="str">
        <f t="shared" si="54"/>
        <v>Jan</v>
      </c>
      <c r="O835" s="2">
        <f t="shared" ref="O835:O898" si="55">F835-E835</f>
        <v>2.0833333333357587</v>
      </c>
      <c r="P835" t="str">
        <f>VLOOKUP(G835,Agents!A:E,4,FALSE)</f>
        <v>Team1</v>
      </c>
      <c r="Q835" t="str">
        <f>VLOOKUP(G835,Agents!A:E,5,FALSE)</f>
        <v>Senior</v>
      </c>
      <c r="R835" t="str">
        <f>VLOOKUP(G835,Agents!A:E,2,FALSE)</f>
        <v>Evening</v>
      </c>
    </row>
    <row r="836" spans="1:18" x14ac:dyDescent="0.35">
      <c r="A836" t="s">
        <v>1688</v>
      </c>
      <c r="B836" t="s">
        <v>1689</v>
      </c>
      <c r="C836" t="s">
        <v>50</v>
      </c>
      <c r="D836" t="s">
        <v>13</v>
      </c>
      <c r="E836" s="1">
        <v>46097.550694444442</v>
      </c>
      <c r="F836" s="1">
        <v>46097.800694444442</v>
      </c>
      <c r="G836" t="s">
        <v>100</v>
      </c>
      <c r="H836" t="s">
        <v>28</v>
      </c>
      <c r="I836" t="s">
        <v>16</v>
      </c>
      <c r="J836">
        <v>4</v>
      </c>
      <c r="K836" t="str">
        <f>IF(tickets_dataset[[#This Row],[status]] = "Closed", "Yes","No")</f>
        <v>No</v>
      </c>
      <c r="L836" s="2">
        <f t="shared" si="52"/>
        <v>6</v>
      </c>
      <c r="M836" t="str">
        <f t="shared" si="53"/>
        <v>No</v>
      </c>
      <c r="N836" t="str">
        <f t="shared" si="54"/>
        <v>Mar</v>
      </c>
      <c r="O836" s="2">
        <f t="shared" si="55"/>
        <v>0.25</v>
      </c>
      <c r="P836" t="str">
        <f>VLOOKUP(G836,Agents!A:E,4,FALSE)</f>
        <v>Team4</v>
      </c>
      <c r="Q836" t="str">
        <f>VLOOKUP(G836,Agents!A:E,5,FALSE)</f>
        <v>Junior</v>
      </c>
      <c r="R836" t="str">
        <f>VLOOKUP(G836,Agents!A:E,2,FALSE)</f>
        <v>Evening</v>
      </c>
    </row>
    <row r="837" spans="1:18" x14ac:dyDescent="0.35">
      <c r="A837" t="s">
        <v>1690</v>
      </c>
      <c r="B837" t="s">
        <v>1691</v>
      </c>
      <c r="C837" t="s">
        <v>76</v>
      </c>
      <c r="D837" t="s">
        <v>13</v>
      </c>
      <c r="E837" s="1">
        <v>46069.300694444442</v>
      </c>
      <c r="F837" s="1">
        <v>46071.092361111114</v>
      </c>
      <c r="G837" t="s">
        <v>164</v>
      </c>
      <c r="H837" t="s">
        <v>15</v>
      </c>
      <c r="I837" t="s">
        <v>16</v>
      </c>
      <c r="J837">
        <v>4</v>
      </c>
      <c r="K837" t="str">
        <f>IF(tickets_dataset[[#This Row],[status]] = "Closed", "Yes","No")</f>
        <v>Yes</v>
      </c>
      <c r="L837" s="2">
        <f t="shared" si="52"/>
        <v>43.000000000116415</v>
      </c>
      <c r="M837" t="str">
        <f t="shared" si="53"/>
        <v>No</v>
      </c>
      <c r="N837" t="str">
        <f t="shared" si="54"/>
        <v>Feb</v>
      </c>
      <c r="O837" s="2">
        <f t="shared" si="55"/>
        <v>1.7916666666715173</v>
      </c>
      <c r="P837" t="str">
        <f>VLOOKUP(G837,Agents!A:E,4,FALSE)</f>
        <v>Team4</v>
      </c>
      <c r="Q837" t="str">
        <f>VLOOKUP(G837,Agents!A:E,5,FALSE)</f>
        <v>Senior</v>
      </c>
      <c r="R837" t="str">
        <f>VLOOKUP(G837,Agents!A:E,2,FALSE)</f>
        <v>Evening</v>
      </c>
    </row>
    <row r="838" spans="1:18" x14ac:dyDescent="0.35">
      <c r="A838" t="s">
        <v>1692</v>
      </c>
      <c r="B838" t="s">
        <v>1693</v>
      </c>
      <c r="C838" t="s">
        <v>12</v>
      </c>
      <c r="D838" t="s">
        <v>38</v>
      </c>
      <c r="E838" s="1">
        <v>46057.536805555559</v>
      </c>
      <c r="F838" s="1">
        <v>46060.828472222223</v>
      </c>
      <c r="G838" t="s">
        <v>14</v>
      </c>
      <c r="H838" t="s">
        <v>15</v>
      </c>
      <c r="I838" t="s">
        <v>16</v>
      </c>
      <c r="J838">
        <v>5</v>
      </c>
      <c r="K838" t="str">
        <f>IF(tickets_dataset[[#This Row],[status]] = "Closed", "Yes","No")</f>
        <v>Yes</v>
      </c>
      <c r="L838" s="2">
        <f t="shared" si="52"/>
        <v>78.999999999941792</v>
      </c>
      <c r="M838" t="str">
        <f t="shared" si="53"/>
        <v>Yes</v>
      </c>
      <c r="N838" t="str">
        <f t="shared" si="54"/>
        <v>Feb</v>
      </c>
      <c r="O838" s="2">
        <f t="shared" si="55"/>
        <v>3.2916666666642413</v>
      </c>
      <c r="P838" t="str">
        <f>VLOOKUP(G838,Agents!A:E,4,FALSE)</f>
        <v>Team1</v>
      </c>
      <c r="Q838" t="str">
        <f>VLOOKUP(G838,Agents!A:E,5,FALSE)</f>
        <v>Senior</v>
      </c>
      <c r="R838" t="str">
        <f>VLOOKUP(G838,Agents!A:E,2,FALSE)</f>
        <v>Morning</v>
      </c>
    </row>
    <row r="839" spans="1:18" x14ac:dyDescent="0.35">
      <c r="A839" t="s">
        <v>1694</v>
      </c>
      <c r="B839" t="s">
        <v>1450</v>
      </c>
      <c r="C839" t="s">
        <v>34</v>
      </c>
      <c r="D839" t="s">
        <v>13</v>
      </c>
      <c r="E839" s="1">
        <v>46039.43472222222</v>
      </c>
      <c r="F839" s="1">
        <v>46039.976388888892</v>
      </c>
      <c r="G839" t="s">
        <v>282</v>
      </c>
      <c r="H839" t="s">
        <v>15</v>
      </c>
      <c r="I839" t="s">
        <v>16</v>
      </c>
      <c r="J839">
        <v>3</v>
      </c>
      <c r="K839" t="str">
        <f>IF(tickets_dataset[[#This Row],[status]] = "Closed", "Yes","No")</f>
        <v>Yes</v>
      </c>
      <c r="L839" s="2">
        <f t="shared" si="52"/>
        <v>13.000000000116415</v>
      </c>
      <c r="M839" t="str">
        <f t="shared" si="53"/>
        <v>No</v>
      </c>
      <c r="N839" t="str">
        <f t="shared" si="54"/>
        <v>Jan</v>
      </c>
      <c r="O839" s="2">
        <f t="shared" si="55"/>
        <v>0.54166666667151731</v>
      </c>
      <c r="P839" t="str">
        <f>VLOOKUP(G839,Agents!A:E,4,FALSE)</f>
        <v>Team4</v>
      </c>
      <c r="Q839" t="str">
        <f>VLOOKUP(G839,Agents!A:E,5,FALSE)</f>
        <v>Mid</v>
      </c>
      <c r="R839" t="str">
        <f>VLOOKUP(G839,Agents!A:E,2,FALSE)</f>
        <v>Morning</v>
      </c>
    </row>
    <row r="840" spans="1:18" x14ac:dyDescent="0.35">
      <c r="A840" t="s">
        <v>1695</v>
      </c>
      <c r="B840" t="s">
        <v>1696</v>
      </c>
      <c r="C840" t="s">
        <v>34</v>
      </c>
      <c r="D840" t="s">
        <v>13</v>
      </c>
      <c r="E840" s="1">
        <v>46027.951388888891</v>
      </c>
      <c r="F840" s="1">
        <v>46029.826388888891</v>
      </c>
      <c r="G840" t="s">
        <v>234</v>
      </c>
      <c r="H840" t="s">
        <v>15</v>
      </c>
      <c r="I840" t="s">
        <v>16</v>
      </c>
      <c r="J840">
        <v>3</v>
      </c>
      <c r="K840" t="str">
        <f>IF(tickets_dataset[[#This Row],[status]] = "Closed", "Yes","No")</f>
        <v>Yes</v>
      </c>
      <c r="L840" s="2">
        <f t="shared" si="52"/>
        <v>45</v>
      </c>
      <c r="M840" t="str">
        <f t="shared" si="53"/>
        <v>No</v>
      </c>
      <c r="N840" t="str">
        <f t="shared" si="54"/>
        <v>Jan</v>
      </c>
      <c r="O840" s="2">
        <f t="shared" si="55"/>
        <v>1.875</v>
      </c>
      <c r="P840" t="str">
        <f>VLOOKUP(G840,Agents!A:E,4,FALSE)</f>
        <v>Team5</v>
      </c>
      <c r="Q840" t="str">
        <f>VLOOKUP(G840,Agents!A:E,5,FALSE)</f>
        <v>Senior</v>
      </c>
      <c r="R840" t="str">
        <f>VLOOKUP(G840,Agents!A:E,2,FALSE)</f>
        <v>Night</v>
      </c>
    </row>
    <row r="841" spans="1:18" x14ac:dyDescent="0.35">
      <c r="A841" t="s">
        <v>1697</v>
      </c>
      <c r="B841" t="s">
        <v>1698</v>
      </c>
      <c r="C841" t="s">
        <v>76</v>
      </c>
      <c r="D841" t="s">
        <v>38</v>
      </c>
      <c r="E841" s="1">
        <v>46027.913194444445</v>
      </c>
      <c r="F841" s="1">
        <v>46029.496527777781</v>
      </c>
      <c r="G841" t="s">
        <v>56</v>
      </c>
      <c r="H841" t="s">
        <v>15</v>
      </c>
      <c r="I841" t="s">
        <v>16</v>
      </c>
      <c r="J841">
        <v>4</v>
      </c>
      <c r="K841" t="str">
        <f>IF(tickets_dataset[[#This Row],[status]] = "Closed", "Yes","No")</f>
        <v>Yes</v>
      </c>
      <c r="L841" s="2">
        <f t="shared" si="52"/>
        <v>38.000000000058208</v>
      </c>
      <c r="M841" t="str">
        <f t="shared" si="53"/>
        <v>No</v>
      </c>
      <c r="N841" t="str">
        <f t="shared" si="54"/>
        <v>Jan</v>
      </c>
      <c r="O841" s="2">
        <f t="shared" si="55"/>
        <v>1.5833333333357587</v>
      </c>
      <c r="P841" t="str">
        <f>VLOOKUP(G841,Agents!A:E,4,FALSE)</f>
        <v>Team1</v>
      </c>
      <c r="Q841" t="str">
        <f>VLOOKUP(G841,Agents!A:E,5,FALSE)</f>
        <v>Senior</v>
      </c>
      <c r="R841" t="str">
        <f>VLOOKUP(G841,Agents!A:E,2,FALSE)</f>
        <v>Night</v>
      </c>
    </row>
    <row r="842" spans="1:18" x14ac:dyDescent="0.35">
      <c r="A842" t="s">
        <v>1699</v>
      </c>
      <c r="B842" t="s">
        <v>1687</v>
      </c>
      <c r="C842" t="s">
        <v>76</v>
      </c>
      <c r="D842" t="s">
        <v>26</v>
      </c>
      <c r="E842" s="1">
        <v>46026.043055555558</v>
      </c>
      <c r="F842" s="1">
        <v>46026.209722222222</v>
      </c>
      <c r="G842" t="s">
        <v>131</v>
      </c>
      <c r="H842" t="s">
        <v>15</v>
      </c>
      <c r="I842" t="s">
        <v>16</v>
      </c>
      <c r="J842">
        <v>3</v>
      </c>
      <c r="K842" t="str">
        <f>IF(tickets_dataset[[#This Row],[status]] = "Closed", "Yes","No")</f>
        <v>Yes</v>
      </c>
      <c r="L842" s="2">
        <f t="shared" si="52"/>
        <v>3.9999999999417923</v>
      </c>
      <c r="M842" t="str">
        <f t="shared" si="53"/>
        <v>No</v>
      </c>
      <c r="N842" t="str">
        <f t="shared" si="54"/>
        <v>Jan</v>
      </c>
      <c r="O842" s="2">
        <f t="shared" si="55"/>
        <v>0.16666666666424135</v>
      </c>
      <c r="P842" t="str">
        <f>VLOOKUP(G842,Agents!A:E,4,FALSE)</f>
        <v>Team4</v>
      </c>
      <c r="Q842" t="str">
        <f>VLOOKUP(G842,Agents!A:E,5,FALSE)</f>
        <v>Junior</v>
      </c>
      <c r="R842" t="str">
        <f>VLOOKUP(G842,Agents!A:E,2,FALSE)</f>
        <v>Night</v>
      </c>
    </row>
    <row r="843" spans="1:18" x14ac:dyDescent="0.35">
      <c r="A843" t="s">
        <v>1700</v>
      </c>
      <c r="B843" t="s">
        <v>1701</v>
      </c>
      <c r="C843" t="s">
        <v>50</v>
      </c>
      <c r="D843" t="s">
        <v>26</v>
      </c>
      <c r="E843" s="1">
        <v>46024.731249999997</v>
      </c>
      <c r="F843" s="1">
        <v>46026.481249999997</v>
      </c>
      <c r="G843" t="s">
        <v>128</v>
      </c>
      <c r="H843" t="s">
        <v>132</v>
      </c>
      <c r="I843" t="s">
        <v>16</v>
      </c>
      <c r="J843">
        <v>4</v>
      </c>
      <c r="K843" t="str">
        <f>IF(tickets_dataset[[#This Row],[status]] = "Closed", "Yes","No")</f>
        <v>No</v>
      </c>
      <c r="L843" s="2">
        <f t="shared" si="52"/>
        <v>42</v>
      </c>
      <c r="M843" t="str">
        <f t="shared" si="53"/>
        <v>No</v>
      </c>
      <c r="N843" t="str">
        <f t="shared" si="54"/>
        <v>Jan</v>
      </c>
      <c r="O843" s="2">
        <f t="shared" si="55"/>
        <v>1.75</v>
      </c>
      <c r="P843" t="str">
        <f>VLOOKUP(G843,Agents!A:E,4,FALSE)</f>
        <v>Team4</v>
      </c>
      <c r="Q843" t="str">
        <f>VLOOKUP(G843,Agents!A:E,5,FALSE)</f>
        <v>Mid</v>
      </c>
      <c r="R843" t="str">
        <f>VLOOKUP(G843,Agents!A:E,2,FALSE)</f>
        <v>Night</v>
      </c>
    </row>
    <row r="844" spans="1:18" x14ac:dyDescent="0.35">
      <c r="A844" t="s">
        <v>1702</v>
      </c>
      <c r="B844" t="s">
        <v>1703</v>
      </c>
      <c r="C844" t="s">
        <v>12</v>
      </c>
      <c r="D844" t="s">
        <v>26</v>
      </c>
      <c r="E844" s="1">
        <v>46054.324999999997</v>
      </c>
      <c r="F844" s="1">
        <v>46056.033333333333</v>
      </c>
      <c r="G844" t="s">
        <v>140</v>
      </c>
      <c r="H844" t="s">
        <v>15</v>
      </c>
      <c r="I844" t="s">
        <v>16</v>
      </c>
      <c r="J844">
        <v>4</v>
      </c>
      <c r="K844" t="str">
        <f>IF(tickets_dataset[[#This Row],[status]] = "Closed", "Yes","No")</f>
        <v>Yes</v>
      </c>
      <c r="L844" s="2">
        <f t="shared" si="52"/>
        <v>41.000000000058208</v>
      </c>
      <c r="M844" t="str">
        <f t="shared" si="53"/>
        <v>No</v>
      </c>
      <c r="N844" t="str">
        <f t="shared" si="54"/>
        <v>Feb</v>
      </c>
      <c r="O844" s="2">
        <f t="shared" si="55"/>
        <v>1.7083333333357587</v>
      </c>
      <c r="P844" t="str">
        <f>VLOOKUP(G844,Agents!A:E,4,FALSE)</f>
        <v>Team1</v>
      </c>
      <c r="Q844" t="str">
        <f>VLOOKUP(G844,Agents!A:E,5,FALSE)</f>
        <v>Junior</v>
      </c>
      <c r="R844" t="str">
        <f>VLOOKUP(G844,Agents!A:E,2,FALSE)</f>
        <v>Morning</v>
      </c>
    </row>
    <row r="845" spans="1:18" x14ac:dyDescent="0.35">
      <c r="A845" t="s">
        <v>1704</v>
      </c>
      <c r="B845" t="s">
        <v>1705</v>
      </c>
      <c r="C845" t="s">
        <v>22</v>
      </c>
      <c r="D845" t="s">
        <v>26</v>
      </c>
      <c r="E845" s="1">
        <v>46095.400694444441</v>
      </c>
      <c r="F845" s="1">
        <v>46097.067361111112</v>
      </c>
      <c r="G845" t="s">
        <v>239</v>
      </c>
      <c r="H845" t="s">
        <v>15</v>
      </c>
      <c r="I845" t="s">
        <v>16</v>
      </c>
      <c r="J845">
        <v>4</v>
      </c>
      <c r="K845" t="str">
        <f>IF(tickets_dataset[[#This Row],[status]] = "Closed", "Yes","No")</f>
        <v>Yes</v>
      </c>
      <c r="L845" s="2">
        <f t="shared" si="52"/>
        <v>40.000000000116415</v>
      </c>
      <c r="M845" t="str">
        <f t="shared" si="53"/>
        <v>No</v>
      </c>
      <c r="N845" t="str">
        <f t="shared" si="54"/>
        <v>Mar</v>
      </c>
      <c r="O845" s="2">
        <f t="shared" si="55"/>
        <v>1.6666666666715173</v>
      </c>
      <c r="P845" t="str">
        <f>VLOOKUP(G845,Agents!A:E,4,FALSE)</f>
        <v>Team1</v>
      </c>
      <c r="Q845" t="str">
        <f>VLOOKUP(G845,Agents!A:E,5,FALSE)</f>
        <v>Senior</v>
      </c>
      <c r="R845" t="str">
        <f>VLOOKUP(G845,Agents!A:E,2,FALSE)</f>
        <v>Evening</v>
      </c>
    </row>
    <row r="846" spans="1:18" x14ac:dyDescent="0.35">
      <c r="A846" t="s">
        <v>1706</v>
      </c>
      <c r="B846" t="s">
        <v>397</v>
      </c>
      <c r="C846" t="s">
        <v>22</v>
      </c>
      <c r="D846" t="s">
        <v>13</v>
      </c>
      <c r="E846" s="1">
        <v>46026.841666666667</v>
      </c>
      <c r="F846" s="1">
        <v>46028.758333333331</v>
      </c>
      <c r="G846" t="s">
        <v>167</v>
      </c>
      <c r="H846" t="s">
        <v>15</v>
      </c>
      <c r="I846" t="s">
        <v>16</v>
      </c>
      <c r="J846">
        <v>4</v>
      </c>
      <c r="K846" t="str">
        <f>IF(tickets_dataset[[#This Row],[status]] = "Closed", "Yes","No")</f>
        <v>Yes</v>
      </c>
      <c r="L846" s="2">
        <f t="shared" si="52"/>
        <v>45.999999999941792</v>
      </c>
      <c r="M846" t="str">
        <f t="shared" si="53"/>
        <v>No</v>
      </c>
      <c r="N846" t="str">
        <f t="shared" si="54"/>
        <v>Jan</v>
      </c>
      <c r="O846" s="2">
        <f t="shared" si="55"/>
        <v>1.9166666666642413</v>
      </c>
      <c r="P846" t="str">
        <f>VLOOKUP(G846,Agents!A:E,4,FALSE)</f>
        <v>Team3</v>
      </c>
      <c r="Q846" t="str">
        <f>VLOOKUP(G846,Agents!A:E,5,FALSE)</f>
        <v>Mid</v>
      </c>
      <c r="R846" t="str">
        <f>VLOOKUP(G846,Agents!A:E,2,FALSE)</f>
        <v>Evening</v>
      </c>
    </row>
    <row r="847" spans="1:18" x14ac:dyDescent="0.35">
      <c r="A847" t="s">
        <v>1707</v>
      </c>
      <c r="B847" t="s">
        <v>1708</v>
      </c>
      <c r="C847" t="s">
        <v>12</v>
      </c>
      <c r="D847" t="s">
        <v>26</v>
      </c>
      <c r="E847" s="1">
        <v>46084.132638888892</v>
      </c>
      <c r="F847" s="1">
        <v>46084.507638888892</v>
      </c>
      <c r="G847" t="s">
        <v>140</v>
      </c>
      <c r="H847" t="s">
        <v>15</v>
      </c>
      <c r="I847" t="s">
        <v>16</v>
      </c>
      <c r="J847">
        <v>4</v>
      </c>
      <c r="K847" t="str">
        <f>IF(tickets_dataset[[#This Row],[status]] = "Closed", "Yes","No")</f>
        <v>Yes</v>
      </c>
      <c r="L847" s="2">
        <f t="shared" si="52"/>
        <v>9</v>
      </c>
      <c r="M847" t="str">
        <f t="shared" si="53"/>
        <v>No</v>
      </c>
      <c r="N847" t="str">
        <f t="shared" si="54"/>
        <v>Mar</v>
      </c>
      <c r="O847" s="2">
        <f t="shared" si="55"/>
        <v>0.375</v>
      </c>
      <c r="P847" t="str">
        <f>VLOOKUP(G847,Agents!A:E,4,FALSE)</f>
        <v>Team1</v>
      </c>
      <c r="Q847" t="str">
        <f>VLOOKUP(G847,Agents!A:E,5,FALSE)</f>
        <v>Junior</v>
      </c>
      <c r="R847" t="str">
        <f>VLOOKUP(G847,Agents!A:E,2,FALSE)</f>
        <v>Morning</v>
      </c>
    </row>
    <row r="848" spans="1:18" x14ac:dyDescent="0.35">
      <c r="A848" t="s">
        <v>1709</v>
      </c>
      <c r="B848" t="s">
        <v>1710</v>
      </c>
      <c r="C848" t="s">
        <v>22</v>
      </c>
      <c r="D848" t="s">
        <v>13</v>
      </c>
      <c r="E848" s="1">
        <v>46100.788194444445</v>
      </c>
      <c r="F848" s="1">
        <v>46101.538194444445</v>
      </c>
      <c r="G848" t="s">
        <v>42</v>
      </c>
      <c r="H848" t="s">
        <v>15</v>
      </c>
      <c r="I848" t="s">
        <v>16</v>
      </c>
      <c r="J848">
        <v>4</v>
      </c>
      <c r="K848" t="str">
        <f>IF(tickets_dataset[[#This Row],[status]] = "Closed", "Yes","No")</f>
        <v>Yes</v>
      </c>
      <c r="L848" s="2">
        <f t="shared" si="52"/>
        <v>18</v>
      </c>
      <c r="M848" t="str">
        <f t="shared" si="53"/>
        <v>No</v>
      </c>
      <c r="N848" t="str">
        <f t="shared" si="54"/>
        <v>Mar</v>
      </c>
      <c r="O848" s="2">
        <f t="shared" si="55"/>
        <v>0.75</v>
      </c>
      <c r="P848" t="str">
        <f>VLOOKUP(G848,Agents!A:E,4,FALSE)</f>
        <v>Team2</v>
      </c>
      <c r="Q848" t="str">
        <f>VLOOKUP(G848,Agents!A:E,5,FALSE)</f>
        <v>Junior</v>
      </c>
      <c r="R848" t="str">
        <f>VLOOKUP(G848,Agents!A:E,2,FALSE)</f>
        <v>Night</v>
      </c>
    </row>
    <row r="849" spans="1:18" x14ac:dyDescent="0.35">
      <c r="A849" t="s">
        <v>1711</v>
      </c>
      <c r="B849" t="s">
        <v>1712</v>
      </c>
      <c r="C849" t="s">
        <v>50</v>
      </c>
      <c r="D849" t="s">
        <v>13</v>
      </c>
      <c r="E849" s="1">
        <v>46075.548611111109</v>
      </c>
      <c r="F849" s="1">
        <v>46076.798611111109</v>
      </c>
      <c r="G849" t="s">
        <v>31</v>
      </c>
      <c r="H849" t="s">
        <v>15</v>
      </c>
      <c r="I849" t="s">
        <v>16</v>
      </c>
      <c r="J849">
        <v>4</v>
      </c>
      <c r="K849" t="str">
        <f>IF(tickets_dataset[[#This Row],[status]] = "Closed", "Yes","No")</f>
        <v>Yes</v>
      </c>
      <c r="L849" s="2">
        <f t="shared" si="52"/>
        <v>30</v>
      </c>
      <c r="M849" t="str">
        <f t="shared" si="53"/>
        <v>No</v>
      </c>
      <c r="N849" t="str">
        <f t="shared" si="54"/>
        <v>Feb</v>
      </c>
      <c r="O849" s="2">
        <f t="shared" si="55"/>
        <v>1.25</v>
      </c>
      <c r="P849" t="str">
        <f>VLOOKUP(G849,Agents!A:E,4,FALSE)</f>
        <v>Team5</v>
      </c>
      <c r="Q849" t="str">
        <f>VLOOKUP(G849,Agents!A:E,5,FALSE)</f>
        <v>Senior</v>
      </c>
      <c r="R849" t="str">
        <f>VLOOKUP(G849,Agents!A:E,2,FALSE)</f>
        <v>Evening</v>
      </c>
    </row>
    <row r="850" spans="1:18" x14ac:dyDescent="0.35">
      <c r="A850" t="s">
        <v>1713</v>
      </c>
      <c r="B850" t="s">
        <v>1714</v>
      </c>
      <c r="C850" t="s">
        <v>76</v>
      </c>
      <c r="D850" t="s">
        <v>38</v>
      </c>
      <c r="E850" s="1">
        <v>46051.175000000003</v>
      </c>
      <c r="F850" s="1">
        <v>46053.966666666667</v>
      </c>
      <c r="G850" t="s">
        <v>282</v>
      </c>
      <c r="H850" t="s">
        <v>15</v>
      </c>
      <c r="I850" t="s">
        <v>16</v>
      </c>
      <c r="J850">
        <v>4</v>
      </c>
      <c r="K850" t="str">
        <f>IF(tickets_dataset[[#This Row],[status]] = "Closed", "Yes","No")</f>
        <v>Yes</v>
      </c>
      <c r="L850" s="2">
        <f t="shared" si="52"/>
        <v>66.999999999941792</v>
      </c>
      <c r="M850" t="str">
        <f t="shared" si="53"/>
        <v>Yes</v>
      </c>
      <c r="N850" t="str">
        <f t="shared" si="54"/>
        <v>Jan</v>
      </c>
      <c r="O850" s="2">
        <f t="shared" si="55"/>
        <v>2.7916666666642413</v>
      </c>
      <c r="P850" t="str">
        <f>VLOOKUP(G850,Agents!A:E,4,FALSE)</f>
        <v>Team4</v>
      </c>
      <c r="Q850" t="str">
        <f>VLOOKUP(G850,Agents!A:E,5,FALSE)</f>
        <v>Mid</v>
      </c>
      <c r="R850" t="str">
        <f>VLOOKUP(G850,Agents!A:E,2,FALSE)</f>
        <v>Morning</v>
      </c>
    </row>
    <row r="851" spans="1:18" x14ac:dyDescent="0.35">
      <c r="A851" t="s">
        <v>1715</v>
      </c>
      <c r="B851" t="s">
        <v>1716</v>
      </c>
      <c r="C851" t="s">
        <v>50</v>
      </c>
      <c r="D851" t="s">
        <v>13</v>
      </c>
      <c r="E851" s="1">
        <v>46071.447222222225</v>
      </c>
      <c r="F851" s="1">
        <v>46073.030555555553</v>
      </c>
      <c r="G851" t="s">
        <v>149</v>
      </c>
      <c r="H851" t="s">
        <v>15</v>
      </c>
      <c r="I851" t="s">
        <v>16</v>
      </c>
      <c r="J851">
        <v>4</v>
      </c>
      <c r="K851" t="str">
        <f>IF(tickets_dataset[[#This Row],[status]] = "Closed", "Yes","No")</f>
        <v>Yes</v>
      </c>
      <c r="L851" s="2">
        <f t="shared" si="52"/>
        <v>37.999999999883585</v>
      </c>
      <c r="M851" t="str">
        <f t="shared" si="53"/>
        <v>No</v>
      </c>
      <c r="N851" t="str">
        <f t="shared" si="54"/>
        <v>Feb</v>
      </c>
      <c r="O851" s="2">
        <f t="shared" si="55"/>
        <v>1.5833333333284827</v>
      </c>
      <c r="P851" t="str">
        <f>VLOOKUP(G851,Agents!A:E,4,FALSE)</f>
        <v>Team3</v>
      </c>
      <c r="Q851" t="str">
        <f>VLOOKUP(G851,Agents!A:E,5,FALSE)</f>
        <v>Mid</v>
      </c>
      <c r="R851" t="str">
        <f>VLOOKUP(G851,Agents!A:E,2,FALSE)</f>
        <v>Night</v>
      </c>
    </row>
    <row r="852" spans="1:18" x14ac:dyDescent="0.35">
      <c r="A852" t="s">
        <v>1717</v>
      </c>
      <c r="B852" t="s">
        <v>1718</v>
      </c>
      <c r="C852" t="s">
        <v>76</v>
      </c>
      <c r="D852" t="s">
        <v>26</v>
      </c>
      <c r="E852" s="1">
        <v>46083.479861111111</v>
      </c>
      <c r="F852" s="1">
        <v>46084.479861111111</v>
      </c>
      <c r="G852" t="s">
        <v>170</v>
      </c>
      <c r="H852" t="s">
        <v>15</v>
      </c>
      <c r="I852" t="s">
        <v>16</v>
      </c>
      <c r="J852">
        <v>4</v>
      </c>
      <c r="K852" t="str">
        <f>IF(tickets_dataset[[#This Row],[status]] = "Closed", "Yes","No")</f>
        <v>Yes</v>
      </c>
      <c r="L852" s="2">
        <f t="shared" si="52"/>
        <v>24</v>
      </c>
      <c r="M852" t="str">
        <f t="shared" si="53"/>
        <v>No</v>
      </c>
      <c r="N852" t="str">
        <f t="shared" si="54"/>
        <v>Mar</v>
      </c>
      <c r="O852" s="2">
        <f t="shared" si="55"/>
        <v>1</v>
      </c>
      <c r="P852" t="str">
        <f>VLOOKUP(G852,Agents!A:E,4,FALSE)</f>
        <v>Team5</v>
      </c>
      <c r="Q852" t="str">
        <f>VLOOKUP(G852,Agents!A:E,5,FALSE)</f>
        <v>Junior</v>
      </c>
      <c r="R852" t="str">
        <f>VLOOKUP(G852,Agents!A:E,2,FALSE)</f>
        <v>Night</v>
      </c>
    </row>
    <row r="853" spans="1:18" x14ac:dyDescent="0.35">
      <c r="A853" t="s">
        <v>1719</v>
      </c>
      <c r="B853" t="s">
        <v>1720</v>
      </c>
      <c r="C853" t="s">
        <v>22</v>
      </c>
      <c r="D853" t="s">
        <v>26</v>
      </c>
      <c r="E853" s="1">
        <v>46052.379861111112</v>
      </c>
      <c r="F853" s="1">
        <v>46052.713194444441</v>
      </c>
      <c r="G853" t="s">
        <v>56</v>
      </c>
      <c r="H853" t="s">
        <v>15</v>
      </c>
      <c r="I853" t="s">
        <v>16</v>
      </c>
      <c r="J853">
        <v>4</v>
      </c>
      <c r="K853" t="str">
        <f>IF(tickets_dataset[[#This Row],[status]] = "Closed", "Yes","No")</f>
        <v>Yes</v>
      </c>
      <c r="L853" s="2">
        <f t="shared" si="52"/>
        <v>7.9999999998835847</v>
      </c>
      <c r="M853" t="str">
        <f t="shared" si="53"/>
        <v>No</v>
      </c>
      <c r="N853" t="str">
        <f t="shared" si="54"/>
        <v>Jan</v>
      </c>
      <c r="O853" s="2">
        <f t="shared" si="55"/>
        <v>0.33333333332848269</v>
      </c>
      <c r="P853" t="str">
        <f>VLOOKUP(G853,Agents!A:E,4,FALSE)</f>
        <v>Team1</v>
      </c>
      <c r="Q853" t="str">
        <f>VLOOKUP(G853,Agents!A:E,5,FALSE)</f>
        <v>Senior</v>
      </c>
      <c r="R853" t="str">
        <f>VLOOKUP(G853,Agents!A:E,2,FALSE)</f>
        <v>Night</v>
      </c>
    </row>
    <row r="854" spans="1:18" x14ac:dyDescent="0.35">
      <c r="A854" t="s">
        <v>1721</v>
      </c>
      <c r="B854" t="s">
        <v>1722</v>
      </c>
      <c r="C854" t="s">
        <v>50</v>
      </c>
      <c r="D854" t="s">
        <v>26</v>
      </c>
      <c r="E854" s="1">
        <v>46031.026388888888</v>
      </c>
      <c r="F854" s="1">
        <v>46033.568055555559</v>
      </c>
      <c r="G854" t="s">
        <v>80</v>
      </c>
      <c r="H854" t="s">
        <v>15</v>
      </c>
      <c r="I854" t="s">
        <v>16</v>
      </c>
      <c r="J854">
        <v>5</v>
      </c>
      <c r="K854" t="str">
        <f>IF(tickets_dataset[[#This Row],[status]] = "Closed", "Yes","No")</f>
        <v>Yes</v>
      </c>
      <c r="L854" s="2">
        <f t="shared" si="52"/>
        <v>61.000000000116415</v>
      </c>
      <c r="M854" t="str">
        <f t="shared" si="53"/>
        <v>Yes</v>
      </c>
      <c r="N854" t="str">
        <f t="shared" si="54"/>
        <v>Jan</v>
      </c>
      <c r="O854" s="2">
        <f t="shared" si="55"/>
        <v>2.5416666666715173</v>
      </c>
      <c r="P854" t="str">
        <f>VLOOKUP(G854,Agents!A:E,4,FALSE)</f>
        <v>Team3</v>
      </c>
      <c r="Q854" t="str">
        <f>VLOOKUP(G854,Agents!A:E,5,FALSE)</f>
        <v>Junior</v>
      </c>
      <c r="R854" t="str">
        <f>VLOOKUP(G854,Agents!A:E,2,FALSE)</f>
        <v>Evening</v>
      </c>
    </row>
    <row r="855" spans="1:18" x14ac:dyDescent="0.35">
      <c r="A855" t="s">
        <v>1723</v>
      </c>
      <c r="B855" t="s">
        <v>444</v>
      </c>
      <c r="C855" t="s">
        <v>34</v>
      </c>
      <c r="D855" t="s">
        <v>38</v>
      </c>
      <c r="E855" s="1">
        <v>46029.998611111114</v>
      </c>
      <c r="F855" s="1">
        <v>46032.373611111114</v>
      </c>
      <c r="G855" t="s">
        <v>221</v>
      </c>
      <c r="H855" t="s">
        <v>15</v>
      </c>
      <c r="I855" t="s">
        <v>16</v>
      </c>
      <c r="J855">
        <v>4</v>
      </c>
      <c r="K855" t="str">
        <f>IF(tickets_dataset[[#This Row],[status]] = "Closed", "Yes","No")</f>
        <v>Yes</v>
      </c>
      <c r="L855" s="2">
        <f t="shared" si="52"/>
        <v>57</v>
      </c>
      <c r="M855" t="str">
        <f t="shared" si="53"/>
        <v>Yes</v>
      </c>
      <c r="N855" t="str">
        <f t="shared" si="54"/>
        <v>Jan</v>
      </c>
      <c r="O855" s="2">
        <f t="shared" si="55"/>
        <v>2.375</v>
      </c>
      <c r="P855" t="str">
        <f>VLOOKUP(G855,Agents!A:E,4,FALSE)</f>
        <v>Team4</v>
      </c>
      <c r="Q855" t="str">
        <f>VLOOKUP(G855,Agents!A:E,5,FALSE)</f>
        <v>Senior</v>
      </c>
      <c r="R855" t="str">
        <f>VLOOKUP(G855,Agents!A:E,2,FALSE)</f>
        <v>Morning</v>
      </c>
    </row>
    <row r="856" spans="1:18" x14ac:dyDescent="0.35">
      <c r="A856" t="s">
        <v>1724</v>
      </c>
      <c r="B856" t="s">
        <v>1725</v>
      </c>
      <c r="C856" t="s">
        <v>12</v>
      </c>
      <c r="D856" t="s">
        <v>26</v>
      </c>
      <c r="E856" s="1">
        <v>46068.963888888888</v>
      </c>
      <c r="F856" s="1">
        <v>46071.005555555559</v>
      </c>
      <c r="G856" t="s">
        <v>199</v>
      </c>
      <c r="H856" t="s">
        <v>15</v>
      </c>
      <c r="I856" t="s">
        <v>16</v>
      </c>
      <c r="J856">
        <v>3</v>
      </c>
      <c r="K856" t="str">
        <f>IF(tickets_dataset[[#This Row],[status]] = "Closed", "Yes","No")</f>
        <v>Yes</v>
      </c>
      <c r="L856" s="2">
        <f t="shared" si="52"/>
        <v>49.000000000116415</v>
      </c>
      <c r="M856" t="str">
        <f t="shared" si="53"/>
        <v>Yes</v>
      </c>
      <c r="N856" t="str">
        <f t="shared" si="54"/>
        <v>Feb</v>
      </c>
      <c r="O856" s="2">
        <f t="shared" si="55"/>
        <v>2.0416666666715173</v>
      </c>
      <c r="P856" t="str">
        <f>VLOOKUP(G856,Agents!A:E,4,FALSE)</f>
        <v>Team1</v>
      </c>
      <c r="Q856" t="str">
        <f>VLOOKUP(G856,Agents!A:E,5,FALSE)</f>
        <v>Junior</v>
      </c>
      <c r="R856" t="str">
        <f>VLOOKUP(G856,Agents!A:E,2,FALSE)</f>
        <v>Morning</v>
      </c>
    </row>
    <row r="857" spans="1:18" x14ac:dyDescent="0.35">
      <c r="A857" t="s">
        <v>1726</v>
      </c>
      <c r="B857" t="s">
        <v>573</v>
      </c>
      <c r="C857" t="s">
        <v>22</v>
      </c>
      <c r="D857" t="s">
        <v>38</v>
      </c>
      <c r="E857" s="1">
        <v>46089.324305555558</v>
      </c>
      <c r="F857" s="1">
        <v>46092.449305555558</v>
      </c>
      <c r="G857" t="s">
        <v>256</v>
      </c>
      <c r="H857" t="s">
        <v>132</v>
      </c>
      <c r="I857" t="s">
        <v>16</v>
      </c>
      <c r="J857">
        <v>3</v>
      </c>
      <c r="K857" t="str">
        <f>IF(tickets_dataset[[#This Row],[status]] = "Closed", "Yes","No")</f>
        <v>No</v>
      </c>
      <c r="L857" s="2">
        <f t="shared" si="52"/>
        <v>75</v>
      </c>
      <c r="M857" t="str">
        <f t="shared" si="53"/>
        <v>Yes</v>
      </c>
      <c r="N857" t="str">
        <f t="shared" si="54"/>
        <v>Mar</v>
      </c>
      <c r="O857" s="2">
        <f t="shared" si="55"/>
        <v>3.125</v>
      </c>
      <c r="P857" t="str">
        <f>VLOOKUP(G857,Agents!A:E,4,FALSE)</f>
        <v>Team1</v>
      </c>
      <c r="Q857" t="str">
        <f>VLOOKUP(G857,Agents!A:E,5,FALSE)</f>
        <v>Mid</v>
      </c>
      <c r="R857" t="str">
        <f>VLOOKUP(G857,Agents!A:E,2,FALSE)</f>
        <v>Morning</v>
      </c>
    </row>
    <row r="858" spans="1:18" x14ac:dyDescent="0.35">
      <c r="A858" t="s">
        <v>1727</v>
      </c>
      <c r="B858" t="s">
        <v>1728</v>
      </c>
      <c r="C858" t="s">
        <v>22</v>
      </c>
      <c r="D858" t="s">
        <v>38</v>
      </c>
      <c r="E858" s="1">
        <v>46089.726388888892</v>
      </c>
      <c r="F858" s="1">
        <v>46092.518055555556</v>
      </c>
      <c r="G858" t="s">
        <v>31</v>
      </c>
      <c r="H858" t="s">
        <v>15</v>
      </c>
      <c r="I858" t="s">
        <v>16</v>
      </c>
      <c r="J858">
        <v>3</v>
      </c>
      <c r="K858" t="str">
        <f>IF(tickets_dataset[[#This Row],[status]] = "Closed", "Yes","No")</f>
        <v>Yes</v>
      </c>
      <c r="L858" s="2">
        <f t="shared" si="52"/>
        <v>66.999999999941792</v>
      </c>
      <c r="M858" t="str">
        <f t="shared" si="53"/>
        <v>Yes</v>
      </c>
      <c r="N858" t="str">
        <f t="shared" si="54"/>
        <v>Mar</v>
      </c>
      <c r="O858" s="2">
        <f t="shared" si="55"/>
        <v>2.7916666666642413</v>
      </c>
      <c r="P858" t="str">
        <f>VLOOKUP(G858,Agents!A:E,4,FALSE)</f>
        <v>Team5</v>
      </c>
      <c r="Q858" t="str">
        <f>VLOOKUP(G858,Agents!A:E,5,FALSE)</f>
        <v>Senior</v>
      </c>
      <c r="R858" t="str">
        <f>VLOOKUP(G858,Agents!A:E,2,FALSE)</f>
        <v>Evening</v>
      </c>
    </row>
    <row r="859" spans="1:18" x14ac:dyDescent="0.35">
      <c r="A859" t="s">
        <v>1729</v>
      </c>
      <c r="B859" t="s">
        <v>1730</v>
      </c>
      <c r="C859" t="s">
        <v>22</v>
      </c>
      <c r="D859" t="s">
        <v>38</v>
      </c>
      <c r="E859" s="1">
        <v>46024.768055555556</v>
      </c>
      <c r="F859" s="1">
        <v>46025.643055555556</v>
      </c>
      <c r="G859" t="s">
        <v>59</v>
      </c>
      <c r="H859" t="s">
        <v>15</v>
      </c>
      <c r="I859" t="s">
        <v>16</v>
      </c>
      <c r="J859">
        <v>3</v>
      </c>
      <c r="K859" t="str">
        <f>IF(tickets_dataset[[#This Row],[status]] = "Closed", "Yes","No")</f>
        <v>Yes</v>
      </c>
      <c r="L859" s="2">
        <f t="shared" si="52"/>
        <v>21</v>
      </c>
      <c r="M859" t="str">
        <f t="shared" si="53"/>
        <v>No</v>
      </c>
      <c r="N859" t="str">
        <f t="shared" si="54"/>
        <v>Jan</v>
      </c>
      <c r="O859" s="2">
        <f t="shared" si="55"/>
        <v>0.875</v>
      </c>
      <c r="P859" t="str">
        <f>VLOOKUP(G859,Agents!A:E,4,FALSE)</f>
        <v>Team3</v>
      </c>
      <c r="Q859" t="str">
        <f>VLOOKUP(G859,Agents!A:E,5,FALSE)</f>
        <v>Senior</v>
      </c>
      <c r="R859" t="str">
        <f>VLOOKUP(G859,Agents!A:E,2,FALSE)</f>
        <v>Night</v>
      </c>
    </row>
    <row r="860" spans="1:18" x14ac:dyDescent="0.35">
      <c r="A860" t="s">
        <v>1731</v>
      </c>
      <c r="B860" t="s">
        <v>218</v>
      </c>
      <c r="C860" t="s">
        <v>34</v>
      </c>
      <c r="D860" t="s">
        <v>26</v>
      </c>
      <c r="E860" s="1">
        <v>46065.845833333333</v>
      </c>
      <c r="F860" s="1">
        <v>46068.429166666669</v>
      </c>
      <c r="G860" t="s">
        <v>149</v>
      </c>
      <c r="H860" t="s">
        <v>15</v>
      </c>
      <c r="I860" t="s">
        <v>68</v>
      </c>
      <c r="J860">
        <v>3</v>
      </c>
      <c r="K860" t="str">
        <f>IF(tickets_dataset[[#This Row],[status]] = "Closed", "Yes","No")</f>
        <v>Yes</v>
      </c>
      <c r="L860" s="2">
        <f t="shared" si="52"/>
        <v>62.000000000058208</v>
      </c>
      <c r="M860" t="str">
        <f t="shared" si="53"/>
        <v>Yes</v>
      </c>
      <c r="N860" t="str">
        <f t="shared" si="54"/>
        <v>Feb</v>
      </c>
      <c r="O860" s="2">
        <f t="shared" si="55"/>
        <v>2.5833333333357587</v>
      </c>
      <c r="P860" t="str">
        <f>VLOOKUP(G860,Agents!A:E,4,FALSE)</f>
        <v>Team3</v>
      </c>
      <c r="Q860" t="str">
        <f>VLOOKUP(G860,Agents!A:E,5,FALSE)</f>
        <v>Mid</v>
      </c>
      <c r="R860" t="str">
        <f>VLOOKUP(G860,Agents!A:E,2,FALSE)</f>
        <v>Night</v>
      </c>
    </row>
    <row r="861" spans="1:18" x14ac:dyDescent="0.35">
      <c r="A861" t="s">
        <v>1732</v>
      </c>
      <c r="B861" t="s">
        <v>1733</v>
      </c>
      <c r="C861" t="s">
        <v>76</v>
      </c>
      <c r="D861" t="s">
        <v>26</v>
      </c>
      <c r="E861" s="1">
        <v>46029.196527777778</v>
      </c>
      <c r="F861" s="1">
        <v>46029.779861111114</v>
      </c>
      <c r="G861" t="s">
        <v>170</v>
      </c>
      <c r="H861" t="s">
        <v>15</v>
      </c>
      <c r="I861" t="s">
        <v>16</v>
      </c>
      <c r="J861">
        <v>4</v>
      </c>
      <c r="K861" t="str">
        <f>IF(tickets_dataset[[#This Row],[status]] = "Closed", "Yes","No")</f>
        <v>Yes</v>
      </c>
      <c r="L861" s="2">
        <f t="shared" si="52"/>
        <v>14.000000000058208</v>
      </c>
      <c r="M861" t="str">
        <f t="shared" si="53"/>
        <v>No</v>
      </c>
      <c r="N861" t="str">
        <f t="shared" si="54"/>
        <v>Jan</v>
      </c>
      <c r="O861" s="2">
        <f t="shared" si="55"/>
        <v>0.58333333333575865</v>
      </c>
      <c r="P861" t="str">
        <f>VLOOKUP(G861,Agents!A:E,4,FALSE)</f>
        <v>Team5</v>
      </c>
      <c r="Q861" t="str">
        <f>VLOOKUP(G861,Agents!A:E,5,FALSE)</f>
        <v>Junior</v>
      </c>
      <c r="R861" t="str">
        <f>VLOOKUP(G861,Agents!A:E,2,FALSE)</f>
        <v>Night</v>
      </c>
    </row>
    <row r="862" spans="1:18" x14ac:dyDescent="0.35">
      <c r="A862" t="s">
        <v>1734</v>
      </c>
      <c r="B862" t="s">
        <v>1735</v>
      </c>
      <c r="C862" t="s">
        <v>34</v>
      </c>
      <c r="D862" t="s">
        <v>26</v>
      </c>
      <c r="E862" s="1">
        <v>46032.259722222225</v>
      </c>
      <c r="F862" s="1">
        <v>46032.884722222225</v>
      </c>
      <c r="G862" t="s">
        <v>140</v>
      </c>
      <c r="H862" t="s">
        <v>15</v>
      </c>
      <c r="I862" t="s">
        <v>68</v>
      </c>
      <c r="J862">
        <v>4</v>
      </c>
      <c r="K862" t="str">
        <f>IF(tickets_dataset[[#This Row],[status]] = "Closed", "Yes","No")</f>
        <v>Yes</v>
      </c>
      <c r="L862" s="2">
        <f t="shared" si="52"/>
        <v>15</v>
      </c>
      <c r="M862" t="str">
        <f t="shared" si="53"/>
        <v>No</v>
      </c>
      <c r="N862" t="str">
        <f t="shared" si="54"/>
        <v>Jan</v>
      </c>
      <c r="O862" s="2">
        <f t="shared" si="55"/>
        <v>0.625</v>
      </c>
      <c r="P862" t="str">
        <f>VLOOKUP(G862,Agents!A:E,4,FALSE)</f>
        <v>Team1</v>
      </c>
      <c r="Q862" t="str">
        <f>VLOOKUP(G862,Agents!A:E,5,FALSE)</f>
        <v>Junior</v>
      </c>
      <c r="R862" t="str">
        <f>VLOOKUP(G862,Agents!A:E,2,FALSE)</f>
        <v>Morning</v>
      </c>
    </row>
    <row r="863" spans="1:18" x14ac:dyDescent="0.35">
      <c r="A863" t="s">
        <v>1736</v>
      </c>
      <c r="B863" t="s">
        <v>1737</v>
      </c>
      <c r="C863" t="s">
        <v>34</v>
      </c>
      <c r="D863" t="s">
        <v>13</v>
      </c>
      <c r="E863" s="1">
        <v>46046.45</v>
      </c>
      <c r="F863" s="1">
        <v>46046.908333333333</v>
      </c>
      <c r="G863" t="s">
        <v>239</v>
      </c>
      <c r="H863" t="s">
        <v>15</v>
      </c>
      <c r="I863" t="s">
        <v>16</v>
      </c>
      <c r="J863">
        <v>5</v>
      </c>
      <c r="K863" t="str">
        <f>IF(tickets_dataset[[#This Row],[status]] = "Closed", "Yes","No")</f>
        <v>Yes</v>
      </c>
      <c r="L863" s="2">
        <f t="shared" si="52"/>
        <v>11.000000000058208</v>
      </c>
      <c r="M863" t="str">
        <f t="shared" si="53"/>
        <v>No</v>
      </c>
      <c r="N863" t="str">
        <f t="shared" si="54"/>
        <v>Jan</v>
      </c>
      <c r="O863" s="2">
        <f t="shared" si="55"/>
        <v>0.45833333333575865</v>
      </c>
      <c r="P863" t="str">
        <f>VLOOKUP(G863,Agents!A:E,4,FALSE)</f>
        <v>Team1</v>
      </c>
      <c r="Q863" t="str">
        <f>VLOOKUP(G863,Agents!A:E,5,FALSE)</f>
        <v>Senior</v>
      </c>
      <c r="R863" t="str">
        <f>VLOOKUP(G863,Agents!A:E,2,FALSE)</f>
        <v>Evening</v>
      </c>
    </row>
    <row r="864" spans="1:18" x14ac:dyDescent="0.35">
      <c r="A864" t="s">
        <v>1738</v>
      </c>
      <c r="B864" t="s">
        <v>1739</v>
      </c>
      <c r="C864" t="s">
        <v>50</v>
      </c>
      <c r="D864" t="s">
        <v>38</v>
      </c>
      <c r="E864" s="1">
        <v>46025.448611111111</v>
      </c>
      <c r="F864" s="1">
        <v>46026.531944444447</v>
      </c>
      <c r="G864" t="s">
        <v>100</v>
      </c>
      <c r="H864" t="s">
        <v>15</v>
      </c>
      <c r="I864" t="s">
        <v>16</v>
      </c>
      <c r="J864">
        <v>3</v>
      </c>
      <c r="K864" t="str">
        <f>IF(tickets_dataset[[#This Row],[status]] = "Closed", "Yes","No")</f>
        <v>Yes</v>
      </c>
      <c r="L864" s="2">
        <f t="shared" si="52"/>
        <v>26.000000000058208</v>
      </c>
      <c r="M864" t="str">
        <f t="shared" si="53"/>
        <v>No</v>
      </c>
      <c r="N864" t="str">
        <f t="shared" si="54"/>
        <v>Jan</v>
      </c>
      <c r="O864" s="2">
        <f t="shared" si="55"/>
        <v>1.0833333333357587</v>
      </c>
      <c r="P864" t="str">
        <f>VLOOKUP(G864,Agents!A:E,4,FALSE)</f>
        <v>Team4</v>
      </c>
      <c r="Q864" t="str">
        <f>VLOOKUP(G864,Agents!A:E,5,FALSE)</f>
        <v>Junior</v>
      </c>
      <c r="R864" t="str">
        <f>VLOOKUP(G864,Agents!A:E,2,FALSE)</f>
        <v>Evening</v>
      </c>
    </row>
    <row r="865" spans="1:18" x14ac:dyDescent="0.35">
      <c r="A865" t="s">
        <v>1740</v>
      </c>
      <c r="B865" t="s">
        <v>1741</v>
      </c>
      <c r="C865" t="s">
        <v>12</v>
      </c>
      <c r="D865" t="s">
        <v>13</v>
      </c>
      <c r="E865" s="1">
        <v>46031.599305555559</v>
      </c>
      <c r="F865" s="1">
        <v>46033.140972222223</v>
      </c>
      <c r="G865" t="s">
        <v>23</v>
      </c>
      <c r="H865" t="s">
        <v>28</v>
      </c>
      <c r="I865" t="s">
        <v>16</v>
      </c>
      <c r="J865">
        <v>5</v>
      </c>
      <c r="K865" t="str">
        <f>IF(tickets_dataset[[#This Row],[status]] = "Closed", "Yes","No")</f>
        <v>No</v>
      </c>
      <c r="L865" s="2">
        <f t="shared" si="52"/>
        <v>36.999999999941792</v>
      </c>
      <c r="M865" t="str">
        <f t="shared" si="53"/>
        <v>No</v>
      </c>
      <c r="N865" t="str">
        <f t="shared" si="54"/>
        <v>Jan</v>
      </c>
      <c r="O865" s="2">
        <f t="shared" si="55"/>
        <v>1.5416666666642413</v>
      </c>
      <c r="P865" t="str">
        <f>VLOOKUP(G865,Agents!A:E,4,FALSE)</f>
        <v>Team3</v>
      </c>
      <c r="Q865" t="str">
        <f>VLOOKUP(G865,Agents!A:E,5,FALSE)</f>
        <v>Senior</v>
      </c>
      <c r="R865" t="str">
        <f>VLOOKUP(G865,Agents!A:E,2,FALSE)</f>
        <v>Evening</v>
      </c>
    </row>
    <row r="866" spans="1:18" x14ac:dyDescent="0.35">
      <c r="A866" t="s">
        <v>1742</v>
      </c>
      <c r="B866" t="s">
        <v>1160</v>
      </c>
      <c r="C866" t="s">
        <v>12</v>
      </c>
      <c r="D866" t="s">
        <v>38</v>
      </c>
      <c r="E866" s="1">
        <v>46050.78125</v>
      </c>
      <c r="F866" s="1">
        <v>46052.364583333336</v>
      </c>
      <c r="G866" t="s">
        <v>91</v>
      </c>
      <c r="H866" t="s">
        <v>15</v>
      </c>
      <c r="I866" t="s">
        <v>16</v>
      </c>
      <c r="J866">
        <v>3</v>
      </c>
      <c r="K866" t="str">
        <f>IF(tickets_dataset[[#This Row],[status]] = "Closed", "Yes","No")</f>
        <v>Yes</v>
      </c>
      <c r="L866" s="2">
        <f t="shared" si="52"/>
        <v>38.000000000058208</v>
      </c>
      <c r="M866" t="str">
        <f t="shared" si="53"/>
        <v>No</v>
      </c>
      <c r="N866" t="str">
        <f t="shared" si="54"/>
        <v>Jan</v>
      </c>
      <c r="O866" s="2">
        <f t="shared" si="55"/>
        <v>1.5833333333357587</v>
      </c>
      <c r="P866" t="str">
        <f>VLOOKUP(G866,Agents!A:E,4,FALSE)</f>
        <v>Team5</v>
      </c>
      <c r="Q866" t="str">
        <f>VLOOKUP(G866,Agents!A:E,5,FALSE)</f>
        <v>Mid</v>
      </c>
      <c r="R866" t="str">
        <f>VLOOKUP(G866,Agents!A:E,2,FALSE)</f>
        <v>Night</v>
      </c>
    </row>
    <row r="867" spans="1:18" x14ac:dyDescent="0.35">
      <c r="A867" t="s">
        <v>1743</v>
      </c>
      <c r="B867" t="s">
        <v>1744</v>
      </c>
      <c r="C867" t="s">
        <v>76</v>
      </c>
      <c r="D867" t="s">
        <v>38</v>
      </c>
      <c r="E867" s="1">
        <v>46070.383333333331</v>
      </c>
      <c r="F867" s="1">
        <v>46072.883333333331</v>
      </c>
      <c r="G867" t="s">
        <v>77</v>
      </c>
      <c r="H867" t="s">
        <v>15</v>
      </c>
      <c r="I867" t="s">
        <v>16</v>
      </c>
      <c r="J867">
        <v>5</v>
      </c>
      <c r="K867" t="str">
        <f>IF(tickets_dataset[[#This Row],[status]] = "Closed", "Yes","No")</f>
        <v>Yes</v>
      </c>
      <c r="L867" s="2">
        <f t="shared" si="52"/>
        <v>60</v>
      </c>
      <c r="M867" t="str">
        <f t="shared" si="53"/>
        <v>Yes</v>
      </c>
      <c r="N867" t="str">
        <f t="shared" si="54"/>
        <v>Feb</v>
      </c>
      <c r="O867" s="2">
        <f t="shared" si="55"/>
        <v>2.5</v>
      </c>
      <c r="P867" t="str">
        <f>VLOOKUP(G867,Agents!A:E,4,FALSE)</f>
        <v>Team5</v>
      </c>
      <c r="Q867" t="str">
        <f>VLOOKUP(G867,Agents!A:E,5,FALSE)</f>
        <v>Junior</v>
      </c>
      <c r="R867" t="str">
        <f>VLOOKUP(G867,Agents!A:E,2,FALSE)</f>
        <v>Evening</v>
      </c>
    </row>
    <row r="868" spans="1:18" x14ac:dyDescent="0.35">
      <c r="A868" t="s">
        <v>1745</v>
      </c>
      <c r="B868" t="s">
        <v>1746</v>
      </c>
      <c r="C868" t="s">
        <v>12</v>
      </c>
      <c r="D868" t="s">
        <v>38</v>
      </c>
      <c r="E868" s="1">
        <v>46060.415972222225</v>
      </c>
      <c r="F868" s="1">
        <v>46060.957638888889</v>
      </c>
      <c r="G868" t="s">
        <v>73</v>
      </c>
      <c r="H868" t="s">
        <v>15</v>
      </c>
      <c r="I868" t="s">
        <v>16</v>
      </c>
      <c r="J868">
        <v>4</v>
      </c>
      <c r="K868" t="str">
        <f>IF(tickets_dataset[[#This Row],[status]] = "Closed", "Yes","No")</f>
        <v>Yes</v>
      </c>
      <c r="L868" s="2">
        <f t="shared" si="52"/>
        <v>12.999999999941792</v>
      </c>
      <c r="M868" t="str">
        <f t="shared" si="53"/>
        <v>No</v>
      </c>
      <c r="N868" t="str">
        <f t="shared" si="54"/>
        <v>Feb</v>
      </c>
      <c r="O868" s="2">
        <f t="shared" si="55"/>
        <v>0.54166666666424135</v>
      </c>
      <c r="P868" t="str">
        <f>VLOOKUP(G868,Agents!A:E,4,FALSE)</f>
        <v>Team4</v>
      </c>
      <c r="Q868" t="str">
        <f>VLOOKUP(G868,Agents!A:E,5,FALSE)</f>
        <v>Senior</v>
      </c>
      <c r="R868" t="str">
        <f>VLOOKUP(G868,Agents!A:E,2,FALSE)</f>
        <v>Night</v>
      </c>
    </row>
    <row r="869" spans="1:18" x14ac:dyDescent="0.35">
      <c r="A869" t="s">
        <v>1747</v>
      </c>
      <c r="B869" t="s">
        <v>1748</v>
      </c>
      <c r="C869" t="s">
        <v>50</v>
      </c>
      <c r="D869" t="s">
        <v>38</v>
      </c>
      <c r="E869" s="1">
        <v>46078.276388888888</v>
      </c>
      <c r="F869" s="1">
        <v>46080.234722222223</v>
      </c>
      <c r="G869" t="s">
        <v>344</v>
      </c>
      <c r="H869" t="s">
        <v>15</v>
      </c>
      <c r="I869" t="s">
        <v>16</v>
      </c>
      <c r="J869">
        <v>4</v>
      </c>
      <c r="K869" t="str">
        <f>IF(tickets_dataset[[#This Row],[status]] = "Closed", "Yes","No")</f>
        <v>Yes</v>
      </c>
      <c r="L869" s="2">
        <f t="shared" si="52"/>
        <v>47.000000000058208</v>
      </c>
      <c r="M869" t="str">
        <f t="shared" si="53"/>
        <v>No</v>
      </c>
      <c r="N869" t="str">
        <f t="shared" si="54"/>
        <v>Feb</v>
      </c>
      <c r="O869" s="2">
        <f t="shared" si="55"/>
        <v>1.9583333333357587</v>
      </c>
      <c r="P869" t="str">
        <f>VLOOKUP(G869,Agents!A:E,4,FALSE)</f>
        <v>Team4</v>
      </c>
      <c r="Q869" t="str">
        <f>VLOOKUP(G869,Agents!A:E,5,FALSE)</f>
        <v>Senior</v>
      </c>
      <c r="R869" t="str">
        <f>VLOOKUP(G869,Agents!A:E,2,FALSE)</f>
        <v>Night</v>
      </c>
    </row>
    <row r="870" spans="1:18" x14ac:dyDescent="0.35">
      <c r="A870" t="s">
        <v>1749</v>
      </c>
      <c r="B870" t="s">
        <v>603</v>
      </c>
      <c r="C870" t="s">
        <v>12</v>
      </c>
      <c r="D870" t="s">
        <v>38</v>
      </c>
      <c r="E870" s="1">
        <v>46102.243750000001</v>
      </c>
      <c r="F870" s="1">
        <v>46104.160416666666</v>
      </c>
      <c r="G870" t="s">
        <v>190</v>
      </c>
      <c r="H870" t="s">
        <v>15</v>
      </c>
      <c r="I870" t="s">
        <v>16</v>
      </c>
      <c r="J870">
        <v>4</v>
      </c>
      <c r="K870" t="str">
        <f>IF(tickets_dataset[[#This Row],[status]] = "Closed", "Yes","No")</f>
        <v>Yes</v>
      </c>
      <c r="L870" s="2">
        <f t="shared" si="52"/>
        <v>45.999999999941792</v>
      </c>
      <c r="M870" t="str">
        <f t="shared" si="53"/>
        <v>No</v>
      </c>
      <c r="N870" t="str">
        <f t="shared" si="54"/>
        <v>Mar</v>
      </c>
      <c r="O870" s="2">
        <f t="shared" si="55"/>
        <v>1.9166666666642413</v>
      </c>
      <c r="P870" t="str">
        <f>VLOOKUP(G870,Agents!A:E,4,FALSE)</f>
        <v>Team1</v>
      </c>
      <c r="Q870" t="str">
        <f>VLOOKUP(G870,Agents!A:E,5,FALSE)</f>
        <v>Senior</v>
      </c>
      <c r="R870" t="str">
        <f>VLOOKUP(G870,Agents!A:E,2,FALSE)</f>
        <v>Night</v>
      </c>
    </row>
    <row r="871" spans="1:18" x14ac:dyDescent="0.35">
      <c r="A871" t="s">
        <v>1750</v>
      </c>
      <c r="B871" t="s">
        <v>1669</v>
      </c>
      <c r="C871" t="s">
        <v>34</v>
      </c>
      <c r="D871" t="s">
        <v>38</v>
      </c>
      <c r="E871" s="1">
        <v>46044.536805555559</v>
      </c>
      <c r="F871" s="1">
        <v>46046.370138888888</v>
      </c>
      <c r="G871" t="s">
        <v>216</v>
      </c>
      <c r="H871" t="s">
        <v>15</v>
      </c>
      <c r="I871" t="s">
        <v>16</v>
      </c>
      <c r="J871">
        <v>4</v>
      </c>
      <c r="K871" t="str">
        <f>IF(tickets_dataset[[#This Row],[status]] = "Closed", "Yes","No")</f>
        <v>Yes</v>
      </c>
      <c r="L871" s="2">
        <f t="shared" si="52"/>
        <v>43.999999999883585</v>
      </c>
      <c r="M871" t="str">
        <f t="shared" si="53"/>
        <v>No</v>
      </c>
      <c r="N871" t="str">
        <f t="shared" si="54"/>
        <v>Jan</v>
      </c>
      <c r="O871" s="2">
        <f t="shared" si="55"/>
        <v>1.8333333333284827</v>
      </c>
      <c r="P871" t="str">
        <f>VLOOKUP(G871,Agents!A:E,4,FALSE)</f>
        <v>Team5</v>
      </c>
      <c r="Q871" t="str">
        <f>VLOOKUP(G871,Agents!A:E,5,FALSE)</f>
        <v>Junior</v>
      </c>
      <c r="R871" t="str">
        <f>VLOOKUP(G871,Agents!A:E,2,FALSE)</f>
        <v>Evening</v>
      </c>
    </row>
    <row r="872" spans="1:18" x14ac:dyDescent="0.35">
      <c r="A872" t="s">
        <v>1751</v>
      </c>
      <c r="B872" t="s">
        <v>1752</v>
      </c>
      <c r="C872" t="s">
        <v>22</v>
      </c>
      <c r="D872" t="s">
        <v>26</v>
      </c>
      <c r="E872" s="1">
        <v>46072.677083333336</v>
      </c>
      <c r="F872" s="1">
        <v>46075.177083333336</v>
      </c>
      <c r="G872" t="s">
        <v>149</v>
      </c>
      <c r="H872" t="s">
        <v>15</v>
      </c>
      <c r="I872" t="s">
        <v>16</v>
      </c>
      <c r="J872">
        <v>4</v>
      </c>
      <c r="K872" t="str">
        <f>IF(tickets_dataset[[#This Row],[status]] = "Closed", "Yes","No")</f>
        <v>Yes</v>
      </c>
      <c r="L872" s="2">
        <f t="shared" si="52"/>
        <v>60</v>
      </c>
      <c r="M872" t="str">
        <f t="shared" si="53"/>
        <v>Yes</v>
      </c>
      <c r="N872" t="str">
        <f t="shared" si="54"/>
        <v>Feb</v>
      </c>
      <c r="O872" s="2">
        <f t="shared" si="55"/>
        <v>2.5</v>
      </c>
      <c r="P872" t="str">
        <f>VLOOKUP(G872,Agents!A:E,4,FALSE)</f>
        <v>Team3</v>
      </c>
      <c r="Q872" t="str">
        <f>VLOOKUP(G872,Agents!A:E,5,FALSE)</f>
        <v>Mid</v>
      </c>
      <c r="R872" t="str">
        <f>VLOOKUP(G872,Agents!A:E,2,FALSE)</f>
        <v>Night</v>
      </c>
    </row>
    <row r="873" spans="1:18" x14ac:dyDescent="0.35">
      <c r="A873" t="s">
        <v>1753</v>
      </c>
      <c r="B873" t="s">
        <v>1754</v>
      </c>
      <c r="C873" t="s">
        <v>22</v>
      </c>
      <c r="D873" t="s">
        <v>26</v>
      </c>
      <c r="E873" s="1">
        <v>46055.081944444442</v>
      </c>
      <c r="F873" s="1">
        <v>46055.748611111114</v>
      </c>
      <c r="G873" t="s">
        <v>282</v>
      </c>
      <c r="H873" t="s">
        <v>15</v>
      </c>
      <c r="I873" t="s">
        <v>16</v>
      </c>
      <c r="J873">
        <v>5</v>
      </c>
      <c r="K873" t="str">
        <f>IF(tickets_dataset[[#This Row],[status]] = "Closed", "Yes","No")</f>
        <v>Yes</v>
      </c>
      <c r="L873" s="2">
        <f t="shared" si="52"/>
        <v>16.000000000116415</v>
      </c>
      <c r="M873" t="str">
        <f t="shared" si="53"/>
        <v>No</v>
      </c>
      <c r="N873" t="str">
        <f t="shared" si="54"/>
        <v>Feb</v>
      </c>
      <c r="O873" s="2">
        <f t="shared" si="55"/>
        <v>0.66666666667151731</v>
      </c>
      <c r="P873" t="str">
        <f>VLOOKUP(G873,Agents!A:E,4,FALSE)</f>
        <v>Team4</v>
      </c>
      <c r="Q873" t="str">
        <f>VLOOKUP(G873,Agents!A:E,5,FALSE)</f>
        <v>Mid</v>
      </c>
      <c r="R873" t="str">
        <f>VLOOKUP(G873,Agents!A:E,2,FALSE)</f>
        <v>Morning</v>
      </c>
    </row>
    <row r="874" spans="1:18" x14ac:dyDescent="0.35">
      <c r="A874" t="s">
        <v>1755</v>
      </c>
      <c r="B874" t="s">
        <v>1756</v>
      </c>
      <c r="C874" t="s">
        <v>22</v>
      </c>
      <c r="D874" t="s">
        <v>38</v>
      </c>
      <c r="E874" s="1">
        <v>46036.53125</v>
      </c>
      <c r="F874" s="1">
        <v>46036.822916666664</v>
      </c>
      <c r="G874" t="s">
        <v>59</v>
      </c>
      <c r="H874" t="s">
        <v>15</v>
      </c>
      <c r="I874" t="s">
        <v>16</v>
      </c>
      <c r="J874">
        <v>5</v>
      </c>
      <c r="K874" t="str">
        <f>IF(tickets_dataset[[#This Row],[status]] = "Closed", "Yes","No")</f>
        <v>Yes</v>
      </c>
      <c r="L874" s="2">
        <f t="shared" si="52"/>
        <v>6.9999999999417923</v>
      </c>
      <c r="M874" t="str">
        <f t="shared" si="53"/>
        <v>No</v>
      </c>
      <c r="N874" t="str">
        <f t="shared" si="54"/>
        <v>Jan</v>
      </c>
      <c r="O874" s="2">
        <f t="shared" si="55"/>
        <v>0.29166666666424135</v>
      </c>
      <c r="P874" t="str">
        <f>VLOOKUP(G874,Agents!A:E,4,FALSE)</f>
        <v>Team3</v>
      </c>
      <c r="Q874" t="str">
        <f>VLOOKUP(G874,Agents!A:E,5,FALSE)</f>
        <v>Senior</v>
      </c>
      <c r="R874" t="str">
        <f>VLOOKUP(G874,Agents!A:E,2,FALSE)</f>
        <v>Night</v>
      </c>
    </row>
    <row r="875" spans="1:18" x14ac:dyDescent="0.35">
      <c r="A875" t="s">
        <v>1757</v>
      </c>
      <c r="B875" t="s">
        <v>1758</v>
      </c>
      <c r="C875" t="s">
        <v>34</v>
      </c>
      <c r="D875" t="s">
        <v>26</v>
      </c>
      <c r="E875" s="1">
        <v>46053.511111111111</v>
      </c>
      <c r="F875" s="1">
        <v>46054.011111111111</v>
      </c>
      <c r="G875" t="s">
        <v>39</v>
      </c>
      <c r="H875" t="s">
        <v>28</v>
      </c>
      <c r="I875" t="s">
        <v>68</v>
      </c>
      <c r="J875">
        <v>2</v>
      </c>
      <c r="K875" t="str">
        <f>IF(tickets_dataset[[#This Row],[status]] = "Closed", "Yes","No")</f>
        <v>No</v>
      </c>
      <c r="L875" s="2">
        <f t="shared" si="52"/>
        <v>12</v>
      </c>
      <c r="M875" t="str">
        <f t="shared" si="53"/>
        <v>No</v>
      </c>
      <c r="N875" t="str">
        <f t="shared" si="54"/>
        <v>Jan</v>
      </c>
      <c r="O875" s="2">
        <f t="shared" si="55"/>
        <v>0.5</v>
      </c>
      <c r="P875" t="str">
        <f>VLOOKUP(G875,Agents!A:E,4,FALSE)</f>
        <v>Team3</v>
      </c>
      <c r="Q875" t="str">
        <f>VLOOKUP(G875,Agents!A:E,5,FALSE)</f>
        <v>Mid</v>
      </c>
      <c r="R875" t="str">
        <f>VLOOKUP(G875,Agents!A:E,2,FALSE)</f>
        <v>Night</v>
      </c>
    </row>
    <row r="876" spans="1:18" x14ac:dyDescent="0.35">
      <c r="A876" t="s">
        <v>1759</v>
      </c>
      <c r="B876" t="s">
        <v>1076</v>
      </c>
      <c r="C876" t="s">
        <v>12</v>
      </c>
      <c r="D876" t="s">
        <v>13</v>
      </c>
      <c r="E876" s="1">
        <v>46067.819444444445</v>
      </c>
      <c r="F876" s="1">
        <v>46068.819444444445</v>
      </c>
      <c r="G876" t="s">
        <v>140</v>
      </c>
      <c r="H876" t="s">
        <v>15</v>
      </c>
      <c r="I876" t="s">
        <v>68</v>
      </c>
      <c r="J876">
        <v>3</v>
      </c>
      <c r="K876" t="str">
        <f>IF(tickets_dataset[[#This Row],[status]] = "Closed", "Yes","No")</f>
        <v>Yes</v>
      </c>
      <c r="L876" s="2">
        <f t="shared" si="52"/>
        <v>24</v>
      </c>
      <c r="M876" t="str">
        <f t="shared" si="53"/>
        <v>No</v>
      </c>
      <c r="N876" t="str">
        <f t="shared" si="54"/>
        <v>Feb</v>
      </c>
      <c r="O876" s="2">
        <f t="shared" si="55"/>
        <v>1</v>
      </c>
      <c r="P876" t="str">
        <f>VLOOKUP(G876,Agents!A:E,4,FALSE)</f>
        <v>Team1</v>
      </c>
      <c r="Q876" t="str">
        <f>VLOOKUP(G876,Agents!A:E,5,FALSE)</f>
        <v>Junior</v>
      </c>
      <c r="R876" t="str">
        <f>VLOOKUP(G876,Agents!A:E,2,FALSE)</f>
        <v>Morning</v>
      </c>
    </row>
    <row r="877" spans="1:18" x14ac:dyDescent="0.35">
      <c r="A877" t="s">
        <v>1760</v>
      </c>
      <c r="B877" t="s">
        <v>1761</v>
      </c>
      <c r="C877" t="s">
        <v>34</v>
      </c>
      <c r="D877" t="s">
        <v>26</v>
      </c>
      <c r="E877" s="1">
        <v>46046.777777777781</v>
      </c>
      <c r="F877" s="1">
        <v>46047.402777777781</v>
      </c>
      <c r="G877" t="s">
        <v>31</v>
      </c>
      <c r="H877" t="s">
        <v>15</v>
      </c>
      <c r="I877" t="s">
        <v>16</v>
      </c>
      <c r="J877">
        <v>4</v>
      </c>
      <c r="K877" t="str">
        <f>IF(tickets_dataset[[#This Row],[status]] = "Closed", "Yes","No")</f>
        <v>Yes</v>
      </c>
      <c r="L877" s="2">
        <f t="shared" si="52"/>
        <v>15</v>
      </c>
      <c r="M877" t="str">
        <f t="shared" si="53"/>
        <v>No</v>
      </c>
      <c r="N877" t="str">
        <f t="shared" si="54"/>
        <v>Jan</v>
      </c>
      <c r="O877" s="2">
        <f t="shared" si="55"/>
        <v>0.625</v>
      </c>
      <c r="P877" t="str">
        <f>VLOOKUP(G877,Agents!A:E,4,FALSE)</f>
        <v>Team5</v>
      </c>
      <c r="Q877" t="str">
        <f>VLOOKUP(G877,Agents!A:E,5,FALSE)</f>
        <v>Senior</v>
      </c>
      <c r="R877" t="str">
        <f>VLOOKUP(G877,Agents!A:E,2,FALSE)</f>
        <v>Evening</v>
      </c>
    </row>
    <row r="878" spans="1:18" x14ac:dyDescent="0.35">
      <c r="A878" t="s">
        <v>1762</v>
      </c>
      <c r="B878" t="s">
        <v>1763</v>
      </c>
      <c r="C878" t="s">
        <v>12</v>
      </c>
      <c r="D878" t="s">
        <v>13</v>
      </c>
      <c r="E878" s="1">
        <v>46095.581250000003</v>
      </c>
      <c r="F878" s="1">
        <v>46096.206250000003</v>
      </c>
      <c r="G878" t="s">
        <v>199</v>
      </c>
      <c r="H878" t="s">
        <v>15</v>
      </c>
      <c r="I878" t="s">
        <v>16</v>
      </c>
      <c r="J878">
        <v>4</v>
      </c>
      <c r="K878" t="str">
        <f>IF(tickets_dataset[[#This Row],[status]] = "Closed", "Yes","No")</f>
        <v>Yes</v>
      </c>
      <c r="L878" s="2">
        <f t="shared" si="52"/>
        <v>15</v>
      </c>
      <c r="M878" t="str">
        <f t="shared" si="53"/>
        <v>No</v>
      </c>
      <c r="N878" t="str">
        <f t="shared" si="54"/>
        <v>Mar</v>
      </c>
      <c r="O878" s="2">
        <f t="shared" si="55"/>
        <v>0.625</v>
      </c>
      <c r="P878" t="str">
        <f>VLOOKUP(G878,Agents!A:E,4,FALSE)</f>
        <v>Team1</v>
      </c>
      <c r="Q878" t="str">
        <f>VLOOKUP(G878,Agents!A:E,5,FALSE)</f>
        <v>Junior</v>
      </c>
      <c r="R878" t="str">
        <f>VLOOKUP(G878,Agents!A:E,2,FALSE)</f>
        <v>Morning</v>
      </c>
    </row>
    <row r="879" spans="1:18" x14ac:dyDescent="0.35">
      <c r="A879" t="s">
        <v>1764</v>
      </c>
      <c r="B879" t="s">
        <v>1765</v>
      </c>
      <c r="C879" t="s">
        <v>76</v>
      </c>
      <c r="D879" t="s">
        <v>13</v>
      </c>
      <c r="E879" s="1">
        <v>46079.269444444442</v>
      </c>
      <c r="F879" s="1">
        <v>46080.894444444442</v>
      </c>
      <c r="G879" t="s">
        <v>31</v>
      </c>
      <c r="H879" t="s">
        <v>15</v>
      </c>
      <c r="I879" t="s">
        <v>16</v>
      </c>
      <c r="J879">
        <v>4</v>
      </c>
      <c r="K879" t="str">
        <f>IF(tickets_dataset[[#This Row],[status]] = "Closed", "Yes","No")</f>
        <v>Yes</v>
      </c>
      <c r="L879" s="2">
        <f t="shared" si="52"/>
        <v>39</v>
      </c>
      <c r="M879" t="str">
        <f t="shared" si="53"/>
        <v>No</v>
      </c>
      <c r="N879" t="str">
        <f t="shared" si="54"/>
        <v>Feb</v>
      </c>
      <c r="O879" s="2">
        <f t="shared" si="55"/>
        <v>1.625</v>
      </c>
      <c r="P879" t="str">
        <f>VLOOKUP(G879,Agents!A:E,4,FALSE)</f>
        <v>Team5</v>
      </c>
      <c r="Q879" t="str">
        <f>VLOOKUP(G879,Agents!A:E,5,FALSE)</f>
        <v>Senior</v>
      </c>
      <c r="R879" t="str">
        <f>VLOOKUP(G879,Agents!A:E,2,FALSE)</f>
        <v>Evening</v>
      </c>
    </row>
    <row r="880" spans="1:18" x14ac:dyDescent="0.35">
      <c r="A880" t="s">
        <v>1766</v>
      </c>
      <c r="B880" t="s">
        <v>1767</v>
      </c>
      <c r="C880" t="s">
        <v>12</v>
      </c>
      <c r="D880" t="s">
        <v>26</v>
      </c>
      <c r="E880" s="1">
        <v>46086.006944444445</v>
      </c>
      <c r="F880" s="1">
        <v>46088.673611111109</v>
      </c>
      <c r="G880" t="s">
        <v>35</v>
      </c>
      <c r="H880" t="s">
        <v>15</v>
      </c>
      <c r="I880" t="s">
        <v>16</v>
      </c>
      <c r="J880">
        <v>5</v>
      </c>
      <c r="K880" t="str">
        <f>IF(tickets_dataset[[#This Row],[status]] = "Closed", "Yes","No")</f>
        <v>Yes</v>
      </c>
      <c r="L880" s="2">
        <f t="shared" si="52"/>
        <v>63.999999999941792</v>
      </c>
      <c r="M880" t="str">
        <f t="shared" si="53"/>
        <v>Yes</v>
      </c>
      <c r="N880" t="str">
        <f t="shared" si="54"/>
        <v>Mar</v>
      </c>
      <c r="O880" s="2">
        <f t="shared" si="55"/>
        <v>2.6666666666642413</v>
      </c>
      <c r="P880" t="str">
        <f>VLOOKUP(G880,Agents!A:E,4,FALSE)</f>
        <v>Team1</v>
      </c>
      <c r="Q880" t="str">
        <f>VLOOKUP(G880,Agents!A:E,5,FALSE)</f>
        <v>Senior</v>
      </c>
      <c r="R880" t="str">
        <f>VLOOKUP(G880,Agents!A:E,2,FALSE)</f>
        <v>Evening</v>
      </c>
    </row>
    <row r="881" spans="1:18" x14ac:dyDescent="0.35">
      <c r="A881" t="s">
        <v>1768</v>
      </c>
      <c r="B881" t="s">
        <v>1769</v>
      </c>
      <c r="C881" t="s">
        <v>50</v>
      </c>
      <c r="D881" t="s">
        <v>26</v>
      </c>
      <c r="E881" s="1">
        <v>46038.15</v>
      </c>
      <c r="F881" s="1">
        <v>46040.066666666666</v>
      </c>
      <c r="G881" t="s">
        <v>56</v>
      </c>
      <c r="H881" t="s">
        <v>15</v>
      </c>
      <c r="I881" t="s">
        <v>16</v>
      </c>
      <c r="J881">
        <v>5</v>
      </c>
      <c r="K881" t="str">
        <f>IF(tickets_dataset[[#This Row],[status]] = "Closed", "Yes","No")</f>
        <v>Yes</v>
      </c>
      <c r="L881" s="2">
        <f t="shared" si="52"/>
        <v>45.999999999941792</v>
      </c>
      <c r="M881" t="str">
        <f t="shared" si="53"/>
        <v>No</v>
      </c>
      <c r="N881" t="str">
        <f t="shared" si="54"/>
        <v>Jan</v>
      </c>
      <c r="O881" s="2">
        <f t="shared" si="55"/>
        <v>1.9166666666642413</v>
      </c>
      <c r="P881" t="str">
        <f>VLOOKUP(G881,Agents!A:E,4,FALSE)</f>
        <v>Team1</v>
      </c>
      <c r="Q881" t="str">
        <f>VLOOKUP(G881,Agents!A:E,5,FALSE)</f>
        <v>Senior</v>
      </c>
      <c r="R881" t="str">
        <f>VLOOKUP(G881,Agents!A:E,2,FALSE)</f>
        <v>Night</v>
      </c>
    </row>
    <row r="882" spans="1:18" x14ac:dyDescent="0.35">
      <c r="A882" t="s">
        <v>1770</v>
      </c>
      <c r="B882" t="s">
        <v>1771</v>
      </c>
      <c r="C882" t="s">
        <v>12</v>
      </c>
      <c r="D882" t="s">
        <v>13</v>
      </c>
      <c r="E882" s="1">
        <v>46025.603472222225</v>
      </c>
      <c r="F882" s="1">
        <v>46027.020138888889</v>
      </c>
      <c r="G882" t="s">
        <v>39</v>
      </c>
      <c r="H882" t="s">
        <v>15</v>
      </c>
      <c r="I882" t="s">
        <v>16</v>
      </c>
      <c r="J882">
        <v>4</v>
      </c>
      <c r="K882" t="str">
        <f>IF(tickets_dataset[[#This Row],[status]] = "Closed", "Yes","No")</f>
        <v>Yes</v>
      </c>
      <c r="L882" s="2">
        <f t="shared" si="52"/>
        <v>33.999999999941792</v>
      </c>
      <c r="M882" t="str">
        <f t="shared" si="53"/>
        <v>No</v>
      </c>
      <c r="N882" t="str">
        <f t="shared" si="54"/>
        <v>Jan</v>
      </c>
      <c r="O882" s="2">
        <f t="shared" si="55"/>
        <v>1.4166666666642413</v>
      </c>
      <c r="P882" t="str">
        <f>VLOOKUP(G882,Agents!A:E,4,FALSE)</f>
        <v>Team3</v>
      </c>
      <c r="Q882" t="str">
        <f>VLOOKUP(G882,Agents!A:E,5,FALSE)</f>
        <v>Mid</v>
      </c>
      <c r="R882" t="str">
        <f>VLOOKUP(G882,Agents!A:E,2,FALSE)</f>
        <v>Night</v>
      </c>
    </row>
    <row r="883" spans="1:18" x14ac:dyDescent="0.35">
      <c r="A883" t="s">
        <v>1772</v>
      </c>
      <c r="B883" t="s">
        <v>1773</v>
      </c>
      <c r="C883" t="s">
        <v>50</v>
      </c>
      <c r="D883" t="s">
        <v>13</v>
      </c>
      <c r="E883" s="1">
        <v>46101.425000000003</v>
      </c>
      <c r="F883" s="1">
        <v>46102.675000000003</v>
      </c>
      <c r="G883" t="s">
        <v>159</v>
      </c>
      <c r="H883" t="s">
        <v>15</v>
      </c>
      <c r="I883" t="s">
        <v>16</v>
      </c>
      <c r="J883">
        <v>4</v>
      </c>
      <c r="K883" t="str">
        <f>IF(tickets_dataset[[#This Row],[status]] = "Closed", "Yes","No")</f>
        <v>Yes</v>
      </c>
      <c r="L883" s="2">
        <f t="shared" si="52"/>
        <v>30</v>
      </c>
      <c r="M883" t="str">
        <f t="shared" si="53"/>
        <v>No</v>
      </c>
      <c r="N883" t="str">
        <f t="shared" si="54"/>
        <v>Mar</v>
      </c>
      <c r="O883" s="2">
        <f t="shared" si="55"/>
        <v>1.25</v>
      </c>
      <c r="P883" t="str">
        <f>VLOOKUP(G883,Agents!A:E,4,FALSE)</f>
        <v>Team4</v>
      </c>
      <c r="Q883" t="str">
        <f>VLOOKUP(G883,Agents!A:E,5,FALSE)</f>
        <v>Mid</v>
      </c>
      <c r="R883" t="str">
        <f>VLOOKUP(G883,Agents!A:E,2,FALSE)</f>
        <v>Night</v>
      </c>
    </row>
    <row r="884" spans="1:18" x14ac:dyDescent="0.35">
      <c r="A884" t="s">
        <v>1774</v>
      </c>
      <c r="B884" t="s">
        <v>1775</v>
      </c>
      <c r="C884" t="s">
        <v>22</v>
      </c>
      <c r="D884" t="s">
        <v>38</v>
      </c>
      <c r="E884" s="1">
        <v>46105.336805555555</v>
      </c>
      <c r="F884" s="1">
        <v>46106.628472222219</v>
      </c>
      <c r="G884" t="s">
        <v>19</v>
      </c>
      <c r="H884" t="s">
        <v>28</v>
      </c>
      <c r="I884" t="s">
        <v>16</v>
      </c>
      <c r="J884">
        <v>4</v>
      </c>
      <c r="K884" t="str">
        <f>IF(tickets_dataset[[#This Row],[status]] = "Closed", "Yes","No")</f>
        <v>No</v>
      </c>
      <c r="L884" s="2">
        <f t="shared" si="52"/>
        <v>30.999999999941792</v>
      </c>
      <c r="M884" t="str">
        <f t="shared" si="53"/>
        <v>No</v>
      </c>
      <c r="N884" t="str">
        <f t="shared" si="54"/>
        <v>Mar</v>
      </c>
      <c r="O884" s="2">
        <f t="shared" si="55"/>
        <v>1.2916666666642413</v>
      </c>
      <c r="P884" t="str">
        <f>VLOOKUP(G884,Agents!A:E,4,FALSE)</f>
        <v>Team4</v>
      </c>
      <c r="Q884" t="str">
        <f>VLOOKUP(G884,Agents!A:E,5,FALSE)</f>
        <v>Senior</v>
      </c>
      <c r="R884" t="str">
        <f>VLOOKUP(G884,Agents!A:E,2,FALSE)</f>
        <v>Evening</v>
      </c>
    </row>
    <row r="885" spans="1:18" x14ac:dyDescent="0.35">
      <c r="A885" t="s">
        <v>1776</v>
      </c>
      <c r="B885" t="s">
        <v>1496</v>
      </c>
      <c r="C885" t="s">
        <v>12</v>
      </c>
      <c r="D885" t="s">
        <v>38</v>
      </c>
      <c r="E885" s="1">
        <v>46025.822916666664</v>
      </c>
      <c r="F885" s="1">
        <v>46026.572916666664</v>
      </c>
      <c r="G885" t="s">
        <v>344</v>
      </c>
      <c r="H885" t="s">
        <v>132</v>
      </c>
      <c r="I885" t="s">
        <v>16</v>
      </c>
      <c r="J885">
        <v>4</v>
      </c>
      <c r="K885" t="str">
        <f>IF(tickets_dataset[[#This Row],[status]] = "Closed", "Yes","No")</f>
        <v>No</v>
      </c>
      <c r="L885" s="2">
        <f t="shared" si="52"/>
        <v>18</v>
      </c>
      <c r="M885" t="str">
        <f t="shared" si="53"/>
        <v>No</v>
      </c>
      <c r="N885" t="str">
        <f t="shared" si="54"/>
        <v>Jan</v>
      </c>
      <c r="O885" s="2">
        <f t="shared" si="55"/>
        <v>0.75</v>
      </c>
      <c r="P885" t="str">
        <f>VLOOKUP(G885,Agents!A:E,4,FALSE)</f>
        <v>Team4</v>
      </c>
      <c r="Q885" t="str">
        <f>VLOOKUP(G885,Agents!A:E,5,FALSE)</f>
        <v>Senior</v>
      </c>
      <c r="R885" t="str">
        <f>VLOOKUP(G885,Agents!A:E,2,FALSE)</f>
        <v>Night</v>
      </c>
    </row>
    <row r="886" spans="1:18" x14ac:dyDescent="0.35">
      <c r="A886" t="s">
        <v>1777</v>
      </c>
      <c r="B886" t="s">
        <v>1778</v>
      </c>
      <c r="C886" t="s">
        <v>12</v>
      </c>
      <c r="D886" t="s">
        <v>26</v>
      </c>
      <c r="E886" s="1">
        <v>46104.058333333334</v>
      </c>
      <c r="F886" s="1">
        <v>46105.683333333334</v>
      </c>
      <c r="G886" t="s">
        <v>27</v>
      </c>
      <c r="H886" t="s">
        <v>15</v>
      </c>
      <c r="I886" t="s">
        <v>16</v>
      </c>
      <c r="J886">
        <v>4</v>
      </c>
      <c r="K886" t="str">
        <f>IF(tickets_dataset[[#This Row],[status]] = "Closed", "Yes","No")</f>
        <v>Yes</v>
      </c>
      <c r="L886" s="2">
        <f t="shared" si="52"/>
        <v>39</v>
      </c>
      <c r="M886" t="str">
        <f t="shared" si="53"/>
        <v>No</v>
      </c>
      <c r="N886" t="str">
        <f t="shared" si="54"/>
        <v>Mar</v>
      </c>
      <c r="O886" s="2">
        <f t="shared" si="55"/>
        <v>1.625</v>
      </c>
      <c r="P886" t="str">
        <f>VLOOKUP(G886,Agents!A:E,4,FALSE)</f>
        <v>Team5</v>
      </c>
      <c r="Q886" t="str">
        <f>VLOOKUP(G886,Agents!A:E,5,FALSE)</f>
        <v>Senior</v>
      </c>
      <c r="R886" t="str">
        <f>VLOOKUP(G886,Agents!A:E,2,FALSE)</f>
        <v>Morning</v>
      </c>
    </row>
    <row r="887" spans="1:18" x14ac:dyDescent="0.35">
      <c r="A887" t="s">
        <v>1779</v>
      </c>
      <c r="B887" t="s">
        <v>1780</v>
      </c>
      <c r="C887" t="s">
        <v>34</v>
      </c>
      <c r="D887" t="s">
        <v>38</v>
      </c>
      <c r="E887" s="1">
        <v>46048.854861111111</v>
      </c>
      <c r="F887" s="1">
        <v>46051.979861111111</v>
      </c>
      <c r="G887" t="s">
        <v>35</v>
      </c>
      <c r="H887" t="s">
        <v>15</v>
      </c>
      <c r="I887" t="s">
        <v>16</v>
      </c>
      <c r="J887">
        <v>3</v>
      </c>
      <c r="K887" t="str">
        <f>IF(tickets_dataset[[#This Row],[status]] = "Closed", "Yes","No")</f>
        <v>Yes</v>
      </c>
      <c r="L887" s="2">
        <f t="shared" si="52"/>
        <v>75</v>
      </c>
      <c r="M887" t="str">
        <f t="shared" si="53"/>
        <v>Yes</v>
      </c>
      <c r="N887" t="str">
        <f t="shared" si="54"/>
        <v>Jan</v>
      </c>
      <c r="O887" s="2">
        <f t="shared" si="55"/>
        <v>3.125</v>
      </c>
      <c r="P887" t="str">
        <f>VLOOKUP(G887,Agents!A:E,4,FALSE)</f>
        <v>Team1</v>
      </c>
      <c r="Q887" t="str">
        <f>VLOOKUP(G887,Agents!A:E,5,FALSE)</f>
        <v>Senior</v>
      </c>
      <c r="R887" t="str">
        <f>VLOOKUP(G887,Agents!A:E,2,FALSE)</f>
        <v>Evening</v>
      </c>
    </row>
    <row r="888" spans="1:18" x14ac:dyDescent="0.35">
      <c r="A888" t="s">
        <v>1781</v>
      </c>
      <c r="B888" t="s">
        <v>1782</v>
      </c>
      <c r="C888" t="s">
        <v>50</v>
      </c>
      <c r="D888" t="s">
        <v>38</v>
      </c>
      <c r="E888" s="1">
        <v>46069.554166666669</v>
      </c>
      <c r="F888" s="1">
        <v>46070.887499999997</v>
      </c>
      <c r="G888" t="s">
        <v>216</v>
      </c>
      <c r="H888" t="s">
        <v>28</v>
      </c>
      <c r="I888" t="s">
        <v>16</v>
      </c>
      <c r="J888">
        <v>5</v>
      </c>
      <c r="K888" t="str">
        <f>IF(tickets_dataset[[#This Row],[status]] = "Closed", "Yes","No")</f>
        <v>No</v>
      </c>
      <c r="L888" s="2">
        <f t="shared" si="52"/>
        <v>31.999999999883585</v>
      </c>
      <c r="M888" t="str">
        <f t="shared" si="53"/>
        <v>No</v>
      </c>
      <c r="N888" t="str">
        <f t="shared" si="54"/>
        <v>Feb</v>
      </c>
      <c r="O888" s="2">
        <f t="shared" si="55"/>
        <v>1.3333333333284827</v>
      </c>
      <c r="P888" t="str">
        <f>VLOOKUP(G888,Agents!A:E,4,FALSE)</f>
        <v>Team5</v>
      </c>
      <c r="Q888" t="str">
        <f>VLOOKUP(G888,Agents!A:E,5,FALSE)</f>
        <v>Junior</v>
      </c>
      <c r="R888" t="str">
        <f>VLOOKUP(G888,Agents!A:E,2,FALSE)</f>
        <v>Evening</v>
      </c>
    </row>
    <row r="889" spans="1:18" x14ac:dyDescent="0.35">
      <c r="A889" t="s">
        <v>1783</v>
      </c>
      <c r="B889" t="s">
        <v>1784</v>
      </c>
      <c r="C889" t="s">
        <v>50</v>
      </c>
      <c r="D889" t="s">
        <v>26</v>
      </c>
      <c r="E889" s="1">
        <v>46026.751388888886</v>
      </c>
      <c r="F889" s="1">
        <v>46027.334722222222</v>
      </c>
      <c r="G889" t="s">
        <v>42</v>
      </c>
      <c r="H889" t="s">
        <v>28</v>
      </c>
      <c r="I889" t="s">
        <v>16</v>
      </c>
      <c r="J889">
        <v>3</v>
      </c>
      <c r="K889" t="str">
        <f>IF(tickets_dataset[[#This Row],[status]] = "Closed", "Yes","No")</f>
        <v>No</v>
      </c>
      <c r="L889" s="2">
        <f t="shared" si="52"/>
        <v>14.000000000058208</v>
      </c>
      <c r="M889" t="str">
        <f t="shared" si="53"/>
        <v>No</v>
      </c>
      <c r="N889" t="str">
        <f t="shared" si="54"/>
        <v>Jan</v>
      </c>
      <c r="O889" s="2">
        <f t="shared" si="55"/>
        <v>0.58333333333575865</v>
      </c>
      <c r="P889" t="str">
        <f>VLOOKUP(G889,Agents!A:E,4,FALSE)</f>
        <v>Team2</v>
      </c>
      <c r="Q889" t="str">
        <f>VLOOKUP(G889,Agents!A:E,5,FALSE)</f>
        <v>Junior</v>
      </c>
      <c r="R889" t="str">
        <f>VLOOKUP(G889,Agents!A:E,2,FALSE)</f>
        <v>Night</v>
      </c>
    </row>
    <row r="890" spans="1:18" x14ac:dyDescent="0.35">
      <c r="A890" t="s">
        <v>1785</v>
      </c>
      <c r="B890" t="s">
        <v>1786</v>
      </c>
      <c r="C890" t="s">
        <v>76</v>
      </c>
      <c r="D890" t="s">
        <v>38</v>
      </c>
      <c r="E890" s="1">
        <v>46040.772916666669</v>
      </c>
      <c r="F890" s="1">
        <v>46044.064583333333</v>
      </c>
      <c r="G890" t="s">
        <v>86</v>
      </c>
      <c r="H890" t="s">
        <v>15</v>
      </c>
      <c r="I890" t="s">
        <v>16</v>
      </c>
      <c r="J890">
        <v>5</v>
      </c>
      <c r="K890" t="str">
        <f>IF(tickets_dataset[[#This Row],[status]] = "Closed", "Yes","No")</f>
        <v>Yes</v>
      </c>
      <c r="L890" s="2">
        <f t="shared" si="52"/>
        <v>78.999999999941792</v>
      </c>
      <c r="M890" t="str">
        <f t="shared" si="53"/>
        <v>Yes</v>
      </c>
      <c r="N890" t="str">
        <f t="shared" si="54"/>
        <v>Jan</v>
      </c>
      <c r="O890" s="2">
        <f t="shared" si="55"/>
        <v>3.2916666666642413</v>
      </c>
      <c r="P890" t="str">
        <f>VLOOKUP(G890,Agents!A:E,4,FALSE)</f>
        <v>Team1</v>
      </c>
      <c r="Q890" t="str">
        <f>VLOOKUP(G890,Agents!A:E,5,FALSE)</f>
        <v>Mid</v>
      </c>
      <c r="R890" t="str">
        <f>VLOOKUP(G890,Agents!A:E,2,FALSE)</f>
        <v>Morning</v>
      </c>
    </row>
    <row r="891" spans="1:18" x14ac:dyDescent="0.35">
      <c r="A891" t="s">
        <v>1787</v>
      </c>
      <c r="B891" t="s">
        <v>1788</v>
      </c>
      <c r="C891" t="s">
        <v>50</v>
      </c>
      <c r="D891" t="s">
        <v>38</v>
      </c>
      <c r="E891" s="1">
        <v>46091.520833333336</v>
      </c>
      <c r="F891" s="1">
        <v>46093.145833333336</v>
      </c>
      <c r="G891" t="s">
        <v>167</v>
      </c>
      <c r="H891" t="s">
        <v>28</v>
      </c>
      <c r="I891" t="s">
        <v>16</v>
      </c>
      <c r="J891">
        <v>4</v>
      </c>
      <c r="K891" t="str">
        <f>IF(tickets_dataset[[#This Row],[status]] = "Closed", "Yes","No")</f>
        <v>No</v>
      </c>
      <c r="L891" s="2">
        <f t="shared" si="52"/>
        <v>39</v>
      </c>
      <c r="M891" t="str">
        <f t="shared" si="53"/>
        <v>No</v>
      </c>
      <c r="N891" t="str">
        <f t="shared" si="54"/>
        <v>Mar</v>
      </c>
      <c r="O891" s="2">
        <f t="shared" si="55"/>
        <v>1.625</v>
      </c>
      <c r="P891" t="str">
        <f>VLOOKUP(G891,Agents!A:E,4,FALSE)</f>
        <v>Team3</v>
      </c>
      <c r="Q891" t="str">
        <f>VLOOKUP(G891,Agents!A:E,5,FALSE)</f>
        <v>Mid</v>
      </c>
      <c r="R891" t="str">
        <f>VLOOKUP(G891,Agents!A:E,2,FALSE)</f>
        <v>Evening</v>
      </c>
    </row>
    <row r="892" spans="1:18" x14ac:dyDescent="0.35">
      <c r="A892" t="s">
        <v>1789</v>
      </c>
      <c r="B892" t="s">
        <v>1790</v>
      </c>
      <c r="C892" t="s">
        <v>12</v>
      </c>
      <c r="D892" t="s">
        <v>13</v>
      </c>
      <c r="E892" s="1">
        <v>46111.886111111111</v>
      </c>
      <c r="F892" s="1">
        <v>46112.719444444447</v>
      </c>
      <c r="G892" t="s">
        <v>137</v>
      </c>
      <c r="H892" t="s">
        <v>15</v>
      </c>
      <c r="I892" t="s">
        <v>16</v>
      </c>
      <c r="J892">
        <v>5</v>
      </c>
      <c r="K892" t="str">
        <f>IF(tickets_dataset[[#This Row],[status]] = "Closed", "Yes","No")</f>
        <v>Yes</v>
      </c>
      <c r="L892" s="2">
        <f t="shared" si="52"/>
        <v>20.000000000058208</v>
      </c>
      <c r="M892" t="str">
        <f t="shared" si="53"/>
        <v>No</v>
      </c>
      <c r="N892" t="str">
        <f t="shared" si="54"/>
        <v>Mar</v>
      </c>
      <c r="O892" s="2">
        <f t="shared" si="55"/>
        <v>0.83333333333575865</v>
      </c>
      <c r="P892" t="str">
        <f>VLOOKUP(G892,Agents!A:E,4,FALSE)</f>
        <v>Team5</v>
      </c>
      <c r="Q892" t="str">
        <f>VLOOKUP(G892,Agents!A:E,5,FALSE)</f>
        <v>Senior</v>
      </c>
      <c r="R892" t="str">
        <f>VLOOKUP(G892,Agents!A:E,2,FALSE)</f>
        <v>Night</v>
      </c>
    </row>
    <row r="893" spans="1:18" x14ac:dyDescent="0.35">
      <c r="A893" t="s">
        <v>1791</v>
      </c>
      <c r="B893" t="s">
        <v>1792</v>
      </c>
      <c r="C893" t="s">
        <v>12</v>
      </c>
      <c r="D893" t="s">
        <v>13</v>
      </c>
      <c r="E893" s="1">
        <v>46084.226388888892</v>
      </c>
      <c r="F893" s="1">
        <v>46084.518055555556</v>
      </c>
      <c r="G893" t="s">
        <v>234</v>
      </c>
      <c r="H893" t="s">
        <v>15</v>
      </c>
      <c r="I893" t="s">
        <v>16</v>
      </c>
      <c r="J893">
        <v>3</v>
      </c>
      <c r="K893" t="str">
        <f>IF(tickets_dataset[[#This Row],[status]] = "Closed", "Yes","No")</f>
        <v>Yes</v>
      </c>
      <c r="L893" s="2">
        <f t="shared" si="52"/>
        <v>6.9999999999417923</v>
      </c>
      <c r="M893" t="str">
        <f t="shared" si="53"/>
        <v>No</v>
      </c>
      <c r="N893" t="str">
        <f t="shared" si="54"/>
        <v>Mar</v>
      </c>
      <c r="O893" s="2">
        <f t="shared" si="55"/>
        <v>0.29166666666424135</v>
      </c>
      <c r="P893" t="str">
        <f>VLOOKUP(G893,Agents!A:E,4,FALSE)</f>
        <v>Team5</v>
      </c>
      <c r="Q893" t="str">
        <f>VLOOKUP(G893,Agents!A:E,5,FALSE)</f>
        <v>Senior</v>
      </c>
      <c r="R893" t="str">
        <f>VLOOKUP(G893,Agents!A:E,2,FALSE)</f>
        <v>Night</v>
      </c>
    </row>
    <row r="894" spans="1:18" x14ac:dyDescent="0.35">
      <c r="A894" t="s">
        <v>1793</v>
      </c>
      <c r="B894" t="s">
        <v>1794</v>
      </c>
      <c r="C894" t="s">
        <v>34</v>
      </c>
      <c r="D894" t="s">
        <v>38</v>
      </c>
      <c r="E894" s="1">
        <v>46072.767361111109</v>
      </c>
      <c r="F894" s="1">
        <v>46074.309027777781</v>
      </c>
      <c r="G894" t="s">
        <v>137</v>
      </c>
      <c r="H894" t="s">
        <v>15</v>
      </c>
      <c r="I894" t="s">
        <v>16</v>
      </c>
      <c r="J894">
        <v>5</v>
      </c>
      <c r="K894" t="str">
        <f>IF(tickets_dataset[[#This Row],[status]] = "Closed", "Yes","No")</f>
        <v>Yes</v>
      </c>
      <c r="L894" s="2">
        <f t="shared" si="52"/>
        <v>37.000000000116415</v>
      </c>
      <c r="M894" t="str">
        <f t="shared" si="53"/>
        <v>No</v>
      </c>
      <c r="N894" t="str">
        <f t="shared" si="54"/>
        <v>Feb</v>
      </c>
      <c r="O894" s="2">
        <f t="shared" si="55"/>
        <v>1.5416666666715173</v>
      </c>
      <c r="P894" t="str">
        <f>VLOOKUP(G894,Agents!A:E,4,FALSE)</f>
        <v>Team5</v>
      </c>
      <c r="Q894" t="str">
        <f>VLOOKUP(G894,Agents!A:E,5,FALSE)</f>
        <v>Senior</v>
      </c>
      <c r="R894" t="str">
        <f>VLOOKUP(G894,Agents!A:E,2,FALSE)</f>
        <v>Night</v>
      </c>
    </row>
    <row r="895" spans="1:18" x14ac:dyDescent="0.35">
      <c r="A895" t="s">
        <v>1795</v>
      </c>
      <c r="B895" t="s">
        <v>1596</v>
      </c>
      <c r="C895" t="s">
        <v>22</v>
      </c>
      <c r="D895" t="s">
        <v>26</v>
      </c>
      <c r="E895" s="1">
        <v>46081.436805555553</v>
      </c>
      <c r="F895" s="1">
        <v>46082.145138888889</v>
      </c>
      <c r="G895" t="s">
        <v>199</v>
      </c>
      <c r="H895" t="s">
        <v>15</v>
      </c>
      <c r="I895" t="s">
        <v>16</v>
      </c>
      <c r="J895">
        <v>5</v>
      </c>
      <c r="K895" t="str">
        <f>IF(tickets_dataset[[#This Row],[status]] = "Closed", "Yes","No")</f>
        <v>Yes</v>
      </c>
      <c r="L895" s="2">
        <f t="shared" si="52"/>
        <v>17.000000000058208</v>
      </c>
      <c r="M895" t="str">
        <f t="shared" si="53"/>
        <v>No</v>
      </c>
      <c r="N895" t="str">
        <f t="shared" si="54"/>
        <v>Feb</v>
      </c>
      <c r="O895" s="2">
        <f t="shared" si="55"/>
        <v>0.70833333333575865</v>
      </c>
      <c r="P895" t="str">
        <f>VLOOKUP(G895,Agents!A:E,4,FALSE)</f>
        <v>Team1</v>
      </c>
      <c r="Q895" t="str">
        <f>VLOOKUP(G895,Agents!A:E,5,FALSE)</f>
        <v>Junior</v>
      </c>
      <c r="R895" t="str">
        <f>VLOOKUP(G895,Agents!A:E,2,FALSE)</f>
        <v>Morning</v>
      </c>
    </row>
    <row r="896" spans="1:18" x14ac:dyDescent="0.35">
      <c r="A896" t="s">
        <v>1796</v>
      </c>
      <c r="B896" t="s">
        <v>114</v>
      </c>
      <c r="C896" t="s">
        <v>76</v>
      </c>
      <c r="D896" t="s">
        <v>38</v>
      </c>
      <c r="E896" s="1">
        <v>46076.503472222219</v>
      </c>
      <c r="F896" s="1">
        <v>46080.336805555555</v>
      </c>
      <c r="G896" t="s">
        <v>183</v>
      </c>
      <c r="H896" t="s">
        <v>15</v>
      </c>
      <c r="I896" t="s">
        <v>16</v>
      </c>
      <c r="J896">
        <v>5</v>
      </c>
      <c r="K896" t="str">
        <f>IF(tickets_dataset[[#This Row],[status]] = "Closed", "Yes","No")</f>
        <v>Yes</v>
      </c>
      <c r="L896" s="2">
        <f t="shared" si="52"/>
        <v>92.000000000058208</v>
      </c>
      <c r="M896" t="str">
        <f t="shared" si="53"/>
        <v>Yes</v>
      </c>
      <c r="N896" t="str">
        <f t="shared" si="54"/>
        <v>Feb</v>
      </c>
      <c r="O896" s="2">
        <f t="shared" si="55"/>
        <v>3.8333333333357587</v>
      </c>
      <c r="P896" t="str">
        <f>VLOOKUP(G896,Agents!A:E,4,FALSE)</f>
        <v>Team3</v>
      </c>
      <c r="Q896" t="str">
        <f>VLOOKUP(G896,Agents!A:E,5,FALSE)</f>
        <v>Senior</v>
      </c>
      <c r="R896" t="str">
        <f>VLOOKUP(G896,Agents!A:E,2,FALSE)</f>
        <v>Night</v>
      </c>
    </row>
    <row r="897" spans="1:18" x14ac:dyDescent="0.35">
      <c r="A897" t="s">
        <v>1797</v>
      </c>
      <c r="B897" t="s">
        <v>1798</v>
      </c>
      <c r="C897" t="s">
        <v>12</v>
      </c>
      <c r="D897" t="s">
        <v>26</v>
      </c>
      <c r="E897" s="1">
        <v>46024.347916666666</v>
      </c>
      <c r="F897" s="1">
        <v>46026.306250000001</v>
      </c>
      <c r="G897" t="s">
        <v>19</v>
      </c>
      <c r="H897" t="s">
        <v>28</v>
      </c>
      <c r="I897" t="s">
        <v>68</v>
      </c>
      <c r="J897">
        <v>3</v>
      </c>
      <c r="K897" t="str">
        <f>IF(tickets_dataset[[#This Row],[status]] = "Closed", "Yes","No")</f>
        <v>No</v>
      </c>
      <c r="L897" s="2">
        <f t="shared" si="52"/>
        <v>47.000000000058208</v>
      </c>
      <c r="M897" t="str">
        <f t="shared" si="53"/>
        <v>No</v>
      </c>
      <c r="N897" t="str">
        <f t="shared" si="54"/>
        <v>Jan</v>
      </c>
      <c r="O897" s="2">
        <f t="shared" si="55"/>
        <v>1.9583333333357587</v>
      </c>
      <c r="P897" t="str">
        <f>VLOOKUP(G897,Agents!A:E,4,FALSE)</f>
        <v>Team4</v>
      </c>
      <c r="Q897" t="str">
        <f>VLOOKUP(G897,Agents!A:E,5,FALSE)</f>
        <v>Senior</v>
      </c>
      <c r="R897" t="str">
        <f>VLOOKUP(G897,Agents!A:E,2,FALSE)</f>
        <v>Evening</v>
      </c>
    </row>
    <row r="898" spans="1:18" x14ac:dyDescent="0.35">
      <c r="A898" t="s">
        <v>1799</v>
      </c>
      <c r="B898" t="s">
        <v>1800</v>
      </c>
      <c r="C898" t="s">
        <v>50</v>
      </c>
      <c r="D898" t="s">
        <v>26</v>
      </c>
      <c r="E898" s="1">
        <v>46079.07916666667</v>
      </c>
      <c r="F898" s="1">
        <v>46080.870833333334</v>
      </c>
      <c r="G898" t="s">
        <v>42</v>
      </c>
      <c r="H898" t="s">
        <v>15</v>
      </c>
      <c r="I898" t="s">
        <v>68</v>
      </c>
      <c r="J898">
        <v>3</v>
      </c>
      <c r="K898" t="str">
        <f>IF(tickets_dataset[[#This Row],[status]] = "Closed", "Yes","No")</f>
        <v>Yes</v>
      </c>
      <c r="L898" s="2">
        <f t="shared" ref="L898:L961" si="56">IF(ISBLANK(F898),"",(F898-E898)*24)</f>
        <v>42.999999999941792</v>
      </c>
      <c r="M898" t="str">
        <f t="shared" ref="M898:M961" si="57">IF(L898&gt;48,"Yes","No")</f>
        <v>No</v>
      </c>
      <c r="N898" t="str">
        <f t="shared" ref="N898:N961" si="58">TEXT(E898,"mmm")</f>
        <v>Feb</v>
      </c>
      <c r="O898" s="2">
        <f t="shared" si="55"/>
        <v>1.7916666666642413</v>
      </c>
      <c r="P898" t="str">
        <f>VLOOKUP(G898,Agents!A:E,4,FALSE)</f>
        <v>Team2</v>
      </c>
      <c r="Q898" t="str">
        <f>VLOOKUP(G898,Agents!A:E,5,FALSE)</f>
        <v>Junior</v>
      </c>
      <c r="R898" t="str">
        <f>VLOOKUP(G898,Agents!A:E,2,FALSE)</f>
        <v>Night</v>
      </c>
    </row>
    <row r="899" spans="1:18" x14ac:dyDescent="0.35">
      <c r="A899" t="s">
        <v>1801</v>
      </c>
      <c r="B899" t="s">
        <v>1802</v>
      </c>
      <c r="C899" t="s">
        <v>22</v>
      </c>
      <c r="D899" t="s">
        <v>26</v>
      </c>
      <c r="E899" s="1">
        <v>46051.603472222225</v>
      </c>
      <c r="F899" s="1">
        <v>46054.270138888889</v>
      </c>
      <c r="G899" t="s">
        <v>311</v>
      </c>
      <c r="H899" t="s">
        <v>15</v>
      </c>
      <c r="I899" t="s">
        <v>16</v>
      </c>
      <c r="J899">
        <v>5</v>
      </c>
      <c r="K899" t="str">
        <f>IF(tickets_dataset[[#This Row],[status]] = "Closed", "Yes","No")</f>
        <v>Yes</v>
      </c>
      <c r="L899" s="2">
        <f t="shared" si="56"/>
        <v>63.999999999941792</v>
      </c>
      <c r="M899" t="str">
        <f t="shared" si="57"/>
        <v>Yes</v>
      </c>
      <c r="N899" t="str">
        <f t="shared" si="58"/>
        <v>Jan</v>
      </c>
      <c r="O899" s="2">
        <f t="shared" ref="O899:O962" si="59">F899-E899</f>
        <v>2.6666666666642413</v>
      </c>
      <c r="P899" t="str">
        <f>VLOOKUP(G899,Agents!A:E,4,FALSE)</f>
        <v>Team5</v>
      </c>
      <c r="Q899" t="str">
        <f>VLOOKUP(G899,Agents!A:E,5,FALSE)</f>
        <v>Senior</v>
      </c>
      <c r="R899" t="str">
        <f>VLOOKUP(G899,Agents!A:E,2,FALSE)</f>
        <v>Evening</v>
      </c>
    </row>
    <row r="900" spans="1:18" x14ac:dyDescent="0.35">
      <c r="A900" t="s">
        <v>1803</v>
      </c>
      <c r="B900" t="s">
        <v>1804</v>
      </c>
      <c r="C900" t="s">
        <v>34</v>
      </c>
      <c r="D900" t="s">
        <v>26</v>
      </c>
      <c r="E900" s="1">
        <v>46055.524305555555</v>
      </c>
      <c r="F900" s="1">
        <v>46058.232638888891</v>
      </c>
      <c r="G900" t="s">
        <v>119</v>
      </c>
      <c r="H900" t="s">
        <v>15</v>
      </c>
      <c r="I900" t="s">
        <v>16</v>
      </c>
      <c r="J900">
        <v>3</v>
      </c>
      <c r="K900" t="str">
        <f>IF(tickets_dataset[[#This Row],[status]] = "Closed", "Yes","No")</f>
        <v>Yes</v>
      </c>
      <c r="L900" s="2">
        <f t="shared" si="56"/>
        <v>65.000000000058208</v>
      </c>
      <c r="M900" t="str">
        <f t="shared" si="57"/>
        <v>Yes</v>
      </c>
      <c r="N900" t="str">
        <f t="shared" si="58"/>
        <v>Feb</v>
      </c>
      <c r="O900" s="2">
        <f t="shared" si="59"/>
        <v>2.7083333333357587</v>
      </c>
      <c r="P900" t="str">
        <f>VLOOKUP(G900,Agents!A:E,4,FALSE)</f>
        <v>Team1</v>
      </c>
      <c r="Q900" t="str">
        <f>VLOOKUP(G900,Agents!A:E,5,FALSE)</f>
        <v>Junior</v>
      </c>
      <c r="R900" t="str">
        <f>VLOOKUP(G900,Agents!A:E,2,FALSE)</f>
        <v>Morning</v>
      </c>
    </row>
    <row r="901" spans="1:18" x14ac:dyDescent="0.35">
      <c r="A901" t="s">
        <v>1805</v>
      </c>
      <c r="B901" t="s">
        <v>1806</v>
      </c>
      <c r="C901" t="s">
        <v>34</v>
      </c>
      <c r="D901" t="s">
        <v>13</v>
      </c>
      <c r="E901" s="1">
        <v>46023.154861111114</v>
      </c>
      <c r="F901" s="1">
        <v>46024.404861111114</v>
      </c>
      <c r="G901" t="s">
        <v>156</v>
      </c>
      <c r="H901" t="s">
        <v>15</v>
      </c>
      <c r="I901" t="s">
        <v>16</v>
      </c>
      <c r="J901">
        <v>4</v>
      </c>
      <c r="K901" t="str">
        <f>IF(tickets_dataset[[#This Row],[status]] = "Closed", "Yes","No")</f>
        <v>Yes</v>
      </c>
      <c r="L901" s="2">
        <f t="shared" si="56"/>
        <v>30</v>
      </c>
      <c r="M901" t="str">
        <f t="shared" si="57"/>
        <v>No</v>
      </c>
      <c r="N901" t="str">
        <f t="shared" si="58"/>
        <v>Jan</v>
      </c>
      <c r="O901" s="2">
        <f t="shared" si="59"/>
        <v>1.25</v>
      </c>
      <c r="P901" t="str">
        <f>VLOOKUP(G901,Agents!A:E,4,FALSE)</f>
        <v>Team3</v>
      </c>
      <c r="Q901" t="str">
        <f>VLOOKUP(G901,Agents!A:E,5,FALSE)</f>
        <v>Mid</v>
      </c>
      <c r="R901" t="str">
        <f>VLOOKUP(G901,Agents!A:E,2,FALSE)</f>
        <v>Evening</v>
      </c>
    </row>
    <row r="902" spans="1:18" x14ac:dyDescent="0.35">
      <c r="A902" t="s">
        <v>1807</v>
      </c>
      <c r="B902" t="s">
        <v>1808</v>
      </c>
      <c r="C902" t="s">
        <v>22</v>
      </c>
      <c r="D902" t="s">
        <v>13</v>
      </c>
      <c r="E902" s="1">
        <v>46087.852083333331</v>
      </c>
      <c r="F902" s="1">
        <v>46088.768750000003</v>
      </c>
      <c r="G902" t="s">
        <v>140</v>
      </c>
      <c r="H902" t="s">
        <v>15</v>
      </c>
      <c r="I902" t="s">
        <v>16</v>
      </c>
      <c r="J902">
        <v>4</v>
      </c>
      <c r="K902" t="str">
        <f>IF(tickets_dataset[[#This Row],[status]] = "Closed", "Yes","No")</f>
        <v>Yes</v>
      </c>
      <c r="L902" s="2">
        <f t="shared" si="56"/>
        <v>22.000000000116415</v>
      </c>
      <c r="M902" t="str">
        <f t="shared" si="57"/>
        <v>No</v>
      </c>
      <c r="N902" t="str">
        <f t="shared" si="58"/>
        <v>Mar</v>
      </c>
      <c r="O902" s="2">
        <f t="shared" si="59"/>
        <v>0.91666666667151731</v>
      </c>
      <c r="P902" t="str">
        <f>VLOOKUP(G902,Agents!A:E,4,FALSE)</f>
        <v>Team1</v>
      </c>
      <c r="Q902" t="str">
        <f>VLOOKUP(G902,Agents!A:E,5,FALSE)</f>
        <v>Junior</v>
      </c>
      <c r="R902" t="str">
        <f>VLOOKUP(G902,Agents!A:E,2,FALSE)</f>
        <v>Morning</v>
      </c>
    </row>
    <row r="903" spans="1:18" x14ac:dyDescent="0.35">
      <c r="A903" t="s">
        <v>1809</v>
      </c>
      <c r="B903" t="s">
        <v>1810</v>
      </c>
      <c r="C903" t="s">
        <v>76</v>
      </c>
      <c r="D903" t="s">
        <v>26</v>
      </c>
      <c r="E903" s="1">
        <v>46088.225694444445</v>
      </c>
      <c r="F903" s="1">
        <v>46090.434027777781</v>
      </c>
      <c r="G903" t="s">
        <v>140</v>
      </c>
      <c r="H903" t="s">
        <v>15</v>
      </c>
      <c r="I903" t="s">
        <v>16</v>
      </c>
      <c r="J903">
        <v>5</v>
      </c>
      <c r="K903" t="str">
        <f>IF(tickets_dataset[[#This Row],[status]] = "Closed", "Yes","No")</f>
        <v>Yes</v>
      </c>
      <c r="L903" s="2">
        <f t="shared" si="56"/>
        <v>53.000000000058208</v>
      </c>
      <c r="M903" t="str">
        <f t="shared" si="57"/>
        <v>Yes</v>
      </c>
      <c r="N903" t="str">
        <f t="shared" si="58"/>
        <v>Mar</v>
      </c>
      <c r="O903" s="2">
        <f t="shared" si="59"/>
        <v>2.2083333333357587</v>
      </c>
      <c r="P903" t="str">
        <f>VLOOKUP(G903,Agents!A:E,4,FALSE)</f>
        <v>Team1</v>
      </c>
      <c r="Q903" t="str">
        <f>VLOOKUP(G903,Agents!A:E,5,FALSE)</f>
        <v>Junior</v>
      </c>
      <c r="R903" t="str">
        <f>VLOOKUP(G903,Agents!A:E,2,FALSE)</f>
        <v>Morning</v>
      </c>
    </row>
    <row r="904" spans="1:18" x14ac:dyDescent="0.35">
      <c r="A904" t="s">
        <v>1811</v>
      </c>
      <c r="B904" t="s">
        <v>1261</v>
      </c>
      <c r="C904" t="s">
        <v>22</v>
      </c>
      <c r="D904" t="s">
        <v>13</v>
      </c>
      <c r="E904" s="1">
        <v>46061.375</v>
      </c>
      <c r="F904" s="1">
        <v>46062.541666666664</v>
      </c>
      <c r="G904" t="s">
        <v>73</v>
      </c>
      <c r="H904" t="s">
        <v>132</v>
      </c>
      <c r="I904" t="s">
        <v>16</v>
      </c>
      <c r="J904">
        <v>5</v>
      </c>
      <c r="K904" t="str">
        <f>IF(tickets_dataset[[#This Row],[status]] = "Closed", "Yes","No")</f>
        <v>No</v>
      </c>
      <c r="L904" s="2">
        <f t="shared" si="56"/>
        <v>27.999999999941792</v>
      </c>
      <c r="M904" t="str">
        <f t="shared" si="57"/>
        <v>No</v>
      </c>
      <c r="N904" t="str">
        <f t="shared" si="58"/>
        <v>Feb</v>
      </c>
      <c r="O904" s="2">
        <f t="shared" si="59"/>
        <v>1.1666666666642413</v>
      </c>
      <c r="P904" t="str">
        <f>VLOOKUP(G904,Agents!A:E,4,FALSE)</f>
        <v>Team4</v>
      </c>
      <c r="Q904" t="str">
        <f>VLOOKUP(G904,Agents!A:E,5,FALSE)</f>
        <v>Senior</v>
      </c>
      <c r="R904" t="str">
        <f>VLOOKUP(G904,Agents!A:E,2,FALSE)</f>
        <v>Night</v>
      </c>
    </row>
    <row r="905" spans="1:18" x14ac:dyDescent="0.35">
      <c r="A905" t="s">
        <v>1812</v>
      </c>
      <c r="B905" t="s">
        <v>1813</v>
      </c>
      <c r="C905" t="s">
        <v>12</v>
      </c>
      <c r="D905" t="s">
        <v>26</v>
      </c>
      <c r="E905" s="1">
        <v>46098.198611111111</v>
      </c>
      <c r="F905" s="1">
        <v>46098.615277777775</v>
      </c>
      <c r="G905" t="s">
        <v>164</v>
      </c>
      <c r="H905" t="s">
        <v>15</v>
      </c>
      <c r="I905" t="s">
        <v>16</v>
      </c>
      <c r="J905">
        <v>5</v>
      </c>
      <c r="K905" t="str">
        <f>IF(tickets_dataset[[#This Row],[status]] = "Closed", "Yes","No")</f>
        <v>Yes</v>
      </c>
      <c r="L905" s="2">
        <f t="shared" si="56"/>
        <v>9.9999999999417923</v>
      </c>
      <c r="M905" t="str">
        <f t="shared" si="57"/>
        <v>No</v>
      </c>
      <c r="N905" t="str">
        <f t="shared" si="58"/>
        <v>Mar</v>
      </c>
      <c r="O905" s="2">
        <f t="shared" si="59"/>
        <v>0.41666666666424135</v>
      </c>
      <c r="P905" t="str">
        <f>VLOOKUP(G905,Agents!A:E,4,FALSE)</f>
        <v>Team4</v>
      </c>
      <c r="Q905" t="str">
        <f>VLOOKUP(G905,Agents!A:E,5,FALSE)</f>
        <v>Senior</v>
      </c>
      <c r="R905" t="str">
        <f>VLOOKUP(G905,Agents!A:E,2,FALSE)</f>
        <v>Evening</v>
      </c>
    </row>
    <row r="906" spans="1:18" x14ac:dyDescent="0.35">
      <c r="A906" t="s">
        <v>1814</v>
      </c>
      <c r="B906" t="s">
        <v>1815</v>
      </c>
      <c r="C906" t="s">
        <v>22</v>
      </c>
      <c r="D906" t="s">
        <v>38</v>
      </c>
      <c r="E906" s="1">
        <v>46089.784722222219</v>
      </c>
      <c r="F906" s="1">
        <v>46090.368055555555</v>
      </c>
      <c r="G906" t="s">
        <v>199</v>
      </c>
      <c r="H906" t="s">
        <v>15</v>
      </c>
      <c r="I906" t="s">
        <v>16</v>
      </c>
      <c r="J906">
        <v>5</v>
      </c>
      <c r="K906" t="str">
        <f>IF(tickets_dataset[[#This Row],[status]] = "Closed", "Yes","No")</f>
        <v>Yes</v>
      </c>
      <c r="L906" s="2">
        <f t="shared" si="56"/>
        <v>14.000000000058208</v>
      </c>
      <c r="M906" t="str">
        <f t="shared" si="57"/>
        <v>No</v>
      </c>
      <c r="N906" t="str">
        <f t="shared" si="58"/>
        <v>Mar</v>
      </c>
      <c r="O906" s="2">
        <f t="shared" si="59"/>
        <v>0.58333333333575865</v>
      </c>
      <c r="P906" t="str">
        <f>VLOOKUP(G906,Agents!A:E,4,FALSE)</f>
        <v>Team1</v>
      </c>
      <c r="Q906" t="str">
        <f>VLOOKUP(G906,Agents!A:E,5,FALSE)</f>
        <v>Junior</v>
      </c>
      <c r="R906" t="str">
        <f>VLOOKUP(G906,Agents!A:E,2,FALSE)</f>
        <v>Morning</v>
      </c>
    </row>
    <row r="907" spans="1:18" x14ac:dyDescent="0.35">
      <c r="A907" t="s">
        <v>1816</v>
      </c>
      <c r="B907" t="s">
        <v>1817</v>
      </c>
      <c r="C907" t="s">
        <v>50</v>
      </c>
      <c r="D907" t="s">
        <v>13</v>
      </c>
      <c r="E907" s="1">
        <v>46095.841666666667</v>
      </c>
      <c r="F907" s="1">
        <v>46095.966666666667</v>
      </c>
      <c r="G907" t="s">
        <v>311</v>
      </c>
      <c r="H907" t="s">
        <v>15</v>
      </c>
      <c r="I907" t="s">
        <v>16</v>
      </c>
      <c r="J907">
        <v>4</v>
      </c>
      <c r="K907" t="str">
        <f>IF(tickets_dataset[[#This Row],[status]] = "Closed", "Yes","No")</f>
        <v>Yes</v>
      </c>
      <c r="L907" s="2">
        <f t="shared" si="56"/>
        <v>3</v>
      </c>
      <c r="M907" t="str">
        <f t="shared" si="57"/>
        <v>No</v>
      </c>
      <c r="N907" t="str">
        <f t="shared" si="58"/>
        <v>Mar</v>
      </c>
      <c r="O907" s="2">
        <f t="shared" si="59"/>
        <v>0.125</v>
      </c>
      <c r="P907" t="str">
        <f>VLOOKUP(G907,Agents!A:E,4,FALSE)</f>
        <v>Team5</v>
      </c>
      <c r="Q907" t="str">
        <f>VLOOKUP(G907,Agents!A:E,5,FALSE)</f>
        <v>Senior</v>
      </c>
      <c r="R907" t="str">
        <f>VLOOKUP(G907,Agents!A:E,2,FALSE)</f>
        <v>Evening</v>
      </c>
    </row>
    <row r="908" spans="1:18" x14ac:dyDescent="0.35">
      <c r="A908" t="s">
        <v>1818</v>
      </c>
      <c r="B908" t="s">
        <v>1819</v>
      </c>
      <c r="C908" t="s">
        <v>34</v>
      </c>
      <c r="D908" t="s">
        <v>38</v>
      </c>
      <c r="E908" s="1">
        <v>46104.019444444442</v>
      </c>
      <c r="F908" s="1">
        <v>46107.519444444442</v>
      </c>
      <c r="G908" t="s">
        <v>39</v>
      </c>
      <c r="H908" t="s">
        <v>15</v>
      </c>
      <c r="I908" t="s">
        <v>16</v>
      </c>
      <c r="J908">
        <v>3</v>
      </c>
      <c r="K908" t="str">
        <f>IF(tickets_dataset[[#This Row],[status]] = "Closed", "Yes","No")</f>
        <v>Yes</v>
      </c>
      <c r="L908" s="2">
        <f t="shared" si="56"/>
        <v>84</v>
      </c>
      <c r="M908" t="str">
        <f t="shared" si="57"/>
        <v>Yes</v>
      </c>
      <c r="N908" t="str">
        <f t="shared" si="58"/>
        <v>Mar</v>
      </c>
      <c r="O908" s="2">
        <f t="shared" si="59"/>
        <v>3.5</v>
      </c>
      <c r="P908" t="str">
        <f>VLOOKUP(G908,Agents!A:E,4,FALSE)</f>
        <v>Team3</v>
      </c>
      <c r="Q908" t="str">
        <f>VLOOKUP(G908,Agents!A:E,5,FALSE)</f>
        <v>Mid</v>
      </c>
      <c r="R908" t="str">
        <f>VLOOKUP(G908,Agents!A:E,2,FALSE)</f>
        <v>Night</v>
      </c>
    </row>
    <row r="909" spans="1:18" x14ac:dyDescent="0.35">
      <c r="A909" t="s">
        <v>1820</v>
      </c>
      <c r="B909" t="s">
        <v>1821</v>
      </c>
      <c r="C909" t="s">
        <v>50</v>
      </c>
      <c r="D909" t="s">
        <v>38</v>
      </c>
      <c r="E909" s="1">
        <v>46039.478472222225</v>
      </c>
      <c r="F909" s="1">
        <v>46042.478472222225</v>
      </c>
      <c r="G909" t="s">
        <v>73</v>
      </c>
      <c r="H909" t="s">
        <v>15</v>
      </c>
      <c r="I909" t="s">
        <v>16</v>
      </c>
      <c r="J909">
        <v>4</v>
      </c>
      <c r="K909" t="str">
        <f>IF(tickets_dataset[[#This Row],[status]] = "Closed", "Yes","No")</f>
        <v>Yes</v>
      </c>
      <c r="L909" s="2">
        <f t="shared" si="56"/>
        <v>72</v>
      </c>
      <c r="M909" t="str">
        <f t="shared" si="57"/>
        <v>Yes</v>
      </c>
      <c r="N909" t="str">
        <f t="shared" si="58"/>
        <v>Jan</v>
      </c>
      <c r="O909" s="2">
        <f t="shared" si="59"/>
        <v>3</v>
      </c>
      <c r="P909" t="str">
        <f>VLOOKUP(G909,Agents!A:E,4,FALSE)</f>
        <v>Team4</v>
      </c>
      <c r="Q909" t="str">
        <f>VLOOKUP(G909,Agents!A:E,5,FALSE)</f>
        <v>Senior</v>
      </c>
      <c r="R909" t="str">
        <f>VLOOKUP(G909,Agents!A:E,2,FALSE)</f>
        <v>Night</v>
      </c>
    </row>
    <row r="910" spans="1:18" x14ac:dyDescent="0.35">
      <c r="A910" t="s">
        <v>1822</v>
      </c>
      <c r="B910" t="s">
        <v>1823</v>
      </c>
      <c r="C910" t="s">
        <v>34</v>
      </c>
      <c r="D910" t="s">
        <v>26</v>
      </c>
      <c r="E910" s="1">
        <v>46104.770833333336</v>
      </c>
      <c r="F910" s="1">
        <v>46105.479166666664</v>
      </c>
      <c r="G910" t="s">
        <v>221</v>
      </c>
      <c r="H910" t="s">
        <v>28</v>
      </c>
      <c r="I910" t="s">
        <v>16</v>
      </c>
      <c r="J910">
        <v>5</v>
      </c>
      <c r="K910" t="str">
        <f>IF(tickets_dataset[[#This Row],[status]] = "Closed", "Yes","No")</f>
        <v>No</v>
      </c>
      <c r="L910" s="2">
        <f t="shared" si="56"/>
        <v>16.999999999883585</v>
      </c>
      <c r="M910" t="str">
        <f t="shared" si="57"/>
        <v>No</v>
      </c>
      <c r="N910" t="str">
        <f t="shared" si="58"/>
        <v>Mar</v>
      </c>
      <c r="O910" s="2">
        <f t="shared" si="59"/>
        <v>0.70833333332848269</v>
      </c>
      <c r="P910" t="str">
        <f>VLOOKUP(G910,Agents!A:E,4,FALSE)</f>
        <v>Team4</v>
      </c>
      <c r="Q910" t="str">
        <f>VLOOKUP(G910,Agents!A:E,5,FALSE)</f>
        <v>Senior</v>
      </c>
      <c r="R910" t="str">
        <f>VLOOKUP(G910,Agents!A:E,2,FALSE)</f>
        <v>Morning</v>
      </c>
    </row>
    <row r="911" spans="1:18" x14ac:dyDescent="0.35">
      <c r="A911" t="s">
        <v>1824</v>
      </c>
      <c r="B911" t="s">
        <v>1825</v>
      </c>
      <c r="C911" t="s">
        <v>76</v>
      </c>
      <c r="D911" t="s">
        <v>13</v>
      </c>
      <c r="E911" s="1">
        <v>46041.3125</v>
      </c>
      <c r="F911" s="1">
        <v>46041.479166666664</v>
      </c>
      <c r="G911" t="s">
        <v>170</v>
      </c>
      <c r="H911" t="s">
        <v>15</v>
      </c>
      <c r="I911" t="s">
        <v>68</v>
      </c>
      <c r="J911">
        <v>3</v>
      </c>
      <c r="K911" t="str">
        <f>IF(tickets_dataset[[#This Row],[status]] = "Closed", "Yes","No")</f>
        <v>Yes</v>
      </c>
      <c r="L911" s="2">
        <f t="shared" si="56"/>
        <v>3.9999999999417923</v>
      </c>
      <c r="M911" t="str">
        <f t="shared" si="57"/>
        <v>No</v>
      </c>
      <c r="N911" t="str">
        <f t="shared" si="58"/>
        <v>Jan</v>
      </c>
      <c r="O911" s="2">
        <f t="shared" si="59"/>
        <v>0.16666666666424135</v>
      </c>
      <c r="P911" t="str">
        <f>VLOOKUP(G911,Agents!A:E,4,FALSE)</f>
        <v>Team5</v>
      </c>
      <c r="Q911" t="str">
        <f>VLOOKUP(G911,Agents!A:E,5,FALSE)</f>
        <v>Junior</v>
      </c>
      <c r="R911" t="str">
        <f>VLOOKUP(G911,Agents!A:E,2,FALSE)</f>
        <v>Night</v>
      </c>
    </row>
    <row r="912" spans="1:18" x14ac:dyDescent="0.35">
      <c r="A912" t="s">
        <v>1826</v>
      </c>
      <c r="B912" t="s">
        <v>1827</v>
      </c>
      <c r="C912" t="s">
        <v>12</v>
      </c>
      <c r="D912" t="s">
        <v>13</v>
      </c>
      <c r="E912" s="1">
        <v>46046.284722222219</v>
      </c>
      <c r="F912" s="1">
        <v>46046.576388888891</v>
      </c>
      <c r="G912" t="s">
        <v>422</v>
      </c>
      <c r="H912" t="s">
        <v>15</v>
      </c>
      <c r="I912" t="s">
        <v>16</v>
      </c>
      <c r="J912">
        <v>4</v>
      </c>
      <c r="K912" t="str">
        <f>IF(tickets_dataset[[#This Row],[status]] = "Closed", "Yes","No")</f>
        <v>Yes</v>
      </c>
      <c r="L912" s="2">
        <f t="shared" si="56"/>
        <v>7.0000000001164153</v>
      </c>
      <c r="M912" t="str">
        <f t="shared" si="57"/>
        <v>No</v>
      </c>
      <c r="N912" t="str">
        <f t="shared" si="58"/>
        <v>Jan</v>
      </c>
      <c r="O912" s="2">
        <f t="shared" si="59"/>
        <v>0.29166666667151731</v>
      </c>
      <c r="P912" t="str">
        <f>VLOOKUP(G912,Agents!A:E,4,FALSE)</f>
        <v>Team5</v>
      </c>
      <c r="Q912" t="str">
        <f>VLOOKUP(G912,Agents!A:E,5,FALSE)</f>
        <v>Mid</v>
      </c>
      <c r="R912" t="str">
        <f>VLOOKUP(G912,Agents!A:E,2,FALSE)</f>
        <v>Evening</v>
      </c>
    </row>
    <row r="913" spans="1:18" x14ac:dyDescent="0.35">
      <c r="A913" t="s">
        <v>1828</v>
      </c>
      <c r="B913" t="s">
        <v>1829</v>
      </c>
      <c r="C913" t="s">
        <v>50</v>
      </c>
      <c r="D913" t="s">
        <v>38</v>
      </c>
      <c r="E913" s="1">
        <v>46110.688888888886</v>
      </c>
      <c r="F913" s="1">
        <v>46111.480555555558</v>
      </c>
      <c r="G913" t="s">
        <v>140</v>
      </c>
      <c r="H913" t="s">
        <v>15</v>
      </c>
      <c r="I913" t="s">
        <v>16</v>
      </c>
      <c r="J913">
        <v>3</v>
      </c>
      <c r="K913" t="str">
        <f>IF(tickets_dataset[[#This Row],[status]] = "Closed", "Yes","No")</f>
        <v>Yes</v>
      </c>
      <c r="L913" s="2">
        <f t="shared" si="56"/>
        <v>19.000000000116415</v>
      </c>
      <c r="M913" t="str">
        <f t="shared" si="57"/>
        <v>No</v>
      </c>
      <c r="N913" t="str">
        <f t="shared" si="58"/>
        <v>Mar</v>
      </c>
      <c r="O913" s="2">
        <f t="shared" si="59"/>
        <v>0.79166666667151731</v>
      </c>
      <c r="P913" t="str">
        <f>VLOOKUP(G913,Agents!A:E,4,FALSE)</f>
        <v>Team1</v>
      </c>
      <c r="Q913" t="str">
        <f>VLOOKUP(G913,Agents!A:E,5,FALSE)</f>
        <v>Junior</v>
      </c>
      <c r="R913" t="str">
        <f>VLOOKUP(G913,Agents!A:E,2,FALSE)</f>
        <v>Morning</v>
      </c>
    </row>
    <row r="914" spans="1:18" x14ac:dyDescent="0.35">
      <c r="A914" t="s">
        <v>1830</v>
      </c>
      <c r="B914" t="s">
        <v>1831</v>
      </c>
      <c r="C914" t="s">
        <v>50</v>
      </c>
      <c r="D914" t="s">
        <v>26</v>
      </c>
      <c r="E914" s="1">
        <v>46071.61041666667</v>
      </c>
      <c r="F914" s="1">
        <v>46073.818749999999</v>
      </c>
      <c r="G914" t="s">
        <v>100</v>
      </c>
      <c r="H914" t="s">
        <v>15</v>
      </c>
      <c r="I914" t="s">
        <v>16</v>
      </c>
      <c r="J914">
        <v>4</v>
      </c>
      <c r="K914" t="str">
        <f>IF(tickets_dataset[[#This Row],[status]] = "Closed", "Yes","No")</f>
        <v>Yes</v>
      </c>
      <c r="L914" s="2">
        <f t="shared" si="56"/>
        <v>52.999999999883585</v>
      </c>
      <c r="M914" t="str">
        <f t="shared" si="57"/>
        <v>Yes</v>
      </c>
      <c r="N914" t="str">
        <f t="shared" si="58"/>
        <v>Feb</v>
      </c>
      <c r="O914" s="2">
        <f t="shared" si="59"/>
        <v>2.2083333333284827</v>
      </c>
      <c r="P914" t="str">
        <f>VLOOKUP(G914,Agents!A:E,4,FALSE)</f>
        <v>Team4</v>
      </c>
      <c r="Q914" t="str">
        <f>VLOOKUP(G914,Agents!A:E,5,FALSE)</f>
        <v>Junior</v>
      </c>
      <c r="R914" t="str">
        <f>VLOOKUP(G914,Agents!A:E,2,FALSE)</f>
        <v>Evening</v>
      </c>
    </row>
    <row r="915" spans="1:18" x14ac:dyDescent="0.35">
      <c r="A915" t="s">
        <v>1832</v>
      </c>
      <c r="B915" t="s">
        <v>1833</v>
      </c>
      <c r="C915" t="s">
        <v>34</v>
      </c>
      <c r="D915" t="s">
        <v>26</v>
      </c>
      <c r="E915" s="1">
        <v>46026.916666666664</v>
      </c>
      <c r="F915" s="1">
        <v>46029.875</v>
      </c>
      <c r="G915" t="s">
        <v>39</v>
      </c>
      <c r="H915" t="s">
        <v>28</v>
      </c>
      <c r="I915" t="s">
        <v>16</v>
      </c>
      <c r="J915">
        <v>4</v>
      </c>
      <c r="K915" t="str">
        <f>IF(tickets_dataset[[#This Row],[status]] = "Closed", "Yes","No")</f>
        <v>No</v>
      </c>
      <c r="L915" s="2">
        <f t="shared" si="56"/>
        <v>71.000000000058208</v>
      </c>
      <c r="M915" t="str">
        <f t="shared" si="57"/>
        <v>Yes</v>
      </c>
      <c r="N915" t="str">
        <f t="shared" si="58"/>
        <v>Jan</v>
      </c>
      <c r="O915" s="2">
        <f t="shared" si="59"/>
        <v>2.9583333333357587</v>
      </c>
      <c r="P915" t="str">
        <f>VLOOKUP(G915,Agents!A:E,4,FALSE)</f>
        <v>Team3</v>
      </c>
      <c r="Q915" t="str">
        <f>VLOOKUP(G915,Agents!A:E,5,FALSE)</f>
        <v>Mid</v>
      </c>
      <c r="R915" t="str">
        <f>VLOOKUP(G915,Agents!A:E,2,FALSE)</f>
        <v>Night</v>
      </c>
    </row>
    <row r="916" spans="1:18" x14ac:dyDescent="0.35">
      <c r="A916" t="s">
        <v>1834</v>
      </c>
      <c r="B916" t="s">
        <v>1835</v>
      </c>
      <c r="C916" t="s">
        <v>22</v>
      </c>
      <c r="D916" t="s">
        <v>38</v>
      </c>
      <c r="E916" s="1">
        <v>46060.238888888889</v>
      </c>
      <c r="F916" s="1">
        <v>46060.572222222225</v>
      </c>
      <c r="G916" t="s">
        <v>256</v>
      </c>
      <c r="H916" t="s">
        <v>15</v>
      </c>
      <c r="I916" t="s">
        <v>16</v>
      </c>
      <c r="J916">
        <v>4</v>
      </c>
      <c r="K916" t="str">
        <f>IF(tickets_dataset[[#This Row],[status]] = "Closed", "Yes","No")</f>
        <v>Yes</v>
      </c>
      <c r="L916" s="2">
        <f t="shared" si="56"/>
        <v>8.0000000000582077</v>
      </c>
      <c r="M916" t="str">
        <f t="shared" si="57"/>
        <v>No</v>
      </c>
      <c r="N916" t="str">
        <f t="shared" si="58"/>
        <v>Feb</v>
      </c>
      <c r="O916" s="2">
        <f t="shared" si="59"/>
        <v>0.33333333333575865</v>
      </c>
      <c r="P916" t="str">
        <f>VLOOKUP(G916,Agents!A:E,4,FALSE)</f>
        <v>Team1</v>
      </c>
      <c r="Q916" t="str">
        <f>VLOOKUP(G916,Agents!A:E,5,FALSE)</f>
        <v>Mid</v>
      </c>
      <c r="R916" t="str">
        <f>VLOOKUP(G916,Agents!A:E,2,FALSE)</f>
        <v>Morning</v>
      </c>
    </row>
    <row r="917" spans="1:18" x14ac:dyDescent="0.35">
      <c r="A917" t="s">
        <v>1836</v>
      </c>
      <c r="B917" t="s">
        <v>1837</v>
      </c>
      <c r="C917" t="s">
        <v>22</v>
      </c>
      <c r="D917" t="s">
        <v>13</v>
      </c>
      <c r="E917" s="1">
        <v>46051.150694444441</v>
      </c>
      <c r="F917" s="1">
        <v>46051.525694444441</v>
      </c>
      <c r="G917" t="s">
        <v>103</v>
      </c>
      <c r="H917" t="s">
        <v>15</v>
      </c>
      <c r="I917" t="s">
        <v>16</v>
      </c>
      <c r="J917">
        <v>5</v>
      </c>
      <c r="K917" t="str">
        <f>IF(tickets_dataset[[#This Row],[status]] = "Closed", "Yes","No")</f>
        <v>Yes</v>
      </c>
      <c r="L917" s="2">
        <f t="shared" si="56"/>
        <v>9</v>
      </c>
      <c r="M917" t="str">
        <f t="shared" si="57"/>
        <v>No</v>
      </c>
      <c r="N917" t="str">
        <f t="shared" si="58"/>
        <v>Jan</v>
      </c>
      <c r="O917" s="2">
        <f t="shared" si="59"/>
        <v>0.375</v>
      </c>
      <c r="P917" t="str">
        <f>VLOOKUP(G917,Agents!A:E,4,FALSE)</f>
        <v>Team4</v>
      </c>
      <c r="Q917" t="str">
        <f>VLOOKUP(G917,Agents!A:E,5,FALSE)</f>
        <v>Senior</v>
      </c>
      <c r="R917" t="str">
        <f>VLOOKUP(G917,Agents!A:E,2,FALSE)</f>
        <v>Night</v>
      </c>
    </row>
    <row r="918" spans="1:18" x14ac:dyDescent="0.35">
      <c r="A918" t="s">
        <v>1838</v>
      </c>
      <c r="B918" t="s">
        <v>1839</v>
      </c>
      <c r="C918" t="s">
        <v>22</v>
      </c>
      <c r="D918" t="s">
        <v>13</v>
      </c>
      <c r="E918" s="1">
        <v>46025.401388888888</v>
      </c>
      <c r="F918" s="1">
        <v>46026.401388888888</v>
      </c>
      <c r="G918" t="s">
        <v>149</v>
      </c>
      <c r="H918" t="s">
        <v>15</v>
      </c>
      <c r="I918" t="s">
        <v>16</v>
      </c>
      <c r="J918">
        <v>4</v>
      </c>
      <c r="K918" t="str">
        <f>IF(tickets_dataset[[#This Row],[status]] = "Closed", "Yes","No")</f>
        <v>Yes</v>
      </c>
      <c r="L918" s="2">
        <f t="shared" si="56"/>
        <v>24</v>
      </c>
      <c r="M918" t="str">
        <f t="shared" si="57"/>
        <v>No</v>
      </c>
      <c r="N918" t="str">
        <f t="shared" si="58"/>
        <v>Jan</v>
      </c>
      <c r="O918" s="2">
        <f t="shared" si="59"/>
        <v>1</v>
      </c>
      <c r="P918" t="str">
        <f>VLOOKUP(G918,Agents!A:E,4,FALSE)</f>
        <v>Team3</v>
      </c>
      <c r="Q918" t="str">
        <f>VLOOKUP(G918,Agents!A:E,5,FALSE)</f>
        <v>Mid</v>
      </c>
      <c r="R918" t="str">
        <f>VLOOKUP(G918,Agents!A:E,2,FALSE)</f>
        <v>Night</v>
      </c>
    </row>
    <row r="919" spans="1:18" x14ac:dyDescent="0.35">
      <c r="A919" t="s">
        <v>1840</v>
      </c>
      <c r="B919" t="s">
        <v>1841</v>
      </c>
      <c r="C919" t="s">
        <v>34</v>
      </c>
      <c r="D919" t="s">
        <v>38</v>
      </c>
      <c r="E919" s="1">
        <v>46068.5625</v>
      </c>
      <c r="F919" s="1">
        <v>46070.979166666664</v>
      </c>
      <c r="G919" t="s">
        <v>216</v>
      </c>
      <c r="H919" t="s">
        <v>15</v>
      </c>
      <c r="I919" t="s">
        <v>16</v>
      </c>
      <c r="J919">
        <v>3</v>
      </c>
      <c r="K919" t="str">
        <f>IF(tickets_dataset[[#This Row],[status]] = "Closed", "Yes","No")</f>
        <v>Yes</v>
      </c>
      <c r="L919" s="2">
        <f t="shared" si="56"/>
        <v>57.999999999941792</v>
      </c>
      <c r="M919" t="str">
        <f t="shared" si="57"/>
        <v>Yes</v>
      </c>
      <c r="N919" t="str">
        <f t="shared" si="58"/>
        <v>Feb</v>
      </c>
      <c r="O919" s="2">
        <f t="shared" si="59"/>
        <v>2.4166666666642413</v>
      </c>
      <c r="P919" t="str">
        <f>VLOOKUP(G919,Agents!A:E,4,FALSE)</f>
        <v>Team5</v>
      </c>
      <c r="Q919" t="str">
        <f>VLOOKUP(G919,Agents!A:E,5,FALSE)</f>
        <v>Junior</v>
      </c>
      <c r="R919" t="str">
        <f>VLOOKUP(G919,Agents!A:E,2,FALSE)</f>
        <v>Evening</v>
      </c>
    </row>
    <row r="920" spans="1:18" x14ac:dyDescent="0.35">
      <c r="A920" t="s">
        <v>1842</v>
      </c>
      <c r="B920" t="s">
        <v>1843</v>
      </c>
      <c r="C920" t="s">
        <v>50</v>
      </c>
      <c r="D920" t="s">
        <v>38</v>
      </c>
      <c r="E920" s="1">
        <v>46025.088888888888</v>
      </c>
      <c r="F920" s="1">
        <v>46028.963888888888</v>
      </c>
      <c r="G920" t="s">
        <v>62</v>
      </c>
      <c r="H920" t="s">
        <v>15</v>
      </c>
      <c r="I920" t="s">
        <v>16</v>
      </c>
      <c r="J920">
        <v>5</v>
      </c>
      <c r="K920" t="str">
        <f>IF(tickets_dataset[[#This Row],[status]] = "Closed", "Yes","No")</f>
        <v>Yes</v>
      </c>
      <c r="L920" s="2">
        <f t="shared" si="56"/>
        <v>93</v>
      </c>
      <c r="M920" t="str">
        <f t="shared" si="57"/>
        <v>Yes</v>
      </c>
      <c r="N920" t="str">
        <f t="shared" si="58"/>
        <v>Jan</v>
      </c>
      <c r="O920" s="2">
        <f t="shared" si="59"/>
        <v>3.875</v>
      </c>
      <c r="P920" t="str">
        <f>VLOOKUP(G920,Agents!A:E,4,FALSE)</f>
        <v>Team1</v>
      </c>
      <c r="Q920" t="str">
        <f>VLOOKUP(G920,Agents!A:E,5,FALSE)</f>
        <v>Junior</v>
      </c>
      <c r="R920" t="str">
        <f>VLOOKUP(G920,Agents!A:E,2,FALSE)</f>
        <v>Morning</v>
      </c>
    </row>
    <row r="921" spans="1:18" x14ac:dyDescent="0.35">
      <c r="A921" t="s">
        <v>1844</v>
      </c>
      <c r="B921" t="s">
        <v>1845</v>
      </c>
      <c r="C921" t="s">
        <v>12</v>
      </c>
      <c r="D921" t="s">
        <v>13</v>
      </c>
      <c r="E921" s="1">
        <v>46023.279166666667</v>
      </c>
      <c r="F921" s="1">
        <v>46024.529166666667</v>
      </c>
      <c r="G921" t="s">
        <v>183</v>
      </c>
      <c r="H921" t="s">
        <v>132</v>
      </c>
      <c r="I921" t="s">
        <v>16</v>
      </c>
      <c r="J921">
        <v>4</v>
      </c>
      <c r="K921" t="str">
        <f>IF(tickets_dataset[[#This Row],[status]] = "Closed", "Yes","No")</f>
        <v>No</v>
      </c>
      <c r="L921" s="2">
        <f t="shared" si="56"/>
        <v>30</v>
      </c>
      <c r="M921" t="str">
        <f t="shared" si="57"/>
        <v>No</v>
      </c>
      <c r="N921" t="str">
        <f t="shared" si="58"/>
        <v>Jan</v>
      </c>
      <c r="O921" s="2">
        <f t="shared" si="59"/>
        <v>1.25</v>
      </c>
      <c r="P921" t="str">
        <f>VLOOKUP(G921,Agents!A:E,4,FALSE)</f>
        <v>Team3</v>
      </c>
      <c r="Q921" t="str">
        <f>VLOOKUP(G921,Agents!A:E,5,FALSE)</f>
        <v>Senior</v>
      </c>
      <c r="R921" t="str">
        <f>VLOOKUP(G921,Agents!A:E,2,FALSE)</f>
        <v>Night</v>
      </c>
    </row>
    <row r="922" spans="1:18" x14ac:dyDescent="0.35">
      <c r="A922" t="s">
        <v>1846</v>
      </c>
      <c r="B922" t="s">
        <v>1847</v>
      </c>
      <c r="C922" t="s">
        <v>34</v>
      </c>
      <c r="D922" t="s">
        <v>13</v>
      </c>
      <c r="E922" s="1">
        <v>46059.495138888888</v>
      </c>
      <c r="F922" s="1">
        <v>46060.495138888888</v>
      </c>
      <c r="G922" t="s">
        <v>344</v>
      </c>
      <c r="H922" t="s">
        <v>15</v>
      </c>
      <c r="I922" t="s">
        <v>68</v>
      </c>
      <c r="J922">
        <v>3</v>
      </c>
      <c r="K922" t="str">
        <f>IF(tickets_dataset[[#This Row],[status]] = "Closed", "Yes","No")</f>
        <v>Yes</v>
      </c>
      <c r="L922" s="2">
        <f t="shared" si="56"/>
        <v>24</v>
      </c>
      <c r="M922" t="str">
        <f t="shared" si="57"/>
        <v>No</v>
      </c>
      <c r="N922" t="str">
        <f t="shared" si="58"/>
        <v>Feb</v>
      </c>
      <c r="O922" s="2">
        <f t="shared" si="59"/>
        <v>1</v>
      </c>
      <c r="P922" t="str">
        <f>VLOOKUP(G922,Agents!A:E,4,FALSE)</f>
        <v>Team4</v>
      </c>
      <c r="Q922" t="str">
        <f>VLOOKUP(G922,Agents!A:E,5,FALSE)</f>
        <v>Senior</v>
      </c>
      <c r="R922" t="str">
        <f>VLOOKUP(G922,Agents!A:E,2,FALSE)</f>
        <v>Night</v>
      </c>
    </row>
    <row r="923" spans="1:18" x14ac:dyDescent="0.35">
      <c r="A923" t="s">
        <v>1848</v>
      </c>
      <c r="B923" t="s">
        <v>1849</v>
      </c>
      <c r="C923" t="s">
        <v>76</v>
      </c>
      <c r="D923" t="s">
        <v>26</v>
      </c>
      <c r="E923" s="1">
        <v>46090.970833333333</v>
      </c>
      <c r="F923" s="1">
        <v>46091.679166666669</v>
      </c>
      <c r="G923" t="s">
        <v>31</v>
      </c>
      <c r="H923" t="s">
        <v>15</v>
      </c>
      <c r="I923" t="s">
        <v>16</v>
      </c>
      <c r="J923">
        <v>4</v>
      </c>
      <c r="K923" t="str">
        <f>IF(tickets_dataset[[#This Row],[status]] = "Closed", "Yes","No")</f>
        <v>Yes</v>
      </c>
      <c r="L923" s="2">
        <f t="shared" si="56"/>
        <v>17.000000000058208</v>
      </c>
      <c r="M923" t="str">
        <f t="shared" si="57"/>
        <v>No</v>
      </c>
      <c r="N923" t="str">
        <f t="shared" si="58"/>
        <v>Mar</v>
      </c>
      <c r="O923" s="2">
        <f t="shared" si="59"/>
        <v>0.70833333333575865</v>
      </c>
      <c r="P923" t="str">
        <f>VLOOKUP(G923,Agents!A:E,4,FALSE)</f>
        <v>Team5</v>
      </c>
      <c r="Q923" t="str">
        <f>VLOOKUP(G923,Agents!A:E,5,FALSE)</f>
        <v>Senior</v>
      </c>
      <c r="R923" t="str">
        <f>VLOOKUP(G923,Agents!A:E,2,FALSE)</f>
        <v>Evening</v>
      </c>
    </row>
    <row r="924" spans="1:18" x14ac:dyDescent="0.35">
      <c r="A924" t="s">
        <v>1850</v>
      </c>
      <c r="B924" t="s">
        <v>1851</v>
      </c>
      <c r="C924" t="s">
        <v>12</v>
      </c>
      <c r="D924" t="s">
        <v>26</v>
      </c>
      <c r="E924" s="1">
        <v>46041.489583333336</v>
      </c>
      <c r="F924" s="1">
        <v>46042.322916666664</v>
      </c>
      <c r="G924" t="s">
        <v>199</v>
      </c>
      <c r="H924" t="s">
        <v>15</v>
      </c>
      <c r="I924" t="s">
        <v>16</v>
      </c>
      <c r="J924">
        <v>4</v>
      </c>
      <c r="K924" t="str">
        <f>IF(tickets_dataset[[#This Row],[status]] = "Closed", "Yes","No")</f>
        <v>Yes</v>
      </c>
      <c r="L924" s="2">
        <f t="shared" si="56"/>
        <v>19.999999999883585</v>
      </c>
      <c r="M924" t="str">
        <f t="shared" si="57"/>
        <v>No</v>
      </c>
      <c r="N924" t="str">
        <f t="shared" si="58"/>
        <v>Jan</v>
      </c>
      <c r="O924" s="2">
        <f t="shared" si="59"/>
        <v>0.83333333332848269</v>
      </c>
      <c r="P924" t="str">
        <f>VLOOKUP(G924,Agents!A:E,4,FALSE)</f>
        <v>Team1</v>
      </c>
      <c r="Q924" t="str">
        <f>VLOOKUP(G924,Agents!A:E,5,FALSE)</f>
        <v>Junior</v>
      </c>
      <c r="R924" t="str">
        <f>VLOOKUP(G924,Agents!A:E,2,FALSE)</f>
        <v>Morning</v>
      </c>
    </row>
    <row r="925" spans="1:18" x14ac:dyDescent="0.35">
      <c r="A925" t="s">
        <v>1852</v>
      </c>
      <c r="B925" t="s">
        <v>1853</v>
      </c>
      <c r="C925" t="s">
        <v>12</v>
      </c>
      <c r="D925" t="s">
        <v>13</v>
      </c>
      <c r="E925" s="1">
        <v>46078.179861111108</v>
      </c>
      <c r="F925" s="1">
        <v>46078.679861111108</v>
      </c>
      <c r="G925" t="s">
        <v>56</v>
      </c>
      <c r="H925" t="s">
        <v>15</v>
      </c>
      <c r="I925" t="s">
        <v>16</v>
      </c>
      <c r="J925">
        <v>3</v>
      </c>
      <c r="K925" t="str">
        <f>IF(tickets_dataset[[#This Row],[status]] = "Closed", "Yes","No")</f>
        <v>Yes</v>
      </c>
      <c r="L925" s="2">
        <f t="shared" si="56"/>
        <v>12</v>
      </c>
      <c r="M925" t="str">
        <f t="shared" si="57"/>
        <v>No</v>
      </c>
      <c r="N925" t="str">
        <f t="shared" si="58"/>
        <v>Feb</v>
      </c>
      <c r="O925" s="2">
        <f t="shared" si="59"/>
        <v>0.5</v>
      </c>
      <c r="P925" t="str">
        <f>VLOOKUP(G925,Agents!A:E,4,FALSE)</f>
        <v>Team1</v>
      </c>
      <c r="Q925" t="str">
        <f>VLOOKUP(G925,Agents!A:E,5,FALSE)</f>
        <v>Senior</v>
      </c>
      <c r="R925" t="str">
        <f>VLOOKUP(G925,Agents!A:E,2,FALSE)</f>
        <v>Night</v>
      </c>
    </row>
    <row r="926" spans="1:18" x14ac:dyDescent="0.35">
      <c r="A926" t="s">
        <v>1854</v>
      </c>
      <c r="B926" t="s">
        <v>1855</v>
      </c>
      <c r="C926" t="s">
        <v>12</v>
      </c>
      <c r="D926" t="s">
        <v>38</v>
      </c>
      <c r="E926" s="1">
        <v>46106.214583333334</v>
      </c>
      <c r="F926" s="1">
        <v>46108.839583333334</v>
      </c>
      <c r="G926" t="s">
        <v>103</v>
      </c>
      <c r="H926" t="s">
        <v>15</v>
      </c>
      <c r="I926" t="s">
        <v>16</v>
      </c>
      <c r="J926">
        <v>4</v>
      </c>
      <c r="K926" t="str">
        <f>IF(tickets_dataset[[#This Row],[status]] = "Closed", "Yes","No")</f>
        <v>Yes</v>
      </c>
      <c r="L926" s="2">
        <f t="shared" si="56"/>
        <v>63</v>
      </c>
      <c r="M926" t="str">
        <f t="shared" si="57"/>
        <v>Yes</v>
      </c>
      <c r="N926" t="str">
        <f t="shared" si="58"/>
        <v>Mar</v>
      </c>
      <c r="O926" s="2">
        <f t="shared" si="59"/>
        <v>2.625</v>
      </c>
      <c r="P926" t="str">
        <f>VLOOKUP(G926,Agents!A:E,4,FALSE)</f>
        <v>Team4</v>
      </c>
      <c r="Q926" t="str">
        <f>VLOOKUP(G926,Agents!A:E,5,FALSE)</f>
        <v>Senior</v>
      </c>
      <c r="R926" t="str">
        <f>VLOOKUP(G926,Agents!A:E,2,FALSE)</f>
        <v>Night</v>
      </c>
    </row>
    <row r="927" spans="1:18" x14ac:dyDescent="0.35">
      <c r="A927" t="s">
        <v>1856</v>
      </c>
      <c r="B927" t="s">
        <v>1857</v>
      </c>
      <c r="C927" t="s">
        <v>34</v>
      </c>
      <c r="D927" t="s">
        <v>13</v>
      </c>
      <c r="E927" s="1">
        <v>46067.824999999997</v>
      </c>
      <c r="F927" s="1">
        <v>46068.324999999997</v>
      </c>
      <c r="G927" t="s">
        <v>282</v>
      </c>
      <c r="H927" t="s">
        <v>15</v>
      </c>
      <c r="I927" t="s">
        <v>16</v>
      </c>
      <c r="J927">
        <v>5</v>
      </c>
      <c r="K927" t="str">
        <f>IF(tickets_dataset[[#This Row],[status]] = "Closed", "Yes","No")</f>
        <v>Yes</v>
      </c>
      <c r="L927" s="2">
        <f t="shared" si="56"/>
        <v>12</v>
      </c>
      <c r="M927" t="str">
        <f t="shared" si="57"/>
        <v>No</v>
      </c>
      <c r="N927" t="str">
        <f t="shared" si="58"/>
        <v>Feb</v>
      </c>
      <c r="O927" s="2">
        <f t="shared" si="59"/>
        <v>0.5</v>
      </c>
      <c r="P927" t="str">
        <f>VLOOKUP(G927,Agents!A:E,4,FALSE)</f>
        <v>Team4</v>
      </c>
      <c r="Q927" t="str">
        <f>VLOOKUP(G927,Agents!A:E,5,FALSE)</f>
        <v>Mid</v>
      </c>
      <c r="R927" t="str">
        <f>VLOOKUP(G927,Agents!A:E,2,FALSE)</f>
        <v>Morning</v>
      </c>
    </row>
    <row r="928" spans="1:18" x14ac:dyDescent="0.35">
      <c r="A928" t="s">
        <v>1858</v>
      </c>
      <c r="B928" t="s">
        <v>1859</v>
      </c>
      <c r="C928" t="s">
        <v>76</v>
      </c>
      <c r="D928" t="s">
        <v>38</v>
      </c>
      <c r="E928" s="1">
        <v>46069.979166666664</v>
      </c>
      <c r="F928" s="1">
        <v>46072.770833333336</v>
      </c>
      <c r="G928" t="s">
        <v>140</v>
      </c>
      <c r="H928" t="s">
        <v>15</v>
      </c>
      <c r="I928" t="s">
        <v>16</v>
      </c>
      <c r="J928">
        <v>2</v>
      </c>
      <c r="K928" t="str">
        <f>IF(tickets_dataset[[#This Row],[status]] = "Closed", "Yes","No")</f>
        <v>Yes</v>
      </c>
      <c r="L928" s="2">
        <f t="shared" si="56"/>
        <v>67.000000000116415</v>
      </c>
      <c r="M928" t="str">
        <f t="shared" si="57"/>
        <v>Yes</v>
      </c>
      <c r="N928" t="str">
        <f t="shared" si="58"/>
        <v>Feb</v>
      </c>
      <c r="O928" s="2">
        <f t="shared" si="59"/>
        <v>2.7916666666715173</v>
      </c>
      <c r="P928" t="str">
        <f>VLOOKUP(G928,Agents!A:E,4,FALSE)</f>
        <v>Team1</v>
      </c>
      <c r="Q928" t="str">
        <f>VLOOKUP(G928,Agents!A:E,5,FALSE)</f>
        <v>Junior</v>
      </c>
      <c r="R928" t="str">
        <f>VLOOKUP(G928,Agents!A:E,2,FALSE)</f>
        <v>Morning</v>
      </c>
    </row>
    <row r="929" spans="1:18" x14ac:dyDescent="0.35">
      <c r="A929" t="s">
        <v>1860</v>
      </c>
      <c r="B929" t="s">
        <v>1861</v>
      </c>
      <c r="C929" t="s">
        <v>34</v>
      </c>
      <c r="D929" t="s">
        <v>38</v>
      </c>
      <c r="E929" s="1">
        <v>46079.706250000003</v>
      </c>
      <c r="F929" s="1">
        <v>46080.706250000003</v>
      </c>
      <c r="G929" t="s">
        <v>31</v>
      </c>
      <c r="H929" t="s">
        <v>15</v>
      </c>
      <c r="I929" t="s">
        <v>16</v>
      </c>
      <c r="J929">
        <v>3</v>
      </c>
      <c r="K929" t="str">
        <f>IF(tickets_dataset[[#This Row],[status]] = "Closed", "Yes","No")</f>
        <v>Yes</v>
      </c>
      <c r="L929" s="2">
        <f t="shared" si="56"/>
        <v>24</v>
      </c>
      <c r="M929" t="str">
        <f t="shared" si="57"/>
        <v>No</v>
      </c>
      <c r="N929" t="str">
        <f t="shared" si="58"/>
        <v>Feb</v>
      </c>
      <c r="O929" s="2">
        <f t="shared" si="59"/>
        <v>1</v>
      </c>
      <c r="P929" t="str">
        <f>VLOOKUP(G929,Agents!A:E,4,FALSE)</f>
        <v>Team5</v>
      </c>
      <c r="Q929" t="str">
        <f>VLOOKUP(G929,Agents!A:E,5,FALSE)</f>
        <v>Senior</v>
      </c>
      <c r="R929" t="str">
        <f>VLOOKUP(G929,Agents!A:E,2,FALSE)</f>
        <v>Evening</v>
      </c>
    </row>
    <row r="930" spans="1:18" x14ac:dyDescent="0.35">
      <c r="A930" t="s">
        <v>1862</v>
      </c>
      <c r="B930" t="s">
        <v>1863</v>
      </c>
      <c r="C930" t="s">
        <v>22</v>
      </c>
      <c r="D930" t="s">
        <v>13</v>
      </c>
      <c r="E930" s="1">
        <v>46043.427777777775</v>
      </c>
      <c r="F930" s="1">
        <v>46044.802777777775</v>
      </c>
      <c r="G930" t="s">
        <v>80</v>
      </c>
      <c r="H930" t="s">
        <v>28</v>
      </c>
      <c r="I930" t="s">
        <v>16</v>
      </c>
      <c r="J930">
        <v>5</v>
      </c>
      <c r="K930" t="str">
        <f>IF(tickets_dataset[[#This Row],[status]] = "Closed", "Yes","No")</f>
        <v>No</v>
      </c>
      <c r="L930" s="2">
        <f t="shared" si="56"/>
        <v>33</v>
      </c>
      <c r="M930" t="str">
        <f t="shared" si="57"/>
        <v>No</v>
      </c>
      <c r="N930" t="str">
        <f t="shared" si="58"/>
        <v>Jan</v>
      </c>
      <c r="O930" s="2">
        <f t="shared" si="59"/>
        <v>1.375</v>
      </c>
      <c r="P930" t="str">
        <f>VLOOKUP(G930,Agents!A:E,4,FALSE)</f>
        <v>Team3</v>
      </c>
      <c r="Q930" t="str">
        <f>VLOOKUP(G930,Agents!A:E,5,FALSE)</f>
        <v>Junior</v>
      </c>
      <c r="R930" t="str">
        <f>VLOOKUP(G930,Agents!A:E,2,FALSE)</f>
        <v>Evening</v>
      </c>
    </row>
    <row r="931" spans="1:18" x14ac:dyDescent="0.35">
      <c r="A931" t="s">
        <v>1864</v>
      </c>
      <c r="B931" t="s">
        <v>1865</v>
      </c>
      <c r="C931" t="s">
        <v>34</v>
      </c>
      <c r="D931" t="s">
        <v>38</v>
      </c>
      <c r="E931" s="1">
        <v>46106.04791666667</v>
      </c>
      <c r="F931" s="1">
        <v>46109.92291666667</v>
      </c>
      <c r="G931" t="s">
        <v>273</v>
      </c>
      <c r="H931" t="s">
        <v>15</v>
      </c>
      <c r="I931" t="s">
        <v>16</v>
      </c>
      <c r="J931">
        <v>4</v>
      </c>
      <c r="K931" t="str">
        <f>IF(tickets_dataset[[#This Row],[status]] = "Closed", "Yes","No")</f>
        <v>Yes</v>
      </c>
      <c r="L931" s="2">
        <f t="shared" si="56"/>
        <v>93</v>
      </c>
      <c r="M931" t="str">
        <f t="shared" si="57"/>
        <v>Yes</v>
      </c>
      <c r="N931" t="str">
        <f t="shared" si="58"/>
        <v>Mar</v>
      </c>
      <c r="O931" s="2">
        <f t="shared" si="59"/>
        <v>3.875</v>
      </c>
      <c r="P931" t="str">
        <f>VLOOKUP(G931,Agents!A:E,4,FALSE)</f>
        <v>Team3</v>
      </c>
      <c r="Q931" t="str">
        <f>VLOOKUP(G931,Agents!A:E,5,FALSE)</f>
        <v>Senior</v>
      </c>
      <c r="R931" t="str">
        <f>VLOOKUP(G931,Agents!A:E,2,FALSE)</f>
        <v>Evening</v>
      </c>
    </row>
    <row r="932" spans="1:18" x14ac:dyDescent="0.35">
      <c r="A932" t="s">
        <v>1866</v>
      </c>
      <c r="B932" t="s">
        <v>1867</v>
      </c>
      <c r="C932" t="s">
        <v>12</v>
      </c>
      <c r="D932" t="s">
        <v>38</v>
      </c>
      <c r="E932" s="1">
        <v>46026.481944444444</v>
      </c>
      <c r="F932" s="1">
        <v>46030.44027777778</v>
      </c>
      <c r="G932" t="s">
        <v>91</v>
      </c>
      <c r="H932" t="s">
        <v>15</v>
      </c>
      <c r="I932" t="s">
        <v>16</v>
      </c>
      <c r="J932">
        <v>3</v>
      </c>
      <c r="K932" t="str">
        <f>IF(tickets_dataset[[#This Row],[status]] = "Closed", "Yes","No")</f>
        <v>Yes</v>
      </c>
      <c r="L932" s="2">
        <f t="shared" si="56"/>
        <v>95.000000000058208</v>
      </c>
      <c r="M932" t="str">
        <f t="shared" si="57"/>
        <v>Yes</v>
      </c>
      <c r="N932" t="str">
        <f t="shared" si="58"/>
        <v>Jan</v>
      </c>
      <c r="O932" s="2">
        <f t="shared" si="59"/>
        <v>3.9583333333357587</v>
      </c>
      <c r="P932" t="str">
        <f>VLOOKUP(G932,Agents!A:E,4,FALSE)</f>
        <v>Team5</v>
      </c>
      <c r="Q932" t="str">
        <f>VLOOKUP(G932,Agents!A:E,5,FALSE)</f>
        <v>Mid</v>
      </c>
      <c r="R932" t="str">
        <f>VLOOKUP(G932,Agents!A:E,2,FALSE)</f>
        <v>Night</v>
      </c>
    </row>
    <row r="933" spans="1:18" x14ac:dyDescent="0.35">
      <c r="A933" t="s">
        <v>1868</v>
      </c>
      <c r="B933" t="s">
        <v>1869</v>
      </c>
      <c r="C933" t="s">
        <v>50</v>
      </c>
      <c r="D933" t="s">
        <v>38</v>
      </c>
      <c r="E933" s="1">
        <v>46040.387499999997</v>
      </c>
      <c r="F933" s="1">
        <v>46041.179166666669</v>
      </c>
      <c r="G933" t="s">
        <v>234</v>
      </c>
      <c r="H933" t="s">
        <v>15</v>
      </c>
      <c r="I933" t="s">
        <v>16</v>
      </c>
      <c r="J933">
        <v>5</v>
      </c>
      <c r="K933" t="str">
        <f>IF(tickets_dataset[[#This Row],[status]] = "Closed", "Yes","No")</f>
        <v>Yes</v>
      </c>
      <c r="L933" s="2">
        <f t="shared" si="56"/>
        <v>19.000000000116415</v>
      </c>
      <c r="M933" t="str">
        <f t="shared" si="57"/>
        <v>No</v>
      </c>
      <c r="N933" t="str">
        <f t="shared" si="58"/>
        <v>Jan</v>
      </c>
      <c r="O933" s="2">
        <f t="shared" si="59"/>
        <v>0.79166666667151731</v>
      </c>
      <c r="P933" t="str">
        <f>VLOOKUP(G933,Agents!A:E,4,FALSE)</f>
        <v>Team5</v>
      </c>
      <c r="Q933" t="str">
        <f>VLOOKUP(G933,Agents!A:E,5,FALSE)</f>
        <v>Senior</v>
      </c>
      <c r="R933" t="str">
        <f>VLOOKUP(G933,Agents!A:E,2,FALSE)</f>
        <v>Night</v>
      </c>
    </row>
    <row r="934" spans="1:18" x14ac:dyDescent="0.35">
      <c r="A934" t="s">
        <v>1870</v>
      </c>
      <c r="B934" t="s">
        <v>1871</v>
      </c>
      <c r="C934" t="s">
        <v>76</v>
      </c>
      <c r="D934" t="s">
        <v>26</v>
      </c>
      <c r="E934" s="1">
        <v>46105.238194444442</v>
      </c>
      <c r="F934" s="1">
        <v>46105.446527777778</v>
      </c>
      <c r="G934" t="s">
        <v>357</v>
      </c>
      <c r="H934" t="s">
        <v>15</v>
      </c>
      <c r="I934" t="s">
        <v>16</v>
      </c>
      <c r="J934">
        <v>3</v>
      </c>
      <c r="K934" t="str">
        <f>IF(tickets_dataset[[#This Row],[status]] = "Closed", "Yes","No")</f>
        <v>Yes</v>
      </c>
      <c r="L934" s="2">
        <f t="shared" si="56"/>
        <v>5.0000000000582077</v>
      </c>
      <c r="M934" t="str">
        <f t="shared" si="57"/>
        <v>No</v>
      </c>
      <c r="N934" t="str">
        <f t="shared" si="58"/>
        <v>Mar</v>
      </c>
      <c r="O934" s="2">
        <f t="shared" si="59"/>
        <v>0.20833333333575865</v>
      </c>
      <c r="P934" t="str">
        <f>VLOOKUP(G934,Agents!A:E,4,FALSE)</f>
        <v>Team1</v>
      </c>
      <c r="Q934" t="str">
        <f>VLOOKUP(G934,Agents!A:E,5,FALSE)</f>
        <v>Mid</v>
      </c>
      <c r="R934" t="str">
        <f>VLOOKUP(G934,Agents!A:E,2,FALSE)</f>
        <v>Morning</v>
      </c>
    </row>
    <row r="935" spans="1:18" x14ac:dyDescent="0.35">
      <c r="A935" t="s">
        <v>1872</v>
      </c>
      <c r="B935" t="s">
        <v>1873</v>
      </c>
      <c r="C935" t="s">
        <v>34</v>
      </c>
      <c r="D935" t="s">
        <v>26</v>
      </c>
      <c r="E935" s="1">
        <v>46075.838888888888</v>
      </c>
      <c r="F935" s="1">
        <v>46076.588888888888</v>
      </c>
      <c r="G935" t="s">
        <v>91</v>
      </c>
      <c r="H935" t="s">
        <v>15</v>
      </c>
      <c r="I935" t="s">
        <v>16</v>
      </c>
      <c r="J935">
        <v>4</v>
      </c>
      <c r="K935" t="str">
        <f>IF(tickets_dataset[[#This Row],[status]] = "Closed", "Yes","No")</f>
        <v>Yes</v>
      </c>
      <c r="L935" s="2">
        <f t="shared" si="56"/>
        <v>18</v>
      </c>
      <c r="M935" t="str">
        <f t="shared" si="57"/>
        <v>No</v>
      </c>
      <c r="N935" t="str">
        <f t="shared" si="58"/>
        <v>Feb</v>
      </c>
      <c r="O935" s="2">
        <f t="shared" si="59"/>
        <v>0.75</v>
      </c>
      <c r="P935" t="str">
        <f>VLOOKUP(G935,Agents!A:E,4,FALSE)</f>
        <v>Team5</v>
      </c>
      <c r="Q935" t="str">
        <f>VLOOKUP(G935,Agents!A:E,5,FALSE)</f>
        <v>Mid</v>
      </c>
      <c r="R935" t="str">
        <f>VLOOKUP(G935,Agents!A:E,2,FALSE)</f>
        <v>Night</v>
      </c>
    </row>
    <row r="936" spans="1:18" x14ac:dyDescent="0.35">
      <c r="A936" t="s">
        <v>1874</v>
      </c>
      <c r="B936" t="s">
        <v>1875</v>
      </c>
      <c r="C936" t="s">
        <v>22</v>
      </c>
      <c r="D936" t="s">
        <v>38</v>
      </c>
      <c r="E936" s="1">
        <v>46074.552777777775</v>
      </c>
      <c r="F936" s="1">
        <v>46076.677777777775</v>
      </c>
      <c r="G936" t="s">
        <v>91</v>
      </c>
      <c r="H936" t="s">
        <v>15</v>
      </c>
      <c r="I936" t="s">
        <v>16</v>
      </c>
      <c r="J936">
        <v>4</v>
      </c>
      <c r="K936" t="str">
        <f>IF(tickets_dataset[[#This Row],[status]] = "Closed", "Yes","No")</f>
        <v>Yes</v>
      </c>
      <c r="L936" s="2">
        <f t="shared" si="56"/>
        <v>51</v>
      </c>
      <c r="M936" t="str">
        <f t="shared" si="57"/>
        <v>Yes</v>
      </c>
      <c r="N936" t="str">
        <f t="shared" si="58"/>
        <v>Feb</v>
      </c>
      <c r="O936" s="2">
        <f t="shared" si="59"/>
        <v>2.125</v>
      </c>
      <c r="P936" t="str">
        <f>VLOOKUP(G936,Agents!A:E,4,FALSE)</f>
        <v>Team5</v>
      </c>
      <c r="Q936" t="str">
        <f>VLOOKUP(G936,Agents!A:E,5,FALSE)</f>
        <v>Mid</v>
      </c>
      <c r="R936" t="str">
        <f>VLOOKUP(G936,Agents!A:E,2,FALSE)</f>
        <v>Night</v>
      </c>
    </row>
    <row r="937" spans="1:18" x14ac:dyDescent="0.35">
      <c r="A937" t="s">
        <v>1876</v>
      </c>
      <c r="B937" t="s">
        <v>1877</v>
      </c>
      <c r="C937" t="s">
        <v>22</v>
      </c>
      <c r="D937" t="s">
        <v>13</v>
      </c>
      <c r="E937" s="1">
        <v>46023.631944444445</v>
      </c>
      <c r="F937" s="1">
        <v>46023.798611111109</v>
      </c>
      <c r="G937" t="s">
        <v>183</v>
      </c>
      <c r="H937" t="s">
        <v>15</v>
      </c>
      <c r="I937" t="s">
        <v>16</v>
      </c>
      <c r="J937">
        <v>4</v>
      </c>
      <c r="K937" t="str">
        <f>IF(tickets_dataset[[#This Row],[status]] = "Closed", "Yes","No")</f>
        <v>Yes</v>
      </c>
      <c r="L937" s="2">
        <f t="shared" si="56"/>
        <v>3.9999999999417923</v>
      </c>
      <c r="M937" t="str">
        <f t="shared" si="57"/>
        <v>No</v>
      </c>
      <c r="N937" t="str">
        <f t="shared" si="58"/>
        <v>Jan</v>
      </c>
      <c r="O937" s="2">
        <f t="shared" si="59"/>
        <v>0.16666666666424135</v>
      </c>
      <c r="P937" t="str">
        <f>VLOOKUP(G937,Agents!A:E,4,FALSE)</f>
        <v>Team3</v>
      </c>
      <c r="Q937" t="str">
        <f>VLOOKUP(G937,Agents!A:E,5,FALSE)</f>
        <v>Senior</v>
      </c>
      <c r="R937" t="str">
        <f>VLOOKUP(G937,Agents!A:E,2,FALSE)</f>
        <v>Night</v>
      </c>
    </row>
    <row r="938" spans="1:18" x14ac:dyDescent="0.35">
      <c r="A938" t="s">
        <v>1878</v>
      </c>
      <c r="B938" t="s">
        <v>1879</v>
      </c>
      <c r="C938" t="s">
        <v>50</v>
      </c>
      <c r="D938" t="s">
        <v>38</v>
      </c>
      <c r="E938" s="1">
        <v>46104.614583333336</v>
      </c>
      <c r="F938" s="1">
        <v>46107.989583333336</v>
      </c>
      <c r="G938" t="s">
        <v>256</v>
      </c>
      <c r="H938" t="s">
        <v>15</v>
      </c>
      <c r="I938" t="s">
        <v>16</v>
      </c>
      <c r="J938">
        <v>3</v>
      </c>
      <c r="K938" t="str">
        <f>IF(tickets_dataset[[#This Row],[status]] = "Closed", "Yes","No")</f>
        <v>Yes</v>
      </c>
      <c r="L938" s="2">
        <f t="shared" si="56"/>
        <v>81</v>
      </c>
      <c r="M938" t="str">
        <f t="shared" si="57"/>
        <v>Yes</v>
      </c>
      <c r="N938" t="str">
        <f t="shared" si="58"/>
        <v>Mar</v>
      </c>
      <c r="O938" s="2">
        <f t="shared" si="59"/>
        <v>3.375</v>
      </c>
      <c r="P938" t="str">
        <f>VLOOKUP(G938,Agents!A:E,4,FALSE)</f>
        <v>Team1</v>
      </c>
      <c r="Q938" t="str">
        <f>VLOOKUP(G938,Agents!A:E,5,FALSE)</f>
        <v>Mid</v>
      </c>
      <c r="R938" t="str">
        <f>VLOOKUP(G938,Agents!A:E,2,FALSE)</f>
        <v>Morning</v>
      </c>
    </row>
    <row r="939" spans="1:18" x14ac:dyDescent="0.35">
      <c r="A939" t="s">
        <v>1880</v>
      </c>
      <c r="B939" t="s">
        <v>1881</v>
      </c>
      <c r="C939" t="s">
        <v>50</v>
      </c>
      <c r="D939" t="s">
        <v>26</v>
      </c>
      <c r="E939" s="1">
        <v>46098.928472222222</v>
      </c>
      <c r="F939" s="1">
        <v>46099.803472222222</v>
      </c>
      <c r="G939" t="s">
        <v>170</v>
      </c>
      <c r="H939" t="s">
        <v>15</v>
      </c>
      <c r="I939" t="s">
        <v>16</v>
      </c>
      <c r="J939">
        <v>5</v>
      </c>
      <c r="K939" t="str">
        <f>IF(tickets_dataset[[#This Row],[status]] = "Closed", "Yes","No")</f>
        <v>Yes</v>
      </c>
      <c r="L939" s="2">
        <f t="shared" si="56"/>
        <v>21</v>
      </c>
      <c r="M939" t="str">
        <f t="shared" si="57"/>
        <v>No</v>
      </c>
      <c r="N939" t="str">
        <f t="shared" si="58"/>
        <v>Mar</v>
      </c>
      <c r="O939" s="2">
        <f t="shared" si="59"/>
        <v>0.875</v>
      </c>
      <c r="P939" t="str">
        <f>VLOOKUP(G939,Agents!A:E,4,FALSE)</f>
        <v>Team5</v>
      </c>
      <c r="Q939" t="str">
        <f>VLOOKUP(G939,Agents!A:E,5,FALSE)</f>
        <v>Junior</v>
      </c>
      <c r="R939" t="str">
        <f>VLOOKUP(G939,Agents!A:E,2,FALSE)</f>
        <v>Night</v>
      </c>
    </row>
    <row r="940" spans="1:18" x14ac:dyDescent="0.35">
      <c r="A940" t="s">
        <v>1882</v>
      </c>
      <c r="B940" t="s">
        <v>1883</v>
      </c>
      <c r="C940" t="s">
        <v>22</v>
      </c>
      <c r="D940" t="s">
        <v>13</v>
      </c>
      <c r="E940" s="1">
        <v>46081.375</v>
      </c>
      <c r="F940" s="1">
        <v>46083.25</v>
      </c>
      <c r="G940" t="s">
        <v>164</v>
      </c>
      <c r="H940" t="s">
        <v>15</v>
      </c>
      <c r="I940" t="s">
        <v>16</v>
      </c>
      <c r="J940">
        <v>5</v>
      </c>
      <c r="K940" t="str">
        <f>IF(tickets_dataset[[#This Row],[status]] = "Closed", "Yes","No")</f>
        <v>Yes</v>
      </c>
      <c r="L940" s="2">
        <f t="shared" si="56"/>
        <v>45</v>
      </c>
      <c r="M940" t="str">
        <f t="shared" si="57"/>
        <v>No</v>
      </c>
      <c r="N940" t="str">
        <f t="shared" si="58"/>
        <v>Feb</v>
      </c>
      <c r="O940" s="2">
        <f t="shared" si="59"/>
        <v>1.875</v>
      </c>
      <c r="P940" t="str">
        <f>VLOOKUP(G940,Agents!A:E,4,FALSE)</f>
        <v>Team4</v>
      </c>
      <c r="Q940" t="str">
        <f>VLOOKUP(G940,Agents!A:E,5,FALSE)</f>
        <v>Senior</v>
      </c>
      <c r="R940" t="str">
        <f>VLOOKUP(G940,Agents!A:E,2,FALSE)</f>
        <v>Evening</v>
      </c>
    </row>
    <row r="941" spans="1:18" x14ac:dyDescent="0.35">
      <c r="A941" t="s">
        <v>1884</v>
      </c>
      <c r="B941" t="s">
        <v>1024</v>
      </c>
      <c r="C941" t="s">
        <v>76</v>
      </c>
      <c r="D941" t="s">
        <v>26</v>
      </c>
      <c r="E941" s="1">
        <v>46030.279861111114</v>
      </c>
      <c r="F941" s="1">
        <v>46030.779861111114</v>
      </c>
      <c r="G941" t="s">
        <v>27</v>
      </c>
      <c r="H941" t="s">
        <v>15</v>
      </c>
      <c r="I941" t="s">
        <v>16</v>
      </c>
      <c r="J941">
        <v>3</v>
      </c>
      <c r="K941" t="str">
        <f>IF(tickets_dataset[[#This Row],[status]] = "Closed", "Yes","No")</f>
        <v>Yes</v>
      </c>
      <c r="L941" s="2">
        <f t="shared" si="56"/>
        <v>12</v>
      </c>
      <c r="M941" t="str">
        <f t="shared" si="57"/>
        <v>No</v>
      </c>
      <c r="N941" t="str">
        <f t="shared" si="58"/>
        <v>Jan</v>
      </c>
      <c r="O941" s="2">
        <f t="shared" si="59"/>
        <v>0.5</v>
      </c>
      <c r="P941" t="str">
        <f>VLOOKUP(G941,Agents!A:E,4,FALSE)</f>
        <v>Team5</v>
      </c>
      <c r="Q941" t="str">
        <f>VLOOKUP(G941,Agents!A:E,5,FALSE)</f>
        <v>Senior</v>
      </c>
      <c r="R941" t="str">
        <f>VLOOKUP(G941,Agents!A:E,2,FALSE)</f>
        <v>Morning</v>
      </c>
    </row>
    <row r="942" spans="1:18" x14ac:dyDescent="0.35">
      <c r="A942" t="s">
        <v>1885</v>
      </c>
      <c r="B942" t="s">
        <v>1886</v>
      </c>
      <c r="C942" t="s">
        <v>22</v>
      </c>
      <c r="D942" t="s">
        <v>13</v>
      </c>
      <c r="E942" s="1">
        <v>46031.75</v>
      </c>
      <c r="F942" s="1">
        <v>46032.208333333336</v>
      </c>
      <c r="G942" t="s">
        <v>73</v>
      </c>
      <c r="H942" t="s">
        <v>15</v>
      </c>
      <c r="I942" t="s">
        <v>16</v>
      </c>
      <c r="J942">
        <v>5</v>
      </c>
      <c r="K942" t="str">
        <f>IF(tickets_dataset[[#This Row],[status]] = "Closed", "Yes","No")</f>
        <v>Yes</v>
      </c>
      <c r="L942" s="2">
        <f t="shared" si="56"/>
        <v>11.000000000058208</v>
      </c>
      <c r="M942" t="str">
        <f t="shared" si="57"/>
        <v>No</v>
      </c>
      <c r="N942" t="str">
        <f t="shared" si="58"/>
        <v>Jan</v>
      </c>
      <c r="O942" s="2">
        <f t="shared" si="59"/>
        <v>0.45833333333575865</v>
      </c>
      <c r="P942" t="str">
        <f>VLOOKUP(G942,Agents!A:E,4,FALSE)</f>
        <v>Team4</v>
      </c>
      <c r="Q942" t="str">
        <f>VLOOKUP(G942,Agents!A:E,5,FALSE)</f>
        <v>Senior</v>
      </c>
      <c r="R942" t="str">
        <f>VLOOKUP(G942,Agents!A:E,2,FALSE)</f>
        <v>Night</v>
      </c>
    </row>
    <row r="943" spans="1:18" x14ac:dyDescent="0.35">
      <c r="A943" t="s">
        <v>1887</v>
      </c>
      <c r="B943" t="s">
        <v>751</v>
      </c>
      <c r="C943" t="s">
        <v>34</v>
      </c>
      <c r="D943" t="s">
        <v>13</v>
      </c>
      <c r="E943" s="1">
        <v>46087.636805555558</v>
      </c>
      <c r="F943" s="1">
        <v>46089.220138888886</v>
      </c>
      <c r="G943" t="s">
        <v>100</v>
      </c>
      <c r="H943" t="s">
        <v>15</v>
      </c>
      <c r="I943" t="s">
        <v>16</v>
      </c>
      <c r="J943">
        <v>4</v>
      </c>
      <c r="K943" t="str">
        <f>IF(tickets_dataset[[#This Row],[status]] = "Closed", "Yes","No")</f>
        <v>Yes</v>
      </c>
      <c r="L943" s="2">
        <f t="shared" si="56"/>
        <v>37.999999999883585</v>
      </c>
      <c r="M943" t="str">
        <f t="shared" si="57"/>
        <v>No</v>
      </c>
      <c r="N943" t="str">
        <f t="shared" si="58"/>
        <v>Mar</v>
      </c>
      <c r="O943" s="2">
        <f t="shared" si="59"/>
        <v>1.5833333333284827</v>
      </c>
      <c r="P943" t="str">
        <f>VLOOKUP(G943,Agents!A:E,4,FALSE)</f>
        <v>Team4</v>
      </c>
      <c r="Q943" t="str">
        <f>VLOOKUP(G943,Agents!A:E,5,FALSE)</f>
        <v>Junior</v>
      </c>
      <c r="R943" t="str">
        <f>VLOOKUP(G943,Agents!A:E,2,FALSE)</f>
        <v>Evening</v>
      </c>
    </row>
    <row r="944" spans="1:18" x14ac:dyDescent="0.35">
      <c r="A944" t="s">
        <v>1888</v>
      </c>
      <c r="B944" t="s">
        <v>1889</v>
      </c>
      <c r="C944" t="s">
        <v>34</v>
      </c>
      <c r="D944" t="s">
        <v>13</v>
      </c>
      <c r="E944" s="1">
        <v>46028.057638888888</v>
      </c>
      <c r="F944" s="1">
        <v>46028.140972222223</v>
      </c>
      <c r="G944" t="s">
        <v>31</v>
      </c>
      <c r="H944" t="s">
        <v>15</v>
      </c>
      <c r="I944" t="s">
        <v>16</v>
      </c>
      <c r="J944">
        <v>3</v>
      </c>
      <c r="K944" t="str">
        <f>IF(tickets_dataset[[#This Row],[status]] = "Closed", "Yes","No")</f>
        <v>Yes</v>
      </c>
      <c r="L944" s="2">
        <f t="shared" si="56"/>
        <v>2.0000000000582077</v>
      </c>
      <c r="M944" t="str">
        <f t="shared" si="57"/>
        <v>No</v>
      </c>
      <c r="N944" t="str">
        <f t="shared" si="58"/>
        <v>Jan</v>
      </c>
      <c r="O944" s="2">
        <f t="shared" si="59"/>
        <v>8.3333333335758653E-2</v>
      </c>
      <c r="P944" t="str">
        <f>VLOOKUP(G944,Agents!A:E,4,FALSE)</f>
        <v>Team5</v>
      </c>
      <c r="Q944" t="str">
        <f>VLOOKUP(G944,Agents!A:E,5,FALSE)</f>
        <v>Senior</v>
      </c>
      <c r="R944" t="str">
        <f>VLOOKUP(G944,Agents!A:E,2,FALSE)</f>
        <v>Evening</v>
      </c>
    </row>
    <row r="945" spans="1:18" x14ac:dyDescent="0.35">
      <c r="A945" t="s">
        <v>1890</v>
      </c>
      <c r="B945" t="s">
        <v>635</v>
      </c>
      <c r="C945" t="s">
        <v>12</v>
      </c>
      <c r="D945" t="s">
        <v>26</v>
      </c>
      <c r="E945" s="1">
        <v>46083.109027777777</v>
      </c>
      <c r="F945" s="1">
        <v>46083.525694444441</v>
      </c>
      <c r="G945" t="s">
        <v>23</v>
      </c>
      <c r="H945" t="s">
        <v>15</v>
      </c>
      <c r="I945" t="s">
        <v>16</v>
      </c>
      <c r="J945">
        <v>5</v>
      </c>
      <c r="K945" t="str">
        <f>IF(tickets_dataset[[#This Row],[status]] = "Closed", "Yes","No")</f>
        <v>Yes</v>
      </c>
      <c r="L945" s="2">
        <f t="shared" si="56"/>
        <v>9.9999999999417923</v>
      </c>
      <c r="M945" t="str">
        <f t="shared" si="57"/>
        <v>No</v>
      </c>
      <c r="N945" t="str">
        <f t="shared" si="58"/>
        <v>Mar</v>
      </c>
      <c r="O945" s="2">
        <f t="shared" si="59"/>
        <v>0.41666666666424135</v>
      </c>
      <c r="P945" t="str">
        <f>VLOOKUP(G945,Agents!A:E,4,FALSE)</f>
        <v>Team3</v>
      </c>
      <c r="Q945" t="str">
        <f>VLOOKUP(G945,Agents!A:E,5,FALSE)</f>
        <v>Senior</v>
      </c>
      <c r="R945" t="str">
        <f>VLOOKUP(G945,Agents!A:E,2,FALSE)</f>
        <v>Evening</v>
      </c>
    </row>
    <row r="946" spans="1:18" x14ac:dyDescent="0.35">
      <c r="A946" t="s">
        <v>1891</v>
      </c>
      <c r="B946" t="s">
        <v>1892</v>
      </c>
      <c r="C946" t="s">
        <v>50</v>
      </c>
      <c r="D946" t="s">
        <v>13</v>
      </c>
      <c r="E946" s="1">
        <v>46106.602777777778</v>
      </c>
      <c r="F946" s="1">
        <v>46107.894444444442</v>
      </c>
      <c r="G946" t="s">
        <v>100</v>
      </c>
      <c r="H946" t="s">
        <v>28</v>
      </c>
      <c r="I946" t="s">
        <v>16</v>
      </c>
      <c r="J946">
        <v>3</v>
      </c>
      <c r="K946" t="str">
        <f>IF(tickets_dataset[[#This Row],[status]] = "Closed", "Yes","No")</f>
        <v>No</v>
      </c>
      <c r="L946" s="2">
        <f t="shared" si="56"/>
        <v>30.999999999941792</v>
      </c>
      <c r="M946" t="str">
        <f t="shared" si="57"/>
        <v>No</v>
      </c>
      <c r="N946" t="str">
        <f t="shared" si="58"/>
        <v>Mar</v>
      </c>
      <c r="O946" s="2">
        <f t="shared" si="59"/>
        <v>1.2916666666642413</v>
      </c>
      <c r="P946" t="str">
        <f>VLOOKUP(G946,Agents!A:E,4,FALSE)</f>
        <v>Team4</v>
      </c>
      <c r="Q946" t="str">
        <f>VLOOKUP(G946,Agents!A:E,5,FALSE)</f>
        <v>Junior</v>
      </c>
      <c r="R946" t="str">
        <f>VLOOKUP(G946,Agents!A:E,2,FALSE)</f>
        <v>Evening</v>
      </c>
    </row>
    <row r="947" spans="1:18" x14ac:dyDescent="0.35">
      <c r="A947" t="s">
        <v>1893</v>
      </c>
      <c r="B947" t="s">
        <v>1894</v>
      </c>
      <c r="C947" t="s">
        <v>22</v>
      </c>
      <c r="D947" t="s">
        <v>13</v>
      </c>
      <c r="E947" s="1">
        <v>46068.749305555553</v>
      </c>
      <c r="F947" s="1">
        <v>46069.374305555553</v>
      </c>
      <c r="G947" t="s">
        <v>39</v>
      </c>
      <c r="H947" t="s">
        <v>15</v>
      </c>
      <c r="I947" t="s">
        <v>16</v>
      </c>
      <c r="J947">
        <v>4</v>
      </c>
      <c r="K947" t="str">
        <f>IF(tickets_dataset[[#This Row],[status]] = "Closed", "Yes","No")</f>
        <v>Yes</v>
      </c>
      <c r="L947" s="2">
        <f t="shared" si="56"/>
        <v>15</v>
      </c>
      <c r="M947" t="str">
        <f t="shared" si="57"/>
        <v>No</v>
      </c>
      <c r="N947" t="str">
        <f t="shared" si="58"/>
        <v>Feb</v>
      </c>
      <c r="O947" s="2">
        <f t="shared" si="59"/>
        <v>0.625</v>
      </c>
      <c r="P947" t="str">
        <f>VLOOKUP(G947,Agents!A:E,4,FALSE)</f>
        <v>Team3</v>
      </c>
      <c r="Q947" t="str">
        <f>VLOOKUP(G947,Agents!A:E,5,FALSE)</f>
        <v>Mid</v>
      </c>
      <c r="R947" t="str">
        <f>VLOOKUP(G947,Agents!A:E,2,FALSE)</f>
        <v>Night</v>
      </c>
    </row>
    <row r="948" spans="1:18" x14ac:dyDescent="0.35">
      <c r="A948" t="s">
        <v>1895</v>
      </c>
      <c r="B948" t="s">
        <v>1896</v>
      </c>
      <c r="C948" t="s">
        <v>34</v>
      </c>
      <c r="D948" t="s">
        <v>38</v>
      </c>
      <c r="E948" s="1">
        <v>46090.69027777778</v>
      </c>
      <c r="F948" s="1">
        <v>46093.273611111108</v>
      </c>
      <c r="G948" t="s">
        <v>67</v>
      </c>
      <c r="H948" t="s">
        <v>132</v>
      </c>
      <c r="I948" t="s">
        <v>16</v>
      </c>
      <c r="J948">
        <v>5</v>
      </c>
      <c r="K948" t="str">
        <f>IF(tickets_dataset[[#This Row],[status]] = "Closed", "Yes","No")</f>
        <v>No</v>
      </c>
      <c r="L948" s="2">
        <f t="shared" si="56"/>
        <v>61.999999999883585</v>
      </c>
      <c r="M948" t="str">
        <f t="shared" si="57"/>
        <v>Yes</v>
      </c>
      <c r="N948" t="str">
        <f t="shared" si="58"/>
        <v>Mar</v>
      </c>
      <c r="O948" s="2">
        <f t="shared" si="59"/>
        <v>2.5833333333284827</v>
      </c>
      <c r="P948" t="str">
        <f>VLOOKUP(G948,Agents!A:E,4,FALSE)</f>
        <v>Team5</v>
      </c>
      <c r="Q948" t="str">
        <f>VLOOKUP(G948,Agents!A:E,5,FALSE)</f>
        <v>Junior</v>
      </c>
      <c r="R948" t="str">
        <f>VLOOKUP(G948,Agents!A:E,2,FALSE)</f>
        <v>Evening</v>
      </c>
    </row>
    <row r="949" spans="1:18" x14ac:dyDescent="0.35">
      <c r="A949" t="s">
        <v>1897</v>
      </c>
      <c r="B949" t="s">
        <v>1237</v>
      </c>
      <c r="C949" t="s">
        <v>34</v>
      </c>
      <c r="D949" t="s">
        <v>13</v>
      </c>
      <c r="E949" s="1">
        <v>46058.845833333333</v>
      </c>
      <c r="F949" s="1">
        <v>46060.012499999997</v>
      </c>
      <c r="G949" t="s">
        <v>422</v>
      </c>
      <c r="H949" t="s">
        <v>15</v>
      </c>
      <c r="I949" t="s">
        <v>16</v>
      </c>
      <c r="J949">
        <v>3</v>
      </c>
      <c r="K949" t="str">
        <f>IF(tickets_dataset[[#This Row],[status]] = "Closed", "Yes","No")</f>
        <v>Yes</v>
      </c>
      <c r="L949" s="2">
        <f t="shared" si="56"/>
        <v>27.999999999941792</v>
      </c>
      <c r="M949" t="str">
        <f t="shared" si="57"/>
        <v>No</v>
      </c>
      <c r="N949" t="str">
        <f t="shared" si="58"/>
        <v>Feb</v>
      </c>
      <c r="O949" s="2">
        <f t="shared" si="59"/>
        <v>1.1666666666642413</v>
      </c>
      <c r="P949" t="str">
        <f>VLOOKUP(G949,Agents!A:E,4,FALSE)</f>
        <v>Team5</v>
      </c>
      <c r="Q949" t="str">
        <f>VLOOKUP(G949,Agents!A:E,5,FALSE)</f>
        <v>Mid</v>
      </c>
      <c r="R949" t="str">
        <f>VLOOKUP(G949,Agents!A:E,2,FALSE)</f>
        <v>Evening</v>
      </c>
    </row>
    <row r="950" spans="1:18" x14ac:dyDescent="0.35">
      <c r="A950" t="s">
        <v>1898</v>
      </c>
      <c r="B950" t="s">
        <v>1899</v>
      </c>
      <c r="C950" t="s">
        <v>76</v>
      </c>
      <c r="D950" t="s">
        <v>38</v>
      </c>
      <c r="E950" s="1">
        <v>46063.947916666664</v>
      </c>
      <c r="F950" s="1">
        <v>46066.239583333336</v>
      </c>
      <c r="G950" t="s">
        <v>53</v>
      </c>
      <c r="H950" t="s">
        <v>28</v>
      </c>
      <c r="I950" t="s">
        <v>16</v>
      </c>
      <c r="J950">
        <v>4</v>
      </c>
      <c r="K950" t="str">
        <f>IF(tickets_dataset[[#This Row],[status]] = "Closed", "Yes","No")</f>
        <v>No</v>
      </c>
      <c r="L950" s="2">
        <f t="shared" si="56"/>
        <v>55.000000000116415</v>
      </c>
      <c r="M950" t="str">
        <f t="shared" si="57"/>
        <v>Yes</v>
      </c>
      <c r="N950" t="str">
        <f t="shared" si="58"/>
        <v>Feb</v>
      </c>
      <c r="O950" s="2">
        <f t="shared" si="59"/>
        <v>2.2916666666715173</v>
      </c>
      <c r="P950" t="str">
        <f>VLOOKUP(G950,Agents!A:E,4,FALSE)</f>
        <v>Team1</v>
      </c>
      <c r="Q950" t="str">
        <f>VLOOKUP(G950,Agents!A:E,5,FALSE)</f>
        <v>Junior</v>
      </c>
      <c r="R950" t="str">
        <f>VLOOKUP(G950,Agents!A:E,2,FALSE)</f>
        <v>Night</v>
      </c>
    </row>
    <row r="951" spans="1:18" x14ac:dyDescent="0.35">
      <c r="A951" t="s">
        <v>1900</v>
      </c>
      <c r="B951" t="s">
        <v>363</v>
      </c>
      <c r="C951" t="s">
        <v>76</v>
      </c>
      <c r="D951" t="s">
        <v>26</v>
      </c>
      <c r="E951" s="1">
        <v>46049.847222222219</v>
      </c>
      <c r="F951" s="1">
        <v>46052.722222222219</v>
      </c>
      <c r="G951" t="s">
        <v>110</v>
      </c>
      <c r="H951" t="s">
        <v>15</v>
      </c>
      <c r="I951" t="s">
        <v>16</v>
      </c>
      <c r="J951">
        <v>4</v>
      </c>
      <c r="K951" t="str">
        <f>IF(tickets_dataset[[#This Row],[status]] = "Closed", "Yes","No")</f>
        <v>Yes</v>
      </c>
      <c r="L951" s="2">
        <f t="shared" si="56"/>
        <v>69</v>
      </c>
      <c r="M951" t="str">
        <f t="shared" si="57"/>
        <v>Yes</v>
      </c>
      <c r="N951" t="str">
        <f t="shared" si="58"/>
        <v>Jan</v>
      </c>
      <c r="O951" s="2">
        <f t="shared" si="59"/>
        <v>2.875</v>
      </c>
      <c r="P951" t="str">
        <f>VLOOKUP(G951,Agents!A:E,4,FALSE)</f>
        <v>Team4</v>
      </c>
      <c r="Q951" t="str">
        <f>VLOOKUP(G951,Agents!A:E,5,FALSE)</f>
        <v>Junior</v>
      </c>
      <c r="R951" t="str">
        <f>VLOOKUP(G951,Agents!A:E,2,FALSE)</f>
        <v>Morning</v>
      </c>
    </row>
    <row r="952" spans="1:18" x14ac:dyDescent="0.35">
      <c r="A952" t="s">
        <v>1901</v>
      </c>
      <c r="B952" t="s">
        <v>1902</v>
      </c>
      <c r="C952" t="s">
        <v>34</v>
      </c>
      <c r="D952" t="s">
        <v>13</v>
      </c>
      <c r="E952" s="1">
        <v>46058.939583333333</v>
      </c>
      <c r="F952" s="1">
        <v>46059.314583333333</v>
      </c>
      <c r="G952" t="s">
        <v>128</v>
      </c>
      <c r="H952" t="s">
        <v>15</v>
      </c>
      <c r="I952" t="s">
        <v>16</v>
      </c>
      <c r="J952">
        <v>5</v>
      </c>
      <c r="K952" t="str">
        <f>IF(tickets_dataset[[#This Row],[status]] = "Closed", "Yes","No")</f>
        <v>Yes</v>
      </c>
      <c r="L952" s="2">
        <f t="shared" si="56"/>
        <v>9</v>
      </c>
      <c r="M952" t="str">
        <f t="shared" si="57"/>
        <v>No</v>
      </c>
      <c r="N952" t="str">
        <f t="shared" si="58"/>
        <v>Feb</v>
      </c>
      <c r="O952" s="2">
        <f t="shared" si="59"/>
        <v>0.375</v>
      </c>
      <c r="P952" t="str">
        <f>VLOOKUP(G952,Agents!A:E,4,FALSE)</f>
        <v>Team4</v>
      </c>
      <c r="Q952" t="str">
        <f>VLOOKUP(G952,Agents!A:E,5,FALSE)</f>
        <v>Mid</v>
      </c>
      <c r="R952" t="str">
        <f>VLOOKUP(G952,Agents!A:E,2,FALSE)</f>
        <v>Night</v>
      </c>
    </row>
    <row r="953" spans="1:18" x14ac:dyDescent="0.35">
      <c r="A953" t="s">
        <v>1903</v>
      </c>
      <c r="B953" t="s">
        <v>1904</v>
      </c>
      <c r="C953" t="s">
        <v>50</v>
      </c>
      <c r="D953" t="s">
        <v>26</v>
      </c>
      <c r="E953" s="1">
        <v>46028.320138888892</v>
      </c>
      <c r="F953" s="1">
        <v>46029.65347222222</v>
      </c>
      <c r="G953" t="s">
        <v>39</v>
      </c>
      <c r="H953" t="s">
        <v>15</v>
      </c>
      <c r="I953" t="s">
        <v>16</v>
      </c>
      <c r="J953">
        <v>5</v>
      </c>
      <c r="K953" t="str">
        <f>IF(tickets_dataset[[#This Row],[status]] = "Closed", "Yes","No")</f>
        <v>Yes</v>
      </c>
      <c r="L953" s="2">
        <f t="shared" si="56"/>
        <v>31.999999999883585</v>
      </c>
      <c r="M953" t="str">
        <f t="shared" si="57"/>
        <v>No</v>
      </c>
      <c r="N953" t="str">
        <f t="shared" si="58"/>
        <v>Jan</v>
      </c>
      <c r="O953" s="2">
        <f t="shared" si="59"/>
        <v>1.3333333333284827</v>
      </c>
      <c r="P953" t="str">
        <f>VLOOKUP(G953,Agents!A:E,4,FALSE)</f>
        <v>Team3</v>
      </c>
      <c r="Q953" t="str">
        <f>VLOOKUP(G953,Agents!A:E,5,FALSE)</f>
        <v>Mid</v>
      </c>
      <c r="R953" t="str">
        <f>VLOOKUP(G953,Agents!A:E,2,FALSE)</f>
        <v>Night</v>
      </c>
    </row>
    <row r="954" spans="1:18" x14ac:dyDescent="0.35">
      <c r="A954" t="s">
        <v>1905</v>
      </c>
      <c r="B954" t="s">
        <v>1906</v>
      </c>
      <c r="C954" t="s">
        <v>34</v>
      </c>
      <c r="D954" t="s">
        <v>26</v>
      </c>
      <c r="E954" s="1">
        <v>46048.127083333333</v>
      </c>
      <c r="F954" s="1">
        <v>46049.418749999997</v>
      </c>
      <c r="G954" t="s">
        <v>164</v>
      </c>
      <c r="H954" t="s">
        <v>15</v>
      </c>
      <c r="I954" t="s">
        <v>16</v>
      </c>
      <c r="J954">
        <v>3</v>
      </c>
      <c r="K954" t="str">
        <f>IF(tickets_dataset[[#This Row],[status]] = "Closed", "Yes","No")</f>
        <v>Yes</v>
      </c>
      <c r="L954" s="2">
        <f t="shared" si="56"/>
        <v>30.999999999941792</v>
      </c>
      <c r="M954" t="str">
        <f t="shared" si="57"/>
        <v>No</v>
      </c>
      <c r="N954" t="str">
        <f t="shared" si="58"/>
        <v>Jan</v>
      </c>
      <c r="O954" s="2">
        <f t="shared" si="59"/>
        <v>1.2916666666642413</v>
      </c>
      <c r="P954" t="str">
        <f>VLOOKUP(G954,Agents!A:E,4,FALSE)</f>
        <v>Team4</v>
      </c>
      <c r="Q954" t="str">
        <f>VLOOKUP(G954,Agents!A:E,5,FALSE)</f>
        <v>Senior</v>
      </c>
      <c r="R954" t="str">
        <f>VLOOKUP(G954,Agents!A:E,2,FALSE)</f>
        <v>Evening</v>
      </c>
    </row>
    <row r="955" spans="1:18" x14ac:dyDescent="0.35">
      <c r="A955" t="s">
        <v>1907</v>
      </c>
      <c r="B955" t="s">
        <v>1908</v>
      </c>
      <c r="C955" t="s">
        <v>22</v>
      </c>
      <c r="D955" t="s">
        <v>26</v>
      </c>
      <c r="E955" s="1">
        <v>46044.114583333336</v>
      </c>
      <c r="F955" s="1">
        <v>46044.322916666664</v>
      </c>
      <c r="G955" t="s">
        <v>159</v>
      </c>
      <c r="H955" t="s">
        <v>132</v>
      </c>
      <c r="I955" t="s">
        <v>68</v>
      </c>
      <c r="J955">
        <v>4</v>
      </c>
      <c r="K955" t="str">
        <f>IF(tickets_dataset[[#This Row],[status]] = "Closed", "Yes","No")</f>
        <v>No</v>
      </c>
      <c r="L955" s="2">
        <f t="shared" si="56"/>
        <v>4.9999999998835847</v>
      </c>
      <c r="M955" t="str">
        <f t="shared" si="57"/>
        <v>No</v>
      </c>
      <c r="N955" t="str">
        <f t="shared" si="58"/>
        <v>Jan</v>
      </c>
      <c r="O955" s="2">
        <f t="shared" si="59"/>
        <v>0.20833333332848269</v>
      </c>
      <c r="P955" t="str">
        <f>VLOOKUP(G955,Agents!A:E,4,FALSE)</f>
        <v>Team4</v>
      </c>
      <c r="Q955" t="str">
        <f>VLOOKUP(G955,Agents!A:E,5,FALSE)</f>
        <v>Mid</v>
      </c>
      <c r="R955" t="str">
        <f>VLOOKUP(G955,Agents!A:E,2,FALSE)</f>
        <v>Night</v>
      </c>
    </row>
    <row r="956" spans="1:18" x14ac:dyDescent="0.35">
      <c r="A956" t="s">
        <v>1909</v>
      </c>
      <c r="B956" t="s">
        <v>1910</v>
      </c>
      <c r="C956" t="s">
        <v>34</v>
      </c>
      <c r="D956" t="s">
        <v>13</v>
      </c>
      <c r="E956" s="1">
        <v>46095.737500000003</v>
      </c>
      <c r="F956" s="1">
        <v>46096.279166666667</v>
      </c>
      <c r="G956" t="s">
        <v>190</v>
      </c>
      <c r="H956" t="s">
        <v>15</v>
      </c>
      <c r="I956" t="s">
        <v>16</v>
      </c>
      <c r="J956">
        <v>3</v>
      </c>
      <c r="K956" t="str">
        <f>IF(tickets_dataset[[#This Row],[status]] = "Closed", "Yes","No")</f>
        <v>Yes</v>
      </c>
      <c r="L956" s="2">
        <f t="shared" si="56"/>
        <v>12.999999999941792</v>
      </c>
      <c r="M956" t="str">
        <f t="shared" si="57"/>
        <v>No</v>
      </c>
      <c r="N956" t="str">
        <f t="shared" si="58"/>
        <v>Mar</v>
      </c>
      <c r="O956" s="2">
        <f t="shared" si="59"/>
        <v>0.54166666666424135</v>
      </c>
      <c r="P956" t="str">
        <f>VLOOKUP(G956,Agents!A:E,4,FALSE)</f>
        <v>Team1</v>
      </c>
      <c r="Q956" t="str">
        <f>VLOOKUP(G956,Agents!A:E,5,FALSE)</f>
        <v>Senior</v>
      </c>
      <c r="R956" t="str">
        <f>VLOOKUP(G956,Agents!A:E,2,FALSE)</f>
        <v>Night</v>
      </c>
    </row>
    <row r="957" spans="1:18" x14ac:dyDescent="0.35">
      <c r="A957" t="s">
        <v>1911</v>
      </c>
      <c r="B957" t="s">
        <v>1708</v>
      </c>
      <c r="C957" t="s">
        <v>22</v>
      </c>
      <c r="D957" t="s">
        <v>38</v>
      </c>
      <c r="E957" s="1">
        <v>46048.158333333333</v>
      </c>
      <c r="F957" s="1">
        <v>46050.7</v>
      </c>
      <c r="G957" t="s">
        <v>282</v>
      </c>
      <c r="H957" t="s">
        <v>15</v>
      </c>
      <c r="I957" t="s">
        <v>16</v>
      </c>
      <c r="J957">
        <v>4</v>
      </c>
      <c r="K957" t="str">
        <f>IF(tickets_dataset[[#This Row],[status]] = "Closed", "Yes","No")</f>
        <v>Yes</v>
      </c>
      <c r="L957" s="2">
        <f t="shared" si="56"/>
        <v>60.999999999941792</v>
      </c>
      <c r="M957" t="str">
        <f t="shared" si="57"/>
        <v>Yes</v>
      </c>
      <c r="N957" t="str">
        <f t="shared" si="58"/>
        <v>Jan</v>
      </c>
      <c r="O957" s="2">
        <f t="shared" si="59"/>
        <v>2.5416666666642413</v>
      </c>
      <c r="P957" t="str">
        <f>VLOOKUP(G957,Agents!A:E,4,FALSE)</f>
        <v>Team4</v>
      </c>
      <c r="Q957" t="str">
        <f>VLOOKUP(G957,Agents!A:E,5,FALSE)</f>
        <v>Mid</v>
      </c>
      <c r="R957" t="str">
        <f>VLOOKUP(G957,Agents!A:E,2,FALSE)</f>
        <v>Morning</v>
      </c>
    </row>
    <row r="958" spans="1:18" x14ac:dyDescent="0.35">
      <c r="A958" t="s">
        <v>1912</v>
      </c>
      <c r="B958" t="s">
        <v>1913</v>
      </c>
      <c r="C958" t="s">
        <v>50</v>
      </c>
      <c r="D958" t="s">
        <v>26</v>
      </c>
      <c r="E958" s="1">
        <v>46025.056250000001</v>
      </c>
      <c r="F958" s="1">
        <v>46027.01458333333</v>
      </c>
      <c r="G958" t="s">
        <v>73</v>
      </c>
      <c r="H958" t="s">
        <v>15</v>
      </c>
      <c r="I958" t="s">
        <v>16</v>
      </c>
      <c r="J958">
        <v>5</v>
      </c>
      <c r="K958" t="str">
        <f>IF(tickets_dataset[[#This Row],[status]] = "Closed", "Yes","No")</f>
        <v>Yes</v>
      </c>
      <c r="L958" s="2">
        <f t="shared" si="56"/>
        <v>46.999999999883585</v>
      </c>
      <c r="M958" t="str">
        <f t="shared" si="57"/>
        <v>No</v>
      </c>
      <c r="N958" t="str">
        <f t="shared" si="58"/>
        <v>Jan</v>
      </c>
      <c r="O958" s="2">
        <f t="shared" si="59"/>
        <v>1.9583333333284827</v>
      </c>
      <c r="P958" t="str">
        <f>VLOOKUP(G958,Agents!A:E,4,FALSE)</f>
        <v>Team4</v>
      </c>
      <c r="Q958" t="str">
        <f>VLOOKUP(G958,Agents!A:E,5,FALSE)</f>
        <v>Senior</v>
      </c>
      <c r="R958" t="str">
        <f>VLOOKUP(G958,Agents!A:E,2,FALSE)</f>
        <v>Night</v>
      </c>
    </row>
    <row r="959" spans="1:18" x14ac:dyDescent="0.35">
      <c r="A959" t="s">
        <v>1914</v>
      </c>
      <c r="B959" t="s">
        <v>595</v>
      </c>
      <c r="C959" t="s">
        <v>34</v>
      </c>
      <c r="D959" t="s">
        <v>26</v>
      </c>
      <c r="E959" s="1">
        <v>46065.614583333336</v>
      </c>
      <c r="F959" s="1">
        <v>46066.78125</v>
      </c>
      <c r="G959" t="s">
        <v>211</v>
      </c>
      <c r="H959" t="s">
        <v>15</v>
      </c>
      <c r="I959" t="s">
        <v>16</v>
      </c>
      <c r="J959">
        <v>4</v>
      </c>
      <c r="K959" t="str">
        <f>IF(tickets_dataset[[#This Row],[status]] = "Closed", "Yes","No")</f>
        <v>Yes</v>
      </c>
      <c r="L959" s="2">
        <f t="shared" si="56"/>
        <v>27.999999999941792</v>
      </c>
      <c r="M959" t="str">
        <f t="shared" si="57"/>
        <v>No</v>
      </c>
      <c r="N959" t="str">
        <f t="shared" si="58"/>
        <v>Feb</v>
      </c>
      <c r="O959" s="2">
        <f t="shared" si="59"/>
        <v>1.1666666666642413</v>
      </c>
      <c r="P959" t="str">
        <f>VLOOKUP(G959,Agents!A:E,4,FALSE)</f>
        <v>Team5</v>
      </c>
      <c r="Q959" t="str">
        <f>VLOOKUP(G959,Agents!A:E,5,FALSE)</f>
        <v>Senior</v>
      </c>
      <c r="R959" t="str">
        <f>VLOOKUP(G959,Agents!A:E,2,FALSE)</f>
        <v>Evening</v>
      </c>
    </row>
    <row r="960" spans="1:18" x14ac:dyDescent="0.35">
      <c r="A960" t="s">
        <v>1915</v>
      </c>
      <c r="B960" t="s">
        <v>1150</v>
      </c>
      <c r="C960" t="s">
        <v>12</v>
      </c>
      <c r="D960" t="s">
        <v>26</v>
      </c>
      <c r="E960" s="1">
        <v>46062.645138888889</v>
      </c>
      <c r="F960" s="1">
        <v>46063.478472222225</v>
      </c>
      <c r="G960" t="s">
        <v>35</v>
      </c>
      <c r="H960" t="s">
        <v>15</v>
      </c>
      <c r="I960" t="s">
        <v>16</v>
      </c>
      <c r="J960">
        <v>5</v>
      </c>
      <c r="K960" t="str">
        <f>IF(tickets_dataset[[#This Row],[status]] = "Closed", "Yes","No")</f>
        <v>Yes</v>
      </c>
      <c r="L960" s="2">
        <f t="shared" si="56"/>
        <v>20.000000000058208</v>
      </c>
      <c r="M960" t="str">
        <f t="shared" si="57"/>
        <v>No</v>
      </c>
      <c r="N960" t="str">
        <f t="shared" si="58"/>
        <v>Feb</v>
      </c>
      <c r="O960" s="2">
        <f t="shared" si="59"/>
        <v>0.83333333333575865</v>
      </c>
      <c r="P960" t="str">
        <f>VLOOKUP(G960,Agents!A:E,4,FALSE)</f>
        <v>Team1</v>
      </c>
      <c r="Q960" t="str">
        <f>VLOOKUP(G960,Agents!A:E,5,FALSE)</f>
        <v>Senior</v>
      </c>
      <c r="R960" t="str">
        <f>VLOOKUP(G960,Agents!A:E,2,FALSE)</f>
        <v>Evening</v>
      </c>
    </row>
    <row r="961" spans="1:18" x14ac:dyDescent="0.35">
      <c r="A961" t="s">
        <v>1916</v>
      </c>
      <c r="B961" t="s">
        <v>1775</v>
      </c>
      <c r="C961" t="s">
        <v>50</v>
      </c>
      <c r="D961" t="s">
        <v>38</v>
      </c>
      <c r="E961" s="1">
        <v>46100.34652777778</v>
      </c>
      <c r="F961" s="1">
        <v>46103.59652777778</v>
      </c>
      <c r="G961" t="s">
        <v>35</v>
      </c>
      <c r="H961" t="s">
        <v>15</v>
      </c>
      <c r="I961" t="s">
        <v>16</v>
      </c>
      <c r="J961">
        <v>4</v>
      </c>
      <c r="K961" t="str">
        <f>IF(tickets_dataset[[#This Row],[status]] = "Closed", "Yes","No")</f>
        <v>Yes</v>
      </c>
      <c r="L961" s="2">
        <f t="shared" si="56"/>
        <v>78</v>
      </c>
      <c r="M961" t="str">
        <f t="shared" si="57"/>
        <v>Yes</v>
      </c>
      <c r="N961" t="str">
        <f t="shared" si="58"/>
        <v>Mar</v>
      </c>
      <c r="O961" s="2">
        <f t="shared" si="59"/>
        <v>3.25</v>
      </c>
      <c r="P961" t="str">
        <f>VLOOKUP(G961,Agents!A:E,4,FALSE)</f>
        <v>Team1</v>
      </c>
      <c r="Q961" t="str">
        <f>VLOOKUP(G961,Agents!A:E,5,FALSE)</f>
        <v>Senior</v>
      </c>
      <c r="R961" t="str">
        <f>VLOOKUP(G961,Agents!A:E,2,FALSE)</f>
        <v>Evening</v>
      </c>
    </row>
    <row r="962" spans="1:18" x14ac:dyDescent="0.35">
      <c r="A962" t="s">
        <v>1917</v>
      </c>
      <c r="B962" t="s">
        <v>1918</v>
      </c>
      <c r="C962" t="s">
        <v>12</v>
      </c>
      <c r="D962" t="s">
        <v>26</v>
      </c>
      <c r="E962" s="1">
        <v>46048.427083333336</v>
      </c>
      <c r="F962" s="1">
        <v>46049.135416666664</v>
      </c>
      <c r="G962" t="s">
        <v>86</v>
      </c>
      <c r="H962" t="s">
        <v>15</v>
      </c>
      <c r="I962" t="s">
        <v>16</v>
      </c>
      <c r="J962">
        <v>4</v>
      </c>
      <c r="K962" t="str">
        <f>IF(tickets_dataset[[#This Row],[status]] = "Closed", "Yes","No")</f>
        <v>Yes</v>
      </c>
      <c r="L962" s="2">
        <f t="shared" ref="L962:L1025" si="60">IF(ISBLANK(F962),"",(F962-E962)*24)</f>
        <v>16.999999999883585</v>
      </c>
      <c r="M962" t="str">
        <f t="shared" ref="M962:M1025" si="61">IF(L962&gt;48,"Yes","No")</f>
        <v>No</v>
      </c>
      <c r="N962" t="str">
        <f t="shared" ref="N962:N1025" si="62">TEXT(E962,"mmm")</f>
        <v>Jan</v>
      </c>
      <c r="O962" s="2">
        <f t="shared" si="59"/>
        <v>0.70833333332848269</v>
      </c>
      <c r="P962" t="str">
        <f>VLOOKUP(G962,Agents!A:E,4,FALSE)</f>
        <v>Team1</v>
      </c>
      <c r="Q962" t="str">
        <f>VLOOKUP(G962,Agents!A:E,5,FALSE)</f>
        <v>Mid</v>
      </c>
      <c r="R962" t="str">
        <f>VLOOKUP(G962,Agents!A:E,2,FALSE)</f>
        <v>Morning</v>
      </c>
    </row>
    <row r="963" spans="1:18" x14ac:dyDescent="0.35">
      <c r="A963" t="s">
        <v>1919</v>
      </c>
      <c r="B963" t="s">
        <v>1920</v>
      </c>
      <c r="C963" t="s">
        <v>50</v>
      </c>
      <c r="D963" t="s">
        <v>38</v>
      </c>
      <c r="E963" s="1">
        <v>46085.8</v>
      </c>
      <c r="F963" s="1">
        <v>46087.675000000003</v>
      </c>
      <c r="G963" t="s">
        <v>239</v>
      </c>
      <c r="H963" t="s">
        <v>15</v>
      </c>
      <c r="I963" t="s">
        <v>16</v>
      </c>
      <c r="J963">
        <v>4</v>
      </c>
      <c r="K963" t="str">
        <f>IF(tickets_dataset[[#This Row],[status]] = "Closed", "Yes","No")</f>
        <v>Yes</v>
      </c>
      <c r="L963" s="2">
        <f t="shared" si="60"/>
        <v>45</v>
      </c>
      <c r="M963" t="str">
        <f t="shared" si="61"/>
        <v>No</v>
      </c>
      <c r="N963" t="str">
        <f t="shared" si="62"/>
        <v>Mar</v>
      </c>
      <c r="O963" s="2">
        <f t="shared" ref="O963:O1026" si="63">F963-E963</f>
        <v>1.875</v>
      </c>
      <c r="P963" t="str">
        <f>VLOOKUP(G963,Agents!A:E,4,FALSE)</f>
        <v>Team1</v>
      </c>
      <c r="Q963" t="str">
        <f>VLOOKUP(G963,Agents!A:E,5,FALSE)</f>
        <v>Senior</v>
      </c>
      <c r="R963" t="str">
        <f>VLOOKUP(G963,Agents!A:E,2,FALSE)</f>
        <v>Evening</v>
      </c>
    </row>
    <row r="964" spans="1:18" x14ac:dyDescent="0.35">
      <c r="A964" t="s">
        <v>1921</v>
      </c>
      <c r="B964" t="s">
        <v>1922</v>
      </c>
      <c r="C964" t="s">
        <v>12</v>
      </c>
      <c r="D964" t="s">
        <v>26</v>
      </c>
      <c r="E964" s="1">
        <v>46105.756249999999</v>
      </c>
      <c r="F964" s="1">
        <v>46107.464583333334</v>
      </c>
      <c r="G964" t="s">
        <v>149</v>
      </c>
      <c r="H964" t="s">
        <v>15</v>
      </c>
      <c r="I964" t="s">
        <v>16</v>
      </c>
      <c r="J964">
        <v>5</v>
      </c>
      <c r="K964" t="str">
        <f>IF(tickets_dataset[[#This Row],[status]] = "Closed", "Yes","No")</f>
        <v>Yes</v>
      </c>
      <c r="L964" s="2">
        <f t="shared" si="60"/>
        <v>41.000000000058208</v>
      </c>
      <c r="M964" t="str">
        <f t="shared" si="61"/>
        <v>No</v>
      </c>
      <c r="N964" t="str">
        <f t="shared" si="62"/>
        <v>Mar</v>
      </c>
      <c r="O964" s="2">
        <f t="shared" si="63"/>
        <v>1.7083333333357587</v>
      </c>
      <c r="P964" t="str">
        <f>VLOOKUP(G964,Agents!A:E,4,FALSE)</f>
        <v>Team3</v>
      </c>
      <c r="Q964" t="str">
        <f>VLOOKUP(G964,Agents!A:E,5,FALSE)</f>
        <v>Mid</v>
      </c>
      <c r="R964" t="str">
        <f>VLOOKUP(G964,Agents!A:E,2,FALSE)</f>
        <v>Night</v>
      </c>
    </row>
    <row r="965" spans="1:18" x14ac:dyDescent="0.35">
      <c r="A965" t="s">
        <v>1923</v>
      </c>
      <c r="B965" t="s">
        <v>1924</v>
      </c>
      <c r="C965" t="s">
        <v>22</v>
      </c>
      <c r="D965" t="s">
        <v>38</v>
      </c>
      <c r="E965" s="1">
        <v>46093.208333333336</v>
      </c>
      <c r="F965" s="1">
        <v>46094.25</v>
      </c>
      <c r="G965" t="s">
        <v>56</v>
      </c>
      <c r="H965" t="s">
        <v>15</v>
      </c>
      <c r="I965" t="s">
        <v>16</v>
      </c>
      <c r="J965">
        <v>3</v>
      </c>
      <c r="K965" t="str">
        <f>IF(tickets_dataset[[#This Row],[status]] = "Closed", "Yes","No")</f>
        <v>Yes</v>
      </c>
      <c r="L965" s="2">
        <f t="shared" si="60"/>
        <v>24.999999999941792</v>
      </c>
      <c r="M965" t="str">
        <f t="shared" si="61"/>
        <v>No</v>
      </c>
      <c r="N965" t="str">
        <f t="shared" si="62"/>
        <v>Mar</v>
      </c>
      <c r="O965" s="2">
        <f t="shared" si="63"/>
        <v>1.0416666666642413</v>
      </c>
      <c r="P965" t="str">
        <f>VLOOKUP(G965,Agents!A:E,4,FALSE)</f>
        <v>Team1</v>
      </c>
      <c r="Q965" t="str">
        <f>VLOOKUP(G965,Agents!A:E,5,FALSE)</f>
        <v>Senior</v>
      </c>
      <c r="R965" t="str">
        <f>VLOOKUP(G965,Agents!A:E,2,FALSE)</f>
        <v>Night</v>
      </c>
    </row>
    <row r="966" spans="1:18" x14ac:dyDescent="0.35">
      <c r="A966" t="s">
        <v>1925</v>
      </c>
      <c r="B966" t="s">
        <v>1926</v>
      </c>
      <c r="C966" t="s">
        <v>22</v>
      </c>
      <c r="D966" t="s">
        <v>13</v>
      </c>
      <c r="E966" s="1">
        <v>46088.973611111112</v>
      </c>
      <c r="F966" s="1">
        <v>46090.765277777777</v>
      </c>
      <c r="G966" t="s">
        <v>137</v>
      </c>
      <c r="H966" t="s">
        <v>28</v>
      </c>
      <c r="I966" t="s">
        <v>16</v>
      </c>
      <c r="J966">
        <v>4</v>
      </c>
      <c r="K966" t="str">
        <f>IF(tickets_dataset[[#This Row],[status]] = "Closed", "Yes","No")</f>
        <v>No</v>
      </c>
      <c r="L966" s="2">
        <f t="shared" si="60"/>
        <v>42.999999999941792</v>
      </c>
      <c r="M966" t="str">
        <f t="shared" si="61"/>
        <v>No</v>
      </c>
      <c r="N966" t="str">
        <f t="shared" si="62"/>
        <v>Mar</v>
      </c>
      <c r="O966" s="2">
        <f t="shared" si="63"/>
        <v>1.7916666666642413</v>
      </c>
      <c r="P966" t="str">
        <f>VLOOKUP(G966,Agents!A:E,4,FALSE)</f>
        <v>Team5</v>
      </c>
      <c r="Q966" t="str">
        <f>VLOOKUP(G966,Agents!A:E,5,FALSE)</f>
        <v>Senior</v>
      </c>
      <c r="R966" t="str">
        <f>VLOOKUP(G966,Agents!A:E,2,FALSE)</f>
        <v>Night</v>
      </c>
    </row>
    <row r="967" spans="1:18" x14ac:dyDescent="0.35">
      <c r="A967" t="s">
        <v>1927</v>
      </c>
      <c r="B967" t="s">
        <v>1859</v>
      </c>
      <c r="C967" t="s">
        <v>76</v>
      </c>
      <c r="D967" t="s">
        <v>38</v>
      </c>
      <c r="E967" s="1">
        <v>46050.853472222225</v>
      </c>
      <c r="F967" s="1">
        <v>46053.311805555553</v>
      </c>
      <c r="G967" t="s">
        <v>100</v>
      </c>
      <c r="H967" t="s">
        <v>15</v>
      </c>
      <c r="I967" t="s">
        <v>16</v>
      </c>
      <c r="J967">
        <v>5</v>
      </c>
      <c r="K967" t="str">
        <f>IF(tickets_dataset[[#This Row],[status]] = "Closed", "Yes","No")</f>
        <v>Yes</v>
      </c>
      <c r="L967" s="2">
        <f t="shared" si="60"/>
        <v>58.999999999883585</v>
      </c>
      <c r="M967" t="str">
        <f t="shared" si="61"/>
        <v>Yes</v>
      </c>
      <c r="N967" t="str">
        <f t="shared" si="62"/>
        <v>Jan</v>
      </c>
      <c r="O967" s="2">
        <f t="shared" si="63"/>
        <v>2.4583333333284827</v>
      </c>
      <c r="P967" t="str">
        <f>VLOOKUP(G967,Agents!A:E,4,FALSE)</f>
        <v>Team4</v>
      </c>
      <c r="Q967" t="str">
        <f>VLOOKUP(G967,Agents!A:E,5,FALSE)</f>
        <v>Junior</v>
      </c>
      <c r="R967" t="str">
        <f>VLOOKUP(G967,Agents!A:E,2,FALSE)</f>
        <v>Evening</v>
      </c>
    </row>
    <row r="968" spans="1:18" x14ac:dyDescent="0.35">
      <c r="A968" t="s">
        <v>1928</v>
      </c>
      <c r="B968" t="s">
        <v>1929</v>
      </c>
      <c r="C968" t="s">
        <v>12</v>
      </c>
      <c r="D968" t="s">
        <v>26</v>
      </c>
      <c r="E968" s="1">
        <v>46044.752083333333</v>
      </c>
      <c r="F968" s="1">
        <v>46046.335416666669</v>
      </c>
      <c r="G968" t="s">
        <v>239</v>
      </c>
      <c r="H968" t="s">
        <v>15</v>
      </c>
      <c r="I968" t="s">
        <v>16</v>
      </c>
      <c r="J968">
        <v>3</v>
      </c>
      <c r="K968" t="str">
        <f>IF(tickets_dataset[[#This Row],[status]] = "Closed", "Yes","No")</f>
        <v>Yes</v>
      </c>
      <c r="L968" s="2">
        <f t="shared" si="60"/>
        <v>38.000000000058208</v>
      </c>
      <c r="M968" t="str">
        <f t="shared" si="61"/>
        <v>No</v>
      </c>
      <c r="N968" t="str">
        <f t="shared" si="62"/>
        <v>Jan</v>
      </c>
      <c r="O968" s="2">
        <f t="shared" si="63"/>
        <v>1.5833333333357587</v>
      </c>
      <c r="P968" t="str">
        <f>VLOOKUP(G968,Agents!A:E,4,FALSE)</f>
        <v>Team1</v>
      </c>
      <c r="Q968" t="str">
        <f>VLOOKUP(G968,Agents!A:E,5,FALSE)</f>
        <v>Senior</v>
      </c>
      <c r="R968" t="str">
        <f>VLOOKUP(G968,Agents!A:E,2,FALSE)</f>
        <v>Evening</v>
      </c>
    </row>
    <row r="969" spans="1:18" x14ac:dyDescent="0.35">
      <c r="A969" t="s">
        <v>1930</v>
      </c>
      <c r="B969" t="s">
        <v>1931</v>
      </c>
      <c r="C969" t="s">
        <v>12</v>
      </c>
      <c r="D969" t="s">
        <v>26</v>
      </c>
      <c r="E969" s="1">
        <v>46069.479166666664</v>
      </c>
      <c r="F969" s="1">
        <v>46069.854166666664</v>
      </c>
      <c r="G969" t="s">
        <v>206</v>
      </c>
      <c r="H969" t="s">
        <v>15</v>
      </c>
      <c r="I969" t="s">
        <v>16</v>
      </c>
      <c r="J969">
        <v>4</v>
      </c>
      <c r="K969" t="str">
        <f>IF(tickets_dataset[[#This Row],[status]] = "Closed", "Yes","No")</f>
        <v>Yes</v>
      </c>
      <c r="L969" s="2">
        <f t="shared" si="60"/>
        <v>9</v>
      </c>
      <c r="M969" t="str">
        <f t="shared" si="61"/>
        <v>No</v>
      </c>
      <c r="N969" t="str">
        <f t="shared" si="62"/>
        <v>Feb</v>
      </c>
      <c r="O969" s="2">
        <f t="shared" si="63"/>
        <v>0.375</v>
      </c>
      <c r="P969" t="str">
        <f>VLOOKUP(G969,Agents!A:E,4,FALSE)</f>
        <v>Team5</v>
      </c>
      <c r="Q969" t="str">
        <f>VLOOKUP(G969,Agents!A:E,5,FALSE)</f>
        <v>Junior</v>
      </c>
      <c r="R969" t="str">
        <f>VLOOKUP(G969,Agents!A:E,2,FALSE)</f>
        <v>Evening</v>
      </c>
    </row>
    <row r="970" spans="1:18" x14ac:dyDescent="0.35">
      <c r="A970" t="s">
        <v>1932</v>
      </c>
      <c r="B970" t="s">
        <v>1933</v>
      </c>
      <c r="C970" t="s">
        <v>76</v>
      </c>
      <c r="D970" t="s">
        <v>13</v>
      </c>
      <c r="E970" s="1">
        <v>46041.60833333333</v>
      </c>
      <c r="F970" s="1">
        <v>46042.10833333333</v>
      </c>
      <c r="G970" t="s">
        <v>221</v>
      </c>
      <c r="H970" t="s">
        <v>28</v>
      </c>
      <c r="I970" t="s">
        <v>16</v>
      </c>
      <c r="J970">
        <v>3</v>
      </c>
      <c r="K970" t="str">
        <f>IF(tickets_dataset[[#This Row],[status]] = "Closed", "Yes","No")</f>
        <v>No</v>
      </c>
      <c r="L970" s="2">
        <f t="shared" si="60"/>
        <v>12</v>
      </c>
      <c r="M970" t="str">
        <f t="shared" si="61"/>
        <v>No</v>
      </c>
      <c r="N970" t="str">
        <f t="shared" si="62"/>
        <v>Jan</v>
      </c>
      <c r="O970" s="2">
        <f t="shared" si="63"/>
        <v>0.5</v>
      </c>
      <c r="P970" t="str">
        <f>VLOOKUP(G970,Agents!A:E,4,FALSE)</f>
        <v>Team4</v>
      </c>
      <c r="Q970" t="str">
        <f>VLOOKUP(G970,Agents!A:E,5,FALSE)</f>
        <v>Senior</v>
      </c>
      <c r="R970" t="str">
        <f>VLOOKUP(G970,Agents!A:E,2,FALSE)</f>
        <v>Morning</v>
      </c>
    </row>
    <row r="971" spans="1:18" x14ac:dyDescent="0.35">
      <c r="A971" t="s">
        <v>1934</v>
      </c>
      <c r="B971" t="s">
        <v>1935</v>
      </c>
      <c r="C971" t="s">
        <v>76</v>
      </c>
      <c r="D971" t="s">
        <v>13</v>
      </c>
      <c r="E971" s="1">
        <v>46053.247916666667</v>
      </c>
      <c r="F971" s="1">
        <v>46053.414583333331</v>
      </c>
      <c r="G971" t="s">
        <v>42</v>
      </c>
      <c r="H971" t="s">
        <v>15</v>
      </c>
      <c r="I971" t="s">
        <v>16</v>
      </c>
      <c r="J971">
        <v>3</v>
      </c>
      <c r="K971" t="str">
        <f>IF(tickets_dataset[[#This Row],[status]] = "Closed", "Yes","No")</f>
        <v>Yes</v>
      </c>
      <c r="L971" s="2">
        <f t="shared" si="60"/>
        <v>3.9999999999417923</v>
      </c>
      <c r="M971" t="str">
        <f t="shared" si="61"/>
        <v>No</v>
      </c>
      <c r="N971" t="str">
        <f t="shared" si="62"/>
        <v>Jan</v>
      </c>
      <c r="O971" s="2">
        <f t="shared" si="63"/>
        <v>0.16666666666424135</v>
      </c>
      <c r="P971" t="str">
        <f>VLOOKUP(G971,Agents!A:E,4,FALSE)</f>
        <v>Team2</v>
      </c>
      <c r="Q971" t="str">
        <f>VLOOKUP(G971,Agents!A:E,5,FALSE)</f>
        <v>Junior</v>
      </c>
      <c r="R971" t="str">
        <f>VLOOKUP(G971,Agents!A:E,2,FALSE)</f>
        <v>Night</v>
      </c>
    </row>
    <row r="972" spans="1:18" x14ac:dyDescent="0.35">
      <c r="A972" t="s">
        <v>1936</v>
      </c>
      <c r="B972" t="s">
        <v>1937</v>
      </c>
      <c r="C972" t="s">
        <v>12</v>
      </c>
      <c r="D972" t="s">
        <v>38</v>
      </c>
      <c r="E972" s="1">
        <v>46050.044444444444</v>
      </c>
      <c r="F972" s="1">
        <v>46050.419444444444</v>
      </c>
      <c r="G972" t="s">
        <v>73</v>
      </c>
      <c r="H972" t="s">
        <v>15</v>
      </c>
      <c r="I972" t="s">
        <v>16</v>
      </c>
      <c r="J972">
        <v>3</v>
      </c>
      <c r="K972" t="str">
        <f>IF(tickets_dataset[[#This Row],[status]] = "Closed", "Yes","No")</f>
        <v>Yes</v>
      </c>
      <c r="L972" s="2">
        <f t="shared" si="60"/>
        <v>9</v>
      </c>
      <c r="M972" t="str">
        <f t="shared" si="61"/>
        <v>No</v>
      </c>
      <c r="N972" t="str">
        <f t="shared" si="62"/>
        <v>Jan</v>
      </c>
      <c r="O972" s="2">
        <f t="shared" si="63"/>
        <v>0.375</v>
      </c>
      <c r="P972" t="str">
        <f>VLOOKUP(G972,Agents!A:E,4,FALSE)</f>
        <v>Team4</v>
      </c>
      <c r="Q972" t="str">
        <f>VLOOKUP(G972,Agents!A:E,5,FALSE)</f>
        <v>Senior</v>
      </c>
      <c r="R972" t="str">
        <f>VLOOKUP(G972,Agents!A:E,2,FALSE)</f>
        <v>Night</v>
      </c>
    </row>
    <row r="973" spans="1:18" x14ac:dyDescent="0.35">
      <c r="A973" t="s">
        <v>1938</v>
      </c>
      <c r="B973" t="s">
        <v>1939</v>
      </c>
      <c r="C973" t="s">
        <v>22</v>
      </c>
      <c r="D973" t="s">
        <v>13</v>
      </c>
      <c r="E973" s="1">
        <v>46102.345138888886</v>
      </c>
      <c r="F973" s="1">
        <v>46102.886805555558</v>
      </c>
      <c r="G973" t="s">
        <v>273</v>
      </c>
      <c r="H973" t="s">
        <v>15</v>
      </c>
      <c r="I973" t="s">
        <v>16</v>
      </c>
      <c r="J973">
        <v>3</v>
      </c>
      <c r="K973" t="str">
        <f>IF(tickets_dataset[[#This Row],[status]] = "Closed", "Yes","No")</f>
        <v>Yes</v>
      </c>
      <c r="L973" s="2">
        <f t="shared" si="60"/>
        <v>13.000000000116415</v>
      </c>
      <c r="M973" t="str">
        <f t="shared" si="61"/>
        <v>No</v>
      </c>
      <c r="N973" t="str">
        <f t="shared" si="62"/>
        <v>Mar</v>
      </c>
      <c r="O973" s="2">
        <f t="shared" si="63"/>
        <v>0.54166666667151731</v>
      </c>
      <c r="P973" t="str">
        <f>VLOOKUP(G973,Agents!A:E,4,FALSE)</f>
        <v>Team3</v>
      </c>
      <c r="Q973" t="str">
        <f>VLOOKUP(G973,Agents!A:E,5,FALSE)</f>
        <v>Senior</v>
      </c>
      <c r="R973" t="str">
        <f>VLOOKUP(G973,Agents!A:E,2,FALSE)</f>
        <v>Evening</v>
      </c>
    </row>
    <row r="974" spans="1:18" x14ac:dyDescent="0.35">
      <c r="A974" t="s">
        <v>1940</v>
      </c>
      <c r="B974" t="s">
        <v>1941</v>
      </c>
      <c r="C974" t="s">
        <v>34</v>
      </c>
      <c r="D974" t="s">
        <v>38</v>
      </c>
      <c r="E974" s="1">
        <v>46079.183333333334</v>
      </c>
      <c r="F974" s="1">
        <v>46082.683333333334</v>
      </c>
      <c r="G974" t="s">
        <v>170</v>
      </c>
      <c r="H974" t="s">
        <v>15</v>
      </c>
      <c r="I974" t="s">
        <v>16</v>
      </c>
      <c r="J974">
        <v>5</v>
      </c>
      <c r="K974" t="str">
        <f>IF(tickets_dataset[[#This Row],[status]] = "Closed", "Yes","No")</f>
        <v>Yes</v>
      </c>
      <c r="L974" s="2">
        <f t="shared" si="60"/>
        <v>84</v>
      </c>
      <c r="M974" t="str">
        <f t="shared" si="61"/>
        <v>Yes</v>
      </c>
      <c r="N974" t="str">
        <f t="shared" si="62"/>
        <v>Feb</v>
      </c>
      <c r="O974" s="2">
        <f t="shared" si="63"/>
        <v>3.5</v>
      </c>
      <c r="P974" t="str">
        <f>VLOOKUP(G974,Agents!A:E,4,FALSE)</f>
        <v>Team5</v>
      </c>
      <c r="Q974" t="str">
        <f>VLOOKUP(G974,Agents!A:E,5,FALSE)</f>
        <v>Junior</v>
      </c>
      <c r="R974" t="str">
        <f>VLOOKUP(G974,Agents!A:E,2,FALSE)</f>
        <v>Night</v>
      </c>
    </row>
    <row r="975" spans="1:18" x14ac:dyDescent="0.35">
      <c r="A975" t="s">
        <v>1942</v>
      </c>
      <c r="B975" t="s">
        <v>1943</v>
      </c>
      <c r="C975" t="s">
        <v>12</v>
      </c>
      <c r="D975" t="s">
        <v>13</v>
      </c>
      <c r="E975" s="1">
        <v>46084.481944444444</v>
      </c>
      <c r="F975" s="1">
        <v>46085.69027777778</v>
      </c>
      <c r="G975" t="s">
        <v>137</v>
      </c>
      <c r="H975" t="s">
        <v>15</v>
      </c>
      <c r="I975" t="s">
        <v>16</v>
      </c>
      <c r="J975">
        <v>5</v>
      </c>
      <c r="K975" t="str">
        <f>IF(tickets_dataset[[#This Row],[status]] = "Closed", "Yes","No")</f>
        <v>Yes</v>
      </c>
      <c r="L975" s="2">
        <f t="shared" si="60"/>
        <v>29.000000000058208</v>
      </c>
      <c r="M975" t="str">
        <f t="shared" si="61"/>
        <v>No</v>
      </c>
      <c r="N975" t="str">
        <f t="shared" si="62"/>
        <v>Mar</v>
      </c>
      <c r="O975" s="2">
        <f t="shared" si="63"/>
        <v>1.2083333333357587</v>
      </c>
      <c r="P975" t="str">
        <f>VLOOKUP(G975,Agents!A:E,4,FALSE)</f>
        <v>Team5</v>
      </c>
      <c r="Q975" t="str">
        <f>VLOOKUP(G975,Agents!A:E,5,FALSE)</f>
        <v>Senior</v>
      </c>
      <c r="R975" t="str">
        <f>VLOOKUP(G975,Agents!A:E,2,FALSE)</f>
        <v>Night</v>
      </c>
    </row>
    <row r="976" spans="1:18" x14ac:dyDescent="0.35">
      <c r="A976" t="s">
        <v>1944</v>
      </c>
      <c r="B976" t="s">
        <v>1945</v>
      </c>
      <c r="C976" t="s">
        <v>34</v>
      </c>
      <c r="D976" t="s">
        <v>38</v>
      </c>
      <c r="E976" s="1">
        <v>46078.020833333336</v>
      </c>
      <c r="F976" s="1">
        <v>46079.9375</v>
      </c>
      <c r="G976" t="s">
        <v>53</v>
      </c>
      <c r="H976" t="s">
        <v>15</v>
      </c>
      <c r="I976" t="s">
        <v>16</v>
      </c>
      <c r="J976">
        <v>4</v>
      </c>
      <c r="K976" t="str">
        <f>IF(tickets_dataset[[#This Row],[status]] = "Closed", "Yes","No")</f>
        <v>Yes</v>
      </c>
      <c r="L976" s="2">
        <f t="shared" si="60"/>
        <v>45.999999999941792</v>
      </c>
      <c r="M976" t="str">
        <f t="shared" si="61"/>
        <v>No</v>
      </c>
      <c r="N976" t="str">
        <f t="shared" si="62"/>
        <v>Feb</v>
      </c>
      <c r="O976" s="2">
        <f t="shared" si="63"/>
        <v>1.9166666666642413</v>
      </c>
      <c r="P976" t="str">
        <f>VLOOKUP(G976,Agents!A:E,4,FALSE)</f>
        <v>Team1</v>
      </c>
      <c r="Q976" t="str">
        <f>VLOOKUP(G976,Agents!A:E,5,FALSE)</f>
        <v>Junior</v>
      </c>
      <c r="R976" t="str">
        <f>VLOOKUP(G976,Agents!A:E,2,FALSE)</f>
        <v>Night</v>
      </c>
    </row>
    <row r="977" spans="1:18" x14ac:dyDescent="0.35">
      <c r="A977" t="s">
        <v>1946</v>
      </c>
      <c r="B977" t="s">
        <v>1947</v>
      </c>
      <c r="C977" t="s">
        <v>34</v>
      </c>
      <c r="D977" t="s">
        <v>38</v>
      </c>
      <c r="E977" s="1">
        <v>46024.120833333334</v>
      </c>
      <c r="F977" s="1">
        <v>46027.287499999999</v>
      </c>
      <c r="G977" t="s">
        <v>53</v>
      </c>
      <c r="H977" t="s">
        <v>28</v>
      </c>
      <c r="I977" t="s">
        <v>16</v>
      </c>
      <c r="J977">
        <v>4</v>
      </c>
      <c r="K977" t="str">
        <f>IF(tickets_dataset[[#This Row],[status]] = "Closed", "Yes","No")</f>
        <v>No</v>
      </c>
      <c r="L977" s="2">
        <f t="shared" si="60"/>
        <v>75.999999999941792</v>
      </c>
      <c r="M977" t="str">
        <f t="shared" si="61"/>
        <v>Yes</v>
      </c>
      <c r="N977" t="str">
        <f t="shared" si="62"/>
        <v>Jan</v>
      </c>
      <c r="O977" s="2">
        <f t="shared" si="63"/>
        <v>3.1666666666642413</v>
      </c>
      <c r="P977" t="str">
        <f>VLOOKUP(G977,Agents!A:E,4,FALSE)</f>
        <v>Team1</v>
      </c>
      <c r="Q977" t="str">
        <f>VLOOKUP(G977,Agents!A:E,5,FALSE)</f>
        <v>Junior</v>
      </c>
      <c r="R977" t="str">
        <f>VLOOKUP(G977,Agents!A:E,2,FALSE)</f>
        <v>Night</v>
      </c>
    </row>
    <row r="978" spans="1:18" x14ac:dyDescent="0.35">
      <c r="A978" t="s">
        <v>1948</v>
      </c>
      <c r="B978" t="s">
        <v>1949</v>
      </c>
      <c r="C978" t="s">
        <v>50</v>
      </c>
      <c r="D978" t="s">
        <v>26</v>
      </c>
      <c r="E978" s="1">
        <v>46107.246527777781</v>
      </c>
      <c r="F978" s="1">
        <v>46107.746527777781</v>
      </c>
      <c r="G978" t="s">
        <v>39</v>
      </c>
      <c r="H978" t="s">
        <v>15</v>
      </c>
      <c r="I978" t="s">
        <v>68</v>
      </c>
      <c r="J978">
        <v>2</v>
      </c>
      <c r="K978" t="str">
        <f>IF(tickets_dataset[[#This Row],[status]] = "Closed", "Yes","No")</f>
        <v>Yes</v>
      </c>
      <c r="L978" s="2">
        <f t="shared" si="60"/>
        <v>12</v>
      </c>
      <c r="M978" t="str">
        <f t="shared" si="61"/>
        <v>No</v>
      </c>
      <c r="N978" t="str">
        <f t="shared" si="62"/>
        <v>Mar</v>
      </c>
      <c r="O978" s="2">
        <f t="shared" si="63"/>
        <v>0.5</v>
      </c>
      <c r="P978" t="str">
        <f>VLOOKUP(G978,Agents!A:E,4,FALSE)</f>
        <v>Team3</v>
      </c>
      <c r="Q978" t="str">
        <f>VLOOKUP(G978,Agents!A:E,5,FALSE)</f>
        <v>Mid</v>
      </c>
      <c r="R978" t="str">
        <f>VLOOKUP(G978,Agents!A:E,2,FALSE)</f>
        <v>Night</v>
      </c>
    </row>
    <row r="979" spans="1:18" x14ac:dyDescent="0.35">
      <c r="A979" t="s">
        <v>1950</v>
      </c>
      <c r="B979" t="s">
        <v>1951</v>
      </c>
      <c r="C979" t="s">
        <v>50</v>
      </c>
      <c r="D979" t="s">
        <v>26</v>
      </c>
      <c r="E979" s="1">
        <v>46086.98541666667</v>
      </c>
      <c r="F979" s="1">
        <v>46089.068749999999</v>
      </c>
      <c r="G979" t="s">
        <v>53</v>
      </c>
      <c r="H979" t="s">
        <v>15</v>
      </c>
      <c r="I979" t="s">
        <v>16</v>
      </c>
      <c r="J979">
        <v>4</v>
      </c>
      <c r="K979" t="str">
        <f>IF(tickets_dataset[[#This Row],[status]] = "Closed", "Yes","No")</f>
        <v>Yes</v>
      </c>
      <c r="L979" s="2">
        <f t="shared" si="60"/>
        <v>49.999999999883585</v>
      </c>
      <c r="M979" t="str">
        <f t="shared" si="61"/>
        <v>Yes</v>
      </c>
      <c r="N979" t="str">
        <f t="shared" si="62"/>
        <v>Mar</v>
      </c>
      <c r="O979" s="2">
        <f t="shared" si="63"/>
        <v>2.0833333333284827</v>
      </c>
      <c r="P979" t="str">
        <f>VLOOKUP(G979,Agents!A:E,4,FALSE)</f>
        <v>Team1</v>
      </c>
      <c r="Q979" t="str">
        <f>VLOOKUP(G979,Agents!A:E,5,FALSE)</f>
        <v>Junior</v>
      </c>
      <c r="R979" t="str">
        <f>VLOOKUP(G979,Agents!A:E,2,FALSE)</f>
        <v>Night</v>
      </c>
    </row>
    <row r="980" spans="1:18" x14ac:dyDescent="0.35">
      <c r="A980" t="s">
        <v>1952</v>
      </c>
      <c r="B980" t="s">
        <v>1953</v>
      </c>
      <c r="C980" t="s">
        <v>34</v>
      </c>
      <c r="D980" t="s">
        <v>26</v>
      </c>
      <c r="E980" s="1">
        <v>46024.661805555559</v>
      </c>
      <c r="F980" s="1">
        <v>46025.078472222223</v>
      </c>
      <c r="G980" t="s">
        <v>234</v>
      </c>
      <c r="H980" t="s">
        <v>28</v>
      </c>
      <c r="I980" t="s">
        <v>16</v>
      </c>
      <c r="J980">
        <v>5</v>
      </c>
      <c r="K980" t="str">
        <f>IF(tickets_dataset[[#This Row],[status]] = "Closed", "Yes","No")</f>
        <v>No</v>
      </c>
      <c r="L980" s="2">
        <f t="shared" si="60"/>
        <v>9.9999999999417923</v>
      </c>
      <c r="M980" t="str">
        <f t="shared" si="61"/>
        <v>No</v>
      </c>
      <c r="N980" t="str">
        <f t="shared" si="62"/>
        <v>Jan</v>
      </c>
      <c r="O980" s="2">
        <f t="shared" si="63"/>
        <v>0.41666666666424135</v>
      </c>
      <c r="P980" t="str">
        <f>VLOOKUP(G980,Agents!A:E,4,FALSE)</f>
        <v>Team5</v>
      </c>
      <c r="Q980" t="str">
        <f>VLOOKUP(G980,Agents!A:E,5,FALSE)</f>
        <v>Senior</v>
      </c>
      <c r="R980" t="str">
        <f>VLOOKUP(G980,Agents!A:E,2,FALSE)</f>
        <v>Night</v>
      </c>
    </row>
    <row r="981" spans="1:18" x14ac:dyDescent="0.35">
      <c r="A981" t="s">
        <v>1954</v>
      </c>
      <c r="B981" t="s">
        <v>1955</v>
      </c>
      <c r="C981" t="s">
        <v>22</v>
      </c>
      <c r="D981" t="s">
        <v>13</v>
      </c>
      <c r="E981" s="1">
        <v>46103.39166666667</v>
      </c>
      <c r="F981" s="1">
        <v>46104.35</v>
      </c>
      <c r="G981" t="s">
        <v>86</v>
      </c>
      <c r="H981" t="s">
        <v>28</v>
      </c>
      <c r="I981" t="s">
        <v>68</v>
      </c>
      <c r="J981">
        <v>3</v>
      </c>
      <c r="K981" t="str">
        <f>IF(tickets_dataset[[#This Row],[status]] = "Closed", "Yes","No")</f>
        <v>No</v>
      </c>
      <c r="L981" s="2">
        <f t="shared" si="60"/>
        <v>22.999999999883585</v>
      </c>
      <c r="M981" t="str">
        <f t="shared" si="61"/>
        <v>No</v>
      </c>
      <c r="N981" t="str">
        <f t="shared" si="62"/>
        <v>Mar</v>
      </c>
      <c r="O981" s="2">
        <f t="shared" si="63"/>
        <v>0.95833333332848269</v>
      </c>
      <c r="P981" t="str">
        <f>VLOOKUP(G981,Agents!A:E,4,FALSE)</f>
        <v>Team1</v>
      </c>
      <c r="Q981" t="str">
        <f>VLOOKUP(G981,Agents!A:E,5,FALSE)</f>
        <v>Mid</v>
      </c>
      <c r="R981" t="str">
        <f>VLOOKUP(G981,Agents!A:E,2,FALSE)</f>
        <v>Morning</v>
      </c>
    </row>
    <row r="982" spans="1:18" x14ac:dyDescent="0.35">
      <c r="A982" t="s">
        <v>1956</v>
      </c>
      <c r="B982" t="s">
        <v>1957</v>
      </c>
      <c r="C982" t="s">
        <v>34</v>
      </c>
      <c r="D982" t="s">
        <v>13</v>
      </c>
      <c r="E982" s="1">
        <v>46086.811805555553</v>
      </c>
      <c r="F982" s="1">
        <v>46088.228472222225</v>
      </c>
      <c r="G982" t="s">
        <v>77</v>
      </c>
      <c r="H982" t="s">
        <v>15</v>
      </c>
      <c r="I982" t="s">
        <v>16</v>
      </c>
      <c r="J982">
        <v>4</v>
      </c>
      <c r="K982" t="str">
        <f>IF(tickets_dataset[[#This Row],[status]] = "Closed", "Yes","No")</f>
        <v>Yes</v>
      </c>
      <c r="L982" s="2">
        <f t="shared" si="60"/>
        <v>34.000000000116415</v>
      </c>
      <c r="M982" t="str">
        <f t="shared" si="61"/>
        <v>No</v>
      </c>
      <c r="N982" t="str">
        <f t="shared" si="62"/>
        <v>Mar</v>
      </c>
      <c r="O982" s="2">
        <f t="shared" si="63"/>
        <v>1.4166666666715173</v>
      </c>
      <c r="P982" t="str">
        <f>VLOOKUP(G982,Agents!A:E,4,FALSE)</f>
        <v>Team5</v>
      </c>
      <c r="Q982" t="str">
        <f>VLOOKUP(G982,Agents!A:E,5,FALSE)</f>
        <v>Junior</v>
      </c>
      <c r="R982" t="str">
        <f>VLOOKUP(G982,Agents!A:E,2,FALSE)</f>
        <v>Evening</v>
      </c>
    </row>
    <row r="983" spans="1:18" x14ac:dyDescent="0.35">
      <c r="A983" t="s">
        <v>1958</v>
      </c>
      <c r="B983" t="s">
        <v>1959</v>
      </c>
      <c r="C983" t="s">
        <v>12</v>
      </c>
      <c r="D983" t="s">
        <v>26</v>
      </c>
      <c r="E983" s="1">
        <v>46028.928472222222</v>
      </c>
      <c r="F983" s="1">
        <v>46031.761805555558</v>
      </c>
      <c r="G983" t="s">
        <v>14</v>
      </c>
      <c r="H983" t="s">
        <v>15</v>
      </c>
      <c r="I983" t="s">
        <v>16</v>
      </c>
      <c r="J983">
        <v>4</v>
      </c>
      <c r="K983" t="str">
        <f>IF(tickets_dataset[[#This Row],[status]] = "Closed", "Yes","No")</f>
        <v>Yes</v>
      </c>
      <c r="L983" s="2">
        <f t="shared" si="60"/>
        <v>68.000000000058208</v>
      </c>
      <c r="M983" t="str">
        <f t="shared" si="61"/>
        <v>Yes</v>
      </c>
      <c r="N983" t="str">
        <f t="shared" si="62"/>
        <v>Jan</v>
      </c>
      <c r="O983" s="2">
        <f t="shared" si="63"/>
        <v>2.8333333333357587</v>
      </c>
      <c r="P983" t="str">
        <f>VLOOKUP(G983,Agents!A:E,4,FALSE)</f>
        <v>Team1</v>
      </c>
      <c r="Q983" t="str">
        <f>VLOOKUP(G983,Agents!A:E,5,FALSE)</f>
        <v>Senior</v>
      </c>
      <c r="R983" t="str">
        <f>VLOOKUP(G983,Agents!A:E,2,FALSE)</f>
        <v>Morning</v>
      </c>
    </row>
    <row r="984" spans="1:18" x14ac:dyDescent="0.35">
      <c r="A984" t="s">
        <v>1960</v>
      </c>
      <c r="B984" t="s">
        <v>1961</v>
      </c>
      <c r="C984" t="s">
        <v>50</v>
      </c>
      <c r="D984" t="s">
        <v>13</v>
      </c>
      <c r="E984" s="1">
        <v>46028.325694444444</v>
      </c>
      <c r="F984" s="1">
        <v>46030.200694444444</v>
      </c>
      <c r="G984" t="s">
        <v>128</v>
      </c>
      <c r="H984" t="s">
        <v>15</v>
      </c>
      <c r="I984" t="s">
        <v>16</v>
      </c>
      <c r="J984">
        <v>4</v>
      </c>
      <c r="K984" t="str">
        <f>IF(tickets_dataset[[#This Row],[status]] = "Closed", "Yes","No")</f>
        <v>Yes</v>
      </c>
      <c r="L984" s="2">
        <f t="shared" si="60"/>
        <v>45</v>
      </c>
      <c r="M984" t="str">
        <f t="shared" si="61"/>
        <v>No</v>
      </c>
      <c r="N984" t="str">
        <f t="shared" si="62"/>
        <v>Jan</v>
      </c>
      <c r="O984" s="2">
        <f t="shared" si="63"/>
        <v>1.875</v>
      </c>
      <c r="P984" t="str">
        <f>VLOOKUP(G984,Agents!A:E,4,FALSE)</f>
        <v>Team4</v>
      </c>
      <c r="Q984" t="str">
        <f>VLOOKUP(G984,Agents!A:E,5,FALSE)</f>
        <v>Mid</v>
      </c>
      <c r="R984" t="str">
        <f>VLOOKUP(G984,Agents!A:E,2,FALSE)</f>
        <v>Night</v>
      </c>
    </row>
    <row r="985" spans="1:18" x14ac:dyDescent="0.35">
      <c r="A985" t="s">
        <v>1962</v>
      </c>
      <c r="B985" t="s">
        <v>1963</v>
      </c>
      <c r="C985" t="s">
        <v>12</v>
      </c>
      <c r="D985" t="s">
        <v>26</v>
      </c>
      <c r="E985" s="1">
        <v>46065.444444444445</v>
      </c>
      <c r="F985" s="1">
        <v>46067.027777777781</v>
      </c>
      <c r="G985" t="s">
        <v>67</v>
      </c>
      <c r="H985" t="s">
        <v>132</v>
      </c>
      <c r="I985" t="s">
        <v>16</v>
      </c>
      <c r="J985">
        <v>5</v>
      </c>
      <c r="K985" t="str">
        <f>IF(tickets_dataset[[#This Row],[status]] = "Closed", "Yes","No")</f>
        <v>No</v>
      </c>
      <c r="L985" s="2">
        <f t="shared" si="60"/>
        <v>38.000000000058208</v>
      </c>
      <c r="M985" t="str">
        <f t="shared" si="61"/>
        <v>No</v>
      </c>
      <c r="N985" t="str">
        <f t="shared" si="62"/>
        <v>Feb</v>
      </c>
      <c r="O985" s="2">
        <f t="shared" si="63"/>
        <v>1.5833333333357587</v>
      </c>
      <c r="P985" t="str">
        <f>VLOOKUP(G985,Agents!A:E,4,FALSE)</f>
        <v>Team5</v>
      </c>
      <c r="Q985" t="str">
        <f>VLOOKUP(G985,Agents!A:E,5,FALSE)</f>
        <v>Junior</v>
      </c>
      <c r="R985" t="str">
        <f>VLOOKUP(G985,Agents!A:E,2,FALSE)</f>
        <v>Evening</v>
      </c>
    </row>
    <row r="986" spans="1:18" x14ac:dyDescent="0.35">
      <c r="A986" t="s">
        <v>1964</v>
      </c>
      <c r="B986" t="s">
        <v>1965</v>
      </c>
      <c r="C986" t="s">
        <v>22</v>
      </c>
      <c r="D986" t="s">
        <v>26</v>
      </c>
      <c r="E986" s="1">
        <v>46071.879861111112</v>
      </c>
      <c r="F986" s="1">
        <v>46073.754861111112</v>
      </c>
      <c r="G986" t="s">
        <v>103</v>
      </c>
      <c r="H986" t="s">
        <v>28</v>
      </c>
      <c r="I986" t="s">
        <v>16</v>
      </c>
      <c r="J986">
        <v>5</v>
      </c>
      <c r="K986" t="str">
        <f>IF(tickets_dataset[[#This Row],[status]] = "Closed", "Yes","No")</f>
        <v>No</v>
      </c>
      <c r="L986" s="2">
        <f t="shared" si="60"/>
        <v>45</v>
      </c>
      <c r="M986" t="str">
        <f t="shared" si="61"/>
        <v>No</v>
      </c>
      <c r="N986" t="str">
        <f t="shared" si="62"/>
        <v>Feb</v>
      </c>
      <c r="O986" s="2">
        <f t="shared" si="63"/>
        <v>1.875</v>
      </c>
      <c r="P986" t="str">
        <f>VLOOKUP(G986,Agents!A:E,4,FALSE)</f>
        <v>Team4</v>
      </c>
      <c r="Q986" t="str">
        <f>VLOOKUP(G986,Agents!A:E,5,FALSE)</f>
        <v>Senior</v>
      </c>
      <c r="R986" t="str">
        <f>VLOOKUP(G986,Agents!A:E,2,FALSE)</f>
        <v>Night</v>
      </c>
    </row>
    <row r="987" spans="1:18" x14ac:dyDescent="0.35">
      <c r="A987" t="s">
        <v>1966</v>
      </c>
      <c r="B987" t="s">
        <v>1967</v>
      </c>
      <c r="C987" t="s">
        <v>34</v>
      </c>
      <c r="D987" t="s">
        <v>26</v>
      </c>
      <c r="E987" s="1">
        <v>46103.712500000001</v>
      </c>
      <c r="F987" s="1">
        <v>46106.17083333333</v>
      </c>
      <c r="G987" t="s">
        <v>159</v>
      </c>
      <c r="H987" t="s">
        <v>15</v>
      </c>
      <c r="I987" t="s">
        <v>68</v>
      </c>
      <c r="J987">
        <v>2</v>
      </c>
      <c r="K987" t="str">
        <f>IF(tickets_dataset[[#This Row],[status]] = "Closed", "Yes","No")</f>
        <v>Yes</v>
      </c>
      <c r="L987" s="2">
        <f t="shared" si="60"/>
        <v>58.999999999883585</v>
      </c>
      <c r="M987" t="str">
        <f t="shared" si="61"/>
        <v>Yes</v>
      </c>
      <c r="N987" t="str">
        <f t="shared" si="62"/>
        <v>Mar</v>
      </c>
      <c r="O987" s="2">
        <f t="shared" si="63"/>
        <v>2.4583333333284827</v>
      </c>
      <c r="P987" t="str">
        <f>VLOOKUP(G987,Agents!A:E,4,FALSE)</f>
        <v>Team4</v>
      </c>
      <c r="Q987" t="str">
        <f>VLOOKUP(G987,Agents!A:E,5,FALSE)</f>
        <v>Mid</v>
      </c>
      <c r="R987" t="str">
        <f>VLOOKUP(G987,Agents!A:E,2,FALSE)</f>
        <v>Night</v>
      </c>
    </row>
    <row r="988" spans="1:18" x14ac:dyDescent="0.35">
      <c r="A988" t="s">
        <v>1968</v>
      </c>
      <c r="B988" t="s">
        <v>1969</v>
      </c>
      <c r="C988" t="s">
        <v>34</v>
      </c>
      <c r="D988" t="s">
        <v>38</v>
      </c>
      <c r="E988" s="1">
        <v>46084.692361111112</v>
      </c>
      <c r="F988" s="1">
        <v>46087.775694444441</v>
      </c>
      <c r="G988" t="s">
        <v>42</v>
      </c>
      <c r="H988" t="s">
        <v>15</v>
      </c>
      <c r="I988" t="s">
        <v>16</v>
      </c>
      <c r="J988">
        <v>5</v>
      </c>
      <c r="K988" t="str">
        <f>IF(tickets_dataset[[#This Row],[status]] = "Closed", "Yes","No")</f>
        <v>Yes</v>
      </c>
      <c r="L988" s="2">
        <f t="shared" si="60"/>
        <v>73.999999999883585</v>
      </c>
      <c r="M988" t="str">
        <f t="shared" si="61"/>
        <v>Yes</v>
      </c>
      <c r="N988" t="str">
        <f t="shared" si="62"/>
        <v>Mar</v>
      </c>
      <c r="O988" s="2">
        <f t="shared" si="63"/>
        <v>3.0833333333284827</v>
      </c>
      <c r="P988" t="str">
        <f>VLOOKUP(G988,Agents!A:E,4,FALSE)</f>
        <v>Team2</v>
      </c>
      <c r="Q988" t="str">
        <f>VLOOKUP(G988,Agents!A:E,5,FALSE)</f>
        <v>Junior</v>
      </c>
      <c r="R988" t="str">
        <f>VLOOKUP(G988,Agents!A:E,2,FALSE)</f>
        <v>Night</v>
      </c>
    </row>
    <row r="989" spans="1:18" x14ac:dyDescent="0.35">
      <c r="A989" t="s">
        <v>1970</v>
      </c>
      <c r="B989" t="s">
        <v>1152</v>
      </c>
      <c r="C989" t="s">
        <v>50</v>
      </c>
      <c r="D989" t="s">
        <v>38</v>
      </c>
      <c r="E989" s="1">
        <v>46030.301388888889</v>
      </c>
      <c r="F989" s="1">
        <v>46033.343055555553</v>
      </c>
      <c r="G989" t="s">
        <v>170</v>
      </c>
      <c r="H989" t="s">
        <v>15</v>
      </c>
      <c r="I989" t="s">
        <v>16</v>
      </c>
      <c r="J989">
        <v>5</v>
      </c>
      <c r="K989" t="str">
        <f>IF(tickets_dataset[[#This Row],[status]] = "Closed", "Yes","No")</f>
        <v>Yes</v>
      </c>
      <c r="L989" s="2">
        <f t="shared" si="60"/>
        <v>72.999999999941792</v>
      </c>
      <c r="M989" t="str">
        <f t="shared" si="61"/>
        <v>Yes</v>
      </c>
      <c r="N989" t="str">
        <f t="shared" si="62"/>
        <v>Jan</v>
      </c>
      <c r="O989" s="2">
        <f t="shared" si="63"/>
        <v>3.0416666666642413</v>
      </c>
      <c r="P989" t="str">
        <f>VLOOKUP(G989,Agents!A:E,4,FALSE)</f>
        <v>Team5</v>
      </c>
      <c r="Q989" t="str">
        <f>VLOOKUP(G989,Agents!A:E,5,FALSE)</f>
        <v>Junior</v>
      </c>
      <c r="R989" t="str">
        <f>VLOOKUP(G989,Agents!A:E,2,FALSE)</f>
        <v>Night</v>
      </c>
    </row>
    <row r="990" spans="1:18" x14ac:dyDescent="0.35">
      <c r="A990" t="s">
        <v>1971</v>
      </c>
      <c r="B990" t="s">
        <v>1285</v>
      </c>
      <c r="C990" t="s">
        <v>50</v>
      </c>
      <c r="D990" t="s">
        <v>26</v>
      </c>
      <c r="E990" s="1">
        <v>46096.102083333331</v>
      </c>
      <c r="F990" s="1">
        <v>46098.560416666667</v>
      </c>
      <c r="G990" t="s">
        <v>39</v>
      </c>
      <c r="H990" t="s">
        <v>15</v>
      </c>
      <c r="I990" t="s">
        <v>16</v>
      </c>
      <c r="J990">
        <v>4</v>
      </c>
      <c r="K990" t="str">
        <f>IF(tickets_dataset[[#This Row],[status]] = "Closed", "Yes","No")</f>
        <v>Yes</v>
      </c>
      <c r="L990" s="2">
        <f t="shared" si="60"/>
        <v>59.000000000058208</v>
      </c>
      <c r="M990" t="str">
        <f t="shared" si="61"/>
        <v>Yes</v>
      </c>
      <c r="N990" t="str">
        <f t="shared" si="62"/>
        <v>Mar</v>
      </c>
      <c r="O990" s="2">
        <f t="shared" si="63"/>
        <v>2.4583333333357587</v>
      </c>
      <c r="P990" t="str">
        <f>VLOOKUP(G990,Agents!A:E,4,FALSE)</f>
        <v>Team3</v>
      </c>
      <c r="Q990" t="str">
        <f>VLOOKUP(G990,Agents!A:E,5,FALSE)</f>
        <v>Mid</v>
      </c>
      <c r="R990" t="str">
        <f>VLOOKUP(G990,Agents!A:E,2,FALSE)</f>
        <v>Night</v>
      </c>
    </row>
    <row r="991" spans="1:18" x14ac:dyDescent="0.35">
      <c r="A991" t="s">
        <v>1972</v>
      </c>
      <c r="B991" t="s">
        <v>1973</v>
      </c>
      <c r="C991" t="s">
        <v>50</v>
      </c>
      <c r="D991" t="s">
        <v>38</v>
      </c>
      <c r="E991" s="1">
        <v>46107.795138888891</v>
      </c>
      <c r="F991" s="1">
        <v>46109.586805555555</v>
      </c>
      <c r="G991" t="s">
        <v>149</v>
      </c>
      <c r="H991" t="s">
        <v>15</v>
      </c>
      <c r="I991" t="s">
        <v>16</v>
      </c>
      <c r="J991">
        <v>4</v>
      </c>
      <c r="K991" t="str">
        <f>IF(tickets_dataset[[#This Row],[status]] = "Closed", "Yes","No")</f>
        <v>Yes</v>
      </c>
      <c r="L991" s="2">
        <f t="shared" si="60"/>
        <v>42.999999999941792</v>
      </c>
      <c r="M991" t="str">
        <f t="shared" si="61"/>
        <v>No</v>
      </c>
      <c r="N991" t="str">
        <f t="shared" si="62"/>
        <v>Mar</v>
      </c>
      <c r="O991" s="2">
        <f t="shared" si="63"/>
        <v>1.7916666666642413</v>
      </c>
      <c r="P991" t="str">
        <f>VLOOKUP(G991,Agents!A:E,4,FALSE)</f>
        <v>Team3</v>
      </c>
      <c r="Q991" t="str">
        <f>VLOOKUP(G991,Agents!A:E,5,FALSE)</f>
        <v>Mid</v>
      </c>
      <c r="R991" t="str">
        <f>VLOOKUP(G991,Agents!A:E,2,FALSE)</f>
        <v>Night</v>
      </c>
    </row>
    <row r="992" spans="1:18" x14ac:dyDescent="0.35">
      <c r="A992" t="s">
        <v>1974</v>
      </c>
      <c r="B992" t="s">
        <v>1975</v>
      </c>
      <c r="C992" t="s">
        <v>76</v>
      </c>
      <c r="D992" t="s">
        <v>38</v>
      </c>
      <c r="E992" s="1">
        <v>46048.469444444447</v>
      </c>
      <c r="F992" s="1">
        <v>46048.886111111111</v>
      </c>
      <c r="G992" t="s">
        <v>45</v>
      </c>
      <c r="H992" t="s">
        <v>15</v>
      </c>
      <c r="I992" t="s">
        <v>16</v>
      </c>
      <c r="J992">
        <v>5</v>
      </c>
      <c r="K992" t="str">
        <f>IF(tickets_dataset[[#This Row],[status]] = "Closed", "Yes","No")</f>
        <v>Yes</v>
      </c>
      <c r="L992" s="2">
        <f t="shared" si="60"/>
        <v>9.9999999999417923</v>
      </c>
      <c r="M992" t="str">
        <f t="shared" si="61"/>
        <v>No</v>
      </c>
      <c r="N992" t="str">
        <f t="shared" si="62"/>
        <v>Jan</v>
      </c>
      <c r="O992" s="2">
        <f t="shared" si="63"/>
        <v>0.41666666666424135</v>
      </c>
      <c r="P992" t="str">
        <f>VLOOKUP(G992,Agents!A:E,4,FALSE)</f>
        <v>Team5</v>
      </c>
      <c r="Q992" t="str">
        <f>VLOOKUP(G992,Agents!A:E,5,FALSE)</f>
        <v>Senior</v>
      </c>
      <c r="R992" t="str">
        <f>VLOOKUP(G992,Agents!A:E,2,FALSE)</f>
        <v>Morning</v>
      </c>
    </row>
    <row r="993" spans="1:18" x14ac:dyDescent="0.35">
      <c r="A993" t="s">
        <v>1976</v>
      </c>
      <c r="B993" t="s">
        <v>1977</v>
      </c>
      <c r="C993" t="s">
        <v>22</v>
      </c>
      <c r="D993" t="s">
        <v>13</v>
      </c>
      <c r="E993" s="1">
        <v>46037.861805555556</v>
      </c>
      <c r="F993" s="1">
        <v>46038.111805555556</v>
      </c>
      <c r="G993" t="s">
        <v>211</v>
      </c>
      <c r="H993" t="s">
        <v>15</v>
      </c>
      <c r="I993" t="s">
        <v>16</v>
      </c>
      <c r="J993">
        <v>5</v>
      </c>
      <c r="K993" t="str">
        <f>IF(tickets_dataset[[#This Row],[status]] = "Closed", "Yes","No")</f>
        <v>Yes</v>
      </c>
      <c r="L993" s="2">
        <f t="shared" si="60"/>
        <v>6</v>
      </c>
      <c r="M993" t="str">
        <f t="shared" si="61"/>
        <v>No</v>
      </c>
      <c r="N993" t="str">
        <f t="shared" si="62"/>
        <v>Jan</v>
      </c>
      <c r="O993" s="2">
        <f t="shared" si="63"/>
        <v>0.25</v>
      </c>
      <c r="P993" t="str">
        <f>VLOOKUP(G993,Agents!A:E,4,FALSE)</f>
        <v>Team5</v>
      </c>
      <c r="Q993" t="str">
        <f>VLOOKUP(G993,Agents!A:E,5,FALSE)</f>
        <v>Senior</v>
      </c>
      <c r="R993" t="str">
        <f>VLOOKUP(G993,Agents!A:E,2,FALSE)</f>
        <v>Evening</v>
      </c>
    </row>
    <row r="994" spans="1:18" x14ac:dyDescent="0.35">
      <c r="A994" t="s">
        <v>1978</v>
      </c>
      <c r="B994" t="s">
        <v>1572</v>
      </c>
      <c r="C994" t="s">
        <v>76</v>
      </c>
      <c r="D994" t="s">
        <v>13</v>
      </c>
      <c r="E994" s="1">
        <v>46088.832638888889</v>
      </c>
      <c r="F994" s="1">
        <v>46089.249305555553</v>
      </c>
      <c r="G994" t="s">
        <v>77</v>
      </c>
      <c r="H994" t="s">
        <v>15</v>
      </c>
      <c r="I994" t="s">
        <v>16</v>
      </c>
      <c r="J994">
        <v>4</v>
      </c>
      <c r="K994" t="str">
        <f>IF(tickets_dataset[[#This Row],[status]] = "Closed", "Yes","No")</f>
        <v>Yes</v>
      </c>
      <c r="L994" s="2">
        <f t="shared" si="60"/>
        <v>9.9999999999417923</v>
      </c>
      <c r="M994" t="str">
        <f t="shared" si="61"/>
        <v>No</v>
      </c>
      <c r="N994" t="str">
        <f t="shared" si="62"/>
        <v>Mar</v>
      </c>
      <c r="O994" s="2">
        <f t="shared" si="63"/>
        <v>0.41666666666424135</v>
      </c>
      <c r="P994" t="str">
        <f>VLOOKUP(G994,Agents!A:E,4,FALSE)</f>
        <v>Team5</v>
      </c>
      <c r="Q994" t="str">
        <f>VLOOKUP(G994,Agents!A:E,5,FALSE)</f>
        <v>Junior</v>
      </c>
      <c r="R994" t="str">
        <f>VLOOKUP(G994,Agents!A:E,2,FALSE)</f>
        <v>Evening</v>
      </c>
    </row>
    <row r="995" spans="1:18" x14ac:dyDescent="0.35">
      <c r="A995" t="s">
        <v>1979</v>
      </c>
      <c r="B995" t="s">
        <v>1980</v>
      </c>
      <c r="C995" t="s">
        <v>22</v>
      </c>
      <c r="D995" t="s">
        <v>13</v>
      </c>
      <c r="E995" s="1">
        <v>46033.694444444445</v>
      </c>
      <c r="F995" s="1">
        <v>46035.111111111109</v>
      </c>
      <c r="G995" t="s">
        <v>31</v>
      </c>
      <c r="H995" t="s">
        <v>15</v>
      </c>
      <c r="I995" t="s">
        <v>16</v>
      </c>
      <c r="J995">
        <v>4</v>
      </c>
      <c r="K995" t="str">
        <f>IF(tickets_dataset[[#This Row],[status]] = "Closed", "Yes","No")</f>
        <v>Yes</v>
      </c>
      <c r="L995" s="2">
        <f t="shared" si="60"/>
        <v>33.999999999941792</v>
      </c>
      <c r="M995" t="str">
        <f t="shared" si="61"/>
        <v>No</v>
      </c>
      <c r="N995" t="str">
        <f t="shared" si="62"/>
        <v>Jan</v>
      </c>
      <c r="O995" s="2">
        <f t="shared" si="63"/>
        <v>1.4166666666642413</v>
      </c>
      <c r="P995" t="str">
        <f>VLOOKUP(G995,Agents!A:E,4,FALSE)</f>
        <v>Team5</v>
      </c>
      <c r="Q995" t="str">
        <f>VLOOKUP(G995,Agents!A:E,5,FALSE)</f>
        <v>Senior</v>
      </c>
      <c r="R995" t="str">
        <f>VLOOKUP(G995,Agents!A:E,2,FALSE)</f>
        <v>Evening</v>
      </c>
    </row>
    <row r="996" spans="1:18" x14ac:dyDescent="0.35">
      <c r="A996" t="s">
        <v>1981</v>
      </c>
      <c r="B996" t="s">
        <v>1982</v>
      </c>
      <c r="C996" t="s">
        <v>22</v>
      </c>
      <c r="D996" t="s">
        <v>38</v>
      </c>
      <c r="E996" s="1">
        <v>46097.772222222222</v>
      </c>
      <c r="F996" s="1">
        <v>46098.313888888886</v>
      </c>
      <c r="G996" t="s">
        <v>156</v>
      </c>
      <c r="H996" t="s">
        <v>15</v>
      </c>
      <c r="I996" t="s">
        <v>16</v>
      </c>
      <c r="J996">
        <v>4</v>
      </c>
      <c r="K996" t="str">
        <f>IF(tickets_dataset[[#This Row],[status]] = "Closed", "Yes","No")</f>
        <v>Yes</v>
      </c>
      <c r="L996" s="2">
        <f t="shared" si="60"/>
        <v>12.999999999941792</v>
      </c>
      <c r="M996" t="str">
        <f t="shared" si="61"/>
        <v>No</v>
      </c>
      <c r="N996" t="str">
        <f t="shared" si="62"/>
        <v>Mar</v>
      </c>
      <c r="O996" s="2">
        <f t="shared" si="63"/>
        <v>0.54166666666424135</v>
      </c>
      <c r="P996" t="str">
        <f>VLOOKUP(G996,Agents!A:E,4,FALSE)</f>
        <v>Team3</v>
      </c>
      <c r="Q996" t="str">
        <f>VLOOKUP(G996,Agents!A:E,5,FALSE)</f>
        <v>Mid</v>
      </c>
      <c r="R996" t="str">
        <f>VLOOKUP(G996,Agents!A:E,2,FALSE)</f>
        <v>Evening</v>
      </c>
    </row>
    <row r="997" spans="1:18" x14ac:dyDescent="0.35">
      <c r="A997" t="s">
        <v>1983</v>
      </c>
      <c r="B997" t="s">
        <v>1984</v>
      </c>
      <c r="C997" t="s">
        <v>50</v>
      </c>
      <c r="D997" t="s">
        <v>26</v>
      </c>
      <c r="E997" s="1">
        <v>46047.758333333331</v>
      </c>
      <c r="F997" s="1">
        <v>46048.383333333331</v>
      </c>
      <c r="G997" t="s">
        <v>45</v>
      </c>
      <c r="H997" t="s">
        <v>15</v>
      </c>
      <c r="I997" t="s">
        <v>16</v>
      </c>
      <c r="J997">
        <v>3</v>
      </c>
      <c r="K997" t="str">
        <f>IF(tickets_dataset[[#This Row],[status]] = "Closed", "Yes","No")</f>
        <v>Yes</v>
      </c>
      <c r="L997" s="2">
        <f t="shared" si="60"/>
        <v>15</v>
      </c>
      <c r="M997" t="str">
        <f t="shared" si="61"/>
        <v>No</v>
      </c>
      <c r="N997" t="str">
        <f t="shared" si="62"/>
        <v>Jan</v>
      </c>
      <c r="O997" s="2">
        <f t="shared" si="63"/>
        <v>0.625</v>
      </c>
      <c r="P997" t="str">
        <f>VLOOKUP(G997,Agents!A:E,4,FALSE)</f>
        <v>Team5</v>
      </c>
      <c r="Q997" t="str">
        <f>VLOOKUP(G997,Agents!A:E,5,FALSE)</f>
        <v>Senior</v>
      </c>
      <c r="R997" t="str">
        <f>VLOOKUP(G997,Agents!A:E,2,FALSE)</f>
        <v>Morning</v>
      </c>
    </row>
    <row r="998" spans="1:18" x14ac:dyDescent="0.35">
      <c r="A998" t="s">
        <v>1985</v>
      </c>
      <c r="B998" t="s">
        <v>1986</v>
      </c>
      <c r="C998" t="s">
        <v>12</v>
      </c>
      <c r="D998" t="s">
        <v>13</v>
      </c>
      <c r="E998" s="1">
        <v>46087.254861111112</v>
      </c>
      <c r="F998" s="1">
        <v>46089.004861111112</v>
      </c>
      <c r="G998" t="s">
        <v>234</v>
      </c>
      <c r="H998" t="s">
        <v>15</v>
      </c>
      <c r="I998" t="s">
        <v>68</v>
      </c>
      <c r="J998">
        <v>3</v>
      </c>
      <c r="K998" t="str">
        <f>IF(tickets_dataset[[#This Row],[status]] = "Closed", "Yes","No")</f>
        <v>Yes</v>
      </c>
      <c r="L998" s="2">
        <f t="shared" si="60"/>
        <v>42</v>
      </c>
      <c r="M998" t="str">
        <f t="shared" si="61"/>
        <v>No</v>
      </c>
      <c r="N998" t="str">
        <f t="shared" si="62"/>
        <v>Mar</v>
      </c>
      <c r="O998" s="2">
        <f t="shared" si="63"/>
        <v>1.75</v>
      </c>
      <c r="P998" t="str">
        <f>VLOOKUP(G998,Agents!A:E,4,FALSE)</f>
        <v>Team5</v>
      </c>
      <c r="Q998" t="str">
        <f>VLOOKUP(G998,Agents!A:E,5,FALSE)</f>
        <v>Senior</v>
      </c>
      <c r="R998" t="str">
        <f>VLOOKUP(G998,Agents!A:E,2,FALSE)</f>
        <v>Night</v>
      </c>
    </row>
    <row r="999" spans="1:18" x14ac:dyDescent="0.35">
      <c r="A999" t="s">
        <v>1987</v>
      </c>
      <c r="B999" t="s">
        <v>1988</v>
      </c>
      <c r="C999" t="s">
        <v>76</v>
      </c>
      <c r="D999" t="s">
        <v>38</v>
      </c>
      <c r="E999" s="1">
        <v>46081.340277777781</v>
      </c>
      <c r="F999" s="1">
        <v>46082.715277777781</v>
      </c>
      <c r="G999" t="s">
        <v>27</v>
      </c>
      <c r="H999" t="s">
        <v>15</v>
      </c>
      <c r="I999" t="s">
        <v>16</v>
      </c>
      <c r="J999">
        <v>4</v>
      </c>
      <c r="K999" t="str">
        <f>IF(tickets_dataset[[#This Row],[status]] = "Closed", "Yes","No")</f>
        <v>Yes</v>
      </c>
      <c r="L999" s="2">
        <f t="shared" si="60"/>
        <v>33</v>
      </c>
      <c r="M999" t="str">
        <f t="shared" si="61"/>
        <v>No</v>
      </c>
      <c r="N999" t="str">
        <f t="shared" si="62"/>
        <v>Feb</v>
      </c>
      <c r="O999" s="2">
        <f t="shared" si="63"/>
        <v>1.375</v>
      </c>
      <c r="P999" t="str">
        <f>VLOOKUP(G999,Agents!A:E,4,FALSE)</f>
        <v>Team5</v>
      </c>
      <c r="Q999" t="str">
        <f>VLOOKUP(G999,Agents!A:E,5,FALSE)</f>
        <v>Senior</v>
      </c>
      <c r="R999" t="str">
        <f>VLOOKUP(G999,Agents!A:E,2,FALSE)</f>
        <v>Morning</v>
      </c>
    </row>
    <row r="1000" spans="1:18" x14ac:dyDescent="0.35">
      <c r="A1000" t="s">
        <v>1989</v>
      </c>
      <c r="B1000" t="s">
        <v>1990</v>
      </c>
      <c r="C1000" t="s">
        <v>34</v>
      </c>
      <c r="D1000" t="s">
        <v>38</v>
      </c>
      <c r="E1000" s="1">
        <v>46040.20208333333</v>
      </c>
      <c r="F1000" s="1">
        <v>46042.493750000001</v>
      </c>
      <c r="G1000" t="s">
        <v>422</v>
      </c>
      <c r="H1000" t="s">
        <v>15</v>
      </c>
      <c r="I1000" t="s">
        <v>16</v>
      </c>
      <c r="J1000">
        <v>4</v>
      </c>
      <c r="K1000" t="str">
        <f>IF(tickets_dataset[[#This Row],[status]] = "Closed", "Yes","No")</f>
        <v>Yes</v>
      </c>
      <c r="L1000" s="2">
        <f t="shared" si="60"/>
        <v>55.000000000116415</v>
      </c>
      <c r="M1000" t="str">
        <f t="shared" si="61"/>
        <v>Yes</v>
      </c>
      <c r="N1000" t="str">
        <f t="shared" si="62"/>
        <v>Jan</v>
      </c>
      <c r="O1000" s="2">
        <f t="shared" si="63"/>
        <v>2.2916666666715173</v>
      </c>
      <c r="P1000" t="str">
        <f>VLOOKUP(G1000,Agents!A:E,4,FALSE)</f>
        <v>Team5</v>
      </c>
      <c r="Q1000" t="str">
        <f>VLOOKUP(G1000,Agents!A:E,5,FALSE)</f>
        <v>Mid</v>
      </c>
      <c r="R1000" t="str">
        <f>VLOOKUP(G1000,Agents!A:E,2,FALSE)</f>
        <v>Evening</v>
      </c>
    </row>
    <row r="1001" spans="1:18" x14ac:dyDescent="0.35">
      <c r="A1001" t="s">
        <v>1991</v>
      </c>
      <c r="B1001" t="s">
        <v>1992</v>
      </c>
      <c r="C1001" t="s">
        <v>12</v>
      </c>
      <c r="D1001" t="s">
        <v>13</v>
      </c>
      <c r="E1001" s="1">
        <v>46025.686805555553</v>
      </c>
      <c r="F1001" s="1">
        <v>46026.811805555553</v>
      </c>
      <c r="G1001" t="s">
        <v>170</v>
      </c>
      <c r="H1001" t="s">
        <v>15</v>
      </c>
      <c r="I1001" t="s">
        <v>16</v>
      </c>
      <c r="J1001">
        <v>2</v>
      </c>
      <c r="K1001" t="str">
        <f>IF(tickets_dataset[[#This Row],[status]] = "Closed", "Yes","No")</f>
        <v>Yes</v>
      </c>
      <c r="L1001" s="2">
        <f t="shared" si="60"/>
        <v>27</v>
      </c>
      <c r="M1001" t="str">
        <f t="shared" si="61"/>
        <v>No</v>
      </c>
      <c r="N1001" t="str">
        <f t="shared" si="62"/>
        <v>Jan</v>
      </c>
      <c r="O1001" s="2">
        <f t="shared" si="63"/>
        <v>1.125</v>
      </c>
      <c r="P1001" t="str">
        <f>VLOOKUP(G1001,Agents!A:E,4,FALSE)</f>
        <v>Team5</v>
      </c>
      <c r="Q1001" t="str">
        <f>VLOOKUP(G1001,Agents!A:E,5,FALSE)</f>
        <v>Junior</v>
      </c>
      <c r="R1001" t="str">
        <f>VLOOKUP(G1001,Agents!A:E,2,FALSE)</f>
        <v>Night</v>
      </c>
    </row>
    <row r="1002" spans="1:18" x14ac:dyDescent="0.35">
      <c r="A1002" t="s">
        <v>1993</v>
      </c>
      <c r="B1002" t="s">
        <v>1994</v>
      </c>
      <c r="C1002" t="s">
        <v>12</v>
      </c>
      <c r="D1002" t="s">
        <v>38</v>
      </c>
      <c r="E1002" s="1">
        <v>46078.773611111108</v>
      </c>
      <c r="F1002" s="1">
        <v>46079.981944444444</v>
      </c>
      <c r="G1002" t="s">
        <v>56</v>
      </c>
      <c r="H1002" t="s">
        <v>15</v>
      </c>
      <c r="I1002" t="s">
        <v>16</v>
      </c>
      <c r="J1002">
        <v>4</v>
      </c>
      <c r="K1002" t="str">
        <f>IF(tickets_dataset[[#This Row],[status]] = "Closed", "Yes","No")</f>
        <v>Yes</v>
      </c>
      <c r="L1002" s="2">
        <f t="shared" si="60"/>
        <v>29.000000000058208</v>
      </c>
      <c r="M1002" t="str">
        <f t="shared" si="61"/>
        <v>No</v>
      </c>
      <c r="N1002" t="str">
        <f t="shared" si="62"/>
        <v>Feb</v>
      </c>
      <c r="O1002" s="2">
        <f t="shared" si="63"/>
        <v>1.2083333333357587</v>
      </c>
      <c r="P1002" t="str">
        <f>VLOOKUP(G1002,Agents!A:E,4,FALSE)</f>
        <v>Team1</v>
      </c>
      <c r="Q1002" t="str">
        <f>VLOOKUP(G1002,Agents!A:E,5,FALSE)</f>
        <v>Senior</v>
      </c>
      <c r="R1002" t="str">
        <f>VLOOKUP(G1002,Agents!A:E,2,FALSE)</f>
        <v>Night</v>
      </c>
    </row>
    <row r="1003" spans="1:18" x14ac:dyDescent="0.35">
      <c r="A1003" t="s">
        <v>1995</v>
      </c>
      <c r="B1003" t="s">
        <v>1996</v>
      </c>
      <c r="C1003" t="s">
        <v>12</v>
      </c>
      <c r="D1003" t="s">
        <v>26</v>
      </c>
      <c r="E1003" s="1">
        <v>46028.709027777775</v>
      </c>
      <c r="F1003" s="1">
        <v>46031.000694444447</v>
      </c>
      <c r="G1003" t="s">
        <v>221</v>
      </c>
      <c r="H1003" t="s">
        <v>15</v>
      </c>
      <c r="I1003" t="s">
        <v>16</v>
      </c>
      <c r="J1003">
        <v>5</v>
      </c>
      <c r="K1003" t="str">
        <f>IF(tickets_dataset[[#This Row],[status]] = "Closed", "Yes","No")</f>
        <v>Yes</v>
      </c>
      <c r="L1003" s="2">
        <f t="shared" si="60"/>
        <v>55.000000000116415</v>
      </c>
      <c r="M1003" t="str">
        <f t="shared" si="61"/>
        <v>Yes</v>
      </c>
      <c r="N1003" t="str">
        <f t="shared" si="62"/>
        <v>Jan</v>
      </c>
      <c r="O1003" s="2">
        <f t="shared" si="63"/>
        <v>2.2916666666715173</v>
      </c>
      <c r="P1003" t="str">
        <f>VLOOKUP(G1003,Agents!A:E,4,FALSE)</f>
        <v>Team4</v>
      </c>
      <c r="Q1003" t="str">
        <f>VLOOKUP(G1003,Agents!A:E,5,FALSE)</f>
        <v>Senior</v>
      </c>
      <c r="R1003" t="str">
        <f>VLOOKUP(G1003,Agents!A:E,2,FALSE)</f>
        <v>Morning</v>
      </c>
    </row>
    <row r="1004" spans="1:18" x14ac:dyDescent="0.35">
      <c r="A1004" t="s">
        <v>1997</v>
      </c>
      <c r="B1004" t="s">
        <v>1095</v>
      </c>
      <c r="C1004" t="s">
        <v>34</v>
      </c>
      <c r="D1004" t="s">
        <v>38</v>
      </c>
      <c r="E1004" s="1">
        <v>46105.631249999999</v>
      </c>
      <c r="F1004" s="1">
        <v>46106.339583333334</v>
      </c>
      <c r="G1004" t="s">
        <v>39</v>
      </c>
      <c r="H1004" t="s">
        <v>132</v>
      </c>
      <c r="I1004" t="s">
        <v>16</v>
      </c>
      <c r="J1004">
        <v>5</v>
      </c>
      <c r="K1004" t="str">
        <f>IF(tickets_dataset[[#This Row],[status]] = "Closed", "Yes","No")</f>
        <v>No</v>
      </c>
      <c r="L1004" s="2">
        <f t="shared" si="60"/>
        <v>17.000000000058208</v>
      </c>
      <c r="M1004" t="str">
        <f t="shared" si="61"/>
        <v>No</v>
      </c>
      <c r="N1004" t="str">
        <f t="shared" si="62"/>
        <v>Mar</v>
      </c>
      <c r="O1004" s="2">
        <f t="shared" si="63"/>
        <v>0.70833333333575865</v>
      </c>
      <c r="P1004" t="str">
        <f>VLOOKUP(G1004,Agents!A:E,4,FALSE)</f>
        <v>Team3</v>
      </c>
      <c r="Q1004" t="str">
        <f>VLOOKUP(G1004,Agents!A:E,5,FALSE)</f>
        <v>Mid</v>
      </c>
      <c r="R1004" t="str">
        <f>VLOOKUP(G1004,Agents!A:E,2,FALSE)</f>
        <v>Night</v>
      </c>
    </row>
    <row r="1005" spans="1:18" x14ac:dyDescent="0.35">
      <c r="A1005" t="s">
        <v>1998</v>
      </c>
      <c r="B1005" t="s">
        <v>1999</v>
      </c>
      <c r="C1005" t="s">
        <v>34</v>
      </c>
      <c r="D1005" t="s">
        <v>26</v>
      </c>
      <c r="E1005" s="1">
        <v>46081.125694444447</v>
      </c>
      <c r="F1005" s="1">
        <v>46082.459027777775</v>
      </c>
      <c r="G1005" t="s">
        <v>273</v>
      </c>
      <c r="H1005" t="s">
        <v>15</v>
      </c>
      <c r="I1005" t="s">
        <v>16</v>
      </c>
      <c r="J1005">
        <v>4</v>
      </c>
      <c r="K1005" t="str">
        <f>IF(tickets_dataset[[#This Row],[status]] = "Closed", "Yes","No")</f>
        <v>Yes</v>
      </c>
      <c r="L1005" s="2">
        <f t="shared" si="60"/>
        <v>31.999999999883585</v>
      </c>
      <c r="M1005" t="str">
        <f t="shared" si="61"/>
        <v>No</v>
      </c>
      <c r="N1005" t="str">
        <f t="shared" si="62"/>
        <v>Feb</v>
      </c>
      <c r="O1005" s="2">
        <f t="shared" si="63"/>
        <v>1.3333333333284827</v>
      </c>
      <c r="P1005" t="str">
        <f>VLOOKUP(G1005,Agents!A:E,4,FALSE)</f>
        <v>Team3</v>
      </c>
      <c r="Q1005" t="str">
        <f>VLOOKUP(G1005,Agents!A:E,5,FALSE)</f>
        <v>Senior</v>
      </c>
      <c r="R1005" t="str">
        <f>VLOOKUP(G1005,Agents!A:E,2,FALSE)</f>
        <v>Evening</v>
      </c>
    </row>
    <row r="1006" spans="1:18" x14ac:dyDescent="0.35">
      <c r="A1006" t="s">
        <v>2000</v>
      </c>
      <c r="B1006" t="s">
        <v>2001</v>
      </c>
      <c r="C1006" t="s">
        <v>76</v>
      </c>
      <c r="D1006" t="s">
        <v>26</v>
      </c>
      <c r="E1006" s="1">
        <v>46038.868055555555</v>
      </c>
      <c r="F1006" s="1">
        <v>46039.951388888891</v>
      </c>
      <c r="G1006" t="s">
        <v>156</v>
      </c>
      <c r="H1006" t="s">
        <v>15</v>
      </c>
      <c r="I1006" t="s">
        <v>16</v>
      </c>
      <c r="J1006">
        <v>4</v>
      </c>
      <c r="K1006" t="str">
        <f>IF(tickets_dataset[[#This Row],[status]] = "Closed", "Yes","No")</f>
        <v>Yes</v>
      </c>
      <c r="L1006" s="2">
        <f t="shared" si="60"/>
        <v>26.000000000058208</v>
      </c>
      <c r="M1006" t="str">
        <f t="shared" si="61"/>
        <v>No</v>
      </c>
      <c r="N1006" t="str">
        <f t="shared" si="62"/>
        <v>Jan</v>
      </c>
      <c r="O1006" s="2">
        <f t="shared" si="63"/>
        <v>1.0833333333357587</v>
      </c>
      <c r="P1006" t="str">
        <f>VLOOKUP(G1006,Agents!A:E,4,FALSE)</f>
        <v>Team3</v>
      </c>
      <c r="Q1006" t="str">
        <f>VLOOKUP(G1006,Agents!A:E,5,FALSE)</f>
        <v>Mid</v>
      </c>
      <c r="R1006" t="str">
        <f>VLOOKUP(G1006,Agents!A:E,2,FALSE)</f>
        <v>Evening</v>
      </c>
    </row>
    <row r="1007" spans="1:18" x14ac:dyDescent="0.35">
      <c r="A1007" t="s">
        <v>2002</v>
      </c>
      <c r="B1007" t="s">
        <v>210</v>
      </c>
      <c r="C1007" t="s">
        <v>76</v>
      </c>
      <c r="D1007" t="s">
        <v>13</v>
      </c>
      <c r="E1007" s="1">
        <v>46108.816666666666</v>
      </c>
      <c r="F1007" s="1">
        <v>46109.775000000001</v>
      </c>
      <c r="G1007" t="s">
        <v>149</v>
      </c>
      <c r="H1007" t="s">
        <v>15</v>
      </c>
      <c r="I1007" t="s">
        <v>16</v>
      </c>
      <c r="J1007">
        <v>5</v>
      </c>
      <c r="K1007" t="str">
        <f>IF(tickets_dataset[[#This Row],[status]] = "Closed", "Yes","No")</f>
        <v>Yes</v>
      </c>
      <c r="L1007" s="2">
        <f t="shared" si="60"/>
        <v>23.000000000058208</v>
      </c>
      <c r="M1007" t="str">
        <f t="shared" si="61"/>
        <v>No</v>
      </c>
      <c r="N1007" t="str">
        <f t="shared" si="62"/>
        <v>Mar</v>
      </c>
      <c r="O1007" s="2">
        <f t="shared" si="63"/>
        <v>0.95833333333575865</v>
      </c>
      <c r="P1007" t="str">
        <f>VLOOKUP(G1007,Agents!A:E,4,FALSE)</f>
        <v>Team3</v>
      </c>
      <c r="Q1007" t="str">
        <f>VLOOKUP(G1007,Agents!A:E,5,FALSE)</f>
        <v>Mid</v>
      </c>
      <c r="R1007" t="str">
        <f>VLOOKUP(G1007,Agents!A:E,2,FALSE)</f>
        <v>Night</v>
      </c>
    </row>
    <row r="1008" spans="1:18" x14ac:dyDescent="0.35">
      <c r="A1008" t="s">
        <v>2003</v>
      </c>
      <c r="B1008" t="s">
        <v>2004</v>
      </c>
      <c r="C1008" t="s">
        <v>50</v>
      </c>
      <c r="D1008" t="s">
        <v>13</v>
      </c>
      <c r="E1008" s="1">
        <v>46099.413888888892</v>
      </c>
      <c r="F1008" s="1">
        <v>46101.038888888892</v>
      </c>
      <c r="G1008" t="s">
        <v>91</v>
      </c>
      <c r="H1008" t="s">
        <v>15</v>
      </c>
      <c r="I1008" t="s">
        <v>16</v>
      </c>
      <c r="J1008">
        <v>4</v>
      </c>
      <c r="K1008" t="str">
        <f>IF(tickets_dataset[[#This Row],[status]] = "Closed", "Yes","No")</f>
        <v>Yes</v>
      </c>
      <c r="L1008" s="2">
        <f t="shared" si="60"/>
        <v>39</v>
      </c>
      <c r="M1008" t="str">
        <f t="shared" si="61"/>
        <v>No</v>
      </c>
      <c r="N1008" t="str">
        <f t="shared" si="62"/>
        <v>Mar</v>
      </c>
      <c r="O1008" s="2">
        <f t="shared" si="63"/>
        <v>1.625</v>
      </c>
      <c r="P1008" t="str">
        <f>VLOOKUP(G1008,Agents!A:E,4,FALSE)</f>
        <v>Team5</v>
      </c>
      <c r="Q1008" t="str">
        <f>VLOOKUP(G1008,Agents!A:E,5,FALSE)</f>
        <v>Mid</v>
      </c>
      <c r="R1008" t="str">
        <f>VLOOKUP(G1008,Agents!A:E,2,FALSE)</f>
        <v>Night</v>
      </c>
    </row>
    <row r="1009" spans="1:18" x14ac:dyDescent="0.35">
      <c r="A1009" t="s">
        <v>2005</v>
      </c>
      <c r="B1009" t="s">
        <v>2006</v>
      </c>
      <c r="C1009" t="s">
        <v>22</v>
      </c>
      <c r="D1009" t="s">
        <v>38</v>
      </c>
      <c r="E1009" s="1">
        <v>46037.837500000001</v>
      </c>
      <c r="F1009" s="1">
        <v>46039.29583333333</v>
      </c>
      <c r="G1009" t="s">
        <v>128</v>
      </c>
      <c r="H1009" t="s">
        <v>15</v>
      </c>
      <c r="I1009" t="s">
        <v>16</v>
      </c>
      <c r="J1009">
        <v>4</v>
      </c>
      <c r="K1009" t="str">
        <f>IF(tickets_dataset[[#This Row],[status]] = "Closed", "Yes","No")</f>
        <v>Yes</v>
      </c>
      <c r="L1009" s="2">
        <f t="shared" si="60"/>
        <v>34.999999999883585</v>
      </c>
      <c r="M1009" t="str">
        <f t="shared" si="61"/>
        <v>No</v>
      </c>
      <c r="N1009" t="str">
        <f t="shared" si="62"/>
        <v>Jan</v>
      </c>
      <c r="O1009" s="2">
        <f t="shared" si="63"/>
        <v>1.4583333333284827</v>
      </c>
      <c r="P1009" t="str">
        <f>VLOOKUP(G1009,Agents!A:E,4,FALSE)</f>
        <v>Team4</v>
      </c>
      <c r="Q1009" t="str">
        <f>VLOOKUP(G1009,Agents!A:E,5,FALSE)</f>
        <v>Mid</v>
      </c>
      <c r="R1009" t="str">
        <f>VLOOKUP(G1009,Agents!A:E,2,FALSE)</f>
        <v>Night</v>
      </c>
    </row>
    <row r="1010" spans="1:18" x14ac:dyDescent="0.35">
      <c r="A1010" t="s">
        <v>2007</v>
      </c>
      <c r="B1010" t="s">
        <v>2008</v>
      </c>
      <c r="C1010" t="s">
        <v>50</v>
      </c>
      <c r="D1010" t="s">
        <v>13</v>
      </c>
      <c r="E1010" s="1">
        <v>46099.240277777775</v>
      </c>
      <c r="F1010" s="1">
        <v>46100.240277777775</v>
      </c>
      <c r="G1010" t="s">
        <v>80</v>
      </c>
      <c r="H1010" t="s">
        <v>15</v>
      </c>
      <c r="I1010" t="s">
        <v>16</v>
      </c>
      <c r="J1010">
        <v>4</v>
      </c>
      <c r="K1010" t="str">
        <f>IF(tickets_dataset[[#This Row],[status]] = "Closed", "Yes","No")</f>
        <v>Yes</v>
      </c>
      <c r="L1010" s="2">
        <f t="shared" si="60"/>
        <v>24</v>
      </c>
      <c r="M1010" t="str">
        <f t="shared" si="61"/>
        <v>No</v>
      </c>
      <c r="N1010" t="str">
        <f t="shared" si="62"/>
        <v>Mar</v>
      </c>
      <c r="O1010" s="2">
        <f t="shared" si="63"/>
        <v>1</v>
      </c>
      <c r="P1010" t="str">
        <f>VLOOKUP(G1010,Agents!A:E,4,FALSE)</f>
        <v>Team3</v>
      </c>
      <c r="Q1010" t="str">
        <f>VLOOKUP(G1010,Agents!A:E,5,FALSE)</f>
        <v>Junior</v>
      </c>
      <c r="R1010" t="str">
        <f>VLOOKUP(G1010,Agents!A:E,2,FALSE)</f>
        <v>Evening</v>
      </c>
    </row>
    <row r="1011" spans="1:18" x14ac:dyDescent="0.35">
      <c r="A1011" t="s">
        <v>2009</v>
      </c>
      <c r="B1011" t="s">
        <v>2010</v>
      </c>
      <c r="C1011" t="s">
        <v>34</v>
      </c>
      <c r="D1011" t="s">
        <v>26</v>
      </c>
      <c r="E1011" s="1">
        <v>46059.925694444442</v>
      </c>
      <c r="F1011" s="1">
        <v>46062.300694444442</v>
      </c>
      <c r="G1011" t="s">
        <v>273</v>
      </c>
      <c r="H1011" t="s">
        <v>15</v>
      </c>
      <c r="I1011" t="s">
        <v>16</v>
      </c>
      <c r="J1011">
        <v>4</v>
      </c>
      <c r="K1011" t="str">
        <f>IF(tickets_dataset[[#This Row],[status]] = "Closed", "Yes","No")</f>
        <v>Yes</v>
      </c>
      <c r="L1011" s="2">
        <f t="shared" si="60"/>
        <v>57</v>
      </c>
      <c r="M1011" t="str">
        <f t="shared" si="61"/>
        <v>Yes</v>
      </c>
      <c r="N1011" t="str">
        <f t="shared" si="62"/>
        <v>Feb</v>
      </c>
      <c r="O1011" s="2">
        <f t="shared" si="63"/>
        <v>2.375</v>
      </c>
      <c r="P1011" t="str">
        <f>VLOOKUP(G1011,Agents!A:E,4,FALSE)</f>
        <v>Team3</v>
      </c>
      <c r="Q1011" t="str">
        <f>VLOOKUP(G1011,Agents!A:E,5,FALSE)</f>
        <v>Senior</v>
      </c>
      <c r="R1011" t="str">
        <f>VLOOKUP(G1011,Agents!A:E,2,FALSE)</f>
        <v>Evening</v>
      </c>
    </row>
    <row r="1012" spans="1:18" x14ac:dyDescent="0.35">
      <c r="A1012" t="s">
        <v>2011</v>
      </c>
      <c r="B1012" t="s">
        <v>2012</v>
      </c>
      <c r="C1012" t="s">
        <v>50</v>
      </c>
      <c r="D1012" t="s">
        <v>26</v>
      </c>
      <c r="E1012" s="1">
        <v>46059.862500000003</v>
      </c>
      <c r="F1012" s="1">
        <v>46060.862500000003</v>
      </c>
      <c r="G1012" t="s">
        <v>27</v>
      </c>
      <c r="H1012" t="s">
        <v>15</v>
      </c>
      <c r="I1012" t="s">
        <v>16</v>
      </c>
      <c r="J1012">
        <v>4</v>
      </c>
      <c r="K1012" t="str">
        <f>IF(tickets_dataset[[#This Row],[status]] = "Closed", "Yes","No")</f>
        <v>Yes</v>
      </c>
      <c r="L1012" s="2">
        <f t="shared" si="60"/>
        <v>24</v>
      </c>
      <c r="M1012" t="str">
        <f t="shared" si="61"/>
        <v>No</v>
      </c>
      <c r="N1012" t="str">
        <f t="shared" si="62"/>
        <v>Feb</v>
      </c>
      <c r="O1012" s="2">
        <f t="shared" si="63"/>
        <v>1</v>
      </c>
      <c r="P1012" t="str">
        <f>VLOOKUP(G1012,Agents!A:E,4,FALSE)</f>
        <v>Team5</v>
      </c>
      <c r="Q1012" t="str">
        <f>VLOOKUP(G1012,Agents!A:E,5,FALSE)</f>
        <v>Senior</v>
      </c>
      <c r="R1012" t="str">
        <f>VLOOKUP(G1012,Agents!A:E,2,FALSE)</f>
        <v>Morning</v>
      </c>
    </row>
    <row r="1013" spans="1:18" x14ac:dyDescent="0.35">
      <c r="A1013" t="s">
        <v>2013</v>
      </c>
      <c r="B1013" t="s">
        <v>2014</v>
      </c>
      <c r="C1013" t="s">
        <v>22</v>
      </c>
      <c r="D1013" t="s">
        <v>26</v>
      </c>
      <c r="E1013" s="1">
        <v>46055.013888888891</v>
      </c>
      <c r="F1013" s="1">
        <v>46057.638888888891</v>
      </c>
      <c r="G1013" t="s">
        <v>190</v>
      </c>
      <c r="H1013" t="s">
        <v>15</v>
      </c>
      <c r="I1013" t="s">
        <v>16</v>
      </c>
      <c r="J1013">
        <v>4</v>
      </c>
      <c r="K1013" t="str">
        <f>IF(tickets_dataset[[#This Row],[status]] = "Closed", "Yes","No")</f>
        <v>Yes</v>
      </c>
      <c r="L1013" s="2">
        <f t="shared" si="60"/>
        <v>63</v>
      </c>
      <c r="M1013" t="str">
        <f t="shared" si="61"/>
        <v>Yes</v>
      </c>
      <c r="N1013" t="str">
        <f t="shared" si="62"/>
        <v>Feb</v>
      </c>
      <c r="O1013" s="2">
        <f t="shared" si="63"/>
        <v>2.625</v>
      </c>
      <c r="P1013" t="str">
        <f>VLOOKUP(G1013,Agents!A:E,4,FALSE)</f>
        <v>Team1</v>
      </c>
      <c r="Q1013" t="str">
        <f>VLOOKUP(G1013,Agents!A:E,5,FALSE)</f>
        <v>Senior</v>
      </c>
      <c r="R1013" t="str">
        <f>VLOOKUP(G1013,Agents!A:E,2,FALSE)</f>
        <v>Night</v>
      </c>
    </row>
    <row r="1014" spans="1:18" x14ac:dyDescent="0.35">
      <c r="A1014" t="s">
        <v>2015</v>
      </c>
      <c r="B1014" t="s">
        <v>2016</v>
      </c>
      <c r="C1014" t="s">
        <v>12</v>
      </c>
      <c r="D1014" t="s">
        <v>13</v>
      </c>
      <c r="E1014" s="1">
        <v>46042.732638888891</v>
      </c>
      <c r="F1014" s="1">
        <v>46043.482638888891</v>
      </c>
      <c r="G1014" t="s">
        <v>183</v>
      </c>
      <c r="H1014" t="s">
        <v>15</v>
      </c>
      <c r="I1014" t="s">
        <v>16</v>
      </c>
      <c r="J1014">
        <v>4</v>
      </c>
      <c r="K1014" t="str">
        <f>IF(tickets_dataset[[#This Row],[status]] = "Closed", "Yes","No")</f>
        <v>Yes</v>
      </c>
      <c r="L1014" s="2">
        <f t="shared" si="60"/>
        <v>18</v>
      </c>
      <c r="M1014" t="str">
        <f t="shared" si="61"/>
        <v>No</v>
      </c>
      <c r="N1014" t="str">
        <f t="shared" si="62"/>
        <v>Jan</v>
      </c>
      <c r="O1014" s="2">
        <f t="shared" si="63"/>
        <v>0.75</v>
      </c>
      <c r="P1014" t="str">
        <f>VLOOKUP(G1014,Agents!A:E,4,FALSE)</f>
        <v>Team3</v>
      </c>
      <c r="Q1014" t="str">
        <f>VLOOKUP(G1014,Agents!A:E,5,FALSE)</f>
        <v>Senior</v>
      </c>
      <c r="R1014" t="str">
        <f>VLOOKUP(G1014,Agents!A:E,2,FALSE)</f>
        <v>Night</v>
      </c>
    </row>
    <row r="1015" spans="1:18" x14ac:dyDescent="0.35">
      <c r="A1015" t="s">
        <v>2017</v>
      </c>
      <c r="B1015" t="s">
        <v>2018</v>
      </c>
      <c r="C1015" t="s">
        <v>50</v>
      </c>
      <c r="D1015" t="s">
        <v>38</v>
      </c>
      <c r="E1015" s="1">
        <v>46063.633333333331</v>
      </c>
      <c r="F1015" s="1">
        <v>46065.008333333331</v>
      </c>
      <c r="G1015" t="s">
        <v>128</v>
      </c>
      <c r="H1015" t="s">
        <v>15</v>
      </c>
      <c r="I1015" t="s">
        <v>16</v>
      </c>
      <c r="J1015">
        <v>2</v>
      </c>
      <c r="K1015" t="str">
        <f>IF(tickets_dataset[[#This Row],[status]] = "Closed", "Yes","No")</f>
        <v>Yes</v>
      </c>
      <c r="L1015" s="2">
        <f t="shared" si="60"/>
        <v>33</v>
      </c>
      <c r="M1015" t="str">
        <f t="shared" si="61"/>
        <v>No</v>
      </c>
      <c r="N1015" t="str">
        <f t="shared" si="62"/>
        <v>Feb</v>
      </c>
      <c r="O1015" s="2">
        <f t="shared" si="63"/>
        <v>1.375</v>
      </c>
      <c r="P1015" t="str">
        <f>VLOOKUP(G1015,Agents!A:E,4,FALSE)</f>
        <v>Team4</v>
      </c>
      <c r="Q1015" t="str">
        <f>VLOOKUP(G1015,Agents!A:E,5,FALSE)</f>
        <v>Mid</v>
      </c>
      <c r="R1015" t="str">
        <f>VLOOKUP(G1015,Agents!A:E,2,FALSE)</f>
        <v>Night</v>
      </c>
    </row>
    <row r="1016" spans="1:18" x14ac:dyDescent="0.35">
      <c r="A1016" t="s">
        <v>2019</v>
      </c>
      <c r="B1016" t="s">
        <v>2020</v>
      </c>
      <c r="C1016" t="s">
        <v>76</v>
      </c>
      <c r="D1016" t="s">
        <v>38</v>
      </c>
      <c r="E1016" s="1">
        <v>46032.538194444445</v>
      </c>
      <c r="F1016" s="1">
        <v>46035.829861111109</v>
      </c>
      <c r="G1016" t="s">
        <v>137</v>
      </c>
      <c r="H1016" t="s">
        <v>15</v>
      </c>
      <c r="I1016" t="s">
        <v>16</v>
      </c>
      <c r="J1016">
        <v>5</v>
      </c>
      <c r="K1016" t="str">
        <f>IF(tickets_dataset[[#This Row],[status]] = "Closed", "Yes","No")</f>
        <v>Yes</v>
      </c>
      <c r="L1016" s="2">
        <f t="shared" si="60"/>
        <v>78.999999999941792</v>
      </c>
      <c r="M1016" t="str">
        <f t="shared" si="61"/>
        <v>Yes</v>
      </c>
      <c r="N1016" t="str">
        <f t="shared" si="62"/>
        <v>Jan</v>
      </c>
      <c r="O1016" s="2">
        <f t="shared" si="63"/>
        <v>3.2916666666642413</v>
      </c>
      <c r="P1016" t="str">
        <f>VLOOKUP(G1016,Agents!A:E,4,FALSE)</f>
        <v>Team5</v>
      </c>
      <c r="Q1016" t="str">
        <f>VLOOKUP(G1016,Agents!A:E,5,FALSE)</f>
        <v>Senior</v>
      </c>
      <c r="R1016" t="str">
        <f>VLOOKUP(G1016,Agents!A:E,2,FALSE)</f>
        <v>Night</v>
      </c>
    </row>
    <row r="1017" spans="1:18" x14ac:dyDescent="0.35">
      <c r="A1017" t="s">
        <v>2021</v>
      </c>
      <c r="B1017" t="s">
        <v>2022</v>
      </c>
      <c r="C1017" t="s">
        <v>12</v>
      </c>
      <c r="D1017" t="s">
        <v>26</v>
      </c>
      <c r="E1017" s="1">
        <v>46028.404166666667</v>
      </c>
      <c r="F1017" s="1">
        <v>46031.070833333331</v>
      </c>
      <c r="G1017" t="s">
        <v>42</v>
      </c>
      <c r="H1017" t="s">
        <v>15</v>
      </c>
      <c r="I1017" t="s">
        <v>16</v>
      </c>
      <c r="J1017">
        <v>4</v>
      </c>
      <c r="K1017" t="str">
        <f>IF(tickets_dataset[[#This Row],[status]] = "Closed", "Yes","No")</f>
        <v>Yes</v>
      </c>
      <c r="L1017" s="2">
        <f t="shared" si="60"/>
        <v>63.999999999941792</v>
      </c>
      <c r="M1017" t="str">
        <f t="shared" si="61"/>
        <v>Yes</v>
      </c>
      <c r="N1017" t="str">
        <f t="shared" si="62"/>
        <v>Jan</v>
      </c>
      <c r="O1017" s="2">
        <f t="shared" si="63"/>
        <v>2.6666666666642413</v>
      </c>
      <c r="P1017" t="str">
        <f>VLOOKUP(G1017,Agents!A:E,4,FALSE)</f>
        <v>Team2</v>
      </c>
      <c r="Q1017" t="str">
        <f>VLOOKUP(G1017,Agents!A:E,5,FALSE)</f>
        <v>Junior</v>
      </c>
      <c r="R1017" t="str">
        <f>VLOOKUP(G1017,Agents!A:E,2,FALSE)</f>
        <v>Night</v>
      </c>
    </row>
    <row r="1018" spans="1:18" x14ac:dyDescent="0.35">
      <c r="A1018" t="s">
        <v>2023</v>
      </c>
      <c r="B1018" t="s">
        <v>2024</v>
      </c>
      <c r="C1018" t="s">
        <v>22</v>
      </c>
      <c r="D1018" t="s">
        <v>13</v>
      </c>
      <c r="E1018" s="1">
        <v>46070.716666666667</v>
      </c>
      <c r="F1018" s="1">
        <v>46071.383333333331</v>
      </c>
      <c r="G1018" t="s">
        <v>39</v>
      </c>
      <c r="H1018" t="s">
        <v>15</v>
      </c>
      <c r="I1018" t="s">
        <v>16</v>
      </c>
      <c r="J1018">
        <v>5</v>
      </c>
      <c r="K1018" t="str">
        <f>IF(tickets_dataset[[#This Row],[status]] = "Closed", "Yes","No")</f>
        <v>Yes</v>
      </c>
      <c r="L1018" s="2">
        <f t="shared" si="60"/>
        <v>15.999999999941792</v>
      </c>
      <c r="M1018" t="str">
        <f t="shared" si="61"/>
        <v>No</v>
      </c>
      <c r="N1018" t="str">
        <f t="shared" si="62"/>
        <v>Feb</v>
      </c>
      <c r="O1018" s="2">
        <f t="shared" si="63"/>
        <v>0.66666666666424135</v>
      </c>
      <c r="P1018" t="str">
        <f>VLOOKUP(G1018,Agents!A:E,4,FALSE)</f>
        <v>Team3</v>
      </c>
      <c r="Q1018" t="str">
        <f>VLOOKUP(G1018,Agents!A:E,5,FALSE)</f>
        <v>Mid</v>
      </c>
      <c r="R1018" t="str">
        <f>VLOOKUP(G1018,Agents!A:E,2,FALSE)</f>
        <v>Night</v>
      </c>
    </row>
    <row r="1019" spans="1:18" x14ac:dyDescent="0.35">
      <c r="A1019" t="s">
        <v>2025</v>
      </c>
      <c r="B1019" t="s">
        <v>946</v>
      </c>
      <c r="C1019" t="s">
        <v>76</v>
      </c>
      <c r="D1019" t="s">
        <v>13</v>
      </c>
      <c r="E1019" s="1">
        <v>46072.974305555559</v>
      </c>
      <c r="F1019" s="1">
        <v>46074.182638888888</v>
      </c>
      <c r="G1019" t="s">
        <v>56</v>
      </c>
      <c r="H1019" t="s">
        <v>15</v>
      </c>
      <c r="I1019" t="s">
        <v>16</v>
      </c>
      <c r="J1019">
        <v>3</v>
      </c>
      <c r="K1019" t="str">
        <f>IF(tickets_dataset[[#This Row],[status]] = "Closed", "Yes","No")</f>
        <v>Yes</v>
      </c>
      <c r="L1019" s="2">
        <f t="shared" si="60"/>
        <v>28.999999999883585</v>
      </c>
      <c r="M1019" t="str">
        <f t="shared" si="61"/>
        <v>No</v>
      </c>
      <c r="N1019" t="str">
        <f t="shared" si="62"/>
        <v>Feb</v>
      </c>
      <c r="O1019" s="2">
        <f t="shared" si="63"/>
        <v>1.2083333333284827</v>
      </c>
      <c r="P1019" t="str">
        <f>VLOOKUP(G1019,Agents!A:E,4,FALSE)</f>
        <v>Team1</v>
      </c>
      <c r="Q1019" t="str">
        <f>VLOOKUP(G1019,Agents!A:E,5,FALSE)</f>
        <v>Senior</v>
      </c>
      <c r="R1019" t="str">
        <f>VLOOKUP(G1019,Agents!A:E,2,FALSE)</f>
        <v>Night</v>
      </c>
    </row>
    <row r="1020" spans="1:18" x14ac:dyDescent="0.35">
      <c r="A1020" t="s">
        <v>2026</v>
      </c>
      <c r="B1020" t="s">
        <v>2027</v>
      </c>
      <c r="C1020" t="s">
        <v>12</v>
      </c>
      <c r="D1020" t="s">
        <v>38</v>
      </c>
      <c r="E1020" s="1">
        <v>46045.03125</v>
      </c>
      <c r="F1020" s="1">
        <v>46045.90625</v>
      </c>
      <c r="G1020" t="s">
        <v>159</v>
      </c>
      <c r="H1020" t="s">
        <v>15</v>
      </c>
      <c r="I1020" t="s">
        <v>16</v>
      </c>
      <c r="J1020">
        <v>4</v>
      </c>
      <c r="K1020" t="str">
        <f>IF(tickets_dataset[[#This Row],[status]] = "Closed", "Yes","No")</f>
        <v>Yes</v>
      </c>
      <c r="L1020" s="2">
        <f t="shared" si="60"/>
        <v>21</v>
      </c>
      <c r="M1020" t="str">
        <f t="shared" si="61"/>
        <v>No</v>
      </c>
      <c r="N1020" t="str">
        <f t="shared" si="62"/>
        <v>Jan</v>
      </c>
      <c r="O1020" s="2">
        <f t="shared" si="63"/>
        <v>0.875</v>
      </c>
      <c r="P1020" t="str">
        <f>VLOOKUP(G1020,Agents!A:E,4,FALSE)</f>
        <v>Team4</v>
      </c>
      <c r="Q1020" t="str">
        <f>VLOOKUP(G1020,Agents!A:E,5,FALSE)</f>
        <v>Mid</v>
      </c>
      <c r="R1020" t="str">
        <f>VLOOKUP(G1020,Agents!A:E,2,FALSE)</f>
        <v>Night</v>
      </c>
    </row>
    <row r="1021" spans="1:18" x14ac:dyDescent="0.35">
      <c r="A1021" t="s">
        <v>2028</v>
      </c>
      <c r="B1021" t="s">
        <v>2029</v>
      </c>
      <c r="C1021" t="s">
        <v>34</v>
      </c>
      <c r="D1021" t="s">
        <v>26</v>
      </c>
      <c r="E1021" s="1">
        <v>46084.719444444447</v>
      </c>
      <c r="F1021" s="1">
        <v>46085.636111111111</v>
      </c>
      <c r="G1021" t="s">
        <v>190</v>
      </c>
      <c r="H1021" t="s">
        <v>15</v>
      </c>
      <c r="I1021" t="s">
        <v>68</v>
      </c>
      <c r="J1021">
        <v>3</v>
      </c>
      <c r="K1021" t="str">
        <f>IF(tickets_dataset[[#This Row],[status]] = "Closed", "Yes","No")</f>
        <v>Yes</v>
      </c>
      <c r="L1021" s="2">
        <f t="shared" si="60"/>
        <v>21.999999999941792</v>
      </c>
      <c r="M1021" t="str">
        <f t="shared" si="61"/>
        <v>No</v>
      </c>
      <c r="N1021" t="str">
        <f t="shared" si="62"/>
        <v>Mar</v>
      </c>
      <c r="O1021" s="2">
        <f t="shared" si="63"/>
        <v>0.91666666666424135</v>
      </c>
      <c r="P1021" t="str">
        <f>VLOOKUP(G1021,Agents!A:E,4,FALSE)</f>
        <v>Team1</v>
      </c>
      <c r="Q1021" t="str">
        <f>VLOOKUP(G1021,Agents!A:E,5,FALSE)</f>
        <v>Senior</v>
      </c>
      <c r="R1021" t="str">
        <f>VLOOKUP(G1021,Agents!A:E,2,FALSE)</f>
        <v>Night</v>
      </c>
    </row>
    <row r="1022" spans="1:18" x14ac:dyDescent="0.35">
      <c r="A1022" t="s">
        <v>2030</v>
      </c>
      <c r="B1022" t="s">
        <v>2031</v>
      </c>
      <c r="C1022" t="s">
        <v>12</v>
      </c>
      <c r="D1022" t="s">
        <v>26</v>
      </c>
      <c r="E1022" s="1">
        <v>46092.621527777781</v>
      </c>
      <c r="F1022" s="1">
        <v>46093.288194444445</v>
      </c>
      <c r="G1022" t="s">
        <v>357</v>
      </c>
      <c r="H1022" t="s">
        <v>15</v>
      </c>
      <c r="I1022" t="s">
        <v>16</v>
      </c>
      <c r="J1022">
        <v>3</v>
      </c>
      <c r="K1022" t="str">
        <f>IF(tickets_dataset[[#This Row],[status]] = "Closed", "Yes","No")</f>
        <v>Yes</v>
      </c>
      <c r="L1022" s="2">
        <f t="shared" si="60"/>
        <v>15.999999999941792</v>
      </c>
      <c r="M1022" t="str">
        <f t="shared" si="61"/>
        <v>No</v>
      </c>
      <c r="N1022" t="str">
        <f t="shared" si="62"/>
        <v>Mar</v>
      </c>
      <c r="O1022" s="2">
        <f t="shared" si="63"/>
        <v>0.66666666666424135</v>
      </c>
      <c r="P1022" t="str">
        <f>VLOOKUP(G1022,Agents!A:E,4,FALSE)</f>
        <v>Team1</v>
      </c>
      <c r="Q1022" t="str">
        <f>VLOOKUP(G1022,Agents!A:E,5,FALSE)</f>
        <v>Mid</v>
      </c>
      <c r="R1022" t="str">
        <f>VLOOKUP(G1022,Agents!A:E,2,FALSE)</f>
        <v>Morning</v>
      </c>
    </row>
    <row r="1023" spans="1:18" x14ac:dyDescent="0.35">
      <c r="A1023" t="s">
        <v>2032</v>
      </c>
      <c r="B1023" t="s">
        <v>2033</v>
      </c>
      <c r="C1023" t="s">
        <v>34</v>
      </c>
      <c r="D1023" t="s">
        <v>26</v>
      </c>
      <c r="E1023" s="1">
        <v>46057.866666666669</v>
      </c>
      <c r="F1023" s="1">
        <v>46058.574999999997</v>
      </c>
      <c r="G1023" t="s">
        <v>131</v>
      </c>
      <c r="H1023" t="s">
        <v>15</v>
      </c>
      <c r="I1023" t="s">
        <v>16</v>
      </c>
      <c r="J1023">
        <v>5</v>
      </c>
      <c r="K1023" t="str">
        <f>IF(tickets_dataset[[#This Row],[status]] = "Closed", "Yes","No")</f>
        <v>Yes</v>
      </c>
      <c r="L1023" s="2">
        <f t="shared" si="60"/>
        <v>16.999999999883585</v>
      </c>
      <c r="M1023" t="str">
        <f t="shared" si="61"/>
        <v>No</v>
      </c>
      <c r="N1023" t="str">
        <f t="shared" si="62"/>
        <v>Feb</v>
      </c>
      <c r="O1023" s="2">
        <f t="shared" si="63"/>
        <v>0.70833333332848269</v>
      </c>
      <c r="P1023" t="str">
        <f>VLOOKUP(G1023,Agents!A:E,4,FALSE)</f>
        <v>Team4</v>
      </c>
      <c r="Q1023" t="str">
        <f>VLOOKUP(G1023,Agents!A:E,5,FALSE)</f>
        <v>Junior</v>
      </c>
      <c r="R1023" t="str">
        <f>VLOOKUP(G1023,Agents!A:E,2,FALSE)</f>
        <v>Night</v>
      </c>
    </row>
    <row r="1024" spans="1:18" x14ac:dyDescent="0.35">
      <c r="A1024" t="s">
        <v>2034</v>
      </c>
      <c r="B1024" t="s">
        <v>2035</v>
      </c>
      <c r="C1024" t="s">
        <v>12</v>
      </c>
      <c r="D1024" t="s">
        <v>13</v>
      </c>
      <c r="E1024" s="1">
        <v>46053.724999999999</v>
      </c>
      <c r="F1024" s="1">
        <v>46054.308333333334</v>
      </c>
      <c r="G1024" t="s">
        <v>282</v>
      </c>
      <c r="H1024" t="s">
        <v>15</v>
      </c>
      <c r="I1024" t="s">
        <v>16</v>
      </c>
      <c r="J1024">
        <v>3</v>
      </c>
      <c r="K1024" t="str">
        <f>IF(tickets_dataset[[#This Row],[status]] = "Closed", "Yes","No")</f>
        <v>Yes</v>
      </c>
      <c r="L1024" s="2">
        <f t="shared" si="60"/>
        <v>14.000000000058208</v>
      </c>
      <c r="M1024" t="str">
        <f t="shared" si="61"/>
        <v>No</v>
      </c>
      <c r="N1024" t="str">
        <f t="shared" si="62"/>
        <v>Jan</v>
      </c>
      <c r="O1024" s="2">
        <f t="shared" si="63"/>
        <v>0.58333333333575865</v>
      </c>
      <c r="P1024" t="str">
        <f>VLOOKUP(G1024,Agents!A:E,4,FALSE)</f>
        <v>Team4</v>
      </c>
      <c r="Q1024" t="str">
        <f>VLOOKUP(G1024,Agents!A:E,5,FALSE)</f>
        <v>Mid</v>
      </c>
      <c r="R1024" t="str">
        <f>VLOOKUP(G1024,Agents!A:E,2,FALSE)</f>
        <v>Morning</v>
      </c>
    </row>
    <row r="1025" spans="1:18" x14ac:dyDescent="0.35">
      <c r="A1025" t="s">
        <v>2036</v>
      </c>
      <c r="B1025" t="s">
        <v>1506</v>
      </c>
      <c r="C1025" t="s">
        <v>12</v>
      </c>
      <c r="D1025" t="s">
        <v>13</v>
      </c>
      <c r="E1025" s="1">
        <v>46025.578472222223</v>
      </c>
      <c r="F1025" s="1">
        <v>46027.495138888888</v>
      </c>
      <c r="G1025" t="s">
        <v>19</v>
      </c>
      <c r="H1025" t="s">
        <v>15</v>
      </c>
      <c r="I1025" t="s">
        <v>68</v>
      </c>
      <c r="J1025">
        <v>4</v>
      </c>
      <c r="K1025" t="str">
        <f>IF(tickets_dataset[[#This Row],[status]] = "Closed", "Yes","No")</f>
        <v>Yes</v>
      </c>
      <c r="L1025" s="2">
        <f t="shared" si="60"/>
        <v>45.999999999941792</v>
      </c>
      <c r="M1025" t="str">
        <f t="shared" si="61"/>
        <v>No</v>
      </c>
      <c r="N1025" t="str">
        <f t="shared" si="62"/>
        <v>Jan</v>
      </c>
      <c r="O1025" s="2">
        <f t="shared" si="63"/>
        <v>1.9166666666642413</v>
      </c>
      <c r="P1025" t="str">
        <f>VLOOKUP(G1025,Agents!A:E,4,FALSE)</f>
        <v>Team4</v>
      </c>
      <c r="Q1025" t="str">
        <f>VLOOKUP(G1025,Agents!A:E,5,FALSE)</f>
        <v>Senior</v>
      </c>
      <c r="R1025" t="str">
        <f>VLOOKUP(G1025,Agents!A:E,2,FALSE)</f>
        <v>Evening</v>
      </c>
    </row>
    <row r="1026" spans="1:18" x14ac:dyDescent="0.35">
      <c r="A1026" t="s">
        <v>2037</v>
      </c>
      <c r="B1026" t="s">
        <v>2038</v>
      </c>
      <c r="C1026" t="s">
        <v>12</v>
      </c>
      <c r="D1026" t="s">
        <v>38</v>
      </c>
      <c r="E1026" s="1">
        <v>46055.675000000003</v>
      </c>
      <c r="F1026" s="1">
        <v>46059.425000000003</v>
      </c>
      <c r="G1026" t="s">
        <v>206</v>
      </c>
      <c r="H1026" t="s">
        <v>15</v>
      </c>
      <c r="I1026" t="s">
        <v>16</v>
      </c>
      <c r="J1026">
        <v>5</v>
      </c>
      <c r="K1026" t="str">
        <f>IF(tickets_dataset[[#This Row],[status]] = "Closed", "Yes","No")</f>
        <v>Yes</v>
      </c>
      <c r="L1026" s="2">
        <f t="shared" ref="L1026:L1089" si="64">IF(ISBLANK(F1026),"",(F1026-E1026)*24)</f>
        <v>90</v>
      </c>
      <c r="M1026" t="str">
        <f t="shared" ref="M1026:M1089" si="65">IF(L1026&gt;48,"Yes","No")</f>
        <v>Yes</v>
      </c>
      <c r="N1026" t="str">
        <f t="shared" ref="N1026:N1089" si="66">TEXT(E1026,"mmm")</f>
        <v>Feb</v>
      </c>
      <c r="O1026" s="2">
        <f t="shared" si="63"/>
        <v>3.75</v>
      </c>
      <c r="P1026" t="str">
        <f>VLOOKUP(G1026,Agents!A:E,4,FALSE)</f>
        <v>Team5</v>
      </c>
      <c r="Q1026" t="str">
        <f>VLOOKUP(G1026,Agents!A:E,5,FALSE)</f>
        <v>Junior</v>
      </c>
      <c r="R1026" t="str">
        <f>VLOOKUP(G1026,Agents!A:E,2,FALSE)</f>
        <v>Evening</v>
      </c>
    </row>
    <row r="1027" spans="1:18" x14ac:dyDescent="0.35">
      <c r="A1027" t="s">
        <v>2039</v>
      </c>
      <c r="B1027" t="s">
        <v>2040</v>
      </c>
      <c r="C1027" t="s">
        <v>34</v>
      </c>
      <c r="D1027" t="s">
        <v>13</v>
      </c>
      <c r="E1027" s="1">
        <v>46025.527777777781</v>
      </c>
      <c r="F1027" s="1">
        <v>46026.444444444445</v>
      </c>
      <c r="G1027" t="s">
        <v>67</v>
      </c>
      <c r="H1027" t="s">
        <v>132</v>
      </c>
      <c r="I1027" t="s">
        <v>16</v>
      </c>
      <c r="J1027">
        <v>4</v>
      </c>
      <c r="K1027" t="str">
        <f>IF(tickets_dataset[[#This Row],[status]] = "Closed", "Yes","No")</f>
        <v>No</v>
      </c>
      <c r="L1027" s="2">
        <f t="shared" si="64"/>
        <v>21.999999999941792</v>
      </c>
      <c r="M1027" t="str">
        <f t="shared" si="65"/>
        <v>No</v>
      </c>
      <c r="N1027" t="str">
        <f t="shared" si="66"/>
        <v>Jan</v>
      </c>
      <c r="O1027" s="2">
        <f t="shared" ref="O1027:O1090" si="67">F1027-E1027</f>
        <v>0.91666666666424135</v>
      </c>
      <c r="P1027" t="str">
        <f>VLOOKUP(G1027,Agents!A:E,4,FALSE)</f>
        <v>Team5</v>
      </c>
      <c r="Q1027" t="str">
        <f>VLOOKUP(G1027,Agents!A:E,5,FALSE)</f>
        <v>Junior</v>
      </c>
      <c r="R1027" t="str">
        <f>VLOOKUP(G1027,Agents!A:E,2,FALSE)</f>
        <v>Evening</v>
      </c>
    </row>
    <row r="1028" spans="1:18" x14ac:dyDescent="0.35">
      <c r="A1028" t="s">
        <v>2041</v>
      </c>
      <c r="B1028" t="s">
        <v>2042</v>
      </c>
      <c r="C1028" t="s">
        <v>12</v>
      </c>
      <c r="D1028" t="s">
        <v>38</v>
      </c>
      <c r="E1028" s="1">
        <v>46037.686111111114</v>
      </c>
      <c r="F1028" s="1">
        <v>46040.019444444442</v>
      </c>
      <c r="G1028" t="s">
        <v>221</v>
      </c>
      <c r="H1028" t="s">
        <v>15</v>
      </c>
      <c r="I1028" t="s">
        <v>16</v>
      </c>
      <c r="J1028">
        <v>4</v>
      </c>
      <c r="K1028" t="str">
        <f>IF(tickets_dataset[[#This Row],[status]] = "Closed", "Yes","No")</f>
        <v>Yes</v>
      </c>
      <c r="L1028" s="2">
        <f t="shared" si="64"/>
        <v>55.999999999883585</v>
      </c>
      <c r="M1028" t="str">
        <f t="shared" si="65"/>
        <v>Yes</v>
      </c>
      <c r="N1028" t="str">
        <f t="shared" si="66"/>
        <v>Jan</v>
      </c>
      <c r="O1028" s="2">
        <f t="shared" si="67"/>
        <v>2.3333333333284827</v>
      </c>
      <c r="P1028" t="str">
        <f>VLOOKUP(G1028,Agents!A:E,4,FALSE)</f>
        <v>Team4</v>
      </c>
      <c r="Q1028" t="str">
        <f>VLOOKUP(G1028,Agents!A:E,5,FALSE)</f>
        <v>Senior</v>
      </c>
      <c r="R1028" t="str">
        <f>VLOOKUP(G1028,Agents!A:E,2,FALSE)</f>
        <v>Morning</v>
      </c>
    </row>
    <row r="1029" spans="1:18" x14ac:dyDescent="0.35">
      <c r="A1029" t="s">
        <v>2043</v>
      </c>
      <c r="B1029" t="s">
        <v>2044</v>
      </c>
      <c r="C1029" t="s">
        <v>76</v>
      </c>
      <c r="D1029" t="s">
        <v>26</v>
      </c>
      <c r="E1029" s="1">
        <v>46089.375</v>
      </c>
      <c r="F1029" s="1">
        <v>46090.291666666664</v>
      </c>
      <c r="G1029" t="s">
        <v>273</v>
      </c>
      <c r="H1029" t="s">
        <v>15</v>
      </c>
      <c r="I1029" t="s">
        <v>16</v>
      </c>
      <c r="J1029">
        <v>4</v>
      </c>
      <c r="K1029" t="str">
        <f>IF(tickets_dataset[[#This Row],[status]] = "Closed", "Yes","No")</f>
        <v>Yes</v>
      </c>
      <c r="L1029" s="2">
        <f t="shared" si="64"/>
        <v>21.999999999941792</v>
      </c>
      <c r="M1029" t="str">
        <f t="shared" si="65"/>
        <v>No</v>
      </c>
      <c r="N1029" t="str">
        <f t="shared" si="66"/>
        <v>Mar</v>
      </c>
      <c r="O1029" s="2">
        <f t="shared" si="67"/>
        <v>0.91666666666424135</v>
      </c>
      <c r="P1029" t="str">
        <f>VLOOKUP(G1029,Agents!A:E,4,FALSE)</f>
        <v>Team3</v>
      </c>
      <c r="Q1029" t="str">
        <f>VLOOKUP(G1029,Agents!A:E,5,FALSE)</f>
        <v>Senior</v>
      </c>
      <c r="R1029" t="str">
        <f>VLOOKUP(G1029,Agents!A:E,2,FALSE)</f>
        <v>Evening</v>
      </c>
    </row>
    <row r="1030" spans="1:18" x14ac:dyDescent="0.35">
      <c r="A1030" t="s">
        <v>2045</v>
      </c>
      <c r="B1030" t="s">
        <v>2046</v>
      </c>
      <c r="C1030" t="s">
        <v>34</v>
      </c>
      <c r="D1030" t="s">
        <v>13</v>
      </c>
      <c r="E1030" s="1">
        <v>46082.309027777781</v>
      </c>
      <c r="F1030" s="1">
        <v>46083.559027777781</v>
      </c>
      <c r="G1030" t="s">
        <v>39</v>
      </c>
      <c r="H1030" t="s">
        <v>15</v>
      </c>
      <c r="I1030" t="s">
        <v>16</v>
      </c>
      <c r="J1030">
        <v>4</v>
      </c>
      <c r="K1030" t="str">
        <f>IF(tickets_dataset[[#This Row],[status]] = "Closed", "Yes","No")</f>
        <v>Yes</v>
      </c>
      <c r="L1030" s="2">
        <f t="shared" si="64"/>
        <v>30</v>
      </c>
      <c r="M1030" t="str">
        <f t="shared" si="65"/>
        <v>No</v>
      </c>
      <c r="N1030" t="str">
        <f t="shared" si="66"/>
        <v>Mar</v>
      </c>
      <c r="O1030" s="2">
        <f t="shared" si="67"/>
        <v>1.25</v>
      </c>
      <c r="P1030" t="str">
        <f>VLOOKUP(G1030,Agents!A:E,4,FALSE)</f>
        <v>Team3</v>
      </c>
      <c r="Q1030" t="str">
        <f>VLOOKUP(G1030,Agents!A:E,5,FALSE)</f>
        <v>Mid</v>
      </c>
      <c r="R1030" t="str">
        <f>VLOOKUP(G1030,Agents!A:E,2,FALSE)</f>
        <v>Night</v>
      </c>
    </row>
    <row r="1031" spans="1:18" x14ac:dyDescent="0.35">
      <c r="A1031" t="s">
        <v>2047</v>
      </c>
      <c r="B1031" t="s">
        <v>1570</v>
      </c>
      <c r="C1031" t="s">
        <v>12</v>
      </c>
      <c r="D1031" t="s">
        <v>26</v>
      </c>
      <c r="E1031" s="1">
        <v>46062.335416666669</v>
      </c>
      <c r="F1031" s="1">
        <v>46062.668749999997</v>
      </c>
      <c r="G1031" t="s">
        <v>91</v>
      </c>
      <c r="H1031" t="s">
        <v>15</v>
      </c>
      <c r="I1031" t="s">
        <v>16</v>
      </c>
      <c r="J1031">
        <v>4</v>
      </c>
      <c r="K1031" t="str">
        <f>IF(tickets_dataset[[#This Row],[status]] = "Closed", "Yes","No")</f>
        <v>Yes</v>
      </c>
      <c r="L1031" s="2">
        <f t="shared" si="64"/>
        <v>7.9999999998835847</v>
      </c>
      <c r="M1031" t="str">
        <f t="shared" si="65"/>
        <v>No</v>
      </c>
      <c r="N1031" t="str">
        <f t="shared" si="66"/>
        <v>Feb</v>
      </c>
      <c r="O1031" s="2">
        <f t="shared" si="67"/>
        <v>0.33333333332848269</v>
      </c>
      <c r="P1031" t="str">
        <f>VLOOKUP(G1031,Agents!A:E,4,FALSE)</f>
        <v>Team5</v>
      </c>
      <c r="Q1031" t="str">
        <f>VLOOKUP(G1031,Agents!A:E,5,FALSE)</f>
        <v>Mid</v>
      </c>
      <c r="R1031" t="str">
        <f>VLOOKUP(G1031,Agents!A:E,2,FALSE)</f>
        <v>Night</v>
      </c>
    </row>
    <row r="1032" spans="1:18" x14ac:dyDescent="0.35">
      <c r="A1032" t="s">
        <v>2048</v>
      </c>
      <c r="B1032" t="s">
        <v>2049</v>
      </c>
      <c r="C1032" t="s">
        <v>12</v>
      </c>
      <c r="D1032" t="s">
        <v>26</v>
      </c>
      <c r="E1032" s="1">
        <v>46063.902083333334</v>
      </c>
      <c r="F1032" s="1">
        <v>46066.443749999999</v>
      </c>
      <c r="G1032" t="s">
        <v>128</v>
      </c>
      <c r="H1032" t="s">
        <v>15</v>
      </c>
      <c r="I1032" t="s">
        <v>16</v>
      </c>
      <c r="J1032">
        <v>4</v>
      </c>
      <c r="K1032" t="str">
        <f>IF(tickets_dataset[[#This Row],[status]] = "Closed", "Yes","No")</f>
        <v>Yes</v>
      </c>
      <c r="L1032" s="2">
        <f t="shared" si="64"/>
        <v>60.999999999941792</v>
      </c>
      <c r="M1032" t="str">
        <f t="shared" si="65"/>
        <v>Yes</v>
      </c>
      <c r="N1032" t="str">
        <f t="shared" si="66"/>
        <v>Feb</v>
      </c>
      <c r="O1032" s="2">
        <f t="shared" si="67"/>
        <v>2.5416666666642413</v>
      </c>
      <c r="P1032" t="str">
        <f>VLOOKUP(G1032,Agents!A:E,4,FALSE)</f>
        <v>Team4</v>
      </c>
      <c r="Q1032" t="str">
        <f>VLOOKUP(G1032,Agents!A:E,5,FALSE)</f>
        <v>Mid</v>
      </c>
      <c r="R1032" t="str">
        <f>VLOOKUP(G1032,Agents!A:E,2,FALSE)</f>
        <v>Night</v>
      </c>
    </row>
    <row r="1033" spans="1:18" x14ac:dyDescent="0.35">
      <c r="A1033" t="s">
        <v>2050</v>
      </c>
      <c r="B1033" t="s">
        <v>2051</v>
      </c>
      <c r="C1033" t="s">
        <v>34</v>
      </c>
      <c r="D1033" t="s">
        <v>38</v>
      </c>
      <c r="E1033" s="1">
        <v>46082.740972222222</v>
      </c>
      <c r="F1033" s="1">
        <v>46086.365972222222</v>
      </c>
      <c r="G1033" t="s">
        <v>239</v>
      </c>
      <c r="H1033" t="s">
        <v>15</v>
      </c>
      <c r="I1033" t="s">
        <v>16</v>
      </c>
      <c r="J1033">
        <v>3</v>
      </c>
      <c r="K1033" t="str">
        <f>IF(tickets_dataset[[#This Row],[status]] = "Closed", "Yes","No")</f>
        <v>Yes</v>
      </c>
      <c r="L1033" s="2">
        <f t="shared" si="64"/>
        <v>87</v>
      </c>
      <c r="M1033" t="str">
        <f t="shared" si="65"/>
        <v>Yes</v>
      </c>
      <c r="N1033" t="str">
        <f t="shared" si="66"/>
        <v>Mar</v>
      </c>
      <c r="O1033" s="2">
        <f t="shared" si="67"/>
        <v>3.625</v>
      </c>
      <c r="P1033" t="str">
        <f>VLOOKUP(G1033,Agents!A:E,4,FALSE)</f>
        <v>Team1</v>
      </c>
      <c r="Q1033" t="str">
        <f>VLOOKUP(G1033,Agents!A:E,5,FALSE)</f>
        <v>Senior</v>
      </c>
      <c r="R1033" t="str">
        <f>VLOOKUP(G1033,Agents!A:E,2,FALSE)</f>
        <v>Evening</v>
      </c>
    </row>
    <row r="1034" spans="1:18" x14ac:dyDescent="0.35">
      <c r="A1034" t="s">
        <v>2052</v>
      </c>
      <c r="B1034" t="s">
        <v>656</v>
      </c>
      <c r="C1034" t="s">
        <v>34</v>
      </c>
      <c r="D1034" t="s">
        <v>13</v>
      </c>
      <c r="E1034" s="1">
        <v>46063.887499999997</v>
      </c>
      <c r="F1034" s="1">
        <v>46065.054166666669</v>
      </c>
      <c r="G1034" t="s">
        <v>86</v>
      </c>
      <c r="H1034" t="s">
        <v>15</v>
      </c>
      <c r="I1034" t="s">
        <v>16</v>
      </c>
      <c r="J1034">
        <v>4</v>
      </c>
      <c r="K1034" t="str">
        <f>IF(tickets_dataset[[#This Row],[status]] = "Closed", "Yes","No")</f>
        <v>Yes</v>
      </c>
      <c r="L1034" s="2">
        <f t="shared" si="64"/>
        <v>28.000000000116415</v>
      </c>
      <c r="M1034" t="str">
        <f t="shared" si="65"/>
        <v>No</v>
      </c>
      <c r="N1034" t="str">
        <f t="shared" si="66"/>
        <v>Feb</v>
      </c>
      <c r="O1034" s="2">
        <f t="shared" si="67"/>
        <v>1.1666666666715173</v>
      </c>
      <c r="P1034" t="str">
        <f>VLOOKUP(G1034,Agents!A:E,4,FALSE)</f>
        <v>Team1</v>
      </c>
      <c r="Q1034" t="str">
        <f>VLOOKUP(G1034,Agents!A:E,5,FALSE)</f>
        <v>Mid</v>
      </c>
      <c r="R1034" t="str">
        <f>VLOOKUP(G1034,Agents!A:E,2,FALSE)</f>
        <v>Morning</v>
      </c>
    </row>
    <row r="1035" spans="1:18" x14ac:dyDescent="0.35">
      <c r="A1035" t="s">
        <v>2053</v>
      </c>
      <c r="B1035" t="s">
        <v>2054</v>
      </c>
      <c r="C1035" t="s">
        <v>22</v>
      </c>
      <c r="D1035" t="s">
        <v>38</v>
      </c>
      <c r="E1035" s="1">
        <v>46103.763194444444</v>
      </c>
      <c r="F1035" s="1">
        <v>46107.34652777778</v>
      </c>
      <c r="G1035" t="s">
        <v>164</v>
      </c>
      <c r="H1035" t="s">
        <v>15</v>
      </c>
      <c r="I1035" t="s">
        <v>16</v>
      </c>
      <c r="J1035">
        <v>5</v>
      </c>
      <c r="K1035" t="str">
        <f>IF(tickets_dataset[[#This Row],[status]] = "Closed", "Yes","No")</f>
        <v>Yes</v>
      </c>
      <c r="L1035" s="2">
        <f t="shared" si="64"/>
        <v>86.000000000058208</v>
      </c>
      <c r="M1035" t="str">
        <f t="shared" si="65"/>
        <v>Yes</v>
      </c>
      <c r="N1035" t="str">
        <f t="shared" si="66"/>
        <v>Mar</v>
      </c>
      <c r="O1035" s="2">
        <f t="shared" si="67"/>
        <v>3.5833333333357587</v>
      </c>
      <c r="P1035" t="str">
        <f>VLOOKUP(G1035,Agents!A:E,4,FALSE)</f>
        <v>Team4</v>
      </c>
      <c r="Q1035" t="str">
        <f>VLOOKUP(G1035,Agents!A:E,5,FALSE)</f>
        <v>Senior</v>
      </c>
      <c r="R1035" t="str">
        <f>VLOOKUP(G1035,Agents!A:E,2,FALSE)</f>
        <v>Evening</v>
      </c>
    </row>
    <row r="1036" spans="1:18" x14ac:dyDescent="0.35">
      <c r="A1036" t="s">
        <v>2055</v>
      </c>
      <c r="B1036" t="s">
        <v>2056</v>
      </c>
      <c r="C1036" t="s">
        <v>76</v>
      </c>
      <c r="D1036" t="s">
        <v>13</v>
      </c>
      <c r="E1036" s="1">
        <v>46025.222916666666</v>
      </c>
      <c r="F1036" s="1">
        <v>46025.806250000001</v>
      </c>
      <c r="G1036" t="s">
        <v>211</v>
      </c>
      <c r="H1036" t="s">
        <v>15</v>
      </c>
      <c r="I1036" t="s">
        <v>16</v>
      </c>
      <c r="J1036">
        <v>5</v>
      </c>
      <c r="K1036" t="str">
        <f>IF(tickets_dataset[[#This Row],[status]] = "Closed", "Yes","No")</f>
        <v>Yes</v>
      </c>
      <c r="L1036" s="2">
        <f t="shared" si="64"/>
        <v>14.000000000058208</v>
      </c>
      <c r="M1036" t="str">
        <f t="shared" si="65"/>
        <v>No</v>
      </c>
      <c r="N1036" t="str">
        <f t="shared" si="66"/>
        <v>Jan</v>
      </c>
      <c r="O1036" s="2">
        <f t="shared" si="67"/>
        <v>0.58333333333575865</v>
      </c>
      <c r="P1036" t="str">
        <f>VLOOKUP(G1036,Agents!A:E,4,FALSE)</f>
        <v>Team5</v>
      </c>
      <c r="Q1036" t="str">
        <f>VLOOKUP(G1036,Agents!A:E,5,FALSE)</f>
        <v>Senior</v>
      </c>
      <c r="R1036" t="str">
        <f>VLOOKUP(G1036,Agents!A:E,2,FALSE)</f>
        <v>Evening</v>
      </c>
    </row>
    <row r="1037" spans="1:18" x14ac:dyDescent="0.35">
      <c r="A1037" t="s">
        <v>2057</v>
      </c>
      <c r="B1037" t="s">
        <v>1977</v>
      </c>
      <c r="C1037" t="s">
        <v>76</v>
      </c>
      <c r="D1037" t="s">
        <v>13</v>
      </c>
      <c r="E1037" s="1">
        <v>46103.267361111109</v>
      </c>
      <c r="F1037" s="1">
        <v>46104.100694444445</v>
      </c>
      <c r="G1037" t="s">
        <v>140</v>
      </c>
      <c r="H1037" t="s">
        <v>28</v>
      </c>
      <c r="I1037" t="s">
        <v>16</v>
      </c>
      <c r="J1037">
        <v>4</v>
      </c>
      <c r="K1037" t="str">
        <f>IF(tickets_dataset[[#This Row],[status]] = "Closed", "Yes","No")</f>
        <v>No</v>
      </c>
      <c r="L1037" s="2">
        <f t="shared" si="64"/>
        <v>20.000000000058208</v>
      </c>
      <c r="M1037" t="str">
        <f t="shared" si="65"/>
        <v>No</v>
      </c>
      <c r="N1037" t="str">
        <f t="shared" si="66"/>
        <v>Mar</v>
      </c>
      <c r="O1037" s="2">
        <f t="shared" si="67"/>
        <v>0.83333333333575865</v>
      </c>
      <c r="P1037" t="str">
        <f>VLOOKUP(G1037,Agents!A:E,4,FALSE)</f>
        <v>Team1</v>
      </c>
      <c r="Q1037" t="str">
        <f>VLOOKUP(G1037,Agents!A:E,5,FALSE)</f>
        <v>Junior</v>
      </c>
      <c r="R1037" t="str">
        <f>VLOOKUP(G1037,Agents!A:E,2,FALSE)</f>
        <v>Morning</v>
      </c>
    </row>
    <row r="1038" spans="1:18" x14ac:dyDescent="0.35">
      <c r="A1038" t="s">
        <v>2058</v>
      </c>
      <c r="B1038" t="s">
        <v>1683</v>
      </c>
      <c r="C1038" t="s">
        <v>76</v>
      </c>
      <c r="D1038" t="s">
        <v>38</v>
      </c>
      <c r="E1038" s="1">
        <v>46109.772916666669</v>
      </c>
      <c r="F1038" s="1">
        <v>46112.897916666669</v>
      </c>
      <c r="G1038" t="s">
        <v>149</v>
      </c>
      <c r="H1038" t="s">
        <v>15</v>
      </c>
      <c r="I1038" t="s">
        <v>16</v>
      </c>
      <c r="J1038">
        <v>5</v>
      </c>
      <c r="K1038" t="str">
        <f>IF(tickets_dataset[[#This Row],[status]] = "Closed", "Yes","No")</f>
        <v>Yes</v>
      </c>
      <c r="L1038" s="2">
        <f t="shared" si="64"/>
        <v>75</v>
      </c>
      <c r="M1038" t="str">
        <f t="shared" si="65"/>
        <v>Yes</v>
      </c>
      <c r="N1038" t="str">
        <f t="shared" si="66"/>
        <v>Mar</v>
      </c>
      <c r="O1038" s="2">
        <f t="shared" si="67"/>
        <v>3.125</v>
      </c>
      <c r="P1038" t="str">
        <f>VLOOKUP(G1038,Agents!A:E,4,FALSE)</f>
        <v>Team3</v>
      </c>
      <c r="Q1038" t="str">
        <f>VLOOKUP(G1038,Agents!A:E,5,FALSE)</f>
        <v>Mid</v>
      </c>
      <c r="R1038" t="str">
        <f>VLOOKUP(G1038,Agents!A:E,2,FALSE)</f>
        <v>Night</v>
      </c>
    </row>
    <row r="1039" spans="1:18" x14ac:dyDescent="0.35">
      <c r="A1039" t="s">
        <v>2059</v>
      </c>
      <c r="B1039" t="s">
        <v>2060</v>
      </c>
      <c r="C1039" t="s">
        <v>76</v>
      </c>
      <c r="D1039" t="s">
        <v>26</v>
      </c>
      <c r="E1039" s="1">
        <v>46066.280555555553</v>
      </c>
      <c r="F1039" s="1">
        <v>46068.947222222225</v>
      </c>
      <c r="G1039" t="s">
        <v>190</v>
      </c>
      <c r="H1039" t="s">
        <v>15</v>
      </c>
      <c r="I1039" t="s">
        <v>16</v>
      </c>
      <c r="J1039">
        <v>5</v>
      </c>
      <c r="K1039" t="str">
        <f>IF(tickets_dataset[[#This Row],[status]] = "Closed", "Yes","No")</f>
        <v>Yes</v>
      </c>
      <c r="L1039" s="2">
        <f t="shared" si="64"/>
        <v>64.000000000116415</v>
      </c>
      <c r="M1039" t="str">
        <f t="shared" si="65"/>
        <v>Yes</v>
      </c>
      <c r="N1039" t="str">
        <f t="shared" si="66"/>
        <v>Feb</v>
      </c>
      <c r="O1039" s="2">
        <f t="shared" si="67"/>
        <v>2.6666666666715173</v>
      </c>
      <c r="P1039" t="str">
        <f>VLOOKUP(G1039,Agents!A:E,4,FALSE)</f>
        <v>Team1</v>
      </c>
      <c r="Q1039" t="str">
        <f>VLOOKUP(G1039,Agents!A:E,5,FALSE)</f>
        <v>Senior</v>
      </c>
      <c r="R1039" t="str">
        <f>VLOOKUP(G1039,Agents!A:E,2,FALSE)</f>
        <v>Night</v>
      </c>
    </row>
    <row r="1040" spans="1:18" x14ac:dyDescent="0.35">
      <c r="A1040" t="s">
        <v>2061</v>
      </c>
      <c r="B1040" t="s">
        <v>2062</v>
      </c>
      <c r="C1040" t="s">
        <v>76</v>
      </c>
      <c r="D1040" t="s">
        <v>13</v>
      </c>
      <c r="E1040" s="1">
        <v>46066.697222222225</v>
      </c>
      <c r="F1040" s="1">
        <v>46067.363888888889</v>
      </c>
      <c r="G1040" t="s">
        <v>273</v>
      </c>
      <c r="H1040" t="s">
        <v>15</v>
      </c>
      <c r="I1040" t="s">
        <v>16</v>
      </c>
      <c r="J1040">
        <v>3</v>
      </c>
      <c r="K1040" t="str">
        <f>IF(tickets_dataset[[#This Row],[status]] = "Closed", "Yes","No")</f>
        <v>Yes</v>
      </c>
      <c r="L1040" s="2">
        <f t="shared" si="64"/>
        <v>15.999999999941792</v>
      </c>
      <c r="M1040" t="str">
        <f t="shared" si="65"/>
        <v>No</v>
      </c>
      <c r="N1040" t="str">
        <f t="shared" si="66"/>
        <v>Feb</v>
      </c>
      <c r="O1040" s="2">
        <f t="shared" si="67"/>
        <v>0.66666666666424135</v>
      </c>
      <c r="P1040" t="str">
        <f>VLOOKUP(G1040,Agents!A:E,4,FALSE)</f>
        <v>Team3</v>
      </c>
      <c r="Q1040" t="str">
        <f>VLOOKUP(G1040,Agents!A:E,5,FALSE)</f>
        <v>Senior</v>
      </c>
      <c r="R1040" t="str">
        <f>VLOOKUP(G1040,Agents!A:E,2,FALSE)</f>
        <v>Evening</v>
      </c>
    </row>
    <row r="1041" spans="1:18" x14ac:dyDescent="0.35">
      <c r="A1041" t="s">
        <v>2063</v>
      </c>
      <c r="B1041" t="s">
        <v>2064</v>
      </c>
      <c r="C1041" t="s">
        <v>76</v>
      </c>
      <c r="D1041" t="s">
        <v>13</v>
      </c>
      <c r="E1041" s="1">
        <v>46061.081944444442</v>
      </c>
      <c r="F1041" s="1">
        <v>46062.581944444442</v>
      </c>
      <c r="G1041" t="s">
        <v>311</v>
      </c>
      <c r="H1041" t="s">
        <v>15</v>
      </c>
      <c r="I1041" t="s">
        <v>16</v>
      </c>
      <c r="J1041">
        <v>5</v>
      </c>
      <c r="K1041" t="str">
        <f>IF(tickets_dataset[[#This Row],[status]] = "Closed", "Yes","No")</f>
        <v>Yes</v>
      </c>
      <c r="L1041" s="2">
        <f t="shared" si="64"/>
        <v>36</v>
      </c>
      <c r="M1041" t="str">
        <f t="shared" si="65"/>
        <v>No</v>
      </c>
      <c r="N1041" t="str">
        <f t="shared" si="66"/>
        <v>Feb</v>
      </c>
      <c r="O1041" s="2">
        <f t="shared" si="67"/>
        <v>1.5</v>
      </c>
      <c r="P1041" t="str">
        <f>VLOOKUP(G1041,Agents!A:E,4,FALSE)</f>
        <v>Team5</v>
      </c>
      <c r="Q1041" t="str">
        <f>VLOOKUP(G1041,Agents!A:E,5,FALSE)</f>
        <v>Senior</v>
      </c>
      <c r="R1041" t="str">
        <f>VLOOKUP(G1041,Agents!A:E,2,FALSE)</f>
        <v>Evening</v>
      </c>
    </row>
    <row r="1042" spans="1:18" x14ac:dyDescent="0.35">
      <c r="A1042" t="s">
        <v>2065</v>
      </c>
      <c r="B1042" t="s">
        <v>2066</v>
      </c>
      <c r="C1042" t="s">
        <v>12</v>
      </c>
      <c r="D1042" t="s">
        <v>38</v>
      </c>
      <c r="E1042" s="1">
        <v>46087.24722222222</v>
      </c>
      <c r="F1042" s="1">
        <v>46090.288888888892</v>
      </c>
      <c r="G1042" t="s">
        <v>73</v>
      </c>
      <c r="H1042" t="s">
        <v>15</v>
      </c>
      <c r="I1042" t="s">
        <v>16</v>
      </c>
      <c r="J1042">
        <v>4</v>
      </c>
      <c r="K1042" t="str">
        <f>IF(tickets_dataset[[#This Row],[status]] = "Closed", "Yes","No")</f>
        <v>Yes</v>
      </c>
      <c r="L1042" s="2">
        <f t="shared" si="64"/>
        <v>73.000000000116415</v>
      </c>
      <c r="M1042" t="str">
        <f t="shared" si="65"/>
        <v>Yes</v>
      </c>
      <c r="N1042" t="str">
        <f t="shared" si="66"/>
        <v>Mar</v>
      </c>
      <c r="O1042" s="2">
        <f t="shared" si="67"/>
        <v>3.0416666666715173</v>
      </c>
      <c r="P1042" t="str">
        <f>VLOOKUP(G1042,Agents!A:E,4,FALSE)</f>
        <v>Team4</v>
      </c>
      <c r="Q1042" t="str">
        <f>VLOOKUP(G1042,Agents!A:E,5,FALSE)</f>
        <v>Senior</v>
      </c>
      <c r="R1042" t="str">
        <f>VLOOKUP(G1042,Agents!A:E,2,FALSE)</f>
        <v>Night</v>
      </c>
    </row>
    <row r="1043" spans="1:18" x14ac:dyDescent="0.35">
      <c r="A1043" t="s">
        <v>2067</v>
      </c>
      <c r="B1043" t="s">
        <v>2068</v>
      </c>
      <c r="C1043" t="s">
        <v>50</v>
      </c>
      <c r="D1043" t="s">
        <v>13</v>
      </c>
      <c r="E1043" s="1">
        <v>46080.820138888892</v>
      </c>
      <c r="F1043" s="1">
        <v>46081.570138888892</v>
      </c>
      <c r="G1043" t="s">
        <v>39</v>
      </c>
      <c r="H1043" t="s">
        <v>15</v>
      </c>
      <c r="I1043" t="s">
        <v>16</v>
      </c>
      <c r="J1043">
        <v>4</v>
      </c>
      <c r="K1043" t="str">
        <f>IF(tickets_dataset[[#This Row],[status]] = "Closed", "Yes","No")</f>
        <v>Yes</v>
      </c>
      <c r="L1043" s="2">
        <f t="shared" si="64"/>
        <v>18</v>
      </c>
      <c r="M1043" t="str">
        <f t="shared" si="65"/>
        <v>No</v>
      </c>
      <c r="N1043" t="str">
        <f t="shared" si="66"/>
        <v>Feb</v>
      </c>
      <c r="O1043" s="2">
        <f t="shared" si="67"/>
        <v>0.75</v>
      </c>
      <c r="P1043" t="str">
        <f>VLOOKUP(G1043,Agents!A:E,4,FALSE)</f>
        <v>Team3</v>
      </c>
      <c r="Q1043" t="str">
        <f>VLOOKUP(G1043,Agents!A:E,5,FALSE)</f>
        <v>Mid</v>
      </c>
      <c r="R1043" t="str">
        <f>VLOOKUP(G1043,Agents!A:E,2,FALSE)</f>
        <v>Night</v>
      </c>
    </row>
    <row r="1044" spans="1:18" x14ac:dyDescent="0.35">
      <c r="A1044" t="s">
        <v>2069</v>
      </c>
      <c r="B1044" t="s">
        <v>2070</v>
      </c>
      <c r="C1044" t="s">
        <v>50</v>
      </c>
      <c r="D1044" t="s">
        <v>38</v>
      </c>
      <c r="E1044" s="1">
        <v>46053.457638888889</v>
      </c>
      <c r="F1044" s="1">
        <v>46053.749305555553</v>
      </c>
      <c r="G1044" t="s">
        <v>77</v>
      </c>
      <c r="H1044" t="s">
        <v>15</v>
      </c>
      <c r="I1044" t="s">
        <v>16</v>
      </c>
      <c r="J1044">
        <v>4</v>
      </c>
      <c r="K1044" t="str">
        <f>IF(tickets_dataset[[#This Row],[status]] = "Closed", "Yes","No")</f>
        <v>Yes</v>
      </c>
      <c r="L1044" s="2">
        <f t="shared" si="64"/>
        <v>6.9999999999417923</v>
      </c>
      <c r="M1044" t="str">
        <f t="shared" si="65"/>
        <v>No</v>
      </c>
      <c r="N1044" t="str">
        <f t="shared" si="66"/>
        <v>Jan</v>
      </c>
      <c r="O1044" s="2">
        <f t="shared" si="67"/>
        <v>0.29166666666424135</v>
      </c>
      <c r="P1044" t="str">
        <f>VLOOKUP(G1044,Agents!A:E,4,FALSE)</f>
        <v>Team5</v>
      </c>
      <c r="Q1044" t="str">
        <f>VLOOKUP(G1044,Agents!A:E,5,FALSE)</f>
        <v>Junior</v>
      </c>
      <c r="R1044" t="str">
        <f>VLOOKUP(G1044,Agents!A:E,2,FALSE)</f>
        <v>Evening</v>
      </c>
    </row>
    <row r="1045" spans="1:18" x14ac:dyDescent="0.35">
      <c r="A1045" t="s">
        <v>2071</v>
      </c>
      <c r="B1045" t="s">
        <v>2072</v>
      </c>
      <c r="C1045" t="s">
        <v>34</v>
      </c>
      <c r="D1045" t="s">
        <v>26</v>
      </c>
      <c r="E1045" s="1">
        <v>46059.09097222222</v>
      </c>
      <c r="F1045" s="1">
        <v>46060.674305555556</v>
      </c>
      <c r="G1045" t="s">
        <v>216</v>
      </c>
      <c r="H1045" t="s">
        <v>15</v>
      </c>
      <c r="I1045" t="s">
        <v>16</v>
      </c>
      <c r="J1045">
        <v>3</v>
      </c>
      <c r="K1045" t="str">
        <f>IF(tickets_dataset[[#This Row],[status]] = "Closed", "Yes","No")</f>
        <v>Yes</v>
      </c>
      <c r="L1045" s="2">
        <f t="shared" si="64"/>
        <v>38.000000000058208</v>
      </c>
      <c r="M1045" t="str">
        <f t="shared" si="65"/>
        <v>No</v>
      </c>
      <c r="N1045" t="str">
        <f t="shared" si="66"/>
        <v>Feb</v>
      </c>
      <c r="O1045" s="2">
        <f t="shared" si="67"/>
        <v>1.5833333333357587</v>
      </c>
      <c r="P1045" t="str">
        <f>VLOOKUP(G1045,Agents!A:E,4,FALSE)</f>
        <v>Team5</v>
      </c>
      <c r="Q1045" t="str">
        <f>VLOOKUP(G1045,Agents!A:E,5,FALSE)</f>
        <v>Junior</v>
      </c>
      <c r="R1045" t="str">
        <f>VLOOKUP(G1045,Agents!A:E,2,FALSE)</f>
        <v>Evening</v>
      </c>
    </row>
    <row r="1046" spans="1:18" x14ac:dyDescent="0.35">
      <c r="A1046" t="s">
        <v>2073</v>
      </c>
      <c r="B1046" t="s">
        <v>1869</v>
      </c>
      <c r="C1046" t="s">
        <v>76</v>
      </c>
      <c r="D1046" t="s">
        <v>38</v>
      </c>
      <c r="E1046" s="1">
        <v>46106.947916666664</v>
      </c>
      <c r="F1046" s="1">
        <v>46110.78125</v>
      </c>
      <c r="G1046" t="s">
        <v>91</v>
      </c>
      <c r="H1046" t="s">
        <v>132</v>
      </c>
      <c r="I1046" t="s">
        <v>16</v>
      </c>
      <c r="J1046">
        <v>4</v>
      </c>
      <c r="K1046" t="str">
        <f>IF(tickets_dataset[[#This Row],[status]] = "Closed", "Yes","No")</f>
        <v>No</v>
      </c>
      <c r="L1046" s="2">
        <f t="shared" si="64"/>
        <v>92.000000000058208</v>
      </c>
      <c r="M1046" t="str">
        <f t="shared" si="65"/>
        <v>Yes</v>
      </c>
      <c r="N1046" t="str">
        <f t="shared" si="66"/>
        <v>Mar</v>
      </c>
      <c r="O1046" s="2">
        <f t="shared" si="67"/>
        <v>3.8333333333357587</v>
      </c>
      <c r="P1046" t="str">
        <f>VLOOKUP(G1046,Agents!A:E,4,FALSE)</f>
        <v>Team5</v>
      </c>
      <c r="Q1046" t="str">
        <f>VLOOKUP(G1046,Agents!A:E,5,FALSE)</f>
        <v>Mid</v>
      </c>
      <c r="R1046" t="str">
        <f>VLOOKUP(G1046,Agents!A:E,2,FALSE)</f>
        <v>Night</v>
      </c>
    </row>
    <row r="1047" spans="1:18" x14ac:dyDescent="0.35">
      <c r="A1047" t="s">
        <v>2074</v>
      </c>
      <c r="B1047" t="s">
        <v>2075</v>
      </c>
      <c r="C1047" t="s">
        <v>50</v>
      </c>
      <c r="D1047" t="s">
        <v>38</v>
      </c>
      <c r="E1047" s="1">
        <v>46062.194444444445</v>
      </c>
      <c r="F1047" s="1">
        <v>46063.361111111109</v>
      </c>
      <c r="G1047" t="s">
        <v>62</v>
      </c>
      <c r="H1047" t="s">
        <v>15</v>
      </c>
      <c r="I1047" t="s">
        <v>16</v>
      </c>
      <c r="J1047">
        <v>5</v>
      </c>
      <c r="K1047" t="str">
        <f>IF(tickets_dataset[[#This Row],[status]] = "Closed", "Yes","No")</f>
        <v>Yes</v>
      </c>
      <c r="L1047" s="2">
        <f t="shared" si="64"/>
        <v>27.999999999941792</v>
      </c>
      <c r="M1047" t="str">
        <f t="shared" si="65"/>
        <v>No</v>
      </c>
      <c r="N1047" t="str">
        <f t="shared" si="66"/>
        <v>Feb</v>
      </c>
      <c r="O1047" s="2">
        <f t="shared" si="67"/>
        <v>1.1666666666642413</v>
      </c>
      <c r="P1047" t="str">
        <f>VLOOKUP(G1047,Agents!A:E,4,FALSE)</f>
        <v>Team1</v>
      </c>
      <c r="Q1047" t="str">
        <f>VLOOKUP(G1047,Agents!A:E,5,FALSE)</f>
        <v>Junior</v>
      </c>
      <c r="R1047" t="str">
        <f>VLOOKUP(G1047,Agents!A:E,2,FALSE)</f>
        <v>Morning</v>
      </c>
    </row>
    <row r="1048" spans="1:18" x14ac:dyDescent="0.35">
      <c r="A1048" t="s">
        <v>2076</v>
      </c>
      <c r="B1048" t="s">
        <v>2077</v>
      </c>
      <c r="C1048" t="s">
        <v>34</v>
      </c>
      <c r="D1048" t="s">
        <v>13</v>
      </c>
      <c r="E1048" s="1">
        <v>46095.782638888886</v>
      </c>
      <c r="F1048" s="1">
        <v>46097.282638888886</v>
      </c>
      <c r="G1048" t="s">
        <v>206</v>
      </c>
      <c r="H1048" t="s">
        <v>15</v>
      </c>
      <c r="I1048" t="s">
        <v>16</v>
      </c>
      <c r="J1048">
        <v>4</v>
      </c>
      <c r="K1048" t="str">
        <f>IF(tickets_dataset[[#This Row],[status]] = "Closed", "Yes","No")</f>
        <v>Yes</v>
      </c>
      <c r="L1048" s="2">
        <f t="shared" si="64"/>
        <v>36</v>
      </c>
      <c r="M1048" t="str">
        <f t="shared" si="65"/>
        <v>No</v>
      </c>
      <c r="N1048" t="str">
        <f t="shared" si="66"/>
        <v>Mar</v>
      </c>
      <c r="O1048" s="2">
        <f t="shared" si="67"/>
        <v>1.5</v>
      </c>
      <c r="P1048" t="str">
        <f>VLOOKUP(G1048,Agents!A:E,4,FALSE)</f>
        <v>Team5</v>
      </c>
      <c r="Q1048" t="str">
        <f>VLOOKUP(G1048,Agents!A:E,5,FALSE)</f>
        <v>Junior</v>
      </c>
      <c r="R1048" t="str">
        <f>VLOOKUP(G1048,Agents!A:E,2,FALSE)</f>
        <v>Evening</v>
      </c>
    </row>
    <row r="1049" spans="1:18" x14ac:dyDescent="0.35">
      <c r="A1049" t="s">
        <v>2078</v>
      </c>
      <c r="B1049" t="s">
        <v>2079</v>
      </c>
      <c r="C1049" t="s">
        <v>12</v>
      </c>
      <c r="D1049" t="s">
        <v>26</v>
      </c>
      <c r="E1049" s="1">
        <v>46089.631249999999</v>
      </c>
      <c r="F1049" s="1">
        <v>46091.92291666667</v>
      </c>
      <c r="G1049" t="s">
        <v>23</v>
      </c>
      <c r="H1049" t="s">
        <v>15</v>
      </c>
      <c r="I1049" t="s">
        <v>16</v>
      </c>
      <c r="J1049">
        <v>5</v>
      </c>
      <c r="K1049" t="str">
        <f>IF(tickets_dataset[[#This Row],[status]] = "Closed", "Yes","No")</f>
        <v>Yes</v>
      </c>
      <c r="L1049" s="2">
        <f t="shared" si="64"/>
        <v>55.000000000116415</v>
      </c>
      <c r="M1049" t="str">
        <f t="shared" si="65"/>
        <v>Yes</v>
      </c>
      <c r="N1049" t="str">
        <f t="shared" si="66"/>
        <v>Mar</v>
      </c>
      <c r="O1049" s="2">
        <f t="shared" si="67"/>
        <v>2.2916666666715173</v>
      </c>
      <c r="P1049" t="str">
        <f>VLOOKUP(G1049,Agents!A:E,4,FALSE)</f>
        <v>Team3</v>
      </c>
      <c r="Q1049" t="str">
        <f>VLOOKUP(G1049,Agents!A:E,5,FALSE)</f>
        <v>Senior</v>
      </c>
      <c r="R1049" t="str">
        <f>VLOOKUP(G1049,Agents!A:E,2,FALSE)</f>
        <v>Evening</v>
      </c>
    </row>
    <row r="1050" spans="1:18" x14ac:dyDescent="0.35">
      <c r="A1050" t="s">
        <v>2080</v>
      </c>
      <c r="B1050" t="s">
        <v>2081</v>
      </c>
      <c r="C1050" t="s">
        <v>50</v>
      </c>
      <c r="D1050" t="s">
        <v>38</v>
      </c>
      <c r="E1050" s="1">
        <v>46086.269444444442</v>
      </c>
      <c r="F1050" s="1">
        <v>46087.144444444442</v>
      </c>
      <c r="G1050" t="s">
        <v>62</v>
      </c>
      <c r="H1050" t="s">
        <v>15</v>
      </c>
      <c r="I1050" t="s">
        <v>16</v>
      </c>
      <c r="J1050">
        <v>4</v>
      </c>
      <c r="K1050" t="str">
        <f>IF(tickets_dataset[[#This Row],[status]] = "Closed", "Yes","No")</f>
        <v>Yes</v>
      </c>
      <c r="L1050" s="2">
        <f t="shared" si="64"/>
        <v>21</v>
      </c>
      <c r="M1050" t="str">
        <f t="shared" si="65"/>
        <v>No</v>
      </c>
      <c r="N1050" t="str">
        <f t="shared" si="66"/>
        <v>Mar</v>
      </c>
      <c r="O1050" s="2">
        <f t="shared" si="67"/>
        <v>0.875</v>
      </c>
      <c r="P1050" t="str">
        <f>VLOOKUP(G1050,Agents!A:E,4,FALSE)</f>
        <v>Team1</v>
      </c>
      <c r="Q1050" t="str">
        <f>VLOOKUP(G1050,Agents!A:E,5,FALSE)</f>
        <v>Junior</v>
      </c>
      <c r="R1050" t="str">
        <f>VLOOKUP(G1050,Agents!A:E,2,FALSE)</f>
        <v>Morning</v>
      </c>
    </row>
    <row r="1051" spans="1:18" x14ac:dyDescent="0.35">
      <c r="A1051" t="s">
        <v>2082</v>
      </c>
      <c r="B1051" t="s">
        <v>2083</v>
      </c>
      <c r="C1051" t="s">
        <v>50</v>
      </c>
      <c r="D1051" t="s">
        <v>38</v>
      </c>
      <c r="E1051" s="1">
        <v>46040.665972222225</v>
      </c>
      <c r="F1051" s="1">
        <v>46042.415972222225</v>
      </c>
      <c r="G1051" t="s">
        <v>80</v>
      </c>
      <c r="H1051" t="s">
        <v>15</v>
      </c>
      <c r="I1051" t="s">
        <v>16</v>
      </c>
      <c r="J1051">
        <v>4</v>
      </c>
      <c r="K1051" t="str">
        <f>IF(tickets_dataset[[#This Row],[status]] = "Closed", "Yes","No")</f>
        <v>Yes</v>
      </c>
      <c r="L1051" s="2">
        <f t="shared" si="64"/>
        <v>42</v>
      </c>
      <c r="M1051" t="str">
        <f t="shared" si="65"/>
        <v>No</v>
      </c>
      <c r="N1051" t="str">
        <f t="shared" si="66"/>
        <v>Jan</v>
      </c>
      <c r="O1051" s="2">
        <f t="shared" si="67"/>
        <v>1.75</v>
      </c>
      <c r="P1051" t="str">
        <f>VLOOKUP(G1051,Agents!A:E,4,FALSE)</f>
        <v>Team3</v>
      </c>
      <c r="Q1051" t="str">
        <f>VLOOKUP(G1051,Agents!A:E,5,FALSE)</f>
        <v>Junior</v>
      </c>
      <c r="R1051" t="str">
        <f>VLOOKUP(G1051,Agents!A:E,2,FALSE)</f>
        <v>Evening</v>
      </c>
    </row>
    <row r="1052" spans="1:18" x14ac:dyDescent="0.35">
      <c r="A1052" t="s">
        <v>2084</v>
      </c>
      <c r="B1052" t="s">
        <v>2085</v>
      </c>
      <c r="C1052" t="s">
        <v>50</v>
      </c>
      <c r="D1052" t="s">
        <v>26</v>
      </c>
      <c r="E1052" s="1">
        <v>46080.752083333333</v>
      </c>
      <c r="F1052" s="1">
        <v>46081.960416666669</v>
      </c>
      <c r="G1052" t="s">
        <v>167</v>
      </c>
      <c r="H1052" t="s">
        <v>15</v>
      </c>
      <c r="I1052" t="s">
        <v>16</v>
      </c>
      <c r="J1052">
        <v>3</v>
      </c>
      <c r="K1052" t="str">
        <f>IF(tickets_dataset[[#This Row],[status]] = "Closed", "Yes","No")</f>
        <v>Yes</v>
      </c>
      <c r="L1052" s="2">
        <f t="shared" si="64"/>
        <v>29.000000000058208</v>
      </c>
      <c r="M1052" t="str">
        <f t="shared" si="65"/>
        <v>No</v>
      </c>
      <c r="N1052" t="str">
        <f t="shared" si="66"/>
        <v>Feb</v>
      </c>
      <c r="O1052" s="2">
        <f t="shared" si="67"/>
        <v>1.2083333333357587</v>
      </c>
      <c r="P1052" t="str">
        <f>VLOOKUP(G1052,Agents!A:E,4,FALSE)</f>
        <v>Team3</v>
      </c>
      <c r="Q1052" t="str">
        <f>VLOOKUP(G1052,Agents!A:E,5,FALSE)</f>
        <v>Mid</v>
      </c>
      <c r="R1052" t="str">
        <f>VLOOKUP(G1052,Agents!A:E,2,FALSE)</f>
        <v>Evening</v>
      </c>
    </row>
    <row r="1053" spans="1:18" x14ac:dyDescent="0.35">
      <c r="A1053" t="s">
        <v>2086</v>
      </c>
      <c r="B1053" t="s">
        <v>894</v>
      </c>
      <c r="C1053" t="s">
        <v>22</v>
      </c>
      <c r="D1053" t="s">
        <v>26</v>
      </c>
      <c r="E1053" s="1">
        <v>46038.918055555558</v>
      </c>
      <c r="F1053" s="1">
        <v>46039.751388888886</v>
      </c>
      <c r="G1053" t="s">
        <v>256</v>
      </c>
      <c r="H1053" t="s">
        <v>132</v>
      </c>
      <c r="I1053" t="s">
        <v>16</v>
      </c>
      <c r="J1053">
        <v>3</v>
      </c>
      <c r="K1053" t="str">
        <f>IF(tickets_dataset[[#This Row],[status]] = "Closed", "Yes","No")</f>
        <v>No</v>
      </c>
      <c r="L1053" s="2">
        <f t="shared" si="64"/>
        <v>19.999999999883585</v>
      </c>
      <c r="M1053" t="str">
        <f t="shared" si="65"/>
        <v>No</v>
      </c>
      <c r="N1053" t="str">
        <f t="shared" si="66"/>
        <v>Jan</v>
      </c>
      <c r="O1053" s="2">
        <f t="shared" si="67"/>
        <v>0.83333333332848269</v>
      </c>
      <c r="P1053" t="str">
        <f>VLOOKUP(G1053,Agents!A:E,4,FALSE)</f>
        <v>Team1</v>
      </c>
      <c r="Q1053" t="str">
        <f>VLOOKUP(G1053,Agents!A:E,5,FALSE)</f>
        <v>Mid</v>
      </c>
      <c r="R1053" t="str">
        <f>VLOOKUP(G1053,Agents!A:E,2,FALSE)</f>
        <v>Morning</v>
      </c>
    </row>
    <row r="1054" spans="1:18" x14ac:dyDescent="0.35">
      <c r="A1054" t="s">
        <v>2087</v>
      </c>
      <c r="B1054" t="s">
        <v>2088</v>
      </c>
      <c r="C1054" t="s">
        <v>12</v>
      </c>
      <c r="D1054" t="s">
        <v>38</v>
      </c>
      <c r="E1054" s="1">
        <v>46090.013888888891</v>
      </c>
      <c r="F1054" s="1">
        <v>46090.513888888891</v>
      </c>
      <c r="G1054" t="s">
        <v>62</v>
      </c>
      <c r="H1054" t="s">
        <v>15</v>
      </c>
      <c r="I1054" t="s">
        <v>16</v>
      </c>
      <c r="J1054">
        <v>3</v>
      </c>
      <c r="K1054" t="str">
        <f>IF(tickets_dataset[[#This Row],[status]] = "Closed", "Yes","No")</f>
        <v>Yes</v>
      </c>
      <c r="L1054" s="2">
        <f t="shared" si="64"/>
        <v>12</v>
      </c>
      <c r="M1054" t="str">
        <f t="shared" si="65"/>
        <v>No</v>
      </c>
      <c r="N1054" t="str">
        <f t="shared" si="66"/>
        <v>Mar</v>
      </c>
      <c r="O1054" s="2">
        <f t="shared" si="67"/>
        <v>0.5</v>
      </c>
      <c r="P1054" t="str">
        <f>VLOOKUP(G1054,Agents!A:E,4,FALSE)</f>
        <v>Team1</v>
      </c>
      <c r="Q1054" t="str">
        <f>VLOOKUP(G1054,Agents!A:E,5,FALSE)</f>
        <v>Junior</v>
      </c>
      <c r="R1054" t="str">
        <f>VLOOKUP(G1054,Agents!A:E,2,FALSE)</f>
        <v>Morning</v>
      </c>
    </row>
    <row r="1055" spans="1:18" x14ac:dyDescent="0.35">
      <c r="A1055" t="s">
        <v>2089</v>
      </c>
      <c r="B1055" t="s">
        <v>2090</v>
      </c>
      <c r="C1055" t="s">
        <v>34</v>
      </c>
      <c r="D1055" t="s">
        <v>13</v>
      </c>
      <c r="E1055" s="1">
        <v>46060.831944444442</v>
      </c>
      <c r="F1055" s="1">
        <v>46062.623611111114</v>
      </c>
      <c r="G1055" t="s">
        <v>23</v>
      </c>
      <c r="H1055" t="s">
        <v>15</v>
      </c>
      <c r="I1055" t="s">
        <v>16</v>
      </c>
      <c r="J1055">
        <v>5</v>
      </c>
      <c r="K1055" t="str">
        <f>IF(tickets_dataset[[#This Row],[status]] = "Closed", "Yes","No")</f>
        <v>Yes</v>
      </c>
      <c r="L1055" s="2">
        <f t="shared" si="64"/>
        <v>43.000000000116415</v>
      </c>
      <c r="M1055" t="str">
        <f t="shared" si="65"/>
        <v>No</v>
      </c>
      <c r="N1055" t="str">
        <f t="shared" si="66"/>
        <v>Feb</v>
      </c>
      <c r="O1055" s="2">
        <f t="shared" si="67"/>
        <v>1.7916666666715173</v>
      </c>
      <c r="P1055" t="str">
        <f>VLOOKUP(G1055,Agents!A:E,4,FALSE)</f>
        <v>Team3</v>
      </c>
      <c r="Q1055" t="str">
        <f>VLOOKUP(G1055,Agents!A:E,5,FALSE)</f>
        <v>Senior</v>
      </c>
      <c r="R1055" t="str">
        <f>VLOOKUP(G1055,Agents!A:E,2,FALSE)</f>
        <v>Evening</v>
      </c>
    </row>
    <row r="1056" spans="1:18" x14ac:dyDescent="0.35">
      <c r="A1056" t="s">
        <v>2091</v>
      </c>
      <c r="B1056" t="s">
        <v>2092</v>
      </c>
      <c r="C1056" t="s">
        <v>76</v>
      </c>
      <c r="D1056" t="s">
        <v>38</v>
      </c>
      <c r="E1056" s="1">
        <v>46030.726388888892</v>
      </c>
      <c r="F1056" s="1">
        <v>46032.643055555556</v>
      </c>
      <c r="G1056" t="s">
        <v>42</v>
      </c>
      <c r="H1056" t="s">
        <v>15</v>
      </c>
      <c r="I1056" t="s">
        <v>16</v>
      </c>
      <c r="J1056">
        <v>3</v>
      </c>
      <c r="K1056" t="str">
        <f>IF(tickets_dataset[[#This Row],[status]] = "Closed", "Yes","No")</f>
        <v>Yes</v>
      </c>
      <c r="L1056" s="2">
        <f t="shared" si="64"/>
        <v>45.999999999941792</v>
      </c>
      <c r="M1056" t="str">
        <f t="shared" si="65"/>
        <v>No</v>
      </c>
      <c r="N1056" t="str">
        <f t="shared" si="66"/>
        <v>Jan</v>
      </c>
      <c r="O1056" s="2">
        <f t="shared" si="67"/>
        <v>1.9166666666642413</v>
      </c>
      <c r="P1056" t="str">
        <f>VLOOKUP(G1056,Agents!A:E,4,FALSE)</f>
        <v>Team2</v>
      </c>
      <c r="Q1056" t="str">
        <f>VLOOKUP(G1056,Agents!A:E,5,FALSE)</f>
        <v>Junior</v>
      </c>
      <c r="R1056" t="str">
        <f>VLOOKUP(G1056,Agents!A:E,2,FALSE)</f>
        <v>Night</v>
      </c>
    </row>
    <row r="1057" spans="1:18" x14ac:dyDescent="0.35">
      <c r="A1057" t="s">
        <v>2093</v>
      </c>
      <c r="B1057" t="s">
        <v>2094</v>
      </c>
      <c r="C1057" t="s">
        <v>50</v>
      </c>
      <c r="D1057" t="s">
        <v>13</v>
      </c>
      <c r="E1057" s="1">
        <v>46075.837500000001</v>
      </c>
      <c r="F1057" s="1">
        <v>46076.504166666666</v>
      </c>
      <c r="G1057" t="s">
        <v>170</v>
      </c>
      <c r="H1057" t="s">
        <v>15</v>
      </c>
      <c r="I1057" t="s">
        <v>68</v>
      </c>
      <c r="J1057">
        <v>2</v>
      </c>
      <c r="K1057" t="str">
        <f>IF(tickets_dataset[[#This Row],[status]] = "Closed", "Yes","No")</f>
        <v>Yes</v>
      </c>
      <c r="L1057" s="2">
        <f t="shared" si="64"/>
        <v>15.999999999941792</v>
      </c>
      <c r="M1057" t="str">
        <f t="shared" si="65"/>
        <v>No</v>
      </c>
      <c r="N1057" t="str">
        <f t="shared" si="66"/>
        <v>Feb</v>
      </c>
      <c r="O1057" s="2">
        <f t="shared" si="67"/>
        <v>0.66666666666424135</v>
      </c>
      <c r="P1057" t="str">
        <f>VLOOKUP(G1057,Agents!A:E,4,FALSE)</f>
        <v>Team5</v>
      </c>
      <c r="Q1057" t="str">
        <f>VLOOKUP(G1057,Agents!A:E,5,FALSE)</f>
        <v>Junior</v>
      </c>
      <c r="R1057" t="str">
        <f>VLOOKUP(G1057,Agents!A:E,2,FALSE)</f>
        <v>Night</v>
      </c>
    </row>
    <row r="1058" spans="1:18" x14ac:dyDescent="0.35">
      <c r="A1058" t="s">
        <v>2095</v>
      </c>
      <c r="B1058" t="s">
        <v>866</v>
      </c>
      <c r="C1058" t="s">
        <v>50</v>
      </c>
      <c r="D1058" t="s">
        <v>13</v>
      </c>
      <c r="E1058" s="1">
        <v>46082.029166666667</v>
      </c>
      <c r="F1058" s="1">
        <v>46083.570833333331</v>
      </c>
      <c r="G1058" t="s">
        <v>23</v>
      </c>
      <c r="H1058" t="s">
        <v>28</v>
      </c>
      <c r="I1058" t="s">
        <v>16</v>
      </c>
      <c r="J1058">
        <v>4</v>
      </c>
      <c r="K1058" t="str">
        <f>IF(tickets_dataset[[#This Row],[status]] = "Closed", "Yes","No")</f>
        <v>No</v>
      </c>
      <c r="L1058" s="2">
        <f t="shared" si="64"/>
        <v>36.999999999941792</v>
      </c>
      <c r="M1058" t="str">
        <f t="shared" si="65"/>
        <v>No</v>
      </c>
      <c r="N1058" t="str">
        <f t="shared" si="66"/>
        <v>Mar</v>
      </c>
      <c r="O1058" s="2">
        <f t="shared" si="67"/>
        <v>1.5416666666642413</v>
      </c>
      <c r="P1058" t="str">
        <f>VLOOKUP(G1058,Agents!A:E,4,FALSE)</f>
        <v>Team3</v>
      </c>
      <c r="Q1058" t="str">
        <f>VLOOKUP(G1058,Agents!A:E,5,FALSE)</f>
        <v>Senior</v>
      </c>
      <c r="R1058" t="str">
        <f>VLOOKUP(G1058,Agents!A:E,2,FALSE)</f>
        <v>Evening</v>
      </c>
    </row>
    <row r="1059" spans="1:18" x14ac:dyDescent="0.35">
      <c r="A1059" t="s">
        <v>2096</v>
      </c>
      <c r="B1059" t="s">
        <v>2097</v>
      </c>
      <c r="C1059" t="s">
        <v>50</v>
      </c>
      <c r="D1059" t="s">
        <v>26</v>
      </c>
      <c r="E1059" s="1">
        <v>46053.411111111112</v>
      </c>
      <c r="F1059" s="1">
        <v>46055.077777777777</v>
      </c>
      <c r="G1059" t="s">
        <v>137</v>
      </c>
      <c r="H1059" t="s">
        <v>15</v>
      </c>
      <c r="I1059" t="s">
        <v>16</v>
      </c>
      <c r="J1059">
        <v>4</v>
      </c>
      <c r="K1059" t="str">
        <f>IF(tickets_dataset[[#This Row],[status]] = "Closed", "Yes","No")</f>
        <v>Yes</v>
      </c>
      <c r="L1059" s="2">
        <f t="shared" si="64"/>
        <v>39.999999999941792</v>
      </c>
      <c r="M1059" t="str">
        <f t="shared" si="65"/>
        <v>No</v>
      </c>
      <c r="N1059" t="str">
        <f t="shared" si="66"/>
        <v>Jan</v>
      </c>
      <c r="O1059" s="2">
        <f t="shared" si="67"/>
        <v>1.6666666666642413</v>
      </c>
      <c r="P1059" t="str">
        <f>VLOOKUP(G1059,Agents!A:E,4,FALSE)</f>
        <v>Team5</v>
      </c>
      <c r="Q1059" t="str">
        <f>VLOOKUP(G1059,Agents!A:E,5,FALSE)</f>
        <v>Senior</v>
      </c>
      <c r="R1059" t="str">
        <f>VLOOKUP(G1059,Agents!A:E,2,FALSE)</f>
        <v>Night</v>
      </c>
    </row>
    <row r="1060" spans="1:18" x14ac:dyDescent="0.35">
      <c r="A1060" t="s">
        <v>2098</v>
      </c>
      <c r="B1060" t="s">
        <v>2099</v>
      </c>
      <c r="C1060" t="s">
        <v>22</v>
      </c>
      <c r="D1060" t="s">
        <v>38</v>
      </c>
      <c r="E1060" s="1">
        <v>46064.131249999999</v>
      </c>
      <c r="F1060" s="1">
        <v>46066.714583333334</v>
      </c>
      <c r="G1060" t="s">
        <v>422</v>
      </c>
      <c r="H1060" t="s">
        <v>28</v>
      </c>
      <c r="I1060" t="s">
        <v>16</v>
      </c>
      <c r="J1060">
        <v>3</v>
      </c>
      <c r="K1060" t="str">
        <f>IF(tickets_dataset[[#This Row],[status]] = "Closed", "Yes","No")</f>
        <v>No</v>
      </c>
      <c r="L1060" s="2">
        <f t="shared" si="64"/>
        <v>62.000000000058208</v>
      </c>
      <c r="M1060" t="str">
        <f t="shared" si="65"/>
        <v>Yes</v>
      </c>
      <c r="N1060" t="str">
        <f t="shared" si="66"/>
        <v>Feb</v>
      </c>
      <c r="O1060" s="2">
        <f t="shared" si="67"/>
        <v>2.5833333333357587</v>
      </c>
      <c r="P1060" t="str">
        <f>VLOOKUP(G1060,Agents!A:E,4,FALSE)</f>
        <v>Team5</v>
      </c>
      <c r="Q1060" t="str">
        <f>VLOOKUP(G1060,Agents!A:E,5,FALSE)</f>
        <v>Mid</v>
      </c>
      <c r="R1060" t="str">
        <f>VLOOKUP(G1060,Agents!A:E,2,FALSE)</f>
        <v>Evening</v>
      </c>
    </row>
    <row r="1061" spans="1:18" x14ac:dyDescent="0.35">
      <c r="A1061" t="s">
        <v>2100</v>
      </c>
      <c r="B1061" t="s">
        <v>2101</v>
      </c>
      <c r="C1061" t="s">
        <v>34</v>
      </c>
      <c r="D1061" t="s">
        <v>13</v>
      </c>
      <c r="E1061" s="1">
        <v>46064.452777777777</v>
      </c>
      <c r="F1061" s="1">
        <v>46066.286111111112</v>
      </c>
      <c r="G1061" t="s">
        <v>110</v>
      </c>
      <c r="H1061" t="s">
        <v>15</v>
      </c>
      <c r="I1061" t="s">
        <v>16</v>
      </c>
      <c r="J1061">
        <v>3</v>
      </c>
      <c r="K1061" t="str">
        <f>IF(tickets_dataset[[#This Row],[status]] = "Closed", "Yes","No")</f>
        <v>Yes</v>
      </c>
      <c r="L1061" s="2">
        <f t="shared" si="64"/>
        <v>44.000000000058208</v>
      </c>
      <c r="M1061" t="str">
        <f t="shared" si="65"/>
        <v>No</v>
      </c>
      <c r="N1061" t="str">
        <f t="shared" si="66"/>
        <v>Feb</v>
      </c>
      <c r="O1061" s="2">
        <f t="shared" si="67"/>
        <v>1.8333333333357587</v>
      </c>
      <c r="P1061" t="str">
        <f>VLOOKUP(G1061,Agents!A:E,4,FALSE)</f>
        <v>Team4</v>
      </c>
      <c r="Q1061" t="str">
        <f>VLOOKUP(G1061,Agents!A:E,5,FALSE)</f>
        <v>Junior</v>
      </c>
      <c r="R1061" t="str">
        <f>VLOOKUP(G1061,Agents!A:E,2,FALSE)</f>
        <v>Morning</v>
      </c>
    </row>
    <row r="1062" spans="1:18" x14ac:dyDescent="0.35">
      <c r="A1062" t="s">
        <v>2102</v>
      </c>
      <c r="B1062" t="s">
        <v>575</v>
      </c>
      <c r="C1062" t="s">
        <v>12</v>
      </c>
      <c r="D1062" t="s">
        <v>38</v>
      </c>
      <c r="E1062" s="1">
        <v>46093.106249999997</v>
      </c>
      <c r="F1062" s="1">
        <v>46094.439583333333</v>
      </c>
      <c r="G1062" t="s">
        <v>45</v>
      </c>
      <c r="H1062" t="s">
        <v>15</v>
      </c>
      <c r="I1062" t="s">
        <v>16</v>
      </c>
      <c r="J1062">
        <v>4</v>
      </c>
      <c r="K1062" t="str">
        <f>IF(tickets_dataset[[#This Row],[status]] = "Closed", "Yes","No")</f>
        <v>Yes</v>
      </c>
      <c r="L1062" s="2">
        <f t="shared" si="64"/>
        <v>32.000000000058208</v>
      </c>
      <c r="M1062" t="str">
        <f t="shared" si="65"/>
        <v>No</v>
      </c>
      <c r="N1062" t="str">
        <f t="shared" si="66"/>
        <v>Mar</v>
      </c>
      <c r="O1062" s="2">
        <f t="shared" si="67"/>
        <v>1.3333333333357587</v>
      </c>
      <c r="P1062" t="str">
        <f>VLOOKUP(G1062,Agents!A:E,4,FALSE)</f>
        <v>Team5</v>
      </c>
      <c r="Q1062" t="str">
        <f>VLOOKUP(G1062,Agents!A:E,5,FALSE)</f>
        <v>Senior</v>
      </c>
      <c r="R1062" t="str">
        <f>VLOOKUP(G1062,Agents!A:E,2,FALSE)</f>
        <v>Morning</v>
      </c>
    </row>
    <row r="1063" spans="1:18" x14ac:dyDescent="0.35">
      <c r="A1063" t="s">
        <v>2103</v>
      </c>
      <c r="B1063" t="s">
        <v>2104</v>
      </c>
      <c r="C1063" t="s">
        <v>12</v>
      </c>
      <c r="D1063" t="s">
        <v>26</v>
      </c>
      <c r="E1063" s="1">
        <v>46098.95416666667</v>
      </c>
      <c r="F1063" s="1">
        <v>46099.20416666667</v>
      </c>
      <c r="G1063" t="s">
        <v>80</v>
      </c>
      <c r="H1063" t="s">
        <v>15</v>
      </c>
      <c r="I1063" t="s">
        <v>16</v>
      </c>
      <c r="J1063">
        <v>3</v>
      </c>
      <c r="K1063" t="str">
        <f>IF(tickets_dataset[[#This Row],[status]] = "Closed", "Yes","No")</f>
        <v>Yes</v>
      </c>
      <c r="L1063" s="2">
        <f t="shared" si="64"/>
        <v>6</v>
      </c>
      <c r="M1063" t="str">
        <f t="shared" si="65"/>
        <v>No</v>
      </c>
      <c r="N1063" t="str">
        <f t="shared" si="66"/>
        <v>Mar</v>
      </c>
      <c r="O1063" s="2">
        <f t="shared" si="67"/>
        <v>0.25</v>
      </c>
      <c r="P1063" t="str">
        <f>VLOOKUP(G1063,Agents!A:E,4,FALSE)</f>
        <v>Team3</v>
      </c>
      <c r="Q1063" t="str">
        <f>VLOOKUP(G1063,Agents!A:E,5,FALSE)</f>
        <v>Junior</v>
      </c>
      <c r="R1063" t="str">
        <f>VLOOKUP(G1063,Agents!A:E,2,FALSE)</f>
        <v>Evening</v>
      </c>
    </row>
    <row r="1064" spans="1:18" x14ac:dyDescent="0.35">
      <c r="A1064" t="s">
        <v>2105</v>
      </c>
      <c r="B1064" t="s">
        <v>2106</v>
      </c>
      <c r="C1064" t="s">
        <v>12</v>
      </c>
      <c r="D1064" t="s">
        <v>38</v>
      </c>
      <c r="E1064" s="1">
        <v>46070.103472222225</v>
      </c>
      <c r="F1064" s="1">
        <v>46070.728472222225</v>
      </c>
      <c r="G1064" t="s">
        <v>42</v>
      </c>
      <c r="H1064" t="s">
        <v>28</v>
      </c>
      <c r="I1064" t="s">
        <v>16</v>
      </c>
      <c r="J1064">
        <v>4</v>
      </c>
      <c r="K1064" t="str">
        <f>IF(tickets_dataset[[#This Row],[status]] = "Closed", "Yes","No")</f>
        <v>No</v>
      </c>
      <c r="L1064" s="2">
        <f t="shared" si="64"/>
        <v>15</v>
      </c>
      <c r="M1064" t="str">
        <f t="shared" si="65"/>
        <v>No</v>
      </c>
      <c r="N1064" t="str">
        <f t="shared" si="66"/>
        <v>Feb</v>
      </c>
      <c r="O1064" s="2">
        <f t="shared" si="67"/>
        <v>0.625</v>
      </c>
      <c r="P1064" t="str">
        <f>VLOOKUP(G1064,Agents!A:E,4,FALSE)</f>
        <v>Team2</v>
      </c>
      <c r="Q1064" t="str">
        <f>VLOOKUP(G1064,Agents!A:E,5,FALSE)</f>
        <v>Junior</v>
      </c>
      <c r="R1064" t="str">
        <f>VLOOKUP(G1064,Agents!A:E,2,FALSE)</f>
        <v>Night</v>
      </c>
    </row>
    <row r="1065" spans="1:18" x14ac:dyDescent="0.35">
      <c r="A1065" t="s">
        <v>2107</v>
      </c>
      <c r="B1065" t="s">
        <v>2108</v>
      </c>
      <c r="C1065" t="s">
        <v>34</v>
      </c>
      <c r="D1065" t="s">
        <v>26</v>
      </c>
      <c r="E1065" s="1">
        <v>46105.854861111111</v>
      </c>
      <c r="F1065" s="1">
        <v>46107.813194444447</v>
      </c>
      <c r="G1065" t="s">
        <v>131</v>
      </c>
      <c r="H1065" t="s">
        <v>15</v>
      </c>
      <c r="I1065" t="s">
        <v>16</v>
      </c>
      <c r="J1065">
        <v>4</v>
      </c>
      <c r="K1065" t="str">
        <f>IF(tickets_dataset[[#This Row],[status]] = "Closed", "Yes","No")</f>
        <v>Yes</v>
      </c>
      <c r="L1065" s="2">
        <f t="shared" si="64"/>
        <v>47.000000000058208</v>
      </c>
      <c r="M1065" t="str">
        <f t="shared" si="65"/>
        <v>No</v>
      </c>
      <c r="N1065" t="str">
        <f t="shared" si="66"/>
        <v>Mar</v>
      </c>
      <c r="O1065" s="2">
        <f t="shared" si="67"/>
        <v>1.9583333333357587</v>
      </c>
      <c r="P1065" t="str">
        <f>VLOOKUP(G1065,Agents!A:E,4,FALSE)</f>
        <v>Team4</v>
      </c>
      <c r="Q1065" t="str">
        <f>VLOOKUP(G1065,Agents!A:E,5,FALSE)</f>
        <v>Junior</v>
      </c>
      <c r="R1065" t="str">
        <f>VLOOKUP(G1065,Agents!A:E,2,FALSE)</f>
        <v>Night</v>
      </c>
    </row>
    <row r="1066" spans="1:18" x14ac:dyDescent="0.35">
      <c r="A1066" t="s">
        <v>2109</v>
      </c>
      <c r="B1066" t="s">
        <v>2110</v>
      </c>
      <c r="C1066" t="s">
        <v>12</v>
      </c>
      <c r="D1066" t="s">
        <v>38</v>
      </c>
      <c r="E1066" s="1">
        <v>46059.268750000003</v>
      </c>
      <c r="F1066" s="1">
        <v>46063.227083333331</v>
      </c>
      <c r="G1066" t="s">
        <v>422</v>
      </c>
      <c r="H1066" t="s">
        <v>15</v>
      </c>
      <c r="I1066" t="s">
        <v>16</v>
      </c>
      <c r="J1066">
        <v>3</v>
      </c>
      <c r="K1066" t="str">
        <f>IF(tickets_dataset[[#This Row],[status]] = "Closed", "Yes","No")</f>
        <v>Yes</v>
      </c>
      <c r="L1066" s="2">
        <f t="shared" si="64"/>
        <v>94.999999999883585</v>
      </c>
      <c r="M1066" t="str">
        <f t="shared" si="65"/>
        <v>Yes</v>
      </c>
      <c r="N1066" t="str">
        <f t="shared" si="66"/>
        <v>Feb</v>
      </c>
      <c r="O1066" s="2">
        <f t="shared" si="67"/>
        <v>3.9583333333284827</v>
      </c>
      <c r="P1066" t="str">
        <f>VLOOKUP(G1066,Agents!A:E,4,FALSE)</f>
        <v>Team5</v>
      </c>
      <c r="Q1066" t="str">
        <f>VLOOKUP(G1066,Agents!A:E,5,FALSE)</f>
        <v>Mid</v>
      </c>
      <c r="R1066" t="str">
        <f>VLOOKUP(G1066,Agents!A:E,2,FALSE)</f>
        <v>Evening</v>
      </c>
    </row>
    <row r="1067" spans="1:18" x14ac:dyDescent="0.35">
      <c r="A1067" t="s">
        <v>2111</v>
      </c>
      <c r="B1067" t="s">
        <v>2112</v>
      </c>
      <c r="C1067" t="s">
        <v>50</v>
      </c>
      <c r="D1067" t="s">
        <v>26</v>
      </c>
      <c r="E1067" s="1">
        <v>46035.904861111114</v>
      </c>
      <c r="F1067" s="1">
        <v>46038.529861111114</v>
      </c>
      <c r="G1067" t="s">
        <v>42</v>
      </c>
      <c r="H1067" t="s">
        <v>15</v>
      </c>
      <c r="I1067" t="s">
        <v>16</v>
      </c>
      <c r="J1067">
        <v>3</v>
      </c>
      <c r="K1067" t="str">
        <f>IF(tickets_dataset[[#This Row],[status]] = "Closed", "Yes","No")</f>
        <v>Yes</v>
      </c>
      <c r="L1067" s="2">
        <f t="shared" si="64"/>
        <v>63</v>
      </c>
      <c r="M1067" t="str">
        <f t="shared" si="65"/>
        <v>Yes</v>
      </c>
      <c r="N1067" t="str">
        <f t="shared" si="66"/>
        <v>Jan</v>
      </c>
      <c r="O1067" s="2">
        <f t="shared" si="67"/>
        <v>2.625</v>
      </c>
      <c r="P1067" t="str">
        <f>VLOOKUP(G1067,Agents!A:E,4,FALSE)</f>
        <v>Team2</v>
      </c>
      <c r="Q1067" t="str">
        <f>VLOOKUP(G1067,Agents!A:E,5,FALSE)</f>
        <v>Junior</v>
      </c>
      <c r="R1067" t="str">
        <f>VLOOKUP(G1067,Agents!A:E,2,FALSE)</f>
        <v>Night</v>
      </c>
    </row>
    <row r="1068" spans="1:18" x14ac:dyDescent="0.35">
      <c r="A1068" t="s">
        <v>2113</v>
      </c>
      <c r="B1068" t="s">
        <v>2114</v>
      </c>
      <c r="C1068" t="s">
        <v>22</v>
      </c>
      <c r="D1068" t="s">
        <v>38</v>
      </c>
      <c r="E1068" s="1">
        <v>46065.706944444442</v>
      </c>
      <c r="F1068" s="1">
        <v>46067.373611111114</v>
      </c>
      <c r="G1068" t="s">
        <v>23</v>
      </c>
      <c r="H1068" t="s">
        <v>15</v>
      </c>
      <c r="I1068" t="s">
        <v>16</v>
      </c>
      <c r="J1068">
        <v>3</v>
      </c>
      <c r="K1068" t="str">
        <f>IF(tickets_dataset[[#This Row],[status]] = "Closed", "Yes","No")</f>
        <v>Yes</v>
      </c>
      <c r="L1068" s="2">
        <f t="shared" si="64"/>
        <v>40.000000000116415</v>
      </c>
      <c r="M1068" t="str">
        <f t="shared" si="65"/>
        <v>No</v>
      </c>
      <c r="N1068" t="str">
        <f t="shared" si="66"/>
        <v>Feb</v>
      </c>
      <c r="O1068" s="2">
        <f t="shared" si="67"/>
        <v>1.6666666666715173</v>
      </c>
      <c r="P1068" t="str">
        <f>VLOOKUP(G1068,Agents!A:E,4,FALSE)</f>
        <v>Team3</v>
      </c>
      <c r="Q1068" t="str">
        <f>VLOOKUP(G1068,Agents!A:E,5,FALSE)</f>
        <v>Senior</v>
      </c>
      <c r="R1068" t="str">
        <f>VLOOKUP(G1068,Agents!A:E,2,FALSE)</f>
        <v>Evening</v>
      </c>
    </row>
    <row r="1069" spans="1:18" x14ac:dyDescent="0.35">
      <c r="A1069" t="s">
        <v>2115</v>
      </c>
      <c r="B1069" t="s">
        <v>2116</v>
      </c>
      <c r="C1069" t="s">
        <v>50</v>
      </c>
      <c r="D1069" t="s">
        <v>38</v>
      </c>
      <c r="E1069" s="1">
        <v>46046.873611111114</v>
      </c>
      <c r="F1069" s="1">
        <v>46048.040277777778</v>
      </c>
      <c r="G1069" t="s">
        <v>27</v>
      </c>
      <c r="H1069" t="s">
        <v>15</v>
      </c>
      <c r="I1069" t="s">
        <v>16</v>
      </c>
      <c r="J1069">
        <v>5</v>
      </c>
      <c r="K1069" t="str">
        <f>IF(tickets_dataset[[#This Row],[status]] = "Closed", "Yes","No")</f>
        <v>Yes</v>
      </c>
      <c r="L1069" s="2">
        <f t="shared" si="64"/>
        <v>27.999999999941792</v>
      </c>
      <c r="M1069" t="str">
        <f t="shared" si="65"/>
        <v>No</v>
      </c>
      <c r="N1069" t="str">
        <f t="shared" si="66"/>
        <v>Jan</v>
      </c>
      <c r="O1069" s="2">
        <f t="shared" si="67"/>
        <v>1.1666666666642413</v>
      </c>
      <c r="P1069" t="str">
        <f>VLOOKUP(G1069,Agents!A:E,4,FALSE)</f>
        <v>Team5</v>
      </c>
      <c r="Q1069" t="str">
        <f>VLOOKUP(G1069,Agents!A:E,5,FALSE)</f>
        <v>Senior</v>
      </c>
      <c r="R1069" t="str">
        <f>VLOOKUP(G1069,Agents!A:E,2,FALSE)</f>
        <v>Morning</v>
      </c>
    </row>
    <row r="1070" spans="1:18" x14ac:dyDescent="0.35">
      <c r="A1070" t="s">
        <v>2117</v>
      </c>
      <c r="B1070" t="s">
        <v>2118</v>
      </c>
      <c r="C1070" t="s">
        <v>76</v>
      </c>
      <c r="D1070" t="s">
        <v>13</v>
      </c>
      <c r="E1070" s="1">
        <v>46027.442361111112</v>
      </c>
      <c r="F1070" s="1">
        <v>46029.275694444441</v>
      </c>
      <c r="G1070" t="s">
        <v>183</v>
      </c>
      <c r="H1070" t="s">
        <v>15</v>
      </c>
      <c r="I1070" t="s">
        <v>68</v>
      </c>
      <c r="J1070">
        <v>4</v>
      </c>
      <c r="K1070" t="str">
        <f>IF(tickets_dataset[[#This Row],[status]] = "Closed", "Yes","No")</f>
        <v>Yes</v>
      </c>
      <c r="L1070" s="2">
        <f t="shared" si="64"/>
        <v>43.999999999883585</v>
      </c>
      <c r="M1070" t="str">
        <f t="shared" si="65"/>
        <v>No</v>
      </c>
      <c r="N1070" t="str">
        <f t="shared" si="66"/>
        <v>Jan</v>
      </c>
      <c r="O1070" s="2">
        <f t="shared" si="67"/>
        <v>1.8333333333284827</v>
      </c>
      <c r="P1070" t="str">
        <f>VLOOKUP(G1070,Agents!A:E,4,FALSE)</f>
        <v>Team3</v>
      </c>
      <c r="Q1070" t="str">
        <f>VLOOKUP(G1070,Agents!A:E,5,FALSE)</f>
        <v>Senior</v>
      </c>
      <c r="R1070" t="str">
        <f>VLOOKUP(G1070,Agents!A:E,2,FALSE)</f>
        <v>Night</v>
      </c>
    </row>
    <row r="1071" spans="1:18" x14ac:dyDescent="0.35">
      <c r="A1071" t="s">
        <v>2119</v>
      </c>
      <c r="B1071" t="s">
        <v>2120</v>
      </c>
      <c r="C1071" t="s">
        <v>76</v>
      </c>
      <c r="D1071" t="s">
        <v>38</v>
      </c>
      <c r="E1071" s="1">
        <v>46031.581944444442</v>
      </c>
      <c r="F1071" s="1">
        <v>46034.873611111114</v>
      </c>
      <c r="G1071" t="s">
        <v>422</v>
      </c>
      <c r="H1071" t="s">
        <v>15</v>
      </c>
      <c r="I1071" t="s">
        <v>16</v>
      </c>
      <c r="J1071">
        <v>3</v>
      </c>
      <c r="K1071" t="str">
        <f>IF(tickets_dataset[[#This Row],[status]] = "Closed", "Yes","No")</f>
        <v>Yes</v>
      </c>
      <c r="L1071" s="2">
        <f t="shared" si="64"/>
        <v>79.000000000116415</v>
      </c>
      <c r="M1071" t="str">
        <f t="shared" si="65"/>
        <v>Yes</v>
      </c>
      <c r="N1071" t="str">
        <f t="shared" si="66"/>
        <v>Jan</v>
      </c>
      <c r="O1071" s="2">
        <f t="shared" si="67"/>
        <v>3.2916666666715173</v>
      </c>
      <c r="P1071" t="str">
        <f>VLOOKUP(G1071,Agents!A:E,4,FALSE)</f>
        <v>Team5</v>
      </c>
      <c r="Q1071" t="str">
        <f>VLOOKUP(G1071,Agents!A:E,5,FALSE)</f>
        <v>Mid</v>
      </c>
      <c r="R1071" t="str">
        <f>VLOOKUP(G1071,Agents!A:E,2,FALSE)</f>
        <v>Evening</v>
      </c>
    </row>
    <row r="1072" spans="1:18" x14ac:dyDescent="0.35">
      <c r="A1072" t="s">
        <v>2121</v>
      </c>
      <c r="B1072" t="s">
        <v>2122</v>
      </c>
      <c r="C1072" t="s">
        <v>76</v>
      </c>
      <c r="D1072" t="s">
        <v>26</v>
      </c>
      <c r="E1072" s="1">
        <v>46050.343055555553</v>
      </c>
      <c r="F1072" s="1">
        <v>46052.176388888889</v>
      </c>
      <c r="G1072" t="s">
        <v>59</v>
      </c>
      <c r="H1072" t="s">
        <v>15</v>
      </c>
      <c r="I1072" t="s">
        <v>16</v>
      </c>
      <c r="J1072">
        <v>3</v>
      </c>
      <c r="K1072" t="str">
        <f>IF(tickets_dataset[[#This Row],[status]] = "Closed", "Yes","No")</f>
        <v>Yes</v>
      </c>
      <c r="L1072" s="2">
        <f t="shared" si="64"/>
        <v>44.000000000058208</v>
      </c>
      <c r="M1072" t="str">
        <f t="shared" si="65"/>
        <v>No</v>
      </c>
      <c r="N1072" t="str">
        <f t="shared" si="66"/>
        <v>Jan</v>
      </c>
      <c r="O1072" s="2">
        <f t="shared" si="67"/>
        <v>1.8333333333357587</v>
      </c>
      <c r="P1072" t="str">
        <f>VLOOKUP(G1072,Agents!A:E,4,FALSE)</f>
        <v>Team3</v>
      </c>
      <c r="Q1072" t="str">
        <f>VLOOKUP(G1072,Agents!A:E,5,FALSE)</f>
        <v>Senior</v>
      </c>
      <c r="R1072" t="str">
        <f>VLOOKUP(G1072,Agents!A:E,2,FALSE)</f>
        <v>Night</v>
      </c>
    </row>
    <row r="1073" spans="1:18" x14ac:dyDescent="0.35">
      <c r="A1073" t="s">
        <v>2123</v>
      </c>
      <c r="B1073" t="s">
        <v>2124</v>
      </c>
      <c r="C1073" t="s">
        <v>50</v>
      </c>
      <c r="D1073" t="s">
        <v>13</v>
      </c>
      <c r="E1073" s="1">
        <v>46045.250694444447</v>
      </c>
      <c r="F1073" s="1">
        <v>46046.500694444447</v>
      </c>
      <c r="G1073" t="s">
        <v>221</v>
      </c>
      <c r="H1073" t="s">
        <v>15</v>
      </c>
      <c r="I1073" t="s">
        <v>16</v>
      </c>
      <c r="J1073">
        <v>3</v>
      </c>
      <c r="K1073" t="str">
        <f>IF(tickets_dataset[[#This Row],[status]] = "Closed", "Yes","No")</f>
        <v>Yes</v>
      </c>
      <c r="L1073" s="2">
        <f t="shared" si="64"/>
        <v>30</v>
      </c>
      <c r="M1073" t="str">
        <f t="shared" si="65"/>
        <v>No</v>
      </c>
      <c r="N1073" t="str">
        <f t="shared" si="66"/>
        <v>Jan</v>
      </c>
      <c r="O1073" s="2">
        <f t="shared" si="67"/>
        <v>1.25</v>
      </c>
      <c r="P1073" t="str">
        <f>VLOOKUP(G1073,Agents!A:E,4,FALSE)</f>
        <v>Team4</v>
      </c>
      <c r="Q1073" t="str">
        <f>VLOOKUP(G1073,Agents!A:E,5,FALSE)</f>
        <v>Senior</v>
      </c>
      <c r="R1073" t="str">
        <f>VLOOKUP(G1073,Agents!A:E,2,FALSE)</f>
        <v>Morning</v>
      </c>
    </row>
    <row r="1074" spans="1:18" x14ac:dyDescent="0.35">
      <c r="A1074" t="s">
        <v>2125</v>
      </c>
      <c r="B1074" t="s">
        <v>684</v>
      </c>
      <c r="C1074" t="s">
        <v>12</v>
      </c>
      <c r="D1074" t="s">
        <v>38</v>
      </c>
      <c r="E1074" s="1">
        <v>46079.231944444444</v>
      </c>
      <c r="F1074" s="1">
        <v>46081.606944444444</v>
      </c>
      <c r="G1074" t="s">
        <v>159</v>
      </c>
      <c r="H1074" t="s">
        <v>15</v>
      </c>
      <c r="I1074" t="s">
        <v>16</v>
      </c>
      <c r="J1074">
        <v>4</v>
      </c>
      <c r="K1074" t="str">
        <f>IF(tickets_dataset[[#This Row],[status]] = "Closed", "Yes","No")</f>
        <v>Yes</v>
      </c>
      <c r="L1074" s="2">
        <f t="shared" si="64"/>
        <v>57</v>
      </c>
      <c r="M1074" t="str">
        <f t="shared" si="65"/>
        <v>Yes</v>
      </c>
      <c r="N1074" t="str">
        <f t="shared" si="66"/>
        <v>Feb</v>
      </c>
      <c r="O1074" s="2">
        <f t="shared" si="67"/>
        <v>2.375</v>
      </c>
      <c r="P1074" t="str">
        <f>VLOOKUP(G1074,Agents!A:E,4,FALSE)</f>
        <v>Team4</v>
      </c>
      <c r="Q1074" t="str">
        <f>VLOOKUP(G1074,Agents!A:E,5,FALSE)</f>
        <v>Mid</v>
      </c>
      <c r="R1074" t="str">
        <f>VLOOKUP(G1074,Agents!A:E,2,FALSE)</f>
        <v>Night</v>
      </c>
    </row>
    <row r="1075" spans="1:18" x14ac:dyDescent="0.35">
      <c r="A1075" t="s">
        <v>2126</v>
      </c>
      <c r="B1075" t="s">
        <v>2127</v>
      </c>
      <c r="C1075" t="s">
        <v>34</v>
      </c>
      <c r="D1075" t="s">
        <v>38</v>
      </c>
      <c r="E1075" s="1">
        <v>46073.832638888889</v>
      </c>
      <c r="F1075" s="1">
        <v>46077.582638888889</v>
      </c>
      <c r="G1075" t="s">
        <v>27</v>
      </c>
      <c r="H1075" t="s">
        <v>15</v>
      </c>
      <c r="I1075" t="s">
        <v>16</v>
      </c>
      <c r="J1075">
        <v>4</v>
      </c>
      <c r="K1075" t="str">
        <f>IF(tickets_dataset[[#This Row],[status]] = "Closed", "Yes","No")</f>
        <v>Yes</v>
      </c>
      <c r="L1075" s="2">
        <f t="shared" si="64"/>
        <v>90</v>
      </c>
      <c r="M1075" t="str">
        <f t="shared" si="65"/>
        <v>Yes</v>
      </c>
      <c r="N1075" t="str">
        <f t="shared" si="66"/>
        <v>Feb</v>
      </c>
      <c r="O1075" s="2">
        <f t="shared" si="67"/>
        <v>3.75</v>
      </c>
      <c r="P1075" t="str">
        <f>VLOOKUP(G1075,Agents!A:E,4,FALSE)</f>
        <v>Team5</v>
      </c>
      <c r="Q1075" t="str">
        <f>VLOOKUP(G1075,Agents!A:E,5,FALSE)</f>
        <v>Senior</v>
      </c>
      <c r="R1075" t="str">
        <f>VLOOKUP(G1075,Agents!A:E,2,FALSE)</f>
        <v>Morning</v>
      </c>
    </row>
    <row r="1076" spans="1:18" x14ac:dyDescent="0.35">
      <c r="A1076" t="s">
        <v>2128</v>
      </c>
      <c r="B1076" t="s">
        <v>2129</v>
      </c>
      <c r="C1076" t="s">
        <v>50</v>
      </c>
      <c r="D1076" t="s">
        <v>13</v>
      </c>
      <c r="E1076" s="1">
        <v>46046.569444444445</v>
      </c>
      <c r="F1076" s="1">
        <v>46048.152777777781</v>
      </c>
      <c r="G1076" t="s">
        <v>23</v>
      </c>
      <c r="H1076" t="s">
        <v>15</v>
      </c>
      <c r="I1076" t="s">
        <v>16</v>
      </c>
      <c r="J1076">
        <v>4</v>
      </c>
      <c r="K1076" t="str">
        <f>IF(tickets_dataset[[#This Row],[status]] = "Closed", "Yes","No")</f>
        <v>Yes</v>
      </c>
      <c r="L1076" s="2">
        <f t="shared" si="64"/>
        <v>38.000000000058208</v>
      </c>
      <c r="M1076" t="str">
        <f t="shared" si="65"/>
        <v>No</v>
      </c>
      <c r="N1076" t="str">
        <f t="shared" si="66"/>
        <v>Jan</v>
      </c>
      <c r="O1076" s="2">
        <f t="shared" si="67"/>
        <v>1.5833333333357587</v>
      </c>
      <c r="P1076" t="str">
        <f>VLOOKUP(G1076,Agents!A:E,4,FALSE)</f>
        <v>Team3</v>
      </c>
      <c r="Q1076" t="str">
        <f>VLOOKUP(G1076,Agents!A:E,5,FALSE)</f>
        <v>Senior</v>
      </c>
      <c r="R1076" t="str">
        <f>VLOOKUP(G1076,Agents!A:E,2,FALSE)</f>
        <v>Evening</v>
      </c>
    </row>
    <row r="1077" spans="1:18" x14ac:dyDescent="0.35">
      <c r="A1077" t="s">
        <v>2130</v>
      </c>
      <c r="B1077" t="s">
        <v>2131</v>
      </c>
      <c r="C1077" t="s">
        <v>76</v>
      </c>
      <c r="D1077" t="s">
        <v>38</v>
      </c>
      <c r="E1077" s="1">
        <v>46078.538194444445</v>
      </c>
      <c r="F1077" s="1">
        <v>46081.329861111109</v>
      </c>
      <c r="G1077" t="s">
        <v>67</v>
      </c>
      <c r="H1077" t="s">
        <v>15</v>
      </c>
      <c r="I1077" t="s">
        <v>16</v>
      </c>
      <c r="J1077">
        <v>4</v>
      </c>
      <c r="K1077" t="str">
        <f>IF(tickets_dataset[[#This Row],[status]] = "Closed", "Yes","No")</f>
        <v>Yes</v>
      </c>
      <c r="L1077" s="2">
        <f t="shared" si="64"/>
        <v>66.999999999941792</v>
      </c>
      <c r="M1077" t="str">
        <f t="shared" si="65"/>
        <v>Yes</v>
      </c>
      <c r="N1077" t="str">
        <f t="shared" si="66"/>
        <v>Feb</v>
      </c>
      <c r="O1077" s="2">
        <f t="shared" si="67"/>
        <v>2.7916666666642413</v>
      </c>
      <c r="P1077" t="str">
        <f>VLOOKUP(G1077,Agents!A:E,4,FALSE)</f>
        <v>Team5</v>
      </c>
      <c r="Q1077" t="str">
        <f>VLOOKUP(G1077,Agents!A:E,5,FALSE)</f>
        <v>Junior</v>
      </c>
      <c r="R1077" t="str">
        <f>VLOOKUP(G1077,Agents!A:E,2,FALSE)</f>
        <v>Evening</v>
      </c>
    </row>
    <row r="1078" spans="1:18" x14ac:dyDescent="0.35">
      <c r="A1078" t="s">
        <v>2132</v>
      </c>
      <c r="B1078" t="s">
        <v>2133</v>
      </c>
      <c r="C1078" t="s">
        <v>22</v>
      </c>
      <c r="D1078" t="s">
        <v>13</v>
      </c>
      <c r="E1078" s="1">
        <v>46087.593055555553</v>
      </c>
      <c r="F1078" s="1">
        <v>46087.884722222225</v>
      </c>
      <c r="G1078" t="s">
        <v>27</v>
      </c>
      <c r="H1078" t="s">
        <v>28</v>
      </c>
      <c r="I1078" t="s">
        <v>16</v>
      </c>
      <c r="J1078">
        <v>3</v>
      </c>
      <c r="K1078" t="str">
        <f>IF(tickets_dataset[[#This Row],[status]] = "Closed", "Yes","No")</f>
        <v>No</v>
      </c>
      <c r="L1078" s="2">
        <f t="shared" si="64"/>
        <v>7.0000000001164153</v>
      </c>
      <c r="M1078" t="str">
        <f t="shared" si="65"/>
        <v>No</v>
      </c>
      <c r="N1078" t="str">
        <f t="shared" si="66"/>
        <v>Mar</v>
      </c>
      <c r="O1078" s="2">
        <f t="shared" si="67"/>
        <v>0.29166666667151731</v>
      </c>
      <c r="P1078" t="str">
        <f>VLOOKUP(G1078,Agents!A:E,4,FALSE)</f>
        <v>Team5</v>
      </c>
      <c r="Q1078" t="str">
        <f>VLOOKUP(G1078,Agents!A:E,5,FALSE)</f>
        <v>Senior</v>
      </c>
      <c r="R1078" t="str">
        <f>VLOOKUP(G1078,Agents!A:E,2,FALSE)</f>
        <v>Morning</v>
      </c>
    </row>
    <row r="1079" spans="1:18" x14ac:dyDescent="0.35">
      <c r="A1079" t="s">
        <v>2134</v>
      </c>
      <c r="B1079" t="s">
        <v>540</v>
      </c>
      <c r="C1079" t="s">
        <v>12</v>
      </c>
      <c r="D1079" t="s">
        <v>38</v>
      </c>
      <c r="E1079" s="1">
        <v>46064.65902777778</v>
      </c>
      <c r="F1079" s="1">
        <v>46067.242361111108</v>
      </c>
      <c r="G1079" t="s">
        <v>77</v>
      </c>
      <c r="H1079" t="s">
        <v>15</v>
      </c>
      <c r="I1079" t="s">
        <v>16</v>
      </c>
      <c r="J1079">
        <v>3</v>
      </c>
      <c r="K1079" t="str">
        <f>IF(tickets_dataset[[#This Row],[status]] = "Closed", "Yes","No")</f>
        <v>Yes</v>
      </c>
      <c r="L1079" s="2">
        <f t="shared" si="64"/>
        <v>61.999999999883585</v>
      </c>
      <c r="M1079" t="str">
        <f t="shared" si="65"/>
        <v>Yes</v>
      </c>
      <c r="N1079" t="str">
        <f t="shared" si="66"/>
        <v>Feb</v>
      </c>
      <c r="O1079" s="2">
        <f t="shared" si="67"/>
        <v>2.5833333333284827</v>
      </c>
      <c r="P1079" t="str">
        <f>VLOOKUP(G1079,Agents!A:E,4,FALSE)</f>
        <v>Team5</v>
      </c>
      <c r="Q1079" t="str">
        <f>VLOOKUP(G1079,Agents!A:E,5,FALSE)</f>
        <v>Junior</v>
      </c>
      <c r="R1079" t="str">
        <f>VLOOKUP(G1079,Agents!A:E,2,FALSE)</f>
        <v>Evening</v>
      </c>
    </row>
    <row r="1080" spans="1:18" x14ac:dyDescent="0.35">
      <c r="A1080" t="s">
        <v>2135</v>
      </c>
      <c r="B1080" t="s">
        <v>95</v>
      </c>
      <c r="C1080" t="s">
        <v>34</v>
      </c>
      <c r="D1080" t="s">
        <v>13</v>
      </c>
      <c r="E1080" s="1">
        <v>46080.254861111112</v>
      </c>
      <c r="F1080" s="1">
        <v>46081.546527777777</v>
      </c>
      <c r="G1080" t="s">
        <v>159</v>
      </c>
      <c r="H1080" t="s">
        <v>15</v>
      </c>
      <c r="I1080" t="s">
        <v>16</v>
      </c>
      <c r="J1080">
        <v>4</v>
      </c>
      <c r="K1080" t="str">
        <f>IF(tickets_dataset[[#This Row],[status]] = "Closed", "Yes","No")</f>
        <v>Yes</v>
      </c>
      <c r="L1080" s="2">
        <f t="shared" si="64"/>
        <v>30.999999999941792</v>
      </c>
      <c r="M1080" t="str">
        <f t="shared" si="65"/>
        <v>No</v>
      </c>
      <c r="N1080" t="str">
        <f t="shared" si="66"/>
        <v>Feb</v>
      </c>
      <c r="O1080" s="2">
        <f t="shared" si="67"/>
        <v>1.2916666666642413</v>
      </c>
      <c r="P1080" t="str">
        <f>VLOOKUP(G1080,Agents!A:E,4,FALSE)</f>
        <v>Team4</v>
      </c>
      <c r="Q1080" t="str">
        <f>VLOOKUP(G1080,Agents!A:E,5,FALSE)</f>
        <v>Mid</v>
      </c>
      <c r="R1080" t="str">
        <f>VLOOKUP(G1080,Agents!A:E,2,FALSE)</f>
        <v>Night</v>
      </c>
    </row>
    <row r="1081" spans="1:18" x14ac:dyDescent="0.35">
      <c r="A1081" t="s">
        <v>2136</v>
      </c>
      <c r="B1081" t="s">
        <v>647</v>
      </c>
      <c r="C1081" t="s">
        <v>50</v>
      </c>
      <c r="D1081" t="s">
        <v>38</v>
      </c>
      <c r="E1081" s="1">
        <v>46049.01458333333</v>
      </c>
      <c r="F1081" s="1">
        <v>46051.347916666666</v>
      </c>
      <c r="G1081" t="s">
        <v>91</v>
      </c>
      <c r="H1081" t="s">
        <v>15</v>
      </c>
      <c r="I1081" t="s">
        <v>16</v>
      </c>
      <c r="J1081">
        <v>4</v>
      </c>
      <c r="K1081" t="str">
        <f>IF(tickets_dataset[[#This Row],[status]] = "Closed", "Yes","No")</f>
        <v>Yes</v>
      </c>
      <c r="L1081" s="2">
        <f t="shared" si="64"/>
        <v>56.000000000058208</v>
      </c>
      <c r="M1081" t="str">
        <f t="shared" si="65"/>
        <v>Yes</v>
      </c>
      <c r="N1081" t="str">
        <f t="shared" si="66"/>
        <v>Jan</v>
      </c>
      <c r="O1081" s="2">
        <f t="shared" si="67"/>
        <v>2.3333333333357587</v>
      </c>
      <c r="P1081" t="str">
        <f>VLOOKUP(G1081,Agents!A:E,4,FALSE)</f>
        <v>Team5</v>
      </c>
      <c r="Q1081" t="str">
        <f>VLOOKUP(G1081,Agents!A:E,5,FALSE)</f>
        <v>Mid</v>
      </c>
      <c r="R1081" t="str">
        <f>VLOOKUP(G1081,Agents!A:E,2,FALSE)</f>
        <v>Night</v>
      </c>
    </row>
    <row r="1082" spans="1:18" x14ac:dyDescent="0.35">
      <c r="A1082" t="s">
        <v>2137</v>
      </c>
      <c r="B1082" t="s">
        <v>2138</v>
      </c>
      <c r="C1082" t="s">
        <v>12</v>
      </c>
      <c r="D1082" t="s">
        <v>38</v>
      </c>
      <c r="E1082" s="1">
        <v>46063.734722222223</v>
      </c>
      <c r="F1082" s="1">
        <v>46064.943055555559</v>
      </c>
      <c r="G1082" t="s">
        <v>239</v>
      </c>
      <c r="H1082" t="s">
        <v>15</v>
      </c>
      <c r="I1082" t="s">
        <v>16</v>
      </c>
      <c r="J1082">
        <v>3</v>
      </c>
      <c r="K1082" t="str">
        <f>IF(tickets_dataset[[#This Row],[status]] = "Closed", "Yes","No")</f>
        <v>Yes</v>
      </c>
      <c r="L1082" s="2">
        <f t="shared" si="64"/>
        <v>29.000000000058208</v>
      </c>
      <c r="M1082" t="str">
        <f t="shared" si="65"/>
        <v>No</v>
      </c>
      <c r="N1082" t="str">
        <f t="shared" si="66"/>
        <v>Feb</v>
      </c>
      <c r="O1082" s="2">
        <f t="shared" si="67"/>
        <v>1.2083333333357587</v>
      </c>
      <c r="P1082" t="str">
        <f>VLOOKUP(G1082,Agents!A:E,4,FALSE)</f>
        <v>Team1</v>
      </c>
      <c r="Q1082" t="str">
        <f>VLOOKUP(G1082,Agents!A:E,5,FALSE)</f>
        <v>Senior</v>
      </c>
      <c r="R1082" t="str">
        <f>VLOOKUP(G1082,Agents!A:E,2,FALSE)</f>
        <v>Evening</v>
      </c>
    </row>
    <row r="1083" spans="1:18" x14ac:dyDescent="0.35">
      <c r="A1083" t="s">
        <v>2139</v>
      </c>
      <c r="B1083" t="s">
        <v>2140</v>
      </c>
      <c r="C1083" t="s">
        <v>34</v>
      </c>
      <c r="D1083" t="s">
        <v>38</v>
      </c>
      <c r="E1083" s="1">
        <v>46069.142361111109</v>
      </c>
      <c r="F1083" s="1">
        <v>46070.267361111109</v>
      </c>
      <c r="G1083" t="s">
        <v>183</v>
      </c>
      <c r="H1083" t="s">
        <v>15</v>
      </c>
      <c r="I1083" t="s">
        <v>16</v>
      </c>
      <c r="J1083">
        <v>4</v>
      </c>
      <c r="K1083" t="str">
        <f>IF(tickets_dataset[[#This Row],[status]] = "Closed", "Yes","No")</f>
        <v>Yes</v>
      </c>
      <c r="L1083" s="2">
        <f t="shared" si="64"/>
        <v>27</v>
      </c>
      <c r="M1083" t="str">
        <f t="shared" si="65"/>
        <v>No</v>
      </c>
      <c r="N1083" t="str">
        <f t="shared" si="66"/>
        <v>Feb</v>
      </c>
      <c r="O1083" s="2">
        <f t="shared" si="67"/>
        <v>1.125</v>
      </c>
      <c r="P1083" t="str">
        <f>VLOOKUP(G1083,Agents!A:E,4,FALSE)</f>
        <v>Team3</v>
      </c>
      <c r="Q1083" t="str">
        <f>VLOOKUP(G1083,Agents!A:E,5,FALSE)</f>
        <v>Senior</v>
      </c>
      <c r="R1083" t="str">
        <f>VLOOKUP(G1083,Agents!A:E,2,FALSE)</f>
        <v>Night</v>
      </c>
    </row>
    <row r="1084" spans="1:18" x14ac:dyDescent="0.35">
      <c r="A1084" t="s">
        <v>2141</v>
      </c>
      <c r="B1084" t="s">
        <v>2142</v>
      </c>
      <c r="C1084" t="s">
        <v>50</v>
      </c>
      <c r="D1084" t="s">
        <v>13</v>
      </c>
      <c r="E1084" s="1">
        <v>46024.525000000001</v>
      </c>
      <c r="F1084" s="1">
        <v>46026.35833333333</v>
      </c>
      <c r="G1084" t="s">
        <v>216</v>
      </c>
      <c r="H1084" t="s">
        <v>15</v>
      </c>
      <c r="I1084" t="s">
        <v>16</v>
      </c>
      <c r="J1084">
        <v>3</v>
      </c>
      <c r="K1084" t="str">
        <f>IF(tickets_dataset[[#This Row],[status]] = "Closed", "Yes","No")</f>
        <v>Yes</v>
      </c>
      <c r="L1084" s="2">
        <f t="shared" si="64"/>
        <v>43.999999999883585</v>
      </c>
      <c r="M1084" t="str">
        <f t="shared" si="65"/>
        <v>No</v>
      </c>
      <c r="N1084" t="str">
        <f t="shared" si="66"/>
        <v>Jan</v>
      </c>
      <c r="O1084" s="2">
        <f t="shared" si="67"/>
        <v>1.8333333333284827</v>
      </c>
      <c r="P1084" t="str">
        <f>VLOOKUP(G1084,Agents!A:E,4,FALSE)</f>
        <v>Team5</v>
      </c>
      <c r="Q1084" t="str">
        <f>VLOOKUP(G1084,Agents!A:E,5,FALSE)</f>
        <v>Junior</v>
      </c>
      <c r="R1084" t="str">
        <f>VLOOKUP(G1084,Agents!A:E,2,FALSE)</f>
        <v>Evening</v>
      </c>
    </row>
    <row r="1085" spans="1:18" x14ac:dyDescent="0.35">
      <c r="A1085" t="s">
        <v>2143</v>
      </c>
      <c r="B1085" t="s">
        <v>1669</v>
      </c>
      <c r="C1085" t="s">
        <v>34</v>
      </c>
      <c r="D1085" t="s">
        <v>13</v>
      </c>
      <c r="E1085" s="1">
        <v>46099.799305555556</v>
      </c>
      <c r="F1085" s="1">
        <v>46100.049305555556</v>
      </c>
      <c r="G1085" t="s">
        <v>256</v>
      </c>
      <c r="H1085" t="s">
        <v>15</v>
      </c>
      <c r="I1085" t="s">
        <v>16</v>
      </c>
      <c r="J1085">
        <v>4</v>
      </c>
      <c r="K1085" t="str">
        <f>IF(tickets_dataset[[#This Row],[status]] = "Closed", "Yes","No")</f>
        <v>Yes</v>
      </c>
      <c r="L1085" s="2">
        <f t="shared" si="64"/>
        <v>6</v>
      </c>
      <c r="M1085" t="str">
        <f t="shared" si="65"/>
        <v>No</v>
      </c>
      <c r="N1085" t="str">
        <f t="shared" si="66"/>
        <v>Mar</v>
      </c>
      <c r="O1085" s="2">
        <f t="shared" si="67"/>
        <v>0.25</v>
      </c>
      <c r="P1085" t="str">
        <f>VLOOKUP(G1085,Agents!A:E,4,FALSE)</f>
        <v>Team1</v>
      </c>
      <c r="Q1085" t="str">
        <f>VLOOKUP(G1085,Agents!A:E,5,FALSE)</f>
        <v>Mid</v>
      </c>
      <c r="R1085" t="str">
        <f>VLOOKUP(G1085,Agents!A:E,2,FALSE)</f>
        <v>Morning</v>
      </c>
    </row>
    <row r="1086" spans="1:18" x14ac:dyDescent="0.35">
      <c r="A1086" t="s">
        <v>2144</v>
      </c>
      <c r="B1086" t="s">
        <v>2145</v>
      </c>
      <c r="C1086" t="s">
        <v>22</v>
      </c>
      <c r="D1086" t="s">
        <v>38</v>
      </c>
      <c r="E1086" s="1">
        <v>46057.132638888892</v>
      </c>
      <c r="F1086" s="1">
        <v>46060.924305555556</v>
      </c>
      <c r="G1086" t="s">
        <v>156</v>
      </c>
      <c r="H1086" t="s">
        <v>28</v>
      </c>
      <c r="I1086" t="s">
        <v>16</v>
      </c>
      <c r="J1086">
        <v>4</v>
      </c>
      <c r="K1086" t="str">
        <f>IF(tickets_dataset[[#This Row],[status]] = "Closed", "Yes","No")</f>
        <v>No</v>
      </c>
      <c r="L1086" s="2">
        <f t="shared" si="64"/>
        <v>90.999999999941792</v>
      </c>
      <c r="M1086" t="str">
        <f t="shared" si="65"/>
        <v>Yes</v>
      </c>
      <c r="N1086" t="str">
        <f t="shared" si="66"/>
        <v>Feb</v>
      </c>
      <c r="O1086" s="2">
        <f t="shared" si="67"/>
        <v>3.7916666666642413</v>
      </c>
      <c r="P1086" t="str">
        <f>VLOOKUP(G1086,Agents!A:E,4,FALSE)</f>
        <v>Team3</v>
      </c>
      <c r="Q1086" t="str">
        <f>VLOOKUP(G1086,Agents!A:E,5,FALSE)</f>
        <v>Mid</v>
      </c>
      <c r="R1086" t="str">
        <f>VLOOKUP(G1086,Agents!A:E,2,FALSE)</f>
        <v>Evening</v>
      </c>
    </row>
    <row r="1087" spans="1:18" x14ac:dyDescent="0.35">
      <c r="A1087" t="s">
        <v>2146</v>
      </c>
      <c r="B1087" t="s">
        <v>2147</v>
      </c>
      <c r="C1087" t="s">
        <v>50</v>
      </c>
      <c r="D1087" t="s">
        <v>26</v>
      </c>
      <c r="E1087" s="1">
        <v>46027.875694444447</v>
      </c>
      <c r="F1087" s="1">
        <v>46028.917361111111</v>
      </c>
      <c r="G1087" t="s">
        <v>83</v>
      </c>
      <c r="H1087" t="s">
        <v>28</v>
      </c>
      <c r="I1087" t="s">
        <v>16</v>
      </c>
      <c r="J1087">
        <v>3</v>
      </c>
      <c r="K1087" t="str">
        <f>IF(tickets_dataset[[#This Row],[status]] = "Closed", "Yes","No")</f>
        <v>No</v>
      </c>
      <c r="L1087" s="2">
        <f t="shared" si="64"/>
        <v>24.999999999941792</v>
      </c>
      <c r="M1087" t="str">
        <f t="shared" si="65"/>
        <v>No</v>
      </c>
      <c r="N1087" t="str">
        <f t="shared" si="66"/>
        <v>Jan</v>
      </c>
      <c r="O1087" s="2">
        <f t="shared" si="67"/>
        <v>1.0416666666642413</v>
      </c>
      <c r="P1087" t="str">
        <f>VLOOKUP(G1087,Agents!A:E,4,FALSE)</f>
        <v>Team2</v>
      </c>
      <c r="Q1087" t="str">
        <f>VLOOKUP(G1087,Agents!A:E,5,FALSE)</f>
        <v>Junior</v>
      </c>
      <c r="R1087" t="str">
        <f>VLOOKUP(G1087,Agents!A:E,2,FALSE)</f>
        <v>Night</v>
      </c>
    </row>
    <row r="1088" spans="1:18" x14ac:dyDescent="0.35">
      <c r="A1088" t="s">
        <v>2148</v>
      </c>
      <c r="B1088" t="s">
        <v>2149</v>
      </c>
      <c r="C1088" t="s">
        <v>50</v>
      </c>
      <c r="D1088" t="s">
        <v>26</v>
      </c>
      <c r="E1088" s="1">
        <v>46107.558333333334</v>
      </c>
      <c r="F1088" s="1">
        <v>46108.558333333334</v>
      </c>
      <c r="G1088" t="s">
        <v>59</v>
      </c>
      <c r="H1088" t="s">
        <v>15</v>
      </c>
      <c r="I1088" t="s">
        <v>16</v>
      </c>
      <c r="J1088">
        <v>4</v>
      </c>
      <c r="K1088" t="str">
        <f>IF(tickets_dataset[[#This Row],[status]] = "Closed", "Yes","No")</f>
        <v>Yes</v>
      </c>
      <c r="L1088" s="2">
        <f t="shared" si="64"/>
        <v>24</v>
      </c>
      <c r="M1088" t="str">
        <f t="shared" si="65"/>
        <v>No</v>
      </c>
      <c r="N1088" t="str">
        <f t="shared" si="66"/>
        <v>Mar</v>
      </c>
      <c r="O1088" s="2">
        <f t="shared" si="67"/>
        <v>1</v>
      </c>
      <c r="P1088" t="str">
        <f>VLOOKUP(G1088,Agents!A:E,4,FALSE)</f>
        <v>Team3</v>
      </c>
      <c r="Q1088" t="str">
        <f>VLOOKUP(G1088,Agents!A:E,5,FALSE)</f>
        <v>Senior</v>
      </c>
      <c r="R1088" t="str">
        <f>VLOOKUP(G1088,Agents!A:E,2,FALSE)</f>
        <v>Night</v>
      </c>
    </row>
    <row r="1089" spans="1:18" x14ac:dyDescent="0.35">
      <c r="A1089" t="s">
        <v>2150</v>
      </c>
      <c r="B1089" t="s">
        <v>2151</v>
      </c>
      <c r="C1089" t="s">
        <v>12</v>
      </c>
      <c r="D1089" t="s">
        <v>13</v>
      </c>
      <c r="E1089" s="1">
        <v>46046.915277777778</v>
      </c>
      <c r="F1089" s="1">
        <v>46048.040277777778</v>
      </c>
      <c r="G1089" t="s">
        <v>221</v>
      </c>
      <c r="H1089" t="s">
        <v>15</v>
      </c>
      <c r="I1089" t="s">
        <v>16</v>
      </c>
      <c r="J1089">
        <v>2</v>
      </c>
      <c r="K1089" t="str">
        <f>IF(tickets_dataset[[#This Row],[status]] = "Closed", "Yes","No")</f>
        <v>Yes</v>
      </c>
      <c r="L1089" s="2">
        <f t="shared" si="64"/>
        <v>27</v>
      </c>
      <c r="M1089" t="str">
        <f t="shared" si="65"/>
        <v>No</v>
      </c>
      <c r="N1089" t="str">
        <f t="shared" si="66"/>
        <v>Jan</v>
      </c>
      <c r="O1089" s="2">
        <f t="shared" si="67"/>
        <v>1.125</v>
      </c>
      <c r="P1089" t="str">
        <f>VLOOKUP(G1089,Agents!A:E,4,FALSE)</f>
        <v>Team4</v>
      </c>
      <c r="Q1089" t="str">
        <f>VLOOKUP(G1089,Agents!A:E,5,FALSE)</f>
        <v>Senior</v>
      </c>
      <c r="R1089" t="str">
        <f>VLOOKUP(G1089,Agents!A:E,2,FALSE)</f>
        <v>Morning</v>
      </c>
    </row>
    <row r="1090" spans="1:18" x14ac:dyDescent="0.35">
      <c r="A1090" t="s">
        <v>2152</v>
      </c>
      <c r="B1090" t="s">
        <v>932</v>
      </c>
      <c r="C1090" t="s">
        <v>50</v>
      </c>
      <c r="D1090" t="s">
        <v>38</v>
      </c>
      <c r="E1090" s="1">
        <v>46026.611805555556</v>
      </c>
      <c r="F1090" s="1">
        <v>46029.40347222222</v>
      </c>
      <c r="G1090" t="s">
        <v>190</v>
      </c>
      <c r="H1090" t="s">
        <v>15</v>
      </c>
      <c r="I1090" t="s">
        <v>16</v>
      </c>
      <c r="J1090">
        <v>4</v>
      </c>
      <c r="K1090" t="str">
        <f>IF(tickets_dataset[[#This Row],[status]] = "Closed", "Yes","No")</f>
        <v>Yes</v>
      </c>
      <c r="L1090" s="2">
        <f t="shared" ref="L1090:L1153" si="68">IF(ISBLANK(F1090),"",(F1090-E1090)*24)</f>
        <v>66.999999999941792</v>
      </c>
      <c r="M1090" t="str">
        <f t="shared" ref="M1090:M1153" si="69">IF(L1090&gt;48,"Yes","No")</f>
        <v>Yes</v>
      </c>
      <c r="N1090" t="str">
        <f t="shared" ref="N1090:N1153" si="70">TEXT(E1090,"mmm")</f>
        <v>Jan</v>
      </c>
      <c r="O1090" s="2">
        <f t="shared" si="67"/>
        <v>2.7916666666642413</v>
      </c>
      <c r="P1090" t="str">
        <f>VLOOKUP(G1090,Agents!A:E,4,FALSE)</f>
        <v>Team1</v>
      </c>
      <c r="Q1090" t="str">
        <f>VLOOKUP(G1090,Agents!A:E,5,FALSE)</f>
        <v>Senior</v>
      </c>
      <c r="R1090" t="str">
        <f>VLOOKUP(G1090,Agents!A:E,2,FALSE)</f>
        <v>Night</v>
      </c>
    </row>
    <row r="1091" spans="1:18" x14ac:dyDescent="0.35">
      <c r="A1091" t="s">
        <v>2153</v>
      </c>
      <c r="B1091" t="s">
        <v>1072</v>
      </c>
      <c r="C1091" t="s">
        <v>12</v>
      </c>
      <c r="D1091" t="s">
        <v>38</v>
      </c>
      <c r="E1091" s="1">
        <v>46090.600694444445</v>
      </c>
      <c r="F1091" s="1">
        <v>46092.309027777781</v>
      </c>
      <c r="G1091" t="s">
        <v>100</v>
      </c>
      <c r="H1091" t="s">
        <v>15</v>
      </c>
      <c r="I1091" t="s">
        <v>16</v>
      </c>
      <c r="J1091">
        <v>4</v>
      </c>
      <c r="K1091" t="str">
        <f>IF(tickets_dataset[[#This Row],[status]] = "Closed", "Yes","No")</f>
        <v>Yes</v>
      </c>
      <c r="L1091" s="2">
        <f t="shared" si="68"/>
        <v>41.000000000058208</v>
      </c>
      <c r="M1091" t="str">
        <f t="shared" si="69"/>
        <v>No</v>
      </c>
      <c r="N1091" t="str">
        <f t="shared" si="70"/>
        <v>Mar</v>
      </c>
      <c r="O1091" s="2">
        <f t="shared" ref="O1091:O1154" si="71">F1091-E1091</f>
        <v>1.7083333333357587</v>
      </c>
      <c r="P1091" t="str">
        <f>VLOOKUP(G1091,Agents!A:E,4,FALSE)</f>
        <v>Team4</v>
      </c>
      <c r="Q1091" t="str">
        <f>VLOOKUP(G1091,Agents!A:E,5,FALSE)</f>
        <v>Junior</v>
      </c>
      <c r="R1091" t="str">
        <f>VLOOKUP(G1091,Agents!A:E,2,FALSE)</f>
        <v>Evening</v>
      </c>
    </row>
    <row r="1092" spans="1:18" x14ac:dyDescent="0.35">
      <c r="A1092" t="s">
        <v>2154</v>
      </c>
      <c r="B1092" t="s">
        <v>2155</v>
      </c>
      <c r="C1092" t="s">
        <v>76</v>
      </c>
      <c r="D1092" t="s">
        <v>13</v>
      </c>
      <c r="E1092" s="1">
        <v>46043.861805555556</v>
      </c>
      <c r="F1092" s="1">
        <v>46045.736805555556</v>
      </c>
      <c r="G1092" t="s">
        <v>170</v>
      </c>
      <c r="H1092" t="s">
        <v>132</v>
      </c>
      <c r="I1092" t="s">
        <v>16</v>
      </c>
      <c r="J1092">
        <v>5</v>
      </c>
      <c r="K1092" t="str">
        <f>IF(tickets_dataset[[#This Row],[status]] = "Closed", "Yes","No")</f>
        <v>No</v>
      </c>
      <c r="L1092" s="2">
        <f t="shared" si="68"/>
        <v>45</v>
      </c>
      <c r="M1092" t="str">
        <f t="shared" si="69"/>
        <v>No</v>
      </c>
      <c r="N1092" t="str">
        <f t="shared" si="70"/>
        <v>Jan</v>
      </c>
      <c r="O1092" s="2">
        <f t="shared" si="71"/>
        <v>1.875</v>
      </c>
      <c r="P1092" t="str">
        <f>VLOOKUP(G1092,Agents!A:E,4,FALSE)</f>
        <v>Team5</v>
      </c>
      <c r="Q1092" t="str">
        <f>VLOOKUP(G1092,Agents!A:E,5,FALSE)</f>
        <v>Junior</v>
      </c>
      <c r="R1092" t="str">
        <f>VLOOKUP(G1092,Agents!A:E,2,FALSE)</f>
        <v>Night</v>
      </c>
    </row>
    <row r="1093" spans="1:18" x14ac:dyDescent="0.35">
      <c r="A1093" t="s">
        <v>2156</v>
      </c>
      <c r="B1093" t="s">
        <v>2157</v>
      </c>
      <c r="C1093" t="s">
        <v>50</v>
      </c>
      <c r="D1093" t="s">
        <v>13</v>
      </c>
      <c r="E1093" s="1">
        <v>46087.693749999999</v>
      </c>
      <c r="F1093" s="1">
        <v>46089.568749999999</v>
      </c>
      <c r="G1093" t="s">
        <v>77</v>
      </c>
      <c r="H1093" t="s">
        <v>28</v>
      </c>
      <c r="I1093" t="s">
        <v>16</v>
      </c>
      <c r="J1093">
        <v>5</v>
      </c>
      <c r="K1093" t="str">
        <f>IF(tickets_dataset[[#This Row],[status]] = "Closed", "Yes","No")</f>
        <v>No</v>
      </c>
      <c r="L1093" s="2">
        <f t="shared" si="68"/>
        <v>45</v>
      </c>
      <c r="M1093" t="str">
        <f t="shared" si="69"/>
        <v>No</v>
      </c>
      <c r="N1093" t="str">
        <f t="shared" si="70"/>
        <v>Mar</v>
      </c>
      <c r="O1093" s="2">
        <f t="shared" si="71"/>
        <v>1.875</v>
      </c>
      <c r="P1093" t="str">
        <f>VLOOKUP(G1093,Agents!A:E,4,FALSE)</f>
        <v>Team5</v>
      </c>
      <c r="Q1093" t="str">
        <f>VLOOKUP(G1093,Agents!A:E,5,FALSE)</f>
        <v>Junior</v>
      </c>
      <c r="R1093" t="str">
        <f>VLOOKUP(G1093,Agents!A:E,2,FALSE)</f>
        <v>Evening</v>
      </c>
    </row>
    <row r="1094" spans="1:18" x14ac:dyDescent="0.35">
      <c r="A1094" t="s">
        <v>2158</v>
      </c>
      <c r="B1094" t="s">
        <v>2159</v>
      </c>
      <c r="C1094" t="s">
        <v>22</v>
      </c>
      <c r="D1094" t="s">
        <v>13</v>
      </c>
      <c r="E1094" s="1">
        <v>46049.324305555558</v>
      </c>
      <c r="F1094" s="1">
        <v>46049.532638888886</v>
      </c>
      <c r="G1094" t="s">
        <v>67</v>
      </c>
      <c r="H1094" t="s">
        <v>28</v>
      </c>
      <c r="I1094" t="s">
        <v>16</v>
      </c>
      <c r="J1094">
        <v>4</v>
      </c>
      <c r="K1094" t="str">
        <f>IF(tickets_dataset[[#This Row],[status]] = "Closed", "Yes","No")</f>
        <v>No</v>
      </c>
      <c r="L1094" s="2">
        <f t="shared" si="68"/>
        <v>4.9999999998835847</v>
      </c>
      <c r="M1094" t="str">
        <f t="shared" si="69"/>
        <v>No</v>
      </c>
      <c r="N1094" t="str">
        <f t="shared" si="70"/>
        <v>Jan</v>
      </c>
      <c r="O1094" s="2">
        <f t="shared" si="71"/>
        <v>0.20833333332848269</v>
      </c>
      <c r="P1094" t="str">
        <f>VLOOKUP(G1094,Agents!A:E,4,FALSE)</f>
        <v>Team5</v>
      </c>
      <c r="Q1094" t="str">
        <f>VLOOKUP(G1094,Agents!A:E,5,FALSE)</f>
        <v>Junior</v>
      </c>
      <c r="R1094" t="str">
        <f>VLOOKUP(G1094,Agents!A:E,2,FALSE)</f>
        <v>Evening</v>
      </c>
    </row>
    <row r="1095" spans="1:18" x14ac:dyDescent="0.35">
      <c r="A1095" t="s">
        <v>2160</v>
      </c>
      <c r="B1095" t="s">
        <v>2161</v>
      </c>
      <c r="C1095" t="s">
        <v>34</v>
      </c>
      <c r="D1095" t="s">
        <v>26</v>
      </c>
      <c r="E1095" s="1">
        <v>46031.005555555559</v>
      </c>
      <c r="F1095" s="1">
        <v>46033.255555555559</v>
      </c>
      <c r="G1095" t="s">
        <v>256</v>
      </c>
      <c r="H1095" t="s">
        <v>28</v>
      </c>
      <c r="I1095" t="s">
        <v>68</v>
      </c>
      <c r="J1095">
        <v>4</v>
      </c>
      <c r="K1095" t="str">
        <f>IF(tickets_dataset[[#This Row],[status]] = "Closed", "Yes","No")</f>
        <v>No</v>
      </c>
      <c r="L1095" s="2">
        <f t="shared" si="68"/>
        <v>54</v>
      </c>
      <c r="M1095" t="str">
        <f t="shared" si="69"/>
        <v>Yes</v>
      </c>
      <c r="N1095" t="str">
        <f t="shared" si="70"/>
        <v>Jan</v>
      </c>
      <c r="O1095" s="2">
        <f t="shared" si="71"/>
        <v>2.25</v>
      </c>
      <c r="P1095" t="str">
        <f>VLOOKUP(G1095,Agents!A:E,4,FALSE)</f>
        <v>Team1</v>
      </c>
      <c r="Q1095" t="str">
        <f>VLOOKUP(G1095,Agents!A:E,5,FALSE)</f>
        <v>Mid</v>
      </c>
      <c r="R1095" t="str">
        <f>VLOOKUP(G1095,Agents!A:E,2,FALSE)</f>
        <v>Morning</v>
      </c>
    </row>
    <row r="1096" spans="1:18" x14ac:dyDescent="0.35">
      <c r="A1096" t="s">
        <v>2162</v>
      </c>
      <c r="B1096" t="s">
        <v>2163</v>
      </c>
      <c r="C1096" t="s">
        <v>34</v>
      </c>
      <c r="D1096" t="s">
        <v>38</v>
      </c>
      <c r="E1096" s="1">
        <v>46092.37777777778</v>
      </c>
      <c r="F1096" s="1">
        <v>46093.961111111108</v>
      </c>
      <c r="G1096" t="s">
        <v>164</v>
      </c>
      <c r="H1096" t="s">
        <v>15</v>
      </c>
      <c r="I1096" t="s">
        <v>16</v>
      </c>
      <c r="J1096">
        <v>4</v>
      </c>
      <c r="K1096" t="str">
        <f>IF(tickets_dataset[[#This Row],[status]] = "Closed", "Yes","No")</f>
        <v>Yes</v>
      </c>
      <c r="L1096" s="2">
        <f t="shared" si="68"/>
        <v>37.999999999883585</v>
      </c>
      <c r="M1096" t="str">
        <f t="shared" si="69"/>
        <v>No</v>
      </c>
      <c r="N1096" t="str">
        <f t="shared" si="70"/>
        <v>Mar</v>
      </c>
      <c r="O1096" s="2">
        <f t="shared" si="71"/>
        <v>1.5833333333284827</v>
      </c>
      <c r="P1096" t="str">
        <f>VLOOKUP(G1096,Agents!A:E,4,FALSE)</f>
        <v>Team4</v>
      </c>
      <c r="Q1096" t="str">
        <f>VLOOKUP(G1096,Agents!A:E,5,FALSE)</f>
        <v>Senior</v>
      </c>
      <c r="R1096" t="str">
        <f>VLOOKUP(G1096,Agents!A:E,2,FALSE)</f>
        <v>Evening</v>
      </c>
    </row>
    <row r="1097" spans="1:18" x14ac:dyDescent="0.35">
      <c r="A1097" t="s">
        <v>2164</v>
      </c>
      <c r="B1097" t="s">
        <v>1598</v>
      </c>
      <c r="C1097" t="s">
        <v>34</v>
      </c>
      <c r="D1097" t="s">
        <v>26</v>
      </c>
      <c r="E1097" s="1">
        <v>46027.950694444444</v>
      </c>
      <c r="F1097" s="1">
        <v>46029.03402777778</v>
      </c>
      <c r="G1097" t="s">
        <v>164</v>
      </c>
      <c r="H1097" t="s">
        <v>15</v>
      </c>
      <c r="I1097" t="s">
        <v>16</v>
      </c>
      <c r="J1097">
        <v>4</v>
      </c>
      <c r="K1097" t="str">
        <f>IF(tickets_dataset[[#This Row],[status]] = "Closed", "Yes","No")</f>
        <v>Yes</v>
      </c>
      <c r="L1097" s="2">
        <f t="shared" si="68"/>
        <v>26.000000000058208</v>
      </c>
      <c r="M1097" t="str">
        <f t="shared" si="69"/>
        <v>No</v>
      </c>
      <c r="N1097" t="str">
        <f t="shared" si="70"/>
        <v>Jan</v>
      </c>
      <c r="O1097" s="2">
        <f t="shared" si="71"/>
        <v>1.0833333333357587</v>
      </c>
      <c r="P1097" t="str">
        <f>VLOOKUP(G1097,Agents!A:E,4,FALSE)</f>
        <v>Team4</v>
      </c>
      <c r="Q1097" t="str">
        <f>VLOOKUP(G1097,Agents!A:E,5,FALSE)</f>
        <v>Senior</v>
      </c>
      <c r="R1097" t="str">
        <f>VLOOKUP(G1097,Agents!A:E,2,FALSE)</f>
        <v>Evening</v>
      </c>
    </row>
    <row r="1098" spans="1:18" x14ac:dyDescent="0.35">
      <c r="A1098" t="s">
        <v>2165</v>
      </c>
      <c r="B1098" t="s">
        <v>2166</v>
      </c>
      <c r="C1098" t="s">
        <v>50</v>
      </c>
      <c r="D1098" t="s">
        <v>38</v>
      </c>
      <c r="E1098" s="1">
        <v>46061.390972222223</v>
      </c>
      <c r="F1098" s="1">
        <v>46064.557638888888</v>
      </c>
      <c r="G1098" t="s">
        <v>45</v>
      </c>
      <c r="H1098" t="s">
        <v>28</v>
      </c>
      <c r="I1098" t="s">
        <v>16</v>
      </c>
      <c r="J1098">
        <v>5</v>
      </c>
      <c r="K1098" t="str">
        <f>IF(tickets_dataset[[#This Row],[status]] = "Closed", "Yes","No")</f>
        <v>No</v>
      </c>
      <c r="L1098" s="2">
        <f t="shared" si="68"/>
        <v>75.999999999941792</v>
      </c>
      <c r="M1098" t="str">
        <f t="shared" si="69"/>
        <v>Yes</v>
      </c>
      <c r="N1098" t="str">
        <f t="shared" si="70"/>
        <v>Feb</v>
      </c>
      <c r="O1098" s="2">
        <f t="shared" si="71"/>
        <v>3.1666666666642413</v>
      </c>
      <c r="P1098" t="str">
        <f>VLOOKUP(G1098,Agents!A:E,4,FALSE)</f>
        <v>Team5</v>
      </c>
      <c r="Q1098" t="str">
        <f>VLOOKUP(G1098,Agents!A:E,5,FALSE)</f>
        <v>Senior</v>
      </c>
      <c r="R1098" t="str">
        <f>VLOOKUP(G1098,Agents!A:E,2,FALSE)</f>
        <v>Morning</v>
      </c>
    </row>
    <row r="1099" spans="1:18" x14ac:dyDescent="0.35">
      <c r="A1099" t="s">
        <v>2167</v>
      </c>
      <c r="B1099" t="s">
        <v>2168</v>
      </c>
      <c r="C1099" t="s">
        <v>12</v>
      </c>
      <c r="D1099" t="s">
        <v>13</v>
      </c>
      <c r="E1099" s="1">
        <v>46111.299305555556</v>
      </c>
      <c r="F1099" s="1">
        <v>46111.424305555556</v>
      </c>
      <c r="G1099" t="s">
        <v>234</v>
      </c>
      <c r="H1099" t="s">
        <v>15</v>
      </c>
      <c r="I1099" t="s">
        <v>16</v>
      </c>
      <c r="J1099">
        <v>2</v>
      </c>
      <c r="K1099" t="str">
        <f>IF(tickets_dataset[[#This Row],[status]] = "Closed", "Yes","No")</f>
        <v>Yes</v>
      </c>
      <c r="L1099" s="2">
        <f t="shared" si="68"/>
        <v>3</v>
      </c>
      <c r="M1099" t="str">
        <f t="shared" si="69"/>
        <v>No</v>
      </c>
      <c r="N1099" t="str">
        <f t="shared" si="70"/>
        <v>Mar</v>
      </c>
      <c r="O1099" s="2">
        <f t="shared" si="71"/>
        <v>0.125</v>
      </c>
      <c r="P1099" t="str">
        <f>VLOOKUP(G1099,Agents!A:E,4,FALSE)</f>
        <v>Team5</v>
      </c>
      <c r="Q1099" t="str">
        <f>VLOOKUP(G1099,Agents!A:E,5,FALSE)</f>
        <v>Senior</v>
      </c>
      <c r="R1099" t="str">
        <f>VLOOKUP(G1099,Agents!A:E,2,FALSE)</f>
        <v>Night</v>
      </c>
    </row>
    <row r="1100" spans="1:18" x14ac:dyDescent="0.35">
      <c r="A1100" t="s">
        <v>2169</v>
      </c>
      <c r="B1100" t="s">
        <v>2170</v>
      </c>
      <c r="C1100" t="s">
        <v>76</v>
      </c>
      <c r="D1100" t="s">
        <v>13</v>
      </c>
      <c r="E1100" s="1">
        <v>46084.215277777781</v>
      </c>
      <c r="F1100" s="1">
        <v>46084.381944444445</v>
      </c>
      <c r="G1100" t="s">
        <v>67</v>
      </c>
      <c r="H1100" t="s">
        <v>15</v>
      </c>
      <c r="I1100" t="s">
        <v>16</v>
      </c>
      <c r="J1100">
        <v>3</v>
      </c>
      <c r="K1100" t="str">
        <f>IF(tickets_dataset[[#This Row],[status]] = "Closed", "Yes","No")</f>
        <v>Yes</v>
      </c>
      <c r="L1100" s="2">
        <f t="shared" si="68"/>
        <v>3.9999999999417923</v>
      </c>
      <c r="M1100" t="str">
        <f t="shared" si="69"/>
        <v>No</v>
      </c>
      <c r="N1100" t="str">
        <f t="shared" si="70"/>
        <v>Mar</v>
      </c>
      <c r="O1100" s="2">
        <f t="shared" si="71"/>
        <v>0.16666666666424135</v>
      </c>
      <c r="P1100" t="str">
        <f>VLOOKUP(G1100,Agents!A:E,4,FALSE)</f>
        <v>Team5</v>
      </c>
      <c r="Q1100" t="str">
        <f>VLOOKUP(G1100,Agents!A:E,5,FALSE)</f>
        <v>Junior</v>
      </c>
      <c r="R1100" t="str">
        <f>VLOOKUP(G1100,Agents!A:E,2,FALSE)</f>
        <v>Evening</v>
      </c>
    </row>
    <row r="1101" spans="1:18" x14ac:dyDescent="0.35">
      <c r="A1101" t="s">
        <v>2171</v>
      </c>
      <c r="B1101" t="s">
        <v>1588</v>
      </c>
      <c r="C1101" t="s">
        <v>50</v>
      </c>
      <c r="D1101" t="s">
        <v>26</v>
      </c>
      <c r="E1101" s="1">
        <v>46105.803472222222</v>
      </c>
      <c r="F1101" s="1">
        <v>46108.636805555558</v>
      </c>
      <c r="G1101" t="s">
        <v>67</v>
      </c>
      <c r="H1101" t="s">
        <v>15</v>
      </c>
      <c r="I1101" t="s">
        <v>16</v>
      </c>
      <c r="J1101">
        <v>5</v>
      </c>
      <c r="K1101" t="str">
        <f>IF(tickets_dataset[[#This Row],[status]] = "Closed", "Yes","No")</f>
        <v>Yes</v>
      </c>
      <c r="L1101" s="2">
        <f t="shared" si="68"/>
        <v>68.000000000058208</v>
      </c>
      <c r="M1101" t="str">
        <f t="shared" si="69"/>
        <v>Yes</v>
      </c>
      <c r="N1101" t="str">
        <f t="shared" si="70"/>
        <v>Mar</v>
      </c>
      <c r="O1101" s="2">
        <f t="shared" si="71"/>
        <v>2.8333333333357587</v>
      </c>
      <c r="P1101" t="str">
        <f>VLOOKUP(G1101,Agents!A:E,4,FALSE)</f>
        <v>Team5</v>
      </c>
      <c r="Q1101" t="str">
        <f>VLOOKUP(G1101,Agents!A:E,5,FALSE)</f>
        <v>Junior</v>
      </c>
      <c r="R1101" t="str">
        <f>VLOOKUP(G1101,Agents!A:E,2,FALSE)</f>
        <v>Evening</v>
      </c>
    </row>
    <row r="1102" spans="1:18" x14ac:dyDescent="0.35">
      <c r="A1102" t="s">
        <v>2172</v>
      </c>
      <c r="B1102" t="s">
        <v>2173</v>
      </c>
      <c r="C1102" t="s">
        <v>50</v>
      </c>
      <c r="D1102" t="s">
        <v>13</v>
      </c>
      <c r="E1102" s="1">
        <v>46061.945833333331</v>
      </c>
      <c r="F1102" s="1">
        <v>46062.695833333331</v>
      </c>
      <c r="G1102" t="s">
        <v>140</v>
      </c>
      <c r="H1102" t="s">
        <v>132</v>
      </c>
      <c r="I1102" t="s">
        <v>16</v>
      </c>
      <c r="J1102">
        <v>3</v>
      </c>
      <c r="K1102" t="str">
        <f>IF(tickets_dataset[[#This Row],[status]] = "Closed", "Yes","No")</f>
        <v>No</v>
      </c>
      <c r="L1102" s="2">
        <f t="shared" si="68"/>
        <v>18</v>
      </c>
      <c r="M1102" t="str">
        <f t="shared" si="69"/>
        <v>No</v>
      </c>
      <c r="N1102" t="str">
        <f t="shared" si="70"/>
        <v>Feb</v>
      </c>
      <c r="O1102" s="2">
        <f t="shared" si="71"/>
        <v>0.75</v>
      </c>
      <c r="P1102" t="str">
        <f>VLOOKUP(G1102,Agents!A:E,4,FALSE)</f>
        <v>Team1</v>
      </c>
      <c r="Q1102" t="str">
        <f>VLOOKUP(G1102,Agents!A:E,5,FALSE)</f>
        <v>Junior</v>
      </c>
      <c r="R1102" t="str">
        <f>VLOOKUP(G1102,Agents!A:E,2,FALSE)</f>
        <v>Morning</v>
      </c>
    </row>
    <row r="1103" spans="1:18" x14ac:dyDescent="0.35">
      <c r="A1103" t="s">
        <v>2174</v>
      </c>
      <c r="B1103" t="s">
        <v>2175</v>
      </c>
      <c r="C1103" t="s">
        <v>76</v>
      </c>
      <c r="D1103" t="s">
        <v>13</v>
      </c>
      <c r="E1103" s="1">
        <v>46077.279166666667</v>
      </c>
      <c r="F1103" s="1">
        <v>46078.987500000003</v>
      </c>
      <c r="G1103" t="s">
        <v>23</v>
      </c>
      <c r="H1103" t="s">
        <v>15</v>
      </c>
      <c r="I1103" t="s">
        <v>16</v>
      </c>
      <c r="J1103">
        <v>3</v>
      </c>
      <c r="K1103" t="str">
        <f>IF(tickets_dataset[[#This Row],[status]] = "Closed", "Yes","No")</f>
        <v>Yes</v>
      </c>
      <c r="L1103" s="2">
        <f t="shared" si="68"/>
        <v>41.000000000058208</v>
      </c>
      <c r="M1103" t="str">
        <f t="shared" si="69"/>
        <v>No</v>
      </c>
      <c r="N1103" t="str">
        <f t="shared" si="70"/>
        <v>Feb</v>
      </c>
      <c r="O1103" s="2">
        <f t="shared" si="71"/>
        <v>1.7083333333357587</v>
      </c>
      <c r="P1103" t="str">
        <f>VLOOKUP(G1103,Agents!A:E,4,FALSE)</f>
        <v>Team3</v>
      </c>
      <c r="Q1103" t="str">
        <f>VLOOKUP(G1103,Agents!A:E,5,FALSE)</f>
        <v>Senior</v>
      </c>
      <c r="R1103" t="str">
        <f>VLOOKUP(G1103,Agents!A:E,2,FALSE)</f>
        <v>Evening</v>
      </c>
    </row>
    <row r="1104" spans="1:18" x14ac:dyDescent="0.35">
      <c r="A1104" t="s">
        <v>2176</v>
      </c>
      <c r="B1104" t="s">
        <v>2177</v>
      </c>
      <c r="C1104" t="s">
        <v>50</v>
      </c>
      <c r="D1104" t="s">
        <v>13</v>
      </c>
      <c r="E1104" s="1">
        <v>46104.629861111112</v>
      </c>
      <c r="F1104" s="1">
        <v>46105.921527777777</v>
      </c>
      <c r="G1104" t="s">
        <v>256</v>
      </c>
      <c r="H1104" t="s">
        <v>15</v>
      </c>
      <c r="I1104" t="s">
        <v>16</v>
      </c>
      <c r="J1104">
        <v>4</v>
      </c>
      <c r="K1104" t="str">
        <f>IF(tickets_dataset[[#This Row],[status]] = "Closed", "Yes","No")</f>
        <v>Yes</v>
      </c>
      <c r="L1104" s="2">
        <f t="shared" si="68"/>
        <v>30.999999999941792</v>
      </c>
      <c r="M1104" t="str">
        <f t="shared" si="69"/>
        <v>No</v>
      </c>
      <c r="N1104" t="str">
        <f t="shared" si="70"/>
        <v>Mar</v>
      </c>
      <c r="O1104" s="2">
        <f t="shared" si="71"/>
        <v>1.2916666666642413</v>
      </c>
      <c r="P1104" t="str">
        <f>VLOOKUP(G1104,Agents!A:E,4,FALSE)</f>
        <v>Team1</v>
      </c>
      <c r="Q1104" t="str">
        <f>VLOOKUP(G1104,Agents!A:E,5,FALSE)</f>
        <v>Mid</v>
      </c>
      <c r="R1104" t="str">
        <f>VLOOKUP(G1104,Agents!A:E,2,FALSE)</f>
        <v>Morning</v>
      </c>
    </row>
    <row r="1105" spans="1:18" x14ac:dyDescent="0.35">
      <c r="A1105" t="s">
        <v>2178</v>
      </c>
      <c r="B1105" t="s">
        <v>2179</v>
      </c>
      <c r="C1105" t="s">
        <v>76</v>
      </c>
      <c r="D1105" t="s">
        <v>13</v>
      </c>
      <c r="E1105" s="1">
        <v>46085.898611111108</v>
      </c>
      <c r="F1105" s="1">
        <v>46086.606944444444</v>
      </c>
      <c r="G1105" t="s">
        <v>282</v>
      </c>
      <c r="H1105" t="s">
        <v>15</v>
      </c>
      <c r="I1105" t="s">
        <v>16</v>
      </c>
      <c r="J1105">
        <v>4</v>
      </c>
      <c r="K1105" t="str">
        <f>IF(tickets_dataset[[#This Row],[status]] = "Closed", "Yes","No")</f>
        <v>Yes</v>
      </c>
      <c r="L1105" s="2">
        <f t="shared" si="68"/>
        <v>17.000000000058208</v>
      </c>
      <c r="M1105" t="str">
        <f t="shared" si="69"/>
        <v>No</v>
      </c>
      <c r="N1105" t="str">
        <f t="shared" si="70"/>
        <v>Mar</v>
      </c>
      <c r="O1105" s="2">
        <f t="shared" si="71"/>
        <v>0.70833333333575865</v>
      </c>
      <c r="P1105" t="str">
        <f>VLOOKUP(G1105,Agents!A:E,4,FALSE)</f>
        <v>Team4</v>
      </c>
      <c r="Q1105" t="str">
        <f>VLOOKUP(G1105,Agents!A:E,5,FALSE)</f>
        <v>Mid</v>
      </c>
      <c r="R1105" t="str">
        <f>VLOOKUP(G1105,Agents!A:E,2,FALSE)</f>
        <v>Morning</v>
      </c>
    </row>
    <row r="1106" spans="1:18" x14ac:dyDescent="0.35">
      <c r="A1106" t="s">
        <v>2180</v>
      </c>
      <c r="B1106" t="s">
        <v>1712</v>
      </c>
      <c r="C1106" t="s">
        <v>22</v>
      </c>
      <c r="D1106" t="s">
        <v>13</v>
      </c>
      <c r="E1106" s="1">
        <v>46036.612500000003</v>
      </c>
      <c r="F1106" s="1">
        <v>46036.695833333331</v>
      </c>
      <c r="G1106" t="s">
        <v>282</v>
      </c>
      <c r="H1106" t="s">
        <v>15</v>
      </c>
      <c r="I1106" t="s">
        <v>16</v>
      </c>
      <c r="J1106">
        <v>4</v>
      </c>
      <c r="K1106" t="str">
        <f>IF(tickets_dataset[[#This Row],[status]] = "Closed", "Yes","No")</f>
        <v>Yes</v>
      </c>
      <c r="L1106" s="2">
        <f t="shared" si="68"/>
        <v>1.9999999998835847</v>
      </c>
      <c r="M1106" t="str">
        <f t="shared" si="69"/>
        <v>No</v>
      </c>
      <c r="N1106" t="str">
        <f t="shared" si="70"/>
        <v>Jan</v>
      </c>
      <c r="O1106" s="2">
        <f t="shared" si="71"/>
        <v>8.3333333328482695E-2</v>
      </c>
      <c r="P1106" t="str">
        <f>VLOOKUP(G1106,Agents!A:E,4,FALSE)</f>
        <v>Team4</v>
      </c>
      <c r="Q1106" t="str">
        <f>VLOOKUP(G1106,Agents!A:E,5,FALSE)</f>
        <v>Mid</v>
      </c>
      <c r="R1106" t="str">
        <f>VLOOKUP(G1106,Agents!A:E,2,FALSE)</f>
        <v>Morning</v>
      </c>
    </row>
    <row r="1107" spans="1:18" x14ac:dyDescent="0.35">
      <c r="A1107" t="s">
        <v>2181</v>
      </c>
      <c r="B1107" t="s">
        <v>2182</v>
      </c>
      <c r="C1107" t="s">
        <v>76</v>
      </c>
      <c r="D1107" t="s">
        <v>26</v>
      </c>
      <c r="E1107" s="1">
        <v>46042.212500000001</v>
      </c>
      <c r="F1107" s="1">
        <v>46043.29583333333</v>
      </c>
      <c r="G1107" t="s">
        <v>137</v>
      </c>
      <c r="H1107" t="s">
        <v>15</v>
      </c>
      <c r="I1107" t="s">
        <v>16</v>
      </c>
      <c r="J1107">
        <v>4</v>
      </c>
      <c r="K1107" t="str">
        <f>IF(tickets_dataset[[#This Row],[status]] = "Closed", "Yes","No")</f>
        <v>Yes</v>
      </c>
      <c r="L1107" s="2">
        <f t="shared" si="68"/>
        <v>25.999999999883585</v>
      </c>
      <c r="M1107" t="str">
        <f t="shared" si="69"/>
        <v>No</v>
      </c>
      <c r="N1107" t="str">
        <f t="shared" si="70"/>
        <v>Jan</v>
      </c>
      <c r="O1107" s="2">
        <f t="shared" si="71"/>
        <v>1.0833333333284827</v>
      </c>
      <c r="P1107" t="str">
        <f>VLOOKUP(G1107,Agents!A:E,4,FALSE)</f>
        <v>Team5</v>
      </c>
      <c r="Q1107" t="str">
        <f>VLOOKUP(G1107,Agents!A:E,5,FALSE)</f>
        <v>Senior</v>
      </c>
      <c r="R1107" t="str">
        <f>VLOOKUP(G1107,Agents!A:E,2,FALSE)</f>
        <v>Night</v>
      </c>
    </row>
    <row r="1108" spans="1:18" x14ac:dyDescent="0.35">
      <c r="A1108" t="s">
        <v>2183</v>
      </c>
      <c r="B1108" t="s">
        <v>2184</v>
      </c>
      <c r="C1108" t="s">
        <v>50</v>
      </c>
      <c r="D1108" t="s">
        <v>13</v>
      </c>
      <c r="E1108" s="1">
        <v>46109.667361111111</v>
      </c>
      <c r="F1108" s="1">
        <v>46109.959027777775</v>
      </c>
      <c r="G1108" t="s">
        <v>170</v>
      </c>
      <c r="H1108" t="s">
        <v>15</v>
      </c>
      <c r="I1108" t="s">
        <v>68</v>
      </c>
      <c r="J1108">
        <v>3</v>
      </c>
      <c r="K1108" t="str">
        <f>IF(tickets_dataset[[#This Row],[status]] = "Closed", "Yes","No")</f>
        <v>Yes</v>
      </c>
      <c r="L1108" s="2">
        <f t="shared" si="68"/>
        <v>6.9999999999417923</v>
      </c>
      <c r="M1108" t="str">
        <f t="shared" si="69"/>
        <v>No</v>
      </c>
      <c r="N1108" t="str">
        <f t="shared" si="70"/>
        <v>Mar</v>
      </c>
      <c r="O1108" s="2">
        <f t="shared" si="71"/>
        <v>0.29166666666424135</v>
      </c>
      <c r="P1108" t="str">
        <f>VLOOKUP(G1108,Agents!A:E,4,FALSE)</f>
        <v>Team5</v>
      </c>
      <c r="Q1108" t="str">
        <f>VLOOKUP(G1108,Agents!A:E,5,FALSE)</f>
        <v>Junior</v>
      </c>
      <c r="R1108" t="str">
        <f>VLOOKUP(G1108,Agents!A:E,2,FALSE)</f>
        <v>Night</v>
      </c>
    </row>
    <row r="1109" spans="1:18" x14ac:dyDescent="0.35">
      <c r="A1109" t="s">
        <v>2185</v>
      </c>
      <c r="B1109" t="s">
        <v>2186</v>
      </c>
      <c r="C1109" t="s">
        <v>76</v>
      </c>
      <c r="D1109" t="s">
        <v>38</v>
      </c>
      <c r="E1109" s="1">
        <v>46055.102083333331</v>
      </c>
      <c r="F1109" s="1">
        <v>46057.060416666667</v>
      </c>
      <c r="G1109" t="s">
        <v>53</v>
      </c>
      <c r="H1109" t="s">
        <v>15</v>
      </c>
      <c r="I1109" t="s">
        <v>16</v>
      </c>
      <c r="J1109">
        <v>4</v>
      </c>
      <c r="K1109" t="str">
        <f>IF(tickets_dataset[[#This Row],[status]] = "Closed", "Yes","No")</f>
        <v>Yes</v>
      </c>
      <c r="L1109" s="2">
        <f t="shared" si="68"/>
        <v>47.000000000058208</v>
      </c>
      <c r="M1109" t="str">
        <f t="shared" si="69"/>
        <v>No</v>
      </c>
      <c r="N1109" t="str">
        <f t="shared" si="70"/>
        <v>Feb</v>
      </c>
      <c r="O1109" s="2">
        <f t="shared" si="71"/>
        <v>1.9583333333357587</v>
      </c>
      <c r="P1109" t="str">
        <f>VLOOKUP(G1109,Agents!A:E,4,FALSE)</f>
        <v>Team1</v>
      </c>
      <c r="Q1109" t="str">
        <f>VLOOKUP(G1109,Agents!A:E,5,FALSE)</f>
        <v>Junior</v>
      </c>
      <c r="R1109" t="str">
        <f>VLOOKUP(G1109,Agents!A:E,2,FALSE)</f>
        <v>Night</v>
      </c>
    </row>
    <row r="1110" spans="1:18" x14ac:dyDescent="0.35">
      <c r="A1110" t="s">
        <v>2187</v>
      </c>
      <c r="B1110" t="s">
        <v>2188</v>
      </c>
      <c r="C1110" t="s">
        <v>34</v>
      </c>
      <c r="D1110" t="s">
        <v>38</v>
      </c>
      <c r="E1110" s="1">
        <v>46082.949305555558</v>
      </c>
      <c r="F1110" s="1">
        <v>46084.532638888886</v>
      </c>
      <c r="G1110" t="s">
        <v>39</v>
      </c>
      <c r="H1110" t="s">
        <v>15</v>
      </c>
      <c r="I1110" t="s">
        <v>16</v>
      </c>
      <c r="J1110">
        <v>4</v>
      </c>
      <c r="K1110" t="str">
        <f>IF(tickets_dataset[[#This Row],[status]] = "Closed", "Yes","No")</f>
        <v>Yes</v>
      </c>
      <c r="L1110" s="2">
        <f t="shared" si="68"/>
        <v>37.999999999883585</v>
      </c>
      <c r="M1110" t="str">
        <f t="shared" si="69"/>
        <v>No</v>
      </c>
      <c r="N1110" t="str">
        <f t="shared" si="70"/>
        <v>Mar</v>
      </c>
      <c r="O1110" s="2">
        <f t="shared" si="71"/>
        <v>1.5833333333284827</v>
      </c>
      <c r="P1110" t="str">
        <f>VLOOKUP(G1110,Agents!A:E,4,FALSE)</f>
        <v>Team3</v>
      </c>
      <c r="Q1110" t="str">
        <f>VLOOKUP(G1110,Agents!A:E,5,FALSE)</f>
        <v>Mid</v>
      </c>
      <c r="R1110" t="str">
        <f>VLOOKUP(G1110,Agents!A:E,2,FALSE)</f>
        <v>Night</v>
      </c>
    </row>
    <row r="1111" spans="1:18" x14ac:dyDescent="0.35">
      <c r="A1111" t="s">
        <v>2189</v>
      </c>
      <c r="B1111" t="s">
        <v>2190</v>
      </c>
      <c r="C1111" t="s">
        <v>50</v>
      </c>
      <c r="D1111" t="s">
        <v>13</v>
      </c>
      <c r="E1111" s="1">
        <v>46057.365972222222</v>
      </c>
      <c r="F1111" s="1">
        <v>46057.615972222222</v>
      </c>
      <c r="G1111" t="s">
        <v>170</v>
      </c>
      <c r="H1111" t="s">
        <v>15</v>
      </c>
      <c r="I1111" t="s">
        <v>16</v>
      </c>
      <c r="J1111">
        <v>3</v>
      </c>
      <c r="K1111" t="str">
        <f>IF(tickets_dataset[[#This Row],[status]] = "Closed", "Yes","No")</f>
        <v>Yes</v>
      </c>
      <c r="L1111" s="2">
        <f t="shared" si="68"/>
        <v>6</v>
      </c>
      <c r="M1111" t="str">
        <f t="shared" si="69"/>
        <v>No</v>
      </c>
      <c r="N1111" t="str">
        <f t="shared" si="70"/>
        <v>Feb</v>
      </c>
      <c r="O1111" s="2">
        <f t="shared" si="71"/>
        <v>0.25</v>
      </c>
      <c r="P1111" t="str">
        <f>VLOOKUP(G1111,Agents!A:E,4,FALSE)</f>
        <v>Team5</v>
      </c>
      <c r="Q1111" t="str">
        <f>VLOOKUP(G1111,Agents!A:E,5,FALSE)</f>
        <v>Junior</v>
      </c>
      <c r="R1111" t="str">
        <f>VLOOKUP(G1111,Agents!A:E,2,FALSE)</f>
        <v>Night</v>
      </c>
    </row>
    <row r="1112" spans="1:18" x14ac:dyDescent="0.35">
      <c r="A1112" t="s">
        <v>2191</v>
      </c>
      <c r="B1112" t="s">
        <v>2192</v>
      </c>
      <c r="C1112" t="s">
        <v>34</v>
      </c>
      <c r="D1112" t="s">
        <v>13</v>
      </c>
      <c r="E1112" s="1">
        <v>46040.065972222219</v>
      </c>
      <c r="F1112" s="1">
        <v>46041.524305555555</v>
      </c>
      <c r="G1112" t="s">
        <v>206</v>
      </c>
      <c r="H1112" t="s">
        <v>28</v>
      </c>
      <c r="I1112" t="s">
        <v>16</v>
      </c>
      <c r="J1112">
        <v>3</v>
      </c>
      <c r="K1112" t="str">
        <f>IF(tickets_dataset[[#This Row],[status]] = "Closed", "Yes","No")</f>
        <v>No</v>
      </c>
      <c r="L1112" s="2">
        <f t="shared" si="68"/>
        <v>35.000000000058208</v>
      </c>
      <c r="M1112" t="str">
        <f t="shared" si="69"/>
        <v>No</v>
      </c>
      <c r="N1112" t="str">
        <f t="shared" si="70"/>
        <v>Jan</v>
      </c>
      <c r="O1112" s="2">
        <f t="shared" si="71"/>
        <v>1.4583333333357587</v>
      </c>
      <c r="P1112" t="str">
        <f>VLOOKUP(G1112,Agents!A:E,4,FALSE)</f>
        <v>Team5</v>
      </c>
      <c r="Q1112" t="str">
        <f>VLOOKUP(G1112,Agents!A:E,5,FALSE)</f>
        <v>Junior</v>
      </c>
      <c r="R1112" t="str">
        <f>VLOOKUP(G1112,Agents!A:E,2,FALSE)</f>
        <v>Evening</v>
      </c>
    </row>
    <row r="1113" spans="1:18" x14ac:dyDescent="0.35">
      <c r="A1113" t="s">
        <v>2193</v>
      </c>
      <c r="B1113" t="s">
        <v>2194</v>
      </c>
      <c r="C1113" t="s">
        <v>50</v>
      </c>
      <c r="D1113" t="s">
        <v>38</v>
      </c>
      <c r="E1113" s="1">
        <v>46024.374305555553</v>
      </c>
      <c r="F1113" s="1">
        <v>46027.249305555553</v>
      </c>
      <c r="G1113" t="s">
        <v>42</v>
      </c>
      <c r="H1113" t="s">
        <v>15</v>
      </c>
      <c r="I1113" t="s">
        <v>16</v>
      </c>
      <c r="J1113">
        <v>4</v>
      </c>
      <c r="K1113" t="str">
        <f>IF(tickets_dataset[[#This Row],[status]] = "Closed", "Yes","No")</f>
        <v>Yes</v>
      </c>
      <c r="L1113" s="2">
        <f t="shared" si="68"/>
        <v>69</v>
      </c>
      <c r="M1113" t="str">
        <f t="shared" si="69"/>
        <v>Yes</v>
      </c>
      <c r="N1113" t="str">
        <f t="shared" si="70"/>
        <v>Jan</v>
      </c>
      <c r="O1113" s="2">
        <f t="shared" si="71"/>
        <v>2.875</v>
      </c>
      <c r="P1113" t="str">
        <f>VLOOKUP(G1113,Agents!A:E,4,FALSE)</f>
        <v>Team2</v>
      </c>
      <c r="Q1113" t="str">
        <f>VLOOKUP(G1113,Agents!A:E,5,FALSE)</f>
        <v>Junior</v>
      </c>
      <c r="R1113" t="str">
        <f>VLOOKUP(G1113,Agents!A:E,2,FALSE)</f>
        <v>Night</v>
      </c>
    </row>
    <row r="1114" spans="1:18" x14ac:dyDescent="0.35">
      <c r="A1114" t="s">
        <v>2195</v>
      </c>
      <c r="B1114" t="s">
        <v>2196</v>
      </c>
      <c r="C1114" t="s">
        <v>34</v>
      </c>
      <c r="D1114" t="s">
        <v>13</v>
      </c>
      <c r="E1114" s="1">
        <v>46085.310416666667</v>
      </c>
      <c r="F1114" s="1">
        <v>46086.560416666667</v>
      </c>
      <c r="G1114" t="s">
        <v>83</v>
      </c>
      <c r="H1114" t="s">
        <v>15</v>
      </c>
      <c r="I1114" t="s">
        <v>16</v>
      </c>
      <c r="J1114">
        <v>4</v>
      </c>
      <c r="K1114" t="str">
        <f>IF(tickets_dataset[[#This Row],[status]] = "Closed", "Yes","No")</f>
        <v>Yes</v>
      </c>
      <c r="L1114" s="2">
        <f t="shared" si="68"/>
        <v>30</v>
      </c>
      <c r="M1114" t="str">
        <f t="shared" si="69"/>
        <v>No</v>
      </c>
      <c r="N1114" t="str">
        <f t="shared" si="70"/>
        <v>Mar</v>
      </c>
      <c r="O1114" s="2">
        <f t="shared" si="71"/>
        <v>1.25</v>
      </c>
      <c r="P1114" t="str">
        <f>VLOOKUP(G1114,Agents!A:E,4,FALSE)</f>
        <v>Team2</v>
      </c>
      <c r="Q1114" t="str">
        <f>VLOOKUP(G1114,Agents!A:E,5,FALSE)</f>
        <v>Junior</v>
      </c>
      <c r="R1114" t="str">
        <f>VLOOKUP(G1114,Agents!A:E,2,FALSE)</f>
        <v>Night</v>
      </c>
    </row>
    <row r="1115" spans="1:18" x14ac:dyDescent="0.35">
      <c r="A1115" t="s">
        <v>2197</v>
      </c>
      <c r="B1115" t="s">
        <v>2198</v>
      </c>
      <c r="C1115" t="s">
        <v>50</v>
      </c>
      <c r="D1115" t="s">
        <v>38</v>
      </c>
      <c r="E1115" s="1">
        <v>46078.381249999999</v>
      </c>
      <c r="F1115" s="1">
        <v>46080.964583333334</v>
      </c>
      <c r="G1115" t="s">
        <v>86</v>
      </c>
      <c r="H1115" t="s">
        <v>15</v>
      </c>
      <c r="I1115" t="s">
        <v>16</v>
      </c>
      <c r="J1115">
        <v>5</v>
      </c>
      <c r="K1115" t="str">
        <f>IF(tickets_dataset[[#This Row],[status]] = "Closed", "Yes","No")</f>
        <v>Yes</v>
      </c>
      <c r="L1115" s="2">
        <f t="shared" si="68"/>
        <v>62.000000000058208</v>
      </c>
      <c r="M1115" t="str">
        <f t="shared" si="69"/>
        <v>Yes</v>
      </c>
      <c r="N1115" t="str">
        <f t="shared" si="70"/>
        <v>Feb</v>
      </c>
      <c r="O1115" s="2">
        <f t="shared" si="71"/>
        <v>2.5833333333357587</v>
      </c>
      <c r="P1115" t="str">
        <f>VLOOKUP(G1115,Agents!A:E,4,FALSE)</f>
        <v>Team1</v>
      </c>
      <c r="Q1115" t="str">
        <f>VLOOKUP(G1115,Agents!A:E,5,FALSE)</f>
        <v>Mid</v>
      </c>
      <c r="R1115" t="str">
        <f>VLOOKUP(G1115,Agents!A:E,2,FALSE)</f>
        <v>Morning</v>
      </c>
    </row>
    <row r="1116" spans="1:18" x14ac:dyDescent="0.35">
      <c r="A1116" t="s">
        <v>2199</v>
      </c>
      <c r="B1116" t="s">
        <v>2200</v>
      </c>
      <c r="C1116" t="s">
        <v>34</v>
      </c>
      <c r="D1116" t="s">
        <v>38</v>
      </c>
      <c r="E1116" s="1">
        <v>46090.21875</v>
      </c>
      <c r="F1116" s="1">
        <v>46092.510416666664</v>
      </c>
      <c r="G1116" t="s">
        <v>256</v>
      </c>
      <c r="H1116" t="s">
        <v>15</v>
      </c>
      <c r="I1116" t="s">
        <v>16</v>
      </c>
      <c r="J1116">
        <v>4</v>
      </c>
      <c r="K1116" t="str">
        <f>IF(tickets_dataset[[#This Row],[status]] = "Closed", "Yes","No")</f>
        <v>Yes</v>
      </c>
      <c r="L1116" s="2">
        <f t="shared" si="68"/>
        <v>54.999999999941792</v>
      </c>
      <c r="M1116" t="str">
        <f t="shared" si="69"/>
        <v>Yes</v>
      </c>
      <c r="N1116" t="str">
        <f t="shared" si="70"/>
        <v>Mar</v>
      </c>
      <c r="O1116" s="2">
        <f t="shared" si="71"/>
        <v>2.2916666666642413</v>
      </c>
      <c r="P1116" t="str">
        <f>VLOOKUP(G1116,Agents!A:E,4,FALSE)</f>
        <v>Team1</v>
      </c>
      <c r="Q1116" t="str">
        <f>VLOOKUP(G1116,Agents!A:E,5,FALSE)</f>
        <v>Mid</v>
      </c>
      <c r="R1116" t="str">
        <f>VLOOKUP(G1116,Agents!A:E,2,FALSE)</f>
        <v>Morning</v>
      </c>
    </row>
    <row r="1117" spans="1:18" x14ac:dyDescent="0.35">
      <c r="A1117" t="s">
        <v>2201</v>
      </c>
      <c r="B1117" t="s">
        <v>2202</v>
      </c>
      <c r="C1117" t="s">
        <v>76</v>
      </c>
      <c r="D1117" t="s">
        <v>13</v>
      </c>
      <c r="E1117" s="1">
        <v>46047.481944444444</v>
      </c>
      <c r="F1117" s="1">
        <v>46048.356944444444</v>
      </c>
      <c r="G1117" t="s">
        <v>59</v>
      </c>
      <c r="H1117" t="s">
        <v>15</v>
      </c>
      <c r="I1117" t="s">
        <v>16</v>
      </c>
      <c r="J1117">
        <v>4</v>
      </c>
      <c r="K1117" t="str">
        <f>IF(tickets_dataset[[#This Row],[status]] = "Closed", "Yes","No")</f>
        <v>Yes</v>
      </c>
      <c r="L1117" s="2">
        <f t="shared" si="68"/>
        <v>21</v>
      </c>
      <c r="M1117" t="str">
        <f t="shared" si="69"/>
        <v>No</v>
      </c>
      <c r="N1117" t="str">
        <f t="shared" si="70"/>
        <v>Jan</v>
      </c>
      <c r="O1117" s="2">
        <f t="shared" si="71"/>
        <v>0.875</v>
      </c>
      <c r="P1117" t="str">
        <f>VLOOKUP(G1117,Agents!A:E,4,FALSE)</f>
        <v>Team3</v>
      </c>
      <c r="Q1117" t="str">
        <f>VLOOKUP(G1117,Agents!A:E,5,FALSE)</f>
        <v>Senior</v>
      </c>
      <c r="R1117" t="str">
        <f>VLOOKUP(G1117,Agents!A:E,2,FALSE)</f>
        <v>Night</v>
      </c>
    </row>
    <row r="1118" spans="1:18" x14ac:dyDescent="0.35">
      <c r="A1118" t="s">
        <v>2203</v>
      </c>
      <c r="B1118" t="s">
        <v>2204</v>
      </c>
      <c r="C1118" t="s">
        <v>50</v>
      </c>
      <c r="D1118" t="s">
        <v>13</v>
      </c>
      <c r="E1118" s="1">
        <v>46081.67291666667</v>
      </c>
      <c r="F1118" s="1">
        <v>46083.04791666667</v>
      </c>
      <c r="G1118" t="s">
        <v>35</v>
      </c>
      <c r="H1118" t="s">
        <v>15</v>
      </c>
      <c r="I1118" t="s">
        <v>16</v>
      </c>
      <c r="J1118">
        <v>5</v>
      </c>
      <c r="K1118" t="str">
        <f>IF(tickets_dataset[[#This Row],[status]] = "Closed", "Yes","No")</f>
        <v>Yes</v>
      </c>
      <c r="L1118" s="2">
        <f t="shared" si="68"/>
        <v>33</v>
      </c>
      <c r="M1118" t="str">
        <f t="shared" si="69"/>
        <v>No</v>
      </c>
      <c r="N1118" t="str">
        <f t="shared" si="70"/>
        <v>Feb</v>
      </c>
      <c r="O1118" s="2">
        <f t="shared" si="71"/>
        <v>1.375</v>
      </c>
      <c r="P1118" t="str">
        <f>VLOOKUP(G1118,Agents!A:E,4,FALSE)</f>
        <v>Team1</v>
      </c>
      <c r="Q1118" t="str">
        <f>VLOOKUP(G1118,Agents!A:E,5,FALSE)</f>
        <v>Senior</v>
      </c>
      <c r="R1118" t="str">
        <f>VLOOKUP(G1118,Agents!A:E,2,FALSE)</f>
        <v>Evening</v>
      </c>
    </row>
    <row r="1119" spans="1:18" x14ac:dyDescent="0.35">
      <c r="A1119" t="s">
        <v>2205</v>
      </c>
      <c r="B1119" t="s">
        <v>258</v>
      </c>
      <c r="C1119" t="s">
        <v>22</v>
      </c>
      <c r="D1119" t="s">
        <v>26</v>
      </c>
      <c r="E1119" s="1">
        <v>46104.054861111108</v>
      </c>
      <c r="F1119" s="1">
        <v>46104.638194444444</v>
      </c>
      <c r="G1119" t="s">
        <v>73</v>
      </c>
      <c r="H1119" t="s">
        <v>15</v>
      </c>
      <c r="I1119" t="s">
        <v>16</v>
      </c>
      <c r="J1119">
        <v>3</v>
      </c>
      <c r="K1119" t="str">
        <f>IF(tickets_dataset[[#This Row],[status]] = "Closed", "Yes","No")</f>
        <v>Yes</v>
      </c>
      <c r="L1119" s="2">
        <f t="shared" si="68"/>
        <v>14.000000000058208</v>
      </c>
      <c r="M1119" t="str">
        <f t="shared" si="69"/>
        <v>No</v>
      </c>
      <c r="N1119" t="str">
        <f t="shared" si="70"/>
        <v>Mar</v>
      </c>
      <c r="O1119" s="2">
        <f t="shared" si="71"/>
        <v>0.58333333333575865</v>
      </c>
      <c r="P1119" t="str">
        <f>VLOOKUP(G1119,Agents!A:E,4,FALSE)</f>
        <v>Team4</v>
      </c>
      <c r="Q1119" t="str">
        <f>VLOOKUP(G1119,Agents!A:E,5,FALSE)</f>
        <v>Senior</v>
      </c>
      <c r="R1119" t="str">
        <f>VLOOKUP(G1119,Agents!A:E,2,FALSE)</f>
        <v>Night</v>
      </c>
    </row>
    <row r="1120" spans="1:18" x14ac:dyDescent="0.35">
      <c r="A1120" t="s">
        <v>2206</v>
      </c>
      <c r="B1120" t="s">
        <v>2207</v>
      </c>
      <c r="C1120" t="s">
        <v>76</v>
      </c>
      <c r="D1120" t="s">
        <v>13</v>
      </c>
      <c r="E1120" s="1">
        <v>46076.143750000003</v>
      </c>
      <c r="F1120" s="1">
        <v>46076.477083333331</v>
      </c>
      <c r="G1120" t="s">
        <v>140</v>
      </c>
      <c r="H1120" t="s">
        <v>15</v>
      </c>
      <c r="I1120" t="s">
        <v>68</v>
      </c>
      <c r="J1120">
        <v>3</v>
      </c>
      <c r="K1120" t="str">
        <f>IF(tickets_dataset[[#This Row],[status]] = "Closed", "Yes","No")</f>
        <v>Yes</v>
      </c>
      <c r="L1120" s="2">
        <f t="shared" si="68"/>
        <v>7.9999999998835847</v>
      </c>
      <c r="M1120" t="str">
        <f t="shared" si="69"/>
        <v>No</v>
      </c>
      <c r="N1120" t="str">
        <f t="shared" si="70"/>
        <v>Feb</v>
      </c>
      <c r="O1120" s="2">
        <f t="shared" si="71"/>
        <v>0.33333333332848269</v>
      </c>
      <c r="P1120" t="str">
        <f>VLOOKUP(G1120,Agents!A:E,4,FALSE)</f>
        <v>Team1</v>
      </c>
      <c r="Q1120" t="str">
        <f>VLOOKUP(G1120,Agents!A:E,5,FALSE)</f>
        <v>Junior</v>
      </c>
      <c r="R1120" t="str">
        <f>VLOOKUP(G1120,Agents!A:E,2,FALSE)</f>
        <v>Morning</v>
      </c>
    </row>
    <row r="1121" spans="1:18" x14ac:dyDescent="0.35">
      <c r="A1121" t="s">
        <v>2208</v>
      </c>
      <c r="B1121" t="s">
        <v>2209</v>
      </c>
      <c r="C1121" t="s">
        <v>34</v>
      </c>
      <c r="D1121" t="s">
        <v>13</v>
      </c>
      <c r="E1121" s="1">
        <v>46088.210416666669</v>
      </c>
      <c r="F1121" s="1">
        <v>46089.752083333333</v>
      </c>
      <c r="G1121" t="s">
        <v>14</v>
      </c>
      <c r="H1121" t="s">
        <v>15</v>
      </c>
      <c r="I1121" t="s">
        <v>16</v>
      </c>
      <c r="J1121">
        <v>3</v>
      </c>
      <c r="K1121" t="str">
        <f>IF(tickets_dataset[[#This Row],[status]] = "Closed", "Yes","No")</f>
        <v>Yes</v>
      </c>
      <c r="L1121" s="2">
        <f t="shared" si="68"/>
        <v>36.999999999941792</v>
      </c>
      <c r="M1121" t="str">
        <f t="shared" si="69"/>
        <v>No</v>
      </c>
      <c r="N1121" t="str">
        <f t="shared" si="70"/>
        <v>Mar</v>
      </c>
      <c r="O1121" s="2">
        <f t="shared" si="71"/>
        <v>1.5416666666642413</v>
      </c>
      <c r="P1121" t="str">
        <f>VLOOKUP(G1121,Agents!A:E,4,FALSE)</f>
        <v>Team1</v>
      </c>
      <c r="Q1121" t="str">
        <f>VLOOKUP(G1121,Agents!A:E,5,FALSE)</f>
        <v>Senior</v>
      </c>
      <c r="R1121" t="str">
        <f>VLOOKUP(G1121,Agents!A:E,2,FALSE)</f>
        <v>Morning</v>
      </c>
    </row>
    <row r="1122" spans="1:18" x14ac:dyDescent="0.35">
      <c r="A1122" t="s">
        <v>2210</v>
      </c>
      <c r="B1122" t="s">
        <v>166</v>
      </c>
      <c r="C1122" t="s">
        <v>22</v>
      </c>
      <c r="D1122" t="s">
        <v>26</v>
      </c>
      <c r="E1122" s="1">
        <v>46051.202777777777</v>
      </c>
      <c r="F1122" s="1">
        <v>46051.744444444441</v>
      </c>
      <c r="G1122" t="s">
        <v>140</v>
      </c>
      <c r="H1122" t="s">
        <v>15</v>
      </c>
      <c r="I1122" t="s">
        <v>16</v>
      </c>
      <c r="J1122">
        <v>4</v>
      </c>
      <c r="K1122" t="str">
        <f>IF(tickets_dataset[[#This Row],[status]] = "Closed", "Yes","No")</f>
        <v>Yes</v>
      </c>
      <c r="L1122" s="2">
        <f t="shared" si="68"/>
        <v>12.999999999941792</v>
      </c>
      <c r="M1122" t="str">
        <f t="shared" si="69"/>
        <v>No</v>
      </c>
      <c r="N1122" t="str">
        <f t="shared" si="70"/>
        <v>Jan</v>
      </c>
      <c r="O1122" s="2">
        <f t="shared" si="71"/>
        <v>0.54166666666424135</v>
      </c>
      <c r="P1122" t="str">
        <f>VLOOKUP(G1122,Agents!A:E,4,FALSE)</f>
        <v>Team1</v>
      </c>
      <c r="Q1122" t="str">
        <f>VLOOKUP(G1122,Agents!A:E,5,FALSE)</f>
        <v>Junior</v>
      </c>
      <c r="R1122" t="str">
        <f>VLOOKUP(G1122,Agents!A:E,2,FALSE)</f>
        <v>Morning</v>
      </c>
    </row>
    <row r="1123" spans="1:18" x14ac:dyDescent="0.35">
      <c r="A1123" t="s">
        <v>2211</v>
      </c>
      <c r="B1123" t="s">
        <v>1389</v>
      </c>
      <c r="C1123" t="s">
        <v>22</v>
      </c>
      <c r="D1123" t="s">
        <v>38</v>
      </c>
      <c r="E1123" s="1">
        <v>46092.222916666666</v>
      </c>
      <c r="F1123" s="1">
        <v>46093.681250000001</v>
      </c>
      <c r="G1123" t="s">
        <v>19</v>
      </c>
      <c r="H1123" t="s">
        <v>15</v>
      </c>
      <c r="I1123" t="s">
        <v>16</v>
      </c>
      <c r="J1123">
        <v>4</v>
      </c>
      <c r="K1123" t="str">
        <f>IF(tickets_dataset[[#This Row],[status]] = "Closed", "Yes","No")</f>
        <v>Yes</v>
      </c>
      <c r="L1123" s="2">
        <f t="shared" si="68"/>
        <v>35.000000000058208</v>
      </c>
      <c r="M1123" t="str">
        <f t="shared" si="69"/>
        <v>No</v>
      </c>
      <c r="N1123" t="str">
        <f t="shared" si="70"/>
        <v>Mar</v>
      </c>
      <c r="O1123" s="2">
        <f t="shared" si="71"/>
        <v>1.4583333333357587</v>
      </c>
      <c r="P1123" t="str">
        <f>VLOOKUP(G1123,Agents!A:E,4,FALSE)</f>
        <v>Team4</v>
      </c>
      <c r="Q1123" t="str">
        <f>VLOOKUP(G1123,Agents!A:E,5,FALSE)</f>
        <v>Senior</v>
      </c>
      <c r="R1123" t="str">
        <f>VLOOKUP(G1123,Agents!A:E,2,FALSE)</f>
        <v>Evening</v>
      </c>
    </row>
    <row r="1124" spans="1:18" x14ac:dyDescent="0.35">
      <c r="A1124" t="s">
        <v>2212</v>
      </c>
      <c r="B1124" t="s">
        <v>2213</v>
      </c>
      <c r="C1124" t="s">
        <v>50</v>
      </c>
      <c r="D1124" t="s">
        <v>38</v>
      </c>
      <c r="E1124" s="1">
        <v>46051.268055555556</v>
      </c>
      <c r="F1124" s="1">
        <v>46051.768055555556</v>
      </c>
      <c r="G1124" t="s">
        <v>42</v>
      </c>
      <c r="H1124" t="s">
        <v>28</v>
      </c>
      <c r="I1124" t="s">
        <v>16</v>
      </c>
      <c r="J1124">
        <v>2</v>
      </c>
      <c r="K1124" t="str">
        <f>IF(tickets_dataset[[#This Row],[status]] = "Closed", "Yes","No")</f>
        <v>No</v>
      </c>
      <c r="L1124" s="2">
        <f t="shared" si="68"/>
        <v>12</v>
      </c>
      <c r="M1124" t="str">
        <f t="shared" si="69"/>
        <v>No</v>
      </c>
      <c r="N1124" t="str">
        <f t="shared" si="70"/>
        <v>Jan</v>
      </c>
      <c r="O1124" s="2">
        <f t="shared" si="71"/>
        <v>0.5</v>
      </c>
      <c r="P1124" t="str">
        <f>VLOOKUP(G1124,Agents!A:E,4,FALSE)</f>
        <v>Team2</v>
      </c>
      <c r="Q1124" t="str">
        <f>VLOOKUP(G1124,Agents!A:E,5,FALSE)</f>
        <v>Junior</v>
      </c>
      <c r="R1124" t="str">
        <f>VLOOKUP(G1124,Agents!A:E,2,FALSE)</f>
        <v>Night</v>
      </c>
    </row>
    <row r="1125" spans="1:18" x14ac:dyDescent="0.35">
      <c r="A1125" t="s">
        <v>2214</v>
      </c>
      <c r="B1125" t="s">
        <v>2215</v>
      </c>
      <c r="C1125" t="s">
        <v>76</v>
      </c>
      <c r="D1125" t="s">
        <v>26</v>
      </c>
      <c r="E1125" s="1">
        <v>46040.70416666667</v>
      </c>
      <c r="F1125" s="1">
        <v>46042.120833333334</v>
      </c>
      <c r="G1125" t="s">
        <v>23</v>
      </c>
      <c r="H1125" t="s">
        <v>15</v>
      </c>
      <c r="I1125" t="s">
        <v>16</v>
      </c>
      <c r="J1125">
        <v>5</v>
      </c>
      <c r="K1125" t="str">
        <f>IF(tickets_dataset[[#This Row],[status]] = "Closed", "Yes","No")</f>
        <v>Yes</v>
      </c>
      <c r="L1125" s="2">
        <f t="shared" si="68"/>
        <v>33.999999999941792</v>
      </c>
      <c r="M1125" t="str">
        <f t="shared" si="69"/>
        <v>No</v>
      </c>
      <c r="N1125" t="str">
        <f t="shared" si="70"/>
        <v>Jan</v>
      </c>
      <c r="O1125" s="2">
        <f t="shared" si="71"/>
        <v>1.4166666666642413</v>
      </c>
      <c r="P1125" t="str">
        <f>VLOOKUP(G1125,Agents!A:E,4,FALSE)</f>
        <v>Team3</v>
      </c>
      <c r="Q1125" t="str">
        <f>VLOOKUP(G1125,Agents!A:E,5,FALSE)</f>
        <v>Senior</v>
      </c>
      <c r="R1125" t="str">
        <f>VLOOKUP(G1125,Agents!A:E,2,FALSE)</f>
        <v>Evening</v>
      </c>
    </row>
    <row r="1126" spans="1:18" x14ac:dyDescent="0.35">
      <c r="A1126" t="s">
        <v>2216</v>
      </c>
      <c r="B1126" t="s">
        <v>2217</v>
      </c>
      <c r="C1126" t="s">
        <v>22</v>
      </c>
      <c r="D1126" t="s">
        <v>38</v>
      </c>
      <c r="E1126" s="1">
        <v>46044.232638888891</v>
      </c>
      <c r="F1126" s="1">
        <v>46045.274305555555</v>
      </c>
      <c r="G1126" t="s">
        <v>170</v>
      </c>
      <c r="H1126" t="s">
        <v>15</v>
      </c>
      <c r="I1126" t="s">
        <v>16</v>
      </c>
      <c r="J1126">
        <v>3</v>
      </c>
      <c r="K1126" t="str">
        <f>IF(tickets_dataset[[#This Row],[status]] = "Closed", "Yes","No")</f>
        <v>Yes</v>
      </c>
      <c r="L1126" s="2">
        <f t="shared" si="68"/>
        <v>24.999999999941792</v>
      </c>
      <c r="M1126" t="str">
        <f t="shared" si="69"/>
        <v>No</v>
      </c>
      <c r="N1126" t="str">
        <f t="shared" si="70"/>
        <v>Jan</v>
      </c>
      <c r="O1126" s="2">
        <f t="shared" si="71"/>
        <v>1.0416666666642413</v>
      </c>
      <c r="P1126" t="str">
        <f>VLOOKUP(G1126,Agents!A:E,4,FALSE)</f>
        <v>Team5</v>
      </c>
      <c r="Q1126" t="str">
        <f>VLOOKUP(G1126,Agents!A:E,5,FALSE)</f>
        <v>Junior</v>
      </c>
      <c r="R1126" t="str">
        <f>VLOOKUP(G1126,Agents!A:E,2,FALSE)</f>
        <v>Night</v>
      </c>
    </row>
    <row r="1127" spans="1:18" x14ac:dyDescent="0.35">
      <c r="A1127" t="s">
        <v>2218</v>
      </c>
      <c r="B1127" t="s">
        <v>2219</v>
      </c>
      <c r="C1127" t="s">
        <v>34</v>
      </c>
      <c r="D1127" t="s">
        <v>26</v>
      </c>
      <c r="E1127" s="1">
        <v>46050.606944444444</v>
      </c>
      <c r="F1127" s="1">
        <v>46052.231944444444</v>
      </c>
      <c r="G1127" t="s">
        <v>156</v>
      </c>
      <c r="H1127" t="s">
        <v>132</v>
      </c>
      <c r="I1127" t="s">
        <v>16</v>
      </c>
      <c r="J1127">
        <v>5</v>
      </c>
      <c r="K1127" t="str">
        <f>IF(tickets_dataset[[#This Row],[status]] = "Closed", "Yes","No")</f>
        <v>No</v>
      </c>
      <c r="L1127" s="2">
        <f t="shared" si="68"/>
        <v>39</v>
      </c>
      <c r="M1127" t="str">
        <f t="shared" si="69"/>
        <v>No</v>
      </c>
      <c r="N1127" t="str">
        <f t="shared" si="70"/>
        <v>Jan</v>
      </c>
      <c r="O1127" s="2">
        <f t="shared" si="71"/>
        <v>1.625</v>
      </c>
      <c r="P1127" t="str">
        <f>VLOOKUP(G1127,Agents!A:E,4,FALSE)</f>
        <v>Team3</v>
      </c>
      <c r="Q1127" t="str">
        <f>VLOOKUP(G1127,Agents!A:E,5,FALSE)</f>
        <v>Mid</v>
      </c>
      <c r="R1127" t="str">
        <f>VLOOKUP(G1127,Agents!A:E,2,FALSE)</f>
        <v>Evening</v>
      </c>
    </row>
    <row r="1128" spans="1:18" x14ac:dyDescent="0.35">
      <c r="A1128" t="s">
        <v>2220</v>
      </c>
      <c r="B1128" t="s">
        <v>2221</v>
      </c>
      <c r="C1128" t="s">
        <v>12</v>
      </c>
      <c r="D1128" t="s">
        <v>13</v>
      </c>
      <c r="E1128" s="1">
        <v>46061.986111111109</v>
      </c>
      <c r="F1128" s="1">
        <v>46062.944444444445</v>
      </c>
      <c r="G1128" t="s">
        <v>183</v>
      </c>
      <c r="H1128" t="s">
        <v>15</v>
      </c>
      <c r="I1128" t="s">
        <v>16</v>
      </c>
      <c r="J1128">
        <v>4</v>
      </c>
      <c r="K1128" t="str">
        <f>IF(tickets_dataset[[#This Row],[status]] = "Closed", "Yes","No")</f>
        <v>Yes</v>
      </c>
      <c r="L1128" s="2">
        <f t="shared" si="68"/>
        <v>23.000000000058208</v>
      </c>
      <c r="M1128" t="str">
        <f t="shared" si="69"/>
        <v>No</v>
      </c>
      <c r="N1128" t="str">
        <f t="shared" si="70"/>
        <v>Feb</v>
      </c>
      <c r="O1128" s="2">
        <f t="shared" si="71"/>
        <v>0.95833333333575865</v>
      </c>
      <c r="P1128" t="str">
        <f>VLOOKUP(G1128,Agents!A:E,4,FALSE)</f>
        <v>Team3</v>
      </c>
      <c r="Q1128" t="str">
        <f>VLOOKUP(G1128,Agents!A:E,5,FALSE)</f>
        <v>Senior</v>
      </c>
      <c r="R1128" t="str">
        <f>VLOOKUP(G1128,Agents!A:E,2,FALSE)</f>
        <v>Night</v>
      </c>
    </row>
    <row r="1129" spans="1:18" x14ac:dyDescent="0.35">
      <c r="A1129" t="s">
        <v>2222</v>
      </c>
      <c r="B1129" t="s">
        <v>2223</v>
      </c>
      <c r="C1129" t="s">
        <v>12</v>
      </c>
      <c r="D1129" t="s">
        <v>38</v>
      </c>
      <c r="E1129" s="1">
        <v>46106.684027777781</v>
      </c>
      <c r="F1129" s="1">
        <v>46109.100694444445</v>
      </c>
      <c r="G1129" t="s">
        <v>14</v>
      </c>
      <c r="H1129" t="s">
        <v>15</v>
      </c>
      <c r="I1129" t="s">
        <v>16</v>
      </c>
      <c r="J1129">
        <v>3</v>
      </c>
      <c r="K1129" t="str">
        <f>IF(tickets_dataset[[#This Row],[status]] = "Closed", "Yes","No")</f>
        <v>Yes</v>
      </c>
      <c r="L1129" s="2">
        <f t="shared" si="68"/>
        <v>57.999999999941792</v>
      </c>
      <c r="M1129" t="str">
        <f t="shared" si="69"/>
        <v>Yes</v>
      </c>
      <c r="N1129" t="str">
        <f t="shared" si="70"/>
        <v>Mar</v>
      </c>
      <c r="O1129" s="2">
        <f t="shared" si="71"/>
        <v>2.4166666666642413</v>
      </c>
      <c r="P1129" t="str">
        <f>VLOOKUP(G1129,Agents!A:E,4,FALSE)</f>
        <v>Team1</v>
      </c>
      <c r="Q1129" t="str">
        <f>VLOOKUP(G1129,Agents!A:E,5,FALSE)</f>
        <v>Senior</v>
      </c>
      <c r="R1129" t="str">
        <f>VLOOKUP(G1129,Agents!A:E,2,FALSE)</f>
        <v>Morning</v>
      </c>
    </row>
    <row r="1130" spans="1:18" x14ac:dyDescent="0.35">
      <c r="A1130" t="s">
        <v>2224</v>
      </c>
      <c r="B1130" t="s">
        <v>2225</v>
      </c>
      <c r="C1130" t="s">
        <v>50</v>
      </c>
      <c r="D1130" t="s">
        <v>13</v>
      </c>
      <c r="E1130" s="1">
        <v>46062.160416666666</v>
      </c>
      <c r="F1130" s="1">
        <v>46062.368750000001</v>
      </c>
      <c r="G1130" t="s">
        <v>31</v>
      </c>
      <c r="H1130" t="s">
        <v>15</v>
      </c>
      <c r="I1130" t="s">
        <v>16</v>
      </c>
      <c r="J1130">
        <v>5</v>
      </c>
      <c r="K1130" t="str">
        <f>IF(tickets_dataset[[#This Row],[status]] = "Closed", "Yes","No")</f>
        <v>Yes</v>
      </c>
      <c r="L1130" s="2">
        <f t="shared" si="68"/>
        <v>5.0000000000582077</v>
      </c>
      <c r="M1130" t="str">
        <f t="shared" si="69"/>
        <v>No</v>
      </c>
      <c r="N1130" t="str">
        <f t="shared" si="70"/>
        <v>Feb</v>
      </c>
      <c r="O1130" s="2">
        <f t="shared" si="71"/>
        <v>0.20833333333575865</v>
      </c>
      <c r="P1130" t="str">
        <f>VLOOKUP(G1130,Agents!A:E,4,FALSE)</f>
        <v>Team5</v>
      </c>
      <c r="Q1130" t="str">
        <f>VLOOKUP(G1130,Agents!A:E,5,FALSE)</f>
        <v>Senior</v>
      </c>
      <c r="R1130" t="str">
        <f>VLOOKUP(G1130,Agents!A:E,2,FALSE)</f>
        <v>Evening</v>
      </c>
    </row>
    <row r="1131" spans="1:18" x14ac:dyDescent="0.35">
      <c r="A1131" t="s">
        <v>2226</v>
      </c>
      <c r="B1131" t="s">
        <v>2227</v>
      </c>
      <c r="C1131" t="s">
        <v>76</v>
      </c>
      <c r="D1131" t="s">
        <v>13</v>
      </c>
      <c r="E1131" s="1">
        <v>46107.53125</v>
      </c>
      <c r="F1131" s="1">
        <v>46107.614583333336</v>
      </c>
      <c r="G1131" t="s">
        <v>91</v>
      </c>
      <c r="H1131" t="s">
        <v>15</v>
      </c>
      <c r="I1131" t="s">
        <v>16</v>
      </c>
      <c r="J1131">
        <v>4</v>
      </c>
      <c r="K1131" t="str">
        <f>IF(tickets_dataset[[#This Row],[status]] = "Closed", "Yes","No")</f>
        <v>Yes</v>
      </c>
      <c r="L1131" s="2">
        <f t="shared" si="68"/>
        <v>2.0000000000582077</v>
      </c>
      <c r="M1131" t="str">
        <f t="shared" si="69"/>
        <v>No</v>
      </c>
      <c r="N1131" t="str">
        <f t="shared" si="70"/>
        <v>Mar</v>
      </c>
      <c r="O1131" s="2">
        <f t="shared" si="71"/>
        <v>8.3333333335758653E-2</v>
      </c>
      <c r="P1131" t="str">
        <f>VLOOKUP(G1131,Agents!A:E,4,FALSE)</f>
        <v>Team5</v>
      </c>
      <c r="Q1131" t="str">
        <f>VLOOKUP(G1131,Agents!A:E,5,FALSE)</f>
        <v>Mid</v>
      </c>
      <c r="R1131" t="str">
        <f>VLOOKUP(G1131,Agents!A:E,2,FALSE)</f>
        <v>Night</v>
      </c>
    </row>
    <row r="1132" spans="1:18" x14ac:dyDescent="0.35">
      <c r="A1132" t="s">
        <v>2228</v>
      </c>
      <c r="B1132" t="s">
        <v>2229</v>
      </c>
      <c r="C1132" t="s">
        <v>50</v>
      </c>
      <c r="D1132" t="s">
        <v>13</v>
      </c>
      <c r="E1132" s="1">
        <v>46066.449305555558</v>
      </c>
      <c r="F1132" s="1">
        <v>46067.657638888886</v>
      </c>
      <c r="G1132" t="s">
        <v>110</v>
      </c>
      <c r="H1132" t="s">
        <v>15</v>
      </c>
      <c r="I1132" t="s">
        <v>16</v>
      </c>
      <c r="J1132">
        <v>2</v>
      </c>
      <c r="K1132" t="str">
        <f>IF(tickets_dataset[[#This Row],[status]] = "Closed", "Yes","No")</f>
        <v>Yes</v>
      </c>
      <c r="L1132" s="2">
        <f t="shared" si="68"/>
        <v>28.999999999883585</v>
      </c>
      <c r="M1132" t="str">
        <f t="shared" si="69"/>
        <v>No</v>
      </c>
      <c r="N1132" t="str">
        <f t="shared" si="70"/>
        <v>Feb</v>
      </c>
      <c r="O1132" s="2">
        <f t="shared" si="71"/>
        <v>1.2083333333284827</v>
      </c>
      <c r="P1132" t="str">
        <f>VLOOKUP(G1132,Agents!A:E,4,FALSE)</f>
        <v>Team4</v>
      </c>
      <c r="Q1132" t="str">
        <f>VLOOKUP(G1132,Agents!A:E,5,FALSE)</f>
        <v>Junior</v>
      </c>
      <c r="R1132" t="str">
        <f>VLOOKUP(G1132,Agents!A:E,2,FALSE)</f>
        <v>Morning</v>
      </c>
    </row>
    <row r="1133" spans="1:18" x14ac:dyDescent="0.35">
      <c r="A1133" t="s">
        <v>2230</v>
      </c>
      <c r="B1133" t="s">
        <v>2231</v>
      </c>
      <c r="C1133" t="s">
        <v>50</v>
      </c>
      <c r="D1133" t="s">
        <v>13</v>
      </c>
      <c r="E1133" s="1">
        <v>46042.765277777777</v>
      </c>
      <c r="F1133" s="1">
        <v>46044.515277777777</v>
      </c>
      <c r="G1133" t="s">
        <v>256</v>
      </c>
      <c r="H1133" t="s">
        <v>15</v>
      </c>
      <c r="I1133" t="s">
        <v>16</v>
      </c>
      <c r="J1133">
        <v>5</v>
      </c>
      <c r="K1133" t="str">
        <f>IF(tickets_dataset[[#This Row],[status]] = "Closed", "Yes","No")</f>
        <v>Yes</v>
      </c>
      <c r="L1133" s="2">
        <f t="shared" si="68"/>
        <v>42</v>
      </c>
      <c r="M1133" t="str">
        <f t="shared" si="69"/>
        <v>No</v>
      </c>
      <c r="N1133" t="str">
        <f t="shared" si="70"/>
        <v>Jan</v>
      </c>
      <c r="O1133" s="2">
        <f t="shared" si="71"/>
        <v>1.75</v>
      </c>
      <c r="P1133" t="str">
        <f>VLOOKUP(G1133,Agents!A:E,4,FALSE)</f>
        <v>Team1</v>
      </c>
      <c r="Q1133" t="str">
        <f>VLOOKUP(G1133,Agents!A:E,5,FALSE)</f>
        <v>Mid</v>
      </c>
      <c r="R1133" t="str">
        <f>VLOOKUP(G1133,Agents!A:E,2,FALSE)</f>
        <v>Morning</v>
      </c>
    </row>
    <row r="1134" spans="1:18" x14ac:dyDescent="0.35">
      <c r="A1134" t="s">
        <v>2232</v>
      </c>
      <c r="B1134" t="s">
        <v>2233</v>
      </c>
      <c r="C1134" t="s">
        <v>76</v>
      </c>
      <c r="D1134" t="s">
        <v>26</v>
      </c>
      <c r="E1134" s="1">
        <v>46025.566666666666</v>
      </c>
      <c r="F1134" s="1">
        <v>46027.35833333333</v>
      </c>
      <c r="G1134" t="s">
        <v>42</v>
      </c>
      <c r="H1134" t="s">
        <v>15</v>
      </c>
      <c r="I1134" t="s">
        <v>16</v>
      </c>
      <c r="J1134">
        <v>4</v>
      </c>
      <c r="K1134" t="str">
        <f>IF(tickets_dataset[[#This Row],[status]] = "Closed", "Yes","No")</f>
        <v>Yes</v>
      </c>
      <c r="L1134" s="2">
        <f t="shared" si="68"/>
        <v>42.999999999941792</v>
      </c>
      <c r="M1134" t="str">
        <f t="shared" si="69"/>
        <v>No</v>
      </c>
      <c r="N1134" t="str">
        <f t="shared" si="70"/>
        <v>Jan</v>
      </c>
      <c r="O1134" s="2">
        <f t="shared" si="71"/>
        <v>1.7916666666642413</v>
      </c>
      <c r="P1134" t="str">
        <f>VLOOKUP(G1134,Agents!A:E,4,FALSE)</f>
        <v>Team2</v>
      </c>
      <c r="Q1134" t="str">
        <f>VLOOKUP(G1134,Agents!A:E,5,FALSE)</f>
        <v>Junior</v>
      </c>
      <c r="R1134" t="str">
        <f>VLOOKUP(G1134,Agents!A:E,2,FALSE)</f>
        <v>Night</v>
      </c>
    </row>
    <row r="1135" spans="1:18" x14ac:dyDescent="0.35">
      <c r="A1135" t="s">
        <v>2234</v>
      </c>
      <c r="B1135" t="s">
        <v>2235</v>
      </c>
      <c r="C1135" t="s">
        <v>22</v>
      </c>
      <c r="D1135" t="s">
        <v>26</v>
      </c>
      <c r="E1135" s="1">
        <v>46067.742361111108</v>
      </c>
      <c r="F1135" s="1">
        <v>46068.992361111108</v>
      </c>
      <c r="G1135" t="s">
        <v>344</v>
      </c>
      <c r="H1135" t="s">
        <v>15</v>
      </c>
      <c r="I1135" t="s">
        <v>16</v>
      </c>
      <c r="J1135">
        <v>5</v>
      </c>
      <c r="K1135" t="str">
        <f>IF(tickets_dataset[[#This Row],[status]] = "Closed", "Yes","No")</f>
        <v>Yes</v>
      </c>
      <c r="L1135" s="2">
        <f t="shared" si="68"/>
        <v>30</v>
      </c>
      <c r="M1135" t="str">
        <f t="shared" si="69"/>
        <v>No</v>
      </c>
      <c r="N1135" t="str">
        <f t="shared" si="70"/>
        <v>Feb</v>
      </c>
      <c r="O1135" s="2">
        <f t="shared" si="71"/>
        <v>1.25</v>
      </c>
      <c r="P1135" t="str">
        <f>VLOOKUP(G1135,Agents!A:E,4,FALSE)</f>
        <v>Team4</v>
      </c>
      <c r="Q1135" t="str">
        <f>VLOOKUP(G1135,Agents!A:E,5,FALSE)</f>
        <v>Senior</v>
      </c>
      <c r="R1135" t="str">
        <f>VLOOKUP(G1135,Agents!A:E,2,FALSE)</f>
        <v>Night</v>
      </c>
    </row>
    <row r="1136" spans="1:18" x14ac:dyDescent="0.35">
      <c r="A1136" t="s">
        <v>2236</v>
      </c>
      <c r="B1136" t="s">
        <v>2237</v>
      </c>
      <c r="C1136" t="s">
        <v>22</v>
      </c>
      <c r="D1136" t="s">
        <v>26</v>
      </c>
      <c r="E1136" s="1">
        <v>46040.640277777777</v>
      </c>
      <c r="F1136" s="1">
        <v>46043.098611111112</v>
      </c>
      <c r="G1136" t="s">
        <v>357</v>
      </c>
      <c r="H1136" t="s">
        <v>15</v>
      </c>
      <c r="I1136" t="s">
        <v>16</v>
      </c>
      <c r="J1136">
        <v>5</v>
      </c>
      <c r="K1136" t="str">
        <f>IF(tickets_dataset[[#This Row],[status]] = "Closed", "Yes","No")</f>
        <v>Yes</v>
      </c>
      <c r="L1136" s="2">
        <f t="shared" si="68"/>
        <v>59.000000000058208</v>
      </c>
      <c r="M1136" t="str">
        <f t="shared" si="69"/>
        <v>Yes</v>
      </c>
      <c r="N1136" t="str">
        <f t="shared" si="70"/>
        <v>Jan</v>
      </c>
      <c r="O1136" s="2">
        <f t="shared" si="71"/>
        <v>2.4583333333357587</v>
      </c>
      <c r="P1136" t="str">
        <f>VLOOKUP(G1136,Agents!A:E,4,FALSE)</f>
        <v>Team1</v>
      </c>
      <c r="Q1136" t="str">
        <f>VLOOKUP(G1136,Agents!A:E,5,FALSE)</f>
        <v>Mid</v>
      </c>
      <c r="R1136" t="str">
        <f>VLOOKUP(G1136,Agents!A:E,2,FALSE)</f>
        <v>Morning</v>
      </c>
    </row>
    <row r="1137" spans="1:18" x14ac:dyDescent="0.35">
      <c r="A1137" t="s">
        <v>2238</v>
      </c>
      <c r="B1137" t="s">
        <v>700</v>
      </c>
      <c r="C1137" t="s">
        <v>22</v>
      </c>
      <c r="D1137" t="s">
        <v>13</v>
      </c>
      <c r="E1137" s="1">
        <v>46100.298611111109</v>
      </c>
      <c r="F1137" s="1">
        <v>46101.173611111109</v>
      </c>
      <c r="G1137" t="s">
        <v>56</v>
      </c>
      <c r="H1137" t="s">
        <v>15</v>
      </c>
      <c r="I1137" t="s">
        <v>16</v>
      </c>
      <c r="J1137">
        <v>3</v>
      </c>
      <c r="K1137" t="str">
        <f>IF(tickets_dataset[[#This Row],[status]] = "Closed", "Yes","No")</f>
        <v>Yes</v>
      </c>
      <c r="L1137" s="2">
        <f t="shared" si="68"/>
        <v>21</v>
      </c>
      <c r="M1137" t="str">
        <f t="shared" si="69"/>
        <v>No</v>
      </c>
      <c r="N1137" t="str">
        <f t="shared" si="70"/>
        <v>Mar</v>
      </c>
      <c r="O1137" s="2">
        <f t="shared" si="71"/>
        <v>0.875</v>
      </c>
      <c r="P1137" t="str">
        <f>VLOOKUP(G1137,Agents!A:E,4,FALSE)</f>
        <v>Team1</v>
      </c>
      <c r="Q1137" t="str">
        <f>VLOOKUP(G1137,Agents!A:E,5,FALSE)</f>
        <v>Senior</v>
      </c>
      <c r="R1137" t="str">
        <f>VLOOKUP(G1137,Agents!A:E,2,FALSE)</f>
        <v>Night</v>
      </c>
    </row>
    <row r="1138" spans="1:18" x14ac:dyDescent="0.35">
      <c r="A1138" t="s">
        <v>2239</v>
      </c>
      <c r="B1138" t="s">
        <v>2240</v>
      </c>
      <c r="C1138" t="s">
        <v>76</v>
      </c>
      <c r="D1138" t="s">
        <v>13</v>
      </c>
      <c r="E1138" s="1">
        <v>46068.424305555556</v>
      </c>
      <c r="F1138" s="1">
        <v>46070.382638888892</v>
      </c>
      <c r="G1138" t="s">
        <v>211</v>
      </c>
      <c r="H1138" t="s">
        <v>15</v>
      </c>
      <c r="I1138" t="s">
        <v>16</v>
      </c>
      <c r="J1138">
        <v>4</v>
      </c>
      <c r="K1138" t="str">
        <f>IF(tickets_dataset[[#This Row],[status]] = "Closed", "Yes","No")</f>
        <v>Yes</v>
      </c>
      <c r="L1138" s="2">
        <f t="shared" si="68"/>
        <v>47.000000000058208</v>
      </c>
      <c r="M1138" t="str">
        <f t="shared" si="69"/>
        <v>No</v>
      </c>
      <c r="N1138" t="str">
        <f t="shared" si="70"/>
        <v>Feb</v>
      </c>
      <c r="O1138" s="2">
        <f t="shared" si="71"/>
        <v>1.9583333333357587</v>
      </c>
      <c r="P1138" t="str">
        <f>VLOOKUP(G1138,Agents!A:E,4,FALSE)</f>
        <v>Team5</v>
      </c>
      <c r="Q1138" t="str">
        <f>VLOOKUP(G1138,Agents!A:E,5,FALSE)</f>
        <v>Senior</v>
      </c>
      <c r="R1138" t="str">
        <f>VLOOKUP(G1138,Agents!A:E,2,FALSE)</f>
        <v>Evening</v>
      </c>
    </row>
    <row r="1139" spans="1:18" x14ac:dyDescent="0.35">
      <c r="A1139" t="s">
        <v>2241</v>
      </c>
      <c r="B1139" t="s">
        <v>2242</v>
      </c>
      <c r="C1139" t="s">
        <v>22</v>
      </c>
      <c r="D1139" t="s">
        <v>13</v>
      </c>
      <c r="E1139" s="1">
        <v>46111.263888888891</v>
      </c>
      <c r="F1139" s="1">
        <v>46112.972222222219</v>
      </c>
      <c r="G1139" t="s">
        <v>77</v>
      </c>
      <c r="H1139" t="s">
        <v>15</v>
      </c>
      <c r="I1139" t="s">
        <v>16</v>
      </c>
      <c r="J1139">
        <v>3</v>
      </c>
      <c r="K1139" t="str">
        <f>IF(tickets_dataset[[#This Row],[status]] = "Closed", "Yes","No")</f>
        <v>Yes</v>
      </c>
      <c r="L1139" s="2">
        <f t="shared" si="68"/>
        <v>40.999999999883585</v>
      </c>
      <c r="M1139" t="str">
        <f t="shared" si="69"/>
        <v>No</v>
      </c>
      <c r="N1139" t="str">
        <f t="shared" si="70"/>
        <v>Mar</v>
      </c>
      <c r="O1139" s="2">
        <f t="shared" si="71"/>
        <v>1.7083333333284827</v>
      </c>
      <c r="P1139" t="str">
        <f>VLOOKUP(G1139,Agents!A:E,4,FALSE)</f>
        <v>Team5</v>
      </c>
      <c r="Q1139" t="str">
        <f>VLOOKUP(G1139,Agents!A:E,5,FALSE)</f>
        <v>Junior</v>
      </c>
      <c r="R1139" t="str">
        <f>VLOOKUP(G1139,Agents!A:E,2,FALSE)</f>
        <v>Evening</v>
      </c>
    </row>
    <row r="1140" spans="1:18" x14ac:dyDescent="0.35">
      <c r="A1140" t="s">
        <v>2243</v>
      </c>
      <c r="B1140" t="s">
        <v>2244</v>
      </c>
      <c r="C1140" t="s">
        <v>34</v>
      </c>
      <c r="D1140" t="s">
        <v>38</v>
      </c>
      <c r="E1140" s="1">
        <v>46066.484027777777</v>
      </c>
      <c r="F1140" s="1">
        <v>46069.942361111112</v>
      </c>
      <c r="G1140" t="s">
        <v>183</v>
      </c>
      <c r="H1140" t="s">
        <v>15</v>
      </c>
      <c r="I1140" t="s">
        <v>16</v>
      </c>
      <c r="J1140">
        <v>3</v>
      </c>
      <c r="K1140" t="str">
        <f>IF(tickets_dataset[[#This Row],[status]] = "Closed", "Yes","No")</f>
        <v>Yes</v>
      </c>
      <c r="L1140" s="2">
        <f t="shared" si="68"/>
        <v>83.000000000058208</v>
      </c>
      <c r="M1140" t="str">
        <f t="shared" si="69"/>
        <v>Yes</v>
      </c>
      <c r="N1140" t="str">
        <f t="shared" si="70"/>
        <v>Feb</v>
      </c>
      <c r="O1140" s="2">
        <f t="shared" si="71"/>
        <v>3.4583333333357587</v>
      </c>
      <c r="P1140" t="str">
        <f>VLOOKUP(G1140,Agents!A:E,4,FALSE)</f>
        <v>Team3</v>
      </c>
      <c r="Q1140" t="str">
        <f>VLOOKUP(G1140,Agents!A:E,5,FALSE)</f>
        <v>Senior</v>
      </c>
      <c r="R1140" t="str">
        <f>VLOOKUP(G1140,Agents!A:E,2,FALSE)</f>
        <v>Night</v>
      </c>
    </row>
    <row r="1141" spans="1:18" x14ac:dyDescent="0.35">
      <c r="A1141" t="s">
        <v>2245</v>
      </c>
      <c r="B1141" t="s">
        <v>2246</v>
      </c>
      <c r="C1141" t="s">
        <v>34</v>
      </c>
      <c r="D1141" t="s">
        <v>38</v>
      </c>
      <c r="E1141" s="1">
        <v>46025.228472222225</v>
      </c>
      <c r="F1141" s="1">
        <v>46028.811805555553</v>
      </c>
      <c r="G1141" t="s">
        <v>167</v>
      </c>
      <c r="H1141" t="s">
        <v>15</v>
      </c>
      <c r="I1141" t="s">
        <v>16</v>
      </c>
      <c r="J1141">
        <v>3</v>
      </c>
      <c r="K1141" t="str">
        <f>IF(tickets_dataset[[#This Row],[status]] = "Closed", "Yes","No")</f>
        <v>Yes</v>
      </c>
      <c r="L1141" s="2">
        <f t="shared" si="68"/>
        <v>85.999999999883585</v>
      </c>
      <c r="M1141" t="str">
        <f t="shared" si="69"/>
        <v>Yes</v>
      </c>
      <c r="N1141" t="str">
        <f t="shared" si="70"/>
        <v>Jan</v>
      </c>
      <c r="O1141" s="2">
        <f t="shared" si="71"/>
        <v>3.5833333333284827</v>
      </c>
      <c r="P1141" t="str">
        <f>VLOOKUP(G1141,Agents!A:E,4,FALSE)</f>
        <v>Team3</v>
      </c>
      <c r="Q1141" t="str">
        <f>VLOOKUP(G1141,Agents!A:E,5,FALSE)</f>
        <v>Mid</v>
      </c>
      <c r="R1141" t="str">
        <f>VLOOKUP(G1141,Agents!A:E,2,FALSE)</f>
        <v>Evening</v>
      </c>
    </row>
    <row r="1142" spans="1:18" x14ac:dyDescent="0.35">
      <c r="A1142" t="s">
        <v>2247</v>
      </c>
      <c r="B1142" t="s">
        <v>2248</v>
      </c>
      <c r="C1142" t="s">
        <v>50</v>
      </c>
      <c r="D1142" t="s">
        <v>26</v>
      </c>
      <c r="E1142" s="1">
        <v>46086.248611111114</v>
      </c>
      <c r="F1142" s="1">
        <v>46088.831944444442</v>
      </c>
      <c r="G1142" t="s">
        <v>211</v>
      </c>
      <c r="H1142" t="s">
        <v>15</v>
      </c>
      <c r="I1142" t="s">
        <v>16</v>
      </c>
      <c r="J1142">
        <v>2</v>
      </c>
      <c r="K1142" t="str">
        <f>IF(tickets_dataset[[#This Row],[status]] = "Closed", "Yes","No")</f>
        <v>Yes</v>
      </c>
      <c r="L1142" s="2">
        <f t="shared" si="68"/>
        <v>61.999999999883585</v>
      </c>
      <c r="M1142" t="str">
        <f t="shared" si="69"/>
        <v>Yes</v>
      </c>
      <c r="N1142" t="str">
        <f t="shared" si="70"/>
        <v>Mar</v>
      </c>
      <c r="O1142" s="2">
        <f t="shared" si="71"/>
        <v>2.5833333333284827</v>
      </c>
      <c r="P1142" t="str">
        <f>VLOOKUP(G1142,Agents!A:E,4,FALSE)</f>
        <v>Team5</v>
      </c>
      <c r="Q1142" t="str">
        <f>VLOOKUP(G1142,Agents!A:E,5,FALSE)</f>
        <v>Senior</v>
      </c>
      <c r="R1142" t="str">
        <f>VLOOKUP(G1142,Agents!A:E,2,FALSE)</f>
        <v>Evening</v>
      </c>
    </row>
    <row r="1143" spans="1:18" x14ac:dyDescent="0.35">
      <c r="A1143" t="s">
        <v>2249</v>
      </c>
      <c r="B1143" t="s">
        <v>2250</v>
      </c>
      <c r="C1143" t="s">
        <v>50</v>
      </c>
      <c r="D1143" t="s">
        <v>38</v>
      </c>
      <c r="E1143" s="1">
        <v>46072.734027777777</v>
      </c>
      <c r="F1143" s="1">
        <v>46076.484027777777</v>
      </c>
      <c r="G1143" t="s">
        <v>344</v>
      </c>
      <c r="H1143" t="s">
        <v>15</v>
      </c>
      <c r="I1143" t="s">
        <v>16</v>
      </c>
      <c r="J1143">
        <v>4</v>
      </c>
      <c r="K1143" t="str">
        <f>IF(tickets_dataset[[#This Row],[status]] = "Closed", "Yes","No")</f>
        <v>Yes</v>
      </c>
      <c r="L1143" s="2">
        <f t="shared" si="68"/>
        <v>90</v>
      </c>
      <c r="M1143" t="str">
        <f t="shared" si="69"/>
        <v>Yes</v>
      </c>
      <c r="N1143" t="str">
        <f t="shared" si="70"/>
        <v>Feb</v>
      </c>
      <c r="O1143" s="2">
        <f t="shared" si="71"/>
        <v>3.75</v>
      </c>
      <c r="P1143" t="str">
        <f>VLOOKUP(G1143,Agents!A:E,4,FALSE)</f>
        <v>Team4</v>
      </c>
      <c r="Q1143" t="str">
        <f>VLOOKUP(G1143,Agents!A:E,5,FALSE)</f>
        <v>Senior</v>
      </c>
      <c r="R1143" t="str">
        <f>VLOOKUP(G1143,Agents!A:E,2,FALSE)</f>
        <v>Night</v>
      </c>
    </row>
    <row r="1144" spans="1:18" x14ac:dyDescent="0.35">
      <c r="A1144" t="s">
        <v>2251</v>
      </c>
      <c r="B1144" t="s">
        <v>2252</v>
      </c>
      <c r="C1144" t="s">
        <v>34</v>
      </c>
      <c r="D1144" t="s">
        <v>38</v>
      </c>
      <c r="E1144" s="1">
        <v>46087.75277777778</v>
      </c>
      <c r="F1144" s="1">
        <v>46091.586111111108</v>
      </c>
      <c r="G1144" t="s">
        <v>140</v>
      </c>
      <c r="H1144" t="s">
        <v>15</v>
      </c>
      <c r="I1144" t="s">
        <v>16</v>
      </c>
      <c r="J1144">
        <v>4</v>
      </c>
      <c r="K1144" t="str">
        <f>IF(tickets_dataset[[#This Row],[status]] = "Closed", "Yes","No")</f>
        <v>Yes</v>
      </c>
      <c r="L1144" s="2">
        <f t="shared" si="68"/>
        <v>91.999999999883585</v>
      </c>
      <c r="M1144" t="str">
        <f t="shared" si="69"/>
        <v>Yes</v>
      </c>
      <c r="N1144" t="str">
        <f t="shared" si="70"/>
        <v>Mar</v>
      </c>
      <c r="O1144" s="2">
        <f t="shared" si="71"/>
        <v>3.8333333333284827</v>
      </c>
      <c r="P1144" t="str">
        <f>VLOOKUP(G1144,Agents!A:E,4,FALSE)</f>
        <v>Team1</v>
      </c>
      <c r="Q1144" t="str">
        <f>VLOOKUP(G1144,Agents!A:E,5,FALSE)</f>
        <v>Junior</v>
      </c>
      <c r="R1144" t="str">
        <f>VLOOKUP(G1144,Agents!A:E,2,FALSE)</f>
        <v>Morning</v>
      </c>
    </row>
    <row r="1145" spans="1:18" x14ac:dyDescent="0.35">
      <c r="A1145" t="s">
        <v>2253</v>
      </c>
      <c r="B1145" t="s">
        <v>2254</v>
      </c>
      <c r="C1145" t="s">
        <v>50</v>
      </c>
      <c r="D1145" t="s">
        <v>26</v>
      </c>
      <c r="E1145" s="1">
        <v>46030.341666666667</v>
      </c>
      <c r="F1145" s="1">
        <v>46032.3</v>
      </c>
      <c r="G1145" t="s">
        <v>140</v>
      </c>
      <c r="H1145" t="s">
        <v>15</v>
      </c>
      <c r="I1145" t="s">
        <v>16</v>
      </c>
      <c r="J1145">
        <v>4</v>
      </c>
      <c r="K1145" t="str">
        <f>IF(tickets_dataset[[#This Row],[status]] = "Closed", "Yes","No")</f>
        <v>Yes</v>
      </c>
      <c r="L1145" s="2">
        <f t="shared" si="68"/>
        <v>47.000000000058208</v>
      </c>
      <c r="M1145" t="str">
        <f t="shared" si="69"/>
        <v>No</v>
      </c>
      <c r="N1145" t="str">
        <f t="shared" si="70"/>
        <v>Jan</v>
      </c>
      <c r="O1145" s="2">
        <f t="shared" si="71"/>
        <v>1.9583333333357587</v>
      </c>
      <c r="P1145" t="str">
        <f>VLOOKUP(G1145,Agents!A:E,4,FALSE)</f>
        <v>Team1</v>
      </c>
      <c r="Q1145" t="str">
        <f>VLOOKUP(G1145,Agents!A:E,5,FALSE)</f>
        <v>Junior</v>
      </c>
      <c r="R1145" t="str">
        <f>VLOOKUP(G1145,Agents!A:E,2,FALSE)</f>
        <v>Morning</v>
      </c>
    </row>
    <row r="1146" spans="1:18" x14ac:dyDescent="0.35">
      <c r="A1146" t="s">
        <v>2255</v>
      </c>
      <c r="B1146" t="s">
        <v>2256</v>
      </c>
      <c r="C1146" t="s">
        <v>34</v>
      </c>
      <c r="D1146" t="s">
        <v>13</v>
      </c>
      <c r="E1146" s="1">
        <v>46057.938888888886</v>
      </c>
      <c r="F1146" s="1">
        <v>46059.563888888886</v>
      </c>
      <c r="G1146" t="s">
        <v>170</v>
      </c>
      <c r="H1146" t="s">
        <v>15</v>
      </c>
      <c r="I1146" t="s">
        <v>16</v>
      </c>
      <c r="J1146">
        <v>4</v>
      </c>
      <c r="K1146" t="str">
        <f>IF(tickets_dataset[[#This Row],[status]] = "Closed", "Yes","No")</f>
        <v>Yes</v>
      </c>
      <c r="L1146" s="2">
        <f t="shared" si="68"/>
        <v>39</v>
      </c>
      <c r="M1146" t="str">
        <f t="shared" si="69"/>
        <v>No</v>
      </c>
      <c r="N1146" t="str">
        <f t="shared" si="70"/>
        <v>Feb</v>
      </c>
      <c r="O1146" s="2">
        <f t="shared" si="71"/>
        <v>1.625</v>
      </c>
      <c r="P1146" t="str">
        <f>VLOOKUP(G1146,Agents!A:E,4,FALSE)</f>
        <v>Team5</v>
      </c>
      <c r="Q1146" t="str">
        <f>VLOOKUP(G1146,Agents!A:E,5,FALSE)</f>
        <v>Junior</v>
      </c>
      <c r="R1146" t="str">
        <f>VLOOKUP(G1146,Agents!A:E,2,FALSE)</f>
        <v>Night</v>
      </c>
    </row>
    <row r="1147" spans="1:18" x14ac:dyDescent="0.35">
      <c r="A1147" t="s">
        <v>2257</v>
      </c>
      <c r="B1147" t="s">
        <v>286</v>
      </c>
      <c r="C1147" t="s">
        <v>50</v>
      </c>
      <c r="D1147" t="s">
        <v>26</v>
      </c>
      <c r="E1147" s="1">
        <v>46106.206944444442</v>
      </c>
      <c r="F1147" s="1">
        <v>46107.915277777778</v>
      </c>
      <c r="G1147" t="s">
        <v>31</v>
      </c>
      <c r="H1147" t="s">
        <v>15</v>
      </c>
      <c r="I1147" t="s">
        <v>16</v>
      </c>
      <c r="J1147">
        <v>3</v>
      </c>
      <c r="K1147" t="str">
        <f>IF(tickets_dataset[[#This Row],[status]] = "Closed", "Yes","No")</f>
        <v>Yes</v>
      </c>
      <c r="L1147" s="2">
        <f t="shared" si="68"/>
        <v>41.000000000058208</v>
      </c>
      <c r="M1147" t="str">
        <f t="shared" si="69"/>
        <v>No</v>
      </c>
      <c r="N1147" t="str">
        <f t="shared" si="70"/>
        <v>Mar</v>
      </c>
      <c r="O1147" s="2">
        <f t="shared" si="71"/>
        <v>1.7083333333357587</v>
      </c>
      <c r="P1147" t="str">
        <f>VLOOKUP(G1147,Agents!A:E,4,FALSE)</f>
        <v>Team5</v>
      </c>
      <c r="Q1147" t="str">
        <f>VLOOKUP(G1147,Agents!A:E,5,FALSE)</f>
        <v>Senior</v>
      </c>
      <c r="R1147" t="str">
        <f>VLOOKUP(G1147,Agents!A:E,2,FALSE)</f>
        <v>Evening</v>
      </c>
    </row>
    <row r="1148" spans="1:18" x14ac:dyDescent="0.35">
      <c r="A1148" t="s">
        <v>2258</v>
      </c>
      <c r="B1148" t="s">
        <v>2259</v>
      </c>
      <c r="C1148" t="s">
        <v>50</v>
      </c>
      <c r="D1148" t="s">
        <v>38</v>
      </c>
      <c r="E1148" s="1">
        <v>46035.136805555558</v>
      </c>
      <c r="F1148" s="1">
        <v>46035.428472222222</v>
      </c>
      <c r="G1148" t="s">
        <v>199</v>
      </c>
      <c r="H1148" t="s">
        <v>15</v>
      </c>
      <c r="I1148" t="s">
        <v>16</v>
      </c>
      <c r="J1148">
        <v>5</v>
      </c>
      <c r="K1148" t="str">
        <f>IF(tickets_dataset[[#This Row],[status]] = "Closed", "Yes","No")</f>
        <v>Yes</v>
      </c>
      <c r="L1148" s="2">
        <f t="shared" si="68"/>
        <v>6.9999999999417923</v>
      </c>
      <c r="M1148" t="str">
        <f t="shared" si="69"/>
        <v>No</v>
      </c>
      <c r="N1148" t="str">
        <f t="shared" si="70"/>
        <v>Jan</v>
      </c>
      <c r="O1148" s="2">
        <f t="shared" si="71"/>
        <v>0.29166666666424135</v>
      </c>
      <c r="P1148" t="str">
        <f>VLOOKUP(G1148,Agents!A:E,4,FALSE)</f>
        <v>Team1</v>
      </c>
      <c r="Q1148" t="str">
        <f>VLOOKUP(G1148,Agents!A:E,5,FALSE)</f>
        <v>Junior</v>
      </c>
      <c r="R1148" t="str">
        <f>VLOOKUP(G1148,Agents!A:E,2,FALSE)</f>
        <v>Morning</v>
      </c>
    </row>
    <row r="1149" spans="1:18" x14ac:dyDescent="0.35">
      <c r="A1149" t="s">
        <v>2260</v>
      </c>
      <c r="B1149" t="s">
        <v>2261</v>
      </c>
      <c r="C1149" t="s">
        <v>50</v>
      </c>
      <c r="D1149" t="s">
        <v>26</v>
      </c>
      <c r="E1149" s="1">
        <v>46073.99722222222</v>
      </c>
      <c r="F1149" s="1">
        <v>46076.080555555556</v>
      </c>
      <c r="G1149" t="s">
        <v>344</v>
      </c>
      <c r="H1149" t="s">
        <v>15</v>
      </c>
      <c r="I1149" t="s">
        <v>16</v>
      </c>
      <c r="J1149">
        <v>4</v>
      </c>
      <c r="K1149" t="str">
        <f>IF(tickets_dataset[[#This Row],[status]] = "Closed", "Yes","No")</f>
        <v>Yes</v>
      </c>
      <c r="L1149" s="2">
        <f t="shared" si="68"/>
        <v>50.000000000058208</v>
      </c>
      <c r="M1149" t="str">
        <f t="shared" si="69"/>
        <v>Yes</v>
      </c>
      <c r="N1149" t="str">
        <f t="shared" si="70"/>
        <v>Feb</v>
      </c>
      <c r="O1149" s="2">
        <f t="shared" si="71"/>
        <v>2.0833333333357587</v>
      </c>
      <c r="P1149" t="str">
        <f>VLOOKUP(G1149,Agents!A:E,4,FALSE)</f>
        <v>Team4</v>
      </c>
      <c r="Q1149" t="str">
        <f>VLOOKUP(G1149,Agents!A:E,5,FALSE)</f>
        <v>Senior</v>
      </c>
      <c r="R1149" t="str">
        <f>VLOOKUP(G1149,Agents!A:E,2,FALSE)</f>
        <v>Night</v>
      </c>
    </row>
    <row r="1150" spans="1:18" x14ac:dyDescent="0.35">
      <c r="A1150" t="s">
        <v>2262</v>
      </c>
      <c r="B1150" t="s">
        <v>2263</v>
      </c>
      <c r="C1150" t="s">
        <v>12</v>
      </c>
      <c r="D1150" t="s">
        <v>13</v>
      </c>
      <c r="E1150" s="1">
        <v>46059.59652777778</v>
      </c>
      <c r="F1150" s="1">
        <v>46060.09652777778</v>
      </c>
      <c r="G1150" t="s">
        <v>170</v>
      </c>
      <c r="H1150" t="s">
        <v>15</v>
      </c>
      <c r="I1150" t="s">
        <v>16</v>
      </c>
      <c r="J1150">
        <v>5</v>
      </c>
      <c r="K1150" t="str">
        <f>IF(tickets_dataset[[#This Row],[status]] = "Closed", "Yes","No")</f>
        <v>Yes</v>
      </c>
      <c r="L1150" s="2">
        <f t="shared" si="68"/>
        <v>12</v>
      </c>
      <c r="M1150" t="str">
        <f t="shared" si="69"/>
        <v>No</v>
      </c>
      <c r="N1150" t="str">
        <f t="shared" si="70"/>
        <v>Feb</v>
      </c>
      <c r="O1150" s="2">
        <f t="shared" si="71"/>
        <v>0.5</v>
      </c>
      <c r="P1150" t="str">
        <f>VLOOKUP(G1150,Agents!A:E,4,FALSE)</f>
        <v>Team5</v>
      </c>
      <c r="Q1150" t="str">
        <f>VLOOKUP(G1150,Agents!A:E,5,FALSE)</f>
        <v>Junior</v>
      </c>
      <c r="R1150" t="str">
        <f>VLOOKUP(G1150,Agents!A:E,2,FALSE)</f>
        <v>Night</v>
      </c>
    </row>
    <row r="1151" spans="1:18" x14ac:dyDescent="0.35">
      <c r="A1151" t="s">
        <v>2264</v>
      </c>
      <c r="B1151" t="s">
        <v>2265</v>
      </c>
      <c r="C1151" t="s">
        <v>50</v>
      </c>
      <c r="D1151" t="s">
        <v>13</v>
      </c>
      <c r="E1151" s="1">
        <v>46105.134027777778</v>
      </c>
      <c r="F1151" s="1">
        <v>46105.800694444442</v>
      </c>
      <c r="G1151" t="s">
        <v>80</v>
      </c>
      <c r="H1151" t="s">
        <v>15</v>
      </c>
      <c r="I1151" t="s">
        <v>16</v>
      </c>
      <c r="J1151">
        <v>5</v>
      </c>
      <c r="K1151" t="str">
        <f>IF(tickets_dataset[[#This Row],[status]] = "Closed", "Yes","No")</f>
        <v>Yes</v>
      </c>
      <c r="L1151" s="2">
        <f t="shared" si="68"/>
        <v>15.999999999941792</v>
      </c>
      <c r="M1151" t="str">
        <f t="shared" si="69"/>
        <v>No</v>
      </c>
      <c r="N1151" t="str">
        <f t="shared" si="70"/>
        <v>Mar</v>
      </c>
      <c r="O1151" s="2">
        <f t="shared" si="71"/>
        <v>0.66666666666424135</v>
      </c>
      <c r="P1151" t="str">
        <f>VLOOKUP(G1151,Agents!A:E,4,FALSE)</f>
        <v>Team3</v>
      </c>
      <c r="Q1151" t="str">
        <f>VLOOKUP(G1151,Agents!A:E,5,FALSE)</f>
        <v>Junior</v>
      </c>
      <c r="R1151" t="str">
        <f>VLOOKUP(G1151,Agents!A:E,2,FALSE)</f>
        <v>Evening</v>
      </c>
    </row>
    <row r="1152" spans="1:18" x14ac:dyDescent="0.35">
      <c r="A1152" t="s">
        <v>2266</v>
      </c>
      <c r="B1152" t="s">
        <v>2267</v>
      </c>
      <c r="C1152" t="s">
        <v>50</v>
      </c>
      <c r="D1152" t="s">
        <v>13</v>
      </c>
      <c r="E1152" s="1">
        <v>46024.782638888886</v>
      </c>
      <c r="F1152" s="1">
        <v>46026.282638888886</v>
      </c>
      <c r="G1152" t="s">
        <v>273</v>
      </c>
      <c r="H1152" t="s">
        <v>28</v>
      </c>
      <c r="I1152" t="s">
        <v>16</v>
      </c>
      <c r="J1152">
        <v>5</v>
      </c>
      <c r="K1152" t="str">
        <f>IF(tickets_dataset[[#This Row],[status]] = "Closed", "Yes","No")</f>
        <v>No</v>
      </c>
      <c r="L1152" s="2">
        <f t="shared" si="68"/>
        <v>36</v>
      </c>
      <c r="M1152" t="str">
        <f t="shared" si="69"/>
        <v>No</v>
      </c>
      <c r="N1152" t="str">
        <f t="shared" si="70"/>
        <v>Jan</v>
      </c>
      <c r="O1152" s="2">
        <f t="shared" si="71"/>
        <v>1.5</v>
      </c>
      <c r="P1152" t="str">
        <f>VLOOKUP(G1152,Agents!A:E,4,FALSE)</f>
        <v>Team3</v>
      </c>
      <c r="Q1152" t="str">
        <f>VLOOKUP(G1152,Agents!A:E,5,FALSE)</f>
        <v>Senior</v>
      </c>
      <c r="R1152" t="str">
        <f>VLOOKUP(G1152,Agents!A:E,2,FALSE)</f>
        <v>Evening</v>
      </c>
    </row>
    <row r="1153" spans="1:18" x14ac:dyDescent="0.35">
      <c r="A1153" t="s">
        <v>2268</v>
      </c>
      <c r="B1153" t="s">
        <v>2269</v>
      </c>
      <c r="C1153" t="s">
        <v>76</v>
      </c>
      <c r="D1153" t="s">
        <v>26</v>
      </c>
      <c r="E1153" s="1">
        <v>46038.995138888888</v>
      </c>
      <c r="F1153" s="1">
        <v>46039.953472222223</v>
      </c>
      <c r="G1153" t="s">
        <v>86</v>
      </c>
      <c r="H1153" t="s">
        <v>15</v>
      </c>
      <c r="I1153" t="s">
        <v>16</v>
      </c>
      <c r="J1153">
        <v>5</v>
      </c>
      <c r="K1153" t="str">
        <f>IF(tickets_dataset[[#This Row],[status]] = "Closed", "Yes","No")</f>
        <v>Yes</v>
      </c>
      <c r="L1153" s="2">
        <f t="shared" si="68"/>
        <v>23.000000000058208</v>
      </c>
      <c r="M1153" t="str">
        <f t="shared" si="69"/>
        <v>No</v>
      </c>
      <c r="N1153" t="str">
        <f t="shared" si="70"/>
        <v>Jan</v>
      </c>
      <c r="O1153" s="2">
        <f t="shared" si="71"/>
        <v>0.95833333333575865</v>
      </c>
      <c r="P1153" t="str">
        <f>VLOOKUP(G1153,Agents!A:E,4,FALSE)</f>
        <v>Team1</v>
      </c>
      <c r="Q1153" t="str">
        <f>VLOOKUP(G1153,Agents!A:E,5,FALSE)</f>
        <v>Mid</v>
      </c>
      <c r="R1153" t="str">
        <f>VLOOKUP(G1153,Agents!A:E,2,FALSE)</f>
        <v>Morning</v>
      </c>
    </row>
    <row r="1154" spans="1:18" x14ac:dyDescent="0.35">
      <c r="A1154" t="s">
        <v>2270</v>
      </c>
      <c r="B1154" t="s">
        <v>728</v>
      </c>
      <c r="C1154" t="s">
        <v>76</v>
      </c>
      <c r="D1154" t="s">
        <v>26</v>
      </c>
      <c r="E1154" s="1">
        <v>46101.115277777775</v>
      </c>
      <c r="F1154" s="1">
        <v>46103.615277777775</v>
      </c>
      <c r="G1154" t="s">
        <v>62</v>
      </c>
      <c r="H1154" t="s">
        <v>15</v>
      </c>
      <c r="I1154" t="s">
        <v>16</v>
      </c>
      <c r="J1154">
        <v>5</v>
      </c>
      <c r="K1154" t="str">
        <f>IF(tickets_dataset[[#This Row],[status]] = "Closed", "Yes","No")</f>
        <v>Yes</v>
      </c>
      <c r="L1154" s="2">
        <f t="shared" ref="L1154:L1217" si="72">IF(ISBLANK(F1154),"",(F1154-E1154)*24)</f>
        <v>60</v>
      </c>
      <c r="M1154" t="str">
        <f t="shared" ref="M1154:M1217" si="73">IF(L1154&gt;48,"Yes","No")</f>
        <v>Yes</v>
      </c>
      <c r="N1154" t="str">
        <f t="shared" ref="N1154:N1217" si="74">TEXT(E1154,"mmm")</f>
        <v>Mar</v>
      </c>
      <c r="O1154" s="2">
        <f t="shared" si="71"/>
        <v>2.5</v>
      </c>
      <c r="P1154" t="str">
        <f>VLOOKUP(G1154,Agents!A:E,4,FALSE)</f>
        <v>Team1</v>
      </c>
      <c r="Q1154" t="str">
        <f>VLOOKUP(G1154,Agents!A:E,5,FALSE)</f>
        <v>Junior</v>
      </c>
      <c r="R1154" t="str">
        <f>VLOOKUP(G1154,Agents!A:E,2,FALSE)</f>
        <v>Morning</v>
      </c>
    </row>
    <row r="1155" spans="1:18" x14ac:dyDescent="0.35">
      <c r="A1155" t="s">
        <v>2271</v>
      </c>
      <c r="B1155" t="s">
        <v>2272</v>
      </c>
      <c r="C1155" t="s">
        <v>76</v>
      </c>
      <c r="D1155" t="s">
        <v>13</v>
      </c>
      <c r="E1155" s="1">
        <v>46105.086805555555</v>
      </c>
      <c r="F1155" s="1">
        <v>46105.961805555555</v>
      </c>
      <c r="G1155" t="s">
        <v>311</v>
      </c>
      <c r="H1155" t="s">
        <v>15</v>
      </c>
      <c r="I1155" t="s">
        <v>16</v>
      </c>
      <c r="J1155">
        <v>5</v>
      </c>
      <c r="K1155" t="str">
        <f>IF(tickets_dataset[[#This Row],[status]] = "Closed", "Yes","No")</f>
        <v>Yes</v>
      </c>
      <c r="L1155" s="2">
        <f t="shared" si="72"/>
        <v>21</v>
      </c>
      <c r="M1155" t="str">
        <f t="shared" si="73"/>
        <v>No</v>
      </c>
      <c r="N1155" t="str">
        <f t="shared" si="74"/>
        <v>Mar</v>
      </c>
      <c r="O1155" s="2">
        <f t="shared" ref="O1155:O1218" si="75">F1155-E1155</f>
        <v>0.875</v>
      </c>
      <c r="P1155" t="str">
        <f>VLOOKUP(G1155,Agents!A:E,4,FALSE)</f>
        <v>Team5</v>
      </c>
      <c r="Q1155" t="str">
        <f>VLOOKUP(G1155,Agents!A:E,5,FALSE)</f>
        <v>Senior</v>
      </c>
      <c r="R1155" t="str">
        <f>VLOOKUP(G1155,Agents!A:E,2,FALSE)</f>
        <v>Evening</v>
      </c>
    </row>
    <row r="1156" spans="1:18" x14ac:dyDescent="0.35">
      <c r="A1156" t="s">
        <v>2273</v>
      </c>
      <c r="B1156" t="s">
        <v>1070</v>
      </c>
      <c r="C1156" t="s">
        <v>76</v>
      </c>
      <c r="D1156" t="s">
        <v>13</v>
      </c>
      <c r="E1156" s="1">
        <v>46059.597222222219</v>
      </c>
      <c r="F1156" s="1">
        <v>46060.013888888891</v>
      </c>
      <c r="G1156" t="s">
        <v>149</v>
      </c>
      <c r="H1156" t="s">
        <v>15</v>
      </c>
      <c r="I1156" t="s">
        <v>16</v>
      </c>
      <c r="J1156">
        <v>4</v>
      </c>
      <c r="K1156" t="str">
        <f>IF(tickets_dataset[[#This Row],[status]] = "Closed", "Yes","No")</f>
        <v>Yes</v>
      </c>
      <c r="L1156" s="2">
        <f t="shared" si="72"/>
        <v>10.000000000116415</v>
      </c>
      <c r="M1156" t="str">
        <f t="shared" si="73"/>
        <v>No</v>
      </c>
      <c r="N1156" t="str">
        <f t="shared" si="74"/>
        <v>Feb</v>
      </c>
      <c r="O1156" s="2">
        <f t="shared" si="75"/>
        <v>0.41666666667151731</v>
      </c>
      <c r="P1156" t="str">
        <f>VLOOKUP(G1156,Agents!A:E,4,FALSE)</f>
        <v>Team3</v>
      </c>
      <c r="Q1156" t="str">
        <f>VLOOKUP(G1156,Agents!A:E,5,FALSE)</f>
        <v>Mid</v>
      </c>
      <c r="R1156" t="str">
        <f>VLOOKUP(G1156,Agents!A:E,2,FALSE)</f>
        <v>Night</v>
      </c>
    </row>
    <row r="1157" spans="1:18" x14ac:dyDescent="0.35">
      <c r="A1157" t="s">
        <v>2274</v>
      </c>
      <c r="B1157" t="s">
        <v>1459</v>
      </c>
      <c r="C1157" t="s">
        <v>12</v>
      </c>
      <c r="D1157" t="s">
        <v>38</v>
      </c>
      <c r="E1157" s="1">
        <v>46066.603472222225</v>
      </c>
      <c r="F1157" s="1">
        <v>46068.728472222225</v>
      </c>
      <c r="G1157" t="s">
        <v>131</v>
      </c>
      <c r="H1157" t="s">
        <v>28</v>
      </c>
      <c r="I1157" t="s">
        <v>16</v>
      </c>
      <c r="J1157">
        <v>4</v>
      </c>
      <c r="K1157" t="str">
        <f>IF(tickets_dataset[[#This Row],[status]] = "Closed", "Yes","No")</f>
        <v>No</v>
      </c>
      <c r="L1157" s="2">
        <f t="shared" si="72"/>
        <v>51</v>
      </c>
      <c r="M1157" t="str">
        <f t="shared" si="73"/>
        <v>Yes</v>
      </c>
      <c r="N1157" t="str">
        <f t="shared" si="74"/>
        <v>Feb</v>
      </c>
      <c r="O1157" s="2">
        <f t="shared" si="75"/>
        <v>2.125</v>
      </c>
      <c r="P1157" t="str">
        <f>VLOOKUP(G1157,Agents!A:E,4,FALSE)</f>
        <v>Team4</v>
      </c>
      <c r="Q1157" t="str">
        <f>VLOOKUP(G1157,Agents!A:E,5,FALSE)</f>
        <v>Junior</v>
      </c>
      <c r="R1157" t="str">
        <f>VLOOKUP(G1157,Agents!A:E,2,FALSE)</f>
        <v>Night</v>
      </c>
    </row>
    <row r="1158" spans="1:18" x14ac:dyDescent="0.35">
      <c r="A1158" t="s">
        <v>2275</v>
      </c>
      <c r="B1158" t="s">
        <v>2276</v>
      </c>
      <c r="C1158" t="s">
        <v>50</v>
      </c>
      <c r="D1158" t="s">
        <v>38</v>
      </c>
      <c r="E1158" s="1">
        <v>46090.804166666669</v>
      </c>
      <c r="F1158" s="1">
        <v>46092.595833333333</v>
      </c>
      <c r="G1158" t="s">
        <v>190</v>
      </c>
      <c r="H1158" t="s">
        <v>28</v>
      </c>
      <c r="I1158" t="s">
        <v>68</v>
      </c>
      <c r="J1158">
        <v>4</v>
      </c>
      <c r="K1158" t="str">
        <f>IF(tickets_dataset[[#This Row],[status]] = "Closed", "Yes","No")</f>
        <v>No</v>
      </c>
      <c r="L1158" s="2">
        <f t="shared" si="72"/>
        <v>42.999999999941792</v>
      </c>
      <c r="M1158" t="str">
        <f t="shared" si="73"/>
        <v>No</v>
      </c>
      <c r="N1158" t="str">
        <f t="shared" si="74"/>
        <v>Mar</v>
      </c>
      <c r="O1158" s="2">
        <f t="shared" si="75"/>
        <v>1.7916666666642413</v>
      </c>
      <c r="P1158" t="str">
        <f>VLOOKUP(G1158,Agents!A:E,4,FALSE)</f>
        <v>Team1</v>
      </c>
      <c r="Q1158" t="str">
        <f>VLOOKUP(G1158,Agents!A:E,5,FALSE)</f>
        <v>Senior</v>
      </c>
      <c r="R1158" t="str">
        <f>VLOOKUP(G1158,Agents!A:E,2,FALSE)</f>
        <v>Night</v>
      </c>
    </row>
    <row r="1159" spans="1:18" x14ac:dyDescent="0.35">
      <c r="A1159" t="s">
        <v>2277</v>
      </c>
      <c r="B1159" t="s">
        <v>2278</v>
      </c>
      <c r="C1159" t="s">
        <v>22</v>
      </c>
      <c r="D1159" t="s">
        <v>13</v>
      </c>
      <c r="E1159" s="1">
        <v>46082.829861111109</v>
      </c>
      <c r="F1159" s="1">
        <v>46083.538194444445</v>
      </c>
      <c r="G1159" t="s">
        <v>77</v>
      </c>
      <c r="H1159" t="s">
        <v>28</v>
      </c>
      <c r="I1159" t="s">
        <v>16</v>
      </c>
      <c r="J1159">
        <v>3</v>
      </c>
      <c r="K1159" t="str">
        <f>IF(tickets_dataset[[#This Row],[status]] = "Closed", "Yes","No")</f>
        <v>No</v>
      </c>
      <c r="L1159" s="2">
        <f t="shared" si="72"/>
        <v>17.000000000058208</v>
      </c>
      <c r="M1159" t="str">
        <f t="shared" si="73"/>
        <v>No</v>
      </c>
      <c r="N1159" t="str">
        <f t="shared" si="74"/>
        <v>Mar</v>
      </c>
      <c r="O1159" s="2">
        <f t="shared" si="75"/>
        <v>0.70833333333575865</v>
      </c>
      <c r="P1159" t="str">
        <f>VLOOKUP(G1159,Agents!A:E,4,FALSE)</f>
        <v>Team5</v>
      </c>
      <c r="Q1159" t="str">
        <f>VLOOKUP(G1159,Agents!A:E,5,FALSE)</f>
        <v>Junior</v>
      </c>
      <c r="R1159" t="str">
        <f>VLOOKUP(G1159,Agents!A:E,2,FALSE)</f>
        <v>Evening</v>
      </c>
    </row>
    <row r="1160" spans="1:18" x14ac:dyDescent="0.35">
      <c r="A1160" t="s">
        <v>2279</v>
      </c>
      <c r="B1160" t="s">
        <v>2280</v>
      </c>
      <c r="C1160" t="s">
        <v>76</v>
      </c>
      <c r="D1160" t="s">
        <v>26</v>
      </c>
      <c r="E1160" s="1">
        <v>46097.686111111114</v>
      </c>
      <c r="F1160" s="1">
        <v>46099.186111111114</v>
      </c>
      <c r="G1160" t="s">
        <v>170</v>
      </c>
      <c r="H1160" t="s">
        <v>132</v>
      </c>
      <c r="I1160" t="s">
        <v>68</v>
      </c>
      <c r="J1160">
        <v>3</v>
      </c>
      <c r="K1160" t="str">
        <f>IF(tickets_dataset[[#This Row],[status]] = "Closed", "Yes","No")</f>
        <v>No</v>
      </c>
      <c r="L1160" s="2">
        <f t="shared" si="72"/>
        <v>36</v>
      </c>
      <c r="M1160" t="str">
        <f t="shared" si="73"/>
        <v>No</v>
      </c>
      <c r="N1160" t="str">
        <f t="shared" si="74"/>
        <v>Mar</v>
      </c>
      <c r="O1160" s="2">
        <f t="shared" si="75"/>
        <v>1.5</v>
      </c>
      <c r="P1160" t="str">
        <f>VLOOKUP(G1160,Agents!A:E,4,FALSE)</f>
        <v>Team5</v>
      </c>
      <c r="Q1160" t="str">
        <f>VLOOKUP(G1160,Agents!A:E,5,FALSE)</f>
        <v>Junior</v>
      </c>
      <c r="R1160" t="str">
        <f>VLOOKUP(G1160,Agents!A:E,2,FALSE)</f>
        <v>Night</v>
      </c>
    </row>
    <row r="1161" spans="1:18" x14ac:dyDescent="0.35">
      <c r="A1161" t="s">
        <v>2281</v>
      </c>
      <c r="B1161" t="s">
        <v>2282</v>
      </c>
      <c r="C1161" t="s">
        <v>50</v>
      </c>
      <c r="D1161" t="s">
        <v>13</v>
      </c>
      <c r="E1161" s="1">
        <v>46044.525000000001</v>
      </c>
      <c r="F1161" s="1">
        <v>46044.775000000001</v>
      </c>
      <c r="G1161" t="s">
        <v>83</v>
      </c>
      <c r="H1161" t="s">
        <v>15</v>
      </c>
      <c r="I1161" t="s">
        <v>16</v>
      </c>
      <c r="J1161">
        <v>4</v>
      </c>
      <c r="K1161" t="str">
        <f>IF(tickets_dataset[[#This Row],[status]] = "Closed", "Yes","No")</f>
        <v>Yes</v>
      </c>
      <c r="L1161" s="2">
        <f t="shared" si="72"/>
        <v>6</v>
      </c>
      <c r="M1161" t="str">
        <f t="shared" si="73"/>
        <v>No</v>
      </c>
      <c r="N1161" t="str">
        <f t="shared" si="74"/>
        <v>Jan</v>
      </c>
      <c r="O1161" s="2">
        <f t="shared" si="75"/>
        <v>0.25</v>
      </c>
      <c r="P1161" t="str">
        <f>VLOOKUP(G1161,Agents!A:E,4,FALSE)</f>
        <v>Team2</v>
      </c>
      <c r="Q1161" t="str">
        <f>VLOOKUP(G1161,Agents!A:E,5,FALSE)</f>
        <v>Junior</v>
      </c>
      <c r="R1161" t="str">
        <f>VLOOKUP(G1161,Agents!A:E,2,FALSE)</f>
        <v>Night</v>
      </c>
    </row>
    <row r="1162" spans="1:18" x14ac:dyDescent="0.35">
      <c r="A1162" t="s">
        <v>2283</v>
      </c>
      <c r="B1162" t="s">
        <v>2284</v>
      </c>
      <c r="C1162" t="s">
        <v>22</v>
      </c>
      <c r="D1162" t="s">
        <v>26</v>
      </c>
      <c r="E1162" s="1">
        <v>46054.649305555555</v>
      </c>
      <c r="F1162" s="1">
        <v>46055.399305555555</v>
      </c>
      <c r="G1162" t="s">
        <v>167</v>
      </c>
      <c r="H1162" t="s">
        <v>15</v>
      </c>
      <c r="I1162" t="s">
        <v>16</v>
      </c>
      <c r="J1162">
        <v>3</v>
      </c>
      <c r="K1162" t="str">
        <f>IF(tickets_dataset[[#This Row],[status]] = "Closed", "Yes","No")</f>
        <v>Yes</v>
      </c>
      <c r="L1162" s="2">
        <f t="shared" si="72"/>
        <v>18</v>
      </c>
      <c r="M1162" t="str">
        <f t="shared" si="73"/>
        <v>No</v>
      </c>
      <c r="N1162" t="str">
        <f t="shared" si="74"/>
        <v>Feb</v>
      </c>
      <c r="O1162" s="2">
        <f t="shared" si="75"/>
        <v>0.75</v>
      </c>
      <c r="P1162" t="str">
        <f>VLOOKUP(G1162,Agents!A:E,4,FALSE)</f>
        <v>Team3</v>
      </c>
      <c r="Q1162" t="str">
        <f>VLOOKUP(G1162,Agents!A:E,5,FALSE)</f>
        <v>Mid</v>
      </c>
      <c r="R1162" t="str">
        <f>VLOOKUP(G1162,Agents!A:E,2,FALSE)</f>
        <v>Evening</v>
      </c>
    </row>
    <row r="1163" spans="1:18" x14ac:dyDescent="0.35">
      <c r="A1163" t="s">
        <v>2285</v>
      </c>
      <c r="B1163" t="s">
        <v>2286</v>
      </c>
      <c r="C1163" t="s">
        <v>50</v>
      </c>
      <c r="D1163" t="s">
        <v>13</v>
      </c>
      <c r="E1163" s="1">
        <v>46036.940972222219</v>
      </c>
      <c r="F1163" s="1">
        <v>46037.107638888891</v>
      </c>
      <c r="G1163" t="s">
        <v>256</v>
      </c>
      <c r="H1163" t="s">
        <v>15</v>
      </c>
      <c r="I1163" t="s">
        <v>16</v>
      </c>
      <c r="J1163">
        <v>3</v>
      </c>
      <c r="K1163" t="str">
        <f>IF(tickets_dataset[[#This Row],[status]] = "Closed", "Yes","No")</f>
        <v>Yes</v>
      </c>
      <c r="L1163" s="2">
        <f t="shared" si="72"/>
        <v>4.0000000001164153</v>
      </c>
      <c r="M1163" t="str">
        <f t="shared" si="73"/>
        <v>No</v>
      </c>
      <c r="N1163" t="str">
        <f t="shared" si="74"/>
        <v>Jan</v>
      </c>
      <c r="O1163" s="2">
        <f t="shared" si="75"/>
        <v>0.16666666667151731</v>
      </c>
      <c r="P1163" t="str">
        <f>VLOOKUP(G1163,Agents!A:E,4,FALSE)</f>
        <v>Team1</v>
      </c>
      <c r="Q1163" t="str">
        <f>VLOOKUP(G1163,Agents!A:E,5,FALSE)</f>
        <v>Mid</v>
      </c>
      <c r="R1163" t="str">
        <f>VLOOKUP(G1163,Agents!A:E,2,FALSE)</f>
        <v>Morning</v>
      </c>
    </row>
    <row r="1164" spans="1:18" x14ac:dyDescent="0.35">
      <c r="A1164" t="s">
        <v>2287</v>
      </c>
      <c r="B1164" t="s">
        <v>658</v>
      </c>
      <c r="C1164" t="s">
        <v>34</v>
      </c>
      <c r="D1164" t="s">
        <v>13</v>
      </c>
      <c r="E1164" s="1">
        <v>46047.749305555553</v>
      </c>
      <c r="F1164" s="1">
        <v>46047.957638888889</v>
      </c>
      <c r="G1164" t="s">
        <v>156</v>
      </c>
      <c r="H1164" t="s">
        <v>15</v>
      </c>
      <c r="I1164" t="s">
        <v>16</v>
      </c>
      <c r="J1164">
        <v>5</v>
      </c>
      <c r="K1164" t="str">
        <f>IF(tickets_dataset[[#This Row],[status]] = "Closed", "Yes","No")</f>
        <v>Yes</v>
      </c>
      <c r="L1164" s="2">
        <f t="shared" si="72"/>
        <v>5.0000000000582077</v>
      </c>
      <c r="M1164" t="str">
        <f t="shared" si="73"/>
        <v>No</v>
      </c>
      <c r="N1164" t="str">
        <f t="shared" si="74"/>
        <v>Jan</v>
      </c>
      <c r="O1164" s="2">
        <f t="shared" si="75"/>
        <v>0.20833333333575865</v>
      </c>
      <c r="P1164" t="str">
        <f>VLOOKUP(G1164,Agents!A:E,4,FALSE)</f>
        <v>Team3</v>
      </c>
      <c r="Q1164" t="str">
        <f>VLOOKUP(G1164,Agents!A:E,5,FALSE)</f>
        <v>Mid</v>
      </c>
      <c r="R1164" t="str">
        <f>VLOOKUP(G1164,Agents!A:E,2,FALSE)</f>
        <v>Evening</v>
      </c>
    </row>
    <row r="1165" spans="1:18" x14ac:dyDescent="0.35">
      <c r="A1165" t="s">
        <v>2288</v>
      </c>
      <c r="B1165" t="s">
        <v>2289</v>
      </c>
      <c r="C1165" t="s">
        <v>50</v>
      </c>
      <c r="D1165" t="s">
        <v>38</v>
      </c>
      <c r="E1165" s="1">
        <v>46094.417361111111</v>
      </c>
      <c r="F1165" s="1">
        <v>46096.709027777775</v>
      </c>
      <c r="G1165" t="s">
        <v>211</v>
      </c>
      <c r="H1165" t="s">
        <v>15</v>
      </c>
      <c r="I1165" t="s">
        <v>16</v>
      </c>
      <c r="J1165">
        <v>4</v>
      </c>
      <c r="K1165" t="str">
        <f>IF(tickets_dataset[[#This Row],[status]] = "Closed", "Yes","No")</f>
        <v>Yes</v>
      </c>
      <c r="L1165" s="2">
        <f t="shared" si="72"/>
        <v>54.999999999941792</v>
      </c>
      <c r="M1165" t="str">
        <f t="shared" si="73"/>
        <v>Yes</v>
      </c>
      <c r="N1165" t="str">
        <f t="shared" si="74"/>
        <v>Mar</v>
      </c>
      <c r="O1165" s="2">
        <f t="shared" si="75"/>
        <v>2.2916666666642413</v>
      </c>
      <c r="P1165" t="str">
        <f>VLOOKUP(G1165,Agents!A:E,4,FALSE)</f>
        <v>Team5</v>
      </c>
      <c r="Q1165" t="str">
        <f>VLOOKUP(G1165,Agents!A:E,5,FALSE)</f>
        <v>Senior</v>
      </c>
      <c r="R1165" t="str">
        <f>VLOOKUP(G1165,Agents!A:E,2,FALSE)</f>
        <v>Evening</v>
      </c>
    </row>
    <row r="1166" spans="1:18" x14ac:dyDescent="0.35">
      <c r="A1166" t="s">
        <v>2290</v>
      </c>
      <c r="B1166" t="s">
        <v>2291</v>
      </c>
      <c r="C1166" t="s">
        <v>50</v>
      </c>
      <c r="D1166" t="s">
        <v>26</v>
      </c>
      <c r="E1166" s="1">
        <v>46071.915972222225</v>
      </c>
      <c r="F1166" s="1">
        <v>46073.540972222225</v>
      </c>
      <c r="G1166" t="s">
        <v>190</v>
      </c>
      <c r="H1166" t="s">
        <v>15</v>
      </c>
      <c r="I1166" t="s">
        <v>16</v>
      </c>
      <c r="J1166">
        <v>4</v>
      </c>
      <c r="K1166" t="str">
        <f>IF(tickets_dataset[[#This Row],[status]] = "Closed", "Yes","No")</f>
        <v>Yes</v>
      </c>
      <c r="L1166" s="2">
        <f t="shared" si="72"/>
        <v>39</v>
      </c>
      <c r="M1166" t="str">
        <f t="shared" si="73"/>
        <v>No</v>
      </c>
      <c r="N1166" t="str">
        <f t="shared" si="74"/>
        <v>Feb</v>
      </c>
      <c r="O1166" s="2">
        <f t="shared" si="75"/>
        <v>1.625</v>
      </c>
      <c r="P1166" t="str">
        <f>VLOOKUP(G1166,Agents!A:E,4,FALSE)</f>
        <v>Team1</v>
      </c>
      <c r="Q1166" t="str">
        <f>VLOOKUP(G1166,Agents!A:E,5,FALSE)</f>
        <v>Senior</v>
      </c>
      <c r="R1166" t="str">
        <f>VLOOKUP(G1166,Agents!A:E,2,FALSE)</f>
        <v>Night</v>
      </c>
    </row>
    <row r="1167" spans="1:18" x14ac:dyDescent="0.35">
      <c r="A1167" t="s">
        <v>2292</v>
      </c>
      <c r="B1167" t="s">
        <v>2293</v>
      </c>
      <c r="C1167" t="s">
        <v>50</v>
      </c>
      <c r="D1167" t="s">
        <v>13</v>
      </c>
      <c r="E1167" s="1">
        <v>46058.091666666667</v>
      </c>
      <c r="F1167" s="1">
        <v>46058.55</v>
      </c>
      <c r="G1167" t="s">
        <v>19</v>
      </c>
      <c r="H1167" t="s">
        <v>15</v>
      </c>
      <c r="I1167" t="s">
        <v>16</v>
      </c>
      <c r="J1167">
        <v>2</v>
      </c>
      <c r="K1167" t="str">
        <f>IF(tickets_dataset[[#This Row],[status]] = "Closed", "Yes","No")</f>
        <v>Yes</v>
      </c>
      <c r="L1167" s="2">
        <f t="shared" si="72"/>
        <v>11.000000000058208</v>
      </c>
      <c r="M1167" t="str">
        <f t="shared" si="73"/>
        <v>No</v>
      </c>
      <c r="N1167" t="str">
        <f t="shared" si="74"/>
        <v>Feb</v>
      </c>
      <c r="O1167" s="2">
        <f t="shared" si="75"/>
        <v>0.45833333333575865</v>
      </c>
      <c r="P1167" t="str">
        <f>VLOOKUP(G1167,Agents!A:E,4,FALSE)</f>
        <v>Team4</v>
      </c>
      <c r="Q1167" t="str">
        <f>VLOOKUP(G1167,Agents!A:E,5,FALSE)</f>
        <v>Senior</v>
      </c>
      <c r="R1167" t="str">
        <f>VLOOKUP(G1167,Agents!A:E,2,FALSE)</f>
        <v>Evening</v>
      </c>
    </row>
    <row r="1168" spans="1:18" x14ac:dyDescent="0.35">
      <c r="A1168" t="s">
        <v>2294</v>
      </c>
      <c r="B1168" t="s">
        <v>2295</v>
      </c>
      <c r="C1168" t="s">
        <v>76</v>
      </c>
      <c r="D1168" t="s">
        <v>13</v>
      </c>
      <c r="E1168" s="1">
        <v>46089.534722222219</v>
      </c>
      <c r="F1168" s="1">
        <v>46090.951388888891</v>
      </c>
      <c r="G1168" t="s">
        <v>239</v>
      </c>
      <c r="H1168" t="s">
        <v>15</v>
      </c>
      <c r="I1168" t="s">
        <v>68</v>
      </c>
      <c r="J1168">
        <v>2</v>
      </c>
      <c r="K1168" t="str">
        <f>IF(tickets_dataset[[#This Row],[status]] = "Closed", "Yes","No")</f>
        <v>Yes</v>
      </c>
      <c r="L1168" s="2">
        <f t="shared" si="72"/>
        <v>34.000000000116415</v>
      </c>
      <c r="M1168" t="str">
        <f t="shared" si="73"/>
        <v>No</v>
      </c>
      <c r="N1168" t="str">
        <f t="shared" si="74"/>
        <v>Mar</v>
      </c>
      <c r="O1168" s="2">
        <f t="shared" si="75"/>
        <v>1.4166666666715173</v>
      </c>
      <c r="P1168" t="str">
        <f>VLOOKUP(G1168,Agents!A:E,4,FALSE)</f>
        <v>Team1</v>
      </c>
      <c r="Q1168" t="str">
        <f>VLOOKUP(G1168,Agents!A:E,5,FALSE)</f>
        <v>Senior</v>
      </c>
      <c r="R1168" t="str">
        <f>VLOOKUP(G1168,Agents!A:E,2,FALSE)</f>
        <v>Evening</v>
      </c>
    </row>
    <row r="1169" spans="1:18" x14ac:dyDescent="0.35">
      <c r="A1169" t="s">
        <v>2296</v>
      </c>
      <c r="B1169" t="s">
        <v>2297</v>
      </c>
      <c r="C1169" t="s">
        <v>12</v>
      </c>
      <c r="D1169" t="s">
        <v>13</v>
      </c>
      <c r="E1169" s="1">
        <v>46089.375</v>
      </c>
      <c r="F1169" s="1">
        <v>46091.25</v>
      </c>
      <c r="G1169" t="s">
        <v>140</v>
      </c>
      <c r="H1169" t="s">
        <v>15</v>
      </c>
      <c r="I1169" t="s">
        <v>16</v>
      </c>
      <c r="J1169">
        <v>3</v>
      </c>
      <c r="K1169" t="str">
        <f>IF(tickets_dataset[[#This Row],[status]] = "Closed", "Yes","No")</f>
        <v>Yes</v>
      </c>
      <c r="L1169" s="2">
        <f t="shared" si="72"/>
        <v>45</v>
      </c>
      <c r="M1169" t="str">
        <f t="shared" si="73"/>
        <v>No</v>
      </c>
      <c r="N1169" t="str">
        <f t="shared" si="74"/>
        <v>Mar</v>
      </c>
      <c r="O1169" s="2">
        <f t="shared" si="75"/>
        <v>1.875</v>
      </c>
      <c r="P1169" t="str">
        <f>VLOOKUP(G1169,Agents!A:E,4,FALSE)</f>
        <v>Team1</v>
      </c>
      <c r="Q1169" t="str">
        <f>VLOOKUP(G1169,Agents!A:E,5,FALSE)</f>
        <v>Junior</v>
      </c>
      <c r="R1169" t="str">
        <f>VLOOKUP(G1169,Agents!A:E,2,FALSE)</f>
        <v>Morning</v>
      </c>
    </row>
    <row r="1170" spans="1:18" x14ac:dyDescent="0.35">
      <c r="A1170" t="s">
        <v>2298</v>
      </c>
      <c r="B1170" t="s">
        <v>2299</v>
      </c>
      <c r="C1170" t="s">
        <v>22</v>
      </c>
      <c r="D1170" t="s">
        <v>26</v>
      </c>
      <c r="E1170" s="1">
        <v>46107.612500000003</v>
      </c>
      <c r="F1170" s="1">
        <v>46109.112500000003</v>
      </c>
      <c r="G1170" t="s">
        <v>156</v>
      </c>
      <c r="H1170" t="s">
        <v>15</v>
      </c>
      <c r="I1170" t="s">
        <v>16</v>
      </c>
      <c r="J1170">
        <v>4</v>
      </c>
      <c r="K1170" t="str">
        <f>IF(tickets_dataset[[#This Row],[status]] = "Closed", "Yes","No")</f>
        <v>Yes</v>
      </c>
      <c r="L1170" s="2">
        <f t="shared" si="72"/>
        <v>36</v>
      </c>
      <c r="M1170" t="str">
        <f t="shared" si="73"/>
        <v>No</v>
      </c>
      <c r="N1170" t="str">
        <f t="shared" si="74"/>
        <v>Mar</v>
      </c>
      <c r="O1170" s="2">
        <f t="shared" si="75"/>
        <v>1.5</v>
      </c>
      <c r="P1170" t="str">
        <f>VLOOKUP(G1170,Agents!A:E,4,FALSE)</f>
        <v>Team3</v>
      </c>
      <c r="Q1170" t="str">
        <f>VLOOKUP(G1170,Agents!A:E,5,FALSE)</f>
        <v>Mid</v>
      </c>
      <c r="R1170" t="str">
        <f>VLOOKUP(G1170,Agents!A:E,2,FALSE)</f>
        <v>Evening</v>
      </c>
    </row>
    <row r="1171" spans="1:18" x14ac:dyDescent="0.35">
      <c r="A1171" t="s">
        <v>2300</v>
      </c>
      <c r="B1171" t="s">
        <v>2301</v>
      </c>
      <c r="C1171" t="s">
        <v>12</v>
      </c>
      <c r="D1171" t="s">
        <v>13</v>
      </c>
      <c r="E1171" s="1">
        <v>46038.780555555553</v>
      </c>
      <c r="F1171" s="1">
        <v>46039.488888888889</v>
      </c>
      <c r="G1171" t="s">
        <v>159</v>
      </c>
      <c r="H1171" t="s">
        <v>15</v>
      </c>
      <c r="I1171" t="s">
        <v>16</v>
      </c>
      <c r="J1171">
        <v>4</v>
      </c>
      <c r="K1171" t="str">
        <f>IF(tickets_dataset[[#This Row],[status]] = "Closed", "Yes","No")</f>
        <v>Yes</v>
      </c>
      <c r="L1171" s="2">
        <f t="shared" si="72"/>
        <v>17.000000000058208</v>
      </c>
      <c r="M1171" t="str">
        <f t="shared" si="73"/>
        <v>No</v>
      </c>
      <c r="N1171" t="str">
        <f t="shared" si="74"/>
        <v>Jan</v>
      </c>
      <c r="O1171" s="2">
        <f t="shared" si="75"/>
        <v>0.70833333333575865</v>
      </c>
      <c r="P1171" t="str">
        <f>VLOOKUP(G1171,Agents!A:E,4,FALSE)</f>
        <v>Team4</v>
      </c>
      <c r="Q1171" t="str">
        <f>VLOOKUP(G1171,Agents!A:E,5,FALSE)</f>
        <v>Mid</v>
      </c>
      <c r="R1171" t="str">
        <f>VLOOKUP(G1171,Agents!A:E,2,FALSE)</f>
        <v>Night</v>
      </c>
    </row>
    <row r="1172" spans="1:18" x14ac:dyDescent="0.35">
      <c r="A1172" t="s">
        <v>2302</v>
      </c>
      <c r="B1172" t="s">
        <v>2303</v>
      </c>
      <c r="C1172" t="s">
        <v>76</v>
      </c>
      <c r="D1172" t="s">
        <v>26</v>
      </c>
      <c r="E1172" s="1">
        <v>46039.816666666666</v>
      </c>
      <c r="F1172" s="1">
        <v>46040.066666666666</v>
      </c>
      <c r="G1172" t="s">
        <v>83</v>
      </c>
      <c r="H1172" t="s">
        <v>15</v>
      </c>
      <c r="I1172" t="s">
        <v>16</v>
      </c>
      <c r="J1172">
        <v>5</v>
      </c>
      <c r="K1172" t="str">
        <f>IF(tickets_dataset[[#This Row],[status]] = "Closed", "Yes","No")</f>
        <v>Yes</v>
      </c>
      <c r="L1172" s="2">
        <f t="shared" si="72"/>
        <v>6</v>
      </c>
      <c r="M1172" t="str">
        <f t="shared" si="73"/>
        <v>No</v>
      </c>
      <c r="N1172" t="str">
        <f t="shared" si="74"/>
        <v>Jan</v>
      </c>
      <c r="O1172" s="2">
        <f t="shared" si="75"/>
        <v>0.25</v>
      </c>
      <c r="P1172" t="str">
        <f>VLOOKUP(G1172,Agents!A:E,4,FALSE)</f>
        <v>Team2</v>
      </c>
      <c r="Q1172" t="str">
        <f>VLOOKUP(G1172,Agents!A:E,5,FALSE)</f>
        <v>Junior</v>
      </c>
      <c r="R1172" t="str">
        <f>VLOOKUP(G1172,Agents!A:E,2,FALSE)</f>
        <v>Night</v>
      </c>
    </row>
    <row r="1173" spans="1:18" x14ac:dyDescent="0.35">
      <c r="A1173" t="s">
        <v>2304</v>
      </c>
      <c r="B1173" t="s">
        <v>2305</v>
      </c>
      <c r="C1173" t="s">
        <v>12</v>
      </c>
      <c r="D1173" t="s">
        <v>38</v>
      </c>
      <c r="E1173" s="1">
        <v>46076.753472222219</v>
      </c>
      <c r="F1173" s="1">
        <v>46079.711805555555</v>
      </c>
      <c r="G1173" t="s">
        <v>140</v>
      </c>
      <c r="H1173" t="s">
        <v>15</v>
      </c>
      <c r="I1173" t="s">
        <v>16</v>
      </c>
      <c r="J1173">
        <v>4</v>
      </c>
      <c r="K1173" t="str">
        <f>IF(tickets_dataset[[#This Row],[status]] = "Closed", "Yes","No")</f>
        <v>Yes</v>
      </c>
      <c r="L1173" s="2">
        <f t="shared" si="72"/>
        <v>71.000000000058208</v>
      </c>
      <c r="M1173" t="str">
        <f t="shared" si="73"/>
        <v>Yes</v>
      </c>
      <c r="N1173" t="str">
        <f t="shared" si="74"/>
        <v>Feb</v>
      </c>
      <c r="O1173" s="2">
        <f t="shared" si="75"/>
        <v>2.9583333333357587</v>
      </c>
      <c r="P1173" t="str">
        <f>VLOOKUP(G1173,Agents!A:E,4,FALSE)</f>
        <v>Team1</v>
      </c>
      <c r="Q1173" t="str">
        <f>VLOOKUP(G1173,Agents!A:E,5,FALSE)</f>
        <v>Junior</v>
      </c>
      <c r="R1173" t="str">
        <f>VLOOKUP(G1173,Agents!A:E,2,FALSE)</f>
        <v>Morning</v>
      </c>
    </row>
    <row r="1174" spans="1:18" x14ac:dyDescent="0.35">
      <c r="A1174" t="s">
        <v>2306</v>
      </c>
      <c r="B1174" t="s">
        <v>1058</v>
      </c>
      <c r="C1174" t="s">
        <v>50</v>
      </c>
      <c r="D1174" t="s">
        <v>26</v>
      </c>
      <c r="E1174" s="1">
        <v>46088.740972222222</v>
      </c>
      <c r="F1174" s="1">
        <v>46088.907638888886</v>
      </c>
      <c r="G1174" t="s">
        <v>110</v>
      </c>
      <c r="H1174" t="s">
        <v>15</v>
      </c>
      <c r="I1174" t="s">
        <v>16</v>
      </c>
      <c r="J1174">
        <v>4</v>
      </c>
      <c r="K1174" t="str">
        <f>IF(tickets_dataset[[#This Row],[status]] = "Closed", "Yes","No")</f>
        <v>Yes</v>
      </c>
      <c r="L1174" s="2">
        <f t="shared" si="72"/>
        <v>3.9999999999417923</v>
      </c>
      <c r="M1174" t="str">
        <f t="shared" si="73"/>
        <v>No</v>
      </c>
      <c r="N1174" t="str">
        <f t="shared" si="74"/>
        <v>Mar</v>
      </c>
      <c r="O1174" s="2">
        <f t="shared" si="75"/>
        <v>0.16666666666424135</v>
      </c>
      <c r="P1174" t="str">
        <f>VLOOKUP(G1174,Agents!A:E,4,FALSE)</f>
        <v>Team4</v>
      </c>
      <c r="Q1174" t="str">
        <f>VLOOKUP(G1174,Agents!A:E,5,FALSE)</f>
        <v>Junior</v>
      </c>
      <c r="R1174" t="str">
        <f>VLOOKUP(G1174,Agents!A:E,2,FALSE)</f>
        <v>Morning</v>
      </c>
    </row>
    <row r="1175" spans="1:18" x14ac:dyDescent="0.35">
      <c r="A1175" t="s">
        <v>2307</v>
      </c>
      <c r="B1175" t="s">
        <v>645</v>
      </c>
      <c r="C1175" t="s">
        <v>50</v>
      </c>
      <c r="D1175" t="s">
        <v>38</v>
      </c>
      <c r="E1175" s="1">
        <v>46026.05972222222</v>
      </c>
      <c r="F1175" s="1">
        <v>46029.143055555556</v>
      </c>
      <c r="G1175" t="s">
        <v>239</v>
      </c>
      <c r="H1175" t="s">
        <v>15</v>
      </c>
      <c r="I1175" t="s">
        <v>16</v>
      </c>
      <c r="J1175">
        <v>4</v>
      </c>
      <c r="K1175" t="str">
        <f>IF(tickets_dataset[[#This Row],[status]] = "Closed", "Yes","No")</f>
        <v>Yes</v>
      </c>
      <c r="L1175" s="2">
        <f t="shared" si="72"/>
        <v>74.000000000058208</v>
      </c>
      <c r="M1175" t="str">
        <f t="shared" si="73"/>
        <v>Yes</v>
      </c>
      <c r="N1175" t="str">
        <f t="shared" si="74"/>
        <v>Jan</v>
      </c>
      <c r="O1175" s="2">
        <f t="shared" si="75"/>
        <v>3.0833333333357587</v>
      </c>
      <c r="P1175" t="str">
        <f>VLOOKUP(G1175,Agents!A:E,4,FALSE)</f>
        <v>Team1</v>
      </c>
      <c r="Q1175" t="str">
        <f>VLOOKUP(G1175,Agents!A:E,5,FALSE)</f>
        <v>Senior</v>
      </c>
      <c r="R1175" t="str">
        <f>VLOOKUP(G1175,Agents!A:E,2,FALSE)</f>
        <v>Evening</v>
      </c>
    </row>
    <row r="1176" spans="1:18" x14ac:dyDescent="0.35">
      <c r="A1176" t="s">
        <v>2308</v>
      </c>
      <c r="B1176" t="s">
        <v>2309</v>
      </c>
      <c r="C1176" t="s">
        <v>76</v>
      </c>
      <c r="D1176" t="s">
        <v>13</v>
      </c>
      <c r="E1176" s="1">
        <v>46062.818749999999</v>
      </c>
      <c r="F1176" s="1">
        <v>46063.943749999999</v>
      </c>
      <c r="G1176" t="s">
        <v>206</v>
      </c>
      <c r="H1176" t="s">
        <v>28</v>
      </c>
      <c r="I1176" t="s">
        <v>16</v>
      </c>
      <c r="J1176">
        <v>3</v>
      </c>
      <c r="K1176" t="str">
        <f>IF(tickets_dataset[[#This Row],[status]] = "Closed", "Yes","No")</f>
        <v>No</v>
      </c>
      <c r="L1176" s="2">
        <f t="shared" si="72"/>
        <v>27</v>
      </c>
      <c r="M1176" t="str">
        <f t="shared" si="73"/>
        <v>No</v>
      </c>
      <c r="N1176" t="str">
        <f t="shared" si="74"/>
        <v>Feb</v>
      </c>
      <c r="O1176" s="2">
        <f t="shared" si="75"/>
        <v>1.125</v>
      </c>
      <c r="P1176" t="str">
        <f>VLOOKUP(G1176,Agents!A:E,4,FALSE)</f>
        <v>Team5</v>
      </c>
      <c r="Q1176" t="str">
        <f>VLOOKUP(G1176,Agents!A:E,5,FALSE)</f>
        <v>Junior</v>
      </c>
      <c r="R1176" t="str">
        <f>VLOOKUP(G1176,Agents!A:E,2,FALSE)</f>
        <v>Evening</v>
      </c>
    </row>
    <row r="1177" spans="1:18" x14ac:dyDescent="0.35">
      <c r="A1177" t="s">
        <v>2310</v>
      </c>
      <c r="B1177" t="s">
        <v>2311</v>
      </c>
      <c r="C1177" t="s">
        <v>22</v>
      </c>
      <c r="D1177" t="s">
        <v>13</v>
      </c>
      <c r="E1177" s="1">
        <v>46058.597222222219</v>
      </c>
      <c r="F1177" s="1">
        <v>46060.097222222219</v>
      </c>
      <c r="G1177" t="s">
        <v>80</v>
      </c>
      <c r="H1177" t="s">
        <v>15</v>
      </c>
      <c r="I1177" t="s">
        <v>16</v>
      </c>
      <c r="J1177">
        <v>3</v>
      </c>
      <c r="K1177" t="str">
        <f>IF(tickets_dataset[[#This Row],[status]] = "Closed", "Yes","No")</f>
        <v>Yes</v>
      </c>
      <c r="L1177" s="2">
        <f t="shared" si="72"/>
        <v>36</v>
      </c>
      <c r="M1177" t="str">
        <f t="shared" si="73"/>
        <v>No</v>
      </c>
      <c r="N1177" t="str">
        <f t="shared" si="74"/>
        <v>Feb</v>
      </c>
      <c r="O1177" s="2">
        <f t="shared" si="75"/>
        <v>1.5</v>
      </c>
      <c r="P1177" t="str">
        <f>VLOOKUP(G1177,Agents!A:E,4,FALSE)</f>
        <v>Team3</v>
      </c>
      <c r="Q1177" t="str">
        <f>VLOOKUP(G1177,Agents!A:E,5,FALSE)</f>
        <v>Junior</v>
      </c>
      <c r="R1177" t="str">
        <f>VLOOKUP(G1177,Agents!A:E,2,FALSE)</f>
        <v>Evening</v>
      </c>
    </row>
    <row r="1178" spans="1:18" x14ac:dyDescent="0.35">
      <c r="A1178" t="s">
        <v>2312</v>
      </c>
      <c r="B1178" t="s">
        <v>2313</v>
      </c>
      <c r="C1178" t="s">
        <v>22</v>
      </c>
      <c r="D1178" t="s">
        <v>38</v>
      </c>
      <c r="E1178" s="1">
        <v>46090.807638888888</v>
      </c>
      <c r="F1178" s="1">
        <v>46092.640972222223</v>
      </c>
      <c r="G1178" t="s">
        <v>216</v>
      </c>
      <c r="H1178" t="s">
        <v>15</v>
      </c>
      <c r="I1178" t="s">
        <v>16</v>
      </c>
      <c r="J1178">
        <v>2</v>
      </c>
      <c r="K1178" t="str">
        <f>IF(tickets_dataset[[#This Row],[status]] = "Closed", "Yes","No")</f>
        <v>Yes</v>
      </c>
      <c r="L1178" s="2">
        <f t="shared" si="72"/>
        <v>44.000000000058208</v>
      </c>
      <c r="M1178" t="str">
        <f t="shared" si="73"/>
        <v>No</v>
      </c>
      <c r="N1178" t="str">
        <f t="shared" si="74"/>
        <v>Mar</v>
      </c>
      <c r="O1178" s="2">
        <f t="shared" si="75"/>
        <v>1.8333333333357587</v>
      </c>
      <c r="P1178" t="str">
        <f>VLOOKUP(G1178,Agents!A:E,4,FALSE)</f>
        <v>Team5</v>
      </c>
      <c r="Q1178" t="str">
        <f>VLOOKUP(G1178,Agents!A:E,5,FALSE)</f>
        <v>Junior</v>
      </c>
      <c r="R1178" t="str">
        <f>VLOOKUP(G1178,Agents!A:E,2,FALSE)</f>
        <v>Evening</v>
      </c>
    </row>
    <row r="1179" spans="1:18" x14ac:dyDescent="0.35">
      <c r="A1179" t="s">
        <v>2314</v>
      </c>
      <c r="B1179" t="s">
        <v>2315</v>
      </c>
      <c r="C1179" t="s">
        <v>34</v>
      </c>
      <c r="D1179" t="s">
        <v>38</v>
      </c>
      <c r="E1179" s="1">
        <v>46068.694444444445</v>
      </c>
      <c r="F1179" s="1">
        <v>46072.069444444445</v>
      </c>
      <c r="G1179" t="s">
        <v>311</v>
      </c>
      <c r="H1179" t="s">
        <v>15</v>
      </c>
      <c r="I1179" t="s">
        <v>16</v>
      </c>
      <c r="J1179">
        <v>3</v>
      </c>
      <c r="K1179" t="str">
        <f>IF(tickets_dataset[[#This Row],[status]] = "Closed", "Yes","No")</f>
        <v>Yes</v>
      </c>
      <c r="L1179" s="2">
        <f t="shared" si="72"/>
        <v>81</v>
      </c>
      <c r="M1179" t="str">
        <f t="shared" si="73"/>
        <v>Yes</v>
      </c>
      <c r="N1179" t="str">
        <f t="shared" si="74"/>
        <v>Feb</v>
      </c>
      <c r="O1179" s="2">
        <f t="shared" si="75"/>
        <v>3.375</v>
      </c>
      <c r="P1179" t="str">
        <f>VLOOKUP(G1179,Agents!A:E,4,FALSE)</f>
        <v>Team5</v>
      </c>
      <c r="Q1179" t="str">
        <f>VLOOKUP(G1179,Agents!A:E,5,FALSE)</f>
        <v>Senior</v>
      </c>
      <c r="R1179" t="str">
        <f>VLOOKUP(G1179,Agents!A:E,2,FALSE)</f>
        <v>Evening</v>
      </c>
    </row>
    <row r="1180" spans="1:18" x14ac:dyDescent="0.35">
      <c r="A1180" t="s">
        <v>2316</v>
      </c>
      <c r="B1180" t="s">
        <v>2317</v>
      </c>
      <c r="C1180" t="s">
        <v>22</v>
      </c>
      <c r="D1180" t="s">
        <v>38</v>
      </c>
      <c r="E1180" s="1">
        <v>46056.486111111109</v>
      </c>
      <c r="F1180" s="1">
        <v>46058.069444444445</v>
      </c>
      <c r="G1180" t="s">
        <v>234</v>
      </c>
      <c r="H1180" t="s">
        <v>15</v>
      </c>
      <c r="I1180" t="s">
        <v>16</v>
      </c>
      <c r="J1180">
        <v>5</v>
      </c>
      <c r="K1180" t="str">
        <f>IF(tickets_dataset[[#This Row],[status]] = "Closed", "Yes","No")</f>
        <v>Yes</v>
      </c>
      <c r="L1180" s="2">
        <f t="shared" si="72"/>
        <v>38.000000000058208</v>
      </c>
      <c r="M1180" t="str">
        <f t="shared" si="73"/>
        <v>No</v>
      </c>
      <c r="N1180" t="str">
        <f t="shared" si="74"/>
        <v>Feb</v>
      </c>
      <c r="O1180" s="2">
        <f t="shared" si="75"/>
        <v>1.5833333333357587</v>
      </c>
      <c r="P1180" t="str">
        <f>VLOOKUP(G1180,Agents!A:E,4,FALSE)</f>
        <v>Team5</v>
      </c>
      <c r="Q1180" t="str">
        <f>VLOOKUP(G1180,Agents!A:E,5,FALSE)</f>
        <v>Senior</v>
      </c>
      <c r="R1180" t="str">
        <f>VLOOKUP(G1180,Agents!A:E,2,FALSE)</f>
        <v>Night</v>
      </c>
    </row>
    <row r="1181" spans="1:18" x14ac:dyDescent="0.35">
      <c r="A1181" t="s">
        <v>2318</v>
      </c>
      <c r="B1181" t="s">
        <v>2319</v>
      </c>
      <c r="C1181" t="s">
        <v>76</v>
      </c>
      <c r="D1181" t="s">
        <v>13</v>
      </c>
      <c r="E1181" s="1">
        <v>46105.156944444447</v>
      </c>
      <c r="F1181" s="1">
        <v>46105.448611111111</v>
      </c>
      <c r="G1181" t="s">
        <v>31</v>
      </c>
      <c r="H1181" t="s">
        <v>15</v>
      </c>
      <c r="I1181" t="s">
        <v>16</v>
      </c>
      <c r="J1181">
        <v>3</v>
      </c>
      <c r="K1181" t="str">
        <f>IF(tickets_dataset[[#This Row],[status]] = "Closed", "Yes","No")</f>
        <v>Yes</v>
      </c>
      <c r="L1181" s="2">
        <f t="shared" si="72"/>
        <v>6.9999999999417923</v>
      </c>
      <c r="M1181" t="str">
        <f t="shared" si="73"/>
        <v>No</v>
      </c>
      <c r="N1181" t="str">
        <f t="shared" si="74"/>
        <v>Mar</v>
      </c>
      <c r="O1181" s="2">
        <f t="shared" si="75"/>
        <v>0.29166666666424135</v>
      </c>
      <c r="P1181" t="str">
        <f>VLOOKUP(G1181,Agents!A:E,4,FALSE)</f>
        <v>Team5</v>
      </c>
      <c r="Q1181" t="str">
        <f>VLOOKUP(G1181,Agents!A:E,5,FALSE)</f>
        <v>Senior</v>
      </c>
      <c r="R1181" t="str">
        <f>VLOOKUP(G1181,Agents!A:E,2,FALSE)</f>
        <v>Evening</v>
      </c>
    </row>
    <row r="1182" spans="1:18" x14ac:dyDescent="0.35">
      <c r="A1182" t="s">
        <v>2320</v>
      </c>
      <c r="B1182" t="s">
        <v>2321</v>
      </c>
      <c r="C1182" t="s">
        <v>50</v>
      </c>
      <c r="D1182" t="s">
        <v>13</v>
      </c>
      <c r="E1182" s="1">
        <v>46094.29583333333</v>
      </c>
      <c r="F1182" s="1">
        <v>46094.504166666666</v>
      </c>
      <c r="G1182" t="s">
        <v>67</v>
      </c>
      <c r="H1182" t="s">
        <v>15</v>
      </c>
      <c r="I1182" t="s">
        <v>16</v>
      </c>
      <c r="J1182">
        <v>3</v>
      </c>
      <c r="K1182" t="str">
        <f>IF(tickets_dataset[[#This Row],[status]] = "Closed", "Yes","No")</f>
        <v>Yes</v>
      </c>
      <c r="L1182" s="2">
        <f t="shared" si="72"/>
        <v>5.0000000000582077</v>
      </c>
      <c r="M1182" t="str">
        <f t="shared" si="73"/>
        <v>No</v>
      </c>
      <c r="N1182" t="str">
        <f t="shared" si="74"/>
        <v>Mar</v>
      </c>
      <c r="O1182" s="2">
        <f t="shared" si="75"/>
        <v>0.20833333333575865</v>
      </c>
      <c r="P1182" t="str">
        <f>VLOOKUP(G1182,Agents!A:E,4,FALSE)</f>
        <v>Team5</v>
      </c>
      <c r="Q1182" t="str">
        <f>VLOOKUP(G1182,Agents!A:E,5,FALSE)</f>
        <v>Junior</v>
      </c>
      <c r="R1182" t="str">
        <f>VLOOKUP(G1182,Agents!A:E,2,FALSE)</f>
        <v>Evening</v>
      </c>
    </row>
    <row r="1183" spans="1:18" x14ac:dyDescent="0.35">
      <c r="A1183" t="s">
        <v>2322</v>
      </c>
      <c r="B1183" t="s">
        <v>2323</v>
      </c>
      <c r="C1183" t="s">
        <v>34</v>
      </c>
      <c r="D1183" t="s">
        <v>26</v>
      </c>
      <c r="E1183" s="1">
        <v>46061.262499999997</v>
      </c>
      <c r="F1183" s="1">
        <v>46063.762499999997</v>
      </c>
      <c r="G1183" t="s">
        <v>83</v>
      </c>
      <c r="H1183" t="s">
        <v>28</v>
      </c>
      <c r="I1183" t="s">
        <v>16</v>
      </c>
      <c r="J1183">
        <v>4</v>
      </c>
      <c r="K1183" t="str">
        <f>IF(tickets_dataset[[#This Row],[status]] = "Closed", "Yes","No")</f>
        <v>No</v>
      </c>
      <c r="L1183" s="2">
        <f t="shared" si="72"/>
        <v>60</v>
      </c>
      <c r="M1183" t="str">
        <f t="shared" si="73"/>
        <v>Yes</v>
      </c>
      <c r="N1183" t="str">
        <f t="shared" si="74"/>
        <v>Feb</v>
      </c>
      <c r="O1183" s="2">
        <f t="shared" si="75"/>
        <v>2.5</v>
      </c>
      <c r="P1183" t="str">
        <f>VLOOKUP(G1183,Agents!A:E,4,FALSE)</f>
        <v>Team2</v>
      </c>
      <c r="Q1183" t="str">
        <f>VLOOKUP(G1183,Agents!A:E,5,FALSE)</f>
        <v>Junior</v>
      </c>
      <c r="R1183" t="str">
        <f>VLOOKUP(G1183,Agents!A:E,2,FALSE)</f>
        <v>Night</v>
      </c>
    </row>
    <row r="1184" spans="1:18" x14ac:dyDescent="0.35">
      <c r="A1184" t="s">
        <v>2324</v>
      </c>
      <c r="B1184" t="s">
        <v>2325</v>
      </c>
      <c r="C1184" t="s">
        <v>50</v>
      </c>
      <c r="D1184" t="s">
        <v>38</v>
      </c>
      <c r="E1184" s="1">
        <v>46032.128472222219</v>
      </c>
      <c r="F1184" s="1">
        <v>46035.086805555555</v>
      </c>
      <c r="G1184" t="s">
        <v>23</v>
      </c>
      <c r="H1184" t="s">
        <v>28</v>
      </c>
      <c r="I1184" t="s">
        <v>16</v>
      </c>
      <c r="J1184">
        <v>3</v>
      </c>
      <c r="K1184" t="str">
        <f>IF(tickets_dataset[[#This Row],[status]] = "Closed", "Yes","No")</f>
        <v>No</v>
      </c>
      <c r="L1184" s="2">
        <f t="shared" si="72"/>
        <v>71.000000000058208</v>
      </c>
      <c r="M1184" t="str">
        <f t="shared" si="73"/>
        <v>Yes</v>
      </c>
      <c r="N1184" t="str">
        <f t="shared" si="74"/>
        <v>Jan</v>
      </c>
      <c r="O1184" s="2">
        <f t="shared" si="75"/>
        <v>2.9583333333357587</v>
      </c>
      <c r="P1184" t="str">
        <f>VLOOKUP(G1184,Agents!A:E,4,FALSE)</f>
        <v>Team3</v>
      </c>
      <c r="Q1184" t="str">
        <f>VLOOKUP(G1184,Agents!A:E,5,FALSE)</f>
        <v>Senior</v>
      </c>
      <c r="R1184" t="str">
        <f>VLOOKUP(G1184,Agents!A:E,2,FALSE)</f>
        <v>Evening</v>
      </c>
    </row>
    <row r="1185" spans="1:18" x14ac:dyDescent="0.35">
      <c r="A1185" t="s">
        <v>2326</v>
      </c>
      <c r="B1185" t="s">
        <v>2327</v>
      </c>
      <c r="C1185" t="s">
        <v>34</v>
      </c>
      <c r="D1185" t="s">
        <v>38</v>
      </c>
      <c r="E1185" s="1">
        <v>46036.036111111112</v>
      </c>
      <c r="F1185" s="1">
        <v>46037.911111111112</v>
      </c>
      <c r="G1185" t="s">
        <v>59</v>
      </c>
      <c r="H1185" t="s">
        <v>132</v>
      </c>
      <c r="I1185" t="s">
        <v>16</v>
      </c>
      <c r="J1185">
        <v>5</v>
      </c>
      <c r="K1185" t="str">
        <f>IF(tickets_dataset[[#This Row],[status]] = "Closed", "Yes","No")</f>
        <v>No</v>
      </c>
      <c r="L1185" s="2">
        <f t="shared" si="72"/>
        <v>45</v>
      </c>
      <c r="M1185" t="str">
        <f t="shared" si="73"/>
        <v>No</v>
      </c>
      <c r="N1185" t="str">
        <f t="shared" si="74"/>
        <v>Jan</v>
      </c>
      <c r="O1185" s="2">
        <f t="shared" si="75"/>
        <v>1.875</v>
      </c>
      <c r="P1185" t="str">
        <f>VLOOKUP(G1185,Agents!A:E,4,FALSE)</f>
        <v>Team3</v>
      </c>
      <c r="Q1185" t="str">
        <f>VLOOKUP(G1185,Agents!A:E,5,FALSE)</f>
        <v>Senior</v>
      </c>
      <c r="R1185" t="str">
        <f>VLOOKUP(G1185,Agents!A:E,2,FALSE)</f>
        <v>Night</v>
      </c>
    </row>
    <row r="1186" spans="1:18" x14ac:dyDescent="0.35">
      <c r="A1186" t="s">
        <v>2328</v>
      </c>
      <c r="B1186" t="s">
        <v>2329</v>
      </c>
      <c r="C1186" t="s">
        <v>50</v>
      </c>
      <c r="D1186" t="s">
        <v>26</v>
      </c>
      <c r="E1186" s="1">
        <v>46092.650694444441</v>
      </c>
      <c r="F1186" s="1">
        <v>46095.150694444441</v>
      </c>
      <c r="G1186" t="s">
        <v>62</v>
      </c>
      <c r="H1186" t="s">
        <v>15</v>
      </c>
      <c r="I1186" t="s">
        <v>16</v>
      </c>
      <c r="J1186">
        <v>4</v>
      </c>
      <c r="K1186" t="str">
        <f>IF(tickets_dataset[[#This Row],[status]] = "Closed", "Yes","No")</f>
        <v>Yes</v>
      </c>
      <c r="L1186" s="2">
        <f t="shared" si="72"/>
        <v>60</v>
      </c>
      <c r="M1186" t="str">
        <f t="shared" si="73"/>
        <v>Yes</v>
      </c>
      <c r="N1186" t="str">
        <f t="shared" si="74"/>
        <v>Mar</v>
      </c>
      <c r="O1186" s="2">
        <f t="shared" si="75"/>
        <v>2.5</v>
      </c>
      <c r="P1186" t="str">
        <f>VLOOKUP(G1186,Agents!A:E,4,FALSE)</f>
        <v>Team1</v>
      </c>
      <c r="Q1186" t="str">
        <f>VLOOKUP(G1186,Agents!A:E,5,FALSE)</f>
        <v>Junior</v>
      </c>
      <c r="R1186" t="str">
        <f>VLOOKUP(G1186,Agents!A:E,2,FALSE)</f>
        <v>Morning</v>
      </c>
    </row>
    <row r="1187" spans="1:18" x14ac:dyDescent="0.35">
      <c r="A1187" t="s">
        <v>2330</v>
      </c>
      <c r="B1187" t="s">
        <v>2331</v>
      </c>
      <c r="C1187" t="s">
        <v>12</v>
      </c>
      <c r="D1187" t="s">
        <v>38</v>
      </c>
      <c r="E1187" s="1">
        <v>46071.02847222222</v>
      </c>
      <c r="F1187" s="1">
        <v>46072.986805555556</v>
      </c>
      <c r="G1187" t="s">
        <v>140</v>
      </c>
      <c r="H1187" t="s">
        <v>15</v>
      </c>
      <c r="I1187" t="s">
        <v>16</v>
      </c>
      <c r="J1187">
        <v>3</v>
      </c>
      <c r="K1187" t="str">
        <f>IF(tickets_dataset[[#This Row],[status]] = "Closed", "Yes","No")</f>
        <v>Yes</v>
      </c>
      <c r="L1187" s="2">
        <f t="shared" si="72"/>
        <v>47.000000000058208</v>
      </c>
      <c r="M1187" t="str">
        <f t="shared" si="73"/>
        <v>No</v>
      </c>
      <c r="N1187" t="str">
        <f t="shared" si="74"/>
        <v>Feb</v>
      </c>
      <c r="O1187" s="2">
        <f t="shared" si="75"/>
        <v>1.9583333333357587</v>
      </c>
      <c r="P1187" t="str">
        <f>VLOOKUP(G1187,Agents!A:E,4,FALSE)</f>
        <v>Team1</v>
      </c>
      <c r="Q1187" t="str">
        <f>VLOOKUP(G1187,Agents!A:E,5,FALSE)</f>
        <v>Junior</v>
      </c>
      <c r="R1187" t="str">
        <f>VLOOKUP(G1187,Agents!A:E,2,FALSE)</f>
        <v>Morning</v>
      </c>
    </row>
    <row r="1188" spans="1:18" x14ac:dyDescent="0.35">
      <c r="A1188" t="s">
        <v>2332</v>
      </c>
      <c r="B1188" t="s">
        <v>2333</v>
      </c>
      <c r="C1188" t="s">
        <v>76</v>
      </c>
      <c r="D1188" t="s">
        <v>13</v>
      </c>
      <c r="E1188" s="1">
        <v>46053.024305555555</v>
      </c>
      <c r="F1188" s="1">
        <v>46054.774305555555</v>
      </c>
      <c r="G1188" t="s">
        <v>357</v>
      </c>
      <c r="H1188" t="s">
        <v>15</v>
      </c>
      <c r="I1188" t="s">
        <v>68</v>
      </c>
      <c r="J1188">
        <v>3</v>
      </c>
      <c r="K1188" t="str">
        <f>IF(tickets_dataset[[#This Row],[status]] = "Closed", "Yes","No")</f>
        <v>Yes</v>
      </c>
      <c r="L1188" s="2">
        <f t="shared" si="72"/>
        <v>42</v>
      </c>
      <c r="M1188" t="str">
        <f t="shared" si="73"/>
        <v>No</v>
      </c>
      <c r="N1188" t="str">
        <f t="shared" si="74"/>
        <v>Jan</v>
      </c>
      <c r="O1188" s="2">
        <f t="shared" si="75"/>
        <v>1.75</v>
      </c>
      <c r="P1188" t="str">
        <f>VLOOKUP(G1188,Agents!A:E,4,FALSE)</f>
        <v>Team1</v>
      </c>
      <c r="Q1188" t="str">
        <f>VLOOKUP(G1188,Agents!A:E,5,FALSE)</f>
        <v>Mid</v>
      </c>
      <c r="R1188" t="str">
        <f>VLOOKUP(G1188,Agents!A:E,2,FALSE)</f>
        <v>Morning</v>
      </c>
    </row>
    <row r="1189" spans="1:18" x14ac:dyDescent="0.35">
      <c r="A1189" t="s">
        <v>2334</v>
      </c>
      <c r="B1189" t="s">
        <v>2335</v>
      </c>
      <c r="C1189" t="s">
        <v>50</v>
      </c>
      <c r="D1189" t="s">
        <v>26</v>
      </c>
      <c r="E1189" s="1">
        <v>46029.573611111111</v>
      </c>
      <c r="F1189" s="1">
        <v>46031.448611111111</v>
      </c>
      <c r="G1189" t="s">
        <v>39</v>
      </c>
      <c r="H1189" t="s">
        <v>15</v>
      </c>
      <c r="I1189" t="s">
        <v>16</v>
      </c>
      <c r="J1189">
        <v>3</v>
      </c>
      <c r="K1189" t="str">
        <f>IF(tickets_dataset[[#This Row],[status]] = "Closed", "Yes","No")</f>
        <v>Yes</v>
      </c>
      <c r="L1189" s="2">
        <f t="shared" si="72"/>
        <v>45</v>
      </c>
      <c r="M1189" t="str">
        <f t="shared" si="73"/>
        <v>No</v>
      </c>
      <c r="N1189" t="str">
        <f t="shared" si="74"/>
        <v>Jan</v>
      </c>
      <c r="O1189" s="2">
        <f t="shared" si="75"/>
        <v>1.875</v>
      </c>
      <c r="P1189" t="str">
        <f>VLOOKUP(G1189,Agents!A:E,4,FALSE)</f>
        <v>Team3</v>
      </c>
      <c r="Q1189" t="str">
        <f>VLOOKUP(G1189,Agents!A:E,5,FALSE)</f>
        <v>Mid</v>
      </c>
      <c r="R1189" t="str">
        <f>VLOOKUP(G1189,Agents!A:E,2,FALSE)</f>
        <v>Night</v>
      </c>
    </row>
    <row r="1190" spans="1:18" x14ac:dyDescent="0.35">
      <c r="A1190" t="s">
        <v>2336</v>
      </c>
      <c r="B1190" t="s">
        <v>1233</v>
      </c>
      <c r="C1190" t="s">
        <v>76</v>
      </c>
      <c r="D1190" t="s">
        <v>26</v>
      </c>
      <c r="E1190" s="1">
        <v>46043.957638888889</v>
      </c>
      <c r="F1190" s="1">
        <v>46045.915972222225</v>
      </c>
      <c r="G1190" t="s">
        <v>23</v>
      </c>
      <c r="H1190" t="s">
        <v>15</v>
      </c>
      <c r="I1190" t="s">
        <v>16</v>
      </c>
      <c r="J1190">
        <v>5</v>
      </c>
      <c r="K1190" t="str">
        <f>IF(tickets_dataset[[#This Row],[status]] = "Closed", "Yes","No")</f>
        <v>Yes</v>
      </c>
      <c r="L1190" s="2">
        <f t="shared" si="72"/>
        <v>47.000000000058208</v>
      </c>
      <c r="M1190" t="str">
        <f t="shared" si="73"/>
        <v>No</v>
      </c>
      <c r="N1190" t="str">
        <f t="shared" si="74"/>
        <v>Jan</v>
      </c>
      <c r="O1190" s="2">
        <f t="shared" si="75"/>
        <v>1.9583333333357587</v>
      </c>
      <c r="P1190" t="str">
        <f>VLOOKUP(G1190,Agents!A:E,4,FALSE)</f>
        <v>Team3</v>
      </c>
      <c r="Q1190" t="str">
        <f>VLOOKUP(G1190,Agents!A:E,5,FALSE)</f>
        <v>Senior</v>
      </c>
      <c r="R1190" t="str">
        <f>VLOOKUP(G1190,Agents!A:E,2,FALSE)</f>
        <v>Evening</v>
      </c>
    </row>
    <row r="1191" spans="1:18" x14ac:dyDescent="0.35">
      <c r="A1191" t="s">
        <v>2337</v>
      </c>
      <c r="B1191" t="s">
        <v>916</v>
      </c>
      <c r="C1191" t="s">
        <v>34</v>
      </c>
      <c r="D1191" t="s">
        <v>26</v>
      </c>
      <c r="E1191" s="1">
        <v>46101.90625</v>
      </c>
      <c r="F1191" s="1">
        <v>46103.447916666664</v>
      </c>
      <c r="G1191" t="s">
        <v>234</v>
      </c>
      <c r="H1191" t="s">
        <v>28</v>
      </c>
      <c r="I1191" t="s">
        <v>16</v>
      </c>
      <c r="J1191">
        <v>3</v>
      </c>
      <c r="K1191" t="str">
        <f>IF(tickets_dataset[[#This Row],[status]] = "Closed", "Yes","No")</f>
        <v>No</v>
      </c>
      <c r="L1191" s="2">
        <f t="shared" si="72"/>
        <v>36.999999999941792</v>
      </c>
      <c r="M1191" t="str">
        <f t="shared" si="73"/>
        <v>No</v>
      </c>
      <c r="N1191" t="str">
        <f t="shared" si="74"/>
        <v>Mar</v>
      </c>
      <c r="O1191" s="2">
        <f t="shared" si="75"/>
        <v>1.5416666666642413</v>
      </c>
      <c r="P1191" t="str">
        <f>VLOOKUP(G1191,Agents!A:E,4,FALSE)</f>
        <v>Team5</v>
      </c>
      <c r="Q1191" t="str">
        <f>VLOOKUP(G1191,Agents!A:E,5,FALSE)</f>
        <v>Senior</v>
      </c>
      <c r="R1191" t="str">
        <f>VLOOKUP(G1191,Agents!A:E,2,FALSE)</f>
        <v>Night</v>
      </c>
    </row>
    <row r="1192" spans="1:18" x14ac:dyDescent="0.35">
      <c r="A1192" t="s">
        <v>2338</v>
      </c>
      <c r="B1192" t="s">
        <v>2339</v>
      </c>
      <c r="C1192" t="s">
        <v>22</v>
      </c>
      <c r="D1192" t="s">
        <v>13</v>
      </c>
      <c r="E1192" s="1">
        <v>46053.996527777781</v>
      </c>
      <c r="F1192" s="1">
        <v>46054.746527777781</v>
      </c>
      <c r="G1192" t="s">
        <v>216</v>
      </c>
      <c r="H1192" t="s">
        <v>15</v>
      </c>
      <c r="I1192" t="s">
        <v>16</v>
      </c>
      <c r="J1192">
        <v>4</v>
      </c>
      <c r="K1192" t="str">
        <f>IF(tickets_dataset[[#This Row],[status]] = "Closed", "Yes","No")</f>
        <v>Yes</v>
      </c>
      <c r="L1192" s="2">
        <f t="shared" si="72"/>
        <v>18</v>
      </c>
      <c r="M1192" t="str">
        <f t="shared" si="73"/>
        <v>No</v>
      </c>
      <c r="N1192" t="str">
        <f t="shared" si="74"/>
        <v>Jan</v>
      </c>
      <c r="O1192" s="2">
        <f t="shared" si="75"/>
        <v>0.75</v>
      </c>
      <c r="P1192" t="str">
        <f>VLOOKUP(G1192,Agents!A:E,4,FALSE)</f>
        <v>Team5</v>
      </c>
      <c r="Q1192" t="str">
        <f>VLOOKUP(G1192,Agents!A:E,5,FALSE)</f>
        <v>Junior</v>
      </c>
      <c r="R1192" t="str">
        <f>VLOOKUP(G1192,Agents!A:E,2,FALSE)</f>
        <v>Evening</v>
      </c>
    </row>
    <row r="1193" spans="1:18" x14ac:dyDescent="0.35">
      <c r="A1193" t="s">
        <v>2340</v>
      </c>
      <c r="B1193" t="s">
        <v>631</v>
      </c>
      <c r="C1193" t="s">
        <v>22</v>
      </c>
      <c r="D1193" t="s">
        <v>38</v>
      </c>
      <c r="E1193" s="1">
        <v>46086.120833333334</v>
      </c>
      <c r="F1193" s="1">
        <v>46089.32916666667</v>
      </c>
      <c r="G1193" t="s">
        <v>234</v>
      </c>
      <c r="H1193" t="s">
        <v>132</v>
      </c>
      <c r="I1193" t="s">
        <v>68</v>
      </c>
      <c r="J1193">
        <v>3</v>
      </c>
      <c r="K1193" t="str">
        <f>IF(tickets_dataset[[#This Row],[status]] = "Closed", "Yes","No")</f>
        <v>No</v>
      </c>
      <c r="L1193" s="2">
        <f t="shared" si="72"/>
        <v>77.000000000058208</v>
      </c>
      <c r="M1193" t="str">
        <f t="shared" si="73"/>
        <v>Yes</v>
      </c>
      <c r="N1193" t="str">
        <f t="shared" si="74"/>
        <v>Mar</v>
      </c>
      <c r="O1193" s="2">
        <f t="shared" si="75"/>
        <v>3.2083333333357587</v>
      </c>
      <c r="P1193" t="str">
        <f>VLOOKUP(G1193,Agents!A:E,4,FALSE)</f>
        <v>Team5</v>
      </c>
      <c r="Q1193" t="str">
        <f>VLOOKUP(G1193,Agents!A:E,5,FALSE)</f>
        <v>Senior</v>
      </c>
      <c r="R1193" t="str">
        <f>VLOOKUP(G1193,Agents!A:E,2,FALSE)</f>
        <v>Night</v>
      </c>
    </row>
    <row r="1194" spans="1:18" x14ac:dyDescent="0.35">
      <c r="A1194" t="s">
        <v>2341</v>
      </c>
      <c r="B1194" t="s">
        <v>2342</v>
      </c>
      <c r="C1194" t="s">
        <v>50</v>
      </c>
      <c r="D1194" t="s">
        <v>38</v>
      </c>
      <c r="E1194" s="1">
        <v>46083.25</v>
      </c>
      <c r="F1194" s="1">
        <v>46085.541666666664</v>
      </c>
      <c r="G1194" t="s">
        <v>183</v>
      </c>
      <c r="H1194" t="s">
        <v>15</v>
      </c>
      <c r="I1194" t="s">
        <v>16</v>
      </c>
      <c r="J1194">
        <v>4</v>
      </c>
      <c r="K1194" t="str">
        <f>IF(tickets_dataset[[#This Row],[status]] = "Closed", "Yes","No")</f>
        <v>Yes</v>
      </c>
      <c r="L1194" s="2">
        <f t="shared" si="72"/>
        <v>54.999999999941792</v>
      </c>
      <c r="M1194" t="str">
        <f t="shared" si="73"/>
        <v>Yes</v>
      </c>
      <c r="N1194" t="str">
        <f t="shared" si="74"/>
        <v>Mar</v>
      </c>
      <c r="O1194" s="2">
        <f t="shared" si="75"/>
        <v>2.2916666666642413</v>
      </c>
      <c r="P1194" t="str">
        <f>VLOOKUP(G1194,Agents!A:E,4,FALSE)</f>
        <v>Team3</v>
      </c>
      <c r="Q1194" t="str">
        <f>VLOOKUP(G1194,Agents!A:E,5,FALSE)</f>
        <v>Senior</v>
      </c>
      <c r="R1194" t="str">
        <f>VLOOKUP(G1194,Agents!A:E,2,FALSE)</f>
        <v>Night</v>
      </c>
    </row>
    <row r="1195" spans="1:18" x14ac:dyDescent="0.35">
      <c r="A1195" t="s">
        <v>2343</v>
      </c>
      <c r="B1195" t="s">
        <v>2344</v>
      </c>
      <c r="C1195" t="s">
        <v>76</v>
      </c>
      <c r="D1195" t="s">
        <v>38</v>
      </c>
      <c r="E1195" s="1">
        <v>46087.696527777778</v>
      </c>
      <c r="F1195" s="1">
        <v>46089.029861111114</v>
      </c>
      <c r="G1195" t="s">
        <v>110</v>
      </c>
      <c r="H1195" t="s">
        <v>15</v>
      </c>
      <c r="I1195" t="s">
        <v>68</v>
      </c>
      <c r="J1195">
        <v>1</v>
      </c>
      <c r="K1195" t="str">
        <f>IF(tickets_dataset[[#This Row],[status]] = "Closed", "Yes","No")</f>
        <v>Yes</v>
      </c>
      <c r="L1195" s="2">
        <f t="shared" si="72"/>
        <v>32.000000000058208</v>
      </c>
      <c r="M1195" t="str">
        <f t="shared" si="73"/>
        <v>No</v>
      </c>
      <c r="N1195" t="str">
        <f t="shared" si="74"/>
        <v>Mar</v>
      </c>
      <c r="O1195" s="2">
        <f t="shared" si="75"/>
        <v>1.3333333333357587</v>
      </c>
      <c r="P1195" t="str">
        <f>VLOOKUP(G1195,Agents!A:E,4,FALSE)</f>
        <v>Team4</v>
      </c>
      <c r="Q1195" t="str">
        <f>VLOOKUP(G1195,Agents!A:E,5,FALSE)</f>
        <v>Junior</v>
      </c>
      <c r="R1195" t="str">
        <f>VLOOKUP(G1195,Agents!A:E,2,FALSE)</f>
        <v>Morning</v>
      </c>
    </row>
    <row r="1196" spans="1:18" x14ac:dyDescent="0.35">
      <c r="A1196" t="s">
        <v>2345</v>
      </c>
      <c r="B1196" t="s">
        <v>2346</v>
      </c>
      <c r="C1196" t="s">
        <v>22</v>
      </c>
      <c r="D1196" t="s">
        <v>26</v>
      </c>
      <c r="E1196" s="1">
        <v>46040.3125</v>
      </c>
      <c r="F1196" s="1">
        <v>46041.854166666664</v>
      </c>
      <c r="G1196" t="s">
        <v>234</v>
      </c>
      <c r="H1196" t="s">
        <v>15</v>
      </c>
      <c r="I1196" t="s">
        <v>16</v>
      </c>
      <c r="J1196">
        <v>3</v>
      </c>
      <c r="K1196" t="str">
        <f>IF(tickets_dataset[[#This Row],[status]] = "Closed", "Yes","No")</f>
        <v>Yes</v>
      </c>
      <c r="L1196" s="2">
        <f t="shared" si="72"/>
        <v>36.999999999941792</v>
      </c>
      <c r="M1196" t="str">
        <f t="shared" si="73"/>
        <v>No</v>
      </c>
      <c r="N1196" t="str">
        <f t="shared" si="74"/>
        <v>Jan</v>
      </c>
      <c r="O1196" s="2">
        <f t="shared" si="75"/>
        <v>1.5416666666642413</v>
      </c>
      <c r="P1196" t="str">
        <f>VLOOKUP(G1196,Agents!A:E,4,FALSE)</f>
        <v>Team5</v>
      </c>
      <c r="Q1196" t="str">
        <f>VLOOKUP(G1196,Agents!A:E,5,FALSE)</f>
        <v>Senior</v>
      </c>
      <c r="R1196" t="str">
        <f>VLOOKUP(G1196,Agents!A:E,2,FALSE)</f>
        <v>Night</v>
      </c>
    </row>
    <row r="1197" spans="1:18" x14ac:dyDescent="0.35">
      <c r="A1197" t="s">
        <v>2347</v>
      </c>
      <c r="B1197" t="s">
        <v>2231</v>
      </c>
      <c r="C1197" t="s">
        <v>50</v>
      </c>
      <c r="D1197" t="s">
        <v>13</v>
      </c>
      <c r="E1197" s="1">
        <v>46071.504861111112</v>
      </c>
      <c r="F1197" s="1">
        <v>46073.463194444441</v>
      </c>
      <c r="G1197" t="s">
        <v>86</v>
      </c>
      <c r="H1197" t="s">
        <v>15</v>
      </c>
      <c r="I1197" t="s">
        <v>16</v>
      </c>
      <c r="J1197">
        <v>3</v>
      </c>
      <c r="K1197" t="str">
        <f>IF(tickets_dataset[[#This Row],[status]] = "Closed", "Yes","No")</f>
        <v>Yes</v>
      </c>
      <c r="L1197" s="2">
        <f t="shared" si="72"/>
        <v>46.999999999883585</v>
      </c>
      <c r="M1197" t="str">
        <f t="shared" si="73"/>
        <v>No</v>
      </c>
      <c r="N1197" t="str">
        <f t="shared" si="74"/>
        <v>Feb</v>
      </c>
      <c r="O1197" s="2">
        <f t="shared" si="75"/>
        <v>1.9583333333284827</v>
      </c>
      <c r="P1197" t="str">
        <f>VLOOKUP(G1197,Agents!A:E,4,FALSE)</f>
        <v>Team1</v>
      </c>
      <c r="Q1197" t="str">
        <f>VLOOKUP(G1197,Agents!A:E,5,FALSE)</f>
        <v>Mid</v>
      </c>
      <c r="R1197" t="str">
        <f>VLOOKUP(G1197,Agents!A:E,2,FALSE)</f>
        <v>Morning</v>
      </c>
    </row>
    <row r="1198" spans="1:18" x14ac:dyDescent="0.35">
      <c r="A1198" t="s">
        <v>2348</v>
      </c>
      <c r="B1198" t="s">
        <v>2349</v>
      </c>
      <c r="C1198" t="s">
        <v>76</v>
      </c>
      <c r="D1198" t="s">
        <v>26</v>
      </c>
      <c r="E1198" s="1">
        <v>46076.583333333336</v>
      </c>
      <c r="F1198" s="1">
        <v>46077.833333333336</v>
      </c>
      <c r="G1198" t="s">
        <v>273</v>
      </c>
      <c r="H1198" t="s">
        <v>15</v>
      </c>
      <c r="I1198" t="s">
        <v>16</v>
      </c>
      <c r="J1198">
        <v>4</v>
      </c>
      <c r="K1198" t="str">
        <f>IF(tickets_dataset[[#This Row],[status]] = "Closed", "Yes","No")</f>
        <v>Yes</v>
      </c>
      <c r="L1198" s="2">
        <f t="shared" si="72"/>
        <v>30</v>
      </c>
      <c r="M1198" t="str">
        <f t="shared" si="73"/>
        <v>No</v>
      </c>
      <c r="N1198" t="str">
        <f t="shared" si="74"/>
        <v>Feb</v>
      </c>
      <c r="O1198" s="2">
        <f t="shared" si="75"/>
        <v>1.25</v>
      </c>
      <c r="P1198" t="str">
        <f>VLOOKUP(G1198,Agents!A:E,4,FALSE)</f>
        <v>Team3</v>
      </c>
      <c r="Q1198" t="str">
        <f>VLOOKUP(G1198,Agents!A:E,5,FALSE)</f>
        <v>Senior</v>
      </c>
      <c r="R1198" t="str">
        <f>VLOOKUP(G1198,Agents!A:E,2,FALSE)</f>
        <v>Evening</v>
      </c>
    </row>
    <row r="1199" spans="1:18" x14ac:dyDescent="0.35">
      <c r="A1199" t="s">
        <v>2350</v>
      </c>
      <c r="B1199" t="s">
        <v>1624</v>
      </c>
      <c r="C1199" t="s">
        <v>50</v>
      </c>
      <c r="D1199" t="s">
        <v>13</v>
      </c>
      <c r="E1199" s="1">
        <v>46083.363194444442</v>
      </c>
      <c r="F1199" s="1">
        <v>46084.988194444442</v>
      </c>
      <c r="G1199" t="s">
        <v>67</v>
      </c>
      <c r="H1199" t="s">
        <v>28</v>
      </c>
      <c r="I1199" t="s">
        <v>68</v>
      </c>
      <c r="J1199">
        <v>3</v>
      </c>
      <c r="K1199" t="str">
        <f>IF(tickets_dataset[[#This Row],[status]] = "Closed", "Yes","No")</f>
        <v>No</v>
      </c>
      <c r="L1199" s="2">
        <f t="shared" si="72"/>
        <v>39</v>
      </c>
      <c r="M1199" t="str">
        <f t="shared" si="73"/>
        <v>No</v>
      </c>
      <c r="N1199" t="str">
        <f t="shared" si="74"/>
        <v>Mar</v>
      </c>
      <c r="O1199" s="2">
        <f t="shared" si="75"/>
        <v>1.625</v>
      </c>
      <c r="P1199" t="str">
        <f>VLOOKUP(G1199,Agents!A:E,4,FALSE)</f>
        <v>Team5</v>
      </c>
      <c r="Q1199" t="str">
        <f>VLOOKUP(G1199,Agents!A:E,5,FALSE)</f>
        <v>Junior</v>
      </c>
      <c r="R1199" t="str">
        <f>VLOOKUP(G1199,Agents!A:E,2,FALSE)</f>
        <v>Evening</v>
      </c>
    </row>
    <row r="1200" spans="1:18" x14ac:dyDescent="0.35">
      <c r="A1200" t="s">
        <v>2351</v>
      </c>
      <c r="B1200" t="s">
        <v>2352</v>
      </c>
      <c r="C1200" t="s">
        <v>22</v>
      </c>
      <c r="D1200" t="s">
        <v>26</v>
      </c>
      <c r="E1200" s="1">
        <v>46087.489583333336</v>
      </c>
      <c r="F1200" s="1">
        <v>46088.78125</v>
      </c>
      <c r="G1200" t="s">
        <v>183</v>
      </c>
      <c r="H1200" t="s">
        <v>15</v>
      </c>
      <c r="I1200" t="s">
        <v>16</v>
      </c>
      <c r="J1200">
        <v>5</v>
      </c>
      <c r="K1200" t="str">
        <f>IF(tickets_dataset[[#This Row],[status]] = "Closed", "Yes","No")</f>
        <v>Yes</v>
      </c>
      <c r="L1200" s="2">
        <f t="shared" si="72"/>
        <v>30.999999999941792</v>
      </c>
      <c r="M1200" t="str">
        <f t="shared" si="73"/>
        <v>No</v>
      </c>
      <c r="N1200" t="str">
        <f t="shared" si="74"/>
        <v>Mar</v>
      </c>
      <c r="O1200" s="2">
        <f t="shared" si="75"/>
        <v>1.2916666666642413</v>
      </c>
      <c r="P1200" t="str">
        <f>VLOOKUP(G1200,Agents!A:E,4,FALSE)</f>
        <v>Team3</v>
      </c>
      <c r="Q1200" t="str">
        <f>VLOOKUP(G1200,Agents!A:E,5,FALSE)</f>
        <v>Senior</v>
      </c>
      <c r="R1200" t="str">
        <f>VLOOKUP(G1200,Agents!A:E,2,FALSE)</f>
        <v>Night</v>
      </c>
    </row>
    <row r="1201" spans="1:18" x14ac:dyDescent="0.35">
      <c r="A1201" t="s">
        <v>2353</v>
      </c>
      <c r="B1201" t="s">
        <v>827</v>
      </c>
      <c r="C1201" t="s">
        <v>22</v>
      </c>
      <c r="D1201" t="s">
        <v>13</v>
      </c>
      <c r="E1201" s="1">
        <v>46045.23333333333</v>
      </c>
      <c r="F1201" s="1">
        <v>46045.525000000001</v>
      </c>
      <c r="G1201" t="s">
        <v>39</v>
      </c>
      <c r="H1201" t="s">
        <v>132</v>
      </c>
      <c r="I1201" t="s">
        <v>16</v>
      </c>
      <c r="J1201">
        <v>3</v>
      </c>
      <c r="K1201" t="str">
        <f>IF(tickets_dataset[[#This Row],[status]] = "Closed", "Yes","No")</f>
        <v>No</v>
      </c>
      <c r="L1201" s="2">
        <f t="shared" si="72"/>
        <v>7.0000000001164153</v>
      </c>
      <c r="M1201" t="str">
        <f t="shared" si="73"/>
        <v>No</v>
      </c>
      <c r="N1201" t="str">
        <f t="shared" si="74"/>
        <v>Jan</v>
      </c>
      <c r="O1201" s="2">
        <f t="shared" si="75"/>
        <v>0.29166666667151731</v>
      </c>
      <c r="P1201" t="str">
        <f>VLOOKUP(G1201,Agents!A:E,4,FALSE)</f>
        <v>Team3</v>
      </c>
      <c r="Q1201" t="str">
        <f>VLOOKUP(G1201,Agents!A:E,5,FALSE)</f>
        <v>Mid</v>
      </c>
      <c r="R1201" t="str">
        <f>VLOOKUP(G1201,Agents!A:E,2,FALSE)</f>
        <v>Night</v>
      </c>
    </row>
    <row r="1202" spans="1:18" x14ac:dyDescent="0.35">
      <c r="A1202" t="s">
        <v>2354</v>
      </c>
      <c r="B1202" t="s">
        <v>2355</v>
      </c>
      <c r="C1202" t="s">
        <v>34</v>
      </c>
      <c r="D1202" t="s">
        <v>38</v>
      </c>
      <c r="E1202" s="1">
        <v>46025.354166666664</v>
      </c>
      <c r="F1202" s="1">
        <v>46026.770833333336</v>
      </c>
      <c r="G1202" t="s">
        <v>39</v>
      </c>
      <c r="H1202" t="s">
        <v>15</v>
      </c>
      <c r="I1202" t="s">
        <v>16</v>
      </c>
      <c r="J1202">
        <v>5</v>
      </c>
      <c r="K1202" t="str">
        <f>IF(tickets_dataset[[#This Row],[status]] = "Closed", "Yes","No")</f>
        <v>Yes</v>
      </c>
      <c r="L1202" s="2">
        <f t="shared" si="72"/>
        <v>34.000000000116415</v>
      </c>
      <c r="M1202" t="str">
        <f t="shared" si="73"/>
        <v>No</v>
      </c>
      <c r="N1202" t="str">
        <f t="shared" si="74"/>
        <v>Jan</v>
      </c>
      <c r="O1202" s="2">
        <f t="shared" si="75"/>
        <v>1.4166666666715173</v>
      </c>
      <c r="P1202" t="str">
        <f>VLOOKUP(G1202,Agents!A:E,4,FALSE)</f>
        <v>Team3</v>
      </c>
      <c r="Q1202" t="str">
        <f>VLOOKUP(G1202,Agents!A:E,5,FALSE)</f>
        <v>Mid</v>
      </c>
      <c r="R1202" t="str">
        <f>VLOOKUP(G1202,Agents!A:E,2,FALSE)</f>
        <v>Night</v>
      </c>
    </row>
    <row r="1203" spans="1:18" x14ac:dyDescent="0.35">
      <c r="A1203" t="s">
        <v>2356</v>
      </c>
      <c r="B1203" t="s">
        <v>2357</v>
      </c>
      <c r="C1203" t="s">
        <v>34</v>
      </c>
      <c r="D1203" t="s">
        <v>26</v>
      </c>
      <c r="E1203" s="1">
        <v>46031.45</v>
      </c>
      <c r="F1203" s="1">
        <v>46034.2</v>
      </c>
      <c r="G1203" t="s">
        <v>170</v>
      </c>
      <c r="H1203" t="s">
        <v>132</v>
      </c>
      <c r="I1203" t="s">
        <v>16</v>
      </c>
      <c r="J1203">
        <v>5</v>
      </c>
      <c r="K1203" t="str">
        <f>IF(tickets_dataset[[#This Row],[status]] = "Closed", "Yes","No")</f>
        <v>No</v>
      </c>
      <c r="L1203" s="2">
        <f t="shared" si="72"/>
        <v>66</v>
      </c>
      <c r="M1203" t="str">
        <f t="shared" si="73"/>
        <v>Yes</v>
      </c>
      <c r="N1203" t="str">
        <f t="shared" si="74"/>
        <v>Jan</v>
      </c>
      <c r="O1203" s="2">
        <f t="shared" si="75"/>
        <v>2.75</v>
      </c>
      <c r="P1203" t="str">
        <f>VLOOKUP(G1203,Agents!A:E,4,FALSE)</f>
        <v>Team5</v>
      </c>
      <c r="Q1203" t="str">
        <f>VLOOKUP(G1203,Agents!A:E,5,FALSE)</f>
        <v>Junior</v>
      </c>
      <c r="R1203" t="str">
        <f>VLOOKUP(G1203,Agents!A:E,2,FALSE)</f>
        <v>Night</v>
      </c>
    </row>
    <row r="1204" spans="1:18" x14ac:dyDescent="0.35">
      <c r="A1204" t="s">
        <v>2358</v>
      </c>
      <c r="B1204" t="s">
        <v>2359</v>
      </c>
      <c r="C1204" t="s">
        <v>34</v>
      </c>
      <c r="D1204" t="s">
        <v>38</v>
      </c>
      <c r="E1204" s="1">
        <v>46106.362500000003</v>
      </c>
      <c r="F1204" s="1">
        <v>46110.237500000003</v>
      </c>
      <c r="G1204" t="s">
        <v>42</v>
      </c>
      <c r="H1204" t="s">
        <v>15</v>
      </c>
      <c r="I1204" t="s">
        <v>16</v>
      </c>
      <c r="J1204">
        <v>4</v>
      </c>
      <c r="K1204" t="str">
        <f>IF(tickets_dataset[[#This Row],[status]] = "Closed", "Yes","No")</f>
        <v>Yes</v>
      </c>
      <c r="L1204" s="2">
        <f t="shared" si="72"/>
        <v>93</v>
      </c>
      <c r="M1204" t="str">
        <f t="shared" si="73"/>
        <v>Yes</v>
      </c>
      <c r="N1204" t="str">
        <f t="shared" si="74"/>
        <v>Mar</v>
      </c>
      <c r="O1204" s="2">
        <f t="shared" si="75"/>
        <v>3.875</v>
      </c>
      <c r="P1204" t="str">
        <f>VLOOKUP(G1204,Agents!A:E,4,FALSE)</f>
        <v>Team2</v>
      </c>
      <c r="Q1204" t="str">
        <f>VLOOKUP(G1204,Agents!A:E,5,FALSE)</f>
        <v>Junior</v>
      </c>
      <c r="R1204" t="str">
        <f>VLOOKUP(G1204,Agents!A:E,2,FALSE)</f>
        <v>Night</v>
      </c>
    </row>
    <row r="1205" spans="1:18" x14ac:dyDescent="0.35">
      <c r="A1205" t="s">
        <v>2360</v>
      </c>
      <c r="B1205" t="s">
        <v>2361</v>
      </c>
      <c r="C1205" t="s">
        <v>76</v>
      </c>
      <c r="D1205" t="s">
        <v>38</v>
      </c>
      <c r="E1205" s="1">
        <v>46095.697916666664</v>
      </c>
      <c r="F1205" s="1">
        <v>46098.989583333336</v>
      </c>
      <c r="G1205" t="s">
        <v>77</v>
      </c>
      <c r="H1205" t="s">
        <v>15</v>
      </c>
      <c r="I1205" t="s">
        <v>16</v>
      </c>
      <c r="J1205">
        <v>4</v>
      </c>
      <c r="K1205" t="str">
        <f>IF(tickets_dataset[[#This Row],[status]] = "Closed", "Yes","No")</f>
        <v>Yes</v>
      </c>
      <c r="L1205" s="2">
        <f t="shared" si="72"/>
        <v>79.000000000116415</v>
      </c>
      <c r="M1205" t="str">
        <f t="shared" si="73"/>
        <v>Yes</v>
      </c>
      <c r="N1205" t="str">
        <f t="shared" si="74"/>
        <v>Mar</v>
      </c>
      <c r="O1205" s="2">
        <f t="shared" si="75"/>
        <v>3.2916666666715173</v>
      </c>
      <c r="P1205" t="str">
        <f>VLOOKUP(G1205,Agents!A:E,4,FALSE)</f>
        <v>Team5</v>
      </c>
      <c r="Q1205" t="str">
        <f>VLOOKUP(G1205,Agents!A:E,5,FALSE)</f>
        <v>Junior</v>
      </c>
      <c r="R1205" t="str">
        <f>VLOOKUP(G1205,Agents!A:E,2,FALSE)</f>
        <v>Evening</v>
      </c>
    </row>
    <row r="1206" spans="1:18" x14ac:dyDescent="0.35">
      <c r="A1206" t="s">
        <v>2362</v>
      </c>
      <c r="B1206" t="s">
        <v>493</v>
      </c>
      <c r="C1206" t="s">
        <v>76</v>
      </c>
      <c r="D1206" t="s">
        <v>38</v>
      </c>
      <c r="E1206" s="1">
        <v>46028.984027777777</v>
      </c>
      <c r="F1206" s="1">
        <v>46030.817361111112</v>
      </c>
      <c r="G1206" t="s">
        <v>140</v>
      </c>
      <c r="H1206" t="s">
        <v>15</v>
      </c>
      <c r="I1206" t="s">
        <v>16</v>
      </c>
      <c r="J1206">
        <v>4</v>
      </c>
      <c r="K1206" t="str">
        <f>IF(tickets_dataset[[#This Row],[status]] = "Closed", "Yes","No")</f>
        <v>Yes</v>
      </c>
      <c r="L1206" s="2">
        <f t="shared" si="72"/>
        <v>44.000000000058208</v>
      </c>
      <c r="M1206" t="str">
        <f t="shared" si="73"/>
        <v>No</v>
      </c>
      <c r="N1206" t="str">
        <f t="shared" si="74"/>
        <v>Jan</v>
      </c>
      <c r="O1206" s="2">
        <f t="shared" si="75"/>
        <v>1.8333333333357587</v>
      </c>
      <c r="P1206" t="str">
        <f>VLOOKUP(G1206,Agents!A:E,4,FALSE)</f>
        <v>Team1</v>
      </c>
      <c r="Q1206" t="str">
        <f>VLOOKUP(G1206,Agents!A:E,5,FALSE)</f>
        <v>Junior</v>
      </c>
      <c r="R1206" t="str">
        <f>VLOOKUP(G1206,Agents!A:E,2,FALSE)</f>
        <v>Morning</v>
      </c>
    </row>
    <row r="1207" spans="1:18" x14ac:dyDescent="0.35">
      <c r="A1207" t="s">
        <v>2363</v>
      </c>
      <c r="B1207" t="s">
        <v>323</v>
      </c>
      <c r="C1207" t="s">
        <v>12</v>
      </c>
      <c r="D1207" t="s">
        <v>26</v>
      </c>
      <c r="E1207" s="1">
        <v>46040.382638888892</v>
      </c>
      <c r="F1207" s="1">
        <v>46041.21597222222</v>
      </c>
      <c r="G1207" t="s">
        <v>183</v>
      </c>
      <c r="H1207" t="s">
        <v>15</v>
      </c>
      <c r="I1207" t="s">
        <v>16</v>
      </c>
      <c r="J1207">
        <v>4</v>
      </c>
      <c r="K1207" t="str">
        <f>IF(tickets_dataset[[#This Row],[status]] = "Closed", "Yes","No")</f>
        <v>Yes</v>
      </c>
      <c r="L1207" s="2">
        <f t="shared" si="72"/>
        <v>19.999999999883585</v>
      </c>
      <c r="M1207" t="str">
        <f t="shared" si="73"/>
        <v>No</v>
      </c>
      <c r="N1207" t="str">
        <f t="shared" si="74"/>
        <v>Jan</v>
      </c>
      <c r="O1207" s="2">
        <f t="shared" si="75"/>
        <v>0.83333333332848269</v>
      </c>
      <c r="P1207" t="str">
        <f>VLOOKUP(G1207,Agents!A:E,4,FALSE)</f>
        <v>Team3</v>
      </c>
      <c r="Q1207" t="str">
        <f>VLOOKUP(G1207,Agents!A:E,5,FALSE)</f>
        <v>Senior</v>
      </c>
      <c r="R1207" t="str">
        <f>VLOOKUP(G1207,Agents!A:E,2,FALSE)</f>
        <v>Night</v>
      </c>
    </row>
    <row r="1208" spans="1:18" x14ac:dyDescent="0.35">
      <c r="A1208" t="s">
        <v>2364</v>
      </c>
      <c r="B1208" t="s">
        <v>2365</v>
      </c>
      <c r="C1208" t="s">
        <v>12</v>
      </c>
      <c r="D1208" t="s">
        <v>13</v>
      </c>
      <c r="E1208" s="1">
        <v>46050.586805555555</v>
      </c>
      <c r="F1208" s="1">
        <v>46051.295138888891</v>
      </c>
      <c r="G1208" t="s">
        <v>19</v>
      </c>
      <c r="H1208" t="s">
        <v>15</v>
      </c>
      <c r="I1208" t="s">
        <v>16</v>
      </c>
      <c r="J1208">
        <v>4</v>
      </c>
      <c r="K1208" t="str">
        <f>IF(tickets_dataset[[#This Row],[status]] = "Closed", "Yes","No")</f>
        <v>Yes</v>
      </c>
      <c r="L1208" s="2">
        <f t="shared" si="72"/>
        <v>17.000000000058208</v>
      </c>
      <c r="M1208" t="str">
        <f t="shared" si="73"/>
        <v>No</v>
      </c>
      <c r="N1208" t="str">
        <f t="shared" si="74"/>
        <v>Jan</v>
      </c>
      <c r="O1208" s="2">
        <f t="shared" si="75"/>
        <v>0.70833333333575865</v>
      </c>
      <c r="P1208" t="str">
        <f>VLOOKUP(G1208,Agents!A:E,4,FALSE)</f>
        <v>Team4</v>
      </c>
      <c r="Q1208" t="str">
        <f>VLOOKUP(G1208,Agents!A:E,5,FALSE)</f>
        <v>Senior</v>
      </c>
      <c r="R1208" t="str">
        <f>VLOOKUP(G1208,Agents!A:E,2,FALSE)</f>
        <v>Evening</v>
      </c>
    </row>
    <row r="1209" spans="1:18" x14ac:dyDescent="0.35">
      <c r="A1209" t="s">
        <v>2366</v>
      </c>
      <c r="B1209" t="s">
        <v>2367</v>
      </c>
      <c r="C1209" t="s">
        <v>12</v>
      </c>
      <c r="D1209" t="s">
        <v>13</v>
      </c>
      <c r="E1209" s="1">
        <v>46053.647222222222</v>
      </c>
      <c r="F1209" s="1">
        <v>46054.230555555558</v>
      </c>
      <c r="G1209" t="s">
        <v>62</v>
      </c>
      <c r="H1209" t="s">
        <v>15</v>
      </c>
      <c r="I1209" t="s">
        <v>16</v>
      </c>
      <c r="J1209">
        <v>4</v>
      </c>
      <c r="K1209" t="str">
        <f>IF(tickets_dataset[[#This Row],[status]] = "Closed", "Yes","No")</f>
        <v>Yes</v>
      </c>
      <c r="L1209" s="2">
        <f t="shared" si="72"/>
        <v>14.000000000058208</v>
      </c>
      <c r="M1209" t="str">
        <f t="shared" si="73"/>
        <v>No</v>
      </c>
      <c r="N1209" t="str">
        <f t="shared" si="74"/>
        <v>Jan</v>
      </c>
      <c r="O1209" s="2">
        <f t="shared" si="75"/>
        <v>0.58333333333575865</v>
      </c>
      <c r="P1209" t="str">
        <f>VLOOKUP(G1209,Agents!A:E,4,FALSE)</f>
        <v>Team1</v>
      </c>
      <c r="Q1209" t="str">
        <f>VLOOKUP(G1209,Agents!A:E,5,FALSE)</f>
        <v>Junior</v>
      </c>
      <c r="R1209" t="str">
        <f>VLOOKUP(G1209,Agents!A:E,2,FALSE)</f>
        <v>Morning</v>
      </c>
    </row>
    <row r="1210" spans="1:18" x14ac:dyDescent="0.35">
      <c r="A1210" t="s">
        <v>2368</v>
      </c>
      <c r="B1210" t="s">
        <v>2369</v>
      </c>
      <c r="C1210" t="s">
        <v>34</v>
      </c>
      <c r="D1210" t="s">
        <v>13</v>
      </c>
      <c r="E1210" s="1">
        <v>46034.645833333336</v>
      </c>
      <c r="F1210" s="1">
        <v>46035.645833333336</v>
      </c>
      <c r="G1210" t="s">
        <v>23</v>
      </c>
      <c r="H1210" t="s">
        <v>15</v>
      </c>
      <c r="I1210" t="s">
        <v>16</v>
      </c>
      <c r="J1210">
        <v>4</v>
      </c>
      <c r="K1210" t="str">
        <f>IF(tickets_dataset[[#This Row],[status]] = "Closed", "Yes","No")</f>
        <v>Yes</v>
      </c>
      <c r="L1210" s="2">
        <f t="shared" si="72"/>
        <v>24</v>
      </c>
      <c r="M1210" t="str">
        <f t="shared" si="73"/>
        <v>No</v>
      </c>
      <c r="N1210" t="str">
        <f t="shared" si="74"/>
        <v>Jan</v>
      </c>
      <c r="O1210" s="2">
        <f t="shared" si="75"/>
        <v>1</v>
      </c>
      <c r="P1210" t="str">
        <f>VLOOKUP(G1210,Agents!A:E,4,FALSE)</f>
        <v>Team3</v>
      </c>
      <c r="Q1210" t="str">
        <f>VLOOKUP(G1210,Agents!A:E,5,FALSE)</f>
        <v>Senior</v>
      </c>
      <c r="R1210" t="str">
        <f>VLOOKUP(G1210,Agents!A:E,2,FALSE)</f>
        <v>Evening</v>
      </c>
    </row>
    <row r="1211" spans="1:18" x14ac:dyDescent="0.35">
      <c r="A1211" t="s">
        <v>2370</v>
      </c>
      <c r="B1211" t="s">
        <v>2371</v>
      </c>
      <c r="C1211" t="s">
        <v>50</v>
      </c>
      <c r="D1211" t="s">
        <v>26</v>
      </c>
      <c r="E1211" s="1">
        <v>46099.986805555556</v>
      </c>
      <c r="F1211" s="1">
        <v>46100.15347222222</v>
      </c>
      <c r="G1211" t="s">
        <v>170</v>
      </c>
      <c r="H1211" t="s">
        <v>15</v>
      </c>
      <c r="I1211" t="s">
        <v>16</v>
      </c>
      <c r="J1211">
        <v>4</v>
      </c>
      <c r="K1211" t="str">
        <f>IF(tickets_dataset[[#This Row],[status]] = "Closed", "Yes","No")</f>
        <v>Yes</v>
      </c>
      <c r="L1211" s="2">
        <f t="shared" si="72"/>
        <v>3.9999999999417923</v>
      </c>
      <c r="M1211" t="str">
        <f t="shared" si="73"/>
        <v>No</v>
      </c>
      <c r="N1211" t="str">
        <f t="shared" si="74"/>
        <v>Mar</v>
      </c>
      <c r="O1211" s="2">
        <f t="shared" si="75"/>
        <v>0.16666666666424135</v>
      </c>
      <c r="P1211" t="str">
        <f>VLOOKUP(G1211,Agents!A:E,4,FALSE)</f>
        <v>Team5</v>
      </c>
      <c r="Q1211" t="str">
        <f>VLOOKUP(G1211,Agents!A:E,5,FALSE)</f>
        <v>Junior</v>
      </c>
      <c r="R1211" t="str">
        <f>VLOOKUP(G1211,Agents!A:E,2,FALSE)</f>
        <v>Night</v>
      </c>
    </row>
    <row r="1212" spans="1:18" x14ac:dyDescent="0.35">
      <c r="A1212" t="s">
        <v>2372</v>
      </c>
      <c r="B1212" t="s">
        <v>2373</v>
      </c>
      <c r="C1212" t="s">
        <v>12</v>
      </c>
      <c r="D1212" t="s">
        <v>38</v>
      </c>
      <c r="E1212" s="1">
        <v>46088.542361111111</v>
      </c>
      <c r="F1212" s="1">
        <v>46091.334027777775</v>
      </c>
      <c r="G1212" t="s">
        <v>211</v>
      </c>
      <c r="H1212" t="s">
        <v>15</v>
      </c>
      <c r="I1212" t="s">
        <v>16</v>
      </c>
      <c r="J1212">
        <v>3</v>
      </c>
      <c r="K1212" t="str">
        <f>IF(tickets_dataset[[#This Row],[status]] = "Closed", "Yes","No")</f>
        <v>Yes</v>
      </c>
      <c r="L1212" s="2">
        <f t="shared" si="72"/>
        <v>66.999999999941792</v>
      </c>
      <c r="M1212" t="str">
        <f t="shared" si="73"/>
        <v>Yes</v>
      </c>
      <c r="N1212" t="str">
        <f t="shared" si="74"/>
        <v>Mar</v>
      </c>
      <c r="O1212" s="2">
        <f t="shared" si="75"/>
        <v>2.7916666666642413</v>
      </c>
      <c r="P1212" t="str">
        <f>VLOOKUP(G1212,Agents!A:E,4,FALSE)</f>
        <v>Team5</v>
      </c>
      <c r="Q1212" t="str">
        <f>VLOOKUP(G1212,Agents!A:E,5,FALSE)</f>
        <v>Senior</v>
      </c>
      <c r="R1212" t="str">
        <f>VLOOKUP(G1212,Agents!A:E,2,FALSE)</f>
        <v>Evening</v>
      </c>
    </row>
    <row r="1213" spans="1:18" x14ac:dyDescent="0.35">
      <c r="A1213" t="s">
        <v>2374</v>
      </c>
      <c r="B1213" t="s">
        <v>2375</v>
      </c>
      <c r="C1213" t="s">
        <v>50</v>
      </c>
      <c r="D1213" t="s">
        <v>13</v>
      </c>
      <c r="E1213" s="1">
        <v>46051.067361111112</v>
      </c>
      <c r="F1213" s="1">
        <v>46051.484027777777</v>
      </c>
      <c r="G1213" t="s">
        <v>119</v>
      </c>
      <c r="H1213" t="s">
        <v>15</v>
      </c>
      <c r="I1213" t="s">
        <v>16</v>
      </c>
      <c r="J1213">
        <v>4</v>
      </c>
      <c r="K1213" t="str">
        <f>IF(tickets_dataset[[#This Row],[status]] = "Closed", "Yes","No")</f>
        <v>Yes</v>
      </c>
      <c r="L1213" s="2">
        <f t="shared" si="72"/>
        <v>9.9999999999417923</v>
      </c>
      <c r="M1213" t="str">
        <f t="shared" si="73"/>
        <v>No</v>
      </c>
      <c r="N1213" t="str">
        <f t="shared" si="74"/>
        <v>Jan</v>
      </c>
      <c r="O1213" s="2">
        <f t="shared" si="75"/>
        <v>0.41666666666424135</v>
      </c>
      <c r="P1213" t="str">
        <f>VLOOKUP(G1213,Agents!A:E,4,FALSE)</f>
        <v>Team1</v>
      </c>
      <c r="Q1213" t="str">
        <f>VLOOKUP(G1213,Agents!A:E,5,FALSE)</f>
        <v>Junior</v>
      </c>
      <c r="R1213" t="str">
        <f>VLOOKUP(G1213,Agents!A:E,2,FALSE)</f>
        <v>Morning</v>
      </c>
    </row>
    <row r="1214" spans="1:18" x14ac:dyDescent="0.35">
      <c r="A1214" t="s">
        <v>2376</v>
      </c>
      <c r="B1214" t="s">
        <v>2377</v>
      </c>
      <c r="C1214" t="s">
        <v>50</v>
      </c>
      <c r="D1214" t="s">
        <v>26</v>
      </c>
      <c r="E1214" s="1">
        <v>46068.413194444445</v>
      </c>
      <c r="F1214" s="1">
        <v>46070.079861111109</v>
      </c>
      <c r="G1214" t="s">
        <v>110</v>
      </c>
      <c r="H1214" t="s">
        <v>15</v>
      </c>
      <c r="I1214" t="s">
        <v>16</v>
      </c>
      <c r="J1214">
        <v>4</v>
      </c>
      <c r="K1214" t="str">
        <f>IF(tickets_dataset[[#This Row],[status]] = "Closed", "Yes","No")</f>
        <v>Yes</v>
      </c>
      <c r="L1214" s="2">
        <f t="shared" si="72"/>
        <v>39.999999999941792</v>
      </c>
      <c r="M1214" t="str">
        <f t="shared" si="73"/>
        <v>No</v>
      </c>
      <c r="N1214" t="str">
        <f t="shared" si="74"/>
        <v>Feb</v>
      </c>
      <c r="O1214" s="2">
        <f t="shared" si="75"/>
        <v>1.6666666666642413</v>
      </c>
      <c r="P1214" t="str">
        <f>VLOOKUP(G1214,Agents!A:E,4,FALSE)</f>
        <v>Team4</v>
      </c>
      <c r="Q1214" t="str">
        <f>VLOOKUP(G1214,Agents!A:E,5,FALSE)</f>
        <v>Junior</v>
      </c>
      <c r="R1214" t="str">
        <f>VLOOKUP(G1214,Agents!A:E,2,FALSE)</f>
        <v>Morning</v>
      </c>
    </row>
    <row r="1215" spans="1:18" x14ac:dyDescent="0.35">
      <c r="A1215" t="s">
        <v>2378</v>
      </c>
      <c r="B1215" t="s">
        <v>2379</v>
      </c>
      <c r="C1215" t="s">
        <v>22</v>
      </c>
      <c r="D1215" t="s">
        <v>38</v>
      </c>
      <c r="E1215" s="1">
        <v>46085.836805555555</v>
      </c>
      <c r="F1215" s="1">
        <v>46086.711805555555</v>
      </c>
      <c r="G1215" t="s">
        <v>273</v>
      </c>
      <c r="H1215" t="s">
        <v>28</v>
      </c>
      <c r="I1215" t="s">
        <v>16</v>
      </c>
      <c r="J1215">
        <v>3</v>
      </c>
      <c r="K1215" t="str">
        <f>IF(tickets_dataset[[#This Row],[status]] = "Closed", "Yes","No")</f>
        <v>No</v>
      </c>
      <c r="L1215" s="2">
        <f t="shared" si="72"/>
        <v>21</v>
      </c>
      <c r="M1215" t="str">
        <f t="shared" si="73"/>
        <v>No</v>
      </c>
      <c r="N1215" t="str">
        <f t="shared" si="74"/>
        <v>Mar</v>
      </c>
      <c r="O1215" s="2">
        <f t="shared" si="75"/>
        <v>0.875</v>
      </c>
      <c r="P1215" t="str">
        <f>VLOOKUP(G1215,Agents!A:E,4,FALSE)</f>
        <v>Team3</v>
      </c>
      <c r="Q1215" t="str">
        <f>VLOOKUP(G1215,Agents!A:E,5,FALSE)</f>
        <v>Senior</v>
      </c>
      <c r="R1215" t="str">
        <f>VLOOKUP(G1215,Agents!A:E,2,FALSE)</f>
        <v>Evening</v>
      </c>
    </row>
    <row r="1216" spans="1:18" x14ac:dyDescent="0.35">
      <c r="A1216" t="s">
        <v>2380</v>
      </c>
      <c r="B1216" t="s">
        <v>2381</v>
      </c>
      <c r="C1216" t="s">
        <v>22</v>
      </c>
      <c r="D1216" t="s">
        <v>26</v>
      </c>
      <c r="E1216" s="1">
        <v>46062.025694444441</v>
      </c>
      <c r="F1216" s="1">
        <v>46064.567361111112</v>
      </c>
      <c r="G1216" t="s">
        <v>103</v>
      </c>
      <c r="H1216" t="s">
        <v>15</v>
      </c>
      <c r="I1216" t="s">
        <v>16</v>
      </c>
      <c r="J1216">
        <v>5</v>
      </c>
      <c r="K1216" t="str">
        <f>IF(tickets_dataset[[#This Row],[status]] = "Closed", "Yes","No")</f>
        <v>Yes</v>
      </c>
      <c r="L1216" s="2">
        <f t="shared" si="72"/>
        <v>61.000000000116415</v>
      </c>
      <c r="M1216" t="str">
        <f t="shared" si="73"/>
        <v>Yes</v>
      </c>
      <c r="N1216" t="str">
        <f t="shared" si="74"/>
        <v>Feb</v>
      </c>
      <c r="O1216" s="2">
        <f t="shared" si="75"/>
        <v>2.5416666666715173</v>
      </c>
      <c r="P1216" t="str">
        <f>VLOOKUP(G1216,Agents!A:E,4,FALSE)</f>
        <v>Team4</v>
      </c>
      <c r="Q1216" t="str">
        <f>VLOOKUP(G1216,Agents!A:E,5,FALSE)</f>
        <v>Senior</v>
      </c>
      <c r="R1216" t="str">
        <f>VLOOKUP(G1216,Agents!A:E,2,FALSE)</f>
        <v>Night</v>
      </c>
    </row>
    <row r="1217" spans="1:18" x14ac:dyDescent="0.35">
      <c r="A1217" t="s">
        <v>2382</v>
      </c>
      <c r="B1217" t="s">
        <v>2383</v>
      </c>
      <c r="C1217" t="s">
        <v>12</v>
      </c>
      <c r="D1217" t="s">
        <v>13</v>
      </c>
      <c r="E1217" s="1">
        <v>46050.554861111108</v>
      </c>
      <c r="F1217" s="1">
        <v>46050.679861111108</v>
      </c>
      <c r="G1217" t="s">
        <v>59</v>
      </c>
      <c r="H1217" t="s">
        <v>15</v>
      </c>
      <c r="I1217" t="s">
        <v>16</v>
      </c>
      <c r="J1217">
        <v>4</v>
      </c>
      <c r="K1217" t="str">
        <f>IF(tickets_dataset[[#This Row],[status]] = "Closed", "Yes","No")</f>
        <v>Yes</v>
      </c>
      <c r="L1217" s="2">
        <f t="shared" si="72"/>
        <v>3</v>
      </c>
      <c r="M1217" t="str">
        <f t="shared" si="73"/>
        <v>No</v>
      </c>
      <c r="N1217" t="str">
        <f t="shared" si="74"/>
        <v>Jan</v>
      </c>
      <c r="O1217" s="2">
        <f t="shared" si="75"/>
        <v>0.125</v>
      </c>
      <c r="P1217" t="str">
        <f>VLOOKUP(G1217,Agents!A:E,4,FALSE)</f>
        <v>Team3</v>
      </c>
      <c r="Q1217" t="str">
        <f>VLOOKUP(G1217,Agents!A:E,5,FALSE)</f>
        <v>Senior</v>
      </c>
      <c r="R1217" t="str">
        <f>VLOOKUP(G1217,Agents!A:E,2,FALSE)</f>
        <v>Night</v>
      </c>
    </row>
    <row r="1218" spans="1:18" x14ac:dyDescent="0.35">
      <c r="A1218" t="s">
        <v>2384</v>
      </c>
      <c r="B1218" t="s">
        <v>2385</v>
      </c>
      <c r="C1218" t="s">
        <v>12</v>
      </c>
      <c r="D1218" t="s">
        <v>38</v>
      </c>
      <c r="E1218" s="1">
        <v>46097.584722222222</v>
      </c>
      <c r="F1218" s="1">
        <v>46100.293055555558</v>
      </c>
      <c r="G1218" t="s">
        <v>42</v>
      </c>
      <c r="H1218" t="s">
        <v>28</v>
      </c>
      <c r="I1218" t="s">
        <v>16</v>
      </c>
      <c r="J1218">
        <v>2</v>
      </c>
      <c r="K1218" t="str">
        <f>IF(tickets_dataset[[#This Row],[status]] = "Closed", "Yes","No")</f>
        <v>No</v>
      </c>
      <c r="L1218" s="2">
        <f t="shared" ref="L1218:L1281" si="76">IF(ISBLANK(F1218),"",(F1218-E1218)*24)</f>
        <v>65.000000000058208</v>
      </c>
      <c r="M1218" t="str">
        <f t="shared" ref="M1218:M1281" si="77">IF(L1218&gt;48,"Yes","No")</f>
        <v>Yes</v>
      </c>
      <c r="N1218" t="str">
        <f t="shared" ref="N1218:N1281" si="78">TEXT(E1218,"mmm")</f>
        <v>Mar</v>
      </c>
      <c r="O1218" s="2">
        <f t="shared" si="75"/>
        <v>2.7083333333357587</v>
      </c>
      <c r="P1218" t="str">
        <f>VLOOKUP(G1218,Agents!A:E,4,FALSE)</f>
        <v>Team2</v>
      </c>
      <c r="Q1218" t="str">
        <f>VLOOKUP(G1218,Agents!A:E,5,FALSE)</f>
        <v>Junior</v>
      </c>
      <c r="R1218" t="str">
        <f>VLOOKUP(G1218,Agents!A:E,2,FALSE)</f>
        <v>Night</v>
      </c>
    </row>
    <row r="1219" spans="1:18" x14ac:dyDescent="0.35">
      <c r="A1219" t="s">
        <v>2386</v>
      </c>
      <c r="B1219" t="s">
        <v>2387</v>
      </c>
      <c r="C1219" t="s">
        <v>34</v>
      </c>
      <c r="D1219" t="s">
        <v>38</v>
      </c>
      <c r="E1219" s="1">
        <v>46051.51666666667</v>
      </c>
      <c r="F1219" s="1">
        <v>46052.39166666667</v>
      </c>
      <c r="G1219" t="s">
        <v>19</v>
      </c>
      <c r="H1219" t="s">
        <v>28</v>
      </c>
      <c r="I1219" t="s">
        <v>16</v>
      </c>
      <c r="J1219">
        <v>4</v>
      </c>
      <c r="K1219" t="str">
        <f>IF(tickets_dataset[[#This Row],[status]] = "Closed", "Yes","No")</f>
        <v>No</v>
      </c>
      <c r="L1219" s="2">
        <f t="shared" si="76"/>
        <v>21</v>
      </c>
      <c r="M1219" t="str">
        <f t="shared" si="77"/>
        <v>No</v>
      </c>
      <c r="N1219" t="str">
        <f t="shared" si="78"/>
        <v>Jan</v>
      </c>
      <c r="O1219" s="2">
        <f t="shared" ref="O1219:O1282" si="79">F1219-E1219</f>
        <v>0.875</v>
      </c>
      <c r="P1219" t="str">
        <f>VLOOKUP(G1219,Agents!A:E,4,FALSE)</f>
        <v>Team4</v>
      </c>
      <c r="Q1219" t="str">
        <f>VLOOKUP(G1219,Agents!A:E,5,FALSE)</f>
        <v>Senior</v>
      </c>
      <c r="R1219" t="str">
        <f>VLOOKUP(G1219,Agents!A:E,2,FALSE)</f>
        <v>Evening</v>
      </c>
    </row>
    <row r="1220" spans="1:18" x14ac:dyDescent="0.35">
      <c r="A1220" t="s">
        <v>2388</v>
      </c>
      <c r="B1220" t="s">
        <v>2389</v>
      </c>
      <c r="C1220" t="s">
        <v>76</v>
      </c>
      <c r="D1220" t="s">
        <v>38</v>
      </c>
      <c r="E1220" s="1">
        <v>46034.013194444444</v>
      </c>
      <c r="F1220" s="1">
        <v>46035.97152777778</v>
      </c>
      <c r="G1220" t="s">
        <v>59</v>
      </c>
      <c r="H1220" t="s">
        <v>15</v>
      </c>
      <c r="I1220" t="s">
        <v>16</v>
      </c>
      <c r="J1220">
        <v>4</v>
      </c>
      <c r="K1220" t="str">
        <f>IF(tickets_dataset[[#This Row],[status]] = "Closed", "Yes","No")</f>
        <v>Yes</v>
      </c>
      <c r="L1220" s="2">
        <f t="shared" si="76"/>
        <v>47.000000000058208</v>
      </c>
      <c r="M1220" t="str">
        <f t="shared" si="77"/>
        <v>No</v>
      </c>
      <c r="N1220" t="str">
        <f t="shared" si="78"/>
        <v>Jan</v>
      </c>
      <c r="O1220" s="2">
        <f t="shared" si="79"/>
        <v>1.9583333333357587</v>
      </c>
      <c r="P1220" t="str">
        <f>VLOOKUP(G1220,Agents!A:E,4,FALSE)</f>
        <v>Team3</v>
      </c>
      <c r="Q1220" t="str">
        <f>VLOOKUP(G1220,Agents!A:E,5,FALSE)</f>
        <v>Senior</v>
      </c>
      <c r="R1220" t="str">
        <f>VLOOKUP(G1220,Agents!A:E,2,FALSE)</f>
        <v>Night</v>
      </c>
    </row>
    <row r="1221" spans="1:18" x14ac:dyDescent="0.35">
      <c r="A1221" t="s">
        <v>2390</v>
      </c>
      <c r="B1221" t="s">
        <v>2170</v>
      </c>
      <c r="C1221" t="s">
        <v>50</v>
      </c>
      <c r="D1221" t="s">
        <v>38</v>
      </c>
      <c r="E1221" s="1">
        <v>46033.854861111111</v>
      </c>
      <c r="F1221" s="1">
        <v>46036.063194444447</v>
      </c>
      <c r="G1221" t="s">
        <v>206</v>
      </c>
      <c r="H1221" t="s">
        <v>15</v>
      </c>
      <c r="I1221" t="s">
        <v>16</v>
      </c>
      <c r="J1221">
        <v>4</v>
      </c>
      <c r="K1221" t="str">
        <f>IF(tickets_dataset[[#This Row],[status]] = "Closed", "Yes","No")</f>
        <v>Yes</v>
      </c>
      <c r="L1221" s="2">
        <f t="shared" si="76"/>
        <v>53.000000000058208</v>
      </c>
      <c r="M1221" t="str">
        <f t="shared" si="77"/>
        <v>Yes</v>
      </c>
      <c r="N1221" t="str">
        <f t="shared" si="78"/>
        <v>Jan</v>
      </c>
      <c r="O1221" s="2">
        <f t="shared" si="79"/>
        <v>2.2083333333357587</v>
      </c>
      <c r="P1221" t="str">
        <f>VLOOKUP(G1221,Agents!A:E,4,FALSE)</f>
        <v>Team5</v>
      </c>
      <c r="Q1221" t="str">
        <f>VLOOKUP(G1221,Agents!A:E,5,FALSE)</f>
        <v>Junior</v>
      </c>
      <c r="R1221" t="str">
        <f>VLOOKUP(G1221,Agents!A:E,2,FALSE)</f>
        <v>Evening</v>
      </c>
    </row>
    <row r="1222" spans="1:18" x14ac:dyDescent="0.35">
      <c r="A1222" t="s">
        <v>2391</v>
      </c>
      <c r="B1222" t="s">
        <v>2392</v>
      </c>
      <c r="C1222" t="s">
        <v>12</v>
      </c>
      <c r="D1222" t="s">
        <v>38</v>
      </c>
      <c r="E1222" s="1">
        <v>46068.928472222222</v>
      </c>
      <c r="F1222" s="1">
        <v>46069.386805555558</v>
      </c>
      <c r="G1222" t="s">
        <v>73</v>
      </c>
      <c r="H1222" t="s">
        <v>28</v>
      </c>
      <c r="I1222" t="s">
        <v>16</v>
      </c>
      <c r="J1222">
        <v>4</v>
      </c>
      <c r="K1222" t="str">
        <f>IF(tickets_dataset[[#This Row],[status]] = "Closed", "Yes","No")</f>
        <v>No</v>
      </c>
      <c r="L1222" s="2">
        <f t="shared" si="76"/>
        <v>11.000000000058208</v>
      </c>
      <c r="M1222" t="str">
        <f t="shared" si="77"/>
        <v>No</v>
      </c>
      <c r="N1222" t="str">
        <f t="shared" si="78"/>
        <v>Feb</v>
      </c>
      <c r="O1222" s="2">
        <f t="shared" si="79"/>
        <v>0.45833333333575865</v>
      </c>
      <c r="P1222" t="str">
        <f>VLOOKUP(G1222,Agents!A:E,4,FALSE)</f>
        <v>Team4</v>
      </c>
      <c r="Q1222" t="str">
        <f>VLOOKUP(G1222,Agents!A:E,5,FALSE)</f>
        <v>Senior</v>
      </c>
      <c r="R1222" t="str">
        <f>VLOOKUP(G1222,Agents!A:E,2,FALSE)</f>
        <v>Night</v>
      </c>
    </row>
    <row r="1223" spans="1:18" x14ac:dyDescent="0.35">
      <c r="A1223" t="s">
        <v>2393</v>
      </c>
      <c r="B1223" t="s">
        <v>1522</v>
      </c>
      <c r="C1223" t="s">
        <v>50</v>
      </c>
      <c r="D1223" t="s">
        <v>13</v>
      </c>
      <c r="E1223" s="1">
        <v>46074.760416666664</v>
      </c>
      <c r="F1223" s="1">
        <v>46075.177083333336</v>
      </c>
      <c r="G1223" t="s">
        <v>23</v>
      </c>
      <c r="H1223" t="s">
        <v>15</v>
      </c>
      <c r="I1223" t="s">
        <v>16</v>
      </c>
      <c r="J1223">
        <v>3</v>
      </c>
      <c r="K1223" t="str">
        <f>IF(tickets_dataset[[#This Row],[status]] = "Closed", "Yes","No")</f>
        <v>Yes</v>
      </c>
      <c r="L1223" s="2">
        <f t="shared" si="76"/>
        <v>10.000000000116415</v>
      </c>
      <c r="M1223" t="str">
        <f t="shared" si="77"/>
        <v>No</v>
      </c>
      <c r="N1223" t="str">
        <f t="shared" si="78"/>
        <v>Feb</v>
      </c>
      <c r="O1223" s="2">
        <f t="shared" si="79"/>
        <v>0.41666666667151731</v>
      </c>
      <c r="P1223" t="str">
        <f>VLOOKUP(G1223,Agents!A:E,4,FALSE)</f>
        <v>Team3</v>
      </c>
      <c r="Q1223" t="str">
        <f>VLOOKUP(G1223,Agents!A:E,5,FALSE)</f>
        <v>Senior</v>
      </c>
      <c r="R1223" t="str">
        <f>VLOOKUP(G1223,Agents!A:E,2,FALSE)</f>
        <v>Evening</v>
      </c>
    </row>
    <row r="1224" spans="1:18" x14ac:dyDescent="0.35">
      <c r="A1224" t="s">
        <v>2394</v>
      </c>
      <c r="B1224" t="s">
        <v>2395</v>
      </c>
      <c r="C1224" t="s">
        <v>34</v>
      </c>
      <c r="D1224" t="s">
        <v>38</v>
      </c>
      <c r="E1224" s="1">
        <v>46056.680555555555</v>
      </c>
      <c r="F1224" s="1">
        <v>46059.097222222219</v>
      </c>
      <c r="G1224" t="s">
        <v>164</v>
      </c>
      <c r="H1224" t="s">
        <v>15</v>
      </c>
      <c r="I1224" t="s">
        <v>16</v>
      </c>
      <c r="J1224">
        <v>3</v>
      </c>
      <c r="K1224" t="str">
        <f>IF(tickets_dataset[[#This Row],[status]] = "Closed", "Yes","No")</f>
        <v>Yes</v>
      </c>
      <c r="L1224" s="2">
        <f t="shared" si="76"/>
        <v>57.999999999941792</v>
      </c>
      <c r="M1224" t="str">
        <f t="shared" si="77"/>
        <v>Yes</v>
      </c>
      <c r="N1224" t="str">
        <f t="shared" si="78"/>
        <v>Feb</v>
      </c>
      <c r="O1224" s="2">
        <f t="shared" si="79"/>
        <v>2.4166666666642413</v>
      </c>
      <c r="P1224" t="str">
        <f>VLOOKUP(G1224,Agents!A:E,4,FALSE)</f>
        <v>Team4</v>
      </c>
      <c r="Q1224" t="str">
        <f>VLOOKUP(G1224,Agents!A:E,5,FALSE)</f>
        <v>Senior</v>
      </c>
      <c r="R1224" t="str">
        <f>VLOOKUP(G1224,Agents!A:E,2,FALSE)</f>
        <v>Evening</v>
      </c>
    </row>
    <row r="1225" spans="1:18" x14ac:dyDescent="0.35">
      <c r="A1225" t="s">
        <v>2396</v>
      </c>
      <c r="B1225" t="s">
        <v>2397</v>
      </c>
      <c r="C1225" t="s">
        <v>50</v>
      </c>
      <c r="D1225" t="s">
        <v>26</v>
      </c>
      <c r="E1225" s="1">
        <v>46049.443749999999</v>
      </c>
      <c r="F1225" s="1">
        <v>46049.98541666667</v>
      </c>
      <c r="G1225" t="s">
        <v>149</v>
      </c>
      <c r="H1225" t="s">
        <v>15</v>
      </c>
      <c r="I1225" t="s">
        <v>16</v>
      </c>
      <c r="J1225">
        <v>4</v>
      </c>
      <c r="K1225" t="str">
        <f>IF(tickets_dataset[[#This Row],[status]] = "Closed", "Yes","No")</f>
        <v>Yes</v>
      </c>
      <c r="L1225" s="2">
        <f t="shared" si="76"/>
        <v>13.000000000116415</v>
      </c>
      <c r="M1225" t="str">
        <f t="shared" si="77"/>
        <v>No</v>
      </c>
      <c r="N1225" t="str">
        <f t="shared" si="78"/>
        <v>Jan</v>
      </c>
      <c r="O1225" s="2">
        <f t="shared" si="79"/>
        <v>0.54166666667151731</v>
      </c>
      <c r="P1225" t="str">
        <f>VLOOKUP(G1225,Agents!A:E,4,FALSE)</f>
        <v>Team3</v>
      </c>
      <c r="Q1225" t="str">
        <f>VLOOKUP(G1225,Agents!A:E,5,FALSE)</f>
        <v>Mid</v>
      </c>
      <c r="R1225" t="str">
        <f>VLOOKUP(G1225,Agents!A:E,2,FALSE)</f>
        <v>Night</v>
      </c>
    </row>
    <row r="1226" spans="1:18" x14ac:dyDescent="0.35">
      <c r="A1226" t="s">
        <v>2398</v>
      </c>
      <c r="B1226" t="s">
        <v>1453</v>
      </c>
      <c r="C1226" t="s">
        <v>22</v>
      </c>
      <c r="D1226" t="s">
        <v>38</v>
      </c>
      <c r="E1226" s="1">
        <v>46026.541666666664</v>
      </c>
      <c r="F1226" s="1">
        <v>46029.25</v>
      </c>
      <c r="G1226" t="s">
        <v>83</v>
      </c>
      <c r="H1226" t="s">
        <v>15</v>
      </c>
      <c r="I1226" t="s">
        <v>16</v>
      </c>
      <c r="J1226">
        <v>3</v>
      </c>
      <c r="K1226" t="str">
        <f>IF(tickets_dataset[[#This Row],[status]] = "Closed", "Yes","No")</f>
        <v>Yes</v>
      </c>
      <c r="L1226" s="2">
        <f t="shared" si="76"/>
        <v>65.000000000058208</v>
      </c>
      <c r="M1226" t="str">
        <f t="shared" si="77"/>
        <v>Yes</v>
      </c>
      <c r="N1226" t="str">
        <f t="shared" si="78"/>
        <v>Jan</v>
      </c>
      <c r="O1226" s="2">
        <f t="shared" si="79"/>
        <v>2.7083333333357587</v>
      </c>
      <c r="P1226" t="str">
        <f>VLOOKUP(G1226,Agents!A:E,4,FALSE)</f>
        <v>Team2</v>
      </c>
      <c r="Q1226" t="str">
        <f>VLOOKUP(G1226,Agents!A:E,5,FALSE)</f>
        <v>Junior</v>
      </c>
      <c r="R1226" t="str">
        <f>VLOOKUP(G1226,Agents!A:E,2,FALSE)</f>
        <v>Night</v>
      </c>
    </row>
    <row r="1227" spans="1:18" x14ac:dyDescent="0.35">
      <c r="A1227" t="s">
        <v>2399</v>
      </c>
      <c r="B1227" t="s">
        <v>2400</v>
      </c>
      <c r="C1227" t="s">
        <v>50</v>
      </c>
      <c r="D1227" t="s">
        <v>26</v>
      </c>
      <c r="E1227" s="1">
        <v>46070.987500000003</v>
      </c>
      <c r="F1227" s="1">
        <v>46072.779166666667</v>
      </c>
      <c r="G1227" t="s">
        <v>77</v>
      </c>
      <c r="H1227" t="s">
        <v>15</v>
      </c>
      <c r="I1227" t="s">
        <v>16</v>
      </c>
      <c r="J1227">
        <v>4</v>
      </c>
      <c r="K1227" t="str">
        <f>IF(tickets_dataset[[#This Row],[status]] = "Closed", "Yes","No")</f>
        <v>Yes</v>
      </c>
      <c r="L1227" s="2">
        <f t="shared" si="76"/>
        <v>42.999999999941792</v>
      </c>
      <c r="M1227" t="str">
        <f t="shared" si="77"/>
        <v>No</v>
      </c>
      <c r="N1227" t="str">
        <f t="shared" si="78"/>
        <v>Feb</v>
      </c>
      <c r="O1227" s="2">
        <f t="shared" si="79"/>
        <v>1.7916666666642413</v>
      </c>
      <c r="P1227" t="str">
        <f>VLOOKUP(G1227,Agents!A:E,4,FALSE)</f>
        <v>Team5</v>
      </c>
      <c r="Q1227" t="str">
        <f>VLOOKUP(G1227,Agents!A:E,5,FALSE)</f>
        <v>Junior</v>
      </c>
      <c r="R1227" t="str">
        <f>VLOOKUP(G1227,Agents!A:E,2,FALSE)</f>
        <v>Evening</v>
      </c>
    </row>
    <row r="1228" spans="1:18" x14ac:dyDescent="0.35">
      <c r="A1228" t="s">
        <v>2401</v>
      </c>
      <c r="B1228" t="s">
        <v>2402</v>
      </c>
      <c r="C1228" t="s">
        <v>22</v>
      </c>
      <c r="D1228" t="s">
        <v>38</v>
      </c>
      <c r="E1228" s="1">
        <v>46095.906944444447</v>
      </c>
      <c r="F1228" s="1">
        <v>46098.365277777775</v>
      </c>
      <c r="G1228" t="s">
        <v>53</v>
      </c>
      <c r="H1228" t="s">
        <v>28</v>
      </c>
      <c r="I1228" t="s">
        <v>16</v>
      </c>
      <c r="J1228">
        <v>5</v>
      </c>
      <c r="K1228" t="str">
        <f>IF(tickets_dataset[[#This Row],[status]] = "Closed", "Yes","No")</f>
        <v>No</v>
      </c>
      <c r="L1228" s="2">
        <f t="shared" si="76"/>
        <v>58.999999999883585</v>
      </c>
      <c r="M1228" t="str">
        <f t="shared" si="77"/>
        <v>Yes</v>
      </c>
      <c r="N1228" t="str">
        <f t="shared" si="78"/>
        <v>Mar</v>
      </c>
      <c r="O1228" s="2">
        <f t="shared" si="79"/>
        <v>2.4583333333284827</v>
      </c>
      <c r="P1228" t="str">
        <f>VLOOKUP(G1228,Agents!A:E,4,FALSE)</f>
        <v>Team1</v>
      </c>
      <c r="Q1228" t="str">
        <f>VLOOKUP(G1228,Agents!A:E,5,FALSE)</f>
        <v>Junior</v>
      </c>
      <c r="R1228" t="str">
        <f>VLOOKUP(G1228,Agents!A:E,2,FALSE)</f>
        <v>Night</v>
      </c>
    </row>
    <row r="1229" spans="1:18" x14ac:dyDescent="0.35">
      <c r="A1229" t="s">
        <v>2403</v>
      </c>
      <c r="B1229" t="s">
        <v>2404</v>
      </c>
      <c r="C1229" t="s">
        <v>34</v>
      </c>
      <c r="D1229" t="s">
        <v>26</v>
      </c>
      <c r="E1229" s="1">
        <v>46093.933333333334</v>
      </c>
      <c r="F1229" s="1">
        <v>46094.933333333334</v>
      </c>
      <c r="G1229" t="s">
        <v>91</v>
      </c>
      <c r="H1229" t="s">
        <v>15</v>
      </c>
      <c r="I1229" t="s">
        <v>16</v>
      </c>
      <c r="J1229">
        <v>3</v>
      </c>
      <c r="K1229" t="str">
        <f>IF(tickets_dataset[[#This Row],[status]] = "Closed", "Yes","No")</f>
        <v>Yes</v>
      </c>
      <c r="L1229" s="2">
        <f t="shared" si="76"/>
        <v>24</v>
      </c>
      <c r="M1229" t="str">
        <f t="shared" si="77"/>
        <v>No</v>
      </c>
      <c r="N1229" t="str">
        <f t="shared" si="78"/>
        <v>Mar</v>
      </c>
      <c r="O1229" s="2">
        <f t="shared" si="79"/>
        <v>1</v>
      </c>
      <c r="P1229" t="str">
        <f>VLOOKUP(G1229,Agents!A:E,4,FALSE)</f>
        <v>Team5</v>
      </c>
      <c r="Q1229" t="str">
        <f>VLOOKUP(G1229,Agents!A:E,5,FALSE)</f>
        <v>Mid</v>
      </c>
      <c r="R1229" t="str">
        <f>VLOOKUP(G1229,Agents!A:E,2,FALSE)</f>
        <v>Night</v>
      </c>
    </row>
    <row r="1230" spans="1:18" x14ac:dyDescent="0.35">
      <c r="A1230" t="s">
        <v>2405</v>
      </c>
      <c r="B1230" t="s">
        <v>2406</v>
      </c>
      <c r="C1230" t="s">
        <v>34</v>
      </c>
      <c r="D1230" t="s">
        <v>38</v>
      </c>
      <c r="E1230" s="1">
        <v>46028.316666666666</v>
      </c>
      <c r="F1230" s="1">
        <v>46031.441666666666</v>
      </c>
      <c r="G1230" t="s">
        <v>149</v>
      </c>
      <c r="H1230" t="s">
        <v>15</v>
      </c>
      <c r="I1230" t="s">
        <v>16</v>
      </c>
      <c r="J1230">
        <v>4</v>
      </c>
      <c r="K1230" t="str">
        <f>IF(tickets_dataset[[#This Row],[status]] = "Closed", "Yes","No")</f>
        <v>Yes</v>
      </c>
      <c r="L1230" s="2">
        <f t="shared" si="76"/>
        <v>75</v>
      </c>
      <c r="M1230" t="str">
        <f t="shared" si="77"/>
        <v>Yes</v>
      </c>
      <c r="N1230" t="str">
        <f t="shared" si="78"/>
        <v>Jan</v>
      </c>
      <c r="O1230" s="2">
        <f t="shared" si="79"/>
        <v>3.125</v>
      </c>
      <c r="P1230" t="str">
        <f>VLOOKUP(G1230,Agents!A:E,4,FALSE)</f>
        <v>Team3</v>
      </c>
      <c r="Q1230" t="str">
        <f>VLOOKUP(G1230,Agents!A:E,5,FALSE)</f>
        <v>Mid</v>
      </c>
      <c r="R1230" t="str">
        <f>VLOOKUP(G1230,Agents!A:E,2,FALSE)</f>
        <v>Night</v>
      </c>
    </row>
    <row r="1231" spans="1:18" x14ac:dyDescent="0.35">
      <c r="A1231" t="s">
        <v>2407</v>
      </c>
      <c r="B1231" t="s">
        <v>2408</v>
      </c>
      <c r="C1231" t="s">
        <v>50</v>
      </c>
      <c r="D1231" t="s">
        <v>26</v>
      </c>
      <c r="E1231" s="1">
        <v>46035.286111111112</v>
      </c>
      <c r="F1231" s="1">
        <v>46036.994444444441</v>
      </c>
      <c r="G1231" t="s">
        <v>183</v>
      </c>
      <c r="H1231" t="s">
        <v>28</v>
      </c>
      <c r="I1231" t="s">
        <v>16</v>
      </c>
      <c r="J1231">
        <v>5</v>
      </c>
      <c r="K1231" t="str">
        <f>IF(tickets_dataset[[#This Row],[status]] = "Closed", "Yes","No")</f>
        <v>No</v>
      </c>
      <c r="L1231" s="2">
        <f t="shared" si="76"/>
        <v>40.999999999883585</v>
      </c>
      <c r="M1231" t="str">
        <f t="shared" si="77"/>
        <v>No</v>
      </c>
      <c r="N1231" t="str">
        <f t="shared" si="78"/>
        <v>Jan</v>
      </c>
      <c r="O1231" s="2">
        <f t="shared" si="79"/>
        <v>1.7083333333284827</v>
      </c>
      <c r="P1231" t="str">
        <f>VLOOKUP(G1231,Agents!A:E,4,FALSE)</f>
        <v>Team3</v>
      </c>
      <c r="Q1231" t="str">
        <f>VLOOKUP(G1231,Agents!A:E,5,FALSE)</f>
        <v>Senior</v>
      </c>
      <c r="R1231" t="str">
        <f>VLOOKUP(G1231,Agents!A:E,2,FALSE)</f>
        <v>Night</v>
      </c>
    </row>
    <row r="1232" spans="1:18" x14ac:dyDescent="0.35">
      <c r="A1232" t="s">
        <v>2409</v>
      </c>
      <c r="B1232" t="s">
        <v>944</v>
      </c>
      <c r="C1232" t="s">
        <v>34</v>
      </c>
      <c r="D1232" t="s">
        <v>13</v>
      </c>
      <c r="E1232" s="1">
        <v>46106.47152777778</v>
      </c>
      <c r="F1232" s="1">
        <v>46107.304861111108</v>
      </c>
      <c r="G1232" t="s">
        <v>256</v>
      </c>
      <c r="H1232" t="s">
        <v>15</v>
      </c>
      <c r="I1232" t="s">
        <v>16</v>
      </c>
      <c r="J1232">
        <v>4</v>
      </c>
      <c r="K1232" t="str">
        <f>IF(tickets_dataset[[#This Row],[status]] = "Closed", "Yes","No")</f>
        <v>Yes</v>
      </c>
      <c r="L1232" s="2">
        <f t="shared" si="76"/>
        <v>19.999999999883585</v>
      </c>
      <c r="M1232" t="str">
        <f t="shared" si="77"/>
        <v>No</v>
      </c>
      <c r="N1232" t="str">
        <f t="shared" si="78"/>
        <v>Mar</v>
      </c>
      <c r="O1232" s="2">
        <f t="shared" si="79"/>
        <v>0.83333333332848269</v>
      </c>
      <c r="P1232" t="str">
        <f>VLOOKUP(G1232,Agents!A:E,4,FALSE)</f>
        <v>Team1</v>
      </c>
      <c r="Q1232" t="str">
        <f>VLOOKUP(G1232,Agents!A:E,5,FALSE)</f>
        <v>Mid</v>
      </c>
      <c r="R1232" t="str">
        <f>VLOOKUP(G1232,Agents!A:E,2,FALSE)</f>
        <v>Morning</v>
      </c>
    </row>
    <row r="1233" spans="1:18" x14ac:dyDescent="0.35">
      <c r="A1233" t="s">
        <v>2410</v>
      </c>
      <c r="B1233" t="s">
        <v>2411</v>
      </c>
      <c r="C1233" t="s">
        <v>50</v>
      </c>
      <c r="D1233" t="s">
        <v>26</v>
      </c>
      <c r="E1233" s="1">
        <v>46090.156944444447</v>
      </c>
      <c r="F1233" s="1">
        <v>46092.573611111111</v>
      </c>
      <c r="G1233" t="s">
        <v>131</v>
      </c>
      <c r="H1233" t="s">
        <v>15</v>
      </c>
      <c r="I1233" t="s">
        <v>16</v>
      </c>
      <c r="J1233">
        <v>5</v>
      </c>
      <c r="K1233" t="str">
        <f>IF(tickets_dataset[[#This Row],[status]] = "Closed", "Yes","No")</f>
        <v>Yes</v>
      </c>
      <c r="L1233" s="2">
        <f t="shared" si="76"/>
        <v>57.999999999941792</v>
      </c>
      <c r="M1233" t="str">
        <f t="shared" si="77"/>
        <v>Yes</v>
      </c>
      <c r="N1233" t="str">
        <f t="shared" si="78"/>
        <v>Mar</v>
      </c>
      <c r="O1233" s="2">
        <f t="shared" si="79"/>
        <v>2.4166666666642413</v>
      </c>
      <c r="P1233" t="str">
        <f>VLOOKUP(G1233,Agents!A:E,4,FALSE)</f>
        <v>Team4</v>
      </c>
      <c r="Q1233" t="str">
        <f>VLOOKUP(G1233,Agents!A:E,5,FALSE)</f>
        <v>Junior</v>
      </c>
      <c r="R1233" t="str">
        <f>VLOOKUP(G1233,Agents!A:E,2,FALSE)</f>
        <v>Night</v>
      </c>
    </row>
    <row r="1234" spans="1:18" x14ac:dyDescent="0.35">
      <c r="A1234" t="s">
        <v>2412</v>
      </c>
      <c r="B1234" t="s">
        <v>2413</v>
      </c>
      <c r="C1234" t="s">
        <v>22</v>
      </c>
      <c r="D1234" t="s">
        <v>38</v>
      </c>
      <c r="E1234" s="1">
        <v>46085.113194444442</v>
      </c>
      <c r="F1234" s="1">
        <v>46085.904861111114</v>
      </c>
      <c r="G1234" t="s">
        <v>190</v>
      </c>
      <c r="H1234" t="s">
        <v>15</v>
      </c>
      <c r="I1234" t="s">
        <v>16</v>
      </c>
      <c r="J1234">
        <v>3</v>
      </c>
      <c r="K1234" t="str">
        <f>IF(tickets_dataset[[#This Row],[status]] = "Closed", "Yes","No")</f>
        <v>Yes</v>
      </c>
      <c r="L1234" s="2">
        <f t="shared" si="76"/>
        <v>19.000000000116415</v>
      </c>
      <c r="M1234" t="str">
        <f t="shared" si="77"/>
        <v>No</v>
      </c>
      <c r="N1234" t="str">
        <f t="shared" si="78"/>
        <v>Mar</v>
      </c>
      <c r="O1234" s="2">
        <f t="shared" si="79"/>
        <v>0.79166666667151731</v>
      </c>
      <c r="P1234" t="str">
        <f>VLOOKUP(G1234,Agents!A:E,4,FALSE)</f>
        <v>Team1</v>
      </c>
      <c r="Q1234" t="str">
        <f>VLOOKUP(G1234,Agents!A:E,5,FALSE)</f>
        <v>Senior</v>
      </c>
      <c r="R1234" t="str">
        <f>VLOOKUP(G1234,Agents!A:E,2,FALSE)</f>
        <v>Night</v>
      </c>
    </row>
    <row r="1235" spans="1:18" x14ac:dyDescent="0.35">
      <c r="A1235" t="s">
        <v>2414</v>
      </c>
      <c r="B1235" t="s">
        <v>2415</v>
      </c>
      <c r="C1235" t="s">
        <v>34</v>
      </c>
      <c r="D1235" t="s">
        <v>38</v>
      </c>
      <c r="E1235" s="1">
        <v>46080.620833333334</v>
      </c>
      <c r="F1235" s="1">
        <v>46081.870833333334</v>
      </c>
      <c r="G1235" t="s">
        <v>282</v>
      </c>
      <c r="H1235" t="s">
        <v>15</v>
      </c>
      <c r="I1235" t="s">
        <v>16</v>
      </c>
      <c r="J1235">
        <v>5</v>
      </c>
      <c r="K1235" t="str">
        <f>IF(tickets_dataset[[#This Row],[status]] = "Closed", "Yes","No")</f>
        <v>Yes</v>
      </c>
      <c r="L1235" s="2">
        <f t="shared" si="76"/>
        <v>30</v>
      </c>
      <c r="M1235" t="str">
        <f t="shared" si="77"/>
        <v>No</v>
      </c>
      <c r="N1235" t="str">
        <f t="shared" si="78"/>
        <v>Feb</v>
      </c>
      <c r="O1235" s="2">
        <f t="shared" si="79"/>
        <v>1.25</v>
      </c>
      <c r="P1235" t="str">
        <f>VLOOKUP(G1235,Agents!A:E,4,FALSE)</f>
        <v>Team4</v>
      </c>
      <c r="Q1235" t="str">
        <f>VLOOKUP(G1235,Agents!A:E,5,FALSE)</f>
        <v>Mid</v>
      </c>
      <c r="R1235" t="str">
        <f>VLOOKUP(G1235,Agents!A:E,2,FALSE)</f>
        <v>Morning</v>
      </c>
    </row>
    <row r="1236" spans="1:18" x14ac:dyDescent="0.35">
      <c r="A1236" t="s">
        <v>2416</v>
      </c>
      <c r="B1236" t="s">
        <v>2417</v>
      </c>
      <c r="C1236" t="s">
        <v>76</v>
      </c>
      <c r="D1236" t="s">
        <v>38</v>
      </c>
      <c r="E1236" s="1">
        <v>46095.527777777781</v>
      </c>
      <c r="F1236" s="1">
        <v>46097.861111111109</v>
      </c>
      <c r="G1236" t="s">
        <v>216</v>
      </c>
      <c r="H1236" t="s">
        <v>15</v>
      </c>
      <c r="I1236" t="s">
        <v>16</v>
      </c>
      <c r="J1236">
        <v>3</v>
      </c>
      <c r="K1236" t="str">
        <f>IF(tickets_dataset[[#This Row],[status]] = "Closed", "Yes","No")</f>
        <v>Yes</v>
      </c>
      <c r="L1236" s="2">
        <f t="shared" si="76"/>
        <v>55.999999999883585</v>
      </c>
      <c r="M1236" t="str">
        <f t="shared" si="77"/>
        <v>Yes</v>
      </c>
      <c r="N1236" t="str">
        <f t="shared" si="78"/>
        <v>Mar</v>
      </c>
      <c r="O1236" s="2">
        <f t="shared" si="79"/>
        <v>2.3333333333284827</v>
      </c>
      <c r="P1236" t="str">
        <f>VLOOKUP(G1236,Agents!A:E,4,FALSE)</f>
        <v>Team5</v>
      </c>
      <c r="Q1236" t="str">
        <f>VLOOKUP(G1236,Agents!A:E,5,FALSE)</f>
        <v>Junior</v>
      </c>
      <c r="R1236" t="str">
        <f>VLOOKUP(G1236,Agents!A:E,2,FALSE)</f>
        <v>Evening</v>
      </c>
    </row>
    <row r="1237" spans="1:18" x14ac:dyDescent="0.35">
      <c r="A1237" t="s">
        <v>2418</v>
      </c>
      <c r="B1237" t="s">
        <v>2419</v>
      </c>
      <c r="C1237" t="s">
        <v>12</v>
      </c>
      <c r="D1237" t="s">
        <v>13</v>
      </c>
      <c r="E1237" s="1">
        <v>46044.27847222222</v>
      </c>
      <c r="F1237" s="1">
        <v>46045.195138888892</v>
      </c>
      <c r="G1237" t="s">
        <v>86</v>
      </c>
      <c r="H1237" t="s">
        <v>15</v>
      </c>
      <c r="I1237" t="s">
        <v>16</v>
      </c>
      <c r="J1237">
        <v>3</v>
      </c>
      <c r="K1237" t="str">
        <f>IF(tickets_dataset[[#This Row],[status]] = "Closed", "Yes","No")</f>
        <v>Yes</v>
      </c>
      <c r="L1237" s="2">
        <f t="shared" si="76"/>
        <v>22.000000000116415</v>
      </c>
      <c r="M1237" t="str">
        <f t="shared" si="77"/>
        <v>No</v>
      </c>
      <c r="N1237" t="str">
        <f t="shared" si="78"/>
        <v>Jan</v>
      </c>
      <c r="O1237" s="2">
        <f t="shared" si="79"/>
        <v>0.91666666667151731</v>
      </c>
      <c r="P1237" t="str">
        <f>VLOOKUP(G1237,Agents!A:E,4,FALSE)</f>
        <v>Team1</v>
      </c>
      <c r="Q1237" t="str">
        <f>VLOOKUP(G1237,Agents!A:E,5,FALSE)</f>
        <v>Mid</v>
      </c>
      <c r="R1237" t="str">
        <f>VLOOKUP(G1237,Agents!A:E,2,FALSE)</f>
        <v>Morning</v>
      </c>
    </row>
    <row r="1238" spans="1:18" x14ac:dyDescent="0.35">
      <c r="A1238" t="s">
        <v>2420</v>
      </c>
      <c r="B1238" t="s">
        <v>2421</v>
      </c>
      <c r="C1238" t="s">
        <v>12</v>
      </c>
      <c r="D1238" t="s">
        <v>38</v>
      </c>
      <c r="E1238" s="1">
        <v>46085.885416666664</v>
      </c>
      <c r="F1238" s="1">
        <v>46089.46875</v>
      </c>
      <c r="G1238" t="s">
        <v>83</v>
      </c>
      <c r="H1238" t="s">
        <v>15</v>
      </c>
      <c r="I1238" t="s">
        <v>16</v>
      </c>
      <c r="J1238">
        <v>3</v>
      </c>
      <c r="K1238" t="str">
        <f>IF(tickets_dataset[[#This Row],[status]] = "Closed", "Yes","No")</f>
        <v>Yes</v>
      </c>
      <c r="L1238" s="2">
        <f t="shared" si="76"/>
        <v>86.000000000058208</v>
      </c>
      <c r="M1238" t="str">
        <f t="shared" si="77"/>
        <v>Yes</v>
      </c>
      <c r="N1238" t="str">
        <f t="shared" si="78"/>
        <v>Mar</v>
      </c>
      <c r="O1238" s="2">
        <f t="shared" si="79"/>
        <v>3.5833333333357587</v>
      </c>
      <c r="P1238" t="str">
        <f>VLOOKUP(G1238,Agents!A:E,4,FALSE)</f>
        <v>Team2</v>
      </c>
      <c r="Q1238" t="str">
        <f>VLOOKUP(G1238,Agents!A:E,5,FALSE)</f>
        <v>Junior</v>
      </c>
      <c r="R1238" t="str">
        <f>VLOOKUP(G1238,Agents!A:E,2,FALSE)</f>
        <v>Night</v>
      </c>
    </row>
    <row r="1239" spans="1:18" x14ac:dyDescent="0.35">
      <c r="A1239" t="s">
        <v>2422</v>
      </c>
      <c r="B1239" t="s">
        <v>1526</v>
      </c>
      <c r="C1239" t="s">
        <v>22</v>
      </c>
      <c r="D1239" t="s">
        <v>26</v>
      </c>
      <c r="E1239" s="1">
        <v>46050.251388888886</v>
      </c>
      <c r="F1239" s="1">
        <v>46052.126388888886</v>
      </c>
      <c r="G1239" t="s">
        <v>170</v>
      </c>
      <c r="H1239" t="s">
        <v>15</v>
      </c>
      <c r="I1239" t="s">
        <v>16</v>
      </c>
      <c r="J1239">
        <v>4</v>
      </c>
      <c r="K1239" t="str">
        <f>IF(tickets_dataset[[#This Row],[status]] = "Closed", "Yes","No")</f>
        <v>Yes</v>
      </c>
      <c r="L1239" s="2">
        <f t="shared" si="76"/>
        <v>45</v>
      </c>
      <c r="M1239" t="str">
        <f t="shared" si="77"/>
        <v>No</v>
      </c>
      <c r="N1239" t="str">
        <f t="shared" si="78"/>
        <v>Jan</v>
      </c>
      <c r="O1239" s="2">
        <f t="shared" si="79"/>
        <v>1.875</v>
      </c>
      <c r="P1239" t="str">
        <f>VLOOKUP(G1239,Agents!A:E,4,FALSE)</f>
        <v>Team5</v>
      </c>
      <c r="Q1239" t="str">
        <f>VLOOKUP(G1239,Agents!A:E,5,FALSE)</f>
        <v>Junior</v>
      </c>
      <c r="R1239" t="str">
        <f>VLOOKUP(G1239,Agents!A:E,2,FALSE)</f>
        <v>Night</v>
      </c>
    </row>
    <row r="1240" spans="1:18" x14ac:dyDescent="0.35">
      <c r="A1240" t="s">
        <v>2423</v>
      </c>
      <c r="B1240" t="s">
        <v>2424</v>
      </c>
      <c r="C1240" t="s">
        <v>76</v>
      </c>
      <c r="D1240" t="s">
        <v>13</v>
      </c>
      <c r="E1240" s="1">
        <v>46063.692361111112</v>
      </c>
      <c r="F1240" s="1">
        <v>46065.567361111112</v>
      </c>
      <c r="G1240" t="s">
        <v>103</v>
      </c>
      <c r="H1240" t="s">
        <v>15</v>
      </c>
      <c r="I1240" t="s">
        <v>16</v>
      </c>
      <c r="J1240">
        <v>3</v>
      </c>
      <c r="K1240" t="str">
        <f>IF(tickets_dataset[[#This Row],[status]] = "Closed", "Yes","No")</f>
        <v>Yes</v>
      </c>
      <c r="L1240" s="2">
        <f t="shared" si="76"/>
        <v>45</v>
      </c>
      <c r="M1240" t="str">
        <f t="shared" si="77"/>
        <v>No</v>
      </c>
      <c r="N1240" t="str">
        <f t="shared" si="78"/>
        <v>Feb</v>
      </c>
      <c r="O1240" s="2">
        <f t="shared" si="79"/>
        <v>1.875</v>
      </c>
      <c r="P1240" t="str">
        <f>VLOOKUP(G1240,Agents!A:E,4,FALSE)</f>
        <v>Team4</v>
      </c>
      <c r="Q1240" t="str">
        <f>VLOOKUP(G1240,Agents!A:E,5,FALSE)</f>
        <v>Senior</v>
      </c>
      <c r="R1240" t="str">
        <f>VLOOKUP(G1240,Agents!A:E,2,FALSE)</f>
        <v>Night</v>
      </c>
    </row>
    <row r="1241" spans="1:18" x14ac:dyDescent="0.35">
      <c r="A1241" t="s">
        <v>2425</v>
      </c>
      <c r="B1241" t="s">
        <v>2213</v>
      </c>
      <c r="C1241" t="s">
        <v>34</v>
      </c>
      <c r="D1241" t="s">
        <v>26</v>
      </c>
      <c r="E1241" s="1">
        <v>46034.859722222223</v>
      </c>
      <c r="F1241" s="1">
        <v>46036.818055555559</v>
      </c>
      <c r="G1241" t="s">
        <v>131</v>
      </c>
      <c r="H1241" t="s">
        <v>15</v>
      </c>
      <c r="I1241" t="s">
        <v>16</v>
      </c>
      <c r="J1241">
        <v>5</v>
      </c>
      <c r="K1241" t="str">
        <f>IF(tickets_dataset[[#This Row],[status]] = "Closed", "Yes","No")</f>
        <v>Yes</v>
      </c>
      <c r="L1241" s="2">
        <f t="shared" si="76"/>
        <v>47.000000000058208</v>
      </c>
      <c r="M1241" t="str">
        <f t="shared" si="77"/>
        <v>No</v>
      </c>
      <c r="N1241" t="str">
        <f t="shared" si="78"/>
        <v>Jan</v>
      </c>
      <c r="O1241" s="2">
        <f t="shared" si="79"/>
        <v>1.9583333333357587</v>
      </c>
      <c r="P1241" t="str">
        <f>VLOOKUP(G1241,Agents!A:E,4,FALSE)</f>
        <v>Team4</v>
      </c>
      <c r="Q1241" t="str">
        <f>VLOOKUP(G1241,Agents!A:E,5,FALSE)</f>
        <v>Junior</v>
      </c>
      <c r="R1241" t="str">
        <f>VLOOKUP(G1241,Agents!A:E,2,FALSE)</f>
        <v>Night</v>
      </c>
    </row>
    <row r="1242" spans="1:18" x14ac:dyDescent="0.35">
      <c r="A1242" t="s">
        <v>2426</v>
      </c>
      <c r="B1242" t="s">
        <v>2427</v>
      </c>
      <c r="C1242" t="s">
        <v>76</v>
      </c>
      <c r="D1242" t="s">
        <v>13</v>
      </c>
      <c r="E1242" s="1">
        <v>46111.494444444441</v>
      </c>
      <c r="F1242" s="1">
        <v>46112.327777777777</v>
      </c>
      <c r="G1242" t="s">
        <v>170</v>
      </c>
      <c r="H1242" t="s">
        <v>28</v>
      </c>
      <c r="I1242" t="s">
        <v>16</v>
      </c>
      <c r="J1242">
        <v>5</v>
      </c>
      <c r="K1242" t="str">
        <f>IF(tickets_dataset[[#This Row],[status]] = "Closed", "Yes","No")</f>
        <v>No</v>
      </c>
      <c r="L1242" s="2">
        <f t="shared" si="76"/>
        <v>20.000000000058208</v>
      </c>
      <c r="M1242" t="str">
        <f t="shared" si="77"/>
        <v>No</v>
      </c>
      <c r="N1242" t="str">
        <f t="shared" si="78"/>
        <v>Mar</v>
      </c>
      <c r="O1242" s="2">
        <f t="shared" si="79"/>
        <v>0.83333333333575865</v>
      </c>
      <c r="P1242" t="str">
        <f>VLOOKUP(G1242,Agents!A:E,4,FALSE)</f>
        <v>Team5</v>
      </c>
      <c r="Q1242" t="str">
        <f>VLOOKUP(G1242,Agents!A:E,5,FALSE)</f>
        <v>Junior</v>
      </c>
      <c r="R1242" t="str">
        <f>VLOOKUP(G1242,Agents!A:E,2,FALSE)</f>
        <v>Night</v>
      </c>
    </row>
    <row r="1243" spans="1:18" x14ac:dyDescent="0.35">
      <c r="A1243" t="s">
        <v>2428</v>
      </c>
      <c r="B1243" t="s">
        <v>2429</v>
      </c>
      <c r="C1243" t="s">
        <v>50</v>
      </c>
      <c r="D1243" t="s">
        <v>38</v>
      </c>
      <c r="E1243" s="1">
        <v>46071.834722222222</v>
      </c>
      <c r="F1243" s="1">
        <v>46074.668055555558</v>
      </c>
      <c r="G1243" t="s">
        <v>91</v>
      </c>
      <c r="H1243" t="s">
        <v>15</v>
      </c>
      <c r="I1243" t="s">
        <v>16</v>
      </c>
      <c r="J1243">
        <v>3</v>
      </c>
      <c r="K1243" t="str">
        <f>IF(tickets_dataset[[#This Row],[status]] = "Closed", "Yes","No")</f>
        <v>Yes</v>
      </c>
      <c r="L1243" s="2">
        <f t="shared" si="76"/>
        <v>68.000000000058208</v>
      </c>
      <c r="M1243" t="str">
        <f t="shared" si="77"/>
        <v>Yes</v>
      </c>
      <c r="N1243" t="str">
        <f t="shared" si="78"/>
        <v>Feb</v>
      </c>
      <c r="O1243" s="2">
        <f t="shared" si="79"/>
        <v>2.8333333333357587</v>
      </c>
      <c r="P1243" t="str">
        <f>VLOOKUP(G1243,Agents!A:E,4,FALSE)</f>
        <v>Team5</v>
      </c>
      <c r="Q1243" t="str">
        <f>VLOOKUP(G1243,Agents!A:E,5,FALSE)</f>
        <v>Mid</v>
      </c>
      <c r="R1243" t="str">
        <f>VLOOKUP(G1243,Agents!A:E,2,FALSE)</f>
        <v>Night</v>
      </c>
    </row>
    <row r="1244" spans="1:18" x14ac:dyDescent="0.35">
      <c r="A1244" t="s">
        <v>2430</v>
      </c>
      <c r="B1244" t="s">
        <v>1969</v>
      </c>
      <c r="C1244" t="s">
        <v>50</v>
      </c>
      <c r="D1244" t="s">
        <v>38</v>
      </c>
      <c r="E1244" s="1">
        <v>46073.28402777778</v>
      </c>
      <c r="F1244" s="1">
        <v>46077.117361111108</v>
      </c>
      <c r="G1244" t="s">
        <v>357</v>
      </c>
      <c r="H1244" t="s">
        <v>15</v>
      </c>
      <c r="I1244" t="s">
        <v>16</v>
      </c>
      <c r="J1244">
        <v>4</v>
      </c>
      <c r="K1244" t="str">
        <f>IF(tickets_dataset[[#This Row],[status]] = "Closed", "Yes","No")</f>
        <v>Yes</v>
      </c>
      <c r="L1244" s="2">
        <f t="shared" si="76"/>
        <v>91.999999999883585</v>
      </c>
      <c r="M1244" t="str">
        <f t="shared" si="77"/>
        <v>Yes</v>
      </c>
      <c r="N1244" t="str">
        <f t="shared" si="78"/>
        <v>Feb</v>
      </c>
      <c r="O1244" s="2">
        <f t="shared" si="79"/>
        <v>3.8333333333284827</v>
      </c>
      <c r="P1244" t="str">
        <f>VLOOKUP(G1244,Agents!A:E,4,FALSE)</f>
        <v>Team1</v>
      </c>
      <c r="Q1244" t="str">
        <f>VLOOKUP(G1244,Agents!A:E,5,FALSE)</f>
        <v>Mid</v>
      </c>
      <c r="R1244" t="str">
        <f>VLOOKUP(G1244,Agents!A:E,2,FALSE)</f>
        <v>Morning</v>
      </c>
    </row>
    <row r="1245" spans="1:18" x14ac:dyDescent="0.35">
      <c r="A1245" t="s">
        <v>2431</v>
      </c>
      <c r="B1245" t="s">
        <v>2432</v>
      </c>
      <c r="C1245" t="s">
        <v>50</v>
      </c>
      <c r="D1245" t="s">
        <v>38</v>
      </c>
      <c r="E1245" s="1">
        <v>46108.209027777775</v>
      </c>
      <c r="F1245" s="1">
        <v>46109.625694444447</v>
      </c>
      <c r="G1245" t="s">
        <v>273</v>
      </c>
      <c r="H1245" t="s">
        <v>15</v>
      </c>
      <c r="I1245" t="s">
        <v>16</v>
      </c>
      <c r="J1245">
        <v>4</v>
      </c>
      <c r="K1245" t="str">
        <f>IF(tickets_dataset[[#This Row],[status]] = "Closed", "Yes","No")</f>
        <v>Yes</v>
      </c>
      <c r="L1245" s="2">
        <f t="shared" si="76"/>
        <v>34.000000000116415</v>
      </c>
      <c r="M1245" t="str">
        <f t="shared" si="77"/>
        <v>No</v>
      </c>
      <c r="N1245" t="str">
        <f t="shared" si="78"/>
        <v>Mar</v>
      </c>
      <c r="O1245" s="2">
        <f t="shared" si="79"/>
        <v>1.4166666666715173</v>
      </c>
      <c r="P1245" t="str">
        <f>VLOOKUP(G1245,Agents!A:E,4,FALSE)</f>
        <v>Team3</v>
      </c>
      <c r="Q1245" t="str">
        <f>VLOOKUP(G1245,Agents!A:E,5,FALSE)</f>
        <v>Senior</v>
      </c>
      <c r="R1245" t="str">
        <f>VLOOKUP(G1245,Agents!A:E,2,FALSE)</f>
        <v>Evening</v>
      </c>
    </row>
    <row r="1246" spans="1:18" x14ac:dyDescent="0.35">
      <c r="A1246" t="s">
        <v>2433</v>
      </c>
      <c r="B1246" t="s">
        <v>1446</v>
      </c>
      <c r="C1246" t="s">
        <v>50</v>
      </c>
      <c r="D1246" t="s">
        <v>26</v>
      </c>
      <c r="E1246" s="1">
        <v>46091.007638888892</v>
      </c>
      <c r="F1246" s="1">
        <v>46093.632638888892</v>
      </c>
      <c r="G1246" t="s">
        <v>77</v>
      </c>
      <c r="H1246" t="s">
        <v>15</v>
      </c>
      <c r="I1246" t="s">
        <v>16</v>
      </c>
      <c r="J1246">
        <v>4</v>
      </c>
      <c r="K1246" t="str">
        <f>IF(tickets_dataset[[#This Row],[status]] = "Closed", "Yes","No")</f>
        <v>Yes</v>
      </c>
      <c r="L1246" s="2">
        <f t="shared" si="76"/>
        <v>63</v>
      </c>
      <c r="M1246" t="str">
        <f t="shared" si="77"/>
        <v>Yes</v>
      </c>
      <c r="N1246" t="str">
        <f t="shared" si="78"/>
        <v>Mar</v>
      </c>
      <c r="O1246" s="2">
        <f t="shared" si="79"/>
        <v>2.625</v>
      </c>
      <c r="P1246" t="str">
        <f>VLOOKUP(G1246,Agents!A:E,4,FALSE)</f>
        <v>Team5</v>
      </c>
      <c r="Q1246" t="str">
        <f>VLOOKUP(G1246,Agents!A:E,5,FALSE)</f>
        <v>Junior</v>
      </c>
      <c r="R1246" t="str">
        <f>VLOOKUP(G1246,Agents!A:E,2,FALSE)</f>
        <v>Evening</v>
      </c>
    </row>
    <row r="1247" spans="1:18" x14ac:dyDescent="0.35">
      <c r="A1247" t="s">
        <v>2434</v>
      </c>
      <c r="B1247" t="s">
        <v>2435</v>
      </c>
      <c r="C1247" t="s">
        <v>50</v>
      </c>
      <c r="D1247" t="s">
        <v>13</v>
      </c>
      <c r="E1247" s="1">
        <v>46073.967361111114</v>
      </c>
      <c r="F1247" s="1">
        <v>46074.884027777778</v>
      </c>
      <c r="G1247" t="s">
        <v>190</v>
      </c>
      <c r="H1247" t="s">
        <v>15</v>
      </c>
      <c r="I1247" t="s">
        <v>68</v>
      </c>
      <c r="J1247">
        <v>3</v>
      </c>
      <c r="K1247" t="str">
        <f>IF(tickets_dataset[[#This Row],[status]] = "Closed", "Yes","No")</f>
        <v>Yes</v>
      </c>
      <c r="L1247" s="2">
        <f t="shared" si="76"/>
        <v>21.999999999941792</v>
      </c>
      <c r="M1247" t="str">
        <f t="shared" si="77"/>
        <v>No</v>
      </c>
      <c r="N1247" t="str">
        <f t="shared" si="78"/>
        <v>Feb</v>
      </c>
      <c r="O1247" s="2">
        <f t="shared" si="79"/>
        <v>0.91666666666424135</v>
      </c>
      <c r="P1247" t="str">
        <f>VLOOKUP(G1247,Agents!A:E,4,FALSE)</f>
        <v>Team1</v>
      </c>
      <c r="Q1247" t="str">
        <f>VLOOKUP(G1247,Agents!A:E,5,FALSE)</f>
        <v>Senior</v>
      </c>
      <c r="R1247" t="str">
        <f>VLOOKUP(G1247,Agents!A:E,2,FALSE)</f>
        <v>Night</v>
      </c>
    </row>
    <row r="1248" spans="1:18" x14ac:dyDescent="0.35">
      <c r="A1248" t="s">
        <v>2436</v>
      </c>
      <c r="B1248" t="s">
        <v>2437</v>
      </c>
      <c r="C1248" t="s">
        <v>76</v>
      </c>
      <c r="D1248" t="s">
        <v>38</v>
      </c>
      <c r="E1248" s="1">
        <v>46045.925694444442</v>
      </c>
      <c r="F1248" s="1">
        <v>46048.592361111114</v>
      </c>
      <c r="G1248" t="s">
        <v>31</v>
      </c>
      <c r="H1248" t="s">
        <v>15</v>
      </c>
      <c r="I1248" t="s">
        <v>16</v>
      </c>
      <c r="J1248">
        <v>3</v>
      </c>
      <c r="K1248" t="str">
        <f>IF(tickets_dataset[[#This Row],[status]] = "Closed", "Yes","No")</f>
        <v>Yes</v>
      </c>
      <c r="L1248" s="2">
        <f t="shared" si="76"/>
        <v>64.000000000116415</v>
      </c>
      <c r="M1248" t="str">
        <f t="shared" si="77"/>
        <v>Yes</v>
      </c>
      <c r="N1248" t="str">
        <f t="shared" si="78"/>
        <v>Jan</v>
      </c>
      <c r="O1248" s="2">
        <f t="shared" si="79"/>
        <v>2.6666666666715173</v>
      </c>
      <c r="P1248" t="str">
        <f>VLOOKUP(G1248,Agents!A:E,4,FALSE)</f>
        <v>Team5</v>
      </c>
      <c r="Q1248" t="str">
        <f>VLOOKUP(G1248,Agents!A:E,5,FALSE)</f>
        <v>Senior</v>
      </c>
      <c r="R1248" t="str">
        <f>VLOOKUP(G1248,Agents!A:E,2,FALSE)</f>
        <v>Evening</v>
      </c>
    </row>
    <row r="1249" spans="1:18" x14ac:dyDescent="0.35">
      <c r="A1249" t="s">
        <v>2438</v>
      </c>
      <c r="B1249" t="s">
        <v>2439</v>
      </c>
      <c r="C1249" t="s">
        <v>34</v>
      </c>
      <c r="D1249" t="s">
        <v>38</v>
      </c>
      <c r="E1249" s="1">
        <v>46111.404861111114</v>
      </c>
      <c r="F1249" s="1">
        <v>46113.571527777778</v>
      </c>
      <c r="G1249" t="s">
        <v>119</v>
      </c>
      <c r="H1249" t="s">
        <v>15</v>
      </c>
      <c r="I1249" t="s">
        <v>16</v>
      </c>
      <c r="J1249">
        <v>3</v>
      </c>
      <c r="K1249" t="str">
        <f>IF(tickets_dataset[[#This Row],[status]] = "Closed", "Yes","No")</f>
        <v>Yes</v>
      </c>
      <c r="L1249" s="2">
        <f t="shared" si="76"/>
        <v>51.999999999941792</v>
      </c>
      <c r="M1249" t="str">
        <f t="shared" si="77"/>
        <v>Yes</v>
      </c>
      <c r="N1249" t="str">
        <f t="shared" si="78"/>
        <v>Mar</v>
      </c>
      <c r="O1249" s="2">
        <f t="shared" si="79"/>
        <v>2.1666666666642413</v>
      </c>
      <c r="P1249" t="str">
        <f>VLOOKUP(G1249,Agents!A:E,4,FALSE)</f>
        <v>Team1</v>
      </c>
      <c r="Q1249" t="str">
        <f>VLOOKUP(G1249,Agents!A:E,5,FALSE)</f>
        <v>Junior</v>
      </c>
      <c r="R1249" t="str">
        <f>VLOOKUP(G1249,Agents!A:E,2,FALSE)</f>
        <v>Morning</v>
      </c>
    </row>
    <row r="1250" spans="1:18" x14ac:dyDescent="0.35">
      <c r="A1250" t="s">
        <v>2440</v>
      </c>
      <c r="B1250" t="s">
        <v>2441</v>
      </c>
      <c r="C1250" t="s">
        <v>34</v>
      </c>
      <c r="D1250" t="s">
        <v>13</v>
      </c>
      <c r="E1250" s="1">
        <v>46044.96875</v>
      </c>
      <c r="F1250" s="1">
        <v>46046.59375</v>
      </c>
      <c r="G1250" t="s">
        <v>239</v>
      </c>
      <c r="H1250" t="s">
        <v>15</v>
      </c>
      <c r="I1250" t="s">
        <v>16</v>
      </c>
      <c r="J1250">
        <v>4</v>
      </c>
      <c r="K1250" t="str">
        <f>IF(tickets_dataset[[#This Row],[status]] = "Closed", "Yes","No")</f>
        <v>Yes</v>
      </c>
      <c r="L1250" s="2">
        <f t="shared" si="76"/>
        <v>39</v>
      </c>
      <c r="M1250" t="str">
        <f t="shared" si="77"/>
        <v>No</v>
      </c>
      <c r="N1250" t="str">
        <f t="shared" si="78"/>
        <v>Jan</v>
      </c>
      <c r="O1250" s="2">
        <f t="shared" si="79"/>
        <v>1.625</v>
      </c>
      <c r="P1250" t="str">
        <f>VLOOKUP(G1250,Agents!A:E,4,FALSE)</f>
        <v>Team1</v>
      </c>
      <c r="Q1250" t="str">
        <f>VLOOKUP(G1250,Agents!A:E,5,FALSE)</f>
        <v>Senior</v>
      </c>
      <c r="R1250" t="str">
        <f>VLOOKUP(G1250,Agents!A:E,2,FALSE)</f>
        <v>Evening</v>
      </c>
    </row>
    <row r="1251" spans="1:18" x14ac:dyDescent="0.35">
      <c r="A1251" t="s">
        <v>2442</v>
      </c>
      <c r="B1251" t="s">
        <v>2443</v>
      </c>
      <c r="C1251" t="s">
        <v>76</v>
      </c>
      <c r="D1251" t="s">
        <v>38</v>
      </c>
      <c r="E1251" s="1">
        <v>46083.240277777775</v>
      </c>
      <c r="F1251" s="1">
        <v>46085.781944444447</v>
      </c>
      <c r="G1251" t="s">
        <v>39</v>
      </c>
      <c r="H1251" t="s">
        <v>15</v>
      </c>
      <c r="I1251" t="s">
        <v>16</v>
      </c>
      <c r="J1251">
        <v>4</v>
      </c>
      <c r="K1251" t="str">
        <f>IF(tickets_dataset[[#This Row],[status]] = "Closed", "Yes","No")</f>
        <v>Yes</v>
      </c>
      <c r="L1251" s="2">
        <f t="shared" si="76"/>
        <v>61.000000000116415</v>
      </c>
      <c r="M1251" t="str">
        <f t="shared" si="77"/>
        <v>Yes</v>
      </c>
      <c r="N1251" t="str">
        <f t="shared" si="78"/>
        <v>Mar</v>
      </c>
      <c r="O1251" s="2">
        <f t="shared" si="79"/>
        <v>2.5416666666715173</v>
      </c>
      <c r="P1251" t="str">
        <f>VLOOKUP(G1251,Agents!A:E,4,FALSE)</f>
        <v>Team3</v>
      </c>
      <c r="Q1251" t="str">
        <f>VLOOKUP(G1251,Agents!A:E,5,FALSE)</f>
        <v>Mid</v>
      </c>
      <c r="R1251" t="str">
        <f>VLOOKUP(G1251,Agents!A:E,2,FALSE)</f>
        <v>Night</v>
      </c>
    </row>
    <row r="1252" spans="1:18" x14ac:dyDescent="0.35">
      <c r="A1252" t="s">
        <v>2444</v>
      </c>
      <c r="B1252" t="s">
        <v>2081</v>
      </c>
      <c r="C1252" t="s">
        <v>76</v>
      </c>
      <c r="D1252" t="s">
        <v>38</v>
      </c>
      <c r="E1252" s="1">
        <v>46060.179166666669</v>
      </c>
      <c r="F1252" s="1">
        <v>46061.262499999997</v>
      </c>
      <c r="G1252" t="s">
        <v>164</v>
      </c>
      <c r="H1252" t="s">
        <v>15</v>
      </c>
      <c r="I1252" t="s">
        <v>16</v>
      </c>
      <c r="J1252">
        <v>4</v>
      </c>
      <c r="K1252" t="str">
        <f>IF(tickets_dataset[[#This Row],[status]] = "Closed", "Yes","No")</f>
        <v>Yes</v>
      </c>
      <c r="L1252" s="2">
        <f t="shared" si="76"/>
        <v>25.999999999883585</v>
      </c>
      <c r="M1252" t="str">
        <f t="shared" si="77"/>
        <v>No</v>
      </c>
      <c r="N1252" t="str">
        <f t="shared" si="78"/>
        <v>Feb</v>
      </c>
      <c r="O1252" s="2">
        <f t="shared" si="79"/>
        <v>1.0833333333284827</v>
      </c>
      <c r="P1252" t="str">
        <f>VLOOKUP(G1252,Agents!A:E,4,FALSE)</f>
        <v>Team4</v>
      </c>
      <c r="Q1252" t="str">
        <f>VLOOKUP(G1252,Agents!A:E,5,FALSE)</f>
        <v>Senior</v>
      </c>
      <c r="R1252" t="str">
        <f>VLOOKUP(G1252,Agents!A:E,2,FALSE)</f>
        <v>Evening</v>
      </c>
    </row>
    <row r="1253" spans="1:18" x14ac:dyDescent="0.35">
      <c r="A1253" t="s">
        <v>2445</v>
      </c>
      <c r="B1253" t="s">
        <v>2446</v>
      </c>
      <c r="C1253" t="s">
        <v>50</v>
      </c>
      <c r="D1253" t="s">
        <v>13</v>
      </c>
      <c r="E1253" s="1">
        <v>46062.021527777775</v>
      </c>
      <c r="F1253" s="1">
        <v>46063.771527777775</v>
      </c>
      <c r="G1253" t="s">
        <v>199</v>
      </c>
      <c r="H1253" t="s">
        <v>15</v>
      </c>
      <c r="I1253" t="s">
        <v>16</v>
      </c>
      <c r="J1253">
        <v>5</v>
      </c>
      <c r="K1253" t="str">
        <f>IF(tickets_dataset[[#This Row],[status]] = "Closed", "Yes","No")</f>
        <v>Yes</v>
      </c>
      <c r="L1253" s="2">
        <f t="shared" si="76"/>
        <v>42</v>
      </c>
      <c r="M1253" t="str">
        <f t="shared" si="77"/>
        <v>No</v>
      </c>
      <c r="N1253" t="str">
        <f t="shared" si="78"/>
        <v>Feb</v>
      </c>
      <c r="O1253" s="2">
        <f t="shared" si="79"/>
        <v>1.75</v>
      </c>
      <c r="P1253" t="str">
        <f>VLOOKUP(G1253,Agents!A:E,4,FALSE)</f>
        <v>Team1</v>
      </c>
      <c r="Q1253" t="str">
        <f>VLOOKUP(G1253,Agents!A:E,5,FALSE)</f>
        <v>Junior</v>
      </c>
      <c r="R1253" t="str">
        <f>VLOOKUP(G1253,Agents!A:E,2,FALSE)</f>
        <v>Morning</v>
      </c>
    </row>
    <row r="1254" spans="1:18" x14ac:dyDescent="0.35">
      <c r="A1254" t="s">
        <v>2447</v>
      </c>
      <c r="B1254" t="s">
        <v>2448</v>
      </c>
      <c r="C1254" t="s">
        <v>34</v>
      </c>
      <c r="D1254" t="s">
        <v>26</v>
      </c>
      <c r="E1254" s="1">
        <v>46055.131249999999</v>
      </c>
      <c r="F1254" s="1">
        <v>46057.006249999999</v>
      </c>
      <c r="G1254" t="s">
        <v>131</v>
      </c>
      <c r="H1254" t="s">
        <v>15</v>
      </c>
      <c r="I1254" t="s">
        <v>16</v>
      </c>
      <c r="J1254">
        <v>4</v>
      </c>
      <c r="K1254" t="str">
        <f>IF(tickets_dataset[[#This Row],[status]] = "Closed", "Yes","No")</f>
        <v>Yes</v>
      </c>
      <c r="L1254" s="2">
        <f t="shared" si="76"/>
        <v>45</v>
      </c>
      <c r="M1254" t="str">
        <f t="shared" si="77"/>
        <v>No</v>
      </c>
      <c r="N1254" t="str">
        <f t="shared" si="78"/>
        <v>Feb</v>
      </c>
      <c r="O1254" s="2">
        <f t="shared" si="79"/>
        <v>1.875</v>
      </c>
      <c r="P1254" t="str">
        <f>VLOOKUP(G1254,Agents!A:E,4,FALSE)</f>
        <v>Team4</v>
      </c>
      <c r="Q1254" t="str">
        <f>VLOOKUP(G1254,Agents!A:E,5,FALSE)</f>
        <v>Junior</v>
      </c>
      <c r="R1254" t="str">
        <f>VLOOKUP(G1254,Agents!A:E,2,FALSE)</f>
        <v>Night</v>
      </c>
    </row>
    <row r="1255" spans="1:18" x14ac:dyDescent="0.35">
      <c r="A1255" t="s">
        <v>2449</v>
      </c>
      <c r="B1255" t="s">
        <v>2450</v>
      </c>
      <c r="C1255" t="s">
        <v>50</v>
      </c>
      <c r="D1255" t="s">
        <v>38</v>
      </c>
      <c r="E1255" s="1">
        <v>46072.910416666666</v>
      </c>
      <c r="F1255" s="1">
        <v>46076.160416666666</v>
      </c>
      <c r="G1255" t="s">
        <v>67</v>
      </c>
      <c r="H1255" t="s">
        <v>15</v>
      </c>
      <c r="I1255" t="s">
        <v>16</v>
      </c>
      <c r="J1255">
        <v>5</v>
      </c>
      <c r="K1255" t="str">
        <f>IF(tickets_dataset[[#This Row],[status]] = "Closed", "Yes","No")</f>
        <v>Yes</v>
      </c>
      <c r="L1255" s="2">
        <f t="shared" si="76"/>
        <v>78</v>
      </c>
      <c r="M1255" t="str">
        <f t="shared" si="77"/>
        <v>Yes</v>
      </c>
      <c r="N1255" t="str">
        <f t="shared" si="78"/>
        <v>Feb</v>
      </c>
      <c r="O1255" s="2">
        <f t="shared" si="79"/>
        <v>3.25</v>
      </c>
      <c r="P1255" t="str">
        <f>VLOOKUP(G1255,Agents!A:E,4,FALSE)</f>
        <v>Team5</v>
      </c>
      <c r="Q1255" t="str">
        <f>VLOOKUP(G1255,Agents!A:E,5,FALSE)</f>
        <v>Junior</v>
      </c>
      <c r="R1255" t="str">
        <f>VLOOKUP(G1255,Agents!A:E,2,FALSE)</f>
        <v>Evening</v>
      </c>
    </row>
    <row r="1256" spans="1:18" x14ac:dyDescent="0.35">
      <c r="A1256" t="s">
        <v>2451</v>
      </c>
      <c r="B1256" t="s">
        <v>2452</v>
      </c>
      <c r="C1256" t="s">
        <v>50</v>
      </c>
      <c r="D1256" t="s">
        <v>26</v>
      </c>
      <c r="E1256" s="1">
        <v>46044.961805555555</v>
      </c>
      <c r="F1256" s="1">
        <v>46046.378472222219</v>
      </c>
      <c r="G1256" t="s">
        <v>19</v>
      </c>
      <c r="H1256" t="s">
        <v>28</v>
      </c>
      <c r="I1256" t="s">
        <v>16</v>
      </c>
      <c r="J1256">
        <v>4</v>
      </c>
      <c r="K1256" t="str">
        <f>IF(tickets_dataset[[#This Row],[status]] = "Closed", "Yes","No")</f>
        <v>No</v>
      </c>
      <c r="L1256" s="2">
        <f t="shared" si="76"/>
        <v>33.999999999941792</v>
      </c>
      <c r="M1256" t="str">
        <f t="shared" si="77"/>
        <v>No</v>
      </c>
      <c r="N1256" t="str">
        <f t="shared" si="78"/>
        <v>Jan</v>
      </c>
      <c r="O1256" s="2">
        <f t="shared" si="79"/>
        <v>1.4166666666642413</v>
      </c>
      <c r="P1256" t="str">
        <f>VLOOKUP(G1256,Agents!A:E,4,FALSE)</f>
        <v>Team4</v>
      </c>
      <c r="Q1256" t="str">
        <f>VLOOKUP(G1256,Agents!A:E,5,FALSE)</f>
        <v>Senior</v>
      </c>
      <c r="R1256" t="str">
        <f>VLOOKUP(G1256,Agents!A:E,2,FALSE)</f>
        <v>Evening</v>
      </c>
    </row>
    <row r="1257" spans="1:18" x14ac:dyDescent="0.35">
      <c r="A1257" t="s">
        <v>2453</v>
      </c>
      <c r="B1257" t="s">
        <v>343</v>
      </c>
      <c r="C1257" t="s">
        <v>22</v>
      </c>
      <c r="D1257" t="s">
        <v>26</v>
      </c>
      <c r="E1257" s="1">
        <v>46088.845833333333</v>
      </c>
      <c r="F1257" s="1">
        <v>46091.595833333333</v>
      </c>
      <c r="G1257" t="s">
        <v>53</v>
      </c>
      <c r="H1257" t="s">
        <v>15</v>
      </c>
      <c r="I1257" t="s">
        <v>16</v>
      </c>
      <c r="J1257">
        <v>4</v>
      </c>
      <c r="K1257" t="str">
        <f>IF(tickets_dataset[[#This Row],[status]] = "Closed", "Yes","No")</f>
        <v>Yes</v>
      </c>
      <c r="L1257" s="2">
        <f t="shared" si="76"/>
        <v>66</v>
      </c>
      <c r="M1257" t="str">
        <f t="shared" si="77"/>
        <v>Yes</v>
      </c>
      <c r="N1257" t="str">
        <f t="shared" si="78"/>
        <v>Mar</v>
      </c>
      <c r="O1257" s="2">
        <f t="shared" si="79"/>
        <v>2.75</v>
      </c>
      <c r="P1257" t="str">
        <f>VLOOKUP(G1257,Agents!A:E,4,FALSE)</f>
        <v>Team1</v>
      </c>
      <c r="Q1257" t="str">
        <f>VLOOKUP(G1257,Agents!A:E,5,FALSE)</f>
        <v>Junior</v>
      </c>
      <c r="R1257" t="str">
        <f>VLOOKUP(G1257,Agents!A:E,2,FALSE)</f>
        <v>Night</v>
      </c>
    </row>
    <row r="1258" spans="1:18" x14ac:dyDescent="0.35">
      <c r="A1258" t="s">
        <v>2454</v>
      </c>
      <c r="B1258" t="s">
        <v>2455</v>
      </c>
      <c r="C1258" t="s">
        <v>12</v>
      </c>
      <c r="D1258" t="s">
        <v>26</v>
      </c>
      <c r="E1258" s="1">
        <v>46039.529166666667</v>
      </c>
      <c r="F1258" s="1">
        <v>46040.029166666667</v>
      </c>
      <c r="G1258" t="s">
        <v>67</v>
      </c>
      <c r="H1258" t="s">
        <v>15</v>
      </c>
      <c r="I1258" t="s">
        <v>16</v>
      </c>
      <c r="J1258">
        <v>5</v>
      </c>
      <c r="K1258" t="str">
        <f>IF(tickets_dataset[[#This Row],[status]] = "Closed", "Yes","No")</f>
        <v>Yes</v>
      </c>
      <c r="L1258" s="2">
        <f t="shared" si="76"/>
        <v>12</v>
      </c>
      <c r="M1258" t="str">
        <f t="shared" si="77"/>
        <v>No</v>
      </c>
      <c r="N1258" t="str">
        <f t="shared" si="78"/>
        <v>Jan</v>
      </c>
      <c r="O1258" s="2">
        <f t="shared" si="79"/>
        <v>0.5</v>
      </c>
      <c r="P1258" t="str">
        <f>VLOOKUP(G1258,Agents!A:E,4,FALSE)</f>
        <v>Team5</v>
      </c>
      <c r="Q1258" t="str">
        <f>VLOOKUP(G1258,Agents!A:E,5,FALSE)</f>
        <v>Junior</v>
      </c>
      <c r="R1258" t="str">
        <f>VLOOKUP(G1258,Agents!A:E,2,FALSE)</f>
        <v>Evening</v>
      </c>
    </row>
    <row r="1259" spans="1:18" x14ac:dyDescent="0.35">
      <c r="A1259" t="s">
        <v>2456</v>
      </c>
      <c r="B1259" t="s">
        <v>2457</v>
      </c>
      <c r="C1259" t="s">
        <v>34</v>
      </c>
      <c r="D1259" t="s">
        <v>26</v>
      </c>
      <c r="E1259" s="1">
        <v>46045.56527777778</v>
      </c>
      <c r="F1259" s="1">
        <v>46047.398611111108</v>
      </c>
      <c r="G1259" t="s">
        <v>199</v>
      </c>
      <c r="H1259" t="s">
        <v>28</v>
      </c>
      <c r="I1259" t="s">
        <v>16</v>
      </c>
      <c r="J1259">
        <v>5</v>
      </c>
      <c r="K1259" t="str">
        <f>IF(tickets_dataset[[#This Row],[status]] = "Closed", "Yes","No")</f>
        <v>No</v>
      </c>
      <c r="L1259" s="2">
        <f t="shared" si="76"/>
        <v>43.999999999883585</v>
      </c>
      <c r="M1259" t="str">
        <f t="shared" si="77"/>
        <v>No</v>
      </c>
      <c r="N1259" t="str">
        <f t="shared" si="78"/>
        <v>Jan</v>
      </c>
      <c r="O1259" s="2">
        <f t="shared" si="79"/>
        <v>1.8333333333284827</v>
      </c>
      <c r="P1259" t="str">
        <f>VLOOKUP(G1259,Agents!A:E,4,FALSE)</f>
        <v>Team1</v>
      </c>
      <c r="Q1259" t="str">
        <f>VLOOKUP(G1259,Agents!A:E,5,FALSE)</f>
        <v>Junior</v>
      </c>
      <c r="R1259" t="str">
        <f>VLOOKUP(G1259,Agents!A:E,2,FALSE)</f>
        <v>Morning</v>
      </c>
    </row>
    <row r="1260" spans="1:18" x14ac:dyDescent="0.35">
      <c r="A1260" t="s">
        <v>2458</v>
      </c>
      <c r="B1260" t="s">
        <v>2459</v>
      </c>
      <c r="C1260" t="s">
        <v>12</v>
      </c>
      <c r="D1260" t="s">
        <v>26</v>
      </c>
      <c r="E1260" s="1">
        <v>46096.609027777777</v>
      </c>
      <c r="F1260" s="1">
        <v>46098.442361111112</v>
      </c>
      <c r="G1260" t="s">
        <v>211</v>
      </c>
      <c r="H1260" t="s">
        <v>28</v>
      </c>
      <c r="I1260" t="s">
        <v>16</v>
      </c>
      <c r="J1260">
        <v>4</v>
      </c>
      <c r="K1260" t="str">
        <f>IF(tickets_dataset[[#This Row],[status]] = "Closed", "Yes","No")</f>
        <v>No</v>
      </c>
      <c r="L1260" s="2">
        <f t="shared" si="76"/>
        <v>44.000000000058208</v>
      </c>
      <c r="M1260" t="str">
        <f t="shared" si="77"/>
        <v>No</v>
      </c>
      <c r="N1260" t="str">
        <f t="shared" si="78"/>
        <v>Mar</v>
      </c>
      <c r="O1260" s="2">
        <f t="shared" si="79"/>
        <v>1.8333333333357587</v>
      </c>
      <c r="P1260" t="str">
        <f>VLOOKUP(G1260,Agents!A:E,4,FALSE)</f>
        <v>Team5</v>
      </c>
      <c r="Q1260" t="str">
        <f>VLOOKUP(G1260,Agents!A:E,5,FALSE)</f>
        <v>Senior</v>
      </c>
      <c r="R1260" t="str">
        <f>VLOOKUP(G1260,Agents!A:E,2,FALSE)</f>
        <v>Evening</v>
      </c>
    </row>
    <row r="1261" spans="1:18" x14ac:dyDescent="0.35">
      <c r="A1261" t="s">
        <v>2460</v>
      </c>
      <c r="B1261" t="s">
        <v>2461</v>
      </c>
      <c r="C1261" t="s">
        <v>22</v>
      </c>
      <c r="D1261" t="s">
        <v>38</v>
      </c>
      <c r="E1261" s="1">
        <v>46089.413888888892</v>
      </c>
      <c r="F1261" s="1">
        <v>46093.080555555556</v>
      </c>
      <c r="G1261" t="s">
        <v>190</v>
      </c>
      <c r="H1261" t="s">
        <v>15</v>
      </c>
      <c r="I1261" t="s">
        <v>16</v>
      </c>
      <c r="J1261">
        <v>3</v>
      </c>
      <c r="K1261" t="str">
        <f>IF(tickets_dataset[[#This Row],[status]] = "Closed", "Yes","No")</f>
        <v>Yes</v>
      </c>
      <c r="L1261" s="2">
        <f t="shared" si="76"/>
        <v>87.999999999941792</v>
      </c>
      <c r="M1261" t="str">
        <f t="shared" si="77"/>
        <v>Yes</v>
      </c>
      <c r="N1261" t="str">
        <f t="shared" si="78"/>
        <v>Mar</v>
      </c>
      <c r="O1261" s="2">
        <f t="shared" si="79"/>
        <v>3.6666666666642413</v>
      </c>
      <c r="P1261" t="str">
        <f>VLOOKUP(G1261,Agents!A:E,4,FALSE)</f>
        <v>Team1</v>
      </c>
      <c r="Q1261" t="str">
        <f>VLOOKUP(G1261,Agents!A:E,5,FALSE)</f>
        <v>Senior</v>
      </c>
      <c r="R1261" t="str">
        <f>VLOOKUP(G1261,Agents!A:E,2,FALSE)</f>
        <v>Night</v>
      </c>
    </row>
    <row r="1262" spans="1:18" x14ac:dyDescent="0.35">
      <c r="A1262" t="s">
        <v>2462</v>
      </c>
      <c r="B1262" t="s">
        <v>2463</v>
      </c>
      <c r="C1262" t="s">
        <v>12</v>
      </c>
      <c r="D1262" t="s">
        <v>38</v>
      </c>
      <c r="E1262" s="1">
        <v>46034.545138888891</v>
      </c>
      <c r="F1262" s="1">
        <v>46038.086805555555</v>
      </c>
      <c r="G1262" t="s">
        <v>59</v>
      </c>
      <c r="H1262" t="s">
        <v>15</v>
      </c>
      <c r="I1262" t="s">
        <v>16</v>
      </c>
      <c r="J1262">
        <v>4</v>
      </c>
      <c r="K1262" t="str">
        <f>IF(tickets_dataset[[#This Row],[status]] = "Closed", "Yes","No")</f>
        <v>Yes</v>
      </c>
      <c r="L1262" s="2">
        <f t="shared" si="76"/>
        <v>84.999999999941792</v>
      </c>
      <c r="M1262" t="str">
        <f t="shared" si="77"/>
        <v>Yes</v>
      </c>
      <c r="N1262" t="str">
        <f t="shared" si="78"/>
        <v>Jan</v>
      </c>
      <c r="O1262" s="2">
        <f t="shared" si="79"/>
        <v>3.5416666666642413</v>
      </c>
      <c r="P1262" t="str">
        <f>VLOOKUP(G1262,Agents!A:E,4,FALSE)</f>
        <v>Team3</v>
      </c>
      <c r="Q1262" t="str">
        <f>VLOOKUP(G1262,Agents!A:E,5,FALSE)</f>
        <v>Senior</v>
      </c>
      <c r="R1262" t="str">
        <f>VLOOKUP(G1262,Agents!A:E,2,FALSE)</f>
        <v>Night</v>
      </c>
    </row>
    <row r="1263" spans="1:18" x14ac:dyDescent="0.35">
      <c r="A1263" t="s">
        <v>2464</v>
      </c>
      <c r="B1263" t="s">
        <v>2229</v>
      </c>
      <c r="C1263" t="s">
        <v>22</v>
      </c>
      <c r="D1263" t="s">
        <v>13</v>
      </c>
      <c r="E1263" s="1">
        <v>46085.433333333334</v>
      </c>
      <c r="F1263" s="1">
        <v>46087.183333333334</v>
      </c>
      <c r="G1263" t="s">
        <v>170</v>
      </c>
      <c r="H1263" t="s">
        <v>15</v>
      </c>
      <c r="I1263" t="s">
        <v>16</v>
      </c>
      <c r="J1263">
        <v>5</v>
      </c>
      <c r="K1263" t="str">
        <f>IF(tickets_dataset[[#This Row],[status]] = "Closed", "Yes","No")</f>
        <v>Yes</v>
      </c>
      <c r="L1263" s="2">
        <f t="shared" si="76"/>
        <v>42</v>
      </c>
      <c r="M1263" t="str">
        <f t="shared" si="77"/>
        <v>No</v>
      </c>
      <c r="N1263" t="str">
        <f t="shared" si="78"/>
        <v>Mar</v>
      </c>
      <c r="O1263" s="2">
        <f t="shared" si="79"/>
        <v>1.75</v>
      </c>
      <c r="P1263" t="str">
        <f>VLOOKUP(G1263,Agents!A:E,4,FALSE)</f>
        <v>Team5</v>
      </c>
      <c r="Q1263" t="str">
        <f>VLOOKUP(G1263,Agents!A:E,5,FALSE)</f>
        <v>Junior</v>
      </c>
      <c r="R1263" t="str">
        <f>VLOOKUP(G1263,Agents!A:E,2,FALSE)</f>
        <v>Night</v>
      </c>
    </row>
    <row r="1264" spans="1:18" x14ac:dyDescent="0.35">
      <c r="A1264" t="s">
        <v>2465</v>
      </c>
      <c r="B1264" t="s">
        <v>2466</v>
      </c>
      <c r="C1264" t="s">
        <v>76</v>
      </c>
      <c r="D1264" t="s">
        <v>26</v>
      </c>
      <c r="E1264" s="1">
        <v>46074.397222222222</v>
      </c>
      <c r="F1264" s="1">
        <v>46074.563888888886</v>
      </c>
      <c r="G1264" t="s">
        <v>56</v>
      </c>
      <c r="H1264" t="s">
        <v>15</v>
      </c>
      <c r="I1264" t="s">
        <v>16</v>
      </c>
      <c r="J1264">
        <v>5</v>
      </c>
      <c r="K1264" t="str">
        <f>IF(tickets_dataset[[#This Row],[status]] = "Closed", "Yes","No")</f>
        <v>Yes</v>
      </c>
      <c r="L1264" s="2">
        <f t="shared" si="76"/>
        <v>3.9999999999417923</v>
      </c>
      <c r="M1264" t="str">
        <f t="shared" si="77"/>
        <v>No</v>
      </c>
      <c r="N1264" t="str">
        <f t="shared" si="78"/>
        <v>Feb</v>
      </c>
      <c r="O1264" s="2">
        <f t="shared" si="79"/>
        <v>0.16666666666424135</v>
      </c>
      <c r="P1264" t="str">
        <f>VLOOKUP(G1264,Agents!A:E,4,FALSE)</f>
        <v>Team1</v>
      </c>
      <c r="Q1264" t="str">
        <f>VLOOKUP(G1264,Agents!A:E,5,FALSE)</f>
        <v>Senior</v>
      </c>
      <c r="R1264" t="str">
        <f>VLOOKUP(G1264,Agents!A:E,2,FALSE)</f>
        <v>Night</v>
      </c>
    </row>
    <row r="1265" spans="1:18" x14ac:dyDescent="0.35">
      <c r="A1265" t="s">
        <v>2467</v>
      </c>
      <c r="B1265" t="s">
        <v>2468</v>
      </c>
      <c r="C1265" t="s">
        <v>50</v>
      </c>
      <c r="D1265" t="s">
        <v>26</v>
      </c>
      <c r="E1265" s="1">
        <v>46076.647916666669</v>
      </c>
      <c r="F1265" s="1">
        <v>46077.481249999997</v>
      </c>
      <c r="G1265" t="s">
        <v>45</v>
      </c>
      <c r="H1265" t="s">
        <v>15</v>
      </c>
      <c r="I1265" t="s">
        <v>16</v>
      </c>
      <c r="J1265">
        <v>5</v>
      </c>
      <c r="K1265" t="str">
        <f>IF(tickets_dataset[[#This Row],[status]] = "Closed", "Yes","No")</f>
        <v>Yes</v>
      </c>
      <c r="L1265" s="2">
        <f t="shared" si="76"/>
        <v>19.999999999883585</v>
      </c>
      <c r="M1265" t="str">
        <f t="shared" si="77"/>
        <v>No</v>
      </c>
      <c r="N1265" t="str">
        <f t="shared" si="78"/>
        <v>Feb</v>
      </c>
      <c r="O1265" s="2">
        <f t="shared" si="79"/>
        <v>0.83333333332848269</v>
      </c>
      <c r="P1265" t="str">
        <f>VLOOKUP(G1265,Agents!A:E,4,FALSE)</f>
        <v>Team5</v>
      </c>
      <c r="Q1265" t="str">
        <f>VLOOKUP(G1265,Agents!A:E,5,FALSE)</f>
        <v>Senior</v>
      </c>
      <c r="R1265" t="str">
        <f>VLOOKUP(G1265,Agents!A:E,2,FALSE)</f>
        <v>Morning</v>
      </c>
    </row>
    <row r="1266" spans="1:18" x14ac:dyDescent="0.35">
      <c r="A1266" t="s">
        <v>2469</v>
      </c>
      <c r="B1266" t="s">
        <v>2470</v>
      </c>
      <c r="C1266" t="s">
        <v>76</v>
      </c>
      <c r="D1266" t="s">
        <v>13</v>
      </c>
      <c r="E1266" s="1">
        <v>46060.981944444444</v>
      </c>
      <c r="F1266" s="1">
        <v>46062.398611111108</v>
      </c>
      <c r="G1266" t="s">
        <v>164</v>
      </c>
      <c r="H1266" t="s">
        <v>15</v>
      </c>
      <c r="I1266" t="s">
        <v>16</v>
      </c>
      <c r="J1266">
        <v>4</v>
      </c>
      <c r="K1266" t="str">
        <f>IF(tickets_dataset[[#This Row],[status]] = "Closed", "Yes","No")</f>
        <v>Yes</v>
      </c>
      <c r="L1266" s="2">
        <f t="shared" si="76"/>
        <v>33.999999999941792</v>
      </c>
      <c r="M1266" t="str">
        <f t="shared" si="77"/>
        <v>No</v>
      </c>
      <c r="N1266" t="str">
        <f t="shared" si="78"/>
        <v>Feb</v>
      </c>
      <c r="O1266" s="2">
        <f t="shared" si="79"/>
        <v>1.4166666666642413</v>
      </c>
      <c r="P1266" t="str">
        <f>VLOOKUP(G1266,Agents!A:E,4,FALSE)</f>
        <v>Team4</v>
      </c>
      <c r="Q1266" t="str">
        <f>VLOOKUP(G1266,Agents!A:E,5,FALSE)</f>
        <v>Senior</v>
      </c>
      <c r="R1266" t="str">
        <f>VLOOKUP(G1266,Agents!A:E,2,FALSE)</f>
        <v>Evening</v>
      </c>
    </row>
    <row r="1267" spans="1:18" x14ac:dyDescent="0.35">
      <c r="A1267" t="s">
        <v>2471</v>
      </c>
      <c r="B1267" t="s">
        <v>2472</v>
      </c>
      <c r="C1267" t="s">
        <v>22</v>
      </c>
      <c r="D1267" t="s">
        <v>26</v>
      </c>
      <c r="E1267" s="1">
        <v>46107.112500000003</v>
      </c>
      <c r="F1267" s="1">
        <v>46108.279166666667</v>
      </c>
      <c r="G1267" t="s">
        <v>239</v>
      </c>
      <c r="H1267" t="s">
        <v>15</v>
      </c>
      <c r="I1267" t="s">
        <v>16</v>
      </c>
      <c r="J1267">
        <v>4</v>
      </c>
      <c r="K1267" t="str">
        <f>IF(tickets_dataset[[#This Row],[status]] = "Closed", "Yes","No")</f>
        <v>Yes</v>
      </c>
      <c r="L1267" s="2">
        <f t="shared" si="76"/>
        <v>27.999999999941792</v>
      </c>
      <c r="M1267" t="str">
        <f t="shared" si="77"/>
        <v>No</v>
      </c>
      <c r="N1267" t="str">
        <f t="shared" si="78"/>
        <v>Mar</v>
      </c>
      <c r="O1267" s="2">
        <f t="shared" si="79"/>
        <v>1.1666666666642413</v>
      </c>
      <c r="P1267" t="str">
        <f>VLOOKUP(G1267,Agents!A:E,4,FALSE)</f>
        <v>Team1</v>
      </c>
      <c r="Q1267" t="str">
        <f>VLOOKUP(G1267,Agents!A:E,5,FALSE)</f>
        <v>Senior</v>
      </c>
      <c r="R1267" t="str">
        <f>VLOOKUP(G1267,Agents!A:E,2,FALSE)</f>
        <v>Evening</v>
      </c>
    </row>
    <row r="1268" spans="1:18" x14ac:dyDescent="0.35">
      <c r="A1268" t="s">
        <v>2473</v>
      </c>
      <c r="B1268" t="s">
        <v>2474</v>
      </c>
      <c r="C1268" t="s">
        <v>12</v>
      </c>
      <c r="D1268" t="s">
        <v>38</v>
      </c>
      <c r="E1268" s="1">
        <v>46064.240277777775</v>
      </c>
      <c r="F1268" s="1">
        <v>46066.740277777775</v>
      </c>
      <c r="G1268" t="s">
        <v>45</v>
      </c>
      <c r="H1268" t="s">
        <v>15</v>
      </c>
      <c r="I1268" t="s">
        <v>16</v>
      </c>
      <c r="J1268">
        <v>4</v>
      </c>
      <c r="K1268" t="str">
        <f>IF(tickets_dataset[[#This Row],[status]] = "Closed", "Yes","No")</f>
        <v>Yes</v>
      </c>
      <c r="L1268" s="2">
        <f t="shared" si="76"/>
        <v>60</v>
      </c>
      <c r="M1268" t="str">
        <f t="shared" si="77"/>
        <v>Yes</v>
      </c>
      <c r="N1268" t="str">
        <f t="shared" si="78"/>
        <v>Feb</v>
      </c>
      <c r="O1268" s="2">
        <f t="shared" si="79"/>
        <v>2.5</v>
      </c>
      <c r="P1268" t="str">
        <f>VLOOKUP(G1268,Agents!A:E,4,FALSE)</f>
        <v>Team5</v>
      </c>
      <c r="Q1268" t="str">
        <f>VLOOKUP(G1268,Agents!A:E,5,FALSE)</f>
        <v>Senior</v>
      </c>
      <c r="R1268" t="str">
        <f>VLOOKUP(G1268,Agents!A:E,2,FALSE)</f>
        <v>Morning</v>
      </c>
    </row>
    <row r="1269" spans="1:18" x14ac:dyDescent="0.35">
      <c r="A1269" t="s">
        <v>2475</v>
      </c>
      <c r="B1269" t="s">
        <v>444</v>
      </c>
      <c r="C1269" t="s">
        <v>34</v>
      </c>
      <c r="D1269" t="s">
        <v>26</v>
      </c>
      <c r="E1269" s="1">
        <v>46049.119444444441</v>
      </c>
      <c r="F1269" s="1">
        <v>46050.077777777777</v>
      </c>
      <c r="G1269" t="s">
        <v>77</v>
      </c>
      <c r="H1269" t="s">
        <v>28</v>
      </c>
      <c r="I1269" t="s">
        <v>16</v>
      </c>
      <c r="J1269">
        <v>4</v>
      </c>
      <c r="K1269" t="str">
        <f>IF(tickets_dataset[[#This Row],[status]] = "Closed", "Yes","No")</f>
        <v>No</v>
      </c>
      <c r="L1269" s="2">
        <f t="shared" si="76"/>
        <v>23.000000000058208</v>
      </c>
      <c r="M1269" t="str">
        <f t="shared" si="77"/>
        <v>No</v>
      </c>
      <c r="N1269" t="str">
        <f t="shared" si="78"/>
        <v>Jan</v>
      </c>
      <c r="O1269" s="2">
        <f t="shared" si="79"/>
        <v>0.95833333333575865</v>
      </c>
      <c r="P1269" t="str">
        <f>VLOOKUP(G1269,Agents!A:E,4,FALSE)</f>
        <v>Team5</v>
      </c>
      <c r="Q1269" t="str">
        <f>VLOOKUP(G1269,Agents!A:E,5,FALSE)</f>
        <v>Junior</v>
      </c>
      <c r="R1269" t="str">
        <f>VLOOKUP(G1269,Agents!A:E,2,FALSE)</f>
        <v>Evening</v>
      </c>
    </row>
    <row r="1270" spans="1:18" x14ac:dyDescent="0.35">
      <c r="A1270" t="s">
        <v>2476</v>
      </c>
      <c r="B1270" t="s">
        <v>2477</v>
      </c>
      <c r="C1270" t="s">
        <v>12</v>
      </c>
      <c r="D1270" t="s">
        <v>38</v>
      </c>
      <c r="E1270" s="1">
        <v>46044.929166666669</v>
      </c>
      <c r="F1270" s="1">
        <v>46047.429166666669</v>
      </c>
      <c r="G1270" t="s">
        <v>27</v>
      </c>
      <c r="H1270" t="s">
        <v>15</v>
      </c>
      <c r="I1270" t="s">
        <v>16</v>
      </c>
      <c r="J1270">
        <v>3</v>
      </c>
      <c r="K1270" t="str">
        <f>IF(tickets_dataset[[#This Row],[status]] = "Closed", "Yes","No")</f>
        <v>Yes</v>
      </c>
      <c r="L1270" s="2">
        <f t="shared" si="76"/>
        <v>60</v>
      </c>
      <c r="M1270" t="str">
        <f t="shared" si="77"/>
        <v>Yes</v>
      </c>
      <c r="N1270" t="str">
        <f t="shared" si="78"/>
        <v>Jan</v>
      </c>
      <c r="O1270" s="2">
        <f t="shared" si="79"/>
        <v>2.5</v>
      </c>
      <c r="P1270" t="str">
        <f>VLOOKUP(G1270,Agents!A:E,4,FALSE)</f>
        <v>Team5</v>
      </c>
      <c r="Q1270" t="str">
        <f>VLOOKUP(G1270,Agents!A:E,5,FALSE)</f>
        <v>Senior</v>
      </c>
      <c r="R1270" t="str">
        <f>VLOOKUP(G1270,Agents!A:E,2,FALSE)</f>
        <v>Morning</v>
      </c>
    </row>
    <row r="1271" spans="1:18" x14ac:dyDescent="0.35">
      <c r="A1271" t="s">
        <v>2478</v>
      </c>
      <c r="B1271" t="s">
        <v>2479</v>
      </c>
      <c r="C1271" t="s">
        <v>76</v>
      </c>
      <c r="D1271" t="s">
        <v>13</v>
      </c>
      <c r="E1271" s="1">
        <v>46099.056944444441</v>
      </c>
      <c r="F1271" s="1">
        <v>46099.848611111112</v>
      </c>
      <c r="G1271" t="s">
        <v>170</v>
      </c>
      <c r="H1271" t="s">
        <v>15</v>
      </c>
      <c r="I1271" t="s">
        <v>16</v>
      </c>
      <c r="J1271">
        <v>3</v>
      </c>
      <c r="K1271" t="str">
        <f>IF(tickets_dataset[[#This Row],[status]] = "Closed", "Yes","No")</f>
        <v>Yes</v>
      </c>
      <c r="L1271" s="2">
        <f t="shared" si="76"/>
        <v>19.000000000116415</v>
      </c>
      <c r="M1271" t="str">
        <f t="shared" si="77"/>
        <v>No</v>
      </c>
      <c r="N1271" t="str">
        <f t="shared" si="78"/>
        <v>Mar</v>
      </c>
      <c r="O1271" s="2">
        <f t="shared" si="79"/>
        <v>0.79166666667151731</v>
      </c>
      <c r="P1271" t="str">
        <f>VLOOKUP(G1271,Agents!A:E,4,FALSE)</f>
        <v>Team5</v>
      </c>
      <c r="Q1271" t="str">
        <f>VLOOKUP(G1271,Agents!A:E,5,FALSE)</f>
        <v>Junior</v>
      </c>
      <c r="R1271" t="str">
        <f>VLOOKUP(G1271,Agents!A:E,2,FALSE)</f>
        <v>Night</v>
      </c>
    </row>
    <row r="1272" spans="1:18" x14ac:dyDescent="0.35">
      <c r="A1272" t="s">
        <v>2480</v>
      </c>
      <c r="B1272" t="s">
        <v>2481</v>
      </c>
      <c r="C1272" t="s">
        <v>12</v>
      </c>
      <c r="D1272" t="s">
        <v>38</v>
      </c>
      <c r="E1272" s="1">
        <v>46069.219444444447</v>
      </c>
      <c r="F1272" s="1">
        <v>46071.927777777775</v>
      </c>
      <c r="G1272" t="s">
        <v>199</v>
      </c>
      <c r="H1272" t="s">
        <v>15</v>
      </c>
      <c r="I1272" t="s">
        <v>16</v>
      </c>
      <c r="J1272">
        <v>4</v>
      </c>
      <c r="K1272" t="str">
        <f>IF(tickets_dataset[[#This Row],[status]] = "Closed", "Yes","No")</f>
        <v>Yes</v>
      </c>
      <c r="L1272" s="2">
        <f t="shared" si="76"/>
        <v>64.999999999883585</v>
      </c>
      <c r="M1272" t="str">
        <f t="shared" si="77"/>
        <v>Yes</v>
      </c>
      <c r="N1272" t="str">
        <f t="shared" si="78"/>
        <v>Feb</v>
      </c>
      <c r="O1272" s="2">
        <f t="shared" si="79"/>
        <v>2.7083333333284827</v>
      </c>
      <c r="P1272" t="str">
        <f>VLOOKUP(G1272,Agents!A:E,4,FALSE)</f>
        <v>Team1</v>
      </c>
      <c r="Q1272" t="str">
        <f>VLOOKUP(G1272,Agents!A:E,5,FALSE)</f>
        <v>Junior</v>
      </c>
      <c r="R1272" t="str">
        <f>VLOOKUP(G1272,Agents!A:E,2,FALSE)</f>
        <v>Morning</v>
      </c>
    </row>
    <row r="1273" spans="1:18" x14ac:dyDescent="0.35">
      <c r="A1273" t="s">
        <v>2482</v>
      </c>
      <c r="B1273" t="s">
        <v>706</v>
      </c>
      <c r="C1273" t="s">
        <v>50</v>
      </c>
      <c r="D1273" t="s">
        <v>38</v>
      </c>
      <c r="E1273" s="1">
        <v>46067.584722222222</v>
      </c>
      <c r="F1273" s="1">
        <v>46068.334722222222</v>
      </c>
      <c r="G1273" t="s">
        <v>170</v>
      </c>
      <c r="H1273" t="s">
        <v>15</v>
      </c>
      <c r="I1273" t="s">
        <v>16</v>
      </c>
      <c r="J1273">
        <v>3</v>
      </c>
      <c r="K1273" t="str">
        <f>IF(tickets_dataset[[#This Row],[status]] = "Closed", "Yes","No")</f>
        <v>Yes</v>
      </c>
      <c r="L1273" s="2">
        <f t="shared" si="76"/>
        <v>18</v>
      </c>
      <c r="M1273" t="str">
        <f t="shared" si="77"/>
        <v>No</v>
      </c>
      <c r="N1273" t="str">
        <f t="shared" si="78"/>
        <v>Feb</v>
      </c>
      <c r="O1273" s="2">
        <f t="shared" si="79"/>
        <v>0.75</v>
      </c>
      <c r="P1273" t="str">
        <f>VLOOKUP(G1273,Agents!A:E,4,FALSE)</f>
        <v>Team5</v>
      </c>
      <c r="Q1273" t="str">
        <f>VLOOKUP(G1273,Agents!A:E,5,FALSE)</f>
        <v>Junior</v>
      </c>
      <c r="R1273" t="str">
        <f>VLOOKUP(G1273,Agents!A:E,2,FALSE)</f>
        <v>Night</v>
      </c>
    </row>
    <row r="1274" spans="1:18" x14ac:dyDescent="0.35">
      <c r="A1274" t="s">
        <v>2483</v>
      </c>
      <c r="B1274" t="s">
        <v>2484</v>
      </c>
      <c r="C1274" t="s">
        <v>76</v>
      </c>
      <c r="D1274" t="s">
        <v>26</v>
      </c>
      <c r="E1274" s="1">
        <v>46031.657638888886</v>
      </c>
      <c r="F1274" s="1">
        <v>46032.699305555558</v>
      </c>
      <c r="G1274" t="s">
        <v>206</v>
      </c>
      <c r="H1274" t="s">
        <v>15</v>
      </c>
      <c r="I1274" t="s">
        <v>16</v>
      </c>
      <c r="J1274">
        <v>4</v>
      </c>
      <c r="K1274" t="str">
        <f>IF(tickets_dataset[[#This Row],[status]] = "Closed", "Yes","No")</f>
        <v>Yes</v>
      </c>
      <c r="L1274" s="2">
        <f t="shared" si="76"/>
        <v>25.000000000116415</v>
      </c>
      <c r="M1274" t="str">
        <f t="shared" si="77"/>
        <v>No</v>
      </c>
      <c r="N1274" t="str">
        <f t="shared" si="78"/>
        <v>Jan</v>
      </c>
      <c r="O1274" s="2">
        <f t="shared" si="79"/>
        <v>1.0416666666715173</v>
      </c>
      <c r="P1274" t="str">
        <f>VLOOKUP(G1274,Agents!A:E,4,FALSE)</f>
        <v>Team5</v>
      </c>
      <c r="Q1274" t="str">
        <f>VLOOKUP(G1274,Agents!A:E,5,FALSE)</f>
        <v>Junior</v>
      </c>
      <c r="R1274" t="str">
        <f>VLOOKUP(G1274,Agents!A:E,2,FALSE)</f>
        <v>Evening</v>
      </c>
    </row>
    <row r="1275" spans="1:18" x14ac:dyDescent="0.35">
      <c r="A1275" t="s">
        <v>2485</v>
      </c>
      <c r="B1275" t="s">
        <v>2486</v>
      </c>
      <c r="C1275" t="s">
        <v>50</v>
      </c>
      <c r="D1275" t="s">
        <v>13</v>
      </c>
      <c r="E1275" s="1">
        <v>46054.243055555555</v>
      </c>
      <c r="F1275" s="1">
        <v>46055.201388888891</v>
      </c>
      <c r="G1275" t="s">
        <v>234</v>
      </c>
      <c r="H1275" t="s">
        <v>15</v>
      </c>
      <c r="I1275" t="s">
        <v>68</v>
      </c>
      <c r="J1275">
        <v>4</v>
      </c>
      <c r="K1275" t="str">
        <f>IF(tickets_dataset[[#This Row],[status]] = "Closed", "Yes","No")</f>
        <v>Yes</v>
      </c>
      <c r="L1275" s="2">
        <f t="shared" si="76"/>
        <v>23.000000000058208</v>
      </c>
      <c r="M1275" t="str">
        <f t="shared" si="77"/>
        <v>No</v>
      </c>
      <c r="N1275" t="str">
        <f t="shared" si="78"/>
        <v>Feb</v>
      </c>
      <c r="O1275" s="2">
        <f t="shared" si="79"/>
        <v>0.95833333333575865</v>
      </c>
      <c r="P1275" t="str">
        <f>VLOOKUP(G1275,Agents!A:E,4,FALSE)</f>
        <v>Team5</v>
      </c>
      <c r="Q1275" t="str">
        <f>VLOOKUP(G1275,Agents!A:E,5,FALSE)</f>
        <v>Senior</v>
      </c>
      <c r="R1275" t="str">
        <f>VLOOKUP(G1275,Agents!A:E,2,FALSE)</f>
        <v>Night</v>
      </c>
    </row>
    <row r="1276" spans="1:18" x14ac:dyDescent="0.35">
      <c r="A1276" t="s">
        <v>2487</v>
      </c>
      <c r="B1276" t="s">
        <v>1375</v>
      </c>
      <c r="C1276" t="s">
        <v>76</v>
      </c>
      <c r="D1276" t="s">
        <v>26</v>
      </c>
      <c r="E1276" s="1">
        <v>46042.384027777778</v>
      </c>
      <c r="F1276" s="1">
        <v>46044.759027777778</v>
      </c>
      <c r="G1276" t="s">
        <v>183</v>
      </c>
      <c r="H1276" t="s">
        <v>15</v>
      </c>
      <c r="I1276" t="s">
        <v>16</v>
      </c>
      <c r="J1276">
        <v>3</v>
      </c>
      <c r="K1276" t="str">
        <f>IF(tickets_dataset[[#This Row],[status]] = "Closed", "Yes","No")</f>
        <v>Yes</v>
      </c>
      <c r="L1276" s="2">
        <f t="shared" si="76"/>
        <v>57</v>
      </c>
      <c r="M1276" t="str">
        <f t="shared" si="77"/>
        <v>Yes</v>
      </c>
      <c r="N1276" t="str">
        <f t="shared" si="78"/>
        <v>Jan</v>
      </c>
      <c r="O1276" s="2">
        <f t="shared" si="79"/>
        <v>2.375</v>
      </c>
      <c r="P1276" t="str">
        <f>VLOOKUP(G1276,Agents!A:E,4,FALSE)</f>
        <v>Team3</v>
      </c>
      <c r="Q1276" t="str">
        <f>VLOOKUP(G1276,Agents!A:E,5,FALSE)</f>
        <v>Senior</v>
      </c>
      <c r="R1276" t="str">
        <f>VLOOKUP(G1276,Agents!A:E,2,FALSE)</f>
        <v>Night</v>
      </c>
    </row>
    <row r="1277" spans="1:18" x14ac:dyDescent="0.35">
      <c r="A1277" t="s">
        <v>2488</v>
      </c>
      <c r="B1277" t="s">
        <v>2489</v>
      </c>
      <c r="C1277" t="s">
        <v>76</v>
      </c>
      <c r="D1277" t="s">
        <v>26</v>
      </c>
      <c r="E1277" s="1">
        <v>46045.490972222222</v>
      </c>
      <c r="F1277" s="1">
        <v>46047.449305555558</v>
      </c>
      <c r="G1277" t="s">
        <v>170</v>
      </c>
      <c r="H1277" t="s">
        <v>15</v>
      </c>
      <c r="I1277" t="s">
        <v>16</v>
      </c>
      <c r="J1277">
        <v>5</v>
      </c>
      <c r="K1277" t="str">
        <f>IF(tickets_dataset[[#This Row],[status]] = "Closed", "Yes","No")</f>
        <v>Yes</v>
      </c>
      <c r="L1277" s="2">
        <f t="shared" si="76"/>
        <v>47.000000000058208</v>
      </c>
      <c r="M1277" t="str">
        <f t="shared" si="77"/>
        <v>No</v>
      </c>
      <c r="N1277" t="str">
        <f t="shared" si="78"/>
        <v>Jan</v>
      </c>
      <c r="O1277" s="2">
        <f t="shared" si="79"/>
        <v>1.9583333333357587</v>
      </c>
      <c r="P1277" t="str">
        <f>VLOOKUP(G1277,Agents!A:E,4,FALSE)</f>
        <v>Team5</v>
      </c>
      <c r="Q1277" t="str">
        <f>VLOOKUP(G1277,Agents!A:E,5,FALSE)</f>
        <v>Junior</v>
      </c>
      <c r="R1277" t="str">
        <f>VLOOKUP(G1277,Agents!A:E,2,FALSE)</f>
        <v>Night</v>
      </c>
    </row>
    <row r="1278" spans="1:18" x14ac:dyDescent="0.35">
      <c r="A1278" t="s">
        <v>2490</v>
      </c>
      <c r="B1278" t="s">
        <v>75</v>
      </c>
      <c r="C1278" t="s">
        <v>12</v>
      </c>
      <c r="D1278" t="s">
        <v>13</v>
      </c>
      <c r="E1278" s="1">
        <v>46051.480555555558</v>
      </c>
      <c r="F1278" s="1">
        <v>46052.397222222222</v>
      </c>
      <c r="G1278" t="s">
        <v>14</v>
      </c>
      <c r="H1278" t="s">
        <v>15</v>
      </c>
      <c r="I1278" t="s">
        <v>16</v>
      </c>
      <c r="J1278">
        <v>4</v>
      </c>
      <c r="K1278" t="str">
        <f>IF(tickets_dataset[[#This Row],[status]] = "Closed", "Yes","No")</f>
        <v>Yes</v>
      </c>
      <c r="L1278" s="2">
        <f t="shared" si="76"/>
        <v>21.999999999941792</v>
      </c>
      <c r="M1278" t="str">
        <f t="shared" si="77"/>
        <v>No</v>
      </c>
      <c r="N1278" t="str">
        <f t="shared" si="78"/>
        <v>Jan</v>
      </c>
      <c r="O1278" s="2">
        <f t="shared" si="79"/>
        <v>0.91666666666424135</v>
      </c>
      <c r="P1278" t="str">
        <f>VLOOKUP(G1278,Agents!A:E,4,FALSE)</f>
        <v>Team1</v>
      </c>
      <c r="Q1278" t="str">
        <f>VLOOKUP(G1278,Agents!A:E,5,FALSE)</f>
        <v>Senior</v>
      </c>
      <c r="R1278" t="str">
        <f>VLOOKUP(G1278,Agents!A:E,2,FALSE)</f>
        <v>Morning</v>
      </c>
    </row>
    <row r="1279" spans="1:18" x14ac:dyDescent="0.35">
      <c r="A1279" t="s">
        <v>2491</v>
      </c>
      <c r="B1279" t="s">
        <v>1661</v>
      </c>
      <c r="C1279" t="s">
        <v>22</v>
      </c>
      <c r="D1279" t="s">
        <v>26</v>
      </c>
      <c r="E1279" s="1">
        <v>46026.540972222225</v>
      </c>
      <c r="F1279" s="1">
        <v>46028.540972222225</v>
      </c>
      <c r="G1279" t="s">
        <v>131</v>
      </c>
      <c r="H1279" t="s">
        <v>15</v>
      </c>
      <c r="I1279" t="s">
        <v>16</v>
      </c>
      <c r="J1279">
        <v>4</v>
      </c>
      <c r="K1279" t="str">
        <f>IF(tickets_dataset[[#This Row],[status]] = "Closed", "Yes","No")</f>
        <v>Yes</v>
      </c>
      <c r="L1279" s="2">
        <f t="shared" si="76"/>
        <v>48</v>
      </c>
      <c r="M1279" t="str">
        <f t="shared" si="77"/>
        <v>No</v>
      </c>
      <c r="N1279" t="str">
        <f t="shared" si="78"/>
        <v>Jan</v>
      </c>
      <c r="O1279" s="2">
        <f t="shared" si="79"/>
        <v>2</v>
      </c>
      <c r="P1279" t="str">
        <f>VLOOKUP(G1279,Agents!A:E,4,FALSE)</f>
        <v>Team4</v>
      </c>
      <c r="Q1279" t="str">
        <f>VLOOKUP(G1279,Agents!A:E,5,FALSE)</f>
        <v>Junior</v>
      </c>
      <c r="R1279" t="str">
        <f>VLOOKUP(G1279,Agents!A:E,2,FALSE)</f>
        <v>Night</v>
      </c>
    </row>
    <row r="1280" spans="1:18" x14ac:dyDescent="0.35">
      <c r="A1280" t="s">
        <v>2492</v>
      </c>
      <c r="B1280" t="s">
        <v>2493</v>
      </c>
      <c r="C1280" t="s">
        <v>12</v>
      </c>
      <c r="D1280" t="s">
        <v>13</v>
      </c>
      <c r="E1280" s="1">
        <v>46105.397916666669</v>
      </c>
      <c r="F1280" s="1">
        <v>46106.897916666669</v>
      </c>
      <c r="G1280" t="s">
        <v>137</v>
      </c>
      <c r="H1280" t="s">
        <v>15</v>
      </c>
      <c r="I1280" t="s">
        <v>68</v>
      </c>
      <c r="J1280">
        <v>3</v>
      </c>
      <c r="K1280" t="str">
        <f>IF(tickets_dataset[[#This Row],[status]] = "Closed", "Yes","No")</f>
        <v>Yes</v>
      </c>
      <c r="L1280" s="2">
        <f t="shared" si="76"/>
        <v>36</v>
      </c>
      <c r="M1280" t="str">
        <f t="shared" si="77"/>
        <v>No</v>
      </c>
      <c r="N1280" t="str">
        <f t="shared" si="78"/>
        <v>Mar</v>
      </c>
      <c r="O1280" s="2">
        <f t="shared" si="79"/>
        <v>1.5</v>
      </c>
      <c r="P1280" t="str">
        <f>VLOOKUP(G1280,Agents!A:E,4,FALSE)</f>
        <v>Team5</v>
      </c>
      <c r="Q1280" t="str">
        <f>VLOOKUP(G1280,Agents!A:E,5,FALSE)</f>
        <v>Senior</v>
      </c>
      <c r="R1280" t="str">
        <f>VLOOKUP(G1280,Agents!A:E,2,FALSE)</f>
        <v>Night</v>
      </c>
    </row>
    <row r="1281" spans="1:18" x14ac:dyDescent="0.35">
      <c r="A1281" t="s">
        <v>2494</v>
      </c>
      <c r="B1281" t="s">
        <v>2495</v>
      </c>
      <c r="C1281" t="s">
        <v>34</v>
      </c>
      <c r="D1281" t="s">
        <v>13</v>
      </c>
      <c r="E1281" s="1">
        <v>46084.773611111108</v>
      </c>
      <c r="F1281" s="1">
        <v>46086.648611111108</v>
      </c>
      <c r="G1281" t="s">
        <v>39</v>
      </c>
      <c r="H1281" t="s">
        <v>15</v>
      </c>
      <c r="I1281" t="s">
        <v>16</v>
      </c>
      <c r="J1281">
        <v>5</v>
      </c>
      <c r="K1281" t="str">
        <f>IF(tickets_dataset[[#This Row],[status]] = "Closed", "Yes","No")</f>
        <v>Yes</v>
      </c>
      <c r="L1281" s="2">
        <f t="shared" si="76"/>
        <v>45</v>
      </c>
      <c r="M1281" t="str">
        <f t="shared" si="77"/>
        <v>No</v>
      </c>
      <c r="N1281" t="str">
        <f t="shared" si="78"/>
        <v>Mar</v>
      </c>
      <c r="O1281" s="2">
        <f t="shared" si="79"/>
        <v>1.875</v>
      </c>
      <c r="P1281" t="str">
        <f>VLOOKUP(G1281,Agents!A:E,4,FALSE)</f>
        <v>Team3</v>
      </c>
      <c r="Q1281" t="str">
        <f>VLOOKUP(G1281,Agents!A:E,5,FALSE)</f>
        <v>Mid</v>
      </c>
      <c r="R1281" t="str">
        <f>VLOOKUP(G1281,Agents!A:E,2,FALSE)</f>
        <v>Night</v>
      </c>
    </row>
    <row r="1282" spans="1:18" x14ac:dyDescent="0.35">
      <c r="A1282" t="s">
        <v>2496</v>
      </c>
      <c r="B1282" t="s">
        <v>2497</v>
      </c>
      <c r="C1282" t="s">
        <v>12</v>
      </c>
      <c r="D1282" t="s">
        <v>26</v>
      </c>
      <c r="E1282" s="1">
        <v>46057.614583333336</v>
      </c>
      <c r="F1282" s="1">
        <v>46059.239583333336</v>
      </c>
      <c r="G1282" t="s">
        <v>19</v>
      </c>
      <c r="H1282" t="s">
        <v>15</v>
      </c>
      <c r="I1282" t="s">
        <v>16</v>
      </c>
      <c r="J1282">
        <v>5</v>
      </c>
      <c r="K1282" t="str">
        <f>IF(tickets_dataset[[#This Row],[status]] = "Closed", "Yes","No")</f>
        <v>Yes</v>
      </c>
      <c r="L1282" s="2">
        <f t="shared" ref="L1282:L1345" si="80">IF(ISBLANK(F1282),"",(F1282-E1282)*24)</f>
        <v>39</v>
      </c>
      <c r="M1282" t="str">
        <f t="shared" ref="M1282:M1345" si="81">IF(L1282&gt;48,"Yes","No")</f>
        <v>No</v>
      </c>
      <c r="N1282" t="str">
        <f t="shared" ref="N1282:N1345" si="82">TEXT(E1282,"mmm")</f>
        <v>Feb</v>
      </c>
      <c r="O1282" s="2">
        <f t="shared" si="79"/>
        <v>1.625</v>
      </c>
      <c r="P1282" t="str">
        <f>VLOOKUP(G1282,Agents!A:E,4,FALSE)</f>
        <v>Team4</v>
      </c>
      <c r="Q1282" t="str">
        <f>VLOOKUP(G1282,Agents!A:E,5,FALSE)</f>
        <v>Senior</v>
      </c>
      <c r="R1282" t="str">
        <f>VLOOKUP(G1282,Agents!A:E,2,FALSE)</f>
        <v>Evening</v>
      </c>
    </row>
    <row r="1283" spans="1:18" x14ac:dyDescent="0.35">
      <c r="A1283" t="s">
        <v>2498</v>
      </c>
      <c r="B1283" t="s">
        <v>2499</v>
      </c>
      <c r="C1283" t="s">
        <v>34</v>
      </c>
      <c r="D1283" t="s">
        <v>38</v>
      </c>
      <c r="E1283" s="1">
        <v>46074.595833333333</v>
      </c>
      <c r="F1283" s="1">
        <v>46077.095833333333</v>
      </c>
      <c r="G1283" t="s">
        <v>131</v>
      </c>
      <c r="H1283" t="s">
        <v>15</v>
      </c>
      <c r="I1283" t="s">
        <v>16</v>
      </c>
      <c r="J1283">
        <v>4</v>
      </c>
      <c r="K1283" t="str">
        <f>IF(tickets_dataset[[#This Row],[status]] = "Closed", "Yes","No")</f>
        <v>Yes</v>
      </c>
      <c r="L1283" s="2">
        <f t="shared" si="80"/>
        <v>60</v>
      </c>
      <c r="M1283" t="str">
        <f t="shared" si="81"/>
        <v>Yes</v>
      </c>
      <c r="N1283" t="str">
        <f t="shared" si="82"/>
        <v>Feb</v>
      </c>
      <c r="O1283" s="2">
        <f t="shared" ref="O1283:O1346" si="83">F1283-E1283</f>
        <v>2.5</v>
      </c>
      <c r="P1283" t="str">
        <f>VLOOKUP(G1283,Agents!A:E,4,FALSE)</f>
        <v>Team4</v>
      </c>
      <c r="Q1283" t="str">
        <f>VLOOKUP(G1283,Agents!A:E,5,FALSE)</f>
        <v>Junior</v>
      </c>
      <c r="R1283" t="str">
        <f>VLOOKUP(G1283,Agents!A:E,2,FALSE)</f>
        <v>Night</v>
      </c>
    </row>
    <row r="1284" spans="1:18" x14ac:dyDescent="0.35">
      <c r="A1284" t="s">
        <v>2500</v>
      </c>
      <c r="B1284" t="s">
        <v>2501</v>
      </c>
      <c r="C1284" t="s">
        <v>50</v>
      </c>
      <c r="D1284" t="s">
        <v>38</v>
      </c>
      <c r="E1284" s="1">
        <v>46039.412499999999</v>
      </c>
      <c r="F1284" s="1">
        <v>46041.495833333334</v>
      </c>
      <c r="G1284" t="s">
        <v>59</v>
      </c>
      <c r="H1284" t="s">
        <v>15</v>
      </c>
      <c r="I1284" t="s">
        <v>16</v>
      </c>
      <c r="J1284">
        <v>5</v>
      </c>
      <c r="K1284" t="str">
        <f>IF(tickets_dataset[[#This Row],[status]] = "Closed", "Yes","No")</f>
        <v>Yes</v>
      </c>
      <c r="L1284" s="2">
        <f t="shared" si="80"/>
        <v>50.000000000058208</v>
      </c>
      <c r="M1284" t="str">
        <f t="shared" si="81"/>
        <v>Yes</v>
      </c>
      <c r="N1284" t="str">
        <f t="shared" si="82"/>
        <v>Jan</v>
      </c>
      <c r="O1284" s="2">
        <f t="shared" si="83"/>
        <v>2.0833333333357587</v>
      </c>
      <c r="P1284" t="str">
        <f>VLOOKUP(G1284,Agents!A:E,4,FALSE)</f>
        <v>Team3</v>
      </c>
      <c r="Q1284" t="str">
        <f>VLOOKUP(G1284,Agents!A:E,5,FALSE)</f>
        <v>Senior</v>
      </c>
      <c r="R1284" t="str">
        <f>VLOOKUP(G1284,Agents!A:E,2,FALSE)</f>
        <v>Night</v>
      </c>
    </row>
    <row r="1285" spans="1:18" x14ac:dyDescent="0.35">
      <c r="A1285" t="s">
        <v>2502</v>
      </c>
      <c r="B1285" t="s">
        <v>2503</v>
      </c>
      <c r="C1285" t="s">
        <v>50</v>
      </c>
      <c r="D1285" t="s">
        <v>26</v>
      </c>
      <c r="E1285" s="1">
        <v>46026.738194444442</v>
      </c>
      <c r="F1285" s="1">
        <v>46028.821527777778</v>
      </c>
      <c r="G1285" t="s">
        <v>83</v>
      </c>
      <c r="H1285" t="s">
        <v>15</v>
      </c>
      <c r="I1285" t="s">
        <v>16</v>
      </c>
      <c r="J1285">
        <v>4</v>
      </c>
      <c r="K1285" t="str">
        <f>IF(tickets_dataset[[#This Row],[status]] = "Closed", "Yes","No")</f>
        <v>Yes</v>
      </c>
      <c r="L1285" s="2">
        <f t="shared" si="80"/>
        <v>50.000000000058208</v>
      </c>
      <c r="M1285" t="str">
        <f t="shared" si="81"/>
        <v>Yes</v>
      </c>
      <c r="N1285" t="str">
        <f t="shared" si="82"/>
        <v>Jan</v>
      </c>
      <c r="O1285" s="2">
        <f t="shared" si="83"/>
        <v>2.0833333333357587</v>
      </c>
      <c r="P1285" t="str">
        <f>VLOOKUP(G1285,Agents!A:E,4,FALSE)</f>
        <v>Team2</v>
      </c>
      <c r="Q1285" t="str">
        <f>VLOOKUP(G1285,Agents!A:E,5,FALSE)</f>
        <v>Junior</v>
      </c>
      <c r="R1285" t="str">
        <f>VLOOKUP(G1285,Agents!A:E,2,FALSE)</f>
        <v>Night</v>
      </c>
    </row>
    <row r="1286" spans="1:18" x14ac:dyDescent="0.35">
      <c r="A1286" t="s">
        <v>2504</v>
      </c>
      <c r="B1286" t="s">
        <v>2505</v>
      </c>
      <c r="C1286" t="s">
        <v>12</v>
      </c>
      <c r="D1286" t="s">
        <v>26</v>
      </c>
      <c r="E1286" s="1">
        <v>46038.051388888889</v>
      </c>
      <c r="F1286" s="1">
        <v>46038.676388888889</v>
      </c>
      <c r="G1286" t="s">
        <v>91</v>
      </c>
      <c r="H1286" t="s">
        <v>15</v>
      </c>
      <c r="I1286" t="s">
        <v>16</v>
      </c>
      <c r="J1286">
        <v>4</v>
      </c>
      <c r="K1286" t="str">
        <f>IF(tickets_dataset[[#This Row],[status]] = "Closed", "Yes","No")</f>
        <v>Yes</v>
      </c>
      <c r="L1286" s="2">
        <f t="shared" si="80"/>
        <v>15</v>
      </c>
      <c r="M1286" t="str">
        <f t="shared" si="81"/>
        <v>No</v>
      </c>
      <c r="N1286" t="str">
        <f t="shared" si="82"/>
        <v>Jan</v>
      </c>
      <c r="O1286" s="2">
        <f t="shared" si="83"/>
        <v>0.625</v>
      </c>
      <c r="P1286" t="str">
        <f>VLOOKUP(G1286,Agents!A:E,4,FALSE)</f>
        <v>Team5</v>
      </c>
      <c r="Q1286" t="str">
        <f>VLOOKUP(G1286,Agents!A:E,5,FALSE)</f>
        <v>Mid</v>
      </c>
      <c r="R1286" t="str">
        <f>VLOOKUP(G1286,Agents!A:E,2,FALSE)</f>
        <v>Night</v>
      </c>
    </row>
    <row r="1287" spans="1:18" x14ac:dyDescent="0.35">
      <c r="A1287" t="s">
        <v>2506</v>
      </c>
      <c r="B1287" t="s">
        <v>2507</v>
      </c>
      <c r="C1287" t="s">
        <v>34</v>
      </c>
      <c r="D1287" t="s">
        <v>38</v>
      </c>
      <c r="E1287" s="1">
        <v>46098.994444444441</v>
      </c>
      <c r="F1287" s="1">
        <v>46101.411111111112</v>
      </c>
      <c r="G1287" t="s">
        <v>357</v>
      </c>
      <c r="H1287" t="s">
        <v>15</v>
      </c>
      <c r="I1287" t="s">
        <v>16</v>
      </c>
      <c r="J1287">
        <v>4</v>
      </c>
      <c r="K1287" t="str">
        <f>IF(tickets_dataset[[#This Row],[status]] = "Closed", "Yes","No")</f>
        <v>Yes</v>
      </c>
      <c r="L1287" s="2">
        <f t="shared" si="80"/>
        <v>58.000000000116415</v>
      </c>
      <c r="M1287" t="str">
        <f t="shared" si="81"/>
        <v>Yes</v>
      </c>
      <c r="N1287" t="str">
        <f t="shared" si="82"/>
        <v>Mar</v>
      </c>
      <c r="O1287" s="2">
        <f t="shared" si="83"/>
        <v>2.4166666666715173</v>
      </c>
      <c r="P1287" t="str">
        <f>VLOOKUP(G1287,Agents!A:E,4,FALSE)</f>
        <v>Team1</v>
      </c>
      <c r="Q1287" t="str">
        <f>VLOOKUP(G1287,Agents!A:E,5,FALSE)</f>
        <v>Mid</v>
      </c>
      <c r="R1287" t="str">
        <f>VLOOKUP(G1287,Agents!A:E,2,FALSE)</f>
        <v>Morning</v>
      </c>
    </row>
    <row r="1288" spans="1:18" x14ac:dyDescent="0.35">
      <c r="A1288" t="s">
        <v>2508</v>
      </c>
      <c r="B1288" t="s">
        <v>2509</v>
      </c>
      <c r="C1288" t="s">
        <v>34</v>
      </c>
      <c r="D1288" t="s">
        <v>13</v>
      </c>
      <c r="E1288" s="1">
        <v>46098.504861111112</v>
      </c>
      <c r="F1288" s="1">
        <v>46099.588194444441</v>
      </c>
      <c r="G1288" t="s">
        <v>62</v>
      </c>
      <c r="H1288" t="s">
        <v>15</v>
      </c>
      <c r="I1288" t="s">
        <v>16</v>
      </c>
      <c r="J1288">
        <v>4</v>
      </c>
      <c r="K1288" t="str">
        <f>IF(tickets_dataset[[#This Row],[status]] = "Closed", "Yes","No")</f>
        <v>Yes</v>
      </c>
      <c r="L1288" s="2">
        <f t="shared" si="80"/>
        <v>25.999999999883585</v>
      </c>
      <c r="M1288" t="str">
        <f t="shared" si="81"/>
        <v>No</v>
      </c>
      <c r="N1288" t="str">
        <f t="shared" si="82"/>
        <v>Mar</v>
      </c>
      <c r="O1288" s="2">
        <f t="shared" si="83"/>
        <v>1.0833333333284827</v>
      </c>
      <c r="P1288" t="str">
        <f>VLOOKUP(G1288,Agents!A:E,4,FALSE)</f>
        <v>Team1</v>
      </c>
      <c r="Q1288" t="str">
        <f>VLOOKUP(G1288,Agents!A:E,5,FALSE)</f>
        <v>Junior</v>
      </c>
      <c r="R1288" t="str">
        <f>VLOOKUP(G1288,Agents!A:E,2,FALSE)</f>
        <v>Morning</v>
      </c>
    </row>
    <row r="1289" spans="1:18" x14ac:dyDescent="0.35">
      <c r="A1289" t="s">
        <v>2510</v>
      </c>
      <c r="B1289" t="s">
        <v>2511</v>
      </c>
      <c r="C1289" t="s">
        <v>50</v>
      </c>
      <c r="D1289" t="s">
        <v>13</v>
      </c>
      <c r="E1289" s="1">
        <v>46101.205555555556</v>
      </c>
      <c r="F1289" s="1">
        <v>46101.830555555556</v>
      </c>
      <c r="G1289" t="s">
        <v>27</v>
      </c>
      <c r="H1289" t="s">
        <v>15</v>
      </c>
      <c r="I1289" t="s">
        <v>16</v>
      </c>
      <c r="J1289">
        <v>4</v>
      </c>
      <c r="K1289" t="str">
        <f>IF(tickets_dataset[[#This Row],[status]] = "Closed", "Yes","No")</f>
        <v>Yes</v>
      </c>
      <c r="L1289" s="2">
        <f t="shared" si="80"/>
        <v>15</v>
      </c>
      <c r="M1289" t="str">
        <f t="shared" si="81"/>
        <v>No</v>
      </c>
      <c r="N1289" t="str">
        <f t="shared" si="82"/>
        <v>Mar</v>
      </c>
      <c r="O1289" s="2">
        <f t="shared" si="83"/>
        <v>0.625</v>
      </c>
      <c r="P1289" t="str">
        <f>VLOOKUP(G1289,Agents!A:E,4,FALSE)</f>
        <v>Team5</v>
      </c>
      <c r="Q1289" t="str">
        <f>VLOOKUP(G1289,Agents!A:E,5,FALSE)</f>
        <v>Senior</v>
      </c>
      <c r="R1289" t="str">
        <f>VLOOKUP(G1289,Agents!A:E,2,FALSE)</f>
        <v>Morning</v>
      </c>
    </row>
    <row r="1290" spans="1:18" x14ac:dyDescent="0.35">
      <c r="A1290" t="s">
        <v>2512</v>
      </c>
      <c r="B1290" t="s">
        <v>2513</v>
      </c>
      <c r="C1290" t="s">
        <v>22</v>
      </c>
      <c r="D1290" t="s">
        <v>26</v>
      </c>
      <c r="E1290" s="1">
        <v>46055.652777777781</v>
      </c>
      <c r="F1290" s="1">
        <v>46058.611111111109</v>
      </c>
      <c r="G1290" t="s">
        <v>190</v>
      </c>
      <c r="H1290" t="s">
        <v>15</v>
      </c>
      <c r="I1290" t="s">
        <v>16</v>
      </c>
      <c r="J1290">
        <v>3</v>
      </c>
      <c r="K1290" t="str">
        <f>IF(tickets_dataset[[#This Row],[status]] = "Closed", "Yes","No")</f>
        <v>Yes</v>
      </c>
      <c r="L1290" s="2">
        <f t="shared" si="80"/>
        <v>70.999999999883585</v>
      </c>
      <c r="M1290" t="str">
        <f t="shared" si="81"/>
        <v>Yes</v>
      </c>
      <c r="N1290" t="str">
        <f t="shared" si="82"/>
        <v>Feb</v>
      </c>
      <c r="O1290" s="2">
        <f t="shared" si="83"/>
        <v>2.9583333333284827</v>
      </c>
      <c r="P1290" t="str">
        <f>VLOOKUP(G1290,Agents!A:E,4,FALSE)</f>
        <v>Team1</v>
      </c>
      <c r="Q1290" t="str">
        <f>VLOOKUP(G1290,Agents!A:E,5,FALSE)</f>
        <v>Senior</v>
      </c>
      <c r="R1290" t="str">
        <f>VLOOKUP(G1290,Agents!A:E,2,FALSE)</f>
        <v>Night</v>
      </c>
    </row>
    <row r="1291" spans="1:18" x14ac:dyDescent="0.35">
      <c r="A1291" t="s">
        <v>2514</v>
      </c>
      <c r="B1291" t="s">
        <v>1827</v>
      </c>
      <c r="C1291" t="s">
        <v>22</v>
      </c>
      <c r="D1291" t="s">
        <v>26</v>
      </c>
      <c r="E1291" s="1">
        <v>46101.520138888889</v>
      </c>
      <c r="F1291" s="1">
        <v>46103.561805555553</v>
      </c>
      <c r="G1291" t="s">
        <v>199</v>
      </c>
      <c r="H1291" t="s">
        <v>15</v>
      </c>
      <c r="I1291" t="s">
        <v>16</v>
      </c>
      <c r="J1291">
        <v>5</v>
      </c>
      <c r="K1291" t="str">
        <f>IF(tickets_dataset[[#This Row],[status]] = "Closed", "Yes","No")</f>
        <v>Yes</v>
      </c>
      <c r="L1291" s="2">
        <f t="shared" si="80"/>
        <v>48.999999999941792</v>
      </c>
      <c r="M1291" t="str">
        <f t="shared" si="81"/>
        <v>Yes</v>
      </c>
      <c r="N1291" t="str">
        <f t="shared" si="82"/>
        <v>Mar</v>
      </c>
      <c r="O1291" s="2">
        <f t="shared" si="83"/>
        <v>2.0416666666642413</v>
      </c>
      <c r="P1291" t="str">
        <f>VLOOKUP(G1291,Agents!A:E,4,FALSE)</f>
        <v>Team1</v>
      </c>
      <c r="Q1291" t="str">
        <f>VLOOKUP(G1291,Agents!A:E,5,FALSE)</f>
        <v>Junior</v>
      </c>
      <c r="R1291" t="str">
        <f>VLOOKUP(G1291,Agents!A:E,2,FALSE)</f>
        <v>Morning</v>
      </c>
    </row>
    <row r="1292" spans="1:18" x14ac:dyDescent="0.35">
      <c r="A1292" t="s">
        <v>2515</v>
      </c>
      <c r="B1292" t="s">
        <v>2516</v>
      </c>
      <c r="C1292" t="s">
        <v>34</v>
      </c>
      <c r="D1292" t="s">
        <v>13</v>
      </c>
      <c r="E1292" s="1">
        <v>46069.762499999997</v>
      </c>
      <c r="F1292" s="1">
        <v>46070.970833333333</v>
      </c>
      <c r="G1292" t="s">
        <v>234</v>
      </c>
      <c r="H1292" t="s">
        <v>15</v>
      </c>
      <c r="I1292" t="s">
        <v>16</v>
      </c>
      <c r="J1292">
        <v>5</v>
      </c>
      <c r="K1292" t="str">
        <f>IF(tickets_dataset[[#This Row],[status]] = "Closed", "Yes","No")</f>
        <v>Yes</v>
      </c>
      <c r="L1292" s="2">
        <f t="shared" si="80"/>
        <v>29.000000000058208</v>
      </c>
      <c r="M1292" t="str">
        <f t="shared" si="81"/>
        <v>No</v>
      </c>
      <c r="N1292" t="str">
        <f t="shared" si="82"/>
        <v>Feb</v>
      </c>
      <c r="O1292" s="2">
        <f t="shared" si="83"/>
        <v>1.2083333333357587</v>
      </c>
      <c r="P1292" t="str">
        <f>VLOOKUP(G1292,Agents!A:E,4,FALSE)</f>
        <v>Team5</v>
      </c>
      <c r="Q1292" t="str">
        <f>VLOOKUP(G1292,Agents!A:E,5,FALSE)</f>
        <v>Senior</v>
      </c>
      <c r="R1292" t="str">
        <f>VLOOKUP(G1292,Agents!A:E,2,FALSE)</f>
        <v>Night</v>
      </c>
    </row>
    <row r="1293" spans="1:18" x14ac:dyDescent="0.35">
      <c r="A1293" t="s">
        <v>2517</v>
      </c>
      <c r="B1293" t="s">
        <v>805</v>
      </c>
      <c r="C1293" t="s">
        <v>34</v>
      </c>
      <c r="D1293" t="s">
        <v>38</v>
      </c>
      <c r="E1293" s="1">
        <v>46055.414583333331</v>
      </c>
      <c r="F1293" s="1">
        <v>46057.122916666667</v>
      </c>
      <c r="G1293" t="s">
        <v>73</v>
      </c>
      <c r="H1293" t="s">
        <v>15</v>
      </c>
      <c r="I1293" t="s">
        <v>16</v>
      </c>
      <c r="J1293">
        <v>5</v>
      </c>
      <c r="K1293" t="str">
        <f>IF(tickets_dataset[[#This Row],[status]] = "Closed", "Yes","No")</f>
        <v>Yes</v>
      </c>
      <c r="L1293" s="2">
        <f t="shared" si="80"/>
        <v>41.000000000058208</v>
      </c>
      <c r="M1293" t="str">
        <f t="shared" si="81"/>
        <v>No</v>
      </c>
      <c r="N1293" t="str">
        <f t="shared" si="82"/>
        <v>Feb</v>
      </c>
      <c r="O1293" s="2">
        <f t="shared" si="83"/>
        <v>1.7083333333357587</v>
      </c>
      <c r="P1293" t="str">
        <f>VLOOKUP(G1293,Agents!A:E,4,FALSE)</f>
        <v>Team4</v>
      </c>
      <c r="Q1293" t="str">
        <f>VLOOKUP(G1293,Agents!A:E,5,FALSE)</f>
        <v>Senior</v>
      </c>
      <c r="R1293" t="str">
        <f>VLOOKUP(G1293,Agents!A:E,2,FALSE)</f>
        <v>Night</v>
      </c>
    </row>
    <row r="1294" spans="1:18" x14ac:dyDescent="0.35">
      <c r="A1294" t="s">
        <v>2518</v>
      </c>
      <c r="B1294" t="s">
        <v>2519</v>
      </c>
      <c r="C1294" t="s">
        <v>50</v>
      </c>
      <c r="D1294" t="s">
        <v>13</v>
      </c>
      <c r="E1294" s="1">
        <v>46041.726388888892</v>
      </c>
      <c r="F1294" s="1">
        <v>46042.393055555556</v>
      </c>
      <c r="G1294" t="s">
        <v>131</v>
      </c>
      <c r="H1294" t="s">
        <v>28</v>
      </c>
      <c r="I1294" t="s">
        <v>16</v>
      </c>
      <c r="J1294">
        <v>4</v>
      </c>
      <c r="K1294" t="str">
        <f>IF(tickets_dataset[[#This Row],[status]] = "Closed", "Yes","No")</f>
        <v>No</v>
      </c>
      <c r="L1294" s="2">
        <f t="shared" si="80"/>
        <v>15.999999999941792</v>
      </c>
      <c r="M1294" t="str">
        <f t="shared" si="81"/>
        <v>No</v>
      </c>
      <c r="N1294" t="str">
        <f t="shared" si="82"/>
        <v>Jan</v>
      </c>
      <c r="O1294" s="2">
        <f t="shared" si="83"/>
        <v>0.66666666666424135</v>
      </c>
      <c r="P1294" t="str">
        <f>VLOOKUP(G1294,Agents!A:E,4,FALSE)</f>
        <v>Team4</v>
      </c>
      <c r="Q1294" t="str">
        <f>VLOOKUP(G1294,Agents!A:E,5,FALSE)</f>
        <v>Junior</v>
      </c>
      <c r="R1294" t="str">
        <f>VLOOKUP(G1294,Agents!A:E,2,FALSE)</f>
        <v>Night</v>
      </c>
    </row>
    <row r="1295" spans="1:18" x14ac:dyDescent="0.35">
      <c r="A1295" t="s">
        <v>2520</v>
      </c>
      <c r="B1295" t="s">
        <v>2521</v>
      </c>
      <c r="C1295" t="s">
        <v>76</v>
      </c>
      <c r="D1295" t="s">
        <v>26</v>
      </c>
      <c r="E1295" s="1">
        <v>46099.838194444441</v>
      </c>
      <c r="F1295" s="1">
        <v>46100.046527777777</v>
      </c>
      <c r="G1295" t="s">
        <v>344</v>
      </c>
      <c r="H1295" t="s">
        <v>15</v>
      </c>
      <c r="I1295" t="s">
        <v>16</v>
      </c>
      <c r="J1295">
        <v>4</v>
      </c>
      <c r="K1295" t="str">
        <f>IF(tickets_dataset[[#This Row],[status]] = "Closed", "Yes","No")</f>
        <v>Yes</v>
      </c>
      <c r="L1295" s="2">
        <f t="shared" si="80"/>
        <v>5.0000000000582077</v>
      </c>
      <c r="M1295" t="str">
        <f t="shared" si="81"/>
        <v>No</v>
      </c>
      <c r="N1295" t="str">
        <f t="shared" si="82"/>
        <v>Mar</v>
      </c>
      <c r="O1295" s="2">
        <f t="shared" si="83"/>
        <v>0.20833333333575865</v>
      </c>
      <c r="P1295" t="str">
        <f>VLOOKUP(G1295,Agents!A:E,4,FALSE)</f>
        <v>Team4</v>
      </c>
      <c r="Q1295" t="str">
        <f>VLOOKUP(G1295,Agents!A:E,5,FALSE)</f>
        <v>Senior</v>
      </c>
      <c r="R1295" t="str">
        <f>VLOOKUP(G1295,Agents!A:E,2,FALSE)</f>
        <v>Night</v>
      </c>
    </row>
    <row r="1296" spans="1:18" x14ac:dyDescent="0.35">
      <c r="A1296" t="s">
        <v>2522</v>
      </c>
      <c r="B1296" t="s">
        <v>323</v>
      </c>
      <c r="C1296" t="s">
        <v>34</v>
      </c>
      <c r="D1296" t="s">
        <v>26</v>
      </c>
      <c r="E1296" s="1">
        <v>46033.373611111114</v>
      </c>
      <c r="F1296" s="1">
        <v>46035.040277777778</v>
      </c>
      <c r="G1296" t="s">
        <v>103</v>
      </c>
      <c r="H1296" t="s">
        <v>15</v>
      </c>
      <c r="I1296" t="s">
        <v>16</v>
      </c>
      <c r="J1296">
        <v>4</v>
      </c>
      <c r="K1296" t="str">
        <f>IF(tickets_dataset[[#This Row],[status]] = "Closed", "Yes","No")</f>
        <v>Yes</v>
      </c>
      <c r="L1296" s="2">
        <f t="shared" si="80"/>
        <v>39.999999999941792</v>
      </c>
      <c r="M1296" t="str">
        <f t="shared" si="81"/>
        <v>No</v>
      </c>
      <c r="N1296" t="str">
        <f t="shared" si="82"/>
        <v>Jan</v>
      </c>
      <c r="O1296" s="2">
        <f t="shared" si="83"/>
        <v>1.6666666666642413</v>
      </c>
      <c r="P1296" t="str">
        <f>VLOOKUP(G1296,Agents!A:E,4,FALSE)</f>
        <v>Team4</v>
      </c>
      <c r="Q1296" t="str">
        <f>VLOOKUP(G1296,Agents!A:E,5,FALSE)</f>
        <v>Senior</v>
      </c>
      <c r="R1296" t="str">
        <f>VLOOKUP(G1296,Agents!A:E,2,FALSE)</f>
        <v>Night</v>
      </c>
    </row>
    <row r="1297" spans="1:18" x14ac:dyDescent="0.35">
      <c r="A1297" t="s">
        <v>2523</v>
      </c>
      <c r="B1297" t="s">
        <v>1547</v>
      </c>
      <c r="C1297" t="s">
        <v>12</v>
      </c>
      <c r="D1297" t="s">
        <v>38</v>
      </c>
      <c r="E1297" s="1">
        <v>46049.313888888886</v>
      </c>
      <c r="F1297" s="1">
        <v>46053.230555555558</v>
      </c>
      <c r="G1297" t="s">
        <v>67</v>
      </c>
      <c r="H1297" t="s">
        <v>15</v>
      </c>
      <c r="I1297" t="s">
        <v>16</v>
      </c>
      <c r="J1297">
        <v>4</v>
      </c>
      <c r="K1297" t="str">
        <f>IF(tickets_dataset[[#This Row],[status]] = "Closed", "Yes","No")</f>
        <v>Yes</v>
      </c>
      <c r="L1297" s="2">
        <f t="shared" si="80"/>
        <v>94.000000000116415</v>
      </c>
      <c r="M1297" t="str">
        <f t="shared" si="81"/>
        <v>Yes</v>
      </c>
      <c r="N1297" t="str">
        <f t="shared" si="82"/>
        <v>Jan</v>
      </c>
      <c r="O1297" s="2">
        <f t="shared" si="83"/>
        <v>3.9166666666715173</v>
      </c>
      <c r="P1297" t="str">
        <f>VLOOKUP(G1297,Agents!A:E,4,FALSE)</f>
        <v>Team5</v>
      </c>
      <c r="Q1297" t="str">
        <f>VLOOKUP(G1297,Agents!A:E,5,FALSE)</f>
        <v>Junior</v>
      </c>
      <c r="R1297" t="str">
        <f>VLOOKUP(G1297,Agents!A:E,2,FALSE)</f>
        <v>Evening</v>
      </c>
    </row>
    <row r="1298" spans="1:18" x14ac:dyDescent="0.35">
      <c r="A1298" t="s">
        <v>2524</v>
      </c>
      <c r="B1298" t="s">
        <v>2525</v>
      </c>
      <c r="C1298" t="s">
        <v>12</v>
      </c>
      <c r="D1298" t="s">
        <v>26</v>
      </c>
      <c r="E1298" s="1">
        <v>46066.030555555553</v>
      </c>
      <c r="F1298" s="1">
        <v>46066.488888888889</v>
      </c>
      <c r="G1298" t="s">
        <v>422</v>
      </c>
      <c r="H1298" t="s">
        <v>15</v>
      </c>
      <c r="I1298" t="s">
        <v>16</v>
      </c>
      <c r="J1298">
        <v>3</v>
      </c>
      <c r="K1298" t="str">
        <f>IF(tickets_dataset[[#This Row],[status]] = "Closed", "Yes","No")</f>
        <v>Yes</v>
      </c>
      <c r="L1298" s="2">
        <f t="shared" si="80"/>
        <v>11.000000000058208</v>
      </c>
      <c r="M1298" t="str">
        <f t="shared" si="81"/>
        <v>No</v>
      </c>
      <c r="N1298" t="str">
        <f t="shared" si="82"/>
        <v>Feb</v>
      </c>
      <c r="O1298" s="2">
        <f t="shared" si="83"/>
        <v>0.45833333333575865</v>
      </c>
      <c r="P1298" t="str">
        <f>VLOOKUP(G1298,Agents!A:E,4,FALSE)</f>
        <v>Team5</v>
      </c>
      <c r="Q1298" t="str">
        <f>VLOOKUP(G1298,Agents!A:E,5,FALSE)</f>
        <v>Mid</v>
      </c>
      <c r="R1298" t="str">
        <f>VLOOKUP(G1298,Agents!A:E,2,FALSE)</f>
        <v>Evening</v>
      </c>
    </row>
    <row r="1299" spans="1:18" x14ac:dyDescent="0.35">
      <c r="A1299" t="s">
        <v>2526</v>
      </c>
      <c r="B1299" t="s">
        <v>567</v>
      </c>
      <c r="C1299" t="s">
        <v>50</v>
      </c>
      <c r="D1299" t="s">
        <v>26</v>
      </c>
      <c r="E1299" s="1">
        <v>46052.474305555559</v>
      </c>
      <c r="F1299" s="1">
        <v>46054.099305555559</v>
      </c>
      <c r="G1299" t="s">
        <v>59</v>
      </c>
      <c r="H1299" t="s">
        <v>15</v>
      </c>
      <c r="I1299" t="s">
        <v>16</v>
      </c>
      <c r="J1299">
        <v>3</v>
      </c>
      <c r="K1299" t="str">
        <f>IF(tickets_dataset[[#This Row],[status]] = "Closed", "Yes","No")</f>
        <v>Yes</v>
      </c>
      <c r="L1299" s="2">
        <f t="shared" si="80"/>
        <v>39</v>
      </c>
      <c r="M1299" t="str">
        <f t="shared" si="81"/>
        <v>No</v>
      </c>
      <c r="N1299" t="str">
        <f t="shared" si="82"/>
        <v>Jan</v>
      </c>
      <c r="O1299" s="2">
        <f t="shared" si="83"/>
        <v>1.625</v>
      </c>
      <c r="P1299" t="str">
        <f>VLOOKUP(G1299,Agents!A:E,4,FALSE)</f>
        <v>Team3</v>
      </c>
      <c r="Q1299" t="str">
        <f>VLOOKUP(G1299,Agents!A:E,5,FALSE)</f>
        <v>Senior</v>
      </c>
      <c r="R1299" t="str">
        <f>VLOOKUP(G1299,Agents!A:E,2,FALSE)</f>
        <v>Night</v>
      </c>
    </row>
    <row r="1300" spans="1:18" x14ac:dyDescent="0.35">
      <c r="A1300" t="s">
        <v>2527</v>
      </c>
      <c r="B1300" t="s">
        <v>831</v>
      </c>
      <c r="C1300" t="s">
        <v>50</v>
      </c>
      <c r="D1300" t="s">
        <v>26</v>
      </c>
      <c r="E1300" s="1">
        <v>46066.131944444445</v>
      </c>
      <c r="F1300" s="1">
        <v>46068.298611111109</v>
      </c>
      <c r="G1300" t="s">
        <v>221</v>
      </c>
      <c r="H1300" t="s">
        <v>28</v>
      </c>
      <c r="I1300" t="s">
        <v>16</v>
      </c>
      <c r="J1300">
        <v>4</v>
      </c>
      <c r="K1300" t="str">
        <f>IF(tickets_dataset[[#This Row],[status]] = "Closed", "Yes","No")</f>
        <v>No</v>
      </c>
      <c r="L1300" s="2">
        <f t="shared" si="80"/>
        <v>51.999999999941792</v>
      </c>
      <c r="M1300" t="str">
        <f t="shared" si="81"/>
        <v>Yes</v>
      </c>
      <c r="N1300" t="str">
        <f t="shared" si="82"/>
        <v>Feb</v>
      </c>
      <c r="O1300" s="2">
        <f t="shared" si="83"/>
        <v>2.1666666666642413</v>
      </c>
      <c r="P1300" t="str">
        <f>VLOOKUP(G1300,Agents!A:E,4,FALSE)</f>
        <v>Team4</v>
      </c>
      <c r="Q1300" t="str">
        <f>VLOOKUP(G1300,Agents!A:E,5,FALSE)</f>
        <v>Senior</v>
      </c>
      <c r="R1300" t="str">
        <f>VLOOKUP(G1300,Agents!A:E,2,FALSE)</f>
        <v>Morning</v>
      </c>
    </row>
    <row r="1301" spans="1:18" x14ac:dyDescent="0.35">
      <c r="A1301" t="s">
        <v>2528</v>
      </c>
      <c r="B1301" t="s">
        <v>2529</v>
      </c>
      <c r="C1301" t="s">
        <v>22</v>
      </c>
      <c r="D1301" t="s">
        <v>26</v>
      </c>
      <c r="E1301" s="1">
        <v>46097.289583333331</v>
      </c>
      <c r="F1301" s="1">
        <v>46097.997916666667</v>
      </c>
      <c r="G1301" t="s">
        <v>344</v>
      </c>
      <c r="H1301" t="s">
        <v>15</v>
      </c>
      <c r="I1301" t="s">
        <v>16</v>
      </c>
      <c r="J1301">
        <v>3</v>
      </c>
      <c r="K1301" t="str">
        <f>IF(tickets_dataset[[#This Row],[status]] = "Closed", "Yes","No")</f>
        <v>Yes</v>
      </c>
      <c r="L1301" s="2">
        <f t="shared" si="80"/>
        <v>17.000000000058208</v>
      </c>
      <c r="M1301" t="str">
        <f t="shared" si="81"/>
        <v>No</v>
      </c>
      <c r="N1301" t="str">
        <f t="shared" si="82"/>
        <v>Mar</v>
      </c>
      <c r="O1301" s="2">
        <f t="shared" si="83"/>
        <v>0.70833333333575865</v>
      </c>
      <c r="P1301" t="str">
        <f>VLOOKUP(G1301,Agents!A:E,4,FALSE)</f>
        <v>Team4</v>
      </c>
      <c r="Q1301" t="str">
        <f>VLOOKUP(G1301,Agents!A:E,5,FALSE)</f>
        <v>Senior</v>
      </c>
      <c r="R1301" t="str">
        <f>VLOOKUP(G1301,Agents!A:E,2,FALSE)</f>
        <v>Night</v>
      </c>
    </row>
    <row r="1302" spans="1:18" x14ac:dyDescent="0.35">
      <c r="A1302" t="s">
        <v>2530</v>
      </c>
      <c r="B1302" t="s">
        <v>2531</v>
      </c>
      <c r="C1302" t="s">
        <v>12</v>
      </c>
      <c r="D1302" t="s">
        <v>38</v>
      </c>
      <c r="E1302" s="1">
        <v>46079.181944444441</v>
      </c>
      <c r="F1302" s="1">
        <v>46081.806944444441</v>
      </c>
      <c r="G1302" t="s">
        <v>53</v>
      </c>
      <c r="H1302" t="s">
        <v>15</v>
      </c>
      <c r="I1302" t="s">
        <v>16</v>
      </c>
      <c r="J1302">
        <v>3</v>
      </c>
      <c r="K1302" t="str">
        <f>IF(tickets_dataset[[#This Row],[status]] = "Closed", "Yes","No")</f>
        <v>Yes</v>
      </c>
      <c r="L1302" s="2">
        <f t="shared" si="80"/>
        <v>63</v>
      </c>
      <c r="M1302" t="str">
        <f t="shared" si="81"/>
        <v>Yes</v>
      </c>
      <c r="N1302" t="str">
        <f t="shared" si="82"/>
        <v>Feb</v>
      </c>
      <c r="O1302" s="2">
        <f t="shared" si="83"/>
        <v>2.625</v>
      </c>
      <c r="P1302" t="str">
        <f>VLOOKUP(G1302,Agents!A:E,4,FALSE)</f>
        <v>Team1</v>
      </c>
      <c r="Q1302" t="str">
        <f>VLOOKUP(G1302,Agents!A:E,5,FALSE)</f>
        <v>Junior</v>
      </c>
      <c r="R1302" t="str">
        <f>VLOOKUP(G1302,Agents!A:E,2,FALSE)</f>
        <v>Night</v>
      </c>
    </row>
    <row r="1303" spans="1:18" x14ac:dyDescent="0.35">
      <c r="A1303" t="s">
        <v>2532</v>
      </c>
      <c r="B1303" t="s">
        <v>79</v>
      </c>
      <c r="C1303" t="s">
        <v>12</v>
      </c>
      <c r="D1303" t="s">
        <v>26</v>
      </c>
      <c r="E1303" s="1">
        <v>46053.762499999997</v>
      </c>
      <c r="F1303" s="1">
        <v>46054.887499999997</v>
      </c>
      <c r="G1303" t="s">
        <v>67</v>
      </c>
      <c r="H1303" t="s">
        <v>15</v>
      </c>
      <c r="I1303" t="s">
        <v>16</v>
      </c>
      <c r="J1303">
        <v>4</v>
      </c>
      <c r="K1303" t="str">
        <f>IF(tickets_dataset[[#This Row],[status]] = "Closed", "Yes","No")</f>
        <v>Yes</v>
      </c>
      <c r="L1303" s="2">
        <f t="shared" si="80"/>
        <v>27</v>
      </c>
      <c r="M1303" t="str">
        <f t="shared" si="81"/>
        <v>No</v>
      </c>
      <c r="N1303" t="str">
        <f t="shared" si="82"/>
        <v>Jan</v>
      </c>
      <c r="O1303" s="2">
        <f t="shared" si="83"/>
        <v>1.125</v>
      </c>
      <c r="P1303" t="str">
        <f>VLOOKUP(G1303,Agents!A:E,4,FALSE)</f>
        <v>Team5</v>
      </c>
      <c r="Q1303" t="str">
        <f>VLOOKUP(G1303,Agents!A:E,5,FALSE)</f>
        <v>Junior</v>
      </c>
      <c r="R1303" t="str">
        <f>VLOOKUP(G1303,Agents!A:E,2,FALSE)</f>
        <v>Evening</v>
      </c>
    </row>
    <row r="1304" spans="1:18" x14ac:dyDescent="0.35">
      <c r="A1304" t="s">
        <v>2533</v>
      </c>
      <c r="B1304" t="s">
        <v>2534</v>
      </c>
      <c r="C1304" t="s">
        <v>12</v>
      </c>
      <c r="D1304" t="s">
        <v>26</v>
      </c>
      <c r="E1304" s="1">
        <v>46087.866666666669</v>
      </c>
      <c r="F1304" s="1">
        <v>46088.033333333333</v>
      </c>
      <c r="G1304" t="s">
        <v>62</v>
      </c>
      <c r="H1304" t="s">
        <v>15</v>
      </c>
      <c r="I1304" t="s">
        <v>16</v>
      </c>
      <c r="J1304">
        <v>3</v>
      </c>
      <c r="K1304" t="str">
        <f>IF(tickets_dataset[[#This Row],[status]] = "Closed", "Yes","No")</f>
        <v>Yes</v>
      </c>
      <c r="L1304" s="2">
        <f t="shared" si="80"/>
        <v>3.9999999999417923</v>
      </c>
      <c r="M1304" t="str">
        <f t="shared" si="81"/>
        <v>No</v>
      </c>
      <c r="N1304" t="str">
        <f t="shared" si="82"/>
        <v>Mar</v>
      </c>
      <c r="O1304" s="2">
        <f t="shared" si="83"/>
        <v>0.16666666666424135</v>
      </c>
      <c r="P1304" t="str">
        <f>VLOOKUP(G1304,Agents!A:E,4,FALSE)</f>
        <v>Team1</v>
      </c>
      <c r="Q1304" t="str">
        <f>VLOOKUP(G1304,Agents!A:E,5,FALSE)</f>
        <v>Junior</v>
      </c>
      <c r="R1304" t="str">
        <f>VLOOKUP(G1304,Agents!A:E,2,FALSE)</f>
        <v>Morning</v>
      </c>
    </row>
    <row r="1305" spans="1:18" x14ac:dyDescent="0.35">
      <c r="A1305" t="s">
        <v>2535</v>
      </c>
      <c r="B1305" t="s">
        <v>2536</v>
      </c>
      <c r="C1305" t="s">
        <v>50</v>
      </c>
      <c r="D1305" t="s">
        <v>26</v>
      </c>
      <c r="E1305" s="1">
        <v>46100.24722222222</v>
      </c>
      <c r="F1305" s="1">
        <v>46100.788888888892</v>
      </c>
      <c r="G1305" t="s">
        <v>357</v>
      </c>
      <c r="H1305" t="s">
        <v>15</v>
      </c>
      <c r="I1305" t="s">
        <v>16</v>
      </c>
      <c r="J1305">
        <v>4</v>
      </c>
      <c r="K1305" t="str">
        <f>IF(tickets_dataset[[#This Row],[status]] = "Closed", "Yes","No")</f>
        <v>Yes</v>
      </c>
      <c r="L1305" s="2">
        <f t="shared" si="80"/>
        <v>13.000000000116415</v>
      </c>
      <c r="M1305" t="str">
        <f t="shared" si="81"/>
        <v>No</v>
      </c>
      <c r="N1305" t="str">
        <f t="shared" si="82"/>
        <v>Mar</v>
      </c>
      <c r="O1305" s="2">
        <f t="shared" si="83"/>
        <v>0.54166666667151731</v>
      </c>
      <c r="P1305" t="str">
        <f>VLOOKUP(G1305,Agents!A:E,4,FALSE)</f>
        <v>Team1</v>
      </c>
      <c r="Q1305" t="str">
        <f>VLOOKUP(G1305,Agents!A:E,5,FALSE)</f>
        <v>Mid</v>
      </c>
      <c r="R1305" t="str">
        <f>VLOOKUP(G1305,Agents!A:E,2,FALSE)</f>
        <v>Morning</v>
      </c>
    </row>
    <row r="1306" spans="1:18" x14ac:dyDescent="0.35">
      <c r="A1306" t="s">
        <v>2537</v>
      </c>
      <c r="B1306" t="s">
        <v>2538</v>
      </c>
      <c r="C1306" t="s">
        <v>76</v>
      </c>
      <c r="D1306" t="s">
        <v>38</v>
      </c>
      <c r="E1306" s="1">
        <v>46080.752083333333</v>
      </c>
      <c r="F1306" s="1">
        <v>46082.543749999997</v>
      </c>
      <c r="G1306" t="s">
        <v>256</v>
      </c>
      <c r="H1306" t="s">
        <v>15</v>
      </c>
      <c r="I1306" t="s">
        <v>16</v>
      </c>
      <c r="J1306">
        <v>4</v>
      </c>
      <c r="K1306" t="str">
        <f>IF(tickets_dataset[[#This Row],[status]] = "Closed", "Yes","No")</f>
        <v>Yes</v>
      </c>
      <c r="L1306" s="2">
        <f t="shared" si="80"/>
        <v>42.999999999941792</v>
      </c>
      <c r="M1306" t="str">
        <f t="shared" si="81"/>
        <v>No</v>
      </c>
      <c r="N1306" t="str">
        <f t="shared" si="82"/>
        <v>Feb</v>
      </c>
      <c r="O1306" s="2">
        <f t="shared" si="83"/>
        <v>1.7916666666642413</v>
      </c>
      <c r="P1306" t="str">
        <f>VLOOKUP(G1306,Agents!A:E,4,FALSE)</f>
        <v>Team1</v>
      </c>
      <c r="Q1306" t="str">
        <f>VLOOKUP(G1306,Agents!A:E,5,FALSE)</f>
        <v>Mid</v>
      </c>
      <c r="R1306" t="str">
        <f>VLOOKUP(G1306,Agents!A:E,2,FALSE)</f>
        <v>Morning</v>
      </c>
    </row>
    <row r="1307" spans="1:18" x14ac:dyDescent="0.35">
      <c r="A1307" t="s">
        <v>2539</v>
      </c>
      <c r="B1307" t="s">
        <v>2540</v>
      </c>
      <c r="C1307" t="s">
        <v>50</v>
      </c>
      <c r="D1307" t="s">
        <v>13</v>
      </c>
      <c r="E1307" s="1">
        <v>46075.834722222222</v>
      </c>
      <c r="F1307" s="1">
        <v>46076.584722222222</v>
      </c>
      <c r="G1307" t="s">
        <v>14</v>
      </c>
      <c r="H1307" t="s">
        <v>15</v>
      </c>
      <c r="I1307" t="s">
        <v>16</v>
      </c>
      <c r="J1307">
        <v>3</v>
      </c>
      <c r="K1307" t="str">
        <f>IF(tickets_dataset[[#This Row],[status]] = "Closed", "Yes","No")</f>
        <v>Yes</v>
      </c>
      <c r="L1307" s="2">
        <f t="shared" si="80"/>
        <v>18</v>
      </c>
      <c r="M1307" t="str">
        <f t="shared" si="81"/>
        <v>No</v>
      </c>
      <c r="N1307" t="str">
        <f t="shared" si="82"/>
        <v>Feb</v>
      </c>
      <c r="O1307" s="2">
        <f t="shared" si="83"/>
        <v>0.75</v>
      </c>
      <c r="P1307" t="str">
        <f>VLOOKUP(G1307,Agents!A:E,4,FALSE)</f>
        <v>Team1</v>
      </c>
      <c r="Q1307" t="str">
        <f>VLOOKUP(G1307,Agents!A:E,5,FALSE)</f>
        <v>Senior</v>
      </c>
      <c r="R1307" t="str">
        <f>VLOOKUP(G1307,Agents!A:E,2,FALSE)</f>
        <v>Morning</v>
      </c>
    </row>
    <row r="1308" spans="1:18" x14ac:dyDescent="0.35">
      <c r="A1308" t="s">
        <v>2541</v>
      </c>
      <c r="B1308" t="s">
        <v>2542</v>
      </c>
      <c r="C1308" t="s">
        <v>76</v>
      </c>
      <c r="D1308" t="s">
        <v>38</v>
      </c>
      <c r="E1308" s="1">
        <v>46037.939583333333</v>
      </c>
      <c r="F1308" s="1">
        <v>46040.856249999997</v>
      </c>
      <c r="G1308" t="s">
        <v>128</v>
      </c>
      <c r="H1308" t="s">
        <v>15</v>
      </c>
      <c r="I1308" t="s">
        <v>16</v>
      </c>
      <c r="J1308">
        <v>4</v>
      </c>
      <c r="K1308" t="str">
        <f>IF(tickets_dataset[[#This Row],[status]] = "Closed", "Yes","No")</f>
        <v>Yes</v>
      </c>
      <c r="L1308" s="2">
        <f t="shared" si="80"/>
        <v>69.999999999941792</v>
      </c>
      <c r="M1308" t="str">
        <f t="shared" si="81"/>
        <v>Yes</v>
      </c>
      <c r="N1308" t="str">
        <f t="shared" si="82"/>
        <v>Jan</v>
      </c>
      <c r="O1308" s="2">
        <f t="shared" si="83"/>
        <v>2.9166666666642413</v>
      </c>
      <c r="P1308" t="str">
        <f>VLOOKUP(G1308,Agents!A:E,4,FALSE)</f>
        <v>Team4</v>
      </c>
      <c r="Q1308" t="str">
        <f>VLOOKUP(G1308,Agents!A:E,5,FALSE)</f>
        <v>Mid</v>
      </c>
      <c r="R1308" t="str">
        <f>VLOOKUP(G1308,Agents!A:E,2,FALSE)</f>
        <v>Night</v>
      </c>
    </row>
    <row r="1309" spans="1:18" x14ac:dyDescent="0.35">
      <c r="A1309" t="s">
        <v>2543</v>
      </c>
      <c r="B1309" t="s">
        <v>2544</v>
      </c>
      <c r="C1309" t="s">
        <v>22</v>
      </c>
      <c r="D1309" t="s">
        <v>13</v>
      </c>
      <c r="E1309" s="1">
        <v>46064.861805555556</v>
      </c>
      <c r="F1309" s="1">
        <v>46066.820138888892</v>
      </c>
      <c r="G1309" t="s">
        <v>216</v>
      </c>
      <c r="H1309" t="s">
        <v>15</v>
      </c>
      <c r="I1309" t="s">
        <v>16</v>
      </c>
      <c r="J1309">
        <v>3</v>
      </c>
      <c r="K1309" t="str">
        <f>IF(tickets_dataset[[#This Row],[status]] = "Closed", "Yes","No")</f>
        <v>Yes</v>
      </c>
      <c r="L1309" s="2">
        <f t="shared" si="80"/>
        <v>47.000000000058208</v>
      </c>
      <c r="M1309" t="str">
        <f t="shared" si="81"/>
        <v>No</v>
      </c>
      <c r="N1309" t="str">
        <f t="shared" si="82"/>
        <v>Feb</v>
      </c>
      <c r="O1309" s="2">
        <f t="shared" si="83"/>
        <v>1.9583333333357587</v>
      </c>
      <c r="P1309" t="str">
        <f>VLOOKUP(G1309,Agents!A:E,4,FALSE)</f>
        <v>Team5</v>
      </c>
      <c r="Q1309" t="str">
        <f>VLOOKUP(G1309,Agents!A:E,5,FALSE)</f>
        <v>Junior</v>
      </c>
      <c r="R1309" t="str">
        <f>VLOOKUP(G1309,Agents!A:E,2,FALSE)</f>
        <v>Evening</v>
      </c>
    </row>
    <row r="1310" spans="1:18" x14ac:dyDescent="0.35">
      <c r="A1310" t="s">
        <v>2545</v>
      </c>
      <c r="B1310" t="s">
        <v>2546</v>
      </c>
      <c r="C1310" t="s">
        <v>34</v>
      </c>
      <c r="D1310" t="s">
        <v>26</v>
      </c>
      <c r="E1310" s="1">
        <v>46078.77847222222</v>
      </c>
      <c r="F1310" s="1">
        <v>46079.361805555556</v>
      </c>
      <c r="G1310" t="s">
        <v>45</v>
      </c>
      <c r="H1310" t="s">
        <v>15</v>
      </c>
      <c r="I1310" t="s">
        <v>16</v>
      </c>
      <c r="J1310">
        <v>4</v>
      </c>
      <c r="K1310" t="str">
        <f>IF(tickets_dataset[[#This Row],[status]] = "Closed", "Yes","No")</f>
        <v>Yes</v>
      </c>
      <c r="L1310" s="2">
        <f t="shared" si="80"/>
        <v>14.000000000058208</v>
      </c>
      <c r="M1310" t="str">
        <f t="shared" si="81"/>
        <v>No</v>
      </c>
      <c r="N1310" t="str">
        <f t="shared" si="82"/>
        <v>Feb</v>
      </c>
      <c r="O1310" s="2">
        <f t="shared" si="83"/>
        <v>0.58333333333575865</v>
      </c>
      <c r="P1310" t="str">
        <f>VLOOKUP(G1310,Agents!A:E,4,FALSE)</f>
        <v>Team5</v>
      </c>
      <c r="Q1310" t="str">
        <f>VLOOKUP(G1310,Agents!A:E,5,FALSE)</f>
        <v>Senior</v>
      </c>
      <c r="R1310" t="str">
        <f>VLOOKUP(G1310,Agents!A:E,2,FALSE)</f>
        <v>Morning</v>
      </c>
    </row>
    <row r="1311" spans="1:18" x14ac:dyDescent="0.35">
      <c r="A1311" t="s">
        <v>2547</v>
      </c>
      <c r="B1311" t="s">
        <v>2548</v>
      </c>
      <c r="C1311" t="s">
        <v>22</v>
      </c>
      <c r="D1311" t="s">
        <v>13</v>
      </c>
      <c r="E1311" s="1">
        <v>46029.620833333334</v>
      </c>
      <c r="F1311" s="1">
        <v>46031.20416666667</v>
      </c>
      <c r="G1311" t="s">
        <v>53</v>
      </c>
      <c r="H1311" t="s">
        <v>15</v>
      </c>
      <c r="I1311" t="s">
        <v>16</v>
      </c>
      <c r="J1311">
        <v>2</v>
      </c>
      <c r="K1311" t="str">
        <f>IF(tickets_dataset[[#This Row],[status]] = "Closed", "Yes","No")</f>
        <v>Yes</v>
      </c>
      <c r="L1311" s="2">
        <f t="shared" si="80"/>
        <v>38.000000000058208</v>
      </c>
      <c r="M1311" t="str">
        <f t="shared" si="81"/>
        <v>No</v>
      </c>
      <c r="N1311" t="str">
        <f t="shared" si="82"/>
        <v>Jan</v>
      </c>
      <c r="O1311" s="2">
        <f t="shared" si="83"/>
        <v>1.5833333333357587</v>
      </c>
      <c r="P1311" t="str">
        <f>VLOOKUP(G1311,Agents!A:E,4,FALSE)</f>
        <v>Team1</v>
      </c>
      <c r="Q1311" t="str">
        <f>VLOOKUP(G1311,Agents!A:E,5,FALSE)</f>
        <v>Junior</v>
      </c>
      <c r="R1311" t="str">
        <f>VLOOKUP(G1311,Agents!A:E,2,FALSE)</f>
        <v>Night</v>
      </c>
    </row>
    <row r="1312" spans="1:18" x14ac:dyDescent="0.35">
      <c r="A1312" t="s">
        <v>2549</v>
      </c>
      <c r="B1312" t="s">
        <v>2145</v>
      </c>
      <c r="C1312" t="s">
        <v>76</v>
      </c>
      <c r="D1312" t="s">
        <v>38</v>
      </c>
      <c r="E1312" s="1">
        <v>46089.73541666667</v>
      </c>
      <c r="F1312" s="1">
        <v>46092.943749999999</v>
      </c>
      <c r="G1312" t="s">
        <v>199</v>
      </c>
      <c r="H1312" t="s">
        <v>15</v>
      </c>
      <c r="I1312" t="s">
        <v>16</v>
      </c>
      <c r="J1312">
        <v>4</v>
      </c>
      <c r="K1312" t="str">
        <f>IF(tickets_dataset[[#This Row],[status]] = "Closed", "Yes","No")</f>
        <v>Yes</v>
      </c>
      <c r="L1312" s="2">
        <f t="shared" si="80"/>
        <v>76.999999999883585</v>
      </c>
      <c r="M1312" t="str">
        <f t="shared" si="81"/>
        <v>Yes</v>
      </c>
      <c r="N1312" t="str">
        <f t="shared" si="82"/>
        <v>Mar</v>
      </c>
      <c r="O1312" s="2">
        <f t="shared" si="83"/>
        <v>3.2083333333284827</v>
      </c>
      <c r="P1312" t="str">
        <f>VLOOKUP(G1312,Agents!A:E,4,FALSE)</f>
        <v>Team1</v>
      </c>
      <c r="Q1312" t="str">
        <f>VLOOKUP(G1312,Agents!A:E,5,FALSE)</f>
        <v>Junior</v>
      </c>
      <c r="R1312" t="str">
        <f>VLOOKUP(G1312,Agents!A:E,2,FALSE)</f>
        <v>Morning</v>
      </c>
    </row>
    <row r="1313" spans="1:18" x14ac:dyDescent="0.35">
      <c r="A1313" t="s">
        <v>2550</v>
      </c>
      <c r="B1313" t="s">
        <v>2441</v>
      </c>
      <c r="C1313" t="s">
        <v>34</v>
      </c>
      <c r="D1313" t="s">
        <v>13</v>
      </c>
      <c r="E1313" s="1">
        <v>46066.662499999999</v>
      </c>
      <c r="F1313" s="1">
        <v>46068.537499999999</v>
      </c>
      <c r="G1313" t="s">
        <v>91</v>
      </c>
      <c r="H1313" t="s">
        <v>15</v>
      </c>
      <c r="I1313" t="s">
        <v>16</v>
      </c>
      <c r="J1313">
        <v>4</v>
      </c>
      <c r="K1313" t="str">
        <f>IF(tickets_dataset[[#This Row],[status]] = "Closed", "Yes","No")</f>
        <v>Yes</v>
      </c>
      <c r="L1313" s="2">
        <f t="shared" si="80"/>
        <v>45</v>
      </c>
      <c r="M1313" t="str">
        <f t="shared" si="81"/>
        <v>No</v>
      </c>
      <c r="N1313" t="str">
        <f t="shared" si="82"/>
        <v>Feb</v>
      </c>
      <c r="O1313" s="2">
        <f t="shared" si="83"/>
        <v>1.875</v>
      </c>
      <c r="P1313" t="str">
        <f>VLOOKUP(G1313,Agents!A:E,4,FALSE)</f>
        <v>Team5</v>
      </c>
      <c r="Q1313" t="str">
        <f>VLOOKUP(G1313,Agents!A:E,5,FALSE)</f>
        <v>Mid</v>
      </c>
      <c r="R1313" t="str">
        <f>VLOOKUP(G1313,Agents!A:E,2,FALSE)</f>
        <v>Night</v>
      </c>
    </row>
    <row r="1314" spans="1:18" x14ac:dyDescent="0.35">
      <c r="A1314" t="s">
        <v>2551</v>
      </c>
      <c r="B1314" t="s">
        <v>2552</v>
      </c>
      <c r="C1314" t="s">
        <v>76</v>
      </c>
      <c r="D1314" t="s">
        <v>26</v>
      </c>
      <c r="E1314" s="1">
        <v>46046.034722222219</v>
      </c>
      <c r="F1314" s="1">
        <v>46047.534722222219</v>
      </c>
      <c r="G1314" t="s">
        <v>137</v>
      </c>
      <c r="H1314" t="s">
        <v>15</v>
      </c>
      <c r="I1314" t="s">
        <v>16</v>
      </c>
      <c r="J1314">
        <v>3</v>
      </c>
      <c r="K1314" t="str">
        <f>IF(tickets_dataset[[#This Row],[status]] = "Closed", "Yes","No")</f>
        <v>Yes</v>
      </c>
      <c r="L1314" s="2">
        <f t="shared" si="80"/>
        <v>36</v>
      </c>
      <c r="M1314" t="str">
        <f t="shared" si="81"/>
        <v>No</v>
      </c>
      <c r="N1314" t="str">
        <f t="shared" si="82"/>
        <v>Jan</v>
      </c>
      <c r="O1314" s="2">
        <f t="shared" si="83"/>
        <v>1.5</v>
      </c>
      <c r="P1314" t="str">
        <f>VLOOKUP(G1314,Agents!A:E,4,FALSE)</f>
        <v>Team5</v>
      </c>
      <c r="Q1314" t="str">
        <f>VLOOKUP(G1314,Agents!A:E,5,FALSE)</f>
        <v>Senior</v>
      </c>
      <c r="R1314" t="str">
        <f>VLOOKUP(G1314,Agents!A:E,2,FALSE)</f>
        <v>Night</v>
      </c>
    </row>
    <row r="1315" spans="1:18" x14ac:dyDescent="0.35">
      <c r="A1315" t="s">
        <v>2553</v>
      </c>
      <c r="B1315" t="s">
        <v>2373</v>
      </c>
      <c r="C1315" t="s">
        <v>34</v>
      </c>
      <c r="D1315" t="s">
        <v>26</v>
      </c>
      <c r="E1315" s="1">
        <v>46085.15</v>
      </c>
      <c r="F1315" s="1">
        <v>46087.85833333333</v>
      </c>
      <c r="G1315" t="s">
        <v>357</v>
      </c>
      <c r="H1315" t="s">
        <v>132</v>
      </c>
      <c r="I1315" t="s">
        <v>16</v>
      </c>
      <c r="J1315">
        <v>5</v>
      </c>
      <c r="K1315" t="str">
        <f>IF(tickets_dataset[[#This Row],[status]] = "Closed", "Yes","No")</f>
        <v>No</v>
      </c>
      <c r="L1315" s="2">
        <f t="shared" si="80"/>
        <v>64.999999999883585</v>
      </c>
      <c r="M1315" t="str">
        <f t="shared" si="81"/>
        <v>Yes</v>
      </c>
      <c r="N1315" t="str">
        <f t="shared" si="82"/>
        <v>Mar</v>
      </c>
      <c r="O1315" s="2">
        <f t="shared" si="83"/>
        <v>2.7083333333284827</v>
      </c>
      <c r="P1315" t="str">
        <f>VLOOKUP(G1315,Agents!A:E,4,FALSE)</f>
        <v>Team1</v>
      </c>
      <c r="Q1315" t="str">
        <f>VLOOKUP(G1315,Agents!A:E,5,FALSE)</f>
        <v>Mid</v>
      </c>
      <c r="R1315" t="str">
        <f>VLOOKUP(G1315,Agents!A:E,2,FALSE)</f>
        <v>Morning</v>
      </c>
    </row>
    <row r="1316" spans="1:18" x14ac:dyDescent="0.35">
      <c r="A1316" t="s">
        <v>2554</v>
      </c>
      <c r="B1316" t="s">
        <v>2555</v>
      </c>
      <c r="C1316" t="s">
        <v>76</v>
      </c>
      <c r="D1316" t="s">
        <v>26</v>
      </c>
      <c r="E1316" s="1">
        <v>46050.210416666669</v>
      </c>
      <c r="F1316" s="1">
        <v>46050.877083333333</v>
      </c>
      <c r="G1316" t="s">
        <v>27</v>
      </c>
      <c r="H1316" t="s">
        <v>28</v>
      </c>
      <c r="I1316" t="s">
        <v>16</v>
      </c>
      <c r="J1316">
        <v>3</v>
      </c>
      <c r="K1316" t="str">
        <f>IF(tickets_dataset[[#This Row],[status]] = "Closed", "Yes","No")</f>
        <v>No</v>
      </c>
      <c r="L1316" s="2">
        <f t="shared" si="80"/>
        <v>15.999999999941792</v>
      </c>
      <c r="M1316" t="str">
        <f t="shared" si="81"/>
        <v>No</v>
      </c>
      <c r="N1316" t="str">
        <f t="shared" si="82"/>
        <v>Jan</v>
      </c>
      <c r="O1316" s="2">
        <f t="shared" si="83"/>
        <v>0.66666666666424135</v>
      </c>
      <c r="P1316" t="str">
        <f>VLOOKUP(G1316,Agents!A:E,4,FALSE)</f>
        <v>Team5</v>
      </c>
      <c r="Q1316" t="str">
        <f>VLOOKUP(G1316,Agents!A:E,5,FALSE)</f>
        <v>Senior</v>
      </c>
      <c r="R1316" t="str">
        <f>VLOOKUP(G1316,Agents!A:E,2,FALSE)</f>
        <v>Morning</v>
      </c>
    </row>
    <row r="1317" spans="1:18" x14ac:dyDescent="0.35">
      <c r="A1317" t="s">
        <v>2556</v>
      </c>
      <c r="B1317" t="s">
        <v>2557</v>
      </c>
      <c r="C1317" t="s">
        <v>76</v>
      </c>
      <c r="D1317" t="s">
        <v>38</v>
      </c>
      <c r="E1317" s="1">
        <v>46095.354861111111</v>
      </c>
      <c r="F1317" s="1">
        <v>46096.688194444447</v>
      </c>
      <c r="G1317" t="s">
        <v>216</v>
      </c>
      <c r="H1317" t="s">
        <v>132</v>
      </c>
      <c r="I1317" t="s">
        <v>16</v>
      </c>
      <c r="J1317">
        <v>4</v>
      </c>
      <c r="K1317" t="str">
        <f>IF(tickets_dataset[[#This Row],[status]] = "Closed", "Yes","No")</f>
        <v>No</v>
      </c>
      <c r="L1317" s="2">
        <f t="shared" si="80"/>
        <v>32.000000000058208</v>
      </c>
      <c r="M1317" t="str">
        <f t="shared" si="81"/>
        <v>No</v>
      </c>
      <c r="N1317" t="str">
        <f t="shared" si="82"/>
        <v>Mar</v>
      </c>
      <c r="O1317" s="2">
        <f t="shared" si="83"/>
        <v>1.3333333333357587</v>
      </c>
      <c r="P1317" t="str">
        <f>VLOOKUP(G1317,Agents!A:E,4,FALSE)</f>
        <v>Team5</v>
      </c>
      <c r="Q1317" t="str">
        <f>VLOOKUP(G1317,Agents!A:E,5,FALSE)</f>
        <v>Junior</v>
      </c>
      <c r="R1317" t="str">
        <f>VLOOKUP(G1317,Agents!A:E,2,FALSE)</f>
        <v>Evening</v>
      </c>
    </row>
    <row r="1318" spans="1:18" x14ac:dyDescent="0.35">
      <c r="A1318" t="s">
        <v>2558</v>
      </c>
      <c r="B1318" t="s">
        <v>2559</v>
      </c>
      <c r="C1318" t="s">
        <v>50</v>
      </c>
      <c r="D1318" t="s">
        <v>13</v>
      </c>
      <c r="E1318" s="1">
        <v>46070.210416666669</v>
      </c>
      <c r="F1318" s="1">
        <v>46071.627083333333</v>
      </c>
      <c r="G1318" t="s">
        <v>45</v>
      </c>
      <c r="H1318" t="s">
        <v>15</v>
      </c>
      <c r="I1318" t="s">
        <v>16</v>
      </c>
      <c r="J1318">
        <v>3</v>
      </c>
      <c r="K1318" t="str">
        <f>IF(tickets_dataset[[#This Row],[status]] = "Closed", "Yes","No")</f>
        <v>Yes</v>
      </c>
      <c r="L1318" s="2">
        <f t="shared" si="80"/>
        <v>33.999999999941792</v>
      </c>
      <c r="M1318" t="str">
        <f t="shared" si="81"/>
        <v>No</v>
      </c>
      <c r="N1318" t="str">
        <f t="shared" si="82"/>
        <v>Feb</v>
      </c>
      <c r="O1318" s="2">
        <f t="shared" si="83"/>
        <v>1.4166666666642413</v>
      </c>
      <c r="P1318" t="str">
        <f>VLOOKUP(G1318,Agents!A:E,4,FALSE)</f>
        <v>Team5</v>
      </c>
      <c r="Q1318" t="str">
        <f>VLOOKUP(G1318,Agents!A:E,5,FALSE)</f>
        <v>Senior</v>
      </c>
      <c r="R1318" t="str">
        <f>VLOOKUP(G1318,Agents!A:E,2,FALSE)</f>
        <v>Morning</v>
      </c>
    </row>
    <row r="1319" spans="1:18" x14ac:dyDescent="0.35">
      <c r="A1319" t="s">
        <v>2560</v>
      </c>
      <c r="B1319" t="s">
        <v>1385</v>
      </c>
      <c r="C1319" t="s">
        <v>76</v>
      </c>
      <c r="D1319" t="s">
        <v>38</v>
      </c>
      <c r="E1319" s="1">
        <v>46025.722916666666</v>
      </c>
      <c r="F1319" s="1">
        <v>46026.13958333333</v>
      </c>
      <c r="G1319" t="s">
        <v>119</v>
      </c>
      <c r="H1319" t="s">
        <v>15</v>
      </c>
      <c r="I1319" t="s">
        <v>16</v>
      </c>
      <c r="J1319">
        <v>3</v>
      </c>
      <c r="K1319" t="str">
        <f>IF(tickets_dataset[[#This Row],[status]] = "Closed", "Yes","No")</f>
        <v>Yes</v>
      </c>
      <c r="L1319" s="2">
        <f t="shared" si="80"/>
        <v>9.9999999999417923</v>
      </c>
      <c r="M1319" t="str">
        <f t="shared" si="81"/>
        <v>No</v>
      </c>
      <c r="N1319" t="str">
        <f t="shared" si="82"/>
        <v>Jan</v>
      </c>
      <c r="O1319" s="2">
        <f t="shared" si="83"/>
        <v>0.41666666666424135</v>
      </c>
      <c r="P1319" t="str">
        <f>VLOOKUP(G1319,Agents!A:E,4,FALSE)</f>
        <v>Team1</v>
      </c>
      <c r="Q1319" t="str">
        <f>VLOOKUP(G1319,Agents!A:E,5,FALSE)</f>
        <v>Junior</v>
      </c>
      <c r="R1319" t="str">
        <f>VLOOKUP(G1319,Agents!A:E,2,FALSE)</f>
        <v>Morning</v>
      </c>
    </row>
    <row r="1320" spans="1:18" x14ac:dyDescent="0.35">
      <c r="A1320" t="s">
        <v>2561</v>
      </c>
      <c r="B1320" t="s">
        <v>2562</v>
      </c>
      <c r="C1320" t="s">
        <v>12</v>
      </c>
      <c r="D1320" t="s">
        <v>38</v>
      </c>
      <c r="E1320" s="1">
        <v>46090.686111111114</v>
      </c>
      <c r="F1320" s="1">
        <v>46094.269444444442</v>
      </c>
      <c r="G1320" t="s">
        <v>344</v>
      </c>
      <c r="H1320" t="s">
        <v>15</v>
      </c>
      <c r="I1320" t="s">
        <v>16</v>
      </c>
      <c r="J1320">
        <v>3</v>
      </c>
      <c r="K1320" t="str">
        <f>IF(tickets_dataset[[#This Row],[status]] = "Closed", "Yes","No")</f>
        <v>Yes</v>
      </c>
      <c r="L1320" s="2">
        <f t="shared" si="80"/>
        <v>85.999999999883585</v>
      </c>
      <c r="M1320" t="str">
        <f t="shared" si="81"/>
        <v>Yes</v>
      </c>
      <c r="N1320" t="str">
        <f t="shared" si="82"/>
        <v>Mar</v>
      </c>
      <c r="O1320" s="2">
        <f t="shared" si="83"/>
        <v>3.5833333333284827</v>
      </c>
      <c r="P1320" t="str">
        <f>VLOOKUP(G1320,Agents!A:E,4,FALSE)</f>
        <v>Team4</v>
      </c>
      <c r="Q1320" t="str">
        <f>VLOOKUP(G1320,Agents!A:E,5,FALSE)</f>
        <v>Senior</v>
      </c>
      <c r="R1320" t="str">
        <f>VLOOKUP(G1320,Agents!A:E,2,FALSE)</f>
        <v>Night</v>
      </c>
    </row>
    <row r="1321" spans="1:18" x14ac:dyDescent="0.35">
      <c r="A1321" t="s">
        <v>2563</v>
      </c>
      <c r="B1321" t="s">
        <v>520</v>
      </c>
      <c r="C1321" t="s">
        <v>22</v>
      </c>
      <c r="D1321" t="s">
        <v>13</v>
      </c>
      <c r="E1321" s="1">
        <v>46023.493055555555</v>
      </c>
      <c r="F1321" s="1">
        <v>46024.159722222219</v>
      </c>
      <c r="G1321" t="s">
        <v>59</v>
      </c>
      <c r="H1321" t="s">
        <v>15</v>
      </c>
      <c r="I1321" t="s">
        <v>16</v>
      </c>
      <c r="J1321">
        <v>4</v>
      </c>
      <c r="K1321" t="str">
        <f>IF(tickets_dataset[[#This Row],[status]] = "Closed", "Yes","No")</f>
        <v>Yes</v>
      </c>
      <c r="L1321" s="2">
        <f t="shared" si="80"/>
        <v>15.999999999941792</v>
      </c>
      <c r="M1321" t="str">
        <f t="shared" si="81"/>
        <v>No</v>
      </c>
      <c r="N1321" t="str">
        <f t="shared" si="82"/>
        <v>Jan</v>
      </c>
      <c r="O1321" s="2">
        <f t="shared" si="83"/>
        <v>0.66666666666424135</v>
      </c>
      <c r="P1321" t="str">
        <f>VLOOKUP(G1321,Agents!A:E,4,FALSE)</f>
        <v>Team3</v>
      </c>
      <c r="Q1321" t="str">
        <f>VLOOKUP(G1321,Agents!A:E,5,FALSE)</f>
        <v>Senior</v>
      </c>
      <c r="R1321" t="str">
        <f>VLOOKUP(G1321,Agents!A:E,2,FALSE)</f>
        <v>Night</v>
      </c>
    </row>
    <row r="1322" spans="1:18" x14ac:dyDescent="0.35">
      <c r="A1322" t="s">
        <v>2564</v>
      </c>
      <c r="B1322" t="s">
        <v>2565</v>
      </c>
      <c r="C1322" t="s">
        <v>34</v>
      </c>
      <c r="D1322" t="s">
        <v>26</v>
      </c>
      <c r="E1322" s="1">
        <v>46079.984722222223</v>
      </c>
      <c r="F1322" s="1">
        <v>46082.776388888888</v>
      </c>
      <c r="G1322" t="s">
        <v>73</v>
      </c>
      <c r="H1322" t="s">
        <v>15</v>
      </c>
      <c r="I1322" t="s">
        <v>16</v>
      </c>
      <c r="J1322">
        <v>4</v>
      </c>
      <c r="K1322" t="str">
        <f>IF(tickets_dataset[[#This Row],[status]] = "Closed", "Yes","No")</f>
        <v>Yes</v>
      </c>
      <c r="L1322" s="2">
        <f t="shared" si="80"/>
        <v>66.999999999941792</v>
      </c>
      <c r="M1322" t="str">
        <f t="shared" si="81"/>
        <v>Yes</v>
      </c>
      <c r="N1322" t="str">
        <f t="shared" si="82"/>
        <v>Feb</v>
      </c>
      <c r="O1322" s="2">
        <f t="shared" si="83"/>
        <v>2.7916666666642413</v>
      </c>
      <c r="P1322" t="str">
        <f>VLOOKUP(G1322,Agents!A:E,4,FALSE)</f>
        <v>Team4</v>
      </c>
      <c r="Q1322" t="str">
        <f>VLOOKUP(G1322,Agents!A:E,5,FALSE)</f>
        <v>Senior</v>
      </c>
      <c r="R1322" t="str">
        <f>VLOOKUP(G1322,Agents!A:E,2,FALSE)</f>
        <v>Night</v>
      </c>
    </row>
    <row r="1323" spans="1:18" x14ac:dyDescent="0.35">
      <c r="A1323" t="s">
        <v>2566</v>
      </c>
      <c r="B1323" t="s">
        <v>2567</v>
      </c>
      <c r="C1323" t="s">
        <v>22</v>
      </c>
      <c r="D1323" t="s">
        <v>38</v>
      </c>
      <c r="E1323" s="1">
        <v>46053.198611111111</v>
      </c>
      <c r="F1323" s="1">
        <v>46053.823611111111</v>
      </c>
      <c r="G1323" t="s">
        <v>23</v>
      </c>
      <c r="H1323" t="s">
        <v>28</v>
      </c>
      <c r="I1323" t="s">
        <v>16</v>
      </c>
      <c r="J1323">
        <v>4</v>
      </c>
      <c r="K1323" t="str">
        <f>IF(tickets_dataset[[#This Row],[status]] = "Closed", "Yes","No")</f>
        <v>No</v>
      </c>
      <c r="L1323" s="2">
        <f t="shared" si="80"/>
        <v>15</v>
      </c>
      <c r="M1323" t="str">
        <f t="shared" si="81"/>
        <v>No</v>
      </c>
      <c r="N1323" t="str">
        <f t="shared" si="82"/>
        <v>Jan</v>
      </c>
      <c r="O1323" s="2">
        <f t="shared" si="83"/>
        <v>0.625</v>
      </c>
      <c r="P1323" t="str">
        <f>VLOOKUP(G1323,Agents!A:E,4,FALSE)</f>
        <v>Team3</v>
      </c>
      <c r="Q1323" t="str">
        <f>VLOOKUP(G1323,Agents!A:E,5,FALSE)</f>
        <v>Senior</v>
      </c>
      <c r="R1323" t="str">
        <f>VLOOKUP(G1323,Agents!A:E,2,FALSE)</f>
        <v>Evening</v>
      </c>
    </row>
    <row r="1324" spans="1:18" x14ac:dyDescent="0.35">
      <c r="A1324" t="s">
        <v>2568</v>
      </c>
      <c r="B1324" t="s">
        <v>2459</v>
      </c>
      <c r="C1324" t="s">
        <v>34</v>
      </c>
      <c r="D1324" t="s">
        <v>38</v>
      </c>
      <c r="E1324" s="1">
        <v>46085.118055555555</v>
      </c>
      <c r="F1324" s="1">
        <v>46086.909722222219</v>
      </c>
      <c r="G1324" t="s">
        <v>56</v>
      </c>
      <c r="H1324" t="s">
        <v>15</v>
      </c>
      <c r="I1324" t="s">
        <v>16</v>
      </c>
      <c r="J1324">
        <v>3</v>
      </c>
      <c r="K1324" t="str">
        <f>IF(tickets_dataset[[#This Row],[status]] = "Closed", "Yes","No")</f>
        <v>Yes</v>
      </c>
      <c r="L1324" s="2">
        <f t="shared" si="80"/>
        <v>42.999999999941792</v>
      </c>
      <c r="M1324" t="str">
        <f t="shared" si="81"/>
        <v>No</v>
      </c>
      <c r="N1324" t="str">
        <f t="shared" si="82"/>
        <v>Mar</v>
      </c>
      <c r="O1324" s="2">
        <f t="shared" si="83"/>
        <v>1.7916666666642413</v>
      </c>
      <c r="P1324" t="str">
        <f>VLOOKUP(G1324,Agents!A:E,4,FALSE)</f>
        <v>Team1</v>
      </c>
      <c r="Q1324" t="str">
        <f>VLOOKUP(G1324,Agents!A:E,5,FALSE)</f>
        <v>Senior</v>
      </c>
      <c r="R1324" t="str">
        <f>VLOOKUP(G1324,Agents!A:E,2,FALSE)</f>
        <v>Night</v>
      </c>
    </row>
    <row r="1325" spans="1:18" x14ac:dyDescent="0.35">
      <c r="A1325" t="s">
        <v>2569</v>
      </c>
      <c r="B1325" t="s">
        <v>591</v>
      </c>
      <c r="C1325" t="s">
        <v>76</v>
      </c>
      <c r="D1325" t="s">
        <v>38</v>
      </c>
      <c r="E1325" s="1">
        <v>46082.893055555556</v>
      </c>
      <c r="F1325" s="1">
        <v>46084.018055555556</v>
      </c>
      <c r="G1325" t="s">
        <v>422</v>
      </c>
      <c r="H1325" t="s">
        <v>15</v>
      </c>
      <c r="I1325" t="s">
        <v>16</v>
      </c>
      <c r="J1325">
        <v>5</v>
      </c>
      <c r="K1325" t="str">
        <f>IF(tickets_dataset[[#This Row],[status]] = "Closed", "Yes","No")</f>
        <v>Yes</v>
      </c>
      <c r="L1325" s="2">
        <f t="shared" si="80"/>
        <v>27</v>
      </c>
      <c r="M1325" t="str">
        <f t="shared" si="81"/>
        <v>No</v>
      </c>
      <c r="N1325" t="str">
        <f t="shared" si="82"/>
        <v>Mar</v>
      </c>
      <c r="O1325" s="2">
        <f t="shared" si="83"/>
        <v>1.125</v>
      </c>
      <c r="P1325" t="str">
        <f>VLOOKUP(G1325,Agents!A:E,4,FALSE)</f>
        <v>Team5</v>
      </c>
      <c r="Q1325" t="str">
        <f>VLOOKUP(G1325,Agents!A:E,5,FALSE)</f>
        <v>Mid</v>
      </c>
      <c r="R1325" t="str">
        <f>VLOOKUP(G1325,Agents!A:E,2,FALSE)</f>
        <v>Evening</v>
      </c>
    </row>
    <row r="1326" spans="1:18" x14ac:dyDescent="0.35">
      <c r="A1326" t="s">
        <v>2570</v>
      </c>
      <c r="B1326" t="s">
        <v>2571</v>
      </c>
      <c r="C1326" t="s">
        <v>76</v>
      </c>
      <c r="D1326" t="s">
        <v>26</v>
      </c>
      <c r="E1326" s="1">
        <v>46058.171527777777</v>
      </c>
      <c r="F1326" s="1">
        <v>46059.254861111112</v>
      </c>
      <c r="G1326" t="s">
        <v>62</v>
      </c>
      <c r="H1326" t="s">
        <v>15</v>
      </c>
      <c r="I1326" t="s">
        <v>16</v>
      </c>
      <c r="J1326">
        <v>3</v>
      </c>
      <c r="K1326" t="str">
        <f>IF(tickets_dataset[[#This Row],[status]] = "Closed", "Yes","No")</f>
        <v>Yes</v>
      </c>
      <c r="L1326" s="2">
        <f t="shared" si="80"/>
        <v>26.000000000058208</v>
      </c>
      <c r="M1326" t="str">
        <f t="shared" si="81"/>
        <v>No</v>
      </c>
      <c r="N1326" t="str">
        <f t="shared" si="82"/>
        <v>Feb</v>
      </c>
      <c r="O1326" s="2">
        <f t="shared" si="83"/>
        <v>1.0833333333357587</v>
      </c>
      <c r="P1326" t="str">
        <f>VLOOKUP(G1326,Agents!A:E,4,FALSE)</f>
        <v>Team1</v>
      </c>
      <c r="Q1326" t="str">
        <f>VLOOKUP(G1326,Agents!A:E,5,FALSE)</f>
        <v>Junior</v>
      </c>
      <c r="R1326" t="str">
        <f>VLOOKUP(G1326,Agents!A:E,2,FALSE)</f>
        <v>Morning</v>
      </c>
    </row>
    <row r="1327" spans="1:18" x14ac:dyDescent="0.35">
      <c r="A1327" t="s">
        <v>2572</v>
      </c>
      <c r="B1327" t="s">
        <v>2573</v>
      </c>
      <c r="C1327" t="s">
        <v>12</v>
      </c>
      <c r="D1327" t="s">
        <v>26</v>
      </c>
      <c r="E1327" s="1">
        <v>46032.501388888886</v>
      </c>
      <c r="F1327" s="1">
        <v>46034.501388888886</v>
      </c>
      <c r="G1327" t="s">
        <v>119</v>
      </c>
      <c r="H1327" t="s">
        <v>15</v>
      </c>
      <c r="I1327" t="s">
        <v>16</v>
      </c>
      <c r="J1327">
        <v>5</v>
      </c>
      <c r="K1327" t="str">
        <f>IF(tickets_dataset[[#This Row],[status]] = "Closed", "Yes","No")</f>
        <v>Yes</v>
      </c>
      <c r="L1327" s="2">
        <f t="shared" si="80"/>
        <v>48</v>
      </c>
      <c r="M1327" t="str">
        <f t="shared" si="81"/>
        <v>No</v>
      </c>
      <c r="N1327" t="str">
        <f t="shared" si="82"/>
        <v>Jan</v>
      </c>
      <c r="O1327" s="2">
        <f t="shared" si="83"/>
        <v>2</v>
      </c>
      <c r="P1327" t="str">
        <f>VLOOKUP(G1327,Agents!A:E,4,FALSE)</f>
        <v>Team1</v>
      </c>
      <c r="Q1327" t="str">
        <f>VLOOKUP(G1327,Agents!A:E,5,FALSE)</f>
        <v>Junior</v>
      </c>
      <c r="R1327" t="str">
        <f>VLOOKUP(G1327,Agents!A:E,2,FALSE)</f>
        <v>Morning</v>
      </c>
    </row>
    <row r="1328" spans="1:18" x14ac:dyDescent="0.35">
      <c r="A1328" t="s">
        <v>2574</v>
      </c>
      <c r="B1328" t="s">
        <v>2575</v>
      </c>
      <c r="C1328" t="s">
        <v>12</v>
      </c>
      <c r="D1328" t="s">
        <v>13</v>
      </c>
      <c r="E1328" s="1">
        <v>46038.362500000003</v>
      </c>
      <c r="F1328" s="1">
        <v>46039.862500000003</v>
      </c>
      <c r="G1328" t="s">
        <v>137</v>
      </c>
      <c r="H1328" t="s">
        <v>15</v>
      </c>
      <c r="I1328" t="s">
        <v>68</v>
      </c>
      <c r="J1328">
        <v>3</v>
      </c>
      <c r="K1328" t="str">
        <f>IF(tickets_dataset[[#This Row],[status]] = "Closed", "Yes","No")</f>
        <v>Yes</v>
      </c>
      <c r="L1328" s="2">
        <f t="shared" si="80"/>
        <v>36</v>
      </c>
      <c r="M1328" t="str">
        <f t="shared" si="81"/>
        <v>No</v>
      </c>
      <c r="N1328" t="str">
        <f t="shared" si="82"/>
        <v>Jan</v>
      </c>
      <c r="O1328" s="2">
        <f t="shared" si="83"/>
        <v>1.5</v>
      </c>
      <c r="P1328" t="str">
        <f>VLOOKUP(G1328,Agents!A:E,4,FALSE)</f>
        <v>Team5</v>
      </c>
      <c r="Q1328" t="str">
        <f>VLOOKUP(G1328,Agents!A:E,5,FALSE)</f>
        <v>Senior</v>
      </c>
      <c r="R1328" t="str">
        <f>VLOOKUP(G1328,Agents!A:E,2,FALSE)</f>
        <v>Night</v>
      </c>
    </row>
    <row r="1329" spans="1:18" x14ac:dyDescent="0.35">
      <c r="A1329" t="s">
        <v>2576</v>
      </c>
      <c r="B1329" t="s">
        <v>2577</v>
      </c>
      <c r="C1329" t="s">
        <v>50</v>
      </c>
      <c r="D1329" t="s">
        <v>26</v>
      </c>
      <c r="E1329" s="1">
        <v>46048.174305555556</v>
      </c>
      <c r="F1329" s="1">
        <v>46049.71597222222</v>
      </c>
      <c r="G1329" t="s">
        <v>62</v>
      </c>
      <c r="H1329" t="s">
        <v>15</v>
      </c>
      <c r="I1329" t="s">
        <v>16</v>
      </c>
      <c r="J1329">
        <v>4</v>
      </c>
      <c r="K1329" t="str">
        <f>IF(tickets_dataset[[#This Row],[status]] = "Closed", "Yes","No")</f>
        <v>Yes</v>
      </c>
      <c r="L1329" s="2">
        <f t="shared" si="80"/>
        <v>36.999999999941792</v>
      </c>
      <c r="M1329" t="str">
        <f t="shared" si="81"/>
        <v>No</v>
      </c>
      <c r="N1329" t="str">
        <f t="shared" si="82"/>
        <v>Jan</v>
      </c>
      <c r="O1329" s="2">
        <f t="shared" si="83"/>
        <v>1.5416666666642413</v>
      </c>
      <c r="P1329" t="str">
        <f>VLOOKUP(G1329,Agents!A:E,4,FALSE)</f>
        <v>Team1</v>
      </c>
      <c r="Q1329" t="str">
        <f>VLOOKUP(G1329,Agents!A:E,5,FALSE)</f>
        <v>Junior</v>
      </c>
      <c r="R1329" t="str">
        <f>VLOOKUP(G1329,Agents!A:E,2,FALSE)</f>
        <v>Morning</v>
      </c>
    </row>
    <row r="1330" spans="1:18" x14ac:dyDescent="0.35">
      <c r="A1330" t="s">
        <v>2578</v>
      </c>
      <c r="B1330" t="s">
        <v>2579</v>
      </c>
      <c r="C1330" t="s">
        <v>50</v>
      </c>
      <c r="D1330" t="s">
        <v>38</v>
      </c>
      <c r="E1330" s="1">
        <v>46090.605555555558</v>
      </c>
      <c r="F1330" s="1">
        <v>46093.647222222222</v>
      </c>
      <c r="G1330" t="s">
        <v>273</v>
      </c>
      <c r="H1330" t="s">
        <v>28</v>
      </c>
      <c r="I1330" t="s">
        <v>16</v>
      </c>
      <c r="J1330">
        <v>5</v>
      </c>
      <c r="K1330" t="str">
        <f>IF(tickets_dataset[[#This Row],[status]] = "Closed", "Yes","No")</f>
        <v>No</v>
      </c>
      <c r="L1330" s="2">
        <f t="shared" si="80"/>
        <v>72.999999999941792</v>
      </c>
      <c r="M1330" t="str">
        <f t="shared" si="81"/>
        <v>Yes</v>
      </c>
      <c r="N1330" t="str">
        <f t="shared" si="82"/>
        <v>Mar</v>
      </c>
      <c r="O1330" s="2">
        <f t="shared" si="83"/>
        <v>3.0416666666642413</v>
      </c>
      <c r="P1330" t="str">
        <f>VLOOKUP(G1330,Agents!A:E,4,FALSE)</f>
        <v>Team3</v>
      </c>
      <c r="Q1330" t="str">
        <f>VLOOKUP(G1330,Agents!A:E,5,FALSE)</f>
        <v>Senior</v>
      </c>
      <c r="R1330" t="str">
        <f>VLOOKUP(G1330,Agents!A:E,2,FALSE)</f>
        <v>Evening</v>
      </c>
    </row>
    <row r="1331" spans="1:18" x14ac:dyDescent="0.35">
      <c r="A1331" t="s">
        <v>2580</v>
      </c>
      <c r="B1331" t="s">
        <v>2581</v>
      </c>
      <c r="C1331" t="s">
        <v>50</v>
      </c>
      <c r="D1331" t="s">
        <v>38</v>
      </c>
      <c r="E1331" s="1">
        <v>46078.232638888891</v>
      </c>
      <c r="F1331" s="1">
        <v>46079.815972222219</v>
      </c>
      <c r="G1331" t="s">
        <v>56</v>
      </c>
      <c r="H1331" t="s">
        <v>28</v>
      </c>
      <c r="I1331" t="s">
        <v>16</v>
      </c>
      <c r="J1331">
        <v>3</v>
      </c>
      <c r="K1331" t="str">
        <f>IF(tickets_dataset[[#This Row],[status]] = "Closed", "Yes","No")</f>
        <v>No</v>
      </c>
      <c r="L1331" s="2">
        <f t="shared" si="80"/>
        <v>37.999999999883585</v>
      </c>
      <c r="M1331" t="str">
        <f t="shared" si="81"/>
        <v>No</v>
      </c>
      <c r="N1331" t="str">
        <f t="shared" si="82"/>
        <v>Feb</v>
      </c>
      <c r="O1331" s="2">
        <f t="shared" si="83"/>
        <v>1.5833333333284827</v>
      </c>
      <c r="P1331" t="str">
        <f>VLOOKUP(G1331,Agents!A:E,4,FALSE)</f>
        <v>Team1</v>
      </c>
      <c r="Q1331" t="str">
        <f>VLOOKUP(G1331,Agents!A:E,5,FALSE)</f>
        <v>Senior</v>
      </c>
      <c r="R1331" t="str">
        <f>VLOOKUP(G1331,Agents!A:E,2,FALSE)</f>
        <v>Night</v>
      </c>
    </row>
    <row r="1332" spans="1:18" x14ac:dyDescent="0.35">
      <c r="A1332" t="s">
        <v>2582</v>
      </c>
      <c r="B1332" t="s">
        <v>2583</v>
      </c>
      <c r="C1332" t="s">
        <v>76</v>
      </c>
      <c r="D1332" t="s">
        <v>26</v>
      </c>
      <c r="E1332" s="1">
        <v>46051.959722222222</v>
      </c>
      <c r="F1332" s="1">
        <v>46053.709722222222</v>
      </c>
      <c r="G1332" t="s">
        <v>422</v>
      </c>
      <c r="H1332" t="s">
        <v>15</v>
      </c>
      <c r="I1332" t="s">
        <v>16</v>
      </c>
      <c r="J1332">
        <v>4</v>
      </c>
      <c r="K1332" t="str">
        <f>IF(tickets_dataset[[#This Row],[status]] = "Closed", "Yes","No")</f>
        <v>Yes</v>
      </c>
      <c r="L1332" s="2">
        <f t="shared" si="80"/>
        <v>42</v>
      </c>
      <c r="M1332" t="str">
        <f t="shared" si="81"/>
        <v>No</v>
      </c>
      <c r="N1332" t="str">
        <f t="shared" si="82"/>
        <v>Jan</v>
      </c>
      <c r="O1332" s="2">
        <f t="shared" si="83"/>
        <v>1.75</v>
      </c>
      <c r="P1332" t="str">
        <f>VLOOKUP(G1332,Agents!A:E,4,FALSE)</f>
        <v>Team5</v>
      </c>
      <c r="Q1332" t="str">
        <f>VLOOKUP(G1332,Agents!A:E,5,FALSE)</f>
        <v>Mid</v>
      </c>
      <c r="R1332" t="str">
        <f>VLOOKUP(G1332,Agents!A:E,2,FALSE)</f>
        <v>Evening</v>
      </c>
    </row>
    <row r="1333" spans="1:18" x14ac:dyDescent="0.35">
      <c r="A1333" t="s">
        <v>2584</v>
      </c>
      <c r="B1333" t="s">
        <v>2585</v>
      </c>
      <c r="C1333" t="s">
        <v>34</v>
      </c>
      <c r="D1333" t="s">
        <v>38</v>
      </c>
      <c r="E1333" s="1">
        <v>46078.006249999999</v>
      </c>
      <c r="F1333" s="1">
        <v>46080.089583333334</v>
      </c>
      <c r="G1333" t="s">
        <v>19</v>
      </c>
      <c r="H1333" t="s">
        <v>15</v>
      </c>
      <c r="I1333" t="s">
        <v>16</v>
      </c>
      <c r="J1333">
        <v>4</v>
      </c>
      <c r="K1333" t="str">
        <f>IF(tickets_dataset[[#This Row],[status]] = "Closed", "Yes","No")</f>
        <v>Yes</v>
      </c>
      <c r="L1333" s="2">
        <f t="shared" si="80"/>
        <v>50.000000000058208</v>
      </c>
      <c r="M1333" t="str">
        <f t="shared" si="81"/>
        <v>Yes</v>
      </c>
      <c r="N1333" t="str">
        <f t="shared" si="82"/>
        <v>Feb</v>
      </c>
      <c r="O1333" s="2">
        <f t="shared" si="83"/>
        <v>2.0833333333357587</v>
      </c>
      <c r="P1333" t="str">
        <f>VLOOKUP(G1333,Agents!A:E,4,FALSE)</f>
        <v>Team4</v>
      </c>
      <c r="Q1333" t="str">
        <f>VLOOKUP(G1333,Agents!A:E,5,FALSE)</f>
        <v>Senior</v>
      </c>
      <c r="R1333" t="str">
        <f>VLOOKUP(G1333,Agents!A:E,2,FALSE)</f>
        <v>Evening</v>
      </c>
    </row>
    <row r="1334" spans="1:18" x14ac:dyDescent="0.35">
      <c r="A1334" t="s">
        <v>2586</v>
      </c>
      <c r="B1334" t="s">
        <v>2024</v>
      </c>
      <c r="C1334" t="s">
        <v>34</v>
      </c>
      <c r="D1334" t="s">
        <v>38</v>
      </c>
      <c r="E1334" s="1">
        <v>46073.675694444442</v>
      </c>
      <c r="F1334" s="1">
        <v>46077.009027777778</v>
      </c>
      <c r="G1334" t="s">
        <v>357</v>
      </c>
      <c r="H1334" t="s">
        <v>15</v>
      </c>
      <c r="I1334" t="s">
        <v>16</v>
      </c>
      <c r="J1334">
        <v>5</v>
      </c>
      <c r="K1334" t="str">
        <f>IF(tickets_dataset[[#This Row],[status]] = "Closed", "Yes","No")</f>
        <v>Yes</v>
      </c>
      <c r="L1334" s="2">
        <f t="shared" si="80"/>
        <v>80.000000000058208</v>
      </c>
      <c r="M1334" t="str">
        <f t="shared" si="81"/>
        <v>Yes</v>
      </c>
      <c r="N1334" t="str">
        <f t="shared" si="82"/>
        <v>Feb</v>
      </c>
      <c r="O1334" s="2">
        <f t="shared" si="83"/>
        <v>3.3333333333357587</v>
      </c>
      <c r="P1334" t="str">
        <f>VLOOKUP(G1334,Agents!A:E,4,FALSE)</f>
        <v>Team1</v>
      </c>
      <c r="Q1334" t="str">
        <f>VLOOKUP(G1334,Agents!A:E,5,FALSE)</f>
        <v>Mid</v>
      </c>
      <c r="R1334" t="str">
        <f>VLOOKUP(G1334,Agents!A:E,2,FALSE)</f>
        <v>Morning</v>
      </c>
    </row>
    <row r="1335" spans="1:18" x14ac:dyDescent="0.35">
      <c r="A1335" t="s">
        <v>2587</v>
      </c>
      <c r="B1335" t="s">
        <v>1857</v>
      </c>
      <c r="C1335" t="s">
        <v>76</v>
      </c>
      <c r="D1335" t="s">
        <v>13</v>
      </c>
      <c r="E1335" s="1">
        <v>46081.089583333334</v>
      </c>
      <c r="F1335" s="1">
        <v>46081.756249999999</v>
      </c>
      <c r="G1335" t="s">
        <v>156</v>
      </c>
      <c r="H1335" t="s">
        <v>15</v>
      </c>
      <c r="I1335" t="s">
        <v>16</v>
      </c>
      <c r="J1335">
        <v>3</v>
      </c>
      <c r="K1335" t="str">
        <f>IF(tickets_dataset[[#This Row],[status]] = "Closed", "Yes","No")</f>
        <v>Yes</v>
      </c>
      <c r="L1335" s="2">
        <f t="shared" si="80"/>
        <v>15.999999999941792</v>
      </c>
      <c r="M1335" t="str">
        <f t="shared" si="81"/>
        <v>No</v>
      </c>
      <c r="N1335" t="str">
        <f t="shared" si="82"/>
        <v>Feb</v>
      </c>
      <c r="O1335" s="2">
        <f t="shared" si="83"/>
        <v>0.66666666666424135</v>
      </c>
      <c r="P1335" t="str">
        <f>VLOOKUP(G1335,Agents!A:E,4,FALSE)</f>
        <v>Team3</v>
      </c>
      <c r="Q1335" t="str">
        <f>VLOOKUP(G1335,Agents!A:E,5,FALSE)</f>
        <v>Mid</v>
      </c>
      <c r="R1335" t="str">
        <f>VLOOKUP(G1335,Agents!A:E,2,FALSE)</f>
        <v>Evening</v>
      </c>
    </row>
    <row r="1336" spans="1:18" x14ac:dyDescent="0.35">
      <c r="A1336" t="s">
        <v>2588</v>
      </c>
      <c r="B1336" t="s">
        <v>2589</v>
      </c>
      <c r="C1336" t="s">
        <v>12</v>
      </c>
      <c r="D1336" t="s">
        <v>38</v>
      </c>
      <c r="E1336" s="1">
        <v>46024.066666666666</v>
      </c>
      <c r="F1336" s="1">
        <v>46026.775000000001</v>
      </c>
      <c r="G1336" t="s">
        <v>73</v>
      </c>
      <c r="H1336" t="s">
        <v>15</v>
      </c>
      <c r="I1336" t="s">
        <v>16</v>
      </c>
      <c r="J1336">
        <v>4</v>
      </c>
      <c r="K1336" t="str">
        <f>IF(tickets_dataset[[#This Row],[status]] = "Closed", "Yes","No")</f>
        <v>Yes</v>
      </c>
      <c r="L1336" s="2">
        <f t="shared" si="80"/>
        <v>65.000000000058208</v>
      </c>
      <c r="M1336" t="str">
        <f t="shared" si="81"/>
        <v>Yes</v>
      </c>
      <c r="N1336" t="str">
        <f t="shared" si="82"/>
        <v>Jan</v>
      </c>
      <c r="O1336" s="2">
        <f t="shared" si="83"/>
        <v>2.7083333333357587</v>
      </c>
      <c r="P1336" t="str">
        <f>VLOOKUP(G1336,Agents!A:E,4,FALSE)</f>
        <v>Team4</v>
      </c>
      <c r="Q1336" t="str">
        <f>VLOOKUP(G1336,Agents!A:E,5,FALSE)</f>
        <v>Senior</v>
      </c>
      <c r="R1336" t="str">
        <f>VLOOKUP(G1336,Agents!A:E,2,FALSE)</f>
        <v>Night</v>
      </c>
    </row>
    <row r="1337" spans="1:18" x14ac:dyDescent="0.35">
      <c r="A1337" t="s">
        <v>2590</v>
      </c>
      <c r="B1337" t="s">
        <v>2591</v>
      </c>
      <c r="C1337" t="s">
        <v>50</v>
      </c>
      <c r="D1337" t="s">
        <v>26</v>
      </c>
      <c r="E1337" s="1">
        <v>46074.5</v>
      </c>
      <c r="F1337" s="1">
        <v>46076.375</v>
      </c>
      <c r="G1337" t="s">
        <v>357</v>
      </c>
      <c r="H1337" t="s">
        <v>132</v>
      </c>
      <c r="I1337" t="s">
        <v>16</v>
      </c>
      <c r="J1337">
        <v>4</v>
      </c>
      <c r="K1337" t="str">
        <f>IF(tickets_dataset[[#This Row],[status]] = "Closed", "Yes","No")</f>
        <v>No</v>
      </c>
      <c r="L1337" s="2">
        <f t="shared" si="80"/>
        <v>45</v>
      </c>
      <c r="M1337" t="str">
        <f t="shared" si="81"/>
        <v>No</v>
      </c>
      <c r="N1337" t="str">
        <f t="shared" si="82"/>
        <v>Feb</v>
      </c>
      <c r="O1337" s="2">
        <f t="shared" si="83"/>
        <v>1.875</v>
      </c>
      <c r="P1337" t="str">
        <f>VLOOKUP(G1337,Agents!A:E,4,FALSE)</f>
        <v>Team1</v>
      </c>
      <c r="Q1337" t="str">
        <f>VLOOKUP(G1337,Agents!A:E,5,FALSE)</f>
        <v>Mid</v>
      </c>
      <c r="R1337" t="str">
        <f>VLOOKUP(G1337,Agents!A:E,2,FALSE)</f>
        <v>Morning</v>
      </c>
    </row>
    <row r="1338" spans="1:18" x14ac:dyDescent="0.35">
      <c r="A1338" t="s">
        <v>2592</v>
      </c>
      <c r="B1338" t="s">
        <v>2593</v>
      </c>
      <c r="C1338" t="s">
        <v>12</v>
      </c>
      <c r="D1338" t="s">
        <v>26</v>
      </c>
      <c r="E1338" s="1">
        <v>46088.073611111111</v>
      </c>
      <c r="F1338" s="1">
        <v>46088.823611111111</v>
      </c>
      <c r="G1338" t="s">
        <v>199</v>
      </c>
      <c r="H1338" t="s">
        <v>15</v>
      </c>
      <c r="I1338" t="s">
        <v>16</v>
      </c>
      <c r="J1338">
        <v>5</v>
      </c>
      <c r="K1338" t="str">
        <f>IF(tickets_dataset[[#This Row],[status]] = "Closed", "Yes","No")</f>
        <v>Yes</v>
      </c>
      <c r="L1338" s="2">
        <f t="shared" si="80"/>
        <v>18</v>
      </c>
      <c r="M1338" t="str">
        <f t="shared" si="81"/>
        <v>No</v>
      </c>
      <c r="N1338" t="str">
        <f t="shared" si="82"/>
        <v>Mar</v>
      </c>
      <c r="O1338" s="2">
        <f t="shared" si="83"/>
        <v>0.75</v>
      </c>
      <c r="P1338" t="str">
        <f>VLOOKUP(G1338,Agents!A:E,4,FALSE)</f>
        <v>Team1</v>
      </c>
      <c r="Q1338" t="str">
        <f>VLOOKUP(G1338,Agents!A:E,5,FALSE)</f>
        <v>Junior</v>
      </c>
      <c r="R1338" t="str">
        <f>VLOOKUP(G1338,Agents!A:E,2,FALSE)</f>
        <v>Morning</v>
      </c>
    </row>
    <row r="1339" spans="1:18" x14ac:dyDescent="0.35">
      <c r="A1339" t="s">
        <v>2594</v>
      </c>
      <c r="B1339" t="s">
        <v>2595</v>
      </c>
      <c r="C1339" t="s">
        <v>12</v>
      </c>
      <c r="D1339" t="s">
        <v>26</v>
      </c>
      <c r="E1339" s="1">
        <v>46103.3</v>
      </c>
      <c r="F1339" s="1">
        <v>46105.8</v>
      </c>
      <c r="G1339" t="s">
        <v>67</v>
      </c>
      <c r="H1339" t="s">
        <v>15</v>
      </c>
      <c r="I1339" t="s">
        <v>16</v>
      </c>
      <c r="J1339">
        <v>5</v>
      </c>
      <c r="K1339" t="str">
        <f>IF(tickets_dataset[[#This Row],[status]] = "Closed", "Yes","No")</f>
        <v>Yes</v>
      </c>
      <c r="L1339" s="2">
        <f t="shared" si="80"/>
        <v>60</v>
      </c>
      <c r="M1339" t="str">
        <f t="shared" si="81"/>
        <v>Yes</v>
      </c>
      <c r="N1339" t="str">
        <f t="shared" si="82"/>
        <v>Mar</v>
      </c>
      <c r="O1339" s="2">
        <f t="shared" si="83"/>
        <v>2.5</v>
      </c>
      <c r="P1339" t="str">
        <f>VLOOKUP(G1339,Agents!A:E,4,FALSE)</f>
        <v>Team5</v>
      </c>
      <c r="Q1339" t="str">
        <f>VLOOKUP(G1339,Agents!A:E,5,FALSE)</f>
        <v>Junior</v>
      </c>
      <c r="R1339" t="str">
        <f>VLOOKUP(G1339,Agents!A:E,2,FALSE)</f>
        <v>Evening</v>
      </c>
    </row>
    <row r="1340" spans="1:18" x14ac:dyDescent="0.35">
      <c r="A1340" t="s">
        <v>2596</v>
      </c>
      <c r="B1340" t="s">
        <v>2597</v>
      </c>
      <c r="C1340" t="s">
        <v>22</v>
      </c>
      <c r="D1340" t="s">
        <v>38</v>
      </c>
      <c r="E1340" s="1">
        <v>46071.563888888886</v>
      </c>
      <c r="F1340" s="1">
        <v>46075.105555555558</v>
      </c>
      <c r="G1340" t="s">
        <v>73</v>
      </c>
      <c r="H1340" t="s">
        <v>132</v>
      </c>
      <c r="I1340" t="s">
        <v>16</v>
      </c>
      <c r="J1340">
        <v>5</v>
      </c>
      <c r="K1340" t="str">
        <f>IF(tickets_dataset[[#This Row],[status]] = "Closed", "Yes","No")</f>
        <v>No</v>
      </c>
      <c r="L1340" s="2">
        <f t="shared" si="80"/>
        <v>85.000000000116415</v>
      </c>
      <c r="M1340" t="str">
        <f t="shared" si="81"/>
        <v>Yes</v>
      </c>
      <c r="N1340" t="str">
        <f t="shared" si="82"/>
        <v>Feb</v>
      </c>
      <c r="O1340" s="2">
        <f t="shared" si="83"/>
        <v>3.5416666666715173</v>
      </c>
      <c r="P1340" t="str">
        <f>VLOOKUP(G1340,Agents!A:E,4,FALSE)</f>
        <v>Team4</v>
      </c>
      <c r="Q1340" t="str">
        <f>VLOOKUP(G1340,Agents!A:E,5,FALSE)</f>
        <v>Senior</v>
      </c>
      <c r="R1340" t="str">
        <f>VLOOKUP(G1340,Agents!A:E,2,FALSE)</f>
        <v>Night</v>
      </c>
    </row>
    <row r="1341" spans="1:18" x14ac:dyDescent="0.35">
      <c r="A1341" t="s">
        <v>2598</v>
      </c>
      <c r="B1341" t="s">
        <v>2599</v>
      </c>
      <c r="C1341" t="s">
        <v>22</v>
      </c>
      <c r="D1341" t="s">
        <v>13</v>
      </c>
      <c r="E1341" s="1">
        <v>46077.348611111112</v>
      </c>
      <c r="F1341" s="1">
        <v>46077.723611111112</v>
      </c>
      <c r="G1341" t="s">
        <v>190</v>
      </c>
      <c r="H1341" t="s">
        <v>15</v>
      </c>
      <c r="I1341" t="s">
        <v>16</v>
      </c>
      <c r="J1341">
        <v>5</v>
      </c>
      <c r="K1341" t="str">
        <f>IF(tickets_dataset[[#This Row],[status]] = "Closed", "Yes","No")</f>
        <v>Yes</v>
      </c>
      <c r="L1341" s="2">
        <f t="shared" si="80"/>
        <v>9</v>
      </c>
      <c r="M1341" t="str">
        <f t="shared" si="81"/>
        <v>No</v>
      </c>
      <c r="N1341" t="str">
        <f t="shared" si="82"/>
        <v>Feb</v>
      </c>
      <c r="O1341" s="2">
        <f t="shared" si="83"/>
        <v>0.375</v>
      </c>
      <c r="P1341" t="str">
        <f>VLOOKUP(G1341,Agents!A:E,4,FALSE)</f>
        <v>Team1</v>
      </c>
      <c r="Q1341" t="str">
        <f>VLOOKUP(G1341,Agents!A:E,5,FALSE)</f>
        <v>Senior</v>
      </c>
      <c r="R1341" t="str">
        <f>VLOOKUP(G1341,Agents!A:E,2,FALSE)</f>
        <v>Night</v>
      </c>
    </row>
    <row r="1342" spans="1:18" x14ac:dyDescent="0.35">
      <c r="A1342" t="s">
        <v>2600</v>
      </c>
      <c r="B1342" t="s">
        <v>2601</v>
      </c>
      <c r="C1342" t="s">
        <v>22</v>
      </c>
      <c r="D1342" t="s">
        <v>13</v>
      </c>
      <c r="E1342" s="1">
        <v>46029.362500000003</v>
      </c>
      <c r="F1342" s="1">
        <v>46030.654166666667</v>
      </c>
      <c r="G1342" t="s">
        <v>344</v>
      </c>
      <c r="H1342" t="s">
        <v>15</v>
      </c>
      <c r="I1342" t="s">
        <v>16</v>
      </c>
      <c r="J1342">
        <v>5</v>
      </c>
      <c r="K1342" t="str">
        <f>IF(tickets_dataset[[#This Row],[status]] = "Closed", "Yes","No")</f>
        <v>Yes</v>
      </c>
      <c r="L1342" s="2">
        <f t="shared" si="80"/>
        <v>30.999999999941792</v>
      </c>
      <c r="M1342" t="str">
        <f t="shared" si="81"/>
        <v>No</v>
      </c>
      <c r="N1342" t="str">
        <f t="shared" si="82"/>
        <v>Jan</v>
      </c>
      <c r="O1342" s="2">
        <f t="shared" si="83"/>
        <v>1.2916666666642413</v>
      </c>
      <c r="P1342" t="str">
        <f>VLOOKUP(G1342,Agents!A:E,4,FALSE)</f>
        <v>Team4</v>
      </c>
      <c r="Q1342" t="str">
        <f>VLOOKUP(G1342,Agents!A:E,5,FALSE)</f>
        <v>Senior</v>
      </c>
      <c r="R1342" t="str">
        <f>VLOOKUP(G1342,Agents!A:E,2,FALSE)</f>
        <v>Night</v>
      </c>
    </row>
    <row r="1343" spans="1:18" x14ac:dyDescent="0.35">
      <c r="A1343" t="s">
        <v>2602</v>
      </c>
      <c r="B1343" t="s">
        <v>896</v>
      </c>
      <c r="C1343" t="s">
        <v>22</v>
      </c>
      <c r="D1343" t="s">
        <v>38</v>
      </c>
      <c r="E1343" s="1">
        <v>46058.701388888891</v>
      </c>
      <c r="F1343" s="1">
        <v>46060.243055555555</v>
      </c>
      <c r="G1343" t="s">
        <v>282</v>
      </c>
      <c r="H1343" t="s">
        <v>15</v>
      </c>
      <c r="I1343" t="s">
        <v>16</v>
      </c>
      <c r="J1343">
        <v>4</v>
      </c>
      <c r="K1343" t="str">
        <f>IF(tickets_dataset[[#This Row],[status]] = "Closed", "Yes","No")</f>
        <v>Yes</v>
      </c>
      <c r="L1343" s="2">
        <f t="shared" si="80"/>
        <v>36.999999999941792</v>
      </c>
      <c r="M1343" t="str">
        <f t="shared" si="81"/>
        <v>No</v>
      </c>
      <c r="N1343" t="str">
        <f t="shared" si="82"/>
        <v>Feb</v>
      </c>
      <c r="O1343" s="2">
        <f t="shared" si="83"/>
        <v>1.5416666666642413</v>
      </c>
      <c r="P1343" t="str">
        <f>VLOOKUP(G1343,Agents!A:E,4,FALSE)</f>
        <v>Team4</v>
      </c>
      <c r="Q1343" t="str">
        <f>VLOOKUP(G1343,Agents!A:E,5,FALSE)</f>
        <v>Mid</v>
      </c>
      <c r="R1343" t="str">
        <f>VLOOKUP(G1343,Agents!A:E,2,FALSE)</f>
        <v>Morning</v>
      </c>
    </row>
    <row r="1344" spans="1:18" x14ac:dyDescent="0.35">
      <c r="A1344" t="s">
        <v>2603</v>
      </c>
      <c r="B1344" t="s">
        <v>2604</v>
      </c>
      <c r="C1344" t="s">
        <v>22</v>
      </c>
      <c r="D1344" t="s">
        <v>26</v>
      </c>
      <c r="E1344" s="1">
        <v>46064.23541666667</v>
      </c>
      <c r="F1344" s="1">
        <v>46066.902083333334</v>
      </c>
      <c r="G1344" t="s">
        <v>344</v>
      </c>
      <c r="H1344" t="s">
        <v>28</v>
      </c>
      <c r="I1344" t="s">
        <v>16</v>
      </c>
      <c r="J1344">
        <v>3</v>
      </c>
      <c r="K1344" t="str">
        <f>IF(tickets_dataset[[#This Row],[status]] = "Closed", "Yes","No")</f>
        <v>No</v>
      </c>
      <c r="L1344" s="2">
        <f t="shared" si="80"/>
        <v>63.999999999941792</v>
      </c>
      <c r="M1344" t="str">
        <f t="shared" si="81"/>
        <v>Yes</v>
      </c>
      <c r="N1344" t="str">
        <f t="shared" si="82"/>
        <v>Feb</v>
      </c>
      <c r="O1344" s="2">
        <f t="shared" si="83"/>
        <v>2.6666666666642413</v>
      </c>
      <c r="P1344" t="str">
        <f>VLOOKUP(G1344,Agents!A:E,4,FALSE)</f>
        <v>Team4</v>
      </c>
      <c r="Q1344" t="str">
        <f>VLOOKUP(G1344,Agents!A:E,5,FALSE)</f>
        <v>Senior</v>
      </c>
      <c r="R1344" t="str">
        <f>VLOOKUP(G1344,Agents!A:E,2,FALSE)</f>
        <v>Night</v>
      </c>
    </row>
    <row r="1345" spans="1:18" x14ac:dyDescent="0.35">
      <c r="A1345" t="s">
        <v>2605</v>
      </c>
      <c r="B1345" t="s">
        <v>2606</v>
      </c>
      <c r="C1345" t="s">
        <v>22</v>
      </c>
      <c r="D1345" t="s">
        <v>26</v>
      </c>
      <c r="E1345" s="1">
        <v>46041.564583333333</v>
      </c>
      <c r="F1345" s="1">
        <v>46042.772916666669</v>
      </c>
      <c r="G1345" t="s">
        <v>216</v>
      </c>
      <c r="H1345" t="s">
        <v>15</v>
      </c>
      <c r="I1345" t="s">
        <v>16</v>
      </c>
      <c r="J1345">
        <v>5</v>
      </c>
      <c r="K1345" t="str">
        <f>IF(tickets_dataset[[#This Row],[status]] = "Closed", "Yes","No")</f>
        <v>Yes</v>
      </c>
      <c r="L1345" s="2">
        <f t="shared" si="80"/>
        <v>29.000000000058208</v>
      </c>
      <c r="M1345" t="str">
        <f t="shared" si="81"/>
        <v>No</v>
      </c>
      <c r="N1345" t="str">
        <f t="shared" si="82"/>
        <v>Jan</v>
      </c>
      <c r="O1345" s="2">
        <f t="shared" si="83"/>
        <v>1.2083333333357587</v>
      </c>
      <c r="P1345" t="str">
        <f>VLOOKUP(G1345,Agents!A:E,4,FALSE)</f>
        <v>Team5</v>
      </c>
      <c r="Q1345" t="str">
        <f>VLOOKUP(G1345,Agents!A:E,5,FALSE)</f>
        <v>Junior</v>
      </c>
      <c r="R1345" t="str">
        <f>VLOOKUP(G1345,Agents!A:E,2,FALSE)</f>
        <v>Evening</v>
      </c>
    </row>
    <row r="1346" spans="1:18" x14ac:dyDescent="0.35">
      <c r="A1346" t="s">
        <v>2607</v>
      </c>
      <c r="B1346" t="s">
        <v>2608</v>
      </c>
      <c r="C1346" t="s">
        <v>34</v>
      </c>
      <c r="D1346" t="s">
        <v>26</v>
      </c>
      <c r="E1346" s="1">
        <v>46109.145138888889</v>
      </c>
      <c r="F1346" s="1">
        <v>46109.561805555553</v>
      </c>
      <c r="G1346" t="s">
        <v>59</v>
      </c>
      <c r="H1346" t="s">
        <v>15</v>
      </c>
      <c r="I1346" t="s">
        <v>16</v>
      </c>
      <c r="J1346">
        <v>4</v>
      </c>
      <c r="K1346" t="str">
        <f>IF(tickets_dataset[[#This Row],[status]] = "Closed", "Yes","No")</f>
        <v>Yes</v>
      </c>
      <c r="L1346" s="2">
        <f t="shared" ref="L1346:L1409" si="84">IF(ISBLANK(F1346),"",(F1346-E1346)*24)</f>
        <v>9.9999999999417923</v>
      </c>
      <c r="M1346" t="str">
        <f t="shared" ref="M1346:M1409" si="85">IF(L1346&gt;48,"Yes","No")</f>
        <v>No</v>
      </c>
      <c r="N1346" t="str">
        <f t="shared" ref="N1346:N1409" si="86">TEXT(E1346,"mmm")</f>
        <v>Mar</v>
      </c>
      <c r="O1346" s="2">
        <f t="shared" si="83"/>
        <v>0.41666666666424135</v>
      </c>
      <c r="P1346" t="str">
        <f>VLOOKUP(G1346,Agents!A:E,4,FALSE)</f>
        <v>Team3</v>
      </c>
      <c r="Q1346" t="str">
        <f>VLOOKUP(G1346,Agents!A:E,5,FALSE)</f>
        <v>Senior</v>
      </c>
      <c r="R1346" t="str">
        <f>VLOOKUP(G1346,Agents!A:E,2,FALSE)</f>
        <v>Night</v>
      </c>
    </row>
    <row r="1347" spans="1:18" x14ac:dyDescent="0.35">
      <c r="A1347" t="s">
        <v>2609</v>
      </c>
      <c r="B1347" t="s">
        <v>2610</v>
      </c>
      <c r="C1347" t="s">
        <v>34</v>
      </c>
      <c r="D1347" t="s">
        <v>13</v>
      </c>
      <c r="E1347" s="1">
        <v>46107.020138888889</v>
      </c>
      <c r="F1347" s="1">
        <v>46108.145138888889</v>
      </c>
      <c r="G1347" t="s">
        <v>183</v>
      </c>
      <c r="H1347" t="s">
        <v>15</v>
      </c>
      <c r="I1347" t="s">
        <v>16</v>
      </c>
      <c r="J1347">
        <v>4</v>
      </c>
      <c r="K1347" t="str">
        <f>IF(tickets_dataset[[#This Row],[status]] = "Closed", "Yes","No")</f>
        <v>Yes</v>
      </c>
      <c r="L1347" s="2">
        <f t="shared" si="84"/>
        <v>27</v>
      </c>
      <c r="M1347" t="str">
        <f t="shared" si="85"/>
        <v>No</v>
      </c>
      <c r="N1347" t="str">
        <f t="shared" si="86"/>
        <v>Mar</v>
      </c>
      <c r="O1347" s="2">
        <f t="shared" ref="O1347:O1410" si="87">F1347-E1347</f>
        <v>1.125</v>
      </c>
      <c r="P1347" t="str">
        <f>VLOOKUP(G1347,Agents!A:E,4,FALSE)</f>
        <v>Team3</v>
      </c>
      <c r="Q1347" t="str">
        <f>VLOOKUP(G1347,Agents!A:E,5,FALSE)</f>
        <v>Senior</v>
      </c>
      <c r="R1347" t="str">
        <f>VLOOKUP(G1347,Agents!A:E,2,FALSE)</f>
        <v>Night</v>
      </c>
    </row>
    <row r="1348" spans="1:18" x14ac:dyDescent="0.35">
      <c r="A1348" t="s">
        <v>2611</v>
      </c>
      <c r="B1348" t="s">
        <v>906</v>
      </c>
      <c r="C1348" t="s">
        <v>12</v>
      </c>
      <c r="D1348" t="s">
        <v>13</v>
      </c>
      <c r="E1348" s="1">
        <v>46085.410416666666</v>
      </c>
      <c r="F1348" s="1">
        <v>46085.993750000001</v>
      </c>
      <c r="G1348" t="s">
        <v>206</v>
      </c>
      <c r="H1348" t="s">
        <v>15</v>
      </c>
      <c r="I1348" t="s">
        <v>16</v>
      </c>
      <c r="J1348">
        <v>5</v>
      </c>
      <c r="K1348" t="str">
        <f>IF(tickets_dataset[[#This Row],[status]] = "Closed", "Yes","No")</f>
        <v>Yes</v>
      </c>
      <c r="L1348" s="2">
        <f t="shared" si="84"/>
        <v>14.000000000058208</v>
      </c>
      <c r="M1348" t="str">
        <f t="shared" si="85"/>
        <v>No</v>
      </c>
      <c r="N1348" t="str">
        <f t="shared" si="86"/>
        <v>Mar</v>
      </c>
      <c r="O1348" s="2">
        <f t="shared" si="87"/>
        <v>0.58333333333575865</v>
      </c>
      <c r="P1348" t="str">
        <f>VLOOKUP(G1348,Agents!A:E,4,FALSE)</f>
        <v>Team5</v>
      </c>
      <c r="Q1348" t="str">
        <f>VLOOKUP(G1348,Agents!A:E,5,FALSE)</f>
        <v>Junior</v>
      </c>
      <c r="R1348" t="str">
        <f>VLOOKUP(G1348,Agents!A:E,2,FALSE)</f>
        <v>Evening</v>
      </c>
    </row>
    <row r="1349" spans="1:18" x14ac:dyDescent="0.35">
      <c r="A1349" t="s">
        <v>2612</v>
      </c>
      <c r="B1349" t="s">
        <v>2613</v>
      </c>
      <c r="C1349" t="s">
        <v>76</v>
      </c>
      <c r="D1349" t="s">
        <v>38</v>
      </c>
      <c r="E1349" s="1">
        <v>46093.63958333333</v>
      </c>
      <c r="F1349" s="1">
        <v>46094.38958333333</v>
      </c>
      <c r="G1349" t="s">
        <v>167</v>
      </c>
      <c r="H1349" t="s">
        <v>15</v>
      </c>
      <c r="I1349" t="s">
        <v>16</v>
      </c>
      <c r="J1349">
        <v>5</v>
      </c>
      <c r="K1349" t="str">
        <f>IF(tickets_dataset[[#This Row],[status]] = "Closed", "Yes","No")</f>
        <v>Yes</v>
      </c>
      <c r="L1349" s="2">
        <f t="shared" si="84"/>
        <v>18</v>
      </c>
      <c r="M1349" t="str">
        <f t="shared" si="85"/>
        <v>No</v>
      </c>
      <c r="N1349" t="str">
        <f t="shared" si="86"/>
        <v>Mar</v>
      </c>
      <c r="O1349" s="2">
        <f t="shared" si="87"/>
        <v>0.75</v>
      </c>
      <c r="P1349" t="str">
        <f>VLOOKUP(G1349,Agents!A:E,4,FALSE)</f>
        <v>Team3</v>
      </c>
      <c r="Q1349" t="str">
        <f>VLOOKUP(G1349,Agents!A:E,5,FALSE)</f>
        <v>Mid</v>
      </c>
      <c r="R1349" t="str">
        <f>VLOOKUP(G1349,Agents!A:E,2,FALSE)</f>
        <v>Evening</v>
      </c>
    </row>
    <row r="1350" spans="1:18" x14ac:dyDescent="0.35">
      <c r="A1350" t="s">
        <v>2614</v>
      </c>
      <c r="B1350" t="s">
        <v>2615</v>
      </c>
      <c r="C1350" t="s">
        <v>22</v>
      </c>
      <c r="D1350" t="s">
        <v>13</v>
      </c>
      <c r="E1350" s="1">
        <v>46030.82916666667</v>
      </c>
      <c r="F1350" s="1">
        <v>46032.20416666667</v>
      </c>
      <c r="G1350" t="s">
        <v>45</v>
      </c>
      <c r="H1350" t="s">
        <v>15</v>
      </c>
      <c r="I1350" t="s">
        <v>16</v>
      </c>
      <c r="J1350">
        <v>5</v>
      </c>
      <c r="K1350" t="str">
        <f>IF(tickets_dataset[[#This Row],[status]] = "Closed", "Yes","No")</f>
        <v>Yes</v>
      </c>
      <c r="L1350" s="2">
        <f t="shared" si="84"/>
        <v>33</v>
      </c>
      <c r="M1350" t="str">
        <f t="shared" si="85"/>
        <v>No</v>
      </c>
      <c r="N1350" t="str">
        <f t="shared" si="86"/>
        <v>Jan</v>
      </c>
      <c r="O1350" s="2">
        <f t="shared" si="87"/>
        <v>1.375</v>
      </c>
      <c r="P1350" t="str">
        <f>VLOOKUP(G1350,Agents!A:E,4,FALSE)</f>
        <v>Team5</v>
      </c>
      <c r="Q1350" t="str">
        <f>VLOOKUP(G1350,Agents!A:E,5,FALSE)</f>
        <v>Senior</v>
      </c>
      <c r="R1350" t="str">
        <f>VLOOKUP(G1350,Agents!A:E,2,FALSE)</f>
        <v>Morning</v>
      </c>
    </row>
    <row r="1351" spans="1:18" x14ac:dyDescent="0.35">
      <c r="A1351" t="s">
        <v>2616</v>
      </c>
      <c r="B1351" t="s">
        <v>300</v>
      </c>
      <c r="C1351" t="s">
        <v>12</v>
      </c>
      <c r="D1351" t="s">
        <v>26</v>
      </c>
      <c r="E1351" s="1">
        <v>46054.35</v>
      </c>
      <c r="F1351" s="1">
        <v>46055.433333333334</v>
      </c>
      <c r="G1351" t="s">
        <v>137</v>
      </c>
      <c r="H1351" t="s">
        <v>15</v>
      </c>
      <c r="I1351" t="s">
        <v>16</v>
      </c>
      <c r="J1351">
        <v>3</v>
      </c>
      <c r="K1351" t="str">
        <f>IF(tickets_dataset[[#This Row],[status]] = "Closed", "Yes","No")</f>
        <v>Yes</v>
      </c>
      <c r="L1351" s="2">
        <f t="shared" si="84"/>
        <v>26.000000000058208</v>
      </c>
      <c r="M1351" t="str">
        <f t="shared" si="85"/>
        <v>No</v>
      </c>
      <c r="N1351" t="str">
        <f t="shared" si="86"/>
        <v>Feb</v>
      </c>
      <c r="O1351" s="2">
        <f t="shared" si="87"/>
        <v>1.0833333333357587</v>
      </c>
      <c r="P1351" t="str">
        <f>VLOOKUP(G1351,Agents!A:E,4,FALSE)</f>
        <v>Team5</v>
      </c>
      <c r="Q1351" t="str">
        <f>VLOOKUP(G1351,Agents!A:E,5,FALSE)</f>
        <v>Senior</v>
      </c>
      <c r="R1351" t="str">
        <f>VLOOKUP(G1351,Agents!A:E,2,FALSE)</f>
        <v>Night</v>
      </c>
    </row>
    <row r="1352" spans="1:18" x14ac:dyDescent="0.35">
      <c r="A1352" t="s">
        <v>2617</v>
      </c>
      <c r="B1352" t="s">
        <v>2618</v>
      </c>
      <c r="C1352" t="s">
        <v>76</v>
      </c>
      <c r="D1352" t="s">
        <v>38</v>
      </c>
      <c r="E1352" s="1">
        <v>46044.857638888891</v>
      </c>
      <c r="F1352" s="1">
        <v>46046.232638888891</v>
      </c>
      <c r="G1352" t="s">
        <v>62</v>
      </c>
      <c r="H1352" t="s">
        <v>15</v>
      </c>
      <c r="I1352" t="s">
        <v>16</v>
      </c>
      <c r="J1352">
        <v>4</v>
      </c>
      <c r="K1352" t="str">
        <f>IF(tickets_dataset[[#This Row],[status]] = "Closed", "Yes","No")</f>
        <v>Yes</v>
      </c>
      <c r="L1352" s="2">
        <f t="shared" si="84"/>
        <v>33</v>
      </c>
      <c r="M1352" t="str">
        <f t="shared" si="85"/>
        <v>No</v>
      </c>
      <c r="N1352" t="str">
        <f t="shared" si="86"/>
        <v>Jan</v>
      </c>
      <c r="O1352" s="2">
        <f t="shared" si="87"/>
        <v>1.375</v>
      </c>
      <c r="P1352" t="str">
        <f>VLOOKUP(G1352,Agents!A:E,4,FALSE)</f>
        <v>Team1</v>
      </c>
      <c r="Q1352" t="str">
        <f>VLOOKUP(G1352,Agents!A:E,5,FALSE)</f>
        <v>Junior</v>
      </c>
      <c r="R1352" t="str">
        <f>VLOOKUP(G1352,Agents!A:E,2,FALSE)</f>
        <v>Morning</v>
      </c>
    </row>
    <row r="1353" spans="1:18" x14ac:dyDescent="0.35">
      <c r="A1353" t="s">
        <v>2619</v>
      </c>
      <c r="B1353" t="s">
        <v>2620</v>
      </c>
      <c r="C1353" t="s">
        <v>76</v>
      </c>
      <c r="D1353" t="s">
        <v>26</v>
      </c>
      <c r="E1353" s="1">
        <v>46046.290972222225</v>
      </c>
      <c r="F1353" s="1">
        <v>46047.540972222225</v>
      </c>
      <c r="G1353" t="s">
        <v>14</v>
      </c>
      <c r="H1353" t="s">
        <v>28</v>
      </c>
      <c r="I1353" t="s">
        <v>16</v>
      </c>
      <c r="J1353">
        <v>5</v>
      </c>
      <c r="K1353" t="str">
        <f>IF(tickets_dataset[[#This Row],[status]] = "Closed", "Yes","No")</f>
        <v>No</v>
      </c>
      <c r="L1353" s="2">
        <f t="shared" si="84"/>
        <v>30</v>
      </c>
      <c r="M1353" t="str">
        <f t="shared" si="85"/>
        <v>No</v>
      </c>
      <c r="N1353" t="str">
        <f t="shared" si="86"/>
        <v>Jan</v>
      </c>
      <c r="O1353" s="2">
        <f t="shared" si="87"/>
        <v>1.25</v>
      </c>
      <c r="P1353" t="str">
        <f>VLOOKUP(G1353,Agents!A:E,4,FALSE)</f>
        <v>Team1</v>
      </c>
      <c r="Q1353" t="str">
        <f>VLOOKUP(G1353,Agents!A:E,5,FALSE)</f>
        <v>Senior</v>
      </c>
      <c r="R1353" t="str">
        <f>VLOOKUP(G1353,Agents!A:E,2,FALSE)</f>
        <v>Morning</v>
      </c>
    </row>
    <row r="1354" spans="1:18" x14ac:dyDescent="0.35">
      <c r="A1354" t="s">
        <v>2621</v>
      </c>
      <c r="B1354" t="s">
        <v>2622</v>
      </c>
      <c r="C1354" t="s">
        <v>76</v>
      </c>
      <c r="D1354" t="s">
        <v>38</v>
      </c>
      <c r="E1354" s="1">
        <v>46051.492361111108</v>
      </c>
      <c r="F1354" s="1">
        <v>46052.867361111108</v>
      </c>
      <c r="G1354" t="s">
        <v>110</v>
      </c>
      <c r="H1354" t="s">
        <v>15</v>
      </c>
      <c r="I1354" t="s">
        <v>16</v>
      </c>
      <c r="J1354">
        <v>5</v>
      </c>
      <c r="K1354" t="str">
        <f>IF(tickets_dataset[[#This Row],[status]] = "Closed", "Yes","No")</f>
        <v>Yes</v>
      </c>
      <c r="L1354" s="2">
        <f t="shared" si="84"/>
        <v>33</v>
      </c>
      <c r="M1354" t="str">
        <f t="shared" si="85"/>
        <v>No</v>
      </c>
      <c r="N1354" t="str">
        <f t="shared" si="86"/>
        <v>Jan</v>
      </c>
      <c r="O1354" s="2">
        <f t="shared" si="87"/>
        <v>1.375</v>
      </c>
      <c r="P1354" t="str">
        <f>VLOOKUP(G1354,Agents!A:E,4,FALSE)</f>
        <v>Team4</v>
      </c>
      <c r="Q1354" t="str">
        <f>VLOOKUP(G1354,Agents!A:E,5,FALSE)</f>
        <v>Junior</v>
      </c>
      <c r="R1354" t="str">
        <f>VLOOKUP(G1354,Agents!A:E,2,FALSE)</f>
        <v>Morning</v>
      </c>
    </row>
    <row r="1355" spans="1:18" x14ac:dyDescent="0.35">
      <c r="A1355" t="s">
        <v>2623</v>
      </c>
      <c r="B1355" t="s">
        <v>2624</v>
      </c>
      <c r="C1355" t="s">
        <v>12</v>
      </c>
      <c r="D1355" t="s">
        <v>38</v>
      </c>
      <c r="E1355" s="1">
        <v>46075.161111111112</v>
      </c>
      <c r="F1355" s="1">
        <v>46077.952777777777</v>
      </c>
      <c r="G1355" t="s">
        <v>14</v>
      </c>
      <c r="H1355" t="s">
        <v>15</v>
      </c>
      <c r="I1355" t="s">
        <v>16</v>
      </c>
      <c r="J1355">
        <v>4</v>
      </c>
      <c r="K1355" t="str">
        <f>IF(tickets_dataset[[#This Row],[status]] = "Closed", "Yes","No")</f>
        <v>Yes</v>
      </c>
      <c r="L1355" s="2">
        <f t="shared" si="84"/>
        <v>66.999999999941792</v>
      </c>
      <c r="M1355" t="str">
        <f t="shared" si="85"/>
        <v>Yes</v>
      </c>
      <c r="N1355" t="str">
        <f t="shared" si="86"/>
        <v>Feb</v>
      </c>
      <c r="O1355" s="2">
        <f t="shared" si="87"/>
        <v>2.7916666666642413</v>
      </c>
      <c r="P1355" t="str">
        <f>VLOOKUP(G1355,Agents!A:E,4,FALSE)</f>
        <v>Team1</v>
      </c>
      <c r="Q1355" t="str">
        <f>VLOOKUP(G1355,Agents!A:E,5,FALSE)</f>
        <v>Senior</v>
      </c>
      <c r="R1355" t="str">
        <f>VLOOKUP(G1355,Agents!A:E,2,FALSE)</f>
        <v>Morning</v>
      </c>
    </row>
    <row r="1356" spans="1:18" x14ac:dyDescent="0.35">
      <c r="A1356" t="s">
        <v>2625</v>
      </c>
      <c r="B1356" t="s">
        <v>2626</v>
      </c>
      <c r="C1356" t="s">
        <v>22</v>
      </c>
      <c r="D1356" t="s">
        <v>13</v>
      </c>
      <c r="E1356" s="1">
        <v>46063.165972222225</v>
      </c>
      <c r="F1356" s="1">
        <v>46064.957638888889</v>
      </c>
      <c r="G1356" t="s">
        <v>77</v>
      </c>
      <c r="H1356" t="s">
        <v>15</v>
      </c>
      <c r="I1356" t="s">
        <v>16</v>
      </c>
      <c r="J1356">
        <v>5</v>
      </c>
      <c r="K1356" t="str">
        <f>IF(tickets_dataset[[#This Row],[status]] = "Closed", "Yes","No")</f>
        <v>Yes</v>
      </c>
      <c r="L1356" s="2">
        <f t="shared" si="84"/>
        <v>42.999999999941792</v>
      </c>
      <c r="M1356" t="str">
        <f t="shared" si="85"/>
        <v>No</v>
      </c>
      <c r="N1356" t="str">
        <f t="shared" si="86"/>
        <v>Feb</v>
      </c>
      <c r="O1356" s="2">
        <f t="shared" si="87"/>
        <v>1.7916666666642413</v>
      </c>
      <c r="P1356" t="str">
        <f>VLOOKUP(G1356,Agents!A:E,4,FALSE)</f>
        <v>Team5</v>
      </c>
      <c r="Q1356" t="str">
        <f>VLOOKUP(G1356,Agents!A:E,5,FALSE)</f>
        <v>Junior</v>
      </c>
      <c r="R1356" t="str">
        <f>VLOOKUP(G1356,Agents!A:E,2,FALSE)</f>
        <v>Evening</v>
      </c>
    </row>
    <row r="1357" spans="1:18" x14ac:dyDescent="0.35">
      <c r="A1357" t="s">
        <v>2627</v>
      </c>
      <c r="B1357" t="s">
        <v>1482</v>
      </c>
      <c r="C1357" t="s">
        <v>34</v>
      </c>
      <c r="D1357" t="s">
        <v>13</v>
      </c>
      <c r="E1357" s="1">
        <v>46066.912499999999</v>
      </c>
      <c r="F1357" s="1">
        <v>46067.537499999999</v>
      </c>
      <c r="G1357" t="s">
        <v>73</v>
      </c>
      <c r="H1357" t="s">
        <v>28</v>
      </c>
      <c r="I1357" t="s">
        <v>16</v>
      </c>
      <c r="J1357">
        <v>5</v>
      </c>
      <c r="K1357" t="str">
        <f>IF(tickets_dataset[[#This Row],[status]] = "Closed", "Yes","No")</f>
        <v>No</v>
      </c>
      <c r="L1357" s="2">
        <f t="shared" si="84"/>
        <v>15</v>
      </c>
      <c r="M1357" t="str">
        <f t="shared" si="85"/>
        <v>No</v>
      </c>
      <c r="N1357" t="str">
        <f t="shared" si="86"/>
        <v>Feb</v>
      </c>
      <c r="O1357" s="2">
        <f t="shared" si="87"/>
        <v>0.625</v>
      </c>
      <c r="P1357" t="str">
        <f>VLOOKUP(G1357,Agents!A:E,4,FALSE)</f>
        <v>Team4</v>
      </c>
      <c r="Q1357" t="str">
        <f>VLOOKUP(G1357,Agents!A:E,5,FALSE)</f>
        <v>Senior</v>
      </c>
      <c r="R1357" t="str">
        <f>VLOOKUP(G1357,Agents!A:E,2,FALSE)</f>
        <v>Night</v>
      </c>
    </row>
    <row r="1358" spans="1:18" x14ac:dyDescent="0.35">
      <c r="A1358" t="s">
        <v>2628</v>
      </c>
      <c r="B1358" t="s">
        <v>2629</v>
      </c>
      <c r="C1358" t="s">
        <v>34</v>
      </c>
      <c r="D1358" t="s">
        <v>13</v>
      </c>
      <c r="E1358" s="1">
        <v>46104.904861111114</v>
      </c>
      <c r="F1358" s="1">
        <v>46105.279861111114</v>
      </c>
      <c r="G1358" t="s">
        <v>31</v>
      </c>
      <c r="H1358" t="s">
        <v>15</v>
      </c>
      <c r="I1358" t="s">
        <v>16</v>
      </c>
      <c r="J1358">
        <v>4</v>
      </c>
      <c r="K1358" t="str">
        <f>IF(tickets_dataset[[#This Row],[status]] = "Closed", "Yes","No")</f>
        <v>Yes</v>
      </c>
      <c r="L1358" s="2">
        <f t="shared" si="84"/>
        <v>9</v>
      </c>
      <c r="M1358" t="str">
        <f t="shared" si="85"/>
        <v>No</v>
      </c>
      <c r="N1358" t="str">
        <f t="shared" si="86"/>
        <v>Mar</v>
      </c>
      <c r="O1358" s="2">
        <f t="shared" si="87"/>
        <v>0.375</v>
      </c>
      <c r="P1358" t="str">
        <f>VLOOKUP(G1358,Agents!A:E,4,FALSE)</f>
        <v>Team5</v>
      </c>
      <c r="Q1358" t="str">
        <f>VLOOKUP(G1358,Agents!A:E,5,FALSE)</f>
        <v>Senior</v>
      </c>
      <c r="R1358" t="str">
        <f>VLOOKUP(G1358,Agents!A:E,2,FALSE)</f>
        <v>Evening</v>
      </c>
    </row>
    <row r="1359" spans="1:18" x14ac:dyDescent="0.35">
      <c r="A1359" t="s">
        <v>2630</v>
      </c>
      <c r="B1359" t="s">
        <v>2631</v>
      </c>
      <c r="C1359" t="s">
        <v>50</v>
      </c>
      <c r="D1359" t="s">
        <v>26</v>
      </c>
      <c r="E1359" s="1">
        <v>46048.122916666667</v>
      </c>
      <c r="F1359" s="1">
        <v>46048.914583333331</v>
      </c>
      <c r="G1359" t="s">
        <v>59</v>
      </c>
      <c r="H1359" t="s">
        <v>15</v>
      </c>
      <c r="I1359" t="s">
        <v>16</v>
      </c>
      <c r="J1359">
        <v>4</v>
      </c>
      <c r="K1359" t="str">
        <f>IF(tickets_dataset[[#This Row],[status]] = "Closed", "Yes","No")</f>
        <v>Yes</v>
      </c>
      <c r="L1359" s="2">
        <f t="shared" si="84"/>
        <v>18.999999999941792</v>
      </c>
      <c r="M1359" t="str">
        <f t="shared" si="85"/>
        <v>No</v>
      </c>
      <c r="N1359" t="str">
        <f t="shared" si="86"/>
        <v>Jan</v>
      </c>
      <c r="O1359" s="2">
        <f t="shared" si="87"/>
        <v>0.79166666666424135</v>
      </c>
      <c r="P1359" t="str">
        <f>VLOOKUP(G1359,Agents!A:E,4,FALSE)</f>
        <v>Team3</v>
      </c>
      <c r="Q1359" t="str">
        <f>VLOOKUP(G1359,Agents!A:E,5,FALSE)</f>
        <v>Senior</v>
      </c>
      <c r="R1359" t="str">
        <f>VLOOKUP(G1359,Agents!A:E,2,FALSE)</f>
        <v>Night</v>
      </c>
    </row>
    <row r="1360" spans="1:18" x14ac:dyDescent="0.35">
      <c r="A1360" t="s">
        <v>2632</v>
      </c>
      <c r="B1360" t="s">
        <v>2633</v>
      </c>
      <c r="C1360" t="s">
        <v>50</v>
      </c>
      <c r="D1360" t="s">
        <v>38</v>
      </c>
      <c r="E1360" s="1">
        <v>46108.390972222223</v>
      </c>
      <c r="F1360" s="1">
        <v>46111.057638888888</v>
      </c>
      <c r="G1360" t="s">
        <v>91</v>
      </c>
      <c r="H1360" t="s">
        <v>15</v>
      </c>
      <c r="I1360" t="s">
        <v>16</v>
      </c>
      <c r="J1360">
        <v>5</v>
      </c>
      <c r="K1360" t="str">
        <f>IF(tickets_dataset[[#This Row],[status]] = "Closed", "Yes","No")</f>
        <v>Yes</v>
      </c>
      <c r="L1360" s="2">
        <f t="shared" si="84"/>
        <v>63.999999999941792</v>
      </c>
      <c r="M1360" t="str">
        <f t="shared" si="85"/>
        <v>Yes</v>
      </c>
      <c r="N1360" t="str">
        <f t="shared" si="86"/>
        <v>Mar</v>
      </c>
      <c r="O1360" s="2">
        <f t="shared" si="87"/>
        <v>2.6666666666642413</v>
      </c>
      <c r="P1360" t="str">
        <f>VLOOKUP(G1360,Agents!A:E,4,FALSE)</f>
        <v>Team5</v>
      </c>
      <c r="Q1360" t="str">
        <f>VLOOKUP(G1360,Agents!A:E,5,FALSE)</f>
        <v>Mid</v>
      </c>
      <c r="R1360" t="str">
        <f>VLOOKUP(G1360,Agents!A:E,2,FALSE)</f>
        <v>Night</v>
      </c>
    </row>
    <row r="1361" spans="1:18" x14ac:dyDescent="0.35">
      <c r="A1361" t="s">
        <v>2634</v>
      </c>
      <c r="B1361" t="s">
        <v>2635</v>
      </c>
      <c r="C1361" t="s">
        <v>50</v>
      </c>
      <c r="D1361" t="s">
        <v>26</v>
      </c>
      <c r="E1361" s="1">
        <v>46089.588194444441</v>
      </c>
      <c r="F1361" s="1">
        <v>46092.463194444441</v>
      </c>
      <c r="G1361" t="s">
        <v>311</v>
      </c>
      <c r="H1361" t="s">
        <v>15</v>
      </c>
      <c r="I1361" t="s">
        <v>16</v>
      </c>
      <c r="J1361">
        <v>4</v>
      </c>
      <c r="K1361" t="str">
        <f>IF(tickets_dataset[[#This Row],[status]] = "Closed", "Yes","No")</f>
        <v>Yes</v>
      </c>
      <c r="L1361" s="2">
        <f t="shared" si="84"/>
        <v>69</v>
      </c>
      <c r="M1361" t="str">
        <f t="shared" si="85"/>
        <v>Yes</v>
      </c>
      <c r="N1361" t="str">
        <f t="shared" si="86"/>
        <v>Mar</v>
      </c>
      <c r="O1361" s="2">
        <f t="shared" si="87"/>
        <v>2.875</v>
      </c>
      <c r="P1361" t="str">
        <f>VLOOKUP(G1361,Agents!A:E,4,FALSE)</f>
        <v>Team5</v>
      </c>
      <c r="Q1361" t="str">
        <f>VLOOKUP(G1361,Agents!A:E,5,FALSE)</f>
        <v>Senior</v>
      </c>
      <c r="R1361" t="str">
        <f>VLOOKUP(G1361,Agents!A:E,2,FALSE)</f>
        <v>Evening</v>
      </c>
    </row>
    <row r="1362" spans="1:18" x14ac:dyDescent="0.35">
      <c r="A1362" t="s">
        <v>2636</v>
      </c>
      <c r="B1362" t="s">
        <v>2637</v>
      </c>
      <c r="C1362" t="s">
        <v>34</v>
      </c>
      <c r="D1362" t="s">
        <v>38</v>
      </c>
      <c r="E1362" s="1">
        <v>46074.682638888888</v>
      </c>
      <c r="F1362" s="1">
        <v>46077.557638888888</v>
      </c>
      <c r="G1362" t="s">
        <v>234</v>
      </c>
      <c r="H1362" t="s">
        <v>15</v>
      </c>
      <c r="I1362" t="s">
        <v>16</v>
      </c>
      <c r="J1362">
        <v>4</v>
      </c>
      <c r="K1362" t="str">
        <f>IF(tickets_dataset[[#This Row],[status]] = "Closed", "Yes","No")</f>
        <v>Yes</v>
      </c>
      <c r="L1362" s="2">
        <f t="shared" si="84"/>
        <v>69</v>
      </c>
      <c r="M1362" t="str">
        <f t="shared" si="85"/>
        <v>Yes</v>
      </c>
      <c r="N1362" t="str">
        <f t="shared" si="86"/>
        <v>Feb</v>
      </c>
      <c r="O1362" s="2">
        <f t="shared" si="87"/>
        <v>2.875</v>
      </c>
      <c r="P1362" t="str">
        <f>VLOOKUP(G1362,Agents!A:E,4,FALSE)</f>
        <v>Team5</v>
      </c>
      <c r="Q1362" t="str">
        <f>VLOOKUP(G1362,Agents!A:E,5,FALSE)</f>
        <v>Senior</v>
      </c>
      <c r="R1362" t="str">
        <f>VLOOKUP(G1362,Agents!A:E,2,FALSE)</f>
        <v>Night</v>
      </c>
    </row>
    <row r="1363" spans="1:18" x14ac:dyDescent="0.35">
      <c r="A1363" t="s">
        <v>2638</v>
      </c>
      <c r="B1363" t="s">
        <v>2639</v>
      </c>
      <c r="C1363" t="s">
        <v>34</v>
      </c>
      <c r="D1363" t="s">
        <v>26</v>
      </c>
      <c r="E1363" s="1">
        <v>46104.388888888891</v>
      </c>
      <c r="F1363" s="1">
        <v>46107.222222222219</v>
      </c>
      <c r="G1363" t="s">
        <v>67</v>
      </c>
      <c r="H1363" t="s">
        <v>15</v>
      </c>
      <c r="I1363" t="s">
        <v>16</v>
      </c>
      <c r="J1363">
        <v>3</v>
      </c>
      <c r="K1363" t="str">
        <f>IF(tickets_dataset[[#This Row],[status]] = "Closed", "Yes","No")</f>
        <v>Yes</v>
      </c>
      <c r="L1363" s="2">
        <f t="shared" si="84"/>
        <v>67.999999999883585</v>
      </c>
      <c r="M1363" t="str">
        <f t="shared" si="85"/>
        <v>Yes</v>
      </c>
      <c r="N1363" t="str">
        <f t="shared" si="86"/>
        <v>Mar</v>
      </c>
      <c r="O1363" s="2">
        <f t="shared" si="87"/>
        <v>2.8333333333284827</v>
      </c>
      <c r="P1363" t="str">
        <f>VLOOKUP(G1363,Agents!A:E,4,FALSE)</f>
        <v>Team5</v>
      </c>
      <c r="Q1363" t="str">
        <f>VLOOKUP(G1363,Agents!A:E,5,FALSE)</f>
        <v>Junior</v>
      </c>
      <c r="R1363" t="str">
        <f>VLOOKUP(G1363,Agents!A:E,2,FALSE)</f>
        <v>Evening</v>
      </c>
    </row>
    <row r="1364" spans="1:18" x14ac:dyDescent="0.35">
      <c r="A1364" t="s">
        <v>2640</v>
      </c>
      <c r="B1364" t="s">
        <v>2641</v>
      </c>
      <c r="C1364" t="s">
        <v>50</v>
      </c>
      <c r="D1364" t="s">
        <v>26</v>
      </c>
      <c r="E1364" s="1">
        <v>46089.343055555553</v>
      </c>
      <c r="F1364" s="1">
        <v>46090.801388888889</v>
      </c>
      <c r="G1364" t="s">
        <v>14</v>
      </c>
      <c r="H1364" t="s">
        <v>15</v>
      </c>
      <c r="I1364" t="s">
        <v>16</v>
      </c>
      <c r="J1364">
        <v>4</v>
      </c>
      <c r="K1364" t="str">
        <f>IF(tickets_dataset[[#This Row],[status]] = "Closed", "Yes","No")</f>
        <v>Yes</v>
      </c>
      <c r="L1364" s="2">
        <f t="shared" si="84"/>
        <v>35.000000000058208</v>
      </c>
      <c r="M1364" t="str">
        <f t="shared" si="85"/>
        <v>No</v>
      </c>
      <c r="N1364" t="str">
        <f t="shared" si="86"/>
        <v>Mar</v>
      </c>
      <c r="O1364" s="2">
        <f t="shared" si="87"/>
        <v>1.4583333333357587</v>
      </c>
      <c r="P1364" t="str">
        <f>VLOOKUP(G1364,Agents!A:E,4,FALSE)</f>
        <v>Team1</v>
      </c>
      <c r="Q1364" t="str">
        <f>VLOOKUP(G1364,Agents!A:E,5,FALSE)</f>
        <v>Senior</v>
      </c>
      <c r="R1364" t="str">
        <f>VLOOKUP(G1364,Agents!A:E,2,FALSE)</f>
        <v>Morning</v>
      </c>
    </row>
    <row r="1365" spans="1:18" x14ac:dyDescent="0.35">
      <c r="A1365" t="s">
        <v>2642</v>
      </c>
      <c r="B1365" t="s">
        <v>2643</v>
      </c>
      <c r="C1365" t="s">
        <v>50</v>
      </c>
      <c r="D1365" t="s">
        <v>38</v>
      </c>
      <c r="E1365" s="1">
        <v>46071.54583333333</v>
      </c>
      <c r="F1365" s="1">
        <v>46074.29583333333</v>
      </c>
      <c r="G1365" t="s">
        <v>273</v>
      </c>
      <c r="H1365" t="s">
        <v>15</v>
      </c>
      <c r="I1365" t="s">
        <v>16</v>
      </c>
      <c r="J1365">
        <v>5</v>
      </c>
      <c r="K1365" t="str">
        <f>IF(tickets_dataset[[#This Row],[status]] = "Closed", "Yes","No")</f>
        <v>Yes</v>
      </c>
      <c r="L1365" s="2">
        <f t="shared" si="84"/>
        <v>66</v>
      </c>
      <c r="M1365" t="str">
        <f t="shared" si="85"/>
        <v>Yes</v>
      </c>
      <c r="N1365" t="str">
        <f t="shared" si="86"/>
        <v>Feb</v>
      </c>
      <c r="O1365" s="2">
        <f t="shared" si="87"/>
        <v>2.75</v>
      </c>
      <c r="P1365" t="str">
        <f>VLOOKUP(G1365,Agents!A:E,4,FALSE)</f>
        <v>Team3</v>
      </c>
      <c r="Q1365" t="str">
        <f>VLOOKUP(G1365,Agents!A:E,5,FALSE)</f>
        <v>Senior</v>
      </c>
      <c r="R1365" t="str">
        <f>VLOOKUP(G1365,Agents!A:E,2,FALSE)</f>
        <v>Evening</v>
      </c>
    </row>
    <row r="1366" spans="1:18" x14ac:dyDescent="0.35">
      <c r="A1366" t="s">
        <v>2644</v>
      </c>
      <c r="B1366" t="s">
        <v>2645</v>
      </c>
      <c r="C1366" t="s">
        <v>50</v>
      </c>
      <c r="D1366" t="s">
        <v>26</v>
      </c>
      <c r="E1366" s="1">
        <v>46094.678472222222</v>
      </c>
      <c r="F1366" s="1">
        <v>46097.220138888886</v>
      </c>
      <c r="G1366" t="s">
        <v>77</v>
      </c>
      <c r="H1366" t="s">
        <v>15</v>
      </c>
      <c r="I1366" t="s">
        <v>16</v>
      </c>
      <c r="J1366">
        <v>4</v>
      </c>
      <c r="K1366" t="str">
        <f>IF(tickets_dataset[[#This Row],[status]] = "Closed", "Yes","No")</f>
        <v>Yes</v>
      </c>
      <c r="L1366" s="2">
        <f t="shared" si="84"/>
        <v>60.999999999941792</v>
      </c>
      <c r="M1366" t="str">
        <f t="shared" si="85"/>
        <v>Yes</v>
      </c>
      <c r="N1366" t="str">
        <f t="shared" si="86"/>
        <v>Mar</v>
      </c>
      <c r="O1366" s="2">
        <f t="shared" si="87"/>
        <v>2.5416666666642413</v>
      </c>
      <c r="P1366" t="str">
        <f>VLOOKUP(G1366,Agents!A:E,4,FALSE)</f>
        <v>Team5</v>
      </c>
      <c r="Q1366" t="str">
        <f>VLOOKUP(G1366,Agents!A:E,5,FALSE)</f>
        <v>Junior</v>
      </c>
      <c r="R1366" t="str">
        <f>VLOOKUP(G1366,Agents!A:E,2,FALSE)</f>
        <v>Evening</v>
      </c>
    </row>
    <row r="1367" spans="1:18" x14ac:dyDescent="0.35">
      <c r="A1367" t="s">
        <v>2646</v>
      </c>
      <c r="B1367" t="s">
        <v>2647</v>
      </c>
      <c r="C1367" t="s">
        <v>34</v>
      </c>
      <c r="D1367" t="s">
        <v>13</v>
      </c>
      <c r="E1367" s="1">
        <v>46057.824999999997</v>
      </c>
      <c r="F1367" s="1">
        <v>46059.033333333333</v>
      </c>
      <c r="G1367" t="s">
        <v>128</v>
      </c>
      <c r="H1367" t="s">
        <v>15</v>
      </c>
      <c r="I1367" t="s">
        <v>16</v>
      </c>
      <c r="J1367">
        <v>4</v>
      </c>
      <c r="K1367" t="str">
        <f>IF(tickets_dataset[[#This Row],[status]] = "Closed", "Yes","No")</f>
        <v>Yes</v>
      </c>
      <c r="L1367" s="2">
        <f t="shared" si="84"/>
        <v>29.000000000058208</v>
      </c>
      <c r="M1367" t="str">
        <f t="shared" si="85"/>
        <v>No</v>
      </c>
      <c r="N1367" t="str">
        <f t="shared" si="86"/>
        <v>Feb</v>
      </c>
      <c r="O1367" s="2">
        <f t="shared" si="87"/>
        <v>1.2083333333357587</v>
      </c>
      <c r="P1367" t="str">
        <f>VLOOKUP(G1367,Agents!A:E,4,FALSE)</f>
        <v>Team4</v>
      </c>
      <c r="Q1367" t="str">
        <f>VLOOKUP(G1367,Agents!A:E,5,FALSE)</f>
        <v>Mid</v>
      </c>
      <c r="R1367" t="str">
        <f>VLOOKUP(G1367,Agents!A:E,2,FALSE)</f>
        <v>Night</v>
      </c>
    </row>
    <row r="1368" spans="1:18" x14ac:dyDescent="0.35">
      <c r="A1368" t="s">
        <v>2648</v>
      </c>
      <c r="B1368" t="s">
        <v>2649</v>
      </c>
      <c r="C1368" t="s">
        <v>34</v>
      </c>
      <c r="D1368" t="s">
        <v>26</v>
      </c>
      <c r="E1368" s="1">
        <v>46110.225694444445</v>
      </c>
      <c r="F1368" s="1">
        <v>46112.975694444445</v>
      </c>
      <c r="G1368" t="s">
        <v>35</v>
      </c>
      <c r="H1368" t="s">
        <v>28</v>
      </c>
      <c r="I1368" t="s">
        <v>16</v>
      </c>
      <c r="J1368">
        <v>4</v>
      </c>
      <c r="K1368" t="str">
        <f>IF(tickets_dataset[[#This Row],[status]] = "Closed", "Yes","No")</f>
        <v>No</v>
      </c>
      <c r="L1368" s="2">
        <f t="shared" si="84"/>
        <v>66</v>
      </c>
      <c r="M1368" t="str">
        <f t="shared" si="85"/>
        <v>Yes</v>
      </c>
      <c r="N1368" t="str">
        <f t="shared" si="86"/>
        <v>Mar</v>
      </c>
      <c r="O1368" s="2">
        <f t="shared" si="87"/>
        <v>2.75</v>
      </c>
      <c r="P1368" t="str">
        <f>VLOOKUP(G1368,Agents!A:E,4,FALSE)</f>
        <v>Team1</v>
      </c>
      <c r="Q1368" t="str">
        <f>VLOOKUP(G1368,Agents!A:E,5,FALSE)</f>
        <v>Senior</v>
      </c>
      <c r="R1368" t="str">
        <f>VLOOKUP(G1368,Agents!A:E,2,FALSE)</f>
        <v>Evening</v>
      </c>
    </row>
    <row r="1369" spans="1:18" x14ac:dyDescent="0.35">
      <c r="A1369" t="s">
        <v>2650</v>
      </c>
      <c r="B1369" t="s">
        <v>2651</v>
      </c>
      <c r="C1369" t="s">
        <v>22</v>
      </c>
      <c r="D1369" t="s">
        <v>26</v>
      </c>
      <c r="E1369" s="1">
        <v>46102.801388888889</v>
      </c>
      <c r="F1369" s="1">
        <v>46103.509722222225</v>
      </c>
      <c r="G1369" t="s">
        <v>131</v>
      </c>
      <c r="H1369" t="s">
        <v>15</v>
      </c>
      <c r="I1369" t="s">
        <v>16</v>
      </c>
      <c r="J1369">
        <v>4</v>
      </c>
      <c r="K1369" t="str">
        <f>IF(tickets_dataset[[#This Row],[status]] = "Closed", "Yes","No")</f>
        <v>Yes</v>
      </c>
      <c r="L1369" s="2">
        <f t="shared" si="84"/>
        <v>17.000000000058208</v>
      </c>
      <c r="M1369" t="str">
        <f t="shared" si="85"/>
        <v>No</v>
      </c>
      <c r="N1369" t="str">
        <f t="shared" si="86"/>
        <v>Mar</v>
      </c>
      <c r="O1369" s="2">
        <f t="shared" si="87"/>
        <v>0.70833333333575865</v>
      </c>
      <c r="P1369" t="str">
        <f>VLOOKUP(G1369,Agents!A:E,4,FALSE)</f>
        <v>Team4</v>
      </c>
      <c r="Q1369" t="str">
        <f>VLOOKUP(G1369,Agents!A:E,5,FALSE)</f>
        <v>Junior</v>
      </c>
      <c r="R1369" t="str">
        <f>VLOOKUP(G1369,Agents!A:E,2,FALSE)</f>
        <v>Night</v>
      </c>
    </row>
    <row r="1370" spans="1:18" x14ac:dyDescent="0.35">
      <c r="A1370" t="s">
        <v>2652</v>
      </c>
      <c r="B1370" t="s">
        <v>2653</v>
      </c>
      <c r="C1370" t="s">
        <v>12</v>
      </c>
      <c r="D1370" t="s">
        <v>13</v>
      </c>
      <c r="E1370" s="1">
        <v>46078.474999999999</v>
      </c>
      <c r="F1370" s="1">
        <v>46079.89166666667</v>
      </c>
      <c r="G1370" t="s">
        <v>31</v>
      </c>
      <c r="H1370" t="s">
        <v>15</v>
      </c>
      <c r="I1370" t="s">
        <v>16</v>
      </c>
      <c r="J1370">
        <v>4</v>
      </c>
      <c r="K1370" t="str">
        <f>IF(tickets_dataset[[#This Row],[status]] = "Closed", "Yes","No")</f>
        <v>Yes</v>
      </c>
      <c r="L1370" s="2">
        <f t="shared" si="84"/>
        <v>34.000000000116415</v>
      </c>
      <c r="M1370" t="str">
        <f t="shared" si="85"/>
        <v>No</v>
      </c>
      <c r="N1370" t="str">
        <f t="shared" si="86"/>
        <v>Feb</v>
      </c>
      <c r="O1370" s="2">
        <f t="shared" si="87"/>
        <v>1.4166666666715173</v>
      </c>
      <c r="P1370" t="str">
        <f>VLOOKUP(G1370,Agents!A:E,4,FALSE)</f>
        <v>Team5</v>
      </c>
      <c r="Q1370" t="str">
        <f>VLOOKUP(G1370,Agents!A:E,5,FALSE)</f>
        <v>Senior</v>
      </c>
      <c r="R1370" t="str">
        <f>VLOOKUP(G1370,Agents!A:E,2,FALSE)</f>
        <v>Evening</v>
      </c>
    </row>
    <row r="1371" spans="1:18" x14ac:dyDescent="0.35">
      <c r="A1371" t="s">
        <v>2654</v>
      </c>
      <c r="B1371" t="s">
        <v>2655</v>
      </c>
      <c r="C1371" t="s">
        <v>50</v>
      </c>
      <c r="D1371" t="s">
        <v>13</v>
      </c>
      <c r="E1371" s="1">
        <v>46093.988194444442</v>
      </c>
      <c r="F1371" s="1">
        <v>46094.154861111114</v>
      </c>
      <c r="G1371" t="s">
        <v>221</v>
      </c>
      <c r="H1371" t="s">
        <v>15</v>
      </c>
      <c r="I1371" t="s">
        <v>16</v>
      </c>
      <c r="J1371">
        <v>3</v>
      </c>
      <c r="K1371" t="str">
        <f>IF(tickets_dataset[[#This Row],[status]] = "Closed", "Yes","No")</f>
        <v>Yes</v>
      </c>
      <c r="L1371" s="2">
        <f t="shared" si="84"/>
        <v>4.0000000001164153</v>
      </c>
      <c r="M1371" t="str">
        <f t="shared" si="85"/>
        <v>No</v>
      </c>
      <c r="N1371" t="str">
        <f t="shared" si="86"/>
        <v>Mar</v>
      </c>
      <c r="O1371" s="2">
        <f t="shared" si="87"/>
        <v>0.16666666667151731</v>
      </c>
      <c r="P1371" t="str">
        <f>VLOOKUP(G1371,Agents!A:E,4,FALSE)</f>
        <v>Team4</v>
      </c>
      <c r="Q1371" t="str">
        <f>VLOOKUP(G1371,Agents!A:E,5,FALSE)</f>
        <v>Senior</v>
      </c>
      <c r="R1371" t="str">
        <f>VLOOKUP(G1371,Agents!A:E,2,FALSE)</f>
        <v>Morning</v>
      </c>
    </row>
    <row r="1372" spans="1:18" x14ac:dyDescent="0.35">
      <c r="A1372" t="s">
        <v>2656</v>
      </c>
      <c r="B1372" t="s">
        <v>2657</v>
      </c>
      <c r="C1372" t="s">
        <v>22</v>
      </c>
      <c r="D1372" t="s">
        <v>13</v>
      </c>
      <c r="E1372" s="1">
        <v>46109.476388888892</v>
      </c>
      <c r="F1372" s="1">
        <v>46109.601388888892</v>
      </c>
      <c r="G1372" t="s">
        <v>62</v>
      </c>
      <c r="H1372" t="s">
        <v>15</v>
      </c>
      <c r="I1372" t="s">
        <v>16</v>
      </c>
      <c r="J1372">
        <v>4</v>
      </c>
      <c r="K1372" t="str">
        <f>IF(tickets_dataset[[#This Row],[status]] = "Closed", "Yes","No")</f>
        <v>Yes</v>
      </c>
      <c r="L1372" s="2">
        <f t="shared" si="84"/>
        <v>3</v>
      </c>
      <c r="M1372" t="str">
        <f t="shared" si="85"/>
        <v>No</v>
      </c>
      <c r="N1372" t="str">
        <f t="shared" si="86"/>
        <v>Mar</v>
      </c>
      <c r="O1372" s="2">
        <f t="shared" si="87"/>
        <v>0.125</v>
      </c>
      <c r="P1372" t="str">
        <f>VLOOKUP(G1372,Agents!A:E,4,FALSE)</f>
        <v>Team1</v>
      </c>
      <c r="Q1372" t="str">
        <f>VLOOKUP(G1372,Agents!A:E,5,FALSE)</f>
        <v>Junior</v>
      </c>
      <c r="R1372" t="str">
        <f>VLOOKUP(G1372,Agents!A:E,2,FALSE)</f>
        <v>Morning</v>
      </c>
    </row>
    <row r="1373" spans="1:18" x14ac:dyDescent="0.35">
      <c r="A1373" t="s">
        <v>2658</v>
      </c>
      <c r="B1373" t="s">
        <v>2659</v>
      </c>
      <c r="C1373" t="s">
        <v>34</v>
      </c>
      <c r="D1373" t="s">
        <v>13</v>
      </c>
      <c r="E1373" s="1">
        <v>46043.964583333334</v>
      </c>
      <c r="F1373" s="1">
        <v>46045.881249999999</v>
      </c>
      <c r="G1373" t="s">
        <v>234</v>
      </c>
      <c r="H1373" t="s">
        <v>15</v>
      </c>
      <c r="I1373" t="s">
        <v>16</v>
      </c>
      <c r="J1373">
        <v>4</v>
      </c>
      <c r="K1373" t="str">
        <f>IF(tickets_dataset[[#This Row],[status]] = "Closed", "Yes","No")</f>
        <v>Yes</v>
      </c>
      <c r="L1373" s="2">
        <f t="shared" si="84"/>
        <v>45.999999999941792</v>
      </c>
      <c r="M1373" t="str">
        <f t="shared" si="85"/>
        <v>No</v>
      </c>
      <c r="N1373" t="str">
        <f t="shared" si="86"/>
        <v>Jan</v>
      </c>
      <c r="O1373" s="2">
        <f t="shared" si="87"/>
        <v>1.9166666666642413</v>
      </c>
      <c r="P1373" t="str">
        <f>VLOOKUP(G1373,Agents!A:E,4,FALSE)</f>
        <v>Team5</v>
      </c>
      <c r="Q1373" t="str">
        <f>VLOOKUP(G1373,Agents!A:E,5,FALSE)</f>
        <v>Senior</v>
      </c>
      <c r="R1373" t="str">
        <f>VLOOKUP(G1373,Agents!A:E,2,FALSE)</f>
        <v>Night</v>
      </c>
    </row>
    <row r="1374" spans="1:18" x14ac:dyDescent="0.35">
      <c r="A1374" t="s">
        <v>2660</v>
      </c>
      <c r="B1374" t="s">
        <v>1150</v>
      </c>
      <c r="C1374" t="s">
        <v>22</v>
      </c>
      <c r="D1374" t="s">
        <v>26</v>
      </c>
      <c r="E1374" s="1">
        <v>46089.03125</v>
      </c>
      <c r="F1374" s="1">
        <v>46090.197916666664</v>
      </c>
      <c r="G1374" t="s">
        <v>110</v>
      </c>
      <c r="H1374" t="s">
        <v>15</v>
      </c>
      <c r="I1374" t="s">
        <v>16</v>
      </c>
      <c r="J1374">
        <v>4</v>
      </c>
      <c r="K1374" t="str">
        <f>IF(tickets_dataset[[#This Row],[status]] = "Closed", "Yes","No")</f>
        <v>Yes</v>
      </c>
      <c r="L1374" s="2">
        <f t="shared" si="84"/>
        <v>27.999999999941792</v>
      </c>
      <c r="M1374" t="str">
        <f t="shared" si="85"/>
        <v>No</v>
      </c>
      <c r="N1374" t="str">
        <f t="shared" si="86"/>
        <v>Mar</v>
      </c>
      <c r="O1374" s="2">
        <f t="shared" si="87"/>
        <v>1.1666666666642413</v>
      </c>
      <c r="P1374" t="str">
        <f>VLOOKUP(G1374,Agents!A:E,4,FALSE)</f>
        <v>Team4</v>
      </c>
      <c r="Q1374" t="str">
        <f>VLOOKUP(G1374,Agents!A:E,5,FALSE)</f>
        <v>Junior</v>
      </c>
      <c r="R1374" t="str">
        <f>VLOOKUP(G1374,Agents!A:E,2,FALSE)</f>
        <v>Morning</v>
      </c>
    </row>
    <row r="1375" spans="1:18" x14ac:dyDescent="0.35">
      <c r="A1375" t="s">
        <v>2661</v>
      </c>
      <c r="B1375" t="s">
        <v>2437</v>
      </c>
      <c r="C1375" t="s">
        <v>12</v>
      </c>
      <c r="D1375" t="s">
        <v>26</v>
      </c>
      <c r="E1375" s="1">
        <v>46062.746527777781</v>
      </c>
      <c r="F1375" s="1">
        <v>46065.454861111109</v>
      </c>
      <c r="G1375" t="s">
        <v>199</v>
      </c>
      <c r="H1375" t="s">
        <v>15</v>
      </c>
      <c r="I1375" t="s">
        <v>16</v>
      </c>
      <c r="J1375">
        <v>3</v>
      </c>
      <c r="K1375" t="str">
        <f>IF(tickets_dataset[[#This Row],[status]] = "Closed", "Yes","No")</f>
        <v>Yes</v>
      </c>
      <c r="L1375" s="2">
        <f t="shared" si="84"/>
        <v>64.999999999883585</v>
      </c>
      <c r="M1375" t="str">
        <f t="shared" si="85"/>
        <v>Yes</v>
      </c>
      <c r="N1375" t="str">
        <f t="shared" si="86"/>
        <v>Feb</v>
      </c>
      <c r="O1375" s="2">
        <f t="shared" si="87"/>
        <v>2.7083333333284827</v>
      </c>
      <c r="P1375" t="str">
        <f>VLOOKUP(G1375,Agents!A:E,4,FALSE)</f>
        <v>Team1</v>
      </c>
      <c r="Q1375" t="str">
        <f>VLOOKUP(G1375,Agents!A:E,5,FALSE)</f>
        <v>Junior</v>
      </c>
      <c r="R1375" t="str">
        <f>VLOOKUP(G1375,Agents!A:E,2,FALSE)</f>
        <v>Morning</v>
      </c>
    </row>
    <row r="1376" spans="1:18" x14ac:dyDescent="0.35">
      <c r="A1376" t="s">
        <v>2662</v>
      </c>
      <c r="B1376" t="s">
        <v>585</v>
      </c>
      <c r="C1376" t="s">
        <v>50</v>
      </c>
      <c r="D1376" t="s">
        <v>26</v>
      </c>
      <c r="E1376" s="1">
        <v>46028.697222222225</v>
      </c>
      <c r="F1376" s="1">
        <v>46029.655555555553</v>
      </c>
      <c r="G1376" t="s">
        <v>128</v>
      </c>
      <c r="H1376" t="s">
        <v>15</v>
      </c>
      <c r="I1376" t="s">
        <v>16</v>
      </c>
      <c r="J1376">
        <v>4</v>
      </c>
      <c r="K1376" t="str">
        <f>IF(tickets_dataset[[#This Row],[status]] = "Closed", "Yes","No")</f>
        <v>Yes</v>
      </c>
      <c r="L1376" s="2">
        <f t="shared" si="84"/>
        <v>22.999999999883585</v>
      </c>
      <c r="M1376" t="str">
        <f t="shared" si="85"/>
        <v>No</v>
      </c>
      <c r="N1376" t="str">
        <f t="shared" si="86"/>
        <v>Jan</v>
      </c>
      <c r="O1376" s="2">
        <f t="shared" si="87"/>
        <v>0.95833333332848269</v>
      </c>
      <c r="P1376" t="str">
        <f>VLOOKUP(G1376,Agents!A:E,4,FALSE)</f>
        <v>Team4</v>
      </c>
      <c r="Q1376" t="str">
        <f>VLOOKUP(G1376,Agents!A:E,5,FALSE)</f>
        <v>Mid</v>
      </c>
      <c r="R1376" t="str">
        <f>VLOOKUP(G1376,Agents!A:E,2,FALSE)</f>
        <v>Night</v>
      </c>
    </row>
    <row r="1377" spans="1:18" x14ac:dyDescent="0.35">
      <c r="A1377" t="s">
        <v>2663</v>
      </c>
      <c r="B1377" t="s">
        <v>958</v>
      </c>
      <c r="C1377" t="s">
        <v>50</v>
      </c>
      <c r="D1377" t="s">
        <v>13</v>
      </c>
      <c r="E1377" s="1">
        <v>46098.568055555559</v>
      </c>
      <c r="F1377" s="1">
        <v>46100.526388888888</v>
      </c>
      <c r="G1377" t="s">
        <v>86</v>
      </c>
      <c r="H1377" t="s">
        <v>15</v>
      </c>
      <c r="I1377" t="s">
        <v>16</v>
      </c>
      <c r="J1377">
        <v>5</v>
      </c>
      <c r="K1377" t="str">
        <f>IF(tickets_dataset[[#This Row],[status]] = "Closed", "Yes","No")</f>
        <v>Yes</v>
      </c>
      <c r="L1377" s="2">
        <f t="shared" si="84"/>
        <v>46.999999999883585</v>
      </c>
      <c r="M1377" t="str">
        <f t="shared" si="85"/>
        <v>No</v>
      </c>
      <c r="N1377" t="str">
        <f t="shared" si="86"/>
        <v>Mar</v>
      </c>
      <c r="O1377" s="2">
        <f t="shared" si="87"/>
        <v>1.9583333333284827</v>
      </c>
      <c r="P1377" t="str">
        <f>VLOOKUP(G1377,Agents!A:E,4,FALSE)</f>
        <v>Team1</v>
      </c>
      <c r="Q1377" t="str">
        <f>VLOOKUP(G1377,Agents!A:E,5,FALSE)</f>
        <v>Mid</v>
      </c>
      <c r="R1377" t="str">
        <f>VLOOKUP(G1377,Agents!A:E,2,FALSE)</f>
        <v>Morning</v>
      </c>
    </row>
    <row r="1378" spans="1:18" x14ac:dyDescent="0.35">
      <c r="A1378" t="s">
        <v>2664</v>
      </c>
      <c r="B1378" t="s">
        <v>2665</v>
      </c>
      <c r="C1378" t="s">
        <v>12</v>
      </c>
      <c r="D1378" t="s">
        <v>13</v>
      </c>
      <c r="E1378" s="1">
        <v>46053.64166666667</v>
      </c>
      <c r="F1378" s="1">
        <v>46055.474999999999</v>
      </c>
      <c r="G1378" t="s">
        <v>311</v>
      </c>
      <c r="H1378" t="s">
        <v>15</v>
      </c>
      <c r="I1378" t="s">
        <v>16</v>
      </c>
      <c r="J1378">
        <v>4</v>
      </c>
      <c r="K1378" t="str">
        <f>IF(tickets_dataset[[#This Row],[status]] = "Closed", "Yes","No")</f>
        <v>Yes</v>
      </c>
      <c r="L1378" s="2">
        <f t="shared" si="84"/>
        <v>43.999999999883585</v>
      </c>
      <c r="M1378" t="str">
        <f t="shared" si="85"/>
        <v>No</v>
      </c>
      <c r="N1378" t="str">
        <f t="shared" si="86"/>
        <v>Jan</v>
      </c>
      <c r="O1378" s="2">
        <f t="shared" si="87"/>
        <v>1.8333333333284827</v>
      </c>
      <c r="P1378" t="str">
        <f>VLOOKUP(G1378,Agents!A:E,4,FALSE)</f>
        <v>Team5</v>
      </c>
      <c r="Q1378" t="str">
        <f>VLOOKUP(G1378,Agents!A:E,5,FALSE)</f>
        <v>Senior</v>
      </c>
      <c r="R1378" t="str">
        <f>VLOOKUP(G1378,Agents!A:E,2,FALSE)</f>
        <v>Evening</v>
      </c>
    </row>
    <row r="1379" spans="1:18" x14ac:dyDescent="0.35">
      <c r="A1379" t="s">
        <v>2666</v>
      </c>
      <c r="B1379" t="s">
        <v>2667</v>
      </c>
      <c r="C1379" t="s">
        <v>34</v>
      </c>
      <c r="D1379" t="s">
        <v>13</v>
      </c>
      <c r="E1379" s="1">
        <v>46094.061805555553</v>
      </c>
      <c r="F1379" s="1">
        <v>46094.270138888889</v>
      </c>
      <c r="G1379" t="s">
        <v>62</v>
      </c>
      <c r="H1379" t="s">
        <v>15</v>
      </c>
      <c r="I1379" t="s">
        <v>16</v>
      </c>
      <c r="J1379">
        <v>3</v>
      </c>
      <c r="K1379" t="str">
        <f>IF(tickets_dataset[[#This Row],[status]] = "Closed", "Yes","No")</f>
        <v>Yes</v>
      </c>
      <c r="L1379" s="2">
        <f t="shared" si="84"/>
        <v>5.0000000000582077</v>
      </c>
      <c r="M1379" t="str">
        <f t="shared" si="85"/>
        <v>No</v>
      </c>
      <c r="N1379" t="str">
        <f t="shared" si="86"/>
        <v>Mar</v>
      </c>
      <c r="O1379" s="2">
        <f t="shared" si="87"/>
        <v>0.20833333333575865</v>
      </c>
      <c r="P1379" t="str">
        <f>VLOOKUP(G1379,Agents!A:E,4,FALSE)</f>
        <v>Team1</v>
      </c>
      <c r="Q1379" t="str">
        <f>VLOOKUP(G1379,Agents!A:E,5,FALSE)</f>
        <v>Junior</v>
      </c>
      <c r="R1379" t="str">
        <f>VLOOKUP(G1379,Agents!A:E,2,FALSE)</f>
        <v>Morning</v>
      </c>
    </row>
    <row r="1380" spans="1:18" x14ac:dyDescent="0.35">
      <c r="A1380" t="s">
        <v>2668</v>
      </c>
      <c r="B1380" t="s">
        <v>321</v>
      </c>
      <c r="C1380" t="s">
        <v>34</v>
      </c>
      <c r="D1380" t="s">
        <v>26</v>
      </c>
      <c r="E1380" s="1">
        <v>46031.406944444447</v>
      </c>
      <c r="F1380" s="1">
        <v>46031.740277777775</v>
      </c>
      <c r="G1380" t="s">
        <v>119</v>
      </c>
      <c r="H1380" t="s">
        <v>132</v>
      </c>
      <c r="I1380" t="s">
        <v>16</v>
      </c>
      <c r="J1380">
        <v>4</v>
      </c>
      <c r="K1380" t="str">
        <f>IF(tickets_dataset[[#This Row],[status]] = "Closed", "Yes","No")</f>
        <v>No</v>
      </c>
      <c r="L1380" s="2">
        <f t="shared" si="84"/>
        <v>7.9999999998835847</v>
      </c>
      <c r="M1380" t="str">
        <f t="shared" si="85"/>
        <v>No</v>
      </c>
      <c r="N1380" t="str">
        <f t="shared" si="86"/>
        <v>Jan</v>
      </c>
      <c r="O1380" s="2">
        <f t="shared" si="87"/>
        <v>0.33333333332848269</v>
      </c>
      <c r="P1380" t="str">
        <f>VLOOKUP(G1380,Agents!A:E,4,FALSE)</f>
        <v>Team1</v>
      </c>
      <c r="Q1380" t="str">
        <f>VLOOKUP(G1380,Agents!A:E,5,FALSE)</f>
        <v>Junior</v>
      </c>
      <c r="R1380" t="str">
        <f>VLOOKUP(G1380,Agents!A:E,2,FALSE)</f>
        <v>Morning</v>
      </c>
    </row>
    <row r="1381" spans="1:18" x14ac:dyDescent="0.35">
      <c r="A1381" t="s">
        <v>2669</v>
      </c>
      <c r="B1381" t="s">
        <v>2670</v>
      </c>
      <c r="C1381" t="s">
        <v>50</v>
      </c>
      <c r="D1381" t="s">
        <v>13</v>
      </c>
      <c r="E1381" s="1">
        <v>46033.127083333333</v>
      </c>
      <c r="F1381" s="1">
        <v>46034.002083333333</v>
      </c>
      <c r="G1381" t="s">
        <v>35</v>
      </c>
      <c r="H1381" t="s">
        <v>15</v>
      </c>
      <c r="I1381" t="s">
        <v>16</v>
      </c>
      <c r="J1381">
        <v>5</v>
      </c>
      <c r="K1381" t="str">
        <f>IF(tickets_dataset[[#This Row],[status]] = "Closed", "Yes","No")</f>
        <v>Yes</v>
      </c>
      <c r="L1381" s="2">
        <f t="shared" si="84"/>
        <v>21</v>
      </c>
      <c r="M1381" t="str">
        <f t="shared" si="85"/>
        <v>No</v>
      </c>
      <c r="N1381" t="str">
        <f t="shared" si="86"/>
        <v>Jan</v>
      </c>
      <c r="O1381" s="2">
        <f t="shared" si="87"/>
        <v>0.875</v>
      </c>
      <c r="P1381" t="str">
        <f>VLOOKUP(G1381,Agents!A:E,4,FALSE)</f>
        <v>Team1</v>
      </c>
      <c r="Q1381" t="str">
        <f>VLOOKUP(G1381,Agents!A:E,5,FALSE)</f>
        <v>Senior</v>
      </c>
      <c r="R1381" t="str">
        <f>VLOOKUP(G1381,Agents!A:E,2,FALSE)</f>
        <v>Evening</v>
      </c>
    </row>
    <row r="1382" spans="1:18" x14ac:dyDescent="0.35">
      <c r="A1382" t="s">
        <v>2671</v>
      </c>
      <c r="B1382" t="s">
        <v>2672</v>
      </c>
      <c r="C1382" t="s">
        <v>22</v>
      </c>
      <c r="D1382" t="s">
        <v>38</v>
      </c>
      <c r="E1382" s="1">
        <v>46052.681250000001</v>
      </c>
      <c r="F1382" s="1">
        <v>46053.13958333333</v>
      </c>
      <c r="G1382" t="s">
        <v>83</v>
      </c>
      <c r="H1382" t="s">
        <v>15</v>
      </c>
      <c r="I1382" t="s">
        <v>16</v>
      </c>
      <c r="J1382">
        <v>3</v>
      </c>
      <c r="K1382" t="str">
        <f>IF(tickets_dataset[[#This Row],[status]] = "Closed", "Yes","No")</f>
        <v>Yes</v>
      </c>
      <c r="L1382" s="2">
        <f t="shared" si="84"/>
        <v>10.999999999883585</v>
      </c>
      <c r="M1382" t="str">
        <f t="shared" si="85"/>
        <v>No</v>
      </c>
      <c r="N1382" t="str">
        <f t="shared" si="86"/>
        <v>Jan</v>
      </c>
      <c r="O1382" s="2">
        <f t="shared" si="87"/>
        <v>0.45833333332848269</v>
      </c>
      <c r="P1382" t="str">
        <f>VLOOKUP(G1382,Agents!A:E,4,FALSE)</f>
        <v>Team2</v>
      </c>
      <c r="Q1382" t="str">
        <f>VLOOKUP(G1382,Agents!A:E,5,FALSE)</f>
        <v>Junior</v>
      </c>
      <c r="R1382" t="str">
        <f>VLOOKUP(G1382,Agents!A:E,2,FALSE)</f>
        <v>Night</v>
      </c>
    </row>
    <row r="1383" spans="1:18" x14ac:dyDescent="0.35">
      <c r="A1383" t="s">
        <v>2673</v>
      </c>
      <c r="B1383" t="s">
        <v>2674</v>
      </c>
      <c r="C1383" t="s">
        <v>22</v>
      </c>
      <c r="D1383" t="s">
        <v>13</v>
      </c>
      <c r="E1383" s="1">
        <v>46108.492361111108</v>
      </c>
      <c r="F1383" s="1">
        <v>46109.200694444444</v>
      </c>
      <c r="G1383" t="s">
        <v>357</v>
      </c>
      <c r="H1383" t="s">
        <v>15</v>
      </c>
      <c r="I1383" t="s">
        <v>16</v>
      </c>
      <c r="J1383">
        <v>3</v>
      </c>
      <c r="K1383" t="str">
        <f>IF(tickets_dataset[[#This Row],[status]] = "Closed", "Yes","No")</f>
        <v>Yes</v>
      </c>
      <c r="L1383" s="2">
        <f t="shared" si="84"/>
        <v>17.000000000058208</v>
      </c>
      <c r="M1383" t="str">
        <f t="shared" si="85"/>
        <v>No</v>
      </c>
      <c r="N1383" t="str">
        <f t="shared" si="86"/>
        <v>Mar</v>
      </c>
      <c r="O1383" s="2">
        <f t="shared" si="87"/>
        <v>0.70833333333575865</v>
      </c>
      <c r="P1383" t="str">
        <f>VLOOKUP(G1383,Agents!A:E,4,FALSE)</f>
        <v>Team1</v>
      </c>
      <c r="Q1383" t="str">
        <f>VLOOKUP(G1383,Agents!A:E,5,FALSE)</f>
        <v>Mid</v>
      </c>
      <c r="R1383" t="str">
        <f>VLOOKUP(G1383,Agents!A:E,2,FALSE)</f>
        <v>Morning</v>
      </c>
    </row>
    <row r="1384" spans="1:18" x14ac:dyDescent="0.35">
      <c r="A1384" t="s">
        <v>2675</v>
      </c>
      <c r="B1384" t="s">
        <v>2676</v>
      </c>
      <c r="C1384" t="s">
        <v>76</v>
      </c>
      <c r="D1384" t="s">
        <v>26</v>
      </c>
      <c r="E1384" s="1">
        <v>46048.606249999997</v>
      </c>
      <c r="F1384" s="1">
        <v>46049.772916666669</v>
      </c>
      <c r="G1384" t="s">
        <v>59</v>
      </c>
      <c r="H1384" t="s">
        <v>15</v>
      </c>
      <c r="I1384" t="s">
        <v>16</v>
      </c>
      <c r="J1384">
        <v>5</v>
      </c>
      <c r="K1384" t="str">
        <f>IF(tickets_dataset[[#This Row],[status]] = "Closed", "Yes","No")</f>
        <v>Yes</v>
      </c>
      <c r="L1384" s="2">
        <f t="shared" si="84"/>
        <v>28.000000000116415</v>
      </c>
      <c r="M1384" t="str">
        <f t="shared" si="85"/>
        <v>No</v>
      </c>
      <c r="N1384" t="str">
        <f t="shared" si="86"/>
        <v>Jan</v>
      </c>
      <c r="O1384" s="2">
        <f t="shared" si="87"/>
        <v>1.1666666666715173</v>
      </c>
      <c r="P1384" t="str">
        <f>VLOOKUP(G1384,Agents!A:E,4,FALSE)</f>
        <v>Team3</v>
      </c>
      <c r="Q1384" t="str">
        <f>VLOOKUP(G1384,Agents!A:E,5,FALSE)</f>
        <v>Senior</v>
      </c>
      <c r="R1384" t="str">
        <f>VLOOKUP(G1384,Agents!A:E,2,FALSE)</f>
        <v>Night</v>
      </c>
    </row>
    <row r="1385" spans="1:18" x14ac:dyDescent="0.35">
      <c r="A1385" t="s">
        <v>2677</v>
      </c>
      <c r="B1385" t="s">
        <v>2678</v>
      </c>
      <c r="C1385" t="s">
        <v>34</v>
      </c>
      <c r="D1385" t="s">
        <v>38</v>
      </c>
      <c r="E1385" s="1">
        <v>46100.321527777778</v>
      </c>
      <c r="F1385" s="1">
        <v>46101.363194444442</v>
      </c>
      <c r="G1385" t="s">
        <v>86</v>
      </c>
      <c r="H1385" t="s">
        <v>15</v>
      </c>
      <c r="I1385" t="s">
        <v>16</v>
      </c>
      <c r="J1385">
        <v>4</v>
      </c>
      <c r="K1385" t="str">
        <f>IF(tickets_dataset[[#This Row],[status]] = "Closed", "Yes","No")</f>
        <v>Yes</v>
      </c>
      <c r="L1385" s="2">
        <f t="shared" si="84"/>
        <v>24.999999999941792</v>
      </c>
      <c r="M1385" t="str">
        <f t="shared" si="85"/>
        <v>No</v>
      </c>
      <c r="N1385" t="str">
        <f t="shared" si="86"/>
        <v>Mar</v>
      </c>
      <c r="O1385" s="2">
        <f t="shared" si="87"/>
        <v>1.0416666666642413</v>
      </c>
      <c r="P1385" t="str">
        <f>VLOOKUP(G1385,Agents!A:E,4,FALSE)</f>
        <v>Team1</v>
      </c>
      <c r="Q1385" t="str">
        <f>VLOOKUP(G1385,Agents!A:E,5,FALSE)</f>
        <v>Mid</v>
      </c>
      <c r="R1385" t="str">
        <f>VLOOKUP(G1385,Agents!A:E,2,FALSE)</f>
        <v>Morning</v>
      </c>
    </row>
    <row r="1386" spans="1:18" x14ac:dyDescent="0.35">
      <c r="A1386" t="s">
        <v>2679</v>
      </c>
      <c r="B1386" t="s">
        <v>2680</v>
      </c>
      <c r="C1386" t="s">
        <v>34</v>
      </c>
      <c r="D1386" t="s">
        <v>38</v>
      </c>
      <c r="E1386" s="1">
        <v>46109.3</v>
      </c>
      <c r="F1386" s="1">
        <v>46112.55</v>
      </c>
      <c r="G1386" t="s">
        <v>273</v>
      </c>
      <c r="H1386" t="s">
        <v>15</v>
      </c>
      <c r="I1386" t="s">
        <v>16</v>
      </c>
      <c r="J1386">
        <v>5</v>
      </c>
      <c r="K1386" t="str">
        <f>IF(tickets_dataset[[#This Row],[status]] = "Closed", "Yes","No")</f>
        <v>Yes</v>
      </c>
      <c r="L1386" s="2">
        <f t="shared" si="84"/>
        <v>78</v>
      </c>
      <c r="M1386" t="str">
        <f t="shared" si="85"/>
        <v>Yes</v>
      </c>
      <c r="N1386" t="str">
        <f t="shared" si="86"/>
        <v>Mar</v>
      </c>
      <c r="O1386" s="2">
        <f t="shared" si="87"/>
        <v>3.25</v>
      </c>
      <c r="P1386" t="str">
        <f>VLOOKUP(G1386,Agents!A:E,4,FALSE)</f>
        <v>Team3</v>
      </c>
      <c r="Q1386" t="str">
        <f>VLOOKUP(G1386,Agents!A:E,5,FALSE)</f>
        <v>Senior</v>
      </c>
      <c r="R1386" t="str">
        <f>VLOOKUP(G1386,Agents!A:E,2,FALSE)</f>
        <v>Evening</v>
      </c>
    </row>
    <row r="1387" spans="1:18" x14ac:dyDescent="0.35">
      <c r="A1387" t="s">
        <v>2681</v>
      </c>
      <c r="B1387" t="s">
        <v>2682</v>
      </c>
      <c r="C1387" t="s">
        <v>22</v>
      </c>
      <c r="D1387" t="s">
        <v>13</v>
      </c>
      <c r="E1387" s="1">
        <v>46073.708333333336</v>
      </c>
      <c r="F1387" s="1">
        <v>46074.416666666664</v>
      </c>
      <c r="G1387" t="s">
        <v>80</v>
      </c>
      <c r="H1387" t="s">
        <v>15</v>
      </c>
      <c r="I1387" t="s">
        <v>16</v>
      </c>
      <c r="J1387">
        <v>4</v>
      </c>
      <c r="K1387" t="str">
        <f>IF(tickets_dataset[[#This Row],[status]] = "Closed", "Yes","No")</f>
        <v>Yes</v>
      </c>
      <c r="L1387" s="2">
        <f t="shared" si="84"/>
        <v>16.999999999883585</v>
      </c>
      <c r="M1387" t="str">
        <f t="shared" si="85"/>
        <v>No</v>
      </c>
      <c r="N1387" t="str">
        <f t="shared" si="86"/>
        <v>Feb</v>
      </c>
      <c r="O1387" s="2">
        <f t="shared" si="87"/>
        <v>0.70833333332848269</v>
      </c>
      <c r="P1387" t="str">
        <f>VLOOKUP(G1387,Agents!A:E,4,FALSE)</f>
        <v>Team3</v>
      </c>
      <c r="Q1387" t="str">
        <f>VLOOKUP(G1387,Agents!A:E,5,FALSE)</f>
        <v>Junior</v>
      </c>
      <c r="R1387" t="str">
        <f>VLOOKUP(G1387,Agents!A:E,2,FALSE)</f>
        <v>Evening</v>
      </c>
    </row>
    <row r="1388" spans="1:18" x14ac:dyDescent="0.35">
      <c r="A1388" t="s">
        <v>2683</v>
      </c>
      <c r="B1388" t="s">
        <v>1484</v>
      </c>
      <c r="C1388" t="s">
        <v>22</v>
      </c>
      <c r="D1388" t="s">
        <v>26</v>
      </c>
      <c r="E1388" s="1">
        <v>46073.381249999999</v>
      </c>
      <c r="F1388" s="1">
        <v>46074.464583333334</v>
      </c>
      <c r="G1388" t="s">
        <v>131</v>
      </c>
      <c r="H1388" t="s">
        <v>15</v>
      </c>
      <c r="I1388" t="s">
        <v>16</v>
      </c>
      <c r="J1388">
        <v>4</v>
      </c>
      <c r="K1388" t="str">
        <f>IF(tickets_dataset[[#This Row],[status]] = "Closed", "Yes","No")</f>
        <v>Yes</v>
      </c>
      <c r="L1388" s="2">
        <f t="shared" si="84"/>
        <v>26.000000000058208</v>
      </c>
      <c r="M1388" t="str">
        <f t="shared" si="85"/>
        <v>No</v>
      </c>
      <c r="N1388" t="str">
        <f t="shared" si="86"/>
        <v>Feb</v>
      </c>
      <c r="O1388" s="2">
        <f t="shared" si="87"/>
        <v>1.0833333333357587</v>
      </c>
      <c r="P1388" t="str">
        <f>VLOOKUP(G1388,Agents!A:E,4,FALSE)</f>
        <v>Team4</v>
      </c>
      <c r="Q1388" t="str">
        <f>VLOOKUP(G1388,Agents!A:E,5,FALSE)</f>
        <v>Junior</v>
      </c>
      <c r="R1388" t="str">
        <f>VLOOKUP(G1388,Agents!A:E,2,FALSE)</f>
        <v>Night</v>
      </c>
    </row>
    <row r="1389" spans="1:18" x14ac:dyDescent="0.35">
      <c r="A1389" t="s">
        <v>2684</v>
      </c>
      <c r="B1389" t="s">
        <v>2685</v>
      </c>
      <c r="C1389" t="s">
        <v>76</v>
      </c>
      <c r="D1389" t="s">
        <v>38</v>
      </c>
      <c r="E1389" s="1">
        <v>46105.138888888891</v>
      </c>
      <c r="F1389" s="1">
        <v>46107.680555555555</v>
      </c>
      <c r="G1389" t="s">
        <v>27</v>
      </c>
      <c r="H1389" t="s">
        <v>15</v>
      </c>
      <c r="I1389" t="s">
        <v>16</v>
      </c>
      <c r="J1389">
        <v>4</v>
      </c>
      <c r="K1389" t="str">
        <f>IF(tickets_dataset[[#This Row],[status]] = "Closed", "Yes","No")</f>
        <v>Yes</v>
      </c>
      <c r="L1389" s="2">
        <f t="shared" si="84"/>
        <v>60.999999999941792</v>
      </c>
      <c r="M1389" t="str">
        <f t="shared" si="85"/>
        <v>Yes</v>
      </c>
      <c r="N1389" t="str">
        <f t="shared" si="86"/>
        <v>Mar</v>
      </c>
      <c r="O1389" s="2">
        <f t="shared" si="87"/>
        <v>2.5416666666642413</v>
      </c>
      <c r="P1389" t="str">
        <f>VLOOKUP(G1389,Agents!A:E,4,FALSE)</f>
        <v>Team5</v>
      </c>
      <c r="Q1389" t="str">
        <f>VLOOKUP(G1389,Agents!A:E,5,FALSE)</f>
        <v>Senior</v>
      </c>
      <c r="R1389" t="str">
        <f>VLOOKUP(G1389,Agents!A:E,2,FALSE)</f>
        <v>Morning</v>
      </c>
    </row>
    <row r="1390" spans="1:18" x14ac:dyDescent="0.35">
      <c r="A1390" t="s">
        <v>2686</v>
      </c>
      <c r="B1390" t="s">
        <v>2687</v>
      </c>
      <c r="C1390" t="s">
        <v>12</v>
      </c>
      <c r="D1390" t="s">
        <v>26</v>
      </c>
      <c r="E1390" s="1">
        <v>46107.786805555559</v>
      </c>
      <c r="F1390" s="1">
        <v>46109.953472222223</v>
      </c>
      <c r="G1390" t="s">
        <v>83</v>
      </c>
      <c r="H1390" t="s">
        <v>15</v>
      </c>
      <c r="I1390" t="s">
        <v>16</v>
      </c>
      <c r="J1390">
        <v>4</v>
      </c>
      <c r="K1390" t="str">
        <f>IF(tickets_dataset[[#This Row],[status]] = "Closed", "Yes","No")</f>
        <v>Yes</v>
      </c>
      <c r="L1390" s="2">
        <f t="shared" si="84"/>
        <v>51.999999999941792</v>
      </c>
      <c r="M1390" t="str">
        <f t="shared" si="85"/>
        <v>Yes</v>
      </c>
      <c r="N1390" t="str">
        <f t="shared" si="86"/>
        <v>Mar</v>
      </c>
      <c r="O1390" s="2">
        <f t="shared" si="87"/>
        <v>2.1666666666642413</v>
      </c>
      <c r="P1390" t="str">
        <f>VLOOKUP(G1390,Agents!A:E,4,FALSE)</f>
        <v>Team2</v>
      </c>
      <c r="Q1390" t="str">
        <f>VLOOKUP(G1390,Agents!A:E,5,FALSE)</f>
        <v>Junior</v>
      </c>
      <c r="R1390" t="str">
        <f>VLOOKUP(G1390,Agents!A:E,2,FALSE)</f>
        <v>Night</v>
      </c>
    </row>
    <row r="1391" spans="1:18" x14ac:dyDescent="0.35">
      <c r="A1391" t="s">
        <v>2688</v>
      </c>
      <c r="B1391" t="s">
        <v>2001</v>
      </c>
      <c r="C1391" t="s">
        <v>12</v>
      </c>
      <c r="D1391" t="s">
        <v>38</v>
      </c>
      <c r="E1391" s="1">
        <v>46042.566666666666</v>
      </c>
      <c r="F1391" s="1">
        <v>46043.35833333333</v>
      </c>
      <c r="G1391" t="s">
        <v>167</v>
      </c>
      <c r="H1391" t="s">
        <v>15</v>
      </c>
      <c r="I1391" t="s">
        <v>16</v>
      </c>
      <c r="J1391">
        <v>5</v>
      </c>
      <c r="K1391" t="str">
        <f>IF(tickets_dataset[[#This Row],[status]] = "Closed", "Yes","No")</f>
        <v>Yes</v>
      </c>
      <c r="L1391" s="2">
        <f t="shared" si="84"/>
        <v>18.999999999941792</v>
      </c>
      <c r="M1391" t="str">
        <f t="shared" si="85"/>
        <v>No</v>
      </c>
      <c r="N1391" t="str">
        <f t="shared" si="86"/>
        <v>Jan</v>
      </c>
      <c r="O1391" s="2">
        <f t="shared" si="87"/>
        <v>0.79166666666424135</v>
      </c>
      <c r="P1391" t="str">
        <f>VLOOKUP(G1391,Agents!A:E,4,FALSE)</f>
        <v>Team3</v>
      </c>
      <c r="Q1391" t="str">
        <f>VLOOKUP(G1391,Agents!A:E,5,FALSE)</f>
        <v>Mid</v>
      </c>
      <c r="R1391" t="str">
        <f>VLOOKUP(G1391,Agents!A:E,2,FALSE)</f>
        <v>Evening</v>
      </c>
    </row>
    <row r="1392" spans="1:18" x14ac:dyDescent="0.35">
      <c r="A1392" t="s">
        <v>2689</v>
      </c>
      <c r="B1392" t="s">
        <v>2690</v>
      </c>
      <c r="C1392" t="s">
        <v>50</v>
      </c>
      <c r="D1392" t="s">
        <v>38</v>
      </c>
      <c r="E1392" s="1">
        <v>46058.431250000001</v>
      </c>
      <c r="F1392" s="1">
        <v>46058.806250000001</v>
      </c>
      <c r="G1392" t="s">
        <v>282</v>
      </c>
      <c r="H1392" t="s">
        <v>15</v>
      </c>
      <c r="I1392" t="s">
        <v>16</v>
      </c>
      <c r="J1392">
        <v>3</v>
      </c>
      <c r="K1392" t="str">
        <f>IF(tickets_dataset[[#This Row],[status]] = "Closed", "Yes","No")</f>
        <v>Yes</v>
      </c>
      <c r="L1392" s="2">
        <f t="shared" si="84"/>
        <v>9</v>
      </c>
      <c r="M1392" t="str">
        <f t="shared" si="85"/>
        <v>No</v>
      </c>
      <c r="N1392" t="str">
        <f t="shared" si="86"/>
        <v>Feb</v>
      </c>
      <c r="O1392" s="2">
        <f t="shared" si="87"/>
        <v>0.375</v>
      </c>
      <c r="P1392" t="str">
        <f>VLOOKUP(G1392,Agents!A:E,4,FALSE)</f>
        <v>Team4</v>
      </c>
      <c r="Q1392" t="str">
        <f>VLOOKUP(G1392,Agents!A:E,5,FALSE)</f>
        <v>Mid</v>
      </c>
      <c r="R1392" t="str">
        <f>VLOOKUP(G1392,Agents!A:E,2,FALSE)</f>
        <v>Morning</v>
      </c>
    </row>
    <row r="1393" spans="1:18" x14ac:dyDescent="0.35">
      <c r="A1393" t="s">
        <v>2691</v>
      </c>
      <c r="B1393" t="s">
        <v>2692</v>
      </c>
      <c r="C1393" t="s">
        <v>22</v>
      </c>
      <c r="D1393" t="s">
        <v>13</v>
      </c>
      <c r="E1393" s="1">
        <v>46105.065972222219</v>
      </c>
      <c r="F1393" s="1">
        <v>46105.565972222219</v>
      </c>
      <c r="G1393" t="s">
        <v>256</v>
      </c>
      <c r="H1393" t="s">
        <v>15</v>
      </c>
      <c r="I1393" t="s">
        <v>16</v>
      </c>
      <c r="J1393">
        <v>4</v>
      </c>
      <c r="K1393" t="str">
        <f>IF(tickets_dataset[[#This Row],[status]] = "Closed", "Yes","No")</f>
        <v>Yes</v>
      </c>
      <c r="L1393" s="2">
        <f t="shared" si="84"/>
        <v>12</v>
      </c>
      <c r="M1393" t="str">
        <f t="shared" si="85"/>
        <v>No</v>
      </c>
      <c r="N1393" t="str">
        <f t="shared" si="86"/>
        <v>Mar</v>
      </c>
      <c r="O1393" s="2">
        <f t="shared" si="87"/>
        <v>0.5</v>
      </c>
      <c r="P1393" t="str">
        <f>VLOOKUP(G1393,Agents!A:E,4,FALSE)</f>
        <v>Team1</v>
      </c>
      <c r="Q1393" t="str">
        <f>VLOOKUP(G1393,Agents!A:E,5,FALSE)</f>
        <v>Mid</v>
      </c>
      <c r="R1393" t="str">
        <f>VLOOKUP(G1393,Agents!A:E,2,FALSE)</f>
        <v>Morning</v>
      </c>
    </row>
    <row r="1394" spans="1:18" x14ac:dyDescent="0.35">
      <c r="A1394" t="s">
        <v>2693</v>
      </c>
      <c r="B1394" t="s">
        <v>2694</v>
      </c>
      <c r="C1394" t="s">
        <v>22</v>
      </c>
      <c r="D1394" t="s">
        <v>13</v>
      </c>
      <c r="E1394" s="1">
        <v>46101.854861111111</v>
      </c>
      <c r="F1394" s="1">
        <v>46103.521527777775</v>
      </c>
      <c r="G1394" t="s">
        <v>282</v>
      </c>
      <c r="H1394" t="s">
        <v>15</v>
      </c>
      <c r="I1394" t="s">
        <v>16</v>
      </c>
      <c r="J1394">
        <v>2</v>
      </c>
      <c r="K1394" t="str">
        <f>IF(tickets_dataset[[#This Row],[status]] = "Closed", "Yes","No")</f>
        <v>Yes</v>
      </c>
      <c r="L1394" s="2">
        <f t="shared" si="84"/>
        <v>39.999999999941792</v>
      </c>
      <c r="M1394" t="str">
        <f t="shared" si="85"/>
        <v>No</v>
      </c>
      <c r="N1394" t="str">
        <f t="shared" si="86"/>
        <v>Mar</v>
      </c>
      <c r="O1394" s="2">
        <f t="shared" si="87"/>
        <v>1.6666666666642413</v>
      </c>
      <c r="P1394" t="str">
        <f>VLOOKUP(G1394,Agents!A:E,4,FALSE)</f>
        <v>Team4</v>
      </c>
      <c r="Q1394" t="str">
        <f>VLOOKUP(G1394,Agents!A:E,5,FALSE)</f>
        <v>Mid</v>
      </c>
      <c r="R1394" t="str">
        <f>VLOOKUP(G1394,Agents!A:E,2,FALSE)</f>
        <v>Morning</v>
      </c>
    </row>
    <row r="1395" spans="1:18" x14ac:dyDescent="0.35">
      <c r="A1395" t="s">
        <v>2695</v>
      </c>
      <c r="B1395" t="s">
        <v>2696</v>
      </c>
      <c r="C1395" t="s">
        <v>22</v>
      </c>
      <c r="D1395" t="s">
        <v>26</v>
      </c>
      <c r="E1395" s="1">
        <v>46028.334027777775</v>
      </c>
      <c r="F1395" s="1">
        <v>46029.250694444447</v>
      </c>
      <c r="G1395" t="s">
        <v>234</v>
      </c>
      <c r="H1395" t="s">
        <v>132</v>
      </c>
      <c r="I1395" t="s">
        <v>16</v>
      </c>
      <c r="J1395">
        <v>5</v>
      </c>
      <c r="K1395" t="str">
        <f>IF(tickets_dataset[[#This Row],[status]] = "Closed", "Yes","No")</f>
        <v>No</v>
      </c>
      <c r="L1395" s="2">
        <f t="shared" si="84"/>
        <v>22.000000000116415</v>
      </c>
      <c r="M1395" t="str">
        <f t="shared" si="85"/>
        <v>No</v>
      </c>
      <c r="N1395" t="str">
        <f t="shared" si="86"/>
        <v>Jan</v>
      </c>
      <c r="O1395" s="2">
        <f t="shared" si="87"/>
        <v>0.91666666667151731</v>
      </c>
      <c r="P1395" t="str">
        <f>VLOOKUP(G1395,Agents!A:E,4,FALSE)</f>
        <v>Team5</v>
      </c>
      <c r="Q1395" t="str">
        <f>VLOOKUP(G1395,Agents!A:E,5,FALSE)</f>
        <v>Senior</v>
      </c>
      <c r="R1395" t="str">
        <f>VLOOKUP(G1395,Agents!A:E,2,FALSE)</f>
        <v>Night</v>
      </c>
    </row>
    <row r="1396" spans="1:18" x14ac:dyDescent="0.35">
      <c r="A1396" t="s">
        <v>2697</v>
      </c>
      <c r="B1396" t="s">
        <v>2698</v>
      </c>
      <c r="C1396" t="s">
        <v>34</v>
      </c>
      <c r="D1396" t="s">
        <v>26</v>
      </c>
      <c r="E1396" s="1">
        <v>46079.876388888886</v>
      </c>
      <c r="F1396" s="1">
        <v>46081.626388888886</v>
      </c>
      <c r="G1396" t="s">
        <v>273</v>
      </c>
      <c r="H1396" t="s">
        <v>15</v>
      </c>
      <c r="I1396" t="s">
        <v>68</v>
      </c>
      <c r="J1396">
        <v>3</v>
      </c>
      <c r="K1396" t="str">
        <f>IF(tickets_dataset[[#This Row],[status]] = "Closed", "Yes","No")</f>
        <v>Yes</v>
      </c>
      <c r="L1396" s="2">
        <f t="shared" si="84"/>
        <v>42</v>
      </c>
      <c r="M1396" t="str">
        <f t="shared" si="85"/>
        <v>No</v>
      </c>
      <c r="N1396" t="str">
        <f t="shared" si="86"/>
        <v>Feb</v>
      </c>
      <c r="O1396" s="2">
        <f t="shared" si="87"/>
        <v>1.75</v>
      </c>
      <c r="P1396" t="str">
        <f>VLOOKUP(G1396,Agents!A:E,4,FALSE)</f>
        <v>Team3</v>
      </c>
      <c r="Q1396" t="str">
        <f>VLOOKUP(G1396,Agents!A:E,5,FALSE)</f>
        <v>Senior</v>
      </c>
      <c r="R1396" t="str">
        <f>VLOOKUP(G1396,Agents!A:E,2,FALSE)</f>
        <v>Evening</v>
      </c>
    </row>
    <row r="1397" spans="1:18" x14ac:dyDescent="0.35">
      <c r="A1397" t="s">
        <v>2699</v>
      </c>
      <c r="B1397" t="s">
        <v>352</v>
      </c>
      <c r="C1397" t="s">
        <v>76</v>
      </c>
      <c r="D1397" t="s">
        <v>38</v>
      </c>
      <c r="E1397" s="1">
        <v>46088.870138888888</v>
      </c>
      <c r="F1397" s="1">
        <v>46090.078472222223</v>
      </c>
      <c r="G1397" t="s">
        <v>80</v>
      </c>
      <c r="H1397" t="s">
        <v>15</v>
      </c>
      <c r="I1397" t="s">
        <v>16</v>
      </c>
      <c r="J1397">
        <v>4</v>
      </c>
      <c r="K1397" t="str">
        <f>IF(tickets_dataset[[#This Row],[status]] = "Closed", "Yes","No")</f>
        <v>Yes</v>
      </c>
      <c r="L1397" s="2">
        <f t="shared" si="84"/>
        <v>29.000000000058208</v>
      </c>
      <c r="M1397" t="str">
        <f t="shared" si="85"/>
        <v>No</v>
      </c>
      <c r="N1397" t="str">
        <f t="shared" si="86"/>
        <v>Mar</v>
      </c>
      <c r="O1397" s="2">
        <f t="shared" si="87"/>
        <v>1.2083333333357587</v>
      </c>
      <c r="P1397" t="str">
        <f>VLOOKUP(G1397,Agents!A:E,4,FALSE)</f>
        <v>Team3</v>
      </c>
      <c r="Q1397" t="str">
        <f>VLOOKUP(G1397,Agents!A:E,5,FALSE)</f>
        <v>Junior</v>
      </c>
      <c r="R1397" t="str">
        <f>VLOOKUP(G1397,Agents!A:E,2,FALSE)</f>
        <v>Evening</v>
      </c>
    </row>
    <row r="1398" spans="1:18" x14ac:dyDescent="0.35">
      <c r="A1398" t="s">
        <v>2700</v>
      </c>
      <c r="B1398" t="s">
        <v>2701</v>
      </c>
      <c r="C1398" t="s">
        <v>12</v>
      </c>
      <c r="D1398" t="s">
        <v>38</v>
      </c>
      <c r="E1398" s="1">
        <v>46086.037499999999</v>
      </c>
      <c r="F1398" s="1">
        <v>46086.870833333334</v>
      </c>
      <c r="G1398" t="s">
        <v>77</v>
      </c>
      <c r="H1398" t="s">
        <v>15</v>
      </c>
      <c r="I1398" t="s">
        <v>16</v>
      </c>
      <c r="J1398">
        <v>4</v>
      </c>
      <c r="K1398" t="str">
        <f>IF(tickets_dataset[[#This Row],[status]] = "Closed", "Yes","No")</f>
        <v>Yes</v>
      </c>
      <c r="L1398" s="2">
        <f t="shared" si="84"/>
        <v>20.000000000058208</v>
      </c>
      <c r="M1398" t="str">
        <f t="shared" si="85"/>
        <v>No</v>
      </c>
      <c r="N1398" t="str">
        <f t="shared" si="86"/>
        <v>Mar</v>
      </c>
      <c r="O1398" s="2">
        <f t="shared" si="87"/>
        <v>0.83333333333575865</v>
      </c>
      <c r="P1398" t="str">
        <f>VLOOKUP(G1398,Agents!A:E,4,FALSE)</f>
        <v>Team5</v>
      </c>
      <c r="Q1398" t="str">
        <f>VLOOKUP(G1398,Agents!A:E,5,FALSE)</f>
        <v>Junior</v>
      </c>
      <c r="R1398" t="str">
        <f>VLOOKUP(G1398,Agents!A:E,2,FALSE)</f>
        <v>Evening</v>
      </c>
    </row>
    <row r="1399" spans="1:18" x14ac:dyDescent="0.35">
      <c r="A1399" t="s">
        <v>2702</v>
      </c>
      <c r="B1399" t="s">
        <v>2703</v>
      </c>
      <c r="C1399" t="s">
        <v>12</v>
      </c>
      <c r="D1399" t="s">
        <v>13</v>
      </c>
      <c r="E1399" s="1">
        <v>46058.804861111108</v>
      </c>
      <c r="F1399" s="1">
        <v>46059.554861111108</v>
      </c>
      <c r="G1399" t="s">
        <v>311</v>
      </c>
      <c r="H1399" t="s">
        <v>132</v>
      </c>
      <c r="I1399" t="s">
        <v>68</v>
      </c>
      <c r="J1399">
        <v>4</v>
      </c>
      <c r="K1399" t="str">
        <f>IF(tickets_dataset[[#This Row],[status]] = "Closed", "Yes","No")</f>
        <v>No</v>
      </c>
      <c r="L1399" s="2">
        <f t="shared" si="84"/>
        <v>18</v>
      </c>
      <c r="M1399" t="str">
        <f t="shared" si="85"/>
        <v>No</v>
      </c>
      <c r="N1399" t="str">
        <f t="shared" si="86"/>
        <v>Feb</v>
      </c>
      <c r="O1399" s="2">
        <f t="shared" si="87"/>
        <v>0.75</v>
      </c>
      <c r="P1399" t="str">
        <f>VLOOKUP(G1399,Agents!A:E,4,FALSE)</f>
        <v>Team5</v>
      </c>
      <c r="Q1399" t="str">
        <f>VLOOKUP(G1399,Agents!A:E,5,FALSE)</f>
        <v>Senior</v>
      </c>
      <c r="R1399" t="str">
        <f>VLOOKUP(G1399,Agents!A:E,2,FALSE)</f>
        <v>Evening</v>
      </c>
    </row>
    <row r="1400" spans="1:18" x14ac:dyDescent="0.35">
      <c r="A1400" t="s">
        <v>2704</v>
      </c>
      <c r="B1400" t="s">
        <v>2705</v>
      </c>
      <c r="C1400" t="s">
        <v>76</v>
      </c>
      <c r="D1400" t="s">
        <v>13</v>
      </c>
      <c r="E1400" s="1">
        <v>46076.747916666667</v>
      </c>
      <c r="F1400" s="1">
        <v>46077.331250000003</v>
      </c>
      <c r="G1400" t="s">
        <v>131</v>
      </c>
      <c r="H1400" t="s">
        <v>15</v>
      </c>
      <c r="I1400" t="s">
        <v>16</v>
      </c>
      <c r="J1400">
        <v>5</v>
      </c>
      <c r="K1400" t="str">
        <f>IF(tickets_dataset[[#This Row],[status]] = "Closed", "Yes","No")</f>
        <v>Yes</v>
      </c>
      <c r="L1400" s="2">
        <f t="shared" si="84"/>
        <v>14.000000000058208</v>
      </c>
      <c r="M1400" t="str">
        <f t="shared" si="85"/>
        <v>No</v>
      </c>
      <c r="N1400" t="str">
        <f t="shared" si="86"/>
        <v>Feb</v>
      </c>
      <c r="O1400" s="2">
        <f t="shared" si="87"/>
        <v>0.58333333333575865</v>
      </c>
      <c r="P1400" t="str">
        <f>VLOOKUP(G1400,Agents!A:E,4,FALSE)</f>
        <v>Team4</v>
      </c>
      <c r="Q1400" t="str">
        <f>VLOOKUP(G1400,Agents!A:E,5,FALSE)</f>
        <v>Junior</v>
      </c>
      <c r="R1400" t="str">
        <f>VLOOKUP(G1400,Agents!A:E,2,FALSE)</f>
        <v>Night</v>
      </c>
    </row>
    <row r="1401" spans="1:18" x14ac:dyDescent="0.35">
      <c r="A1401" t="s">
        <v>2706</v>
      </c>
      <c r="B1401" t="s">
        <v>2311</v>
      </c>
      <c r="C1401" t="s">
        <v>50</v>
      </c>
      <c r="D1401" t="s">
        <v>26</v>
      </c>
      <c r="E1401" s="1">
        <v>46081.202777777777</v>
      </c>
      <c r="F1401" s="1">
        <v>46081.869444444441</v>
      </c>
      <c r="G1401" t="s">
        <v>91</v>
      </c>
      <c r="H1401" t="s">
        <v>28</v>
      </c>
      <c r="I1401" t="s">
        <v>16</v>
      </c>
      <c r="J1401">
        <v>4</v>
      </c>
      <c r="K1401" t="str">
        <f>IF(tickets_dataset[[#This Row],[status]] = "Closed", "Yes","No")</f>
        <v>No</v>
      </c>
      <c r="L1401" s="2">
        <f t="shared" si="84"/>
        <v>15.999999999941792</v>
      </c>
      <c r="M1401" t="str">
        <f t="shared" si="85"/>
        <v>No</v>
      </c>
      <c r="N1401" t="str">
        <f t="shared" si="86"/>
        <v>Feb</v>
      </c>
      <c r="O1401" s="2">
        <f t="shared" si="87"/>
        <v>0.66666666666424135</v>
      </c>
      <c r="P1401" t="str">
        <f>VLOOKUP(G1401,Agents!A:E,4,FALSE)</f>
        <v>Team5</v>
      </c>
      <c r="Q1401" t="str">
        <f>VLOOKUP(G1401,Agents!A:E,5,FALSE)</f>
        <v>Mid</v>
      </c>
      <c r="R1401" t="str">
        <f>VLOOKUP(G1401,Agents!A:E,2,FALSE)</f>
        <v>Night</v>
      </c>
    </row>
    <row r="1402" spans="1:18" x14ac:dyDescent="0.35">
      <c r="A1402" t="s">
        <v>2707</v>
      </c>
      <c r="B1402" t="s">
        <v>2708</v>
      </c>
      <c r="C1402" t="s">
        <v>76</v>
      </c>
      <c r="D1402" t="s">
        <v>13</v>
      </c>
      <c r="E1402" s="1">
        <v>46088.787499999999</v>
      </c>
      <c r="F1402" s="1">
        <v>46089.662499999999</v>
      </c>
      <c r="G1402" t="s">
        <v>311</v>
      </c>
      <c r="H1402" t="s">
        <v>15</v>
      </c>
      <c r="I1402" t="s">
        <v>68</v>
      </c>
      <c r="J1402">
        <v>3</v>
      </c>
      <c r="K1402" t="str">
        <f>IF(tickets_dataset[[#This Row],[status]] = "Closed", "Yes","No")</f>
        <v>Yes</v>
      </c>
      <c r="L1402" s="2">
        <f t="shared" si="84"/>
        <v>21</v>
      </c>
      <c r="M1402" t="str">
        <f t="shared" si="85"/>
        <v>No</v>
      </c>
      <c r="N1402" t="str">
        <f t="shared" si="86"/>
        <v>Mar</v>
      </c>
      <c r="O1402" s="2">
        <f t="shared" si="87"/>
        <v>0.875</v>
      </c>
      <c r="P1402" t="str">
        <f>VLOOKUP(G1402,Agents!A:E,4,FALSE)</f>
        <v>Team5</v>
      </c>
      <c r="Q1402" t="str">
        <f>VLOOKUP(G1402,Agents!A:E,5,FALSE)</f>
        <v>Senior</v>
      </c>
      <c r="R1402" t="str">
        <f>VLOOKUP(G1402,Agents!A:E,2,FALSE)</f>
        <v>Evening</v>
      </c>
    </row>
    <row r="1403" spans="1:18" x14ac:dyDescent="0.35">
      <c r="A1403" t="s">
        <v>2709</v>
      </c>
      <c r="B1403" t="s">
        <v>2710</v>
      </c>
      <c r="C1403" t="s">
        <v>22</v>
      </c>
      <c r="D1403" t="s">
        <v>26</v>
      </c>
      <c r="E1403" s="1">
        <v>46093.179166666669</v>
      </c>
      <c r="F1403" s="1">
        <v>46095.512499999997</v>
      </c>
      <c r="G1403" t="s">
        <v>100</v>
      </c>
      <c r="H1403" t="s">
        <v>15</v>
      </c>
      <c r="I1403" t="s">
        <v>68</v>
      </c>
      <c r="J1403">
        <v>3</v>
      </c>
      <c r="K1403" t="str">
        <f>IF(tickets_dataset[[#This Row],[status]] = "Closed", "Yes","No")</f>
        <v>Yes</v>
      </c>
      <c r="L1403" s="2">
        <f t="shared" si="84"/>
        <v>55.999999999883585</v>
      </c>
      <c r="M1403" t="str">
        <f t="shared" si="85"/>
        <v>Yes</v>
      </c>
      <c r="N1403" t="str">
        <f t="shared" si="86"/>
        <v>Mar</v>
      </c>
      <c r="O1403" s="2">
        <f t="shared" si="87"/>
        <v>2.3333333333284827</v>
      </c>
      <c r="P1403" t="str">
        <f>VLOOKUP(G1403,Agents!A:E,4,FALSE)</f>
        <v>Team4</v>
      </c>
      <c r="Q1403" t="str">
        <f>VLOOKUP(G1403,Agents!A:E,5,FALSE)</f>
        <v>Junior</v>
      </c>
      <c r="R1403" t="str">
        <f>VLOOKUP(G1403,Agents!A:E,2,FALSE)</f>
        <v>Evening</v>
      </c>
    </row>
    <row r="1404" spans="1:18" x14ac:dyDescent="0.35">
      <c r="A1404" t="s">
        <v>2711</v>
      </c>
      <c r="B1404" t="s">
        <v>741</v>
      </c>
      <c r="C1404" t="s">
        <v>12</v>
      </c>
      <c r="D1404" t="s">
        <v>38</v>
      </c>
      <c r="E1404" s="1">
        <v>46086.951388888891</v>
      </c>
      <c r="F1404" s="1">
        <v>46088.951388888891</v>
      </c>
      <c r="G1404" t="s">
        <v>103</v>
      </c>
      <c r="H1404" t="s">
        <v>15</v>
      </c>
      <c r="I1404" t="s">
        <v>16</v>
      </c>
      <c r="J1404">
        <v>4</v>
      </c>
      <c r="K1404" t="str">
        <f>IF(tickets_dataset[[#This Row],[status]] = "Closed", "Yes","No")</f>
        <v>Yes</v>
      </c>
      <c r="L1404" s="2">
        <f t="shared" si="84"/>
        <v>48</v>
      </c>
      <c r="M1404" t="str">
        <f t="shared" si="85"/>
        <v>No</v>
      </c>
      <c r="N1404" t="str">
        <f t="shared" si="86"/>
        <v>Mar</v>
      </c>
      <c r="O1404" s="2">
        <f t="shared" si="87"/>
        <v>2</v>
      </c>
      <c r="P1404" t="str">
        <f>VLOOKUP(G1404,Agents!A:E,4,FALSE)</f>
        <v>Team4</v>
      </c>
      <c r="Q1404" t="str">
        <f>VLOOKUP(G1404,Agents!A:E,5,FALSE)</f>
        <v>Senior</v>
      </c>
      <c r="R1404" t="str">
        <f>VLOOKUP(G1404,Agents!A:E,2,FALSE)</f>
        <v>Night</v>
      </c>
    </row>
    <row r="1405" spans="1:18" x14ac:dyDescent="0.35">
      <c r="A1405" t="s">
        <v>2712</v>
      </c>
      <c r="B1405" t="s">
        <v>2713</v>
      </c>
      <c r="C1405" t="s">
        <v>76</v>
      </c>
      <c r="D1405" t="s">
        <v>13</v>
      </c>
      <c r="E1405" s="1">
        <v>46076.790972222225</v>
      </c>
      <c r="F1405" s="1">
        <v>46078.415972222225</v>
      </c>
      <c r="G1405" t="s">
        <v>273</v>
      </c>
      <c r="H1405" t="s">
        <v>15</v>
      </c>
      <c r="I1405" t="s">
        <v>16</v>
      </c>
      <c r="J1405">
        <v>5</v>
      </c>
      <c r="K1405" t="str">
        <f>IF(tickets_dataset[[#This Row],[status]] = "Closed", "Yes","No")</f>
        <v>Yes</v>
      </c>
      <c r="L1405" s="2">
        <f t="shared" si="84"/>
        <v>39</v>
      </c>
      <c r="M1405" t="str">
        <f t="shared" si="85"/>
        <v>No</v>
      </c>
      <c r="N1405" t="str">
        <f t="shared" si="86"/>
        <v>Feb</v>
      </c>
      <c r="O1405" s="2">
        <f t="shared" si="87"/>
        <v>1.625</v>
      </c>
      <c r="P1405" t="str">
        <f>VLOOKUP(G1405,Agents!A:E,4,FALSE)</f>
        <v>Team3</v>
      </c>
      <c r="Q1405" t="str">
        <f>VLOOKUP(G1405,Agents!A:E,5,FALSE)</f>
        <v>Senior</v>
      </c>
      <c r="R1405" t="str">
        <f>VLOOKUP(G1405,Agents!A:E,2,FALSE)</f>
        <v>Evening</v>
      </c>
    </row>
    <row r="1406" spans="1:18" x14ac:dyDescent="0.35">
      <c r="A1406" t="s">
        <v>2714</v>
      </c>
      <c r="B1406" t="s">
        <v>1524</v>
      </c>
      <c r="C1406" t="s">
        <v>76</v>
      </c>
      <c r="D1406" t="s">
        <v>38</v>
      </c>
      <c r="E1406" s="1">
        <v>46068.222222222219</v>
      </c>
      <c r="F1406" s="1">
        <v>46071.722222222219</v>
      </c>
      <c r="G1406" t="s">
        <v>35</v>
      </c>
      <c r="H1406" t="s">
        <v>15</v>
      </c>
      <c r="I1406" t="s">
        <v>16</v>
      </c>
      <c r="J1406">
        <v>3</v>
      </c>
      <c r="K1406" t="str">
        <f>IF(tickets_dataset[[#This Row],[status]] = "Closed", "Yes","No")</f>
        <v>Yes</v>
      </c>
      <c r="L1406" s="2">
        <f t="shared" si="84"/>
        <v>84</v>
      </c>
      <c r="M1406" t="str">
        <f t="shared" si="85"/>
        <v>Yes</v>
      </c>
      <c r="N1406" t="str">
        <f t="shared" si="86"/>
        <v>Feb</v>
      </c>
      <c r="O1406" s="2">
        <f t="shared" si="87"/>
        <v>3.5</v>
      </c>
      <c r="P1406" t="str">
        <f>VLOOKUP(G1406,Agents!A:E,4,FALSE)</f>
        <v>Team1</v>
      </c>
      <c r="Q1406" t="str">
        <f>VLOOKUP(G1406,Agents!A:E,5,FALSE)</f>
        <v>Senior</v>
      </c>
      <c r="R1406" t="str">
        <f>VLOOKUP(G1406,Agents!A:E,2,FALSE)</f>
        <v>Evening</v>
      </c>
    </row>
    <row r="1407" spans="1:18" x14ac:dyDescent="0.35">
      <c r="A1407" t="s">
        <v>2715</v>
      </c>
      <c r="B1407" t="s">
        <v>2716</v>
      </c>
      <c r="C1407" t="s">
        <v>50</v>
      </c>
      <c r="D1407" t="s">
        <v>38</v>
      </c>
      <c r="E1407" s="1">
        <v>46031.870138888888</v>
      </c>
      <c r="F1407" s="1">
        <v>46033.161805555559</v>
      </c>
      <c r="G1407" t="s">
        <v>110</v>
      </c>
      <c r="H1407" t="s">
        <v>15</v>
      </c>
      <c r="I1407" t="s">
        <v>16</v>
      </c>
      <c r="J1407">
        <v>5</v>
      </c>
      <c r="K1407" t="str">
        <f>IF(tickets_dataset[[#This Row],[status]] = "Closed", "Yes","No")</f>
        <v>Yes</v>
      </c>
      <c r="L1407" s="2">
        <f t="shared" si="84"/>
        <v>31.000000000116415</v>
      </c>
      <c r="M1407" t="str">
        <f t="shared" si="85"/>
        <v>No</v>
      </c>
      <c r="N1407" t="str">
        <f t="shared" si="86"/>
        <v>Jan</v>
      </c>
      <c r="O1407" s="2">
        <f t="shared" si="87"/>
        <v>1.2916666666715173</v>
      </c>
      <c r="P1407" t="str">
        <f>VLOOKUP(G1407,Agents!A:E,4,FALSE)</f>
        <v>Team4</v>
      </c>
      <c r="Q1407" t="str">
        <f>VLOOKUP(G1407,Agents!A:E,5,FALSE)</f>
        <v>Junior</v>
      </c>
      <c r="R1407" t="str">
        <f>VLOOKUP(G1407,Agents!A:E,2,FALSE)</f>
        <v>Morning</v>
      </c>
    </row>
    <row r="1408" spans="1:18" x14ac:dyDescent="0.35">
      <c r="A1408" t="s">
        <v>2717</v>
      </c>
      <c r="B1408" t="s">
        <v>1349</v>
      </c>
      <c r="C1408" t="s">
        <v>34</v>
      </c>
      <c r="D1408" t="s">
        <v>38</v>
      </c>
      <c r="E1408" s="1">
        <v>46035.041666666664</v>
      </c>
      <c r="F1408" s="1">
        <v>46036.625</v>
      </c>
      <c r="G1408" t="s">
        <v>119</v>
      </c>
      <c r="H1408" t="s">
        <v>15</v>
      </c>
      <c r="I1408" t="s">
        <v>16</v>
      </c>
      <c r="J1408">
        <v>5</v>
      </c>
      <c r="K1408" t="str">
        <f>IF(tickets_dataset[[#This Row],[status]] = "Closed", "Yes","No")</f>
        <v>Yes</v>
      </c>
      <c r="L1408" s="2">
        <f t="shared" si="84"/>
        <v>38.000000000058208</v>
      </c>
      <c r="M1408" t="str">
        <f t="shared" si="85"/>
        <v>No</v>
      </c>
      <c r="N1408" t="str">
        <f t="shared" si="86"/>
        <v>Jan</v>
      </c>
      <c r="O1408" s="2">
        <f t="shared" si="87"/>
        <v>1.5833333333357587</v>
      </c>
      <c r="P1408" t="str">
        <f>VLOOKUP(G1408,Agents!A:E,4,FALSE)</f>
        <v>Team1</v>
      </c>
      <c r="Q1408" t="str">
        <f>VLOOKUP(G1408,Agents!A:E,5,FALSE)</f>
        <v>Junior</v>
      </c>
      <c r="R1408" t="str">
        <f>VLOOKUP(G1408,Agents!A:E,2,FALSE)</f>
        <v>Morning</v>
      </c>
    </row>
    <row r="1409" spans="1:18" x14ac:dyDescent="0.35">
      <c r="A1409" t="s">
        <v>2718</v>
      </c>
      <c r="B1409" t="s">
        <v>2719</v>
      </c>
      <c r="C1409" t="s">
        <v>12</v>
      </c>
      <c r="D1409" t="s">
        <v>38</v>
      </c>
      <c r="E1409" s="1">
        <v>46069.534722222219</v>
      </c>
      <c r="F1409" s="1">
        <v>46070.076388888891</v>
      </c>
      <c r="G1409" t="s">
        <v>156</v>
      </c>
      <c r="H1409" t="s">
        <v>15</v>
      </c>
      <c r="I1409" t="s">
        <v>16</v>
      </c>
      <c r="J1409">
        <v>5</v>
      </c>
      <c r="K1409" t="str">
        <f>IF(tickets_dataset[[#This Row],[status]] = "Closed", "Yes","No")</f>
        <v>Yes</v>
      </c>
      <c r="L1409" s="2">
        <f t="shared" si="84"/>
        <v>13.000000000116415</v>
      </c>
      <c r="M1409" t="str">
        <f t="shared" si="85"/>
        <v>No</v>
      </c>
      <c r="N1409" t="str">
        <f t="shared" si="86"/>
        <v>Feb</v>
      </c>
      <c r="O1409" s="2">
        <f t="shared" si="87"/>
        <v>0.54166666667151731</v>
      </c>
      <c r="P1409" t="str">
        <f>VLOOKUP(G1409,Agents!A:E,4,FALSE)</f>
        <v>Team3</v>
      </c>
      <c r="Q1409" t="str">
        <f>VLOOKUP(G1409,Agents!A:E,5,FALSE)</f>
        <v>Mid</v>
      </c>
      <c r="R1409" t="str">
        <f>VLOOKUP(G1409,Agents!A:E,2,FALSE)</f>
        <v>Evening</v>
      </c>
    </row>
    <row r="1410" spans="1:18" x14ac:dyDescent="0.35">
      <c r="A1410" t="s">
        <v>2720</v>
      </c>
      <c r="B1410" t="s">
        <v>2721</v>
      </c>
      <c r="C1410" t="s">
        <v>34</v>
      </c>
      <c r="D1410" t="s">
        <v>38</v>
      </c>
      <c r="E1410" s="1">
        <v>46085.394444444442</v>
      </c>
      <c r="F1410" s="1">
        <v>46087.061111111114</v>
      </c>
      <c r="G1410" t="s">
        <v>140</v>
      </c>
      <c r="H1410" t="s">
        <v>15</v>
      </c>
      <c r="I1410" t="s">
        <v>16</v>
      </c>
      <c r="J1410">
        <v>2</v>
      </c>
      <c r="K1410" t="str">
        <f>IF(tickets_dataset[[#This Row],[status]] = "Closed", "Yes","No")</f>
        <v>Yes</v>
      </c>
      <c r="L1410" s="2">
        <f t="shared" ref="L1410:L1473" si="88">IF(ISBLANK(F1410),"",(F1410-E1410)*24)</f>
        <v>40.000000000116415</v>
      </c>
      <c r="M1410" t="str">
        <f t="shared" ref="M1410:M1473" si="89">IF(L1410&gt;48,"Yes","No")</f>
        <v>No</v>
      </c>
      <c r="N1410" t="str">
        <f t="shared" ref="N1410:N1473" si="90">TEXT(E1410,"mmm")</f>
        <v>Mar</v>
      </c>
      <c r="O1410" s="2">
        <f t="shared" si="87"/>
        <v>1.6666666666715173</v>
      </c>
      <c r="P1410" t="str">
        <f>VLOOKUP(G1410,Agents!A:E,4,FALSE)</f>
        <v>Team1</v>
      </c>
      <c r="Q1410" t="str">
        <f>VLOOKUP(G1410,Agents!A:E,5,FALSE)</f>
        <v>Junior</v>
      </c>
      <c r="R1410" t="str">
        <f>VLOOKUP(G1410,Agents!A:E,2,FALSE)</f>
        <v>Morning</v>
      </c>
    </row>
    <row r="1411" spans="1:18" x14ac:dyDescent="0.35">
      <c r="A1411" t="s">
        <v>2722</v>
      </c>
      <c r="B1411" t="s">
        <v>1097</v>
      </c>
      <c r="C1411" t="s">
        <v>12</v>
      </c>
      <c r="D1411" t="s">
        <v>38</v>
      </c>
      <c r="E1411" s="1">
        <v>46067.038194444445</v>
      </c>
      <c r="F1411" s="1">
        <v>46070.663194444445</v>
      </c>
      <c r="G1411" t="s">
        <v>149</v>
      </c>
      <c r="H1411" t="s">
        <v>15</v>
      </c>
      <c r="I1411" t="s">
        <v>16</v>
      </c>
      <c r="J1411">
        <v>3</v>
      </c>
      <c r="K1411" t="str">
        <f>IF(tickets_dataset[[#This Row],[status]] = "Closed", "Yes","No")</f>
        <v>Yes</v>
      </c>
      <c r="L1411" s="2">
        <f t="shared" si="88"/>
        <v>87</v>
      </c>
      <c r="M1411" t="str">
        <f t="shared" si="89"/>
        <v>Yes</v>
      </c>
      <c r="N1411" t="str">
        <f t="shared" si="90"/>
        <v>Feb</v>
      </c>
      <c r="O1411" s="2">
        <f t="shared" ref="O1411:O1474" si="91">F1411-E1411</f>
        <v>3.625</v>
      </c>
      <c r="P1411" t="str">
        <f>VLOOKUP(G1411,Agents!A:E,4,FALSE)</f>
        <v>Team3</v>
      </c>
      <c r="Q1411" t="str">
        <f>VLOOKUP(G1411,Agents!A:E,5,FALSE)</f>
        <v>Mid</v>
      </c>
      <c r="R1411" t="str">
        <f>VLOOKUP(G1411,Agents!A:E,2,FALSE)</f>
        <v>Night</v>
      </c>
    </row>
    <row r="1412" spans="1:18" x14ac:dyDescent="0.35">
      <c r="A1412" t="s">
        <v>2723</v>
      </c>
      <c r="B1412" t="s">
        <v>2724</v>
      </c>
      <c r="C1412" t="s">
        <v>22</v>
      </c>
      <c r="D1412" t="s">
        <v>38</v>
      </c>
      <c r="E1412" s="1">
        <v>46031.758333333331</v>
      </c>
      <c r="F1412" s="1">
        <v>46033.966666666667</v>
      </c>
      <c r="G1412" t="s">
        <v>53</v>
      </c>
      <c r="H1412" t="s">
        <v>28</v>
      </c>
      <c r="I1412" t="s">
        <v>16</v>
      </c>
      <c r="J1412">
        <v>4</v>
      </c>
      <c r="K1412" t="str">
        <f>IF(tickets_dataset[[#This Row],[status]] = "Closed", "Yes","No")</f>
        <v>No</v>
      </c>
      <c r="L1412" s="2">
        <f t="shared" si="88"/>
        <v>53.000000000058208</v>
      </c>
      <c r="M1412" t="str">
        <f t="shared" si="89"/>
        <v>Yes</v>
      </c>
      <c r="N1412" t="str">
        <f t="shared" si="90"/>
        <v>Jan</v>
      </c>
      <c r="O1412" s="2">
        <f t="shared" si="91"/>
        <v>2.2083333333357587</v>
      </c>
      <c r="P1412" t="str">
        <f>VLOOKUP(G1412,Agents!A:E,4,FALSE)</f>
        <v>Team1</v>
      </c>
      <c r="Q1412" t="str">
        <f>VLOOKUP(G1412,Agents!A:E,5,FALSE)</f>
        <v>Junior</v>
      </c>
      <c r="R1412" t="str">
        <f>VLOOKUP(G1412,Agents!A:E,2,FALSE)</f>
        <v>Night</v>
      </c>
    </row>
    <row r="1413" spans="1:18" x14ac:dyDescent="0.35">
      <c r="A1413" t="s">
        <v>2725</v>
      </c>
      <c r="B1413" t="s">
        <v>1074</v>
      </c>
      <c r="C1413" t="s">
        <v>12</v>
      </c>
      <c r="D1413" t="s">
        <v>26</v>
      </c>
      <c r="E1413" s="1">
        <v>46111.240277777775</v>
      </c>
      <c r="F1413" s="1">
        <v>46111.490277777775</v>
      </c>
      <c r="G1413" t="s">
        <v>206</v>
      </c>
      <c r="H1413" t="s">
        <v>15</v>
      </c>
      <c r="I1413" t="s">
        <v>16</v>
      </c>
      <c r="J1413">
        <v>5</v>
      </c>
      <c r="K1413" t="str">
        <f>IF(tickets_dataset[[#This Row],[status]] = "Closed", "Yes","No")</f>
        <v>Yes</v>
      </c>
      <c r="L1413" s="2">
        <f t="shared" si="88"/>
        <v>6</v>
      </c>
      <c r="M1413" t="str">
        <f t="shared" si="89"/>
        <v>No</v>
      </c>
      <c r="N1413" t="str">
        <f t="shared" si="90"/>
        <v>Mar</v>
      </c>
      <c r="O1413" s="2">
        <f t="shared" si="91"/>
        <v>0.25</v>
      </c>
      <c r="P1413" t="str">
        <f>VLOOKUP(G1413,Agents!A:E,4,FALSE)</f>
        <v>Team5</v>
      </c>
      <c r="Q1413" t="str">
        <f>VLOOKUP(G1413,Agents!A:E,5,FALSE)</f>
        <v>Junior</v>
      </c>
      <c r="R1413" t="str">
        <f>VLOOKUP(G1413,Agents!A:E,2,FALSE)</f>
        <v>Evening</v>
      </c>
    </row>
    <row r="1414" spans="1:18" x14ac:dyDescent="0.35">
      <c r="A1414" t="s">
        <v>2726</v>
      </c>
      <c r="B1414" t="s">
        <v>2727</v>
      </c>
      <c r="C1414" t="s">
        <v>22</v>
      </c>
      <c r="D1414" t="s">
        <v>26</v>
      </c>
      <c r="E1414" s="1">
        <v>46048.297222222223</v>
      </c>
      <c r="F1414" s="1">
        <v>46049.713888888888</v>
      </c>
      <c r="G1414" t="s">
        <v>100</v>
      </c>
      <c r="H1414" t="s">
        <v>28</v>
      </c>
      <c r="I1414" t="s">
        <v>16</v>
      </c>
      <c r="J1414">
        <v>4</v>
      </c>
      <c r="K1414" t="str">
        <f>IF(tickets_dataset[[#This Row],[status]] = "Closed", "Yes","No")</f>
        <v>No</v>
      </c>
      <c r="L1414" s="2">
        <f t="shared" si="88"/>
        <v>33.999999999941792</v>
      </c>
      <c r="M1414" t="str">
        <f t="shared" si="89"/>
        <v>No</v>
      </c>
      <c r="N1414" t="str">
        <f t="shared" si="90"/>
        <v>Jan</v>
      </c>
      <c r="O1414" s="2">
        <f t="shared" si="91"/>
        <v>1.4166666666642413</v>
      </c>
      <c r="P1414" t="str">
        <f>VLOOKUP(G1414,Agents!A:E,4,FALSE)</f>
        <v>Team4</v>
      </c>
      <c r="Q1414" t="str">
        <f>VLOOKUP(G1414,Agents!A:E,5,FALSE)</f>
        <v>Junior</v>
      </c>
      <c r="R1414" t="str">
        <f>VLOOKUP(G1414,Agents!A:E,2,FALSE)</f>
        <v>Evening</v>
      </c>
    </row>
    <row r="1415" spans="1:18" x14ac:dyDescent="0.35">
      <c r="A1415" t="s">
        <v>2728</v>
      </c>
      <c r="B1415" t="s">
        <v>2729</v>
      </c>
      <c r="C1415" t="s">
        <v>22</v>
      </c>
      <c r="D1415" t="s">
        <v>38</v>
      </c>
      <c r="E1415" s="1">
        <v>46095.28125</v>
      </c>
      <c r="F1415" s="1">
        <v>46098.364583333336</v>
      </c>
      <c r="G1415" t="s">
        <v>137</v>
      </c>
      <c r="H1415" t="s">
        <v>15</v>
      </c>
      <c r="I1415" t="s">
        <v>16</v>
      </c>
      <c r="J1415">
        <v>3</v>
      </c>
      <c r="K1415" t="str">
        <f>IF(tickets_dataset[[#This Row],[status]] = "Closed", "Yes","No")</f>
        <v>Yes</v>
      </c>
      <c r="L1415" s="2">
        <f t="shared" si="88"/>
        <v>74.000000000058208</v>
      </c>
      <c r="M1415" t="str">
        <f t="shared" si="89"/>
        <v>Yes</v>
      </c>
      <c r="N1415" t="str">
        <f t="shared" si="90"/>
        <v>Mar</v>
      </c>
      <c r="O1415" s="2">
        <f t="shared" si="91"/>
        <v>3.0833333333357587</v>
      </c>
      <c r="P1415" t="str">
        <f>VLOOKUP(G1415,Agents!A:E,4,FALSE)</f>
        <v>Team5</v>
      </c>
      <c r="Q1415" t="str">
        <f>VLOOKUP(G1415,Agents!A:E,5,FALSE)</f>
        <v>Senior</v>
      </c>
      <c r="R1415" t="str">
        <f>VLOOKUP(G1415,Agents!A:E,2,FALSE)</f>
        <v>Night</v>
      </c>
    </row>
    <row r="1416" spans="1:18" x14ac:dyDescent="0.35">
      <c r="A1416" t="s">
        <v>2730</v>
      </c>
      <c r="B1416" t="s">
        <v>2731</v>
      </c>
      <c r="C1416" t="s">
        <v>12</v>
      </c>
      <c r="D1416" t="s">
        <v>13</v>
      </c>
      <c r="E1416" s="1">
        <v>46030.887499999997</v>
      </c>
      <c r="F1416" s="1">
        <v>46031.304166666669</v>
      </c>
      <c r="G1416" t="s">
        <v>183</v>
      </c>
      <c r="H1416" t="s">
        <v>15</v>
      </c>
      <c r="I1416" t="s">
        <v>16</v>
      </c>
      <c r="J1416">
        <v>3</v>
      </c>
      <c r="K1416" t="str">
        <f>IF(tickets_dataset[[#This Row],[status]] = "Closed", "Yes","No")</f>
        <v>Yes</v>
      </c>
      <c r="L1416" s="2">
        <f t="shared" si="88"/>
        <v>10.000000000116415</v>
      </c>
      <c r="M1416" t="str">
        <f t="shared" si="89"/>
        <v>No</v>
      </c>
      <c r="N1416" t="str">
        <f t="shared" si="90"/>
        <v>Jan</v>
      </c>
      <c r="O1416" s="2">
        <f t="shared" si="91"/>
        <v>0.41666666667151731</v>
      </c>
      <c r="P1416" t="str">
        <f>VLOOKUP(G1416,Agents!A:E,4,FALSE)</f>
        <v>Team3</v>
      </c>
      <c r="Q1416" t="str">
        <f>VLOOKUP(G1416,Agents!A:E,5,FALSE)</f>
        <v>Senior</v>
      </c>
      <c r="R1416" t="str">
        <f>VLOOKUP(G1416,Agents!A:E,2,FALSE)</f>
        <v>Night</v>
      </c>
    </row>
    <row r="1417" spans="1:18" x14ac:dyDescent="0.35">
      <c r="A1417" t="s">
        <v>2732</v>
      </c>
      <c r="B1417" t="s">
        <v>2733</v>
      </c>
      <c r="C1417" t="s">
        <v>50</v>
      </c>
      <c r="D1417" t="s">
        <v>13</v>
      </c>
      <c r="E1417" s="1">
        <v>46049.831250000003</v>
      </c>
      <c r="F1417" s="1">
        <v>46051.081250000003</v>
      </c>
      <c r="G1417" t="s">
        <v>211</v>
      </c>
      <c r="H1417" t="s">
        <v>15</v>
      </c>
      <c r="I1417" t="s">
        <v>16</v>
      </c>
      <c r="J1417">
        <v>2</v>
      </c>
      <c r="K1417" t="str">
        <f>IF(tickets_dataset[[#This Row],[status]] = "Closed", "Yes","No")</f>
        <v>Yes</v>
      </c>
      <c r="L1417" s="2">
        <f t="shared" si="88"/>
        <v>30</v>
      </c>
      <c r="M1417" t="str">
        <f t="shared" si="89"/>
        <v>No</v>
      </c>
      <c r="N1417" t="str">
        <f t="shared" si="90"/>
        <v>Jan</v>
      </c>
      <c r="O1417" s="2">
        <f t="shared" si="91"/>
        <v>1.25</v>
      </c>
      <c r="P1417" t="str">
        <f>VLOOKUP(G1417,Agents!A:E,4,FALSE)</f>
        <v>Team5</v>
      </c>
      <c r="Q1417" t="str">
        <f>VLOOKUP(G1417,Agents!A:E,5,FALSE)</f>
        <v>Senior</v>
      </c>
      <c r="R1417" t="str">
        <f>VLOOKUP(G1417,Agents!A:E,2,FALSE)</f>
        <v>Evening</v>
      </c>
    </row>
    <row r="1418" spans="1:18" x14ac:dyDescent="0.35">
      <c r="A1418" t="s">
        <v>2734</v>
      </c>
      <c r="B1418" t="s">
        <v>2735</v>
      </c>
      <c r="C1418" t="s">
        <v>12</v>
      </c>
      <c r="D1418" t="s">
        <v>38</v>
      </c>
      <c r="E1418" s="1">
        <v>46044.277083333334</v>
      </c>
      <c r="F1418" s="1">
        <v>46045.193749999999</v>
      </c>
      <c r="G1418" t="s">
        <v>53</v>
      </c>
      <c r="H1418" t="s">
        <v>15</v>
      </c>
      <c r="I1418" t="s">
        <v>16</v>
      </c>
      <c r="J1418">
        <v>3</v>
      </c>
      <c r="K1418" t="str">
        <f>IF(tickets_dataset[[#This Row],[status]] = "Closed", "Yes","No")</f>
        <v>Yes</v>
      </c>
      <c r="L1418" s="2">
        <f t="shared" si="88"/>
        <v>21.999999999941792</v>
      </c>
      <c r="M1418" t="str">
        <f t="shared" si="89"/>
        <v>No</v>
      </c>
      <c r="N1418" t="str">
        <f t="shared" si="90"/>
        <v>Jan</v>
      </c>
      <c r="O1418" s="2">
        <f t="shared" si="91"/>
        <v>0.91666666666424135</v>
      </c>
      <c r="P1418" t="str">
        <f>VLOOKUP(G1418,Agents!A:E,4,FALSE)</f>
        <v>Team1</v>
      </c>
      <c r="Q1418" t="str">
        <f>VLOOKUP(G1418,Agents!A:E,5,FALSE)</f>
        <v>Junior</v>
      </c>
      <c r="R1418" t="str">
        <f>VLOOKUP(G1418,Agents!A:E,2,FALSE)</f>
        <v>Night</v>
      </c>
    </row>
    <row r="1419" spans="1:18" x14ac:dyDescent="0.35">
      <c r="A1419" t="s">
        <v>2736</v>
      </c>
      <c r="B1419" t="s">
        <v>599</v>
      </c>
      <c r="C1419" t="s">
        <v>34</v>
      </c>
      <c r="D1419" t="s">
        <v>13</v>
      </c>
      <c r="E1419" s="1">
        <v>46087.113194444442</v>
      </c>
      <c r="F1419" s="1">
        <v>46088.321527777778</v>
      </c>
      <c r="G1419" t="s">
        <v>77</v>
      </c>
      <c r="H1419" t="s">
        <v>15</v>
      </c>
      <c r="I1419" t="s">
        <v>16</v>
      </c>
      <c r="J1419">
        <v>3</v>
      </c>
      <c r="K1419" t="str">
        <f>IF(tickets_dataset[[#This Row],[status]] = "Closed", "Yes","No")</f>
        <v>Yes</v>
      </c>
      <c r="L1419" s="2">
        <f t="shared" si="88"/>
        <v>29.000000000058208</v>
      </c>
      <c r="M1419" t="str">
        <f t="shared" si="89"/>
        <v>No</v>
      </c>
      <c r="N1419" t="str">
        <f t="shared" si="90"/>
        <v>Mar</v>
      </c>
      <c r="O1419" s="2">
        <f t="shared" si="91"/>
        <v>1.2083333333357587</v>
      </c>
      <c r="P1419" t="str">
        <f>VLOOKUP(G1419,Agents!A:E,4,FALSE)</f>
        <v>Team5</v>
      </c>
      <c r="Q1419" t="str">
        <f>VLOOKUP(G1419,Agents!A:E,5,FALSE)</f>
        <v>Junior</v>
      </c>
      <c r="R1419" t="str">
        <f>VLOOKUP(G1419,Agents!A:E,2,FALSE)</f>
        <v>Evening</v>
      </c>
    </row>
    <row r="1420" spans="1:18" x14ac:dyDescent="0.35">
      <c r="A1420" t="s">
        <v>2737</v>
      </c>
      <c r="B1420" t="s">
        <v>2738</v>
      </c>
      <c r="C1420" t="s">
        <v>34</v>
      </c>
      <c r="D1420" t="s">
        <v>26</v>
      </c>
      <c r="E1420" s="1">
        <v>46052.619444444441</v>
      </c>
      <c r="F1420" s="1">
        <v>46053.911111111112</v>
      </c>
      <c r="G1420" t="s">
        <v>86</v>
      </c>
      <c r="H1420" t="s">
        <v>132</v>
      </c>
      <c r="I1420" t="s">
        <v>16</v>
      </c>
      <c r="J1420">
        <v>4</v>
      </c>
      <c r="K1420" t="str">
        <f>IF(tickets_dataset[[#This Row],[status]] = "Closed", "Yes","No")</f>
        <v>No</v>
      </c>
      <c r="L1420" s="2">
        <f t="shared" si="88"/>
        <v>31.000000000116415</v>
      </c>
      <c r="M1420" t="str">
        <f t="shared" si="89"/>
        <v>No</v>
      </c>
      <c r="N1420" t="str">
        <f t="shared" si="90"/>
        <v>Jan</v>
      </c>
      <c r="O1420" s="2">
        <f t="shared" si="91"/>
        <v>1.2916666666715173</v>
      </c>
      <c r="P1420" t="str">
        <f>VLOOKUP(G1420,Agents!A:E,4,FALSE)</f>
        <v>Team1</v>
      </c>
      <c r="Q1420" t="str">
        <f>VLOOKUP(G1420,Agents!A:E,5,FALSE)</f>
        <v>Mid</v>
      </c>
      <c r="R1420" t="str">
        <f>VLOOKUP(G1420,Agents!A:E,2,FALSE)</f>
        <v>Morning</v>
      </c>
    </row>
    <row r="1421" spans="1:18" x14ac:dyDescent="0.35">
      <c r="A1421" t="s">
        <v>2739</v>
      </c>
      <c r="B1421" t="s">
        <v>2740</v>
      </c>
      <c r="C1421" t="s">
        <v>76</v>
      </c>
      <c r="D1421" t="s">
        <v>38</v>
      </c>
      <c r="E1421" s="1">
        <v>46029.620138888888</v>
      </c>
      <c r="F1421" s="1">
        <v>46030.911805555559</v>
      </c>
      <c r="G1421" t="s">
        <v>53</v>
      </c>
      <c r="H1421" t="s">
        <v>15</v>
      </c>
      <c r="I1421" t="s">
        <v>16</v>
      </c>
      <c r="J1421">
        <v>4</v>
      </c>
      <c r="K1421" t="str">
        <f>IF(tickets_dataset[[#This Row],[status]] = "Closed", "Yes","No")</f>
        <v>Yes</v>
      </c>
      <c r="L1421" s="2">
        <f t="shared" si="88"/>
        <v>31.000000000116415</v>
      </c>
      <c r="M1421" t="str">
        <f t="shared" si="89"/>
        <v>No</v>
      </c>
      <c r="N1421" t="str">
        <f t="shared" si="90"/>
        <v>Jan</v>
      </c>
      <c r="O1421" s="2">
        <f t="shared" si="91"/>
        <v>1.2916666666715173</v>
      </c>
      <c r="P1421" t="str">
        <f>VLOOKUP(G1421,Agents!A:E,4,FALSE)</f>
        <v>Team1</v>
      </c>
      <c r="Q1421" t="str">
        <f>VLOOKUP(G1421,Agents!A:E,5,FALSE)</f>
        <v>Junior</v>
      </c>
      <c r="R1421" t="str">
        <f>VLOOKUP(G1421,Agents!A:E,2,FALSE)</f>
        <v>Night</v>
      </c>
    </row>
    <row r="1422" spans="1:18" x14ac:dyDescent="0.35">
      <c r="A1422" t="s">
        <v>2741</v>
      </c>
      <c r="B1422" t="s">
        <v>2742</v>
      </c>
      <c r="C1422" t="s">
        <v>22</v>
      </c>
      <c r="D1422" t="s">
        <v>26</v>
      </c>
      <c r="E1422" s="1">
        <v>46061.413194444445</v>
      </c>
      <c r="F1422" s="1">
        <v>46063.454861111109</v>
      </c>
      <c r="G1422" t="s">
        <v>156</v>
      </c>
      <c r="H1422" t="s">
        <v>132</v>
      </c>
      <c r="I1422" t="s">
        <v>16</v>
      </c>
      <c r="J1422">
        <v>4</v>
      </c>
      <c r="K1422" t="str">
        <f>IF(tickets_dataset[[#This Row],[status]] = "Closed", "Yes","No")</f>
        <v>No</v>
      </c>
      <c r="L1422" s="2">
        <f t="shared" si="88"/>
        <v>48.999999999941792</v>
      </c>
      <c r="M1422" t="str">
        <f t="shared" si="89"/>
        <v>Yes</v>
      </c>
      <c r="N1422" t="str">
        <f t="shared" si="90"/>
        <v>Feb</v>
      </c>
      <c r="O1422" s="2">
        <f t="shared" si="91"/>
        <v>2.0416666666642413</v>
      </c>
      <c r="P1422" t="str">
        <f>VLOOKUP(G1422,Agents!A:E,4,FALSE)</f>
        <v>Team3</v>
      </c>
      <c r="Q1422" t="str">
        <f>VLOOKUP(G1422,Agents!A:E,5,FALSE)</f>
        <v>Mid</v>
      </c>
      <c r="R1422" t="str">
        <f>VLOOKUP(G1422,Agents!A:E,2,FALSE)</f>
        <v>Evening</v>
      </c>
    </row>
    <row r="1423" spans="1:18" x14ac:dyDescent="0.35">
      <c r="A1423" t="s">
        <v>2743</v>
      </c>
      <c r="B1423" t="s">
        <v>2744</v>
      </c>
      <c r="C1423" t="s">
        <v>76</v>
      </c>
      <c r="D1423" t="s">
        <v>13</v>
      </c>
      <c r="E1423" s="1">
        <v>46104.790972222225</v>
      </c>
      <c r="F1423" s="1">
        <v>46105.957638888889</v>
      </c>
      <c r="G1423" t="s">
        <v>131</v>
      </c>
      <c r="H1423" t="s">
        <v>28</v>
      </c>
      <c r="I1423" t="s">
        <v>16</v>
      </c>
      <c r="J1423">
        <v>4</v>
      </c>
      <c r="K1423" t="str">
        <f>IF(tickets_dataset[[#This Row],[status]] = "Closed", "Yes","No")</f>
        <v>No</v>
      </c>
      <c r="L1423" s="2">
        <f t="shared" si="88"/>
        <v>27.999999999941792</v>
      </c>
      <c r="M1423" t="str">
        <f t="shared" si="89"/>
        <v>No</v>
      </c>
      <c r="N1423" t="str">
        <f t="shared" si="90"/>
        <v>Mar</v>
      </c>
      <c r="O1423" s="2">
        <f t="shared" si="91"/>
        <v>1.1666666666642413</v>
      </c>
      <c r="P1423" t="str">
        <f>VLOOKUP(G1423,Agents!A:E,4,FALSE)</f>
        <v>Team4</v>
      </c>
      <c r="Q1423" t="str">
        <f>VLOOKUP(G1423,Agents!A:E,5,FALSE)</f>
        <v>Junior</v>
      </c>
      <c r="R1423" t="str">
        <f>VLOOKUP(G1423,Agents!A:E,2,FALSE)</f>
        <v>Night</v>
      </c>
    </row>
    <row r="1424" spans="1:18" x14ac:dyDescent="0.35">
      <c r="A1424" t="s">
        <v>2745</v>
      </c>
      <c r="B1424" t="s">
        <v>2531</v>
      </c>
      <c r="C1424" t="s">
        <v>22</v>
      </c>
      <c r="D1424" t="s">
        <v>26</v>
      </c>
      <c r="E1424" s="1">
        <v>46080.815972222219</v>
      </c>
      <c r="F1424" s="1">
        <v>46082.649305555555</v>
      </c>
      <c r="G1424" t="s">
        <v>282</v>
      </c>
      <c r="H1424" t="s">
        <v>15</v>
      </c>
      <c r="I1424" t="s">
        <v>16</v>
      </c>
      <c r="J1424">
        <v>4</v>
      </c>
      <c r="K1424" t="str">
        <f>IF(tickets_dataset[[#This Row],[status]] = "Closed", "Yes","No")</f>
        <v>Yes</v>
      </c>
      <c r="L1424" s="2">
        <f t="shared" si="88"/>
        <v>44.000000000058208</v>
      </c>
      <c r="M1424" t="str">
        <f t="shared" si="89"/>
        <v>No</v>
      </c>
      <c r="N1424" t="str">
        <f t="shared" si="90"/>
        <v>Feb</v>
      </c>
      <c r="O1424" s="2">
        <f t="shared" si="91"/>
        <v>1.8333333333357587</v>
      </c>
      <c r="P1424" t="str">
        <f>VLOOKUP(G1424,Agents!A:E,4,FALSE)</f>
        <v>Team4</v>
      </c>
      <c r="Q1424" t="str">
        <f>VLOOKUP(G1424,Agents!A:E,5,FALSE)</f>
        <v>Mid</v>
      </c>
      <c r="R1424" t="str">
        <f>VLOOKUP(G1424,Agents!A:E,2,FALSE)</f>
        <v>Morning</v>
      </c>
    </row>
    <row r="1425" spans="1:18" x14ac:dyDescent="0.35">
      <c r="A1425" t="s">
        <v>2746</v>
      </c>
      <c r="B1425" t="s">
        <v>2747</v>
      </c>
      <c r="C1425" t="s">
        <v>76</v>
      </c>
      <c r="D1425" t="s">
        <v>38</v>
      </c>
      <c r="E1425" s="1">
        <v>46050.417361111111</v>
      </c>
      <c r="F1425" s="1">
        <v>46051.500694444447</v>
      </c>
      <c r="G1425" t="s">
        <v>282</v>
      </c>
      <c r="H1425" t="s">
        <v>15</v>
      </c>
      <c r="I1425" t="s">
        <v>16</v>
      </c>
      <c r="J1425">
        <v>3</v>
      </c>
      <c r="K1425" t="str">
        <f>IF(tickets_dataset[[#This Row],[status]] = "Closed", "Yes","No")</f>
        <v>Yes</v>
      </c>
      <c r="L1425" s="2">
        <f t="shared" si="88"/>
        <v>26.000000000058208</v>
      </c>
      <c r="M1425" t="str">
        <f t="shared" si="89"/>
        <v>No</v>
      </c>
      <c r="N1425" t="str">
        <f t="shared" si="90"/>
        <v>Jan</v>
      </c>
      <c r="O1425" s="2">
        <f t="shared" si="91"/>
        <v>1.0833333333357587</v>
      </c>
      <c r="P1425" t="str">
        <f>VLOOKUP(G1425,Agents!A:E,4,FALSE)</f>
        <v>Team4</v>
      </c>
      <c r="Q1425" t="str">
        <f>VLOOKUP(G1425,Agents!A:E,5,FALSE)</f>
        <v>Mid</v>
      </c>
      <c r="R1425" t="str">
        <f>VLOOKUP(G1425,Agents!A:E,2,FALSE)</f>
        <v>Morning</v>
      </c>
    </row>
    <row r="1426" spans="1:18" x14ac:dyDescent="0.35">
      <c r="A1426" t="s">
        <v>2748</v>
      </c>
      <c r="B1426" t="s">
        <v>2749</v>
      </c>
      <c r="C1426" t="s">
        <v>34</v>
      </c>
      <c r="D1426" t="s">
        <v>26</v>
      </c>
      <c r="E1426" s="1">
        <v>46108.325694444444</v>
      </c>
      <c r="F1426" s="1">
        <v>46109.242361111108</v>
      </c>
      <c r="G1426" t="s">
        <v>137</v>
      </c>
      <c r="H1426" t="s">
        <v>15</v>
      </c>
      <c r="I1426" t="s">
        <v>16</v>
      </c>
      <c r="J1426">
        <v>5</v>
      </c>
      <c r="K1426" t="str">
        <f>IF(tickets_dataset[[#This Row],[status]] = "Closed", "Yes","No")</f>
        <v>Yes</v>
      </c>
      <c r="L1426" s="2">
        <f t="shared" si="88"/>
        <v>21.999999999941792</v>
      </c>
      <c r="M1426" t="str">
        <f t="shared" si="89"/>
        <v>No</v>
      </c>
      <c r="N1426" t="str">
        <f t="shared" si="90"/>
        <v>Mar</v>
      </c>
      <c r="O1426" s="2">
        <f t="shared" si="91"/>
        <v>0.91666666666424135</v>
      </c>
      <c r="P1426" t="str">
        <f>VLOOKUP(G1426,Agents!A:E,4,FALSE)</f>
        <v>Team5</v>
      </c>
      <c r="Q1426" t="str">
        <f>VLOOKUP(G1426,Agents!A:E,5,FALSE)</f>
        <v>Senior</v>
      </c>
      <c r="R1426" t="str">
        <f>VLOOKUP(G1426,Agents!A:E,2,FALSE)</f>
        <v>Night</v>
      </c>
    </row>
    <row r="1427" spans="1:18" x14ac:dyDescent="0.35">
      <c r="A1427" t="s">
        <v>2750</v>
      </c>
      <c r="B1427" t="s">
        <v>2751</v>
      </c>
      <c r="C1427" t="s">
        <v>50</v>
      </c>
      <c r="D1427" t="s">
        <v>38</v>
      </c>
      <c r="E1427" s="1">
        <v>46074.578472222223</v>
      </c>
      <c r="F1427" s="1">
        <v>46077.245138888888</v>
      </c>
      <c r="G1427" t="s">
        <v>183</v>
      </c>
      <c r="H1427" t="s">
        <v>15</v>
      </c>
      <c r="I1427" t="s">
        <v>16</v>
      </c>
      <c r="J1427">
        <v>5</v>
      </c>
      <c r="K1427" t="str">
        <f>IF(tickets_dataset[[#This Row],[status]] = "Closed", "Yes","No")</f>
        <v>Yes</v>
      </c>
      <c r="L1427" s="2">
        <f t="shared" si="88"/>
        <v>63.999999999941792</v>
      </c>
      <c r="M1427" t="str">
        <f t="shared" si="89"/>
        <v>Yes</v>
      </c>
      <c r="N1427" t="str">
        <f t="shared" si="90"/>
        <v>Feb</v>
      </c>
      <c r="O1427" s="2">
        <f t="shared" si="91"/>
        <v>2.6666666666642413</v>
      </c>
      <c r="P1427" t="str">
        <f>VLOOKUP(G1427,Agents!A:E,4,FALSE)</f>
        <v>Team3</v>
      </c>
      <c r="Q1427" t="str">
        <f>VLOOKUP(G1427,Agents!A:E,5,FALSE)</f>
        <v>Senior</v>
      </c>
      <c r="R1427" t="str">
        <f>VLOOKUP(G1427,Agents!A:E,2,FALSE)</f>
        <v>Night</v>
      </c>
    </row>
    <row r="1428" spans="1:18" x14ac:dyDescent="0.35">
      <c r="A1428" t="s">
        <v>2752</v>
      </c>
      <c r="B1428" t="s">
        <v>2359</v>
      </c>
      <c r="C1428" t="s">
        <v>22</v>
      </c>
      <c r="D1428" t="s">
        <v>38</v>
      </c>
      <c r="E1428" s="1">
        <v>46036.308333333334</v>
      </c>
      <c r="F1428" s="1">
        <v>46038.64166666667</v>
      </c>
      <c r="G1428" t="s">
        <v>27</v>
      </c>
      <c r="H1428" t="s">
        <v>132</v>
      </c>
      <c r="I1428" t="s">
        <v>16</v>
      </c>
      <c r="J1428">
        <v>3</v>
      </c>
      <c r="K1428" t="str">
        <f>IF(tickets_dataset[[#This Row],[status]] = "Closed", "Yes","No")</f>
        <v>No</v>
      </c>
      <c r="L1428" s="2">
        <f t="shared" si="88"/>
        <v>56.000000000058208</v>
      </c>
      <c r="M1428" t="str">
        <f t="shared" si="89"/>
        <v>Yes</v>
      </c>
      <c r="N1428" t="str">
        <f t="shared" si="90"/>
        <v>Jan</v>
      </c>
      <c r="O1428" s="2">
        <f t="shared" si="91"/>
        <v>2.3333333333357587</v>
      </c>
      <c r="P1428" t="str">
        <f>VLOOKUP(G1428,Agents!A:E,4,FALSE)</f>
        <v>Team5</v>
      </c>
      <c r="Q1428" t="str">
        <f>VLOOKUP(G1428,Agents!A:E,5,FALSE)</f>
        <v>Senior</v>
      </c>
      <c r="R1428" t="str">
        <f>VLOOKUP(G1428,Agents!A:E,2,FALSE)</f>
        <v>Morning</v>
      </c>
    </row>
    <row r="1429" spans="1:18" x14ac:dyDescent="0.35">
      <c r="A1429" t="s">
        <v>2753</v>
      </c>
      <c r="B1429" t="s">
        <v>2754</v>
      </c>
      <c r="C1429" t="s">
        <v>22</v>
      </c>
      <c r="D1429" t="s">
        <v>26</v>
      </c>
      <c r="E1429" s="1">
        <v>46073.304861111108</v>
      </c>
      <c r="F1429" s="1">
        <v>46075.59652777778</v>
      </c>
      <c r="G1429" t="s">
        <v>83</v>
      </c>
      <c r="H1429" t="s">
        <v>15</v>
      </c>
      <c r="I1429" t="s">
        <v>16</v>
      </c>
      <c r="J1429">
        <v>4</v>
      </c>
      <c r="K1429" t="str">
        <f>IF(tickets_dataset[[#This Row],[status]] = "Closed", "Yes","No")</f>
        <v>Yes</v>
      </c>
      <c r="L1429" s="2">
        <f t="shared" si="88"/>
        <v>55.000000000116415</v>
      </c>
      <c r="M1429" t="str">
        <f t="shared" si="89"/>
        <v>Yes</v>
      </c>
      <c r="N1429" t="str">
        <f t="shared" si="90"/>
        <v>Feb</v>
      </c>
      <c r="O1429" s="2">
        <f t="shared" si="91"/>
        <v>2.2916666666715173</v>
      </c>
      <c r="P1429" t="str">
        <f>VLOOKUP(G1429,Agents!A:E,4,FALSE)</f>
        <v>Team2</v>
      </c>
      <c r="Q1429" t="str">
        <f>VLOOKUP(G1429,Agents!A:E,5,FALSE)</f>
        <v>Junior</v>
      </c>
      <c r="R1429" t="str">
        <f>VLOOKUP(G1429,Agents!A:E,2,FALSE)</f>
        <v>Night</v>
      </c>
    </row>
    <row r="1430" spans="1:18" x14ac:dyDescent="0.35">
      <c r="A1430" t="s">
        <v>2755</v>
      </c>
      <c r="B1430" t="s">
        <v>2756</v>
      </c>
      <c r="C1430" t="s">
        <v>50</v>
      </c>
      <c r="D1430" t="s">
        <v>13</v>
      </c>
      <c r="E1430" s="1">
        <v>46056.370833333334</v>
      </c>
      <c r="F1430" s="1">
        <v>46056.95416666667</v>
      </c>
      <c r="G1430" t="s">
        <v>14</v>
      </c>
      <c r="H1430" t="s">
        <v>132</v>
      </c>
      <c r="I1430" t="s">
        <v>16</v>
      </c>
      <c r="J1430">
        <v>5</v>
      </c>
      <c r="K1430" t="str">
        <f>IF(tickets_dataset[[#This Row],[status]] = "Closed", "Yes","No")</f>
        <v>No</v>
      </c>
      <c r="L1430" s="2">
        <f t="shared" si="88"/>
        <v>14.000000000058208</v>
      </c>
      <c r="M1430" t="str">
        <f t="shared" si="89"/>
        <v>No</v>
      </c>
      <c r="N1430" t="str">
        <f t="shared" si="90"/>
        <v>Feb</v>
      </c>
      <c r="O1430" s="2">
        <f t="shared" si="91"/>
        <v>0.58333333333575865</v>
      </c>
      <c r="P1430" t="str">
        <f>VLOOKUP(G1430,Agents!A:E,4,FALSE)</f>
        <v>Team1</v>
      </c>
      <c r="Q1430" t="str">
        <f>VLOOKUP(G1430,Agents!A:E,5,FALSE)</f>
        <v>Senior</v>
      </c>
      <c r="R1430" t="str">
        <f>VLOOKUP(G1430,Agents!A:E,2,FALSE)</f>
        <v>Morning</v>
      </c>
    </row>
    <row r="1431" spans="1:18" x14ac:dyDescent="0.35">
      <c r="A1431" t="s">
        <v>2757</v>
      </c>
      <c r="B1431" t="s">
        <v>66</v>
      </c>
      <c r="C1431" t="s">
        <v>34</v>
      </c>
      <c r="D1431" t="s">
        <v>26</v>
      </c>
      <c r="E1431" s="1">
        <v>46051.021527777775</v>
      </c>
      <c r="F1431" s="1">
        <v>46053.354861111111</v>
      </c>
      <c r="G1431" t="s">
        <v>282</v>
      </c>
      <c r="H1431" t="s">
        <v>15</v>
      </c>
      <c r="I1431" t="s">
        <v>16</v>
      </c>
      <c r="J1431">
        <v>4</v>
      </c>
      <c r="K1431" t="str">
        <f>IF(tickets_dataset[[#This Row],[status]] = "Closed", "Yes","No")</f>
        <v>Yes</v>
      </c>
      <c r="L1431" s="2">
        <f t="shared" si="88"/>
        <v>56.000000000058208</v>
      </c>
      <c r="M1431" t="str">
        <f t="shared" si="89"/>
        <v>Yes</v>
      </c>
      <c r="N1431" t="str">
        <f t="shared" si="90"/>
        <v>Jan</v>
      </c>
      <c r="O1431" s="2">
        <f t="shared" si="91"/>
        <v>2.3333333333357587</v>
      </c>
      <c r="P1431" t="str">
        <f>VLOOKUP(G1431,Agents!A:E,4,FALSE)</f>
        <v>Team4</v>
      </c>
      <c r="Q1431" t="str">
        <f>VLOOKUP(G1431,Agents!A:E,5,FALSE)</f>
        <v>Mid</v>
      </c>
      <c r="R1431" t="str">
        <f>VLOOKUP(G1431,Agents!A:E,2,FALSE)</f>
        <v>Morning</v>
      </c>
    </row>
    <row r="1432" spans="1:18" x14ac:dyDescent="0.35">
      <c r="A1432" t="s">
        <v>2758</v>
      </c>
      <c r="B1432" t="s">
        <v>2759</v>
      </c>
      <c r="C1432" t="s">
        <v>76</v>
      </c>
      <c r="D1432" t="s">
        <v>13</v>
      </c>
      <c r="E1432" s="1">
        <v>46023.057638888888</v>
      </c>
      <c r="F1432" s="1">
        <v>46023.515972222223</v>
      </c>
      <c r="G1432" t="s">
        <v>344</v>
      </c>
      <c r="H1432" t="s">
        <v>15</v>
      </c>
      <c r="I1432" t="s">
        <v>16</v>
      </c>
      <c r="J1432">
        <v>4</v>
      </c>
      <c r="K1432" t="str">
        <f>IF(tickets_dataset[[#This Row],[status]] = "Closed", "Yes","No")</f>
        <v>Yes</v>
      </c>
      <c r="L1432" s="2">
        <f t="shared" si="88"/>
        <v>11.000000000058208</v>
      </c>
      <c r="M1432" t="str">
        <f t="shared" si="89"/>
        <v>No</v>
      </c>
      <c r="N1432" t="str">
        <f t="shared" si="90"/>
        <v>Jan</v>
      </c>
      <c r="O1432" s="2">
        <f t="shared" si="91"/>
        <v>0.45833333333575865</v>
      </c>
      <c r="P1432" t="str">
        <f>VLOOKUP(G1432,Agents!A:E,4,FALSE)</f>
        <v>Team4</v>
      </c>
      <c r="Q1432" t="str">
        <f>VLOOKUP(G1432,Agents!A:E,5,FALSE)</f>
        <v>Senior</v>
      </c>
      <c r="R1432" t="str">
        <f>VLOOKUP(G1432,Agents!A:E,2,FALSE)</f>
        <v>Night</v>
      </c>
    </row>
    <row r="1433" spans="1:18" x14ac:dyDescent="0.35">
      <c r="A1433" t="s">
        <v>2760</v>
      </c>
      <c r="B1433" t="s">
        <v>2761</v>
      </c>
      <c r="C1433" t="s">
        <v>22</v>
      </c>
      <c r="D1433" t="s">
        <v>13</v>
      </c>
      <c r="E1433" s="1">
        <v>46064.55972222222</v>
      </c>
      <c r="F1433" s="1">
        <v>46065.226388888892</v>
      </c>
      <c r="G1433" t="s">
        <v>119</v>
      </c>
      <c r="H1433" t="s">
        <v>15</v>
      </c>
      <c r="I1433" t="s">
        <v>16</v>
      </c>
      <c r="J1433">
        <v>5</v>
      </c>
      <c r="K1433" t="str">
        <f>IF(tickets_dataset[[#This Row],[status]] = "Closed", "Yes","No")</f>
        <v>Yes</v>
      </c>
      <c r="L1433" s="2">
        <f t="shared" si="88"/>
        <v>16.000000000116415</v>
      </c>
      <c r="M1433" t="str">
        <f t="shared" si="89"/>
        <v>No</v>
      </c>
      <c r="N1433" t="str">
        <f t="shared" si="90"/>
        <v>Feb</v>
      </c>
      <c r="O1433" s="2">
        <f t="shared" si="91"/>
        <v>0.66666666667151731</v>
      </c>
      <c r="P1433" t="str">
        <f>VLOOKUP(G1433,Agents!A:E,4,FALSE)</f>
        <v>Team1</v>
      </c>
      <c r="Q1433" t="str">
        <f>VLOOKUP(G1433,Agents!A:E,5,FALSE)</f>
        <v>Junior</v>
      </c>
      <c r="R1433" t="str">
        <f>VLOOKUP(G1433,Agents!A:E,2,FALSE)</f>
        <v>Morning</v>
      </c>
    </row>
    <row r="1434" spans="1:18" x14ac:dyDescent="0.35">
      <c r="A1434" t="s">
        <v>2762</v>
      </c>
      <c r="B1434" t="s">
        <v>2763</v>
      </c>
      <c r="C1434" t="s">
        <v>22</v>
      </c>
      <c r="D1434" t="s">
        <v>13</v>
      </c>
      <c r="E1434" s="1">
        <v>46088.118750000001</v>
      </c>
      <c r="F1434" s="1">
        <v>46089.618750000001</v>
      </c>
      <c r="G1434" t="s">
        <v>56</v>
      </c>
      <c r="H1434" t="s">
        <v>15</v>
      </c>
      <c r="I1434" t="s">
        <v>16</v>
      </c>
      <c r="J1434">
        <v>4</v>
      </c>
      <c r="K1434" t="str">
        <f>IF(tickets_dataset[[#This Row],[status]] = "Closed", "Yes","No")</f>
        <v>Yes</v>
      </c>
      <c r="L1434" s="2">
        <f t="shared" si="88"/>
        <v>36</v>
      </c>
      <c r="M1434" t="str">
        <f t="shared" si="89"/>
        <v>No</v>
      </c>
      <c r="N1434" t="str">
        <f t="shared" si="90"/>
        <v>Mar</v>
      </c>
      <c r="O1434" s="2">
        <f t="shared" si="91"/>
        <v>1.5</v>
      </c>
      <c r="P1434" t="str">
        <f>VLOOKUP(G1434,Agents!A:E,4,FALSE)</f>
        <v>Team1</v>
      </c>
      <c r="Q1434" t="str">
        <f>VLOOKUP(G1434,Agents!A:E,5,FALSE)</f>
        <v>Senior</v>
      </c>
      <c r="R1434" t="str">
        <f>VLOOKUP(G1434,Agents!A:E,2,FALSE)</f>
        <v>Night</v>
      </c>
    </row>
    <row r="1435" spans="1:18" x14ac:dyDescent="0.35">
      <c r="A1435" t="s">
        <v>2764</v>
      </c>
      <c r="B1435" t="s">
        <v>732</v>
      </c>
      <c r="C1435" t="s">
        <v>50</v>
      </c>
      <c r="D1435" t="s">
        <v>38</v>
      </c>
      <c r="E1435" s="1">
        <v>46033.607638888891</v>
      </c>
      <c r="F1435" s="1">
        <v>46035.607638888891</v>
      </c>
      <c r="G1435" t="s">
        <v>422</v>
      </c>
      <c r="H1435" t="s">
        <v>15</v>
      </c>
      <c r="I1435" t="s">
        <v>16</v>
      </c>
      <c r="J1435">
        <v>4</v>
      </c>
      <c r="K1435" t="str">
        <f>IF(tickets_dataset[[#This Row],[status]] = "Closed", "Yes","No")</f>
        <v>Yes</v>
      </c>
      <c r="L1435" s="2">
        <f t="shared" si="88"/>
        <v>48</v>
      </c>
      <c r="M1435" t="str">
        <f t="shared" si="89"/>
        <v>No</v>
      </c>
      <c r="N1435" t="str">
        <f t="shared" si="90"/>
        <v>Jan</v>
      </c>
      <c r="O1435" s="2">
        <f t="shared" si="91"/>
        <v>2</v>
      </c>
      <c r="P1435" t="str">
        <f>VLOOKUP(G1435,Agents!A:E,4,FALSE)</f>
        <v>Team5</v>
      </c>
      <c r="Q1435" t="str">
        <f>VLOOKUP(G1435,Agents!A:E,5,FALSE)</f>
        <v>Mid</v>
      </c>
      <c r="R1435" t="str">
        <f>VLOOKUP(G1435,Agents!A:E,2,FALSE)</f>
        <v>Evening</v>
      </c>
    </row>
    <row r="1436" spans="1:18" x14ac:dyDescent="0.35">
      <c r="A1436" t="s">
        <v>2765</v>
      </c>
      <c r="B1436" t="s">
        <v>2766</v>
      </c>
      <c r="C1436" t="s">
        <v>50</v>
      </c>
      <c r="D1436" t="s">
        <v>13</v>
      </c>
      <c r="E1436" s="1">
        <v>46064.881249999999</v>
      </c>
      <c r="F1436" s="1">
        <v>46065.839583333334</v>
      </c>
      <c r="G1436" t="s">
        <v>77</v>
      </c>
      <c r="H1436" t="s">
        <v>15</v>
      </c>
      <c r="I1436" t="s">
        <v>16</v>
      </c>
      <c r="J1436">
        <v>3</v>
      </c>
      <c r="K1436" t="str">
        <f>IF(tickets_dataset[[#This Row],[status]] = "Closed", "Yes","No")</f>
        <v>Yes</v>
      </c>
      <c r="L1436" s="2">
        <f t="shared" si="88"/>
        <v>23.000000000058208</v>
      </c>
      <c r="M1436" t="str">
        <f t="shared" si="89"/>
        <v>No</v>
      </c>
      <c r="N1436" t="str">
        <f t="shared" si="90"/>
        <v>Feb</v>
      </c>
      <c r="O1436" s="2">
        <f t="shared" si="91"/>
        <v>0.95833333333575865</v>
      </c>
      <c r="P1436" t="str">
        <f>VLOOKUP(G1436,Agents!A:E,4,FALSE)</f>
        <v>Team5</v>
      </c>
      <c r="Q1436" t="str">
        <f>VLOOKUP(G1436,Agents!A:E,5,FALSE)</f>
        <v>Junior</v>
      </c>
      <c r="R1436" t="str">
        <f>VLOOKUP(G1436,Agents!A:E,2,FALSE)</f>
        <v>Evening</v>
      </c>
    </row>
    <row r="1437" spans="1:18" x14ac:dyDescent="0.35">
      <c r="A1437" t="s">
        <v>2767</v>
      </c>
      <c r="B1437" t="s">
        <v>2768</v>
      </c>
      <c r="C1437" t="s">
        <v>50</v>
      </c>
      <c r="D1437" t="s">
        <v>26</v>
      </c>
      <c r="E1437" s="1">
        <v>46073.138888888891</v>
      </c>
      <c r="F1437" s="1">
        <v>46073.347222222219</v>
      </c>
      <c r="G1437" t="s">
        <v>119</v>
      </c>
      <c r="H1437" t="s">
        <v>15</v>
      </c>
      <c r="I1437" t="s">
        <v>16</v>
      </c>
      <c r="J1437">
        <v>3</v>
      </c>
      <c r="K1437" t="str">
        <f>IF(tickets_dataset[[#This Row],[status]] = "Closed", "Yes","No")</f>
        <v>Yes</v>
      </c>
      <c r="L1437" s="2">
        <f t="shared" si="88"/>
        <v>4.9999999998835847</v>
      </c>
      <c r="M1437" t="str">
        <f t="shared" si="89"/>
        <v>No</v>
      </c>
      <c r="N1437" t="str">
        <f t="shared" si="90"/>
        <v>Feb</v>
      </c>
      <c r="O1437" s="2">
        <f t="shared" si="91"/>
        <v>0.20833333332848269</v>
      </c>
      <c r="P1437" t="str">
        <f>VLOOKUP(G1437,Agents!A:E,4,FALSE)</f>
        <v>Team1</v>
      </c>
      <c r="Q1437" t="str">
        <f>VLOOKUP(G1437,Agents!A:E,5,FALSE)</f>
        <v>Junior</v>
      </c>
      <c r="R1437" t="str">
        <f>VLOOKUP(G1437,Agents!A:E,2,FALSE)</f>
        <v>Morning</v>
      </c>
    </row>
    <row r="1438" spans="1:18" x14ac:dyDescent="0.35">
      <c r="A1438" t="s">
        <v>2769</v>
      </c>
      <c r="B1438" t="s">
        <v>2770</v>
      </c>
      <c r="C1438" t="s">
        <v>76</v>
      </c>
      <c r="D1438" t="s">
        <v>26</v>
      </c>
      <c r="E1438" s="1">
        <v>46076.27847222222</v>
      </c>
      <c r="F1438" s="1">
        <v>46077.986805555556</v>
      </c>
      <c r="G1438" t="s">
        <v>216</v>
      </c>
      <c r="H1438" t="s">
        <v>15</v>
      </c>
      <c r="I1438" t="s">
        <v>16</v>
      </c>
      <c r="J1438">
        <v>4</v>
      </c>
      <c r="K1438" t="str">
        <f>IF(tickets_dataset[[#This Row],[status]] = "Closed", "Yes","No")</f>
        <v>Yes</v>
      </c>
      <c r="L1438" s="2">
        <f t="shared" si="88"/>
        <v>41.000000000058208</v>
      </c>
      <c r="M1438" t="str">
        <f t="shared" si="89"/>
        <v>No</v>
      </c>
      <c r="N1438" t="str">
        <f t="shared" si="90"/>
        <v>Feb</v>
      </c>
      <c r="O1438" s="2">
        <f t="shared" si="91"/>
        <v>1.7083333333357587</v>
      </c>
      <c r="P1438" t="str">
        <f>VLOOKUP(G1438,Agents!A:E,4,FALSE)</f>
        <v>Team5</v>
      </c>
      <c r="Q1438" t="str">
        <f>VLOOKUP(G1438,Agents!A:E,5,FALSE)</f>
        <v>Junior</v>
      </c>
      <c r="R1438" t="str">
        <f>VLOOKUP(G1438,Agents!A:E,2,FALSE)</f>
        <v>Evening</v>
      </c>
    </row>
    <row r="1439" spans="1:18" x14ac:dyDescent="0.35">
      <c r="A1439" t="s">
        <v>2771</v>
      </c>
      <c r="B1439" t="s">
        <v>2772</v>
      </c>
      <c r="C1439" t="s">
        <v>22</v>
      </c>
      <c r="D1439" t="s">
        <v>26</v>
      </c>
      <c r="E1439" s="1">
        <v>46027.871527777781</v>
      </c>
      <c r="F1439" s="1">
        <v>46029.829861111109</v>
      </c>
      <c r="G1439" t="s">
        <v>256</v>
      </c>
      <c r="H1439" t="s">
        <v>15</v>
      </c>
      <c r="I1439" t="s">
        <v>16</v>
      </c>
      <c r="J1439">
        <v>3</v>
      </c>
      <c r="K1439" t="str">
        <f>IF(tickets_dataset[[#This Row],[status]] = "Closed", "Yes","No")</f>
        <v>Yes</v>
      </c>
      <c r="L1439" s="2">
        <f t="shared" si="88"/>
        <v>46.999999999883585</v>
      </c>
      <c r="M1439" t="str">
        <f t="shared" si="89"/>
        <v>No</v>
      </c>
      <c r="N1439" t="str">
        <f t="shared" si="90"/>
        <v>Jan</v>
      </c>
      <c r="O1439" s="2">
        <f t="shared" si="91"/>
        <v>1.9583333333284827</v>
      </c>
      <c r="P1439" t="str">
        <f>VLOOKUP(G1439,Agents!A:E,4,FALSE)</f>
        <v>Team1</v>
      </c>
      <c r="Q1439" t="str">
        <f>VLOOKUP(G1439,Agents!A:E,5,FALSE)</f>
        <v>Mid</v>
      </c>
      <c r="R1439" t="str">
        <f>VLOOKUP(G1439,Agents!A:E,2,FALSE)</f>
        <v>Morning</v>
      </c>
    </row>
    <row r="1440" spans="1:18" x14ac:dyDescent="0.35">
      <c r="A1440" t="s">
        <v>2773</v>
      </c>
      <c r="B1440" t="s">
        <v>2774</v>
      </c>
      <c r="C1440" t="s">
        <v>34</v>
      </c>
      <c r="D1440" t="s">
        <v>13</v>
      </c>
      <c r="E1440" s="1">
        <v>46108.843055555553</v>
      </c>
      <c r="F1440" s="1">
        <v>46110.801388888889</v>
      </c>
      <c r="G1440" t="s">
        <v>119</v>
      </c>
      <c r="H1440" t="s">
        <v>15</v>
      </c>
      <c r="I1440" t="s">
        <v>16</v>
      </c>
      <c r="J1440">
        <v>4</v>
      </c>
      <c r="K1440" t="str">
        <f>IF(tickets_dataset[[#This Row],[status]] = "Closed", "Yes","No")</f>
        <v>Yes</v>
      </c>
      <c r="L1440" s="2">
        <f t="shared" si="88"/>
        <v>47.000000000058208</v>
      </c>
      <c r="M1440" t="str">
        <f t="shared" si="89"/>
        <v>No</v>
      </c>
      <c r="N1440" t="str">
        <f t="shared" si="90"/>
        <v>Mar</v>
      </c>
      <c r="O1440" s="2">
        <f t="shared" si="91"/>
        <v>1.9583333333357587</v>
      </c>
      <c r="P1440" t="str">
        <f>VLOOKUP(G1440,Agents!A:E,4,FALSE)</f>
        <v>Team1</v>
      </c>
      <c r="Q1440" t="str">
        <f>VLOOKUP(G1440,Agents!A:E,5,FALSE)</f>
        <v>Junior</v>
      </c>
      <c r="R1440" t="str">
        <f>VLOOKUP(G1440,Agents!A:E,2,FALSE)</f>
        <v>Morning</v>
      </c>
    </row>
    <row r="1441" spans="1:18" x14ac:dyDescent="0.35">
      <c r="A1441" t="s">
        <v>2775</v>
      </c>
      <c r="B1441" t="s">
        <v>2776</v>
      </c>
      <c r="C1441" t="s">
        <v>34</v>
      </c>
      <c r="D1441" t="s">
        <v>13</v>
      </c>
      <c r="E1441" s="1">
        <v>46092.899305555555</v>
      </c>
      <c r="F1441" s="1">
        <v>46093.524305555555</v>
      </c>
      <c r="G1441" t="s">
        <v>183</v>
      </c>
      <c r="H1441" t="s">
        <v>15</v>
      </c>
      <c r="I1441" t="s">
        <v>16</v>
      </c>
      <c r="J1441">
        <v>3</v>
      </c>
      <c r="K1441" t="str">
        <f>IF(tickets_dataset[[#This Row],[status]] = "Closed", "Yes","No")</f>
        <v>Yes</v>
      </c>
      <c r="L1441" s="2">
        <f t="shared" si="88"/>
        <v>15</v>
      </c>
      <c r="M1441" t="str">
        <f t="shared" si="89"/>
        <v>No</v>
      </c>
      <c r="N1441" t="str">
        <f t="shared" si="90"/>
        <v>Mar</v>
      </c>
      <c r="O1441" s="2">
        <f t="shared" si="91"/>
        <v>0.625</v>
      </c>
      <c r="P1441" t="str">
        <f>VLOOKUP(G1441,Agents!A:E,4,FALSE)</f>
        <v>Team3</v>
      </c>
      <c r="Q1441" t="str">
        <f>VLOOKUP(G1441,Agents!A:E,5,FALSE)</f>
        <v>Senior</v>
      </c>
      <c r="R1441" t="str">
        <f>VLOOKUP(G1441,Agents!A:E,2,FALSE)</f>
        <v>Night</v>
      </c>
    </row>
    <row r="1442" spans="1:18" x14ac:dyDescent="0.35">
      <c r="A1442" t="s">
        <v>2777</v>
      </c>
      <c r="B1442" t="s">
        <v>2778</v>
      </c>
      <c r="C1442" t="s">
        <v>34</v>
      </c>
      <c r="D1442" t="s">
        <v>13</v>
      </c>
      <c r="E1442" s="1">
        <v>46104.540277777778</v>
      </c>
      <c r="F1442" s="1">
        <v>46105.665277777778</v>
      </c>
      <c r="G1442" t="s">
        <v>140</v>
      </c>
      <c r="H1442" t="s">
        <v>15</v>
      </c>
      <c r="I1442" t="s">
        <v>16</v>
      </c>
      <c r="J1442">
        <v>4</v>
      </c>
      <c r="K1442" t="str">
        <f>IF(tickets_dataset[[#This Row],[status]] = "Closed", "Yes","No")</f>
        <v>Yes</v>
      </c>
      <c r="L1442" s="2">
        <f t="shared" si="88"/>
        <v>27</v>
      </c>
      <c r="M1442" t="str">
        <f t="shared" si="89"/>
        <v>No</v>
      </c>
      <c r="N1442" t="str">
        <f t="shared" si="90"/>
        <v>Mar</v>
      </c>
      <c r="O1442" s="2">
        <f t="shared" si="91"/>
        <v>1.125</v>
      </c>
      <c r="P1442" t="str">
        <f>VLOOKUP(G1442,Agents!A:E,4,FALSE)</f>
        <v>Team1</v>
      </c>
      <c r="Q1442" t="str">
        <f>VLOOKUP(G1442,Agents!A:E,5,FALSE)</f>
        <v>Junior</v>
      </c>
      <c r="R1442" t="str">
        <f>VLOOKUP(G1442,Agents!A:E,2,FALSE)</f>
        <v>Morning</v>
      </c>
    </row>
    <row r="1443" spans="1:18" x14ac:dyDescent="0.35">
      <c r="A1443" t="s">
        <v>2779</v>
      </c>
      <c r="B1443" t="s">
        <v>2780</v>
      </c>
      <c r="C1443" t="s">
        <v>34</v>
      </c>
      <c r="D1443" t="s">
        <v>38</v>
      </c>
      <c r="E1443" s="1">
        <v>46043.921527777777</v>
      </c>
      <c r="F1443" s="1">
        <v>46047.296527777777</v>
      </c>
      <c r="G1443" t="s">
        <v>100</v>
      </c>
      <c r="H1443" t="s">
        <v>28</v>
      </c>
      <c r="I1443" t="s">
        <v>16</v>
      </c>
      <c r="J1443">
        <v>5</v>
      </c>
      <c r="K1443" t="str">
        <f>IF(tickets_dataset[[#This Row],[status]] = "Closed", "Yes","No")</f>
        <v>No</v>
      </c>
      <c r="L1443" s="2">
        <f t="shared" si="88"/>
        <v>81</v>
      </c>
      <c r="M1443" t="str">
        <f t="shared" si="89"/>
        <v>Yes</v>
      </c>
      <c r="N1443" t="str">
        <f t="shared" si="90"/>
        <v>Jan</v>
      </c>
      <c r="O1443" s="2">
        <f t="shared" si="91"/>
        <v>3.375</v>
      </c>
      <c r="P1443" t="str">
        <f>VLOOKUP(G1443,Agents!A:E,4,FALSE)</f>
        <v>Team4</v>
      </c>
      <c r="Q1443" t="str">
        <f>VLOOKUP(G1443,Agents!A:E,5,FALSE)</f>
        <v>Junior</v>
      </c>
      <c r="R1443" t="str">
        <f>VLOOKUP(G1443,Agents!A:E,2,FALSE)</f>
        <v>Evening</v>
      </c>
    </row>
    <row r="1444" spans="1:18" x14ac:dyDescent="0.35">
      <c r="A1444" t="s">
        <v>2781</v>
      </c>
      <c r="B1444" t="s">
        <v>2782</v>
      </c>
      <c r="C1444" t="s">
        <v>50</v>
      </c>
      <c r="D1444" t="s">
        <v>26</v>
      </c>
      <c r="E1444" s="1">
        <v>46025.261111111111</v>
      </c>
      <c r="F1444" s="1">
        <v>46028.136111111111</v>
      </c>
      <c r="G1444" t="s">
        <v>149</v>
      </c>
      <c r="H1444" t="s">
        <v>15</v>
      </c>
      <c r="I1444" t="s">
        <v>16</v>
      </c>
      <c r="J1444">
        <v>4</v>
      </c>
      <c r="K1444" t="str">
        <f>IF(tickets_dataset[[#This Row],[status]] = "Closed", "Yes","No")</f>
        <v>Yes</v>
      </c>
      <c r="L1444" s="2">
        <f t="shared" si="88"/>
        <v>69</v>
      </c>
      <c r="M1444" t="str">
        <f t="shared" si="89"/>
        <v>Yes</v>
      </c>
      <c r="N1444" t="str">
        <f t="shared" si="90"/>
        <v>Jan</v>
      </c>
      <c r="O1444" s="2">
        <f t="shared" si="91"/>
        <v>2.875</v>
      </c>
      <c r="P1444" t="str">
        <f>VLOOKUP(G1444,Agents!A:E,4,FALSE)</f>
        <v>Team3</v>
      </c>
      <c r="Q1444" t="str">
        <f>VLOOKUP(G1444,Agents!A:E,5,FALSE)</f>
        <v>Mid</v>
      </c>
      <c r="R1444" t="str">
        <f>VLOOKUP(G1444,Agents!A:E,2,FALSE)</f>
        <v>Night</v>
      </c>
    </row>
    <row r="1445" spans="1:18" x14ac:dyDescent="0.35">
      <c r="A1445" t="s">
        <v>2783</v>
      </c>
      <c r="B1445" t="s">
        <v>2784</v>
      </c>
      <c r="C1445" t="s">
        <v>76</v>
      </c>
      <c r="D1445" t="s">
        <v>38</v>
      </c>
      <c r="E1445" s="1">
        <v>46072.300694444442</v>
      </c>
      <c r="F1445" s="1">
        <v>46072.967361111114</v>
      </c>
      <c r="G1445" t="s">
        <v>206</v>
      </c>
      <c r="H1445" t="s">
        <v>15</v>
      </c>
      <c r="I1445" t="s">
        <v>16</v>
      </c>
      <c r="J1445">
        <v>5</v>
      </c>
      <c r="K1445" t="str">
        <f>IF(tickets_dataset[[#This Row],[status]] = "Closed", "Yes","No")</f>
        <v>Yes</v>
      </c>
      <c r="L1445" s="2">
        <f t="shared" si="88"/>
        <v>16.000000000116415</v>
      </c>
      <c r="M1445" t="str">
        <f t="shared" si="89"/>
        <v>No</v>
      </c>
      <c r="N1445" t="str">
        <f t="shared" si="90"/>
        <v>Feb</v>
      </c>
      <c r="O1445" s="2">
        <f t="shared" si="91"/>
        <v>0.66666666667151731</v>
      </c>
      <c r="P1445" t="str">
        <f>VLOOKUP(G1445,Agents!A:E,4,FALSE)</f>
        <v>Team5</v>
      </c>
      <c r="Q1445" t="str">
        <f>VLOOKUP(G1445,Agents!A:E,5,FALSE)</f>
        <v>Junior</v>
      </c>
      <c r="R1445" t="str">
        <f>VLOOKUP(G1445,Agents!A:E,2,FALSE)</f>
        <v>Evening</v>
      </c>
    </row>
    <row r="1446" spans="1:18" x14ac:dyDescent="0.35">
      <c r="A1446" t="s">
        <v>2785</v>
      </c>
      <c r="B1446" t="s">
        <v>2786</v>
      </c>
      <c r="C1446" t="s">
        <v>22</v>
      </c>
      <c r="D1446" t="s">
        <v>26</v>
      </c>
      <c r="E1446" s="1">
        <v>46104.597222222219</v>
      </c>
      <c r="F1446" s="1">
        <v>46105.597222222219</v>
      </c>
      <c r="G1446" t="s">
        <v>80</v>
      </c>
      <c r="H1446" t="s">
        <v>28</v>
      </c>
      <c r="I1446" t="s">
        <v>16</v>
      </c>
      <c r="J1446">
        <v>4</v>
      </c>
      <c r="K1446" t="str">
        <f>IF(tickets_dataset[[#This Row],[status]] = "Closed", "Yes","No")</f>
        <v>No</v>
      </c>
      <c r="L1446" s="2">
        <f t="shared" si="88"/>
        <v>24</v>
      </c>
      <c r="M1446" t="str">
        <f t="shared" si="89"/>
        <v>No</v>
      </c>
      <c r="N1446" t="str">
        <f t="shared" si="90"/>
        <v>Mar</v>
      </c>
      <c r="O1446" s="2">
        <f t="shared" si="91"/>
        <v>1</v>
      </c>
      <c r="P1446" t="str">
        <f>VLOOKUP(G1446,Agents!A:E,4,FALSE)</f>
        <v>Team3</v>
      </c>
      <c r="Q1446" t="str">
        <f>VLOOKUP(G1446,Agents!A:E,5,FALSE)</f>
        <v>Junior</v>
      </c>
      <c r="R1446" t="str">
        <f>VLOOKUP(G1446,Agents!A:E,2,FALSE)</f>
        <v>Evening</v>
      </c>
    </row>
    <row r="1447" spans="1:18" x14ac:dyDescent="0.35">
      <c r="A1447" t="s">
        <v>2787</v>
      </c>
      <c r="B1447" t="s">
        <v>2788</v>
      </c>
      <c r="C1447" t="s">
        <v>12</v>
      </c>
      <c r="D1447" t="s">
        <v>26</v>
      </c>
      <c r="E1447" s="1">
        <v>46026.87222222222</v>
      </c>
      <c r="F1447" s="1">
        <v>46028.663888888892</v>
      </c>
      <c r="G1447" t="s">
        <v>45</v>
      </c>
      <c r="H1447" t="s">
        <v>132</v>
      </c>
      <c r="I1447" t="s">
        <v>16</v>
      </c>
      <c r="J1447">
        <v>4</v>
      </c>
      <c r="K1447" t="str">
        <f>IF(tickets_dataset[[#This Row],[status]] = "Closed", "Yes","No")</f>
        <v>No</v>
      </c>
      <c r="L1447" s="2">
        <f t="shared" si="88"/>
        <v>43.000000000116415</v>
      </c>
      <c r="M1447" t="str">
        <f t="shared" si="89"/>
        <v>No</v>
      </c>
      <c r="N1447" t="str">
        <f t="shared" si="90"/>
        <v>Jan</v>
      </c>
      <c r="O1447" s="2">
        <f t="shared" si="91"/>
        <v>1.7916666666715173</v>
      </c>
      <c r="P1447" t="str">
        <f>VLOOKUP(G1447,Agents!A:E,4,FALSE)</f>
        <v>Team5</v>
      </c>
      <c r="Q1447" t="str">
        <f>VLOOKUP(G1447,Agents!A:E,5,FALSE)</f>
        <v>Senior</v>
      </c>
      <c r="R1447" t="str">
        <f>VLOOKUP(G1447,Agents!A:E,2,FALSE)</f>
        <v>Morning</v>
      </c>
    </row>
    <row r="1448" spans="1:18" x14ac:dyDescent="0.35">
      <c r="A1448" t="s">
        <v>2789</v>
      </c>
      <c r="B1448" t="s">
        <v>2790</v>
      </c>
      <c r="C1448" t="s">
        <v>50</v>
      </c>
      <c r="D1448" t="s">
        <v>26</v>
      </c>
      <c r="E1448" s="1">
        <v>46081.918749999997</v>
      </c>
      <c r="F1448" s="1">
        <v>46083.335416666669</v>
      </c>
      <c r="G1448" t="s">
        <v>128</v>
      </c>
      <c r="H1448" t="s">
        <v>15</v>
      </c>
      <c r="I1448" t="s">
        <v>16</v>
      </c>
      <c r="J1448">
        <v>4</v>
      </c>
      <c r="K1448" t="str">
        <f>IF(tickets_dataset[[#This Row],[status]] = "Closed", "Yes","No")</f>
        <v>Yes</v>
      </c>
      <c r="L1448" s="2">
        <f t="shared" si="88"/>
        <v>34.000000000116415</v>
      </c>
      <c r="M1448" t="str">
        <f t="shared" si="89"/>
        <v>No</v>
      </c>
      <c r="N1448" t="str">
        <f t="shared" si="90"/>
        <v>Feb</v>
      </c>
      <c r="O1448" s="2">
        <f t="shared" si="91"/>
        <v>1.4166666666715173</v>
      </c>
      <c r="P1448" t="str">
        <f>VLOOKUP(G1448,Agents!A:E,4,FALSE)</f>
        <v>Team4</v>
      </c>
      <c r="Q1448" t="str">
        <f>VLOOKUP(G1448,Agents!A:E,5,FALSE)</f>
        <v>Mid</v>
      </c>
      <c r="R1448" t="str">
        <f>VLOOKUP(G1448,Agents!A:E,2,FALSE)</f>
        <v>Night</v>
      </c>
    </row>
    <row r="1449" spans="1:18" x14ac:dyDescent="0.35">
      <c r="A1449" t="s">
        <v>2791</v>
      </c>
      <c r="B1449" t="s">
        <v>2792</v>
      </c>
      <c r="C1449" t="s">
        <v>34</v>
      </c>
      <c r="D1449" t="s">
        <v>13</v>
      </c>
      <c r="E1449" s="1">
        <v>46079.434027777781</v>
      </c>
      <c r="F1449" s="1">
        <v>46081.267361111109</v>
      </c>
      <c r="G1449" t="s">
        <v>19</v>
      </c>
      <c r="H1449" t="s">
        <v>15</v>
      </c>
      <c r="I1449" t="s">
        <v>16</v>
      </c>
      <c r="J1449">
        <v>4</v>
      </c>
      <c r="K1449" t="str">
        <f>IF(tickets_dataset[[#This Row],[status]] = "Closed", "Yes","No")</f>
        <v>Yes</v>
      </c>
      <c r="L1449" s="2">
        <f t="shared" si="88"/>
        <v>43.999999999883585</v>
      </c>
      <c r="M1449" t="str">
        <f t="shared" si="89"/>
        <v>No</v>
      </c>
      <c r="N1449" t="str">
        <f t="shared" si="90"/>
        <v>Feb</v>
      </c>
      <c r="O1449" s="2">
        <f t="shared" si="91"/>
        <v>1.8333333333284827</v>
      </c>
      <c r="P1449" t="str">
        <f>VLOOKUP(G1449,Agents!A:E,4,FALSE)</f>
        <v>Team4</v>
      </c>
      <c r="Q1449" t="str">
        <f>VLOOKUP(G1449,Agents!A:E,5,FALSE)</f>
        <v>Senior</v>
      </c>
      <c r="R1449" t="str">
        <f>VLOOKUP(G1449,Agents!A:E,2,FALSE)</f>
        <v>Evening</v>
      </c>
    </row>
    <row r="1450" spans="1:18" x14ac:dyDescent="0.35">
      <c r="A1450" t="s">
        <v>2793</v>
      </c>
      <c r="B1450" t="s">
        <v>2794</v>
      </c>
      <c r="C1450" t="s">
        <v>12</v>
      </c>
      <c r="D1450" t="s">
        <v>13</v>
      </c>
      <c r="E1450" s="1">
        <v>46076.655555555553</v>
      </c>
      <c r="F1450" s="1">
        <v>46078.363888888889</v>
      </c>
      <c r="G1450" t="s">
        <v>23</v>
      </c>
      <c r="H1450" t="s">
        <v>15</v>
      </c>
      <c r="I1450" t="s">
        <v>16</v>
      </c>
      <c r="J1450">
        <v>4</v>
      </c>
      <c r="K1450" t="str">
        <f>IF(tickets_dataset[[#This Row],[status]] = "Closed", "Yes","No")</f>
        <v>Yes</v>
      </c>
      <c r="L1450" s="2">
        <f t="shared" si="88"/>
        <v>41.000000000058208</v>
      </c>
      <c r="M1450" t="str">
        <f t="shared" si="89"/>
        <v>No</v>
      </c>
      <c r="N1450" t="str">
        <f t="shared" si="90"/>
        <v>Feb</v>
      </c>
      <c r="O1450" s="2">
        <f t="shared" si="91"/>
        <v>1.7083333333357587</v>
      </c>
      <c r="P1450" t="str">
        <f>VLOOKUP(G1450,Agents!A:E,4,FALSE)</f>
        <v>Team3</v>
      </c>
      <c r="Q1450" t="str">
        <f>VLOOKUP(G1450,Agents!A:E,5,FALSE)</f>
        <v>Senior</v>
      </c>
      <c r="R1450" t="str">
        <f>VLOOKUP(G1450,Agents!A:E,2,FALSE)</f>
        <v>Evening</v>
      </c>
    </row>
    <row r="1451" spans="1:18" x14ac:dyDescent="0.35">
      <c r="A1451" t="s">
        <v>2795</v>
      </c>
      <c r="B1451" t="s">
        <v>2149</v>
      </c>
      <c r="C1451" t="s">
        <v>22</v>
      </c>
      <c r="D1451" t="s">
        <v>38</v>
      </c>
      <c r="E1451" s="1">
        <v>46047.029166666667</v>
      </c>
      <c r="F1451" s="1">
        <v>46048.029166666667</v>
      </c>
      <c r="G1451" t="s">
        <v>190</v>
      </c>
      <c r="H1451" t="s">
        <v>15</v>
      </c>
      <c r="I1451" t="s">
        <v>16</v>
      </c>
      <c r="J1451">
        <v>3</v>
      </c>
      <c r="K1451" t="str">
        <f>IF(tickets_dataset[[#This Row],[status]] = "Closed", "Yes","No")</f>
        <v>Yes</v>
      </c>
      <c r="L1451" s="2">
        <f t="shared" si="88"/>
        <v>24</v>
      </c>
      <c r="M1451" t="str">
        <f t="shared" si="89"/>
        <v>No</v>
      </c>
      <c r="N1451" t="str">
        <f t="shared" si="90"/>
        <v>Jan</v>
      </c>
      <c r="O1451" s="2">
        <f t="shared" si="91"/>
        <v>1</v>
      </c>
      <c r="P1451" t="str">
        <f>VLOOKUP(G1451,Agents!A:E,4,FALSE)</f>
        <v>Team1</v>
      </c>
      <c r="Q1451" t="str">
        <f>VLOOKUP(G1451,Agents!A:E,5,FALSE)</f>
        <v>Senior</v>
      </c>
      <c r="R1451" t="str">
        <f>VLOOKUP(G1451,Agents!A:E,2,FALSE)</f>
        <v>Night</v>
      </c>
    </row>
    <row r="1452" spans="1:18" x14ac:dyDescent="0.35">
      <c r="A1452" t="s">
        <v>2796</v>
      </c>
      <c r="B1452" t="s">
        <v>2797</v>
      </c>
      <c r="C1452" t="s">
        <v>34</v>
      </c>
      <c r="D1452" t="s">
        <v>26</v>
      </c>
      <c r="E1452" s="1">
        <v>46102.518750000003</v>
      </c>
      <c r="F1452" s="1">
        <v>46103.560416666667</v>
      </c>
      <c r="G1452" t="s">
        <v>422</v>
      </c>
      <c r="H1452" t="s">
        <v>132</v>
      </c>
      <c r="I1452" t="s">
        <v>16</v>
      </c>
      <c r="J1452">
        <v>5</v>
      </c>
      <c r="K1452" t="str">
        <f>IF(tickets_dataset[[#This Row],[status]] = "Closed", "Yes","No")</f>
        <v>No</v>
      </c>
      <c r="L1452" s="2">
        <f t="shared" si="88"/>
        <v>24.999999999941792</v>
      </c>
      <c r="M1452" t="str">
        <f t="shared" si="89"/>
        <v>No</v>
      </c>
      <c r="N1452" t="str">
        <f t="shared" si="90"/>
        <v>Mar</v>
      </c>
      <c r="O1452" s="2">
        <f t="shared" si="91"/>
        <v>1.0416666666642413</v>
      </c>
      <c r="P1452" t="str">
        <f>VLOOKUP(G1452,Agents!A:E,4,FALSE)</f>
        <v>Team5</v>
      </c>
      <c r="Q1452" t="str">
        <f>VLOOKUP(G1452,Agents!A:E,5,FALSE)</f>
        <v>Mid</v>
      </c>
      <c r="R1452" t="str">
        <f>VLOOKUP(G1452,Agents!A:E,2,FALSE)</f>
        <v>Evening</v>
      </c>
    </row>
    <row r="1453" spans="1:18" x14ac:dyDescent="0.35">
      <c r="A1453" t="s">
        <v>2798</v>
      </c>
      <c r="B1453" t="s">
        <v>2799</v>
      </c>
      <c r="C1453" t="s">
        <v>12</v>
      </c>
      <c r="D1453" t="s">
        <v>26</v>
      </c>
      <c r="E1453" s="1">
        <v>46042.225694444445</v>
      </c>
      <c r="F1453" s="1">
        <v>46043.309027777781</v>
      </c>
      <c r="G1453" t="s">
        <v>110</v>
      </c>
      <c r="H1453" t="s">
        <v>15</v>
      </c>
      <c r="I1453" t="s">
        <v>16</v>
      </c>
      <c r="J1453">
        <v>4</v>
      </c>
      <c r="K1453" t="str">
        <f>IF(tickets_dataset[[#This Row],[status]] = "Closed", "Yes","No")</f>
        <v>Yes</v>
      </c>
      <c r="L1453" s="2">
        <f t="shared" si="88"/>
        <v>26.000000000058208</v>
      </c>
      <c r="M1453" t="str">
        <f t="shared" si="89"/>
        <v>No</v>
      </c>
      <c r="N1453" t="str">
        <f t="shared" si="90"/>
        <v>Jan</v>
      </c>
      <c r="O1453" s="2">
        <f t="shared" si="91"/>
        <v>1.0833333333357587</v>
      </c>
      <c r="P1453" t="str">
        <f>VLOOKUP(G1453,Agents!A:E,4,FALSE)</f>
        <v>Team4</v>
      </c>
      <c r="Q1453" t="str">
        <f>VLOOKUP(G1453,Agents!A:E,5,FALSE)</f>
        <v>Junior</v>
      </c>
      <c r="R1453" t="str">
        <f>VLOOKUP(G1453,Agents!A:E,2,FALSE)</f>
        <v>Morning</v>
      </c>
    </row>
    <row r="1454" spans="1:18" x14ac:dyDescent="0.35">
      <c r="A1454" t="s">
        <v>2800</v>
      </c>
      <c r="B1454" t="s">
        <v>2801</v>
      </c>
      <c r="C1454" t="s">
        <v>76</v>
      </c>
      <c r="D1454" t="s">
        <v>26</v>
      </c>
      <c r="E1454" s="1">
        <v>46087.234027777777</v>
      </c>
      <c r="F1454" s="1">
        <v>46087.734027777777</v>
      </c>
      <c r="G1454" t="s">
        <v>159</v>
      </c>
      <c r="H1454" t="s">
        <v>15</v>
      </c>
      <c r="I1454" t="s">
        <v>16</v>
      </c>
      <c r="J1454">
        <v>4</v>
      </c>
      <c r="K1454" t="str">
        <f>IF(tickets_dataset[[#This Row],[status]] = "Closed", "Yes","No")</f>
        <v>Yes</v>
      </c>
      <c r="L1454" s="2">
        <f t="shared" si="88"/>
        <v>12</v>
      </c>
      <c r="M1454" t="str">
        <f t="shared" si="89"/>
        <v>No</v>
      </c>
      <c r="N1454" t="str">
        <f t="shared" si="90"/>
        <v>Mar</v>
      </c>
      <c r="O1454" s="2">
        <f t="shared" si="91"/>
        <v>0.5</v>
      </c>
      <c r="P1454" t="str">
        <f>VLOOKUP(G1454,Agents!A:E,4,FALSE)</f>
        <v>Team4</v>
      </c>
      <c r="Q1454" t="str">
        <f>VLOOKUP(G1454,Agents!A:E,5,FALSE)</f>
        <v>Mid</v>
      </c>
      <c r="R1454" t="str">
        <f>VLOOKUP(G1454,Agents!A:E,2,FALSE)</f>
        <v>Night</v>
      </c>
    </row>
    <row r="1455" spans="1:18" x14ac:dyDescent="0.35">
      <c r="A1455" t="s">
        <v>2802</v>
      </c>
      <c r="B1455" t="s">
        <v>2803</v>
      </c>
      <c r="C1455" t="s">
        <v>22</v>
      </c>
      <c r="D1455" t="s">
        <v>13</v>
      </c>
      <c r="E1455" s="1">
        <v>46046.307638888888</v>
      </c>
      <c r="F1455" s="1">
        <v>46046.682638888888</v>
      </c>
      <c r="G1455" t="s">
        <v>56</v>
      </c>
      <c r="H1455" t="s">
        <v>15</v>
      </c>
      <c r="I1455" t="s">
        <v>68</v>
      </c>
      <c r="J1455">
        <v>4</v>
      </c>
      <c r="K1455" t="str">
        <f>IF(tickets_dataset[[#This Row],[status]] = "Closed", "Yes","No")</f>
        <v>Yes</v>
      </c>
      <c r="L1455" s="2">
        <f t="shared" si="88"/>
        <v>9</v>
      </c>
      <c r="M1455" t="str">
        <f t="shared" si="89"/>
        <v>No</v>
      </c>
      <c r="N1455" t="str">
        <f t="shared" si="90"/>
        <v>Jan</v>
      </c>
      <c r="O1455" s="2">
        <f t="shared" si="91"/>
        <v>0.375</v>
      </c>
      <c r="P1455" t="str">
        <f>VLOOKUP(G1455,Agents!A:E,4,FALSE)</f>
        <v>Team1</v>
      </c>
      <c r="Q1455" t="str">
        <f>VLOOKUP(G1455,Agents!A:E,5,FALSE)</f>
        <v>Senior</v>
      </c>
      <c r="R1455" t="str">
        <f>VLOOKUP(G1455,Agents!A:E,2,FALSE)</f>
        <v>Night</v>
      </c>
    </row>
    <row r="1456" spans="1:18" x14ac:dyDescent="0.35">
      <c r="A1456" t="s">
        <v>2804</v>
      </c>
      <c r="B1456" t="s">
        <v>2805</v>
      </c>
      <c r="C1456" t="s">
        <v>12</v>
      </c>
      <c r="D1456" t="s">
        <v>26</v>
      </c>
      <c r="E1456" s="1">
        <v>46052.334027777775</v>
      </c>
      <c r="F1456" s="1">
        <v>46055.292361111111</v>
      </c>
      <c r="G1456" t="s">
        <v>149</v>
      </c>
      <c r="H1456" t="s">
        <v>15</v>
      </c>
      <c r="I1456" t="s">
        <v>16</v>
      </c>
      <c r="J1456">
        <v>4</v>
      </c>
      <c r="K1456" t="str">
        <f>IF(tickets_dataset[[#This Row],[status]] = "Closed", "Yes","No")</f>
        <v>Yes</v>
      </c>
      <c r="L1456" s="2">
        <f t="shared" si="88"/>
        <v>71.000000000058208</v>
      </c>
      <c r="M1456" t="str">
        <f t="shared" si="89"/>
        <v>Yes</v>
      </c>
      <c r="N1456" t="str">
        <f t="shared" si="90"/>
        <v>Jan</v>
      </c>
      <c r="O1456" s="2">
        <f t="shared" si="91"/>
        <v>2.9583333333357587</v>
      </c>
      <c r="P1456" t="str">
        <f>VLOOKUP(G1456,Agents!A:E,4,FALSE)</f>
        <v>Team3</v>
      </c>
      <c r="Q1456" t="str">
        <f>VLOOKUP(G1456,Agents!A:E,5,FALSE)</f>
        <v>Mid</v>
      </c>
      <c r="R1456" t="str">
        <f>VLOOKUP(G1456,Agents!A:E,2,FALSE)</f>
        <v>Night</v>
      </c>
    </row>
    <row r="1457" spans="1:18" x14ac:dyDescent="0.35">
      <c r="A1457" t="s">
        <v>2806</v>
      </c>
      <c r="B1457" t="s">
        <v>2807</v>
      </c>
      <c r="C1457" t="s">
        <v>34</v>
      </c>
      <c r="D1457" t="s">
        <v>38</v>
      </c>
      <c r="E1457" s="1">
        <v>46067.646527777775</v>
      </c>
      <c r="F1457" s="1">
        <v>46069.229861111111</v>
      </c>
      <c r="G1457" t="s">
        <v>256</v>
      </c>
      <c r="H1457" t="s">
        <v>15</v>
      </c>
      <c r="I1457" t="s">
        <v>16</v>
      </c>
      <c r="J1457">
        <v>4</v>
      </c>
      <c r="K1457" t="str">
        <f>IF(tickets_dataset[[#This Row],[status]] = "Closed", "Yes","No")</f>
        <v>Yes</v>
      </c>
      <c r="L1457" s="2">
        <f t="shared" si="88"/>
        <v>38.000000000058208</v>
      </c>
      <c r="M1457" t="str">
        <f t="shared" si="89"/>
        <v>No</v>
      </c>
      <c r="N1457" t="str">
        <f t="shared" si="90"/>
        <v>Feb</v>
      </c>
      <c r="O1457" s="2">
        <f t="shared" si="91"/>
        <v>1.5833333333357587</v>
      </c>
      <c r="P1457" t="str">
        <f>VLOOKUP(G1457,Agents!A:E,4,FALSE)</f>
        <v>Team1</v>
      </c>
      <c r="Q1457" t="str">
        <f>VLOOKUP(G1457,Agents!A:E,5,FALSE)</f>
        <v>Mid</v>
      </c>
      <c r="R1457" t="str">
        <f>VLOOKUP(G1457,Agents!A:E,2,FALSE)</f>
        <v>Morning</v>
      </c>
    </row>
    <row r="1458" spans="1:18" x14ac:dyDescent="0.35">
      <c r="A1458" t="s">
        <v>2808</v>
      </c>
      <c r="B1458" t="s">
        <v>2809</v>
      </c>
      <c r="C1458" t="s">
        <v>22</v>
      </c>
      <c r="D1458" t="s">
        <v>13</v>
      </c>
      <c r="E1458" s="1">
        <v>46044.755555555559</v>
      </c>
      <c r="F1458" s="1">
        <v>46046.172222222223</v>
      </c>
      <c r="G1458" t="s">
        <v>42</v>
      </c>
      <c r="H1458" t="s">
        <v>15</v>
      </c>
      <c r="I1458" t="s">
        <v>16</v>
      </c>
      <c r="J1458">
        <v>3</v>
      </c>
      <c r="K1458" t="str">
        <f>IF(tickets_dataset[[#This Row],[status]] = "Closed", "Yes","No")</f>
        <v>Yes</v>
      </c>
      <c r="L1458" s="2">
        <f t="shared" si="88"/>
        <v>33.999999999941792</v>
      </c>
      <c r="M1458" t="str">
        <f t="shared" si="89"/>
        <v>No</v>
      </c>
      <c r="N1458" t="str">
        <f t="shared" si="90"/>
        <v>Jan</v>
      </c>
      <c r="O1458" s="2">
        <f t="shared" si="91"/>
        <v>1.4166666666642413</v>
      </c>
      <c r="P1458" t="str">
        <f>VLOOKUP(G1458,Agents!A:E,4,FALSE)</f>
        <v>Team2</v>
      </c>
      <c r="Q1458" t="str">
        <f>VLOOKUP(G1458,Agents!A:E,5,FALSE)</f>
        <v>Junior</v>
      </c>
      <c r="R1458" t="str">
        <f>VLOOKUP(G1458,Agents!A:E,2,FALSE)</f>
        <v>Night</v>
      </c>
    </row>
    <row r="1459" spans="1:18" x14ac:dyDescent="0.35">
      <c r="A1459" t="s">
        <v>2810</v>
      </c>
      <c r="B1459" t="s">
        <v>2811</v>
      </c>
      <c r="C1459" t="s">
        <v>76</v>
      </c>
      <c r="D1459" t="s">
        <v>38</v>
      </c>
      <c r="E1459" s="1">
        <v>46038.98333333333</v>
      </c>
      <c r="F1459" s="1">
        <v>46041.48333333333</v>
      </c>
      <c r="G1459" t="s">
        <v>62</v>
      </c>
      <c r="H1459" t="s">
        <v>132</v>
      </c>
      <c r="I1459" t="s">
        <v>16</v>
      </c>
      <c r="J1459">
        <v>4</v>
      </c>
      <c r="K1459" t="str">
        <f>IF(tickets_dataset[[#This Row],[status]] = "Closed", "Yes","No")</f>
        <v>No</v>
      </c>
      <c r="L1459" s="2">
        <f t="shared" si="88"/>
        <v>60</v>
      </c>
      <c r="M1459" t="str">
        <f t="shared" si="89"/>
        <v>Yes</v>
      </c>
      <c r="N1459" t="str">
        <f t="shared" si="90"/>
        <v>Jan</v>
      </c>
      <c r="O1459" s="2">
        <f t="shared" si="91"/>
        <v>2.5</v>
      </c>
      <c r="P1459" t="str">
        <f>VLOOKUP(G1459,Agents!A:E,4,FALSE)</f>
        <v>Team1</v>
      </c>
      <c r="Q1459" t="str">
        <f>VLOOKUP(G1459,Agents!A:E,5,FALSE)</f>
        <v>Junior</v>
      </c>
      <c r="R1459" t="str">
        <f>VLOOKUP(G1459,Agents!A:E,2,FALSE)</f>
        <v>Morning</v>
      </c>
    </row>
    <row r="1460" spans="1:18" x14ac:dyDescent="0.35">
      <c r="A1460" t="s">
        <v>2812</v>
      </c>
      <c r="B1460" t="s">
        <v>2813</v>
      </c>
      <c r="C1460" t="s">
        <v>76</v>
      </c>
      <c r="D1460" t="s">
        <v>38</v>
      </c>
      <c r="E1460" s="1">
        <v>46038.427083333336</v>
      </c>
      <c r="F1460" s="1">
        <v>46042.34375</v>
      </c>
      <c r="G1460" t="s">
        <v>273</v>
      </c>
      <c r="H1460" t="s">
        <v>15</v>
      </c>
      <c r="I1460" t="s">
        <v>16</v>
      </c>
      <c r="J1460">
        <v>3</v>
      </c>
      <c r="K1460" t="str">
        <f>IF(tickets_dataset[[#This Row],[status]] = "Closed", "Yes","No")</f>
        <v>Yes</v>
      </c>
      <c r="L1460" s="2">
        <f t="shared" si="88"/>
        <v>93.999999999941792</v>
      </c>
      <c r="M1460" t="str">
        <f t="shared" si="89"/>
        <v>Yes</v>
      </c>
      <c r="N1460" t="str">
        <f t="shared" si="90"/>
        <v>Jan</v>
      </c>
      <c r="O1460" s="2">
        <f t="shared" si="91"/>
        <v>3.9166666666642413</v>
      </c>
      <c r="P1460" t="str">
        <f>VLOOKUP(G1460,Agents!A:E,4,FALSE)</f>
        <v>Team3</v>
      </c>
      <c r="Q1460" t="str">
        <f>VLOOKUP(G1460,Agents!A:E,5,FALSE)</f>
        <v>Senior</v>
      </c>
      <c r="R1460" t="str">
        <f>VLOOKUP(G1460,Agents!A:E,2,FALSE)</f>
        <v>Evening</v>
      </c>
    </row>
    <row r="1461" spans="1:18" x14ac:dyDescent="0.35">
      <c r="A1461" t="s">
        <v>2814</v>
      </c>
      <c r="B1461" t="s">
        <v>2815</v>
      </c>
      <c r="C1461" t="s">
        <v>76</v>
      </c>
      <c r="D1461" t="s">
        <v>26</v>
      </c>
      <c r="E1461" s="1">
        <v>46058.628472222219</v>
      </c>
      <c r="F1461" s="1">
        <v>46058.961805555555</v>
      </c>
      <c r="G1461" t="s">
        <v>156</v>
      </c>
      <c r="H1461" t="s">
        <v>15</v>
      </c>
      <c r="I1461" t="s">
        <v>16</v>
      </c>
      <c r="J1461">
        <v>3</v>
      </c>
      <c r="K1461" t="str">
        <f>IF(tickets_dataset[[#This Row],[status]] = "Closed", "Yes","No")</f>
        <v>Yes</v>
      </c>
      <c r="L1461" s="2">
        <f t="shared" si="88"/>
        <v>8.0000000000582077</v>
      </c>
      <c r="M1461" t="str">
        <f t="shared" si="89"/>
        <v>No</v>
      </c>
      <c r="N1461" t="str">
        <f t="shared" si="90"/>
        <v>Feb</v>
      </c>
      <c r="O1461" s="2">
        <f t="shared" si="91"/>
        <v>0.33333333333575865</v>
      </c>
      <c r="P1461" t="str">
        <f>VLOOKUP(G1461,Agents!A:E,4,FALSE)</f>
        <v>Team3</v>
      </c>
      <c r="Q1461" t="str">
        <f>VLOOKUP(G1461,Agents!A:E,5,FALSE)</f>
        <v>Mid</v>
      </c>
      <c r="R1461" t="str">
        <f>VLOOKUP(G1461,Agents!A:E,2,FALSE)</f>
        <v>Evening</v>
      </c>
    </row>
    <row r="1462" spans="1:18" x14ac:dyDescent="0.35">
      <c r="A1462" t="s">
        <v>2816</v>
      </c>
      <c r="B1462" t="s">
        <v>2817</v>
      </c>
      <c r="C1462" t="s">
        <v>12</v>
      </c>
      <c r="D1462" t="s">
        <v>38</v>
      </c>
      <c r="E1462" s="1">
        <v>46031.67083333333</v>
      </c>
      <c r="F1462" s="1">
        <v>46031.92083333333</v>
      </c>
      <c r="G1462" t="s">
        <v>137</v>
      </c>
      <c r="H1462" t="s">
        <v>15</v>
      </c>
      <c r="I1462" t="s">
        <v>16</v>
      </c>
      <c r="J1462">
        <v>5</v>
      </c>
      <c r="K1462" t="str">
        <f>IF(tickets_dataset[[#This Row],[status]] = "Closed", "Yes","No")</f>
        <v>Yes</v>
      </c>
      <c r="L1462" s="2">
        <f t="shared" si="88"/>
        <v>6</v>
      </c>
      <c r="M1462" t="str">
        <f t="shared" si="89"/>
        <v>No</v>
      </c>
      <c r="N1462" t="str">
        <f t="shared" si="90"/>
        <v>Jan</v>
      </c>
      <c r="O1462" s="2">
        <f t="shared" si="91"/>
        <v>0.25</v>
      </c>
      <c r="P1462" t="str">
        <f>VLOOKUP(G1462,Agents!A:E,4,FALSE)</f>
        <v>Team5</v>
      </c>
      <c r="Q1462" t="str">
        <f>VLOOKUP(G1462,Agents!A:E,5,FALSE)</f>
        <v>Senior</v>
      </c>
      <c r="R1462" t="str">
        <f>VLOOKUP(G1462,Agents!A:E,2,FALSE)</f>
        <v>Night</v>
      </c>
    </row>
    <row r="1463" spans="1:18" x14ac:dyDescent="0.35">
      <c r="A1463" t="s">
        <v>2818</v>
      </c>
      <c r="B1463" t="s">
        <v>2819</v>
      </c>
      <c r="C1463" t="s">
        <v>76</v>
      </c>
      <c r="D1463" t="s">
        <v>38</v>
      </c>
      <c r="E1463" s="1">
        <v>46072.375694444447</v>
      </c>
      <c r="F1463" s="1">
        <v>46074.209027777775</v>
      </c>
      <c r="G1463" t="s">
        <v>80</v>
      </c>
      <c r="H1463" t="s">
        <v>15</v>
      </c>
      <c r="I1463" t="s">
        <v>16</v>
      </c>
      <c r="J1463">
        <v>4</v>
      </c>
      <c r="K1463" t="str">
        <f>IF(tickets_dataset[[#This Row],[status]] = "Closed", "Yes","No")</f>
        <v>Yes</v>
      </c>
      <c r="L1463" s="2">
        <f t="shared" si="88"/>
        <v>43.999999999883585</v>
      </c>
      <c r="M1463" t="str">
        <f t="shared" si="89"/>
        <v>No</v>
      </c>
      <c r="N1463" t="str">
        <f t="shared" si="90"/>
        <v>Feb</v>
      </c>
      <c r="O1463" s="2">
        <f t="shared" si="91"/>
        <v>1.8333333333284827</v>
      </c>
      <c r="P1463" t="str">
        <f>VLOOKUP(G1463,Agents!A:E,4,FALSE)</f>
        <v>Team3</v>
      </c>
      <c r="Q1463" t="str">
        <f>VLOOKUP(G1463,Agents!A:E,5,FALSE)</f>
        <v>Junior</v>
      </c>
      <c r="R1463" t="str">
        <f>VLOOKUP(G1463,Agents!A:E,2,FALSE)</f>
        <v>Evening</v>
      </c>
    </row>
    <row r="1464" spans="1:18" x14ac:dyDescent="0.35">
      <c r="A1464" t="s">
        <v>2820</v>
      </c>
      <c r="B1464" t="s">
        <v>2821</v>
      </c>
      <c r="C1464" t="s">
        <v>34</v>
      </c>
      <c r="D1464" t="s">
        <v>38</v>
      </c>
      <c r="E1464" s="1">
        <v>46099.670138888891</v>
      </c>
      <c r="F1464" s="1">
        <v>46100.878472222219</v>
      </c>
      <c r="G1464" t="s">
        <v>234</v>
      </c>
      <c r="H1464" t="s">
        <v>15</v>
      </c>
      <c r="I1464" t="s">
        <v>16</v>
      </c>
      <c r="J1464">
        <v>4</v>
      </c>
      <c r="K1464" t="str">
        <f>IF(tickets_dataset[[#This Row],[status]] = "Closed", "Yes","No")</f>
        <v>Yes</v>
      </c>
      <c r="L1464" s="2">
        <f t="shared" si="88"/>
        <v>28.999999999883585</v>
      </c>
      <c r="M1464" t="str">
        <f t="shared" si="89"/>
        <v>No</v>
      </c>
      <c r="N1464" t="str">
        <f t="shared" si="90"/>
        <v>Mar</v>
      </c>
      <c r="O1464" s="2">
        <f t="shared" si="91"/>
        <v>1.2083333333284827</v>
      </c>
      <c r="P1464" t="str">
        <f>VLOOKUP(G1464,Agents!A:E,4,FALSE)</f>
        <v>Team5</v>
      </c>
      <c r="Q1464" t="str">
        <f>VLOOKUP(G1464,Agents!A:E,5,FALSE)</f>
        <v>Senior</v>
      </c>
      <c r="R1464" t="str">
        <f>VLOOKUP(G1464,Agents!A:E,2,FALSE)</f>
        <v>Night</v>
      </c>
    </row>
    <row r="1465" spans="1:18" x14ac:dyDescent="0.35">
      <c r="A1465" t="s">
        <v>2822</v>
      </c>
      <c r="B1465" t="s">
        <v>2823</v>
      </c>
      <c r="C1465" t="s">
        <v>76</v>
      </c>
      <c r="D1465" t="s">
        <v>38</v>
      </c>
      <c r="E1465" s="1">
        <v>46069.646527777775</v>
      </c>
      <c r="F1465" s="1">
        <v>46072.354861111111</v>
      </c>
      <c r="G1465" t="s">
        <v>221</v>
      </c>
      <c r="H1465" t="s">
        <v>15</v>
      </c>
      <c r="I1465" t="s">
        <v>16</v>
      </c>
      <c r="J1465">
        <v>4</v>
      </c>
      <c r="K1465" t="str">
        <f>IF(tickets_dataset[[#This Row],[status]] = "Closed", "Yes","No")</f>
        <v>Yes</v>
      </c>
      <c r="L1465" s="2">
        <f t="shared" si="88"/>
        <v>65.000000000058208</v>
      </c>
      <c r="M1465" t="str">
        <f t="shared" si="89"/>
        <v>Yes</v>
      </c>
      <c r="N1465" t="str">
        <f t="shared" si="90"/>
        <v>Feb</v>
      </c>
      <c r="O1465" s="2">
        <f t="shared" si="91"/>
        <v>2.7083333333357587</v>
      </c>
      <c r="P1465" t="str">
        <f>VLOOKUP(G1465,Agents!A:E,4,FALSE)</f>
        <v>Team4</v>
      </c>
      <c r="Q1465" t="str">
        <f>VLOOKUP(G1465,Agents!A:E,5,FALSE)</f>
        <v>Senior</v>
      </c>
      <c r="R1465" t="str">
        <f>VLOOKUP(G1465,Agents!A:E,2,FALSE)</f>
        <v>Morning</v>
      </c>
    </row>
    <row r="1466" spans="1:18" x14ac:dyDescent="0.35">
      <c r="A1466" t="s">
        <v>2824</v>
      </c>
      <c r="B1466" t="s">
        <v>824</v>
      </c>
      <c r="C1466" t="s">
        <v>22</v>
      </c>
      <c r="D1466" t="s">
        <v>13</v>
      </c>
      <c r="E1466" s="1">
        <v>46100.960416666669</v>
      </c>
      <c r="F1466" s="1">
        <v>46102.127083333333</v>
      </c>
      <c r="G1466" t="s">
        <v>86</v>
      </c>
      <c r="H1466" t="s">
        <v>15</v>
      </c>
      <c r="I1466" t="s">
        <v>16</v>
      </c>
      <c r="J1466">
        <v>4</v>
      </c>
      <c r="K1466" t="str">
        <f>IF(tickets_dataset[[#This Row],[status]] = "Closed", "Yes","No")</f>
        <v>Yes</v>
      </c>
      <c r="L1466" s="2">
        <f t="shared" si="88"/>
        <v>27.999999999941792</v>
      </c>
      <c r="M1466" t="str">
        <f t="shared" si="89"/>
        <v>No</v>
      </c>
      <c r="N1466" t="str">
        <f t="shared" si="90"/>
        <v>Mar</v>
      </c>
      <c r="O1466" s="2">
        <f t="shared" si="91"/>
        <v>1.1666666666642413</v>
      </c>
      <c r="P1466" t="str">
        <f>VLOOKUP(G1466,Agents!A:E,4,FALSE)</f>
        <v>Team1</v>
      </c>
      <c r="Q1466" t="str">
        <f>VLOOKUP(G1466,Agents!A:E,5,FALSE)</f>
        <v>Mid</v>
      </c>
      <c r="R1466" t="str">
        <f>VLOOKUP(G1466,Agents!A:E,2,FALSE)</f>
        <v>Morning</v>
      </c>
    </row>
    <row r="1467" spans="1:18" x14ac:dyDescent="0.35">
      <c r="A1467" t="s">
        <v>2825</v>
      </c>
      <c r="B1467" t="s">
        <v>2826</v>
      </c>
      <c r="C1467" t="s">
        <v>76</v>
      </c>
      <c r="D1467" t="s">
        <v>38</v>
      </c>
      <c r="E1467" s="1">
        <v>46083.574305555558</v>
      </c>
      <c r="F1467" s="1">
        <v>46086.865972222222</v>
      </c>
      <c r="G1467" t="s">
        <v>83</v>
      </c>
      <c r="H1467" t="s">
        <v>15</v>
      </c>
      <c r="I1467" t="s">
        <v>16</v>
      </c>
      <c r="J1467">
        <v>4</v>
      </c>
      <c r="K1467" t="str">
        <f>IF(tickets_dataset[[#This Row],[status]] = "Closed", "Yes","No")</f>
        <v>Yes</v>
      </c>
      <c r="L1467" s="2">
        <f t="shared" si="88"/>
        <v>78.999999999941792</v>
      </c>
      <c r="M1467" t="str">
        <f t="shared" si="89"/>
        <v>Yes</v>
      </c>
      <c r="N1467" t="str">
        <f t="shared" si="90"/>
        <v>Mar</v>
      </c>
      <c r="O1467" s="2">
        <f t="shared" si="91"/>
        <v>3.2916666666642413</v>
      </c>
      <c r="P1467" t="str">
        <f>VLOOKUP(G1467,Agents!A:E,4,FALSE)</f>
        <v>Team2</v>
      </c>
      <c r="Q1467" t="str">
        <f>VLOOKUP(G1467,Agents!A:E,5,FALSE)</f>
        <v>Junior</v>
      </c>
      <c r="R1467" t="str">
        <f>VLOOKUP(G1467,Agents!A:E,2,FALSE)</f>
        <v>Night</v>
      </c>
    </row>
    <row r="1468" spans="1:18" x14ac:dyDescent="0.35">
      <c r="A1468" t="s">
        <v>2827</v>
      </c>
      <c r="B1468" t="s">
        <v>1080</v>
      </c>
      <c r="C1468" t="s">
        <v>34</v>
      </c>
      <c r="D1468" t="s">
        <v>38</v>
      </c>
      <c r="E1468" s="1">
        <v>46071.026388888888</v>
      </c>
      <c r="F1468" s="1">
        <v>46073.776388888888</v>
      </c>
      <c r="G1468" t="s">
        <v>357</v>
      </c>
      <c r="H1468" t="s">
        <v>15</v>
      </c>
      <c r="I1468" t="s">
        <v>16</v>
      </c>
      <c r="J1468">
        <v>4</v>
      </c>
      <c r="K1468" t="str">
        <f>IF(tickets_dataset[[#This Row],[status]] = "Closed", "Yes","No")</f>
        <v>Yes</v>
      </c>
      <c r="L1468" s="2">
        <f t="shared" si="88"/>
        <v>66</v>
      </c>
      <c r="M1468" t="str">
        <f t="shared" si="89"/>
        <v>Yes</v>
      </c>
      <c r="N1468" t="str">
        <f t="shared" si="90"/>
        <v>Feb</v>
      </c>
      <c r="O1468" s="2">
        <f t="shared" si="91"/>
        <v>2.75</v>
      </c>
      <c r="P1468" t="str">
        <f>VLOOKUP(G1468,Agents!A:E,4,FALSE)</f>
        <v>Team1</v>
      </c>
      <c r="Q1468" t="str">
        <f>VLOOKUP(G1468,Agents!A:E,5,FALSE)</f>
        <v>Mid</v>
      </c>
      <c r="R1468" t="str">
        <f>VLOOKUP(G1468,Agents!A:E,2,FALSE)</f>
        <v>Morning</v>
      </c>
    </row>
    <row r="1469" spans="1:18" x14ac:dyDescent="0.35">
      <c r="A1469" t="s">
        <v>2828</v>
      </c>
      <c r="B1469" t="s">
        <v>2829</v>
      </c>
      <c r="C1469" t="s">
        <v>76</v>
      </c>
      <c r="D1469" t="s">
        <v>13</v>
      </c>
      <c r="E1469" s="1">
        <v>46039.460416666669</v>
      </c>
      <c r="F1469" s="1">
        <v>46040.543749999997</v>
      </c>
      <c r="G1469" t="s">
        <v>19</v>
      </c>
      <c r="H1469" t="s">
        <v>28</v>
      </c>
      <c r="I1469" t="s">
        <v>68</v>
      </c>
      <c r="J1469">
        <v>3</v>
      </c>
      <c r="K1469" t="str">
        <f>IF(tickets_dataset[[#This Row],[status]] = "Closed", "Yes","No")</f>
        <v>No</v>
      </c>
      <c r="L1469" s="2">
        <f t="shared" si="88"/>
        <v>25.999999999883585</v>
      </c>
      <c r="M1469" t="str">
        <f t="shared" si="89"/>
        <v>No</v>
      </c>
      <c r="N1469" t="str">
        <f t="shared" si="90"/>
        <v>Jan</v>
      </c>
      <c r="O1469" s="2">
        <f t="shared" si="91"/>
        <v>1.0833333333284827</v>
      </c>
      <c r="P1469" t="str">
        <f>VLOOKUP(G1469,Agents!A:E,4,FALSE)</f>
        <v>Team4</v>
      </c>
      <c r="Q1469" t="str">
        <f>VLOOKUP(G1469,Agents!A:E,5,FALSE)</f>
        <v>Senior</v>
      </c>
      <c r="R1469" t="str">
        <f>VLOOKUP(G1469,Agents!A:E,2,FALSE)</f>
        <v>Evening</v>
      </c>
    </row>
    <row r="1470" spans="1:18" x14ac:dyDescent="0.35">
      <c r="A1470" t="s">
        <v>2830</v>
      </c>
      <c r="B1470" t="s">
        <v>684</v>
      </c>
      <c r="C1470" t="s">
        <v>12</v>
      </c>
      <c r="D1470" t="s">
        <v>13</v>
      </c>
      <c r="E1470" s="1">
        <v>46058.364583333336</v>
      </c>
      <c r="F1470" s="1">
        <v>46059.15625</v>
      </c>
      <c r="G1470" t="s">
        <v>73</v>
      </c>
      <c r="H1470" t="s">
        <v>28</v>
      </c>
      <c r="I1470" t="s">
        <v>16</v>
      </c>
      <c r="J1470">
        <v>4</v>
      </c>
      <c r="K1470" t="str">
        <f>IF(tickets_dataset[[#This Row],[status]] = "Closed", "Yes","No")</f>
        <v>No</v>
      </c>
      <c r="L1470" s="2">
        <f t="shared" si="88"/>
        <v>18.999999999941792</v>
      </c>
      <c r="M1470" t="str">
        <f t="shared" si="89"/>
        <v>No</v>
      </c>
      <c r="N1470" t="str">
        <f t="shared" si="90"/>
        <v>Feb</v>
      </c>
      <c r="O1470" s="2">
        <f t="shared" si="91"/>
        <v>0.79166666666424135</v>
      </c>
      <c r="P1470" t="str">
        <f>VLOOKUP(G1470,Agents!A:E,4,FALSE)</f>
        <v>Team4</v>
      </c>
      <c r="Q1470" t="str">
        <f>VLOOKUP(G1470,Agents!A:E,5,FALSE)</f>
        <v>Senior</v>
      </c>
      <c r="R1470" t="str">
        <f>VLOOKUP(G1470,Agents!A:E,2,FALSE)</f>
        <v>Night</v>
      </c>
    </row>
    <row r="1471" spans="1:18" x14ac:dyDescent="0.35">
      <c r="A1471" t="s">
        <v>2831</v>
      </c>
      <c r="B1471" t="s">
        <v>2813</v>
      </c>
      <c r="C1471" t="s">
        <v>12</v>
      </c>
      <c r="D1471" t="s">
        <v>13</v>
      </c>
      <c r="E1471" s="1">
        <v>46082.652777777781</v>
      </c>
      <c r="F1471" s="1">
        <v>46082.777777777781</v>
      </c>
      <c r="G1471" t="s">
        <v>86</v>
      </c>
      <c r="H1471" t="s">
        <v>15</v>
      </c>
      <c r="I1471" t="s">
        <v>16</v>
      </c>
      <c r="J1471">
        <v>3</v>
      </c>
      <c r="K1471" t="str">
        <f>IF(tickets_dataset[[#This Row],[status]] = "Closed", "Yes","No")</f>
        <v>Yes</v>
      </c>
      <c r="L1471" s="2">
        <f t="shared" si="88"/>
        <v>3</v>
      </c>
      <c r="M1471" t="str">
        <f t="shared" si="89"/>
        <v>No</v>
      </c>
      <c r="N1471" t="str">
        <f t="shared" si="90"/>
        <v>Mar</v>
      </c>
      <c r="O1471" s="2">
        <f t="shared" si="91"/>
        <v>0.125</v>
      </c>
      <c r="P1471" t="str">
        <f>VLOOKUP(G1471,Agents!A:E,4,FALSE)</f>
        <v>Team1</v>
      </c>
      <c r="Q1471" t="str">
        <f>VLOOKUP(G1471,Agents!A:E,5,FALSE)</f>
        <v>Mid</v>
      </c>
      <c r="R1471" t="str">
        <f>VLOOKUP(G1471,Agents!A:E,2,FALSE)</f>
        <v>Morning</v>
      </c>
    </row>
    <row r="1472" spans="1:18" x14ac:dyDescent="0.35">
      <c r="A1472" t="s">
        <v>2832</v>
      </c>
      <c r="B1472" t="s">
        <v>2833</v>
      </c>
      <c r="C1472" t="s">
        <v>12</v>
      </c>
      <c r="D1472" t="s">
        <v>26</v>
      </c>
      <c r="E1472" s="1">
        <v>46050.993055555555</v>
      </c>
      <c r="F1472" s="1">
        <v>46053.118055555555</v>
      </c>
      <c r="G1472" t="s">
        <v>239</v>
      </c>
      <c r="H1472" t="s">
        <v>15</v>
      </c>
      <c r="I1472" t="s">
        <v>16</v>
      </c>
      <c r="J1472">
        <v>4</v>
      </c>
      <c r="K1472" t="str">
        <f>IF(tickets_dataset[[#This Row],[status]] = "Closed", "Yes","No")</f>
        <v>Yes</v>
      </c>
      <c r="L1472" s="2">
        <f t="shared" si="88"/>
        <v>51</v>
      </c>
      <c r="M1472" t="str">
        <f t="shared" si="89"/>
        <v>Yes</v>
      </c>
      <c r="N1472" t="str">
        <f t="shared" si="90"/>
        <v>Jan</v>
      </c>
      <c r="O1472" s="2">
        <f t="shared" si="91"/>
        <v>2.125</v>
      </c>
      <c r="P1472" t="str">
        <f>VLOOKUP(G1472,Agents!A:E,4,FALSE)</f>
        <v>Team1</v>
      </c>
      <c r="Q1472" t="str">
        <f>VLOOKUP(G1472,Agents!A:E,5,FALSE)</f>
        <v>Senior</v>
      </c>
      <c r="R1472" t="str">
        <f>VLOOKUP(G1472,Agents!A:E,2,FALSE)</f>
        <v>Evening</v>
      </c>
    </row>
    <row r="1473" spans="1:18" x14ac:dyDescent="0.35">
      <c r="A1473" t="s">
        <v>2834</v>
      </c>
      <c r="B1473" t="s">
        <v>2835</v>
      </c>
      <c r="C1473" t="s">
        <v>12</v>
      </c>
      <c r="D1473" t="s">
        <v>13</v>
      </c>
      <c r="E1473" s="1">
        <v>46060.899305555555</v>
      </c>
      <c r="F1473" s="1">
        <v>46061.232638888891</v>
      </c>
      <c r="G1473" t="s">
        <v>311</v>
      </c>
      <c r="H1473" t="s">
        <v>15</v>
      </c>
      <c r="I1473" t="s">
        <v>16</v>
      </c>
      <c r="J1473">
        <v>5</v>
      </c>
      <c r="K1473" t="str">
        <f>IF(tickets_dataset[[#This Row],[status]] = "Closed", "Yes","No")</f>
        <v>Yes</v>
      </c>
      <c r="L1473" s="2">
        <f t="shared" si="88"/>
        <v>8.0000000000582077</v>
      </c>
      <c r="M1473" t="str">
        <f t="shared" si="89"/>
        <v>No</v>
      </c>
      <c r="N1473" t="str">
        <f t="shared" si="90"/>
        <v>Feb</v>
      </c>
      <c r="O1473" s="2">
        <f t="shared" si="91"/>
        <v>0.33333333333575865</v>
      </c>
      <c r="P1473" t="str">
        <f>VLOOKUP(G1473,Agents!A:E,4,FALSE)</f>
        <v>Team5</v>
      </c>
      <c r="Q1473" t="str">
        <f>VLOOKUP(G1473,Agents!A:E,5,FALSE)</f>
        <v>Senior</v>
      </c>
      <c r="R1473" t="str">
        <f>VLOOKUP(G1473,Agents!A:E,2,FALSE)</f>
        <v>Evening</v>
      </c>
    </row>
    <row r="1474" spans="1:18" x14ac:dyDescent="0.35">
      <c r="A1474" t="s">
        <v>2836</v>
      </c>
      <c r="B1474" t="s">
        <v>2837</v>
      </c>
      <c r="C1474" t="s">
        <v>50</v>
      </c>
      <c r="D1474" t="s">
        <v>26</v>
      </c>
      <c r="E1474" s="1">
        <v>46059.289583333331</v>
      </c>
      <c r="F1474" s="1">
        <v>46059.831250000003</v>
      </c>
      <c r="G1474" t="s">
        <v>282</v>
      </c>
      <c r="H1474" t="s">
        <v>132</v>
      </c>
      <c r="I1474" t="s">
        <v>16</v>
      </c>
      <c r="J1474">
        <v>4</v>
      </c>
      <c r="K1474" t="str">
        <f>IF(tickets_dataset[[#This Row],[status]] = "Closed", "Yes","No")</f>
        <v>No</v>
      </c>
      <c r="L1474" s="2">
        <f t="shared" ref="L1474:L1537" si="92">IF(ISBLANK(F1474),"",(F1474-E1474)*24)</f>
        <v>13.000000000116415</v>
      </c>
      <c r="M1474" t="str">
        <f t="shared" ref="M1474:M1537" si="93">IF(L1474&gt;48,"Yes","No")</f>
        <v>No</v>
      </c>
      <c r="N1474" t="str">
        <f t="shared" ref="N1474:N1537" si="94">TEXT(E1474,"mmm")</f>
        <v>Feb</v>
      </c>
      <c r="O1474" s="2">
        <f t="shared" si="91"/>
        <v>0.54166666667151731</v>
      </c>
      <c r="P1474" t="str">
        <f>VLOOKUP(G1474,Agents!A:E,4,FALSE)</f>
        <v>Team4</v>
      </c>
      <c r="Q1474" t="str">
        <f>VLOOKUP(G1474,Agents!A:E,5,FALSE)</f>
        <v>Mid</v>
      </c>
      <c r="R1474" t="str">
        <f>VLOOKUP(G1474,Agents!A:E,2,FALSE)</f>
        <v>Morning</v>
      </c>
    </row>
    <row r="1475" spans="1:18" x14ac:dyDescent="0.35">
      <c r="A1475" t="s">
        <v>2838</v>
      </c>
      <c r="B1475" t="s">
        <v>2839</v>
      </c>
      <c r="C1475" t="s">
        <v>76</v>
      </c>
      <c r="D1475" t="s">
        <v>26</v>
      </c>
      <c r="E1475" s="1">
        <v>46078.213888888888</v>
      </c>
      <c r="F1475" s="1">
        <v>46080.755555555559</v>
      </c>
      <c r="G1475" t="s">
        <v>14</v>
      </c>
      <c r="H1475" t="s">
        <v>15</v>
      </c>
      <c r="I1475" t="s">
        <v>16</v>
      </c>
      <c r="J1475">
        <v>5</v>
      </c>
      <c r="K1475" t="str">
        <f>IF(tickets_dataset[[#This Row],[status]] = "Closed", "Yes","No")</f>
        <v>Yes</v>
      </c>
      <c r="L1475" s="2">
        <f t="shared" si="92"/>
        <v>61.000000000116415</v>
      </c>
      <c r="M1475" t="str">
        <f t="shared" si="93"/>
        <v>Yes</v>
      </c>
      <c r="N1475" t="str">
        <f t="shared" si="94"/>
        <v>Feb</v>
      </c>
      <c r="O1475" s="2">
        <f t="shared" ref="O1475:O1538" si="95">F1475-E1475</f>
        <v>2.5416666666715173</v>
      </c>
      <c r="P1475" t="str">
        <f>VLOOKUP(G1475,Agents!A:E,4,FALSE)</f>
        <v>Team1</v>
      </c>
      <c r="Q1475" t="str">
        <f>VLOOKUP(G1475,Agents!A:E,5,FALSE)</f>
        <v>Senior</v>
      </c>
      <c r="R1475" t="str">
        <f>VLOOKUP(G1475,Agents!A:E,2,FALSE)</f>
        <v>Morning</v>
      </c>
    </row>
    <row r="1476" spans="1:18" x14ac:dyDescent="0.35">
      <c r="A1476" t="s">
        <v>2840</v>
      </c>
      <c r="B1476" t="s">
        <v>2841</v>
      </c>
      <c r="C1476" t="s">
        <v>76</v>
      </c>
      <c r="D1476" t="s">
        <v>38</v>
      </c>
      <c r="E1476" s="1">
        <v>46048.852083333331</v>
      </c>
      <c r="F1476" s="1">
        <v>46049.393750000003</v>
      </c>
      <c r="G1476" t="s">
        <v>67</v>
      </c>
      <c r="H1476" t="s">
        <v>15</v>
      </c>
      <c r="I1476" t="s">
        <v>16</v>
      </c>
      <c r="J1476">
        <v>5</v>
      </c>
      <c r="K1476" t="str">
        <f>IF(tickets_dataset[[#This Row],[status]] = "Closed", "Yes","No")</f>
        <v>Yes</v>
      </c>
      <c r="L1476" s="2">
        <f t="shared" si="92"/>
        <v>13.000000000116415</v>
      </c>
      <c r="M1476" t="str">
        <f t="shared" si="93"/>
        <v>No</v>
      </c>
      <c r="N1476" t="str">
        <f t="shared" si="94"/>
        <v>Jan</v>
      </c>
      <c r="O1476" s="2">
        <f t="shared" si="95"/>
        <v>0.54166666667151731</v>
      </c>
      <c r="P1476" t="str">
        <f>VLOOKUP(G1476,Agents!A:E,4,FALSE)</f>
        <v>Team5</v>
      </c>
      <c r="Q1476" t="str">
        <f>VLOOKUP(G1476,Agents!A:E,5,FALSE)</f>
        <v>Junior</v>
      </c>
      <c r="R1476" t="str">
        <f>VLOOKUP(G1476,Agents!A:E,2,FALSE)</f>
        <v>Evening</v>
      </c>
    </row>
    <row r="1477" spans="1:18" x14ac:dyDescent="0.35">
      <c r="A1477" t="s">
        <v>2842</v>
      </c>
      <c r="B1477" t="s">
        <v>2843</v>
      </c>
      <c r="C1477" t="s">
        <v>12</v>
      </c>
      <c r="D1477" t="s">
        <v>13</v>
      </c>
      <c r="E1477" s="1">
        <v>46081.121527777781</v>
      </c>
      <c r="F1477" s="1">
        <v>46082.579861111109</v>
      </c>
      <c r="G1477" t="s">
        <v>67</v>
      </c>
      <c r="H1477" t="s">
        <v>15</v>
      </c>
      <c r="I1477" t="s">
        <v>16</v>
      </c>
      <c r="J1477">
        <v>4</v>
      </c>
      <c r="K1477" t="str">
        <f>IF(tickets_dataset[[#This Row],[status]] = "Closed", "Yes","No")</f>
        <v>Yes</v>
      </c>
      <c r="L1477" s="2">
        <f t="shared" si="92"/>
        <v>34.999999999883585</v>
      </c>
      <c r="M1477" t="str">
        <f t="shared" si="93"/>
        <v>No</v>
      </c>
      <c r="N1477" t="str">
        <f t="shared" si="94"/>
        <v>Feb</v>
      </c>
      <c r="O1477" s="2">
        <f t="shared" si="95"/>
        <v>1.4583333333284827</v>
      </c>
      <c r="P1477" t="str">
        <f>VLOOKUP(G1477,Agents!A:E,4,FALSE)</f>
        <v>Team5</v>
      </c>
      <c r="Q1477" t="str">
        <f>VLOOKUP(G1477,Agents!A:E,5,FALSE)</f>
        <v>Junior</v>
      </c>
      <c r="R1477" t="str">
        <f>VLOOKUP(G1477,Agents!A:E,2,FALSE)</f>
        <v>Evening</v>
      </c>
    </row>
    <row r="1478" spans="1:18" x14ac:dyDescent="0.35">
      <c r="A1478" t="s">
        <v>2844</v>
      </c>
      <c r="B1478" t="s">
        <v>2845</v>
      </c>
      <c r="C1478" t="s">
        <v>34</v>
      </c>
      <c r="D1478" t="s">
        <v>38</v>
      </c>
      <c r="E1478" s="1">
        <v>46043.277777777781</v>
      </c>
      <c r="F1478" s="1">
        <v>46043.652777777781</v>
      </c>
      <c r="G1478" t="s">
        <v>110</v>
      </c>
      <c r="H1478" t="s">
        <v>15</v>
      </c>
      <c r="I1478" t="s">
        <v>16</v>
      </c>
      <c r="J1478">
        <v>4</v>
      </c>
      <c r="K1478" t="str">
        <f>IF(tickets_dataset[[#This Row],[status]] = "Closed", "Yes","No")</f>
        <v>Yes</v>
      </c>
      <c r="L1478" s="2">
        <f t="shared" si="92"/>
        <v>9</v>
      </c>
      <c r="M1478" t="str">
        <f t="shared" si="93"/>
        <v>No</v>
      </c>
      <c r="N1478" t="str">
        <f t="shared" si="94"/>
        <v>Jan</v>
      </c>
      <c r="O1478" s="2">
        <f t="shared" si="95"/>
        <v>0.375</v>
      </c>
      <c r="P1478" t="str">
        <f>VLOOKUP(G1478,Agents!A:E,4,FALSE)</f>
        <v>Team4</v>
      </c>
      <c r="Q1478" t="str">
        <f>VLOOKUP(G1478,Agents!A:E,5,FALSE)</f>
        <v>Junior</v>
      </c>
      <c r="R1478" t="str">
        <f>VLOOKUP(G1478,Agents!A:E,2,FALSE)</f>
        <v>Morning</v>
      </c>
    </row>
    <row r="1479" spans="1:18" x14ac:dyDescent="0.35">
      <c r="A1479" t="s">
        <v>2846</v>
      </c>
      <c r="B1479" t="s">
        <v>2503</v>
      </c>
      <c r="C1479" t="s">
        <v>76</v>
      </c>
      <c r="D1479" t="s">
        <v>26</v>
      </c>
      <c r="E1479" s="1">
        <v>46104.553472222222</v>
      </c>
      <c r="F1479" s="1">
        <v>46107.011805555558</v>
      </c>
      <c r="G1479" t="s">
        <v>190</v>
      </c>
      <c r="H1479" t="s">
        <v>15</v>
      </c>
      <c r="I1479" t="s">
        <v>16</v>
      </c>
      <c r="J1479">
        <v>5</v>
      </c>
      <c r="K1479" t="str">
        <f>IF(tickets_dataset[[#This Row],[status]] = "Closed", "Yes","No")</f>
        <v>Yes</v>
      </c>
      <c r="L1479" s="2">
        <f t="shared" si="92"/>
        <v>59.000000000058208</v>
      </c>
      <c r="M1479" t="str">
        <f t="shared" si="93"/>
        <v>Yes</v>
      </c>
      <c r="N1479" t="str">
        <f t="shared" si="94"/>
        <v>Mar</v>
      </c>
      <c r="O1479" s="2">
        <f t="shared" si="95"/>
        <v>2.4583333333357587</v>
      </c>
      <c r="P1479" t="str">
        <f>VLOOKUP(G1479,Agents!A:E,4,FALSE)</f>
        <v>Team1</v>
      </c>
      <c r="Q1479" t="str">
        <f>VLOOKUP(G1479,Agents!A:E,5,FALSE)</f>
        <v>Senior</v>
      </c>
      <c r="R1479" t="str">
        <f>VLOOKUP(G1479,Agents!A:E,2,FALSE)</f>
        <v>Night</v>
      </c>
    </row>
    <row r="1480" spans="1:18" x14ac:dyDescent="0.35">
      <c r="A1480" t="s">
        <v>2847</v>
      </c>
      <c r="B1480" t="s">
        <v>2848</v>
      </c>
      <c r="C1480" t="s">
        <v>22</v>
      </c>
      <c r="D1480" t="s">
        <v>13</v>
      </c>
      <c r="E1480" s="1">
        <v>46036.052777777775</v>
      </c>
      <c r="F1480" s="1">
        <v>46037.677777777775</v>
      </c>
      <c r="G1480" t="s">
        <v>80</v>
      </c>
      <c r="H1480" t="s">
        <v>15</v>
      </c>
      <c r="I1480" t="s">
        <v>16</v>
      </c>
      <c r="J1480">
        <v>3</v>
      </c>
      <c r="K1480" t="str">
        <f>IF(tickets_dataset[[#This Row],[status]] = "Closed", "Yes","No")</f>
        <v>Yes</v>
      </c>
      <c r="L1480" s="2">
        <f t="shared" si="92"/>
        <v>39</v>
      </c>
      <c r="M1480" t="str">
        <f t="shared" si="93"/>
        <v>No</v>
      </c>
      <c r="N1480" t="str">
        <f t="shared" si="94"/>
        <v>Jan</v>
      </c>
      <c r="O1480" s="2">
        <f t="shared" si="95"/>
        <v>1.625</v>
      </c>
      <c r="P1480" t="str">
        <f>VLOOKUP(G1480,Agents!A:E,4,FALSE)</f>
        <v>Team3</v>
      </c>
      <c r="Q1480" t="str">
        <f>VLOOKUP(G1480,Agents!A:E,5,FALSE)</f>
        <v>Junior</v>
      </c>
      <c r="R1480" t="str">
        <f>VLOOKUP(G1480,Agents!A:E,2,FALSE)</f>
        <v>Evening</v>
      </c>
    </row>
    <row r="1481" spans="1:18" x14ac:dyDescent="0.35">
      <c r="A1481" t="s">
        <v>2849</v>
      </c>
      <c r="B1481" t="s">
        <v>2850</v>
      </c>
      <c r="C1481" t="s">
        <v>22</v>
      </c>
      <c r="D1481" t="s">
        <v>26</v>
      </c>
      <c r="E1481" s="1">
        <v>46106.604166666664</v>
      </c>
      <c r="F1481" s="1">
        <v>46107.895833333336</v>
      </c>
      <c r="G1481" t="s">
        <v>23</v>
      </c>
      <c r="H1481" t="s">
        <v>15</v>
      </c>
      <c r="I1481" t="s">
        <v>16</v>
      </c>
      <c r="J1481">
        <v>3</v>
      </c>
      <c r="K1481" t="str">
        <f>IF(tickets_dataset[[#This Row],[status]] = "Closed", "Yes","No")</f>
        <v>Yes</v>
      </c>
      <c r="L1481" s="2">
        <f t="shared" si="92"/>
        <v>31.000000000116415</v>
      </c>
      <c r="M1481" t="str">
        <f t="shared" si="93"/>
        <v>No</v>
      </c>
      <c r="N1481" t="str">
        <f t="shared" si="94"/>
        <v>Mar</v>
      </c>
      <c r="O1481" s="2">
        <f t="shared" si="95"/>
        <v>1.2916666666715173</v>
      </c>
      <c r="P1481" t="str">
        <f>VLOOKUP(G1481,Agents!A:E,4,FALSE)</f>
        <v>Team3</v>
      </c>
      <c r="Q1481" t="str">
        <f>VLOOKUP(G1481,Agents!A:E,5,FALSE)</f>
        <v>Senior</v>
      </c>
      <c r="R1481" t="str">
        <f>VLOOKUP(G1481,Agents!A:E,2,FALSE)</f>
        <v>Evening</v>
      </c>
    </row>
    <row r="1482" spans="1:18" x14ac:dyDescent="0.35">
      <c r="A1482" t="s">
        <v>2851</v>
      </c>
      <c r="B1482" t="s">
        <v>2852</v>
      </c>
      <c r="C1482" t="s">
        <v>22</v>
      </c>
      <c r="D1482" t="s">
        <v>13</v>
      </c>
      <c r="E1482" s="1">
        <v>46092.4375</v>
      </c>
      <c r="F1482" s="1">
        <v>46092.604166666664</v>
      </c>
      <c r="G1482" t="s">
        <v>100</v>
      </c>
      <c r="H1482" t="s">
        <v>15</v>
      </c>
      <c r="I1482" t="s">
        <v>16</v>
      </c>
      <c r="J1482">
        <v>4</v>
      </c>
      <c r="K1482" t="str">
        <f>IF(tickets_dataset[[#This Row],[status]] = "Closed", "Yes","No")</f>
        <v>Yes</v>
      </c>
      <c r="L1482" s="2">
        <f t="shared" si="92"/>
        <v>3.9999999999417923</v>
      </c>
      <c r="M1482" t="str">
        <f t="shared" si="93"/>
        <v>No</v>
      </c>
      <c r="N1482" t="str">
        <f t="shared" si="94"/>
        <v>Mar</v>
      </c>
      <c r="O1482" s="2">
        <f t="shared" si="95"/>
        <v>0.16666666666424135</v>
      </c>
      <c r="P1482" t="str">
        <f>VLOOKUP(G1482,Agents!A:E,4,FALSE)</f>
        <v>Team4</v>
      </c>
      <c r="Q1482" t="str">
        <f>VLOOKUP(G1482,Agents!A:E,5,FALSE)</f>
        <v>Junior</v>
      </c>
      <c r="R1482" t="str">
        <f>VLOOKUP(G1482,Agents!A:E,2,FALSE)</f>
        <v>Evening</v>
      </c>
    </row>
    <row r="1483" spans="1:18" x14ac:dyDescent="0.35">
      <c r="A1483" t="s">
        <v>2853</v>
      </c>
      <c r="B1483" t="s">
        <v>436</v>
      </c>
      <c r="C1483" t="s">
        <v>50</v>
      </c>
      <c r="D1483" t="s">
        <v>26</v>
      </c>
      <c r="E1483" s="1">
        <v>46103.595833333333</v>
      </c>
      <c r="F1483" s="1">
        <v>46106.470833333333</v>
      </c>
      <c r="G1483" t="s">
        <v>234</v>
      </c>
      <c r="H1483" t="s">
        <v>15</v>
      </c>
      <c r="I1483" t="s">
        <v>16</v>
      </c>
      <c r="J1483">
        <v>4</v>
      </c>
      <c r="K1483" t="str">
        <f>IF(tickets_dataset[[#This Row],[status]] = "Closed", "Yes","No")</f>
        <v>Yes</v>
      </c>
      <c r="L1483" s="2">
        <f t="shared" si="92"/>
        <v>69</v>
      </c>
      <c r="M1483" t="str">
        <f t="shared" si="93"/>
        <v>Yes</v>
      </c>
      <c r="N1483" t="str">
        <f t="shared" si="94"/>
        <v>Mar</v>
      </c>
      <c r="O1483" s="2">
        <f t="shared" si="95"/>
        <v>2.875</v>
      </c>
      <c r="P1483" t="str">
        <f>VLOOKUP(G1483,Agents!A:E,4,FALSE)</f>
        <v>Team5</v>
      </c>
      <c r="Q1483" t="str">
        <f>VLOOKUP(G1483,Agents!A:E,5,FALSE)</f>
        <v>Senior</v>
      </c>
      <c r="R1483" t="str">
        <f>VLOOKUP(G1483,Agents!A:E,2,FALSE)</f>
        <v>Night</v>
      </c>
    </row>
    <row r="1484" spans="1:18" x14ac:dyDescent="0.35">
      <c r="A1484" t="s">
        <v>2854</v>
      </c>
      <c r="B1484" t="s">
        <v>2855</v>
      </c>
      <c r="C1484" t="s">
        <v>34</v>
      </c>
      <c r="D1484" t="s">
        <v>26</v>
      </c>
      <c r="E1484" s="1">
        <v>46023.036111111112</v>
      </c>
      <c r="F1484" s="1">
        <v>46024.494444444441</v>
      </c>
      <c r="G1484" t="s">
        <v>53</v>
      </c>
      <c r="H1484" t="s">
        <v>15</v>
      </c>
      <c r="I1484" t="s">
        <v>16</v>
      </c>
      <c r="J1484">
        <v>4</v>
      </c>
      <c r="K1484" t="str">
        <f>IF(tickets_dataset[[#This Row],[status]] = "Closed", "Yes","No")</f>
        <v>Yes</v>
      </c>
      <c r="L1484" s="2">
        <f t="shared" si="92"/>
        <v>34.999999999883585</v>
      </c>
      <c r="M1484" t="str">
        <f t="shared" si="93"/>
        <v>No</v>
      </c>
      <c r="N1484" t="str">
        <f t="shared" si="94"/>
        <v>Jan</v>
      </c>
      <c r="O1484" s="2">
        <f t="shared" si="95"/>
        <v>1.4583333333284827</v>
      </c>
      <c r="P1484" t="str">
        <f>VLOOKUP(G1484,Agents!A:E,4,FALSE)</f>
        <v>Team1</v>
      </c>
      <c r="Q1484" t="str">
        <f>VLOOKUP(G1484,Agents!A:E,5,FALSE)</f>
        <v>Junior</v>
      </c>
      <c r="R1484" t="str">
        <f>VLOOKUP(G1484,Agents!A:E,2,FALSE)</f>
        <v>Night</v>
      </c>
    </row>
    <row r="1485" spans="1:18" x14ac:dyDescent="0.35">
      <c r="A1485" t="s">
        <v>2856</v>
      </c>
      <c r="B1485" t="s">
        <v>2857</v>
      </c>
      <c r="C1485" t="s">
        <v>50</v>
      </c>
      <c r="D1485" t="s">
        <v>38</v>
      </c>
      <c r="E1485" s="1">
        <v>46061.682638888888</v>
      </c>
      <c r="F1485" s="1">
        <v>46065.557638888888</v>
      </c>
      <c r="G1485" t="s">
        <v>137</v>
      </c>
      <c r="H1485" t="s">
        <v>15</v>
      </c>
      <c r="I1485" t="s">
        <v>16</v>
      </c>
      <c r="J1485">
        <v>5</v>
      </c>
      <c r="K1485" t="str">
        <f>IF(tickets_dataset[[#This Row],[status]] = "Closed", "Yes","No")</f>
        <v>Yes</v>
      </c>
      <c r="L1485" s="2">
        <f t="shared" si="92"/>
        <v>93</v>
      </c>
      <c r="M1485" t="str">
        <f t="shared" si="93"/>
        <v>Yes</v>
      </c>
      <c r="N1485" t="str">
        <f t="shared" si="94"/>
        <v>Feb</v>
      </c>
      <c r="O1485" s="2">
        <f t="shared" si="95"/>
        <v>3.875</v>
      </c>
      <c r="P1485" t="str">
        <f>VLOOKUP(G1485,Agents!A:E,4,FALSE)</f>
        <v>Team5</v>
      </c>
      <c r="Q1485" t="str">
        <f>VLOOKUP(G1485,Agents!A:E,5,FALSE)</f>
        <v>Senior</v>
      </c>
      <c r="R1485" t="str">
        <f>VLOOKUP(G1485,Agents!A:E,2,FALSE)</f>
        <v>Night</v>
      </c>
    </row>
    <row r="1486" spans="1:18" x14ac:dyDescent="0.35">
      <c r="A1486" t="s">
        <v>2858</v>
      </c>
      <c r="B1486" t="s">
        <v>2859</v>
      </c>
      <c r="C1486" t="s">
        <v>76</v>
      </c>
      <c r="D1486" t="s">
        <v>38</v>
      </c>
      <c r="E1486" s="1">
        <v>46046.798611111109</v>
      </c>
      <c r="F1486" s="1">
        <v>46049.215277777781</v>
      </c>
      <c r="G1486" t="s">
        <v>14</v>
      </c>
      <c r="H1486" t="s">
        <v>15</v>
      </c>
      <c r="I1486" t="s">
        <v>16</v>
      </c>
      <c r="J1486">
        <v>5</v>
      </c>
      <c r="K1486" t="str">
        <f>IF(tickets_dataset[[#This Row],[status]] = "Closed", "Yes","No")</f>
        <v>Yes</v>
      </c>
      <c r="L1486" s="2">
        <f t="shared" si="92"/>
        <v>58.000000000116415</v>
      </c>
      <c r="M1486" t="str">
        <f t="shared" si="93"/>
        <v>Yes</v>
      </c>
      <c r="N1486" t="str">
        <f t="shared" si="94"/>
        <v>Jan</v>
      </c>
      <c r="O1486" s="2">
        <f t="shared" si="95"/>
        <v>2.4166666666715173</v>
      </c>
      <c r="P1486" t="str">
        <f>VLOOKUP(G1486,Agents!A:E,4,FALSE)</f>
        <v>Team1</v>
      </c>
      <c r="Q1486" t="str">
        <f>VLOOKUP(G1486,Agents!A:E,5,FALSE)</f>
        <v>Senior</v>
      </c>
      <c r="R1486" t="str">
        <f>VLOOKUP(G1486,Agents!A:E,2,FALSE)</f>
        <v>Morning</v>
      </c>
    </row>
    <row r="1487" spans="1:18" x14ac:dyDescent="0.35">
      <c r="A1487" t="s">
        <v>2860</v>
      </c>
      <c r="B1487" t="s">
        <v>2861</v>
      </c>
      <c r="C1487" t="s">
        <v>50</v>
      </c>
      <c r="D1487" t="s">
        <v>38</v>
      </c>
      <c r="E1487" s="1">
        <v>46056.479861111111</v>
      </c>
      <c r="F1487" s="1">
        <v>46057.354861111111</v>
      </c>
      <c r="G1487" t="s">
        <v>19</v>
      </c>
      <c r="H1487" t="s">
        <v>15</v>
      </c>
      <c r="I1487" t="s">
        <v>16</v>
      </c>
      <c r="J1487">
        <v>4</v>
      </c>
      <c r="K1487" t="str">
        <f>IF(tickets_dataset[[#This Row],[status]] = "Closed", "Yes","No")</f>
        <v>Yes</v>
      </c>
      <c r="L1487" s="2">
        <f t="shared" si="92"/>
        <v>21</v>
      </c>
      <c r="M1487" t="str">
        <f t="shared" si="93"/>
        <v>No</v>
      </c>
      <c r="N1487" t="str">
        <f t="shared" si="94"/>
        <v>Feb</v>
      </c>
      <c r="O1487" s="2">
        <f t="shared" si="95"/>
        <v>0.875</v>
      </c>
      <c r="P1487" t="str">
        <f>VLOOKUP(G1487,Agents!A:E,4,FALSE)</f>
        <v>Team4</v>
      </c>
      <c r="Q1487" t="str">
        <f>VLOOKUP(G1487,Agents!A:E,5,FALSE)</f>
        <v>Senior</v>
      </c>
      <c r="R1487" t="str">
        <f>VLOOKUP(G1487,Agents!A:E,2,FALSE)</f>
        <v>Evening</v>
      </c>
    </row>
    <row r="1488" spans="1:18" x14ac:dyDescent="0.35">
      <c r="A1488" t="s">
        <v>2862</v>
      </c>
      <c r="B1488" t="s">
        <v>2863</v>
      </c>
      <c r="C1488" t="s">
        <v>12</v>
      </c>
      <c r="D1488" t="s">
        <v>26</v>
      </c>
      <c r="E1488" s="1">
        <v>46052.586111111108</v>
      </c>
      <c r="F1488" s="1">
        <v>46055.294444444444</v>
      </c>
      <c r="G1488" t="s">
        <v>199</v>
      </c>
      <c r="H1488" t="s">
        <v>15</v>
      </c>
      <c r="I1488" t="s">
        <v>16</v>
      </c>
      <c r="J1488">
        <v>3</v>
      </c>
      <c r="K1488" t="str">
        <f>IF(tickets_dataset[[#This Row],[status]] = "Closed", "Yes","No")</f>
        <v>Yes</v>
      </c>
      <c r="L1488" s="2">
        <f t="shared" si="92"/>
        <v>65.000000000058208</v>
      </c>
      <c r="M1488" t="str">
        <f t="shared" si="93"/>
        <v>Yes</v>
      </c>
      <c r="N1488" t="str">
        <f t="shared" si="94"/>
        <v>Jan</v>
      </c>
      <c r="O1488" s="2">
        <f t="shared" si="95"/>
        <v>2.7083333333357587</v>
      </c>
      <c r="P1488" t="str">
        <f>VLOOKUP(G1488,Agents!A:E,4,FALSE)</f>
        <v>Team1</v>
      </c>
      <c r="Q1488" t="str">
        <f>VLOOKUP(G1488,Agents!A:E,5,FALSE)</f>
        <v>Junior</v>
      </c>
      <c r="R1488" t="str">
        <f>VLOOKUP(G1488,Agents!A:E,2,FALSE)</f>
        <v>Morning</v>
      </c>
    </row>
    <row r="1489" spans="1:18" x14ac:dyDescent="0.35">
      <c r="A1489" t="s">
        <v>2864</v>
      </c>
      <c r="B1489" t="s">
        <v>2865</v>
      </c>
      <c r="C1489" t="s">
        <v>76</v>
      </c>
      <c r="D1489" t="s">
        <v>38</v>
      </c>
      <c r="E1489" s="1">
        <v>46027.32916666667</v>
      </c>
      <c r="F1489" s="1">
        <v>46029.245833333334</v>
      </c>
      <c r="G1489" t="s">
        <v>273</v>
      </c>
      <c r="H1489" t="s">
        <v>15</v>
      </c>
      <c r="I1489" t="s">
        <v>16</v>
      </c>
      <c r="J1489">
        <v>4</v>
      </c>
      <c r="K1489" t="str">
        <f>IF(tickets_dataset[[#This Row],[status]] = "Closed", "Yes","No")</f>
        <v>Yes</v>
      </c>
      <c r="L1489" s="2">
        <f t="shared" si="92"/>
        <v>45.999999999941792</v>
      </c>
      <c r="M1489" t="str">
        <f t="shared" si="93"/>
        <v>No</v>
      </c>
      <c r="N1489" t="str">
        <f t="shared" si="94"/>
        <v>Jan</v>
      </c>
      <c r="O1489" s="2">
        <f t="shared" si="95"/>
        <v>1.9166666666642413</v>
      </c>
      <c r="P1489" t="str">
        <f>VLOOKUP(G1489,Agents!A:E,4,FALSE)</f>
        <v>Team3</v>
      </c>
      <c r="Q1489" t="str">
        <f>VLOOKUP(G1489,Agents!A:E,5,FALSE)</f>
        <v>Senior</v>
      </c>
      <c r="R1489" t="str">
        <f>VLOOKUP(G1489,Agents!A:E,2,FALSE)</f>
        <v>Evening</v>
      </c>
    </row>
    <row r="1490" spans="1:18" x14ac:dyDescent="0.35">
      <c r="A1490" t="s">
        <v>2866</v>
      </c>
      <c r="B1490" t="s">
        <v>2867</v>
      </c>
      <c r="C1490" t="s">
        <v>12</v>
      </c>
      <c r="D1490" t="s">
        <v>38</v>
      </c>
      <c r="E1490" s="1">
        <v>46094.745138888888</v>
      </c>
      <c r="F1490" s="1">
        <v>46098.203472222223</v>
      </c>
      <c r="G1490" t="s">
        <v>100</v>
      </c>
      <c r="H1490" t="s">
        <v>15</v>
      </c>
      <c r="I1490" t="s">
        <v>16</v>
      </c>
      <c r="J1490">
        <v>5</v>
      </c>
      <c r="K1490" t="str">
        <f>IF(tickets_dataset[[#This Row],[status]] = "Closed", "Yes","No")</f>
        <v>Yes</v>
      </c>
      <c r="L1490" s="2">
        <f t="shared" si="92"/>
        <v>83.000000000058208</v>
      </c>
      <c r="M1490" t="str">
        <f t="shared" si="93"/>
        <v>Yes</v>
      </c>
      <c r="N1490" t="str">
        <f t="shared" si="94"/>
        <v>Mar</v>
      </c>
      <c r="O1490" s="2">
        <f t="shared" si="95"/>
        <v>3.4583333333357587</v>
      </c>
      <c r="P1490" t="str">
        <f>VLOOKUP(G1490,Agents!A:E,4,FALSE)</f>
        <v>Team4</v>
      </c>
      <c r="Q1490" t="str">
        <f>VLOOKUP(G1490,Agents!A:E,5,FALSE)</f>
        <v>Junior</v>
      </c>
      <c r="R1490" t="str">
        <f>VLOOKUP(G1490,Agents!A:E,2,FALSE)</f>
        <v>Evening</v>
      </c>
    </row>
    <row r="1491" spans="1:18" x14ac:dyDescent="0.35">
      <c r="A1491" t="s">
        <v>2868</v>
      </c>
      <c r="B1491" t="s">
        <v>1752</v>
      </c>
      <c r="C1491" t="s">
        <v>34</v>
      </c>
      <c r="D1491" t="s">
        <v>38</v>
      </c>
      <c r="E1491" s="1">
        <v>46027.936111111114</v>
      </c>
      <c r="F1491" s="1">
        <v>46031.561111111114</v>
      </c>
      <c r="G1491" t="s">
        <v>199</v>
      </c>
      <c r="H1491" t="s">
        <v>15</v>
      </c>
      <c r="I1491" t="s">
        <v>16</v>
      </c>
      <c r="J1491">
        <v>4</v>
      </c>
      <c r="K1491" t="str">
        <f>IF(tickets_dataset[[#This Row],[status]] = "Closed", "Yes","No")</f>
        <v>Yes</v>
      </c>
      <c r="L1491" s="2">
        <f t="shared" si="92"/>
        <v>87</v>
      </c>
      <c r="M1491" t="str">
        <f t="shared" si="93"/>
        <v>Yes</v>
      </c>
      <c r="N1491" t="str">
        <f t="shared" si="94"/>
        <v>Jan</v>
      </c>
      <c r="O1491" s="2">
        <f t="shared" si="95"/>
        <v>3.625</v>
      </c>
      <c r="P1491" t="str">
        <f>VLOOKUP(G1491,Agents!A:E,4,FALSE)</f>
        <v>Team1</v>
      </c>
      <c r="Q1491" t="str">
        <f>VLOOKUP(G1491,Agents!A:E,5,FALSE)</f>
        <v>Junior</v>
      </c>
      <c r="R1491" t="str">
        <f>VLOOKUP(G1491,Agents!A:E,2,FALSE)</f>
        <v>Morning</v>
      </c>
    </row>
    <row r="1492" spans="1:18" x14ac:dyDescent="0.35">
      <c r="A1492" t="s">
        <v>2869</v>
      </c>
      <c r="B1492" t="s">
        <v>2870</v>
      </c>
      <c r="C1492" t="s">
        <v>50</v>
      </c>
      <c r="D1492" t="s">
        <v>13</v>
      </c>
      <c r="E1492" s="1">
        <v>46032.932638888888</v>
      </c>
      <c r="F1492" s="1">
        <v>46034.099305555559</v>
      </c>
      <c r="G1492" t="s">
        <v>91</v>
      </c>
      <c r="H1492" t="s">
        <v>15</v>
      </c>
      <c r="I1492" t="s">
        <v>16</v>
      </c>
      <c r="J1492">
        <v>4</v>
      </c>
      <c r="K1492" t="str">
        <f>IF(tickets_dataset[[#This Row],[status]] = "Closed", "Yes","No")</f>
        <v>Yes</v>
      </c>
      <c r="L1492" s="2">
        <f t="shared" si="92"/>
        <v>28.000000000116415</v>
      </c>
      <c r="M1492" t="str">
        <f t="shared" si="93"/>
        <v>No</v>
      </c>
      <c r="N1492" t="str">
        <f t="shared" si="94"/>
        <v>Jan</v>
      </c>
      <c r="O1492" s="2">
        <f t="shared" si="95"/>
        <v>1.1666666666715173</v>
      </c>
      <c r="P1492" t="str">
        <f>VLOOKUP(G1492,Agents!A:E,4,FALSE)</f>
        <v>Team5</v>
      </c>
      <c r="Q1492" t="str">
        <f>VLOOKUP(G1492,Agents!A:E,5,FALSE)</f>
        <v>Mid</v>
      </c>
      <c r="R1492" t="str">
        <f>VLOOKUP(G1492,Agents!A:E,2,FALSE)</f>
        <v>Night</v>
      </c>
    </row>
    <row r="1493" spans="1:18" x14ac:dyDescent="0.35">
      <c r="A1493" t="s">
        <v>2871</v>
      </c>
      <c r="B1493" t="s">
        <v>751</v>
      </c>
      <c r="C1493" t="s">
        <v>34</v>
      </c>
      <c r="D1493" t="s">
        <v>26</v>
      </c>
      <c r="E1493" s="1">
        <v>46027.201388888891</v>
      </c>
      <c r="F1493" s="1">
        <v>46030.076388888891</v>
      </c>
      <c r="G1493" t="s">
        <v>422</v>
      </c>
      <c r="H1493" t="s">
        <v>132</v>
      </c>
      <c r="I1493" t="s">
        <v>16</v>
      </c>
      <c r="J1493">
        <v>4</v>
      </c>
      <c r="K1493" t="str">
        <f>IF(tickets_dataset[[#This Row],[status]] = "Closed", "Yes","No")</f>
        <v>No</v>
      </c>
      <c r="L1493" s="2">
        <f t="shared" si="92"/>
        <v>69</v>
      </c>
      <c r="M1493" t="str">
        <f t="shared" si="93"/>
        <v>Yes</v>
      </c>
      <c r="N1493" t="str">
        <f t="shared" si="94"/>
        <v>Jan</v>
      </c>
      <c r="O1493" s="2">
        <f t="shared" si="95"/>
        <v>2.875</v>
      </c>
      <c r="P1493" t="str">
        <f>VLOOKUP(G1493,Agents!A:E,4,FALSE)</f>
        <v>Team5</v>
      </c>
      <c r="Q1493" t="str">
        <f>VLOOKUP(G1493,Agents!A:E,5,FALSE)</f>
        <v>Mid</v>
      </c>
      <c r="R1493" t="str">
        <f>VLOOKUP(G1493,Agents!A:E,2,FALSE)</f>
        <v>Evening</v>
      </c>
    </row>
    <row r="1494" spans="1:18" x14ac:dyDescent="0.35">
      <c r="A1494" t="s">
        <v>2872</v>
      </c>
      <c r="B1494" t="s">
        <v>2852</v>
      </c>
      <c r="C1494" t="s">
        <v>50</v>
      </c>
      <c r="D1494" t="s">
        <v>38</v>
      </c>
      <c r="E1494" s="1">
        <v>46057.547222222223</v>
      </c>
      <c r="F1494" s="1">
        <v>46060.047222222223</v>
      </c>
      <c r="G1494" t="s">
        <v>14</v>
      </c>
      <c r="H1494" t="s">
        <v>15</v>
      </c>
      <c r="I1494" t="s">
        <v>16</v>
      </c>
      <c r="J1494">
        <v>4</v>
      </c>
      <c r="K1494" t="str">
        <f>IF(tickets_dataset[[#This Row],[status]] = "Closed", "Yes","No")</f>
        <v>Yes</v>
      </c>
      <c r="L1494" s="2">
        <f t="shared" si="92"/>
        <v>60</v>
      </c>
      <c r="M1494" t="str">
        <f t="shared" si="93"/>
        <v>Yes</v>
      </c>
      <c r="N1494" t="str">
        <f t="shared" si="94"/>
        <v>Feb</v>
      </c>
      <c r="O1494" s="2">
        <f t="shared" si="95"/>
        <v>2.5</v>
      </c>
      <c r="P1494" t="str">
        <f>VLOOKUP(G1494,Agents!A:E,4,FALSE)</f>
        <v>Team1</v>
      </c>
      <c r="Q1494" t="str">
        <f>VLOOKUP(G1494,Agents!A:E,5,FALSE)</f>
        <v>Senior</v>
      </c>
      <c r="R1494" t="str">
        <f>VLOOKUP(G1494,Agents!A:E,2,FALSE)</f>
        <v>Morning</v>
      </c>
    </row>
    <row r="1495" spans="1:18" x14ac:dyDescent="0.35">
      <c r="A1495" t="s">
        <v>2873</v>
      </c>
      <c r="B1495" t="s">
        <v>2874</v>
      </c>
      <c r="C1495" t="s">
        <v>76</v>
      </c>
      <c r="D1495" t="s">
        <v>38</v>
      </c>
      <c r="E1495" s="1">
        <v>46108.959722222222</v>
      </c>
      <c r="F1495" s="1">
        <v>46110.126388888886</v>
      </c>
      <c r="G1495" t="s">
        <v>344</v>
      </c>
      <c r="H1495" t="s">
        <v>15</v>
      </c>
      <c r="I1495" t="s">
        <v>16</v>
      </c>
      <c r="J1495">
        <v>4</v>
      </c>
      <c r="K1495" t="str">
        <f>IF(tickets_dataset[[#This Row],[status]] = "Closed", "Yes","No")</f>
        <v>Yes</v>
      </c>
      <c r="L1495" s="2">
        <f t="shared" si="92"/>
        <v>27.999999999941792</v>
      </c>
      <c r="M1495" t="str">
        <f t="shared" si="93"/>
        <v>No</v>
      </c>
      <c r="N1495" t="str">
        <f t="shared" si="94"/>
        <v>Mar</v>
      </c>
      <c r="O1495" s="2">
        <f t="shared" si="95"/>
        <v>1.1666666666642413</v>
      </c>
      <c r="P1495" t="str">
        <f>VLOOKUP(G1495,Agents!A:E,4,FALSE)</f>
        <v>Team4</v>
      </c>
      <c r="Q1495" t="str">
        <f>VLOOKUP(G1495,Agents!A:E,5,FALSE)</f>
        <v>Senior</v>
      </c>
      <c r="R1495" t="str">
        <f>VLOOKUP(G1495,Agents!A:E,2,FALSE)</f>
        <v>Night</v>
      </c>
    </row>
    <row r="1496" spans="1:18" x14ac:dyDescent="0.35">
      <c r="A1496" t="s">
        <v>2875</v>
      </c>
      <c r="B1496" t="s">
        <v>2876</v>
      </c>
      <c r="C1496" t="s">
        <v>22</v>
      </c>
      <c r="D1496" t="s">
        <v>13</v>
      </c>
      <c r="E1496" s="1">
        <v>46045.361805555556</v>
      </c>
      <c r="F1496" s="1">
        <v>46047.27847222222</v>
      </c>
      <c r="G1496" t="s">
        <v>344</v>
      </c>
      <c r="H1496" t="s">
        <v>15</v>
      </c>
      <c r="I1496" t="s">
        <v>16</v>
      </c>
      <c r="J1496">
        <v>5</v>
      </c>
      <c r="K1496" t="str">
        <f>IF(tickets_dataset[[#This Row],[status]] = "Closed", "Yes","No")</f>
        <v>Yes</v>
      </c>
      <c r="L1496" s="2">
        <f t="shared" si="92"/>
        <v>45.999999999941792</v>
      </c>
      <c r="M1496" t="str">
        <f t="shared" si="93"/>
        <v>No</v>
      </c>
      <c r="N1496" t="str">
        <f t="shared" si="94"/>
        <v>Jan</v>
      </c>
      <c r="O1496" s="2">
        <f t="shared" si="95"/>
        <v>1.9166666666642413</v>
      </c>
      <c r="P1496" t="str">
        <f>VLOOKUP(G1496,Agents!A:E,4,FALSE)</f>
        <v>Team4</v>
      </c>
      <c r="Q1496" t="str">
        <f>VLOOKUP(G1496,Agents!A:E,5,FALSE)</f>
        <v>Senior</v>
      </c>
      <c r="R1496" t="str">
        <f>VLOOKUP(G1496,Agents!A:E,2,FALSE)</f>
        <v>Night</v>
      </c>
    </row>
    <row r="1497" spans="1:18" x14ac:dyDescent="0.35">
      <c r="A1497" t="s">
        <v>2877</v>
      </c>
      <c r="B1497" t="s">
        <v>2878</v>
      </c>
      <c r="C1497" t="s">
        <v>34</v>
      </c>
      <c r="D1497" t="s">
        <v>38</v>
      </c>
      <c r="E1497" s="1">
        <v>46048.894444444442</v>
      </c>
      <c r="F1497" s="1">
        <v>46051.394444444442</v>
      </c>
      <c r="G1497" t="s">
        <v>167</v>
      </c>
      <c r="H1497" t="s">
        <v>15</v>
      </c>
      <c r="I1497" t="s">
        <v>16</v>
      </c>
      <c r="J1497">
        <v>3</v>
      </c>
      <c r="K1497" t="str">
        <f>IF(tickets_dataset[[#This Row],[status]] = "Closed", "Yes","No")</f>
        <v>Yes</v>
      </c>
      <c r="L1497" s="2">
        <f t="shared" si="92"/>
        <v>60</v>
      </c>
      <c r="M1497" t="str">
        <f t="shared" si="93"/>
        <v>Yes</v>
      </c>
      <c r="N1497" t="str">
        <f t="shared" si="94"/>
        <v>Jan</v>
      </c>
      <c r="O1497" s="2">
        <f t="shared" si="95"/>
        <v>2.5</v>
      </c>
      <c r="P1497" t="str">
        <f>VLOOKUP(G1497,Agents!A:E,4,FALSE)</f>
        <v>Team3</v>
      </c>
      <c r="Q1497" t="str">
        <f>VLOOKUP(G1497,Agents!A:E,5,FALSE)</f>
        <v>Mid</v>
      </c>
      <c r="R1497" t="str">
        <f>VLOOKUP(G1497,Agents!A:E,2,FALSE)</f>
        <v>Evening</v>
      </c>
    </row>
    <row r="1498" spans="1:18" x14ac:dyDescent="0.35">
      <c r="A1498" t="s">
        <v>2879</v>
      </c>
      <c r="B1498" t="s">
        <v>2880</v>
      </c>
      <c r="C1498" t="s">
        <v>50</v>
      </c>
      <c r="D1498" t="s">
        <v>38</v>
      </c>
      <c r="E1498" s="1">
        <v>46063.544444444444</v>
      </c>
      <c r="F1498" s="1">
        <v>46064.586111111108</v>
      </c>
      <c r="G1498" t="s">
        <v>19</v>
      </c>
      <c r="H1498" t="s">
        <v>28</v>
      </c>
      <c r="I1498" t="s">
        <v>16</v>
      </c>
      <c r="J1498">
        <v>4</v>
      </c>
      <c r="K1498" t="str">
        <f>IF(tickets_dataset[[#This Row],[status]] = "Closed", "Yes","No")</f>
        <v>No</v>
      </c>
      <c r="L1498" s="2">
        <f t="shared" si="92"/>
        <v>24.999999999941792</v>
      </c>
      <c r="M1498" t="str">
        <f t="shared" si="93"/>
        <v>No</v>
      </c>
      <c r="N1498" t="str">
        <f t="shared" si="94"/>
        <v>Feb</v>
      </c>
      <c r="O1498" s="2">
        <f t="shared" si="95"/>
        <v>1.0416666666642413</v>
      </c>
      <c r="P1498" t="str">
        <f>VLOOKUP(G1498,Agents!A:E,4,FALSE)</f>
        <v>Team4</v>
      </c>
      <c r="Q1498" t="str">
        <f>VLOOKUP(G1498,Agents!A:E,5,FALSE)</f>
        <v>Senior</v>
      </c>
      <c r="R1498" t="str">
        <f>VLOOKUP(G1498,Agents!A:E,2,FALSE)</f>
        <v>Evening</v>
      </c>
    </row>
    <row r="1499" spans="1:18" x14ac:dyDescent="0.35">
      <c r="A1499" t="s">
        <v>2881</v>
      </c>
      <c r="B1499" t="s">
        <v>2882</v>
      </c>
      <c r="C1499" t="s">
        <v>34</v>
      </c>
      <c r="D1499" t="s">
        <v>13</v>
      </c>
      <c r="E1499" s="1">
        <v>46091.558333333334</v>
      </c>
      <c r="F1499" s="1">
        <v>46092.183333333334</v>
      </c>
      <c r="G1499" t="s">
        <v>23</v>
      </c>
      <c r="H1499" t="s">
        <v>15</v>
      </c>
      <c r="I1499" t="s">
        <v>16</v>
      </c>
      <c r="J1499">
        <v>3</v>
      </c>
      <c r="K1499" t="str">
        <f>IF(tickets_dataset[[#This Row],[status]] = "Closed", "Yes","No")</f>
        <v>Yes</v>
      </c>
      <c r="L1499" s="2">
        <f t="shared" si="92"/>
        <v>15</v>
      </c>
      <c r="M1499" t="str">
        <f t="shared" si="93"/>
        <v>No</v>
      </c>
      <c r="N1499" t="str">
        <f t="shared" si="94"/>
        <v>Mar</v>
      </c>
      <c r="O1499" s="2">
        <f t="shared" si="95"/>
        <v>0.625</v>
      </c>
      <c r="P1499" t="str">
        <f>VLOOKUP(G1499,Agents!A:E,4,FALSE)</f>
        <v>Team3</v>
      </c>
      <c r="Q1499" t="str">
        <f>VLOOKUP(G1499,Agents!A:E,5,FALSE)</f>
        <v>Senior</v>
      </c>
      <c r="R1499" t="str">
        <f>VLOOKUP(G1499,Agents!A:E,2,FALSE)</f>
        <v>Evening</v>
      </c>
    </row>
    <row r="1500" spans="1:18" x14ac:dyDescent="0.35">
      <c r="A1500" t="s">
        <v>2883</v>
      </c>
      <c r="B1500" t="s">
        <v>2884</v>
      </c>
      <c r="C1500" t="s">
        <v>22</v>
      </c>
      <c r="D1500" t="s">
        <v>26</v>
      </c>
      <c r="E1500" s="1">
        <v>46030.886111111111</v>
      </c>
      <c r="F1500" s="1">
        <v>46033.177777777775</v>
      </c>
      <c r="G1500" t="s">
        <v>199</v>
      </c>
      <c r="H1500" t="s">
        <v>15</v>
      </c>
      <c r="I1500" t="s">
        <v>16</v>
      </c>
      <c r="J1500">
        <v>5</v>
      </c>
      <c r="K1500" t="str">
        <f>IF(tickets_dataset[[#This Row],[status]] = "Closed", "Yes","No")</f>
        <v>Yes</v>
      </c>
      <c r="L1500" s="2">
        <f t="shared" si="92"/>
        <v>54.999999999941792</v>
      </c>
      <c r="M1500" t="str">
        <f t="shared" si="93"/>
        <v>Yes</v>
      </c>
      <c r="N1500" t="str">
        <f t="shared" si="94"/>
        <v>Jan</v>
      </c>
      <c r="O1500" s="2">
        <f t="shared" si="95"/>
        <v>2.2916666666642413</v>
      </c>
      <c r="P1500" t="str">
        <f>VLOOKUP(G1500,Agents!A:E,4,FALSE)</f>
        <v>Team1</v>
      </c>
      <c r="Q1500" t="str">
        <f>VLOOKUP(G1500,Agents!A:E,5,FALSE)</f>
        <v>Junior</v>
      </c>
      <c r="R1500" t="str">
        <f>VLOOKUP(G1500,Agents!A:E,2,FALSE)</f>
        <v>Morning</v>
      </c>
    </row>
    <row r="1501" spans="1:18" x14ac:dyDescent="0.35">
      <c r="A1501" t="s">
        <v>2885</v>
      </c>
      <c r="B1501" t="s">
        <v>1401</v>
      </c>
      <c r="C1501" t="s">
        <v>12</v>
      </c>
      <c r="D1501" t="s">
        <v>38</v>
      </c>
      <c r="E1501" s="1">
        <v>46059.242361111108</v>
      </c>
      <c r="F1501" s="1">
        <v>46062.492361111108</v>
      </c>
      <c r="G1501" t="s">
        <v>273</v>
      </c>
      <c r="H1501" t="s">
        <v>15</v>
      </c>
      <c r="I1501" t="s">
        <v>16</v>
      </c>
      <c r="J1501">
        <v>4</v>
      </c>
      <c r="K1501" t="str">
        <f>IF(tickets_dataset[[#This Row],[status]] = "Closed", "Yes","No")</f>
        <v>Yes</v>
      </c>
      <c r="L1501" s="2">
        <f t="shared" si="92"/>
        <v>78</v>
      </c>
      <c r="M1501" t="str">
        <f t="shared" si="93"/>
        <v>Yes</v>
      </c>
      <c r="N1501" t="str">
        <f t="shared" si="94"/>
        <v>Feb</v>
      </c>
      <c r="O1501" s="2">
        <f t="shared" si="95"/>
        <v>3.25</v>
      </c>
      <c r="P1501" t="str">
        <f>VLOOKUP(G1501,Agents!A:E,4,FALSE)</f>
        <v>Team3</v>
      </c>
      <c r="Q1501" t="str">
        <f>VLOOKUP(G1501,Agents!A:E,5,FALSE)</f>
        <v>Senior</v>
      </c>
      <c r="R1501" t="str">
        <f>VLOOKUP(G1501,Agents!A:E,2,FALSE)</f>
        <v>Evening</v>
      </c>
    </row>
    <row r="1502" spans="1:18" x14ac:dyDescent="0.35">
      <c r="A1502" t="s">
        <v>2886</v>
      </c>
      <c r="B1502" t="s">
        <v>2887</v>
      </c>
      <c r="C1502" t="s">
        <v>22</v>
      </c>
      <c r="D1502" t="s">
        <v>13</v>
      </c>
      <c r="E1502" s="1">
        <v>46044.561805555553</v>
      </c>
      <c r="F1502" s="1">
        <v>46045.353472222225</v>
      </c>
      <c r="G1502" t="s">
        <v>170</v>
      </c>
      <c r="H1502" t="s">
        <v>28</v>
      </c>
      <c r="I1502" t="s">
        <v>16</v>
      </c>
      <c r="J1502">
        <v>5</v>
      </c>
      <c r="K1502" t="str">
        <f>IF(tickets_dataset[[#This Row],[status]] = "Closed", "Yes","No")</f>
        <v>No</v>
      </c>
      <c r="L1502" s="2">
        <f t="shared" si="92"/>
        <v>19.000000000116415</v>
      </c>
      <c r="M1502" t="str">
        <f t="shared" si="93"/>
        <v>No</v>
      </c>
      <c r="N1502" t="str">
        <f t="shared" si="94"/>
        <v>Jan</v>
      </c>
      <c r="O1502" s="2">
        <f t="shared" si="95"/>
        <v>0.79166666667151731</v>
      </c>
      <c r="P1502" t="str">
        <f>VLOOKUP(G1502,Agents!A:E,4,FALSE)</f>
        <v>Team5</v>
      </c>
      <c r="Q1502" t="str">
        <f>VLOOKUP(G1502,Agents!A:E,5,FALSE)</f>
        <v>Junior</v>
      </c>
      <c r="R1502" t="str">
        <f>VLOOKUP(G1502,Agents!A:E,2,FALSE)</f>
        <v>Night</v>
      </c>
    </row>
    <row r="1503" spans="1:18" x14ac:dyDescent="0.35">
      <c r="A1503" t="s">
        <v>2888</v>
      </c>
      <c r="B1503" t="s">
        <v>2889</v>
      </c>
      <c r="C1503" t="s">
        <v>22</v>
      </c>
      <c r="D1503" t="s">
        <v>13</v>
      </c>
      <c r="E1503" s="1">
        <v>46105.581944444442</v>
      </c>
      <c r="F1503" s="1">
        <v>46106.831944444442</v>
      </c>
      <c r="G1503" t="s">
        <v>149</v>
      </c>
      <c r="H1503" t="s">
        <v>15</v>
      </c>
      <c r="I1503" t="s">
        <v>16</v>
      </c>
      <c r="J1503">
        <v>5</v>
      </c>
      <c r="K1503" t="str">
        <f>IF(tickets_dataset[[#This Row],[status]] = "Closed", "Yes","No")</f>
        <v>Yes</v>
      </c>
      <c r="L1503" s="2">
        <f t="shared" si="92"/>
        <v>30</v>
      </c>
      <c r="M1503" t="str">
        <f t="shared" si="93"/>
        <v>No</v>
      </c>
      <c r="N1503" t="str">
        <f t="shared" si="94"/>
        <v>Mar</v>
      </c>
      <c r="O1503" s="2">
        <f t="shared" si="95"/>
        <v>1.25</v>
      </c>
      <c r="P1503" t="str">
        <f>VLOOKUP(G1503,Agents!A:E,4,FALSE)</f>
        <v>Team3</v>
      </c>
      <c r="Q1503" t="str">
        <f>VLOOKUP(G1503,Agents!A:E,5,FALSE)</f>
        <v>Mid</v>
      </c>
      <c r="R1503" t="str">
        <f>VLOOKUP(G1503,Agents!A:E,2,FALSE)</f>
        <v>Night</v>
      </c>
    </row>
    <row r="1504" spans="1:18" x14ac:dyDescent="0.35">
      <c r="A1504" t="s">
        <v>2890</v>
      </c>
      <c r="B1504" t="s">
        <v>2891</v>
      </c>
      <c r="C1504" t="s">
        <v>50</v>
      </c>
      <c r="D1504" t="s">
        <v>13</v>
      </c>
      <c r="E1504" s="1">
        <v>46031.345833333333</v>
      </c>
      <c r="F1504" s="1">
        <v>46032.595833333333</v>
      </c>
      <c r="G1504" t="s">
        <v>199</v>
      </c>
      <c r="H1504" t="s">
        <v>15</v>
      </c>
      <c r="I1504" t="s">
        <v>16</v>
      </c>
      <c r="J1504">
        <v>5</v>
      </c>
      <c r="K1504" t="str">
        <f>IF(tickets_dataset[[#This Row],[status]] = "Closed", "Yes","No")</f>
        <v>Yes</v>
      </c>
      <c r="L1504" s="2">
        <f t="shared" si="92"/>
        <v>30</v>
      </c>
      <c r="M1504" t="str">
        <f t="shared" si="93"/>
        <v>No</v>
      </c>
      <c r="N1504" t="str">
        <f t="shared" si="94"/>
        <v>Jan</v>
      </c>
      <c r="O1504" s="2">
        <f t="shared" si="95"/>
        <v>1.25</v>
      </c>
      <c r="P1504" t="str">
        <f>VLOOKUP(G1504,Agents!A:E,4,FALSE)</f>
        <v>Team1</v>
      </c>
      <c r="Q1504" t="str">
        <f>VLOOKUP(G1504,Agents!A:E,5,FALSE)</f>
        <v>Junior</v>
      </c>
      <c r="R1504" t="str">
        <f>VLOOKUP(G1504,Agents!A:E,2,FALSE)</f>
        <v>Morning</v>
      </c>
    </row>
    <row r="1505" spans="1:18" x14ac:dyDescent="0.35">
      <c r="A1505" t="s">
        <v>2892</v>
      </c>
      <c r="B1505" t="s">
        <v>2893</v>
      </c>
      <c r="C1505" t="s">
        <v>22</v>
      </c>
      <c r="D1505" t="s">
        <v>26</v>
      </c>
      <c r="E1505" s="1">
        <v>46104.311805555553</v>
      </c>
      <c r="F1505" s="1">
        <v>46105.436805555553</v>
      </c>
      <c r="G1505" t="s">
        <v>91</v>
      </c>
      <c r="H1505" t="s">
        <v>15</v>
      </c>
      <c r="I1505" t="s">
        <v>16</v>
      </c>
      <c r="J1505">
        <v>3</v>
      </c>
      <c r="K1505" t="str">
        <f>IF(tickets_dataset[[#This Row],[status]] = "Closed", "Yes","No")</f>
        <v>Yes</v>
      </c>
      <c r="L1505" s="2">
        <f t="shared" si="92"/>
        <v>27</v>
      </c>
      <c r="M1505" t="str">
        <f t="shared" si="93"/>
        <v>No</v>
      </c>
      <c r="N1505" t="str">
        <f t="shared" si="94"/>
        <v>Mar</v>
      </c>
      <c r="O1505" s="2">
        <f t="shared" si="95"/>
        <v>1.125</v>
      </c>
      <c r="P1505" t="str">
        <f>VLOOKUP(G1505,Agents!A:E,4,FALSE)</f>
        <v>Team5</v>
      </c>
      <c r="Q1505" t="str">
        <f>VLOOKUP(G1505,Agents!A:E,5,FALSE)</f>
        <v>Mid</v>
      </c>
      <c r="R1505" t="str">
        <f>VLOOKUP(G1505,Agents!A:E,2,FALSE)</f>
        <v>Night</v>
      </c>
    </row>
    <row r="1506" spans="1:18" x14ac:dyDescent="0.35">
      <c r="A1506" t="s">
        <v>2894</v>
      </c>
      <c r="B1506" t="s">
        <v>1243</v>
      </c>
      <c r="C1506" t="s">
        <v>76</v>
      </c>
      <c r="D1506" t="s">
        <v>26</v>
      </c>
      <c r="E1506" s="1">
        <v>46039.320833333331</v>
      </c>
      <c r="F1506" s="1">
        <v>46040.612500000003</v>
      </c>
      <c r="G1506" t="s">
        <v>167</v>
      </c>
      <c r="H1506" t="s">
        <v>15</v>
      </c>
      <c r="I1506" t="s">
        <v>16</v>
      </c>
      <c r="J1506">
        <v>4</v>
      </c>
      <c r="K1506" t="str">
        <f>IF(tickets_dataset[[#This Row],[status]] = "Closed", "Yes","No")</f>
        <v>Yes</v>
      </c>
      <c r="L1506" s="2">
        <f t="shared" si="92"/>
        <v>31.000000000116415</v>
      </c>
      <c r="M1506" t="str">
        <f t="shared" si="93"/>
        <v>No</v>
      </c>
      <c r="N1506" t="str">
        <f t="shared" si="94"/>
        <v>Jan</v>
      </c>
      <c r="O1506" s="2">
        <f t="shared" si="95"/>
        <v>1.2916666666715173</v>
      </c>
      <c r="P1506" t="str">
        <f>VLOOKUP(G1506,Agents!A:E,4,FALSE)</f>
        <v>Team3</v>
      </c>
      <c r="Q1506" t="str">
        <f>VLOOKUP(G1506,Agents!A:E,5,FALSE)</f>
        <v>Mid</v>
      </c>
      <c r="R1506" t="str">
        <f>VLOOKUP(G1506,Agents!A:E,2,FALSE)</f>
        <v>Evening</v>
      </c>
    </row>
    <row r="1507" spans="1:18" x14ac:dyDescent="0.35">
      <c r="A1507" t="s">
        <v>2895</v>
      </c>
      <c r="B1507" t="s">
        <v>2577</v>
      </c>
      <c r="C1507" t="s">
        <v>76</v>
      </c>
      <c r="D1507" t="s">
        <v>13</v>
      </c>
      <c r="E1507" s="1">
        <v>46032.112500000003</v>
      </c>
      <c r="F1507" s="1">
        <v>46032.945833333331</v>
      </c>
      <c r="G1507" t="s">
        <v>167</v>
      </c>
      <c r="H1507" t="s">
        <v>15</v>
      </c>
      <c r="I1507" t="s">
        <v>16</v>
      </c>
      <c r="J1507">
        <v>4</v>
      </c>
      <c r="K1507" t="str">
        <f>IF(tickets_dataset[[#This Row],[status]] = "Closed", "Yes","No")</f>
        <v>Yes</v>
      </c>
      <c r="L1507" s="2">
        <f t="shared" si="92"/>
        <v>19.999999999883585</v>
      </c>
      <c r="M1507" t="str">
        <f t="shared" si="93"/>
        <v>No</v>
      </c>
      <c r="N1507" t="str">
        <f t="shared" si="94"/>
        <v>Jan</v>
      </c>
      <c r="O1507" s="2">
        <f t="shared" si="95"/>
        <v>0.83333333332848269</v>
      </c>
      <c r="P1507" t="str">
        <f>VLOOKUP(G1507,Agents!A:E,4,FALSE)</f>
        <v>Team3</v>
      </c>
      <c r="Q1507" t="str">
        <f>VLOOKUP(G1507,Agents!A:E,5,FALSE)</f>
        <v>Mid</v>
      </c>
      <c r="R1507" t="str">
        <f>VLOOKUP(G1507,Agents!A:E,2,FALSE)</f>
        <v>Evening</v>
      </c>
    </row>
    <row r="1508" spans="1:18" x14ac:dyDescent="0.35">
      <c r="A1508" t="s">
        <v>2896</v>
      </c>
      <c r="B1508" t="s">
        <v>2897</v>
      </c>
      <c r="C1508" t="s">
        <v>12</v>
      </c>
      <c r="D1508" t="s">
        <v>26</v>
      </c>
      <c r="E1508" s="1">
        <v>46068.231249999997</v>
      </c>
      <c r="F1508" s="1">
        <v>46069.522916666669</v>
      </c>
      <c r="G1508" t="s">
        <v>39</v>
      </c>
      <c r="H1508" t="s">
        <v>28</v>
      </c>
      <c r="I1508" t="s">
        <v>16</v>
      </c>
      <c r="J1508">
        <v>5</v>
      </c>
      <c r="K1508" t="str">
        <f>IF(tickets_dataset[[#This Row],[status]] = "Closed", "Yes","No")</f>
        <v>No</v>
      </c>
      <c r="L1508" s="2">
        <f t="shared" si="92"/>
        <v>31.000000000116415</v>
      </c>
      <c r="M1508" t="str">
        <f t="shared" si="93"/>
        <v>No</v>
      </c>
      <c r="N1508" t="str">
        <f t="shared" si="94"/>
        <v>Feb</v>
      </c>
      <c r="O1508" s="2">
        <f t="shared" si="95"/>
        <v>1.2916666666715173</v>
      </c>
      <c r="P1508" t="str">
        <f>VLOOKUP(G1508,Agents!A:E,4,FALSE)</f>
        <v>Team3</v>
      </c>
      <c r="Q1508" t="str">
        <f>VLOOKUP(G1508,Agents!A:E,5,FALSE)</f>
        <v>Mid</v>
      </c>
      <c r="R1508" t="str">
        <f>VLOOKUP(G1508,Agents!A:E,2,FALSE)</f>
        <v>Night</v>
      </c>
    </row>
    <row r="1509" spans="1:18" x14ac:dyDescent="0.35">
      <c r="A1509" t="s">
        <v>2898</v>
      </c>
      <c r="B1509" t="s">
        <v>2899</v>
      </c>
      <c r="C1509" t="s">
        <v>22</v>
      </c>
      <c r="D1509" t="s">
        <v>13</v>
      </c>
      <c r="E1509" s="1">
        <v>46041.875694444447</v>
      </c>
      <c r="F1509" s="1">
        <v>46043.125694444447</v>
      </c>
      <c r="G1509" t="s">
        <v>234</v>
      </c>
      <c r="H1509" t="s">
        <v>15</v>
      </c>
      <c r="I1509" t="s">
        <v>16</v>
      </c>
      <c r="J1509">
        <v>3</v>
      </c>
      <c r="K1509" t="str">
        <f>IF(tickets_dataset[[#This Row],[status]] = "Closed", "Yes","No")</f>
        <v>Yes</v>
      </c>
      <c r="L1509" s="2">
        <f t="shared" si="92"/>
        <v>30</v>
      </c>
      <c r="M1509" t="str">
        <f t="shared" si="93"/>
        <v>No</v>
      </c>
      <c r="N1509" t="str">
        <f t="shared" si="94"/>
        <v>Jan</v>
      </c>
      <c r="O1509" s="2">
        <f t="shared" si="95"/>
        <v>1.25</v>
      </c>
      <c r="P1509" t="str">
        <f>VLOOKUP(G1509,Agents!A:E,4,FALSE)</f>
        <v>Team5</v>
      </c>
      <c r="Q1509" t="str">
        <f>VLOOKUP(G1509,Agents!A:E,5,FALSE)</f>
        <v>Senior</v>
      </c>
      <c r="R1509" t="str">
        <f>VLOOKUP(G1509,Agents!A:E,2,FALSE)</f>
        <v>Night</v>
      </c>
    </row>
    <row r="1510" spans="1:18" x14ac:dyDescent="0.35">
      <c r="A1510" t="s">
        <v>2900</v>
      </c>
      <c r="B1510" t="s">
        <v>2901</v>
      </c>
      <c r="C1510" t="s">
        <v>50</v>
      </c>
      <c r="D1510" t="s">
        <v>13</v>
      </c>
      <c r="E1510" s="1">
        <v>46030.565972222219</v>
      </c>
      <c r="F1510" s="1">
        <v>46031.024305555555</v>
      </c>
      <c r="G1510" t="s">
        <v>83</v>
      </c>
      <c r="H1510" t="s">
        <v>15</v>
      </c>
      <c r="I1510" t="s">
        <v>16</v>
      </c>
      <c r="J1510">
        <v>4</v>
      </c>
      <c r="K1510" t="str">
        <f>IF(tickets_dataset[[#This Row],[status]] = "Closed", "Yes","No")</f>
        <v>Yes</v>
      </c>
      <c r="L1510" s="2">
        <f t="shared" si="92"/>
        <v>11.000000000058208</v>
      </c>
      <c r="M1510" t="str">
        <f t="shared" si="93"/>
        <v>No</v>
      </c>
      <c r="N1510" t="str">
        <f t="shared" si="94"/>
        <v>Jan</v>
      </c>
      <c r="O1510" s="2">
        <f t="shared" si="95"/>
        <v>0.45833333333575865</v>
      </c>
      <c r="P1510" t="str">
        <f>VLOOKUP(G1510,Agents!A:E,4,FALSE)</f>
        <v>Team2</v>
      </c>
      <c r="Q1510" t="str">
        <f>VLOOKUP(G1510,Agents!A:E,5,FALSE)</f>
        <v>Junior</v>
      </c>
      <c r="R1510" t="str">
        <f>VLOOKUP(G1510,Agents!A:E,2,FALSE)</f>
        <v>Night</v>
      </c>
    </row>
    <row r="1511" spans="1:18" x14ac:dyDescent="0.35">
      <c r="A1511" t="s">
        <v>2902</v>
      </c>
      <c r="B1511" t="s">
        <v>2903</v>
      </c>
      <c r="C1511" t="s">
        <v>76</v>
      </c>
      <c r="D1511" t="s">
        <v>38</v>
      </c>
      <c r="E1511" s="1">
        <v>46065.445138888892</v>
      </c>
      <c r="F1511" s="1">
        <v>46069.111805555556</v>
      </c>
      <c r="G1511" t="s">
        <v>23</v>
      </c>
      <c r="H1511" t="s">
        <v>15</v>
      </c>
      <c r="I1511" t="s">
        <v>16</v>
      </c>
      <c r="J1511">
        <v>3</v>
      </c>
      <c r="K1511" t="str">
        <f>IF(tickets_dataset[[#This Row],[status]] = "Closed", "Yes","No")</f>
        <v>Yes</v>
      </c>
      <c r="L1511" s="2">
        <f t="shared" si="92"/>
        <v>87.999999999941792</v>
      </c>
      <c r="M1511" t="str">
        <f t="shared" si="93"/>
        <v>Yes</v>
      </c>
      <c r="N1511" t="str">
        <f t="shared" si="94"/>
        <v>Feb</v>
      </c>
      <c r="O1511" s="2">
        <f t="shared" si="95"/>
        <v>3.6666666666642413</v>
      </c>
      <c r="P1511" t="str">
        <f>VLOOKUP(G1511,Agents!A:E,4,FALSE)</f>
        <v>Team3</v>
      </c>
      <c r="Q1511" t="str">
        <f>VLOOKUP(G1511,Agents!A:E,5,FALSE)</f>
        <v>Senior</v>
      </c>
      <c r="R1511" t="str">
        <f>VLOOKUP(G1511,Agents!A:E,2,FALSE)</f>
        <v>Evening</v>
      </c>
    </row>
    <row r="1512" spans="1:18" x14ac:dyDescent="0.35">
      <c r="A1512" t="s">
        <v>2904</v>
      </c>
      <c r="B1512" t="s">
        <v>2905</v>
      </c>
      <c r="C1512" t="s">
        <v>50</v>
      </c>
      <c r="D1512" t="s">
        <v>26</v>
      </c>
      <c r="E1512" s="1">
        <v>46087.177777777775</v>
      </c>
      <c r="F1512" s="1">
        <v>46087.969444444447</v>
      </c>
      <c r="G1512" t="s">
        <v>199</v>
      </c>
      <c r="H1512" t="s">
        <v>15</v>
      </c>
      <c r="I1512" t="s">
        <v>68</v>
      </c>
      <c r="J1512">
        <v>2</v>
      </c>
      <c r="K1512" t="str">
        <f>IF(tickets_dataset[[#This Row],[status]] = "Closed", "Yes","No")</f>
        <v>Yes</v>
      </c>
      <c r="L1512" s="2">
        <f t="shared" si="92"/>
        <v>19.000000000116415</v>
      </c>
      <c r="M1512" t="str">
        <f t="shared" si="93"/>
        <v>No</v>
      </c>
      <c r="N1512" t="str">
        <f t="shared" si="94"/>
        <v>Mar</v>
      </c>
      <c r="O1512" s="2">
        <f t="shared" si="95"/>
        <v>0.79166666667151731</v>
      </c>
      <c r="P1512" t="str">
        <f>VLOOKUP(G1512,Agents!A:E,4,FALSE)</f>
        <v>Team1</v>
      </c>
      <c r="Q1512" t="str">
        <f>VLOOKUP(G1512,Agents!A:E,5,FALSE)</f>
        <v>Junior</v>
      </c>
      <c r="R1512" t="str">
        <f>VLOOKUP(G1512,Agents!A:E,2,FALSE)</f>
        <v>Morning</v>
      </c>
    </row>
    <row r="1513" spans="1:18" x14ac:dyDescent="0.35">
      <c r="A1513" t="s">
        <v>2906</v>
      </c>
      <c r="B1513" t="s">
        <v>2907</v>
      </c>
      <c r="C1513" t="s">
        <v>34</v>
      </c>
      <c r="D1513" t="s">
        <v>26</v>
      </c>
      <c r="E1513" s="1">
        <v>46095.876388888886</v>
      </c>
      <c r="F1513" s="1">
        <v>46096.834722222222</v>
      </c>
      <c r="G1513" t="s">
        <v>62</v>
      </c>
      <c r="H1513" t="s">
        <v>15</v>
      </c>
      <c r="I1513" t="s">
        <v>16</v>
      </c>
      <c r="J1513">
        <v>3</v>
      </c>
      <c r="K1513" t="str">
        <f>IF(tickets_dataset[[#This Row],[status]] = "Closed", "Yes","No")</f>
        <v>Yes</v>
      </c>
      <c r="L1513" s="2">
        <f t="shared" si="92"/>
        <v>23.000000000058208</v>
      </c>
      <c r="M1513" t="str">
        <f t="shared" si="93"/>
        <v>No</v>
      </c>
      <c r="N1513" t="str">
        <f t="shared" si="94"/>
        <v>Mar</v>
      </c>
      <c r="O1513" s="2">
        <f t="shared" si="95"/>
        <v>0.95833333333575865</v>
      </c>
      <c r="P1513" t="str">
        <f>VLOOKUP(G1513,Agents!A:E,4,FALSE)</f>
        <v>Team1</v>
      </c>
      <c r="Q1513" t="str">
        <f>VLOOKUP(G1513,Agents!A:E,5,FALSE)</f>
        <v>Junior</v>
      </c>
      <c r="R1513" t="str">
        <f>VLOOKUP(G1513,Agents!A:E,2,FALSE)</f>
        <v>Morning</v>
      </c>
    </row>
    <row r="1514" spans="1:18" x14ac:dyDescent="0.35">
      <c r="A1514" t="s">
        <v>2908</v>
      </c>
      <c r="B1514" t="s">
        <v>2909</v>
      </c>
      <c r="C1514" t="s">
        <v>34</v>
      </c>
      <c r="D1514" t="s">
        <v>26</v>
      </c>
      <c r="E1514" s="1">
        <v>46037.904861111114</v>
      </c>
      <c r="F1514" s="1">
        <v>46040.029861111114</v>
      </c>
      <c r="G1514" t="s">
        <v>73</v>
      </c>
      <c r="H1514" t="s">
        <v>15</v>
      </c>
      <c r="I1514" t="s">
        <v>16</v>
      </c>
      <c r="J1514">
        <v>4</v>
      </c>
      <c r="K1514" t="str">
        <f>IF(tickets_dataset[[#This Row],[status]] = "Closed", "Yes","No")</f>
        <v>Yes</v>
      </c>
      <c r="L1514" s="2">
        <f t="shared" si="92"/>
        <v>51</v>
      </c>
      <c r="M1514" t="str">
        <f t="shared" si="93"/>
        <v>Yes</v>
      </c>
      <c r="N1514" t="str">
        <f t="shared" si="94"/>
        <v>Jan</v>
      </c>
      <c r="O1514" s="2">
        <f t="shared" si="95"/>
        <v>2.125</v>
      </c>
      <c r="P1514" t="str">
        <f>VLOOKUP(G1514,Agents!A:E,4,FALSE)</f>
        <v>Team4</v>
      </c>
      <c r="Q1514" t="str">
        <f>VLOOKUP(G1514,Agents!A:E,5,FALSE)</f>
        <v>Senior</v>
      </c>
      <c r="R1514" t="str">
        <f>VLOOKUP(G1514,Agents!A:E,2,FALSE)</f>
        <v>Night</v>
      </c>
    </row>
    <row r="1515" spans="1:18" x14ac:dyDescent="0.35">
      <c r="A1515" t="s">
        <v>2910</v>
      </c>
      <c r="B1515" t="s">
        <v>2911</v>
      </c>
      <c r="C1515" t="s">
        <v>76</v>
      </c>
      <c r="D1515" t="s">
        <v>26</v>
      </c>
      <c r="E1515" s="1">
        <v>46094.086805555555</v>
      </c>
      <c r="F1515" s="1">
        <v>46096.545138888891</v>
      </c>
      <c r="G1515" t="s">
        <v>80</v>
      </c>
      <c r="H1515" t="s">
        <v>15</v>
      </c>
      <c r="I1515" t="s">
        <v>16</v>
      </c>
      <c r="J1515">
        <v>4</v>
      </c>
      <c r="K1515" t="str">
        <f>IF(tickets_dataset[[#This Row],[status]] = "Closed", "Yes","No")</f>
        <v>Yes</v>
      </c>
      <c r="L1515" s="2">
        <f t="shared" si="92"/>
        <v>59.000000000058208</v>
      </c>
      <c r="M1515" t="str">
        <f t="shared" si="93"/>
        <v>Yes</v>
      </c>
      <c r="N1515" t="str">
        <f t="shared" si="94"/>
        <v>Mar</v>
      </c>
      <c r="O1515" s="2">
        <f t="shared" si="95"/>
        <v>2.4583333333357587</v>
      </c>
      <c r="P1515" t="str">
        <f>VLOOKUP(G1515,Agents!A:E,4,FALSE)</f>
        <v>Team3</v>
      </c>
      <c r="Q1515" t="str">
        <f>VLOOKUP(G1515,Agents!A:E,5,FALSE)</f>
        <v>Junior</v>
      </c>
      <c r="R1515" t="str">
        <f>VLOOKUP(G1515,Agents!A:E,2,FALSE)</f>
        <v>Evening</v>
      </c>
    </row>
    <row r="1516" spans="1:18" x14ac:dyDescent="0.35">
      <c r="A1516" t="s">
        <v>2912</v>
      </c>
      <c r="B1516" t="s">
        <v>2913</v>
      </c>
      <c r="C1516" t="s">
        <v>22</v>
      </c>
      <c r="D1516" t="s">
        <v>26</v>
      </c>
      <c r="E1516" s="1">
        <v>46050.877083333333</v>
      </c>
      <c r="F1516" s="1">
        <v>46052.085416666669</v>
      </c>
      <c r="G1516" t="s">
        <v>422</v>
      </c>
      <c r="H1516" t="s">
        <v>28</v>
      </c>
      <c r="I1516" t="s">
        <v>68</v>
      </c>
      <c r="J1516">
        <v>3</v>
      </c>
      <c r="K1516" t="str">
        <f>IF(tickets_dataset[[#This Row],[status]] = "Closed", "Yes","No")</f>
        <v>No</v>
      </c>
      <c r="L1516" s="2">
        <f t="shared" si="92"/>
        <v>29.000000000058208</v>
      </c>
      <c r="M1516" t="str">
        <f t="shared" si="93"/>
        <v>No</v>
      </c>
      <c r="N1516" t="str">
        <f t="shared" si="94"/>
        <v>Jan</v>
      </c>
      <c r="O1516" s="2">
        <f t="shared" si="95"/>
        <v>1.2083333333357587</v>
      </c>
      <c r="P1516" t="str">
        <f>VLOOKUP(G1516,Agents!A:E,4,FALSE)</f>
        <v>Team5</v>
      </c>
      <c r="Q1516" t="str">
        <f>VLOOKUP(G1516,Agents!A:E,5,FALSE)</f>
        <v>Mid</v>
      </c>
      <c r="R1516" t="str">
        <f>VLOOKUP(G1516,Agents!A:E,2,FALSE)</f>
        <v>Evening</v>
      </c>
    </row>
    <row r="1517" spans="1:18" x14ac:dyDescent="0.35">
      <c r="A1517" t="s">
        <v>2914</v>
      </c>
      <c r="B1517" t="s">
        <v>2915</v>
      </c>
      <c r="C1517" t="s">
        <v>34</v>
      </c>
      <c r="D1517" t="s">
        <v>13</v>
      </c>
      <c r="E1517" s="1">
        <v>46075.609027777777</v>
      </c>
      <c r="F1517" s="1">
        <v>46076.942361111112</v>
      </c>
      <c r="G1517" t="s">
        <v>83</v>
      </c>
      <c r="H1517" t="s">
        <v>15</v>
      </c>
      <c r="I1517" t="s">
        <v>16</v>
      </c>
      <c r="J1517">
        <v>3</v>
      </c>
      <c r="K1517" t="str">
        <f>IF(tickets_dataset[[#This Row],[status]] = "Closed", "Yes","No")</f>
        <v>Yes</v>
      </c>
      <c r="L1517" s="2">
        <f t="shared" si="92"/>
        <v>32.000000000058208</v>
      </c>
      <c r="M1517" t="str">
        <f t="shared" si="93"/>
        <v>No</v>
      </c>
      <c r="N1517" t="str">
        <f t="shared" si="94"/>
        <v>Feb</v>
      </c>
      <c r="O1517" s="2">
        <f t="shared" si="95"/>
        <v>1.3333333333357587</v>
      </c>
      <c r="P1517" t="str">
        <f>VLOOKUP(G1517,Agents!A:E,4,FALSE)</f>
        <v>Team2</v>
      </c>
      <c r="Q1517" t="str">
        <f>VLOOKUP(G1517,Agents!A:E,5,FALSE)</f>
        <v>Junior</v>
      </c>
      <c r="R1517" t="str">
        <f>VLOOKUP(G1517,Agents!A:E,2,FALSE)</f>
        <v>Night</v>
      </c>
    </row>
    <row r="1518" spans="1:18" x14ac:dyDescent="0.35">
      <c r="A1518" t="s">
        <v>2916</v>
      </c>
      <c r="B1518" t="s">
        <v>2917</v>
      </c>
      <c r="C1518" t="s">
        <v>22</v>
      </c>
      <c r="D1518" t="s">
        <v>13</v>
      </c>
      <c r="E1518" s="1">
        <v>46040.981249999997</v>
      </c>
      <c r="F1518" s="1">
        <v>46041.772916666669</v>
      </c>
      <c r="G1518" t="s">
        <v>156</v>
      </c>
      <c r="H1518" t="s">
        <v>15</v>
      </c>
      <c r="I1518" t="s">
        <v>16</v>
      </c>
      <c r="J1518">
        <v>5</v>
      </c>
      <c r="K1518" t="str">
        <f>IF(tickets_dataset[[#This Row],[status]] = "Closed", "Yes","No")</f>
        <v>Yes</v>
      </c>
      <c r="L1518" s="2">
        <f t="shared" si="92"/>
        <v>19.000000000116415</v>
      </c>
      <c r="M1518" t="str">
        <f t="shared" si="93"/>
        <v>No</v>
      </c>
      <c r="N1518" t="str">
        <f t="shared" si="94"/>
        <v>Jan</v>
      </c>
      <c r="O1518" s="2">
        <f t="shared" si="95"/>
        <v>0.79166666667151731</v>
      </c>
      <c r="P1518" t="str">
        <f>VLOOKUP(G1518,Agents!A:E,4,FALSE)</f>
        <v>Team3</v>
      </c>
      <c r="Q1518" t="str">
        <f>VLOOKUP(G1518,Agents!A:E,5,FALSE)</f>
        <v>Mid</v>
      </c>
      <c r="R1518" t="str">
        <f>VLOOKUP(G1518,Agents!A:E,2,FALSE)</f>
        <v>Evening</v>
      </c>
    </row>
    <row r="1519" spans="1:18" x14ac:dyDescent="0.35">
      <c r="A1519" t="s">
        <v>2918</v>
      </c>
      <c r="B1519" t="s">
        <v>2116</v>
      </c>
      <c r="C1519" t="s">
        <v>34</v>
      </c>
      <c r="D1519" t="s">
        <v>13</v>
      </c>
      <c r="E1519" s="1">
        <v>46086.134722222225</v>
      </c>
      <c r="F1519" s="1">
        <v>46087.926388888889</v>
      </c>
      <c r="G1519" t="s">
        <v>131</v>
      </c>
      <c r="H1519" t="s">
        <v>28</v>
      </c>
      <c r="I1519" t="s">
        <v>16</v>
      </c>
      <c r="J1519">
        <v>5</v>
      </c>
      <c r="K1519" t="str">
        <f>IF(tickets_dataset[[#This Row],[status]] = "Closed", "Yes","No")</f>
        <v>No</v>
      </c>
      <c r="L1519" s="2">
        <f t="shared" si="92"/>
        <v>42.999999999941792</v>
      </c>
      <c r="M1519" t="str">
        <f t="shared" si="93"/>
        <v>No</v>
      </c>
      <c r="N1519" t="str">
        <f t="shared" si="94"/>
        <v>Mar</v>
      </c>
      <c r="O1519" s="2">
        <f t="shared" si="95"/>
        <v>1.7916666666642413</v>
      </c>
      <c r="P1519" t="str">
        <f>VLOOKUP(G1519,Agents!A:E,4,FALSE)</f>
        <v>Team4</v>
      </c>
      <c r="Q1519" t="str">
        <f>VLOOKUP(G1519,Agents!A:E,5,FALSE)</f>
        <v>Junior</v>
      </c>
      <c r="R1519" t="str">
        <f>VLOOKUP(G1519,Agents!A:E,2,FALSE)</f>
        <v>Night</v>
      </c>
    </row>
    <row r="1520" spans="1:18" x14ac:dyDescent="0.35">
      <c r="A1520" t="s">
        <v>2919</v>
      </c>
      <c r="B1520" t="s">
        <v>2920</v>
      </c>
      <c r="C1520" t="s">
        <v>34</v>
      </c>
      <c r="D1520" t="s">
        <v>26</v>
      </c>
      <c r="E1520" s="1">
        <v>46082.512499999997</v>
      </c>
      <c r="F1520" s="1">
        <v>46084.804166666669</v>
      </c>
      <c r="G1520" t="s">
        <v>190</v>
      </c>
      <c r="H1520" t="s">
        <v>15</v>
      </c>
      <c r="I1520" t="s">
        <v>68</v>
      </c>
      <c r="J1520">
        <v>3</v>
      </c>
      <c r="K1520" t="str">
        <f>IF(tickets_dataset[[#This Row],[status]] = "Closed", "Yes","No")</f>
        <v>Yes</v>
      </c>
      <c r="L1520" s="2">
        <f t="shared" si="92"/>
        <v>55.000000000116415</v>
      </c>
      <c r="M1520" t="str">
        <f t="shared" si="93"/>
        <v>Yes</v>
      </c>
      <c r="N1520" t="str">
        <f t="shared" si="94"/>
        <v>Mar</v>
      </c>
      <c r="O1520" s="2">
        <f t="shared" si="95"/>
        <v>2.2916666666715173</v>
      </c>
      <c r="P1520" t="str">
        <f>VLOOKUP(G1520,Agents!A:E,4,FALSE)</f>
        <v>Team1</v>
      </c>
      <c r="Q1520" t="str">
        <f>VLOOKUP(G1520,Agents!A:E,5,FALSE)</f>
        <v>Senior</v>
      </c>
      <c r="R1520" t="str">
        <f>VLOOKUP(G1520,Agents!A:E,2,FALSE)</f>
        <v>Night</v>
      </c>
    </row>
    <row r="1521" spans="1:18" x14ac:dyDescent="0.35">
      <c r="A1521" t="s">
        <v>2921</v>
      </c>
      <c r="B1521" t="s">
        <v>2922</v>
      </c>
      <c r="C1521" t="s">
        <v>22</v>
      </c>
      <c r="D1521" t="s">
        <v>38</v>
      </c>
      <c r="E1521" s="1">
        <v>46042.148611111108</v>
      </c>
      <c r="F1521" s="1">
        <v>46045.398611111108</v>
      </c>
      <c r="G1521" t="s">
        <v>422</v>
      </c>
      <c r="H1521" t="s">
        <v>15</v>
      </c>
      <c r="I1521" t="s">
        <v>68</v>
      </c>
      <c r="J1521">
        <v>2</v>
      </c>
      <c r="K1521" t="str">
        <f>IF(tickets_dataset[[#This Row],[status]] = "Closed", "Yes","No")</f>
        <v>Yes</v>
      </c>
      <c r="L1521" s="2">
        <f t="shared" si="92"/>
        <v>78</v>
      </c>
      <c r="M1521" t="str">
        <f t="shared" si="93"/>
        <v>Yes</v>
      </c>
      <c r="N1521" t="str">
        <f t="shared" si="94"/>
        <v>Jan</v>
      </c>
      <c r="O1521" s="2">
        <f t="shared" si="95"/>
        <v>3.25</v>
      </c>
      <c r="P1521" t="str">
        <f>VLOOKUP(G1521,Agents!A:E,4,FALSE)</f>
        <v>Team5</v>
      </c>
      <c r="Q1521" t="str">
        <f>VLOOKUP(G1521,Agents!A:E,5,FALSE)</f>
        <v>Mid</v>
      </c>
      <c r="R1521" t="str">
        <f>VLOOKUP(G1521,Agents!A:E,2,FALSE)</f>
        <v>Evening</v>
      </c>
    </row>
    <row r="1522" spans="1:18" x14ac:dyDescent="0.35">
      <c r="A1522" t="s">
        <v>2923</v>
      </c>
      <c r="B1522" t="s">
        <v>2924</v>
      </c>
      <c r="C1522" t="s">
        <v>76</v>
      </c>
      <c r="D1522" t="s">
        <v>38</v>
      </c>
      <c r="E1522" s="1">
        <v>46101.577777777777</v>
      </c>
      <c r="F1522" s="1">
        <v>46103.577777777777</v>
      </c>
      <c r="G1522" t="s">
        <v>221</v>
      </c>
      <c r="H1522" t="s">
        <v>132</v>
      </c>
      <c r="I1522" t="s">
        <v>16</v>
      </c>
      <c r="J1522">
        <v>4</v>
      </c>
      <c r="K1522" t="str">
        <f>IF(tickets_dataset[[#This Row],[status]] = "Closed", "Yes","No")</f>
        <v>No</v>
      </c>
      <c r="L1522" s="2">
        <f t="shared" si="92"/>
        <v>48</v>
      </c>
      <c r="M1522" t="str">
        <f t="shared" si="93"/>
        <v>No</v>
      </c>
      <c r="N1522" t="str">
        <f t="shared" si="94"/>
        <v>Mar</v>
      </c>
      <c r="O1522" s="2">
        <f t="shared" si="95"/>
        <v>2</v>
      </c>
      <c r="P1522" t="str">
        <f>VLOOKUP(G1522,Agents!A:E,4,FALSE)</f>
        <v>Team4</v>
      </c>
      <c r="Q1522" t="str">
        <f>VLOOKUP(G1522,Agents!A:E,5,FALSE)</f>
        <v>Senior</v>
      </c>
      <c r="R1522" t="str">
        <f>VLOOKUP(G1522,Agents!A:E,2,FALSE)</f>
        <v>Morning</v>
      </c>
    </row>
    <row r="1523" spans="1:18" x14ac:dyDescent="0.35">
      <c r="A1523" t="s">
        <v>2925</v>
      </c>
      <c r="B1523" t="s">
        <v>2926</v>
      </c>
      <c r="C1523" t="s">
        <v>12</v>
      </c>
      <c r="D1523" t="s">
        <v>38</v>
      </c>
      <c r="E1523" s="1">
        <v>46073.368055555555</v>
      </c>
      <c r="F1523" s="1">
        <v>46075.284722222219</v>
      </c>
      <c r="G1523" t="s">
        <v>128</v>
      </c>
      <c r="H1523" t="s">
        <v>15</v>
      </c>
      <c r="I1523" t="s">
        <v>16</v>
      </c>
      <c r="J1523">
        <v>3</v>
      </c>
      <c r="K1523" t="str">
        <f>IF(tickets_dataset[[#This Row],[status]] = "Closed", "Yes","No")</f>
        <v>Yes</v>
      </c>
      <c r="L1523" s="2">
        <f t="shared" si="92"/>
        <v>45.999999999941792</v>
      </c>
      <c r="M1523" t="str">
        <f t="shared" si="93"/>
        <v>No</v>
      </c>
      <c r="N1523" t="str">
        <f t="shared" si="94"/>
        <v>Feb</v>
      </c>
      <c r="O1523" s="2">
        <f t="shared" si="95"/>
        <v>1.9166666666642413</v>
      </c>
      <c r="P1523" t="str">
        <f>VLOOKUP(G1523,Agents!A:E,4,FALSE)</f>
        <v>Team4</v>
      </c>
      <c r="Q1523" t="str">
        <f>VLOOKUP(G1523,Agents!A:E,5,FALSE)</f>
        <v>Mid</v>
      </c>
      <c r="R1523" t="str">
        <f>VLOOKUP(G1523,Agents!A:E,2,FALSE)</f>
        <v>Night</v>
      </c>
    </row>
    <row r="1524" spans="1:18" x14ac:dyDescent="0.35">
      <c r="A1524" t="s">
        <v>2927</v>
      </c>
      <c r="B1524" t="s">
        <v>2928</v>
      </c>
      <c r="C1524" t="s">
        <v>34</v>
      </c>
      <c r="D1524" t="s">
        <v>13</v>
      </c>
      <c r="E1524" s="1">
        <v>46054.908333333333</v>
      </c>
      <c r="F1524" s="1">
        <v>46056.824999999997</v>
      </c>
      <c r="G1524" t="s">
        <v>156</v>
      </c>
      <c r="H1524" t="s">
        <v>15</v>
      </c>
      <c r="I1524" t="s">
        <v>16</v>
      </c>
      <c r="J1524">
        <v>5</v>
      </c>
      <c r="K1524" t="str">
        <f>IF(tickets_dataset[[#This Row],[status]] = "Closed", "Yes","No")</f>
        <v>Yes</v>
      </c>
      <c r="L1524" s="2">
        <f t="shared" si="92"/>
        <v>45.999999999941792</v>
      </c>
      <c r="M1524" t="str">
        <f t="shared" si="93"/>
        <v>No</v>
      </c>
      <c r="N1524" t="str">
        <f t="shared" si="94"/>
        <v>Feb</v>
      </c>
      <c r="O1524" s="2">
        <f t="shared" si="95"/>
        <v>1.9166666666642413</v>
      </c>
      <c r="P1524" t="str">
        <f>VLOOKUP(G1524,Agents!A:E,4,FALSE)</f>
        <v>Team3</v>
      </c>
      <c r="Q1524" t="str">
        <f>VLOOKUP(G1524,Agents!A:E,5,FALSE)</f>
        <v>Mid</v>
      </c>
      <c r="R1524" t="str">
        <f>VLOOKUP(G1524,Agents!A:E,2,FALSE)</f>
        <v>Evening</v>
      </c>
    </row>
    <row r="1525" spans="1:18" x14ac:dyDescent="0.35">
      <c r="A1525" t="s">
        <v>2929</v>
      </c>
      <c r="B1525" t="s">
        <v>2930</v>
      </c>
      <c r="C1525" t="s">
        <v>76</v>
      </c>
      <c r="D1525" t="s">
        <v>13</v>
      </c>
      <c r="E1525" s="1">
        <v>46099.179166666669</v>
      </c>
      <c r="F1525" s="1">
        <v>46101.054166666669</v>
      </c>
      <c r="G1525" t="s">
        <v>67</v>
      </c>
      <c r="H1525" t="s">
        <v>15</v>
      </c>
      <c r="I1525" t="s">
        <v>16</v>
      </c>
      <c r="J1525">
        <v>5</v>
      </c>
      <c r="K1525" t="str">
        <f>IF(tickets_dataset[[#This Row],[status]] = "Closed", "Yes","No")</f>
        <v>Yes</v>
      </c>
      <c r="L1525" s="2">
        <f t="shared" si="92"/>
        <v>45</v>
      </c>
      <c r="M1525" t="str">
        <f t="shared" si="93"/>
        <v>No</v>
      </c>
      <c r="N1525" t="str">
        <f t="shared" si="94"/>
        <v>Mar</v>
      </c>
      <c r="O1525" s="2">
        <f t="shared" si="95"/>
        <v>1.875</v>
      </c>
      <c r="P1525" t="str">
        <f>VLOOKUP(G1525,Agents!A:E,4,FALSE)</f>
        <v>Team5</v>
      </c>
      <c r="Q1525" t="str">
        <f>VLOOKUP(G1525,Agents!A:E,5,FALSE)</f>
        <v>Junior</v>
      </c>
      <c r="R1525" t="str">
        <f>VLOOKUP(G1525,Agents!A:E,2,FALSE)</f>
        <v>Evening</v>
      </c>
    </row>
    <row r="1526" spans="1:18" x14ac:dyDescent="0.35">
      <c r="A1526" t="s">
        <v>2931</v>
      </c>
      <c r="B1526" t="s">
        <v>2932</v>
      </c>
      <c r="C1526" t="s">
        <v>22</v>
      </c>
      <c r="D1526" t="s">
        <v>13</v>
      </c>
      <c r="E1526" s="1">
        <v>46055.445138888892</v>
      </c>
      <c r="F1526" s="1">
        <v>46055.52847222222</v>
      </c>
      <c r="G1526" t="s">
        <v>110</v>
      </c>
      <c r="H1526" t="s">
        <v>15</v>
      </c>
      <c r="I1526" t="s">
        <v>16</v>
      </c>
      <c r="J1526">
        <v>4</v>
      </c>
      <c r="K1526" t="str">
        <f>IF(tickets_dataset[[#This Row],[status]] = "Closed", "Yes","No")</f>
        <v>Yes</v>
      </c>
      <c r="L1526" s="2">
        <f t="shared" si="92"/>
        <v>1.9999999998835847</v>
      </c>
      <c r="M1526" t="str">
        <f t="shared" si="93"/>
        <v>No</v>
      </c>
      <c r="N1526" t="str">
        <f t="shared" si="94"/>
        <v>Feb</v>
      </c>
      <c r="O1526" s="2">
        <f t="shared" si="95"/>
        <v>8.3333333328482695E-2</v>
      </c>
      <c r="P1526" t="str">
        <f>VLOOKUP(G1526,Agents!A:E,4,FALSE)</f>
        <v>Team4</v>
      </c>
      <c r="Q1526" t="str">
        <f>VLOOKUP(G1526,Agents!A:E,5,FALSE)</f>
        <v>Junior</v>
      </c>
      <c r="R1526" t="str">
        <f>VLOOKUP(G1526,Agents!A:E,2,FALSE)</f>
        <v>Morning</v>
      </c>
    </row>
    <row r="1527" spans="1:18" x14ac:dyDescent="0.35">
      <c r="A1527" t="s">
        <v>2933</v>
      </c>
      <c r="B1527" t="s">
        <v>2934</v>
      </c>
      <c r="C1527" t="s">
        <v>50</v>
      </c>
      <c r="D1527" t="s">
        <v>13</v>
      </c>
      <c r="E1527" s="1">
        <v>46034.600694444445</v>
      </c>
      <c r="F1527" s="1">
        <v>46035.100694444445</v>
      </c>
      <c r="G1527" t="s">
        <v>91</v>
      </c>
      <c r="H1527" t="s">
        <v>15</v>
      </c>
      <c r="I1527" t="s">
        <v>16</v>
      </c>
      <c r="J1527">
        <v>4</v>
      </c>
      <c r="K1527" t="str">
        <f>IF(tickets_dataset[[#This Row],[status]] = "Closed", "Yes","No")</f>
        <v>Yes</v>
      </c>
      <c r="L1527" s="2">
        <f t="shared" si="92"/>
        <v>12</v>
      </c>
      <c r="M1527" t="str">
        <f t="shared" si="93"/>
        <v>No</v>
      </c>
      <c r="N1527" t="str">
        <f t="shared" si="94"/>
        <v>Jan</v>
      </c>
      <c r="O1527" s="2">
        <f t="shared" si="95"/>
        <v>0.5</v>
      </c>
      <c r="P1527" t="str">
        <f>VLOOKUP(G1527,Agents!A:E,4,FALSE)</f>
        <v>Team5</v>
      </c>
      <c r="Q1527" t="str">
        <f>VLOOKUP(G1527,Agents!A:E,5,FALSE)</f>
        <v>Mid</v>
      </c>
      <c r="R1527" t="str">
        <f>VLOOKUP(G1527,Agents!A:E,2,FALSE)</f>
        <v>Night</v>
      </c>
    </row>
    <row r="1528" spans="1:18" x14ac:dyDescent="0.35">
      <c r="A1528" t="s">
        <v>2935</v>
      </c>
      <c r="B1528" t="s">
        <v>2936</v>
      </c>
      <c r="C1528" t="s">
        <v>76</v>
      </c>
      <c r="D1528" t="s">
        <v>13</v>
      </c>
      <c r="E1528" s="1">
        <v>46043.118055555555</v>
      </c>
      <c r="F1528" s="1">
        <v>46043.951388888891</v>
      </c>
      <c r="G1528" t="s">
        <v>91</v>
      </c>
      <c r="H1528" t="s">
        <v>15</v>
      </c>
      <c r="I1528" t="s">
        <v>16</v>
      </c>
      <c r="J1528">
        <v>5</v>
      </c>
      <c r="K1528" t="str">
        <f>IF(tickets_dataset[[#This Row],[status]] = "Closed", "Yes","No")</f>
        <v>Yes</v>
      </c>
      <c r="L1528" s="2">
        <f t="shared" si="92"/>
        <v>20.000000000058208</v>
      </c>
      <c r="M1528" t="str">
        <f t="shared" si="93"/>
        <v>No</v>
      </c>
      <c r="N1528" t="str">
        <f t="shared" si="94"/>
        <v>Jan</v>
      </c>
      <c r="O1528" s="2">
        <f t="shared" si="95"/>
        <v>0.83333333333575865</v>
      </c>
      <c r="P1528" t="str">
        <f>VLOOKUP(G1528,Agents!A:E,4,FALSE)</f>
        <v>Team5</v>
      </c>
      <c r="Q1528" t="str">
        <f>VLOOKUP(G1528,Agents!A:E,5,FALSE)</f>
        <v>Mid</v>
      </c>
      <c r="R1528" t="str">
        <f>VLOOKUP(G1528,Agents!A:E,2,FALSE)</f>
        <v>Night</v>
      </c>
    </row>
    <row r="1529" spans="1:18" x14ac:dyDescent="0.35">
      <c r="A1529" t="s">
        <v>2937</v>
      </c>
      <c r="B1529" t="s">
        <v>698</v>
      </c>
      <c r="C1529" t="s">
        <v>12</v>
      </c>
      <c r="D1529" t="s">
        <v>13</v>
      </c>
      <c r="E1529" s="1">
        <v>46090.070138888892</v>
      </c>
      <c r="F1529" s="1">
        <v>46090.15347222222</v>
      </c>
      <c r="G1529" t="s">
        <v>53</v>
      </c>
      <c r="H1529" t="s">
        <v>15</v>
      </c>
      <c r="I1529" t="s">
        <v>16</v>
      </c>
      <c r="J1529">
        <v>4</v>
      </c>
      <c r="K1529" t="str">
        <f>IF(tickets_dataset[[#This Row],[status]] = "Closed", "Yes","No")</f>
        <v>Yes</v>
      </c>
      <c r="L1529" s="2">
        <f t="shared" si="92"/>
        <v>1.9999999998835847</v>
      </c>
      <c r="M1529" t="str">
        <f t="shared" si="93"/>
        <v>No</v>
      </c>
      <c r="N1529" t="str">
        <f t="shared" si="94"/>
        <v>Mar</v>
      </c>
      <c r="O1529" s="2">
        <f t="shared" si="95"/>
        <v>8.3333333328482695E-2</v>
      </c>
      <c r="P1529" t="str">
        <f>VLOOKUP(G1529,Agents!A:E,4,FALSE)</f>
        <v>Team1</v>
      </c>
      <c r="Q1529" t="str">
        <f>VLOOKUP(G1529,Agents!A:E,5,FALSE)</f>
        <v>Junior</v>
      </c>
      <c r="R1529" t="str">
        <f>VLOOKUP(G1529,Agents!A:E,2,FALSE)</f>
        <v>Night</v>
      </c>
    </row>
    <row r="1530" spans="1:18" x14ac:dyDescent="0.35">
      <c r="A1530" t="s">
        <v>2938</v>
      </c>
      <c r="B1530" t="s">
        <v>1865</v>
      </c>
      <c r="C1530" t="s">
        <v>22</v>
      </c>
      <c r="D1530" t="s">
        <v>13</v>
      </c>
      <c r="E1530" s="1">
        <v>46109.23333333333</v>
      </c>
      <c r="F1530" s="1">
        <v>46109.775000000001</v>
      </c>
      <c r="G1530" t="s">
        <v>256</v>
      </c>
      <c r="H1530" t="s">
        <v>132</v>
      </c>
      <c r="I1530" t="s">
        <v>16</v>
      </c>
      <c r="J1530">
        <v>3</v>
      </c>
      <c r="K1530" t="str">
        <f>IF(tickets_dataset[[#This Row],[status]] = "Closed", "Yes","No")</f>
        <v>No</v>
      </c>
      <c r="L1530" s="2">
        <f t="shared" si="92"/>
        <v>13.000000000116415</v>
      </c>
      <c r="M1530" t="str">
        <f t="shared" si="93"/>
        <v>No</v>
      </c>
      <c r="N1530" t="str">
        <f t="shared" si="94"/>
        <v>Mar</v>
      </c>
      <c r="O1530" s="2">
        <f t="shared" si="95"/>
        <v>0.54166666667151731</v>
      </c>
      <c r="P1530" t="str">
        <f>VLOOKUP(G1530,Agents!A:E,4,FALSE)</f>
        <v>Team1</v>
      </c>
      <c r="Q1530" t="str">
        <f>VLOOKUP(G1530,Agents!A:E,5,FALSE)</f>
        <v>Mid</v>
      </c>
      <c r="R1530" t="str">
        <f>VLOOKUP(G1530,Agents!A:E,2,FALSE)</f>
        <v>Morning</v>
      </c>
    </row>
    <row r="1531" spans="1:18" x14ac:dyDescent="0.35">
      <c r="A1531" t="s">
        <v>2939</v>
      </c>
      <c r="B1531" t="s">
        <v>2940</v>
      </c>
      <c r="C1531" t="s">
        <v>22</v>
      </c>
      <c r="D1531" t="s">
        <v>38</v>
      </c>
      <c r="E1531" s="1">
        <v>46110.371527777781</v>
      </c>
      <c r="F1531" s="1">
        <v>46113.579861111109</v>
      </c>
      <c r="G1531" t="s">
        <v>311</v>
      </c>
      <c r="H1531" t="s">
        <v>15</v>
      </c>
      <c r="I1531" t="s">
        <v>16</v>
      </c>
      <c r="J1531">
        <v>3</v>
      </c>
      <c r="K1531" t="str">
        <f>IF(tickets_dataset[[#This Row],[status]] = "Closed", "Yes","No")</f>
        <v>Yes</v>
      </c>
      <c r="L1531" s="2">
        <f t="shared" si="92"/>
        <v>76.999999999883585</v>
      </c>
      <c r="M1531" t="str">
        <f t="shared" si="93"/>
        <v>Yes</v>
      </c>
      <c r="N1531" t="str">
        <f t="shared" si="94"/>
        <v>Mar</v>
      </c>
      <c r="O1531" s="2">
        <f t="shared" si="95"/>
        <v>3.2083333333284827</v>
      </c>
      <c r="P1531" t="str">
        <f>VLOOKUP(G1531,Agents!A:E,4,FALSE)</f>
        <v>Team5</v>
      </c>
      <c r="Q1531" t="str">
        <f>VLOOKUP(G1531,Agents!A:E,5,FALSE)</f>
        <v>Senior</v>
      </c>
      <c r="R1531" t="str">
        <f>VLOOKUP(G1531,Agents!A:E,2,FALSE)</f>
        <v>Evening</v>
      </c>
    </row>
    <row r="1532" spans="1:18" x14ac:dyDescent="0.35">
      <c r="A1532" t="s">
        <v>2941</v>
      </c>
      <c r="B1532" t="s">
        <v>2942</v>
      </c>
      <c r="C1532" t="s">
        <v>76</v>
      </c>
      <c r="D1532" t="s">
        <v>38</v>
      </c>
      <c r="E1532" s="1">
        <v>46040.635416666664</v>
      </c>
      <c r="F1532" s="1">
        <v>46042.010416666664</v>
      </c>
      <c r="G1532" t="s">
        <v>59</v>
      </c>
      <c r="H1532" t="s">
        <v>15</v>
      </c>
      <c r="I1532" t="s">
        <v>16</v>
      </c>
      <c r="J1532">
        <v>3</v>
      </c>
      <c r="K1532" t="str">
        <f>IF(tickets_dataset[[#This Row],[status]] = "Closed", "Yes","No")</f>
        <v>Yes</v>
      </c>
      <c r="L1532" s="2">
        <f t="shared" si="92"/>
        <v>33</v>
      </c>
      <c r="M1532" t="str">
        <f t="shared" si="93"/>
        <v>No</v>
      </c>
      <c r="N1532" t="str">
        <f t="shared" si="94"/>
        <v>Jan</v>
      </c>
      <c r="O1532" s="2">
        <f t="shared" si="95"/>
        <v>1.375</v>
      </c>
      <c r="P1532" t="str">
        <f>VLOOKUP(G1532,Agents!A:E,4,FALSE)</f>
        <v>Team3</v>
      </c>
      <c r="Q1532" t="str">
        <f>VLOOKUP(G1532,Agents!A:E,5,FALSE)</f>
        <v>Senior</v>
      </c>
      <c r="R1532" t="str">
        <f>VLOOKUP(G1532,Agents!A:E,2,FALSE)</f>
        <v>Night</v>
      </c>
    </row>
    <row r="1533" spans="1:18" x14ac:dyDescent="0.35">
      <c r="A1533" t="s">
        <v>2943</v>
      </c>
      <c r="B1533" t="s">
        <v>2944</v>
      </c>
      <c r="C1533" t="s">
        <v>76</v>
      </c>
      <c r="D1533" t="s">
        <v>38</v>
      </c>
      <c r="E1533" s="1">
        <v>46091.29791666667</v>
      </c>
      <c r="F1533" s="1">
        <v>46091.964583333334</v>
      </c>
      <c r="G1533" t="s">
        <v>56</v>
      </c>
      <c r="H1533" t="s">
        <v>15</v>
      </c>
      <c r="I1533" t="s">
        <v>16</v>
      </c>
      <c r="J1533">
        <v>4</v>
      </c>
      <c r="K1533" t="str">
        <f>IF(tickets_dataset[[#This Row],[status]] = "Closed", "Yes","No")</f>
        <v>Yes</v>
      </c>
      <c r="L1533" s="2">
        <f t="shared" si="92"/>
        <v>15.999999999941792</v>
      </c>
      <c r="M1533" t="str">
        <f t="shared" si="93"/>
        <v>No</v>
      </c>
      <c r="N1533" t="str">
        <f t="shared" si="94"/>
        <v>Mar</v>
      </c>
      <c r="O1533" s="2">
        <f t="shared" si="95"/>
        <v>0.66666666666424135</v>
      </c>
      <c r="P1533" t="str">
        <f>VLOOKUP(G1533,Agents!A:E,4,FALSE)</f>
        <v>Team1</v>
      </c>
      <c r="Q1533" t="str">
        <f>VLOOKUP(G1533,Agents!A:E,5,FALSE)</f>
        <v>Senior</v>
      </c>
      <c r="R1533" t="str">
        <f>VLOOKUP(G1533,Agents!A:E,2,FALSE)</f>
        <v>Night</v>
      </c>
    </row>
    <row r="1534" spans="1:18" x14ac:dyDescent="0.35">
      <c r="A1534" t="s">
        <v>2945</v>
      </c>
      <c r="B1534" t="s">
        <v>2946</v>
      </c>
      <c r="C1534" t="s">
        <v>34</v>
      </c>
      <c r="D1534" t="s">
        <v>26</v>
      </c>
      <c r="E1534" s="1">
        <v>46096.436111111114</v>
      </c>
      <c r="F1534" s="1">
        <v>46096.894444444442</v>
      </c>
      <c r="G1534" t="s">
        <v>357</v>
      </c>
      <c r="H1534" t="s">
        <v>15</v>
      </c>
      <c r="I1534" t="s">
        <v>16</v>
      </c>
      <c r="J1534">
        <v>4</v>
      </c>
      <c r="K1534" t="str">
        <f>IF(tickets_dataset[[#This Row],[status]] = "Closed", "Yes","No")</f>
        <v>Yes</v>
      </c>
      <c r="L1534" s="2">
        <f t="shared" si="92"/>
        <v>10.999999999883585</v>
      </c>
      <c r="M1534" t="str">
        <f t="shared" si="93"/>
        <v>No</v>
      </c>
      <c r="N1534" t="str">
        <f t="shared" si="94"/>
        <v>Mar</v>
      </c>
      <c r="O1534" s="2">
        <f t="shared" si="95"/>
        <v>0.45833333332848269</v>
      </c>
      <c r="P1534" t="str">
        <f>VLOOKUP(G1534,Agents!A:E,4,FALSE)</f>
        <v>Team1</v>
      </c>
      <c r="Q1534" t="str">
        <f>VLOOKUP(G1534,Agents!A:E,5,FALSE)</f>
        <v>Mid</v>
      </c>
      <c r="R1534" t="str">
        <f>VLOOKUP(G1534,Agents!A:E,2,FALSE)</f>
        <v>Morning</v>
      </c>
    </row>
    <row r="1535" spans="1:18" x14ac:dyDescent="0.35">
      <c r="A1535" t="s">
        <v>2947</v>
      </c>
      <c r="B1535" t="s">
        <v>2948</v>
      </c>
      <c r="C1535" t="s">
        <v>50</v>
      </c>
      <c r="D1535" t="s">
        <v>26</v>
      </c>
      <c r="E1535" s="1">
        <v>46081.438194444447</v>
      </c>
      <c r="F1535" s="1">
        <v>46083.771527777775</v>
      </c>
      <c r="G1535" t="s">
        <v>100</v>
      </c>
      <c r="H1535" t="s">
        <v>132</v>
      </c>
      <c r="I1535" t="s">
        <v>16</v>
      </c>
      <c r="J1535">
        <v>5</v>
      </c>
      <c r="K1535" t="str">
        <f>IF(tickets_dataset[[#This Row],[status]] = "Closed", "Yes","No")</f>
        <v>No</v>
      </c>
      <c r="L1535" s="2">
        <f t="shared" si="92"/>
        <v>55.999999999883585</v>
      </c>
      <c r="M1535" t="str">
        <f t="shared" si="93"/>
        <v>Yes</v>
      </c>
      <c r="N1535" t="str">
        <f t="shared" si="94"/>
        <v>Feb</v>
      </c>
      <c r="O1535" s="2">
        <f t="shared" si="95"/>
        <v>2.3333333333284827</v>
      </c>
      <c r="P1535" t="str">
        <f>VLOOKUP(G1535,Agents!A:E,4,FALSE)</f>
        <v>Team4</v>
      </c>
      <c r="Q1535" t="str">
        <f>VLOOKUP(G1535,Agents!A:E,5,FALSE)</f>
        <v>Junior</v>
      </c>
      <c r="R1535" t="str">
        <f>VLOOKUP(G1535,Agents!A:E,2,FALSE)</f>
        <v>Evening</v>
      </c>
    </row>
    <row r="1536" spans="1:18" x14ac:dyDescent="0.35">
      <c r="A1536" t="s">
        <v>2949</v>
      </c>
      <c r="B1536" t="s">
        <v>2303</v>
      </c>
      <c r="C1536" t="s">
        <v>12</v>
      </c>
      <c r="D1536" t="s">
        <v>38</v>
      </c>
      <c r="E1536" s="1">
        <v>46065.694444444445</v>
      </c>
      <c r="F1536" s="1">
        <v>46068.694444444445</v>
      </c>
      <c r="G1536" t="s">
        <v>211</v>
      </c>
      <c r="H1536" t="s">
        <v>15</v>
      </c>
      <c r="I1536" t="s">
        <v>16</v>
      </c>
      <c r="J1536">
        <v>4</v>
      </c>
      <c r="K1536" t="str">
        <f>IF(tickets_dataset[[#This Row],[status]] = "Closed", "Yes","No")</f>
        <v>Yes</v>
      </c>
      <c r="L1536" s="2">
        <f t="shared" si="92"/>
        <v>72</v>
      </c>
      <c r="M1536" t="str">
        <f t="shared" si="93"/>
        <v>Yes</v>
      </c>
      <c r="N1536" t="str">
        <f t="shared" si="94"/>
        <v>Feb</v>
      </c>
      <c r="O1536" s="2">
        <f t="shared" si="95"/>
        <v>3</v>
      </c>
      <c r="P1536" t="str">
        <f>VLOOKUP(G1536,Agents!A:E,4,FALSE)</f>
        <v>Team5</v>
      </c>
      <c r="Q1536" t="str">
        <f>VLOOKUP(G1536,Agents!A:E,5,FALSE)</f>
        <v>Senior</v>
      </c>
      <c r="R1536" t="str">
        <f>VLOOKUP(G1536,Agents!A:E,2,FALSE)</f>
        <v>Evening</v>
      </c>
    </row>
    <row r="1537" spans="1:18" x14ac:dyDescent="0.35">
      <c r="A1537" t="s">
        <v>2950</v>
      </c>
      <c r="B1537" t="s">
        <v>2951</v>
      </c>
      <c r="C1537" t="s">
        <v>22</v>
      </c>
      <c r="D1537" t="s">
        <v>26</v>
      </c>
      <c r="E1537" s="1">
        <v>46093.845833333333</v>
      </c>
      <c r="F1537" s="1">
        <v>46095.054166666669</v>
      </c>
      <c r="G1537" t="s">
        <v>273</v>
      </c>
      <c r="H1537" t="s">
        <v>15</v>
      </c>
      <c r="I1537" t="s">
        <v>16</v>
      </c>
      <c r="J1537">
        <v>5</v>
      </c>
      <c r="K1537" t="str">
        <f>IF(tickets_dataset[[#This Row],[status]] = "Closed", "Yes","No")</f>
        <v>Yes</v>
      </c>
      <c r="L1537" s="2">
        <f t="shared" si="92"/>
        <v>29.000000000058208</v>
      </c>
      <c r="M1537" t="str">
        <f t="shared" si="93"/>
        <v>No</v>
      </c>
      <c r="N1537" t="str">
        <f t="shared" si="94"/>
        <v>Mar</v>
      </c>
      <c r="O1537" s="2">
        <f t="shared" si="95"/>
        <v>1.2083333333357587</v>
      </c>
      <c r="P1537" t="str">
        <f>VLOOKUP(G1537,Agents!A:E,4,FALSE)</f>
        <v>Team3</v>
      </c>
      <c r="Q1537" t="str">
        <f>VLOOKUP(G1537,Agents!A:E,5,FALSE)</f>
        <v>Senior</v>
      </c>
      <c r="R1537" t="str">
        <f>VLOOKUP(G1537,Agents!A:E,2,FALSE)</f>
        <v>Evening</v>
      </c>
    </row>
    <row r="1538" spans="1:18" x14ac:dyDescent="0.35">
      <c r="A1538" t="s">
        <v>2952</v>
      </c>
      <c r="B1538" t="s">
        <v>2687</v>
      </c>
      <c r="C1538" t="s">
        <v>76</v>
      </c>
      <c r="D1538" t="s">
        <v>26</v>
      </c>
      <c r="E1538" s="1">
        <v>46100.408333333333</v>
      </c>
      <c r="F1538" s="1">
        <v>46102.658333333333</v>
      </c>
      <c r="G1538" t="s">
        <v>27</v>
      </c>
      <c r="H1538" t="s">
        <v>28</v>
      </c>
      <c r="I1538" t="s">
        <v>16</v>
      </c>
      <c r="J1538">
        <v>2</v>
      </c>
      <c r="K1538" t="str">
        <f>IF(tickets_dataset[[#This Row],[status]] = "Closed", "Yes","No")</f>
        <v>No</v>
      </c>
      <c r="L1538" s="2">
        <f t="shared" ref="L1538:L1601" si="96">IF(ISBLANK(F1538),"",(F1538-E1538)*24)</f>
        <v>54</v>
      </c>
      <c r="M1538" t="str">
        <f t="shared" ref="M1538:M1601" si="97">IF(L1538&gt;48,"Yes","No")</f>
        <v>Yes</v>
      </c>
      <c r="N1538" t="str">
        <f t="shared" ref="N1538:N1601" si="98">TEXT(E1538,"mmm")</f>
        <v>Mar</v>
      </c>
      <c r="O1538" s="2">
        <f t="shared" si="95"/>
        <v>2.25</v>
      </c>
      <c r="P1538" t="str">
        <f>VLOOKUP(G1538,Agents!A:E,4,FALSE)</f>
        <v>Team5</v>
      </c>
      <c r="Q1538" t="str">
        <f>VLOOKUP(G1538,Agents!A:E,5,FALSE)</f>
        <v>Senior</v>
      </c>
      <c r="R1538" t="str">
        <f>VLOOKUP(G1538,Agents!A:E,2,FALSE)</f>
        <v>Morning</v>
      </c>
    </row>
    <row r="1539" spans="1:18" x14ac:dyDescent="0.35">
      <c r="A1539" t="s">
        <v>2953</v>
      </c>
      <c r="B1539" t="s">
        <v>2954</v>
      </c>
      <c r="C1539" t="s">
        <v>76</v>
      </c>
      <c r="D1539" t="s">
        <v>38</v>
      </c>
      <c r="E1539" s="1">
        <v>46066.964583333334</v>
      </c>
      <c r="F1539" s="1">
        <v>46067.92291666667</v>
      </c>
      <c r="G1539" t="s">
        <v>159</v>
      </c>
      <c r="H1539" t="s">
        <v>15</v>
      </c>
      <c r="I1539" t="s">
        <v>16</v>
      </c>
      <c r="J1539">
        <v>4</v>
      </c>
      <c r="K1539" t="str">
        <f>IF(tickets_dataset[[#This Row],[status]] = "Closed", "Yes","No")</f>
        <v>Yes</v>
      </c>
      <c r="L1539" s="2">
        <f t="shared" si="96"/>
        <v>23.000000000058208</v>
      </c>
      <c r="M1539" t="str">
        <f t="shared" si="97"/>
        <v>No</v>
      </c>
      <c r="N1539" t="str">
        <f t="shared" si="98"/>
        <v>Feb</v>
      </c>
      <c r="O1539" s="2">
        <f t="shared" ref="O1539:O1602" si="99">F1539-E1539</f>
        <v>0.95833333333575865</v>
      </c>
      <c r="P1539" t="str">
        <f>VLOOKUP(G1539,Agents!A:E,4,FALSE)</f>
        <v>Team4</v>
      </c>
      <c r="Q1539" t="str">
        <f>VLOOKUP(G1539,Agents!A:E,5,FALSE)</f>
        <v>Mid</v>
      </c>
      <c r="R1539" t="str">
        <f>VLOOKUP(G1539,Agents!A:E,2,FALSE)</f>
        <v>Night</v>
      </c>
    </row>
    <row r="1540" spans="1:18" x14ac:dyDescent="0.35">
      <c r="A1540" t="s">
        <v>2955</v>
      </c>
      <c r="B1540" t="s">
        <v>2956</v>
      </c>
      <c r="C1540" t="s">
        <v>50</v>
      </c>
      <c r="D1540" t="s">
        <v>26</v>
      </c>
      <c r="E1540" s="1">
        <v>46068.399305555555</v>
      </c>
      <c r="F1540" s="1">
        <v>46068.690972222219</v>
      </c>
      <c r="G1540" t="s">
        <v>140</v>
      </c>
      <c r="H1540" t="s">
        <v>15</v>
      </c>
      <c r="I1540" t="s">
        <v>16</v>
      </c>
      <c r="J1540">
        <v>3</v>
      </c>
      <c r="K1540" t="str">
        <f>IF(tickets_dataset[[#This Row],[status]] = "Closed", "Yes","No")</f>
        <v>Yes</v>
      </c>
      <c r="L1540" s="2">
        <f t="shared" si="96"/>
        <v>6.9999999999417923</v>
      </c>
      <c r="M1540" t="str">
        <f t="shared" si="97"/>
        <v>No</v>
      </c>
      <c r="N1540" t="str">
        <f t="shared" si="98"/>
        <v>Feb</v>
      </c>
      <c r="O1540" s="2">
        <f t="shared" si="99"/>
        <v>0.29166666666424135</v>
      </c>
      <c r="P1540" t="str">
        <f>VLOOKUP(G1540,Agents!A:E,4,FALSE)</f>
        <v>Team1</v>
      </c>
      <c r="Q1540" t="str">
        <f>VLOOKUP(G1540,Agents!A:E,5,FALSE)</f>
        <v>Junior</v>
      </c>
      <c r="R1540" t="str">
        <f>VLOOKUP(G1540,Agents!A:E,2,FALSE)</f>
        <v>Morning</v>
      </c>
    </row>
    <row r="1541" spans="1:18" x14ac:dyDescent="0.35">
      <c r="A1541" t="s">
        <v>2957</v>
      </c>
      <c r="B1541" t="s">
        <v>759</v>
      </c>
      <c r="C1541" t="s">
        <v>22</v>
      </c>
      <c r="D1541" t="s">
        <v>38</v>
      </c>
      <c r="E1541" s="1">
        <v>46082.163888888892</v>
      </c>
      <c r="F1541" s="1">
        <v>46084.330555555556</v>
      </c>
      <c r="G1541" t="s">
        <v>256</v>
      </c>
      <c r="H1541" t="s">
        <v>132</v>
      </c>
      <c r="I1541" t="s">
        <v>16</v>
      </c>
      <c r="J1541">
        <v>2</v>
      </c>
      <c r="K1541" t="str">
        <f>IF(tickets_dataset[[#This Row],[status]] = "Closed", "Yes","No")</f>
        <v>No</v>
      </c>
      <c r="L1541" s="2">
        <f t="shared" si="96"/>
        <v>51.999999999941792</v>
      </c>
      <c r="M1541" t="str">
        <f t="shared" si="97"/>
        <v>Yes</v>
      </c>
      <c r="N1541" t="str">
        <f t="shared" si="98"/>
        <v>Mar</v>
      </c>
      <c r="O1541" s="2">
        <f t="shared" si="99"/>
        <v>2.1666666666642413</v>
      </c>
      <c r="P1541" t="str">
        <f>VLOOKUP(G1541,Agents!A:E,4,FALSE)</f>
        <v>Team1</v>
      </c>
      <c r="Q1541" t="str">
        <f>VLOOKUP(G1541,Agents!A:E,5,FALSE)</f>
        <v>Mid</v>
      </c>
      <c r="R1541" t="str">
        <f>VLOOKUP(G1541,Agents!A:E,2,FALSE)</f>
        <v>Morning</v>
      </c>
    </row>
    <row r="1542" spans="1:18" x14ac:dyDescent="0.35">
      <c r="A1542" t="s">
        <v>2958</v>
      </c>
      <c r="B1542" t="s">
        <v>2959</v>
      </c>
      <c r="C1542" t="s">
        <v>34</v>
      </c>
      <c r="D1542" t="s">
        <v>13</v>
      </c>
      <c r="E1542" s="1">
        <v>46062.138888888891</v>
      </c>
      <c r="F1542" s="1">
        <v>46062.847222222219</v>
      </c>
      <c r="G1542" t="s">
        <v>137</v>
      </c>
      <c r="H1542" t="s">
        <v>15</v>
      </c>
      <c r="I1542" t="s">
        <v>16</v>
      </c>
      <c r="J1542">
        <v>4</v>
      </c>
      <c r="K1542" t="str">
        <f>IF(tickets_dataset[[#This Row],[status]] = "Closed", "Yes","No")</f>
        <v>Yes</v>
      </c>
      <c r="L1542" s="2">
        <f t="shared" si="96"/>
        <v>16.999999999883585</v>
      </c>
      <c r="M1542" t="str">
        <f t="shared" si="97"/>
        <v>No</v>
      </c>
      <c r="N1542" t="str">
        <f t="shared" si="98"/>
        <v>Feb</v>
      </c>
      <c r="O1542" s="2">
        <f t="shared" si="99"/>
        <v>0.70833333332848269</v>
      </c>
      <c r="P1542" t="str">
        <f>VLOOKUP(G1542,Agents!A:E,4,FALSE)</f>
        <v>Team5</v>
      </c>
      <c r="Q1542" t="str">
        <f>VLOOKUP(G1542,Agents!A:E,5,FALSE)</f>
        <v>Senior</v>
      </c>
      <c r="R1542" t="str">
        <f>VLOOKUP(G1542,Agents!A:E,2,FALSE)</f>
        <v>Night</v>
      </c>
    </row>
    <row r="1543" spans="1:18" x14ac:dyDescent="0.35">
      <c r="A1543" t="s">
        <v>2960</v>
      </c>
      <c r="B1543" t="s">
        <v>2961</v>
      </c>
      <c r="C1543" t="s">
        <v>34</v>
      </c>
      <c r="D1543" t="s">
        <v>26</v>
      </c>
      <c r="E1543" s="1">
        <v>46059.340277777781</v>
      </c>
      <c r="F1543" s="1">
        <v>46060.173611111109</v>
      </c>
      <c r="G1543" t="s">
        <v>216</v>
      </c>
      <c r="H1543" t="s">
        <v>15</v>
      </c>
      <c r="I1543" t="s">
        <v>16</v>
      </c>
      <c r="J1543">
        <v>3</v>
      </c>
      <c r="K1543" t="str">
        <f>IF(tickets_dataset[[#This Row],[status]] = "Closed", "Yes","No")</f>
        <v>Yes</v>
      </c>
      <c r="L1543" s="2">
        <f t="shared" si="96"/>
        <v>19.999999999883585</v>
      </c>
      <c r="M1543" t="str">
        <f t="shared" si="97"/>
        <v>No</v>
      </c>
      <c r="N1543" t="str">
        <f t="shared" si="98"/>
        <v>Feb</v>
      </c>
      <c r="O1543" s="2">
        <f t="shared" si="99"/>
        <v>0.83333333332848269</v>
      </c>
      <c r="P1543" t="str">
        <f>VLOOKUP(G1543,Agents!A:E,4,FALSE)</f>
        <v>Team5</v>
      </c>
      <c r="Q1543" t="str">
        <f>VLOOKUP(G1543,Agents!A:E,5,FALSE)</f>
        <v>Junior</v>
      </c>
      <c r="R1543" t="str">
        <f>VLOOKUP(G1543,Agents!A:E,2,FALSE)</f>
        <v>Evening</v>
      </c>
    </row>
    <row r="1544" spans="1:18" x14ac:dyDescent="0.35">
      <c r="A1544" t="s">
        <v>2962</v>
      </c>
      <c r="B1544" t="s">
        <v>2963</v>
      </c>
      <c r="C1544" t="s">
        <v>22</v>
      </c>
      <c r="D1544" t="s">
        <v>38</v>
      </c>
      <c r="E1544" s="1">
        <v>46096.115277777775</v>
      </c>
      <c r="F1544" s="1">
        <v>46097.865277777775</v>
      </c>
      <c r="G1544" t="s">
        <v>164</v>
      </c>
      <c r="H1544" t="s">
        <v>15</v>
      </c>
      <c r="I1544" t="s">
        <v>16</v>
      </c>
      <c r="J1544">
        <v>3</v>
      </c>
      <c r="K1544" t="str">
        <f>IF(tickets_dataset[[#This Row],[status]] = "Closed", "Yes","No")</f>
        <v>Yes</v>
      </c>
      <c r="L1544" s="2">
        <f t="shared" si="96"/>
        <v>42</v>
      </c>
      <c r="M1544" t="str">
        <f t="shared" si="97"/>
        <v>No</v>
      </c>
      <c r="N1544" t="str">
        <f t="shared" si="98"/>
        <v>Mar</v>
      </c>
      <c r="O1544" s="2">
        <f t="shared" si="99"/>
        <v>1.75</v>
      </c>
      <c r="P1544" t="str">
        <f>VLOOKUP(G1544,Agents!A:E,4,FALSE)</f>
        <v>Team4</v>
      </c>
      <c r="Q1544" t="str">
        <f>VLOOKUP(G1544,Agents!A:E,5,FALSE)</f>
        <v>Senior</v>
      </c>
      <c r="R1544" t="str">
        <f>VLOOKUP(G1544,Agents!A:E,2,FALSE)</f>
        <v>Evening</v>
      </c>
    </row>
    <row r="1545" spans="1:18" x14ac:dyDescent="0.35">
      <c r="A1545" t="s">
        <v>2964</v>
      </c>
      <c r="B1545" t="s">
        <v>2965</v>
      </c>
      <c r="C1545" t="s">
        <v>12</v>
      </c>
      <c r="D1545" t="s">
        <v>26</v>
      </c>
      <c r="E1545" s="1">
        <v>46050.216666666667</v>
      </c>
      <c r="F1545" s="1">
        <v>46051.383333333331</v>
      </c>
      <c r="G1545" t="s">
        <v>131</v>
      </c>
      <c r="H1545" t="s">
        <v>15</v>
      </c>
      <c r="I1545" t="s">
        <v>16</v>
      </c>
      <c r="J1545">
        <v>5</v>
      </c>
      <c r="K1545" t="str">
        <f>IF(tickets_dataset[[#This Row],[status]] = "Closed", "Yes","No")</f>
        <v>Yes</v>
      </c>
      <c r="L1545" s="2">
        <f t="shared" si="96"/>
        <v>27.999999999941792</v>
      </c>
      <c r="M1545" t="str">
        <f t="shared" si="97"/>
        <v>No</v>
      </c>
      <c r="N1545" t="str">
        <f t="shared" si="98"/>
        <v>Jan</v>
      </c>
      <c r="O1545" s="2">
        <f t="shared" si="99"/>
        <v>1.1666666666642413</v>
      </c>
      <c r="P1545" t="str">
        <f>VLOOKUP(G1545,Agents!A:E,4,FALSE)</f>
        <v>Team4</v>
      </c>
      <c r="Q1545" t="str">
        <f>VLOOKUP(G1545,Agents!A:E,5,FALSE)</f>
        <v>Junior</v>
      </c>
      <c r="R1545" t="str">
        <f>VLOOKUP(G1545,Agents!A:E,2,FALSE)</f>
        <v>Night</v>
      </c>
    </row>
    <row r="1546" spans="1:18" x14ac:dyDescent="0.35">
      <c r="A1546" t="s">
        <v>2966</v>
      </c>
      <c r="B1546" t="s">
        <v>2967</v>
      </c>
      <c r="C1546" t="s">
        <v>22</v>
      </c>
      <c r="D1546" t="s">
        <v>38</v>
      </c>
      <c r="E1546" s="1">
        <v>46109.267361111109</v>
      </c>
      <c r="F1546" s="1">
        <v>46112.225694444445</v>
      </c>
      <c r="G1546" t="s">
        <v>221</v>
      </c>
      <c r="H1546" t="s">
        <v>15</v>
      </c>
      <c r="I1546" t="s">
        <v>16</v>
      </c>
      <c r="J1546">
        <v>4</v>
      </c>
      <c r="K1546" t="str">
        <f>IF(tickets_dataset[[#This Row],[status]] = "Closed", "Yes","No")</f>
        <v>Yes</v>
      </c>
      <c r="L1546" s="2">
        <f t="shared" si="96"/>
        <v>71.000000000058208</v>
      </c>
      <c r="M1546" t="str">
        <f t="shared" si="97"/>
        <v>Yes</v>
      </c>
      <c r="N1546" t="str">
        <f t="shared" si="98"/>
        <v>Mar</v>
      </c>
      <c r="O1546" s="2">
        <f t="shared" si="99"/>
        <v>2.9583333333357587</v>
      </c>
      <c r="P1546" t="str">
        <f>VLOOKUP(G1546,Agents!A:E,4,FALSE)</f>
        <v>Team4</v>
      </c>
      <c r="Q1546" t="str">
        <f>VLOOKUP(G1546,Agents!A:E,5,FALSE)</f>
        <v>Senior</v>
      </c>
      <c r="R1546" t="str">
        <f>VLOOKUP(G1546,Agents!A:E,2,FALSE)</f>
        <v>Morning</v>
      </c>
    </row>
    <row r="1547" spans="1:18" x14ac:dyDescent="0.35">
      <c r="A1547" t="s">
        <v>2968</v>
      </c>
      <c r="B1547" t="s">
        <v>2969</v>
      </c>
      <c r="C1547" t="s">
        <v>12</v>
      </c>
      <c r="D1547" t="s">
        <v>26</v>
      </c>
      <c r="E1547" s="1">
        <v>46039.28402777778</v>
      </c>
      <c r="F1547" s="1">
        <v>46039.992361111108</v>
      </c>
      <c r="G1547" t="s">
        <v>357</v>
      </c>
      <c r="H1547" t="s">
        <v>15</v>
      </c>
      <c r="I1547" t="s">
        <v>16</v>
      </c>
      <c r="J1547">
        <v>3</v>
      </c>
      <c r="K1547" t="str">
        <f>IF(tickets_dataset[[#This Row],[status]] = "Closed", "Yes","No")</f>
        <v>Yes</v>
      </c>
      <c r="L1547" s="2">
        <f t="shared" si="96"/>
        <v>16.999999999883585</v>
      </c>
      <c r="M1547" t="str">
        <f t="shared" si="97"/>
        <v>No</v>
      </c>
      <c r="N1547" t="str">
        <f t="shared" si="98"/>
        <v>Jan</v>
      </c>
      <c r="O1547" s="2">
        <f t="shared" si="99"/>
        <v>0.70833333332848269</v>
      </c>
      <c r="P1547" t="str">
        <f>VLOOKUP(G1547,Agents!A:E,4,FALSE)</f>
        <v>Team1</v>
      </c>
      <c r="Q1547" t="str">
        <f>VLOOKUP(G1547,Agents!A:E,5,FALSE)</f>
        <v>Mid</v>
      </c>
      <c r="R1547" t="str">
        <f>VLOOKUP(G1547,Agents!A:E,2,FALSE)</f>
        <v>Morning</v>
      </c>
    </row>
    <row r="1548" spans="1:18" x14ac:dyDescent="0.35">
      <c r="A1548" t="s">
        <v>2970</v>
      </c>
      <c r="B1548" t="s">
        <v>2971</v>
      </c>
      <c r="C1548" t="s">
        <v>34</v>
      </c>
      <c r="D1548" t="s">
        <v>26</v>
      </c>
      <c r="E1548" s="1">
        <v>46109.881944444445</v>
      </c>
      <c r="F1548" s="1">
        <v>46111.631944444445</v>
      </c>
      <c r="G1548" t="s">
        <v>39</v>
      </c>
      <c r="H1548" t="s">
        <v>15</v>
      </c>
      <c r="I1548" t="s">
        <v>16</v>
      </c>
      <c r="J1548">
        <v>3</v>
      </c>
      <c r="K1548" t="str">
        <f>IF(tickets_dataset[[#This Row],[status]] = "Closed", "Yes","No")</f>
        <v>Yes</v>
      </c>
      <c r="L1548" s="2">
        <f t="shared" si="96"/>
        <v>42</v>
      </c>
      <c r="M1548" t="str">
        <f t="shared" si="97"/>
        <v>No</v>
      </c>
      <c r="N1548" t="str">
        <f t="shared" si="98"/>
        <v>Mar</v>
      </c>
      <c r="O1548" s="2">
        <f t="shared" si="99"/>
        <v>1.75</v>
      </c>
      <c r="P1548" t="str">
        <f>VLOOKUP(G1548,Agents!A:E,4,FALSE)</f>
        <v>Team3</v>
      </c>
      <c r="Q1548" t="str">
        <f>VLOOKUP(G1548,Agents!A:E,5,FALSE)</f>
        <v>Mid</v>
      </c>
      <c r="R1548" t="str">
        <f>VLOOKUP(G1548,Agents!A:E,2,FALSE)</f>
        <v>Night</v>
      </c>
    </row>
    <row r="1549" spans="1:18" x14ac:dyDescent="0.35">
      <c r="A1549" t="s">
        <v>2972</v>
      </c>
      <c r="B1549" t="s">
        <v>2973</v>
      </c>
      <c r="C1549" t="s">
        <v>34</v>
      </c>
      <c r="D1549" t="s">
        <v>13</v>
      </c>
      <c r="E1549" s="1">
        <v>46079.521527777775</v>
      </c>
      <c r="F1549" s="1">
        <v>46080.771527777775</v>
      </c>
      <c r="G1549" t="s">
        <v>59</v>
      </c>
      <c r="H1549" t="s">
        <v>15</v>
      </c>
      <c r="I1549" t="s">
        <v>16</v>
      </c>
      <c r="J1549">
        <v>4</v>
      </c>
      <c r="K1549" t="str">
        <f>IF(tickets_dataset[[#This Row],[status]] = "Closed", "Yes","No")</f>
        <v>Yes</v>
      </c>
      <c r="L1549" s="2">
        <f t="shared" si="96"/>
        <v>30</v>
      </c>
      <c r="M1549" t="str">
        <f t="shared" si="97"/>
        <v>No</v>
      </c>
      <c r="N1549" t="str">
        <f t="shared" si="98"/>
        <v>Feb</v>
      </c>
      <c r="O1549" s="2">
        <f t="shared" si="99"/>
        <v>1.25</v>
      </c>
      <c r="P1549" t="str">
        <f>VLOOKUP(G1549,Agents!A:E,4,FALSE)</f>
        <v>Team3</v>
      </c>
      <c r="Q1549" t="str">
        <f>VLOOKUP(G1549,Agents!A:E,5,FALSE)</f>
        <v>Senior</v>
      </c>
      <c r="R1549" t="str">
        <f>VLOOKUP(G1549,Agents!A:E,2,FALSE)</f>
        <v>Night</v>
      </c>
    </row>
    <row r="1550" spans="1:18" x14ac:dyDescent="0.35">
      <c r="A1550" t="s">
        <v>2974</v>
      </c>
      <c r="B1550" t="s">
        <v>1239</v>
      </c>
      <c r="C1550" t="s">
        <v>22</v>
      </c>
      <c r="D1550" t="s">
        <v>38</v>
      </c>
      <c r="E1550" s="1">
        <v>46025.635416666664</v>
      </c>
      <c r="F1550" s="1">
        <v>46026.302083333336</v>
      </c>
      <c r="G1550" t="s">
        <v>39</v>
      </c>
      <c r="H1550" t="s">
        <v>15</v>
      </c>
      <c r="I1550" t="s">
        <v>16</v>
      </c>
      <c r="J1550">
        <v>5</v>
      </c>
      <c r="K1550" t="str">
        <f>IF(tickets_dataset[[#This Row],[status]] = "Closed", "Yes","No")</f>
        <v>Yes</v>
      </c>
      <c r="L1550" s="2">
        <f t="shared" si="96"/>
        <v>16.000000000116415</v>
      </c>
      <c r="M1550" t="str">
        <f t="shared" si="97"/>
        <v>No</v>
      </c>
      <c r="N1550" t="str">
        <f t="shared" si="98"/>
        <v>Jan</v>
      </c>
      <c r="O1550" s="2">
        <f t="shared" si="99"/>
        <v>0.66666666667151731</v>
      </c>
      <c r="P1550" t="str">
        <f>VLOOKUP(G1550,Agents!A:E,4,FALSE)</f>
        <v>Team3</v>
      </c>
      <c r="Q1550" t="str">
        <f>VLOOKUP(G1550,Agents!A:E,5,FALSE)</f>
        <v>Mid</v>
      </c>
      <c r="R1550" t="str">
        <f>VLOOKUP(G1550,Agents!A:E,2,FALSE)</f>
        <v>Night</v>
      </c>
    </row>
    <row r="1551" spans="1:18" x14ac:dyDescent="0.35">
      <c r="A1551" t="s">
        <v>2975</v>
      </c>
      <c r="B1551" t="s">
        <v>1739</v>
      </c>
      <c r="C1551" t="s">
        <v>12</v>
      </c>
      <c r="D1551" t="s">
        <v>13</v>
      </c>
      <c r="E1551" s="1">
        <v>46030.600694444445</v>
      </c>
      <c r="F1551" s="1">
        <v>46031.767361111109</v>
      </c>
      <c r="G1551" t="s">
        <v>110</v>
      </c>
      <c r="H1551" t="s">
        <v>15</v>
      </c>
      <c r="I1551" t="s">
        <v>16</v>
      </c>
      <c r="J1551">
        <v>4</v>
      </c>
      <c r="K1551" t="str">
        <f>IF(tickets_dataset[[#This Row],[status]] = "Closed", "Yes","No")</f>
        <v>Yes</v>
      </c>
      <c r="L1551" s="2">
        <f t="shared" si="96"/>
        <v>27.999999999941792</v>
      </c>
      <c r="M1551" t="str">
        <f t="shared" si="97"/>
        <v>No</v>
      </c>
      <c r="N1551" t="str">
        <f t="shared" si="98"/>
        <v>Jan</v>
      </c>
      <c r="O1551" s="2">
        <f t="shared" si="99"/>
        <v>1.1666666666642413</v>
      </c>
      <c r="P1551" t="str">
        <f>VLOOKUP(G1551,Agents!A:E,4,FALSE)</f>
        <v>Team4</v>
      </c>
      <c r="Q1551" t="str">
        <f>VLOOKUP(G1551,Agents!A:E,5,FALSE)</f>
        <v>Junior</v>
      </c>
      <c r="R1551" t="str">
        <f>VLOOKUP(G1551,Agents!A:E,2,FALSE)</f>
        <v>Morning</v>
      </c>
    </row>
    <row r="1552" spans="1:18" x14ac:dyDescent="0.35">
      <c r="A1552" t="s">
        <v>2976</v>
      </c>
      <c r="B1552" t="s">
        <v>2977</v>
      </c>
      <c r="C1552" t="s">
        <v>12</v>
      </c>
      <c r="D1552" t="s">
        <v>13</v>
      </c>
      <c r="E1552" s="1">
        <v>46088.375</v>
      </c>
      <c r="F1552" s="1">
        <v>46089.333333333336</v>
      </c>
      <c r="G1552" t="s">
        <v>119</v>
      </c>
      <c r="H1552" t="s">
        <v>15</v>
      </c>
      <c r="I1552" t="s">
        <v>16</v>
      </c>
      <c r="J1552">
        <v>5</v>
      </c>
      <c r="K1552" t="str">
        <f>IF(tickets_dataset[[#This Row],[status]] = "Closed", "Yes","No")</f>
        <v>Yes</v>
      </c>
      <c r="L1552" s="2">
        <f t="shared" si="96"/>
        <v>23.000000000058208</v>
      </c>
      <c r="M1552" t="str">
        <f t="shared" si="97"/>
        <v>No</v>
      </c>
      <c r="N1552" t="str">
        <f t="shared" si="98"/>
        <v>Mar</v>
      </c>
      <c r="O1552" s="2">
        <f t="shared" si="99"/>
        <v>0.95833333333575865</v>
      </c>
      <c r="P1552" t="str">
        <f>VLOOKUP(G1552,Agents!A:E,4,FALSE)</f>
        <v>Team1</v>
      </c>
      <c r="Q1552" t="str">
        <f>VLOOKUP(G1552,Agents!A:E,5,FALSE)</f>
        <v>Junior</v>
      </c>
      <c r="R1552" t="str">
        <f>VLOOKUP(G1552,Agents!A:E,2,FALSE)</f>
        <v>Morning</v>
      </c>
    </row>
    <row r="1553" spans="1:18" x14ac:dyDescent="0.35">
      <c r="A1553" t="s">
        <v>2978</v>
      </c>
      <c r="B1553" t="s">
        <v>2979</v>
      </c>
      <c r="C1553" t="s">
        <v>34</v>
      </c>
      <c r="D1553" t="s">
        <v>13</v>
      </c>
      <c r="E1553" s="1">
        <v>46032.400694444441</v>
      </c>
      <c r="F1553" s="1">
        <v>46033.859027777777</v>
      </c>
      <c r="G1553" t="s">
        <v>170</v>
      </c>
      <c r="H1553" t="s">
        <v>15</v>
      </c>
      <c r="I1553" t="s">
        <v>16</v>
      </c>
      <c r="J1553">
        <v>5</v>
      </c>
      <c r="K1553" t="str">
        <f>IF(tickets_dataset[[#This Row],[status]] = "Closed", "Yes","No")</f>
        <v>Yes</v>
      </c>
      <c r="L1553" s="2">
        <f t="shared" si="96"/>
        <v>35.000000000058208</v>
      </c>
      <c r="M1553" t="str">
        <f t="shared" si="97"/>
        <v>No</v>
      </c>
      <c r="N1553" t="str">
        <f t="shared" si="98"/>
        <v>Jan</v>
      </c>
      <c r="O1553" s="2">
        <f t="shared" si="99"/>
        <v>1.4583333333357587</v>
      </c>
      <c r="P1553" t="str">
        <f>VLOOKUP(G1553,Agents!A:E,4,FALSE)</f>
        <v>Team5</v>
      </c>
      <c r="Q1553" t="str">
        <f>VLOOKUP(G1553,Agents!A:E,5,FALSE)</f>
        <v>Junior</v>
      </c>
      <c r="R1553" t="str">
        <f>VLOOKUP(G1553,Agents!A:E,2,FALSE)</f>
        <v>Night</v>
      </c>
    </row>
    <row r="1554" spans="1:18" x14ac:dyDescent="0.35">
      <c r="A1554" t="s">
        <v>2980</v>
      </c>
      <c r="B1554" t="s">
        <v>1951</v>
      </c>
      <c r="C1554" t="s">
        <v>50</v>
      </c>
      <c r="D1554" t="s">
        <v>26</v>
      </c>
      <c r="E1554" s="1">
        <v>46105.09652777778</v>
      </c>
      <c r="F1554" s="1">
        <v>46107.97152777778</v>
      </c>
      <c r="G1554" t="s">
        <v>100</v>
      </c>
      <c r="H1554" t="s">
        <v>28</v>
      </c>
      <c r="I1554" t="s">
        <v>16</v>
      </c>
      <c r="J1554">
        <v>4</v>
      </c>
      <c r="K1554" t="str">
        <f>IF(tickets_dataset[[#This Row],[status]] = "Closed", "Yes","No")</f>
        <v>No</v>
      </c>
      <c r="L1554" s="2">
        <f t="shared" si="96"/>
        <v>69</v>
      </c>
      <c r="M1554" t="str">
        <f t="shared" si="97"/>
        <v>Yes</v>
      </c>
      <c r="N1554" t="str">
        <f t="shared" si="98"/>
        <v>Mar</v>
      </c>
      <c r="O1554" s="2">
        <f t="shared" si="99"/>
        <v>2.875</v>
      </c>
      <c r="P1554" t="str">
        <f>VLOOKUP(G1554,Agents!A:E,4,FALSE)</f>
        <v>Team4</v>
      </c>
      <c r="Q1554" t="str">
        <f>VLOOKUP(G1554,Agents!A:E,5,FALSE)</f>
        <v>Junior</v>
      </c>
      <c r="R1554" t="str">
        <f>VLOOKUP(G1554,Agents!A:E,2,FALSE)</f>
        <v>Evening</v>
      </c>
    </row>
    <row r="1555" spans="1:18" x14ac:dyDescent="0.35">
      <c r="A1555" t="s">
        <v>2981</v>
      </c>
      <c r="B1555" t="s">
        <v>2982</v>
      </c>
      <c r="C1555" t="s">
        <v>76</v>
      </c>
      <c r="D1555" t="s">
        <v>26</v>
      </c>
      <c r="E1555" s="1">
        <v>46095.836111111108</v>
      </c>
      <c r="F1555" s="1">
        <v>46096.62777777778</v>
      </c>
      <c r="G1555" t="s">
        <v>159</v>
      </c>
      <c r="H1555" t="s">
        <v>15</v>
      </c>
      <c r="I1555" t="s">
        <v>16</v>
      </c>
      <c r="J1555">
        <v>4</v>
      </c>
      <c r="K1555" t="str">
        <f>IF(tickets_dataset[[#This Row],[status]] = "Closed", "Yes","No")</f>
        <v>Yes</v>
      </c>
      <c r="L1555" s="2">
        <f t="shared" si="96"/>
        <v>19.000000000116415</v>
      </c>
      <c r="M1555" t="str">
        <f t="shared" si="97"/>
        <v>No</v>
      </c>
      <c r="N1555" t="str">
        <f t="shared" si="98"/>
        <v>Mar</v>
      </c>
      <c r="O1555" s="2">
        <f t="shared" si="99"/>
        <v>0.79166666667151731</v>
      </c>
      <c r="P1555" t="str">
        <f>VLOOKUP(G1555,Agents!A:E,4,FALSE)</f>
        <v>Team4</v>
      </c>
      <c r="Q1555" t="str">
        <f>VLOOKUP(G1555,Agents!A:E,5,FALSE)</f>
        <v>Mid</v>
      </c>
      <c r="R1555" t="str">
        <f>VLOOKUP(G1555,Agents!A:E,2,FALSE)</f>
        <v>Night</v>
      </c>
    </row>
    <row r="1556" spans="1:18" x14ac:dyDescent="0.35">
      <c r="A1556" t="s">
        <v>2983</v>
      </c>
      <c r="B1556" t="s">
        <v>2984</v>
      </c>
      <c r="C1556" t="s">
        <v>34</v>
      </c>
      <c r="D1556" t="s">
        <v>13</v>
      </c>
      <c r="E1556" s="1">
        <v>46065.665277777778</v>
      </c>
      <c r="F1556" s="1">
        <v>46067.456944444442</v>
      </c>
      <c r="G1556" t="s">
        <v>344</v>
      </c>
      <c r="H1556" t="s">
        <v>15</v>
      </c>
      <c r="I1556" t="s">
        <v>16</v>
      </c>
      <c r="J1556">
        <v>3</v>
      </c>
      <c r="K1556" t="str">
        <f>IF(tickets_dataset[[#This Row],[status]] = "Closed", "Yes","No")</f>
        <v>Yes</v>
      </c>
      <c r="L1556" s="2">
        <f t="shared" si="96"/>
        <v>42.999999999941792</v>
      </c>
      <c r="M1556" t="str">
        <f t="shared" si="97"/>
        <v>No</v>
      </c>
      <c r="N1556" t="str">
        <f t="shared" si="98"/>
        <v>Feb</v>
      </c>
      <c r="O1556" s="2">
        <f t="shared" si="99"/>
        <v>1.7916666666642413</v>
      </c>
      <c r="P1556" t="str">
        <f>VLOOKUP(G1556,Agents!A:E,4,FALSE)</f>
        <v>Team4</v>
      </c>
      <c r="Q1556" t="str">
        <f>VLOOKUP(G1556,Agents!A:E,5,FALSE)</f>
        <v>Senior</v>
      </c>
      <c r="R1556" t="str">
        <f>VLOOKUP(G1556,Agents!A:E,2,FALSE)</f>
        <v>Night</v>
      </c>
    </row>
    <row r="1557" spans="1:18" x14ac:dyDescent="0.35">
      <c r="A1557" t="s">
        <v>2985</v>
      </c>
      <c r="B1557" t="s">
        <v>2986</v>
      </c>
      <c r="C1557" t="s">
        <v>12</v>
      </c>
      <c r="D1557" t="s">
        <v>13</v>
      </c>
      <c r="E1557" s="1">
        <v>46023.085416666669</v>
      </c>
      <c r="F1557" s="1">
        <v>46023.460416666669</v>
      </c>
      <c r="G1557" t="s">
        <v>221</v>
      </c>
      <c r="H1557" t="s">
        <v>28</v>
      </c>
      <c r="I1557" t="s">
        <v>16</v>
      </c>
      <c r="J1557">
        <v>4</v>
      </c>
      <c r="K1557" t="str">
        <f>IF(tickets_dataset[[#This Row],[status]] = "Closed", "Yes","No")</f>
        <v>No</v>
      </c>
      <c r="L1557" s="2">
        <f t="shared" si="96"/>
        <v>9</v>
      </c>
      <c r="M1557" t="str">
        <f t="shared" si="97"/>
        <v>No</v>
      </c>
      <c r="N1557" t="str">
        <f t="shared" si="98"/>
        <v>Jan</v>
      </c>
      <c r="O1557" s="2">
        <f t="shared" si="99"/>
        <v>0.375</v>
      </c>
      <c r="P1557" t="str">
        <f>VLOOKUP(G1557,Agents!A:E,4,FALSE)</f>
        <v>Team4</v>
      </c>
      <c r="Q1557" t="str">
        <f>VLOOKUP(G1557,Agents!A:E,5,FALSE)</f>
        <v>Senior</v>
      </c>
      <c r="R1557" t="str">
        <f>VLOOKUP(G1557,Agents!A:E,2,FALSE)</f>
        <v>Morning</v>
      </c>
    </row>
    <row r="1558" spans="1:18" x14ac:dyDescent="0.35">
      <c r="A1558" t="s">
        <v>2987</v>
      </c>
      <c r="B1558" t="s">
        <v>2988</v>
      </c>
      <c r="C1558" t="s">
        <v>76</v>
      </c>
      <c r="D1558" t="s">
        <v>26</v>
      </c>
      <c r="E1558" s="1">
        <v>46057.382638888892</v>
      </c>
      <c r="F1558" s="1">
        <v>46059.84097222222</v>
      </c>
      <c r="G1558" t="s">
        <v>100</v>
      </c>
      <c r="H1558" t="s">
        <v>15</v>
      </c>
      <c r="I1558" t="s">
        <v>16</v>
      </c>
      <c r="J1558">
        <v>5</v>
      </c>
      <c r="K1558" t="str">
        <f>IF(tickets_dataset[[#This Row],[status]] = "Closed", "Yes","No")</f>
        <v>Yes</v>
      </c>
      <c r="L1558" s="2">
        <f t="shared" si="96"/>
        <v>58.999999999883585</v>
      </c>
      <c r="M1558" t="str">
        <f t="shared" si="97"/>
        <v>Yes</v>
      </c>
      <c r="N1558" t="str">
        <f t="shared" si="98"/>
        <v>Feb</v>
      </c>
      <c r="O1558" s="2">
        <f t="shared" si="99"/>
        <v>2.4583333333284827</v>
      </c>
      <c r="P1558" t="str">
        <f>VLOOKUP(G1558,Agents!A:E,4,FALSE)</f>
        <v>Team4</v>
      </c>
      <c r="Q1558" t="str">
        <f>VLOOKUP(G1558,Agents!A:E,5,FALSE)</f>
        <v>Junior</v>
      </c>
      <c r="R1558" t="str">
        <f>VLOOKUP(G1558,Agents!A:E,2,FALSE)</f>
        <v>Evening</v>
      </c>
    </row>
    <row r="1559" spans="1:18" x14ac:dyDescent="0.35">
      <c r="A1559" t="s">
        <v>2989</v>
      </c>
      <c r="B1559" t="s">
        <v>2990</v>
      </c>
      <c r="C1559" t="s">
        <v>22</v>
      </c>
      <c r="D1559" t="s">
        <v>13</v>
      </c>
      <c r="E1559" s="1">
        <v>46099.215277777781</v>
      </c>
      <c r="F1559" s="1">
        <v>46100.423611111109</v>
      </c>
      <c r="G1559" t="s">
        <v>170</v>
      </c>
      <c r="H1559" t="s">
        <v>15</v>
      </c>
      <c r="I1559" t="s">
        <v>68</v>
      </c>
      <c r="J1559">
        <v>4</v>
      </c>
      <c r="K1559" t="str">
        <f>IF(tickets_dataset[[#This Row],[status]] = "Closed", "Yes","No")</f>
        <v>Yes</v>
      </c>
      <c r="L1559" s="2">
        <f t="shared" si="96"/>
        <v>28.999999999883585</v>
      </c>
      <c r="M1559" t="str">
        <f t="shared" si="97"/>
        <v>No</v>
      </c>
      <c r="N1559" t="str">
        <f t="shared" si="98"/>
        <v>Mar</v>
      </c>
      <c r="O1559" s="2">
        <f t="shared" si="99"/>
        <v>1.2083333333284827</v>
      </c>
      <c r="P1559" t="str">
        <f>VLOOKUP(G1559,Agents!A:E,4,FALSE)</f>
        <v>Team5</v>
      </c>
      <c r="Q1559" t="str">
        <f>VLOOKUP(G1559,Agents!A:E,5,FALSE)</f>
        <v>Junior</v>
      </c>
      <c r="R1559" t="str">
        <f>VLOOKUP(G1559,Agents!A:E,2,FALSE)</f>
        <v>Night</v>
      </c>
    </row>
    <row r="1560" spans="1:18" x14ac:dyDescent="0.35">
      <c r="A1560" t="s">
        <v>2991</v>
      </c>
      <c r="B1560" t="s">
        <v>2992</v>
      </c>
      <c r="C1560" t="s">
        <v>22</v>
      </c>
      <c r="D1560" t="s">
        <v>13</v>
      </c>
      <c r="E1560" s="1">
        <v>46082.013888888891</v>
      </c>
      <c r="F1560" s="1">
        <v>46082.430555555555</v>
      </c>
      <c r="G1560" t="s">
        <v>183</v>
      </c>
      <c r="H1560" t="s">
        <v>15</v>
      </c>
      <c r="I1560" t="s">
        <v>16</v>
      </c>
      <c r="J1560">
        <v>3</v>
      </c>
      <c r="K1560" t="str">
        <f>IF(tickets_dataset[[#This Row],[status]] = "Closed", "Yes","No")</f>
        <v>Yes</v>
      </c>
      <c r="L1560" s="2">
        <f t="shared" si="96"/>
        <v>9.9999999999417923</v>
      </c>
      <c r="M1560" t="str">
        <f t="shared" si="97"/>
        <v>No</v>
      </c>
      <c r="N1560" t="str">
        <f t="shared" si="98"/>
        <v>Mar</v>
      </c>
      <c r="O1560" s="2">
        <f t="shared" si="99"/>
        <v>0.41666666666424135</v>
      </c>
      <c r="P1560" t="str">
        <f>VLOOKUP(G1560,Agents!A:E,4,FALSE)</f>
        <v>Team3</v>
      </c>
      <c r="Q1560" t="str">
        <f>VLOOKUP(G1560,Agents!A:E,5,FALSE)</f>
        <v>Senior</v>
      </c>
      <c r="R1560" t="str">
        <f>VLOOKUP(G1560,Agents!A:E,2,FALSE)</f>
        <v>Night</v>
      </c>
    </row>
    <row r="1561" spans="1:18" x14ac:dyDescent="0.35">
      <c r="A1561" t="s">
        <v>2993</v>
      </c>
      <c r="B1561" t="s">
        <v>1101</v>
      </c>
      <c r="C1561" t="s">
        <v>12</v>
      </c>
      <c r="D1561" t="s">
        <v>13</v>
      </c>
      <c r="E1561" s="1">
        <v>46101.330555555556</v>
      </c>
      <c r="F1561" s="1">
        <v>46102.788888888892</v>
      </c>
      <c r="G1561" t="s">
        <v>80</v>
      </c>
      <c r="H1561" t="s">
        <v>15</v>
      </c>
      <c r="I1561" t="s">
        <v>16</v>
      </c>
      <c r="J1561">
        <v>5</v>
      </c>
      <c r="K1561" t="str">
        <f>IF(tickets_dataset[[#This Row],[status]] = "Closed", "Yes","No")</f>
        <v>Yes</v>
      </c>
      <c r="L1561" s="2">
        <f t="shared" si="96"/>
        <v>35.000000000058208</v>
      </c>
      <c r="M1561" t="str">
        <f t="shared" si="97"/>
        <v>No</v>
      </c>
      <c r="N1561" t="str">
        <f t="shared" si="98"/>
        <v>Mar</v>
      </c>
      <c r="O1561" s="2">
        <f t="shared" si="99"/>
        <v>1.4583333333357587</v>
      </c>
      <c r="P1561" t="str">
        <f>VLOOKUP(G1561,Agents!A:E,4,FALSE)</f>
        <v>Team3</v>
      </c>
      <c r="Q1561" t="str">
        <f>VLOOKUP(G1561,Agents!A:E,5,FALSE)</f>
        <v>Junior</v>
      </c>
      <c r="R1561" t="str">
        <f>VLOOKUP(G1561,Agents!A:E,2,FALSE)</f>
        <v>Evening</v>
      </c>
    </row>
    <row r="1562" spans="1:18" x14ac:dyDescent="0.35">
      <c r="A1562" t="s">
        <v>2994</v>
      </c>
      <c r="B1562" t="s">
        <v>2546</v>
      </c>
      <c r="C1562" t="s">
        <v>34</v>
      </c>
      <c r="D1562" t="s">
        <v>26</v>
      </c>
      <c r="E1562" s="1">
        <v>46034.279166666667</v>
      </c>
      <c r="F1562" s="1">
        <v>46035.320833333331</v>
      </c>
      <c r="G1562" t="s">
        <v>422</v>
      </c>
      <c r="H1562" t="s">
        <v>15</v>
      </c>
      <c r="I1562" t="s">
        <v>16</v>
      </c>
      <c r="J1562">
        <v>5</v>
      </c>
      <c r="K1562" t="str">
        <f>IF(tickets_dataset[[#This Row],[status]] = "Closed", "Yes","No")</f>
        <v>Yes</v>
      </c>
      <c r="L1562" s="2">
        <f t="shared" si="96"/>
        <v>24.999999999941792</v>
      </c>
      <c r="M1562" t="str">
        <f t="shared" si="97"/>
        <v>No</v>
      </c>
      <c r="N1562" t="str">
        <f t="shared" si="98"/>
        <v>Jan</v>
      </c>
      <c r="O1562" s="2">
        <f t="shared" si="99"/>
        <v>1.0416666666642413</v>
      </c>
      <c r="P1562" t="str">
        <f>VLOOKUP(G1562,Agents!A:E,4,FALSE)</f>
        <v>Team5</v>
      </c>
      <c r="Q1562" t="str">
        <f>VLOOKUP(G1562,Agents!A:E,5,FALSE)</f>
        <v>Mid</v>
      </c>
      <c r="R1562" t="str">
        <f>VLOOKUP(G1562,Agents!A:E,2,FALSE)</f>
        <v>Evening</v>
      </c>
    </row>
    <row r="1563" spans="1:18" x14ac:dyDescent="0.35">
      <c r="A1563" t="s">
        <v>2995</v>
      </c>
      <c r="B1563" t="s">
        <v>2996</v>
      </c>
      <c r="C1563" t="s">
        <v>22</v>
      </c>
      <c r="D1563" t="s">
        <v>26</v>
      </c>
      <c r="E1563" s="1">
        <v>46060.338888888888</v>
      </c>
      <c r="F1563" s="1">
        <v>46063.088888888888</v>
      </c>
      <c r="G1563" t="s">
        <v>14</v>
      </c>
      <c r="H1563" t="s">
        <v>28</v>
      </c>
      <c r="I1563" t="s">
        <v>16</v>
      </c>
      <c r="J1563">
        <v>4</v>
      </c>
      <c r="K1563" t="str">
        <f>IF(tickets_dataset[[#This Row],[status]] = "Closed", "Yes","No")</f>
        <v>No</v>
      </c>
      <c r="L1563" s="2">
        <f t="shared" si="96"/>
        <v>66</v>
      </c>
      <c r="M1563" t="str">
        <f t="shared" si="97"/>
        <v>Yes</v>
      </c>
      <c r="N1563" t="str">
        <f t="shared" si="98"/>
        <v>Feb</v>
      </c>
      <c r="O1563" s="2">
        <f t="shared" si="99"/>
        <v>2.75</v>
      </c>
      <c r="P1563" t="str">
        <f>VLOOKUP(G1563,Agents!A:E,4,FALSE)</f>
        <v>Team1</v>
      </c>
      <c r="Q1563" t="str">
        <f>VLOOKUP(G1563,Agents!A:E,5,FALSE)</f>
        <v>Senior</v>
      </c>
      <c r="R1563" t="str">
        <f>VLOOKUP(G1563,Agents!A:E,2,FALSE)</f>
        <v>Morning</v>
      </c>
    </row>
    <row r="1564" spans="1:18" x14ac:dyDescent="0.35">
      <c r="A1564" t="s">
        <v>2997</v>
      </c>
      <c r="B1564" t="s">
        <v>2998</v>
      </c>
      <c r="C1564" t="s">
        <v>22</v>
      </c>
      <c r="D1564" t="s">
        <v>26</v>
      </c>
      <c r="E1564" s="1">
        <v>46095.004166666666</v>
      </c>
      <c r="F1564" s="1">
        <v>46095.29583333333</v>
      </c>
      <c r="G1564" t="s">
        <v>14</v>
      </c>
      <c r="H1564" t="s">
        <v>15</v>
      </c>
      <c r="I1564" t="s">
        <v>16</v>
      </c>
      <c r="J1564">
        <v>4</v>
      </c>
      <c r="K1564" t="str">
        <f>IF(tickets_dataset[[#This Row],[status]] = "Closed", "Yes","No")</f>
        <v>Yes</v>
      </c>
      <c r="L1564" s="2">
        <f t="shared" si="96"/>
        <v>6.9999999999417923</v>
      </c>
      <c r="M1564" t="str">
        <f t="shared" si="97"/>
        <v>No</v>
      </c>
      <c r="N1564" t="str">
        <f t="shared" si="98"/>
        <v>Mar</v>
      </c>
      <c r="O1564" s="2">
        <f t="shared" si="99"/>
        <v>0.29166666666424135</v>
      </c>
      <c r="P1564" t="str">
        <f>VLOOKUP(G1564,Agents!A:E,4,FALSE)</f>
        <v>Team1</v>
      </c>
      <c r="Q1564" t="str">
        <f>VLOOKUP(G1564,Agents!A:E,5,FALSE)</f>
        <v>Senior</v>
      </c>
      <c r="R1564" t="str">
        <f>VLOOKUP(G1564,Agents!A:E,2,FALSE)</f>
        <v>Morning</v>
      </c>
    </row>
    <row r="1565" spans="1:18" x14ac:dyDescent="0.35">
      <c r="A1565" t="s">
        <v>2999</v>
      </c>
      <c r="B1565" t="s">
        <v>3000</v>
      </c>
      <c r="C1565" t="s">
        <v>12</v>
      </c>
      <c r="D1565" t="s">
        <v>13</v>
      </c>
      <c r="E1565" s="1">
        <v>46108.487500000003</v>
      </c>
      <c r="F1565" s="1">
        <v>46109.945833333331</v>
      </c>
      <c r="G1565" t="s">
        <v>167</v>
      </c>
      <c r="H1565" t="s">
        <v>15</v>
      </c>
      <c r="I1565" t="s">
        <v>16</v>
      </c>
      <c r="J1565">
        <v>4</v>
      </c>
      <c r="K1565" t="str">
        <f>IF(tickets_dataset[[#This Row],[status]] = "Closed", "Yes","No")</f>
        <v>Yes</v>
      </c>
      <c r="L1565" s="2">
        <f t="shared" si="96"/>
        <v>34.999999999883585</v>
      </c>
      <c r="M1565" t="str">
        <f t="shared" si="97"/>
        <v>No</v>
      </c>
      <c r="N1565" t="str">
        <f t="shared" si="98"/>
        <v>Mar</v>
      </c>
      <c r="O1565" s="2">
        <f t="shared" si="99"/>
        <v>1.4583333333284827</v>
      </c>
      <c r="P1565" t="str">
        <f>VLOOKUP(G1565,Agents!A:E,4,FALSE)</f>
        <v>Team3</v>
      </c>
      <c r="Q1565" t="str">
        <f>VLOOKUP(G1565,Agents!A:E,5,FALSE)</f>
        <v>Mid</v>
      </c>
      <c r="R1565" t="str">
        <f>VLOOKUP(G1565,Agents!A:E,2,FALSE)</f>
        <v>Evening</v>
      </c>
    </row>
    <row r="1566" spans="1:18" x14ac:dyDescent="0.35">
      <c r="A1566" t="s">
        <v>3001</v>
      </c>
      <c r="B1566" t="s">
        <v>2209</v>
      </c>
      <c r="C1566" t="s">
        <v>22</v>
      </c>
      <c r="D1566" t="s">
        <v>38</v>
      </c>
      <c r="E1566" s="1">
        <v>46092.693749999999</v>
      </c>
      <c r="F1566" s="1">
        <v>46093.152083333334</v>
      </c>
      <c r="G1566" t="s">
        <v>211</v>
      </c>
      <c r="H1566" t="s">
        <v>15</v>
      </c>
      <c r="I1566" t="s">
        <v>16</v>
      </c>
      <c r="J1566">
        <v>4</v>
      </c>
      <c r="K1566" t="str">
        <f>IF(tickets_dataset[[#This Row],[status]] = "Closed", "Yes","No")</f>
        <v>Yes</v>
      </c>
      <c r="L1566" s="2">
        <f t="shared" si="96"/>
        <v>11.000000000058208</v>
      </c>
      <c r="M1566" t="str">
        <f t="shared" si="97"/>
        <v>No</v>
      </c>
      <c r="N1566" t="str">
        <f t="shared" si="98"/>
        <v>Mar</v>
      </c>
      <c r="O1566" s="2">
        <f t="shared" si="99"/>
        <v>0.45833333333575865</v>
      </c>
      <c r="P1566" t="str">
        <f>VLOOKUP(G1566,Agents!A:E,4,FALSE)</f>
        <v>Team5</v>
      </c>
      <c r="Q1566" t="str">
        <f>VLOOKUP(G1566,Agents!A:E,5,FALSE)</f>
        <v>Senior</v>
      </c>
      <c r="R1566" t="str">
        <f>VLOOKUP(G1566,Agents!A:E,2,FALSE)</f>
        <v>Evening</v>
      </c>
    </row>
    <row r="1567" spans="1:18" x14ac:dyDescent="0.35">
      <c r="A1567" t="s">
        <v>3002</v>
      </c>
      <c r="B1567" t="s">
        <v>3003</v>
      </c>
      <c r="C1567" t="s">
        <v>22</v>
      </c>
      <c r="D1567" t="s">
        <v>26</v>
      </c>
      <c r="E1567" s="1">
        <v>46106.470833333333</v>
      </c>
      <c r="F1567" s="1">
        <v>46107.137499999997</v>
      </c>
      <c r="G1567" t="s">
        <v>170</v>
      </c>
      <c r="H1567" t="s">
        <v>15</v>
      </c>
      <c r="I1567" t="s">
        <v>16</v>
      </c>
      <c r="J1567">
        <v>3</v>
      </c>
      <c r="K1567" t="str">
        <f>IF(tickets_dataset[[#This Row],[status]] = "Closed", "Yes","No")</f>
        <v>Yes</v>
      </c>
      <c r="L1567" s="2">
        <f t="shared" si="96"/>
        <v>15.999999999941792</v>
      </c>
      <c r="M1567" t="str">
        <f t="shared" si="97"/>
        <v>No</v>
      </c>
      <c r="N1567" t="str">
        <f t="shared" si="98"/>
        <v>Mar</v>
      </c>
      <c r="O1567" s="2">
        <f t="shared" si="99"/>
        <v>0.66666666666424135</v>
      </c>
      <c r="P1567" t="str">
        <f>VLOOKUP(G1567,Agents!A:E,4,FALSE)</f>
        <v>Team5</v>
      </c>
      <c r="Q1567" t="str">
        <f>VLOOKUP(G1567,Agents!A:E,5,FALSE)</f>
        <v>Junior</v>
      </c>
      <c r="R1567" t="str">
        <f>VLOOKUP(G1567,Agents!A:E,2,FALSE)</f>
        <v>Night</v>
      </c>
    </row>
    <row r="1568" spans="1:18" x14ac:dyDescent="0.35">
      <c r="A1568" t="s">
        <v>3004</v>
      </c>
      <c r="B1568" t="s">
        <v>3005</v>
      </c>
      <c r="C1568" t="s">
        <v>12</v>
      </c>
      <c r="D1568" t="s">
        <v>13</v>
      </c>
      <c r="E1568" s="1">
        <v>46061.867361111108</v>
      </c>
      <c r="F1568" s="1">
        <v>46063.242361111108</v>
      </c>
      <c r="G1568" t="s">
        <v>45</v>
      </c>
      <c r="H1568" t="s">
        <v>15</v>
      </c>
      <c r="I1568" t="s">
        <v>16</v>
      </c>
      <c r="J1568">
        <v>3</v>
      </c>
      <c r="K1568" t="str">
        <f>IF(tickets_dataset[[#This Row],[status]] = "Closed", "Yes","No")</f>
        <v>Yes</v>
      </c>
      <c r="L1568" s="2">
        <f t="shared" si="96"/>
        <v>33</v>
      </c>
      <c r="M1568" t="str">
        <f t="shared" si="97"/>
        <v>No</v>
      </c>
      <c r="N1568" t="str">
        <f t="shared" si="98"/>
        <v>Feb</v>
      </c>
      <c r="O1568" s="2">
        <f t="shared" si="99"/>
        <v>1.375</v>
      </c>
      <c r="P1568" t="str">
        <f>VLOOKUP(G1568,Agents!A:E,4,FALSE)</f>
        <v>Team5</v>
      </c>
      <c r="Q1568" t="str">
        <f>VLOOKUP(G1568,Agents!A:E,5,FALSE)</f>
        <v>Senior</v>
      </c>
      <c r="R1568" t="str">
        <f>VLOOKUP(G1568,Agents!A:E,2,FALSE)</f>
        <v>Morning</v>
      </c>
    </row>
    <row r="1569" spans="1:18" x14ac:dyDescent="0.35">
      <c r="A1569" t="s">
        <v>3006</v>
      </c>
      <c r="B1569" t="s">
        <v>3007</v>
      </c>
      <c r="C1569" t="s">
        <v>34</v>
      </c>
      <c r="D1569" t="s">
        <v>26</v>
      </c>
      <c r="E1569" s="1">
        <v>46100.598611111112</v>
      </c>
      <c r="F1569" s="1">
        <v>46102.431944444441</v>
      </c>
      <c r="G1569" t="s">
        <v>103</v>
      </c>
      <c r="H1569" t="s">
        <v>15</v>
      </c>
      <c r="I1569" t="s">
        <v>16</v>
      </c>
      <c r="J1569">
        <v>4</v>
      </c>
      <c r="K1569" t="str">
        <f>IF(tickets_dataset[[#This Row],[status]] = "Closed", "Yes","No")</f>
        <v>Yes</v>
      </c>
      <c r="L1569" s="2">
        <f t="shared" si="96"/>
        <v>43.999999999883585</v>
      </c>
      <c r="M1569" t="str">
        <f t="shared" si="97"/>
        <v>No</v>
      </c>
      <c r="N1569" t="str">
        <f t="shared" si="98"/>
        <v>Mar</v>
      </c>
      <c r="O1569" s="2">
        <f t="shared" si="99"/>
        <v>1.8333333333284827</v>
      </c>
      <c r="P1569" t="str">
        <f>VLOOKUP(G1569,Agents!A:E,4,FALSE)</f>
        <v>Team4</v>
      </c>
      <c r="Q1569" t="str">
        <f>VLOOKUP(G1569,Agents!A:E,5,FALSE)</f>
        <v>Senior</v>
      </c>
      <c r="R1569" t="str">
        <f>VLOOKUP(G1569,Agents!A:E,2,FALSE)</f>
        <v>Night</v>
      </c>
    </row>
    <row r="1570" spans="1:18" x14ac:dyDescent="0.35">
      <c r="A1570" t="s">
        <v>3008</v>
      </c>
      <c r="B1570" t="s">
        <v>3009</v>
      </c>
      <c r="C1570" t="s">
        <v>22</v>
      </c>
      <c r="D1570" t="s">
        <v>26</v>
      </c>
      <c r="E1570" s="1">
        <v>46073.767361111109</v>
      </c>
      <c r="F1570" s="1">
        <v>46074.100694444445</v>
      </c>
      <c r="G1570" t="s">
        <v>53</v>
      </c>
      <c r="H1570" t="s">
        <v>15</v>
      </c>
      <c r="I1570" t="s">
        <v>16</v>
      </c>
      <c r="J1570">
        <v>4</v>
      </c>
      <c r="K1570" t="str">
        <f>IF(tickets_dataset[[#This Row],[status]] = "Closed", "Yes","No")</f>
        <v>Yes</v>
      </c>
      <c r="L1570" s="2">
        <f t="shared" si="96"/>
        <v>8.0000000000582077</v>
      </c>
      <c r="M1570" t="str">
        <f t="shared" si="97"/>
        <v>No</v>
      </c>
      <c r="N1570" t="str">
        <f t="shared" si="98"/>
        <v>Feb</v>
      </c>
      <c r="O1570" s="2">
        <f t="shared" si="99"/>
        <v>0.33333333333575865</v>
      </c>
      <c r="P1570" t="str">
        <f>VLOOKUP(G1570,Agents!A:E,4,FALSE)</f>
        <v>Team1</v>
      </c>
      <c r="Q1570" t="str">
        <f>VLOOKUP(G1570,Agents!A:E,5,FALSE)</f>
        <v>Junior</v>
      </c>
      <c r="R1570" t="str">
        <f>VLOOKUP(G1570,Agents!A:E,2,FALSE)</f>
        <v>Night</v>
      </c>
    </row>
    <row r="1571" spans="1:18" x14ac:dyDescent="0.35">
      <c r="A1571" t="s">
        <v>3010</v>
      </c>
      <c r="B1571" t="s">
        <v>3011</v>
      </c>
      <c r="C1571" t="s">
        <v>50</v>
      </c>
      <c r="D1571" t="s">
        <v>26</v>
      </c>
      <c r="E1571" s="1">
        <v>46102.511111111111</v>
      </c>
      <c r="F1571" s="1">
        <v>46102.886111111111</v>
      </c>
      <c r="G1571" t="s">
        <v>27</v>
      </c>
      <c r="H1571" t="s">
        <v>28</v>
      </c>
      <c r="I1571" t="s">
        <v>16</v>
      </c>
      <c r="J1571">
        <v>3</v>
      </c>
      <c r="K1571" t="str">
        <f>IF(tickets_dataset[[#This Row],[status]] = "Closed", "Yes","No")</f>
        <v>No</v>
      </c>
      <c r="L1571" s="2">
        <f t="shared" si="96"/>
        <v>9</v>
      </c>
      <c r="M1571" t="str">
        <f t="shared" si="97"/>
        <v>No</v>
      </c>
      <c r="N1571" t="str">
        <f t="shared" si="98"/>
        <v>Mar</v>
      </c>
      <c r="O1571" s="2">
        <f t="shared" si="99"/>
        <v>0.375</v>
      </c>
      <c r="P1571" t="str">
        <f>VLOOKUP(G1571,Agents!A:E,4,FALSE)</f>
        <v>Team5</v>
      </c>
      <c r="Q1571" t="str">
        <f>VLOOKUP(G1571,Agents!A:E,5,FALSE)</f>
        <v>Senior</v>
      </c>
      <c r="R1571" t="str">
        <f>VLOOKUP(G1571,Agents!A:E,2,FALSE)</f>
        <v>Morning</v>
      </c>
    </row>
    <row r="1572" spans="1:18" x14ac:dyDescent="0.35">
      <c r="A1572" t="s">
        <v>3012</v>
      </c>
      <c r="B1572" t="s">
        <v>3013</v>
      </c>
      <c r="C1572" t="s">
        <v>50</v>
      </c>
      <c r="D1572" t="s">
        <v>38</v>
      </c>
      <c r="E1572" s="1">
        <v>46090.7</v>
      </c>
      <c r="F1572" s="1">
        <v>46091.658333333333</v>
      </c>
      <c r="G1572" t="s">
        <v>56</v>
      </c>
      <c r="H1572" t="s">
        <v>15</v>
      </c>
      <c r="I1572" t="s">
        <v>16</v>
      </c>
      <c r="J1572">
        <v>4</v>
      </c>
      <c r="K1572" t="str">
        <f>IF(tickets_dataset[[#This Row],[status]] = "Closed", "Yes","No")</f>
        <v>Yes</v>
      </c>
      <c r="L1572" s="2">
        <f t="shared" si="96"/>
        <v>23.000000000058208</v>
      </c>
      <c r="M1572" t="str">
        <f t="shared" si="97"/>
        <v>No</v>
      </c>
      <c r="N1572" t="str">
        <f t="shared" si="98"/>
        <v>Mar</v>
      </c>
      <c r="O1572" s="2">
        <f t="shared" si="99"/>
        <v>0.95833333333575865</v>
      </c>
      <c r="P1572" t="str">
        <f>VLOOKUP(G1572,Agents!A:E,4,FALSE)</f>
        <v>Team1</v>
      </c>
      <c r="Q1572" t="str">
        <f>VLOOKUP(G1572,Agents!A:E,5,FALSE)</f>
        <v>Senior</v>
      </c>
      <c r="R1572" t="str">
        <f>VLOOKUP(G1572,Agents!A:E,2,FALSE)</f>
        <v>Night</v>
      </c>
    </row>
    <row r="1573" spans="1:18" x14ac:dyDescent="0.35">
      <c r="A1573" t="s">
        <v>3014</v>
      </c>
      <c r="B1573" t="s">
        <v>690</v>
      </c>
      <c r="C1573" t="s">
        <v>76</v>
      </c>
      <c r="D1573" t="s">
        <v>38</v>
      </c>
      <c r="E1573" s="1">
        <v>46083.303472222222</v>
      </c>
      <c r="F1573" s="1">
        <v>46086.011805555558</v>
      </c>
      <c r="G1573" t="s">
        <v>206</v>
      </c>
      <c r="H1573" t="s">
        <v>15</v>
      </c>
      <c r="I1573" t="s">
        <v>16</v>
      </c>
      <c r="J1573">
        <v>4</v>
      </c>
      <c r="K1573" t="str">
        <f>IF(tickets_dataset[[#This Row],[status]] = "Closed", "Yes","No")</f>
        <v>Yes</v>
      </c>
      <c r="L1573" s="2">
        <f t="shared" si="96"/>
        <v>65.000000000058208</v>
      </c>
      <c r="M1573" t="str">
        <f t="shared" si="97"/>
        <v>Yes</v>
      </c>
      <c r="N1573" t="str">
        <f t="shared" si="98"/>
        <v>Mar</v>
      </c>
      <c r="O1573" s="2">
        <f t="shared" si="99"/>
        <v>2.7083333333357587</v>
      </c>
      <c r="P1573" t="str">
        <f>VLOOKUP(G1573,Agents!A:E,4,FALSE)</f>
        <v>Team5</v>
      </c>
      <c r="Q1573" t="str">
        <f>VLOOKUP(G1573,Agents!A:E,5,FALSE)</f>
        <v>Junior</v>
      </c>
      <c r="R1573" t="str">
        <f>VLOOKUP(G1573,Agents!A:E,2,FALSE)</f>
        <v>Evening</v>
      </c>
    </row>
    <row r="1574" spans="1:18" x14ac:dyDescent="0.35">
      <c r="A1574" t="s">
        <v>3015</v>
      </c>
      <c r="B1574" t="s">
        <v>3016</v>
      </c>
      <c r="C1574" t="s">
        <v>12</v>
      </c>
      <c r="D1574" t="s">
        <v>38</v>
      </c>
      <c r="E1574" s="1">
        <v>46083.451388888891</v>
      </c>
      <c r="F1574" s="1">
        <v>46084.701388888891</v>
      </c>
      <c r="G1574" t="s">
        <v>19</v>
      </c>
      <c r="H1574" t="s">
        <v>15</v>
      </c>
      <c r="I1574" t="s">
        <v>68</v>
      </c>
      <c r="J1574">
        <v>3</v>
      </c>
      <c r="K1574" t="str">
        <f>IF(tickets_dataset[[#This Row],[status]] = "Closed", "Yes","No")</f>
        <v>Yes</v>
      </c>
      <c r="L1574" s="2">
        <f t="shared" si="96"/>
        <v>30</v>
      </c>
      <c r="M1574" t="str">
        <f t="shared" si="97"/>
        <v>No</v>
      </c>
      <c r="N1574" t="str">
        <f t="shared" si="98"/>
        <v>Mar</v>
      </c>
      <c r="O1574" s="2">
        <f t="shared" si="99"/>
        <v>1.25</v>
      </c>
      <c r="P1574" t="str">
        <f>VLOOKUP(G1574,Agents!A:E,4,FALSE)</f>
        <v>Team4</v>
      </c>
      <c r="Q1574" t="str">
        <f>VLOOKUP(G1574,Agents!A:E,5,FALSE)</f>
        <v>Senior</v>
      </c>
      <c r="R1574" t="str">
        <f>VLOOKUP(G1574,Agents!A:E,2,FALSE)</f>
        <v>Evening</v>
      </c>
    </row>
    <row r="1575" spans="1:18" x14ac:dyDescent="0.35">
      <c r="A1575" t="s">
        <v>3017</v>
      </c>
      <c r="B1575" t="s">
        <v>2670</v>
      </c>
      <c r="C1575" t="s">
        <v>22</v>
      </c>
      <c r="D1575" t="s">
        <v>26</v>
      </c>
      <c r="E1575" s="1">
        <v>46078.800694444442</v>
      </c>
      <c r="F1575" s="1">
        <v>46079.925694444442</v>
      </c>
      <c r="G1575" t="s">
        <v>137</v>
      </c>
      <c r="H1575" t="s">
        <v>15</v>
      </c>
      <c r="I1575" t="s">
        <v>16</v>
      </c>
      <c r="J1575">
        <v>4</v>
      </c>
      <c r="K1575" t="str">
        <f>IF(tickets_dataset[[#This Row],[status]] = "Closed", "Yes","No")</f>
        <v>Yes</v>
      </c>
      <c r="L1575" s="2">
        <f t="shared" si="96"/>
        <v>27</v>
      </c>
      <c r="M1575" t="str">
        <f t="shared" si="97"/>
        <v>No</v>
      </c>
      <c r="N1575" t="str">
        <f t="shared" si="98"/>
        <v>Feb</v>
      </c>
      <c r="O1575" s="2">
        <f t="shared" si="99"/>
        <v>1.125</v>
      </c>
      <c r="P1575" t="str">
        <f>VLOOKUP(G1575,Agents!A:E,4,FALSE)</f>
        <v>Team5</v>
      </c>
      <c r="Q1575" t="str">
        <f>VLOOKUP(G1575,Agents!A:E,5,FALSE)</f>
        <v>Senior</v>
      </c>
      <c r="R1575" t="str">
        <f>VLOOKUP(G1575,Agents!A:E,2,FALSE)</f>
        <v>Night</v>
      </c>
    </row>
    <row r="1576" spans="1:18" x14ac:dyDescent="0.35">
      <c r="A1576" t="s">
        <v>3018</v>
      </c>
      <c r="B1576" t="s">
        <v>3019</v>
      </c>
      <c r="C1576" t="s">
        <v>12</v>
      </c>
      <c r="D1576" t="s">
        <v>26</v>
      </c>
      <c r="E1576" s="1">
        <v>46085.259027777778</v>
      </c>
      <c r="F1576" s="1">
        <v>46087.092361111114</v>
      </c>
      <c r="G1576" t="s">
        <v>199</v>
      </c>
      <c r="H1576" t="s">
        <v>15</v>
      </c>
      <c r="I1576" t="s">
        <v>16</v>
      </c>
      <c r="J1576">
        <v>5</v>
      </c>
      <c r="K1576" t="str">
        <f>IF(tickets_dataset[[#This Row],[status]] = "Closed", "Yes","No")</f>
        <v>Yes</v>
      </c>
      <c r="L1576" s="2">
        <f t="shared" si="96"/>
        <v>44.000000000058208</v>
      </c>
      <c r="M1576" t="str">
        <f t="shared" si="97"/>
        <v>No</v>
      </c>
      <c r="N1576" t="str">
        <f t="shared" si="98"/>
        <v>Mar</v>
      </c>
      <c r="O1576" s="2">
        <f t="shared" si="99"/>
        <v>1.8333333333357587</v>
      </c>
      <c r="P1576" t="str">
        <f>VLOOKUP(G1576,Agents!A:E,4,FALSE)</f>
        <v>Team1</v>
      </c>
      <c r="Q1576" t="str">
        <f>VLOOKUP(G1576,Agents!A:E,5,FALSE)</f>
        <v>Junior</v>
      </c>
      <c r="R1576" t="str">
        <f>VLOOKUP(G1576,Agents!A:E,2,FALSE)</f>
        <v>Morning</v>
      </c>
    </row>
    <row r="1577" spans="1:18" x14ac:dyDescent="0.35">
      <c r="A1577" t="s">
        <v>3020</v>
      </c>
      <c r="B1577" t="s">
        <v>3021</v>
      </c>
      <c r="C1577" t="s">
        <v>22</v>
      </c>
      <c r="D1577" t="s">
        <v>38</v>
      </c>
      <c r="E1577" s="1">
        <v>46035.540972222225</v>
      </c>
      <c r="F1577" s="1">
        <v>46036.749305555553</v>
      </c>
      <c r="G1577" t="s">
        <v>62</v>
      </c>
      <c r="H1577" t="s">
        <v>15</v>
      </c>
      <c r="I1577" t="s">
        <v>16</v>
      </c>
      <c r="J1577">
        <v>3</v>
      </c>
      <c r="K1577" t="str">
        <f>IF(tickets_dataset[[#This Row],[status]] = "Closed", "Yes","No")</f>
        <v>Yes</v>
      </c>
      <c r="L1577" s="2">
        <f t="shared" si="96"/>
        <v>28.999999999883585</v>
      </c>
      <c r="M1577" t="str">
        <f t="shared" si="97"/>
        <v>No</v>
      </c>
      <c r="N1577" t="str">
        <f t="shared" si="98"/>
        <v>Jan</v>
      </c>
      <c r="O1577" s="2">
        <f t="shared" si="99"/>
        <v>1.2083333333284827</v>
      </c>
      <c r="P1577" t="str">
        <f>VLOOKUP(G1577,Agents!A:E,4,FALSE)</f>
        <v>Team1</v>
      </c>
      <c r="Q1577" t="str">
        <f>VLOOKUP(G1577,Agents!A:E,5,FALSE)</f>
        <v>Junior</v>
      </c>
      <c r="R1577" t="str">
        <f>VLOOKUP(G1577,Agents!A:E,2,FALSE)</f>
        <v>Morning</v>
      </c>
    </row>
    <row r="1578" spans="1:18" x14ac:dyDescent="0.35">
      <c r="A1578" t="s">
        <v>3022</v>
      </c>
      <c r="B1578" t="s">
        <v>3023</v>
      </c>
      <c r="C1578" t="s">
        <v>50</v>
      </c>
      <c r="D1578" t="s">
        <v>26</v>
      </c>
      <c r="E1578" s="1">
        <v>46068.262499999997</v>
      </c>
      <c r="F1578" s="1">
        <v>46070.054166666669</v>
      </c>
      <c r="G1578" t="s">
        <v>83</v>
      </c>
      <c r="H1578" t="s">
        <v>15</v>
      </c>
      <c r="I1578" t="s">
        <v>16</v>
      </c>
      <c r="J1578">
        <v>4</v>
      </c>
      <c r="K1578" t="str">
        <f>IF(tickets_dataset[[#This Row],[status]] = "Closed", "Yes","No")</f>
        <v>Yes</v>
      </c>
      <c r="L1578" s="2">
        <f t="shared" si="96"/>
        <v>43.000000000116415</v>
      </c>
      <c r="M1578" t="str">
        <f t="shared" si="97"/>
        <v>No</v>
      </c>
      <c r="N1578" t="str">
        <f t="shared" si="98"/>
        <v>Feb</v>
      </c>
      <c r="O1578" s="2">
        <f t="shared" si="99"/>
        <v>1.7916666666715173</v>
      </c>
      <c r="P1578" t="str">
        <f>VLOOKUP(G1578,Agents!A:E,4,FALSE)</f>
        <v>Team2</v>
      </c>
      <c r="Q1578" t="str">
        <f>VLOOKUP(G1578,Agents!A:E,5,FALSE)</f>
        <v>Junior</v>
      </c>
      <c r="R1578" t="str">
        <f>VLOOKUP(G1578,Agents!A:E,2,FALSE)</f>
        <v>Night</v>
      </c>
    </row>
    <row r="1579" spans="1:18" x14ac:dyDescent="0.35">
      <c r="A1579" t="s">
        <v>3024</v>
      </c>
      <c r="B1579" t="s">
        <v>787</v>
      </c>
      <c r="C1579" t="s">
        <v>34</v>
      </c>
      <c r="D1579" t="s">
        <v>26</v>
      </c>
      <c r="E1579" s="1">
        <v>46095.222222222219</v>
      </c>
      <c r="F1579" s="1">
        <v>46095.763888888891</v>
      </c>
      <c r="G1579" t="s">
        <v>80</v>
      </c>
      <c r="H1579" t="s">
        <v>28</v>
      </c>
      <c r="I1579" t="s">
        <v>16</v>
      </c>
      <c r="J1579">
        <v>5</v>
      </c>
      <c r="K1579" t="str">
        <f>IF(tickets_dataset[[#This Row],[status]] = "Closed", "Yes","No")</f>
        <v>No</v>
      </c>
      <c r="L1579" s="2">
        <f t="shared" si="96"/>
        <v>13.000000000116415</v>
      </c>
      <c r="M1579" t="str">
        <f t="shared" si="97"/>
        <v>No</v>
      </c>
      <c r="N1579" t="str">
        <f t="shared" si="98"/>
        <v>Mar</v>
      </c>
      <c r="O1579" s="2">
        <f t="shared" si="99"/>
        <v>0.54166666667151731</v>
      </c>
      <c r="P1579" t="str">
        <f>VLOOKUP(G1579,Agents!A:E,4,FALSE)</f>
        <v>Team3</v>
      </c>
      <c r="Q1579" t="str">
        <f>VLOOKUP(G1579,Agents!A:E,5,FALSE)</f>
        <v>Junior</v>
      </c>
      <c r="R1579" t="str">
        <f>VLOOKUP(G1579,Agents!A:E,2,FALSE)</f>
        <v>Evening</v>
      </c>
    </row>
    <row r="1580" spans="1:18" x14ac:dyDescent="0.35">
      <c r="A1580" t="s">
        <v>3025</v>
      </c>
      <c r="B1580" t="s">
        <v>1037</v>
      </c>
      <c r="C1580" t="s">
        <v>34</v>
      </c>
      <c r="D1580" t="s">
        <v>38</v>
      </c>
      <c r="E1580" s="1">
        <v>46111.625</v>
      </c>
      <c r="F1580" s="1">
        <v>46112.166666666664</v>
      </c>
      <c r="G1580" t="s">
        <v>59</v>
      </c>
      <c r="H1580" t="s">
        <v>15</v>
      </c>
      <c r="I1580" t="s">
        <v>16</v>
      </c>
      <c r="J1580">
        <v>3</v>
      </c>
      <c r="K1580" t="str">
        <f>IF(tickets_dataset[[#This Row],[status]] = "Closed", "Yes","No")</f>
        <v>Yes</v>
      </c>
      <c r="L1580" s="2">
        <f t="shared" si="96"/>
        <v>12.999999999941792</v>
      </c>
      <c r="M1580" t="str">
        <f t="shared" si="97"/>
        <v>No</v>
      </c>
      <c r="N1580" t="str">
        <f t="shared" si="98"/>
        <v>Mar</v>
      </c>
      <c r="O1580" s="2">
        <f t="shared" si="99"/>
        <v>0.54166666666424135</v>
      </c>
      <c r="P1580" t="str">
        <f>VLOOKUP(G1580,Agents!A:E,4,FALSE)</f>
        <v>Team3</v>
      </c>
      <c r="Q1580" t="str">
        <f>VLOOKUP(G1580,Agents!A:E,5,FALSE)</f>
        <v>Senior</v>
      </c>
      <c r="R1580" t="str">
        <f>VLOOKUP(G1580,Agents!A:E,2,FALSE)</f>
        <v>Night</v>
      </c>
    </row>
    <row r="1581" spans="1:18" x14ac:dyDescent="0.35">
      <c r="A1581" t="s">
        <v>3026</v>
      </c>
      <c r="B1581" t="s">
        <v>3027</v>
      </c>
      <c r="C1581" t="s">
        <v>12</v>
      </c>
      <c r="D1581" t="s">
        <v>13</v>
      </c>
      <c r="E1581" s="1">
        <v>46062.54791666667</v>
      </c>
      <c r="F1581" s="1">
        <v>46063.381249999999</v>
      </c>
      <c r="G1581" t="s">
        <v>190</v>
      </c>
      <c r="H1581" t="s">
        <v>15</v>
      </c>
      <c r="I1581" t="s">
        <v>16</v>
      </c>
      <c r="J1581">
        <v>5</v>
      </c>
      <c r="K1581" t="str">
        <f>IF(tickets_dataset[[#This Row],[status]] = "Closed", "Yes","No")</f>
        <v>Yes</v>
      </c>
      <c r="L1581" s="2">
        <f t="shared" si="96"/>
        <v>19.999999999883585</v>
      </c>
      <c r="M1581" t="str">
        <f t="shared" si="97"/>
        <v>No</v>
      </c>
      <c r="N1581" t="str">
        <f t="shared" si="98"/>
        <v>Feb</v>
      </c>
      <c r="O1581" s="2">
        <f t="shared" si="99"/>
        <v>0.83333333332848269</v>
      </c>
      <c r="P1581" t="str">
        <f>VLOOKUP(G1581,Agents!A:E,4,FALSE)</f>
        <v>Team1</v>
      </c>
      <c r="Q1581" t="str">
        <f>VLOOKUP(G1581,Agents!A:E,5,FALSE)</f>
        <v>Senior</v>
      </c>
      <c r="R1581" t="str">
        <f>VLOOKUP(G1581,Agents!A:E,2,FALSE)</f>
        <v>Night</v>
      </c>
    </row>
    <row r="1582" spans="1:18" x14ac:dyDescent="0.35">
      <c r="A1582" t="s">
        <v>3028</v>
      </c>
      <c r="B1582" t="s">
        <v>3029</v>
      </c>
      <c r="C1582" t="s">
        <v>22</v>
      </c>
      <c r="D1582" t="s">
        <v>13</v>
      </c>
      <c r="E1582" s="1">
        <v>46027.212500000001</v>
      </c>
      <c r="F1582" s="1">
        <v>46027.712500000001</v>
      </c>
      <c r="G1582" t="s">
        <v>216</v>
      </c>
      <c r="H1582" t="s">
        <v>15</v>
      </c>
      <c r="I1582" t="s">
        <v>16</v>
      </c>
      <c r="J1582">
        <v>5</v>
      </c>
      <c r="K1582" t="str">
        <f>IF(tickets_dataset[[#This Row],[status]] = "Closed", "Yes","No")</f>
        <v>Yes</v>
      </c>
      <c r="L1582" s="2">
        <f t="shared" si="96"/>
        <v>12</v>
      </c>
      <c r="M1582" t="str">
        <f t="shared" si="97"/>
        <v>No</v>
      </c>
      <c r="N1582" t="str">
        <f t="shared" si="98"/>
        <v>Jan</v>
      </c>
      <c r="O1582" s="2">
        <f t="shared" si="99"/>
        <v>0.5</v>
      </c>
      <c r="P1582" t="str">
        <f>VLOOKUP(G1582,Agents!A:E,4,FALSE)</f>
        <v>Team5</v>
      </c>
      <c r="Q1582" t="str">
        <f>VLOOKUP(G1582,Agents!A:E,5,FALSE)</f>
        <v>Junior</v>
      </c>
      <c r="R1582" t="str">
        <f>VLOOKUP(G1582,Agents!A:E,2,FALSE)</f>
        <v>Evening</v>
      </c>
    </row>
    <row r="1583" spans="1:18" x14ac:dyDescent="0.35">
      <c r="A1583" t="s">
        <v>3030</v>
      </c>
      <c r="B1583" t="s">
        <v>1712</v>
      </c>
      <c r="C1583" t="s">
        <v>76</v>
      </c>
      <c r="D1583" t="s">
        <v>26</v>
      </c>
      <c r="E1583" s="1">
        <v>46081.01666666667</v>
      </c>
      <c r="F1583" s="1">
        <v>46081.76666666667</v>
      </c>
      <c r="G1583" t="s">
        <v>211</v>
      </c>
      <c r="H1583" t="s">
        <v>15</v>
      </c>
      <c r="I1583" t="s">
        <v>16</v>
      </c>
      <c r="J1583">
        <v>5</v>
      </c>
      <c r="K1583" t="str">
        <f>IF(tickets_dataset[[#This Row],[status]] = "Closed", "Yes","No")</f>
        <v>Yes</v>
      </c>
      <c r="L1583" s="2">
        <f t="shared" si="96"/>
        <v>18</v>
      </c>
      <c r="M1583" t="str">
        <f t="shared" si="97"/>
        <v>No</v>
      </c>
      <c r="N1583" t="str">
        <f t="shared" si="98"/>
        <v>Feb</v>
      </c>
      <c r="O1583" s="2">
        <f t="shared" si="99"/>
        <v>0.75</v>
      </c>
      <c r="P1583" t="str">
        <f>VLOOKUP(G1583,Agents!A:E,4,FALSE)</f>
        <v>Team5</v>
      </c>
      <c r="Q1583" t="str">
        <f>VLOOKUP(G1583,Agents!A:E,5,FALSE)</f>
        <v>Senior</v>
      </c>
      <c r="R1583" t="str">
        <f>VLOOKUP(G1583,Agents!A:E,2,FALSE)</f>
        <v>Evening</v>
      </c>
    </row>
    <row r="1584" spans="1:18" x14ac:dyDescent="0.35">
      <c r="A1584" t="s">
        <v>3031</v>
      </c>
      <c r="B1584" t="s">
        <v>3032</v>
      </c>
      <c r="C1584" t="s">
        <v>76</v>
      </c>
      <c r="D1584" t="s">
        <v>38</v>
      </c>
      <c r="E1584" s="1">
        <v>46098.59652777778</v>
      </c>
      <c r="F1584" s="1">
        <v>46101.013194444444</v>
      </c>
      <c r="G1584" t="s">
        <v>80</v>
      </c>
      <c r="H1584" t="s">
        <v>15</v>
      </c>
      <c r="I1584" t="s">
        <v>16</v>
      </c>
      <c r="J1584">
        <v>4</v>
      </c>
      <c r="K1584" t="str">
        <f>IF(tickets_dataset[[#This Row],[status]] = "Closed", "Yes","No")</f>
        <v>Yes</v>
      </c>
      <c r="L1584" s="2">
        <f t="shared" si="96"/>
        <v>57.999999999941792</v>
      </c>
      <c r="M1584" t="str">
        <f t="shared" si="97"/>
        <v>Yes</v>
      </c>
      <c r="N1584" t="str">
        <f t="shared" si="98"/>
        <v>Mar</v>
      </c>
      <c r="O1584" s="2">
        <f t="shared" si="99"/>
        <v>2.4166666666642413</v>
      </c>
      <c r="P1584" t="str">
        <f>VLOOKUP(G1584,Agents!A:E,4,FALSE)</f>
        <v>Team3</v>
      </c>
      <c r="Q1584" t="str">
        <f>VLOOKUP(G1584,Agents!A:E,5,FALSE)</f>
        <v>Junior</v>
      </c>
      <c r="R1584" t="str">
        <f>VLOOKUP(G1584,Agents!A:E,2,FALSE)</f>
        <v>Evening</v>
      </c>
    </row>
    <row r="1585" spans="1:18" x14ac:dyDescent="0.35">
      <c r="A1585" t="s">
        <v>3033</v>
      </c>
      <c r="B1585" t="s">
        <v>2145</v>
      </c>
      <c r="C1585" t="s">
        <v>22</v>
      </c>
      <c r="D1585" t="s">
        <v>13</v>
      </c>
      <c r="E1585" s="1">
        <v>46097.242361111108</v>
      </c>
      <c r="F1585" s="1">
        <v>46097.90902777778</v>
      </c>
      <c r="G1585" t="s">
        <v>42</v>
      </c>
      <c r="H1585" t="s">
        <v>28</v>
      </c>
      <c r="I1585" t="s">
        <v>16</v>
      </c>
      <c r="J1585">
        <v>3</v>
      </c>
      <c r="K1585" t="str">
        <f>IF(tickets_dataset[[#This Row],[status]] = "Closed", "Yes","No")</f>
        <v>No</v>
      </c>
      <c r="L1585" s="2">
        <f t="shared" si="96"/>
        <v>16.000000000116415</v>
      </c>
      <c r="M1585" t="str">
        <f t="shared" si="97"/>
        <v>No</v>
      </c>
      <c r="N1585" t="str">
        <f t="shared" si="98"/>
        <v>Mar</v>
      </c>
      <c r="O1585" s="2">
        <f t="shared" si="99"/>
        <v>0.66666666667151731</v>
      </c>
      <c r="P1585" t="str">
        <f>VLOOKUP(G1585,Agents!A:E,4,FALSE)</f>
        <v>Team2</v>
      </c>
      <c r="Q1585" t="str">
        <f>VLOOKUP(G1585,Agents!A:E,5,FALSE)</f>
        <v>Junior</v>
      </c>
      <c r="R1585" t="str">
        <f>VLOOKUP(G1585,Agents!A:E,2,FALSE)</f>
        <v>Night</v>
      </c>
    </row>
    <row r="1586" spans="1:18" x14ac:dyDescent="0.35">
      <c r="A1586" t="s">
        <v>3034</v>
      </c>
      <c r="B1586" t="s">
        <v>213</v>
      </c>
      <c r="C1586" t="s">
        <v>34</v>
      </c>
      <c r="D1586" t="s">
        <v>38</v>
      </c>
      <c r="E1586" s="1">
        <v>46050.302083333336</v>
      </c>
      <c r="F1586" s="1">
        <v>46052.84375</v>
      </c>
      <c r="G1586" t="s">
        <v>282</v>
      </c>
      <c r="H1586" t="s">
        <v>15</v>
      </c>
      <c r="I1586" t="s">
        <v>16</v>
      </c>
      <c r="J1586">
        <v>3</v>
      </c>
      <c r="K1586" t="str">
        <f>IF(tickets_dataset[[#This Row],[status]] = "Closed", "Yes","No")</f>
        <v>Yes</v>
      </c>
      <c r="L1586" s="2">
        <f t="shared" si="96"/>
        <v>60.999999999941792</v>
      </c>
      <c r="M1586" t="str">
        <f t="shared" si="97"/>
        <v>Yes</v>
      </c>
      <c r="N1586" t="str">
        <f t="shared" si="98"/>
        <v>Jan</v>
      </c>
      <c r="O1586" s="2">
        <f t="shared" si="99"/>
        <v>2.5416666666642413</v>
      </c>
      <c r="P1586" t="str">
        <f>VLOOKUP(G1586,Agents!A:E,4,FALSE)</f>
        <v>Team4</v>
      </c>
      <c r="Q1586" t="str">
        <f>VLOOKUP(G1586,Agents!A:E,5,FALSE)</f>
        <v>Mid</v>
      </c>
      <c r="R1586" t="str">
        <f>VLOOKUP(G1586,Agents!A:E,2,FALSE)</f>
        <v>Morning</v>
      </c>
    </row>
    <row r="1587" spans="1:18" x14ac:dyDescent="0.35">
      <c r="A1587" t="s">
        <v>3035</v>
      </c>
      <c r="B1587" t="s">
        <v>3036</v>
      </c>
      <c r="C1587" t="s">
        <v>12</v>
      </c>
      <c r="D1587" t="s">
        <v>38</v>
      </c>
      <c r="E1587" s="1">
        <v>46047.894444444442</v>
      </c>
      <c r="F1587" s="1">
        <v>46050.936111111114</v>
      </c>
      <c r="G1587" t="s">
        <v>190</v>
      </c>
      <c r="H1587" t="s">
        <v>15</v>
      </c>
      <c r="I1587" t="s">
        <v>16</v>
      </c>
      <c r="J1587">
        <v>3</v>
      </c>
      <c r="K1587" t="str">
        <f>IF(tickets_dataset[[#This Row],[status]] = "Closed", "Yes","No")</f>
        <v>Yes</v>
      </c>
      <c r="L1587" s="2">
        <f t="shared" si="96"/>
        <v>73.000000000116415</v>
      </c>
      <c r="M1587" t="str">
        <f t="shared" si="97"/>
        <v>Yes</v>
      </c>
      <c r="N1587" t="str">
        <f t="shared" si="98"/>
        <v>Jan</v>
      </c>
      <c r="O1587" s="2">
        <f t="shared" si="99"/>
        <v>3.0416666666715173</v>
      </c>
      <c r="P1587" t="str">
        <f>VLOOKUP(G1587,Agents!A:E,4,FALSE)</f>
        <v>Team1</v>
      </c>
      <c r="Q1587" t="str">
        <f>VLOOKUP(G1587,Agents!A:E,5,FALSE)</f>
        <v>Senior</v>
      </c>
      <c r="R1587" t="str">
        <f>VLOOKUP(G1587,Agents!A:E,2,FALSE)</f>
        <v>Night</v>
      </c>
    </row>
    <row r="1588" spans="1:18" x14ac:dyDescent="0.35">
      <c r="A1588" t="s">
        <v>3037</v>
      </c>
      <c r="B1588" t="s">
        <v>1588</v>
      </c>
      <c r="C1588" t="s">
        <v>76</v>
      </c>
      <c r="D1588" t="s">
        <v>26</v>
      </c>
      <c r="E1588" s="1">
        <v>46082.470138888886</v>
      </c>
      <c r="F1588" s="1">
        <v>46084.845138888886</v>
      </c>
      <c r="G1588" t="s">
        <v>190</v>
      </c>
      <c r="H1588" t="s">
        <v>15</v>
      </c>
      <c r="I1588" t="s">
        <v>16</v>
      </c>
      <c r="J1588">
        <v>4</v>
      </c>
      <c r="K1588" t="str">
        <f>IF(tickets_dataset[[#This Row],[status]] = "Closed", "Yes","No")</f>
        <v>Yes</v>
      </c>
      <c r="L1588" s="2">
        <f t="shared" si="96"/>
        <v>57</v>
      </c>
      <c r="M1588" t="str">
        <f t="shared" si="97"/>
        <v>Yes</v>
      </c>
      <c r="N1588" t="str">
        <f t="shared" si="98"/>
        <v>Mar</v>
      </c>
      <c r="O1588" s="2">
        <f t="shared" si="99"/>
        <v>2.375</v>
      </c>
      <c r="P1588" t="str">
        <f>VLOOKUP(G1588,Agents!A:E,4,FALSE)</f>
        <v>Team1</v>
      </c>
      <c r="Q1588" t="str">
        <f>VLOOKUP(G1588,Agents!A:E,5,FALSE)</f>
        <v>Senior</v>
      </c>
      <c r="R1588" t="str">
        <f>VLOOKUP(G1588,Agents!A:E,2,FALSE)</f>
        <v>Night</v>
      </c>
    </row>
    <row r="1589" spans="1:18" x14ac:dyDescent="0.35">
      <c r="A1589" t="s">
        <v>3038</v>
      </c>
      <c r="B1589" t="s">
        <v>1659</v>
      </c>
      <c r="C1589" t="s">
        <v>12</v>
      </c>
      <c r="D1589" t="s">
        <v>38</v>
      </c>
      <c r="E1589" s="1">
        <v>46076.645833333336</v>
      </c>
      <c r="F1589" s="1">
        <v>46079.770833333336</v>
      </c>
      <c r="G1589" t="s">
        <v>221</v>
      </c>
      <c r="H1589" t="s">
        <v>15</v>
      </c>
      <c r="I1589" t="s">
        <v>16</v>
      </c>
      <c r="J1589">
        <v>3</v>
      </c>
      <c r="K1589" t="str">
        <f>IF(tickets_dataset[[#This Row],[status]] = "Closed", "Yes","No")</f>
        <v>Yes</v>
      </c>
      <c r="L1589" s="2">
        <f t="shared" si="96"/>
        <v>75</v>
      </c>
      <c r="M1589" t="str">
        <f t="shared" si="97"/>
        <v>Yes</v>
      </c>
      <c r="N1589" t="str">
        <f t="shared" si="98"/>
        <v>Feb</v>
      </c>
      <c r="O1589" s="2">
        <f t="shared" si="99"/>
        <v>3.125</v>
      </c>
      <c r="P1589" t="str">
        <f>VLOOKUP(G1589,Agents!A:E,4,FALSE)</f>
        <v>Team4</v>
      </c>
      <c r="Q1589" t="str">
        <f>VLOOKUP(G1589,Agents!A:E,5,FALSE)</f>
        <v>Senior</v>
      </c>
      <c r="R1589" t="str">
        <f>VLOOKUP(G1589,Agents!A:E,2,FALSE)</f>
        <v>Morning</v>
      </c>
    </row>
    <row r="1590" spans="1:18" x14ac:dyDescent="0.35">
      <c r="A1590" t="s">
        <v>3039</v>
      </c>
      <c r="B1590" t="s">
        <v>1953</v>
      </c>
      <c r="C1590" t="s">
        <v>50</v>
      </c>
      <c r="D1590" t="s">
        <v>13</v>
      </c>
      <c r="E1590" s="1">
        <v>46037.401388888888</v>
      </c>
      <c r="F1590" s="1">
        <v>46039.026388888888</v>
      </c>
      <c r="G1590" t="s">
        <v>216</v>
      </c>
      <c r="H1590" t="s">
        <v>15</v>
      </c>
      <c r="I1590" t="s">
        <v>16</v>
      </c>
      <c r="J1590">
        <v>4</v>
      </c>
      <c r="K1590" t="str">
        <f>IF(tickets_dataset[[#This Row],[status]] = "Closed", "Yes","No")</f>
        <v>Yes</v>
      </c>
      <c r="L1590" s="2">
        <f t="shared" si="96"/>
        <v>39</v>
      </c>
      <c r="M1590" t="str">
        <f t="shared" si="97"/>
        <v>No</v>
      </c>
      <c r="N1590" t="str">
        <f t="shared" si="98"/>
        <v>Jan</v>
      </c>
      <c r="O1590" s="2">
        <f t="shared" si="99"/>
        <v>1.625</v>
      </c>
      <c r="P1590" t="str">
        <f>VLOOKUP(G1590,Agents!A:E,4,FALSE)</f>
        <v>Team5</v>
      </c>
      <c r="Q1590" t="str">
        <f>VLOOKUP(G1590,Agents!A:E,5,FALSE)</f>
        <v>Junior</v>
      </c>
      <c r="R1590" t="str">
        <f>VLOOKUP(G1590,Agents!A:E,2,FALSE)</f>
        <v>Evening</v>
      </c>
    </row>
    <row r="1591" spans="1:18" x14ac:dyDescent="0.35">
      <c r="A1591" t="s">
        <v>3040</v>
      </c>
      <c r="B1591" t="s">
        <v>3041</v>
      </c>
      <c r="C1591" t="s">
        <v>22</v>
      </c>
      <c r="D1591" t="s">
        <v>13</v>
      </c>
      <c r="E1591" s="1">
        <v>46036.70416666667</v>
      </c>
      <c r="F1591" s="1">
        <v>46037.70416666667</v>
      </c>
      <c r="G1591" t="s">
        <v>128</v>
      </c>
      <c r="H1591" t="s">
        <v>132</v>
      </c>
      <c r="I1591" t="s">
        <v>16</v>
      </c>
      <c r="J1591">
        <v>5</v>
      </c>
      <c r="K1591" t="str">
        <f>IF(tickets_dataset[[#This Row],[status]] = "Closed", "Yes","No")</f>
        <v>No</v>
      </c>
      <c r="L1591" s="2">
        <f t="shared" si="96"/>
        <v>24</v>
      </c>
      <c r="M1591" t="str">
        <f t="shared" si="97"/>
        <v>No</v>
      </c>
      <c r="N1591" t="str">
        <f t="shared" si="98"/>
        <v>Jan</v>
      </c>
      <c r="O1591" s="2">
        <f t="shared" si="99"/>
        <v>1</v>
      </c>
      <c r="P1591" t="str">
        <f>VLOOKUP(G1591,Agents!A:E,4,FALSE)</f>
        <v>Team4</v>
      </c>
      <c r="Q1591" t="str">
        <f>VLOOKUP(G1591,Agents!A:E,5,FALSE)</f>
        <v>Mid</v>
      </c>
      <c r="R1591" t="str">
        <f>VLOOKUP(G1591,Agents!A:E,2,FALSE)</f>
        <v>Night</v>
      </c>
    </row>
    <row r="1592" spans="1:18" x14ac:dyDescent="0.35">
      <c r="A1592" t="s">
        <v>3042</v>
      </c>
      <c r="B1592" t="s">
        <v>2922</v>
      </c>
      <c r="C1592" t="s">
        <v>22</v>
      </c>
      <c r="D1592" t="s">
        <v>13</v>
      </c>
      <c r="E1592" s="1">
        <v>46072.390972222223</v>
      </c>
      <c r="F1592" s="1">
        <v>46072.682638888888</v>
      </c>
      <c r="G1592" t="s">
        <v>159</v>
      </c>
      <c r="H1592" t="s">
        <v>15</v>
      </c>
      <c r="I1592" t="s">
        <v>16</v>
      </c>
      <c r="J1592">
        <v>3</v>
      </c>
      <c r="K1592" t="str">
        <f>IF(tickets_dataset[[#This Row],[status]] = "Closed", "Yes","No")</f>
        <v>Yes</v>
      </c>
      <c r="L1592" s="2">
        <f t="shared" si="96"/>
        <v>6.9999999999417923</v>
      </c>
      <c r="M1592" t="str">
        <f t="shared" si="97"/>
        <v>No</v>
      </c>
      <c r="N1592" t="str">
        <f t="shared" si="98"/>
        <v>Feb</v>
      </c>
      <c r="O1592" s="2">
        <f t="shared" si="99"/>
        <v>0.29166666666424135</v>
      </c>
      <c r="P1592" t="str">
        <f>VLOOKUP(G1592,Agents!A:E,4,FALSE)</f>
        <v>Team4</v>
      </c>
      <c r="Q1592" t="str">
        <f>VLOOKUP(G1592,Agents!A:E,5,FALSE)</f>
        <v>Mid</v>
      </c>
      <c r="R1592" t="str">
        <f>VLOOKUP(G1592,Agents!A:E,2,FALSE)</f>
        <v>Night</v>
      </c>
    </row>
    <row r="1593" spans="1:18" x14ac:dyDescent="0.35">
      <c r="A1593" t="s">
        <v>3043</v>
      </c>
      <c r="B1593" t="s">
        <v>3044</v>
      </c>
      <c r="C1593" t="s">
        <v>50</v>
      </c>
      <c r="D1593" t="s">
        <v>13</v>
      </c>
      <c r="E1593" s="1">
        <v>46047.853472222225</v>
      </c>
      <c r="F1593" s="1">
        <v>46048.186805555553</v>
      </c>
      <c r="G1593" t="s">
        <v>62</v>
      </c>
      <c r="H1593" t="s">
        <v>15</v>
      </c>
      <c r="I1593" t="s">
        <v>16</v>
      </c>
      <c r="J1593">
        <v>3</v>
      </c>
      <c r="K1593" t="str">
        <f>IF(tickets_dataset[[#This Row],[status]] = "Closed", "Yes","No")</f>
        <v>Yes</v>
      </c>
      <c r="L1593" s="2">
        <f t="shared" si="96"/>
        <v>7.9999999998835847</v>
      </c>
      <c r="M1593" t="str">
        <f t="shared" si="97"/>
        <v>No</v>
      </c>
      <c r="N1593" t="str">
        <f t="shared" si="98"/>
        <v>Jan</v>
      </c>
      <c r="O1593" s="2">
        <f t="shared" si="99"/>
        <v>0.33333333332848269</v>
      </c>
      <c r="P1593" t="str">
        <f>VLOOKUP(G1593,Agents!A:E,4,FALSE)</f>
        <v>Team1</v>
      </c>
      <c r="Q1593" t="str">
        <f>VLOOKUP(G1593,Agents!A:E,5,FALSE)</f>
        <v>Junior</v>
      </c>
      <c r="R1593" t="str">
        <f>VLOOKUP(G1593,Agents!A:E,2,FALSE)</f>
        <v>Morning</v>
      </c>
    </row>
    <row r="1594" spans="1:18" x14ac:dyDescent="0.35">
      <c r="A1594" t="s">
        <v>3045</v>
      </c>
      <c r="B1594" t="s">
        <v>2229</v>
      </c>
      <c r="C1594" t="s">
        <v>50</v>
      </c>
      <c r="D1594" t="s">
        <v>13</v>
      </c>
      <c r="E1594" s="1">
        <v>46073.118750000001</v>
      </c>
      <c r="F1594" s="1">
        <v>46074.20208333333</v>
      </c>
      <c r="G1594" t="s">
        <v>183</v>
      </c>
      <c r="H1594" t="s">
        <v>15</v>
      </c>
      <c r="I1594" t="s">
        <v>16</v>
      </c>
      <c r="J1594">
        <v>4</v>
      </c>
      <c r="K1594" t="str">
        <f>IF(tickets_dataset[[#This Row],[status]] = "Closed", "Yes","No")</f>
        <v>Yes</v>
      </c>
      <c r="L1594" s="2">
        <f t="shared" si="96"/>
        <v>25.999999999883585</v>
      </c>
      <c r="M1594" t="str">
        <f t="shared" si="97"/>
        <v>No</v>
      </c>
      <c r="N1594" t="str">
        <f t="shared" si="98"/>
        <v>Feb</v>
      </c>
      <c r="O1594" s="2">
        <f t="shared" si="99"/>
        <v>1.0833333333284827</v>
      </c>
      <c r="P1594" t="str">
        <f>VLOOKUP(G1594,Agents!A:E,4,FALSE)</f>
        <v>Team3</v>
      </c>
      <c r="Q1594" t="str">
        <f>VLOOKUP(G1594,Agents!A:E,5,FALSE)</f>
        <v>Senior</v>
      </c>
      <c r="R1594" t="str">
        <f>VLOOKUP(G1594,Agents!A:E,2,FALSE)</f>
        <v>Night</v>
      </c>
    </row>
    <row r="1595" spans="1:18" x14ac:dyDescent="0.35">
      <c r="A1595" t="s">
        <v>3046</v>
      </c>
      <c r="B1595" t="s">
        <v>3047</v>
      </c>
      <c r="C1595" t="s">
        <v>34</v>
      </c>
      <c r="D1595" t="s">
        <v>26</v>
      </c>
      <c r="E1595" s="1">
        <v>46083.334027777775</v>
      </c>
      <c r="F1595" s="1">
        <v>46086.167361111111</v>
      </c>
      <c r="G1595" t="s">
        <v>170</v>
      </c>
      <c r="H1595" t="s">
        <v>15</v>
      </c>
      <c r="I1595" t="s">
        <v>68</v>
      </c>
      <c r="J1595">
        <v>3</v>
      </c>
      <c r="K1595" t="str">
        <f>IF(tickets_dataset[[#This Row],[status]] = "Closed", "Yes","No")</f>
        <v>Yes</v>
      </c>
      <c r="L1595" s="2">
        <f t="shared" si="96"/>
        <v>68.000000000058208</v>
      </c>
      <c r="M1595" t="str">
        <f t="shared" si="97"/>
        <v>Yes</v>
      </c>
      <c r="N1595" t="str">
        <f t="shared" si="98"/>
        <v>Mar</v>
      </c>
      <c r="O1595" s="2">
        <f t="shared" si="99"/>
        <v>2.8333333333357587</v>
      </c>
      <c r="P1595" t="str">
        <f>VLOOKUP(G1595,Agents!A:E,4,FALSE)</f>
        <v>Team5</v>
      </c>
      <c r="Q1595" t="str">
        <f>VLOOKUP(G1595,Agents!A:E,5,FALSE)</f>
        <v>Junior</v>
      </c>
      <c r="R1595" t="str">
        <f>VLOOKUP(G1595,Agents!A:E,2,FALSE)</f>
        <v>Night</v>
      </c>
    </row>
    <row r="1596" spans="1:18" x14ac:dyDescent="0.35">
      <c r="A1596" t="s">
        <v>3048</v>
      </c>
      <c r="B1596" t="s">
        <v>3049</v>
      </c>
      <c r="C1596" t="s">
        <v>50</v>
      </c>
      <c r="D1596" t="s">
        <v>26</v>
      </c>
      <c r="E1596" s="1">
        <v>46074.177083333336</v>
      </c>
      <c r="F1596" s="1">
        <v>46076.96875</v>
      </c>
      <c r="G1596" t="s">
        <v>422</v>
      </c>
      <c r="H1596" t="s">
        <v>15</v>
      </c>
      <c r="I1596" t="s">
        <v>16</v>
      </c>
      <c r="J1596">
        <v>4</v>
      </c>
      <c r="K1596" t="str">
        <f>IF(tickets_dataset[[#This Row],[status]] = "Closed", "Yes","No")</f>
        <v>Yes</v>
      </c>
      <c r="L1596" s="2">
        <f t="shared" si="96"/>
        <v>66.999999999941792</v>
      </c>
      <c r="M1596" t="str">
        <f t="shared" si="97"/>
        <v>Yes</v>
      </c>
      <c r="N1596" t="str">
        <f t="shared" si="98"/>
        <v>Feb</v>
      </c>
      <c r="O1596" s="2">
        <f t="shared" si="99"/>
        <v>2.7916666666642413</v>
      </c>
      <c r="P1596" t="str">
        <f>VLOOKUP(G1596,Agents!A:E,4,FALSE)</f>
        <v>Team5</v>
      </c>
      <c r="Q1596" t="str">
        <f>VLOOKUP(G1596,Agents!A:E,5,FALSE)</f>
        <v>Mid</v>
      </c>
      <c r="R1596" t="str">
        <f>VLOOKUP(G1596,Agents!A:E,2,FALSE)</f>
        <v>Evening</v>
      </c>
    </row>
    <row r="1597" spans="1:18" x14ac:dyDescent="0.35">
      <c r="A1597" t="s">
        <v>3050</v>
      </c>
      <c r="B1597" t="s">
        <v>916</v>
      </c>
      <c r="C1597" t="s">
        <v>22</v>
      </c>
      <c r="D1597" t="s">
        <v>26</v>
      </c>
      <c r="E1597" s="1">
        <v>46060.234027777777</v>
      </c>
      <c r="F1597" s="1">
        <v>46062.275694444441</v>
      </c>
      <c r="G1597" t="s">
        <v>86</v>
      </c>
      <c r="H1597" t="s">
        <v>15</v>
      </c>
      <c r="I1597" t="s">
        <v>16</v>
      </c>
      <c r="J1597">
        <v>5</v>
      </c>
      <c r="K1597" t="str">
        <f>IF(tickets_dataset[[#This Row],[status]] = "Closed", "Yes","No")</f>
        <v>Yes</v>
      </c>
      <c r="L1597" s="2">
        <f t="shared" si="96"/>
        <v>48.999999999941792</v>
      </c>
      <c r="M1597" t="str">
        <f t="shared" si="97"/>
        <v>Yes</v>
      </c>
      <c r="N1597" t="str">
        <f t="shared" si="98"/>
        <v>Feb</v>
      </c>
      <c r="O1597" s="2">
        <f t="shared" si="99"/>
        <v>2.0416666666642413</v>
      </c>
      <c r="P1597" t="str">
        <f>VLOOKUP(G1597,Agents!A:E,4,FALSE)</f>
        <v>Team1</v>
      </c>
      <c r="Q1597" t="str">
        <f>VLOOKUP(G1597,Agents!A:E,5,FALSE)</f>
        <v>Mid</v>
      </c>
      <c r="R1597" t="str">
        <f>VLOOKUP(G1597,Agents!A:E,2,FALSE)</f>
        <v>Morning</v>
      </c>
    </row>
    <row r="1598" spans="1:18" x14ac:dyDescent="0.35">
      <c r="A1598" t="s">
        <v>3051</v>
      </c>
      <c r="B1598" t="s">
        <v>3052</v>
      </c>
      <c r="C1598" t="s">
        <v>12</v>
      </c>
      <c r="D1598" t="s">
        <v>38</v>
      </c>
      <c r="E1598" s="1">
        <v>46072.145833333336</v>
      </c>
      <c r="F1598" s="1">
        <v>46075.020833333336</v>
      </c>
      <c r="G1598" t="s">
        <v>23</v>
      </c>
      <c r="H1598" t="s">
        <v>15</v>
      </c>
      <c r="I1598" t="s">
        <v>16</v>
      </c>
      <c r="J1598">
        <v>4</v>
      </c>
      <c r="K1598" t="str">
        <f>IF(tickets_dataset[[#This Row],[status]] = "Closed", "Yes","No")</f>
        <v>Yes</v>
      </c>
      <c r="L1598" s="2">
        <f t="shared" si="96"/>
        <v>69</v>
      </c>
      <c r="M1598" t="str">
        <f t="shared" si="97"/>
        <v>Yes</v>
      </c>
      <c r="N1598" t="str">
        <f t="shared" si="98"/>
        <v>Feb</v>
      </c>
      <c r="O1598" s="2">
        <f t="shared" si="99"/>
        <v>2.875</v>
      </c>
      <c r="P1598" t="str">
        <f>VLOOKUP(G1598,Agents!A:E,4,FALSE)</f>
        <v>Team3</v>
      </c>
      <c r="Q1598" t="str">
        <f>VLOOKUP(G1598,Agents!A:E,5,FALSE)</f>
        <v>Senior</v>
      </c>
      <c r="R1598" t="str">
        <f>VLOOKUP(G1598,Agents!A:E,2,FALSE)</f>
        <v>Evening</v>
      </c>
    </row>
    <row r="1599" spans="1:18" x14ac:dyDescent="0.35">
      <c r="A1599" t="s">
        <v>3053</v>
      </c>
      <c r="B1599" t="s">
        <v>3054</v>
      </c>
      <c r="C1599" t="s">
        <v>22</v>
      </c>
      <c r="D1599" t="s">
        <v>13</v>
      </c>
      <c r="E1599" s="1">
        <v>46104.191666666666</v>
      </c>
      <c r="F1599" s="1">
        <v>46105.191666666666</v>
      </c>
      <c r="G1599" t="s">
        <v>62</v>
      </c>
      <c r="H1599" t="s">
        <v>15</v>
      </c>
      <c r="I1599" t="s">
        <v>16</v>
      </c>
      <c r="J1599">
        <v>4</v>
      </c>
      <c r="K1599" t="str">
        <f>IF(tickets_dataset[[#This Row],[status]] = "Closed", "Yes","No")</f>
        <v>Yes</v>
      </c>
      <c r="L1599" s="2">
        <f t="shared" si="96"/>
        <v>24</v>
      </c>
      <c r="M1599" t="str">
        <f t="shared" si="97"/>
        <v>No</v>
      </c>
      <c r="N1599" t="str">
        <f t="shared" si="98"/>
        <v>Mar</v>
      </c>
      <c r="O1599" s="2">
        <f t="shared" si="99"/>
        <v>1</v>
      </c>
      <c r="P1599" t="str">
        <f>VLOOKUP(G1599,Agents!A:E,4,FALSE)</f>
        <v>Team1</v>
      </c>
      <c r="Q1599" t="str">
        <f>VLOOKUP(G1599,Agents!A:E,5,FALSE)</f>
        <v>Junior</v>
      </c>
      <c r="R1599" t="str">
        <f>VLOOKUP(G1599,Agents!A:E,2,FALSE)</f>
        <v>Morning</v>
      </c>
    </row>
    <row r="1600" spans="1:18" x14ac:dyDescent="0.35">
      <c r="A1600" t="s">
        <v>3055</v>
      </c>
      <c r="B1600" t="s">
        <v>3056</v>
      </c>
      <c r="C1600" t="s">
        <v>22</v>
      </c>
      <c r="D1600" t="s">
        <v>26</v>
      </c>
      <c r="E1600" s="1">
        <v>46087.45</v>
      </c>
      <c r="F1600" s="1">
        <v>46087.866666666669</v>
      </c>
      <c r="G1600" t="s">
        <v>56</v>
      </c>
      <c r="H1600" t="s">
        <v>15</v>
      </c>
      <c r="I1600" t="s">
        <v>16</v>
      </c>
      <c r="J1600">
        <v>5</v>
      </c>
      <c r="K1600" t="str">
        <f>IF(tickets_dataset[[#This Row],[status]] = "Closed", "Yes","No")</f>
        <v>Yes</v>
      </c>
      <c r="L1600" s="2">
        <f t="shared" si="96"/>
        <v>10.000000000116415</v>
      </c>
      <c r="M1600" t="str">
        <f t="shared" si="97"/>
        <v>No</v>
      </c>
      <c r="N1600" t="str">
        <f t="shared" si="98"/>
        <v>Mar</v>
      </c>
      <c r="O1600" s="2">
        <f t="shared" si="99"/>
        <v>0.41666666667151731</v>
      </c>
      <c r="P1600" t="str">
        <f>VLOOKUP(G1600,Agents!A:E,4,FALSE)</f>
        <v>Team1</v>
      </c>
      <c r="Q1600" t="str">
        <f>VLOOKUP(G1600,Agents!A:E,5,FALSE)</f>
        <v>Senior</v>
      </c>
      <c r="R1600" t="str">
        <f>VLOOKUP(G1600,Agents!A:E,2,FALSE)</f>
        <v>Night</v>
      </c>
    </row>
    <row r="1601" spans="1:18" x14ac:dyDescent="0.35">
      <c r="A1601" t="s">
        <v>3057</v>
      </c>
      <c r="B1601" t="s">
        <v>3058</v>
      </c>
      <c r="C1601" t="s">
        <v>12</v>
      </c>
      <c r="D1601" t="s">
        <v>38</v>
      </c>
      <c r="E1601" s="1">
        <v>46029.965277777781</v>
      </c>
      <c r="F1601" s="1">
        <v>46032.048611111109</v>
      </c>
      <c r="G1601" t="s">
        <v>422</v>
      </c>
      <c r="H1601" t="s">
        <v>15</v>
      </c>
      <c r="I1601" t="s">
        <v>16</v>
      </c>
      <c r="J1601">
        <v>4</v>
      </c>
      <c r="K1601" t="str">
        <f>IF(tickets_dataset[[#This Row],[status]] = "Closed", "Yes","No")</f>
        <v>Yes</v>
      </c>
      <c r="L1601" s="2">
        <f t="shared" si="96"/>
        <v>49.999999999883585</v>
      </c>
      <c r="M1601" t="str">
        <f t="shared" si="97"/>
        <v>Yes</v>
      </c>
      <c r="N1601" t="str">
        <f t="shared" si="98"/>
        <v>Jan</v>
      </c>
      <c r="O1601" s="2">
        <f t="shared" si="99"/>
        <v>2.0833333333284827</v>
      </c>
      <c r="P1601" t="str">
        <f>VLOOKUP(G1601,Agents!A:E,4,FALSE)</f>
        <v>Team5</v>
      </c>
      <c r="Q1601" t="str">
        <f>VLOOKUP(G1601,Agents!A:E,5,FALSE)</f>
        <v>Mid</v>
      </c>
      <c r="R1601" t="str">
        <f>VLOOKUP(G1601,Agents!A:E,2,FALSE)</f>
        <v>Evening</v>
      </c>
    </row>
    <row r="1602" spans="1:18" x14ac:dyDescent="0.35">
      <c r="A1602" t="s">
        <v>3059</v>
      </c>
      <c r="B1602" t="s">
        <v>3060</v>
      </c>
      <c r="C1602" t="s">
        <v>76</v>
      </c>
      <c r="D1602" t="s">
        <v>26</v>
      </c>
      <c r="E1602" s="1">
        <v>46097.049305555556</v>
      </c>
      <c r="F1602" s="1">
        <v>46097.382638888892</v>
      </c>
      <c r="G1602" t="s">
        <v>199</v>
      </c>
      <c r="H1602" t="s">
        <v>15</v>
      </c>
      <c r="I1602" t="s">
        <v>16</v>
      </c>
      <c r="J1602">
        <v>5</v>
      </c>
      <c r="K1602" t="str">
        <f>IF(tickets_dataset[[#This Row],[status]] = "Closed", "Yes","No")</f>
        <v>Yes</v>
      </c>
      <c r="L1602" s="2">
        <f t="shared" ref="L1602:L1665" si="100">IF(ISBLANK(F1602),"",(F1602-E1602)*24)</f>
        <v>8.0000000000582077</v>
      </c>
      <c r="M1602" t="str">
        <f t="shared" ref="M1602:M1665" si="101">IF(L1602&gt;48,"Yes","No")</f>
        <v>No</v>
      </c>
      <c r="N1602" t="str">
        <f t="shared" ref="N1602:N1665" si="102">TEXT(E1602,"mmm")</f>
        <v>Mar</v>
      </c>
      <c r="O1602" s="2">
        <f t="shared" si="99"/>
        <v>0.33333333333575865</v>
      </c>
      <c r="P1602" t="str">
        <f>VLOOKUP(G1602,Agents!A:E,4,FALSE)</f>
        <v>Team1</v>
      </c>
      <c r="Q1602" t="str">
        <f>VLOOKUP(G1602,Agents!A:E,5,FALSE)</f>
        <v>Junior</v>
      </c>
      <c r="R1602" t="str">
        <f>VLOOKUP(G1602,Agents!A:E,2,FALSE)</f>
        <v>Morning</v>
      </c>
    </row>
    <row r="1603" spans="1:18" x14ac:dyDescent="0.35">
      <c r="A1603" t="s">
        <v>3061</v>
      </c>
      <c r="B1603" t="s">
        <v>3062</v>
      </c>
      <c r="C1603" t="s">
        <v>22</v>
      </c>
      <c r="D1603" t="s">
        <v>26</v>
      </c>
      <c r="E1603" s="1">
        <v>46102.461805555555</v>
      </c>
      <c r="F1603" s="1">
        <v>46104.253472222219</v>
      </c>
      <c r="G1603" t="s">
        <v>256</v>
      </c>
      <c r="H1603" t="s">
        <v>15</v>
      </c>
      <c r="I1603" t="s">
        <v>16</v>
      </c>
      <c r="J1603">
        <v>3</v>
      </c>
      <c r="K1603" t="str">
        <f>IF(tickets_dataset[[#This Row],[status]] = "Closed", "Yes","No")</f>
        <v>Yes</v>
      </c>
      <c r="L1603" s="2">
        <f t="shared" si="100"/>
        <v>42.999999999941792</v>
      </c>
      <c r="M1603" t="str">
        <f t="shared" si="101"/>
        <v>No</v>
      </c>
      <c r="N1603" t="str">
        <f t="shared" si="102"/>
        <v>Mar</v>
      </c>
      <c r="O1603" s="2">
        <f t="shared" ref="O1603:O1666" si="103">F1603-E1603</f>
        <v>1.7916666666642413</v>
      </c>
      <c r="P1603" t="str">
        <f>VLOOKUP(G1603,Agents!A:E,4,FALSE)</f>
        <v>Team1</v>
      </c>
      <c r="Q1603" t="str">
        <f>VLOOKUP(G1603,Agents!A:E,5,FALSE)</f>
        <v>Mid</v>
      </c>
      <c r="R1603" t="str">
        <f>VLOOKUP(G1603,Agents!A:E,2,FALSE)</f>
        <v>Morning</v>
      </c>
    </row>
    <row r="1604" spans="1:18" x14ac:dyDescent="0.35">
      <c r="A1604" t="s">
        <v>3063</v>
      </c>
      <c r="B1604" t="s">
        <v>1091</v>
      </c>
      <c r="C1604" t="s">
        <v>34</v>
      </c>
      <c r="D1604" t="s">
        <v>13</v>
      </c>
      <c r="E1604" s="1">
        <v>46099.543749999997</v>
      </c>
      <c r="F1604" s="1">
        <v>46101.293749999997</v>
      </c>
      <c r="G1604" t="s">
        <v>35</v>
      </c>
      <c r="H1604" t="s">
        <v>15</v>
      </c>
      <c r="I1604" t="s">
        <v>16</v>
      </c>
      <c r="J1604">
        <v>3</v>
      </c>
      <c r="K1604" t="str">
        <f>IF(tickets_dataset[[#This Row],[status]] = "Closed", "Yes","No")</f>
        <v>Yes</v>
      </c>
      <c r="L1604" s="2">
        <f t="shared" si="100"/>
        <v>42</v>
      </c>
      <c r="M1604" t="str">
        <f t="shared" si="101"/>
        <v>No</v>
      </c>
      <c r="N1604" t="str">
        <f t="shared" si="102"/>
        <v>Mar</v>
      </c>
      <c r="O1604" s="2">
        <f t="shared" si="103"/>
        <v>1.75</v>
      </c>
      <c r="P1604" t="str">
        <f>VLOOKUP(G1604,Agents!A:E,4,FALSE)</f>
        <v>Team1</v>
      </c>
      <c r="Q1604" t="str">
        <f>VLOOKUP(G1604,Agents!A:E,5,FALSE)</f>
        <v>Senior</v>
      </c>
      <c r="R1604" t="str">
        <f>VLOOKUP(G1604,Agents!A:E,2,FALSE)</f>
        <v>Evening</v>
      </c>
    </row>
    <row r="1605" spans="1:18" x14ac:dyDescent="0.35">
      <c r="A1605" t="s">
        <v>3064</v>
      </c>
      <c r="B1605" t="s">
        <v>3065</v>
      </c>
      <c r="C1605" t="s">
        <v>22</v>
      </c>
      <c r="D1605" t="s">
        <v>38</v>
      </c>
      <c r="E1605" s="1">
        <v>46095.463888888888</v>
      </c>
      <c r="F1605" s="1">
        <v>46098.963888888888</v>
      </c>
      <c r="G1605" t="s">
        <v>42</v>
      </c>
      <c r="H1605" t="s">
        <v>15</v>
      </c>
      <c r="I1605" t="s">
        <v>16</v>
      </c>
      <c r="J1605">
        <v>4</v>
      </c>
      <c r="K1605" t="str">
        <f>IF(tickets_dataset[[#This Row],[status]] = "Closed", "Yes","No")</f>
        <v>Yes</v>
      </c>
      <c r="L1605" s="2">
        <f t="shared" si="100"/>
        <v>84</v>
      </c>
      <c r="M1605" t="str">
        <f t="shared" si="101"/>
        <v>Yes</v>
      </c>
      <c r="N1605" t="str">
        <f t="shared" si="102"/>
        <v>Mar</v>
      </c>
      <c r="O1605" s="2">
        <f t="shared" si="103"/>
        <v>3.5</v>
      </c>
      <c r="P1605" t="str">
        <f>VLOOKUP(G1605,Agents!A:E,4,FALSE)</f>
        <v>Team2</v>
      </c>
      <c r="Q1605" t="str">
        <f>VLOOKUP(G1605,Agents!A:E,5,FALSE)</f>
        <v>Junior</v>
      </c>
      <c r="R1605" t="str">
        <f>VLOOKUP(G1605,Agents!A:E,2,FALSE)</f>
        <v>Night</v>
      </c>
    </row>
    <row r="1606" spans="1:18" x14ac:dyDescent="0.35">
      <c r="A1606" t="s">
        <v>3066</v>
      </c>
      <c r="B1606" t="s">
        <v>3067</v>
      </c>
      <c r="C1606" t="s">
        <v>76</v>
      </c>
      <c r="D1606" t="s">
        <v>38</v>
      </c>
      <c r="E1606" s="1">
        <v>46036.676388888889</v>
      </c>
      <c r="F1606" s="1">
        <v>46040.426388888889</v>
      </c>
      <c r="G1606" t="s">
        <v>221</v>
      </c>
      <c r="H1606" t="s">
        <v>15</v>
      </c>
      <c r="I1606" t="s">
        <v>16</v>
      </c>
      <c r="J1606">
        <v>3</v>
      </c>
      <c r="K1606" t="str">
        <f>IF(tickets_dataset[[#This Row],[status]] = "Closed", "Yes","No")</f>
        <v>Yes</v>
      </c>
      <c r="L1606" s="2">
        <f t="shared" si="100"/>
        <v>90</v>
      </c>
      <c r="M1606" t="str">
        <f t="shared" si="101"/>
        <v>Yes</v>
      </c>
      <c r="N1606" t="str">
        <f t="shared" si="102"/>
        <v>Jan</v>
      </c>
      <c r="O1606" s="2">
        <f t="shared" si="103"/>
        <v>3.75</v>
      </c>
      <c r="P1606" t="str">
        <f>VLOOKUP(G1606,Agents!A:E,4,FALSE)</f>
        <v>Team4</v>
      </c>
      <c r="Q1606" t="str">
        <f>VLOOKUP(G1606,Agents!A:E,5,FALSE)</f>
        <v>Senior</v>
      </c>
      <c r="R1606" t="str">
        <f>VLOOKUP(G1606,Agents!A:E,2,FALSE)</f>
        <v>Morning</v>
      </c>
    </row>
    <row r="1607" spans="1:18" x14ac:dyDescent="0.35">
      <c r="A1607" t="s">
        <v>3068</v>
      </c>
      <c r="B1607" t="s">
        <v>3069</v>
      </c>
      <c r="C1607" t="s">
        <v>50</v>
      </c>
      <c r="D1607" t="s">
        <v>38</v>
      </c>
      <c r="E1607" s="1">
        <v>46107.892361111109</v>
      </c>
      <c r="F1607" s="1">
        <v>46109.767361111109</v>
      </c>
      <c r="G1607" t="s">
        <v>211</v>
      </c>
      <c r="H1607" t="s">
        <v>15</v>
      </c>
      <c r="I1607" t="s">
        <v>16</v>
      </c>
      <c r="J1607">
        <v>4</v>
      </c>
      <c r="K1607" t="str">
        <f>IF(tickets_dataset[[#This Row],[status]] = "Closed", "Yes","No")</f>
        <v>Yes</v>
      </c>
      <c r="L1607" s="2">
        <f t="shared" si="100"/>
        <v>45</v>
      </c>
      <c r="M1607" t="str">
        <f t="shared" si="101"/>
        <v>No</v>
      </c>
      <c r="N1607" t="str">
        <f t="shared" si="102"/>
        <v>Mar</v>
      </c>
      <c r="O1607" s="2">
        <f t="shared" si="103"/>
        <v>1.875</v>
      </c>
      <c r="P1607" t="str">
        <f>VLOOKUP(G1607,Agents!A:E,4,FALSE)</f>
        <v>Team5</v>
      </c>
      <c r="Q1607" t="str">
        <f>VLOOKUP(G1607,Agents!A:E,5,FALSE)</f>
        <v>Senior</v>
      </c>
      <c r="R1607" t="str">
        <f>VLOOKUP(G1607,Agents!A:E,2,FALSE)</f>
        <v>Evening</v>
      </c>
    </row>
    <row r="1608" spans="1:18" x14ac:dyDescent="0.35">
      <c r="A1608" t="s">
        <v>3070</v>
      </c>
      <c r="B1608" t="s">
        <v>3071</v>
      </c>
      <c r="C1608" t="s">
        <v>34</v>
      </c>
      <c r="D1608" t="s">
        <v>13</v>
      </c>
      <c r="E1608" s="1">
        <v>46059.706250000003</v>
      </c>
      <c r="F1608" s="1">
        <v>46061.039583333331</v>
      </c>
      <c r="G1608" t="s">
        <v>190</v>
      </c>
      <c r="H1608" t="s">
        <v>28</v>
      </c>
      <c r="I1608" t="s">
        <v>16</v>
      </c>
      <c r="J1608">
        <v>4</v>
      </c>
      <c r="K1608" t="str">
        <f>IF(tickets_dataset[[#This Row],[status]] = "Closed", "Yes","No")</f>
        <v>No</v>
      </c>
      <c r="L1608" s="2">
        <f t="shared" si="100"/>
        <v>31.999999999883585</v>
      </c>
      <c r="M1608" t="str">
        <f t="shared" si="101"/>
        <v>No</v>
      </c>
      <c r="N1608" t="str">
        <f t="shared" si="102"/>
        <v>Feb</v>
      </c>
      <c r="O1608" s="2">
        <f t="shared" si="103"/>
        <v>1.3333333333284827</v>
      </c>
      <c r="P1608" t="str">
        <f>VLOOKUP(G1608,Agents!A:E,4,FALSE)</f>
        <v>Team1</v>
      </c>
      <c r="Q1608" t="str">
        <f>VLOOKUP(G1608,Agents!A:E,5,FALSE)</f>
        <v>Senior</v>
      </c>
      <c r="R1608" t="str">
        <f>VLOOKUP(G1608,Agents!A:E,2,FALSE)</f>
        <v>Night</v>
      </c>
    </row>
    <row r="1609" spans="1:18" x14ac:dyDescent="0.35">
      <c r="A1609" t="s">
        <v>3072</v>
      </c>
      <c r="B1609" t="s">
        <v>2114</v>
      </c>
      <c r="C1609" t="s">
        <v>76</v>
      </c>
      <c r="D1609" t="s">
        <v>26</v>
      </c>
      <c r="E1609" s="1">
        <v>46057.965277777781</v>
      </c>
      <c r="F1609" s="1">
        <v>46060.881944444445</v>
      </c>
      <c r="G1609" t="s">
        <v>211</v>
      </c>
      <c r="H1609" t="s">
        <v>15</v>
      </c>
      <c r="I1609" t="s">
        <v>16</v>
      </c>
      <c r="J1609">
        <v>3</v>
      </c>
      <c r="K1609" t="str">
        <f>IF(tickets_dataset[[#This Row],[status]] = "Closed", "Yes","No")</f>
        <v>Yes</v>
      </c>
      <c r="L1609" s="2">
        <f t="shared" si="100"/>
        <v>69.999999999941792</v>
      </c>
      <c r="M1609" t="str">
        <f t="shared" si="101"/>
        <v>Yes</v>
      </c>
      <c r="N1609" t="str">
        <f t="shared" si="102"/>
        <v>Feb</v>
      </c>
      <c r="O1609" s="2">
        <f t="shared" si="103"/>
        <v>2.9166666666642413</v>
      </c>
      <c r="P1609" t="str">
        <f>VLOOKUP(G1609,Agents!A:E,4,FALSE)</f>
        <v>Team5</v>
      </c>
      <c r="Q1609" t="str">
        <f>VLOOKUP(G1609,Agents!A:E,5,FALSE)</f>
        <v>Senior</v>
      </c>
      <c r="R1609" t="str">
        <f>VLOOKUP(G1609,Agents!A:E,2,FALSE)</f>
        <v>Evening</v>
      </c>
    </row>
    <row r="1610" spans="1:18" x14ac:dyDescent="0.35">
      <c r="A1610" t="s">
        <v>3073</v>
      </c>
      <c r="B1610" t="s">
        <v>3074</v>
      </c>
      <c r="C1610" t="s">
        <v>22</v>
      </c>
      <c r="D1610" t="s">
        <v>38</v>
      </c>
      <c r="E1610" s="1">
        <v>46089.045138888891</v>
      </c>
      <c r="F1610" s="1">
        <v>46092.045138888891</v>
      </c>
      <c r="G1610" t="s">
        <v>239</v>
      </c>
      <c r="H1610" t="s">
        <v>15</v>
      </c>
      <c r="I1610" t="s">
        <v>16</v>
      </c>
      <c r="J1610">
        <v>5</v>
      </c>
      <c r="K1610" t="str">
        <f>IF(tickets_dataset[[#This Row],[status]] = "Closed", "Yes","No")</f>
        <v>Yes</v>
      </c>
      <c r="L1610" s="2">
        <f t="shared" si="100"/>
        <v>72</v>
      </c>
      <c r="M1610" t="str">
        <f t="shared" si="101"/>
        <v>Yes</v>
      </c>
      <c r="N1610" t="str">
        <f t="shared" si="102"/>
        <v>Mar</v>
      </c>
      <c r="O1610" s="2">
        <f t="shared" si="103"/>
        <v>3</v>
      </c>
      <c r="P1610" t="str">
        <f>VLOOKUP(G1610,Agents!A:E,4,FALSE)</f>
        <v>Team1</v>
      </c>
      <c r="Q1610" t="str">
        <f>VLOOKUP(G1610,Agents!A:E,5,FALSE)</f>
        <v>Senior</v>
      </c>
      <c r="R1610" t="str">
        <f>VLOOKUP(G1610,Agents!A:E,2,FALSE)</f>
        <v>Evening</v>
      </c>
    </row>
    <row r="1611" spans="1:18" x14ac:dyDescent="0.35">
      <c r="A1611" t="s">
        <v>3075</v>
      </c>
      <c r="B1611" t="s">
        <v>25</v>
      </c>
      <c r="C1611" t="s">
        <v>76</v>
      </c>
      <c r="D1611" t="s">
        <v>13</v>
      </c>
      <c r="E1611" s="1">
        <v>46075.074999999997</v>
      </c>
      <c r="F1611" s="1">
        <v>46076.033333333333</v>
      </c>
      <c r="G1611" t="s">
        <v>110</v>
      </c>
      <c r="H1611" t="s">
        <v>28</v>
      </c>
      <c r="I1611" t="s">
        <v>16</v>
      </c>
      <c r="J1611">
        <v>5</v>
      </c>
      <c r="K1611" t="str">
        <f>IF(tickets_dataset[[#This Row],[status]] = "Closed", "Yes","No")</f>
        <v>No</v>
      </c>
      <c r="L1611" s="2">
        <f t="shared" si="100"/>
        <v>23.000000000058208</v>
      </c>
      <c r="M1611" t="str">
        <f t="shared" si="101"/>
        <v>No</v>
      </c>
      <c r="N1611" t="str">
        <f t="shared" si="102"/>
        <v>Feb</v>
      </c>
      <c r="O1611" s="2">
        <f t="shared" si="103"/>
        <v>0.95833333333575865</v>
      </c>
      <c r="P1611" t="str">
        <f>VLOOKUP(G1611,Agents!A:E,4,FALSE)</f>
        <v>Team4</v>
      </c>
      <c r="Q1611" t="str">
        <f>VLOOKUP(G1611,Agents!A:E,5,FALSE)</f>
        <v>Junior</v>
      </c>
      <c r="R1611" t="str">
        <f>VLOOKUP(G1611,Agents!A:E,2,FALSE)</f>
        <v>Morning</v>
      </c>
    </row>
    <row r="1612" spans="1:18" x14ac:dyDescent="0.35">
      <c r="A1612" t="s">
        <v>3076</v>
      </c>
      <c r="B1612" t="s">
        <v>3077</v>
      </c>
      <c r="C1612" t="s">
        <v>76</v>
      </c>
      <c r="D1612" t="s">
        <v>38</v>
      </c>
      <c r="E1612" s="1">
        <v>46037.831250000003</v>
      </c>
      <c r="F1612" s="1">
        <v>46039.747916666667</v>
      </c>
      <c r="G1612" t="s">
        <v>86</v>
      </c>
      <c r="H1612" t="s">
        <v>15</v>
      </c>
      <c r="I1612" t="s">
        <v>16</v>
      </c>
      <c r="J1612">
        <v>5</v>
      </c>
      <c r="K1612" t="str">
        <f>IF(tickets_dataset[[#This Row],[status]] = "Closed", "Yes","No")</f>
        <v>Yes</v>
      </c>
      <c r="L1612" s="2">
        <f t="shared" si="100"/>
        <v>45.999999999941792</v>
      </c>
      <c r="M1612" t="str">
        <f t="shared" si="101"/>
        <v>No</v>
      </c>
      <c r="N1612" t="str">
        <f t="shared" si="102"/>
        <v>Jan</v>
      </c>
      <c r="O1612" s="2">
        <f t="shared" si="103"/>
        <v>1.9166666666642413</v>
      </c>
      <c r="P1612" t="str">
        <f>VLOOKUP(G1612,Agents!A:E,4,FALSE)</f>
        <v>Team1</v>
      </c>
      <c r="Q1612" t="str">
        <f>VLOOKUP(G1612,Agents!A:E,5,FALSE)</f>
        <v>Mid</v>
      </c>
      <c r="R1612" t="str">
        <f>VLOOKUP(G1612,Agents!A:E,2,FALSE)</f>
        <v>Morning</v>
      </c>
    </row>
    <row r="1613" spans="1:18" x14ac:dyDescent="0.35">
      <c r="A1613" t="s">
        <v>3078</v>
      </c>
      <c r="B1613" t="s">
        <v>3079</v>
      </c>
      <c r="C1613" t="s">
        <v>12</v>
      </c>
      <c r="D1613" t="s">
        <v>38</v>
      </c>
      <c r="E1613" s="1">
        <v>46085.501388888886</v>
      </c>
      <c r="F1613" s="1">
        <v>46088.376388888886</v>
      </c>
      <c r="G1613" t="s">
        <v>190</v>
      </c>
      <c r="H1613" t="s">
        <v>15</v>
      </c>
      <c r="I1613" t="s">
        <v>16</v>
      </c>
      <c r="J1613">
        <v>4</v>
      </c>
      <c r="K1613" t="str">
        <f>IF(tickets_dataset[[#This Row],[status]] = "Closed", "Yes","No")</f>
        <v>Yes</v>
      </c>
      <c r="L1613" s="2">
        <f t="shared" si="100"/>
        <v>69</v>
      </c>
      <c r="M1613" t="str">
        <f t="shared" si="101"/>
        <v>Yes</v>
      </c>
      <c r="N1613" t="str">
        <f t="shared" si="102"/>
        <v>Mar</v>
      </c>
      <c r="O1613" s="2">
        <f t="shared" si="103"/>
        <v>2.875</v>
      </c>
      <c r="P1613" t="str">
        <f>VLOOKUP(G1613,Agents!A:E,4,FALSE)</f>
        <v>Team1</v>
      </c>
      <c r="Q1613" t="str">
        <f>VLOOKUP(G1613,Agents!A:E,5,FALSE)</f>
        <v>Senior</v>
      </c>
      <c r="R1613" t="str">
        <f>VLOOKUP(G1613,Agents!A:E,2,FALSE)</f>
        <v>Night</v>
      </c>
    </row>
    <row r="1614" spans="1:18" x14ac:dyDescent="0.35">
      <c r="A1614" t="s">
        <v>3080</v>
      </c>
      <c r="B1614" t="s">
        <v>3081</v>
      </c>
      <c r="C1614" t="s">
        <v>76</v>
      </c>
      <c r="D1614" t="s">
        <v>13</v>
      </c>
      <c r="E1614" s="1">
        <v>46096.919444444444</v>
      </c>
      <c r="F1614" s="1">
        <v>46097.211111111108</v>
      </c>
      <c r="G1614" t="s">
        <v>42</v>
      </c>
      <c r="H1614" t="s">
        <v>15</v>
      </c>
      <c r="I1614" t="s">
        <v>16</v>
      </c>
      <c r="J1614">
        <v>4</v>
      </c>
      <c r="K1614" t="str">
        <f>IF(tickets_dataset[[#This Row],[status]] = "Closed", "Yes","No")</f>
        <v>Yes</v>
      </c>
      <c r="L1614" s="2">
        <f t="shared" si="100"/>
        <v>6.9999999999417923</v>
      </c>
      <c r="M1614" t="str">
        <f t="shared" si="101"/>
        <v>No</v>
      </c>
      <c r="N1614" t="str">
        <f t="shared" si="102"/>
        <v>Mar</v>
      </c>
      <c r="O1614" s="2">
        <f t="shared" si="103"/>
        <v>0.29166666666424135</v>
      </c>
      <c r="P1614" t="str">
        <f>VLOOKUP(G1614,Agents!A:E,4,FALSE)</f>
        <v>Team2</v>
      </c>
      <c r="Q1614" t="str">
        <f>VLOOKUP(G1614,Agents!A:E,5,FALSE)</f>
        <v>Junior</v>
      </c>
      <c r="R1614" t="str">
        <f>VLOOKUP(G1614,Agents!A:E,2,FALSE)</f>
        <v>Night</v>
      </c>
    </row>
    <row r="1615" spans="1:18" x14ac:dyDescent="0.35">
      <c r="A1615" t="s">
        <v>3082</v>
      </c>
      <c r="B1615" t="s">
        <v>3083</v>
      </c>
      <c r="C1615" t="s">
        <v>12</v>
      </c>
      <c r="D1615" t="s">
        <v>26</v>
      </c>
      <c r="E1615" s="1">
        <v>46066.75</v>
      </c>
      <c r="F1615" s="1">
        <v>46068.333333333336</v>
      </c>
      <c r="G1615" t="s">
        <v>77</v>
      </c>
      <c r="H1615" t="s">
        <v>15</v>
      </c>
      <c r="I1615" t="s">
        <v>16</v>
      </c>
      <c r="J1615">
        <v>4</v>
      </c>
      <c r="K1615" t="str">
        <f>IF(tickets_dataset[[#This Row],[status]] = "Closed", "Yes","No")</f>
        <v>Yes</v>
      </c>
      <c r="L1615" s="2">
        <f t="shared" si="100"/>
        <v>38.000000000058208</v>
      </c>
      <c r="M1615" t="str">
        <f t="shared" si="101"/>
        <v>No</v>
      </c>
      <c r="N1615" t="str">
        <f t="shared" si="102"/>
        <v>Feb</v>
      </c>
      <c r="O1615" s="2">
        <f t="shared" si="103"/>
        <v>1.5833333333357587</v>
      </c>
      <c r="P1615" t="str">
        <f>VLOOKUP(G1615,Agents!A:E,4,FALSE)</f>
        <v>Team5</v>
      </c>
      <c r="Q1615" t="str">
        <f>VLOOKUP(G1615,Agents!A:E,5,FALSE)</f>
        <v>Junior</v>
      </c>
      <c r="R1615" t="str">
        <f>VLOOKUP(G1615,Agents!A:E,2,FALSE)</f>
        <v>Evening</v>
      </c>
    </row>
    <row r="1616" spans="1:18" x14ac:dyDescent="0.35">
      <c r="A1616" t="s">
        <v>3084</v>
      </c>
      <c r="B1616" t="s">
        <v>3085</v>
      </c>
      <c r="C1616" t="s">
        <v>76</v>
      </c>
      <c r="D1616" t="s">
        <v>13</v>
      </c>
      <c r="E1616" s="1">
        <v>46099.459722222222</v>
      </c>
      <c r="F1616" s="1">
        <v>46101.334722222222</v>
      </c>
      <c r="G1616" t="s">
        <v>86</v>
      </c>
      <c r="H1616" t="s">
        <v>15</v>
      </c>
      <c r="I1616" t="s">
        <v>16</v>
      </c>
      <c r="J1616">
        <v>3</v>
      </c>
      <c r="K1616" t="str">
        <f>IF(tickets_dataset[[#This Row],[status]] = "Closed", "Yes","No")</f>
        <v>Yes</v>
      </c>
      <c r="L1616" s="2">
        <f t="shared" si="100"/>
        <v>45</v>
      </c>
      <c r="M1616" t="str">
        <f t="shared" si="101"/>
        <v>No</v>
      </c>
      <c r="N1616" t="str">
        <f t="shared" si="102"/>
        <v>Mar</v>
      </c>
      <c r="O1616" s="2">
        <f t="shared" si="103"/>
        <v>1.875</v>
      </c>
      <c r="P1616" t="str">
        <f>VLOOKUP(G1616,Agents!A:E,4,FALSE)</f>
        <v>Team1</v>
      </c>
      <c r="Q1616" t="str">
        <f>VLOOKUP(G1616,Agents!A:E,5,FALSE)</f>
        <v>Mid</v>
      </c>
      <c r="R1616" t="str">
        <f>VLOOKUP(G1616,Agents!A:E,2,FALSE)</f>
        <v>Morning</v>
      </c>
    </row>
    <row r="1617" spans="1:18" x14ac:dyDescent="0.35">
      <c r="A1617" t="s">
        <v>3086</v>
      </c>
      <c r="B1617" t="s">
        <v>3087</v>
      </c>
      <c r="C1617" t="s">
        <v>12</v>
      </c>
      <c r="D1617" t="s">
        <v>26</v>
      </c>
      <c r="E1617" s="1">
        <v>46039.584722222222</v>
      </c>
      <c r="F1617" s="1">
        <v>46042.084722222222</v>
      </c>
      <c r="G1617" t="s">
        <v>131</v>
      </c>
      <c r="H1617" t="s">
        <v>15</v>
      </c>
      <c r="I1617" t="s">
        <v>16</v>
      </c>
      <c r="J1617">
        <v>3</v>
      </c>
      <c r="K1617" t="str">
        <f>IF(tickets_dataset[[#This Row],[status]] = "Closed", "Yes","No")</f>
        <v>Yes</v>
      </c>
      <c r="L1617" s="2">
        <f t="shared" si="100"/>
        <v>60</v>
      </c>
      <c r="M1617" t="str">
        <f t="shared" si="101"/>
        <v>Yes</v>
      </c>
      <c r="N1617" t="str">
        <f t="shared" si="102"/>
        <v>Jan</v>
      </c>
      <c r="O1617" s="2">
        <f t="shared" si="103"/>
        <v>2.5</v>
      </c>
      <c r="P1617" t="str">
        <f>VLOOKUP(G1617,Agents!A:E,4,FALSE)</f>
        <v>Team4</v>
      </c>
      <c r="Q1617" t="str">
        <f>VLOOKUP(G1617,Agents!A:E,5,FALSE)</f>
        <v>Junior</v>
      </c>
      <c r="R1617" t="str">
        <f>VLOOKUP(G1617,Agents!A:E,2,FALSE)</f>
        <v>Night</v>
      </c>
    </row>
    <row r="1618" spans="1:18" x14ac:dyDescent="0.35">
      <c r="A1618" t="s">
        <v>3088</v>
      </c>
      <c r="B1618" t="s">
        <v>1032</v>
      </c>
      <c r="C1618" t="s">
        <v>50</v>
      </c>
      <c r="D1618" t="s">
        <v>38</v>
      </c>
      <c r="E1618" s="1">
        <v>46051.68472222222</v>
      </c>
      <c r="F1618" s="1">
        <v>46053.768055555556</v>
      </c>
      <c r="G1618" t="s">
        <v>216</v>
      </c>
      <c r="H1618" t="s">
        <v>15</v>
      </c>
      <c r="I1618" t="s">
        <v>16</v>
      </c>
      <c r="J1618">
        <v>3</v>
      </c>
      <c r="K1618" t="str">
        <f>IF(tickets_dataset[[#This Row],[status]] = "Closed", "Yes","No")</f>
        <v>Yes</v>
      </c>
      <c r="L1618" s="2">
        <f t="shared" si="100"/>
        <v>50.000000000058208</v>
      </c>
      <c r="M1618" t="str">
        <f t="shared" si="101"/>
        <v>Yes</v>
      </c>
      <c r="N1618" t="str">
        <f t="shared" si="102"/>
        <v>Jan</v>
      </c>
      <c r="O1618" s="2">
        <f t="shared" si="103"/>
        <v>2.0833333333357587</v>
      </c>
      <c r="P1618" t="str">
        <f>VLOOKUP(G1618,Agents!A:E,4,FALSE)</f>
        <v>Team5</v>
      </c>
      <c r="Q1618" t="str">
        <f>VLOOKUP(G1618,Agents!A:E,5,FALSE)</f>
        <v>Junior</v>
      </c>
      <c r="R1618" t="str">
        <f>VLOOKUP(G1618,Agents!A:E,2,FALSE)</f>
        <v>Evening</v>
      </c>
    </row>
    <row r="1619" spans="1:18" x14ac:dyDescent="0.35">
      <c r="A1619" t="s">
        <v>3089</v>
      </c>
      <c r="B1619" t="s">
        <v>3090</v>
      </c>
      <c r="C1619" t="s">
        <v>22</v>
      </c>
      <c r="D1619" t="s">
        <v>38</v>
      </c>
      <c r="E1619" s="1">
        <v>46061.012499999997</v>
      </c>
      <c r="F1619" s="1">
        <v>46061.595833333333</v>
      </c>
      <c r="G1619" t="s">
        <v>221</v>
      </c>
      <c r="H1619" t="s">
        <v>15</v>
      </c>
      <c r="I1619" t="s">
        <v>16</v>
      </c>
      <c r="J1619">
        <v>3</v>
      </c>
      <c r="K1619" t="str">
        <f>IF(tickets_dataset[[#This Row],[status]] = "Closed", "Yes","No")</f>
        <v>Yes</v>
      </c>
      <c r="L1619" s="2">
        <f t="shared" si="100"/>
        <v>14.000000000058208</v>
      </c>
      <c r="M1619" t="str">
        <f t="shared" si="101"/>
        <v>No</v>
      </c>
      <c r="N1619" t="str">
        <f t="shared" si="102"/>
        <v>Feb</v>
      </c>
      <c r="O1619" s="2">
        <f t="shared" si="103"/>
        <v>0.58333333333575865</v>
      </c>
      <c r="P1619" t="str">
        <f>VLOOKUP(G1619,Agents!A:E,4,FALSE)</f>
        <v>Team4</v>
      </c>
      <c r="Q1619" t="str">
        <f>VLOOKUP(G1619,Agents!A:E,5,FALSE)</f>
        <v>Senior</v>
      </c>
      <c r="R1619" t="str">
        <f>VLOOKUP(G1619,Agents!A:E,2,FALSE)</f>
        <v>Morning</v>
      </c>
    </row>
    <row r="1620" spans="1:18" x14ac:dyDescent="0.35">
      <c r="A1620" t="s">
        <v>3091</v>
      </c>
      <c r="B1620" t="s">
        <v>3092</v>
      </c>
      <c r="C1620" t="s">
        <v>76</v>
      </c>
      <c r="D1620" t="s">
        <v>13</v>
      </c>
      <c r="E1620" s="1">
        <v>46083.368750000001</v>
      </c>
      <c r="F1620" s="1">
        <v>46084.118750000001</v>
      </c>
      <c r="G1620" t="s">
        <v>110</v>
      </c>
      <c r="H1620" t="s">
        <v>15</v>
      </c>
      <c r="I1620" t="s">
        <v>16</v>
      </c>
      <c r="J1620">
        <v>3</v>
      </c>
      <c r="K1620" t="str">
        <f>IF(tickets_dataset[[#This Row],[status]] = "Closed", "Yes","No")</f>
        <v>Yes</v>
      </c>
      <c r="L1620" s="2">
        <f t="shared" si="100"/>
        <v>18</v>
      </c>
      <c r="M1620" t="str">
        <f t="shared" si="101"/>
        <v>No</v>
      </c>
      <c r="N1620" t="str">
        <f t="shared" si="102"/>
        <v>Mar</v>
      </c>
      <c r="O1620" s="2">
        <f t="shared" si="103"/>
        <v>0.75</v>
      </c>
      <c r="P1620" t="str">
        <f>VLOOKUP(G1620,Agents!A:E,4,FALSE)</f>
        <v>Team4</v>
      </c>
      <c r="Q1620" t="str">
        <f>VLOOKUP(G1620,Agents!A:E,5,FALSE)</f>
        <v>Junior</v>
      </c>
      <c r="R1620" t="str">
        <f>VLOOKUP(G1620,Agents!A:E,2,FALSE)</f>
        <v>Morning</v>
      </c>
    </row>
    <row r="1621" spans="1:18" x14ac:dyDescent="0.35">
      <c r="A1621" t="s">
        <v>3093</v>
      </c>
      <c r="B1621" t="s">
        <v>112</v>
      </c>
      <c r="C1621" t="s">
        <v>22</v>
      </c>
      <c r="D1621" t="s">
        <v>38</v>
      </c>
      <c r="E1621" s="1">
        <v>46041.254166666666</v>
      </c>
      <c r="F1621" s="1">
        <v>46043.004166666666</v>
      </c>
      <c r="G1621" t="s">
        <v>216</v>
      </c>
      <c r="H1621" t="s">
        <v>15</v>
      </c>
      <c r="I1621" t="s">
        <v>16</v>
      </c>
      <c r="J1621">
        <v>4</v>
      </c>
      <c r="K1621" t="str">
        <f>IF(tickets_dataset[[#This Row],[status]] = "Closed", "Yes","No")</f>
        <v>Yes</v>
      </c>
      <c r="L1621" s="2">
        <f t="shared" si="100"/>
        <v>42</v>
      </c>
      <c r="M1621" t="str">
        <f t="shared" si="101"/>
        <v>No</v>
      </c>
      <c r="N1621" t="str">
        <f t="shared" si="102"/>
        <v>Jan</v>
      </c>
      <c r="O1621" s="2">
        <f t="shared" si="103"/>
        <v>1.75</v>
      </c>
      <c r="P1621" t="str">
        <f>VLOOKUP(G1621,Agents!A:E,4,FALSE)</f>
        <v>Team5</v>
      </c>
      <c r="Q1621" t="str">
        <f>VLOOKUP(G1621,Agents!A:E,5,FALSE)</f>
        <v>Junior</v>
      </c>
      <c r="R1621" t="str">
        <f>VLOOKUP(G1621,Agents!A:E,2,FALSE)</f>
        <v>Evening</v>
      </c>
    </row>
    <row r="1622" spans="1:18" x14ac:dyDescent="0.35">
      <c r="A1622" t="s">
        <v>3094</v>
      </c>
      <c r="B1622" t="s">
        <v>2369</v>
      </c>
      <c r="C1622" t="s">
        <v>22</v>
      </c>
      <c r="D1622" t="s">
        <v>13</v>
      </c>
      <c r="E1622" s="1">
        <v>46075.1</v>
      </c>
      <c r="F1622" s="1">
        <v>46076.01666666667</v>
      </c>
      <c r="G1622" t="s">
        <v>100</v>
      </c>
      <c r="H1622" t="s">
        <v>15</v>
      </c>
      <c r="I1622" t="s">
        <v>16</v>
      </c>
      <c r="J1622">
        <v>4</v>
      </c>
      <c r="K1622" t="str">
        <f>IF(tickets_dataset[[#This Row],[status]] = "Closed", "Yes","No")</f>
        <v>Yes</v>
      </c>
      <c r="L1622" s="2">
        <f t="shared" si="100"/>
        <v>22.000000000116415</v>
      </c>
      <c r="M1622" t="str">
        <f t="shared" si="101"/>
        <v>No</v>
      </c>
      <c r="N1622" t="str">
        <f t="shared" si="102"/>
        <v>Feb</v>
      </c>
      <c r="O1622" s="2">
        <f t="shared" si="103"/>
        <v>0.91666666667151731</v>
      </c>
      <c r="P1622" t="str">
        <f>VLOOKUP(G1622,Agents!A:E,4,FALSE)</f>
        <v>Team4</v>
      </c>
      <c r="Q1622" t="str">
        <f>VLOOKUP(G1622,Agents!A:E,5,FALSE)</f>
        <v>Junior</v>
      </c>
      <c r="R1622" t="str">
        <f>VLOOKUP(G1622,Agents!A:E,2,FALSE)</f>
        <v>Evening</v>
      </c>
    </row>
    <row r="1623" spans="1:18" x14ac:dyDescent="0.35">
      <c r="A1623" t="s">
        <v>3095</v>
      </c>
      <c r="B1623" t="s">
        <v>3096</v>
      </c>
      <c r="C1623" t="s">
        <v>12</v>
      </c>
      <c r="D1623" t="s">
        <v>13</v>
      </c>
      <c r="E1623" s="1">
        <v>46075.543055555558</v>
      </c>
      <c r="F1623" s="1">
        <v>46075.626388888886</v>
      </c>
      <c r="G1623" t="s">
        <v>77</v>
      </c>
      <c r="H1623" t="s">
        <v>15</v>
      </c>
      <c r="I1623" t="s">
        <v>16</v>
      </c>
      <c r="J1623">
        <v>4</v>
      </c>
      <c r="K1623" t="str">
        <f>IF(tickets_dataset[[#This Row],[status]] = "Closed", "Yes","No")</f>
        <v>Yes</v>
      </c>
      <c r="L1623" s="2">
        <f t="shared" si="100"/>
        <v>1.9999999998835847</v>
      </c>
      <c r="M1623" t="str">
        <f t="shared" si="101"/>
        <v>No</v>
      </c>
      <c r="N1623" t="str">
        <f t="shared" si="102"/>
        <v>Feb</v>
      </c>
      <c r="O1623" s="2">
        <f t="shared" si="103"/>
        <v>8.3333333328482695E-2</v>
      </c>
      <c r="P1623" t="str">
        <f>VLOOKUP(G1623,Agents!A:E,4,FALSE)</f>
        <v>Team5</v>
      </c>
      <c r="Q1623" t="str">
        <f>VLOOKUP(G1623,Agents!A:E,5,FALSE)</f>
        <v>Junior</v>
      </c>
      <c r="R1623" t="str">
        <f>VLOOKUP(G1623,Agents!A:E,2,FALSE)</f>
        <v>Evening</v>
      </c>
    </row>
    <row r="1624" spans="1:18" x14ac:dyDescent="0.35">
      <c r="A1624" t="s">
        <v>3097</v>
      </c>
      <c r="B1624" t="s">
        <v>3098</v>
      </c>
      <c r="C1624" t="s">
        <v>50</v>
      </c>
      <c r="D1624" t="s">
        <v>38</v>
      </c>
      <c r="E1624" s="1">
        <v>46048.438888888886</v>
      </c>
      <c r="F1624" s="1">
        <v>46052.313888888886</v>
      </c>
      <c r="G1624" t="s">
        <v>211</v>
      </c>
      <c r="H1624" t="s">
        <v>15</v>
      </c>
      <c r="I1624" t="s">
        <v>16</v>
      </c>
      <c r="J1624">
        <v>3</v>
      </c>
      <c r="K1624" t="str">
        <f>IF(tickets_dataset[[#This Row],[status]] = "Closed", "Yes","No")</f>
        <v>Yes</v>
      </c>
      <c r="L1624" s="2">
        <f t="shared" si="100"/>
        <v>93</v>
      </c>
      <c r="M1624" t="str">
        <f t="shared" si="101"/>
        <v>Yes</v>
      </c>
      <c r="N1624" t="str">
        <f t="shared" si="102"/>
        <v>Jan</v>
      </c>
      <c r="O1624" s="2">
        <f t="shared" si="103"/>
        <v>3.875</v>
      </c>
      <c r="P1624" t="str">
        <f>VLOOKUP(G1624,Agents!A:E,4,FALSE)</f>
        <v>Team5</v>
      </c>
      <c r="Q1624" t="str">
        <f>VLOOKUP(G1624,Agents!A:E,5,FALSE)</f>
        <v>Senior</v>
      </c>
      <c r="R1624" t="str">
        <f>VLOOKUP(G1624,Agents!A:E,2,FALSE)</f>
        <v>Evening</v>
      </c>
    </row>
    <row r="1625" spans="1:18" x14ac:dyDescent="0.35">
      <c r="A1625" t="s">
        <v>3099</v>
      </c>
      <c r="B1625" t="s">
        <v>759</v>
      </c>
      <c r="C1625" t="s">
        <v>50</v>
      </c>
      <c r="D1625" t="s">
        <v>13</v>
      </c>
      <c r="E1625" s="1">
        <v>46068.188194444447</v>
      </c>
      <c r="F1625" s="1">
        <v>46069.271527777775</v>
      </c>
      <c r="G1625" t="s">
        <v>103</v>
      </c>
      <c r="H1625" t="s">
        <v>15</v>
      </c>
      <c r="I1625" t="s">
        <v>16</v>
      </c>
      <c r="J1625">
        <v>3</v>
      </c>
      <c r="K1625" t="str">
        <f>IF(tickets_dataset[[#This Row],[status]] = "Closed", "Yes","No")</f>
        <v>Yes</v>
      </c>
      <c r="L1625" s="2">
        <f t="shared" si="100"/>
        <v>25.999999999883585</v>
      </c>
      <c r="M1625" t="str">
        <f t="shared" si="101"/>
        <v>No</v>
      </c>
      <c r="N1625" t="str">
        <f t="shared" si="102"/>
        <v>Feb</v>
      </c>
      <c r="O1625" s="2">
        <f t="shared" si="103"/>
        <v>1.0833333333284827</v>
      </c>
      <c r="P1625" t="str">
        <f>VLOOKUP(G1625,Agents!A:E,4,FALSE)</f>
        <v>Team4</v>
      </c>
      <c r="Q1625" t="str">
        <f>VLOOKUP(G1625,Agents!A:E,5,FALSE)</f>
        <v>Senior</v>
      </c>
      <c r="R1625" t="str">
        <f>VLOOKUP(G1625,Agents!A:E,2,FALSE)</f>
        <v>Night</v>
      </c>
    </row>
    <row r="1626" spans="1:18" x14ac:dyDescent="0.35">
      <c r="A1626" t="s">
        <v>3100</v>
      </c>
      <c r="B1626" t="s">
        <v>363</v>
      </c>
      <c r="C1626" t="s">
        <v>50</v>
      </c>
      <c r="D1626" t="s">
        <v>13</v>
      </c>
      <c r="E1626" s="1">
        <v>46066.223611111112</v>
      </c>
      <c r="F1626" s="1">
        <v>46067.848611111112</v>
      </c>
      <c r="G1626" t="s">
        <v>77</v>
      </c>
      <c r="H1626" t="s">
        <v>15</v>
      </c>
      <c r="I1626" t="s">
        <v>16</v>
      </c>
      <c r="J1626">
        <v>3</v>
      </c>
      <c r="K1626" t="str">
        <f>IF(tickets_dataset[[#This Row],[status]] = "Closed", "Yes","No")</f>
        <v>Yes</v>
      </c>
      <c r="L1626" s="2">
        <f t="shared" si="100"/>
        <v>39</v>
      </c>
      <c r="M1626" t="str">
        <f t="shared" si="101"/>
        <v>No</v>
      </c>
      <c r="N1626" t="str">
        <f t="shared" si="102"/>
        <v>Feb</v>
      </c>
      <c r="O1626" s="2">
        <f t="shared" si="103"/>
        <v>1.625</v>
      </c>
      <c r="P1626" t="str">
        <f>VLOOKUP(G1626,Agents!A:E,4,FALSE)</f>
        <v>Team5</v>
      </c>
      <c r="Q1626" t="str">
        <f>VLOOKUP(G1626,Agents!A:E,5,FALSE)</f>
        <v>Junior</v>
      </c>
      <c r="R1626" t="str">
        <f>VLOOKUP(G1626,Agents!A:E,2,FALSE)</f>
        <v>Evening</v>
      </c>
    </row>
    <row r="1627" spans="1:18" x14ac:dyDescent="0.35">
      <c r="A1627" t="s">
        <v>3101</v>
      </c>
      <c r="B1627" t="s">
        <v>1570</v>
      </c>
      <c r="C1627" t="s">
        <v>22</v>
      </c>
      <c r="D1627" t="s">
        <v>38</v>
      </c>
      <c r="E1627" s="1">
        <v>46088.73541666667</v>
      </c>
      <c r="F1627" s="1">
        <v>46088.98541666667</v>
      </c>
      <c r="G1627" t="s">
        <v>91</v>
      </c>
      <c r="H1627" t="s">
        <v>15</v>
      </c>
      <c r="I1627" t="s">
        <v>16</v>
      </c>
      <c r="J1627">
        <v>4</v>
      </c>
      <c r="K1627" t="str">
        <f>IF(tickets_dataset[[#This Row],[status]] = "Closed", "Yes","No")</f>
        <v>Yes</v>
      </c>
      <c r="L1627" s="2">
        <f t="shared" si="100"/>
        <v>6</v>
      </c>
      <c r="M1627" t="str">
        <f t="shared" si="101"/>
        <v>No</v>
      </c>
      <c r="N1627" t="str">
        <f t="shared" si="102"/>
        <v>Mar</v>
      </c>
      <c r="O1627" s="2">
        <f t="shared" si="103"/>
        <v>0.25</v>
      </c>
      <c r="P1627" t="str">
        <f>VLOOKUP(G1627,Agents!A:E,4,FALSE)</f>
        <v>Team5</v>
      </c>
      <c r="Q1627" t="str">
        <f>VLOOKUP(G1627,Agents!A:E,5,FALSE)</f>
        <v>Mid</v>
      </c>
      <c r="R1627" t="str">
        <f>VLOOKUP(G1627,Agents!A:E,2,FALSE)</f>
        <v>Night</v>
      </c>
    </row>
    <row r="1628" spans="1:18" x14ac:dyDescent="0.35">
      <c r="A1628" t="s">
        <v>3102</v>
      </c>
      <c r="B1628" t="s">
        <v>3103</v>
      </c>
      <c r="C1628" t="s">
        <v>34</v>
      </c>
      <c r="D1628" t="s">
        <v>13</v>
      </c>
      <c r="E1628" s="1">
        <v>46037.6875</v>
      </c>
      <c r="F1628" s="1">
        <v>46038.4375</v>
      </c>
      <c r="G1628" t="s">
        <v>190</v>
      </c>
      <c r="H1628" t="s">
        <v>15</v>
      </c>
      <c r="I1628" t="s">
        <v>16</v>
      </c>
      <c r="J1628">
        <v>4</v>
      </c>
      <c r="K1628" t="str">
        <f>IF(tickets_dataset[[#This Row],[status]] = "Closed", "Yes","No")</f>
        <v>Yes</v>
      </c>
      <c r="L1628" s="2">
        <f t="shared" si="100"/>
        <v>18</v>
      </c>
      <c r="M1628" t="str">
        <f t="shared" si="101"/>
        <v>No</v>
      </c>
      <c r="N1628" t="str">
        <f t="shared" si="102"/>
        <v>Jan</v>
      </c>
      <c r="O1628" s="2">
        <f t="shared" si="103"/>
        <v>0.75</v>
      </c>
      <c r="P1628" t="str">
        <f>VLOOKUP(G1628,Agents!A:E,4,FALSE)</f>
        <v>Team1</v>
      </c>
      <c r="Q1628" t="str">
        <f>VLOOKUP(G1628,Agents!A:E,5,FALSE)</f>
        <v>Senior</v>
      </c>
      <c r="R1628" t="str">
        <f>VLOOKUP(G1628,Agents!A:E,2,FALSE)</f>
        <v>Night</v>
      </c>
    </row>
    <row r="1629" spans="1:18" x14ac:dyDescent="0.35">
      <c r="A1629" t="s">
        <v>3104</v>
      </c>
      <c r="B1629" t="s">
        <v>3105</v>
      </c>
      <c r="C1629" t="s">
        <v>12</v>
      </c>
      <c r="D1629" t="s">
        <v>38</v>
      </c>
      <c r="E1629" s="1">
        <v>46051.709027777775</v>
      </c>
      <c r="F1629" s="1">
        <v>46052.334027777775</v>
      </c>
      <c r="G1629" t="s">
        <v>45</v>
      </c>
      <c r="H1629" t="s">
        <v>15</v>
      </c>
      <c r="I1629" t="s">
        <v>16</v>
      </c>
      <c r="J1629">
        <v>3</v>
      </c>
      <c r="K1629" t="str">
        <f>IF(tickets_dataset[[#This Row],[status]] = "Closed", "Yes","No")</f>
        <v>Yes</v>
      </c>
      <c r="L1629" s="2">
        <f t="shared" si="100"/>
        <v>15</v>
      </c>
      <c r="M1629" t="str">
        <f t="shared" si="101"/>
        <v>No</v>
      </c>
      <c r="N1629" t="str">
        <f t="shared" si="102"/>
        <v>Jan</v>
      </c>
      <c r="O1629" s="2">
        <f t="shared" si="103"/>
        <v>0.625</v>
      </c>
      <c r="P1629" t="str">
        <f>VLOOKUP(G1629,Agents!A:E,4,FALSE)</f>
        <v>Team5</v>
      </c>
      <c r="Q1629" t="str">
        <f>VLOOKUP(G1629,Agents!A:E,5,FALSE)</f>
        <v>Senior</v>
      </c>
      <c r="R1629" t="str">
        <f>VLOOKUP(G1629,Agents!A:E,2,FALSE)</f>
        <v>Morning</v>
      </c>
    </row>
    <row r="1630" spans="1:18" x14ac:dyDescent="0.35">
      <c r="A1630" t="s">
        <v>3106</v>
      </c>
      <c r="B1630" t="s">
        <v>2680</v>
      </c>
      <c r="C1630" t="s">
        <v>12</v>
      </c>
      <c r="D1630" t="s">
        <v>26</v>
      </c>
      <c r="E1630" s="1">
        <v>46048.340277777781</v>
      </c>
      <c r="F1630" s="1">
        <v>46050.715277777781</v>
      </c>
      <c r="G1630" t="s">
        <v>35</v>
      </c>
      <c r="H1630" t="s">
        <v>15</v>
      </c>
      <c r="I1630" t="s">
        <v>16</v>
      </c>
      <c r="J1630">
        <v>5</v>
      </c>
      <c r="K1630" t="str">
        <f>IF(tickets_dataset[[#This Row],[status]] = "Closed", "Yes","No")</f>
        <v>Yes</v>
      </c>
      <c r="L1630" s="2">
        <f t="shared" si="100"/>
        <v>57</v>
      </c>
      <c r="M1630" t="str">
        <f t="shared" si="101"/>
        <v>Yes</v>
      </c>
      <c r="N1630" t="str">
        <f t="shared" si="102"/>
        <v>Jan</v>
      </c>
      <c r="O1630" s="2">
        <f t="shared" si="103"/>
        <v>2.375</v>
      </c>
      <c r="P1630" t="str">
        <f>VLOOKUP(G1630,Agents!A:E,4,FALSE)</f>
        <v>Team1</v>
      </c>
      <c r="Q1630" t="str">
        <f>VLOOKUP(G1630,Agents!A:E,5,FALSE)</f>
        <v>Senior</v>
      </c>
      <c r="R1630" t="str">
        <f>VLOOKUP(G1630,Agents!A:E,2,FALSE)</f>
        <v>Evening</v>
      </c>
    </row>
    <row r="1631" spans="1:18" x14ac:dyDescent="0.35">
      <c r="A1631" t="s">
        <v>3107</v>
      </c>
      <c r="B1631" t="s">
        <v>3108</v>
      </c>
      <c r="C1631" t="s">
        <v>50</v>
      </c>
      <c r="D1631" t="s">
        <v>26</v>
      </c>
      <c r="E1631" s="1">
        <v>46041.415277777778</v>
      </c>
      <c r="F1631" s="1">
        <v>46044.373611111114</v>
      </c>
      <c r="G1631" t="s">
        <v>140</v>
      </c>
      <c r="H1631" t="s">
        <v>15</v>
      </c>
      <c r="I1631" t="s">
        <v>16</v>
      </c>
      <c r="J1631">
        <v>5</v>
      </c>
      <c r="K1631" t="str">
        <f>IF(tickets_dataset[[#This Row],[status]] = "Closed", "Yes","No")</f>
        <v>Yes</v>
      </c>
      <c r="L1631" s="2">
        <f t="shared" si="100"/>
        <v>71.000000000058208</v>
      </c>
      <c r="M1631" t="str">
        <f t="shared" si="101"/>
        <v>Yes</v>
      </c>
      <c r="N1631" t="str">
        <f t="shared" si="102"/>
        <v>Jan</v>
      </c>
      <c r="O1631" s="2">
        <f t="shared" si="103"/>
        <v>2.9583333333357587</v>
      </c>
      <c r="P1631" t="str">
        <f>VLOOKUP(G1631,Agents!A:E,4,FALSE)</f>
        <v>Team1</v>
      </c>
      <c r="Q1631" t="str">
        <f>VLOOKUP(G1631,Agents!A:E,5,FALSE)</f>
        <v>Junior</v>
      </c>
      <c r="R1631" t="str">
        <f>VLOOKUP(G1631,Agents!A:E,2,FALSE)</f>
        <v>Morning</v>
      </c>
    </row>
    <row r="1632" spans="1:18" x14ac:dyDescent="0.35">
      <c r="A1632" t="s">
        <v>3109</v>
      </c>
      <c r="B1632" t="s">
        <v>2501</v>
      </c>
      <c r="C1632" t="s">
        <v>50</v>
      </c>
      <c r="D1632" t="s">
        <v>38</v>
      </c>
      <c r="E1632" s="1">
        <v>46047.202777777777</v>
      </c>
      <c r="F1632" s="1">
        <v>46051.077777777777</v>
      </c>
      <c r="G1632" t="s">
        <v>128</v>
      </c>
      <c r="H1632" t="s">
        <v>132</v>
      </c>
      <c r="I1632" t="s">
        <v>16</v>
      </c>
      <c r="J1632">
        <v>4</v>
      </c>
      <c r="K1632" t="str">
        <f>IF(tickets_dataset[[#This Row],[status]] = "Closed", "Yes","No")</f>
        <v>No</v>
      </c>
      <c r="L1632" s="2">
        <f t="shared" si="100"/>
        <v>93</v>
      </c>
      <c r="M1632" t="str">
        <f t="shared" si="101"/>
        <v>Yes</v>
      </c>
      <c r="N1632" t="str">
        <f t="shared" si="102"/>
        <v>Jan</v>
      </c>
      <c r="O1632" s="2">
        <f t="shared" si="103"/>
        <v>3.875</v>
      </c>
      <c r="P1632" t="str">
        <f>VLOOKUP(G1632,Agents!A:E,4,FALSE)</f>
        <v>Team4</v>
      </c>
      <c r="Q1632" t="str">
        <f>VLOOKUP(G1632,Agents!A:E,5,FALSE)</f>
        <v>Mid</v>
      </c>
      <c r="R1632" t="str">
        <f>VLOOKUP(G1632,Agents!A:E,2,FALSE)</f>
        <v>Night</v>
      </c>
    </row>
    <row r="1633" spans="1:18" x14ac:dyDescent="0.35">
      <c r="A1633" t="s">
        <v>3110</v>
      </c>
      <c r="B1633" t="s">
        <v>3111</v>
      </c>
      <c r="C1633" t="s">
        <v>50</v>
      </c>
      <c r="D1633" t="s">
        <v>26</v>
      </c>
      <c r="E1633" s="1">
        <v>46051.90625</v>
      </c>
      <c r="F1633" s="1">
        <v>46054.447916666664</v>
      </c>
      <c r="G1633" t="s">
        <v>67</v>
      </c>
      <c r="H1633" t="s">
        <v>15</v>
      </c>
      <c r="I1633" t="s">
        <v>16</v>
      </c>
      <c r="J1633">
        <v>4</v>
      </c>
      <c r="K1633" t="str">
        <f>IF(tickets_dataset[[#This Row],[status]] = "Closed", "Yes","No")</f>
        <v>Yes</v>
      </c>
      <c r="L1633" s="2">
        <f t="shared" si="100"/>
        <v>60.999999999941792</v>
      </c>
      <c r="M1633" t="str">
        <f t="shared" si="101"/>
        <v>Yes</v>
      </c>
      <c r="N1633" t="str">
        <f t="shared" si="102"/>
        <v>Jan</v>
      </c>
      <c r="O1633" s="2">
        <f t="shared" si="103"/>
        <v>2.5416666666642413</v>
      </c>
      <c r="P1633" t="str">
        <f>VLOOKUP(G1633,Agents!A:E,4,FALSE)</f>
        <v>Team5</v>
      </c>
      <c r="Q1633" t="str">
        <f>VLOOKUP(G1633,Agents!A:E,5,FALSE)</f>
        <v>Junior</v>
      </c>
      <c r="R1633" t="str">
        <f>VLOOKUP(G1633,Agents!A:E,2,FALSE)</f>
        <v>Evening</v>
      </c>
    </row>
    <row r="1634" spans="1:18" x14ac:dyDescent="0.35">
      <c r="A1634" t="s">
        <v>3112</v>
      </c>
      <c r="B1634" t="s">
        <v>3113</v>
      </c>
      <c r="C1634" t="s">
        <v>34</v>
      </c>
      <c r="D1634" t="s">
        <v>38</v>
      </c>
      <c r="E1634" s="1">
        <v>46030.270138888889</v>
      </c>
      <c r="F1634" s="1">
        <v>46030.978472222225</v>
      </c>
      <c r="G1634" t="s">
        <v>311</v>
      </c>
      <c r="H1634" t="s">
        <v>15</v>
      </c>
      <c r="I1634" t="s">
        <v>16</v>
      </c>
      <c r="J1634">
        <v>4</v>
      </c>
      <c r="K1634" t="str">
        <f>IF(tickets_dataset[[#This Row],[status]] = "Closed", "Yes","No")</f>
        <v>Yes</v>
      </c>
      <c r="L1634" s="2">
        <f t="shared" si="100"/>
        <v>17.000000000058208</v>
      </c>
      <c r="M1634" t="str">
        <f t="shared" si="101"/>
        <v>No</v>
      </c>
      <c r="N1634" t="str">
        <f t="shared" si="102"/>
        <v>Jan</v>
      </c>
      <c r="O1634" s="2">
        <f t="shared" si="103"/>
        <v>0.70833333333575865</v>
      </c>
      <c r="P1634" t="str">
        <f>VLOOKUP(G1634,Agents!A:E,4,FALSE)</f>
        <v>Team5</v>
      </c>
      <c r="Q1634" t="str">
        <f>VLOOKUP(G1634,Agents!A:E,5,FALSE)</f>
        <v>Senior</v>
      </c>
      <c r="R1634" t="str">
        <f>VLOOKUP(G1634,Agents!A:E,2,FALSE)</f>
        <v>Evening</v>
      </c>
    </row>
    <row r="1635" spans="1:18" x14ac:dyDescent="0.35">
      <c r="A1635" t="s">
        <v>3114</v>
      </c>
      <c r="B1635" t="s">
        <v>3115</v>
      </c>
      <c r="C1635" t="s">
        <v>22</v>
      </c>
      <c r="D1635" t="s">
        <v>38</v>
      </c>
      <c r="E1635" s="1">
        <v>46047.386111111111</v>
      </c>
      <c r="F1635" s="1">
        <v>46050.052777777775</v>
      </c>
      <c r="G1635" t="s">
        <v>149</v>
      </c>
      <c r="H1635" t="s">
        <v>15</v>
      </c>
      <c r="I1635" t="s">
        <v>16</v>
      </c>
      <c r="J1635">
        <v>3</v>
      </c>
      <c r="K1635" t="str">
        <f>IF(tickets_dataset[[#This Row],[status]] = "Closed", "Yes","No")</f>
        <v>Yes</v>
      </c>
      <c r="L1635" s="2">
        <f t="shared" si="100"/>
        <v>63.999999999941792</v>
      </c>
      <c r="M1635" t="str">
        <f t="shared" si="101"/>
        <v>Yes</v>
      </c>
      <c r="N1635" t="str">
        <f t="shared" si="102"/>
        <v>Jan</v>
      </c>
      <c r="O1635" s="2">
        <f t="shared" si="103"/>
        <v>2.6666666666642413</v>
      </c>
      <c r="P1635" t="str">
        <f>VLOOKUP(G1635,Agents!A:E,4,FALSE)</f>
        <v>Team3</v>
      </c>
      <c r="Q1635" t="str">
        <f>VLOOKUP(G1635,Agents!A:E,5,FALSE)</f>
        <v>Mid</v>
      </c>
      <c r="R1635" t="str">
        <f>VLOOKUP(G1635,Agents!A:E,2,FALSE)</f>
        <v>Night</v>
      </c>
    </row>
    <row r="1636" spans="1:18" x14ac:dyDescent="0.35">
      <c r="A1636" t="s">
        <v>3116</v>
      </c>
      <c r="B1636" t="s">
        <v>2369</v>
      </c>
      <c r="C1636" t="s">
        <v>50</v>
      </c>
      <c r="D1636" t="s">
        <v>38</v>
      </c>
      <c r="E1636" s="1">
        <v>46065.173611111109</v>
      </c>
      <c r="F1636" s="1">
        <v>46066.673611111109</v>
      </c>
      <c r="G1636" t="s">
        <v>27</v>
      </c>
      <c r="H1636" t="s">
        <v>28</v>
      </c>
      <c r="I1636" t="s">
        <v>16</v>
      </c>
      <c r="J1636">
        <v>2</v>
      </c>
      <c r="K1636" t="str">
        <f>IF(tickets_dataset[[#This Row],[status]] = "Closed", "Yes","No")</f>
        <v>No</v>
      </c>
      <c r="L1636" s="2">
        <f t="shared" si="100"/>
        <v>36</v>
      </c>
      <c r="M1636" t="str">
        <f t="shared" si="101"/>
        <v>No</v>
      </c>
      <c r="N1636" t="str">
        <f t="shared" si="102"/>
        <v>Feb</v>
      </c>
      <c r="O1636" s="2">
        <f t="shared" si="103"/>
        <v>1.5</v>
      </c>
      <c r="P1636" t="str">
        <f>VLOOKUP(G1636,Agents!A:E,4,FALSE)</f>
        <v>Team5</v>
      </c>
      <c r="Q1636" t="str">
        <f>VLOOKUP(G1636,Agents!A:E,5,FALSE)</f>
        <v>Senior</v>
      </c>
      <c r="R1636" t="str">
        <f>VLOOKUP(G1636,Agents!A:E,2,FALSE)</f>
        <v>Morning</v>
      </c>
    </row>
    <row r="1637" spans="1:18" x14ac:dyDescent="0.35">
      <c r="A1637" t="s">
        <v>3117</v>
      </c>
      <c r="B1637" t="s">
        <v>3118</v>
      </c>
      <c r="C1637" t="s">
        <v>50</v>
      </c>
      <c r="D1637" t="s">
        <v>13</v>
      </c>
      <c r="E1637" s="1">
        <v>46062.171527777777</v>
      </c>
      <c r="F1637" s="1">
        <v>46063.463194444441</v>
      </c>
      <c r="G1637" t="s">
        <v>100</v>
      </c>
      <c r="H1637" t="s">
        <v>15</v>
      </c>
      <c r="I1637" t="s">
        <v>16</v>
      </c>
      <c r="J1637">
        <v>5</v>
      </c>
      <c r="K1637" t="str">
        <f>IF(tickets_dataset[[#This Row],[status]] = "Closed", "Yes","No")</f>
        <v>Yes</v>
      </c>
      <c r="L1637" s="2">
        <f t="shared" si="100"/>
        <v>30.999999999941792</v>
      </c>
      <c r="M1637" t="str">
        <f t="shared" si="101"/>
        <v>No</v>
      </c>
      <c r="N1637" t="str">
        <f t="shared" si="102"/>
        <v>Feb</v>
      </c>
      <c r="O1637" s="2">
        <f t="shared" si="103"/>
        <v>1.2916666666642413</v>
      </c>
      <c r="P1637" t="str">
        <f>VLOOKUP(G1637,Agents!A:E,4,FALSE)</f>
        <v>Team4</v>
      </c>
      <c r="Q1637" t="str">
        <f>VLOOKUP(G1637,Agents!A:E,5,FALSE)</f>
        <v>Junior</v>
      </c>
      <c r="R1637" t="str">
        <f>VLOOKUP(G1637,Agents!A:E,2,FALSE)</f>
        <v>Evening</v>
      </c>
    </row>
    <row r="1638" spans="1:18" x14ac:dyDescent="0.35">
      <c r="A1638" t="s">
        <v>3119</v>
      </c>
      <c r="B1638" t="s">
        <v>3120</v>
      </c>
      <c r="C1638" t="s">
        <v>12</v>
      </c>
      <c r="D1638" t="s">
        <v>26</v>
      </c>
      <c r="E1638" s="1">
        <v>46043.676388888889</v>
      </c>
      <c r="F1638" s="1">
        <v>46044.301388888889</v>
      </c>
      <c r="G1638" t="s">
        <v>216</v>
      </c>
      <c r="H1638" t="s">
        <v>15</v>
      </c>
      <c r="I1638" t="s">
        <v>16</v>
      </c>
      <c r="J1638">
        <v>4</v>
      </c>
      <c r="K1638" t="str">
        <f>IF(tickets_dataset[[#This Row],[status]] = "Closed", "Yes","No")</f>
        <v>Yes</v>
      </c>
      <c r="L1638" s="2">
        <f t="shared" si="100"/>
        <v>15</v>
      </c>
      <c r="M1638" t="str">
        <f t="shared" si="101"/>
        <v>No</v>
      </c>
      <c r="N1638" t="str">
        <f t="shared" si="102"/>
        <v>Jan</v>
      </c>
      <c r="O1638" s="2">
        <f t="shared" si="103"/>
        <v>0.625</v>
      </c>
      <c r="P1638" t="str">
        <f>VLOOKUP(G1638,Agents!A:E,4,FALSE)</f>
        <v>Team5</v>
      </c>
      <c r="Q1638" t="str">
        <f>VLOOKUP(G1638,Agents!A:E,5,FALSE)</f>
        <v>Junior</v>
      </c>
      <c r="R1638" t="str">
        <f>VLOOKUP(G1638,Agents!A:E,2,FALSE)</f>
        <v>Evening</v>
      </c>
    </row>
    <row r="1639" spans="1:18" x14ac:dyDescent="0.35">
      <c r="A1639" t="s">
        <v>3121</v>
      </c>
      <c r="B1639" t="s">
        <v>3122</v>
      </c>
      <c r="C1639" t="s">
        <v>22</v>
      </c>
      <c r="D1639" t="s">
        <v>13</v>
      </c>
      <c r="E1639" s="1">
        <v>46042.459722222222</v>
      </c>
      <c r="F1639" s="1">
        <v>46043.168055555558</v>
      </c>
      <c r="G1639" t="s">
        <v>239</v>
      </c>
      <c r="H1639" t="s">
        <v>28</v>
      </c>
      <c r="I1639" t="s">
        <v>16</v>
      </c>
      <c r="J1639">
        <v>5</v>
      </c>
      <c r="K1639" t="str">
        <f>IF(tickets_dataset[[#This Row],[status]] = "Closed", "Yes","No")</f>
        <v>No</v>
      </c>
      <c r="L1639" s="2">
        <f t="shared" si="100"/>
        <v>17.000000000058208</v>
      </c>
      <c r="M1639" t="str">
        <f t="shared" si="101"/>
        <v>No</v>
      </c>
      <c r="N1639" t="str">
        <f t="shared" si="102"/>
        <v>Jan</v>
      </c>
      <c r="O1639" s="2">
        <f t="shared" si="103"/>
        <v>0.70833333333575865</v>
      </c>
      <c r="P1639" t="str">
        <f>VLOOKUP(G1639,Agents!A:E,4,FALSE)</f>
        <v>Team1</v>
      </c>
      <c r="Q1639" t="str">
        <f>VLOOKUP(G1639,Agents!A:E,5,FALSE)</f>
        <v>Senior</v>
      </c>
      <c r="R1639" t="str">
        <f>VLOOKUP(G1639,Agents!A:E,2,FALSE)</f>
        <v>Evening</v>
      </c>
    </row>
    <row r="1640" spans="1:18" x14ac:dyDescent="0.35">
      <c r="A1640" t="s">
        <v>3123</v>
      </c>
      <c r="B1640" t="s">
        <v>3124</v>
      </c>
      <c r="C1640" t="s">
        <v>22</v>
      </c>
      <c r="D1640" t="s">
        <v>13</v>
      </c>
      <c r="E1640" s="1">
        <v>46023.482638888891</v>
      </c>
      <c r="F1640" s="1">
        <v>46025.315972222219</v>
      </c>
      <c r="G1640" t="s">
        <v>282</v>
      </c>
      <c r="H1640" t="s">
        <v>15</v>
      </c>
      <c r="I1640" t="s">
        <v>16</v>
      </c>
      <c r="J1640">
        <v>4</v>
      </c>
      <c r="K1640" t="str">
        <f>IF(tickets_dataset[[#This Row],[status]] = "Closed", "Yes","No")</f>
        <v>Yes</v>
      </c>
      <c r="L1640" s="2">
        <f t="shared" si="100"/>
        <v>43.999999999883585</v>
      </c>
      <c r="M1640" t="str">
        <f t="shared" si="101"/>
        <v>No</v>
      </c>
      <c r="N1640" t="str">
        <f t="shared" si="102"/>
        <v>Jan</v>
      </c>
      <c r="O1640" s="2">
        <f t="shared" si="103"/>
        <v>1.8333333333284827</v>
      </c>
      <c r="P1640" t="str">
        <f>VLOOKUP(G1640,Agents!A:E,4,FALSE)</f>
        <v>Team4</v>
      </c>
      <c r="Q1640" t="str">
        <f>VLOOKUP(G1640,Agents!A:E,5,FALSE)</f>
        <v>Mid</v>
      </c>
      <c r="R1640" t="str">
        <f>VLOOKUP(G1640,Agents!A:E,2,FALSE)</f>
        <v>Morning</v>
      </c>
    </row>
    <row r="1641" spans="1:18" x14ac:dyDescent="0.35">
      <c r="A1641" t="s">
        <v>3125</v>
      </c>
      <c r="B1641" t="s">
        <v>3126</v>
      </c>
      <c r="C1641" t="s">
        <v>12</v>
      </c>
      <c r="D1641" t="s">
        <v>26</v>
      </c>
      <c r="E1641" s="1">
        <v>46052.628472222219</v>
      </c>
      <c r="F1641" s="1">
        <v>46053.795138888891</v>
      </c>
      <c r="G1641" t="s">
        <v>119</v>
      </c>
      <c r="H1641" t="s">
        <v>15</v>
      </c>
      <c r="I1641" t="s">
        <v>16</v>
      </c>
      <c r="J1641">
        <v>4</v>
      </c>
      <c r="K1641" t="str">
        <f>IF(tickets_dataset[[#This Row],[status]] = "Closed", "Yes","No")</f>
        <v>Yes</v>
      </c>
      <c r="L1641" s="2">
        <f t="shared" si="100"/>
        <v>28.000000000116415</v>
      </c>
      <c r="M1641" t="str">
        <f t="shared" si="101"/>
        <v>No</v>
      </c>
      <c r="N1641" t="str">
        <f t="shared" si="102"/>
        <v>Jan</v>
      </c>
      <c r="O1641" s="2">
        <f t="shared" si="103"/>
        <v>1.1666666666715173</v>
      </c>
      <c r="P1641" t="str">
        <f>VLOOKUP(G1641,Agents!A:E,4,FALSE)</f>
        <v>Team1</v>
      </c>
      <c r="Q1641" t="str">
        <f>VLOOKUP(G1641,Agents!A:E,5,FALSE)</f>
        <v>Junior</v>
      </c>
      <c r="R1641" t="str">
        <f>VLOOKUP(G1641,Agents!A:E,2,FALSE)</f>
        <v>Morning</v>
      </c>
    </row>
    <row r="1642" spans="1:18" x14ac:dyDescent="0.35">
      <c r="A1642" t="s">
        <v>3127</v>
      </c>
      <c r="B1642" t="s">
        <v>757</v>
      </c>
      <c r="C1642" t="s">
        <v>34</v>
      </c>
      <c r="D1642" t="s">
        <v>13</v>
      </c>
      <c r="E1642" s="1">
        <v>46033.908333333333</v>
      </c>
      <c r="F1642" s="1">
        <v>46034.7</v>
      </c>
      <c r="G1642" t="s">
        <v>83</v>
      </c>
      <c r="H1642" t="s">
        <v>15</v>
      </c>
      <c r="I1642" t="s">
        <v>16</v>
      </c>
      <c r="J1642">
        <v>5</v>
      </c>
      <c r="K1642" t="str">
        <f>IF(tickets_dataset[[#This Row],[status]] = "Closed", "Yes","No")</f>
        <v>Yes</v>
      </c>
      <c r="L1642" s="2">
        <f t="shared" si="100"/>
        <v>18.999999999941792</v>
      </c>
      <c r="M1642" t="str">
        <f t="shared" si="101"/>
        <v>No</v>
      </c>
      <c r="N1642" t="str">
        <f t="shared" si="102"/>
        <v>Jan</v>
      </c>
      <c r="O1642" s="2">
        <f t="shared" si="103"/>
        <v>0.79166666666424135</v>
      </c>
      <c r="P1642" t="str">
        <f>VLOOKUP(G1642,Agents!A:E,4,FALSE)</f>
        <v>Team2</v>
      </c>
      <c r="Q1642" t="str">
        <f>VLOOKUP(G1642,Agents!A:E,5,FALSE)</f>
        <v>Junior</v>
      </c>
      <c r="R1642" t="str">
        <f>VLOOKUP(G1642,Agents!A:E,2,FALSE)</f>
        <v>Night</v>
      </c>
    </row>
    <row r="1643" spans="1:18" x14ac:dyDescent="0.35">
      <c r="A1643" t="s">
        <v>3128</v>
      </c>
      <c r="B1643" t="s">
        <v>3129</v>
      </c>
      <c r="C1643" t="s">
        <v>76</v>
      </c>
      <c r="D1643" t="s">
        <v>26</v>
      </c>
      <c r="E1643" s="1">
        <v>46065.98333333333</v>
      </c>
      <c r="F1643" s="1">
        <v>46067.441666666666</v>
      </c>
      <c r="G1643" t="s">
        <v>131</v>
      </c>
      <c r="H1643" t="s">
        <v>15</v>
      </c>
      <c r="I1643" t="s">
        <v>16</v>
      </c>
      <c r="J1643">
        <v>5</v>
      </c>
      <c r="K1643" t="str">
        <f>IF(tickets_dataset[[#This Row],[status]] = "Closed", "Yes","No")</f>
        <v>Yes</v>
      </c>
      <c r="L1643" s="2">
        <f t="shared" si="100"/>
        <v>35.000000000058208</v>
      </c>
      <c r="M1643" t="str">
        <f t="shared" si="101"/>
        <v>No</v>
      </c>
      <c r="N1643" t="str">
        <f t="shared" si="102"/>
        <v>Feb</v>
      </c>
      <c r="O1643" s="2">
        <f t="shared" si="103"/>
        <v>1.4583333333357587</v>
      </c>
      <c r="P1643" t="str">
        <f>VLOOKUP(G1643,Agents!A:E,4,FALSE)</f>
        <v>Team4</v>
      </c>
      <c r="Q1643" t="str">
        <f>VLOOKUP(G1643,Agents!A:E,5,FALSE)</f>
        <v>Junior</v>
      </c>
      <c r="R1643" t="str">
        <f>VLOOKUP(G1643,Agents!A:E,2,FALSE)</f>
        <v>Night</v>
      </c>
    </row>
    <row r="1644" spans="1:18" x14ac:dyDescent="0.35">
      <c r="A1644" t="s">
        <v>3130</v>
      </c>
      <c r="B1644" t="s">
        <v>2448</v>
      </c>
      <c r="C1644" t="s">
        <v>76</v>
      </c>
      <c r="D1644" t="s">
        <v>26</v>
      </c>
      <c r="E1644" s="1">
        <v>46076.022916666669</v>
      </c>
      <c r="F1644" s="1">
        <v>46078.231249999997</v>
      </c>
      <c r="G1644" t="s">
        <v>53</v>
      </c>
      <c r="H1644" t="s">
        <v>15</v>
      </c>
      <c r="I1644" t="s">
        <v>16</v>
      </c>
      <c r="J1644">
        <v>5</v>
      </c>
      <c r="K1644" t="str">
        <f>IF(tickets_dataset[[#This Row],[status]] = "Closed", "Yes","No")</f>
        <v>Yes</v>
      </c>
      <c r="L1644" s="2">
        <f t="shared" si="100"/>
        <v>52.999999999883585</v>
      </c>
      <c r="M1644" t="str">
        <f t="shared" si="101"/>
        <v>Yes</v>
      </c>
      <c r="N1644" t="str">
        <f t="shared" si="102"/>
        <v>Feb</v>
      </c>
      <c r="O1644" s="2">
        <f t="shared" si="103"/>
        <v>2.2083333333284827</v>
      </c>
      <c r="P1644" t="str">
        <f>VLOOKUP(G1644,Agents!A:E,4,FALSE)</f>
        <v>Team1</v>
      </c>
      <c r="Q1644" t="str">
        <f>VLOOKUP(G1644,Agents!A:E,5,FALSE)</f>
        <v>Junior</v>
      </c>
      <c r="R1644" t="str">
        <f>VLOOKUP(G1644,Agents!A:E,2,FALSE)</f>
        <v>Night</v>
      </c>
    </row>
    <row r="1645" spans="1:18" x14ac:dyDescent="0.35">
      <c r="A1645" t="s">
        <v>3131</v>
      </c>
      <c r="B1645" t="s">
        <v>236</v>
      </c>
      <c r="C1645" t="s">
        <v>76</v>
      </c>
      <c r="D1645" t="s">
        <v>13</v>
      </c>
      <c r="E1645" s="1">
        <v>46055.911805555559</v>
      </c>
      <c r="F1645" s="1">
        <v>46057.411805555559</v>
      </c>
      <c r="G1645" t="s">
        <v>131</v>
      </c>
      <c r="H1645" t="s">
        <v>28</v>
      </c>
      <c r="I1645" t="s">
        <v>16</v>
      </c>
      <c r="J1645">
        <v>5</v>
      </c>
      <c r="K1645" t="str">
        <f>IF(tickets_dataset[[#This Row],[status]] = "Closed", "Yes","No")</f>
        <v>No</v>
      </c>
      <c r="L1645" s="2">
        <f t="shared" si="100"/>
        <v>36</v>
      </c>
      <c r="M1645" t="str">
        <f t="shared" si="101"/>
        <v>No</v>
      </c>
      <c r="N1645" t="str">
        <f t="shared" si="102"/>
        <v>Feb</v>
      </c>
      <c r="O1645" s="2">
        <f t="shared" si="103"/>
        <v>1.5</v>
      </c>
      <c r="P1645" t="str">
        <f>VLOOKUP(G1645,Agents!A:E,4,FALSE)</f>
        <v>Team4</v>
      </c>
      <c r="Q1645" t="str">
        <f>VLOOKUP(G1645,Agents!A:E,5,FALSE)</f>
        <v>Junior</v>
      </c>
      <c r="R1645" t="str">
        <f>VLOOKUP(G1645,Agents!A:E,2,FALSE)</f>
        <v>Night</v>
      </c>
    </row>
    <row r="1646" spans="1:18" x14ac:dyDescent="0.35">
      <c r="A1646" t="s">
        <v>3132</v>
      </c>
      <c r="B1646" t="s">
        <v>3133</v>
      </c>
      <c r="C1646" t="s">
        <v>22</v>
      </c>
      <c r="D1646" t="s">
        <v>13</v>
      </c>
      <c r="E1646" s="1">
        <v>46051.693749999999</v>
      </c>
      <c r="F1646" s="1">
        <v>46053.527083333334</v>
      </c>
      <c r="G1646" t="s">
        <v>164</v>
      </c>
      <c r="H1646" t="s">
        <v>15</v>
      </c>
      <c r="I1646" t="s">
        <v>16</v>
      </c>
      <c r="J1646">
        <v>4</v>
      </c>
      <c r="K1646" t="str">
        <f>IF(tickets_dataset[[#This Row],[status]] = "Closed", "Yes","No")</f>
        <v>Yes</v>
      </c>
      <c r="L1646" s="2">
        <f t="shared" si="100"/>
        <v>44.000000000058208</v>
      </c>
      <c r="M1646" t="str">
        <f t="shared" si="101"/>
        <v>No</v>
      </c>
      <c r="N1646" t="str">
        <f t="shared" si="102"/>
        <v>Jan</v>
      </c>
      <c r="O1646" s="2">
        <f t="shared" si="103"/>
        <v>1.8333333333357587</v>
      </c>
      <c r="P1646" t="str">
        <f>VLOOKUP(G1646,Agents!A:E,4,FALSE)</f>
        <v>Team4</v>
      </c>
      <c r="Q1646" t="str">
        <f>VLOOKUP(G1646,Agents!A:E,5,FALSE)</f>
        <v>Senior</v>
      </c>
      <c r="R1646" t="str">
        <f>VLOOKUP(G1646,Agents!A:E,2,FALSE)</f>
        <v>Evening</v>
      </c>
    </row>
    <row r="1647" spans="1:18" x14ac:dyDescent="0.35">
      <c r="A1647" t="s">
        <v>3134</v>
      </c>
      <c r="B1647" t="s">
        <v>2807</v>
      </c>
      <c r="C1647" t="s">
        <v>34</v>
      </c>
      <c r="D1647" t="s">
        <v>38</v>
      </c>
      <c r="E1647" s="1">
        <v>46038.038888888892</v>
      </c>
      <c r="F1647" s="1">
        <v>46039.413888888892</v>
      </c>
      <c r="G1647" t="s">
        <v>344</v>
      </c>
      <c r="H1647" t="s">
        <v>15</v>
      </c>
      <c r="I1647" t="s">
        <v>16</v>
      </c>
      <c r="J1647">
        <v>3</v>
      </c>
      <c r="K1647" t="str">
        <f>IF(tickets_dataset[[#This Row],[status]] = "Closed", "Yes","No")</f>
        <v>Yes</v>
      </c>
      <c r="L1647" s="2">
        <f t="shared" si="100"/>
        <v>33</v>
      </c>
      <c r="M1647" t="str">
        <f t="shared" si="101"/>
        <v>No</v>
      </c>
      <c r="N1647" t="str">
        <f t="shared" si="102"/>
        <v>Jan</v>
      </c>
      <c r="O1647" s="2">
        <f t="shared" si="103"/>
        <v>1.375</v>
      </c>
      <c r="P1647" t="str">
        <f>VLOOKUP(G1647,Agents!A:E,4,FALSE)</f>
        <v>Team4</v>
      </c>
      <c r="Q1647" t="str">
        <f>VLOOKUP(G1647,Agents!A:E,5,FALSE)</f>
        <v>Senior</v>
      </c>
      <c r="R1647" t="str">
        <f>VLOOKUP(G1647,Agents!A:E,2,FALSE)</f>
        <v>Night</v>
      </c>
    </row>
    <row r="1648" spans="1:18" x14ac:dyDescent="0.35">
      <c r="A1648" t="s">
        <v>3135</v>
      </c>
      <c r="B1648" t="s">
        <v>674</v>
      </c>
      <c r="C1648" t="s">
        <v>22</v>
      </c>
      <c r="D1648" t="s">
        <v>26</v>
      </c>
      <c r="E1648" s="1">
        <v>46024.652777777781</v>
      </c>
      <c r="F1648" s="1">
        <v>46025.944444444445</v>
      </c>
      <c r="G1648" t="s">
        <v>91</v>
      </c>
      <c r="H1648" t="s">
        <v>15</v>
      </c>
      <c r="I1648" t="s">
        <v>16</v>
      </c>
      <c r="J1648">
        <v>5</v>
      </c>
      <c r="K1648" t="str">
        <f>IF(tickets_dataset[[#This Row],[status]] = "Closed", "Yes","No")</f>
        <v>Yes</v>
      </c>
      <c r="L1648" s="2">
        <f t="shared" si="100"/>
        <v>30.999999999941792</v>
      </c>
      <c r="M1648" t="str">
        <f t="shared" si="101"/>
        <v>No</v>
      </c>
      <c r="N1648" t="str">
        <f t="shared" si="102"/>
        <v>Jan</v>
      </c>
      <c r="O1648" s="2">
        <f t="shared" si="103"/>
        <v>1.2916666666642413</v>
      </c>
      <c r="P1648" t="str">
        <f>VLOOKUP(G1648,Agents!A:E,4,FALSE)</f>
        <v>Team5</v>
      </c>
      <c r="Q1648" t="str">
        <f>VLOOKUP(G1648,Agents!A:E,5,FALSE)</f>
        <v>Mid</v>
      </c>
      <c r="R1648" t="str">
        <f>VLOOKUP(G1648,Agents!A:E,2,FALSE)</f>
        <v>Night</v>
      </c>
    </row>
    <row r="1649" spans="1:18" x14ac:dyDescent="0.35">
      <c r="A1649" t="s">
        <v>3136</v>
      </c>
      <c r="B1649" t="s">
        <v>2077</v>
      </c>
      <c r="C1649" t="s">
        <v>22</v>
      </c>
      <c r="D1649" t="s">
        <v>26</v>
      </c>
      <c r="E1649" s="1">
        <v>46039.770833333336</v>
      </c>
      <c r="F1649" s="1">
        <v>46041.604166666664</v>
      </c>
      <c r="G1649" t="s">
        <v>128</v>
      </c>
      <c r="H1649" t="s">
        <v>15</v>
      </c>
      <c r="I1649" t="s">
        <v>16</v>
      </c>
      <c r="J1649">
        <v>4</v>
      </c>
      <c r="K1649" t="str">
        <f>IF(tickets_dataset[[#This Row],[status]] = "Closed", "Yes","No")</f>
        <v>Yes</v>
      </c>
      <c r="L1649" s="2">
        <f t="shared" si="100"/>
        <v>43.999999999883585</v>
      </c>
      <c r="M1649" t="str">
        <f t="shared" si="101"/>
        <v>No</v>
      </c>
      <c r="N1649" t="str">
        <f t="shared" si="102"/>
        <v>Jan</v>
      </c>
      <c r="O1649" s="2">
        <f t="shared" si="103"/>
        <v>1.8333333333284827</v>
      </c>
      <c r="P1649" t="str">
        <f>VLOOKUP(G1649,Agents!A:E,4,FALSE)</f>
        <v>Team4</v>
      </c>
      <c r="Q1649" t="str">
        <f>VLOOKUP(G1649,Agents!A:E,5,FALSE)</f>
        <v>Mid</v>
      </c>
      <c r="R1649" t="str">
        <f>VLOOKUP(G1649,Agents!A:E,2,FALSE)</f>
        <v>Night</v>
      </c>
    </row>
    <row r="1650" spans="1:18" x14ac:dyDescent="0.35">
      <c r="A1650" t="s">
        <v>3137</v>
      </c>
      <c r="B1650" t="s">
        <v>3138</v>
      </c>
      <c r="C1650" t="s">
        <v>34</v>
      </c>
      <c r="D1650" t="s">
        <v>26</v>
      </c>
      <c r="E1650" s="1">
        <v>46046.878472222219</v>
      </c>
      <c r="F1650" s="1">
        <v>46049.753472222219</v>
      </c>
      <c r="G1650" t="s">
        <v>357</v>
      </c>
      <c r="H1650" t="s">
        <v>15</v>
      </c>
      <c r="I1650" t="s">
        <v>68</v>
      </c>
      <c r="J1650">
        <v>3</v>
      </c>
      <c r="K1650" t="str">
        <f>IF(tickets_dataset[[#This Row],[status]] = "Closed", "Yes","No")</f>
        <v>Yes</v>
      </c>
      <c r="L1650" s="2">
        <f t="shared" si="100"/>
        <v>69</v>
      </c>
      <c r="M1650" t="str">
        <f t="shared" si="101"/>
        <v>Yes</v>
      </c>
      <c r="N1650" t="str">
        <f t="shared" si="102"/>
        <v>Jan</v>
      </c>
      <c r="O1650" s="2">
        <f t="shared" si="103"/>
        <v>2.875</v>
      </c>
      <c r="P1650" t="str">
        <f>VLOOKUP(G1650,Agents!A:E,4,FALSE)</f>
        <v>Team1</v>
      </c>
      <c r="Q1650" t="str">
        <f>VLOOKUP(G1650,Agents!A:E,5,FALSE)</f>
        <v>Mid</v>
      </c>
      <c r="R1650" t="str">
        <f>VLOOKUP(G1650,Agents!A:E,2,FALSE)</f>
        <v>Morning</v>
      </c>
    </row>
    <row r="1651" spans="1:18" x14ac:dyDescent="0.35">
      <c r="A1651" t="s">
        <v>3139</v>
      </c>
      <c r="B1651" t="s">
        <v>3140</v>
      </c>
      <c r="C1651" t="s">
        <v>34</v>
      </c>
      <c r="D1651" t="s">
        <v>13</v>
      </c>
      <c r="E1651" s="1">
        <v>46035.245138888888</v>
      </c>
      <c r="F1651" s="1">
        <v>46036.953472222223</v>
      </c>
      <c r="G1651" t="s">
        <v>83</v>
      </c>
      <c r="H1651" t="s">
        <v>15</v>
      </c>
      <c r="I1651" t="s">
        <v>16</v>
      </c>
      <c r="J1651">
        <v>4</v>
      </c>
      <c r="K1651" t="str">
        <f>IF(tickets_dataset[[#This Row],[status]] = "Closed", "Yes","No")</f>
        <v>Yes</v>
      </c>
      <c r="L1651" s="2">
        <f t="shared" si="100"/>
        <v>41.000000000058208</v>
      </c>
      <c r="M1651" t="str">
        <f t="shared" si="101"/>
        <v>No</v>
      </c>
      <c r="N1651" t="str">
        <f t="shared" si="102"/>
        <v>Jan</v>
      </c>
      <c r="O1651" s="2">
        <f t="shared" si="103"/>
        <v>1.7083333333357587</v>
      </c>
      <c r="P1651" t="str">
        <f>VLOOKUP(G1651,Agents!A:E,4,FALSE)</f>
        <v>Team2</v>
      </c>
      <c r="Q1651" t="str">
        <f>VLOOKUP(G1651,Agents!A:E,5,FALSE)</f>
        <v>Junior</v>
      </c>
      <c r="R1651" t="str">
        <f>VLOOKUP(G1651,Agents!A:E,2,FALSE)</f>
        <v>Night</v>
      </c>
    </row>
    <row r="1652" spans="1:18" x14ac:dyDescent="0.35">
      <c r="A1652" t="s">
        <v>3141</v>
      </c>
      <c r="B1652" t="s">
        <v>88</v>
      </c>
      <c r="C1652" t="s">
        <v>34</v>
      </c>
      <c r="D1652" t="s">
        <v>38</v>
      </c>
      <c r="E1652" s="1">
        <v>46023.316666666666</v>
      </c>
      <c r="F1652" s="1">
        <v>46026.48333333333</v>
      </c>
      <c r="G1652" t="s">
        <v>128</v>
      </c>
      <c r="H1652" t="s">
        <v>15</v>
      </c>
      <c r="I1652" t="s">
        <v>16</v>
      </c>
      <c r="J1652">
        <v>4</v>
      </c>
      <c r="K1652" t="str">
        <f>IF(tickets_dataset[[#This Row],[status]] = "Closed", "Yes","No")</f>
        <v>Yes</v>
      </c>
      <c r="L1652" s="2">
        <f t="shared" si="100"/>
        <v>75.999999999941792</v>
      </c>
      <c r="M1652" t="str">
        <f t="shared" si="101"/>
        <v>Yes</v>
      </c>
      <c r="N1652" t="str">
        <f t="shared" si="102"/>
        <v>Jan</v>
      </c>
      <c r="O1652" s="2">
        <f t="shared" si="103"/>
        <v>3.1666666666642413</v>
      </c>
      <c r="P1652" t="str">
        <f>VLOOKUP(G1652,Agents!A:E,4,FALSE)</f>
        <v>Team4</v>
      </c>
      <c r="Q1652" t="str">
        <f>VLOOKUP(G1652,Agents!A:E,5,FALSE)</f>
        <v>Mid</v>
      </c>
      <c r="R1652" t="str">
        <f>VLOOKUP(G1652,Agents!A:E,2,FALSE)</f>
        <v>Night</v>
      </c>
    </row>
    <row r="1653" spans="1:18" x14ac:dyDescent="0.35">
      <c r="A1653" t="s">
        <v>3142</v>
      </c>
      <c r="B1653" t="s">
        <v>3143</v>
      </c>
      <c r="C1653" t="s">
        <v>22</v>
      </c>
      <c r="D1653" t="s">
        <v>26</v>
      </c>
      <c r="E1653" s="1">
        <v>46037.842361111114</v>
      </c>
      <c r="F1653" s="1">
        <v>46039.300694444442</v>
      </c>
      <c r="G1653" t="s">
        <v>35</v>
      </c>
      <c r="H1653" t="s">
        <v>15</v>
      </c>
      <c r="I1653" t="s">
        <v>16</v>
      </c>
      <c r="J1653">
        <v>3</v>
      </c>
      <c r="K1653" t="str">
        <f>IF(tickets_dataset[[#This Row],[status]] = "Closed", "Yes","No")</f>
        <v>Yes</v>
      </c>
      <c r="L1653" s="2">
        <f t="shared" si="100"/>
        <v>34.999999999883585</v>
      </c>
      <c r="M1653" t="str">
        <f t="shared" si="101"/>
        <v>No</v>
      </c>
      <c r="N1653" t="str">
        <f t="shared" si="102"/>
        <v>Jan</v>
      </c>
      <c r="O1653" s="2">
        <f t="shared" si="103"/>
        <v>1.4583333333284827</v>
      </c>
      <c r="P1653" t="str">
        <f>VLOOKUP(G1653,Agents!A:E,4,FALSE)</f>
        <v>Team1</v>
      </c>
      <c r="Q1653" t="str">
        <f>VLOOKUP(G1653,Agents!A:E,5,FALSE)</f>
        <v>Senior</v>
      </c>
      <c r="R1653" t="str">
        <f>VLOOKUP(G1653,Agents!A:E,2,FALSE)</f>
        <v>Evening</v>
      </c>
    </row>
    <row r="1654" spans="1:18" x14ac:dyDescent="0.35">
      <c r="A1654" t="s">
        <v>3144</v>
      </c>
      <c r="B1654" t="s">
        <v>2608</v>
      </c>
      <c r="C1654" t="s">
        <v>34</v>
      </c>
      <c r="D1654" t="s">
        <v>38</v>
      </c>
      <c r="E1654" s="1">
        <v>46036.118055555555</v>
      </c>
      <c r="F1654" s="1">
        <v>46036.618055555555</v>
      </c>
      <c r="G1654" t="s">
        <v>45</v>
      </c>
      <c r="H1654" t="s">
        <v>132</v>
      </c>
      <c r="I1654" t="s">
        <v>16</v>
      </c>
      <c r="J1654">
        <v>5</v>
      </c>
      <c r="K1654" t="str">
        <f>IF(tickets_dataset[[#This Row],[status]] = "Closed", "Yes","No")</f>
        <v>No</v>
      </c>
      <c r="L1654" s="2">
        <f t="shared" si="100"/>
        <v>12</v>
      </c>
      <c r="M1654" t="str">
        <f t="shared" si="101"/>
        <v>No</v>
      </c>
      <c r="N1654" t="str">
        <f t="shared" si="102"/>
        <v>Jan</v>
      </c>
      <c r="O1654" s="2">
        <f t="shared" si="103"/>
        <v>0.5</v>
      </c>
      <c r="P1654" t="str">
        <f>VLOOKUP(G1654,Agents!A:E,4,FALSE)</f>
        <v>Team5</v>
      </c>
      <c r="Q1654" t="str">
        <f>VLOOKUP(G1654,Agents!A:E,5,FALSE)</f>
        <v>Senior</v>
      </c>
      <c r="R1654" t="str">
        <f>VLOOKUP(G1654,Agents!A:E,2,FALSE)</f>
        <v>Morning</v>
      </c>
    </row>
    <row r="1655" spans="1:18" x14ac:dyDescent="0.35">
      <c r="A1655" t="s">
        <v>3145</v>
      </c>
      <c r="B1655" t="s">
        <v>3146</v>
      </c>
      <c r="C1655" t="s">
        <v>22</v>
      </c>
      <c r="D1655" t="s">
        <v>26</v>
      </c>
      <c r="E1655" s="1">
        <v>46073.3</v>
      </c>
      <c r="F1655" s="1">
        <v>46073.966666666667</v>
      </c>
      <c r="G1655" t="s">
        <v>45</v>
      </c>
      <c r="H1655" t="s">
        <v>15</v>
      </c>
      <c r="I1655" t="s">
        <v>16</v>
      </c>
      <c r="J1655">
        <v>4</v>
      </c>
      <c r="K1655" t="str">
        <f>IF(tickets_dataset[[#This Row],[status]] = "Closed", "Yes","No")</f>
        <v>Yes</v>
      </c>
      <c r="L1655" s="2">
        <f t="shared" si="100"/>
        <v>15.999999999941792</v>
      </c>
      <c r="M1655" t="str">
        <f t="shared" si="101"/>
        <v>No</v>
      </c>
      <c r="N1655" t="str">
        <f t="shared" si="102"/>
        <v>Feb</v>
      </c>
      <c r="O1655" s="2">
        <f t="shared" si="103"/>
        <v>0.66666666666424135</v>
      </c>
      <c r="P1655" t="str">
        <f>VLOOKUP(G1655,Agents!A:E,4,FALSE)</f>
        <v>Team5</v>
      </c>
      <c r="Q1655" t="str">
        <f>VLOOKUP(G1655,Agents!A:E,5,FALSE)</f>
        <v>Senior</v>
      </c>
      <c r="R1655" t="str">
        <f>VLOOKUP(G1655,Agents!A:E,2,FALSE)</f>
        <v>Morning</v>
      </c>
    </row>
    <row r="1656" spans="1:18" x14ac:dyDescent="0.35">
      <c r="A1656" t="s">
        <v>3147</v>
      </c>
      <c r="B1656" t="s">
        <v>3148</v>
      </c>
      <c r="C1656" t="s">
        <v>34</v>
      </c>
      <c r="D1656" t="s">
        <v>13</v>
      </c>
      <c r="E1656" s="1">
        <v>46035.978472222225</v>
      </c>
      <c r="F1656" s="1">
        <v>46037.645138888889</v>
      </c>
      <c r="G1656" t="s">
        <v>273</v>
      </c>
      <c r="H1656" t="s">
        <v>15</v>
      </c>
      <c r="I1656" t="s">
        <v>68</v>
      </c>
      <c r="J1656">
        <v>3</v>
      </c>
      <c r="K1656" t="str">
        <f>IF(tickets_dataset[[#This Row],[status]] = "Closed", "Yes","No")</f>
        <v>Yes</v>
      </c>
      <c r="L1656" s="2">
        <f t="shared" si="100"/>
        <v>39.999999999941792</v>
      </c>
      <c r="M1656" t="str">
        <f t="shared" si="101"/>
        <v>No</v>
      </c>
      <c r="N1656" t="str">
        <f t="shared" si="102"/>
        <v>Jan</v>
      </c>
      <c r="O1656" s="2">
        <f t="shared" si="103"/>
        <v>1.6666666666642413</v>
      </c>
      <c r="P1656" t="str">
        <f>VLOOKUP(G1656,Agents!A:E,4,FALSE)</f>
        <v>Team3</v>
      </c>
      <c r="Q1656" t="str">
        <f>VLOOKUP(G1656,Agents!A:E,5,FALSE)</f>
        <v>Senior</v>
      </c>
      <c r="R1656" t="str">
        <f>VLOOKUP(G1656,Agents!A:E,2,FALSE)</f>
        <v>Evening</v>
      </c>
    </row>
    <row r="1657" spans="1:18" x14ac:dyDescent="0.35">
      <c r="A1657" t="s">
        <v>3149</v>
      </c>
      <c r="B1657" t="s">
        <v>3150</v>
      </c>
      <c r="C1657" t="s">
        <v>76</v>
      </c>
      <c r="D1657" t="s">
        <v>26</v>
      </c>
      <c r="E1657" s="1">
        <v>46065.70416666667</v>
      </c>
      <c r="F1657" s="1">
        <v>46066.82916666667</v>
      </c>
      <c r="G1657" t="s">
        <v>77</v>
      </c>
      <c r="H1657" t="s">
        <v>15</v>
      </c>
      <c r="I1657" t="s">
        <v>16</v>
      </c>
      <c r="J1657">
        <v>5</v>
      </c>
      <c r="K1657" t="str">
        <f>IF(tickets_dataset[[#This Row],[status]] = "Closed", "Yes","No")</f>
        <v>Yes</v>
      </c>
      <c r="L1657" s="2">
        <f t="shared" si="100"/>
        <v>27</v>
      </c>
      <c r="M1657" t="str">
        <f t="shared" si="101"/>
        <v>No</v>
      </c>
      <c r="N1657" t="str">
        <f t="shared" si="102"/>
        <v>Feb</v>
      </c>
      <c r="O1657" s="2">
        <f t="shared" si="103"/>
        <v>1.125</v>
      </c>
      <c r="P1657" t="str">
        <f>VLOOKUP(G1657,Agents!A:E,4,FALSE)</f>
        <v>Team5</v>
      </c>
      <c r="Q1657" t="str">
        <f>VLOOKUP(G1657,Agents!A:E,5,FALSE)</f>
        <v>Junior</v>
      </c>
      <c r="R1657" t="str">
        <f>VLOOKUP(G1657,Agents!A:E,2,FALSE)</f>
        <v>Evening</v>
      </c>
    </row>
    <row r="1658" spans="1:18" x14ac:dyDescent="0.35">
      <c r="A1658" t="s">
        <v>3151</v>
      </c>
      <c r="B1658" t="s">
        <v>793</v>
      </c>
      <c r="C1658" t="s">
        <v>50</v>
      </c>
      <c r="D1658" t="s">
        <v>26</v>
      </c>
      <c r="E1658" s="1">
        <v>46044.365277777775</v>
      </c>
      <c r="F1658" s="1">
        <v>46044.698611111111</v>
      </c>
      <c r="G1658" t="s">
        <v>206</v>
      </c>
      <c r="H1658" t="s">
        <v>15</v>
      </c>
      <c r="I1658" t="s">
        <v>16</v>
      </c>
      <c r="J1658">
        <v>3</v>
      </c>
      <c r="K1658" t="str">
        <f>IF(tickets_dataset[[#This Row],[status]] = "Closed", "Yes","No")</f>
        <v>Yes</v>
      </c>
      <c r="L1658" s="2">
        <f t="shared" si="100"/>
        <v>8.0000000000582077</v>
      </c>
      <c r="M1658" t="str">
        <f t="shared" si="101"/>
        <v>No</v>
      </c>
      <c r="N1658" t="str">
        <f t="shared" si="102"/>
        <v>Jan</v>
      </c>
      <c r="O1658" s="2">
        <f t="shared" si="103"/>
        <v>0.33333333333575865</v>
      </c>
      <c r="P1658" t="str">
        <f>VLOOKUP(G1658,Agents!A:E,4,FALSE)</f>
        <v>Team5</v>
      </c>
      <c r="Q1658" t="str">
        <f>VLOOKUP(G1658,Agents!A:E,5,FALSE)</f>
        <v>Junior</v>
      </c>
      <c r="R1658" t="str">
        <f>VLOOKUP(G1658,Agents!A:E,2,FALSE)</f>
        <v>Evening</v>
      </c>
    </row>
    <row r="1659" spans="1:18" x14ac:dyDescent="0.35">
      <c r="A1659" t="s">
        <v>3152</v>
      </c>
      <c r="B1659" t="s">
        <v>3153</v>
      </c>
      <c r="C1659" t="s">
        <v>34</v>
      </c>
      <c r="D1659" t="s">
        <v>38</v>
      </c>
      <c r="E1659" s="1">
        <v>46075.398611111108</v>
      </c>
      <c r="F1659" s="1">
        <v>46076.481944444444</v>
      </c>
      <c r="G1659" t="s">
        <v>159</v>
      </c>
      <c r="H1659" t="s">
        <v>15</v>
      </c>
      <c r="I1659" t="s">
        <v>16</v>
      </c>
      <c r="J1659">
        <v>5</v>
      </c>
      <c r="K1659" t="str">
        <f>IF(tickets_dataset[[#This Row],[status]] = "Closed", "Yes","No")</f>
        <v>Yes</v>
      </c>
      <c r="L1659" s="2">
        <f t="shared" si="100"/>
        <v>26.000000000058208</v>
      </c>
      <c r="M1659" t="str">
        <f t="shared" si="101"/>
        <v>No</v>
      </c>
      <c r="N1659" t="str">
        <f t="shared" si="102"/>
        <v>Feb</v>
      </c>
      <c r="O1659" s="2">
        <f t="shared" si="103"/>
        <v>1.0833333333357587</v>
      </c>
      <c r="P1659" t="str">
        <f>VLOOKUP(G1659,Agents!A:E,4,FALSE)</f>
        <v>Team4</v>
      </c>
      <c r="Q1659" t="str">
        <f>VLOOKUP(G1659,Agents!A:E,5,FALSE)</f>
        <v>Mid</v>
      </c>
      <c r="R1659" t="str">
        <f>VLOOKUP(G1659,Agents!A:E,2,FALSE)</f>
        <v>Night</v>
      </c>
    </row>
    <row r="1660" spans="1:18" x14ac:dyDescent="0.35">
      <c r="A1660" t="s">
        <v>3154</v>
      </c>
      <c r="B1660" t="s">
        <v>3108</v>
      </c>
      <c r="C1660" t="s">
        <v>12</v>
      </c>
      <c r="D1660" t="s">
        <v>26</v>
      </c>
      <c r="E1660" s="1">
        <v>46057.179861111108</v>
      </c>
      <c r="F1660" s="1">
        <v>46058.013194444444</v>
      </c>
      <c r="G1660" t="s">
        <v>14</v>
      </c>
      <c r="H1660" t="s">
        <v>15</v>
      </c>
      <c r="I1660" t="s">
        <v>16</v>
      </c>
      <c r="J1660">
        <v>3</v>
      </c>
      <c r="K1660" t="str">
        <f>IF(tickets_dataset[[#This Row],[status]] = "Closed", "Yes","No")</f>
        <v>Yes</v>
      </c>
      <c r="L1660" s="2">
        <f t="shared" si="100"/>
        <v>20.000000000058208</v>
      </c>
      <c r="M1660" t="str">
        <f t="shared" si="101"/>
        <v>No</v>
      </c>
      <c r="N1660" t="str">
        <f t="shared" si="102"/>
        <v>Feb</v>
      </c>
      <c r="O1660" s="2">
        <f t="shared" si="103"/>
        <v>0.83333333333575865</v>
      </c>
      <c r="P1660" t="str">
        <f>VLOOKUP(G1660,Agents!A:E,4,FALSE)</f>
        <v>Team1</v>
      </c>
      <c r="Q1660" t="str">
        <f>VLOOKUP(G1660,Agents!A:E,5,FALSE)</f>
        <v>Senior</v>
      </c>
      <c r="R1660" t="str">
        <f>VLOOKUP(G1660,Agents!A:E,2,FALSE)</f>
        <v>Morning</v>
      </c>
    </row>
    <row r="1661" spans="1:18" x14ac:dyDescent="0.35">
      <c r="A1661" t="s">
        <v>3155</v>
      </c>
      <c r="B1661" t="s">
        <v>3156</v>
      </c>
      <c r="C1661" t="s">
        <v>76</v>
      </c>
      <c r="D1661" t="s">
        <v>13</v>
      </c>
      <c r="E1661" s="1">
        <v>46088.049305555556</v>
      </c>
      <c r="F1661" s="1">
        <v>46089.757638888892</v>
      </c>
      <c r="G1661" t="s">
        <v>59</v>
      </c>
      <c r="H1661" t="s">
        <v>15</v>
      </c>
      <c r="I1661" t="s">
        <v>16</v>
      </c>
      <c r="J1661">
        <v>4</v>
      </c>
      <c r="K1661" t="str">
        <f>IF(tickets_dataset[[#This Row],[status]] = "Closed", "Yes","No")</f>
        <v>Yes</v>
      </c>
      <c r="L1661" s="2">
        <f t="shared" si="100"/>
        <v>41.000000000058208</v>
      </c>
      <c r="M1661" t="str">
        <f t="shared" si="101"/>
        <v>No</v>
      </c>
      <c r="N1661" t="str">
        <f t="shared" si="102"/>
        <v>Mar</v>
      </c>
      <c r="O1661" s="2">
        <f t="shared" si="103"/>
        <v>1.7083333333357587</v>
      </c>
      <c r="P1661" t="str">
        <f>VLOOKUP(G1661,Agents!A:E,4,FALSE)</f>
        <v>Team3</v>
      </c>
      <c r="Q1661" t="str">
        <f>VLOOKUP(G1661,Agents!A:E,5,FALSE)</f>
        <v>Senior</v>
      </c>
      <c r="R1661" t="str">
        <f>VLOOKUP(G1661,Agents!A:E,2,FALSE)</f>
        <v>Night</v>
      </c>
    </row>
    <row r="1662" spans="1:18" x14ac:dyDescent="0.35">
      <c r="A1662" t="s">
        <v>3157</v>
      </c>
      <c r="B1662" t="s">
        <v>3158</v>
      </c>
      <c r="C1662" t="s">
        <v>12</v>
      </c>
      <c r="D1662" t="s">
        <v>26</v>
      </c>
      <c r="E1662" s="1">
        <v>46058.318055555559</v>
      </c>
      <c r="F1662" s="1">
        <v>46060.068055555559</v>
      </c>
      <c r="G1662" t="s">
        <v>282</v>
      </c>
      <c r="H1662" t="s">
        <v>15</v>
      </c>
      <c r="I1662" t="s">
        <v>16</v>
      </c>
      <c r="J1662">
        <v>3</v>
      </c>
      <c r="K1662" t="str">
        <f>IF(tickets_dataset[[#This Row],[status]] = "Closed", "Yes","No")</f>
        <v>Yes</v>
      </c>
      <c r="L1662" s="2">
        <f t="shared" si="100"/>
        <v>42</v>
      </c>
      <c r="M1662" t="str">
        <f t="shared" si="101"/>
        <v>No</v>
      </c>
      <c r="N1662" t="str">
        <f t="shared" si="102"/>
        <v>Feb</v>
      </c>
      <c r="O1662" s="2">
        <f t="shared" si="103"/>
        <v>1.75</v>
      </c>
      <c r="P1662" t="str">
        <f>VLOOKUP(G1662,Agents!A:E,4,FALSE)</f>
        <v>Team4</v>
      </c>
      <c r="Q1662" t="str">
        <f>VLOOKUP(G1662,Agents!A:E,5,FALSE)</f>
        <v>Mid</v>
      </c>
      <c r="R1662" t="str">
        <f>VLOOKUP(G1662,Agents!A:E,2,FALSE)</f>
        <v>Morning</v>
      </c>
    </row>
    <row r="1663" spans="1:18" x14ac:dyDescent="0.35">
      <c r="A1663" t="s">
        <v>3159</v>
      </c>
      <c r="B1663" t="s">
        <v>3160</v>
      </c>
      <c r="C1663" t="s">
        <v>12</v>
      </c>
      <c r="D1663" t="s">
        <v>38</v>
      </c>
      <c r="E1663" s="1">
        <v>46050.679861111108</v>
      </c>
      <c r="F1663" s="1">
        <v>46052.22152777778</v>
      </c>
      <c r="G1663" t="s">
        <v>83</v>
      </c>
      <c r="H1663" t="s">
        <v>15</v>
      </c>
      <c r="I1663" t="s">
        <v>16</v>
      </c>
      <c r="J1663">
        <v>4</v>
      </c>
      <c r="K1663" t="str">
        <f>IF(tickets_dataset[[#This Row],[status]] = "Closed", "Yes","No")</f>
        <v>Yes</v>
      </c>
      <c r="L1663" s="2">
        <f t="shared" si="100"/>
        <v>37.000000000116415</v>
      </c>
      <c r="M1663" t="str">
        <f t="shared" si="101"/>
        <v>No</v>
      </c>
      <c r="N1663" t="str">
        <f t="shared" si="102"/>
        <v>Jan</v>
      </c>
      <c r="O1663" s="2">
        <f t="shared" si="103"/>
        <v>1.5416666666715173</v>
      </c>
      <c r="P1663" t="str">
        <f>VLOOKUP(G1663,Agents!A:E,4,FALSE)</f>
        <v>Team2</v>
      </c>
      <c r="Q1663" t="str">
        <f>VLOOKUP(G1663,Agents!A:E,5,FALSE)</f>
        <v>Junior</v>
      </c>
      <c r="R1663" t="str">
        <f>VLOOKUP(G1663,Agents!A:E,2,FALSE)</f>
        <v>Night</v>
      </c>
    </row>
    <row r="1664" spans="1:18" x14ac:dyDescent="0.35">
      <c r="A1664" t="s">
        <v>3161</v>
      </c>
      <c r="B1664" t="s">
        <v>3162</v>
      </c>
      <c r="C1664" t="s">
        <v>12</v>
      </c>
      <c r="D1664" t="s">
        <v>26</v>
      </c>
      <c r="E1664" s="1">
        <v>46100.047222222223</v>
      </c>
      <c r="F1664" s="1">
        <v>46102.880555555559</v>
      </c>
      <c r="G1664" t="s">
        <v>42</v>
      </c>
      <c r="H1664" t="s">
        <v>15</v>
      </c>
      <c r="I1664" t="s">
        <v>16</v>
      </c>
      <c r="J1664">
        <v>4</v>
      </c>
      <c r="K1664" t="str">
        <f>IF(tickets_dataset[[#This Row],[status]] = "Closed", "Yes","No")</f>
        <v>Yes</v>
      </c>
      <c r="L1664" s="2">
        <f t="shared" si="100"/>
        <v>68.000000000058208</v>
      </c>
      <c r="M1664" t="str">
        <f t="shared" si="101"/>
        <v>Yes</v>
      </c>
      <c r="N1664" t="str">
        <f t="shared" si="102"/>
        <v>Mar</v>
      </c>
      <c r="O1664" s="2">
        <f t="shared" si="103"/>
        <v>2.8333333333357587</v>
      </c>
      <c r="P1664" t="str">
        <f>VLOOKUP(G1664,Agents!A:E,4,FALSE)</f>
        <v>Team2</v>
      </c>
      <c r="Q1664" t="str">
        <f>VLOOKUP(G1664,Agents!A:E,5,FALSE)</f>
        <v>Junior</v>
      </c>
      <c r="R1664" t="str">
        <f>VLOOKUP(G1664,Agents!A:E,2,FALSE)</f>
        <v>Night</v>
      </c>
    </row>
    <row r="1665" spans="1:18" x14ac:dyDescent="0.35">
      <c r="A1665" t="s">
        <v>3163</v>
      </c>
      <c r="B1665" t="s">
        <v>3164</v>
      </c>
      <c r="C1665" t="s">
        <v>22</v>
      </c>
      <c r="D1665" t="s">
        <v>13</v>
      </c>
      <c r="E1665" s="1">
        <v>46088.406944444447</v>
      </c>
      <c r="F1665" s="1">
        <v>46089.406944444447</v>
      </c>
      <c r="G1665" t="s">
        <v>56</v>
      </c>
      <c r="H1665" t="s">
        <v>15</v>
      </c>
      <c r="I1665" t="s">
        <v>16</v>
      </c>
      <c r="J1665">
        <v>5</v>
      </c>
      <c r="K1665" t="str">
        <f>IF(tickets_dataset[[#This Row],[status]] = "Closed", "Yes","No")</f>
        <v>Yes</v>
      </c>
      <c r="L1665" s="2">
        <f t="shared" si="100"/>
        <v>24</v>
      </c>
      <c r="M1665" t="str">
        <f t="shared" si="101"/>
        <v>No</v>
      </c>
      <c r="N1665" t="str">
        <f t="shared" si="102"/>
        <v>Mar</v>
      </c>
      <c r="O1665" s="2">
        <f t="shared" si="103"/>
        <v>1</v>
      </c>
      <c r="P1665" t="str">
        <f>VLOOKUP(G1665,Agents!A:E,4,FALSE)</f>
        <v>Team1</v>
      </c>
      <c r="Q1665" t="str">
        <f>VLOOKUP(G1665,Agents!A:E,5,FALSE)</f>
        <v>Senior</v>
      </c>
      <c r="R1665" t="str">
        <f>VLOOKUP(G1665,Agents!A:E,2,FALSE)</f>
        <v>Night</v>
      </c>
    </row>
    <row r="1666" spans="1:18" x14ac:dyDescent="0.35">
      <c r="A1666" t="s">
        <v>3165</v>
      </c>
      <c r="B1666" t="s">
        <v>3166</v>
      </c>
      <c r="C1666" t="s">
        <v>50</v>
      </c>
      <c r="D1666" t="s">
        <v>38</v>
      </c>
      <c r="E1666" s="1">
        <v>46091.330555555556</v>
      </c>
      <c r="F1666" s="1">
        <v>46094.580555555556</v>
      </c>
      <c r="G1666" t="s">
        <v>422</v>
      </c>
      <c r="H1666" t="s">
        <v>28</v>
      </c>
      <c r="I1666" t="s">
        <v>16</v>
      </c>
      <c r="J1666">
        <v>5</v>
      </c>
      <c r="K1666" t="str">
        <f>IF(tickets_dataset[[#This Row],[status]] = "Closed", "Yes","No")</f>
        <v>No</v>
      </c>
      <c r="L1666" s="2">
        <f t="shared" ref="L1666:L1729" si="104">IF(ISBLANK(F1666),"",(F1666-E1666)*24)</f>
        <v>78</v>
      </c>
      <c r="M1666" t="str">
        <f t="shared" ref="M1666:M1729" si="105">IF(L1666&gt;48,"Yes","No")</f>
        <v>Yes</v>
      </c>
      <c r="N1666" t="str">
        <f t="shared" ref="N1666:N1729" si="106">TEXT(E1666,"mmm")</f>
        <v>Mar</v>
      </c>
      <c r="O1666" s="2">
        <f t="shared" si="103"/>
        <v>3.25</v>
      </c>
      <c r="P1666" t="str">
        <f>VLOOKUP(G1666,Agents!A:E,4,FALSE)</f>
        <v>Team5</v>
      </c>
      <c r="Q1666" t="str">
        <f>VLOOKUP(G1666,Agents!A:E,5,FALSE)</f>
        <v>Mid</v>
      </c>
      <c r="R1666" t="str">
        <f>VLOOKUP(G1666,Agents!A:E,2,FALSE)</f>
        <v>Evening</v>
      </c>
    </row>
    <row r="1667" spans="1:18" x14ac:dyDescent="0.35">
      <c r="A1667" t="s">
        <v>3167</v>
      </c>
      <c r="B1667" t="s">
        <v>3168</v>
      </c>
      <c r="C1667" t="s">
        <v>50</v>
      </c>
      <c r="D1667" t="s">
        <v>38</v>
      </c>
      <c r="E1667" s="1">
        <v>46043.550694444442</v>
      </c>
      <c r="F1667" s="1">
        <v>46044.842361111114</v>
      </c>
      <c r="G1667" t="s">
        <v>216</v>
      </c>
      <c r="H1667" t="s">
        <v>15</v>
      </c>
      <c r="I1667" t="s">
        <v>16</v>
      </c>
      <c r="J1667">
        <v>4</v>
      </c>
      <c r="K1667" t="str">
        <f>IF(tickets_dataset[[#This Row],[status]] = "Closed", "Yes","No")</f>
        <v>Yes</v>
      </c>
      <c r="L1667" s="2">
        <f t="shared" si="104"/>
        <v>31.000000000116415</v>
      </c>
      <c r="M1667" t="str">
        <f t="shared" si="105"/>
        <v>No</v>
      </c>
      <c r="N1667" t="str">
        <f t="shared" si="106"/>
        <v>Jan</v>
      </c>
      <c r="O1667" s="2">
        <f t="shared" ref="O1667:O1730" si="107">F1667-E1667</f>
        <v>1.2916666666715173</v>
      </c>
      <c r="P1667" t="str">
        <f>VLOOKUP(G1667,Agents!A:E,4,FALSE)</f>
        <v>Team5</v>
      </c>
      <c r="Q1667" t="str">
        <f>VLOOKUP(G1667,Agents!A:E,5,FALSE)</f>
        <v>Junior</v>
      </c>
      <c r="R1667" t="str">
        <f>VLOOKUP(G1667,Agents!A:E,2,FALSE)</f>
        <v>Evening</v>
      </c>
    </row>
    <row r="1668" spans="1:18" x14ac:dyDescent="0.35">
      <c r="A1668" t="s">
        <v>3169</v>
      </c>
      <c r="B1668" t="s">
        <v>3170</v>
      </c>
      <c r="C1668" t="s">
        <v>22</v>
      </c>
      <c r="D1668" t="s">
        <v>26</v>
      </c>
      <c r="E1668" s="1">
        <v>46086.468055555553</v>
      </c>
      <c r="F1668" s="1">
        <v>46089.259722222225</v>
      </c>
      <c r="G1668" t="s">
        <v>199</v>
      </c>
      <c r="H1668" t="s">
        <v>15</v>
      </c>
      <c r="I1668" t="s">
        <v>16</v>
      </c>
      <c r="J1668">
        <v>4</v>
      </c>
      <c r="K1668" t="str">
        <f>IF(tickets_dataset[[#This Row],[status]] = "Closed", "Yes","No")</f>
        <v>Yes</v>
      </c>
      <c r="L1668" s="2">
        <f t="shared" si="104"/>
        <v>67.000000000116415</v>
      </c>
      <c r="M1668" t="str">
        <f t="shared" si="105"/>
        <v>Yes</v>
      </c>
      <c r="N1668" t="str">
        <f t="shared" si="106"/>
        <v>Mar</v>
      </c>
      <c r="O1668" s="2">
        <f t="shared" si="107"/>
        <v>2.7916666666715173</v>
      </c>
      <c r="P1668" t="str">
        <f>VLOOKUP(G1668,Agents!A:E,4,FALSE)</f>
        <v>Team1</v>
      </c>
      <c r="Q1668" t="str">
        <f>VLOOKUP(G1668,Agents!A:E,5,FALSE)</f>
        <v>Junior</v>
      </c>
      <c r="R1668" t="str">
        <f>VLOOKUP(G1668,Agents!A:E,2,FALSE)</f>
        <v>Morning</v>
      </c>
    </row>
    <row r="1669" spans="1:18" x14ac:dyDescent="0.35">
      <c r="A1669" t="s">
        <v>3171</v>
      </c>
      <c r="B1669" t="s">
        <v>333</v>
      </c>
      <c r="C1669" t="s">
        <v>50</v>
      </c>
      <c r="D1669" t="s">
        <v>26</v>
      </c>
      <c r="E1669" s="1">
        <v>46061.664583333331</v>
      </c>
      <c r="F1669" s="1">
        <v>46062.581250000003</v>
      </c>
      <c r="G1669" t="s">
        <v>39</v>
      </c>
      <c r="H1669" t="s">
        <v>15</v>
      </c>
      <c r="I1669" t="s">
        <v>16</v>
      </c>
      <c r="J1669">
        <v>5</v>
      </c>
      <c r="K1669" t="str">
        <f>IF(tickets_dataset[[#This Row],[status]] = "Closed", "Yes","No")</f>
        <v>Yes</v>
      </c>
      <c r="L1669" s="2">
        <f t="shared" si="104"/>
        <v>22.000000000116415</v>
      </c>
      <c r="M1669" t="str">
        <f t="shared" si="105"/>
        <v>No</v>
      </c>
      <c r="N1669" t="str">
        <f t="shared" si="106"/>
        <v>Feb</v>
      </c>
      <c r="O1669" s="2">
        <f t="shared" si="107"/>
        <v>0.91666666667151731</v>
      </c>
      <c r="P1669" t="str">
        <f>VLOOKUP(G1669,Agents!A:E,4,FALSE)</f>
        <v>Team3</v>
      </c>
      <c r="Q1669" t="str">
        <f>VLOOKUP(G1669,Agents!A:E,5,FALSE)</f>
        <v>Mid</v>
      </c>
      <c r="R1669" t="str">
        <f>VLOOKUP(G1669,Agents!A:E,2,FALSE)</f>
        <v>Night</v>
      </c>
    </row>
    <row r="1670" spans="1:18" x14ac:dyDescent="0.35">
      <c r="A1670" t="s">
        <v>3172</v>
      </c>
      <c r="B1670" t="s">
        <v>3173</v>
      </c>
      <c r="C1670" t="s">
        <v>50</v>
      </c>
      <c r="D1670" t="s">
        <v>26</v>
      </c>
      <c r="E1670" s="1">
        <v>46081.421527777777</v>
      </c>
      <c r="F1670" s="1">
        <v>46083.129861111112</v>
      </c>
      <c r="G1670" t="s">
        <v>86</v>
      </c>
      <c r="H1670" t="s">
        <v>15</v>
      </c>
      <c r="I1670" t="s">
        <v>16</v>
      </c>
      <c r="J1670">
        <v>4</v>
      </c>
      <c r="K1670" t="str">
        <f>IF(tickets_dataset[[#This Row],[status]] = "Closed", "Yes","No")</f>
        <v>Yes</v>
      </c>
      <c r="L1670" s="2">
        <f t="shared" si="104"/>
        <v>41.000000000058208</v>
      </c>
      <c r="M1670" t="str">
        <f t="shared" si="105"/>
        <v>No</v>
      </c>
      <c r="N1670" t="str">
        <f t="shared" si="106"/>
        <v>Feb</v>
      </c>
      <c r="O1670" s="2">
        <f t="shared" si="107"/>
        <v>1.7083333333357587</v>
      </c>
      <c r="P1670" t="str">
        <f>VLOOKUP(G1670,Agents!A:E,4,FALSE)</f>
        <v>Team1</v>
      </c>
      <c r="Q1670" t="str">
        <f>VLOOKUP(G1670,Agents!A:E,5,FALSE)</f>
        <v>Mid</v>
      </c>
      <c r="R1670" t="str">
        <f>VLOOKUP(G1670,Agents!A:E,2,FALSE)</f>
        <v>Morning</v>
      </c>
    </row>
    <row r="1671" spans="1:18" x14ac:dyDescent="0.35">
      <c r="A1671" t="s">
        <v>3174</v>
      </c>
      <c r="B1671" t="s">
        <v>3175</v>
      </c>
      <c r="C1671" t="s">
        <v>76</v>
      </c>
      <c r="D1671" t="s">
        <v>38</v>
      </c>
      <c r="E1671" s="1">
        <v>46091.373611111114</v>
      </c>
      <c r="F1671" s="1">
        <v>46093.373611111114</v>
      </c>
      <c r="G1671" t="s">
        <v>39</v>
      </c>
      <c r="H1671" t="s">
        <v>15</v>
      </c>
      <c r="I1671" t="s">
        <v>16</v>
      </c>
      <c r="J1671">
        <v>4</v>
      </c>
      <c r="K1671" t="str">
        <f>IF(tickets_dataset[[#This Row],[status]] = "Closed", "Yes","No")</f>
        <v>Yes</v>
      </c>
      <c r="L1671" s="2">
        <f t="shared" si="104"/>
        <v>48</v>
      </c>
      <c r="M1671" t="str">
        <f t="shared" si="105"/>
        <v>No</v>
      </c>
      <c r="N1671" t="str">
        <f t="shared" si="106"/>
        <v>Mar</v>
      </c>
      <c r="O1671" s="2">
        <f t="shared" si="107"/>
        <v>2</v>
      </c>
      <c r="P1671" t="str">
        <f>VLOOKUP(G1671,Agents!A:E,4,FALSE)</f>
        <v>Team3</v>
      </c>
      <c r="Q1671" t="str">
        <f>VLOOKUP(G1671,Agents!A:E,5,FALSE)</f>
        <v>Mid</v>
      </c>
      <c r="R1671" t="str">
        <f>VLOOKUP(G1671,Agents!A:E,2,FALSE)</f>
        <v>Night</v>
      </c>
    </row>
    <row r="1672" spans="1:18" x14ac:dyDescent="0.35">
      <c r="A1672" t="s">
        <v>3176</v>
      </c>
      <c r="B1672" t="s">
        <v>3177</v>
      </c>
      <c r="C1672" t="s">
        <v>76</v>
      </c>
      <c r="D1672" t="s">
        <v>38</v>
      </c>
      <c r="E1672" s="1">
        <v>46032.147222222222</v>
      </c>
      <c r="F1672" s="1">
        <v>46035.022222222222</v>
      </c>
      <c r="G1672" t="s">
        <v>190</v>
      </c>
      <c r="H1672" t="s">
        <v>15</v>
      </c>
      <c r="I1672" t="s">
        <v>16</v>
      </c>
      <c r="J1672">
        <v>4</v>
      </c>
      <c r="K1672" t="str">
        <f>IF(tickets_dataset[[#This Row],[status]] = "Closed", "Yes","No")</f>
        <v>Yes</v>
      </c>
      <c r="L1672" s="2">
        <f t="shared" si="104"/>
        <v>69</v>
      </c>
      <c r="M1672" t="str">
        <f t="shared" si="105"/>
        <v>Yes</v>
      </c>
      <c r="N1672" t="str">
        <f t="shared" si="106"/>
        <v>Jan</v>
      </c>
      <c r="O1672" s="2">
        <f t="shared" si="107"/>
        <v>2.875</v>
      </c>
      <c r="P1672" t="str">
        <f>VLOOKUP(G1672,Agents!A:E,4,FALSE)</f>
        <v>Team1</v>
      </c>
      <c r="Q1672" t="str">
        <f>VLOOKUP(G1672,Agents!A:E,5,FALSE)</f>
        <v>Senior</v>
      </c>
      <c r="R1672" t="str">
        <f>VLOOKUP(G1672,Agents!A:E,2,FALSE)</f>
        <v>Night</v>
      </c>
    </row>
    <row r="1673" spans="1:18" x14ac:dyDescent="0.35">
      <c r="A1673" t="s">
        <v>3178</v>
      </c>
      <c r="B1673" t="s">
        <v>3179</v>
      </c>
      <c r="C1673" t="s">
        <v>76</v>
      </c>
      <c r="D1673" t="s">
        <v>13</v>
      </c>
      <c r="E1673" s="1">
        <v>46111.253472222219</v>
      </c>
      <c r="F1673" s="1">
        <v>46113.086805555555</v>
      </c>
      <c r="G1673" t="s">
        <v>211</v>
      </c>
      <c r="H1673" t="s">
        <v>15</v>
      </c>
      <c r="I1673" t="s">
        <v>16</v>
      </c>
      <c r="J1673">
        <v>5</v>
      </c>
      <c r="K1673" t="str">
        <f>IF(tickets_dataset[[#This Row],[status]] = "Closed", "Yes","No")</f>
        <v>Yes</v>
      </c>
      <c r="L1673" s="2">
        <f t="shared" si="104"/>
        <v>44.000000000058208</v>
      </c>
      <c r="M1673" t="str">
        <f t="shared" si="105"/>
        <v>No</v>
      </c>
      <c r="N1673" t="str">
        <f t="shared" si="106"/>
        <v>Mar</v>
      </c>
      <c r="O1673" s="2">
        <f t="shared" si="107"/>
        <v>1.8333333333357587</v>
      </c>
      <c r="P1673" t="str">
        <f>VLOOKUP(G1673,Agents!A:E,4,FALSE)</f>
        <v>Team5</v>
      </c>
      <c r="Q1673" t="str">
        <f>VLOOKUP(G1673,Agents!A:E,5,FALSE)</f>
        <v>Senior</v>
      </c>
      <c r="R1673" t="str">
        <f>VLOOKUP(G1673,Agents!A:E,2,FALSE)</f>
        <v>Evening</v>
      </c>
    </row>
    <row r="1674" spans="1:18" x14ac:dyDescent="0.35">
      <c r="A1674" t="s">
        <v>3180</v>
      </c>
      <c r="B1674" t="s">
        <v>3181</v>
      </c>
      <c r="C1674" t="s">
        <v>34</v>
      </c>
      <c r="D1674" t="s">
        <v>13</v>
      </c>
      <c r="E1674" s="1">
        <v>46073.540277777778</v>
      </c>
      <c r="F1674" s="1">
        <v>46073.831944444442</v>
      </c>
      <c r="G1674" t="s">
        <v>167</v>
      </c>
      <c r="H1674" t="s">
        <v>15</v>
      </c>
      <c r="I1674" t="s">
        <v>16</v>
      </c>
      <c r="J1674">
        <v>4</v>
      </c>
      <c r="K1674" t="str">
        <f>IF(tickets_dataset[[#This Row],[status]] = "Closed", "Yes","No")</f>
        <v>Yes</v>
      </c>
      <c r="L1674" s="2">
        <f t="shared" si="104"/>
        <v>6.9999999999417923</v>
      </c>
      <c r="M1674" t="str">
        <f t="shared" si="105"/>
        <v>No</v>
      </c>
      <c r="N1674" t="str">
        <f t="shared" si="106"/>
        <v>Feb</v>
      </c>
      <c r="O1674" s="2">
        <f t="shared" si="107"/>
        <v>0.29166666666424135</v>
      </c>
      <c r="P1674" t="str">
        <f>VLOOKUP(G1674,Agents!A:E,4,FALSE)</f>
        <v>Team3</v>
      </c>
      <c r="Q1674" t="str">
        <f>VLOOKUP(G1674,Agents!A:E,5,FALSE)</f>
        <v>Mid</v>
      </c>
      <c r="R1674" t="str">
        <f>VLOOKUP(G1674,Agents!A:E,2,FALSE)</f>
        <v>Evening</v>
      </c>
    </row>
    <row r="1675" spans="1:18" x14ac:dyDescent="0.35">
      <c r="A1675" t="s">
        <v>3182</v>
      </c>
      <c r="B1675" t="s">
        <v>751</v>
      </c>
      <c r="C1675" t="s">
        <v>76</v>
      </c>
      <c r="D1675" t="s">
        <v>13</v>
      </c>
      <c r="E1675" s="1">
        <v>46028.956944444442</v>
      </c>
      <c r="F1675" s="1">
        <v>46029.915277777778</v>
      </c>
      <c r="G1675" t="s">
        <v>23</v>
      </c>
      <c r="H1675" t="s">
        <v>28</v>
      </c>
      <c r="I1675" t="s">
        <v>16</v>
      </c>
      <c r="J1675">
        <v>4</v>
      </c>
      <c r="K1675" t="str">
        <f>IF(tickets_dataset[[#This Row],[status]] = "Closed", "Yes","No")</f>
        <v>No</v>
      </c>
      <c r="L1675" s="2">
        <f t="shared" si="104"/>
        <v>23.000000000058208</v>
      </c>
      <c r="M1675" t="str">
        <f t="shared" si="105"/>
        <v>No</v>
      </c>
      <c r="N1675" t="str">
        <f t="shared" si="106"/>
        <v>Jan</v>
      </c>
      <c r="O1675" s="2">
        <f t="shared" si="107"/>
        <v>0.95833333333575865</v>
      </c>
      <c r="P1675" t="str">
        <f>VLOOKUP(G1675,Agents!A:E,4,FALSE)</f>
        <v>Team3</v>
      </c>
      <c r="Q1675" t="str">
        <f>VLOOKUP(G1675,Agents!A:E,5,FALSE)</f>
        <v>Senior</v>
      </c>
      <c r="R1675" t="str">
        <f>VLOOKUP(G1675,Agents!A:E,2,FALSE)</f>
        <v>Evening</v>
      </c>
    </row>
    <row r="1676" spans="1:18" x14ac:dyDescent="0.35">
      <c r="A1676" t="s">
        <v>3183</v>
      </c>
      <c r="B1676" t="s">
        <v>3184</v>
      </c>
      <c r="C1676" t="s">
        <v>76</v>
      </c>
      <c r="D1676" t="s">
        <v>26</v>
      </c>
      <c r="E1676" s="1">
        <v>46068.992361111108</v>
      </c>
      <c r="F1676" s="1">
        <v>46070.825694444444</v>
      </c>
      <c r="G1676" t="s">
        <v>31</v>
      </c>
      <c r="H1676" t="s">
        <v>15</v>
      </c>
      <c r="I1676" t="s">
        <v>16</v>
      </c>
      <c r="J1676">
        <v>5</v>
      </c>
      <c r="K1676" t="str">
        <f>IF(tickets_dataset[[#This Row],[status]] = "Closed", "Yes","No")</f>
        <v>Yes</v>
      </c>
      <c r="L1676" s="2">
        <f t="shared" si="104"/>
        <v>44.000000000058208</v>
      </c>
      <c r="M1676" t="str">
        <f t="shared" si="105"/>
        <v>No</v>
      </c>
      <c r="N1676" t="str">
        <f t="shared" si="106"/>
        <v>Feb</v>
      </c>
      <c r="O1676" s="2">
        <f t="shared" si="107"/>
        <v>1.8333333333357587</v>
      </c>
      <c r="P1676" t="str">
        <f>VLOOKUP(G1676,Agents!A:E,4,FALSE)</f>
        <v>Team5</v>
      </c>
      <c r="Q1676" t="str">
        <f>VLOOKUP(G1676,Agents!A:E,5,FALSE)</f>
        <v>Senior</v>
      </c>
      <c r="R1676" t="str">
        <f>VLOOKUP(G1676,Agents!A:E,2,FALSE)</f>
        <v>Evening</v>
      </c>
    </row>
    <row r="1677" spans="1:18" x14ac:dyDescent="0.35">
      <c r="A1677" t="s">
        <v>3185</v>
      </c>
      <c r="B1677" t="s">
        <v>3186</v>
      </c>
      <c r="C1677" t="s">
        <v>34</v>
      </c>
      <c r="D1677" t="s">
        <v>26</v>
      </c>
      <c r="E1677" s="1">
        <v>46059.709027777775</v>
      </c>
      <c r="F1677" s="1">
        <v>46062.334027777775</v>
      </c>
      <c r="G1677" t="s">
        <v>100</v>
      </c>
      <c r="H1677" t="s">
        <v>15</v>
      </c>
      <c r="I1677" t="s">
        <v>16</v>
      </c>
      <c r="J1677">
        <v>4</v>
      </c>
      <c r="K1677" t="str">
        <f>IF(tickets_dataset[[#This Row],[status]] = "Closed", "Yes","No")</f>
        <v>Yes</v>
      </c>
      <c r="L1677" s="2">
        <f t="shared" si="104"/>
        <v>63</v>
      </c>
      <c r="M1677" t="str">
        <f t="shared" si="105"/>
        <v>Yes</v>
      </c>
      <c r="N1677" t="str">
        <f t="shared" si="106"/>
        <v>Feb</v>
      </c>
      <c r="O1677" s="2">
        <f t="shared" si="107"/>
        <v>2.625</v>
      </c>
      <c r="P1677" t="str">
        <f>VLOOKUP(G1677,Agents!A:E,4,FALSE)</f>
        <v>Team4</v>
      </c>
      <c r="Q1677" t="str">
        <f>VLOOKUP(G1677,Agents!A:E,5,FALSE)</f>
        <v>Junior</v>
      </c>
      <c r="R1677" t="str">
        <f>VLOOKUP(G1677,Agents!A:E,2,FALSE)</f>
        <v>Evening</v>
      </c>
    </row>
    <row r="1678" spans="1:18" x14ac:dyDescent="0.35">
      <c r="A1678" t="s">
        <v>3187</v>
      </c>
      <c r="B1678" t="s">
        <v>3188</v>
      </c>
      <c r="C1678" t="s">
        <v>12</v>
      </c>
      <c r="D1678" t="s">
        <v>38</v>
      </c>
      <c r="E1678" s="1">
        <v>46107.306944444441</v>
      </c>
      <c r="F1678" s="1">
        <v>46110.765277777777</v>
      </c>
      <c r="G1678" t="s">
        <v>164</v>
      </c>
      <c r="H1678" t="s">
        <v>15</v>
      </c>
      <c r="I1678" t="s">
        <v>16</v>
      </c>
      <c r="J1678">
        <v>5</v>
      </c>
      <c r="K1678" t="str">
        <f>IF(tickets_dataset[[#This Row],[status]] = "Closed", "Yes","No")</f>
        <v>Yes</v>
      </c>
      <c r="L1678" s="2">
        <f t="shared" si="104"/>
        <v>83.000000000058208</v>
      </c>
      <c r="M1678" t="str">
        <f t="shared" si="105"/>
        <v>Yes</v>
      </c>
      <c r="N1678" t="str">
        <f t="shared" si="106"/>
        <v>Mar</v>
      </c>
      <c r="O1678" s="2">
        <f t="shared" si="107"/>
        <v>3.4583333333357587</v>
      </c>
      <c r="P1678" t="str">
        <f>VLOOKUP(G1678,Agents!A:E,4,FALSE)</f>
        <v>Team4</v>
      </c>
      <c r="Q1678" t="str">
        <f>VLOOKUP(G1678,Agents!A:E,5,FALSE)</f>
        <v>Senior</v>
      </c>
      <c r="R1678" t="str">
        <f>VLOOKUP(G1678,Agents!A:E,2,FALSE)</f>
        <v>Evening</v>
      </c>
    </row>
    <row r="1679" spans="1:18" x14ac:dyDescent="0.35">
      <c r="A1679" t="s">
        <v>3189</v>
      </c>
      <c r="B1679" t="s">
        <v>3190</v>
      </c>
      <c r="C1679" t="s">
        <v>76</v>
      </c>
      <c r="D1679" t="s">
        <v>38</v>
      </c>
      <c r="E1679" s="1">
        <v>46032.238888888889</v>
      </c>
      <c r="F1679" s="1">
        <v>46033.030555555553</v>
      </c>
      <c r="G1679" t="s">
        <v>131</v>
      </c>
      <c r="H1679" t="s">
        <v>15</v>
      </c>
      <c r="I1679" t="s">
        <v>16</v>
      </c>
      <c r="J1679">
        <v>5</v>
      </c>
      <c r="K1679" t="str">
        <f>IF(tickets_dataset[[#This Row],[status]] = "Closed", "Yes","No")</f>
        <v>Yes</v>
      </c>
      <c r="L1679" s="2">
        <f t="shared" si="104"/>
        <v>18.999999999941792</v>
      </c>
      <c r="M1679" t="str">
        <f t="shared" si="105"/>
        <v>No</v>
      </c>
      <c r="N1679" t="str">
        <f t="shared" si="106"/>
        <v>Jan</v>
      </c>
      <c r="O1679" s="2">
        <f t="shared" si="107"/>
        <v>0.79166666666424135</v>
      </c>
      <c r="P1679" t="str">
        <f>VLOOKUP(G1679,Agents!A:E,4,FALSE)</f>
        <v>Team4</v>
      </c>
      <c r="Q1679" t="str">
        <f>VLOOKUP(G1679,Agents!A:E,5,FALSE)</f>
        <v>Junior</v>
      </c>
      <c r="R1679" t="str">
        <f>VLOOKUP(G1679,Agents!A:E,2,FALSE)</f>
        <v>Night</v>
      </c>
    </row>
    <row r="1680" spans="1:18" x14ac:dyDescent="0.35">
      <c r="A1680" t="s">
        <v>3191</v>
      </c>
      <c r="B1680" t="s">
        <v>3192</v>
      </c>
      <c r="C1680" t="s">
        <v>34</v>
      </c>
      <c r="D1680" t="s">
        <v>38</v>
      </c>
      <c r="E1680" s="1">
        <v>46040.01458333333</v>
      </c>
      <c r="F1680" s="1">
        <v>46040.972916666666</v>
      </c>
      <c r="G1680" t="s">
        <v>199</v>
      </c>
      <c r="H1680" t="s">
        <v>15</v>
      </c>
      <c r="I1680" t="s">
        <v>16</v>
      </c>
      <c r="J1680">
        <v>4</v>
      </c>
      <c r="K1680" t="str">
        <f>IF(tickets_dataset[[#This Row],[status]] = "Closed", "Yes","No")</f>
        <v>Yes</v>
      </c>
      <c r="L1680" s="2">
        <f t="shared" si="104"/>
        <v>23.000000000058208</v>
      </c>
      <c r="M1680" t="str">
        <f t="shared" si="105"/>
        <v>No</v>
      </c>
      <c r="N1680" t="str">
        <f t="shared" si="106"/>
        <v>Jan</v>
      </c>
      <c r="O1680" s="2">
        <f t="shared" si="107"/>
        <v>0.95833333333575865</v>
      </c>
      <c r="P1680" t="str">
        <f>VLOOKUP(G1680,Agents!A:E,4,FALSE)</f>
        <v>Team1</v>
      </c>
      <c r="Q1680" t="str">
        <f>VLOOKUP(G1680,Agents!A:E,5,FALSE)</f>
        <v>Junior</v>
      </c>
      <c r="R1680" t="str">
        <f>VLOOKUP(G1680,Agents!A:E,2,FALSE)</f>
        <v>Morning</v>
      </c>
    </row>
    <row r="1681" spans="1:18" x14ac:dyDescent="0.35">
      <c r="A1681" t="s">
        <v>3193</v>
      </c>
      <c r="B1681" t="s">
        <v>3194</v>
      </c>
      <c r="C1681" t="s">
        <v>76</v>
      </c>
      <c r="D1681" t="s">
        <v>13</v>
      </c>
      <c r="E1681" s="1">
        <v>46095.40625</v>
      </c>
      <c r="F1681" s="1">
        <v>46096.03125</v>
      </c>
      <c r="G1681" t="s">
        <v>80</v>
      </c>
      <c r="H1681" t="s">
        <v>15</v>
      </c>
      <c r="I1681" t="s">
        <v>16</v>
      </c>
      <c r="J1681">
        <v>4</v>
      </c>
      <c r="K1681" t="str">
        <f>IF(tickets_dataset[[#This Row],[status]] = "Closed", "Yes","No")</f>
        <v>Yes</v>
      </c>
      <c r="L1681" s="2">
        <f t="shared" si="104"/>
        <v>15</v>
      </c>
      <c r="M1681" t="str">
        <f t="shared" si="105"/>
        <v>No</v>
      </c>
      <c r="N1681" t="str">
        <f t="shared" si="106"/>
        <v>Mar</v>
      </c>
      <c r="O1681" s="2">
        <f t="shared" si="107"/>
        <v>0.625</v>
      </c>
      <c r="P1681" t="str">
        <f>VLOOKUP(G1681,Agents!A:E,4,FALSE)</f>
        <v>Team3</v>
      </c>
      <c r="Q1681" t="str">
        <f>VLOOKUP(G1681,Agents!A:E,5,FALSE)</f>
        <v>Junior</v>
      </c>
      <c r="R1681" t="str">
        <f>VLOOKUP(G1681,Agents!A:E,2,FALSE)</f>
        <v>Evening</v>
      </c>
    </row>
    <row r="1682" spans="1:18" x14ac:dyDescent="0.35">
      <c r="A1682" t="s">
        <v>3195</v>
      </c>
      <c r="B1682" t="s">
        <v>3196</v>
      </c>
      <c r="C1682" t="s">
        <v>34</v>
      </c>
      <c r="D1682" t="s">
        <v>13</v>
      </c>
      <c r="E1682" s="1">
        <v>46033.87777777778</v>
      </c>
      <c r="F1682" s="1">
        <v>46035.294444444444</v>
      </c>
      <c r="G1682" t="s">
        <v>164</v>
      </c>
      <c r="H1682" t="s">
        <v>15</v>
      </c>
      <c r="I1682" t="s">
        <v>16</v>
      </c>
      <c r="J1682">
        <v>4</v>
      </c>
      <c r="K1682" t="str">
        <f>IF(tickets_dataset[[#This Row],[status]] = "Closed", "Yes","No")</f>
        <v>Yes</v>
      </c>
      <c r="L1682" s="2">
        <f t="shared" si="104"/>
        <v>33.999999999941792</v>
      </c>
      <c r="M1682" t="str">
        <f t="shared" si="105"/>
        <v>No</v>
      </c>
      <c r="N1682" t="str">
        <f t="shared" si="106"/>
        <v>Jan</v>
      </c>
      <c r="O1682" s="2">
        <f t="shared" si="107"/>
        <v>1.4166666666642413</v>
      </c>
      <c r="P1682" t="str">
        <f>VLOOKUP(G1682,Agents!A:E,4,FALSE)</f>
        <v>Team4</v>
      </c>
      <c r="Q1682" t="str">
        <f>VLOOKUP(G1682,Agents!A:E,5,FALSE)</f>
        <v>Senior</v>
      </c>
      <c r="R1682" t="str">
        <f>VLOOKUP(G1682,Agents!A:E,2,FALSE)</f>
        <v>Evening</v>
      </c>
    </row>
    <row r="1683" spans="1:18" x14ac:dyDescent="0.35">
      <c r="A1683" t="s">
        <v>3197</v>
      </c>
      <c r="B1683" t="s">
        <v>3198</v>
      </c>
      <c r="C1683" t="s">
        <v>76</v>
      </c>
      <c r="D1683" t="s">
        <v>38</v>
      </c>
      <c r="E1683" s="1">
        <v>46028.281944444447</v>
      </c>
      <c r="F1683" s="1">
        <v>46029.198611111111</v>
      </c>
      <c r="G1683" t="s">
        <v>23</v>
      </c>
      <c r="H1683" t="s">
        <v>132</v>
      </c>
      <c r="I1683" t="s">
        <v>16</v>
      </c>
      <c r="J1683">
        <v>5</v>
      </c>
      <c r="K1683" t="str">
        <f>IF(tickets_dataset[[#This Row],[status]] = "Closed", "Yes","No")</f>
        <v>No</v>
      </c>
      <c r="L1683" s="2">
        <f t="shared" si="104"/>
        <v>21.999999999941792</v>
      </c>
      <c r="M1683" t="str">
        <f t="shared" si="105"/>
        <v>No</v>
      </c>
      <c r="N1683" t="str">
        <f t="shared" si="106"/>
        <v>Jan</v>
      </c>
      <c r="O1683" s="2">
        <f t="shared" si="107"/>
        <v>0.91666666666424135</v>
      </c>
      <c r="P1683" t="str">
        <f>VLOOKUP(G1683,Agents!A:E,4,FALSE)</f>
        <v>Team3</v>
      </c>
      <c r="Q1683" t="str">
        <f>VLOOKUP(G1683,Agents!A:E,5,FALSE)</f>
        <v>Senior</v>
      </c>
      <c r="R1683" t="str">
        <f>VLOOKUP(G1683,Agents!A:E,2,FALSE)</f>
        <v>Evening</v>
      </c>
    </row>
    <row r="1684" spans="1:18" x14ac:dyDescent="0.35">
      <c r="A1684" t="s">
        <v>3199</v>
      </c>
      <c r="B1684" t="s">
        <v>3200</v>
      </c>
      <c r="C1684" t="s">
        <v>76</v>
      </c>
      <c r="D1684" t="s">
        <v>38</v>
      </c>
      <c r="E1684" s="1">
        <v>46066.768750000003</v>
      </c>
      <c r="F1684" s="1">
        <v>46069.685416666667</v>
      </c>
      <c r="G1684" t="s">
        <v>221</v>
      </c>
      <c r="H1684" t="s">
        <v>15</v>
      </c>
      <c r="I1684" t="s">
        <v>16</v>
      </c>
      <c r="J1684">
        <v>4</v>
      </c>
      <c r="K1684" t="str">
        <f>IF(tickets_dataset[[#This Row],[status]] = "Closed", "Yes","No")</f>
        <v>Yes</v>
      </c>
      <c r="L1684" s="2">
        <f t="shared" si="104"/>
        <v>69.999999999941792</v>
      </c>
      <c r="M1684" t="str">
        <f t="shared" si="105"/>
        <v>Yes</v>
      </c>
      <c r="N1684" t="str">
        <f t="shared" si="106"/>
        <v>Feb</v>
      </c>
      <c r="O1684" s="2">
        <f t="shared" si="107"/>
        <v>2.9166666666642413</v>
      </c>
      <c r="P1684" t="str">
        <f>VLOOKUP(G1684,Agents!A:E,4,FALSE)</f>
        <v>Team4</v>
      </c>
      <c r="Q1684" t="str">
        <f>VLOOKUP(G1684,Agents!A:E,5,FALSE)</f>
        <v>Senior</v>
      </c>
      <c r="R1684" t="str">
        <f>VLOOKUP(G1684,Agents!A:E,2,FALSE)</f>
        <v>Morning</v>
      </c>
    </row>
    <row r="1685" spans="1:18" x14ac:dyDescent="0.35">
      <c r="A1685" t="s">
        <v>3201</v>
      </c>
      <c r="B1685" t="s">
        <v>3202</v>
      </c>
      <c r="C1685" t="s">
        <v>50</v>
      </c>
      <c r="D1685" t="s">
        <v>26</v>
      </c>
      <c r="E1685" s="1">
        <v>46081.810416666667</v>
      </c>
      <c r="F1685" s="1">
        <v>46083.268750000003</v>
      </c>
      <c r="G1685" t="s">
        <v>19</v>
      </c>
      <c r="H1685" t="s">
        <v>15</v>
      </c>
      <c r="I1685" t="s">
        <v>16</v>
      </c>
      <c r="J1685">
        <v>4</v>
      </c>
      <c r="K1685" t="str">
        <f>IF(tickets_dataset[[#This Row],[status]] = "Closed", "Yes","No")</f>
        <v>Yes</v>
      </c>
      <c r="L1685" s="2">
        <f t="shared" si="104"/>
        <v>35.000000000058208</v>
      </c>
      <c r="M1685" t="str">
        <f t="shared" si="105"/>
        <v>No</v>
      </c>
      <c r="N1685" t="str">
        <f t="shared" si="106"/>
        <v>Feb</v>
      </c>
      <c r="O1685" s="2">
        <f t="shared" si="107"/>
        <v>1.4583333333357587</v>
      </c>
      <c r="P1685" t="str">
        <f>VLOOKUP(G1685,Agents!A:E,4,FALSE)</f>
        <v>Team4</v>
      </c>
      <c r="Q1685" t="str">
        <f>VLOOKUP(G1685,Agents!A:E,5,FALSE)</f>
        <v>Senior</v>
      </c>
      <c r="R1685" t="str">
        <f>VLOOKUP(G1685,Agents!A:E,2,FALSE)</f>
        <v>Evening</v>
      </c>
    </row>
    <row r="1686" spans="1:18" x14ac:dyDescent="0.35">
      <c r="A1686" t="s">
        <v>3203</v>
      </c>
      <c r="B1686" t="s">
        <v>3204</v>
      </c>
      <c r="C1686" t="s">
        <v>12</v>
      </c>
      <c r="D1686" t="s">
        <v>26</v>
      </c>
      <c r="E1686" s="1">
        <v>46073.604166666664</v>
      </c>
      <c r="F1686" s="1">
        <v>46076.520833333336</v>
      </c>
      <c r="G1686" t="s">
        <v>73</v>
      </c>
      <c r="H1686" t="s">
        <v>15</v>
      </c>
      <c r="I1686" t="s">
        <v>16</v>
      </c>
      <c r="J1686">
        <v>4</v>
      </c>
      <c r="K1686" t="str">
        <f>IF(tickets_dataset[[#This Row],[status]] = "Closed", "Yes","No")</f>
        <v>Yes</v>
      </c>
      <c r="L1686" s="2">
        <f t="shared" si="104"/>
        <v>70.000000000116415</v>
      </c>
      <c r="M1686" t="str">
        <f t="shared" si="105"/>
        <v>Yes</v>
      </c>
      <c r="N1686" t="str">
        <f t="shared" si="106"/>
        <v>Feb</v>
      </c>
      <c r="O1686" s="2">
        <f t="shared" si="107"/>
        <v>2.9166666666715173</v>
      </c>
      <c r="P1686" t="str">
        <f>VLOOKUP(G1686,Agents!A:E,4,FALSE)</f>
        <v>Team4</v>
      </c>
      <c r="Q1686" t="str">
        <f>VLOOKUP(G1686,Agents!A:E,5,FALSE)</f>
        <v>Senior</v>
      </c>
      <c r="R1686" t="str">
        <f>VLOOKUP(G1686,Agents!A:E,2,FALSE)</f>
        <v>Night</v>
      </c>
    </row>
    <row r="1687" spans="1:18" x14ac:dyDescent="0.35">
      <c r="A1687" t="s">
        <v>3205</v>
      </c>
      <c r="B1687" t="s">
        <v>3206</v>
      </c>
      <c r="C1687" t="s">
        <v>22</v>
      </c>
      <c r="D1687" t="s">
        <v>38</v>
      </c>
      <c r="E1687" s="1">
        <v>46044.540277777778</v>
      </c>
      <c r="F1687" s="1">
        <v>46046.331944444442</v>
      </c>
      <c r="G1687" t="s">
        <v>256</v>
      </c>
      <c r="H1687" t="s">
        <v>28</v>
      </c>
      <c r="I1687" t="s">
        <v>16</v>
      </c>
      <c r="J1687">
        <v>3</v>
      </c>
      <c r="K1687" t="str">
        <f>IF(tickets_dataset[[#This Row],[status]] = "Closed", "Yes","No")</f>
        <v>No</v>
      </c>
      <c r="L1687" s="2">
        <f t="shared" si="104"/>
        <v>42.999999999941792</v>
      </c>
      <c r="M1687" t="str">
        <f t="shared" si="105"/>
        <v>No</v>
      </c>
      <c r="N1687" t="str">
        <f t="shared" si="106"/>
        <v>Jan</v>
      </c>
      <c r="O1687" s="2">
        <f t="shared" si="107"/>
        <v>1.7916666666642413</v>
      </c>
      <c r="P1687" t="str">
        <f>VLOOKUP(G1687,Agents!A:E,4,FALSE)</f>
        <v>Team1</v>
      </c>
      <c r="Q1687" t="str">
        <f>VLOOKUP(G1687,Agents!A:E,5,FALSE)</f>
        <v>Mid</v>
      </c>
      <c r="R1687" t="str">
        <f>VLOOKUP(G1687,Agents!A:E,2,FALSE)</f>
        <v>Morning</v>
      </c>
    </row>
    <row r="1688" spans="1:18" x14ac:dyDescent="0.35">
      <c r="A1688" t="s">
        <v>3207</v>
      </c>
      <c r="B1688" t="s">
        <v>3208</v>
      </c>
      <c r="C1688" t="s">
        <v>34</v>
      </c>
      <c r="D1688" t="s">
        <v>13</v>
      </c>
      <c r="E1688" s="1">
        <v>46052.490277777775</v>
      </c>
      <c r="F1688" s="1">
        <v>46053.615277777775</v>
      </c>
      <c r="G1688" t="s">
        <v>23</v>
      </c>
      <c r="H1688" t="s">
        <v>15</v>
      </c>
      <c r="I1688" t="s">
        <v>68</v>
      </c>
      <c r="J1688">
        <v>4</v>
      </c>
      <c r="K1688" t="str">
        <f>IF(tickets_dataset[[#This Row],[status]] = "Closed", "Yes","No")</f>
        <v>Yes</v>
      </c>
      <c r="L1688" s="2">
        <f t="shared" si="104"/>
        <v>27</v>
      </c>
      <c r="M1688" t="str">
        <f t="shared" si="105"/>
        <v>No</v>
      </c>
      <c r="N1688" t="str">
        <f t="shared" si="106"/>
        <v>Jan</v>
      </c>
      <c r="O1688" s="2">
        <f t="shared" si="107"/>
        <v>1.125</v>
      </c>
      <c r="P1688" t="str">
        <f>VLOOKUP(G1688,Agents!A:E,4,FALSE)</f>
        <v>Team3</v>
      </c>
      <c r="Q1688" t="str">
        <f>VLOOKUP(G1688,Agents!A:E,5,FALSE)</f>
        <v>Senior</v>
      </c>
      <c r="R1688" t="str">
        <f>VLOOKUP(G1688,Agents!A:E,2,FALSE)</f>
        <v>Evening</v>
      </c>
    </row>
    <row r="1689" spans="1:18" x14ac:dyDescent="0.35">
      <c r="A1689" t="s">
        <v>3209</v>
      </c>
      <c r="B1689" t="s">
        <v>3210</v>
      </c>
      <c r="C1689" t="s">
        <v>22</v>
      </c>
      <c r="D1689" t="s">
        <v>38</v>
      </c>
      <c r="E1689" s="1">
        <v>46064.020138888889</v>
      </c>
      <c r="F1689" s="1">
        <v>46065.770138888889</v>
      </c>
      <c r="G1689" t="s">
        <v>35</v>
      </c>
      <c r="H1689" t="s">
        <v>15</v>
      </c>
      <c r="I1689" t="s">
        <v>16</v>
      </c>
      <c r="J1689">
        <v>5</v>
      </c>
      <c r="K1689" t="str">
        <f>IF(tickets_dataset[[#This Row],[status]] = "Closed", "Yes","No")</f>
        <v>Yes</v>
      </c>
      <c r="L1689" s="2">
        <f t="shared" si="104"/>
        <v>42</v>
      </c>
      <c r="M1689" t="str">
        <f t="shared" si="105"/>
        <v>No</v>
      </c>
      <c r="N1689" t="str">
        <f t="shared" si="106"/>
        <v>Feb</v>
      </c>
      <c r="O1689" s="2">
        <f t="shared" si="107"/>
        <v>1.75</v>
      </c>
      <c r="P1689" t="str">
        <f>VLOOKUP(G1689,Agents!A:E,4,FALSE)</f>
        <v>Team1</v>
      </c>
      <c r="Q1689" t="str">
        <f>VLOOKUP(G1689,Agents!A:E,5,FALSE)</f>
        <v>Senior</v>
      </c>
      <c r="R1689" t="str">
        <f>VLOOKUP(G1689,Agents!A:E,2,FALSE)</f>
        <v>Evening</v>
      </c>
    </row>
    <row r="1690" spans="1:18" x14ac:dyDescent="0.35">
      <c r="A1690" t="s">
        <v>3211</v>
      </c>
      <c r="B1690" t="s">
        <v>571</v>
      </c>
      <c r="C1690" t="s">
        <v>50</v>
      </c>
      <c r="D1690" t="s">
        <v>38</v>
      </c>
      <c r="E1690" s="1">
        <v>46063.679861111108</v>
      </c>
      <c r="F1690" s="1">
        <v>46064.47152777778</v>
      </c>
      <c r="G1690" t="s">
        <v>164</v>
      </c>
      <c r="H1690" t="s">
        <v>15</v>
      </c>
      <c r="I1690" t="s">
        <v>16</v>
      </c>
      <c r="J1690">
        <v>5</v>
      </c>
      <c r="K1690" t="str">
        <f>IF(tickets_dataset[[#This Row],[status]] = "Closed", "Yes","No")</f>
        <v>Yes</v>
      </c>
      <c r="L1690" s="2">
        <f t="shared" si="104"/>
        <v>19.000000000116415</v>
      </c>
      <c r="M1690" t="str">
        <f t="shared" si="105"/>
        <v>No</v>
      </c>
      <c r="N1690" t="str">
        <f t="shared" si="106"/>
        <v>Feb</v>
      </c>
      <c r="O1690" s="2">
        <f t="shared" si="107"/>
        <v>0.79166666667151731</v>
      </c>
      <c r="P1690" t="str">
        <f>VLOOKUP(G1690,Agents!A:E,4,FALSE)</f>
        <v>Team4</v>
      </c>
      <c r="Q1690" t="str">
        <f>VLOOKUP(G1690,Agents!A:E,5,FALSE)</f>
        <v>Senior</v>
      </c>
      <c r="R1690" t="str">
        <f>VLOOKUP(G1690,Agents!A:E,2,FALSE)</f>
        <v>Evening</v>
      </c>
    </row>
    <row r="1691" spans="1:18" x14ac:dyDescent="0.35">
      <c r="A1691" t="s">
        <v>3212</v>
      </c>
      <c r="B1691" t="s">
        <v>3213</v>
      </c>
      <c r="C1691" t="s">
        <v>34</v>
      </c>
      <c r="D1691" t="s">
        <v>26</v>
      </c>
      <c r="E1691" s="1">
        <v>46100.853472222225</v>
      </c>
      <c r="F1691" s="1">
        <v>46101.770138888889</v>
      </c>
      <c r="G1691" t="s">
        <v>27</v>
      </c>
      <c r="H1691" t="s">
        <v>15</v>
      </c>
      <c r="I1691" t="s">
        <v>16</v>
      </c>
      <c r="J1691">
        <v>4</v>
      </c>
      <c r="K1691" t="str">
        <f>IF(tickets_dataset[[#This Row],[status]] = "Closed", "Yes","No")</f>
        <v>Yes</v>
      </c>
      <c r="L1691" s="2">
        <f t="shared" si="104"/>
        <v>21.999999999941792</v>
      </c>
      <c r="M1691" t="str">
        <f t="shared" si="105"/>
        <v>No</v>
      </c>
      <c r="N1691" t="str">
        <f t="shared" si="106"/>
        <v>Mar</v>
      </c>
      <c r="O1691" s="2">
        <f t="shared" si="107"/>
        <v>0.91666666666424135</v>
      </c>
      <c r="P1691" t="str">
        <f>VLOOKUP(G1691,Agents!A:E,4,FALSE)</f>
        <v>Team5</v>
      </c>
      <c r="Q1691" t="str">
        <f>VLOOKUP(G1691,Agents!A:E,5,FALSE)</f>
        <v>Senior</v>
      </c>
      <c r="R1691" t="str">
        <f>VLOOKUP(G1691,Agents!A:E,2,FALSE)</f>
        <v>Morning</v>
      </c>
    </row>
    <row r="1692" spans="1:18" x14ac:dyDescent="0.35">
      <c r="A1692" t="s">
        <v>3214</v>
      </c>
      <c r="B1692" t="s">
        <v>1554</v>
      </c>
      <c r="C1692" t="s">
        <v>76</v>
      </c>
      <c r="D1692" t="s">
        <v>13</v>
      </c>
      <c r="E1692" s="1">
        <v>46037.915277777778</v>
      </c>
      <c r="F1692" s="1">
        <v>46039.081944444442</v>
      </c>
      <c r="G1692" t="s">
        <v>80</v>
      </c>
      <c r="H1692" t="s">
        <v>15</v>
      </c>
      <c r="I1692" t="s">
        <v>16</v>
      </c>
      <c r="J1692">
        <v>5</v>
      </c>
      <c r="K1692" t="str">
        <f>IF(tickets_dataset[[#This Row],[status]] = "Closed", "Yes","No")</f>
        <v>Yes</v>
      </c>
      <c r="L1692" s="2">
        <f t="shared" si="104"/>
        <v>27.999999999941792</v>
      </c>
      <c r="M1692" t="str">
        <f t="shared" si="105"/>
        <v>No</v>
      </c>
      <c r="N1692" t="str">
        <f t="shared" si="106"/>
        <v>Jan</v>
      </c>
      <c r="O1692" s="2">
        <f t="shared" si="107"/>
        <v>1.1666666666642413</v>
      </c>
      <c r="P1692" t="str">
        <f>VLOOKUP(G1692,Agents!A:E,4,FALSE)</f>
        <v>Team3</v>
      </c>
      <c r="Q1692" t="str">
        <f>VLOOKUP(G1692,Agents!A:E,5,FALSE)</f>
        <v>Junior</v>
      </c>
      <c r="R1692" t="str">
        <f>VLOOKUP(G1692,Agents!A:E,2,FALSE)</f>
        <v>Evening</v>
      </c>
    </row>
    <row r="1693" spans="1:18" x14ac:dyDescent="0.35">
      <c r="A1693" t="s">
        <v>3215</v>
      </c>
      <c r="B1693" t="s">
        <v>3216</v>
      </c>
      <c r="C1693" t="s">
        <v>50</v>
      </c>
      <c r="D1693" t="s">
        <v>38</v>
      </c>
      <c r="E1693" s="1">
        <v>46107.463194444441</v>
      </c>
      <c r="F1693" s="1">
        <v>46111.338194444441</v>
      </c>
      <c r="G1693" t="s">
        <v>27</v>
      </c>
      <c r="H1693" t="s">
        <v>15</v>
      </c>
      <c r="I1693" t="s">
        <v>16</v>
      </c>
      <c r="J1693">
        <v>4</v>
      </c>
      <c r="K1693" t="str">
        <f>IF(tickets_dataset[[#This Row],[status]] = "Closed", "Yes","No")</f>
        <v>Yes</v>
      </c>
      <c r="L1693" s="2">
        <f t="shared" si="104"/>
        <v>93</v>
      </c>
      <c r="M1693" t="str">
        <f t="shared" si="105"/>
        <v>Yes</v>
      </c>
      <c r="N1693" t="str">
        <f t="shared" si="106"/>
        <v>Mar</v>
      </c>
      <c r="O1693" s="2">
        <f t="shared" si="107"/>
        <v>3.875</v>
      </c>
      <c r="P1693" t="str">
        <f>VLOOKUP(G1693,Agents!A:E,4,FALSE)</f>
        <v>Team5</v>
      </c>
      <c r="Q1693" t="str">
        <f>VLOOKUP(G1693,Agents!A:E,5,FALSE)</f>
        <v>Senior</v>
      </c>
      <c r="R1693" t="str">
        <f>VLOOKUP(G1693,Agents!A:E,2,FALSE)</f>
        <v>Morning</v>
      </c>
    </row>
    <row r="1694" spans="1:18" x14ac:dyDescent="0.35">
      <c r="A1694" t="s">
        <v>3217</v>
      </c>
      <c r="B1694" t="s">
        <v>2982</v>
      </c>
      <c r="C1694" t="s">
        <v>50</v>
      </c>
      <c r="D1694" t="s">
        <v>13</v>
      </c>
      <c r="E1694" s="1">
        <v>46090.138194444444</v>
      </c>
      <c r="F1694" s="1">
        <v>46090.429861111108</v>
      </c>
      <c r="G1694" t="s">
        <v>14</v>
      </c>
      <c r="H1694" t="s">
        <v>15</v>
      </c>
      <c r="I1694" t="s">
        <v>16</v>
      </c>
      <c r="J1694">
        <v>4</v>
      </c>
      <c r="K1694" t="str">
        <f>IF(tickets_dataset[[#This Row],[status]] = "Closed", "Yes","No")</f>
        <v>Yes</v>
      </c>
      <c r="L1694" s="2">
        <f t="shared" si="104"/>
        <v>6.9999999999417923</v>
      </c>
      <c r="M1694" t="str">
        <f t="shared" si="105"/>
        <v>No</v>
      </c>
      <c r="N1694" t="str">
        <f t="shared" si="106"/>
        <v>Mar</v>
      </c>
      <c r="O1694" s="2">
        <f t="shared" si="107"/>
        <v>0.29166666666424135</v>
      </c>
      <c r="P1694" t="str">
        <f>VLOOKUP(G1694,Agents!A:E,4,FALSE)</f>
        <v>Team1</v>
      </c>
      <c r="Q1694" t="str">
        <f>VLOOKUP(G1694,Agents!A:E,5,FALSE)</f>
        <v>Senior</v>
      </c>
      <c r="R1694" t="str">
        <f>VLOOKUP(G1694,Agents!A:E,2,FALSE)</f>
        <v>Morning</v>
      </c>
    </row>
    <row r="1695" spans="1:18" x14ac:dyDescent="0.35">
      <c r="A1695" t="s">
        <v>3218</v>
      </c>
      <c r="B1695" t="s">
        <v>952</v>
      </c>
      <c r="C1695" t="s">
        <v>12</v>
      </c>
      <c r="D1695" t="s">
        <v>26</v>
      </c>
      <c r="E1695" s="1">
        <v>46044.836111111108</v>
      </c>
      <c r="F1695" s="1">
        <v>46047.37777777778</v>
      </c>
      <c r="G1695" t="s">
        <v>67</v>
      </c>
      <c r="H1695" t="s">
        <v>15</v>
      </c>
      <c r="I1695" t="s">
        <v>16</v>
      </c>
      <c r="J1695">
        <v>5</v>
      </c>
      <c r="K1695" t="str">
        <f>IF(tickets_dataset[[#This Row],[status]] = "Closed", "Yes","No")</f>
        <v>Yes</v>
      </c>
      <c r="L1695" s="2">
        <f t="shared" si="104"/>
        <v>61.000000000116415</v>
      </c>
      <c r="M1695" t="str">
        <f t="shared" si="105"/>
        <v>Yes</v>
      </c>
      <c r="N1695" t="str">
        <f t="shared" si="106"/>
        <v>Jan</v>
      </c>
      <c r="O1695" s="2">
        <f t="shared" si="107"/>
        <v>2.5416666666715173</v>
      </c>
      <c r="P1695" t="str">
        <f>VLOOKUP(G1695,Agents!A:E,4,FALSE)</f>
        <v>Team5</v>
      </c>
      <c r="Q1695" t="str">
        <f>VLOOKUP(G1695,Agents!A:E,5,FALSE)</f>
        <v>Junior</v>
      </c>
      <c r="R1695" t="str">
        <f>VLOOKUP(G1695,Agents!A:E,2,FALSE)</f>
        <v>Evening</v>
      </c>
    </row>
    <row r="1696" spans="1:18" x14ac:dyDescent="0.35">
      <c r="A1696" t="s">
        <v>3219</v>
      </c>
      <c r="B1696" t="s">
        <v>3220</v>
      </c>
      <c r="C1696" t="s">
        <v>34</v>
      </c>
      <c r="D1696" t="s">
        <v>38</v>
      </c>
      <c r="E1696" s="1">
        <v>46103.338888888888</v>
      </c>
      <c r="F1696" s="1">
        <v>46106.422222222223</v>
      </c>
      <c r="G1696" t="s">
        <v>128</v>
      </c>
      <c r="H1696" t="s">
        <v>28</v>
      </c>
      <c r="I1696" t="s">
        <v>16</v>
      </c>
      <c r="J1696">
        <v>4</v>
      </c>
      <c r="K1696" t="str">
        <f>IF(tickets_dataset[[#This Row],[status]] = "Closed", "Yes","No")</f>
        <v>No</v>
      </c>
      <c r="L1696" s="2">
        <f t="shared" si="104"/>
        <v>74.000000000058208</v>
      </c>
      <c r="M1696" t="str">
        <f t="shared" si="105"/>
        <v>Yes</v>
      </c>
      <c r="N1696" t="str">
        <f t="shared" si="106"/>
        <v>Mar</v>
      </c>
      <c r="O1696" s="2">
        <f t="shared" si="107"/>
        <v>3.0833333333357587</v>
      </c>
      <c r="P1696" t="str">
        <f>VLOOKUP(G1696,Agents!A:E,4,FALSE)</f>
        <v>Team4</v>
      </c>
      <c r="Q1696" t="str">
        <f>VLOOKUP(G1696,Agents!A:E,5,FALSE)</f>
        <v>Mid</v>
      </c>
      <c r="R1696" t="str">
        <f>VLOOKUP(G1696,Agents!A:E,2,FALSE)</f>
        <v>Night</v>
      </c>
    </row>
    <row r="1697" spans="1:18" x14ac:dyDescent="0.35">
      <c r="A1697" t="s">
        <v>3221</v>
      </c>
      <c r="B1697" t="s">
        <v>3222</v>
      </c>
      <c r="C1697" t="s">
        <v>12</v>
      </c>
      <c r="D1697" t="s">
        <v>38</v>
      </c>
      <c r="E1697" s="1">
        <v>46089.532638888886</v>
      </c>
      <c r="F1697" s="1">
        <v>46091.574305555558</v>
      </c>
      <c r="G1697" t="s">
        <v>199</v>
      </c>
      <c r="H1697" t="s">
        <v>15</v>
      </c>
      <c r="I1697" t="s">
        <v>16</v>
      </c>
      <c r="J1697">
        <v>4</v>
      </c>
      <c r="K1697" t="str">
        <f>IF(tickets_dataset[[#This Row],[status]] = "Closed", "Yes","No")</f>
        <v>Yes</v>
      </c>
      <c r="L1697" s="2">
        <f t="shared" si="104"/>
        <v>49.000000000116415</v>
      </c>
      <c r="M1697" t="str">
        <f t="shared" si="105"/>
        <v>Yes</v>
      </c>
      <c r="N1697" t="str">
        <f t="shared" si="106"/>
        <v>Mar</v>
      </c>
      <c r="O1697" s="2">
        <f t="shared" si="107"/>
        <v>2.0416666666715173</v>
      </c>
      <c r="P1697" t="str">
        <f>VLOOKUP(G1697,Agents!A:E,4,FALSE)</f>
        <v>Team1</v>
      </c>
      <c r="Q1697" t="str">
        <f>VLOOKUP(G1697,Agents!A:E,5,FALSE)</f>
        <v>Junior</v>
      </c>
      <c r="R1697" t="str">
        <f>VLOOKUP(G1697,Agents!A:E,2,FALSE)</f>
        <v>Morning</v>
      </c>
    </row>
    <row r="1698" spans="1:18" x14ac:dyDescent="0.35">
      <c r="A1698" t="s">
        <v>3223</v>
      </c>
      <c r="B1698" t="s">
        <v>2815</v>
      </c>
      <c r="C1698" t="s">
        <v>50</v>
      </c>
      <c r="D1698" t="s">
        <v>38</v>
      </c>
      <c r="E1698" s="1">
        <v>46065.820833333331</v>
      </c>
      <c r="F1698" s="1">
        <v>46067.570833333331</v>
      </c>
      <c r="G1698" t="s">
        <v>357</v>
      </c>
      <c r="H1698" t="s">
        <v>15</v>
      </c>
      <c r="I1698" t="s">
        <v>16</v>
      </c>
      <c r="J1698">
        <v>5</v>
      </c>
      <c r="K1698" t="str">
        <f>IF(tickets_dataset[[#This Row],[status]] = "Closed", "Yes","No")</f>
        <v>Yes</v>
      </c>
      <c r="L1698" s="2">
        <f t="shared" si="104"/>
        <v>42</v>
      </c>
      <c r="M1698" t="str">
        <f t="shared" si="105"/>
        <v>No</v>
      </c>
      <c r="N1698" t="str">
        <f t="shared" si="106"/>
        <v>Feb</v>
      </c>
      <c r="O1698" s="2">
        <f t="shared" si="107"/>
        <v>1.75</v>
      </c>
      <c r="P1698" t="str">
        <f>VLOOKUP(G1698,Agents!A:E,4,FALSE)</f>
        <v>Team1</v>
      </c>
      <c r="Q1698" t="str">
        <f>VLOOKUP(G1698,Agents!A:E,5,FALSE)</f>
        <v>Mid</v>
      </c>
      <c r="R1698" t="str">
        <f>VLOOKUP(G1698,Agents!A:E,2,FALSE)</f>
        <v>Morning</v>
      </c>
    </row>
    <row r="1699" spans="1:18" x14ac:dyDescent="0.35">
      <c r="A1699" t="s">
        <v>3224</v>
      </c>
      <c r="B1699" t="s">
        <v>3225</v>
      </c>
      <c r="C1699" t="s">
        <v>22</v>
      </c>
      <c r="D1699" t="s">
        <v>38</v>
      </c>
      <c r="E1699" s="1">
        <v>46094.59375</v>
      </c>
      <c r="F1699" s="1">
        <v>46095.09375</v>
      </c>
      <c r="G1699" t="s">
        <v>221</v>
      </c>
      <c r="H1699" t="s">
        <v>15</v>
      </c>
      <c r="I1699" t="s">
        <v>16</v>
      </c>
      <c r="J1699">
        <v>4</v>
      </c>
      <c r="K1699" t="str">
        <f>IF(tickets_dataset[[#This Row],[status]] = "Closed", "Yes","No")</f>
        <v>Yes</v>
      </c>
      <c r="L1699" s="2">
        <f t="shared" si="104"/>
        <v>12</v>
      </c>
      <c r="M1699" t="str">
        <f t="shared" si="105"/>
        <v>No</v>
      </c>
      <c r="N1699" t="str">
        <f t="shared" si="106"/>
        <v>Mar</v>
      </c>
      <c r="O1699" s="2">
        <f t="shared" si="107"/>
        <v>0.5</v>
      </c>
      <c r="P1699" t="str">
        <f>VLOOKUP(G1699,Agents!A:E,4,FALSE)</f>
        <v>Team4</v>
      </c>
      <c r="Q1699" t="str">
        <f>VLOOKUP(G1699,Agents!A:E,5,FALSE)</f>
        <v>Senior</v>
      </c>
      <c r="R1699" t="str">
        <f>VLOOKUP(G1699,Agents!A:E,2,FALSE)</f>
        <v>Morning</v>
      </c>
    </row>
    <row r="1700" spans="1:18" x14ac:dyDescent="0.35">
      <c r="A1700" t="s">
        <v>3226</v>
      </c>
      <c r="B1700" t="s">
        <v>3227</v>
      </c>
      <c r="C1700" t="s">
        <v>12</v>
      </c>
      <c r="D1700" t="s">
        <v>38</v>
      </c>
      <c r="E1700" s="1">
        <v>46081.662499999999</v>
      </c>
      <c r="F1700" s="1">
        <v>46082.037499999999</v>
      </c>
      <c r="G1700" t="s">
        <v>128</v>
      </c>
      <c r="H1700" t="s">
        <v>15</v>
      </c>
      <c r="I1700" t="s">
        <v>16</v>
      </c>
      <c r="J1700">
        <v>5</v>
      </c>
      <c r="K1700" t="str">
        <f>IF(tickets_dataset[[#This Row],[status]] = "Closed", "Yes","No")</f>
        <v>Yes</v>
      </c>
      <c r="L1700" s="2">
        <f t="shared" si="104"/>
        <v>9</v>
      </c>
      <c r="M1700" t="str">
        <f t="shared" si="105"/>
        <v>No</v>
      </c>
      <c r="N1700" t="str">
        <f t="shared" si="106"/>
        <v>Feb</v>
      </c>
      <c r="O1700" s="2">
        <f t="shared" si="107"/>
        <v>0.375</v>
      </c>
      <c r="P1700" t="str">
        <f>VLOOKUP(G1700,Agents!A:E,4,FALSE)</f>
        <v>Team4</v>
      </c>
      <c r="Q1700" t="str">
        <f>VLOOKUP(G1700,Agents!A:E,5,FALSE)</f>
        <v>Mid</v>
      </c>
      <c r="R1700" t="str">
        <f>VLOOKUP(G1700,Agents!A:E,2,FALSE)</f>
        <v>Night</v>
      </c>
    </row>
    <row r="1701" spans="1:18" x14ac:dyDescent="0.35">
      <c r="A1701" t="s">
        <v>3228</v>
      </c>
      <c r="B1701" t="s">
        <v>3229</v>
      </c>
      <c r="C1701" t="s">
        <v>12</v>
      </c>
      <c r="D1701" t="s">
        <v>13</v>
      </c>
      <c r="E1701" s="1">
        <v>46095.368055555555</v>
      </c>
      <c r="F1701" s="1">
        <v>46096.451388888891</v>
      </c>
      <c r="G1701" t="s">
        <v>19</v>
      </c>
      <c r="H1701" t="s">
        <v>132</v>
      </c>
      <c r="I1701" t="s">
        <v>16</v>
      </c>
      <c r="J1701">
        <v>4</v>
      </c>
      <c r="K1701" t="str">
        <f>IF(tickets_dataset[[#This Row],[status]] = "Closed", "Yes","No")</f>
        <v>No</v>
      </c>
      <c r="L1701" s="2">
        <f t="shared" si="104"/>
        <v>26.000000000058208</v>
      </c>
      <c r="M1701" t="str">
        <f t="shared" si="105"/>
        <v>No</v>
      </c>
      <c r="N1701" t="str">
        <f t="shared" si="106"/>
        <v>Mar</v>
      </c>
      <c r="O1701" s="2">
        <f t="shared" si="107"/>
        <v>1.0833333333357587</v>
      </c>
      <c r="P1701" t="str">
        <f>VLOOKUP(G1701,Agents!A:E,4,FALSE)</f>
        <v>Team4</v>
      </c>
      <c r="Q1701" t="str">
        <f>VLOOKUP(G1701,Agents!A:E,5,FALSE)</f>
        <v>Senior</v>
      </c>
      <c r="R1701" t="str">
        <f>VLOOKUP(G1701,Agents!A:E,2,FALSE)</f>
        <v>Evening</v>
      </c>
    </row>
    <row r="1702" spans="1:18" x14ac:dyDescent="0.35">
      <c r="A1702" t="s">
        <v>3230</v>
      </c>
      <c r="B1702" t="s">
        <v>3231</v>
      </c>
      <c r="C1702" t="s">
        <v>12</v>
      </c>
      <c r="D1702" t="s">
        <v>38</v>
      </c>
      <c r="E1702" s="1">
        <v>46065.884722222225</v>
      </c>
      <c r="F1702" s="1">
        <v>46069.259722222225</v>
      </c>
      <c r="G1702" t="s">
        <v>167</v>
      </c>
      <c r="H1702" t="s">
        <v>15</v>
      </c>
      <c r="I1702" t="s">
        <v>16</v>
      </c>
      <c r="J1702">
        <v>4</v>
      </c>
      <c r="K1702" t="str">
        <f>IF(tickets_dataset[[#This Row],[status]] = "Closed", "Yes","No")</f>
        <v>Yes</v>
      </c>
      <c r="L1702" s="2">
        <f t="shared" si="104"/>
        <v>81</v>
      </c>
      <c r="M1702" t="str">
        <f t="shared" si="105"/>
        <v>Yes</v>
      </c>
      <c r="N1702" t="str">
        <f t="shared" si="106"/>
        <v>Feb</v>
      </c>
      <c r="O1702" s="2">
        <f t="shared" si="107"/>
        <v>3.375</v>
      </c>
      <c r="P1702" t="str">
        <f>VLOOKUP(G1702,Agents!A:E,4,FALSE)</f>
        <v>Team3</v>
      </c>
      <c r="Q1702" t="str">
        <f>VLOOKUP(G1702,Agents!A:E,5,FALSE)</f>
        <v>Mid</v>
      </c>
      <c r="R1702" t="str">
        <f>VLOOKUP(G1702,Agents!A:E,2,FALSE)</f>
        <v>Evening</v>
      </c>
    </row>
    <row r="1703" spans="1:18" x14ac:dyDescent="0.35">
      <c r="A1703" t="s">
        <v>3232</v>
      </c>
      <c r="B1703" t="s">
        <v>1000</v>
      </c>
      <c r="C1703" t="s">
        <v>76</v>
      </c>
      <c r="D1703" t="s">
        <v>13</v>
      </c>
      <c r="E1703" s="1">
        <v>46043.57708333333</v>
      </c>
      <c r="F1703" s="1">
        <v>46044.368750000001</v>
      </c>
      <c r="G1703" t="s">
        <v>282</v>
      </c>
      <c r="H1703" t="s">
        <v>15</v>
      </c>
      <c r="I1703" t="s">
        <v>68</v>
      </c>
      <c r="J1703">
        <v>3</v>
      </c>
      <c r="K1703" t="str">
        <f>IF(tickets_dataset[[#This Row],[status]] = "Closed", "Yes","No")</f>
        <v>Yes</v>
      </c>
      <c r="L1703" s="2">
        <f t="shared" si="104"/>
        <v>19.000000000116415</v>
      </c>
      <c r="M1703" t="str">
        <f t="shared" si="105"/>
        <v>No</v>
      </c>
      <c r="N1703" t="str">
        <f t="shared" si="106"/>
        <v>Jan</v>
      </c>
      <c r="O1703" s="2">
        <f t="shared" si="107"/>
        <v>0.79166666667151731</v>
      </c>
      <c r="P1703" t="str">
        <f>VLOOKUP(G1703,Agents!A:E,4,FALSE)</f>
        <v>Team4</v>
      </c>
      <c r="Q1703" t="str">
        <f>VLOOKUP(G1703,Agents!A:E,5,FALSE)</f>
        <v>Mid</v>
      </c>
      <c r="R1703" t="str">
        <f>VLOOKUP(G1703,Agents!A:E,2,FALSE)</f>
        <v>Morning</v>
      </c>
    </row>
    <row r="1704" spans="1:18" x14ac:dyDescent="0.35">
      <c r="A1704" t="s">
        <v>3233</v>
      </c>
      <c r="B1704" t="s">
        <v>3234</v>
      </c>
      <c r="C1704" t="s">
        <v>12</v>
      </c>
      <c r="D1704" t="s">
        <v>13</v>
      </c>
      <c r="E1704" s="1">
        <v>46071.366666666669</v>
      </c>
      <c r="F1704" s="1">
        <v>46071.866666666669</v>
      </c>
      <c r="G1704" t="s">
        <v>311</v>
      </c>
      <c r="H1704" t="s">
        <v>132</v>
      </c>
      <c r="I1704" t="s">
        <v>16</v>
      </c>
      <c r="J1704">
        <v>4</v>
      </c>
      <c r="K1704" t="str">
        <f>IF(tickets_dataset[[#This Row],[status]] = "Closed", "Yes","No")</f>
        <v>No</v>
      </c>
      <c r="L1704" s="2">
        <f t="shared" si="104"/>
        <v>12</v>
      </c>
      <c r="M1704" t="str">
        <f t="shared" si="105"/>
        <v>No</v>
      </c>
      <c r="N1704" t="str">
        <f t="shared" si="106"/>
        <v>Feb</v>
      </c>
      <c r="O1704" s="2">
        <f t="shared" si="107"/>
        <v>0.5</v>
      </c>
      <c r="P1704" t="str">
        <f>VLOOKUP(G1704,Agents!A:E,4,FALSE)</f>
        <v>Team5</v>
      </c>
      <c r="Q1704" t="str">
        <f>VLOOKUP(G1704,Agents!A:E,5,FALSE)</f>
        <v>Senior</v>
      </c>
      <c r="R1704" t="str">
        <f>VLOOKUP(G1704,Agents!A:E,2,FALSE)</f>
        <v>Evening</v>
      </c>
    </row>
    <row r="1705" spans="1:18" x14ac:dyDescent="0.35">
      <c r="A1705" t="s">
        <v>3235</v>
      </c>
      <c r="B1705" t="s">
        <v>3236</v>
      </c>
      <c r="C1705" t="s">
        <v>34</v>
      </c>
      <c r="D1705" t="s">
        <v>38</v>
      </c>
      <c r="E1705" s="1">
        <v>46093.105555555558</v>
      </c>
      <c r="F1705" s="1">
        <v>46096.272222222222</v>
      </c>
      <c r="G1705" t="s">
        <v>19</v>
      </c>
      <c r="H1705" t="s">
        <v>15</v>
      </c>
      <c r="I1705" t="s">
        <v>16</v>
      </c>
      <c r="J1705">
        <v>3</v>
      </c>
      <c r="K1705" t="str">
        <f>IF(tickets_dataset[[#This Row],[status]] = "Closed", "Yes","No")</f>
        <v>Yes</v>
      </c>
      <c r="L1705" s="2">
        <f t="shared" si="104"/>
        <v>75.999999999941792</v>
      </c>
      <c r="M1705" t="str">
        <f t="shared" si="105"/>
        <v>Yes</v>
      </c>
      <c r="N1705" t="str">
        <f t="shared" si="106"/>
        <v>Mar</v>
      </c>
      <c r="O1705" s="2">
        <f t="shared" si="107"/>
        <v>3.1666666666642413</v>
      </c>
      <c r="P1705" t="str">
        <f>VLOOKUP(G1705,Agents!A:E,4,FALSE)</f>
        <v>Team4</v>
      </c>
      <c r="Q1705" t="str">
        <f>VLOOKUP(G1705,Agents!A:E,5,FALSE)</f>
        <v>Senior</v>
      </c>
      <c r="R1705" t="str">
        <f>VLOOKUP(G1705,Agents!A:E,2,FALSE)</f>
        <v>Evening</v>
      </c>
    </row>
    <row r="1706" spans="1:18" x14ac:dyDescent="0.35">
      <c r="A1706" t="s">
        <v>3237</v>
      </c>
      <c r="B1706" t="s">
        <v>3238</v>
      </c>
      <c r="C1706" t="s">
        <v>12</v>
      </c>
      <c r="D1706" t="s">
        <v>26</v>
      </c>
      <c r="E1706" s="1">
        <v>46090.098611111112</v>
      </c>
      <c r="F1706" s="1">
        <v>46092.556944444441</v>
      </c>
      <c r="G1706" t="s">
        <v>23</v>
      </c>
      <c r="H1706" t="s">
        <v>15</v>
      </c>
      <c r="I1706" t="s">
        <v>16</v>
      </c>
      <c r="J1706">
        <v>5</v>
      </c>
      <c r="K1706" t="str">
        <f>IF(tickets_dataset[[#This Row],[status]] = "Closed", "Yes","No")</f>
        <v>Yes</v>
      </c>
      <c r="L1706" s="2">
        <f t="shared" si="104"/>
        <v>58.999999999883585</v>
      </c>
      <c r="M1706" t="str">
        <f t="shared" si="105"/>
        <v>Yes</v>
      </c>
      <c r="N1706" t="str">
        <f t="shared" si="106"/>
        <v>Mar</v>
      </c>
      <c r="O1706" s="2">
        <f t="shared" si="107"/>
        <v>2.4583333333284827</v>
      </c>
      <c r="P1706" t="str">
        <f>VLOOKUP(G1706,Agents!A:E,4,FALSE)</f>
        <v>Team3</v>
      </c>
      <c r="Q1706" t="str">
        <f>VLOOKUP(G1706,Agents!A:E,5,FALSE)</f>
        <v>Senior</v>
      </c>
      <c r="R1706" t="str">
        <f>VLOOKUP(G1706,Agents!A:E,2,FALSE)</f>
        <v>Evening</v>
      </c>
    </row>
    <row r="1707" spans="1:18" x14ac:dyDescent="0.35">
      <c r="A1707" t="s">
        <v>3239</v>
      </c>
      <c r="B1707" t="s">
        <v>3240</v>
      </c>
      <c r="C1707" t="s">
        <v>22</v>
      </c>
      <c r="D1707" t="s">
        <v>13</v>
      </c>
      <c r="E1707" s="1">
        <v>46063.37777777778</v>
      </c>
      <c r="F1707" s="1">
        <v>46064.961111111108</v>
      </c>
      <c r="G1707" t="s">
        <v>53</v>
      </c>
      <c r="H1707" t="s">
        <v>15</v>
      </c>
      <c r="I1707" t="s">
        <v>16</v>
      </c>
      <c r="J1707">
        <v>4</v>
      </c>
      <c r="K1707" t="str">
        <f>IF(tickets_dataset[[#This Row],[status]] = "Closed", "Yes","No")</f>
        <v>Yes</v>
      </c>
      <c r="L1707" s="2">
        <f t="shared" si="104"/>
        <v>37.999999999883585</v>
      </c>
      <c r="M1707" t="str">
        <f t="shared" si="105"/>
        <v>No</v>
      </c>
      <c r="N1707" t="str">
        <f t="shared" si="106"/>
        <v>Feb</v>
      </c>
      <c r="O1707" s="2">
        <f t="shared" si="107"/>
        <v>1.5833333333284827</v>
      </c>
      <c r="P1707" t="str">
        <f>VLOOKUP(G1707,Agents!A:E,4,FALSE)</f>
        <v>Team1</v>
      </c>
      <c r="Q1707" t="str">
        <f>VLOOKUP(G1707,Agents!A:E,5,FALSE)</f>
        <v>Junior</v>
      </c>
      <c r="R1707" t="str">
        <f>VLOOKUP(G1707,Agents!A:E,2,FALSE)</f>
        <v>Night</v>
      </c>
    </row>
    <row r="1708" spans="1:18" x14ac:dyDescent="0.35">
      <c r="A1708" t="s">
        <v>3241</v>
      </c>
      <c r="B1708" t="s">
        <v>3242</v>
      </c>
      <c r="C1708" t="s">
        <v>34</v>
      </c>
      <c r="D1708" t="s">
        <v>38</v>
      </c>
      <c r="E1708" s="1">
        <v>46043.82708333333</v>
      </c>
      <c r="F1708" s="1">
        <v>46044.868750000001</v>
      </c>
      <c r="G1708" t="s">
        <v>35</v>
      </c>
      <c r="H1708" t="s">
        <v>15</v>
      </c>
      <c r="I1708" t="s">
        <v>16</v>
      </c>
      <c r="J1708">
        <v>5</v>
      </c>
      <c r="K1708" t="str">
        <f>IF(tickets_dataset[[#This Row],[status]] = "Closed", "Yes","No")</f>
        <v>Yes</v>
      </c>
      <c r="L1708" s="2">
        <f t="shared" si="104"/>
        <v>25.000000000116415</v>
      </c>
      <c r="M1708" t="str">
        <f t="shared" si="105"/>
        <v>No</v>
      </c>
      <c r="N1708" t="str">
        <f t="shared" si="106"/>
        <v>Jan</v>
      </c>
      <c r="O1708" s="2">
        <f t="shared" si="107"/>
        <v>1.0416666666715173</v>
      </c>
      <c r="P1708" t="str">
        <f>VLOOKUP(G1708,Agents!A:E,4,FALSE)</f>
        <v>Team1</v>
      </c>
      <c r="Q1708" t="str">
        <f>VLOOKUP(G1708,Agents!A:E,5,FALSE)</f>
        <v>Senior</v>
      </c>
      <c r="R1708" t="str">
        <f>VLOOKUP(G1708,Agents!A:E,2,FALSE)</f>
        <v>Evening</v>
      </c>
    </row>
    <row r="1709" spans="1:18" x14ac:dyDescent="0.35">
      <c r="A1709" t="s">
        <v>3243</v>
      </c>
      <c r="B1709" t="s">
        <v>3244</v>
      </c>
      <c r="C1709" t="s">
        <v>22</v>
      </c>
      <c r="D1709" t="s">
        <v>13</v>
      </c>
      <c r="E1709" s="1">
        <v>46024.113888888889</v>
      </c>
      <c r="F1709" s="1">
        <v>46026.072222222225</v>
      </c>
      <c r="G1709" t="s">
        <v>140</v>
      </c>
      <c r="H1709" t="s">
        <v>15</v>
      </c>
      <c r="I1709" t="s">
        <v>16</v>
      </c>
      <c r="J1709">
        <v>4</v>
      </c>
      <c r="K1709" t="str">
        <f>IF(tickets_dataset[[#This Row],[status]] = "Closed", "Yes","No")</f>
        <v>Yes</v>
      </c>
      <c r="L1709" s="2">
        <f t="shared" si="104"/>
        <v>47.000000000058208</v>
      </c>
      <c r="M1709" t="str">
        <f t="shared" si="105"/>
        <v>No</v>
      </c>
      <c r="N1709" t="str">
        <f t="shared" si="106"/>
        <v>Jan</v>
      </c>
      <c r="O1709" s="2">
        <f t="shared" si="107"/>
        <v>1.9583333333357587</v>
      </c>
      <c r="P1709" t="str">
        <f>VLOOKUP(G1709,Agents!A:E,4,FALSE)</f>
        <v>Team1</v>
      </c>
      <c r="Q1709" t="str">
        <f>VLOOKUP(G1709,Agents!A:E,5,FALSE)</f>
        <v>Junior</v>
      </c>
      <c r="R1709" t="str">
        <f>VLOOKUP(G1709,Agents!A:E,2,FALSE)</f>
        <v>Morning</v>
      </c>
    </row>
    <row r="1710" spans="1:18" x14ac:dyDescent="0.35">
      <c r="A1710" t="s">
        <v>3245</v>
      </c>
      <c r="B1710" t="s">
        <v>3246</v>
      </c>
      <c r="C1710" t="s">
        <v>22</v>
      </c>
      <c r="D1710" t="s">
        <v>38</v>
      </c>
      <c r="E1710" s="1">
        <v>46027.99722222222</v>
      </c>
      <c r="F1710" s="1">
        <v>46028.913888888892</v>
      </c>
      <c r="G1710" t="s">
        <v>170</v>
      </c>
      <c r="H1710" t="s">
        <v>132</v>
      </c>
      <c r="I1710" t="s">
        <v>16</v>
      </c>
      <c r="J1710">
        <v>5</v>
      </c>
      <c r="K1710" t="str">
        <f>IF(tickets_dataset[[#This Row],[status]] = "Closed", "Yes","No")</f>
        <v>No</v>
      </c>
      <c r="L1710" s="2">
        <f t="shared" si="104"/>
        <v>22.000000000116415</v>
      </c>
      <c r="M1710" t="str">
        <f t="shared" si="105"/>
        <v>No</v>
      </c>
      <c r="N1710" t="str">
        <f t="shared" si="106"/>
        <v>Jan</v>
      </c>
      <c r="O1710" s="2">
        <f t="shared" si="107"/>
        <v>0.91666666667151731</v>
      </c>
      <c r="P1710" t="str">
        <f>VLOOKUP(G1710,Agents!A:E,4,FALSE)</f>
        <v>Team5</v>
      </c>
      <c r="Q1710" t="str">
        <f>VLOOKUP(G1710,Agents!A:E,5,FALSE)</f>
        <v>Junior</v>
      </c>
      <c r="R1710" t="str">
        <f>VLOOKUP(G1710,Agents!A:E,2,FALSE)</f>
        <v>Night</v>
      </c>
    </row>
    <row r="1711" spans="1:18" x14ac:dyDescent="0.35">
      <c r="A1711" t="s">
        <v>3247</v>
      </c>
      <c r="B1711" t="s">
        <v>3248</v>
      </c>
      <c r="C1711" t="s">
        <v>22</v>
      </c>
      <c r="D1711" t="s">
        <v>26</v>
      </c>
      <c r="E1711" s="1">
        <v>46057.039583333331</v>
      </c>
      <c r="F1711" s="1">
        <v>46059.956250000003</v>
      </c>
      <c r="G1711" t="s">
        <v>67</v>
      </c>
      <c r="H1711" t="s">
        <v>28</v>
      </c>
      <c r="I1711" t="s">
        <v>16</v>
      </c>
      <c r="J1711">
        <v>4</v>
      </c>
      <c r="K1711" t="str">
        <f>IF(tickets_dataset[[#This Row],[status]] = "Closed", "Yes","No")</f>
        <v>No</v>
      </c>
      <c r="L1711" s="2">
        <f t="shared" si="104"/>
        <v>70.000000000116415</v>
      </c>
      <c r="M1711" t="str">
        <f t="shared" si="105"/>
        <v>Yes</v>
      </c>
      <c r="N1711" t="str">
        <f t="shared" si="106"/>
        <v>Feb</v>
      </c>
      <c r="O1711" s="2">
        <f t="shared" si="107"/>
        <v>2.9166666666715173</v>
      </c>
      <c r="P1711" t="str">
        <f>VLOOKUP(G1711,Agents!A:E,4,FALSE)</f>
        <v>Team5</v>
      </c>
      <c r="Q1711" t="str">
        <f>VLOOKUP(G1711,Agents!A:E,5,FALSE)</f>
        <v>Junior</v>
      </c>
      <c r="R1711" t="str">
        <f>VLOOKUP(G1711,Agents!A:E,2,FALSE)</f>
        <v>Evening</v>
      </c>
    </row>
    <row r="1712" spans="1:18" x14ac:dyDescent="0.35">
      <c r="A1712" t="s">
        <v>3249</v>
      </c>
      <c r="B1712" t="s">
        <v>3250</v>
      </c>
      <c r="C1712" t="s">
        <v>22</v>
      </c>
      <c r="D1712" t="s">
        <v>13</v>
      </c>
      <c r="E1712" s="1">
        <v>46110.695833333331</v>
      </c>
      <c r="F1712" s="1">
        <v>46112.404166666667</v>
      </c>
      <c r="G1712" t="s">
        <v>344</v>
      </c>
      <c r="H1712" t="s">
        <v>15</v>
      </c>
      <c r="I1712" t="s">
        <v>16</v>
      </c>
      <c r="J1712">
        <v>5</v>
      </c>
      <c r="K1712" t="str">
        <f>IF(tickets_dataset[[#This Row],[status]] = "Closed", "Yes","No")</f>
        <v>Yes</v>
      </c>
      <c r="L1712" s="2">
        <f t="shared" si="104"/>
        <v>41.000000000058208</v>
      </c>
      <c r="M1712" t="str">
        <f t="shared" si="105"/>
        <v>No</v>
      </c>
      <c r="N1712" t="str">
        <f t="shared" si="106"/>
        <v>Mar</v>
      </c>
      <c r="O1712" s="2">
        <f t="shared" si="107"/>
        <v>1.7083333333357587</v>
      </c>
      <c r="P1712" t="str">
        <f>VLOOKUP(G1712,Agents!A:E,4,FALSE)</f>
        <v>Team4</v>
      </c>
      <c r="Q1712" t="str">
        <f>VLOOKUP(G1712,Agents!A:E,5,FALSE)</f>
        <v>Senior</v>
      </c>
      <c r="R1712" t="str">
        <f>VLOOKUP(G1712,Agents!A:E,2,FALSE)</f>
        <v>Night</v>
      </c>
    </row>
    <row r="1713" spans="1:18" x14ac:dyDescent="0.35">
      <c r="A1713" t="s">
        <v>3251</v>
      </c>
      <c r="B1713" t="s">
        <v>2565</v>
      </c>
      <c r="C1713" t="s">
        <v>50</v>
      </c>
      <c r="D1713" t="s">
        <v>26</v>
      </c>
      <c r="E1713" s="1">
        <v>46053.638194444444</v>
      </c>
      <c r="F1713" s="1">
        <v>46054.138194444444</v>
      </c>
      <c r="G1713" t="s">
        <v>190</v>
      </c>
      <c r="H1713" t="s">
        <v>28</v>
      </c>
      <c r="I1713" t="s">
        <v>16</v>
      </c>
      <c r="J1713">
        <v>3</v>
      </c>
      <c r="K1713" t="str">
        <f>IF(tickets_dataset[[#This Row],[status]] = "Closed", "Yes","No")</f>
        <v>No</v>
      </c>
      <c r="L1713" s="2">
        <f t="shared" si="104"/>
        <v>12</v>
      </c>
      <c r="M1713" t="str">
        <f t="shared" si="105"/>
        <v>No</v>
      </c>
      <c r="N1713" t="str">
        <f t="shared" si="106"/>
        <v>Jan</v>
      </c>
      <c r="O1713" s="2">
        <f t="shared" si="107"/>
        <v>0.5</v>
      </c>
      <c r="P1713" t="str">
        <f>VLOOKUP(G1713,Agents!A:E,4,FALSE)</f>
        <v>Team1</v>
      </c>
      <c r="Q1713" t="str">
        <f>VLOOKUP(G1713,Agents!A:E,5,FALSE)</f>
        <v>Senior</v>
      </c>
      <c r="R1713" t="str">
        <f>VLOOKUP(G1713,Agents!A:E,2,FALSE)</f>
        <v>Night</v>
      </c>
    </row>
    <row r="1714" spans="1:18" x14ac:dyDescent="0.35">
      <c r="A1714" t="s">
        <v>3252</v>
      </c>
      <c r="B1714" t="s">
        <v>3253</v>
      </c>
      <c r="C1714" t="s">
        <v>50</v>
      </c>
      <c r="D1714" t="s">
        <v>38</v>
      </c>
      <c r="E1714" s="1">
        <v>46061.497916666667</v>
      </c>
      <c r="F1714" s="1">
        <v>46063.331250000003</v>
      </c>
      <c r="G1714" t="s">
        <v>35</v>
      </c>
      <c r="H1714" t="s">
        <v>15</v>
      </c>
      <c r="I1714" t="s">
        <v>16</v>
      </c>
      <c r="J1714">
        <v>5</v>
      </c>
      <c r="K1714" t="str">
        <f>IF(tickets_dataset[[#This Row],[status]] = "Closed", "Yes","No")</f>
        <v>Yes</v>
      </c>
      <c r="L1714" s="2">
        <f t="shared" si="104"/>
        <v>44.000000000058208</v>
      </c>
      <c r="M1714" t="str">
        <f t="shared" si="105"/>
        <v>No</v>
      </c>
      <c r="N1714" t="str">
        <f t="shared" si="106"/>
        <v>Feb</v>
      </c>
      <c r="O1714" s="2">
        <f t="shared" si="107"/>
        <v>1.8333333333357587</v>
      </c>
      <c r="P1714" t="str">
        <f>VLOOKUP(G1714,Agents!A:E,4,FALSE)</f>
        <v>Team1</v>
      </c>
      <c r="Q1714" t="str">
        <f>VLOOKUP(G1714,Agents!A:E,5,FALSE)</f>
        <v>Senior</v>
      </c>
      <c r="R1714" t="str">
        <f>VLOOKUP(G1714,Agents!A:E,2,FALSE)</f>
        <v>Evening</v>
      </c>
    </row>
    <row r="1715" spans="1:18" x14ac:dyDescent="0.35">
      <c r="A1715" t="s">
        <v>3254</v>
      </c>
      <c r="B1715" t="s">
        <v>3255</v>
      </c>
      <c r="C1715" t="s">
        <v>22</v>
      </c>
      <c r="D1715" t="s">
        <v>38</v>
      </c>
      <c r="E1715" s="1">
        <v>46072.510416666664</v>
      </c>
      <c r="F1715" s="1">
        <v>46073.34375</v>
      </c>
      <c r="G1715" t="s">
        <v>14</v>
      </c>
      <c r="H1715" t="s">
        <v>28</v>
      </c>
      <c r="I1715" t="s">
        <v>16</v>
      </c>
      <c r="J1715">
        <v>4</v>
      </c>
      <c r="K1715" t="str">
        <f>IF(tickets_dataset[[#This Row],[status]] = "Closed", "Yes","No")</f>
        <v>No</v>
      </c>
      <c r="L1715" s="2">
        <f t="shared" si="104"/>
        <v>20.000000000058208</v>
      </c>
      <c r="M1715" t="str">
        <f t="shared" si="105"/>
        <v>No</v>
      </c>
      <c r="N1715" t="str">
        <f t="shared" si="106"/>
        <v>Feb</v>
      </c>
      <c r="O1715" s="2">
        <f t="shared" si="107"/>
        <v>0.83333333333575865</v>
      </c>
      <c r="P1715" t="str">
        <f>VLOOKUP(G1715,Agents!A:E,4,FALSE)</f>
        <v>Team1</v>
      </c>
      <c r="Q1715" t="str">
        <f>VLOOKUP(G1715,Agents!A:E,5,FALSE)</f>
        <v>Senior</v>
      </c>
      <c r="R1715" t="str">
        <f>VLOOKUP(G1715,Agents!A:E,2,FALSE)</f>
        <v>Morning</v>
      </c>
    </row>
    <row r="1716" spans="1:18" x14ac:dyDescent="0.35">
      <c r="A1716" t="s">
        <v>3256</v>
      </c>
      <c r="B1716" t="s">
        <v>3257</v>
      </c>
      <c r="C1716" t="s">
        <v>22</v>
      </c>
      <c r="D1716" t="s">
        <v>38</v>
      </c>
      <c r="E1716" s="1">
        <v>46105.104166666664</v>
      </c>
      <c r="F1716" s="1">
        <v>46107.104166666664</v>
      </c>
      <c r="G1716" t="s">
        <v>62</v>
      </c>
      <c r="H1716" t="s">
        <v>15</v>
      </c>
      <c r="I1716" t="s">
        <v>16</v>
      </c>
      <c r="J1716">
        <v>4</v>
      </c>
      <c r="K1716" t="str">
        <f>IF(tickets_dataset[[#This Row],[status]] = "Closed", "Yes","No")</f>
        <v>Yes</v>
      </c>
      <c r="L1716" s="2">
        <f t="shared" si="104"/>
        <v>48</v>
      </c>
      <c r="M1716" t="str">
        <f t="shared" si="105"/>
        <v>No</v>
      </c>
      <c r="N1716" t="str">
        <f t="shared" si="106"/>
        <v>Mar</v>
      </c>
      <c r="O1716" s="2">
        <f t="shared" si="107"/>
        <v>2</v>
      </c>
      <c r="P1716" t="str">
        <f>VLOOKUP(G1716,Agents!A:E,4,FALSE)</f>
        <v>Team1</v>
      </c>
      <c r="Q1716" t="str">
        <f>VLOOKUP(G1716,Agents!A:E,5,FALSE)</f>
        <v>Junior</v>
      </c>
      <c r="R1716" t="str">
        <f>VLOOKUP(G1716,Agents!A:E,2,FALSE)</f>
        <v>Morning</v>
      </c>
    </row>
    <row r="1717" spans="1:18" x14ac:dyDescent="0.35">
      <c r="A1717" t="s">
        <v>3258</v>
      </c>
      <c r="B1717" t="s">
        <v>3259</v>
      </c>
      <c r="C1717" t="s">
        <v>76</v>
      </c>
      <c r="D1717" t="s">
        <v>38</v>
      </c>
      <c r="E1717" s="1">
        <v>46097.02847222222</v>
      </c>
      <c r="F1717" s="1">
        <v>46100.40347222222</v>
      </c>
      <c r="G1717" t="s">
        <v>42</v>
      </c>
      <c r="H1717" t="s">
        <v>15</v>
      </c>
      <c r="I1717" t="s">
        <v>16</v>
      </c>
      <c r="J1717">
        <v>4</v>
      </c>
      <c r="K1717" t="str">
        <f>IF(tickets_dataset[[#This Row],[status]] = "Closed", "Yes","No")</f>
        <v>Yes</v>
      </c>
      <c r="L1717" s="2">
        <f t="shared" si="104"/>
        <v>81</v>
      </c>
      <c r="M1717" t="str">
        <f t="shared" si="105"/>
        <v>Yes</v>
      </c>
      <c r="N1717" t="str">
        <f t="shared" si="106"/>
        <v>Mar</v>
      </c>
      <c r="O1717" s="2">
        <f t="shared" si="107"/>
        <v>3.375</v>
      </c>
      <c r="P1717" t="str">
        <f>VLOOKUP(G1717,Agents!A:E,4,FALSE)</f>
        <v>Team2</v>
      </c>
      <c r="Q1717" t="str">
        <f>VLOOKUP(G1717,Agents!A:E,5,FALSE)</f>
        <v>Junior</v>
      </c>
      <c r="R1717" t="str">
        <f>VLOOKUP(G1717,Agents!A:E,2,FALSE)</f>
        <v>Night</v>
      </c>
    </row>
    <row r="1718" spans="1:18" x14ac:dyDescent="0.35">
      <c r="A1718" t="s">
        <v>3260</v>
      </c>
      <c r="B1718" t="s">
        <v>2811</v>
      </c>
      <c r="C1718" t="s">
        <v>76</v>
      </c>
      <c r="D1718" t="s">
        <v>13</v>
      </c>
      <c r="E1718" s="1">
        <v>46078.625694444447</v>
      </c>
      <c r="F1718" s="1">
        <v>46079.959027777775</v>
      </c>
      <c r="G1718" t="s">
        <v>83</v>
      </c>
      <c r="H1718" t="s">
        <v>15</v>
      </c>
      <c r="I1718" t="s">
        <v>16</v>
      </c>
      <c r="J1718">
        <v>4</v>
      </c>
      <c r="K1718" t="str">
        <f>IF(tickets_dataset[[#This Row],[status]] = "Closed", "Yes","No")</f>
        <v>Yes</v>
      </c>
      <c r="L1718" s="2">
        <f t="shared" si="104"/>
        <v>31.999999999883585</v>
      </c>
      <c r="M1718" t="str">
        <f t="shared" si="105"/>
        <v>No</v>
      </c>
      <c r="N1718" t="str">
        <f t="shared" si="106"/>
        <v>Feb</v>
      </c>
      <c r="O1718" s="2">
        <f t="shared" si="107"/>
        <v>1.3333333333284827</v>
      </c>
      <c r="P1718" t="str">
        <f>VLOOKUP(G1718,Agents!A:E,4,FALSE)</f>
        <v>Team2</v>
      </c>
      <c r="Q1718" t="str">
        <f>VLOOKUP(G1718,Agents!A:E,5,FALSE)</f>
        <v>Junior</v>
      </c>
      <c r="R1718" t="str">
        <f>VLOOKUP(G1718,Agents!A:E,2,FALSE)</f>
        <v>Night</v>
      </c>
    </row>
    <row r="1719" spans="1:18" x14ac:dyDescent="0.35">
      <c r="A1719" t="s">
        <v>3261</v>
      </c>
      <c r="B1719" t="s">
        <v>3262</v>
      </c>
      <c r="C1719" t="s">
        <v>12</v>
      </c>
      <c r="D1719" t="s">
        <v>26</v>
      </c>
      <c r="E1719" s="1">
        <v>46048.794444444444</v>
      </c>
      <c r="F1719" s="1">
        <v>46050.12777777778</v>
      </c>
      <c r="G1719" t="s">
        <v>110</v>
      </c>
      <c r="H1719" t="s">
        <v>15</v>
      </c>
      <c r="I1719" t="s">
        <v>16</v>
      </c>
      <c r="J1719">
        <v>4</v>
      </c>
      <c r="K1719" t="str">
        <f>IF(tickets_dataset[[#This Row],[status]] = "Closed", "Yes","No")</f>
        <v>Yes</v>
      </c>
      <c r="L1719" s="2">
        <f t="shared" si="104"/>
        <v>32.000000000058208</v>
      </c>
      <c r="M1719" t="str">
        <f t="shared" si="105"/>
        <v>No</v>
      </c>
      <c r="N1719" t="str">
        <f t="shared" si="106"/>
        <v>Jan</v>
      </c>
      <c r="O1719" s="2">
        <f t="shared" si="107"/>
        <v>1.3333333333357587</v>
      </c>
      <c r="P1719" t="str">
        <f>VLOOKUP(G1719,Agents!A:E,4,FALSE)</f>
        <v>Team4</v>
      </c>
      <c r="Q1719" t="str">
        <f>VLOOKUP(G1719,Agents!A:E,5,FALSE)</f>
        <v>Junior</v>
      </c>
      <c r="R1719" t="str">
        <f>VLOOKUP(G1719,Agents!A:E,2,FALSE)</f>
        <v>Morning</v>
      </c>
    </row>
    <row r="1720" spans="1:18" x14ac:dyDescent="0.35">
      <c r="A1720" t="s">
        <v>3263</v>
      </c>
      <c r="B1720" t="s">
        <v>3264</v>
      </c>
      <c r="C1720" t="s">
        <v>12</v>
      </c>
      <c r="D1720" t="s">
        <v>26</v>
      </c>
      <c r="E1720" s="1">
        <v>46091.665972222225</v>
      </c>
      <c r="F1720" s="1">
        <v>46093.290972222225</v>
      </c>
      <c r="G1720" t="s">
        <v>167</v>
      </c>
      <c r="H1720" t="s">
        <v>15</v>
      </c>
      <c r="I1720" t="s">
        <v>16</v>
      </c>
      <c r="J1720">
        <v>4</v>
      </c>
      <c r="K1720" t="str">
        <f>IF(tickets_dataset[[#This Row],[status]] = "Closed", "Yes","No")</f>
        <v>Yes</v>
      </c>
      <c r="L1720" s="2">
        <f t="shared" si="104"/>
        <v>39</v>
      </c>
      <c r="M1720" t="str">
        <f t="shared" si="105"/>
        <v>No</v>
      </c>
      <c r="N1720" t="str">
        <f t="shared" si="106"/>
        <v>Mar</v>
      </c>
      <c r="O1720" s="2">
        <f t="shared" si="107"/>
        <v>1.625</v>
      </c>
      <c r="P1720" t="str">
        <f>VLOOKUP(G1720,Agents!A:E,4,FALSE)</f>
        <v>Team3</v>
      </c>
      <c r="Q1720" t="str">
        <f>VLOOKUP(G1720,Agents!A:E,5,FALSE)</f>
        <v>Mid</v>
      </c>
      <c r="R1720" t="str">
        <f>VLOOKUP(G1720,Agents!A:E,2,FALSE)</f>
        <v>Evening</v>
      </c>
    </row>
    <row r="1721" spans="1:18" x14ac:dyDescent="0.35">
      <c r="A1721" t="s">
        <v>3265</v>
      </c>
      <c r="B1721" t="s">
        <v>3266</v>
      </c>
      <c r="C1721" t="s">
        <v>76</v>
      </c>
      <c r="D1721" t="s">
        <v>38</v>
      </c>
      <c r="E1721" s="1">
        <v>46055.296527777777</v>
      </c>
      <c r="F1721" s="1">
        <v>46056.046527777777</v>
      </c>
      <c r="G1721" t="s">
        <v>167</v>
      </c>
      <c r="H1721" t="s">
        <v>15</v>
      </c>
      <c r="I1721" t="s">
        <v>16</v>
      </c>
      <c r="J1721">
        <v>3</v>
      </c>
      <c r="K1721" t="str">
        <f>IF(tickets_dataset[[#This Row],[status]] = "Closed", "Yes","No")</f>
        <v>Yes</v>
      </c>
      <c r="L1721" s="2">
        <f t="shared" si="104"/>
        <v>18</v>
      </c>
      <c r="M1721" t="str">
        <f t="shared" si="105"/>
        <v>No</v>
      </c>
      <c r="N1721" t="str">
        <f t="shared" si="106"/>
        <v>Feb</v>
      </c>
      <c r="O1721" s="2">
        <f t="shared" si="107"/>
        <v>0.75</v>
      </c>
      <c r="P1721" t="str">
        <f>VLOOKUP(G1721,Agents!A:E,4,FALSE)</f>
        <v>Team3</v>
      </c>
      <c r="Q1721" t="str">
        <f>VLOOKUP(G1721,Agents!A:E,5,FALSE)</f>
        <v>Mid</v>
      </c>
      <c r="R1721" t="str">
        <f>VLOOKUP(G1721,Agents!A:E,2,FALSE)</f>
        <v>Evening</v>
      </c>
    </row>
    <row r="1722" spans="1:18" x14ac:dyDescent="0.35">
      <c r="A1722" t="s">
        <v>3267</v>
      </c>
      <c r="B1722" t="s">
        <v>2173</v>
      </c>
      <c r="C1722" t="s">
        <v>76</v>
      </c>
      <c r="D1722" t="s">
        <v>13</v>
      </c>
      <c r="E1722" s="1">
        <v>46088.977083333331</v>
      </c>
      <c r="F1722" s="1">
        <v>46090.435416666667</v>
      </c>
      <c r="G1722" t="s">
        <v>159</v>
      </c>
      <c r="H1722" t="s">
        <v>15</v>
      </c>
      <c r="I1722" t="s">
        <v>16</v>
      </c>
      <c r="J1722">
        <v>4</v>
      </c>
      <c r="K1722" t="str">
        <f>IF(tickets_dataset[[#This Row],[status]] = "Closed", "Yes","No")</f>
        <v>Yes</v>
      </c>
      <c r="L1722" s="2">
        <f t="shared" si="104"/>
        <v>35.000000000058208</v>
      </c>
      <c r="M1722" t="str">
        <f t="shared" si="105"/>
        <v>No</v>
      </c>
      <c r="N1722" t="str">
        <f t="shared" si="106"/>
        <v>Mar</v>
      </c>
      <c r="O1722" s="2">
        <f t="shared" si="107"/>
        <v>1.4583333333357587</v>
      </c>
      <c r="P1722" t="str">
        <f>VLOOKUP(G1722,Agents!A:E,4,FALSE)</f>
        <v>Team4</v>
      </c>
      <c r="Q1722" t="str">
        <f>VLOOKUP(G1722,Agents!A:E,5,FALSE)</f>
        <v>Mid</v>
      </c>
      <c r="R1722" t="str">
        <f>VLOOKUP(G1722,Agents!A:E,2,FALSE)</f>
        <v>Night</v>
      </c>
    </row>
    <row r="1723" spans="1:18" x14ac:dyDescent="0.35">
      <c r="A1723" t="s">
        <v>3268</v>
      </c>
      <c r="B1723" t="s">
        <v>3269</v>
      </c>
      <c r="C1723" t="s">
        <v>76</v>
      </c>
      <c r="D1723" t="s">
        <v>38</v>
      </c>
      <c r="E1723" s="1">
        <v>46084.626388888886</v>
      </c>
      <c r="F1723" s="1">
        <v>46086.293055555558</v>
      </c>
      <c r="G1723" t="s">
        <v>83</v>
      </c>
      <c r="H1723" t="s">
        <v>15</v>
      </c>
      <c r="I1723" t="s">
        <v>16</v>
      </c>
      <c r="J1723">
        <v>4</v>
      </c>
      <c r="K1723" t="str">
        <f>IF(tickets_dataset[[#This Row],[status]] = "Closed", "Yes","No")</f>
        <v>Yes</v>
      </c>
      <c r="L1723" s="2">
        <f t="shared" si="104"/>
        <v>40.000000000116415</v>
      </c>
      <c r="M1723" t="str">
        <f t="shared" si="105"/>
        <v>No</v>
      </c>
      <c r="N1723" t="str">
        <f t="shared" si="106"/>
        <v>Mar</v>
      </c>
      <c r="O1723" s="2">
        <f t="shared" si="107"/>
        <v>1.6666666666715173</v>
      </c>
      <c r="P1723" t="str">
        <f>VLOOKUP(G1723,Agents!A:E,4,FALSE)</f>
        <v>Team2</v>
      </c>
      <c r="Q1723" t="str">
        <f>VLOOKUP(G1723,Agents!A:E,5,FALSE)</f>
        <v>Junior</v>
      </c>
      <c r="R1723" t="str">
        <f>VLOOKUP(G1723,Agents!A:E,2,FALSE)</f>
        <v>Night</v>
      </c>
    </row>
    <row r="1724" spans="1:18" x14ac:dyDescent="0.35">
      <c r="A1724" t="s">
        <v>3270</v>
      </c>
      <c r="B1724" t="s">
        <v>3271</v>
      </c>
      <c r="C1724" t="s">
        <v>50</v>
      </c>
      <c r="D1724" t="s">
        <v>26</v>
      </c>
      <c r="E1724" s="1">
        <v>46057.45208333333</v>
      </c>
      <c r="F1724" s="1">
        <v>46059.32708333333</v>
      </c>
      <c r="G1724" t="s">
        <v>100</v>
      </c>
      <c r="H1724" t="s">
        <v>15</v>
      </c>
      <c r="I1724" t="s">
        <v>16</v>
      </c>
      <c r="J1724">
        <v>4</v>
      </c>
      <c r="K1724" t="str">
        <f>IF(tickets_dataset[[#This Row],[status]] = "Closed", "Yes","No")</f>
        <v>Yes</v>
      </c>
      <c r="L1724" s="2">
        <f t="shared" si="104"/>
        <v>45</v>
      </c>
      <c r="M1724" t="str">
        <f t="shared" si="105"/>
        <v>No</v>
      </c>
      <c r="N1724" t="str">
        <f t="shared" si="106"/>
        <v>Feb</v>
      </c>
      <c r="O1724" s="2">
        <f t="shared" si="107"/>
        <v>1.875</v>
      </c>
      <c r="P1724" t="str">
        <f>VLOOKUP(G1724,Agents!A:E,4,FALSE)</f>
        <v>Team4</v>
      </c>
      <c r="Q1724" t="str">
        <f>VLOOKUP(G1724,Agents!A:E,5,FALSE)</f>
        <v>Junior</v>
      </c>
      <c r="R1724" t="str">
        <f>VLOOKUP(G1724,Agents!A:E,2,FALSE)</f>
        <v>Evening</v>
      </c>
    </row>
    <row r="1725" spans="1:18" x14ac:dyDescent="0.35">
      <c r="A1725" t="s">
        <v>3272</v>
      </c>
      <c r="B1725" t="s">
        <v>215</v>
      </c>
      <c r="C1725" t="s">
        <v>76</v>
      </c>
      <c r="D1725" t="s">
        <v>38</v>
      </c>
      <c r="E1725" s="1">
        <v>46081.236111111109</v>
      </c>
      <c r="F1725" s="1">
        <v>46084.319444444445</v>
      </c>
      <c r="G1725" t="s">
        <v>273</v>
      </c>
      <c r="H1725" t="s">
        <v>15</v>
      </c>
      <c r="I1725" t="s">
        <v>16</v>
      </c>
      <c r="J1725">
        <v>5</v>
      </c>
      <c r="K1725" t="str">
        <f>IF(tickets_dataset[[#This Row],[status]] = "Closed", "Yes","No")</f>
        <v>Yes</v>
      </c>
      <c r="L1725" s="2">
        <f t="shared" si="104"/>
        <v>74.000000000058208</v>
      </c>
      <c r="M1725" t="str">
        <f t="shared" si="105"/>
        <v>Yes</v>
      </c>
      <c r="N1725" t="str">
        <f t="shared" si="106"/>
        <v>Feb</v>
      </c>
      <c r="O1725" s="2">
        <f t="shared" si="107"/>
        <v>3.0833333333357587</v>
      </c>
      <c r="P1725" t="str">
        <f>VLOOKUP(G1725,Agents!A:E,4,FALSE)</f>
        <v>Team3</v>
      </c>
      <c r="Q1725" t="str">
        <f>VLOOKUP(G1725,Agents!A:E,5,FALSE)</f>
        <v>Senior</v>
      </c>
      <c r="R1725" t="str">
        <f>VLOOKUP(G1725,Agents!A:E,2,FALSE)</f>
        <v>Evening</v>
      </c>
    </row>
    <row r="1726" spans="1:18" x14ac:dyDescent="0.35">
      <c r="A1726" t="s">
        <v>3273</v>
      </c>
      <c r="B1726" t="s">
        <v>3274</v>
      </c>
      <c r="C1726" t="s">
        <v>34</v>
      </c>
      <c r="D1726" t="s">
        <v>26</v>
      </c>
      <c r="E1726" s="1">
        <v>46074.131944444445</v>
      </c>
      <c r="F1726" s="1">
        <v>46074.340277777781</v>
      </c>
      <c r="G1726" t="s">
        <v>137</v>
      </c>
      <c r="H1726" t="s">
        <v>132</v>
      </c>
      <c r="I1726" t="s">
        <v>16</v>
      </c>
      <c r="J1726">
        <v>4</v>
      </c>
      <c r="K1726" t="str">
        <f>IF(tickets_dataset[[#This Row],[status]] = "Closed", "Yes","No")</f>
        <v>No</v>
      </c>
      <c r="L1726" s="2">
        <f t="shared" si="104"/>
        <v>5.0000000000582077</v>
      </c>
      <c r="M1726" t="str">
        <f t="shared" si="105"/>
        <v>No</v>
      </c>
      <c r="N1726" t="str">
        <f t="shared" si="106"/>
        <v>Feb</v>
      </c>
      <c r="O1726" s="2">
        <f t="shared" si="107"/>
        <v>0.20833333333575865</v>
      </c>
      <c r="P1726" t="str">
        <f>VLOOKUP(G1726,Agents!A:E,4,FALSE)</f>
        <v>Team5</v>
      </c>
      <c r="Q1726" t="str">
        <f>VLOOKUP(G1726,Agents!A:E,5,FALSE)</f>
        <v>Senior</v>
      </c>
      <c r="R1726" t="str">
        <f>VLOOKUP(G1726,Agents!A:E,2,FALSE)</f>
        <v>Night</v>
      </c>
    </row>
    <row r="1727" spans="1:18" x14ac:dyDescent="0.35">
      <c r="A1727" t="s">
        <v>3275</v>
      </c>
      <c r="B1727" t="s">
        <v>446</v>
      </c>
      <c r="C1727" t="s">
        <v>50</v>
      </c>
      <c r="D1727" t="s">
        <v>38</v>
      </c>
      <c r="E1727" s="1">
        <v>46046.731944444444</v>
      </c>
      <c r="F1727" s="1">
        <v>46049.398611111108</v>
      </c>
      <c r="G1727" t="s">
        <v>62</v>
      </c>
      <c r="H1727" t="s">
        <v>28</v>
      </c>
      <c r="I1727" t="s">
        <v>16</v>
      </c>
      <c r="J1727">
        <v>4</v>
      </c>
      <c r="K1727" t="str">
        <f>IF(tickets_dataset[[#This Row],[status]] = "Closed", "Yes","No")</f>
        <v>No</v>
      </c>
      <c r="L1727" s="2">
        <f t="shared" si="104"/>
        <v>63.999999999941792</v>
      </c>
      <c r="M1727" t="str">
        <f t="shared" si="105"/>
        <v>Yes</v>
      </c>
      <c r="N1727" t="str">
        <f t="shared" si="106"/>
        <v>Jan</v>
      </c>
      <c r="O1727" s="2">
        <f t="shared" si="107"/>
        <v>2.6666666666642413</v>
      </c>
      <c r="P1727" t="str">
        <f>VLOOKUP(G1727,Agents!A:E,4,FALSE)</f>
        <v>Team1</v>
      </c>
      <c r="Q1727" t="str">
        <f>VLOOKUP(G1727,Agents!A:E,5,FALSE)</f>
        <v>Junior</v>
      </c>
      <c r="R1727" t="str">
        <f>VLOOKUP(G1727,Agents!A:E,2,FALSE)</f>
        <v>Morning</v>
      </c>
    </row>
    <row r="1728" spans="1:18" x14ac:dyDescent="0.35">
      <c r="A1728" t="s">
        <v>3276</v>
      </c>
      <c r="B1728" t="s">
        <v>3277</v>
      </c>
      <c r="C1728" t="s">
        <v>34</v>
      </c>
      <c r="D1728" t="s">
        <v>13</v>
      </c>
      <c r="E1728" s="1">
        <v>46042.277083333334</v>
      </c>
      <c r="F1728" s="1">
        <v>46042.527083333334</v>
      </c>
      <c r="G1728" t="s">
        <v>140</v>
      </c>
      <c r="H1728" t="s">
        <v>28</v>
      </c>
      <c r="I1728" t="s">
        <v>68</v>
      </c>
      <c r="J1728">
        <v>3</v>
      </c>
      <c r="K1728" t="str">
        <f>IF(tickets_dataset[[#This Row],[status]] = "Closed", "Yes","No")</f>
        <v>No</v>
      </c>
      <c r="L1728" s="2">
        <f t="shared" si="104"/>
        <v>6</v>
      </c>
      <c r="M1728" t="str">
        <f t="shared" si="105"/>
        <v>No</v>
      </c>
      <c r="N1728" t="str">
        <f t="shared" si="106"/>
        <v>Jan</v>
      </c>
      <c r="O1728" s="2">
        <f t="shared" si="107"/>
        <v>0.25</v>
      </c>
      <c r="P1728" t="str">
        <f>VLOOKUP(G1728,Agents!A:E,4,FALSE)</f>
        <v>Team1</v>
      </c>
      <c r="Q1728" t="str">
        <f>VLOOKUP(G1728,Agents!A:E,5,FALSE)</f>
        <v>Junior</v>
      </c>
      <c r="R1728" t="str">
        <f>VLOOKUP(G1728,Agents!A:E,2,FALSE)</f>
        <v>Morning</v>
      </c>
    </row>
    <row r="1729" spans="1:18" x14ac:dyDescent="0.35">
      <c r="A1729" t="s">
        <v>3278</v>
      </c>
      <c r="B1729" t="s">
        <v>3279</v>
      </c>
      <c r="C1729" t="s">
        <v>12</v>
      </c>
      <c r="D1729" t="s">
        <v>38</v>
      </c>
      <c r="E1729" s="1">
        <v>46061.734027777777</v>
      </c>
      <c r="F1729" s="1">
        <v>46064.609027777777</v>
      </c>
      <c r="G1729" t="s">
        <v>234</v>
      </c>
      <c r="H1729" t="s">
        <v>15</v>
      </c>
      <c r="I1729" t="s">
        <v>16</v>
      </c>
      <c r="J1729">
        <v>4</v>
      </c>
      <c r="K1729" t="str">
        <f>IF(tickets_dataset[[#This Row],[status]] = "Closed", "Yes","No")</f>
        <v>Yes</v>
      </c>
      <c r="L1729" s="2">
        <f t="shared" si="104"/>
        <v>69</v>
      </c>
      <c r="M1729" t="str">
        <f t="shared" si="105"/>
        <v>Yes</v>
      </c>
      <c r="N1729" t="str">
        <f t="shared" si="106"/>
        <v>Feb</v>
      </c>
      <c r="O1729" s="2">
        <f t="shared" si="107"/>
        <v>2.875</v>
      </c>
      <c r="P1729" t="str">
        <f>VLOOKUP(G1729,Agents!A:E,4,FALSE)</f>
        <v>Team5</v>
      </c>
      <c r="Q1729" t="str">
        <f>VLOOKUP(G1729,Agents!A:E,5,FALSE)</f>
        <v>Senior</v>
      </c>
      <c r="R1729" t="str">
        <f>VLOOKUP(G1729,Agents!A:E,2,FALSE)</f>
        <v>Night</v>
      </c>
    </row>
    <row r="1730" spans="1:18" x14ac:dyDescent="0.35">
      <c r="A1730" t="s">
        <v>3280</v>
      </c>
      <c r="B1730" t="s">
        <v>3281</v>
      </c>
      <c r="C1730" t="s">
        <v>50</v>
      </c>
      <c r="D1730" t="s">
        <v>26</v>
      </c>
      <c r="E1730" s="1">
        <v>46049.302777777775</v>
      </c>
      <c r="F1730" s="1">
        <v>46049.469444444447</v>
      </c>
      <c r="G1730" t="s">
        <v>234</v>
      </c>
      <c r="H1730" t="s">
        <v>15</v>
      </c>
      <c r="I1730" t="s">
        <v>16</v>
      </c>
      <c r="J1730">
        <v>4</v>
      </c>
      <c r="K1730" t="str">
        <f>IF(tickets_dataset[[#This Row],[status]] = "Closed", "Yes","No")</f>
        <v>Yes</v>
      </c>
      <c r="L1730" s="2">
        <f t="shared" ref="L1730:L1793" si="108">IF(ISBLANK(F1730),"",(F1730-E1730)*24)</f>
        <v>4.0000000001164153</v>
      </c>
      <c r="M1730" t="str">
        <f t="shared" ref="M1730:M1793" si="109">IF(L1730&gt;48,"Yes","No")</f>
        <v>No</v>
      </c>
      <c r="N1730" t="str">
        <f t="shared" ref="N1730:N1793" si="110">TEXT(E1730,"mmm")</f>
        <v>Jan</v>
      </c>
      <c r="O1730" s="2">
        <f t="shared" si="107"/>
        <v>0.16666666667151731</v>
      </c>
      <c r="P1730" t="str">
        <f>VLOOKUP(G1730,Agents!A:E,4,FALSE)</f>
        <v>Team5</v>
      </c>
      <c r="Q1730" t="str">
        <f>VLOOKUP(G1730,Agents!A:E,5,FALSE)</f>
        <v>Senior</v>
      </c>
      <c r="R1730" t="str">
        <f>VLOOKUP(G1730,Agents!A:E,2,FALSE)</f>
        <v>Night</v>
      </c>
    </row>
    <row r="1731" spans="1:18" x14ac:dyDescent="0.35">
      <c r="A1731" t="s">
        <v>3282</v>
      </c>
      <c r="B1731" t="s">
        <v>3283</v>
      </c>
      <c r="C1731" t="s">
        <v>50</v>
      </c>
      <c r="D1731" t="s">
        <v>26</v>
      </c>
      <c r="E1731" s="1">
        <v>46062.498611111114</v>
      </c>
      <c r="F1731" s="1">
        <v>46063.998611111114</v>
      </c>
      <c r="G1731" t="s">
        <v>311</v>
      </c>
      <c r="H1731" t="s">
        <v>15</v>
      </c>
      <c r="I1731" t="s">
        <v>16</v>
      </c>
      <c r="J1731">
        <v>3</v>
      </c>
      <c r="K1731" t="str">
        <f>IF(tickets_dataset[[#This Row],[status]] = "Closed", "Yes","No")</f>
        <v>Yes</v>
      </c>
      <c r="L1731" s="2">
        <f t="shared" si="108"/>
        <v>36</v>
      </c>
      <c r="M1731" t="str">
        <f t="shared" si="109"/>
        <v>No</v>
      </c>
      <c r="N1731" t="str">
        <f t="shared" si="110"/>
        <v>Feb</v>
      </c>
      <c r="O1731" s="2">
        <f t="shared" ref="O1731:O1794" si="111">F1731-E1731</f>
        <v>1.5</v>
      </c>
      <c r="P1731" t="str">
        <f>VLOOKUP(G1731,Agents!A:E,4,FALSE)</f>
        <v>Team5</v>
      </c>
      <c r="Q1731" t="str">
        <f>VLOOKUP(G1731,Agents!A:E,5,FALSE)</f>
        <v>Senior</v>
      </c>
      <c r="R1731" t="str">
        <f>VLOOKUP(G1731,Agents!A:E,2,FALSE)</f>
        <v>Evening</v>
      </c>
    </row>
    <row r="1732" spans="1:18" x14ac:dyDescent="0.35">
      <c r="A1732" t="s">
        <v>3284</v>
      </c>
      <c r="B1732" t="s">
        <v>3285</v>
      </c>
      <c r="C1732" t="s">
        <v>12</v>
      </c>
      <c r="D1732" t="s">
        <v>26</v>
      </c>
      <c r="E1732" s="1">
        <v>46051.117361111108</v>
      </c>
      <c r="F1732" s="1">
        <v>46052.28402777778</v>
      </c>
      <c r="G1732" t="s">
        <v>273</v>
      </c>
      <c r="H1732" t="s">
        <v>15</v>
      </c>
      <c r="I1732" t="s">
        <v>68</v>
      </c>
      <c r="J1732">
        <v>5</v>
      </c>
      <c r="K1732" t="str">
        <f>IF(tickets_dataset[[#This Row],[status]] = "Closed", "Yes","No")</f>
        <v>Yes</v>
      </c>
      <c r="L1732" s="2">
        <f t="shared" si="108"/>
        <v>28.000000000116415</v>
      </c>
      <c r="M1732" t="str">
        <f t="shared" si="109"/>
        <v>No</v>
      </c>
      <c r="N1732" t="str">
        <f t="shared" si="110"/>
        <v>Jan</v>
      </c>
      <c r="O1732" s="2">
        <f t="shared" si="111"/>
        <v>1.1666666666715173</v>
      </c>
      <c r="P1732" t="str">
        <f>VLOOKUP(G1732,Agents!A:E,4,FALSE)</f>
        <v>Team3</v>
      </c>
      <c r="Q1732" t="str">
        <f>VLOOKUP(G1732,Agents!A:E,5,FALSE)</f>
        <v>Senior</v>
      </c>
      <c r="R1732" t="str">
        <f>VLOOKUP(G1732,Agents!A:E,2,FALSE)</f>
        <v>Evening</v>
      </c>
    </row>
    <row r="1733" spans="1:18" x14ac:dyDescent="0.35">
      <c r="A1733" t="s">
        <v>3286</v>
      </c>
      <c r="B1733" t="s">
        <v>3287</v>
      </c>
      <c r="C1733" t="s">
        <v>34</v>
      </c>
      <c r="D1733" t="s">
        <v>38</v>
      </c>
      <c r="E1733" s="1">
        <v>46084.101388888892</v>
      </c>
      <c r="F1733" s="1">
        <v>46084.351388888892</v>
      </c>
      <c r="G1733" t="s">
        <v>53</v>
      </c>
      <c r="H1733" t="s">
        <v>15</v>
      </c>
      <c r="I1733" t="s">
        <v>16</v>
      </c>
      <c r="J1733">
        <v>5</v>
      </c>
      <c r="K1733" t="str">
        <f>IF(tickets_dataset[[#This Row],[status]] = "Closed", "Yes","No")</f>
        <v>Yes</v>
      </c>
      <c r="L1733" s="2">
        <f t="shared" si="108"/>
        <v>6</v>
      </c>
      <c r="M1733" t="str">
        <f t="shared" si="109"/>
        <v>No</v>
      </c>
      <c r="N1733" t="str">
        <f t="shared" si="110"/>
        <v>Mar</v>
      </c>
      <c r="O1733" s="2">
        <f t="shared" si="111"/>
        <v>0.25</v>
      </c>
      <c r="P1733" t="str">
        <f>VLOOKUP(G1733,Agents!A:E,4,FALSE)</f>
        <v>Team1</v>
      </c>
      <c r="Q1733" t="str">
        <f>VLOOKUP(G1733,Agents!A:E,5,FALSE)</f>
        <v>Junior</v>
      </c>
      <c r="R1733" t="str">
        <f>VLOOKUP(G1733,Agents!A:E,2,FALSE)</f>
        <v>Night</v>
      </c>
    </row>
    <row r="1734" spans="1:18" x14ac:dyDescent="0.35">
      <c r="A1734" t="s">
        <v>3288</v>
      </c>
      <c r="B1734" t="s">
        <v>3289</v>
      </c>
      <c r="C1734" t="s">
        <v>34</v>
      </c>
      <c r="D1734" t="s">
        <v>26</v>
      </c>
      <c r="E1734" s="1">
        <v>46111.192361111112</v>
      </c>
      <c r="F1734" s="1">
        <v>46111.859027777777</v>
      </c>
      <c r="G1734" t="s">
        <v>156</v>
      </c>
      <c r="H1734" t="s">
        <v>15</v>
      </c>
      <c r="I1734" t="s">
        <v>16</v>
      </c>
      <c r="J1734">
        <v>3</v>
      </c>
      <c r="K1734" t="str">
        <f>IF(tickets_dataset[[#This Row],[status]] = "Closed", "Yes","No")</f>
        <v>Yes</v>
      </c>
      <c r="L1734" s="2">
        <f t="shared" si="108"/>
        <v>15.999999999941792</v>
      </c>
      <c r="M1734" t="str">
        <f t="shared" si="109"/>
        <v>No</v>
      </c>
      <c r="N1734" t="str">
        <f t="shared" si="110"/>
        <v>Mar</v>
      </c>
      <c r="O1734" s="2">
        <f t="shared" si="111"/>
        <v>0.66666666666424135</v>
      </c>
      <c r="P1734" t="str">
        <f>VLOOKUP(G1734,Agents!A:E,4,FALSE)</f>
        <v>Team3</v>
      </c>
      <c r="Q1734" t="str">
        <f>VLOOKUP(G1734,Agents!A:E,5,FALSE)</f>
        <v>Mid</v>
      </c>
      <c r="R1734" t="str">
        <f>VLOOKUP(G1734,Agents!A:E,2,FALSE)</f>
        <v>Evening</v>
      </c>
    </row>
    <row r="1735" spans="1:18" x14ac:dyDescent="0.35">
      <c r="A1735" t="s">
        <v>3290</v>
      </c>
      <c r="B1735" t="s">
        <v>3291</v>
      </c>
      <c r="C1735" t="s">
        <v>12</v>
      </c>
      <c r="D1735" t="s">
        <v>38</v>
      </c>
      <c r="E1735" s="1">
        <v>46103.870833333334</v>
      </c>
      <c r="F1735" s="1">
        <v>46107.495833333334</v>
      </c>
      <c r="G1735" t="s">
        <v>128</v>
      </c>
      <c r="H1735" t="s">
        <v>15</v>
      </c>
      <c r="I1735" t="s">
        <v>16</v>
      </c>
      <c r="J1735">
        <v>3</v>
      </c>
      <c r="K1735" t="str">
        <f>IF(tickets_dataset[[#This Row],[status]] = "Closed", "Yes","No")</f>
        <v>Yes</v>
      </c>
      <c r="L1735" s="2">
        <f t="shared" si="108"/>
        <v>87</v>
      </c>
      <c r="M1735" t="str">
        <f t="shared" si="109"/>
        <v>Yes</v>
      </c>
      <c r="N1735" t="str">
        <f t="shared" si="110"/>
        <v>Mar</v>
      </c>
      <c r="O1735" s="2">
        <f t="shared" si="111"/>
        <v>3.625</v>
      </c>
      <c r="P1735" t="str">
        <f>VLOOKUP(G1735,Agents!A:E,4,FALSE)</f>
        <v>Team4</v>
      </c>
      <c r="Q1735" t="str">
        <f>VLOOKUP(G1735,Agents!A:E,5,FALSE)</f>
        <v>Mid</v>
      </c>
      <c r="R1735" t="str">
        <f>VLOOKUP(G1735,Agents!A:E,2,FALSE)</f>
        <v>Night</v>
      </c>
    </row>
    <row r="1736" spans="1:18" x14ac:dyDescent="0.35">
      <c r="A1736" t="s">
        <v>3292</v>
      </c>
      <c r="B1736" t="s">
        <v>3293</v>
      </c>
      <c r="C1736" t="s">
        <v>34</v>
      </c>
      <c r="D1736" t="s">
        <v>38</v>
      </c>
      <c r="E1736" s="1">
        <v>46070.661111111112</v>
      </c>
      <c r="F1736" s="1">
        <v>46071.494444444441</v>
      </c>
      <c r="G1736" t="s">
        <v>183</v>
      </c>
      <c r="H1736" t="s">
        <v>15</v>
      </c>
      <c r="I1736" t="s">
        <v>16</v>
      </c>
      <c r="J1736">
        <v>4</v>
      </c>
      <c r="K1736" t="str">
        <f>IF(tickets_dataset[[#This Row],[status]] = "Closed", "Yes","No")</f>
        <v>Yes</v>
      </c>
      <c r="L1736" s="2">
        <f t="shared" si="108"/>
        <v>19.999999999883585</v>
      </c>
      <c r="M1736" t="str">
        <f t="shared" si="109"/>
        <v>No</v>
      </c>
      <c r="N1736" t="str">
        <f t="shared" si="110"/>
        <v>Feb</v>
      </c>
      <c r="O1736" s="2">
        <f t="shared" si="111"/>
        <v>0.83333333332848269</v>
      </c>
      <c r="P1736" t="str">
        <f>VLOOKUP(G1736,Agents!A:E,4,FALSE)</f>
        <v>Team3</v>
      </c>
      <c r="Q1736" t="str">
        <f>VLOOKUP(G1736,Agents!A:E,5,FALSE)</f>
        <v>Senior</v>
      </c>
      <c r="R1736" t="str">
        <f>VLOOKUP(G1736,Agents!A:E,2,FALSE)</f>
        <v>Night</v>
      </c>
    </row>
    <row r="1737" spans="1:18" x14ac:dyDescent="0.35">
      <c r="A1737" t="s">
        <v>3294</v>
      </c>
      <c r="B1737" t="s">
        <v>3295</v>
      </c>
      <c r="C1737" t="s">
        <v>34</v>
      </c>
      <c r="D1737" t="s">
        <v>38</v>
      </c>
      <c r="E1737" s="1">
        <v>46044.00277777778</v>
      </c>
      <c r="F1737" s="1">
        <v>46046.669444444444</v>
      </c>
      <c r="G1737" t="s">
        <v>56</v>
      </c>
      <c r="H1737" t="s">
        <v>15</v>
      </c>
      <c r="I1737" t="s">
        <v>16</v>
      </c>
      <c r="J1737">
        <v>3</v>
      </c>
      <c r="K1737" t="str">
        <f>IF(tickets_dataset[[#This Row],[status]] = "Closed", "Yes","No")</f>
        <v>Yes</v>
      </c>
      <c r="L1737" s="2">
        <f t="shared" si="108"/>
        <v>63.999999999941792</v>
      </c>
      <c r="M1737" t="str">
        <f t="shared" si="109"/>
        <v>Yes</v>
      </c>
      <c r="N1737" t="str">
        <f t="shared" si="110"/>
        <v>Jan</v>
      </c>
      <c r="O1737" s="2">
        <f t="shared" si="111"/>
        <v>2.6666666666642413</v>
      </c>
      <c r="P1737" t="str">
        <f>VLOOKUP(G1737,Agents!A:E,4,FALSE)</f>
        <v>Team1</v>
      </c>
      <c r="Q1737" t="str">
        <f>VLOOKUP(G1737,Agents!A:E,5,FALSE)</f>
        <v>Senior</v>
      </c>
      <c r="R1737" t="str">
        <f>VLOOKUP(G1737,Agents!A:E,2,FALSE)</f>
        <v>Night</v>
      </c>
    </row>
    <row r="1738" spans="1:18" x14ac:dyDescent="0.35">
      <c r="A1738" t="s">
        <v>3296</v>
      </c>
      <c r="B1738" t="s">
        <v>3297</v>
      </c>
      <c r="C1738" t="s">
        <v>76</v>
      </c>
      <c r="D1738" t="s">
        <v>13</v>
      </c>
      <c r="E1738" s="1">
        <v>46094.188888888886</v>
      </c>
      <c r="F1738" s="1">
        <v>46096.147222222222</v>
      </c>
      <c r="G1738" t="s">
        <v>221</v>
      </c>
      <c r="H1738" t="s">
        <v>28</v>
      </c>
      <c r="I1738" t="s">
        <v>16</v>
      </c>
      <c r="J1738">
        <v>3</v>
      </c>
      <c r="K1738" t="str">
        <f>IF(tickets_dataset[[#This Row],[status]] = "Closed", "Yes","No")</f>
        <v>No</v>
      </c>
      <c r="L1738" s="2">
        <f t="shared" si="108"/>
        <v>47.000000000058208</v>
      </c>
      <c r="M1738" t="str">
        <f t="shared" si="109"/>
        <v>No</v>
      </c>
      <c r="N1738" t="str">
        <f t="shared" si="110"/>
        <v>Mar</v>
      </c>
      <c r="O1738" s="2">
        <f t="shared" si="111"/>
        <v>1.9583333333357587</v>
      </c>
      <c r="P1738" t="str">
        <f>VLOOKUP(G1738,Agents!A:E,4,FALSE)</f>
        <v>Team4</v>
      </c>
      <c r="Q1738" t="str">
        <f>VLOOKUP(G1738,Agents!A:E,5,FALSE)</f>
        <v>Senior</v>
      </c>
      <c r="R1738" t="str">
        <f>VLOOKUP(G1738,Agents!A:E,2,FALSE)</f>
        <v>Morning</v>
      </c>
    </row>
    <row r="1739" spans="1:18" x14ac:dyDescent="0.35">
      <c r="A1739" t="s">
        <v>3298</v>
      </c>
      <c r="B1739" t="s">
        <v>3299</v>
      </c>
      <c r="C1739" t="s">
        <v>22</v>
      </c>
      <c r="D1739" t="s">
        <v>38</v>
      </c>
      <c r="E1739" s="1">
        <v>46076.629861111112</v>
      </c>
      <c r="F1739" s="1">
        <v>46079.963194444441</v>
      </c>
      <c r="G1739" t="s">
        <v>42</v>
      </c>
      <c r="H1739" t="s">
        <v>15</v>
      </c>
      <c r="I1739" t="s">
        <v>16</v>
      </c>
      <c r="J1739">
        <v>5</v>
      </c>
      <c r="K1739" t="str">
        <f>IF(tickets_dataset[[#This Row],[status]] = "Closed", "Yes","No")</f>
        <v>Yes</v>
      </c>
      <c r="L1739" s="2">
        <f t="shared" si="108"/>
        <v>79.999999999883585</v>
      </c>
      <c r="M1739" t="str">
        <f t="shared" si="109"/>
        <v>Yes</v>
      </c>
      <c r="N1739" t="str">
        <f t="shared" si="110"/>
        <v>Feb</v>
      </c>
      <c r="O1739" s="2">
        <f t="shared" si="111"/>
        <v>3.3333333333284827</v>
      </c>
      <c r="P1739" t="str">
        <f>VLOOKUP(G1739,Agents!A:E,4,FALSE)</f>
        <v>Team2</v>
      </c>
      <c r="Q1739" t="str">
        <f>VLOOKUP(G1739,Agents!A:E,5,FALSE)</f>
        <v>Junior</v>
      </c>
      <c r="R1739" t="str">
        <f>VLOOKUP(G1739,Agents!A:E,2,FALSE)</f>
        <v>Night</v>
      </c>
    </row>
    <row r="1740" spans="1:18" x14ac:dyDescent="0.35">
      <c r="A1740" t="s">
        <v>3300</v>
      </c>
      <c r="B1740" t="s">
        <v>3301</v>
      </c>
      <c r="C1740" t="s">
        <v>12</v>
      </c>
      <c r="D1740" t="s">
        <v>38</v>
      </c>
      <c r="E1740" s="1">
        <v>46074.329861111109</v>
      </c>
      <c r="F1740" s="1">
        <v>46077.496527777781</v>
      </c>
      <c r="G1740" t="s">
        <v>59</v>
      </c>
      <c r="H1740" t="s">
        <v>15</v>
      </c>
      <c r="I1740" t="s">
        <v>16</v>
      </c>
      <c r="J1740">
        <v>5</v>
      </c>
      <c r="K1740" t="str">
        <f>IF(tickets_dataset[[#This Row],[status]] = "Closed", "Yes","No")</f>
        <v>Yes</v>
      </c>
      <c r="L1740" s="2">
        <f t="shared" si="108"/>
        <v>76.000000000116415</v>
      </c>
      <c r="M1740" t="str">
        <f t="shared" si="109"/>
        <v>Yes</v>
      </c>
      <c r="N1740" t="str">
        <f t="shared" si="110"/>
        <v>Feb</v>
      </c>
      <c r="O1740" s="2">
        <f t="shared" si="111"/>
        <v>3.1666666666715173</v>
      </c>
      <c r="P1740" t="str">
        <f>VLOOKUP(G1740,Agents!A:E,4,FALSE)</f>
        <v>Team3</v>
      </c>
      <c r="Q1740" t="str">
        <f>VLOOKUP(G1740,Agents!A:E,5,FALSE)</f>
        <v>Senior</v>
      </c>
      <c r="R1740" t="str">
        <f>VLOOKUP(G1740,Agents!A:E,2,FALSE)</f>
        <v>Night</v>
      </c>
    </row>
    <row r="1741" spans="1:18" x14ac:dyDescent="0.35">
      <c r="A1741" t="s">
        <v>3302</v>
      </c>
      <c r="B1741" t="s">
        <v>3303</v>
      </c>
      <c r="C1741" t="s">
        <v>22</v>
      </c>
      <c r="D1741" t="s">
        <v>38</v>
      </c>
      <c r="E1741" s="1">
        <v>46036.365972222222</v>
      </c>
      <c r="F1741" s="1">
        <v>46038.365972222222</v>
      </c>
      <c r="G1741" t="s">
        <v>62</v>
      </c>
      <c r="H1741" t="s">
        <v>15</v>
      </c>
      <c r="I1741" t="s">
        <v>16</v>
      </c>
      <c r="J1741">
        <v>5</v>
      </c>
      <c r="K1741" t="str">
        <f>IF(tickets_dataset[[#This Row],[status]] = "Closed", "Yes","No")</f>
        <v>Yes</v>
      </c>
      <c r="L1741" s="2">
        <f t="shared" si="108"/>
        <v>48</v>
      </c>
      <c r="M1741" t="str">
        <f t="shared" si="109"/>
        <v>No</v>
      </c>
      <c r="N1741" t="str">
        <f t="shared" si="110"/>
        <v>Jan</v>
      </c>
      <c r="O1741" s="2">
        <f t="shared" si="111"/>
        <v>2</v>
      </c>
      <c r="P1741" t="str">
        <f>VLOOKUP(G1741,Agents!A:E,4,FALSE)</f>
        <v>Team1</v>
      </c>
      <c r="Q1741" t="str">
        <f>VLOOKUP(G1741,Agents!A:E,5,FALSE)</f>
        <v>Junior</v>
      </c>
      <c r="R1741" t="str">
        <f>VLOOKUP(G1741,Agents!A:E,2,FALSE)</f>
        <v>Morning</v>
      </c>
    </row>
    <row r="1742" spans="1:18" x14ac:dyDescent="0.35">
      <c r="A1742" t="s">
        <v>3304</v>
      </c>
      <c r="B1742" t="s">
        <v>3305</v>
      </c>
      <c r="C1742" t="s">
        <v>34</v>
      </c>
      <c r="D1742" t="s">
        <v>26</v>
      </c>
      <c r="E1742" s="1">
        <v>46076.055555555555</v>
      </c>
      <c r="F1742" s="1">
        <v>46078.097222222219</v>
      </c>
      <c r="G1742" t="s">
        <v>183</v>
      </c>
      <c r="H1742" t="s">
        <v>15</v>
      </c>
      <c r="I1742" t="s">
        <v>16</v>
      </c>
      <c r="J1742">
        <v>4</v>
      </c>
      <c r="K1742" t="str">
        <f>IF(tickets_dataset[[#This Row],[status]] = "Closed", "Yes","No")</f>
        <v>Yes</v>
      </c>
      <c r="L1742" s="2">
        <f t="shared" si="108"/>
        <v>48.999999999941792</v>
      </c>
      <c r="M1742" t="str">
        <f t="shared" si="109"/>
        <v>Yes</v>
      </c>
      <c r="N1742" t="str">
        <f t="shared" si="110"/>
        <v>Feb</v>
      </c>
      <c r="O1742" s="2">
        <f t="shared" si="111"/>
        <v>2.0416666666642413</v>
      </c>
      <c r="P1742" t="str">
        <f>VLOOKUP(G1742,Agents!A:E,4,FALSE)</f>
        <v>Team3</v>
      </c>
      <c r="Q1742" t="str">
        <f>VLOOKUP(G1742,Agents!A:E,5,FALSE)</f>
        <v>Senior</v>
      </c>
      <c r="R1742" t="str">
        <f>VLOOKUP(G1742,Agents!A:E,2,FALSE)</f>
        <v>Night</v>
      </c>
    </row>
    <row r="1743" spans="1:18" x14ac:dyDescent="0.35">
      <c r="A1743" t="s">
        <v>3306</v>
      </c>
      <c r="B1743" t="s">
        <v>231</v>
      </c>
      <c r="C1743" t="s">
        <v>12</v>
      </c>
      <c r="D1743" t="s">
        <v>38</v>
      </c>
      <c r="E1743" s="1">
        <v>46089.229861111111</v>
      </c>
      <c r="F1743" s="1">
        <v>46091.938194444447</v>
      </c>
      <c r="G1743" t="s">
        <v>42</v>
      </c>
      <c r="H1743" t="s">
        <v>15</v>
      </c>
      <c r="I1743" t="s">
        <v>16</v>
      </c>
      <c r="J1743">
        <v>4</v>
      </c>
      <c r="K1743" t="str">
        <f>IF(tickets_dataset[[#This Row],[status]] = "Closed", "Yes","No")</f>
        <v>Yes</v>
      </c>
      <c r="L1743" s="2">
        <f t="shared" si="108"/>
        <v>65.000000000058208</v>
      </c>
      <c r="M1743" t="str">
        <f t="shared" si="109"/>
        <v>Yes</v>
      </c>
      <c r="N1743" t="str">
        <f t="shared" si="110"/>
        <v>Mar</v>
      </c>
      <c r="O1743" s="2">
        <f t="shared" si="111"/>
        <v>2.7083333333357587</v>
      </c>
      <c r="P1743" t="str">
        <f>VLOOKUP(G1743,Agents!A:E,4,FALSE)</f>
        <v>Team2</v>
      </c>
      <c r="Q1743" t="str">
        <f>VLOOKUP(G1743,Agents!A:E,5,FALSE)</f>
        <v>Junior</v>
      </c>
      <c r="R1743" t="str">
        <f>VLOOKUP(G1743,Agents!A:E,2,FALSE)</f>
        <v>Night</v>
      </c>
    </row>
    <row r="1744" spans="1:18" x14ac:dyDescent="0.35">
      <c r="A1744" t="s">
        <v>3307</v>
      </c>
      <c r="B1744" t="s">
        <v>3308</v>
      </c>
      <c r="C1744" t="s">
        <v>22</v>
      </c>
      <c r="D1744" t="s">
        <v>13</v>
      </c>
      <c r="E1744" s="1">
        <v>46081.423611111109</v>
      </c>
      <c r="F1744" s="1">
        <v>46083.215277777781</v>
      </c>
      <c r="G1744" t="s">
        <v>23</v>
      </c>
      <c r="H1744" t="s">
        <v>15</v>
      </c>
      <c r="I1744" t="s">
        <v>16</v>
      </c>
      <c r="J1744">
        <v>5</v>
      </c>
      <c r="K1744" t="str">
        <f>IF(tickets_dataset[[#This Row],[status]] = "Closed", "Yes","No")</f>
        <v>Yes</v>
      </c>
      <c r="L1744" s="2">
        <f t="shared" si="108"/>
        <v>43.000000000116415</v>
      </c>
      <c r="M1744" t="str">
        <f t="shared" si="109"/>
        <v>No</v>
      </c>
      <c r="N1744" t="str">
        <f t="shared" si="110"/>
        <v>Feb</v>
      </c>
      <c r="O1744" s="2">
        <f t="shared" si="111"/>
        <v>1.7916666666715173</v>
      </c>
      <c r="P1744" t="str">
        <f>VLOOKUP(G1744,Agents!A:E,4,FALSE)</f>
        <v>Team3</v>
      </c>
      <c r="Q1744" t="str">
        <f>VLOOKUP(G1744,Agents!A:E,5,FALSE)</f>
        <v>Senior</v>
      </c>
      <c r="R1744" t="str">
        <f>VLOOKUP(G1744,Agents!A:E,2,FALSE)</f>
        <v>Evening</v>
      </c>
    </row>
    <row r="1745" spans="1:18" x14ac:dyDescent="0.35">
      <c r="A1745" t="s">
        <v>3309</v>
      </c>
      <c r="B1745" t="s">
        <v>629</v>
      </c>
      <c r="C1745" t="s">
        <v>12</v>
      </c>
      <c r="D1745" t="s">
        <v>13</v>
      </c>
      <c r="E1745" s="1">
        <v>46042.543055555558</v>
      </c>
      <c r="F1745" s="1">
        <v>46042.876388888886</v>
      </c>
      <c r="G1745" t="s">
        <v>86</v>
      </c>
      <c r="H1745" t="s">
        <v>15</v>
      </c>
      <c r="I1745" t="s">
        <v>16</v>
      </c>
      <c r="J1745">
        <v>4</v>
      </c>
      <c r="K1745" t="str">
        <f>IF(tickets_dataset[[#This Row],[status]] = "Closed", "Yes","No")</f>
        <v>Yes</v>
      </c>
      <c r="L1745" s="2">
        <f t="shared" si="108"/>
        <v>7.9999999998835847</v>
      </c>
      <c r="M1745" t="str">
        <f t="shared" si="109"/>
        <v>No</v>
      </c>
      <c r="N1745" t="str">
        <f t="shared" si="110"/>
        <v>Jan</v>
      </c>
      <c r="O1745" s="2">
        <f t="shared" si="111"/>
        <v>0.33333333332848269</v>
      </c>
      <c r="P1745" t="str">
        <f>VLOOKUP(G1745,Agents!A:E,4,FALSE)</f>
        <v>Team1</v>
      </c>
      <c r="Q1745" t="str">
        <f>VLOOKUP(G1745,Agents!A:E,5,FALSE)</f>
        <v>Mid</v>
      </c>
      <c r="R1745" t="str">
        <f>VLOOKUP(G1745,Agents!A:E,2,FALSE)</f>
        <v>Morning</v>
      </c>
    </row>
    <row r="1746" spans="1:18" x14ac:dyDescent="0.35">
      <c r="A1746" t="s">
        <v>3310</v>
      </c>
      <c r="B1746" t="s">
        <v>3311</v>
      </c>
      <c r="C1746" t="s">
        <v>50</v>
      </c>
      <c r="D1746" t="s">
        <v>26</v>
      </c>
      <c r="E1746" s="1">
        <v>46040.911805555559</v>
      </c>
      <c r="F1746" s="1">
        <v>46041.120138888888</v>
      </c>
      <c r="G1746" t="s">
        <v>149</v>
      </c>
      <c r="H1746" t="s">
        <v>15</v>
      </c>
      <c r="I1746" t="s">
        <v>16</v>
      </c>
      <c r="J1746">
        <v>4</v>
      </c>
      <c r="K1746" t="str">
        <f>IF(tickets_dataset[[#This Row],[status]] = "Closed", "Yes","No")</f>
        <v>Yes</v>
      </c>
      <c r="L1746" s="2">
        <f t="shared" si="108"/>
        <v>4.9999999998835847</v>
      </c>
      <c r="M1746" t="str">
        <f t="shared" si="109"/>
        <v>No</v>
      </c>
      <c r="N1746" t="str">
        <f t="shared" si="110"/>
        <v>Jan</v>
      </c>
      <c r="O1746" s="2">
        <f t="shared" si="111"/>
        <v>0.20833333332848269</v>
      </c>
      <c r="P1746" t="str">
        <f>VLOOKUP(G1746,Agents!A:E,4,FALSE)</f>
        <v>Team3</v>
      </c>
      <c r="Q1746" t="str">
        <f>VLOOKUP(G1746,Agents!A:E,5,FALSE)</f>
        <v>Mid</v>
      </c>
      <c r="R1746" t="str">
        <f>VLOOKUP(G1746,Agents!A:E,2,FALSE)</f>
        <v>Night</v>
      </c>
    </row>
    <row r="1747" spans="1:18" x14ac:dyDescent="0.35">
      <c r="A1747" t="s">
        <v>3312</v>
      </c>
      <c r="B1747" t="s">
        <v>807</v>
      </c>
      <c r="C1747" t="s">
        <v>34</v>
      </c>
      <c r="D1747" t="s">
        <v>38</v>
      </c>
      <c r="E1747" s="1">
        <v>46084.425694444442</v>
      </c>
      <c r="F1747" s="1">
        <v>46088.175694444442</v>
      </c>
      <c r="G1747" t="s">
        <v>110</v>
      </c>
      <c r="H1747" t="s">
        <v>15</v>
      </c>
      <c r="I1747" t="s">
        <v>16</v>
      </c>
      <c r="J1747">
        <v>2</v>
      </c>
      <c r="K1747" t="str">
        <f>IF(tickets_dataset[[#This Row],[status]] = "Closed", "Yes","No")</f>
        <v>Yes</v>
      </c>
      <c r="L1747" s="2">
        <f t="shared" si="108"/>
        <v>90</v>
      </c>
      <c r="M1747" t="str">
        <f t="shared" si="109"/>
        <v>Yes</v>
      </c>
      <c r="N1747" t="str">
        <f t="shared" si="110"/>
        <v>Mar</v>
      </c>
      <c r="O1747" s="2">
        <f t="shared" si="111"/>
        <v>3.75</v>
      </c>
      <c r="P1747" t="str">
        <f>VLOOKUP(G1747,Agents!A:E,4,FALSE)</f>
        <v>Team4</v>
      </c>
      <c r="Q1747" t="str">
        <f>VLOOKUP(G1747,Agents!A:E,5,FALSE)</f>
        <v>Junior</v>
      </c>
      <c r="R1747" t="str">
        <f>VLOOKUP(G1747,Agents!A:E,2,FALSE)</f>
        <v>Morning</v>
      </c>
    </row>
    <row r="1748" spans="1:18" x14ac:dyDescent="0.35">
      <c r="A1748" t="s">
        <v>3313</v>
      </c>
      <c r="B1748" t="s">
        <v>3314</v>
      </c>
      <c r="C1748" t="s">
        <v>22</v>
      </c>
      <c r="D1748" t="s">
        <v>38</v>
      </c>
      <c r="E1748" s="1">
        <v>46054.427083333336</v>
      </c>
      <c r="F1748" s="1">
        <v>46055.09375</v>
      </c>
      <c r="G1748" t="s">
        <v>282</v>
      </c>
      <c r="H1748" t="s">
        <v>15</v>
      </c>
      <c r="I1748" t="s">
        <v>16</v>
      </c>
      <c r="J1748">
        <v>3</v>
      </c>
      <c r="K1748" t="str">
        <f>IF(tickets_dataset[[#This Row],[status]] = "Closed", "Yes","No")</f>
        <v>Yes</v>
      </c>
      <c r="L1748" s="2">
        <f t="shared" si="108"/>
        <v>15.999999999941792</v>
      </c>
      <c r="M1748" t="str">
        <f t="shared" si="109"/>
        <v>No</v>
      </c>
      <c r="N1748" t="str">
        <f t="shared" si="110"/>
        <v>Feb</v>
      </c>
      <c r="O1748" s="2">
        <f t="shared" si="111"/>
        <v>0.66666666666424135</v>
      </c>
      <c r="P1748" t="str">
        <f>VLOOKUP(G1748,Agents!A:E,4,FALSE)</f>
        <v>Team4</v>
      </c>
      <c r="Q1748" t="str">
        <f>VLOOKUP(G1748,Agents!A:E,5,FALSE)</f>
        <v>Mid</v>
      </c>
      <c r="R1748" t="str">
        <f>VLOOKUP(G1748,Agents!A:E,2,FALSE)</f>
        <v>Morning</v>
      </c>
    </row>
    <row r="1749" spans="1:18" x14ac:dyDescent="0.35">
      <c r="A1749" t="s">
        <v>3315</v>
      </c>
      <c r="B1749" t="s">
        <v>3229</v>
      </c>
      <c r="C1749" t="s">
        <v>34</v>
      </c>
      <c r="D1749" t="s">
        <v>13</v>
      </c>
      <c r="E1749" s="1">
        <v>46034.148611111108</v>
      </c>
      <c r="F1749" s="1">
        <v>46035.81527777778</v>
      </c>
      <c r="G1749" t="s">
        <v>167</v>
      </c>
      <c r="H1749" t="s">
        <v>15</v>
      </c>
      <c r="I1749" t="s">
        <v>16</v>
      </c>
      <c r="J1749">
        <v>4</v>
      </c>
      <c r="K1749" t="str">
        <f>IF(tickets_dataset[[#This Row],[status]] = "Closed", "Yes","No")</f>
        <v>Yes</v>
      </c>
      <c r="L1749" s="2">
        <f t="shared" si="108"/>
        <v>40.000000000116415</v>
      </c>
      <c r="M1749" t="str">
        <f t="shared" si="109"/>
        <v>No</v>
      </c>
      <c r="N1749" t="str">
        <f t="shared" si="110"/>
        <v>Jan</v>
      </c>
      <c r="O1749" s="2">
        <f t="shared" si="111"/>
        <v>1.6666666666715173</v>
      </c>
      <c r="P1749" t="str">
        <f>VLOOKUP(G1749,Agents!A:E,4,FALSE)</f>
        <v>Team3</v>
      </c>
      <c r="Q1749" t="str">
        <f>VLOOKUP(G1749,Agents!A:E,5,FALSE)</f>
        <v>Mid</v>
      </c>
      <c r="R1749" t="str">
        <f>VLOOKUP(G1749,Agents!A:E,2,FALSE)</f>
        <v>Evening</v>
      </c>
    </row>
    <row r="1750" spans="1:18" x14ac:dyDescent="0.35">
      <c r="A1750" t="s">
        <v>3316</v>
      </c>
      <c r="B1750" t="s">
        <v>3317</v>
      </c>
      <c r="C1750" t="s">
        <v>76</v>
      </c>
      <c r="D1750" t="s">
        <v>13</v>
      </c>
      <c r="E1750" s="1">
        <v>46038.395833333336</v>
      </c>
      <c r="F1750" s="1">
        <v>46038.979166666664</v>
      </c>
      <c r="G1750" t="s">
        <v>190</v>
      </c>
      <c r="H1750" t="s">
        <v>15</v>
      </c>
      <c r="I1750" t="s">
        <v>16</v>
      </c>
      <c r="J1750">
        <v>5</v>
      </c>
      <c r="K1750" t="str">
        <f>IF(tickets_dataset[[#This Row],[status]] = "Closed", "Yes","No")</f>
        <v>Yes</v>
      </c>
      <c r="L1750" s="2">
        <f t="shared" si="108"/>
        <v>13.999999999883585</v>
      </c>
      <c r="M1750" t="str">
        <f t="shared" si="109"/>
        <v>No</v>
      </c>
      <c r="N1750" t="str">
        <f t="shared" si="110"/>
        <v>Jan</v>
      </c>
      <c r="O1750" s="2">
        <f t="shared" si="111"/>
        <v>0.58333333332848269</v>
      </c>
      <c r="P1750" t="str">
        <f>VLOOKUP(G1750,Agents!A:E,4,FALSE)</f>
        <v>Team1</v>
      </c>
      <c r="Q1750" t="str">
        <f>VLOOKUP(G1750,Agents!A:E,5,FALSE)</f>
        <v>Senior</v>
      </c>
      <c r="R1750" t="str">
        <f>VLOOKUP(G1750,Agents!A:E,2,FALSE)</f>
        <v>Night</v>
      </c>
    </row>
    <row r="1751" spans="1:18" x14ac:dyDescent="0.35">
      <c r="A1751" t="s">
        <v>3318</v>
      </c>
      <c r="B1751" t="s">
        <v>3319</v>
      </c>
      <c r="C1751" t="s">
        <v>22</v>
      </c>
      <c r="D1751" t="s">
        <v>26</v>
      </c>
      <c r="E1751" s="1">
        <v>46028.921527777777</v>
      </c>
      <c r="F1751" s="1">
        <v>46029.713194444441</v>
      </c>
      <c r="G1751" t="s">
        <v>190</v>
      </c>
      <c r="H1751" t="s">
        <v>15</v>
      </c>
      <c r="I1751" t="s">
        <v>16</v>
      </c>
      <c r="J1751">
        <v>2</v>
      </c>
      <c r="K1751" t="str">
        <f>IF(tickets_dataset[[#This Row],[status]] = "Closed", "Yes","No")</f>
        <v>Yes</v>
      </c>
      <c r="L1751" s="2">
        <f t="shared" si="108"/>
        <v>18.999999999941792</v>
      </c>
      <c r="M1751" t="str">
        <f t="shared" si="109"/>
        <v>No</v>
      </c>
      <c r="N1751" t="str">
        <f t="shared" si="110"/>
        <v>Jan</v>
      </c>
      <c r="O1751" s="2">
        <f t="shared" si="111"/>
        <v>0.79166666666424135</v>
      </c>
      <c r="P1751" t="str">
        <f>VLOOKUP(G1751,Agents!A:E,4,FALSE)</f>
        <v>Team1</v>
      </c>
      <c r="Q1751" t="str">
        <f>VLOOKUP(G1751,Agents!A:E,5,FALSE)</f>
        <v>Senior</v>
      </c>
      <c r="R1751" t="str">
        <f>VLOOKUP(G1751,Agents!A:E,2,FALSE)</f>
        <v>Night</v>
      </c>
    </row>
    <row r="1752" spans="1:18" x14ac:dyDescent="0.35">
      <c r="A1752" t="s">
        <v>3320</v>
      </c>
      <c r="B1752" t="s">
        <v>3321</v>
      </c>
      <c r="C1752" t="s">
        <v>50</v>
      </c>
      <c r="D1752" t="s">
        <v>38</v>
      </c>
      <c r="E1752" s="1">
        <v>46102.925694444442</v>
      </c>
      <c r="F1752" s="1">
        <v>46105.717361111114</v>
      </c>
      <c r="G1752" t="s">
        <v>45</v>
      </c>
      <c r="H1752" t="s">
        <v>15</v>
      </c>
      <c r="I1752" t="s">
        <v>16</v>
      </c>
      <c r="J1752">
        <v>4</v>
      </c>
      <c r="K1752" t="str">
        <f>IF(tickets_dataset[[#This Row],[status]] = "Closed", "Yes","No")</f>
        <v>Yes</v>
      </c>
      <c r="L1752" s="2">
        <f t="shared" si="108"/>
        <v>67.000000000116415</v>
      </c>
      <c r="M1752" t="str">
        <f t="shared" si="109"/>
        <v>Yes</v>
      </c>
      <c r="N1752" t="str">
        <f t="shared" si="110"/>
        <v>Mar</v>
      </c>
      <c r="O1752" s="2">
        <f t="shared" si="111"/>
        <v>2.7916666666715173</v>
      </c>
      <c r="P1752" t="str">
        <f>VLOOKUP(G1752,Agents!A:E,4,FALSE)</f>
        <v>Team5</v>
      </c>
      <c r="Q1752" t="str">
        <f>VLOOKUP(G1752,Agents!A:E,5,FALSE)</f>
        <v>Senior</v>
      </c>
      <c r="R1752" t="str">
        <f>VLOOKUP(G1752,Agents!A:E,2,FALSE)</f>
        <v>Morning</v>
      </c>
    </row>
    <row r="1753" spans="1:18" x14ac:dyDescent="0.35">
      <c r="A1753" t="s">
        <v>3322</v>
      </c>
      <c r="B1753" t="s">
        <v>161</v>
      </c>
      <c r="C1753" t="s">
        <v>22</v>
      </c>
      <c r="D1753" t="s">
        <v>38</v>
      </c>
      <c r="E1753" s="1">
        <v>46033.127083333333</v>
      </c>
      <c r="F1753" s="1">
        <v>46035.377083333333</v>
      </c>
      <c r="G1753" t="s">
        <v>23</v>
      </c>
      <c r="H1753" t="s">
        <v>15</v>
      </c>
      <c r="I1753" t="s">
        <v>16</v>
      </c>
      <c r="J1753">
        <v>3</v>
      </c>
      <c r="K1753" t="str">
        <f>IF(tickets_dataset[[#This Row],[status]] = "Closed", "Yes","No")</f>
        <v>Yes</v>
      </c>
      <c r="L1753" s="2">
        <f t="shared" si="108"/>
        <v>54</v>
      </c>
      <c r="M1753" t="str">
        <f t="shared" si="109"/>
        <v>Yes</v>
      </c>
      <c r="N1753" t="str">
        <f t="shared" si="110"/>
        <v>Jan</v>
      </c>
      <c r="O1753" s="2">
        <f t="shared" si="111"/>
        <v>2.25</v>
      </c>
      <c r="P1753" t="str">
        <f>VLOOKUP(G1753,Agents!A:E,4,FALSE)</f>
        <v>Team3</v>
      </c>
      <c r="Q1753" t="str">
        <f>VLOOKUP(G1753,Agents!A:E,5,FALSE)</f>
        <v>Senior</v>
      </c>
      <c r="R1753" t="str">
        <f>VLOOKUP(G1753,Agents!A:E,2,FALSE)</f>
        <v>Evening</v>
      </c>
    </row>
    <row r="1754" spans="1:18" x14ac:dyDescent="0.35">
      <c r="A1754" t="s">
        <v>3323</v>
      </c>
      <c r="B1754" t="s">
        <v>3324</v>
      </c>
      <c r="C1754" t="s">
        <v>22</v>
      </c>
      <c r="D1754" t="s">
        <v>38</v>
      </c>
      <c r="E1754" s="1">
        <v>46027.068055555559</v>
      </c>
      <c r="F1754" s="1">
        <v>46029.943055555559</v>
      </c>
      <c r="G1754" t="s">
        <v>131</v>
      </c>
      <c r="H1754" t="s">
        <v>15</v>
      </c>
      <c r="I1754" t="s">
        <v>16</v>
      </c>
      <c r="J1754">
        <v>4</v>
      </c>
      <c r="K1754" t="str">
        <f>IF(tickets_dataset[[#This Row],[status]] = "Closed", "Yes","No")</f>
        <v>Yes</v>
      </c>
      <c r="L1754" s="2">
        <f t="shared" si="108"/>
        <v>69</v>
      </c>
      <c r="M1754" t="str">
        <f t="shared" si="109"/>
        <v>Yes</v>
      </c>
      <c r="N1754" t="str">
        <f t="shared" si="110"/>
        <v>Jan</v>
      </c>
      <c r="O1754" s="2">
        <f t="shared" si="111"/>
        <v>2.875</v>
      </c>
      <c r="P1754" t="str">
        <f>VLOOKUP(G1754,Agents!A:E,4,FALSE)</f>
        <v>Team4</v>
      </c>
      <c r="Q1754" t="str">
        <f>VLOOKUP(G1754,Agents!A:E,5,FALSE)</f>
        <v>Junior</v>
      </c>
      <c r="R1754" t="str">
        <f>VLOOKUP(G1754,Agents!A:E,2,FALSE)</f>
        <v>Night</v>
      </c>
    </row>
    <row r="1755" spans="1:18" x14ac:dyDescent="0.35">
      <c r="A1755" t="s">
        <v>3325</v>
      </c>
      <c r="B1755" t="s">
        <v>3326</v>
      </c>
      <c r="C1755" t="s">
        <v>12</v>
      </c>
      <c r="D1755" t="s">
        <v>26</v>
      </c>
      <c r="E1755" s="1">
        <v>46079.96597222222</v>
      </c>
      <c r="F1755" s="1">
        <v>46081.257638888892</v>
      </c>
      <c r="G1755" t="s">
        <v>206</v>
      </c>
      <c r="H1755" t="s">
        <v>15</v>
      </c>
      <c r="I1755" t="s">
        <v>16</v>
      </c>
      <c r="J1755">
        <v>4</v>
      </c>
      <c r="K1755" t="str">
        <f>IF(tickets_dataset[[#This Row],[status]] = "Closed", "Yes","No")</f>
        <v>Yes</v>
      </c>
      <c r="L1755" s="2">
        <f t="shared" si="108"/>
        <v>31.000000000116415</v>
      </c>
      <c r="M1755" t="str">
        <f t="shared" si="109"/>
        <v>No</v>
      </c>
      <c r="N1755" t="str">
        <f t="shared" si="110"/>
        <v>Feb</v>
      </c>
      <c r="O1755" s="2">
        <f t="shared" si="111"/>
        <v>1.2916666666715173</v>
      </c>
      <c r="P1755" t="str">
        <f>VLOOKUP(G1755,Agents!A:E,4,FALSE)</f>
        <v>Team5</v>
      </c>
      <c r="Q1755" t="str">
        <f>VLOOKUP(G1755,Agents!A:E,5,FALSE)</f>
        <v>Junior</v>
      </c>
      <c r="R1755" t="str">
        <f>VLOOKUP(G1755,Agents!A:E,2,FALSE)</f>
        <v>Evening</v>
      </c>
    </row>
    <row r="1756" spans="1:18" x14ac:dyDescent="0.35">
      <c r="A1756" t="s">
        <v>3327</v>
      </c>
      <c r="B1756" t="s">
        <v>3328</v>
      </c>
      <c r="C1756" t="s">
        <v>22</v>
      </c>
      <c r="D1756" t="s">
        <v>26</v>
      </c>
      <c r="E1756" s="1">
        <v>46030.890277777777</v>
      </c>
      <c r="F1756" s="1">
        <v>46032.390277777777</v>
      </c>
      <c r="G1756" t="s">
        <v>83</v>
      </c>
      <c r="H1756" t="s">
        <v>15</v>
      </c>
      <c r="I1756" t="s">
        <v>16</v>
      </c>
      <c r="J1756">
        <v>4</v>
      </c>
      <c r="K1756" t="str">
        <f>IF(tickets_dataset[[#This Row],[status]] = "Closed", "Yes","No")</f>
        <v>Yes</v>
      </c>
      <c r="L1756" s="2">
        <f t="shared" si="108"/>
        <v>36</v>
      </c>
      <c r="M1756" t="str">
        <f t="shared" si="109"/>
        <v>No</v>
      </c>
      <c r="N1756" t="str">
        <f t="shared" si="110"/>
        <v>Jan</v>
      </c>
      <c r="O1756" s="2">
        <f t="shared" si="111"/>
        <v>1.5</v>
      </c>
      <c r="P1756" t="str">
        <f>VLOOKUP(G1756,Agents!A:E,4,FALSE)</f>
        <v>Team2</v>
      </c>
      <c r="Q1756" t="str">
        <f>VLOOKUP(G1756,Agents!A:E,5,FALSE)</f>
        <v>Junior</v>
      </c>
      <c r="R1756" t="str">
        <f>VLOOKUP(G1756,Agents!A:E,2,FALSE)</f>
        <v>Night</v>
      </c>
    </row>
    <row r="1757" spans="1:18" x14ac:dyDescent="0.35">
      <c r="A1757" t="s">
        <v>3329</v>
      </c>
      <c r="B1757" t="s">
        <v>3295</v>
      </c>
      <c r="C1757" t="s">
        <v>50</v>
      </c>
      <c r="D1757" t="s">
        <v>38</v>
      </c>
      <c r="E1757" s="1">
        <v>46036.604166666664</v>
      </c>
      <c r="F1757" s="1">
        <v>46038.770833333336</v>
      </c>
      <c r="G1757" t="s">
        <v>83</v>
      </c>
      <c r="H1757" t="s">
        <v>15</v>
      </c>
      <c r="I1757" t="s">
        <v>16</v>
      </c>
      <c r="J1757">
        <v>5</v>
      </c>
      <c r="K1757" t="str">
        <f>IF(tickets_dataset[[#This Row],[status]] = "Closed", "Yes","No")</f>
        <v>Yes</v>
      </c>
      <c r="L1757" s="2">
        <f t="shared" si="108"/>
        <v>52.000000000116415</v>
      </c>
      <c r="M1757" t="str">
        <f t="shared" si="109"/>
        <v>Yes</v>
      </c>
      <c r="N1757" t="str">
        <f t="shared" si="110"/>
        <v>Jan</v>
      </c>
      <c r="O1757" s="2">
        <f t="shared" si="111"/>
        <v>2.1666666666715173</v>
      </c>
      <c r="P1757" t="str">
        <f>VLOOKUP(G1757,Agents!A:E,4,FALSE)</f>
        <v>Team2</v>
      </c>
      <c r="Q1757" t="str">
        <f>VLOOKUP(G1757,Agents!A:E,5,FALSE)</f>
        <v>Junior</v>
      </c>
      <c r="R1757" t="str">
        <f>VLOOKUP(G1757,Agents!A:E,2,FALSE)</f>
        <v>Night</v>
      </c>
    </row>
    <row r="1758" spans="1:18" x14ac:dyDescent="0.35">
      <c r="A1758" t="s">
        <v>3330</v>
      </c>
      <c r="B1758" t="s">
        <v>3331</v>
      </c>
      <c r="C1758" t="s">
        <v>12</v>
      </c>
      <c r="D1758" t="s">
        <v>13</v>
      </c>
      <c r="E1758" s="1">
        <v>46075.011805555558</v>
      </c>
      <c r="F1758" s="1">
        <v>46076.761805555558</v>
      </c>
      <c r="G1758" t="s">
        <v>137</v>
      </c>
      <c r="H1758" t="s">
        <v>15</v>
      </c>
      <c r="I1758" t="s">
        <v>16</v>
      </c>
      <c r="J1758">
        <v>5</v>
      </c>
      <c r="K1758" t="str">
        <f>IF(tickets_dataset[[#This Row],[status]] = "Closed", "Yes","No")</f>
        <v>Yes</v>
      </c>
      <c r="L1758" s="2">
        <f t="shared" si="108"/>
        <v>42</v>
      </c>
      <c r="M1758" t="str">
        <f t="shared" si="109"/>
        <v>No</v>
      </c>
      <c r="N1758" t="str">
        <f t="shared" si="110"/>
        <v>Feb</v>
      </c>
      <c r="O1758" s="2">
        <f t="shared" si="111"/>
        <v>1.75</v>
      </c>
      <c r="P1758" t="str">
        <f>VLOOKUP(G1758,Agents!A:E,4,FALSE)</f>
        <v>Team5</v>
      </c>
      <c r="Q1758" t="str">
        <f>VLOOKUP(G1758,Agents!A:E,5,FALSE)</f>
        <v>Senior</v>
      </c>
      <c r="R1758" t="str">
        <f>VLOOKUP(G1758,Agents!A:E,2,FALSE)</f>
        <v>Night</v>
      </c>
    </row>
    <row r="1759" spans="1:18" x14ac:dyDescent="0.35">
      <c r="A1759" t="s">
        <v>3332</v>
      </c>
      <c r="B1759" t="s">
        <v>3333</v>
      </c>
      <c r="C1759" t="s">
        <v>12</v>
      </c>
      <c r="D1759" t="s">
        <v>38</v>
      </c>
      <c r="E1759" s="1">
        <v>46066.724999999999</v>
      </c>
      <c r="F1759" s="1">
        <v>46069.1</v>
      </c>
      <c r="G1759" t="s">
        <v>216</v>
      </c>
      <c r="H1759" t="s">
        <v>15</v>
      </c>
      <c r="I1759" t="s">
        <v>16</v>
      </c>
      <c r="J1759">
        <v>4</v>
      </c>
      <c r="K1759" t="str">
        <f>IF(tickets_dataset[[#This Row],[status]] = "Closed", "Yes","No")</f>
        <v>Yes</v>
      </c>
      <c r="L1759" s="2">
        <f t="shared" si="108"/>
        <v>57</v>
      </c>
      <c r="M1759" t="str">
        <f t="shared" si="109"/>
        <v>Yes</v>
      </c>
      <c r="N1759" t="str">
        <f t="shared" si="110"/>
        <v>Feb</v>
      </c>
      <c r="O1759" s="2">
        <f t="shared" si="111"/>
        <v>2.375</v>
      </c>
      <c r="P1759" t="str">
        <f>VLOOKUP(G1759,Agents!A:E,4,FALSE)</f>
        <v>Team5</v>
      </c>
      <c r="Q1759" t="str">
        <f>VLOOKUP(G1759,Agents!A:E,5,FALSE)</f>
        <v>Junior</v>
      </c>
      <c r="R1759" t="str">
        <f>VLOOKUP(G1759,Agents!A:E,2,FALSE)</f>
        <v>Evening</v>
      </c>
    </row>
    <row r="1760" spans="1:18" x14ac:dyDescent="0.35">
      <c r="A1760" t="s">
        <v>3334</v>
      </c>
      <c r="B1760" t="s">
        <v>3335</v>
      </c>
      <c r="C1760" t="s">
        <v>34</v>
      </c>
      <c r="D1760" t="s">
        <v>26</v>
      </c>
      <c r="E1760" s="1">
        <v>46109.443055555559</v>
      </c>
      <c r="F1760" s="1">
        <v>46110.693055555559</v>
      </c>
      <c r="G1760" t="s">
        <v>56</v>
      </c>
      <c r="H1760" t="s">
        <v>28</v>
      </c>
      <c r="I1760" t="s">
        <v>16</v>
      </c>
      <c r="J1760">
        <v>4</v>
      </c>
      <c r="K1760" t="str">
        <f>IF(tickets_dataset[[#This Row],[status]] = "Closed", "Yes","No")</f>
        <v>No</v>
      </c>
      <c r="L1760" s="2">
        <f t="shared" si="108"/>
        <v>30</v>
      </c>
      <c r="M1760" t="str">
        <f t="shared" si="109"/>
        <v>No</v>
      </c>
      <c r="N1760" t="str">
        <f t="shared" si="110"/>
        <v>Mar</v>
      </c>
      <c r="O1760" s="2">
        <f t="shared" si="111"/>
        <v>1.25</v>
      </c>
      <c r="P1760" t="str">
        <f>VLOOKUP(G1760,Agents!A:E,4,FALSE)</f>
        <v>Team1</v>
      </c>
      <c r="Q1760" t="str">
        <f>VLOOKUP(G1760,Agents!A:E,5,FALSE)</f>
        <v>Senior</v>
      </c>
      <c r="R1760" t="str">
        <f>VLOOKUP(G1760,Agents!A:E,2,FALSE)</f>
        <v>Night</v>
      </c>
    </row>
    <row r="1761" spans="1:18" x14ac:dyDescent="0.35">
      <c r="A1761" t="s">
        <v>3336</v>
      </c>
      <c r="B1761" t="s">
        <v>3337</v>
      </c>
      <c r="C1761" t="s">
        <v>12</v>
      </c>
      <c r="D1761" t="s">
        <v>26</v>
      </c>
      <c r="E1761" s="1">
        <v>46093.318055555559</v>
      </c>
      <c r="F1761" s="1">
        <v>46093.609722222223</v>
      </c>
      <c r="G1761" t="s">
        <v>221</v>
      </c>
      <c r="H1761" t="s">
        <v>15</v>
      </c>
      <c r="I1761" t="s">
        <v>16</v>
      </c>
      <c r="J1761">
        <v>4</v>
      </c>
      <c r="K1761" t="str">
        <f>IF(tickets_dataset[[#This Row],[status]] = "Closed", "Yes","No")</f>
        <v>Yes</v>
      </c>
      <c r="L1761" s="2">
        <f t="shared" si="108"/>
        <v>6.9999999999417923</v>
      </c>
      <c r="M1761" t="str">
        <f t="shared" si="109"/>
        <v>No</v>
      </c>
      <c r="N1761" t="str">
        <f t="shared" si="110"/>
        <v>Mar</v>
      </c>
      <c r="O1761" s="2">
        <f t="shared" si="111"/>
        <v>0.29166666666424135</v>
      </c>
      <c r="P1761" t="str">
        <f>VLOOKUP(G1761,Agents!A:E,4,FALSE)</f>
        <v>Team4</v>
      </c>
      <c r="Q1761" t="str">
        <f>VLOOKUP(G1761,Agents!A:E,5,FALSE)</f>
        <v>Senior</v>
      </c>
      <c r="R1761" t="str">
        <f>VLOOKUP(G1761,Agents!A:E,2,FALSE)</f>
        <v>Morning</v>
      </c>
    </row>
    <row r="1762" spans="1:18" x14ac:dyDescent="0.35">
      <c r="A1762" t="s">
        <v>3338</v>
      </c>
      <c r="B1762" t="s">
        <v>3339</v>
      </c>
      <c r="C1762" t="s">
        <v>12</v>
      </c>
      <c r="D1762" t="s">
        <v>13</v>
      </c>
      <c r="E1762" s="1">
        <v>46078.549305555556</v>
      </c>
      <c r="F1762" s="1">
        <v>46078.632638888892</v>
      </c>
      <c r="G1762" t="s">
        <v>86</v>
      </c>
      <c r="H1762" t="s">
        <v>15</v>
      </c>
      <c r="I1762" t="s">
        <v>16</v>
      </c>
      <c r="J1762">
        <v>2</v>
      </c>
      <c r="K1762" t="str">
        <f>IF(tickets_dataset[[#This Row],[status]] = "Closed", "Yes","No")</f>
        <v>Yes</v>
      </c>
      <c r="L1762" s="2">
        <f t="shared" si="108"/>
        <v>2.0000000000582077</v>
      </c>
      <c r="M1762" t="str">
        <f t="shared" si="109"/>
        <v>No</v>
      </c>
      <c r="N1762" t="str">
        <f t="shared" si="110"/>
        <v>Feb</v>
      </c>
      <c r="O1762" s="2">
        <f t="shared" si="111"/>
        <v>8.3333333335758653E-2</v>
      </c>
      <c r="P1762" t="str">
        <f>VLOOKUP(G1762,Agents!A:E,4,FALSE)</f>
        <v>Team1</v>
      </c>
      <c r="Q1762" t="str">
        <f>VLOOKUP(G1762,Agents!A:E,5,FALSE)</f>
        <v>Mid</v>
      </c>
      <c r="R1762" t="str">
        <f>VLOOKUP(G1762,Agents!A:E,2,FALSE)</f>
        <v>Morning</v>
      </c>
    </row>
    <row r="1763" spans="1:18" x14ac:dyDescent="0.35">
      <c r="A1763" t="s">
        <v>3340</v>
      </c>
      <c r="B1763" t="s">
        <v>3341</v>
      </c>
      <c r="C1763" t="s">
        <v>12</v>
      </c>
      <c r="D1763" t="s">
        <v>13</v>
      </c>
      <c r="E1763" s="1">
        <v>46053.727777777778</v>
      </c>
      <c r="F1763" s="1">
        <v>46054.352777777778</v>
      </c>
      <c r="G1763" t="s">
        <v>282</v>
      </c>
      <c r="H1763" t="s">
        <v>15</v>
      </c>
      <c r="I1763" t="s">
        <v>16</v>
      </c>
      <c r="J1763">
        <v>5</v>
      </c>
      <c r="K1763" t="str">
        <f>IF(tickets_dataset[[#This Row],[status]] = "Closed", "Yes","No")</f>
        <v>Yes</v>
      </c>
      <c r="L1763" s="2">
        <f t="shared" si="108"/>
        <v>15</v>
      </c>
      <c r="M1763" t="str">
        <f t="shared" si="109"/>
        <v>No</v>
      </c>
      <c r="N1763" t="str">
        <f t="shared" si="110"/>
        <v>Jan</v>
      </c>
      <c r="O1763" s="2">
        <f t="shared" si="111"/>
        <v>0.625</v>
      </c>
      <c r="P1763" t="str">
        <f>VLOOKUP(G1763,Agents!A:E,4,FALSE)</f>
        <v>Team4</v>
      </c>
      <c r="Q1763" t="str">
        <f>VLOOKUP(G1763,Agents!A:E,5,FALSE)</f>
        <v>Mid</v>
      </c>
      <c r="R1763" t="str">
        <f>VLOOKUP(G1763,Agents!A:E,2,FALSE)</f>
        <v>Morning</v>
      </c>
    </row>
    <row r="1764" spans="1:18" x14ac:dyDescent="0.35">
      <c r="A1764" t="s">
        <v>3342</v>
      </c>
      <c r="B1764" t="s">
        <v>3343</v>
      </c>
      <c r="C1764" t="s">
        <v>22</v>
      </c>
      <c r="D1764" t="s">
        <v>26</v>
      </c>
      <c r="E1764" s="1">
        <v>46094.356944444444</v>
      </c>
      <c r="F1764" s="1">
        <v>46095.44027777778</v>
      </c>
      <c r="G1764" t="s">
        <v>62</v>
      </c>
      <c r="H1764" t="s">
        <v>15</v>
      </c>
      <c r="I1764" t="s">
        <v>16</v>
      </c>
      <c r="J1764">
        <v>3</v>
      </c>
      <c r="K1764" t="str">
        <f>IF(tickets_dataset[[#This Row],[status]] = "Closed", "Yes","No")</f>
        <v>Yes</v>
      </c>
      <c r="L1764" s="2">
        <f t="shared" si="108"/>
        <v>26.000000000058208</v>
      </c>
      <c r="M1764" t="str">
        <f t="shared" si="109"/>
        <v>No</v>
      </c>
      <c r="N1764" t="str">
        <f t="shared" si="110"/>
        <v>Mar</v>
      </c>
      <c r="O1764" s="2">
        <f t="shared" si="111"/>
        <v>1.0833333333357587</v>
      </c>
      <c r="P1764" t="str">
        <f>VLOOKUP(G1764,Agents!A:E,4,FALSE)</f>
        <v>Team1</v>
      </c>
      <c r="Q1764" t="str">
        <f>VLOOKUP(G1764,Agents!A:E,5,FALSE)</f>
        <v>Junior</v>
      </c>
      <c r="R1764" t="str">
        <f>VLOOKUP(G1764,Agents!A:E,2,FALSE)</f>
        <v>Morning</v>
      </c>
    </row>
    <row r="1765" spans="1:18" x14ac:dyDescent="0.35">
      <c r="A1765" t="s">
        <v>3344</v>
      </c>
      <c r="B1765" t="s">
        <v>3345</v>
      </c>
      <c r="C1765" t="s">
        <v>34</v>
      </c>
      <c r="D1765" t="s">
        <v>13</v>
      </c>
      <c r="E1765" s="1">
        <v>46068.843055555553</v>
      </c>
      <c r="F1765" s="1">
        <v>46069.218055555553</v>
      </c>
      <c r="G1765" t="s">
        <v>164</v>
      </c>
      <c r="H1765" t="s">
        <v>15</v>
      </c>
      <c r="I1765" t="s">
        <v>68</v>
      </c>
      <c r="J1765">
        <v>4</v>
      </c>
      <c r="K1765" t="str">
        <f>IF(tickets_dataset[[#This Row],[status]] = "Closed", "Yes","No")</f>
        <v>Yes</v>
      </c>
      <c r="L1765" s="2">
        <f t="shared" si="108"/>
        <v>9</v>
      </c>
      <c r="M1765" t="str">
        <f t="shared" si="109"/>
        <v>No</v>
      </c>
      <c r="N1765" t="str">
        <f t="shared" si="110"/>
        <v>Feb</v>
      </c>
      <c r="O1765" s="2">
        <f t="shared" si="111"/>
        <v>0.375</v>
      </c>
      <c r="P1765" t="str">
        <f>VLOOKUP(G1765,Agents!A:E,4,FALSE)</f>
        <v>Team4</v>
      </c>
      <c r="Q1765" t="str">
        <f>VLOOKUP(G1765,Agents!A:E,5,FALSE)</f>
        <v>Senior</v>
      </c>
      <c r="R1765" t="str">
        <f>VLOOKUP(G1765,Agents!A:E,2,FALSE)</f>
        <v>Evening</v>
      </c>
    </row>
    <row r="1766" spans="1:18" x14ac:dyDescent="0.35">
      <c r="A1766" t="s">
        <v>3346</v>
      </c>
      <c r="B1766" t="s">
        <v>3347</v>
      </c>
      <c r="C1766" t="s">
        <v>34</v>
      </c>
      <c r="D1766" t="s">
        <v>13</v>
      </c>
      <c r="E1766" s="1">
        <v>46030.307638888888</v>
      </c>
      <c r="F1766" s="1">
        <v>46031.890972222223</v>
      </c>
      <c r="G1766" t="s">
        <v>110</v>
      </c>
      <c r="H1766" t="s">
        <v>15</v>
      </c>
      <c r="I1766" t="s">
        <v>16</v>
      </c>
      <c r="J1766">
        <v>3</v>
      </c>
      <c r="K1766" t="str">
        <f>IF(tickets_dataset[[#This Row],[status]] = "Closed", "Yes","No")</f>
        <v>Yes</v>
      </c>
      <c r="L1766" s="2">
        <f t="shared" si="108"/>
        <v>38.000000000058208</v>
      </c>
      <c r="M1766" t="str">
        <f t="shared" si="109"/>
        <v>No</v>
      </c>
      <c r="N1766" t="str">
        <f t="shared" si="110"/>
        <v>Jan</v>
      </c>
      <c r="O1766" s="2">
        <f t="shared" si="111"/>
        <v>1.5833333333357587</v>
      </c>
      <c r="P1766" t="str">
        <f>VLOOKUP(G1766,Agents!A:E,4,FALSE)</f>
        <v>Team4</v>
      </c>
      <c r="Q1766" t="str">
        <f>VLOOKUP(G1766,Agents!A:E,5,FALSE)</f>
        <v>Junior</v>
      </c>
      <c r="R1766" t="str">
        <f>VLOOKUP(G1766,Agents!A:E,2,FALSE)</f>
        <v>Morning</v>
      </c>
    </row>
    <row r="1767" spans="1:18" x14ac:dyDescent="0.35">
      <c r="A1767" t="s">
        <v>3348</v>
      </c>
      <c r="B1767" t="s">
        <v>1861</v>
      </c>
      <c r="C1767" t="s">
        <v>50</v>
      </c>
      <c r="D1767" t="s">
        <v>38</v>
      </c>
      <c r="E1767" s="1">
        <v>46089.536111111112</v>
      </c>
      <c r="F1767" s="1">
        <v>46093.327777777777</v>
      </c>
      <c r="G1767" t="s">
        <v>83</v>
      </c>
      <c r="H1767" t="s">
        <v>15</v>
      </c>
      <c r="I1767" t="s">
        <v>16</v>
      </c>
      <c r="J1767">
        <v>4</v>
      </c>
      <c r="K1767" t="str">
        <f>IF(tickets_dataset[[#This Row],[status]] = "Closed", "Yes","No")</f>
        <v>Yes</v>
      </c>
      <c r="L1767" s="2">
        <f t="shared" si="108"/>
        <v>90.999999999941792</v>
      </c>
      <c r="M1767" t="str">
        <f t="shared" si="109"/>
        <v>Yes</v>
      </c>
      <c r="N1767" t="str">
        <f t="shared" si="110"/>
        <v>Mar</v>
      </c>
      <c r="O1767" s="2">
        <f t="shared" si="111"/>
        <v>3.7916666666642413</v>
      </c>
      <c r="P1767" t="str">
        <f>VLOOKUP(G1767,Agents!A:E,4,FALSE)</f>
        <v>Team2</v>
      </c>
      <c r="Q1767" t="str">
        <f>VLOOKUP(G1767,Agents!A:E,5,FALSE)</f>
        <v>Junior</v>
      </c>
      <c r="R1767" t="str">
        <f>VLOOKUP(G1767,Agents!A:E,2,FALSE)</f>
        <v>Night</v>
      </c>
    </row>
    <row r="1768" spans="1:18" x14ac:dyDescent="0.35">
      <c r="A1768" t="s">
        <v>3349</v>
      </c>
      <c r="B1768" t="s">
        <v>563</v>
      </c>
      <c r="C1768" t="s">
        <v>12</v>
      </c>
      <c r="D1768" t="s">
        <v>38</v>
      </c>
      <c r="E1768" s="1">
        <v>46104.115972222222</v>
      </c>
      <c r="F1768" s="1">
        <v>46106.615972222222</v>
      </c>
      <c r="G1768" t="s">
        <v>156</v>
      </c>
      <c r="H1768" t="s">
        <v>15</v>
      </c>
      <c r="I1768" t="s">
        <v>16</v>
      </c>
      <c r="J1768">
        <v>2</v>
      </c>
      <c r="K1768" t="str">
        <f>IF(tickets_dataset[[#This Row],[status]] = "Closed", "Yes","No")</f>
        <v>Yes</v>
      </c>
      <c r="L1768" s="2">
        <f t="shared" si="108"/>
        <v>60</v>
      </c>
      <c r="M1768" t="str">
        <f t="shared" si="109"/>
        <v>Yes</v>
      </c>
      <c r="N1768" t="str">
        <f t="shared" si="110"/>
        <v>Mar</v>
      </c>
      <c r="O1768" s="2">
        <f t="shared" si="111"/>
        <v>2.5</v>
      </c>
      <c r="P1768" t="str">
        <f>VLOOKUP(G1768,Agents!A:E,4,FALSE)</f>
        <v>Team3</v>
      </c>
      <c r="Q1768" t="str">
        <f>VLOOKUP(G1768,Agents!A:E,5,FALSE)</f>
        <v>Mid</v>
      </c>
      <c r="R1768" t="str">
        <f>VLOOKUP(G1768,Agents!A:E,2,FALSE)</f>
        <v>Evening</v>
      </c>
    </row>
    <row r="1769" spans="1:18" x14ac:dyDescent="0.35">
      <c r="A1769" t="s">
        <v>3350</v>
      </c>
      <c r="B1769" t="s">
        <v>3351</v>
      </c>
      <c r="C1769" t="s">
        <v>34</v>
      </c>
      <c r="D1769" t="s">
        <v>13</v>
      </c>
      <c r="E1769" s="1">
        <v>46090.189583333333</v>
      </c>
      <c r="F1769" s="1">
        <v>46090.814583333333</v>
      </c>
      <c r="G1769" t="s">
        <v>77</v>
      </c>
      <c r="H1769" t="s">
        <v>15</v>
      </c>
      <c r="I1769" t="s">
        <v>16</v>
      </c>
      <c r="J1769">
        <v>4</v>
      </c>
      <c r="K1769" t="str">
        <f>IF(tickets_dataset[[#This Row],[status]] = "Closed", "Yes","No")</f>
        <v>Yes</v>
      </c>
      <c r="L1769" s="2">
        <f t="shared" si="108"/>
        <v>15</v>
      </c>
      <c r="M1769" t="str">
        <f t="shared" si="109"/>
        <v>No</v>
      </c>
      <c r="N1769" t="str">
        <f t="shared" si="110"/>
        <v>Mar</v>
      </c>
      <c r="O1769" s="2">
        <f t="shared" si="111"/>
        <v>0.625</v>
      </c>
      <c r="P1769" t="str">
        <f>VLOOKUP(G1769,Agents!A:E,4,FALSE)</f>
        <v>Team5</v>
      </c>
      <c r="Q1769" t="str">
        <f>VLOOKUP(G1769,Agents!A:E,5,FALSE)</f>
        <v>Junior</v>
      </c>
      <c r="R1769" t="str">
        <f>VLOOKUP(G1769,Agents!A:E,2,FALSE)</f>
        <v>Evening</v>
      </c>
    </row>
    <row r="1770" spans="1:18" x14ac:dyDescent="0.35">
      <c r="A1770" t="s">
        <v>3352</v>
      </c>
      <c r="B1770" t="s">
        <v>3353</v>
      </c>
      <c r="C1770" t="s">
        <v>22</v>
      </c>
      <c r="D1770" t="s">
        <v>26</v>
      </c>
      <c r="E1770" s="1">
        <v>46061.820138888892</v>
      </c>
      <c r="F1770" s="1">
        <v>46063.77847222222</v>
      </c>
      <c r="G1770" t="s">
        <v>156</v>
      </c>
      <c r="H1770" t="s">
        <v>132</v>
      </c>
      <c r="I1770" t="s">
        <v>16</v>
      </c>
      <c r="J1770">
        <v>4</v>
      </c>
      <c r="K1770" t="str">
        <f>IF(tickets_dataset[[#This Row],[status]] = "Closed", "Yes","No")</f>
        <v>No</v>
      </c>
      <c r="L1770" s="2">
        <f t="shared" si="108"/>
        <v>46.999999999883585</v>
      </c>
      <c r="M1770" t="str">
        <f t="shared" si="109"/>
        <v>No</v>
      </c>
      <c r="N1770" t="str">
        <f t="shared" si="110"/>
        <v>Feb</v>
      </c>
      <c r="O1770" s="2">
        <f t="shared" si="111"/>
        <v>1.9583333333284827</v>
      </c>
      <c r="P1770" t="str">
        <f>VLOOKUP(G1770,Agents!A:E,4,FALSE)</f>
        <v>Team3</v>
      </c>
      <c r="Q1770" t="str">
        <f>VLOOKUP(G1770,Agents!A:E,5,FALSE)</f>
        <v>Mid</v>
      </c>
      <c r="R1770" t="str">
        <f>VLOOKUP(G1770,Agents!A:E,2,FALSE)</f>
        <v>Evening</v>
      </c>
    </row>
    <row r="1771" spans="1:18" x14ac:dyDescent="0.35">
      <c r="A1771" t="s">
        <v>3354</v>
      </c>
      <c r="B1771" t="s">
        <v>2309</v>
      </c>
      <c r="C1771" t="s">
        <v>22</v>
      </c>
      <c r="D1771" t="s">
        <v>38</v>
      </c>
      <c r="E1771" s="1">
        <v>46027.529166666667</v>
      </c>
      <c r="F1771" s="1">
        <v>46031.029166666667</v>
      </c>
      <c r="G1771" t="s">
        <v>14</v>
      </c>
      <c r="H1771" t="s">
        <v>15</v>
      </c>
      <c r="I1771" t="s">
        <v>16</v>
      </c>
      <c r="J1771">
        <v>5</v>
      </c>
      <c r="K1771" t="str">
        <f>IF(tickets_dataset[[#This Row],[status]] = "Closed", "Yes","No")</f>
        <v>Yes</v>
      </c>
      <c r="L1771" s="2">
        <f t="shared" si="108"/>
        <v>84</v>
      </c>
      <c r="M1771" t="str">
        <f t="shared" si="109"/>
        <v>Yes</v>
      </c>
      <c r="N1771" t="str">
        <f t="shared" si="110"/>
        <v>Jan</v>
      </c>
      <c r="O1771" s="2">
        <f t="shared" si="111"/>
        <v>3.5</v>
      </c>
      <c r="P1771" t="str">
        <f>VLOOKUP(G1771,Agents!A:E,4,FALSE)</f>
        <v>Team1</v>
      </c>
      <c r="Q1771" t="str">
        <f>VLOOKUP(G1771,Agents!A:E,5,FALSE)</f>
        <v>Senior</v>
      </c>
      <c r="R1771" t="str">
        <f>VLOOKUP(G1771,Agents!A:E,2,FALSE)</f>
        <v>Morning</v>
      </c>
    </row>
    <row r="1772" spans="1:18" x14ac:dyDescent="0.35">
      <c r="A1772" t="s">
        <v>3355</v>
      </c>
      <c r="B1772" t="s">
        <v>3356</v>
      </c>
      <c r="C1772" t="s">
        <v>76</v>
      </c>
      <c r="D1772" t="s">
        <v>13</v>
      </c>
      <c r="E1772" s="1">
        <v>46073.679861111108</v>
      </c>
      <c r="F1772" s="1">
        <v>46074.763194444444</v>
      </c>
      <c r="G1772" t="s">
        <v>149</v>
      </c>
      <c r="H1772" t="s">
        <v>15</v>
      </c>
      <c r="I1772" t="s">
        <v>16</v>
      </c>
      <c r="J1772">
        <v>4</v>
      </c>
      <c r="K1772" t="str">
        <f>IF(tickets_dataset[[#This Row],[status]] = "Closed", "Yes","No")</f>
        <v>Yes</v>
      </c>
      <c r="L1772" s="2">
        <f t="shared" si="108"/>
        <v>26.000000000058208</v>
      </c>
      <c r="M1772" t="str">
        <f t="shared" si="109"/>
        <v>No</v>
      </c>
      <c r="N1772" t="str">
        <f t="shared" si="110"/>
        <v>Feb</v>
      </c>
      <c r="O1772" s="2">
        <f t="shared" si="111"/>
        <v>1.0833333333357587</v>
      </c>
      <c r="P1772" t="str">
        <f>VLOOKUP(G1772,Agents!A:E,4,FALSE)</f>
        <v>Team3</v>
      </c>
      <c r="Q1772" t="str">
        <f>VLOOKUP(G1772,Agents!A:E,5,FALSE)</f>
        <v>Mid</v>
      </c>
      <c r="R1772" t="str">
        <f>VLOOKUP(G1772,Agents!A:E,2,FALSE)</f>
        <v>Night</v>
      </c>
    </row>
    <row r="1773" spans="1:18" x14ac:dyDescent="0.35">
      <c r="A1773" t="s">
        <v>3357</v>
      </c>
      <c r="B1773" t="s">
        <v>3358</v>
      </c>
      <c r="C1773" t="s">
        <v>76</v>
      </c>
      <c r="D1773" t="s">
        <v>26</v>
      </c>
      <c r="E1773" s="1">
        <v>46023.415972222225</v>
      </c>
      <c r="F1773" s="1">
        <v>46024.415972222225</v>
      </c>
      <c r="G1773" t="s">
        <v>110</v>
      </c>
      <c r="H1773" t="s">
        <v>15</v>
      </c>
      <c r="I1773" t="s">
        <v>68</v>
      </c>
      <c r="J1773">
        <v>2</v>
      </c>
      <c r="K1773" t="str">
        <f>IF(tickets_dataset[[#This Row],[status]] = "Closed", "Yes","No")</f>
        <v>Yes</v>
      </c>
      <c r="L1773" s="2">
        <f t="shared" si="108"/>
        <v>24</v>
      </c>
      <c r="M1773" t="str">
        <f t="shared" si="109"/>
        <v>No</v>
      </c>
      <c r="N1773" t="str">
        <f t="shared" si="110"/>
        <v>Jan</v>
      </c>
      <c r="O1773" s="2">
        <f t="shared" si="111"/>
        <v>1</v>
      </c>
      <c r="P1773" t="str">
        <f>VLOOKUP(G1773,Agents!A:E,4,FALSE)</f>
        <v>Team4</v>
      </c>
      <c r="Q1773" t="str">
        <f>VLOOKUP(G1773,Agents!A:E,5,FALSE)</f>
        <v>Junior</v>
      </c>
      <c r="R1773" t="str">
        <f>VLOOKUP(G1773,Agents!A:E,2,FALSE)</f>
        <v>Morning</v>
      </c>
    </row>
    <row r="1774" spans="1:18" x14ac:dyDescent="0.35">
      <c r="A1774" t="s">
        <v>3359</v>
      </c>
      <c r="B1774" t="s">
        <v>1225</v>
      </c>
      <c r="C1774" t="s">
        <v>22</v>
      </c>
      <c r="D1774" t="s">
        <v>26</v>
      </c>
      <c r="E1774" s="1">
        <v>46062.324305555558</v>
      </c>
      <c r="F1774" s="1">
        <v>46064.115972222222</v>
      </c>
      <c r="G1774" t="s">
        <v>103</v>
      </c>
      <c r="H1774" t="s">
        <v>15</v>
      </c>
      <c r="I1774" t="s">
        <v>16</v>
      </c>
      <c r="J1774">
        <v>3</v>
      </c>
      <c r="K1774" t="str">
        <f>IF(tickets_dataset[[#This Row],[status]] = "Closed", "Yes","No")</f>
        <v>Yes</v>
      </c>
      <c r="L1774" s="2">
        <f t="shared" si="108"/>
        <v>42.999999999941792</v>
      </c>
      <c r="M1774" t="str">
        <f t="shared" si="109"/>
        <v>No</v>
      </c>
      <c r="N1774" t="str">
        <f t="shared" si="110"/>
        <v>Feb</v>
      </c>
      <c r="O1774" s="2">
        <f t="shared" si="111"/>
        <v>1.7916666666642413</v>
      </c>
      <c r="P1774" t="str">
        <f>VLOOKUP(G1774,Agents!A:E,4,FALSE)</f>
        <v>Team4</v>
      </c>
      <c r="Q1774" t="str">
        <f>VLOOKUP(G1774,Agents!A:E,5,FALSE)</f>
        <v>Senior</v>
      </c>
      <c r="R1774" t="str">
        <f>VLOOKUP(G1774,Agents!A:E,2,FALSE)</f>
        <v>Night</v>
      </c>
    </row>
    <row r="1775" spans="1:18" x14ac:dyDescent="0.35">
      <c r="A1775" t="s">
        <v>3360</v>
      </c>
      <c r="B1775" t="s">
        <v>2784</v>
      </c>
      <c r="C1775" t="s">
        <v>12</v>
      </c>
      <c r="D1775" t="s">
        <v>13</v>
      </c>
      <c r="E1775" s="1">
        <v>46062.617361111108</v>
      </c>
      <c r="F1775" s="1">
        <v>46062.867361111108</v>
      </c>
      <c r="G1775" t="s">
        <v>62</v>
      </c>
      <c r="H1775" t="s">
        <v>15</v>
      </c>
      <c r="I1775" t="s">
        <v>16</v>
      </c>
      <c r="J1775">
        <v>3</v>
      </c>
      <c r="K1775" t="str">
        <f>IF(tickets_dataset[[#This Row],[status]] = "Closed", "Yes","No")</f>
        <v>Yes</v>
      </c>
      <c r="L1775" s="2">
        <f t="shared" si="108"/>
        <v>6</v>
      </c>
      <c r="M1775" t="str">
        <f t="shared" si="109"/>
        <v>No</v>
      </c>
      <c r="N1775" t="str">
        <f t="shared" si="110"/>
        <v>Feb</v>
      </c>
      <c r="O1775" s="2">
        <f t="shared" si="111"/>
        <v>0.25</v>
      </c>
      <c r="P1775" t="str">
        <f>VLOOKUP(G1775,Agents!A:E,4,FALSE)</f>
        <v>Team1</v>
      </c>
      <c r="Q1775" t="str">
        <f>VLOOKUP(G1775,Agents!A:E,5,FALSE)</f>
        <v>Junior</v>
      </c>
      <c r="R1775" t="str">
        <f>VLOOKUP(G1775,Agents!A:E,2,FALSE)</f>
        <v>Morning</v>
      </c>
    </row>
    <row r="1776" spans="1:18" x14ac:dyDescent="0.35">
      <c r="A1776" t="s">
        <v>3361</v>
      </c>
      <c r="B1776" t="s">
        <v>1490</v>
      </c>
      <c r="C1776" t="s">
        <v>12</v>
      </c>
      <c r="D1776" t="s">
        <v>13</v>
      </c>
      <c r="E1776" s="1">
        <v>46111.572222222225</v>
      </c>
      <c r="F1776" s="1">
        <v>46112.488888888889</v>
      </c>
      <c r="G1776" t="s">
        <v>239</v>
      </c>
      <c r="H1776" t="s">
        <v>15</v>
      </c>
      <c r="I1776" t="s">
        <v>16</v>
      </c>
      <c r="J1776">
        <v>5</v>
      </c>
      <c r="K1776" t="str">
        <f>IF(tickets_dataset[[#This Row],[status]] = "Closed", "Yes","No")</f>
        <v>Yes</v>
      </c>
      <c r="L1776" s="2">
        <f t="shared" si="108"/>
        <v>21.999999999941792</v>
      </c>
      <c r="M1776" t="str">
        <f t="shared" si="109"/>
        <v>No</v>
      </c>
      <c r="N1776" t="str">
        <f t="shared" si="110"/>
        <v>Mar</v>
      </c>
      <c r="O1776" s="2">
        <f t="shared" si="111"/>
        <v>0.91666666666424135</v>
      </c>
      <c r="P1776" t="str">
        <f>VLOOKUP(G1776,Agents!A:E,4,FALSE)</f>
        <v>Team1</v>
      </c>
      <c r="Q1776" t="str">
        <f>VLOOKUP(G1776,Agents!A:E,5,FALSE)</f>
        <v>Senior</v>
      </c>
      <c r="R1776" t="str">
        <f>VLOOKUP(G1776,Agents!A:E,2,FALSE)</f>
        <v>Evening</v>
      </c>
    </row>
    <row r="1777" spans="1:18" x14ac:dyDescent="0.35">
      <c r="A1777" t="s">
        <v>3362</v>
      </c>
      <c r="B1777" t="s">
        <v>3363</v>
      </c>
      <c r="C1777" t="s">
        <v>22</v>
      </c>
      <c r="D1777" t="s">
        <v>13</v>
      </c>
      <c r="E1777" s="1">
        <v>46057.533333333333</v>
      </c>
      <c r="F1777" s="1">
        <v>46058.158333333333</v>
      </c>
      <c r="G1777" t="s">
        <v>77</v>
      </c>
      <c r="H1777" t="s">
        <v>15</v>
      </c>
      <c r="I1777" t="s">
        <v>16</v>
      </c>
      <c r="J1777">
        <v>3</v>
      </c>
      <c r="K1777" t="str">
        <f>IF(tickets_dataset[[#This Row],[status]] = "Closed", "Yes","No")</f>
        <v>Yes</v>
      </c>
      <c r="L1777" s="2">
        <f t="shared" si="108"/>
        <v>15</v>
      </c>
      <c r="M1777" t="str">
        <f t="shared" si="109"/>
        <v>No</v>
      </c>
      <c r="N1777" t="str">
        <f t="shared" si="110"/>
        <v>Feb</v>
      </c>
      <c r="O1777" s="2">
        <f t="shared" si="111"/>
        <v>0.625</v>
      </c>
      <c r="P1777" t="str">
        <f>VLOOKUP(G1777,Agents!A:E,4,FALSE)</f>
        <v>Team5</v>
      </c>
      <c r="Q1777" t="str">
        <f>VLOOKUP(G1777,Agents!A:E,5,FALSE)</f>
        <v>Junior</v>
      </c>
      <c r="R1777" t="str">
        <f>VLOOKUP(G1777,Agents!A:E,2,FALSE)</f>
        <v>Evening</v>
      </c>
    </row>
    <row r="1778" spans="1:18" x14ac:dyDescent="0.35">
      <c r="A1778" t="s">
        <v>3364</v>
      </c>
      <c r="B1778" t="s">
        <v>807</v>
      </c>
      <c r="C1778" t="s">
        <v>22</v>
      </c>
      <c r="D1778" t="s">
        <v>38</v>
      </c>
      <c r="E1778" s="1">
        <v>46071.072222222225</v>
      </c>
      <c r="F1778" s="1">
        <v>46072.363888888889</v>
      </c>
      <c r="G1778" t="s">
        <v>27</v>
      </c>
      <c r="H1778" t="s">
        <v>132</v>
      </c>
      <c r="I1778" t="s">
        <v>16</v>
      </c>
      <c r="J1778">
        <v>4</v>
      </c>
      <c r="K1778" t="str">
        <f>IF(tickets_dataset[[#This Row],[status]] = "Closed", "Yes","No")</f>
        <v>No</v>
      </c>
      <c r="L1778" s="2">
        <f t="shared" si="108"/>
        <v>30.999999999941792</v>
      </c>
      <c r="M1778" t="str">
        <f t="shared" si="109"/>
        <v>No</v>
      </c>
      <c r="N1778" t="str">
        <f t="shared" si="110"/>
        <v>Feb</v>
      </c>
      <c r="O1778" s="2">
        <f t="shared" si="111"/>
        <v>1.2916666666642413</v>
      </c>
      <c r="P1778" t="str">
        <f>VLOOKUP(G1778,Agents!A:E,4,FALSE)</f>
        <v>Team5</v>
      </c>
      <c r="Q1778" t="str">
        <f>VLOOKUP(G1778,Agents!A:E,5,FALSE)</f>
        <v>Senior</v>
      </c>
      <c r="R1778" t="str">
        <f>VLOOKUP(G1778,Agents!A:E,2,FALSE)</f>
        <v>Morning</v>
      </c>
    </row>
    <row r="1779" spans="1:18" x14ac:dyDescent="0.35">
      <c r="A1779" t="s">
        <v>3365</v>
      </c>
      <c r="B1779" t="s">
        <v>3366</v>
      </c>
      <c r="C1779" t="s">
        <v>22</v>
      </c>
      <c r="D1779" t="s">
        <v>26</v>
      </c>
      <c r="E1779" s="1">
        <v>46023.90347222222</v>
      </c>
      <c r="F1779" s="1">
        <v>46025.52847222222</v>
      </c>
      <c r="G1779" t="s">
        <v>80</v>
      </c>
      <c r="H1779" t="s">
        <v>15</v>
      </c>
      <c r="I1779" t="s">
        <v>16</v>
      </c>
      <c r="J1779">
        <v>4</v>
      </c>
      <c r="K1779" t="str">
        <f>IF(tickets_dataset[[#This Row],[status]] = "Closed", "Yes","No")</f>
        <v>Yes</v>
      </c>
      <c r="L1779" s="2">
        <f t="shared" si="108"/>
        <v>39</v>
      </c>
      <c r="M1779" t="str">
        <f t="shared" si="109"/>
        <v>No</v>
      </c>
      <c r="N1779" t="str">
        <f t="shared" si="110"/>
        <v>Jan</v>
      </c>
      <c r="O1779" s="2">
        <f t="shared" si="111"/>
        <v>1.625</v>
      </c>
      <c r="P1779" t="str">
        <f>VLOOKUP(G1779,Agents!A:E,4,FALSE)</f>
        <v>Team3</v>
      </c>
      <c r="Q1779" t="str">
        <f>VLOOKUP(G1779,Agents!A:E,5,FALSE)</f>
        <v>Junior</v>
      </c>
      <c r="R1779" t="str">
        <f>VLOOKUP(G1779,Agents!A:E,2,FALSE)</f>
        <v>Evening</v>
      </c>
    </row>
    <row r="1780" spans="1:18" x14ac:dyDescent="0.35">
      <c r="A1780" t="s">
        <v>3367</v>
      </c>
      <c r="B1780" t="s">
        <v>3368</v>
      </c>
      <c r="C1780" t="s">
        <v>12</v>
      </c>
      <c r="D1780" t="s">
        <v>13</v>
      </c>
      <c r="E1780" s="1">
        <v>46110.356944444444</v>
      </c>
      <c r="F1780" s="1">
        <v>46110.81527777778</v>
      </c>
      <c r="G1780" t="s">
        <v>35</v>
      </c>
      <c r="H1780" t="s">
        <v>15</v>
      </c>
      <c r="I1780" t="s">
        <v>16</v>
      </c>
      <c r="J1780">
        <v>4</v>
      </c>
      <c r="K1780" t="str">
        <f>IF(tickets_dataset[[#This Row],[status]] = "Closed", "Yes","No")</f>
        <v>Yes</v>
      </c>
      <c r="L1780" s="2">
        <f t="shared" si="108"/>
        <v>11.000000000058208</v>
      </c>
      <c r="M1780" t="str">
        <f t="shared" si="109"/>
        <v>No</v>
      </c>
      <c r="N1780" t="str">
        <f t="shared" si="110"/>
        <v>Mar</v>
      </c>
      <c r="O1780" s="2">
        <f t="shared" si="111"/>
        <v>0.45833333333575865</v>
      </c>
      <c r="P1780" t="str">
        <f>VLOOKUP(G1780,Agents!A:E,4,FALSE)</f>
        <v>Team1</v>
      </c>
      <c r="Q1780" t="str">
        <f>VLOOKUP(G1780,Agents!A:E,5,FALSE)</f>
        <v>Senior</v>
      </c>
      <c r="R1780" t="str">
        <f>VLOOKUP(G1780,Agents!A:E,2,FALSE)</f>
        <v>Evening</v>
      </c>
    </row>
    <row r="1781" spans="1:18" x14ac:dyDescent="0.35">
      <c r="A1781" t="s">
        <v>3369</v>
      </c>
      <c r="B1781" t="s">
        <v>3370</v>
      </c>
      <c r="C1781" t="s">
        <v>12</v>
      </c>
      <c r="D1781" t="s">
        <v>13</v>
      </c>
      <c r="E1781" s="1">
        <v>46109.085416666669</v>
      </c>
      <c r="F1781" s="1">
        <v>46110.877083333333</v>
      </c>
      <c r="G1781" t="s">
        <v>357</v>
      </c>
      <c r="H1781" t="s">
        <v>15</v>
      </c>
      <c r="I1781" t="s">
        <v>16</v>
      </c>
      <c r="J1781">
        <v>5</v>
      </c>
      <c r="K1781" t="str">
        <f>IF(tickets_dataset[[#This Row],[status]] = "Closed", "Yes","No")</f>
        <v>Yes</v>
      </c>
      <c r="L1781" s="2">
        <f t="shared" si="108"/>
        <v>42.999999999941792</v>
      </c>
      <c r="M1781" t="str">
        <f t="shared" si="109"/>
        <v>No</v>
      </c>
      <c r="N1781" t="str">
        <f t="shared" si="110"/>
        <v>Mar</v>
      </c>
      <c r="O1781" s="2">
        <f t="shared" si="111"/>
        <v>1.7916666666642413</v>
      </c>
      <c r="P1781" t="str">
        <f>VLOOKUP(G1781,Agents!A:E,4,FALSE)</f>
        <v>Team1</v>
      </c>
      <c r="Q1781" t="str">
        <f>VLOOKUP(G1781,Agents!A:E,5,FALSE)</f>
        <v>Mid</v>
      </c>
      <c r="R1781" t="str">
        <f>VLOOKUP(G1781,Agents!A:E,2,FALSE)</f>
        <v>Morning</v>
      </c>
    </row>
    <row r="1782" spans="1:18" x14ac:dyDescent="0.35">
      <c r="A1782" t="s">
        <v>3371</v>
      </c>
      <c r="B1782" t="s">
        <v>3372</v>
      </c>
      <c r="C1782" t="s">
        <v>50</v>
      </c>
      <c r="D1782" t="s">
        <v>13</v>
      </c>
      <c r="E1782" s="1">
        <v>46043.348611111112</v>
      </c>
      <c r="F1782" s="1">
        <v>46045.098611111112</v>
      </c>
      <c r="G1782" t="s">
        <v>256</v>
      </c>
      <c r="H1782" t="s">
        <v>15</v>
      </c>
      <c r="I1782" t="s">
        <v>16</v>
      </c>
      <c r="J1782">
        <v>4</v>
      </c>
      <c r="K1782" t="str">
        <f>IF(tickets_dataset[[#This Row],[status]] = "Closed", "Yes","No")</f>
        <v>Yes</v>
      </c>
      <c r="L1782" s="2">
        <f t="shared" si="108"/>
        <v>42</v>
      </c>
      <c r="M1782" t="str">
        <f t="shared" si="109"/>
        <v>No</v>
      </c>
      <c r="N1782" t="str">
        <f t="shared" si="110"/>
        <v>Jan</v>
      </c>
      <c r="O1782" s="2">
        <f t="shared" si="111"/>
        <v>1.75</v>
      </c>
      <c r="P1782" t="str">
        <f>VLOOKUP(G1782,Agents!A:E,4,FALSE)</f>
        <v>Team1</v>
      </c>
      <c r="Q1782" t="str">
        <f>VLOOKUP(G1782,Agents!A:E,5,FALSE)</f>
        <v>Mid</v>
      </c>
      <c r="R1782" t="str">
        <f>VLOOKUP(G1782,Agents!A:E,2,FALSE)</f>
        <v>Morning</v>
      </c>
    </row>
    <row r="1783" spans="1:18" x14ac:dyDescent="0.35">
      <c r="A1783" t="s">
        <v>3373</v>
      </c>
      <c r="B1783" t="s">
        <v>3374</v>
      </c>
      <c r="C1783" t="s">
        <v>50</v>
      </c>
      <c r="D1783" t="s">
        <v>38</v>
      </c>
      <c r="E1783" s="1">
        <v>46048.095833333333</v>
      </c>
      <c r="F1783" s="1">
        <v>46051.554166666669</v>
      </c>
      <c r="G1783" t="s">
        <v>35</v>
      </c>
      <c r="H1783" t="s">
        <v>28</v>
      </c>
      <c r="I1783" t="s">
        <v>16</v>
      </c>
      <c r="J1783">
        <v>5</v>
      </c>
      <c r="K1783" t="str">
        <f>IF(tickets_dataset[[#This Row],[status]] = "Closed", "Yes","No")</f>
        <v>No</v>
      </c>
      <c r="L1783" s="2">
        <f t="shared" si="108"/>
        <v>83.000000000058208</v>
      </c>
      <c r="M1783" t="str">
        <f t="shared" si="109"/>
        <v>Yes</v>
      </c>
      <c r="N1783" t="str">
        <f t="shared" si="110"/>
        <v>Jan</v>
      </c>
      <c r="O1783" s="2">
        <f t="shared" si="111"/>
        <v>3.4583333333357587</v>
      </c>
      <c r="P1783" t="str">
        <f>VLOOKUP(G1783,Agents!A:E,4,FALSE)</f>
        <v>Team1</v>
      </c>
      <c r="Q1783" t="str">
        <f>VLOOKUP(G1783,Agents!A:E,5,FALSE)</f>
        <v>Senior</v>
      </c>
      <c r="R1783" t="str">
        <f>VLOOKUP(G1783,Agents!A:E,2,FALSE)</f>
        <v>Evening</v>
      </c>
    </row>
    <row r="1784" spans="1:18" x14ac:dyDescent="0.35">
      <c r="A1784" t="s">
        <v>3375</v>
      </c>
      <c r="B1784" t="s">
        <v>2225</v>
      </c>
      <c r="C1784" t="s">
        <v>22</v>
      </c>
      <c r="D1784" t="s">
        <v>13</v>
      </c>
      <c r="E1784" s="1">
        <v>46041.295138888891</v>
      </c>
      <c r="F1784" s="1">
        <v>46041.378472222219</v>
      </c>
      <c r="G1784" t="s">
        <v>77</v>
      </c>
      <c r="H1784" t="s">
        <v>15</v>
      </c>
      <c r="I1784" t="s">
        <v>16</v>
      </c>
      <c r="J1784">
        <v>5</v>
      </c>
      <c r="K1784" t="str">
        <f>IF(tickets_dataset[[#This Row],[status]] = "Closed", "Yes","No")</f>
        <v>Yes</v>
      </c>
      <c r="L1784" s="2">
        <f t="shared" si="108"/>
        <v>1.9999999998835847</v>
      </c>
      <c r="M1784" t="str">
        <f t="shared" si="109"/>
        <v>No</v>
      </c>
      <c r="N1784" t="str">
        <f t="shared" si="110"/>
        <v>Jan</v>
      </c>
      <c r="O1784" s="2">
        <f t="shared" si="111"/>
        <v>8.3333333328482695E-2</v>
      </c>
      <c r="P1784" t="str">
        <f>VLOOKUP(G1784,Agents!A:E,4,FALSE)</f>
        <v>Team5</v>
      </c>
      <c r="Q1784" t="str">
        <f>VLOOKUP(G1784,Agents!A:E,5,FALSE)</f>
        <v>Junior</v>
      </c>
      <c r="R1784" t="str">
        <f>VLOOKUP(G1784,Agents!A:E,2,FALSE)</f>
        <v>Evening</v>
      </c>
    </row>
    <row r="1785" spans="1:18" x14ac:dyDescent="0.35">
      <c r="A1785" t="s">
        <v>3376</v>
      </c>
      <c r="B1785" t="s">
        <v>3377</v>
      </c>
      <c r="C1785" t="s">
        <v>34</v>
      </c>
      <c r="D1785" t="s">
        <v>26</v>
      </c>
      <c r="E1785" s="1">
        <v>46027.792361111111</v>
      </c>
      <c r="F1785" s="1">
        <v>46030.417361111111</v>
      </c>
      <c r="G1785" t="s">
        <v>282</v>
      </c>
      <c r="H1785" t="s">
        <v>15</v>
      </c>
      <c r="I1785" t="s">
        <v>16</v>
      </c>
      <c r="J1785">
        <v>4</v>
      </c>
      <c r="K1785" t="str">
        <f>IF(tickets_dataset[[#This Row],[status]] = "Closed", "Yes","No")</f>
        <v>Yes</v>
      </c>
      <c r="L1785" s="2">
        <f t="shared" si="108"/>
        <v>63</v>
      </c>
      <c r="M1785" t="str">
        <f t="shared" si="109"/>
        <v>Yes</v>
      </c>
      <c r="N1785" t="str">
        <f t="shared" si="110"/>
        <v>Jan</v>
      </c>
      <c r="O1785" s="2">
        <f t="shared" si="111"/>
        <v>2.625</v>
      </c>
      <c r="P1785" t="str">
        <f>VLOOKUP(G1785,Agents!A:E,4,FALSE)</f>
        <v>Team4</v>
      </c>
      <c r="Q1785" t="str">
        <f>VLOOKUP(G1785,Agents!A:E,5,FALSE)</f>
        <v>Mid</v>
      </c>
      <c r="R1785" t="str">
        <f>VLOOKUP(G1785,Agents!A:E,2,FALSE)</f>
        <v>Morning</v>
      </c>
    </row>
    <row r="1786" spans="1:18" x14ac:dyDescent="0.35">
      <c r="A1786" t="s">
        <v>3378</v>
      </c>
      <c r="B1786" t="s">
        <v>767</v>
      </c>
      <c r="C1786" t="s">
        <v>34</v>
      </c>
      <c r="D1786" t="s">
        <v>13</v>
      </c>
      <c r="E1786" s="1">
        <v>46070.959722222222</v>
      </c>
      <c r="F1786" s="1">
        <v>46072.834722222222</v>
      </c>
      <c r="G1786" t="s">
        <v>42</v>
      </c>
      <c r="H1786" t="s">
        <v>28</v>
      </c>
      <c r="I1786" t="s">
        <v>16</v>
      </c>
      <c r="J1786">
        <v>2</v>
      </c>
      <c r="K1786" t="str">
        <f>IF(tickets_dataset[[#This Row],[status]] = "Closed", "Yes","No")</f>
        <v>No</v>
      </c>
      <c r="L1786" s="2">
        <f t="shared" si="108"/>
        <v>45</v>
      </c>
      <c r="M1786" t="str">
        <f t="shared" si="109"/>
        <v>No</v>
      </c>
      <c r="N1786" t="str">
        <f t="shared" si="110"/>
        <v>Feb</v>
      </c>
      <c r="O1786" s="2">
        <f t="shared" si="111"/>
        <v>1.875</v>
      </c>
      <c r="P1786" t="str">
        <f>VLOOKUP(G1786,Agents!A:E,4,FALSE)</f>
        <v>Team2</v>
      </c>
      <c r="Q1786" t="str">
        <f>VLOOKUP(G1786,Agents!A:E,5,FALSE)</f>
        <v>Junior</v>
      </c>
      <c r="R1786" t="str">
        <f>VLOOKUP(G1786,Agents!A:E,2,FALSE)</f>
        <v>Night</v>
      </c>
    </row>
    <row r="1787" spans="1:18" x14ac:dyDescent="0.35">
      <c r="A1787" t="s">
        <v>3379</v>
      </c>
      <c r="B1787" t="s">
        <v>3380</v>
      </c>
      <c r="C1787" t="s">
        <v>76</v>
      </c>
      <c r="D1787" t="s">
        <v>26</v>
      </c>
      <c r="E1787" s="1">
        <v>46099.80972222222</v>
      </c>
      <c r="F1787" s="1">
        <v>46101.93472222222</v>
      </c>
      <c r="G1787" t="s">
        <v>422</v>
      </c>
      <c r="H1787" t="s">
        <v>15</v>
      </c>
      <c r="I1787" t="s">
        <v>16</v>
      </c>
      <c r="J1787">
        <v>5</v>
      </c>
      <c r="K1787" t="str">
        <f>IF(tickets_dataset[[#This Row],[status]] = "Closed", "Yes","No")</f>
        <v>Yes</v>
      </c>
      <c r="L1787" s="2">
        <f t="shared" si="108"/>
        <v>51</v>
      </c>
      <c r="M1787" t="str">
        <f t="shared" si="109"/>
        <v>Yes</v>
      </c>
      <c r="N1787" t="str">
        <f t="shared" si="110"/>
        <v>Mar</v>
      </c>
      <c r="O1787" s="2">
        <f t="shared" si="111"/>
        <v>2.125</v>
      </c>
      <c r="P1787" t="str">
        <f>VLOOKUP(G1787,Agents!A:E,4,FALSE)</f>
        <v>Team5</v>
      </c>
      <c r="Q1787" t="str">
        <f>VLOOKUP(G1787,Agents!A:E,5,FALSE)</f>
        <v>Mid</v>
      </c>
      <c r="R1787" t="str">
        <f>VLOOKUP(G1787,Agents!A:E,2,FALSE)</f>
        <v>Evening</v>
      </c>
    </row>
    <row r="1788" spans="1:18" x14ac:dyDescent="0.35">
      <c r="A1788" t="s">
        <v>3381</v>
      </c>
      <c r="B1788" t="s">
        <v>2521</v>
      </c>
      <c r="C1788" t="s">
        <v>50</v>
      </c>
      <c r="D1788" t="s">
        <v>38</v>
      </c>
      <c r="E1788" s="1">
        <v>46073.70416666667</v>
      </c>
      <c r="F1788" s="1">
        <v>46073.995833333334</v>
      </c>
      <c r="G1788" t="s">
        <v>67</v>
      </c>
      <c r="H1788" t="s">
        <v>15</v>
      </c>
      <c r="I1788" t="s">
        <v>16</v>
      </c>
      <c r="J1788">
        <v>3</v>
      </c>
      <c r="K1788" t="str">
        <f>IF(tickets_dataset[[#This Row],[status]] = "Closed", "Yes","No")</f>
        <v>Yes</v>
      </c>
      <c r="L1788" s="2">
        <f t="shared" si="108"/>
        <v>6.9999999999417923</v>
      </c>
      <c r="M1788" t="str">
        <f t="shared" si="109"/>
        <v>No</v>
      </c>
      <c r="N1788" t="str">
        <f t="shared" si="110"/>
        <v>Feb</v>
      </c>
      <c r="O1788" s="2">
        <f t="shared" si="111"/>
        <v>0.29166666666424135</v>
      </c>
      <c r="P1788" t="str">
        <f>VLOOKUP(G1788,Agents!A:E,4,FALSE)</f>
        <v>Team5</v>
      </c>
      <c r="Q1788" t="str">
        <f>VLOOKUP(G1788,Agents!A:E,5,FALSE)</f>
        <v>Junior</v>
      </c>
      <c r="R1788" t="str">
        <f>VLOOKUP(G1788,Agents!A:E,2,FALSE)</f>
        <v>Evening</v>
      </c>
    </row>
    <row r="1789" spans="1:18" x14ac:dyDescent="0.35">
      <c r="A1789" t="s">
        <v>3382</v>
      </c>
      <c r="B1789" t="s">
        <v>3383</v>
      </c>
      <c r="C1789" t="s">
        <v>12</v>
      </c>
      <c r="D1789" t="s">
        <v>38</v>
      </c>
      <c r="E1789" s="1">
        <v>46059.668749999997</v>
      </c>
      <c r="F1789" s="1">
        <v>46060.793749999997</v>
      </c>
      <c r="G1789" t="s">
        <v>221</v>
      </c>
      <c r="H1789" t="s">
        <v>15</v>
      </c>
      <c r="I1789" t="s">
        <v>16</v>
      </c>
      <c r="J1789">
        <v>3</v>
      </c>
      <c r="K1789" t="str">
        <f>IF(tickets_dataset[[#This Row],[status]] = "Closed", "Yes","No")</f>
        <v>Yes</v>
      </c>
      <c r="L1789" s="2">
        <f t="shared" si="108"/>
        <v>27</v>
      </c>
      <c r="M1789" t="str">
        <f t="shared" si="109"/>
        <v>No</v>
      </c>
      <c r="N1789" t="str">
        <f t="shared" si="110"/>
        <v>Feb</v>
      </c>
      <c r="O1789" s="2">
        <f t="shared" si="111"/>
        <v>1.125</v>
      </c>
      <c r="P1789" t="str">
        <f>VLOOKUP(G1789,Agents!A:E,4,FALSE)</f>
        <v>Team4</v>
      </c>
      <c r="Q1789" t="str">
        <f>VLOOKUP(G1789,Agents!A:E,5,FALSE)</f>
        <v>Senior</v>
      </c>
      <c r="R1789" t="str">
        <f>VLOOKUP(G1789,Agents!A:E,2,FALSE)</f>
        <v>Morning</v>
      </c>
    </row>
    <row r="1790" spans="1:18" x14ac:dyDescent="0.35">
      <c r="A1790" t="s">
        <v>3384</v>
      </c>
      <c r="B1790" t="s">
        <v>277</v>
      </c>
      <c r="C1790" t="s">
        <v>22</v>
      </c>
      <c r="D1790" t="s">
        <v>13</v>
      </c>
      <c r="E1790" s="1">
        <v>46089.950694444444</v>
      </c>
      <c r="F1790" s="1">
        <v>46090.367361111108</v>
      </c>
      <c r="G1790" t="s">
        <v>27</v>
      </c>
      <c r="H1790" t="s">
        <v>15</v>
      </c>
      <c r="I1790" t="s">
        <v>16</v>
      </c>
      <c r="J1790">
        <v>5</v>
      </c>
      <c r="K1790" t="str">
        <f>IF(tickets_dataset[[#This Row],[status]] = "Closed", "Yes","No")</f>
        <v>Yes</v>
      </c>
      <c r="L1790" s="2">
        <f t="shared" si="108"/>
        <v>9.9999999999417923</v>
      </c>
      <c r="M1790" t="str">
        <f t="shared" si="109"/>
        <v>No</v>
      </c>
      <c r="N1790" t="str">
        <f t="shared" si="110"/>
        <v>Mar</v>
      </c>
      <c r="O1790" s="2">
        <f t="shared" si="111"/>
        <v>0.41666666666424135</v>
      </c>
      <c r="P1790" t="str">
        <f>VLOOKUP(G1790,Agents!A:E,4,FALSE)</f>
        <v>Team5</v>
      </c>
      <c r="Q1790" t="str">
        <f>VLOOKUP(G1790,Agents!A:E,5,FALSE)</f>
        <v>Senior</v>
      </c>
      <c r="R1790" t="str">
        <f>VLOOKUP(G1790,Agents!A:E,2,FALSE)</f>
        <v>Morning</v>
      </c>
    </row>
    <row r="1791" spans="1:18" x14ac:dyDescent="0.35">
      <c r="A1791" t="s">
        <v>3385</v>
      </c>
      <c r="B1791" t="s">
        <v>3386</v>
      </c>
      <c r="C1791" t="s">
        <v>22</v>
      </c>
      <c r="D1791" t="s">
        <v>38</v>
      </c>
      <c r="E1791" s="1">
        <v>46028.324999999997</v>
      </c>
      <c r="F1791" s="1">
        <v>46028.824999999997</v>
      </c>
      <c r="G1791" t="s">
        <v>357</v>
      </c>
      <c r="H1791" t="s">
        <v>15</v>
      </c>
      <c r="I1791" t="s">
        <v>16</v>
      </c>
      <c r="J1791">
        <v>4</v>
      </c>
      <c r="K1791" t="str">
        <f>IF(tickets_dataset[[#This Row],[status]] = "Closed", "Yes","No")</f>
        <v>Yes</v>
      </c>
      <c r="L1791" s="2">
        <f t="shared" si="108"/>
        <v>12</v>
      </c>
      <c r="M1791" t="str">
        <f t="shared" si="109"/>
        <v>No</v>
      </c>
      <c r="N1791" t="str">
        <f t="shared" si="110"/>
        <v>Jan</v>
      </c>
      <c r="O1791" s="2">
        <f t="shared" si="111"/>
        <v>0.5</v>
      </c>
      <c r="P1791" t="str">
        <f>VLOOKUP(G1791,Agents!A:E,4,FALSE)</f>
        <v>Team1</v>
      </c>
      <c r="Q1791" t="str">
        <f>VLOOKUP(G1791,Agents!A:E,5,FALSE)</f>
        <v>Mid</v>
      </c>
      <c r="R1791" t="str">
        <f>VLOOKUP(G1791,Agents!A:E,2,FALSE)</f>
        <v>Morning</v>
      </c>
    </row>
    <row r="1792" spans="1:18" x14ac:dyDescent="0.35">
      <c r="A1792" t="s">
        <v>3387</v>
      </c>
      <c r="B1792" t="s">
        <v>2133</v>
      </c>
      <c r="C1792" t="s">
        <v>12</v>
      </c>
      <c r="D1792" t="s">
        <v>26</v>
      </c>
      <c r="E1792" s="1">
        <v>46080.15</v>
      </c>
      <c r="F1792" s="1">
        <v>46080.48333333333</v>
      </c>
      <c r="G1792" t="s">
        <v>77</v>
      </c>
      <c r="H1792" t="s">
        <v>15</v>
      </c>
      <c r="I1792" t="s">
        <v>16</v>
      </c>
      <c r="J1792">
        <v>5</v>
      </c>
      <c r="K1792" t="str">
        <f>IF(tickets_dataset[[#This Row],[status]] = "Closed", "Yes","No")</f>
        <v>Yes</v>
      </c>
      <c r="L1792" s="2">
        <f t="shared" si="108"/>
        <v>7.9999999998835847</v>
      </c>
      <c r="M1792" t="str">
        <f t="shared" si="109"/>
        <v>No</v>
      </c>
      <c r="N1792" t="str">
        <f t="shared" si="110"/>
        <v>Feb</v>
      </c>
      <c r="O1792" s="2">
        <f t="shared" si="111"/>
        <v>0.33333333332848269</v>
      </c>
      <c r="P1792" t="str">
        <f>VLOOKUP(G1792,Agents!A:E,4,FALSE)</f>
        <v>Team5</v>
      </c>
      <c r="Q1792" t="str">
        <f>VLOOKUP(G1792,Agents!A:E,5,FALSE)</f>
        <v>Junior</v>
      </c>
      <c r="R1792" t="str">
        <f>VLOOKUP(G1792,Agents!A:E,2,FALSE)</f>
        <v>Evening</v>
      </c>
    </row>
    <row r="1793" spans="1:18" x14ac:dyDescent="0.35">
      <c r="A1793" t="s">
        <v>3388</v>
      </c>
      <c r="B1793" t="s">
        <v>3389</v>
      </c>
      <c r="C1793" t="s">
        <v>76</v>
      </c>
      <c r="D1793" t="s">
        <v>26</v>
      </c>
      <c r="E1793" s="1">
        <v>46094.418749999997</v>
      </c>
      <c r="F1793" s="1">
        <v>46095.543749999997</v>
      </c>
      <c r="G1793" t="s">
        <v>45</v>
      </c>
      <c r="H1793" t="s">
        <v>15</v>
      </c>
      <c r="I1793" t="s">
        <v>16</v>
      </c>
      <c r="J1793">
        <v>5</v>
      </c>
      <c r="K1793" t="str">
        <f>IF(tickets_dataset[[#This Row],[status]] = "Closed", "Yes","No")</f>
        <v>Yes</v>
      </c>
      <c r="L1793" s="2">
        <f t="shared" si="108"/>
        <v>27</v>
      </c>
      <c r="M1793" t="str">
        <f t="shared" si="109"/>
        <v>No</v>
      </c>
      <c r="N1793" t="str">
        <f t="shared" si="110"/>
        <v>Mar</v>
      </c>
      <c r="O1793" s="2">
        <f t="shared" si="111"/>
        <v>1.125</v>
      </c>
      <c r="P1793" t="str">
        <f>VLOOKUP(G1793,Agents!A:E,4,FALSE)</f>
        <v>Team5</v>
      </c>
      <c r="Q1793" t="str">
        <f>VLOOKUP(G1793,Agents!A:E,5,FALSE)</f>
        <v>Senior</v>
      </c>
      <c r="R1793" t="str">
        <f>VLOOKUP(G1793,Agents!A:E,2,FALSE)</f>
        <v>Morning</v>
      </c>
    </row>
    <row r="1794" spans="1:18" x14ac:dyDescent="0.35">
      <c r="A1794" t="s">
        <v>3390</v>
      </c>
      <c r="B1794" t="s">
        <v>3391</v>
      </c>
      <c r="C1794" t="s">
        <v>34</v>
      </c>
      <c r="D1794" t="s">
        <v>13</v>
      </c>
      <c r="E1794" s="1">
        <v>46043.097916666666</v>
      </c>
      <c r="F1794" s="1">
        <v>46044.38958333333</v>
      </c>
      <c r="G1794" t="s">
        <v>119</v>
      </c>
      <c r="H1794" t="s">
        <v>15</v>
      </c>
      <c r="I1794" t="s">
        <v>16</v>
      </c>
      <c r="J1794">
        <v>4</v>
      </c>
      <c r="K1794" t="str">
        <f>IF(tickets_dataset[[#This Row],[status]] = "Closed", "Yes","No")</f>
        <v>Yes</v>
      </c>
      <c r="L1794" s="2">
        <f t="shared" ref="L1794:L1857" si="112">IF(ISBLANK(F1794),"",(F1794-E1794)*24)</f>
        <v>30.999999999941792</v>
      </c>
      <c r="M1794" t="str">
        <f t="shared" ref="M1794:M1857" si="113">IF(L1794&gt;48,"Yes","No")</f>
        <v>No</v>
      </c>
      <c r="N1794" t="str">
        <f t="shared" ref="N1794:N1857" si="114">TEXT(E1794,"mmm")</f>
        <v>Jan</v>
      </c>
      <c r="O1794" s="2">
        <f t="shared" si="111"/>
        <v>1.2916666666642413</v>
      </c>
      <c r="P1794" t="str">
        <f>VLOOKUP(G1794,Agents!A:E,4,FALSE)</f>
        <v>Team1</v>
      </c>
      <c r="Q1794" t="str">
        <f>VLOOKUP(G1794,Agents!A:E,5,FALSE)</f>
        <v>Junior</v>
      </c>
      <c r="R1794" t="str">
        <f>VLOOKUP(G1794,Agents!A:E,2,FALSE)</f>
        <v>Morning</v>
      </c>
    </row>
    <row r="1795" spans="1:18" x14ac:dyDescent="0.35">
      <c r="A1795" t="s">
        <v>3392</v>
      </c>
      <c r="B1795" t="s">
        <v>3393</v>
      </c>
      <c r="C1795" t="s">
        <v>76</v>
      </c>
      <c r="D1795" t="s">
        <v>13</v>
      </c>
      <c r="E1795" s="1">
        <v>46048.619444444441</v>
      </c>
      <c r="F1795" s="1">
        <v>46049.494444444441</v>
      </c>
      <c r="G1795" t="s">
        <v>170</v>
      </c>
      <c r="H1795" t="s">
        <v>15</v>
      </c>
      <c r="I1795" t="s">
        <v>16</v>
      </c>
      <c r="J1795">
        <v>4</v>
      </c>
      <c r="K1795" t="str">
        <f>IF(tickets_dataset[[#This Row],[status]] = "Closed", "Yes","No")</f>
        <v>Yes</v>
      </c>
      <c r="L1795" s="2">
        <f t="shared" si="112"/>
        <v>21</v>
      </c>
      <c r="M1795" t="str">
        <f t="shared" si="113"/>
        <v>No</v>
      </c>
      <c r="N1795" t="str">
        <f t="shared" si="114"/>
        <v>Jan</v>
      </c>
      <c r="O1795" s="2">
        <f t="shared" ref="O1795:O1858" si="115">F1795-E1795</f>
        <v>0.875</v>
      </c>
      <c r="P1795" t="str">
        <f>VLOOKUP(G1795,Agents!A:E,4,FALSE)</f>
        <v>Team5</v>
      </c>
      <c r="Q1795" t="str">
        <f>VLOOKUP(G1795,Agents!A:E,5,FALSE)</f>
        <v>Junior</v>
      </c>
      <c r="R1795" t="str">
        <f>VLOOKUP(G1795,Agents!A:E,2,FALSE)</f>
        <v>Night</v>
      </c>
    </row>
    <row r="1796" spans="1:18" x14ac:dyDescent="0.35">
      <c r="A1796" t="s">
        <v>3394</v>
      </c>
      <c r="B1796" t="s">
        <v>3395</v>
      </c>
      <c r="C1796" t="s">
        <v>34</v>
      </c>
      <c r="D1796" t="s">
        <v>13</v>
      </c>
      <c r="E1796" s="1">
        <v>46090.1</v>
      </c>
      <c r="F1796" s="1">
        <v>46091.474999999999</v>
      </c>
      <c r="G1796" t="s">
        <v>86</v>
      </c>
      <c r="H1796" t="s">
        <v>28</v>
      </c>
      <c r="I1796" t="s">
        <v>16</v>
      </c>
      <c r="J1796">
        <v>5</v>
      </c>
      <c r="K1796" t="str">
        <f>IF(tickets_dataset[[#This Row],[status]] = "Closed", "Yes","No")</f>
        <v>No</v>
      </c>
      <c r="L1796" s="2">
        <f t="shared" si="112"/>
        <v>33</v>
      </c>
      <c r="M1796" t="str">
        <f t="shared" si="113"/>
        <v>No</v>
      </c>
      <c r="N1796" t="str">
        <f t="shared" si="114"/>
        <v>Mar</v>
      </c>
      <c r="O1796" s="2">
        <f t="shared" si="115"/>
        <v>1.375</v>
      </c>
      <c r="P1796" t="str">
        <f>VLOOKUP(G1796,Agents!A:E,4,FALSE)</f>
        <v>Team1</v>
      </c>
      <c r="Q1796" t="str">
        <f>VLOOKUP(G1796,Agents!A:E,5,FALSE)</f>
        <v>Mid</v>
      </c>
      <c r="R1796" t="str">
        <f>VLOOKUP(G1796,Agents!A:E,2,FALSE)</f>
        <v>Morning</v>
      </c>
    </row>
    <row r="1797" spans="1:18" x14ac:dyDescent="0.35">
      <c r="A1797" t="s">
        <v>3396</v>
      </c>
      <c r="B1797" t="s">
        <v>3397</v>
      </c>
      <c r="C1797" t="s">
        <v>22</v>
      </c>
      <c r="D1797" t="s">
        <v>26</v>
      </c>
      <c r="E1797" s="1">
        <v>46079.629166666666</v>
      </c>
      <c r="F1797" s="1">
        <v>46081.504166666666</v>
      </c>
      <c r="G1797" t="s">
        <v>67</v>
      </c>
      <c r="H1797" t="s">
        <v>15</v>
      </c>
      <c r="I1797" t="s">
        <v>16</v>
      </c>
      <c r="J1797">
        <v>4</v>
      </c>
      <c r="K1797" t="str">
        <f>IF(tickets_dataset[[#This Row],[status]] = "Closed", "Yes","No")</f>
        <v>Yes</v>
      </c>
      <c r="L1797" s="2">
        <f t="shared" si="112"/>
        <v>45</v>
      </c>
      <c r="M1797" t="str">
        <f t="shared" si="113"/>
        <v>No</v>
      </c>
      <c r="N1797" t="str">
        <f t="shared" si="114"/>
        <v>Feb</v>
      </c>
      <c r="O1797" s="2">
        <f t="shared" si="115"/>
        <v>1.875</v>
      </c>
      <c r="P1797" t="str">
        <f>VLOOKUP(G1797,Agents!A:E,4,FALSE)</f>
        <v>Team5</v>
      </c>
      <c r="Q1797" t="str">
        <f>VLOOKUP(G1797,Agents!A:E,5,FALSE)</f>
        <v>Junior</v>
      </c>
      <c r="R1797" t="str">
        <f>VLOOKUP(G1797,Agents!A:E,2,FALSE)</f>
        <v>Evening</v>
      </c>
    </row>
    <row r="1798" spans="1:18" x14ac:dyDescent="0.35">
      <c r="A1798" t="s">
        <v>3398</v>
      </c>
      <c r="B1798" t="s">
        <v>25</v>
      </c>
      <c r="C1798" t="s">
        <v>34</v>
      </c>
      <c r="D1798" t="s">
        <v>26</v>
      </c>
      <c r="E1798" s="1">
        <v>46064.734027777777</v>
      </c>
      <c r="F1798" s="1">
        <v>46065.442361111112</v>
      </c>
      <c r="G1798" t="s">
        <v>14</v>
      </c>
      <c r="H1798" t="s">
        <v>15</v>
      </c>
      <c r="I1798" t="s">
        <v>16</v>
      </c>
      <c r="J1798">
        <v>4</v>
      </c>
      <c r="K1798" t="str">
        <f>IF(tickets_dataset[[#This Row],[status]] = "Closed", "Yes","No")</f>
        <v>Yes</v>
      </c>
      <c r="L1798" s="2">
        <f t="shared" si="112"/>
        <v>17.000000000058208</v>
      </c>
      <c r="M1798" t="str">
        <f t="shared" si="113"/>
        <v>No</v>
      </c>
      <c r="N1798" t="str">
        <f t="shared" si="114"/>
        <v>Feb</v>
      </c>
      <c r="O1798" s="2">
        <f t="shared" si="115"/>
        <v>0.70833333333575865</v>
      </c>
      <c r="P1798" t="str">
        <f>VLOOKUP(G1798,Agents!A:E,4,FALSE)</f>
        <v>Team1</v>
      </c>
      <c r="Q1798" t="str">
        <f>VLOOKUP(G1798,Agents!A:E,5,FALSE)</f>
        <v>Senior</v>
      </c>
      <c r="R1798" t="str">
        <f>VLOOKUP(G1798,Agents!A:E,2,FALSE)</f>
        <v>Morning</v>
      </c>
    </row>
    <row r="1799" spans="1:18" x14ac:dyDescent="0.35">
      <c r="A1799" t="s">
        <v>3399</v>
      </c>
      <c r="B1799" t="s">
        <v>3400</v>
      </c>
      <c r="C1799" t="s">
        <v>34</v>
      </c>
      <c r="D1799" t="s">
        <v>13</v>
      </c>
      <c r="E1799" s="1">
        <v>46024.182638888888</v>
      </c>
      <c r="F1799" s="1">
        <v>46025.307638888888</v>
      </c>
      <c r="G1799" t="s">
        <v>216</v>
      </c>
      <c r="H1799" t="s">
        <v>15</v>
      </c>
      <c r="I1799" t="s">
        <v>16</v>
      </c>
      <c r="J1799">
        <v>5</v>
      </c>
      <c r="K1799" t="str">
        <f>IF(tickets_dataset[[#This Row],[status]] = "Closed", "Yes","No")</f>
        <v>Yes</v>
      </c>
      <c r="L1799" s="2">
        <f t="shared" si="112"/>
        <v>27</v>
      </c>
      <c r="M1799" t="str">
        <f t="shared" si="113"/>
        <v>No</v>
      </c>
      <c r="N1799" t="str">
        <f t="shared" si="114"/>
        <v>Jan</v>
      </c>
      <c r="O1799" s="2">
        <f t="shared" si="115"/>
        <v>1.125</v>
      </c>
      <c r="P1799" t="str">
        <f>VLOOKUP(G1799,Agents!A:E,4,FALSE)</f>
        <v>Team5</v>
      </c>
      <c r="Q1799" t="str">
        <f>VLOOKUP(G1799,Agents!A:E,5,FALSE)</f>
        <v>Junior</v>
      </c>
      <c r="R1799" t="str">
        <f>VLOOKUP(G1799,Agents!A:E,2,FALSE)</f>
        <v>Evening</v>
      </c>
    </row>
    <row r="1800" spans="1:18" x14ac:dyDescent="0.35">
      <c r="A1800" t="s">
        <v>3401</v>
      </c>
      <c r="B1800" t="s">
        <v>3402</v>
      </c>
      <c r="C1800" t="s">
        <v>50</v>
      </c>
      <c r="D1800" t="s">
        <v>26</v>
      </c>
      <c r="E1800" s="1">
        <v>46091.884722222225</v>
      </c>
      <c r="F1800" s="1">
        <v>46094.093055555553</v>
      </c>
      <c r="G1800" t="s">
        <v>103</v>
      </c>
      <c r="H1800" t="s">
        <v>15</v>
      </c>
      <c r="I1800" t="s">
        <v>16</v>
      </c>
      <c r="J1800">
        <v>3</v>
      </c>
      <c r="K1800" t="str">
        <f>IF(tickets_dataset[[#This Row],[status]] = "Closed", "Yes","No")</f>
        <v>Yes</v>
      </c>
      <c r="L1800" s="2">
        <f t="shared" si="112"/>
        <v>52.999999999883585</v>
      </c>
      <c r="M1800" t="str">
        <f t="shared" si="113"/>
        <v>Yes</v>
      </c>
      <c r="N1800" t="str">
        <f t="shared" si="114"/>
        <v>Mar</v>
      </c>
      <c r="O1800" s="2">
        <f t="shared" si="115"/>
        <v>2.2083333333284827</v>
      </c>
      <c r="P1800" t="str">
        <f>VLOOKUP(G1800,Agents!A:E,4,FALSE)</f>
        <v>Team4</v>
      </c>
      <c r="Q1800" t="str">
        <f>VLOOKUP(G1800,Agents!A:E,5,FALSE)</f>
        <v>Senior</v>
      </c>
      <c r="R1800" t="str">
        <f>VLOOKUP(G1800,Agents!A:E,2,FALSE)</f>
        <v>Night</v>
      </c>
    </row>
    <row r="1801" spans="1:18" x14ac:dyDescent="0.35">
      <c r="A1801" t="s">
        <v>3403</v>
      </c>
      <c r="B1801" t="s">
        <v>163</v>
      </c>
      <c r="C1801" t="s">
        <v>34</v>
      </c>
      <c r="D1801" t="s">
        <v>13</v>
      </c>
      <c r="E1801" s="1">
        <v>46043.663888888892</v>
      </c>
      <c r="F1801" s="1">
        <v>46043.87222222222</v>
      </c>
      <c r="G1801" t="s">
        <v>344</v>
      </c>
      <c r="H1801" t="s">
        <v>15</v>
      </c>
      <c r="I1801" t="s">
        <v>16</v>
      </c>
      <c r="J1801">
        <v>4</v>
      </c>
      <c r="K1801" t="str">
        <f>IF(tickets_dataset[[#This Row],[status]] = "Closed", "Yes","No")</f>
        <v>Yes</v>
      </c>
      <c r="L1801" s="2">
        <f t="shared" si="112"/>
        <v>4.9999999998835847</v>
      </c>
      <c r="M1801" t="str">
        <f t="shared" si="113"/>
        <v>No</v>
      </c>
      <c r="N1801" t="str">
        <f t="shared" si="114"/>
        <v>Jan</v>
      </c>
      <c r="O1801" s="2">
        <f t="shared" si="115"/>
        <v>0.20833333332848269</v>
      </c>
      <c r="P1801" t="str">
        <f>VLOOKUP(G1801,Agents!A:E,4,FALSE)</f>
        <v>Team4</v>
      </c>
      <c r="Q1801" t="str">
        <f>VLOOKUP(G1801,Agents!A:E,5,FALSE)</f>
        <v>Senior</v>
      </c>
      <c r="R1801" t="str">
        <f>VLOOKUP(G1801,Agents!A:E,2,FALSE)</f>
        <v>Night</v>
      </c>
    </row>
    <row r="1802" spans="1:18" x14ac:dyDescent="0.35">
      <c r="A1802" t="s">
        <v>3404</v>
      </c>
      <c r="B1802" t="s">
        <v>3405</v>
      </c>
      <c r="C1802" t="s">
        <v>22</v>
      </c>
      <c r="D1802" t="s">
        <v>26</v>
      </c>
      <c r="E1802" s="1">
        <v>46095.707638888889</v>
      </c>
      <c r="F1802" s="1">
        <v>46097.790972222225</v>
      </c>
      <c r="G1802" t="s">
        <v>221</v>
      </c>
      <c r="H1802" t="s">
        <v>15</v>
      </c>
      <c r="I1802" t="s">
        <v>16</v>
      </c>
      <c r="J1802">
        <v>4</v>
      </c>
      <c r="K1802" t="str">
        <f>IF(tickets_dataset[[#This Row],[status]] = "Closed", "Yes","No")</f>
        <v>Yes</v>
      </c>
      <c r="L1802" s="2">
        <f t="shared" si="112"/>
        <v>50.000000000058208</v>
      </c>
      <c r="M1802" t="str">
        <f t="shared" si="113"/>
        <v>Yes</v>
      </c>
      <c r="N1802" t="str">
        <f t="shared" si="114"/>
        <v>Mar</v>
      </c>
      <c r="O1802" s="2">
        <f t="shared" si="115"/>
        <v>2.0833333333357587</v>
      </c>
      <c r="P1802" t="str">
        <f>VLOOKUP(G1802,Agents!A:E,4,FALSE)</f>
        <v>Team4</v>
      </c>
      <c r="Q1802" t="str">
        <f>VLOOKUP(G1802,Agents!A:E,5,FALSE)</f>
        <v>Senior</v>
      </c>
      <c r="R1802" t="str">
        <f>VLOOKUP(G1802,Agents!A:E,2,FALSE)</f>
        <v>Morning</v>
      </c>
    </row>
    <row r="1803" spans="1:18" x14ac:dyDescent="0.35">
      <c r="A1803" t="s">
        <v>3406</v>
      </c>
      <c r="B1803" t="s">
        <v>383</v>
      </c>
      <c r="C1803" t="s">
        <v>12</v>
      </c>
      <c r="D1803" t="s">
        <v>26</v>
      </c>
      <c r="E1803" s="1">
        <v>46030.793055555558</v>
      </c>
      <c r="F1803" s="1">
        <v>46031.584722222222</v>
      </c>
      <c r="G1803" t="s">
        <v>31</v>
      </c>
      <c r="H1803" t="s">
        <v>15</v>
      </c>
      <c r="I1803" t="s">
        <v>16</v>
      </c>
      <c r="J1803">
        <v>4</v>
      </c>
      <c r="K1803" t="str">
        <f>IF(tickets_dataset[[#This Row],[status]] = "Closed", "Yes","No")</f>
        <v>Yes</v>
      </c>
      <c r="L1803" s="2">
        <f t="shared" si="112"/>
        <v>18.999999999941792</v>
      </c>
      <c r="M1803" t="str">
        <f t="shared" si="113"/>
        <v>No</v>
      </c>
      <c r="N1803" t="str">
        <f t="shared" si="114"/>
        <v>Jan</v>
      </c>
      <c r="O1803" s="2">
        <f t="shared" si="115"/>
        <v>0.79166666666424135</v>
      </c>
      <c r="P1803" t="str">
        <f>VLOOKUP(G1803,Agents!A:E,4,FALSE)</f>
        <v>Team5</v>
      </c>
      <c r="Q1803" t="str">
        <f>VLOOKUP(G1803,Agents!A:E,5,FALSE)</f>
        <v>Senior</v>
      </c>
      <c r="R1803" t="str">
        <f>VLOOKUP(G1803,Agents!A:E,2,FALSE)</f>
        <v>Evening</v>
      </c>
    </row>
    <row r="1804" spans="1:18" x14ac:dyDescent="0.35">
      <c r="A1804" t="s">
        <v>3407</v>
      </c>
      <c r="B1804" t="s">
        <v>3408</v>
      </c>
      <c r="C1804" t="s">
        <v>12</v>
      </c>
      <c r="D1804" t="s">
        <v>38</v>
      </c>
      <c r="E1804" s="1">
        <v>46108.134722222225</v>
      </c>
      <c r="F1804" s="1">
        <v>46109.343055555553</v>
      </c>
      <c r="G1804" t="s">
        <v>35</v>
      </c>
      <c r="H1804" t="s">
        <v>15</v>
      </c>
      <c r="I1804" t="s">
        <v>16</v>
      </c>
      <c r="J1804">
        <v>4</v>
      </c>
      <c r="K1804" t="str">
        <f>IF(tickets_dataset[[#This Row],[status]] = "Closed", "Yes","No")</f>
        <v>Yes</v>
      </c>
      <c r="L1804" s="2">
        <f t="shared" si="112"/>
        <v>28.999999999883585</v>
      </c>
      <c r="M1804" t="str">
        <f t="shared" si="113"/>
        <v>No</v>
      </c>
      <c r="N1804" t="str">
        <f t="shared" si="114"/>
        <v>Mar</v>
      </c>
      <c r="O1804" s="2">
        <f t="shared" si="115"/>
        <v>1.2083333333284827</v>
      </c>
      <c r="P1804" t="str">
        <f>VLOOKUP(G1804,Agents!A:E,4,FALSE)</f>
        <v>Team1</v>
      </c>
      <c r="Q1804" t="str">
        <f>VLOOKUP(G1804,Agents!A:E,5,FALSE)</f>
        <v>Senior</v>
      </c>
      <c r="R1804" t="str">
        <f>VLOOKUP(G1804,Agents!A:E,2,FALSE)</f>
        <v>Evening</v>
      </c>
    </row>
    <row r="1805" spans="1:18" x14ac:dyDescent="0.35">
      <c r="A1805" t="s">
        <v>3409</v>
      </c>
      <c r="B1805" t="s">
        <v>3410</v>
      </c>
      <c r="C1805" t="s">
        <v>34</v>
      </c>
      <c r="D1805" t="s">
        <v>13</v>
      </c>
      <c r="E1805" s="1">
        <v>46057.244444444441</v>
      </c>
      <c r="F1805" s="1">
        <v>46057.786111111112</v>
      </c>
      <c r="G1805" t="s">
        <v>206</v>
      </c>
      <c r="H1805" t="s">
        <v>28</v>
      </c>
      <c r="I1805" t="s">
        <v>16</v>
      </c>
      <c r="J1805">
        <v>4</v>
      </c>
      <c r="K1805" t="str">
        <f>IF(tickets_dataset[[#This Row],[status]] = "Closed", "Yes","No")</f>
        <v>No</v>
      </c>
      <c r="L1805" s="2">
        <f t="shared" si="112"/>
        <v>13.000000000116415</v>
      </c>
      <c r="M1805" t="str">
        <f t="shared" si="113"/>
        <v>No</v>
      </c>
      <c r="N1805" t="str">
        <f t="shared" si="114"/>
        <v>Feb</v>
      </c>
      <c r="O1805" s="2">
        <f t="shared" si="115"/>
        <v>0.54166666667151731</v>
      </c>
      <c r="P1805" t="str">
        <f>VLOOKUP(G1805,Agents!A:E,4,FALSE)</f>
        <v>Team5</v>
      </c>
      <c r="Q1805" t="str">
        <f>VLOOKUP(G1805,Agents!A:E,5,FALSE)</f>
        <v>Junior</v>
      </c>
      <c r="R1805" t="str">
        <f>VLOOKUP(G1805,Agents!A:E,2,FALSE)</f>
        <v>Evening</v>
      </c>
    </row>
    <row r="1806" spans="1:18" x14ac:dyDescent="0.35">
      <c r="A1806" t="s">
        <v>3411</v>
      </c>
      <c r="B1806" t="s">
        <v>3412</v>
      </c>
      <c r="C1806" t="s">
        <v>34</v>
      </c>
      <c r="D1806" t="s">
        <v>13</v>
      </c>
      <c r="E1806" s="1">
        <v>46079.40625</v>
      </c>
      <c r="F1806" s="1">
        <v>46080.53125</v>
      </c>
      <c r="G1806" t="s">
        <v>56</v>
      </c>
      <c r="H1806" t="s">
        <v>15</v>
      </c>
      <c r="I1806" t="s">
        <v>16</v>
      </c>
      <c r="J1806">
        <v>5</v>
      </c>
      <c r="K1806" t="str">
        <f>IF(tickets_dataset[[#This Row],[status]] = "Closed", "Yes","No")</f>
        <v>Yes</v>
      </c>
      <c r="L1806" s="2">
        <f t="shared" si="112"/>
        <v>27</v>
      </c>
      <c r="M1806" t="str">
        <f t="shared" si="113"/>
        <v>No</v>
      </c>
      <c r="N1806" t="str">
        <f t="shared" si="114"/>
        <v>Feb</v>
      </c>
      <c r="O1806" s="2">
        <f t="shared" si="115"/>
        <v>1.125</v>
      </c>
      <c r="P1806" t="str">
        <f>VLOOKUP(G1806,Agents!A:E,4,FALSE)</f>
        <v>Team1</v>
      </c>
      <c r="Q1806" t="str">
        <f>VLOOKUP(G1806,Agents!A:E,5,FALSE)</f>
        <v>Senior</v>
      </c>
      <c r="R1806" t="str">
        <f>VLOOKUP(G1806,Agents!A:E,2,FALSE)</f>
        <v>Night</v>
      </c>
    </row>
    <row r="1807" spans="1:18" x14ac:dyDescent="0.35">
      <c r="A1807" t="s">
        <v>3413</v>
      </c>
      <c r="B1807" t="s">
        <v>3414</v>
      </c>
      <c r="C1807" t="s">
        <v>34</v>
      </c>
      <c r="D1807" t="s">
        <v>38</v>
      </c>
      <c r="E1807" s="1">
        <v>46023.682638888888</v>
      </c>
      <c r="F1807" s="1">
        <v>46026.765972222223</v>
      </c>
      <c r="G1807" t="s">
        <v>80</v>
      </c>
      <c r="H1807" t="s">
        <v>15</v>
      </c>
      <c r="I1807" t="s">
        <v>16</v>
      </c>
      <c r="J1807">
        <v>4</v>
      </c>
      <c r="K1807" t="str">
        <f>IF(tickets_dataset[[#This Row],[status]] = "Closed", "Yes","No")</f>
        <v>Yes</v>
      </c>
      <c r="L1807" s="2">
        <f t="shared" si="112"/>
        <v>74.000000000058208</v>
      </c>
      <c r="M1807" t="str">
        <f t="shared" si="113"/>
        <v>Yes</v>
      </c>
      <c r="N1807" t="str">
        <f t="shared" si="114"/>
        <v>Jan</v>
      </c>
      <c r="O1807" s="2">
        <f t="shared" si="115"/>
        <v>3.0833333333357587</v>
      </c>
      <c r="P1807" t="str">
        <f>VLOOKUP(G1807,Agents!A:E,4,FALSE)</f>
        <v>Team3</v>
      </c>
      <c r="Q1807" t="str">
        <f>VLOOKUP(G1807,Agents!A:E,5,FALSE)</f>
        <v>Junior</v>
      </c>
      <c r="R1807" t="str">
        <f>VLOOKUP(G1807,Agents!A:E,2,FALSE)</f>
        <v>Evening</v>
      </c>
    </row>
    <row r="1808" spans="1:18" x14ac:dyDescent="0.35">
      <c r="A1808" t="s">
        <v>3415</v>
      </c>
      <c r="B1808" t="s">
        <v>3416</v>
      </c>
      <c r="C1808" t="s">
        <v>34</v>
      </c>
      <c r="D1808" t="s">
        <v>13</v>
      </c>
      <c r="E1808" s="1">
        <v>46047.17291666667</v>
      </c>
      <c r="F1808" s="1">
        <v>46048.756249999999</v>
      </c>
      <c r="G1808" t="s">
        <v>73</v>
      </c>
      <c r="H1808" t="s">
        <v>15</v>
      </c>
      <c r="I1808" t="s">
        <v>16</v>
      </c>
      <c r="J1808">
        <v>4</v>
      </c>
      <c r="K1808" t="str">
        <f>IF(tickets_dataset[[#This Row],[status]] = "Closed", "Yes","No")</f>
        <v>Yes</v>
      </c>
      <c r="L1808" s="2">
        <f t="shared" si="112"/>
        <v>37.999999999883585</v>
      </c>
      <c r="M1808" t="str">
        <f t="shared" si="113"/>
        <v>No</v>
      </c>
      <c r="N1808" t="str">
        <f t="shared" si="114"/>
        <v>Jan</v>
      </c>
      <c r="O1808" s="2">
        <f t="shared" si="115"/>
        <v>1.5833333333284827</v>
      </c>
      <c r="P1808" t="str">
        <f>VLOOKUP(G1808,Agents!A:E,4,FALSE)</f>
        <v>Team4</v>
      </c>
      <c r="Q1808" t="str">
        <f>VLOOKUP(G1808,Agents!A:E,5,FALSE)</f>
        <v>Senior</v>
      </c>
      <c r="R1808" t="str">
        <f>VLOOKUP(G1808,Agents!A:E,2,FALSE)</f>
        <v>Night</v>
      </c>
    </row>
    <row r="1809" spans="1:18" x14ac:dyDescent="0.35">
      <c r="A1809" t="s">
        <v>3417</v>
      </c>
      <c r="B1809" t="s">
        <v>3418</v>
      </c>
      <c r="C1809" t="s">
        <v>34</v>
      </c>
      <c r="D1809" t="s">
        <v>38</v>
      </c>
      <c r="E1809" s="1">
        <v>46026.183333333334</v>
      </c>
      <c r="F1809" s="1">
        <v>46028.1</v>
      </c>
      <c r="G1809" t="s">
        <v>53</v>
      </c>
      <c r="H1809" t="s">
        <v>15</v>
      </c>
      <c r="I1809" t="s">
        <v>16</v>
      </c>
      <c r="J1809">
        <v>3</v>
      </c>
      <c r="K1809" t="str">
        <f>IF(tickets_dataset[[#This Row],[status]] = "Closed", "Yes","No")</f>
        <v>Yes</v>
      </c>
      <c r="L1809" s="2">
        <f t="shared" si="112"/>
        <v>45.999999999941792</v>
      </c>
      <c r="M1809" t="str">
        <f t="shared" si="113"/>
        <v>No</v>
      </c>
      <c r="N1809" t="str">
        <f t="shared" si="114"/>
        <v>Jan</v>
      </c>
      <c r="O1809" s="2">
        <f t="shared" si="115"/>
        <v>1.9166666666642413</v>
      </c>
      <c r="P1809" t="str">
        <f>VLOOKUP(G1809,Agents!A:E,4,FALSE)</f>
        <v>Team1</v>
      </c>
      <c r="Q1809" t="str">
        <f>VLOOKUP(G1809,Agents!A:E,5,FALSE)</f>
        <v>Junior</v>
      </c>
      <c r="R1809" t="str">
        <f>VLOOKUP(G1809,Agents!A:E,2,FALSE)</f>
        <v>Night</v>
      </c>
    </row>
    <row r="1810" spans="1:18" x14ac:dyDescent="0.35">
      <c r="A1810" t="s">
        <v>3419</v>
      </c>
      <c r="B1810" t="s">
        <v>2046</v>
      </c>
      <c r="C1810" t="s">
        <v>12</v>
      </c>
      <c r="D1810" t="s">
        <v>38</v>
      </c>
      <c r="E1810" s="1">
        <v>46079.62222222222</v>
      </c>
      <c r="F1810" s="1">
        <v>46079.913888888892</v>
      </c>
      <c r="G1810" t="s">
        <v>56</v>
      </c>
      <c r="H1810" t="s">
        <v>15</v>
      </c>
      <c r="I1810" t="s">
        <v>16</v>
      </c>
      <c r="J1810">
        <v>3</v>
      </c>
      <c r="K1810" t="str">
        <f>IF(tickets_dataset[[#This Row],[status]] = "Closed", "Yes","No")</f>
        <v>Yes</v>
      </c>
      <c r="L1810" s="2">
        <f t="shared" si="112"/>
        <v>7.0000000001164153</v>
      </c>
      <c r="M1810" t="str">
        <f t="shared" si="113"/>
        <v>No</v>
      </c>
      <c r="N1810" t="str">
        <f t="shared" si="114"/>
        <v>Feb</v>
      </c>
      <c r="O1810" s="2">
        <f t="shared" si="115"/>
        <v>0.29166666667151731</v>
      </c>
      <c r="P1810" t="str">
        <f>VLOOKUP(G1810,Agents!A:E,4,FALSE)</f>
        <v>Team1</v>
      </c>
      <c r="Q1810" t="str">
        <f>VLOOKUP(G1810,Agents!A:E,5,FALSE)</f>
        <v>Senior</v>
      </c>
      <c r="R1810" t="str">
        <f>VLOOKUP(G1810,Agents!A:E,2,FALSE)</f>
        <v>Night</v>
      </c>
    </row>
    <row r="1811" spans="1:18" x14ac:dyDescent="0.35">
      <c r="A1811" t="s">
        <v>3420</v>
      </c>
      <c r="B1811" t="s">
        <v>3421</v>
      </c>
      <c r="C1811" t="s">
        <v>34</v>
      </c>
      <c r="D1811" t="s">
        <v>26</v>
      </c>
      <c r="E1811" s="1">
        <v>46051.067361111112</v>
      </c>
      <c r="F1811" s="1">
        <v>46051.484027777777</v>
      </c>
      <c r="G1811" t="s">
        <v>31</v>
      </c>
      <c r="H1811" t="s">
        <v>15</v>
      </c>
      <c r="I1811" t="s">
        <v>16</v>
      </c>
      <c r="J1811">
        <v>4</v>
      </c>
      <c r="K1811" t="str">
        <f>IF(tickets_dataset[[#This Row],[status]] = "Closed", "Yes","No")</f>
        <v>Yes</v>
      </c>
      <c r="L1811" s="2">
        <f t="shared" si="112"/>
        <v>9.9999999999417923</v>
      </c>
      <c r="M1811" t="str">
        <f t="shared" si="113"/>
        <v>No</v>
      </c>
      <c r="N1811" t="str">
        <f t="shared" si="114"/>
        <v>Jan</v>
      </c>
      <c r="O1811" s="2">
        <f t="shared" si="115"/>
        <v>0.41666666666424135</v>
      </c>
      <c r="P1811" t="str">
        <f>VLOOKUP(G1811,Agents!A:E,4,FALSE)</f>
        <v>Team5</v>
      </c>
      <c r="Q1811" t="str">
        <f>VLOOKUP(G1811,Agents!A:E,5,FALSE)</f>
        <v>Senior</v>
      </c>
      <c r="R1811" t="str">
        <f>VLOOKUP(G1811,Agents!A:E,2,FALSE)</f>
        <v>Evening</v>
      </c>
    </row>
    <row r="1812" spans="1:18" x14ac:dyDescent="0.35">
      <c r="A1812" t="s">
        <v>3422</v>
      </c>
      <c r="B1812" t="s">
        <v>3423</v>
      </c>
      <c r="C1812" t="s">
        <v>50</v>
      </c>
      <c r="D1812" t="s">
        <v>13</v>
      </c>
      <c r="E1812" s="1">
        <v>46061.370138888888</v>
      </c>
      <c r="F1812" s="1">
        <v>46062.703472222223</v>
      </c>
      <c r="G1812" t="s">
        <v>239</v>
      </c>
      <c r="H1812" t="s">
        <v>15</v>
      </c>
      <c r="I1812" t="s">
        <v>16</v>
      </c>
      <c r="J1812">
        <v>2</v>
      </c>
      <c r="K1812" t="str">
        <f>IF(tickets_dataset[[#This Row],[status]] = "Closed", "Yes","No")</f>
        <v>Yes</v>
      </c>
      <c r="L1812" s="2">
        <f t="shared" si="112"/>
        <v>32.000000000058208</v>
      </c>
      <c r="M1812" t="str">
        <f t="shared" si="113"/>
        <v>No</v>
      </c>
      <c r="N1812" t="str">
        <f t="shared" si="114"/>
        <v>Feb</v>
      </c>
      <c r="O1812" s="2">
        <f t="shared" si="115"/>
        <v>1.3333333333357587</v>
      </c>
      <c r="P1812" t="str">
        <f>VLOOKUP(G1812,Agents!A:E,4,FALSE)</f>
        <v>Team1</v>
      </c>
      <c r="Q1812" t="str">
        <f>VLOOKUP(G1812,Agents!A:E,5,FALSE)</f>
        <v>Senior</v>
      </c>
      <c r="R1812" t="str">
        <f>VLOOKUP(G1812,Agents!A:E,2,FALSE)</f>
        <v>Evening</v>
      </c>
    </row>
    <row r="1813" spans="1:18" x14ac:dyDescent="0.35">
      <c r="A1813" t="s">
        <v>3424</v>
      </c>
      <c r="B1813" t="s">
        <v>3425</v>
      </c>
      <c r="C1813" t="s">
        <v>76</v>
      </c>
      <c r="D1813" t="s">
        <v>38</v>
      </c>
      <c r="E1813" s="1">
        <v>46061.995833333334</v>
      </c>
      <c r="F1813" s="1">
        <v>46064.95416666667</v>
      </c>
      <c r="G1813" t="s">
        <v>256</v>
      </c>
      <c r="H1813" t="s">
        <v>15</v>
      </c>
      <c r="I1813" t="s">
        <v>16</v>
      </c>
      <c r="J1813">
        <v>4</v>
      </c>
      <c r="K1813" t="str">
        <f>IF(tickets_dataset[[#This Row],[status]] = "Closed", "Yes","No")</f>
        <v>Yes</v>
      </c>
      <c r="L1813" s="2">
        <f t="shared" si="112"/>
        <v>71.000000000058208</v>
      </c>
      <c r="M1813" t="str">
        <f t="shared" si="113"/>
        <v>Yes</v>
      </c>
      <c r="N1813" t="str">
        <f t="shared" si="114"/>
        <v>Feb</v>
      </c>
      <c r="O1813" s="2">
        <f t="shared" si="115"/>
        <v>2.9583333333357587</v>
      </c>
      <c r="P1813" t="str">
        <f>VLOOKUP(G1813,Agents!A:E,4,FALSE)</f>
        <v>Team1</v>
      </c>
      <c r="Q1813" t="str">
        <f>VLOOKUP(G1813,Agents!A:E,5,FALSE)</f>
        <v>Mid</v>
      </c>
      <c r="R1813" t="str">
        <f>VLOOKUP(G1813,Agents!A:E,2,FALSE)</f>
        <v>Morning</v>
      </c>
    </row>
    <row r="1814" spans="1:18" x14ac:dyDescent="0.35">
      <c r="A1814" t="s">
        <v>3426</v>
      </c>
      <c r="B1814" t="s">
        <v>1501</v>
      </c>
      <c r="C1814" t="s">
        <v>34</v>
      </c>
      <c r="D1814" t="s">
        <v>13</v>
      </c>
      <c r="E1814" s="1">
        <v>46058.975694444445</v>
      </c>
      <c r="F1814" s="1">
        <v>46059.850694444445</v>
      </c>
      <c r="G1814" t="s">
        <v>86</v>
      </c>
      <c r="H1814" t="s">
        <v>132</v>
      </c>
      <c r="I1814" t="s">
        <v>16</v>
      </c>
      <c r="J1814">
        <v>3</v>
      </c>
      <c r="K1814" t="str">
        <f>IF(tickets_dataset[[#This Row],[status]] = "Closed", "Yes","No")</f>
        <v>No</v>
      </c>
      <c r="L1814" s="2">
        <f t="shared" si="112"/>
        <v>21</v>
      </c>
      <c r="M1814" t="str">
        <f t="shared" si="113"/>
        <v>No</v>
      </c>
      <c r="N1814" t="str">
        <f t="shared" si="114"/>
        <v>Feb</v>
      </c>
      <c r="O1814" s="2">
        <f t="shared" si="115"/>
        <v>0.875</v>
      </c>
      <c r="P1814" t="str">
        <f>VLOOKUP(G1814,Agents!A:E,4,FALSE)</f>
        <v>Team1</v>
      </c>
      <c r="Q1814" t="str">
        <f>VLOOKUP(G1814,Agents!A:E,5,FALSE)</f>
        <v>Mid</v>
      </c>
      <c r="R1814" t="str">
        <f>VLOOKUP(G1814,Agents!A:E,2,FALSE)</f>
        <v>Morning</v>
      </c>
    </row>
    <row r="1815" spans="1:18" x14ac:dyDescent="0.35">
      <c r="A1815" t="s">
        <v>3427</v>
      </c>
      <c r="B1815" t="s">
        <v>3428</v>
      </c>
      <c r="C1815" t="s">
        <v>34</v>
      </c>
      <c r="D1815" t="s">
        <v>13</v>
      </c>
      <c r="E1815" s="1">
        <v>46029.188888888886</v>
      </c>
      <c r="F1815" s="1">
        <v>46029.480555555558</v>
      </c>
      <c r="G1815" t="s">
        <v>131</v>
      </c>
      <c r="H1815" t="s">
        <v>15</v>
      </c>
      <c r="I1815" t="s">
        <v>16</v>
      </c>
      <c r="J1815">
        <v>3</v>
      </c>
      <c r="K1815" t="str">
        <f>IF(tickets_dataset[[#This Row],[status]] = "Closed", "Yes","No")</f>
        <v>Yes</v>
      </c>
      <c r="L1815" s="2">
        <f t="shared" si="112"/>
        <v>7.0000000001164153</v>
      </c>
      <c r="M1815" t="str">
        <f t="shared" si="113"/>
        <v>No</v>
      </c>
      <c r="N1815" t="str">
        <f t="shared" si="114"/>
        <v>Jan</v>
      </c>
      <c r="O1815" s="2">
        <f t="shared" si="115"/>
        <v>0.29166666667151731</v>
      </c>
      <c r="P1815" t="str">
        <f>VLOOKUP(G1815,Agents!A:E,4,FALSE)</f>
        <v>Team4</v>
      </c>
      <c r="Q1815" t="str">
        <f>VLOOKUP(G1815,Agents!A:E,5,FALSE)</f>
        <v>Junior</v>
      </c>
      <c r="R1815" t="str">
        <f>VLOOKUP(G1815,Agents!A:E,2,FALSE)</f>
        <v>Night</v>
      </c>
    </row>
    <row r="1816" spans="1:18" x14ac:dyDescent="0.35">
      <c r="A1816" t="s">
        <v>3429</v>
      </c>
      <c r="B1816" t="s">
        <v>3430</v>
      </c>
      <c r="C1816" t="s">
        <v>76</v>
      </c>
      <c r="D1816" t="s">
        <v>26</v>
      </c>
      <c r="E1816" s="1">
        <v>46057.240277777775</v>
      </c>
      <c r="F1816" s="1">
        <v>46057.823611111111</v>
      </c>
      <c r="G1816" t="s">
        <v>83</v>
      </c>
      <c r="H1816" t="s">
        <v>15</v>
      </c>
      <c r="I1816" t="s">
        <v>16</v>
      </c>
      <c r="J1816">
        <v>4</v>
      </c>
      <c r="K1816" t="str">
        <f>IF(tickets_dataset[[#This Row],[status]] = "Closed", "Yes","No")</f>
        <v>Yes</v>
      </c>
      <c r="L1816" s="2">
        <f t="shared" si="112"/>
        <v>14.000000000058208</v>
      </c>
      <c r="M1816" t="str">
        <f t="shared" si="113"/>
        <v>No</v>
      </c>
      <c r="N1816" t="str">
        <f t="shared" si="114"/>
        <v>Feb</v>
      </c>
      <c r="O1816" s="2">
        <f t="shared" si="115"/>
        <v>0.58333333333575865</v>
      </c>
      <c r="P1816" t="str">
        <f>VLOOKUP(G1816,Agents!A:E,4,FALSE)</f>
        <v>Team2</v>
      </c>
      <c r="Q1816" t="str">
        <f>VLOOKUP(G1816,Agents!A:E,5,FALSE)</f>
        <v>Junior</v>
      </c>
      <c r="R1816" t="str">
        <f>VLOOKUP(G1816,Agents!A:E,2,FALSE)</f>
        <v>Night</v>
      </c>
    </row>
    <row r="1817" spans="1:18" x14ac:dyDescent="0.35">
      <c r="A1817" t="s">
        <v>3431</v>
      </c>
      <c r="B1817" t="s">
        <v>3432</v>
      </c>
      <c r="C1817" t="s">
        <v>34</v>
      </c>
      <c r="D1817" t="s">
        <v>38</v>
      </c>
      <c r="E1817" s="1">
        <v>46106.216666666667</v>
      </c>
      <c r="F1817" s="1">
        <v>46108.925000000003</v>
      </c>
      <c r="G1817" t="s">
        <v>357</v>
      </c>
      <c r="H1817" t="s">
        <v>15</v>
      </c>
      <c r="I1817" t="s">
        <v>16</v>
      </c>
      <c r="J1817">
        <v>5</v>
      </c>
      <c r="K1817" t="str">
        <f>IF(tickets_dataset[[#This Row],[status]] = "Closed", "Yes","No")</f>
        <v>Yes</v>
      </c>
      <c r="L1817" s="2">
        <f t="shared" si="112"/>
        <v>65.000000000058208</v>
      </c>
      <c r="M1817" t="str">
        <f t="shared" si="113"/>
        <v>Yes</v>
      </c>
      <c r="N1817" t="str">
        <f t="shared" si="114"/>
        <v>Mar</v>
      </c>
      <c r="O1817" s="2">
        <f t="shared" si="115"/>
        <v>2.7083333333357587</v>
      </c>
      <c r="P1817" t="str">
        <f>VLOOKUP(G1817,Agents!A:E,4,FALSE)</f>
        <v>Team1</v>
      </c>
      <c r="Q1817" t="str">
        <f>VLOOKUP(G1817,Agents!A:E,5,FALSE)</f>
        <v>Mid</v>
      </c>
      <c r="R1817" t="str">
        <f>VLOOKUP(G1817,Agents!A:E,2,FALSE)</f>
        <v>Morning</v>
      </c>
    </row>
    <row r="1818" spans="1:18" x14ac:dyDescent="0.35">
      <c r="A1818" t="s">
        <v>3433</v>
      </c>
      <c r="B1818" t="s">
        <v>2408</v>
      </c>
      <c r="C1818" t="s">
        <v>76</v>
      </c>
      <c r="D1818" t="s">
        <v>13</v>
      </c>
      <c r="E1818" s="1">
        <v>46047.447222222225</v>
      </c>
      <c r="F1818" s="1">
        <v>46048.238888888889</v>
      </c>
      <c r="G1818" t="s">
        <v>170</v>
      </c>
      <c r="H1818" t="s">
        <v>15</v>
      </c>
      <c r="I1818" t="s">
        <v>16</v>
      </c>
      <c r="J1818">
        <v>3</v>
      </c>
      <c r="K1818" t="str">
        <f>IF(tickets_dataset[[#This Row],[status]] = "Closed", "Yes","No")</f>
        <v>Yes</v>
      </c>
      <c r="L1818" s="2">
        <f t="shared" si="112"/>
        <v>18.999999999941792</v>
      </c>
      <c r="M1818" t="str">
        <f t="shared" si="113"/>
        <v>No</v>
      </c>
      <c r="N1818" t="str">
        <f t="shared" si="114"/>
        <v>Jan</v>
      </c>
      <c r="O1818" s="2">
        <f t="shared" si="115"/>
        <v>0.79166666666424135</v>
      </c>
      <c r="P1818" t="str">
        <f>VLOOKUP(G1818,Agents!A:E,4,FALSE)</f>
        <v>Team5</v>
      </c>
      <c r="Q1818" t="str">
        <f>VLOOKUP(G1818,Agents!A:E,5,FALSE)</f>
        <v>Junior</v>
      </c>
      <c r="R1818" t="str">
        <f>VLOOKUP(G1818,Agents!A:E,2,FALSE)</f>
        <v>Night</v>
      </c>
    </row>
    <row r="1819" spans="1:18" x14ac:dyDescent="0.35">
      <c r="A1819" t="s">
        <v>3434</v>
      </c>
      <c r="B1819" t="s">
        <v>1281</v>
      </c>
      <c r="C1819" t="s">
        <v>76</v>
      </c>
      <c r="D1819" t="s">
        <v>38</v>
      </c>
      <c r="E1819" s="1">
        <v>46094.489583333336</v>
      </c>
      <c r="F1819" s="1">
        <v>46098.447916666664</v>
      </c>
      <c r="G1819" t="s">
        <v>62</v>
      </c>
      <c r="H1819" t="s">
        <v>132</v>
      </c>
      <c r="I1819" t="s">
        <v>16</v>
      </c>
      <c r="J1819">
        <v>4</v>
      </c>
      <c r="K1819" t="str">
        <f>IF(tickets_dataset[[#This Row],[status]] = "Closed", "Yes","No")</f>
        <v>No</v>
      </c>
      <c r="L1819" s="2">
        <f t="shared" si="112"/>
        <v>94.999999999883585</v>
      </c>
      <c r="M1819" t="str">
        <f t="shared" si="113"/>
        <v>Yes</v>
      </c>
      <c r="N1819" t="str">
        <f t="shared" si="114"/>
        <v>Mar</v>
      </c>
      <c r="O1819" s="2">
        <f t="shared" si="115"/>
        <v>3.9583333333284827</v>
      </c>
      <c r="P1819" t="str">
        <f>VLOOKUP(G1819,Agents!A:E,4,FALSE)</f>
        <v>Team1</v>
      </c>
      <c r="Q1819" t="str">
        <f>VLOOKUP(G1819,Agents!A:E,5,FALSE)</f>
        <v>Junior</v>
      </c>
      <c r="R1819" t="str">
        <f>VLOOKUP(G1819,Agents!A:E,2,FALSE)</f>
        <v>Morning</v>
      </c>
    </row>
    <row r="1820" spans="1:18" x14ac:dyDescent="0.35">
      <c r="A1820" t="s">
        <v>3435</v>
      </c>
      <c r="B1820" t="s">
        <v>3436</v>
      </c>
      <c r="C1820" t="s">
        <v>22</v>
      </c>
      <c r="D1820" t="s">
        <v>13</v>
      </c>
      <c r="E1820" s="1">
        <v>46071.913194444445</v>
      </c>
      <c r="F1820" s="1">
        <v>46072.954861111109</v>
      </c>
      <c r="G1820" t="s">
        <v>199</v>
      </c>
      <c r="H1820" t="s">
        <v>15</v>
      </c>
      <c r="I1820" t="s">
        <v>68</v>
      </c>
      <c r="J1820">
        <v>2</v>
      </c>
      <c r="K1820" t="str">
        <f>IF(tickets_dataset[[#This Row],[status]] = "Closed", "Yes","No")</f>
        <v>Yes</v>
      </c>
      <c r="L1820" s="2">
        <f t="shared" si="112"/>
        <v>24.999999999941792</v>
      </c>
      <c r="M1820" t="str">
        <f t="shared" si="113"/>
        <v>No</v>
      </c>
      <c r="N1820" t="str">
        <f t="shared" si="114"/>
        <v>Feb</v>
      </c>
      <c r="O1820" s="2">
        <f t="shared" si="115"/>
        <v>1.0416666666642413</v>
      </c>
      <c r="P1820" t="str">
        <f>VLOOKUP(G1820,Agents!A:E,4,FALSE)</f>
        <v>Team1</v>
      </c>
      <c r="Q1820" t="str">
        <f>VLOOKUP(G1820,Agents!A:E,5,FALSE)</f>
        <v>Junior</v>
      </c>
      <c r="R1820" t="str">
        <f>VLOOKUP(G1820,Agents!A:E,2,FALSE)</f>
        <v>Morning</v>
      </c>
    </row>
    <row r="1821" spans="1:18" x14ac:dyDescent="0.35">
      <c r="A1821" t="s">
        <v>3437</v>
      </c>
      <c r="B1821" t="s">
        <v>3438</v>
      </c>
      <c r="C1821" t="s">
        <v>50</v>
      </c>
      <c r="D1821" t="s">
        <v>38</v>
      </c>
      <c r="E1821" s="1">
        <v>46049.511805555558</v>
      </c>
      <c r="F1821" s="1">
        <v>46051.928472222222</v>
      </c>
      <c r="G1821" t="s">
        <v>62</v>
      </c>
      <c r="H1821" t="s">
        <v>15</v>
      </c>
      <c r="I1821" t="s">
        <v>16</v>
      </c>
      <c r="J1821">
        <v>4</v>
      </c>
      <c r="K1821" t="str">
        <f>IF(tickets_dataset[[#This Row],[status]] = "Closed", "Yes","No")</f>
        <v>Yes</v>
      </c>
      <c r="L1821" s="2">
        <f t="shared" si="112"/>
        <v>57.999999999941792</v>
      </c>
      <c r="M1821" t="str">
        <f t="shared" si="113"/>
        <v>Yes</v>
      </c>
      <c r="N1821" t="str">
        <f t="shared" si="114"/>
        <v>Jan</v>
      </c>
      <c r="O1821" s="2">
        <f t="shared" si="115"/>
        <v>2.4166666666642413</v>
      </c>
      <c r="P1821" t="str">
        <f>VLOOKUP(G1821,Agents!A:E,4,FALSE)</f>
        <v>Team1</v>
      </c>
      <c r="Q1821" t="str">
        <f>VLOOKUP(G1821,Agents!A:E,5,FALSE)</f>
        <v>Junior</v>
      </c>
      <c r="R1821" t="str">
        <f>VLOOKUP(G1821,Agents!A:E,2,FALSE)</f>
        <v>Morning</v>
      </c>
    </row>
    <row r="1822" spans="1:18" x14ac:dyDescent="0.35">
      <c r="A1822" t="s">
        <v>3439</v>
      </c>
      <c r="B1822" t="s">
        <v>3440</v>
      </c>
      <c r="C1822" t="s">
        <v>12</v>
      </c>
      <c r="D1822" t="s">
        <v>26</v>
      </c>
      <c r="E1822" s="1">
        <v>46051.638194444444</v>
      </c>
      <c r="F1822" s="1">
        <v>46054.054861111108</v>
      </c>
      <c r="G1822" t="s">
        <v>83</v>
      </c>
      <c r="H1822" t="s">
        <v>15</v>
      </c>
      <c r="I1822" t="s">
        <v>16</v>
      </c>
      <c r="J1822">
        <v>4</v>
      </c>
      <c r="K1822" t="str">
        <f>IF(tickets_dataset[[#This Row],[status]] = "Closed", "Yes","No")</f>
        <v>Yes</v>
      </c>
      <c r="L1822" s="2">
        <f t="shared" si="112"/>
        <v>57.999999999941792</v>
      </c>
      <c r="M1822" t="str">
        <f t="shared" si="113"/>
        <v>Yes</v>
      </c>
      <c r="N1822" t="str">
        <f t="shared" si="114"/>
        <v>Jan</v>
      </c>
      <c r="O1822" s="2">
        <f t="shared" si="115"/>
        <v>2.4166666666642413</v>
      </c>
      <c r="P1822" t="str">
        <f>VLOOKUP(G1822,Agents!A:E,4,FALSE)</f>
        <v>Team2</v>
      </c>
      <c r="Q1822" t="str">
        <f>VLOOKUP(G1822,Agents!A:E,5,FALSE)</f>
        <v>Junior</v>
      </c>
      <c r="R1822" t="str">
        <f>VLOOKUP(G1822,Agents!A:E,2,FALSE)</f>
        <v>Night</v>
      </c>
    </row>
    <row r="1823" spans="1:18" x14ac:dyDescent="0.35">
      <c r="A1823" t="s">
        <v>3441</v>
      </c>
      <c r="B1823" t="s">
        <v>3442</v>
      </c>
      <c r="C1823" t="s">
        <v>50</v>
      </c>
      <c r="D1823" t="s">
        <v>38</v>
      </c>
      <c r="E1823" s="1">
        <v>46048.431250000001</v>
      </c>
      <c r="F1823" s="1">
        <v>46051.01458333333</v>
      </c>
      <c r="G1823" t="s">
        <v>39</v>
      </c>
      <c r="H1823" t="s">
        <v>15</v>
      </c>
      <c r="I1823" t="s">
        <v>16</v>
      </c>
      <c r="J1823">
        <v>4</v>
      </c>
      <c r="K1823" t="str">
        <f>IF(tickets_dataset[[#This Row],[status]] = "Closed", "Yes","No")</f>
        <v>Yes</v>
      </c>
      <c r="L1823" s="2">
        <f t="shared" si="112"/>
        <v>61.999999999883585</v>
      </c>
      <c r="M1823" t="str">
        <f t="shared" si="113"/>
        <v>Yes</v>
      </c>
      <c r="N1823" t="str">
        <f t="shared" si="114"/>
        <v>Jan</v>
      </c>
      <c r="O1823" s="2">
        <f t="shared" si="115"/>
        <v>2.5833333333284827</v>
      </c>
      <c r="P1823" t="str">
        <f>VLOOKUP(G1823,Agents!A:E,4,FALSE)</f>
        <v>Team3</v>
      </c>
      <c r="Q1823" t="str">
        <f>VLOOKUP(G1823,Agents!A:E,5,FALSE)</f>
        <v>Mid</v>
      </c>
      <c r="R1823" t="str">
        <f>VLOOKUP(G1823,Agents!A:E,2,FALSE)</f>
        <v>Night</v>
      </c>
    </row>
    <row r="1824" spans="1:18" x14ac:dyDescent="0.35">
      <c r="A1824" t="s">
        <v>3443</v>
      </c>
      <c r="B1824" t="s">
        <v>3444</v>
      </c>
      <c r="C1824" t="s">
        <v>76</v>
      </c>
      <c r="D1824" t="s">
        <v>26</v>
      </c>
      <c r="E1824" s="1">
        <v>46106.611111111109</v>
      </c>
      <c r="F1824" s="1">
        <v>46108.652777777781</v>
      </c>
      <c r="G1824" t="s">
        <v>311</v>
      </c>
      <c r="H1824" t="s">
        <v>15</v>
      </c>
      <c r="I1824" t="s">
        <v>16</v>
      </c>
      <c r="J1824">
        <v>3</v>
      </c>
      <c r="K1824" t="str">
        <f>IF(tickets_dataset[[#This Row],[status]] = "Closed", "Yes","No")</f>
        <v>Yes</v>
      </c>
      <c r="L1824" s="2">
        <f t="shared" si="112"/>
        <v>49.000000000116415</v>
      </c>
      <c r="M1824" t="str">
        <f t="shared" si="113"/>
        <v>Yes</v>
      </c>
      <c r="N1824" t="str">
        <f t="shared" si="114"/>
        <v>Mar</v>
      </c>
      <c r="O1824" s="2">
        <f t="shared" si="115"/>
        <v>2.0416666666715173</v>
      </c>
      <c r="P1824" t="str">
        <f>VLOOKUP(G1824,Agents!A:E,4,FALSE)</f>
        <v>Team5</v>
      </c>
      <c r="Q1824" t="str">
        <f>VLOOKUP(G1824,Agents!A:E,5,FALSE)</f>
        <v>Senior</v>
      </c>
      <c r="R1824" t="str">
        <f>VLOOKUP(G1824,Agents!A:E,2,FALSE)</f>
        <v>Evening</v>
      </c>
    </row>
    <row r="1825" spans="1:18" x14ac:dyDescent="0.35">
      <c r="A1825" t="s">
        <v>3445</v>
      </c>
      <c r="B1825" t="s">
        <v>1984</v>
      </c>
      <c r="C1825" t="s">
        <v>12</v>
      </c>
      <c r="D1825" t="s">
        <v>13</v>
      </c>
      <c r="E1825" s="1">
        <v>46080.1</v>
      </c>
      <c r="F1825" s="1">
        <v>46081.808333333334</v>
      </c>
      <c r="G1825" t="s">
        <v>131</v>
      </c>
      <c r="H1825" t="s">
        <v>15</v>
      </c>
      <c r="I1825" t="s">
        <v>16</v>
      </c>
      <c r="J1825">
        <v>4</v>
      </c>
      <c r="K1825" t="str">
        <f>IF(tickets_dataset[[#This Row],[status]] = "Closed", "Yes","No")</f>
        <v>Yes</v>
      </c>
      <c r="L1825" s="2">
        <f t="shared" si="112"/>
        <v>41.000000000058208</v>
      </c>
      <c r="M1825" t="str">
        <f t="shared" si="113"/>
        <v>No</v>
      </c>
      <c r="N1825" t="str">
        <f t="shared" si="114"/>
        <v>Feb</v>
      </c>
      <c r="O1825" s="2">
        <f t="shared" si="115"/>
        <v>1.7083333333357587</v>
      </c>
      <c r="P1825" t="str">
        <f>VLOOKUP(G1825,Agents!A:E,4,FALSE)</f>
        <v>Team4</v>
      </c>
      <c r="Q1825" t="str">
        <f>VLOOKUP(G1825,Agents!A:E,5,FALSE)</f>
        <v>Junior</v>
      </c>
      <c r="R1825" t="str">
        <f>VLOOKUP(G1825,Agents!A:E,2,FALSE)</f>
        <v>Night</v>
      </c>
    </row>
    <row r="1826" spans="1:18" x14ac:dyDescent="0.35">
      <c r="A1826" t="s">
        <v>3446</v>
      </c>
      <c r="B1826" t="s">
        <v>2944</v>
      </c>
      <c r="C1826" t="s">
        <v>34</v>
      </c>
      <c r="D1826" t="s">
        <v>13</v>
      </c>
      <c r="E1826" s="1">
        <v>46050.921527777777</v>
      </c>
      <c r="F1826" s="1">
        <v>46051.088194444441</v>
      </c>
      <c r="G1826" t="s">
        <v>62</v>
      </c>
      <c r="H1826" t="s">
        <v>15</v>
      </c>
      <c r="I1826" t="s">
        <v>16</v>
      </c>
      <c r="J1826">
        <v>3</v>
      </c>
      <c r="K1826" t="str">
        <f>IF(tickets_dataset[[#This Row],[status]] = "Closed", "Yes","No")</f>
        <v>Yes</v>
      </c>
      <c r="L1826" s="2">
        <f t="shared" si="112"/>
        <v>3.9999999999417923</v>
      </c>
      <c r="M1826" t="str">
        <f t="shared" si="113"/>
        <v>No</v>
      </c>
      <c r="N1826" t="str">
        <f t="shared" si="114"/>
        <v>Jan</v>
      </c>
      <c r="O1826" s="2">
        <f t="shared" si="115"/>
        <v>0.16666666666424135</v>
      </c>
      <c r="P1826" t="str">
        <f>VLOOKUP(G1826,Agents!A:E,4,FALSE)</f>
        <v>Team1</v>
      </c>
      <c r="Q1826" t="str">
        <f>VLOOKUP(G1826,Agents!A:E,5,FALSE)</f>
        <v>Junior</v>
      </c>
      <c r="R1826" t="str">
        <f>VLOOKUP(G1826,Agents!A:E,2,FALSE)</f>
        <v>Morning</v>
      </c>
    </row>
    <row r="1827" spans="1:18" x14ac:dyDescent="0.35">
      <c r="A1827" t="s">
        <v>3447</v>
      </c>
      <c r="B1827" t="s">
        <v>3448</v>
      </c>
      <c r="C1827" t="s">
        <v>76</v>
      </c>
      <c r="D1827" t="s">
        <v>26</v>
      </c>
      <c r="E1827" s="1">
        <v>46030.71875</v>
      </c>
      <c r="F1827" s="1">
        <v>46031.21875</v>
      </c>
      <c r="G1827" t="s">
        <v>39</v>
      </c>
      <c r="H1827" t="s">
        <v>15</v>
      </c>
      <c r="I1827" t="s">
        <v>68</v>
      </c>
      <c r="J1827">
        <v>2</v>
      </c>
      <c r="K1827" t="str">
        <f>IF(tickets_dataset[[#This Row],[status]] = "Closed", "Yes","No")</f>
        <v>Yes</v>
      </c>
      <c r="L1827" s="2">
        <f t="shared" si="112"/>
        <v>12</v>
      </c>
      <c r="M1827" t="str">
        <f t="shared" si="113"/>
        <v>No</v>
      </c>
      <c r="N1827" t="str">
        <f t="shared" si="114"/>
        <v>Jan</v>
      </c>
      <c r="O1827" s="2">
        <f t="shared" si="115"/>
        <v>0.5</v>
      </c>
      <c r="P1827" t="str">
        <f>VLOOKUP(G1827,Agents!A:E,4,FALSE)</f>
        <v>Team3</v>
      </c>
      <c r="Q1827" t="str">
        <f>VLOOKUP(G1827,Agents!A:E,5,FALSE)</f>
        <v>Mid</v>
      </c>
      <c r="R1827" t="str">
        <f>VLOOKUP(G1827,Agents!A:E,2,FALSE)</f>
        <v>Night</v>
      </c>
    </row>
    <row r="1828" spans="1:18" x14ac:dyDescent="0.35">
      <c r="A1828" t="s">
        <v>3449</v>
      </c>
      <c r="B1828" t="s">
        <v>1701</v>
      </c>
      <c r="C1828" t="s">
        <v>22</v>
      </c>
      <c r="D1828" t="s">
        <v>13</v>
      </c>
      <c r="E1828" s="1">
        <v>46027.521527777775</v>
      </c>
      <c r="F1828" s="1">
        <v>46027.646527777775</v>
      </c>
      <c r="G1828" t="s">
        <v>131</v>
      </c>
      <c r="H1828" t="s">
        <v>15</v>
      </c>
      <c r="I1828" t="s">
        <v>16</v>
      </c>
      <c r="J1828">
        <v>3</v>
      </c>
      <c r="K1828" t="str">
        <f>IF(tickets_dataset[[#This Row],[status]] = "Closed", "Yes","No")</f>
        <v>Yes</v>
      </c>
      <c r="L1828" s="2">
        <f t="shared" si="112"/>
        <v>3</v>
      </c>
      <c r="M1828" t="str">
        <f t="shared" si="113"/>
        <v>No</v>
      </c>
      <c r="N1828" t="str">
        <f t="shared" si="114"/>
        <v>Jan</v>
      </c>
      <c r="O1828" s="2">
        <f t="shared" si="115"/>
        <v>0.125</v>
      </c>
      <c r="P1828" t="str">
        <f>VLOOKUP(G1828,Agents!A:E,4,FALSE)</f>
        <v>Team4</v>
      </c>
      <c r="Q1828" t="str">
        <f>VLOOKUP(G1828,Agents!A:E,5,FALSE)</f>
        <v>Junior</v>
      </c>
      <c r="R1828" t="str">
        <f>VLOOKUP(G1828,Agents!A:E,2,FALSE)</f>
        <v>Night</v>
      </c>
    </row>
    <row r="1829" spans="1:18" x14ac:dyDescent="0.35">
      <c r="A1829" t="s">
        <v>3450</v>
      </c>
      <c r="B1829" t="s">
        <v>3451</v>
      </c>
      <c r="C1829" t="s">
        <v>34</v>
      </c>
      <c r="D1829" t="s">
        <v>13</v>
      </c>
      <c r="E1829" s="1">
        <v>46025.754861111112</v>
      </c>
      <c r="F1829" s="1">
        <v>46027.004861111112</v>
      </c>
      <c r="G1829" t="s">
        <v>14</v>
      </c>
      <c r="H1829" t="s">
        <v>28</v>
      </c>
      <c r="I1829" t="s">
        <v>16</v>
      </c>
      <c r="J1829">
        <v>4</v>
      </c>
      <c r="K1829" t="str">
        <f>IF(tickets_dataset[[#This Row],[status]] = "Closed", "Yes","No")</f>
        <v>No</v>
      </c>
      <c r="L1829" s="2">
        <f t="shared" si="112"/>
        <v>30</v>
      </c>
      <c r="M1829" t="str">
        <f t="shared" si="113"/>
        <v>No</v>
      </c>
      <c r="N1829" t="str">
        <f t="shared" si="114"/>
        <v>Jan</v>
      </c>
      <c r="O1829" s="2">
        <f t="shared" si="115"/>
        <v>1.25</v>
      </c>
      <c r="P1829" t="str">
        <f>VLOOKUP(G1829,Agents!A:E,4,FALSE)</f>
        <v>Team1</v>
      </c>
      <c r="Q1829" t="str">
        <f>VLOOKUP(G1829,Agents!A:E,5,FALSE)</f>
        <v>Senior</v>
      </c>
      <c r="R1829" t="str">
        <f>VLOOKUP(G1829,Agents!A:E,2,FALSE)</f>
        <v>Morning</v>
      </c>
    </row>
    <row r="1830" spans="1:18" x14ac:dyDescent="0.35">
      <c r="A1830" t="s">
        <v>3452</v>
      </c>
      <c r="B1830" t="s">
        <v>3453</v>
      </c>
      <c r="C1830" t="s">
        <v>50</v>
      </c>
      <c r="D1830" t="s">
        <v>38</v>
      </c>
      <c r="E1830" s="1">
        <v>46054.626388888886</v>
      </c>
      <c r="F1830" s="1">
        <v>46057.001388888886</v>
      </c>
      <c r="G1830" t="s">
        <v>42</v>
      </c>
      <c r="H1830" t="s">
        <v>132</v>
      </c>
      <c r="I1830" t="s">
        <v>16</v>
      </c>
      <c r="J1830">
        <v>5</v>
      </c>
      <c r="K1830" t="str">
        <f>IF(tickets_dataset[[#This Row],[status]] = "Closed", "Yes","No")</f>
        <v>No</v>
      </c>
      <c r="L1830" s="2">
        <f t="shared" si="112"/>
        <v>57</v>
      </c>
      <c r="M1830" t="str">
        <f t="shared" si="113"/>
        <v>Yes</v>
      </c>
      <c r="N1830" t="str">
        <f t="shared" si="114"/>
        <v>Feb</v>
      </c>
      <c r="O1830" s="2">
        <f t="shared" si="115"/>
        <v>2.375</v>
      </c>
      <c r="P1830" t="str">
        <f>VLOOKUP(G1830,Agents!A:E,4,FALSE)</f>
        <v>Team2</v>
      </c>
      <c r="Q1830" t="str">
        <f>VLOOKUP(G1830,Agents!A:E,5,FALSE)</f>
        <v>Junior</v>
      </c>
      <c r="R1830" t="str">
        <f>VLOOKUP(G1830,Agents!A:E,2,FALSE)</f>
        <v>Night</v>
      </c>
    </row>
    <row r="1831" spans="1:18" x14ac:dyDescent="0.35">
      <c r="A1831" t="s">
        <v>3454</v>
      </c>
      <c r="B1831" t="s">
        <v>3455</v>
      </c>
      <c r="C1831" t="s">
        <v>34</v>
      </c>
      <c r="D1831" t="s">
        <v>13</v>
      </c>
      <c r="E1831" s="1">
        <v>46027.063888888886</v>
      </c>
      <c r="F1831" s="1">
        <v>46027.980555555558</v>
      </c>
      <c r="G1831" t="s">
        <v>282</v>
      </c>
      <c r="H1831" t="s">
        <v>15</v>
      </c>
      <c r="I1831" t="s">
        <v>16</v>
      </c>
      <c r="J1831">
        <v>4</v>
      </c>
      <c r="K1831" t="str">
        <f>IF(tickets_dataset[[#This Row],[status]] = "Closed", "Yes","No")</f>
        <v>Yes</v>
      </c>
      <c r="L1831" s="2">
        <f t="shared" si="112"/>
        <v>22.000000000116415</v>
      </c>
      <c r="M1831" t="str">
        <f t="shared" si="113"/>
        <v>No</v>
      </c>
      <c r="N1831" t="str">
        <f t="shared" si="114"/>
        <v>Jan</v>
      </c>
      <c r="O1831" s="2">
        <f t="shared" si="115"/>
        <v>0.91666666667151731</v>
      </c>
      <c r="P1831" t="str">
        <f>VLOOKUP(G1831,Agents!A:E,4,FALSE)</f>
        <v>Team4</v>
      </c>
      <c r="Q1831" t="str">
        <f>VLOOKUP(G1831,Agents!A:E,5,FALSE)</f>
        <v>Mid</v>
      </c>
      <c r="R1831" t="str">
        <f>VLOOKUP(G1831,Agents!A:E,2,FALSE)</f>
        <v>Morning</v>
      </c>
    </row>
    <row r="1832" spans="1:18" x14ac:dyDescent="0.35">
      <c r="A1832" t="s">
        <v>3456</v>
      </c>
      <c r="B1832" t="s">
        <v>3457</v>
      </c>
      <c r="C1832" t="s">
        <v>50</v>
      </c>
      <c r="D1832" t="s">
        <v>13</v>
      </c>
      <c r="E1832" s="1">
        <v>46071.679861111108</v>
      </c>
      <c r="F1832" s="1">
        <v>46072.513194444444</v>
      </c>
      <c r="G1832" t="s">
        <v>216</v>
      </c>
      <c r="H1832" t="s">
        <v>15</v>
      </c>
      <c r="I1832" t="s">
        <v>16</v>
      </c>
      <c r="J1832">
        <v>3</v>
      </c>
      <c r="K1832" t="str">
        <f>IF(tickets_dataset[[#This Row],[status]] = "Closed", "Yes","No")</f>
        <v>Yes</v>
      </c>
      <c r="L1832" s="2">
        <f t="shared" si="112"/>
        <v>20.000000000058208</v>
      </c>
      <c r="M1832" t="str">
        <f t="shared" si="113"/>
        <v>No</v>
      </c>
      <c r="N1832" t="str">
        <f t="shared" si="114"/>
        <v>Feb</v>
      </c>
      <c r="O1832" s="2">
        <f t="shared" si="115"/>
        <v>0.83333333333575865</v>
      </c>
      <c r="P1832" t="str">
        <f>VLOOKUP(G1832,Agents!A:E,4,FALSE)</f>
        <v>Team5</v>
      </c>
      <c r="Q1832" t="str">
        <f>VLOOKUP(G1832,Agents!A:E,5,FALSE)</f>
        <v>Junior</v>
      </c>
      <c r="R1832" t="str">
        <f>VLOOKUP(G1832,Agents!A:E,2,FALSE)</f>
        <v>Evening</v>
      </c>
    </row>
    <row r="1833" spans="1:18" x14ac:dyDescent="0.35">
      <c r="A1833" t="s">
        <v>3458</v>
      </c>
      <c r="B1833" t="s">
        <v>3459</v>
      </c>
      <c r="C1833" t="s">
        <v>22</v>
      </c>
      <c r="D1833" t="s">
        <v>13</v>
      </c>
      <c r="E1833" s="1">
        <v>46086.756249999999</v>
      </c>
      <c r="F1833" s="1">
        <v>46087.131249999999</v>
      </c>
      <c r="G1833" t="s">
        <v>216</v>
      </c>
      <c r="H1833" t="s">
        <v>15</v>
      </c>
      <c r="I1833" t="s">
        <v>16</v>
      </c>
      <c r="J1833">
        <v>4</v>
      </c>
      <c r="K1833" t="str">
        <f>IF(tickets_dataset[[#This Row],[status]] = "Closed", "Yes","No")</f>
        <v>Yes</v>
      </c>
      <c r="L1833" s="2">
        <f t="shared" si="112"/>
        <v>9</v>
      </c>
      <c r="M1833" t="str">
        <f t="shared" si="113"/>
        <v>No</v>
      </c>
      <c r="N1833" t="str">
        <f t="shared" si="114"/>
        <v>Mar</v>
      </c>
      <c r="O1833" s="2">
        <f t="shared" si="115"/>
        <v>0.375</v>
      </c>
      <c r="P1833" t="str">
        <f>VLOOKUP(G1833,Agents!A:E,4,FALSE)</f>
        <v>Team5</v>
      </c>
      <c r="Q1833" t="str">
        <f>VLOOKUP(G1833,Agents!A:E,5,FALSE)</f>
        <v>Junior</v>
      </c>
      <c r="R1833" t="str">
        <f>VLOOKUP(G1833,Agents!A:E,2,FALSE)</f>
        <v>Evening</v>
      </c>
    </row>
    <row r="1834" spans="1:18" x14ac:dyDescent="0.35">
      <c r="A1834" t="s">
        <v>3460</v>
      </c>
      <c r="B1834" t="s">
        <v>3005</v>
      </c>
      <c r="C1834" t="s">
        <v>22</v>
      </c>
      <c r="D1834" t="s">
        <v>13</v>
      </c>
      <c r="E1834" s="1">
        <v>46030.243750000001</v>
      </c>
      <c r="F1834" s="1">
        <v>46030.368750000001</v>
      </c>
      <c r="G1834" t="s">
        <v>73</v>
      </c>
      <c r="H1834" t="s">
        <v>15</v>
      </c>
      <c r="I1834" t="s">
        <v>16</v>
      </c>
      <c r="J1834">
        <v>4</v>
      </c>
      <c r="K1834" t="str">
        <f>IF(tickets_dataset[[#This Row],[status]] = "Closed", "Yes","No")</f>
        <v>Yes</v>
      </c>
      <c r="L1834" s="2">
        <f t="shared" si="112"/>
        <v>3</v>
      </c>
      <c r="M1834" t="str">
        <f t="shared" si="113"/>
        <v>No</v>
      </c>
      <c r="N1834" t="str">
        <f t="shared" si="114"/>
        <v>Jan</v>
      </c>
      <c r="O1834" s="2">
        <f t="shared" si="115"/>
        <v>0.125</v>
      </c>
      <c r="P1834" t="str">
        <f>VLOOKUP(G1834,Agents!A:E,4,FALSE)</f>
        <v>Team4</v>
      </c>
      <c r="Q1834" t="str">
        <f>VLOOKUP(G1834,Agents!A:E,5,FALSE)</f>
        <v>Senior</v>
      </c>
      <c r="R1834" t="str">
        <f>VLOOKUP(G1834,Agents!A:E,2,FALSE)</f>
        <v>Night</v>
      </c>
    </row>
    <row r="1835" spans="1:18" x14ac:dyDescent="0.35">
      <c r="A1835" t="s">
        <v>3461</v>
      </c>
      <c r="B1835" t="s">
        <v>460</v>
      </c>
      <c r="C1835" t="s">
        <v>12</v>
      </c>
      <c r="D1835" t="s">
        <v>13</v>
      </c>
      <c r="E1835" s="1">
        <v>46085.736111111109</v>
      </c>
      <c r="F1835" s="1">
        <v>46087.069444444445</v>
      </c>
      <c r="G1835" t="s">
        <v>45</v>
      </c>
      <c r="H1835" t="s">
        <v>15</v>
      </c>
      <c r="I1835" t="s">
        <v>16</v>
      </c>
      <c r="J1835">
        <v>3</v>
      </c>
      <c r="K1835" t="str">
        <f>IF(tickets_dataset[[#This Row],[status]] = "Closed", "Yes","No")</f>
        <v>Yes</v>
      </c>
      <c r="L1835" s="2">
        <f t="shared" si="112"/>
        <v>32.000000000058208</v>
      </c>
      <c r="M1835" t="str">
        <f t="shared" si="113"/>
        <v>No</v>
      </c>
      <c r="N1835" t="str">
        <f t="shared" si="114"/>
        <v>Mar</v>
      </c>
      <c r="O1835" s="2">
        <f t="shared" si="115"/>
        <v>1.3333333333357587</v>
      </c>
      <c r="P1835" t="str">
        <f>VLOOKUP(G1835,Agents!A:E,4,FALSE)</f>
        <v>Team5</v>
      </c>
      <c r="Q1835" t="str">
        <f>VLOOKUP(G1835,Agents!A:E,5,FALSE)</f>
        <v>Senior</v>
      </c>
      <c r="R1835" t="str">
        <f>VLOOKUP(G1835,Agents!A:E,2,FALSE)</f>
        <v>Morning</v>
      </c>
    </row>
    <row r="1836" spans="1:18" x14ac:dyDescent="0.35">
      <c r="A1836" t="s">
        <v>3462</v>
      </c>
      <c r="B1836" t="s">
        <v>3463</v>
      </c>
      <c r="C1836" t="s">
        <v>22</v>
      </c>
      <c r="D1836" t="s">
        <v>38</v>
      </c>
      <c r="E1836" s="1">
        <v>46069.681944444441</v>
      </c>
      <c r="F1836" s="1">
        <v>46071.140277777777</v>
      </c>
      <c r="G1836" t="s">
        <v>311</v>
      </c>
      <c r="H1836" t="s">
        <v>15</v>
      </c>
      <c r="I1836" t="s">
        <v>16</v>
      </c>
      <c r="J1836">
        <v>3</v>
      </c>
      <c r="K1836" t="str">
        <f>IF(tickets_dataset[[#This Row],[status]] = "Closed", "Yes","No")</f>
        <v>Yes</v>
      </c>
      <c r="L1836" s="2">
        <f t="shared" si="112"/>
        <v>35.000000000058208</v>
      </c>
      <c r="M1836" t="str">
        <f t="shared" si="113"/>
        <v>No</v>
      </c>
      <c r="N1836" t="str">
        <f t="shared" si="114"/>
        <v>Feb</v>
      </c>
      <c r="O1836" s="2">
        <f t="shared" si="115"/>
        <v>1.4583333333357587</v>
      </c>
      <c r="P1836" t="str">
        <f>VLOOKUP(G1836,Agents!A:E,4,FALSE)</f>
        <v>Team5</v>
      </c>
      <c r="Q1836" t="str">
        <f>VLOOKUP(G1836,Agents!A:E,5,FALSE)</f>
        <v>Senior</v>
      </c>
      <c r="R1836" t="str">
        <f>VLOOKUP(G1836,Agents!A:E,2,FALSE)</f>
        <v>Evening</v>
      </c>
    </row>
    <row r="1837" spans="1:18" x14ac:dyDescent="0.35">
      <c r="A1837" t="s">
        <v>3464</v>
      </c>
      <c r="B1837" t="s">
        <v>3465</v>
      </c>
      <c r="C1837" t="s">
        <v>12</v>
      </c>
      <c r="D1837" t="s">
        <v>13</v>
      </c>
      <c r="E1837" s="1">
        <v>46097.410416666666</v>
      </c>
      <c r="F1837" s="1">
        <v>46098.160416666666</v>
      </c>
      <c r="G1837" t="s">
        <v>422</v>
      </c>
      <c r="H1837" t="s">
        <v>15</v>
      </c>
      <c r="I1837" t="s">
        <v>16</v>
      </c>
      <c r="J1837">
        <v>4</v>
      </c>
      <c r="K1837" t="str">
        <f>IF(tickets_dataset[[#This Row],[status]] = "Closed", "Yes","No")</f>
        <v>Yes</v>
      </c>
      <c r="L1837" s="2">
        <f t="shared" si="112"/>
        <v>18</v>
      </c>
      <c r="M1837" t="str">
        <f t="shared" si="113"/>
        <v>No</v>
      </c>
      <c r="N1837" t="str">
        <f t="shared" si="114"/>
        <v>Mar</v>
      </c>
      <c r="O1837" s="2">
        <f t="shared" si="115"/>
        <v>0.75</v>
      </c>
      <c r="P1837" t="str">
        <f>VLOOKUP(G1837,Agents!A:E,4,FALSE)</f>
        <v>Team5</v>
      </c>
      <c r="Q1837" t="str">
        <f>VLOOKUP(G1837,Agents!A:E,5,FALSE)</f>
        <v>Mid</v>
      </c>
      <c r="R1837" t="str">
        <f>VLOOKUP(G1837,Agents!A:E,2,FALSE)</f>
        <v>Evening</v>
      </c>
    </row>
    <row r="1838" spans="1:18" x14ac:dyDescent="0.35">
      <c r="A1838" t="s">
        <v>3466</v>
      </c>
      <c r="B1838" t="s">
        <v>3467</v>
      </c>
      <c r="C1838" t="s">
        <v>12</v>
      </c>
      <c r="D1838" t="s">
        <v>13</v>
      </c>
      <c r="E1838" s="1">
        <v>46061.077777777777</v>
      </c>
      <c r="F1838" s="1">
        <v>46062.786111111112</v>
      </c>
      <c r="G1838" t="s">
        <v>59</v>
      </c>
      <c r="H1838" t="s">
        <v>15</v>
      </c>
      <c r="I1838" t="s">
        <v>16</v>
      </c>
      <c r="J1838">
        <v>4</v>
      </c>
      <c r="K1838" t="str">
        <f>IF(tickets_dataset[[#This Row],[status]] = "Closed", "Yes","No")</f>
        <v>Yes</v>
      </c>
      <c r="L1838" s="2">
        <f t="shared" si="112"/>
        <v>41.000000000058208</v>
      </c>
      <c r="M1838" t="str">
        <f t="shared" si="113"/>
        <v>No</v>
      </c>
      <c r="N1838" t="str">
        <f t="shared" si="114"/>
        <v>Feb</v>
      </c>
      <c r="O1838" s="2">
        <f t="shared" si="115"/>
        <v>1.7083333333357587</v>
      </c>
      <c r="P1838" t="str">
        <f>VLOOKUP(G1838,Agents!A:E,4,FALSE)</f>
        <v>Team3</v>
      </c>
      <c r="Q1838" t="str">
        <f>VLOOKUP(G1838,Agents!A:E,5,FALSE)</f>
        <v>Senior</v>
      </c>
      <c r="R1838" t="str">
        <f>VLOOKUP(G1838,Agents!A:E,2,FALSE)</f>
        <v>Night</v>
      </c>
    </row>
    <row r="1839" spans="1:18" x14ac:dyDescent="0.35">
      <c r="A1839" t="s">
        <v>3468</v>
      </c>
      <c r="B1839" t="s">
        <v>3469</v>
      </c>
      <c r="C1839" t="s">
        <v>12</v>
      </c>
      <c r="D1839" t="s">
        <v>13</v>
      </c>
      <c r="E1839" s="1">
        <v>46055.209027777775</v>
      </c>
      <c r="F1839" s="1">
        <v>46055.625694444447</v>
      </c>
      <c r="G1839" t="s">
        <v>110</v>
      </c>
      <c r="H1839" t="s">
        <v>15</v>
      </c>
      <c r="I1839" t="s">
        <v>68</v>
      </c>
      <c r="J1839">
        <v>2</v>
      </c>
      <c r="K1839" t="str">
        <f>IF(tickets_dataset[[#This Row],[status]] = "Closed", "Yes","No")</f>
        <v>Yes</v>
      </c>
      <c r="L1839" s="2">
        <f t="shared" si="112"/>
        <v>10.000000000116415</v>
      </c>
      <c r="M1839" t="str">
        <f t="shared" si="113"/>
        <v>No</v>
      </c>
      <c r="N1839" t="str">
        <f t="shared" si="114"/>
        <v>Feb</v>
      </c>
      <c r="O1839" s="2">
        <f t="shared" si="115"/>
        <v>0.41666666667151731</v>
      </c>
      <c r="P1839" t="str">
        <f>VLOOKUP(G1839,Agents!A:E,4,FALSE)</f>
        <v>Team4</v>
      </c>
      <c r="Q1839" t="str">
        <f>VLOOKUP(G1839,Agents!A:E,5,FALSE)</f>
        <v>Junior</v>
      </c>
      <c r="R1839" t="str">
        <f>VLOOKUP(G1839,Agents!A:E,2,FALSE)</f>
        <v>Morning</v>
      </c>
    </row>
    <row r="1840" spans="1:18" x14ac:dyDescent="0.35">
      <c r="A1840" t="s">
        <v>3470</v>
      </c>
      <c r="B1840" t="s">
        <v>3471</v>
      </c>
      <c r="C1840" t="s">
        <v>76</v>
      </c>
      <c r="D1840" t="s">
        <v>13</v>
      </c>
      <c r="E1840" s="1">
        <v>46026.711111111108</v>
      </c>
      <c r="F1840" s="1">
        <v>46027.12777777778</v>
      </c>
      <c r="G1840" t="s">
        <v>100</v>
      </c>
      <c r="H1840" t="s">
        <v>15</v>
      </c>
      <c r="I1840" t="s">
        <v>16</v>
      </c>
      <c r="J1840">
        <v>5</v>
      </c>
      <c r="K1840" t="str">
        <f>IF(tickets_dataset[[#This Row],[status]] = "Closed", "Yes","No")</f>
        <v>Yes</v>
      </c>
      <c r="L1840" s="2">
        <f t="shared" si="112"/>
        <v>10.000000000116415</v>
      </c>
      <c r="M1840" t="str">
        <f t="shared" si="113"/>
        <v>No</v>
      </c>
      <c r="N1840" t="str">
        <f t="shared" si="114"/>
        <v>Jan</v>
      </c>
      <c r="O1840" s="2">
        <f t="shared" si="115"/>
        <v>0.41666666667151731</v>
      </c>
      <c r="P1840" t="str">
        <f>VLOOKUP(G1840,Agents!A:E,4,FALSE)</f>
        <v>Team4</v>
      </c>
      <c r="Q1840" t="str">
        <f>VLOOKUP(G1840,Agents!A:E,5,FALSE)</f>
        <v>Junior</v>
      </c>
      <c r="R1840" t="str">
        <f>VLOOKUP(G1840,Agents!A:E,2,FALSE)</f>
        <v>Evening</v>
      </c>
    </row>
    <row r="1841" spans="1:18" x14ac:dyDescent="0.35">
      <c r="A1841" t="s">
        <v>3472</v>
      </c>
      <c r="B1841" t="s">
        <v>1669</v>
      </c>
      <c r="C1841" t="s">
        <v>76</v>
      </c>
      <c r="D1841" t="s">
        <v>38</v>
      </c>
      <c r="E1841" s="1">
        <v>46079.42083333333</v>
      </c>
      <c r="F1841" s="1">
        <v>46082.504166666666</v>
      </c>
      <c r="G1841" t="s">
        <v>62</v>
      </c>
      <c r="H1841" t="s">
        <v>15</v>
      </c>
      <c r="I1841" t="s">
        <v>16</v>
      </c>
      <c r="J1841">
        <v>4</v>
      </c>
      <c r="K1841" t="str">
        <f>IF(tickets_dataset[[#This Row],[status]] = "Closed", "Yes","No")</f>
        <v>Yes</v>
      </c>
      <c r="L1841" s="2">
        <f t="shared" si="112"/>
        <v>74.000000000058208</v>
      </c>
      <c r="M1841" t="str">
        <f t="shared" si="113"/>
        <v>Yes</v>
      </c>
      <c r="N1841" t="str">
        <f t="shared" si="114"/>
        <v>Feb</v>
      </c>
      <c r="O1841" s="2">
        <f t="shared" si="115"/>
        <v>3.0833333333357587</v>
      </c>
      <c r="P1841" t="str">
        <f>VLOOKUP(G1841,Agents!A:E,4,FALSE)</f>
        <v>Team1</v>
      </c>
      <c r="Q1841" t="str">
        <f>VLOOKUP(G1841,Agents!A:E,5,FALSE)</f>
        <v>Junior</v>
      </c>
      <c r="R1841" t="str">
        <f>VLOOKUP(G1841,Agents!A:E,2,FALSE)</f>
        <v>Morning</v>
      </c>
    </row>
    <row r="1842" spans="1:18" x14ac:dyDescent="0.35">
      <c r="A1842" t="s">
        <v>3473</v>
      </c>
      <c r="B1842" t="s">
        <v>238</v>
      </c>
      <c r="C1842" t="s">
        <v>12</v>
      </c>
      <c r="D1842" t="s">
        <v>26</v>
      </c>
      <c r="E1842" s="1">
        <v>46027.886111111111</v>
      </c>
      <c r="F1842" s="1">
        <v>46029.636111111111</v>
      </c>
      <c r="G1842" t="s">
        <v>234</v>
      </c>
      <c r="H1842" t="s">
        <v>15</v>
      </c>
      <c r="I1842" t="s">
        <v>16</v>
      </c>
      <c r="J1842">
        <v>3</v>
      </c>
      <c r="K1842" t="str">
        <f>IF(tickets_dataset[[#This Row],[status]] = "Closed", "Yes","No")</f>
        <v>Yes</v>
      </c>
      <c r="L1842" s="2">
        <f t="shared" si="112"/>
        <v>42</v>
      </c>
      <c r="M1842" t="str">
        <f t="shared" si="113"/>
        <v>No</v>
      </c>
      <c r="N1842" t="str">
        <f t="shared" si="114"/>
        <v>Jan</v>
      </c>
      <c r="O1842" s="2">
        <f t="shared" si="115"/>
        <v>1.75</v>
      </c>
      <c r="P1842" t="str">
        <f>VLOOKUP(G1842,Agents!A:E,4,FALSE)</f>
        <v>Team5</v>
      </c>
      <c r="Q1842" t="str">
        <f>VLOOKUP(G1842,Agents!A:E,5,FALSE)</f>
        <v>Senior</v>
      </c>
      <c r="R1842" t="str">
        <f>VLOOKUP(G1842,Agents!A:E,2,FALSE)</f>
        <v>Night</v>
      </c>
    </row>
    <row r="1843" spans="1:18" x14ac:dyDescent="0.35">
      <c r="A1843" t="s">
        <v>3474</v>
      </c>
      <c r="B1843" t="s">
        <v>2133</v>
      </c>
      <c r="C1843" t="s">
        <v>12</v>
      </c>
      <c r="D1843" t="s">
        <v>38</v>
      </c>
      <c r="E1843" s="1">
        <v>46064.520138888889</v>
      </c>
      <c r="F1843" s="1">
        <v>46066.061805555553</v>
      </c>
      <c r="G1843" t="s">
        <v>59</v>
      </c>
      <c r="H1843" t="s">
        <v>15</v>
      </c>
      <c r="I1843" t="s">
        <v>16</v>
      </c>
      <c r="J1843">
        <v>5</v>
      </c>
      <c r="K1843" t="str">
        <f>IF(tickets_dataset[[#This Row],[status]] = "Closed", "Yes","No")</f>
        <v>Yes</v>
      </c>
      <c r="L1843" s="2">
        <f t="shared" si="112"/>
        <v>36.999999999941792</v>
      </c>
      <c r="M1843" t="str">
        <f t="shared" si="113"/>
        <v>No</v>
      </c>
      <c r="N1843" t="str">
        <f t="shared" si="114"/>
        <v>Feb</v>
      </c>
      <c r="O1843" s="2">
        <f t="shared" si="115"/>
        <v>1.5416666666642413</v>
      </c>
      <c r="P1843" t="str">
        <f>VLOOKUP(G1843,Agents!A:E,4,FALSE)</f>
        <v>Team3</v>
      </c>
      <c r="Q1843" t="str">
        <f>VLOOKUP(G1843,Agents!A:E,5,FALSE)</f>
        <v>Senior</v>
      </c>
      <c r="R1843" t="str">
        <f>VLOOKUP(G1843,Agents!A:E,2,FALSE)</f>
        <v>Night</v>
      </c>
    </row>
    <row r="1844" spans="1:18" x14ac:dyDescent="0.35">
      <c r="A1844" t="s">
        <v>3475</v>
      </c>
      <c r="B1844" t="s">
        <v>3476</v>
      </c>
      <c r="C1844" t="s">
        <v>12</v>
      </c>
      <c r="D1844" t="s">
        <v>13</v>
      </c>
      <c r="E1844" s="1">
        <v>46065.490277777775</v>
      </c>
      <c r="F1844" s="1">
        <v>46065.656944444447</v>
      </c>
      <c r="G1844" t="s">
        <v>131</v>
      </c>
      <c r="H1844" t="s">
        <v>15</v>
      </c>
      <c r="I1844" t="s">
        <v>16</v>
      </c>
      <c r="J1844">
        <v>3</v>
      </c>
      <c r="K1844" t="str">
        <f>IF(tickets_dataset[[#This Row],[status]] = "Closed", "Yes","No")</f>
        <v>Yes</v>
      </c>
      <c r="L1844" s="2">
        <f t="shared" si="112"/>
        <v>4.0000000001164153</v>
      </c>
      <c r="M1844" t="str">
        <f t="shared" si="113"/>
        <v>No</v>
      </c>
      <c r="N1844" t="str">
        <f t="shared" si="114"/>
        <v>Feb</v>
      </c>
      <c r="O1844" s="2">
        <f t="shared" si="115"/>
        <v>0.16666666667151731</v>
      </c>
      <c r="P1844" t="str">
        <f>VLOOKUP(G1844,Agents!A:E,4,FALSE)</f>
        <v>Team4</v>
      </c>
      <c r="Q1844" t="str">
        <f>VLOOKUP(G1844,Agents!A:E,5,FALSE)</f>
        <v>Junior</v>
      </c>
      <c r="R1844" t="str">
        <f>VLOOKUP(G1844,Agents!A:E,2,FALSE)</f>
        <v>Night</v>
      </c>
    </row>
    <row r="1845" spans="1:18" x14ac:dyDescent="0.35">
      <c r="A1845" t="s">
        <v>3477</v>
      </c>
      <c r="B1845" t="s">
        <v>3478</v>
      </c>
      <c r="C1845" t="s">
        <v>22</v>
      </c>
      <c r="D1845" t="s">
        <v>38</v>
      </c>
      <c r="E1845" s="1">
        <v>46088.333333333336</v>
      </c>
      <c r="F1845" s="1">
        <v>46091.625</v>
      </c>
      <c r="G1845" t="s">
        <v>211</v>
      </c>
      <c r="H1845" t="s">
        <v>15</v>
      </c>
      <c r="I1845" t="s">
        <v>16</v>
      </c>
      <c r="J1845">
        <v>3</v>
      </c>
      <c r="K1845" t="str">
        <f>IF(tickets_dataset[[#This Row],[status]] = "Closed", "Yes","No")</f>
        <v>Yes</v>
      </c>
      <c r="L1845" s="2">
        <f t="shared" si="112"/>
        <v>78.999999999941792</v>
      </c>
      <c r="M1845" t="str">
        <f t="shared" si="113"/>
        <v>Yes</v>
      </c>
      <c r="N1845" t="str">
        <f t="shared" si="114"/>
        <v>Mar</v>
      </c>
      <c r="O1845" s="2">
        <f t="shared" si="115"/>
        <v>3.2916666666642413</v>
      </c>
      <c r="P1845" t="str">
        <f>VLOOKUP(G1845,Agents!A:E,4,FALSE)</f>
        <v>Team5</v>
      </c>
      <c r="Q1845" t="str">
        <f>VLOOKUP(G1845,Agents!A:E,5,FALSE)</f>
        <v>Senior</v>
      </c>
      <c r="R1845" t="str">
        <f>VLOOKUP(G1845,Agents!A:E,2,FALSE)</f>
        <v>Evening</v>
      </c>
    </row>
    <row r="1846" spans="1:18" x14ac:dyDescent="0.35">
      <c r="A1846" t="s">
        <v>3479</v>
      </c>
      <c r="B1846" t="s">
        <v>3480</v>
      </c>
      <c r="C1846" t="s">
        <v>76</v>
      </c>
      <c r="D1846" t="s">
        <v>26</v>
      </c>
      <c r="E1846" s="1">
        <v>46106.965277777781</v>
      </c>
      <c r="F1846" s="1">
        <v>46109.590277777781</v>
      </c>
      <c r="G1846" t="s">
        <v>128</v>
      </c>
      <c r="H1846" t="s">
        <v>15</v>
      </c>
      <c r="I1846" t="s">
        <v>16</v>
      </c>
      <c r="J1846">
        <v>5</v>
      </c>
      <c r="K1846" t="str">
        <f>IF(tickets_dataset[[#This Row],[status]] = "Closed", "Yes","No")</f>
        <v>Yes</v>
      </c>
      <c r="L1846" s="2">
        <f t="shared" si="112"/>
        <v>63</v>
      </c>
      <c r="M1846" t="str">
        <f t="shared" si="113"/>
        <v>Yes</v>
      </c>
      <c r="N1846" t="str">
        <f t="shared" si="114"/>
        <v>Mar</v>
      </c>
      <c r="O1846" s="2">
        <f t="shared" si="115"/>
        <v>2.625</v>
      </c>
      <c r="P1846" t="str">
        <f>VLOOKUP(G1846,Agents!A:E,4,FALSE)</f>
        <v>Team4</v>
      </c>
      <c r="Q1846" t="str">
        <f>VLOOKUP(G1846,Agents!A:E,5,FALSE)</f>
        <v>Mid</v>
      </c>
      <c r="R1846" t="str">
        <f>VLOOKUP(G1846,Agents!A:E,2,FALSE)</f>
        <v>Night</v>
      </c>
    </row>
    <row r="1847" spans="1:18" x14ac:dyDescent="0.35">
      <c r="A1847" t="s">
        <v>3481</v>
      </c>
      <c r="B1847" t="s">
        <v>3482</v>
      </c>
      <c r="C1847" t="s">
        <v>22</v>
      </c>
      <c r="D1847" t="s">
        <v>13</v>
      </c>
      <c r="E1847" s="1">
        <v>46054.23333333333</v>
      </c>
      <c r="F1847" s="1">
        <v>46055.316666666666</v>
      </c>
      <c r="G1847" t="s">
        <v>216</v>
      </c>
      <c r="H1847" t="s">
        <v>15</v>
      </c>
      <c r="I1847" t="s">
        <v>16</v>
      </c>
      <c r="J1847">
        <v>4</v>
      </c>
      <c r="K1847" t="str">
        <f>IF(tickets_dataset[[#This Row],[status]] = "Closed", "Yes","No")</f>
        <v>Yes</v>
      </c>
      <c r="L1847" s="2">
        <f t="shared" si="112"/>
        <v>26.000000000058208</v>
      </c>
      <c r="M1847" t="str">
        <f t="shared" si="113"/>
        <v>No</v>
      </c>
      <c r="N1847" t="str">
        <f t="shared" si="114"/>
        <v>Feb</v>
      </c>
      <c r="O1847" s="2">
        <f t="shared" si="115"/>
        <v>1.0833333333357587</v>
      </c>
      <c r="P1847" t="str">
        <f>VLOOKUP(G1847,Agents!A:E,4,FALSE)</f>
        <v>Team5</v>
      </c>
      <c r="Q1847" t="str">
        <f>VLOOKUP(G1847,Agents!A:E,5,FALSE)</f>
        <v>Junior</v>
      </c>
      <c r="R1847" t="str">
        <f>VLOOKUP(G1847,Agents!A:E,2,FALSE)</f>
        <v>Evening</v>
      </c>
    </row>
    <row r="1848" spans="1:18" x14ac:dyDescent="0.35">
      <c r="A1848" t="s">
        <v>3483</v>
      </c>
      <c r="B1848" t="s">
        <v>3484</v>
      </c>
      <c r="C1848" t="s">
        <v>34</v>
      </c>
      <c r="D1848" t="s">
        <v>13</v>
      </c>
      <c r="E1848" s="1">
        <v>46025.676388888889</v>
      </c>
      <c r="F1848" s="1">
        <v>46026.801388888889</v>
      </c>
      <c r="G1848" t="s">
        <v>83</v>
      </c>
      <c r="H1848" t="s">
        <v>28</v>
      </c>
      <c r="I1848" t="s">
        <v>16</v>
      </c>
      <c r="J1848">
        <v>4</v>
      </c>
      <c r="K1848" t="str">
        <f>IF(tickets_dataset[[#This Row],[status]] = "Closed", "Yes","No")</f>
        <v>No</v>
      </c>
      <c r="L1848" s="2">
        <f t="shared" si="112"/>
        <v>27</v>
      </c>
      <c r="M1848" t="str">
        <f t="shared" si="113"/>
        <v>No</v>
      </c>
      <c r="N1848" t="str">
        <f t="shared" si="114"/>
        <v>Jan</v>
      </c>
      <c r="O1848" s="2">
        <f t="shared" si="115"/>
        <v>1.125</v>
      </c>
      <c r="P1848" t="str">
        <f>VLOOKUP(G1848,Agents!A:E,4,FALSE)</f>
        <v>Team2</v>
      </c>
      <c r="Q1848" t="str">
        <f>VLOOKUP(G1848,Agents!A:E,5,FALSE)</f>
        <v>Junior</v>
      </c>
      <c r="R1848" t="str">
        <f>VLOOKUP(G1848,Agents!A:E,2,FALSE)</f>
        <v>Night</v>
      </c>
    </row>
    <row r="1849" spans="1:18" x14ac:dyDescent="0.35">
      <c r="A1849" t="s">
        <v>3485</v>
      </c>
      <c r="B1849" t="s">
        <v>3196</v>
      </c>
      <c r="C1849" t="s">
        <v>50</v>
      </c>
      <c r="D1849" t="s">
        <v>38</v>
      </c>
      <c r="E1849" s="1">
        <v>46080.046527777777</v>
      </c>
      <c r="F1849" s="1">
        <v>46081.713194444441</v>
      </c>
      <c r="G1849" t="s">
        <v>149</v>
      </c>
      <c r="H1849" t="s">
        <v>132</v>
      </c>
      <c r="I1849" t="s">
        <v>16</v>
      </c>
      <c r="J1849">
        <v>3</v>
      </c>
      <c r="K1849" t="str">
        <f>IF(tickets_dataset[[#This Row],[status]] = "Closed", "Yes","No")</f>
        <v>No</v>
      </c>
      <c r="L1849" s="2">
        <f t="shared" si="112"/>
        <v>39.999999999941792</v>
      </c>
      <c r="M1849" t="str">
        <f t="shared" si="113"/>
        <v>No</v>
      </c>
      <c r="N1849" t="str">
        <f t="shared" si="114"/>
        <v>Feb</v>
      </c>
      <c r="O1849" s="2">
        <f t="shared" si="115"/>
        <v>1.6666666666642413</v>
      </c>
      <c r="P1849" t="str">
        <f>VLOOKUP(G1849,Agents!A:E,4,FALSE)</f>
        <v>Team3</v>
      </c>
      <c r="Q1849" t="str">
        <f>VLOOKUP(G1849,Agents!A:E,5,FALSE)</f>
        <v>Mid</v>
      </c>
      <c r="R1849" t="str">
        <f>VLOOKUP(G1849,Agents!A:E,2,FALSE)</f>
        <v>Night</v>
      </c>
    </row>
    <row r="1850" spans="1:18" x14ac:dyDescent="0.35">
      <c r="A1850" t="s">
        <v>3486</v>
      </c>
      <c r="B1850" t="s">
        <v>2385</v>
      </c>
      <c r="C1850" t="s">
        <v>50</v>
      </c>
      <c r="D1850" t="s">
        <v>38</v>
      </c>
      <c r="E1850" s="1">
        <v>46104.761111111111</v>
      </c>
      <c r="F1850" s="1">
        <v>46107.886111111111</v>
      </c>
      <c r="G1850" t="s">
        <v>211</v>
      </c>
      <c r="H1850" t="s">
        <v>15</v>
      </c>
      <c r="I1850" t="s">
        <v>16</v>
      </c>
      <c r="J1850">
        <v>4</v>
      </c>
      <c r="K1850" t="str">
        <f>IF(tickets_dataset[[#This Row],[status]] = "Closed", "Yes","No")</f>
        <v>Yes</v>
      </c>
      <c r="L1850" s="2">
        <f t="shared" si="112"/>
        <v>75</v>
      </c>
      <c r="M1850" t="str">
        <f t="shared" si="113"/>
        <v>Yes</v>
      </c>
      <c r="N1850" t="str">
        <f t="shared" si="114"/>
        <v>Mar</v>
      </c>
      <c r="O1850" s="2">
        <f t="shared" si="115"/>
        <v>3.125</v>
      </c>
      <c r="P1850" t="str">
        <f>VLOOKUP(G1850,Agents!A:E,4,FALSE)</f>
        <v>Team5</v>
      </c>
      <c r="Q1850" t="str">
        <f>VLOOKUP(G1850,Agents!A:E,5,FALSE)</f>
        <v>Senior</v>
      </c>
      <c r="R1850" t="str">
        <f>VLOOKUP(G1850,Agents!A:E,2,FALSE)</f>
        <v>Evening</v>
      </c>
    </row>
    <row r="1851" spans="1:18" x14ac:dyDescent="0.35">
      <c r="A1851" t="s">
        <v>3487</v>
      </c>
      <c r="B1851" t="s">
        <v>3488</v>
      </c>
      <c r="C1851" t="s">
        <v>22</v>
      </c>
      <c r="D1851" t="s">
        <v>26</v>
      </c>
      <c r="E1851" s="1">
        <v>46025.40902777778</v>
      </c>
      <c r="F1851" s="1">
        <v>46027.15902777778</v>
      </c>
      <c r="G1851" t="s">
        <v>59</v>
      </c>
      <c r="H1851" t="s">
        <v>15</v>
      </c>
      <c r="I1851" t="s">
        <v>16</v>
      </c>
      <c r="J1851">
        <v>4</v>
      </c>
      <c r="K1851" t="str">
        <f>IF(tickets_dataset[[#This Row],[status]] = "Closed", "Yes","No")</f>
        <v>Yes</v>
      </c>
      <c r="L1851" s="2">
        <f t="shared" si="112"/>
        <v>42</v>
      </c>
      <c r="M1851" t="str">
        <f t="shared" si="113"/>
        <v>No</v>
      </c>
      <c r="N1851" t="str">
        <f t="shared" si="114"/>
        <v>Jan</v>
      </c>
      <c r="O1851" s="2">
        <f t="shared" si="115"/>
        <v>1.75</v>
      </c>
      <c r="P1851" t="str">
        <f>VLOOKUP(G1851,Agents!A:E,4,FALSE)</f>
        <v>Team3</v>
      </c>
      <c r="Q1851" t="str">
        <f>VLOOKUP(G1851,Agents!A:E,5,FALSE)</f>
        <v>Senior</v>
      </c>
      <c r="R1851" t="str">
        <f>VLOOKUP(G1851,Agents!A:E,2,FALSE)</f>
        <v>Night</v>
      </c>
    </row>
    <row r="1852" spans="1:18" x14ac:dyDescent="0.35">
      <c r="A1852" t="s">
        <v>3489</v>
      </c>
      <c r="B1852" t="s">
        <v>1072</v>
      </c>
      <c r="C1852" t="s">
        <v>22</v>
      </c>
      <c r="D1852" t="s">
        <v>26</v>
      </c>
      <c r="E1852" s="1">
        <v>46060.896527777775</v>
      </c>
      <c r="F1852" s="1">
        <v>46062.188194444447</v>
      </c>
      <c r="G1852" t="s">
        <v>357</v>
      </c>
      <c r="H1852" t="s">
        <v>28</v>
      </c>
      <c r="I1852" t="s">
        <v>68</v>
      </c>
      <c r="J1852">
        <v>3</v>
      </c>
      <c r="K1852" t="str">
        <f>IF(tickets_dataset[[#This Row],[status]] = "Closed", "Yes","No")</f>
        <v>No</v>
      </c>
      <c r="L1852" s="2">
        <f t="shared" si="112"/>
        <v>31.000000000116415</v>
      </c>
      <c r="M1852" t="str">
        <f t="shared" si="113"/>
        <v>No</v>
      </c>
      <c r="N1852" t="str">
        <f t="shared" si="114"/>
        <v>Feb</v>
      </c>
      <c r="O1852" s="2">
        <f t="shared" si="115"/>
        <v>1.2916666666715173</v>
      </c>
      <c r="P1852" t="str">
        <f>VLOOKUP(G1852,Agents!A:E,4,FALSE)</f>
        <v>Team1</v>
      </c>
      <c r="Q1852" t="str">
        <f>VLOOKUP(G1852,Agents!A:E,5,FALSE)</f>
        <v>Mid</v>
      </c>
      <c r="R1852" t="str">
        <f>VLOOKUP(G1852,Agents!A:E,2,FALSE)</f>
        <v>Morning</v>
      </c>
    </row>
    <row r="1853" spans="1:18" x14ac:dyDescent="0.35">
      <c r="A1853" t="s">
        <v>3490</v>
      </c>
      <c r="B1853" t="s">
        <v>3491</v>
      </c>
      <c r="C1853" t="s">
        <v>12</v>
      </c>
      <c r="D1853" t="s">
        <v>38</v>
      </c>
      <c r="E1853" s="1">
        <v>46056.999305555553</v>
      </c>
      <c r="F1853" s="1">
        <v>46058.499305555553</v>
      </c>
      <c r="G1853" t="s">
        <v>42</v>
      </c>
      <c r="H1853" t="s">
        <v>15</v>
      </c>
      <c r="I1853" t="s">
        <v>16</v>
      </c>
      <c r="J1853">
        <v>2</v>
      </c>
      <c r="K1853" t="str">
        <f>IF(tickets_dataset[[#This Row],[status]] = "Closed", "Yes","No")</f>
        <v>Yes</v>
      </c>
      <c r="L1853" s="2">
        <f t="shared" si="112"/>
        <v>36</v>
      </c>
      <c r="M1853" t="str">
        <f t="shared" si="113"/>
        <v>No</v>
      </c>
      <c r="N1853" t="str">
        <f t="shared" si="114"/>
        <v>Feb</v>
      </c>
      <c r="O1853" s="2">
        <f t="shared" si="115"/>
        <v>1.5</v>
      </c>
      <c r="P1853" t="str">
        <f>VLOOKUP(G1853,Agents!A:E,4,FALSE)</f>
        <v>Team2</v>
      </c>
      <c r="Q1853" t="str">
        <f>VLOOKUP(G1853,Agents!A:E,5,FALSE)</f>
        <v>Junior</v>
      </c>
      <c r="R1853" t="str">
        <f>VLOOKUP(G1853,Agents!A:E,2,FALSE)</f>
        <v>Night</v>
      </c>
    </row>
    <row r="1854" spans="1:18" x14ac:dyDescent="0.35">
      <c r="A1854" t="s">
        <v>3492</v>
      </c>
      <c r="B1854" t="s">
        <v>2557</v>
      </c>
      <c r="C1854" t="s">
        <v>22</v>
      </c>
      <c r="D1854" t="s">
        <v>13</v>
      </c>
      <c r="E1854" s="1">
        <v>46106.714583333334</v>
      </c>
      <c r="F1854" s="1">
        <v>46106.92291666667</v>
      </c>
      <c r="G1854" t="s">
        <v>273</v>
      </c>
      <c r="H1854" t="s">
        <v>28</v>
      </c>
      <c r="I1854" t="s">
        <v>68</v>
      </c>
      <c r="J1854">
        <v>3</v>
      </c>
      <c r="K1854" t="str">
        <f>IF(tickets_dataset[[#This Row],[status]] = "Closed", "Yes","No")</f>
        <v>No</v>
      </c>
      <c r="L1854" s="2">
        <f t="shared" si="112"/>
        <v>5.0000000000582077</v>
      </c>
      <c r="M1854" t="str">
        <f t="shared" si="113"/>
        <v>No</v>
      </c>
      <c r="N1854" t="str">
        <f t="shared" si="114"/>
        <v>Mar</v>
      </c>
      <c r="O1854" s="2">
        <f t="shared" si="115"/>
        <v>0.20833333333575865</v>
      </c>
      <c r="P1854" t="str">
        <f>VLOOKUP(G1854,Agents!A:E,4,FALSE)</f>
        <v>Team3</v>
      </c>
      <c r="Q1854" t="str">
        <f>VLOOKUP(G1854,Agents!A:E,5,FALSE)</f>
        <v>Senior</v>
      </c>
      <c r="R1854" t="str">
        <f>VLOOKUP(G1854,Agents!A:E,2,FALSE)</f>
        <v>Evening</v>
      </c>
    </row>
    <row r="1855" spans="1:18" x14ac:dyDescent="0.35">
      <c r="A1855" t="s">
        <v>3493</v>
      </c>
      <c r="B1855" t="s">
        <v>3494</v>
      </c>
      <c r="C1855" t="s">
        <v>76</v>
      </c>
      <c r="D1855" t="s">
        <v>38</v>
      </c>
      <c r="E1855" s="1">
        <v>46027.056250000001</v>
      </c>
      <c r="F1855" s="1">
        <v>46028.972916666666</v>
      </c>
      <c r="G1855" t="s">
        <v>206</v>
      </c>
      <c r="H1855" t="s">
        <v>15</v>
      </c>
      <c r="I1855" t="s">
        <v>16</v>
      </c>
      <c r="J1855">
        <v>4</v>
      </c>
      <c r="K1855" t="str">
        <f>IF(tickets_dataset[[#This Row],[status]] = "Closed", "Yes","No")</f>
        <v>Yes</v>
      </c>
      <c r="L1855" s="2">
        <f t="shared" si="112"/>
        <v>45.999999999941792</v>
      </c>
      <c r="M1855" t="str">
        <f t="shared" si="113"/>
        <v>No</v>
      </c>
      <c r="N1855" t="str">
        <f t="shared" si="114"/>
        <v>Jan</v>
      </c>
      <c r="O1855" s="2">
        <f t="shared" si="115"/>
        <v>1.9166666666642413</v>
      </c>
      <c r="P1855" t="str">
        <f>VLOOKUP(G1855,Agents!A:E,4,FALSE)</f>
        <v>Team5</v>
      </c>
      <c r="Q1855" t="str">
        <f>VLOOKUP(G1855,Agents!A:E,5,FALSE)</f>
        <v>Junior</v>
      </c>
      <c r="R1855" t="str">
        <f>VLOOKUP(G1855,Agents!A:E,2,FALSE)</f>
        <v>Evening</v>
      </c>
    </row>
    <row r="1856" spans="1:18" x14ac:dyDescent="0.35">
      <c r="A1856" t="s">
        <v>3495</v>
      </c>
      <c r="B1856" t="s">
        <v>3496</v>
      </c>
      <c r="C1856" t="s">
        <v>12</v>
      </c>
      <c r="D1856" t="s">
        <v>38</v>
      </c>
      <c r="E1856" s="1">
        <v>46096.834722222222</v>
      </c>
      <c r="F1856" s="1">
        <v>46098.751388888886</v>
      </c>
      <c r="G1856" t="s">
        <v>77</v>
      </c>
      <c r="H1856" t="s">
        <v>132</v>
      </c>
      <c r="I1856" t="s">
        <v>16</v>
      </c>
      <c r="J1856">
        <v>3</v>
      </c>
      <c r="K1856" t="str">
        <f>IF(tickets_dataset[[#This Row],[status]] = "Closed", "Yes","No")</f>
        <v>No</v>
      </c>
      <c r="L1856" s="2">
        <f t="shared" si="112"/>
        <v>45.999999999941792</v>
      </c>
      <c r="M1856" t="str">
        <f t="shared" si="113"/>
        <v>No</v>
      </c>
      <c r="N1856" t="str">
        <f t="shared" si="114"/>
        <v>Mar</v>
      </c>
      <c r="O1856" s="2">
        <f t="shared" si="115"/>
        <v>1.9166666666642413</v>
      </c>
      <c r="P1856" t="str">
        <f>VLOOKUP(G1856,Agents!A:E,4,FALSE)</f>
        <v>Team5</v>
      </c>
      <c r="Q1856" t="str">
        <f>VLOOKUP(G1856,Agents!A:E,5,FALSE)</f>
        <v>Junior</v>
      </c>
      <c r="R1856" t="str">
        <f>VLOOKUP(G1856,Agents!A:E,2,FALSE)</f>
        <v>Evening</v>
      </c>
    </row>
    <row r="1857" spans="1:18" x14ac:dyDescent="0.35">
      <c r="A1857" t="s">
        <v>3497</v>
      </c>
      <c r="B1857" t="s">
        <v>3498</v>
      </c>
      <c r="C1857" t="s">
        <v>34</v>
      </c>
      <c r="D1857" t="s">
        <v>38</v>
      </c>
      <c r="E1857" s="1">
        <v>46076.097916666666</v>
      </c>
      <c r="F1857" s="1">
        <v>46079.431250000001</v>
      </c>
      <c r="G1857" t="s">
        <v>140</v>
      </c>
      <c r="H1857" t="s">
        <v>15</v>
      </c>
      <c r="I1857" t="s">
        <v>16</v>
      </c>
      <c r="J1857">
        <v>5</v>
      </c>
      <c r="K1857" t="str">
        <f>IF(tickets_dataset[[#This Row],[status]] = "Closed", "Yes","No")</f>
        <v>Yes</v>
      </c>
      <c r="L1857" s="2">
        <f t="shared" si="112"/>
        <v>80.000000000058208</v>
      </c>
      <c r="M1857" t="str">
        <f t="shared" si="113"/>
        <v>Yes</v>
      </c>
      <c r="N1857" t="str">
        <f t="shared" si="114"/>
        <v>Feb</v>
      </c>
      <c r="O1857" s="2">
        <f t="shared" si="115"/>
        <v>3.3333333333357587</v>
      </c>
      <c r="P1857" t="str">
        <f>VLOOKUP(G1857,Agents!A:E,4,FALSE)</f>
        <v>Team1</v>
      </c>
      <c r="Q1857" t="str">
        <f>VLOOKUP(G1857,Agents!A:E,5,FALSE)</f>
        <v>Junior</v>
      </c>
      <c r="R1857" t="str">
        <f>VLOOKUP(G1857,Agents!A:E,2,FALSE)</f>
        <v>Morning</v>
      </c>
    </row>
    <row r="1858" spans="1:18" x14ac:dyDescent="0.35">
      <c r="A1858" t="s">
        <v>3499</v>
      </c>
      <c r="B1858" t="s">
        <v>3500</v>
      </c>
      <c r="C1858" t="s">
        <v>76</v>
      </c>
      <c r="D1858" t="s">
        <v>26</v>
      </c>
      <c r="E1858" s="1">
        <v>46101.083333333336</v>
      </c>
      <c r="F1858" s="1">
        <v>46103.625</v>
      </c>
      <c r="G1858" t="s">
        <v>19</v>
      </c>
      <c r="H1858" t="s">
        <v>15</v>
      </c>
      <c r="I1858" t="s">
        <v>16</v>
      </c>
      <c r="J1858">
        <v>3</v>
      </c>
      <c r="K1858" t="str">
        <f>IF(tickets_dataset[[#This Row],[status]] = "Closed", "Yes","No")</f>
        <v>Yes</v>
      </c>
      <c r="L1858" s="2">
        <f t="shared" ref="L1858:L1921" si="116">IF(ISBLANK(F1858),"",(F1858-E1858)*24)</f>
        <v>60.999999999941792</v>
      </c>
      <c r="M1858" t="str">
        <f t="shared" ref="M1858:M1921" si="117">IF(L1858&gt;48,"Yes","No")</f>
        <v>Yes</v>
      </c>
      <c r="N1858" t="str">
        <f t="shared" ref="N1858:N1921" si="118">TEXT(E1858,"mmm")</f>
        <v>Mar</v>
      </c>
      <c r="O1858" s="2">
        <f t="shared" si="115"/>
        <v>2.5416666666642413</v>
      </c>
      <c r="P1858" t="str">
        <f>VLOOKUP(G1858,Agents!A:E,4,FALSE)</f>
        <v>Team4</v>
      </c>
      <c r="Q1858" t="str">
        <f>VLOOKUP(G1858,Agents!A:E,5,FALSE)</f>
        <v>Senior</v>
      </c>
      <c r="R1858" t="str">
        <f>VLOOKUP(G1858,Agents!A:E,2,FALSE)</f>
        <v>Evening</v>
      </c>
    </row>
    <row r="1859" spans="1:18" x14ac:dyDescent="0.35">
      <c r="A1859" t="s">
        <v>3501</v>
      </c>
      <c r="B1859" t="s">
        <v>3502</v>
      </c>
      <c r="C1859" t="s">
        <v>22</v>
      </c>
      <c r="D1859" t="s">
        <v>26</v>
      </c>
      <c r="E1859" s="1">
        <v>46046.46875</v>
      </c>
      <c r="F1859" s="1">
        <v>46049.135416666664</v>
      </c>
      <c r="G1859" t="s">
        <v>140</v>
      </c>
      <c r="H1859" t="s">
        <v>15</v>
      </c>
      <c r="I1859" t="s">
        <v>16</v>
      </c>
      <c r="J1859">
        <v>4</v>
      </c>
      <c r="K1859" t="str">
        <f>IF(tickets_dataset[[#This Row],[status]] = "Closed", "Yes","No")</f>
        <v>Yes</v>
      </c>
      <c r="L1859" s="2">
        <f t="shared" si="116"/>
        <v>63.999999999941792</v>
      </c>
      <c r="M1859" t="str">
        <f t="shared" si="117"/>
        <v>Yes</v>
      </c>
      <c r="N1859" t="str">
        <f t="shared" si="118"/>
        <v>Jan</v>
      </c>
      <c r="O1859" s="2">
        <f t="shared" ref="O1859:O1922" si="119">F1859-E1859</f>
        <v>2.6666666666642413</v>
      </c>
      <c r="P1859" t="str">
        <f>VLOOKUP(G1859,Agents!A:E,4,FALSE)</f>
        <v>Team1</v>
      </c>
      <c r="Q1859" t="str">
        <f>VLOOKUP(G1859,Agents!A:E,5,FALSE)</f>
        <v>Junior</v>
      </c>
      <c r="R1859" t="str">
        <f>VLOOKUP(G1859,Agents!A:E,2,FALSE)</f>
        <v>Morning</v>
      </c>
    </row>
    <row r="1860" spans="1:18" x14ac:dyDescent="0.35">
      <c r="A1860" t="s">
        <v>3503</v>
      </c>
      <c r="B1860" t="s">
        <v>3062</v>
      </c>
      <c r="C1860" t="s">
        <v>50</v>
      </c>
      <c r="D1860" t="s">
        <v>26</v>
      </c>
      <c r="E1860" s="1">
        <v>46087.040972222225</v>
      </c>
      <c r="F1860" s="1">
        <v>46089.332638888889</v>
      </c>
      <c r="G1860" t="s">
        <v>14</v>
      </c>
      <c r="H1860" t="s">
        <v>15</v>
      </c>
      <c r="I1860" t="s">
        <v>16</v>
      </c>
      <c r="J1860">
        <v>3</v>
      </c>
      <c r="K1860" t="str">
        <f>IF(tickets_dataset[[#This Row],[status]] = "Closed", "Yes","No")</f>
        <v>Yes</v>
      </c>
      <c r="L1860" s="2">
        <f t="shared" si="116"/>
        <v>54.999999999941792</v>
      </c>
      <c r="M1860" t="str">
        <f t="shared" si="117"/>
        <v>Yes</v>
      </c>
      <c r="N1860" t="str">
        <f t="shared" si="118"/>
        <v>Mar</v>
      </c>
      <c r="O1860" s="2">
        <f t="shared" si="119"/>
        <v>2.2916666666642413</v>
      </c>
      <c r="P1860" t="str">
        <f>VLOOKUP(G1860,Agents!A:E,4,FALSE)</f>
        <v>Team1</v>
      </c>
      <c r="Q1860" t="str">
        <f>VLOOKUP(G1860,Agents!A:E,5,FALSE)</f>
        <v>Senior</v>
      </c>
      <c r="R1860" t="str">
        <f>VLOOKUP(G1860,Agents!A:E,2,FALSE)</f>
        <v>Morning</v>
      </c>
    </row>
    <row r="1861" spans="1:18" x14ac:dyDescent="0.35">
      <c r="A1861" t="s">
        <v>3504</v>
      </c>
      <c r="B1861" t="s">
        <v>3505</v>
      </c>
      <c r="C1861" t="s">
        <v>12</v>
      </c>
      <c r="D1861" t="s">
        <v>13</v>
      </c>
      <c r="E1861" s="1">
        <v>46053.986805555556</v>
      </c>
      <c r="F1861" s="1">
        <v>46055.736805555556</v>
      </c>
      <c r="G1861" t="s">
        <v>137</v>
      </c>
      <c r="H1861" t="s">
        <v>15</v>
      </c>
      <c r="I1861" t="s">
        <v>16</v>
      </c>
      <c r="J1861">
        <v>4</v>
      </c>
      <c r="K1861" t="str">
        <f>IF(tickets_dataset[[#This Row],[status]] = "Closed", "Yes","No")</f>
        <v>Yes</v>
      </c>
      <c r="L1861" s="2">
        <f t="shared" si="116"/>
        <v>42</v>
      </c>
      <c r="M1861" t="str">
        <f t="shared" si="117"/>
        <v>No</v>
      </c>
      <c r="N1861" t="str">
        <f t="shared" si="118"/>
        <v>Jan</v>
      </c>
      <c r="O1861" s="2">
        <f t="shared" si="119"/>
        <v>1.75</v>
      </c>
      <c r="P1861" t="str">
        <f>VLOOKUP(G1861,Agents!A:E,4,FALSE)</f>
        <v>Team5</v>
      </c>
      <c r="Q1861" t="str">
        <f>VLOOKUP(G1861,Agents!A:E,5,FALSE)</f>
        <v>Senior</v>
      </c>
      <c r="R1861" t="str">
        <f>VLOOKUP(G1861,Agents!A:E,2,FALSE)</f>
        <v>Night</v>
      </c>
    </row>
    <row r="1862" spans="1:18" x14ac:dyDescent="0.35">
      <c r="A1862" t="s">
        <v>3506</v>
      </c>
      <c r="B1862" t="s">
        <v>288</v>
      </c>
      <c r="C1862" t="s">
        <v>12</v>
      </c>
      <c r="D1862" t="s">
        <v>26</v>
      </c>
      <c r="E1862" s="1">
        <v>46062.759722222225</v>
      </c>
      <c r="F1862" s="1">
        <v>46063.301388888889</v>
      </c>
      <c r="G1862" t="s">
        <v>137</v>
      </c>
      <c r="H1862" t="s">
        <v>28</v>
      </c>
      <c r="I1862" t="s">
        <v>16</v>
      </c>
      <c r="J1862">
        <v>3</v>
      </c>
      <c r="K1862" t="str">
        <f>IF(tickets_dataset[[#This Row],[status]] = "Closed", "Yes","No")</f>
        <v>No</v>
      </c>
      <c r="L1862" s="2">
        <f t="shared" si="116"/>
        <v>12.999999999941792</v>
      </c>
      <c r="M1862" t="str">
        <f t="shared" si="117"/>
        <v>No</v>
      </c>
      <c r="N1862" t="str">
        <f t="shared" si="118"/>
        <v>Feb</v>
      </c>
      <c r="O1862" s="2">
        <f t="shared" si="119"/>
        <v>0.54166666666424135</v>
      </c>
      <c r="P1862" t="str">
        <f>VLOOKUP(G1862,Agents!A:E,4,FALSE)</f>
        <v>Team5</v>
      </c>
      <c r="Q1862" t="str">
        <f>VLOOKUP(G1862,Agents!A:E,5,FALSE)</f>
        <v>Senior</v>
      </c>
      <c r="R1862" t="str">
        <f>VLOOKUP(G1862,Agents!A:E,2,FALSE)</f>
        <v>Night</v>
      </c>
    </row>
    <row r="1863" spans="1:18" x14ac:dyDescent="0.35">
      <c r="A1863" t="s">
        <v>3507</v>
      </c>
      <c r="B1863" t="s">
        <v>3508</v>
      </c>
      <c r="C1863" t="s">
        <v>12</v>
      </c>
      <c r="D1863" t="s">
        <v>38</v>
      </c>
      <c r="E1863" s="1">
        <v>46054.65347222222</v>
      </c>
      <c r="F1863" s="1">
        <v>46055.861805555556</v>
      </c>
      <c r="G1863" t="s">
        <v>56</v>
      </c>
      <c r="H1863" t="s">
        <v>15</v>
      </c>
      <c r="I1863" t="s">
        <v>16</v>
      </c>
      <c r="J1863">
        <v>3</v>
      </c>
      <c r="K1863" t="str">
        <f>IF(tickets_dataset[[#This Row],[status]] = "Closed", "Yes","No")</f>
        <v>Yes</v>
      </c>
      <c r="L1863" s="2">
        <f t="shared" si="116"/>
        <v>29.000000000058208</v>
      </c>
      <c r="M1863" t="str">
        <f t="shared" si="117"/>
        <v>No</v>
      </c>
      <c r="N1863" t="str">
        <f t="shared" si="118"/>
        <v>Feb</v>
      </c>
      <c r="O1863" s="2">
        <f t="shared" si="119"/>
        <v>1.2083333333357587</v>
      </c>
      <c r="P1863" t="str">
        <f>VLOOKUP(G1863,Agents!A:E,4,FALSE)</f>
        <v>Team1</v>
      </c>
      <c r="Q1863" t="str">
        <f>VLOOKUP(G1863,Agents!A:E,5,FALSE)</f>
        <v>Senior</v>
      </c>
      <c r="R1863" t="str">
        <f>VLOOKUP(G1863,Agents!A:E,2,FALSE)</f>
        <v>Night</v>
      </c>
    </row>
    <row r="1864" spans="1:18" x14ac:dyDescent="0.35">
      <c r="A1864" t="s">
        <v>3509</v>
      </c>
      <c r="B1864" t="s">
        <v>1117</v>
      </c>
      <c r="C1864" t="s">
        <v>22</v>
      </c>
      <c r="D1864" t="s">
        <v>26</v>
      </c>
      <c r="E1864" s="1">
        <v>46029.277083333334</v>
      </c>
      <c r="F1864" s="1">
        <v>46030.652083333334</v>
      </c>
      <c r="G1864" t="s">
        <v>422</v>
      </c>
      <c r="H1864" t="s">
        <v>15</v>
      </c>
      <c r="I1864" t="s">
        <v>16</v>
      </c>
      <c r="J1864">
        <v>4</v>
      </c>
      <c r="K1864" t="str">
        <f>IF(tickets_dataset[[#This Row],[status]] = "Closed", "Yes","No")</f>
        <v>Yes</v>
      </c>
      <c r="L1864" s="2">
        <f t="shared" si="116"/>
        <v>33</v>
      </c>
      <c r="M1864" t="str">
        <f t="shared" si="117"/>
        <v>No</v>
      </c>
      <c r="N1864" t="str">
        <f t="shared" si="118"/>
        <v>Jan</v>
      </c>
      <c r="O1864" s="2">
        <f t="shared" si="119"/>
        <v>1.375</v>
      </c>
      <c r="P1864" t="str">
        <f>VLOOKUP(G1864,Agents!A:E,4,FALSE)</f>
        <v>Team5</v>
      </c>
      <c r="Q1864" t="str">
        <f>VLOOKUP(G1864,Agents!A:E,5,FALSE)</f>
        <v>Mid</v>
      </c>
      <c r="R1864" t="str">
        <f>VLOOKUP(G1864,Agents!A:E,2,FALSE)</f>
        <v>Evening</v>
      </c>
    </row>
    <row r="1865" spans="1:18" x14ac:dyDescent="0.35">
      <c r="A1865" t="s">
        <v>3510</v>
      </c>
      <c r="B1865" t="s">
        <v>840</v>
      </c>
      <c r="C1865" t="s">
        <v>50</v>
      </c>
      <c r="D1865" t="s">
        <v>38</v>
      </c>
      <c r="E1865" s="1">
        <v>46066.662499999999</v>
      </c>
      <c r="F1865" s="1">
        <v>46070.537499999999</v>
      </c>
      <c r="G1865" t="s">
        <v>80</v>
      </c>
      <c r="H1865" t="s">
        <v>15</v>
      </c>
      <c r="I1865" t="s">
        <v>16</v>
      </c>
      <c r="J1865">
        <v>4</v>
      </c>
      <c r="K1865" t="str">
        <f>IF(tickets_dataset[[#This Row],[status]] = "Closed", "Yes","No")</f>
        <v>Yes</v>
      </c>
      <c r="L1865" s="2">
        <f t="shared" si="116"/>
        <v>93</v>
      </c>
      <c r="M1865" t="str">
        <f t="shared" si="117"/>
        <v>Yes</v>
      </c>
      <c r="N1865" t="str">
        <f t="shared" si="118"/>
        <v>Feb</v>
      </c>
      <c r="O1865" s="2">
        <f t="shared" si="119"/>
        <v>3.875</v>
      </c>
      <c r="P1865" t="str">
        <f>VLOOKUP(G1865,Agents!A:E,4,FALSE)</f>
        <v>Team3</v>
      </c>
      <c r="Q1865" t="str">
        <f>VLOOKUP(G1865,Agents!A:E,5,FALSE)</f>
        <v>Junior</v>
      </c>
      <c r="R1865" t="str">
        <f>VLOOKUP(G1865,Agents!A:E,2,FALSE)</f>
        <v>Evening</v>
      </c>
    </row>
    <row r="1866" spans="1:18" x14ac:dyDescent="0.35">
      <c r="A1866" t="s">
        <v>3511</v>
      </c>
      <c r="B1866" t="s">
        <v>785</v>
      </c>
      <c r="C1866" t="s">
        <v>50</v>
      </c>
      <c r="D1866" t="s">
        <v>26</v>
      </c>
      <c r="E1866" s="1">
        <v>46088.190972222219</v>
      </c>
      <c r="F1866" s="1">
        <v>46088.815972222219</v>
      </c>
      <c r="G1866" t="s">
        <v>170</v>
      </c>
      <c r="H1866" t="s">
        <v>15</v>
      </c>
      <c r="I1866" t="s">
        <v>16</v>
      </c>
      <c r="J1866">
        <v>3</v>
      </c>
      <c r="K1866" t="str">
        <f>IF(tickets_dataset[[#This Row],[status]] = "Closed", "Yes","No")</f>
        <v>Yes</v>
      </c>
      <c r="L1866" s="2">
        <f t="shared" si="116"/>
        <v>15</v>
      </c>
      <c r="M1866" t="str">
        <f t="shared" si="117"/>
        <v>No</v>
      </c>
      <c r="N1866" t="str">
        <f t="shared" si="118"/>
        <v>Mar</v>
      </c>
      <c r="O1866" s="2">
        <f t="shared" si="119"/>
        <v>0.625</v>
      </c>
      <c r="P1866" t="str">
        <f>VLOOKUP(G1866,Agents!A:E,4,FALSE)</f>
        <v>Team5</v>
      </c>
      <c r="Q1866" t="str">
        <f>VLOOKUP(G1866,Agents!A:E,5,FALSE)</f>
        <v>Junior</v>
      </c>
      <c r="R1866" t="str">
        <f>VLOOKUP(G1866,Agents!A:E,2,FALSE)</f>
        <v>Night</v>
      </c>
    </row>
    <row r="1867" spans="1:18" x14ac:dyDescent="0.35">
      <c r="A1867" t="s">
        <v>3512</v>
      </c>
      <c r="B1867" t="s">
        <v>3173</v>
      </c>
      <c r="C1867" t="s">
        <v>12</v>
      </c>
      <c r="D1867" t="s">
        <v>38</v>
      </c>
      <c r="E1867" s="1">
        <v>46057.876388888886</v>
      </c>
      <c r="F1867" s="1">
        <v>46058.709722222222</v>
      </c>
      <c r="G1867" t="s">
        <v>131</v>
      </c>
      <c r="H1867" t="s">
        <v>15</v>
      </c>
      <c r="I1867" t="s">
        <v>16</v>
      </c>
      <c r="J1867">
        <v>5</v>
      </c>
      <c r="K1867" t="str">
        <f>IF(tickets_dataset[[#This Row],[status]] = "Closed", "Yes","No")</f>
        <v>Yes</v>
      </c>
      <c r="L1867" s="2">
        <f t="shared" si="116"/>
        <v>20.000000000058208</v>
      </c>
      <c r="M1867" t="str">
        <f t="shared" si="117"/>
        <v>No</v>
      </c>
      <c r="N1867" t="str">
        <f t="shared" si="118"/>
        <v>Feb</v>
      </c>
      <c r="O1867" s="2">
        <f t="shared" si="119"/>
        <v>0.83333333333575865</v>
      </c>
      <c r="P1867" t="str">
        <f>VLOOKUP(G1867,Agents!A:E,4,FALSE)</f>
        <v>Team4</v>
      </c>
      <c r="Q1867" t="str">
        <f>VLOOKUP(G1867,Agents!A:E,5,FALSE)</f>
        <v>Junior</v>
      </c>
      <c r="R1867" t="str">
        <f>VLOOKUP(G1867,Agents!A:E,2,FALSE)</f>
        <v>Night</v>
      </c>
    </row>
    <row r="1868" spans="1:18" x14ac:dyDescent="0.35">
      <c r="A1868" t="s">
        <v>3513</v>
      </c>
      <c r="B1868" t="s">
        <v>2369</v>
      </c>
      <c r="C1868" t="s">
        <v>50</v>
      </c>
      <c r="D1868" t="s">
        <v>13</v>
      </c>
      <c r="E1868" s="1">
        <v>46100.537499999999</v>
      </c>
      <c r="F1868" s="1">
        <v>46101.82916666667</v>
      </c>
      <c r="G1868" t="s">
        <v>27</v>
      </c>
      <c r="H1868" t="s">
        <v>28</v>
      </c>
      <c r="I1868" t="s">
        <v>16</v>
      </c>
      <c r="J1868">
        <v>3</v>
      </c>
      <c r="K1868" t="str">
        <f>IF(tickets_dataset[[#This Row],[status]] = "Closed", "Yes","No")</f>
        <v>No</v>
      </c>
      <c r="L1868" s="2">
        <f t="shared" si="116"/>
        <v>31.000000000116415</v>
      </c>
      <c r="M1868" t="str">
        <f t="shared" si="117"/>
        <v>No</v>
      </c>
      <c r="N1868" t="str">
        <f t="shared" si="118"/>
        <v>Mar</v>
      </c>
      <c r="O1868" s="2">
        <f t="shared" si="119"/>
        <v>1.2916666666715173</v>
      </c>
      <c r="P1868" t="str">
        <f>VLOOKUP(G1868,Agents!A:E,4,FALSE)</f>
        <v>Team5</v>
      </c>
      <c r="Q1868" t="str">
        <f>VLOOKUP(G1868,Agents!A:E,5,FALSE)</f>
        <v>Senior</v>
      </c>
      <c r="R1868" t="str">
        <f>VLOOKUP(G1868,Agents!A:E,2,FALSE)</f>
        <v>Morning</v>
      </c>
    </row>
    <row r="1869" spans="1:18" x14ac:dyDescent="0.35">
      <c r="A1869" t="s">
        <v>3514</v>
      </c>
      <c r="B1869" t="s">
        <v>3515</v>
      </c>
      <c r="C1869" t="s">
        <v>12</v>
      </c>
      <c r="D1869" t="s">
        <v>26</v>
      </c>
      <c r="E1869" s="1">
        <v>46107.561111111114</v>
      </c>
      <c r="F1869" s="1">
        <v>46108.644444444442</v>
      </c>
      <c r="G1869" t="s">
        <v>216</v>
      </c>
      <c r="H1869" t="s">
        <v>15</v>
      </c>
      <c r="I1869" t="s">
        <v>16</v>
      </c>
      <c r="J1869">
        <v>3</v>
      </c>
      <c r="K1869" t="str">
        <f>IF(tickets_dataset[[#This Row],[status]] = "Closed", "Yes","No")</f>
        <v>Yes</v>
      </c>
      <c r="L1869" s="2">
        <f t="shared" si="116"/>
        <v>25.999999999883585</v>
      </c>
      <c r="M1869" t="str">
        <f t="shared" si="117"/>
        <v>No</v>
      </c>
      <c r="N1869" t="str">
        <f t="shared" si="118"/>
        <v>Mar</v>
      </c>
      <c r="O1869" s="2">
        <f t="shared" si="119"/>
        <v>1.0833333333284827</v>
      </c>
      <c r="P1869" t="str">
        <f>VLOOKUP(G1869,Agents!A:E,4,FALSE)</f>
        <v>Team5</v>
      </c>
      <c r="Q1869" t="str">
        <f>VLOOKUP(G1869,Agents!A:E,5,FALSE)</f>
        <v>Junior</v>
      </c>
      <c r="R1869" t="str">
        <f>VLOOKUP(G1869,Agents!A:E,2,FALSE)</f>
        <v>Evening</v>
      </c>
    </row>
    <row r="1870" spans="1:18" x14ac:dyDescent="0.35">
      <c r="A1870" t="s">
        <v>3516</v>
      </c>
      <c r="B1870" t="s">
        <v>3517</v>
      </c>
      <c r="C1870" t="s">
        <v>22</v>
      </c>
      <c r="D1870" t="s">
        <v>13</v>
      </c>
      <c r="E1870" s="1">
        <v>46105.629166666666</v>
      </c>
      <c r="F1870" s="1">
        <v>46106.587500000001</v>
      </c>
      <c r="G1870" t="s">
        <v>256</v>
      </c>
      <c r="H1870" t="s">
        <v>15</v>
      </c>
      <c r="I1870" t="s">
        <v>16</v>
      </c>
      <c r="J1870">
        <v>3</v>
      </c>
      <c r="K1870" t="str">
        <f>IF(tickets_dataset[[#This Row],[status]] = "Closed", "Yes","No")</f>
        <v>Yes</v>
      </c>
      <c r="L1870" s="2">
        <f t="shared" si="116"/>
        <v>23.000000000058208</v>
      </c>
      <c r="M1870" t="str">
        <f t="shared" si="117"/>
        <v>No</v>
      </c>
      <c r="N1870" t="str">
        <f t="shared" si="118"/>
        <v>Mar</v>
      </c>
      <c r="O1870" s="2">
        <f t="shared" si="119"/>
        <v>0.95833333333575865</v>
      </c>
      <c r="P1870" t="str">
        <f>VLOOKUP(G1870,Agents!A:E,4,FALSE)</f>
        <v>Team1</v>
      </c>
      <c r="Q1870" t="str">
        <f>VLOOKUP(G1870,Agents!A:E,5,FALSE)</f>
        <v>Mid</v>
      </c>
      <c r="R1870" t="str">
        <f>VLOOKUP(G1870,Agents!A:E,2,FALSE)</f>
        <v>Morning</v>
      </c>
    </row>
    <row r="1871" spans="1:18" x14ac:dyDescent="0.35">
      <c r="A1871" t="s">
        <v>3518</v>
      </c>
      <c r="B1871" t="s">
        <v>3519</v>
      </c>
      <c r="C1871" t="s">
        <v>76</v>
      </c>
      <c r="D1871" t="s">
        <v>38</v>
      </c>
      <c r="E1871" s="1">
        <v>46035.76458333333</v>
      </c>
      <c r="F1871" s="1">
        <v>46038.931250000001</v>
      </c>
      <c r="G1871" t="s">
        <v>100</v>
      </c>
      <c r="H1871" t="s">
        <v>15</v>
      </c>
      <c r="I1871" t="s">
        <v>16</v>
      </c>
      <c r="J1871">
        <v>4</v>
      </c>
      <c r="K1871" t="str">
        <f>IF(tickets_dataset[[#This Row],[status]] = "Closed", "Yes","No")</f>
        <v>Yes</v>
      </c>
      <c r="L1871" s="2">
        <f t="shared" si="116"/>
        <v>76.000000000116415</v>
      </c>
      <c r="M1871" t="str">
        <f t="shared" si="117"/>
        <v>Yes</v>
      </c>
      <c r="N1871" t="str">
        <f t="shared" si="118"/>
        <v>Jan</v>
      </c>
      <c r="O1871" s="2">
        <f t="shared" si="119"/>
        <v>3.1666666666715173</v>
      </c>
      <c r="P1871" t="str">
        <f>VLOOKUP(G1871,Agents!A:E,4,FALSE)</f>
        <v>Team4</v>
      </c>
      <c r="Q1871" t="str">
        <f>VLOOKUP(G1871,Agents!A:E,5,FALSE)</f>
        <v>Junior</v>
      </c>
      <c r="R1871" t="str">
        <f>VLOOKUP(G1871,Agents!A:E,2,FALSE)</f>
        <v>Evening</v>
      </c>
    </row>
    <row r="1872" spans="1:18" x14ac:dyDescent="0.35">
      <c r="A1872" t="s">
        <v>3520</v>
      </c>
      <c r="B1872" t="s">
        <v>3521</v>
      </c>
      <c r="C1872" t="s">
        <v>34</v>
      </c>
      <c r="D1872" t="s">
        <v>26</v>
      </c>
      <c r="E1872" s="1">
        <v>46039.683333333334</v>
      </c>
      <c r="F1872" s="1">
        <v>46042.433333333334</v>
      </c>
      <c r="G1872" t="s">
        <v>282</v>
      </c>
      <c r="H1872" t="s">
        <v>15</v>
      </c>
      <c r="I1872" t="s">
        <v>16</v>
      </c>
      <c r="J1872">
        <v>4</v>
      </c>
      <c r="K1872" t="str">
        <f>IF(tickets_dataset[[#This Row],[status]] = "Closed", "Yes","No")</f>
        <v>Yes</v>
      </c>
      <c r="L1872" s="2">
        <f t="shared" si="116"/>
        <v>66</v>
      </c>
      <c r="M1872" t="str">
        <f t="shared" si="117"/>
        <v>Yes</v>
      </c>
      <c r="N1872" t="str">
        <f t="shared" si="118"/>
        <v>Jan</v>
      </c>
      <c r="O1872" s="2">
        <f t="shared" si="119"/>
        <v>2.75</v>
      </c>
      <c r="P1872" t="str">
        <f>VLOOKUP(G1872,Agents!A:E,4,FALSE)</f>
        <v>Team4</v>
      </c>
      <c r="Q1872" t="str">
        <f>VLOOKUP(G1872,Agents!A:E,5,FALSE)</f>
        <v>Mid</v>
      </c>
      <c r="R1872" t="str">
        <f>VLOOKUP(G1872,Agents!A:E,2,FALSE)</f>
        <v>Morning</v>
      </c>
    </row>
    <row r="1873" spans="1:18" x14ac:dyDescent="0.35">
      <c r="A1873" t="s">
        <v>3522</v>
      </c>
      <c r="B1873" t="s">
        <v>3523</v>
      </c>
      <c r="C1873" t="s">
        <v>76</v>
      </c>
      <c r="D1873" t="s">
        <v>38</v>
      </c>
      <c r="E1873" s="1">
        <v>46080.234027777777</v>
      </c>
      <c r="F1873" s="1">
        <v>46082.817361111112</v>
      </c>
      <c r="G1873" t="s">
        <v>42</v>
      </c>
      <c r="H1873" t="s">
        <v>15</v>
      </c>
      <c r="I1873" t="s">
        <v>16</v>
      </c>
      <c r="J1873">
        <v>2</v>
      </c>
      <c r="K1873" t="str">
        <f>IF(tickets_dataset[[#This Row],[status]] = "Closed", "Yes","No")</f>
        <v>Yes</v>
      </c>
      <c r="L1873" s="2">
        <f t="shared" si="116"/>
        <v>62.000000000058208</v>
      </c>
      <c r="M1873" t="str">
        <f t="shared" si="117"/>
        <v>Yes</v>
      </c>
      <c r="N1873" t="str">
        <f t="shared" si="118"/>
        <v>Feb</v>
      </c>
      <c r="O1873" s="2">
        <f t="shared" si="119"/>
        <v>2.5833333333357587</v>
      </c>
      <c r="P1873" t="str">
        <f>VLOOKUP(G1873,Agents!A:E,4,FALSE)</f>
        <v>Team2</v>
      </c>
      <c r="Q1873" t="str">
        <f>VLOOKUP(G1873,Agents!A:E,5,FALSE)</f>
        <v>Junior</v>
      </c>
      <c r="R1873" t="str">
        <f>VLOOKUP(G1873,Agents!A:E,2,FALSE)</f>
        <v>Night</v>
      </c>
    </row>
    <row r="1874" spans="1:18" x14ac:dyDescent="0.35">
      <c r="A1874" t="s">
        <v>3524</v>
      </c>
      <c r="B1874" t="s">
        <v>3525</v>
      </c>
      <c r="C1874" t="s">
        <v>50</v>
      </c>
      <c r="D1874" t="s">
        <v>26</v>
      </c>
      <c r="E1874" s="1">
        <v>46068.820833333331</v>
      </c>
      <c r="F1874" s="1">
        <v>46071.362500000003</v>
      </c>
      <c r="G1874" t="s">
        <v>137</v>
      </c>
      <c r="H1874" t="s">
        <v>15</v>
      </c>
      <c r="I1874" t="s">
        <v>16</v>
      </c>
      <c r="J1874">
        <v>2</v>
      </c>
      <c r="K1874" t="str">
        <f>IF(tickets_dataset[[#This Row],[status]] = "Closed", "Yes","No")</f>
        <v>Yes</v>
      </c>
      <c r="L1874" s="2">
        <f t="shared" si="116"/>
        <v>61.000000000116415</v>
      </c>
      <c r="M1874" t="str">
        <f t="shared" si="117"/>
        <v>Yes</v>
      </c>
      <c r="N1874" t="str">
        <f t="shared" si="118"/>
        <v>Feb</v>
      </c>
      <c r="O1874" s="2">
        <f t="shared" si="119"/>
        <v>2.5416666666715173</v>
      </c>
      <c r="P1874" t="str">
        <f>VLOOKUP(G1874,Agents!A:E,4,FALSE)</f>
        <v>Team5</v>
      </c>
      <c r="Q1874" t="str">
        <f>VLOOKUP(G1874,Agents!A:E,5,FALSE)</f>
        <v>Senior</v>
      </c>
      <c r="R1874" t="str">
        <f>VLOOKUP(G1874,Agents!A:E,2,FALSE)</f>
        <v>Night</v>
      </c>
    </row>
    <row r="1875" spans="1:18" x14ac:dyDescent="0.35">
      <c r="A1875" t="s">
        <v>3526</v>
      </c>
      <c r="B1875" t="s">
        <v>3527</v>
      </c>
      <c r="C1875" t="s">
        <v>12</v>
      </c>
      <c r="D1875" t="s">
        <v>26</v>
      </c>
      <c r="E1875" s="1">
        <v>46082.724999999999</v>
      </c>
      <c r="F1875" s="1">
        <v>46084.683333333334</v>
      </c>
      <c r="G1875" t="s">
        <v>53</v>
      </c>
      <c r="H1875" t="s">
        <v>15</v>
      </c>
      <c r="I1875" t="s">
        <v>16</v>
      </c>
      <c r="J1875">
        <v>4</v>
      </c>
      <c r="K1875" t="str">
        <f>IF(tickets_dataset[[#This Row],[status]] = "Closed", "Yes","No")</f>
        <v>Yes</v>
      </c>
      <c r="L1875" s="2">
        <f t="shared" si="116"/>
        <v>47.000000000058208</v>
      </c>
      <c r="M1875" t="str">
        <f t="shared" si="117"/>
        <v>No</v>
      </c>
      <c r="N1875" t="str">
        <f t="shared" si="118"/>
        <v>Mar</v>
      </c>
      <c r="O1875" s="2">
        <f t="shared" si="119"/>
        <v>1.9583333333357587</v>
      </c>
      <c r="P1875" t="str">
        <f>VLOOKUP(G1875,Agents!A:E,4,FALSE)</f>
        <v>Team1</v>
      </c>
      <c r="Q1875" t="str">
        <f>VLOOKUP(G1875,Agents!A:E,5,FALSE)</f>
        <v>Junior</v>
      </c>
      <c r="R1875" t="str">
        <f>VLOOKUP(G1875,Agents!A:E,2,FALSE)</f>
        <v>Night</v>
      </c>
    </row>
    <row r="1876" spans="1:18" x14ac:dyDescent="0.35">
      <c r="A1876" t="s">
        <v>3528</v>
      </c>
      <c r="B1876" t="s">
        <v>3529</v>
      </c>
      <c r="C1876" t="s">
        <v>76</v>
      </c>
      <c r="D1876" t="s">
        <v>26</v>
      </c>
      <c r="E1876" s="1">
        <v>46098.781944444447</v>
      </c>
      <c r="F1876" s="1">
        <v>46099.906944444447</v>
      </c>
      <c r="G1876" t="s">
        <v>206</v>
      </c>
      <c r="H1876" t="s">
        <v>15</v>
      </c>
      <c r="I1876" t="s">
        <v>16</v>
      </c>
      <c r="J1876">
        <v>3</v>
      </c>
      <c r="K1876" t="str">
        <f>IF(tickets_dataset[[#This Row],[status]] = "Closed", "Yes","No")</f>
        <v>Yes</v>
      </c>
      <c r="L1876" s="2">
        <f t="shared" si="116"/>
        <v>27</v>
      </c>
      <c r="M1876" t="str">
        <f t="shared" si="117"/>
        <v>No</v>
      </c>
      <c r="N1876" t="str">
        <f t="shared" si="118"/>
        <v>Mar</v>
      </c>
      <c r="O1876" s="2">
        <f t="shared" si="119"/>
        <v>1.125</v>
      </c>
      <c r="P1876" t="str">
        <f>VLOOKUP(G1876,Agents!A:E,4,FALSE)</f>
        <v>Team5</v>
      </c>
      <c r="Q1876" t="str">
        <f>VLOOKUP(G1876,Agents!A:E,5,FALSE)</f>
        <v>Junior</v>
      </c>
      <c r="R1876" t="str">
        <f>VLOOKUP(G1876,Agents!A:E,2,FALSE)</f>
        <v>Evening</v>
      </c>
    </row>
    <row r="1877" spans="1:18" x14ac:dyDescent="0.35">
      <c r="A1877" t="s">
        <v>3530</v>
      </c>
      <c r="B1877" t="s">
        <v>3531</v>
      </c>
      <c r="C1877" t="s">
        <v>12</v>
      </c>
      <c r="D1877" t="s">
        <v>26</v>
      </c>
      <c r="E1877" s="1">
        <v>46063.28402777778</v>
      </c>
      <c r="F1877" s="1">
        <v>46063.450694444444</v>
      </c>
      <c r="G1877" t="s">
        <v>83</v>
      </c>
      <c r="H1877" t="s">
        <v>15</v>
      </c>
      <c r="I1877" t="s">
        <v>16</v>
      </c>
      <c r="J1877">
        <v>4</v>
      </c>
      <c r="K1877" t="str">
        <f>IF(tickets_dataset[[#This Row],[status]] = "Closed", "Yes","No")</f>
        <v>Yes</v>
      </c>
      <c r="L1877" s="2">
        <f t="shared" si="116"/>
        <v>3.9999999999417923</v>
      </c>
      <c r="M1877" t="str">
        <f t="shared" si="117"/>
        <v>No</v>
      </c>
      <c r="N1877" t="str">
        <f t="shared" si="118"/>
        <v>Feb</v>
      </c>
      <c r="O1877" s="2">
        <f t="shared" si="119"/>
        <v>0.16666666666424135</v>
      </c>
      <c r="P1877" t="str">
        <f>VLOOKUP(G1877,Agents!A:E,4,FALSE)</f>
        <v>Team2</v>
      </c>
      <c r="Q1877" t="str">
        <f>VLOOKUP(G1877,Agents!A:E,5,FALSE)</f>
        <v>Junior</v>
      </c>
      <c r="R1877" t="str">
        <f>VLOOKUP(G1877,Agents!A:E,2,FALSE)</f>
        <v>Night</v>
      </c>
    </row>
    <row r="1878" spans="1:18" x14ac:dyDescent="0.35">
      <c r="A1878" t="s">
        <v>3532</v>
      </c>
      <c r="B1878" t="s">
        <v>3533</v>
      </c>
      <c r="C1878" t="s">
        <v>76</v>
      </c>
      <c r="D1878" t="s">
        <v>26</v>
      </c>
      <c r="E1878" s="1">
        <v>46025.195138888892</v>
      </c>
      <c r="F1878" s="1">
        <v>46027.15347222222</v>
      </c>
      <c r="G1878" t="s">
        <v>234</v>
      </c>
      <c r="H1878" t="s">
        <v>15</v>
      </c>
      <c r="I1878" t="s">
        <v>16</v>
      </c>
      <c r="J1878">
        <v>5</v>
      </c>
      <c r="K1878" t="str">
        <f>IF(tickets_dataset[[#This Row],[status]] = "Closed", "Yes","No")</f>
        <v>Yes</v>
      </c>
      <c r="L1878" s="2">
        <f t="shared" si="116"/>
        <v>46.999999999883585</v>
      </c>
      <c r="M1878" t="str">
        <f t="shared" si="117"/>
        <v>No</v>
      </c>
      <c r="N1878" t="str">
        <f t="shared" si="118"/>
        <v>Jan</v>
      </c>
      <c r="O1878" s="2">
        <f t="shared" si="119"/>
        <v>1.9583333333284827</v>
      </c>
      <c r="P1878" t="str">
        <f>VLOOKUP(G1878,Agents!A:E,4,FALSE)</f>
        <v>Team5</v>
      </c>
      <c r="Q1878" t="str">
        <f>VLOOKUP(G1878,Agents!A:E,5,FALSE)</f>
        <v>Senior</v>
      </c>
      <c r="R1878" t="str">
        <f>VLOOKUP(G1878,Agents!A:E,2,FALSE)</f>
        <v>Night</v>
      </c>
    </row>
    <row r="1879" spans="1:18" x14ac:dyDescent="0.35">
      <c r="A1879" t="s">
        <v>3534</v>
      </c>
      <c r="B1879" t="s">
        <v>290</v>
      </c>
      <c r="C1879" t="s">
        <v>34</v>
      </c>
      <c r="D1879" t="s">
        <v>13</v>
      </c>
      <c r="E1879" s="1">
        <v>46094.81527777778</v>
      </c>
      <c r="F1879" s="1">
        <v>46094.94027777778</v>
      </c>
      <c r="G1879" t="s">
        <v>100</v>
      </c>
      <c r="H1879" t="s">
        <v>15</v>
      </c>
      <c r="I1879" t="s">
        <v>16</v>
      </c>
      <c r="J1879">
        <v>4</v>
      </c>
      <c r="K1879" t="str">
        <f>IF(tickets_dataset[[#This Row],[status]] = "Closed", "Yes","No")</f>
        <v>Yes</v>
      </c>
      <c r="L1879" s="2">
        <f t="shared" si="116"/>
        <v>3</v>
      </c>
      <c r="M1879" t="str">
        <f t="shared" si="117"/>
        <v>No</v>
      </c>
      <c r="N1879" t="str">
        <f t="shared" si="118"/>
        <v>Mar</v>
      </c>
      <c r="O1879" s="2">
        <f t="shared" si="119"/>
        <v>0.125</v>
      </c>
      <c r="P1879" t="str">
        <f>VLOOKUP(G1879,Agents!A:E,4,FALSE)</f>
        <v>Team4</v>
      </c>
      <c r="Q1879" t="str">
        <f>VLOOKUP(G1879,Agents!A:E,5,FALSE)</f>
        <v>Junior</v>
      </c>
      <c r="R1879" t="str">
        <f>VLOOKUP(G1879,Agents!A:E,2,FALSE)</f>
        <v>Evening</v>
      </c>
    </row>
    <row r="1880" spans="1:18" x14ac:dyDescent="0.35">
      <c r="A1880" t="s">
        <v>3535</v>
      </c>
      <c r="B1880" t="s">
        <v>1881</v>
      </c>
      <c r="C1880" t="s">
        <v>76</v>
      </c>
      <c r="D1880" t="s">
        <v>13</v>
      </c>
      <c r="E1880" s="1">
        <v>46076.824999999997</v>
      </c>
      <c r="F1880" s="1">
        <v>46077.991666666669</v>
      </c>
      <c r="G1880" t="s">
        <v>170</v>
      </c>
      <c r="H1880" t="s">
        <v>15</v>
      </c>
      <c r="I1880" t="s">
        <v>16</v>
      </c>
      <c r="J1880">
        <v>4</v>
      </c>
      <c r="K1880" t="str">
        <f>IF(tickets_dataset[[#This Row],[status]] = "Closed", "Yes","No")</f>
        <v>Yes</v>
      </c>
      <c r="L1880" s="2">
        <f t="shared" si="116"/>
        <v>28.000000000116415</v>
      </c>
      <c r="M1880" t="str">
        <f t="shared" si="117"/>
        <v>No</v>
      </c>
      <c r="N1880" t="str">
        <f t="shared" si="118"/>
        <v>Feb</v>
      </c>
      <c r="O1880" s="2">
        <f t="shared" si="119"/>
        <v>1.1666666666715173</v>
      </c>
      <c r="P1880" t="str">
        <f>VLOOKUP(G1880,Agents!A:E,4,FALSE)</f>
        <v>Team5</v>
      </c>
      <c r="Q1880" t="str">
        <f>VLOOKUP(G1880,Agents!A:E,5,FALSE)</f>
        <v>Junior</v>
      </c>
      <c r="R1880" t="str">
        <f>VLOOKUP(G1880,Agents!A:E,2,FALSE)</f>
        <v>Night</v>
      </c>
    </row>
    <row r="1881" spans="1:18" x14ac:dyDescent="0.35">
      <c r="A1881" t="s">
        <v>3536</v>
      </c>
      <c r="B1881" t="s">
        <v>1705</v>
      </c>
      <c r="C1881" t="s">
        <v>12</v>
      </c>
      <c r="D1881" t="s">
        <v>13</v>
      </c>
      <c r="E1881" s="1">
        <v>46036.54791666667</v>
      </c>
      <c r="F1881" s="1">
        <v>46037.67291666667</v>
      </c>
      <c r="G1881" t="s">
        <v>77</v>
      </c>
      <c r="H1881" t="s">
        <v>15</v>
      </c>
      <c r="I1881" t="s">
        <v>68</v>
      </c>
      <c r="J1881">
        <v>5</v>
      </c>
      <c r="K1881" t="str">
        <f>IF(tickets_dataset[[#This Row],[status]] = "Closed", "Yes","No")</f>
        <v>Yes</v>
      </c>
      <c r="L1881" s="2">
        <f t="shared" si="116"/>
        <v>27</v>
      </c>
      <c r="M1881" t="str">
        <f t="shared" si="117"/>
        <v>No</v>
      </c>
      <c r="N1881" t="str">
        <f t="shared" si="118"/>
        <v>Jan</v>
      </c>
      <c r="O1881" s="2">
        <f t="shared" si="119"/>
        <v>1.125</v>
      </c>
      <c r="P1881" t="str">
        <f>VLOOKUP(G1881,Agents!A:E,4,FALSE)</f>
        <v>Team5</v>
      </c>
      <c r="Q1881" t="str">
        <f>VLOOKUP(G1881,Agents!A:E,5,FALSE)</f>
        <v>Junior</v>
      </c>
      <c r="R1881" t="str">
        <f>VLOOKUP(G1881,Agents!A:E,2,FALSE)</f>
        <v>Evening</v>
      </c>
    </row>
    <row r="1882" spans="1:18" x14ac:dyDescent="0.35">
      <c r="A1882" t="s">
        <v>3537</v>
      </c>
      <c r="B1882" t="s">
        <v>3538</v>
      </c>
      <c r="C1882" t="s">
        <v>12</v>
      </c>
      <c r="D1882" t="s">
        <v>13</v>
      </c>
      <c r="E1882" s="1">
        <v>46050.370138888888</v>
      </c>
      <c r="F1882" s="1">
        <v>46051.661805555559</v>
      </c>
      <c r="G1882" t="s">
        <v>80</v>
      </c>
      <c r="H1882" t="s">
        <v>15</v>
      </c>
      <c r="I1882" t="s">
        <v>16</v>
      </c>
      <c r="J1882">
        <v>5</v>
      </c>
      <c r="K1882" t="str">
        <f>IF(tickets_dataset[[#This Row],[status]] = "Closed", "Yes","No")</f>
        <v>Yes</v>
      </c>
      <c r="L1882" s="2">
        <f t="shared" si="116"/>
        <v>31.000000000116415</v>
      </c>
      <c r="M1882" t="str">
        <f t="shared" si="117"/>
        <v>No</v>
      </c>
      <c r="N1882" t="str">
        <f t="shared" si="118"/>
        <v>Jan</v>
      </c>
      <c r="O1882" s="2">
        <f t="shared" si="119"/>
        <v>1.2916666666715173</v>
      </c>
      <c r="P1882" t="str">
        <f>VLOOKUP(G1882,Agents!A:E,4,FALSE)</f>
        <v>Team3</v>
      </c>
      <c r="Q1882" t="str">
        <f>VLOOKUP(G1882,Agents!A:E,5,FALSE)</f>
        <v>Junior</v>
      </c>
      <c r="R1882" t="str">
        <f>VLOOKUP(G1882,Agents!A:E,2,FALSE)</f>
        <v>Evening</v>
      </c>
    </row>
    <row r="1883" spans="1:18" x14ac:dyDescent="0.35">
      <c r="A1883" t="s">
        <v>3539</v>
      </c>
      <c r="B1883" t="s">
        <v>3540</v>
      </c>
      <c r="C1883" t="s">
        <v>12</v>
      </c>
      <c r="D1883" t="s">
        <v>38</v>
      </c>
      <c r="E1883" s="1">
        <v>46031.168055555558</v>
      </c>
      <c r="F1883" s="1">
        <v>46031.834722222222</v>
      </c>
      <c r="G1883" t="s">
        <v>62</v>
      </c>
      <c r="H1883" t="s">
        <v>15</v>
      </c>
      <c r="I1883" t="s">
        <v>16</v>
      </c>
      <c r="J1883">
        <v>5</v>
      </c>
      <c r="K1883" t="str">
        <f>IF(tickets_dataset[[#This Row],[status]] = "Closed", "Yes","No")</f>
        <v>Yes</v>
      </c>
      <c r="L1883" s="2">
        <f t="shared" si="116"/>
        <v>15.999999999941792</v>
      </c>
      <c r="M1883" t="str">
        <f t="shared" si="117"/>
        <v>No</v>
      </c>
      <c r="N1883" t="str">
        <f t="shared" si="118"/>
        <v>Jan</v>
      </c>
      <c r="O1883" s="2">
        <f t="shared" si="119"/>
        <v>0.66666666666424135</v>
      </c>
      <c r="P1883" t="str">
        <f>VLOOKUP(G1883,Agents!A:E,4,FALSE)</f>
        <v>Team1</v>
      </c>
      <c r="Q1883" t="str">
        <f>VLOOKUP(G1883,Agents!A:E,5,FALSE)</f>
        <v>Junior</v>
      </c>
      <c r="R1883" t="str">
        <f>VLOOKUP(G1883,Agents!A:E,2,FALSE)</f>
        <v>Morning</v>
      </c>
    </row>
    <row r="1884" spans="1:18" x14ac:dyDescent="0.35">
      <c r="A1884" t="s">
        <v>3541</v>
      </c>
      <c r="B1884" t="s">
        <v>3542</v>
      </c>
      <c r="C1884" t="s">
        <v>76</v>
      </c>
      <c r="D1884" t="s">
        <v>26</v>
      </c>
      <c r="E1884" s="1">
        <v>46027.872916666667</v>
      </c>
      <c r="F1884" s="1">
        <v>46028.581250000003</v>
      </c>
      <c r="G1884" t="s">
        <v>149</v>
      </c>
      <c r="H1884" t="s">
        <v>15</v>
      </c>
      <c r="I1884" t="s">
        <v>16</v>
      </c>
      <c r="J1884">
        <v>4</v>
      </c>
      <c r="K1884" t="str">
        <f>IF(tickets_dataset[[#This Row],[status]] = "Closed", "Yes","No")</f>
        <v>Yes</v>
      </c>
      <c r="L1884" s="2">
        <f t="shared" si="116"/>
        <v>17.000000000058208</v>
      </c>
      <c r="M1884" t="str">
        <f t="shared" si="117"/>
        <v>No</v>
      </c>
      <c r="N1884" t="str">
        <f t="shared" si="118"/>
        <v>Jan</v>
      </c>
      <c r="O1884" s="2">
        <f t="shared" si="119"/>
        <v>0.70833333333575865</v>
      </c>
      <c r="P1884" t="str">
        <f>VLOOKUP(G1884,Agents!A:E,4,FALSE)</f>
        <v>Team3</v>
      </c>
      <c r="Q1884" t="str">
        <f>VLOOKUP(G1884,Agents!A:E,5,FALSE)</f>
        <v>Mid</v>
      </c>
      <c r="R1884" t="str">
        <f>VLOOKUP(G1884,Agents!A:E,2,FALSE)</f>
        <v>Night</v>
      </c>
    </row>
    <row r="1885" spans="1:18" x14ac:dyDescent="0.35">
      <c r="A1885" t="s">
        <v>3543</v>
      </c>
      <c r="B1885" t="s">
        <v>674</v>
      </c>
      <c r="C1885" t="s">
        <v>76</v>
      </c>
      <c r="D1885" t="s">
        <v>13</v>
      </c>
      <c r="E1885" s="1">
        <v>46029.976388888892</v>
      </c>
      <c r="F1885" s="1">
        <v>46031.476388888892</v>
      </c>
      <c r="G1885" t="s">
        <v>23</v>
      </c>
      <c r="H1885" t="s">
        <v>15</v>
      </c>
      <c r="I1885" t="s">
        <v>16</v>
      </c>
      <c r="J1885">
        <v>4</v>
      </c>
      <c r="K1885" t="str">
        <f>IF(tickets_dataset[[#This Row],[status]] = "Closed", "Yes","No")</f>
        <v>Yes</v>
      </c>
      <c r="L1885" s="2">
        <f t="shared" si="116"/>
        <v>36</v>
      </c>
      <c r="M1885" t="str">
        <f t="shared" si="117"/>
        <v>No</v>
      </c>
      <c r="N1885" t="str">
        <f t="shared" si="118"/>
        <v>Jan</v>
      </c>
      <c r="O1885" s="2">
        <f t="shared" si="119"/>
        <v>1.5</v>
      </c>
      <c r="P1885" t="str">
        <f>VLOOKUP(G1885,Agents!A:E,4,FALSE)</f>
        <v>Team3</v>
      </c>
      <c r="Q1885" t="str">
        <f>VLOOKUP(G1885,Agents!A:E,5,FALSE)</f>
        <v>Senior</v>
      </c>
      <c r="R1885" t="str">
        <f>VLOOKUP(G1885,Agents!A:E,2,FALSE)</f>
        <v>Evening</v>
      </c>
    </row>
    <row r="1886" spans="1:18" x14ac:dyDescent="0.35">
      <c r="A1886" t="s">
        <v>3544</v>
      </c>
      <c r="B1886" t="s">
        <v>3067</v>
      </c>
      <c r="C1886" t="s">
        <v>50</v>
      </c>
      <c r="D1886" t="s">
        <v>26</v>
      </c>
      <c r="E1886" s="1">
        <v>46100.563888888886</v>
      </c>
      <c r="F1886" s="1">
        <v>46101.855555555558</v>
      </c>
      <c r="G1886" t="s">
        <v>31</v>
      </c>
      <c r="H1886" t="s">
        <v>15</v>
      </c>
      <c r="I1886" t="s">
        <v>16</v>
      </c>
      <c r="J1886">
        <v>3</v>
      </c>
      <c r="K1886" t="str">
        <f>IF(tickets_dataset[[#This Row],[status]] = "Closed", "Yes","No")</f>
        <v>Yes</v>
      </c>
      <c r="L1886" s="2">
        <f t="shared" si="116"/>
        <v>31.000000000116415</v>
      </c>
      <c r="M1886" t="str">
        <f t="shared" si="117"/>
        <v>No</v>
      </c>
      <c r="N1886" t="str">
        <f t="shared" si="118"/>
        <v>Mar</v>
      </c>
      <c r="O1886" s="2">
        <f t="shared" si="119"/>
        <v>1.2916666666715173</v>
      </c>
      <c r="P1886" t="str">
        <f>VLOOKUP(G1886,Agents!A:E,4,FALSE)</f>
        <v>Team5</v>
      </c>
      <c r="Q1886" t="str">
        <f>VLOOKUP(G1886,Agents!A:E,5,FALSE)</f>
        <v>Senior</v>
      </c>
      <c r="R1886" t="str">
        <f>VLOOKUP(G1886,Agents!A:E,2,FALSE)</f>
        <v>Evening</v>
      </c>
    </row>
    <row r="1887" spans="1:18" x14ac:dyDescent="0.35">
      <c r="A1887" t="s">
        <v>3545</v>
      </c>
      <c r="B1887" t="s">
        <v>3546</v>
      </c>
      <c r="C1887" t="s">
        <v>50</v>
      </c>
      <c r="D1887" t="s">
        <v>26</v>
      </c>
      <c r="E1887" s="1">
        <v>46075.177777777775</v>
      </c>
      <c r="F1887" s="1">
        <v>46075.844444444447</v>
      </c>
      <c r="G1887" t="s">
        <v>19</v>
      </c>
      <c r="H1887" t="s">
        <v>15</v>
      </c>
      <c r="I1887" t="s">
        <v>16</v>
      </c>
      <c r="J1887">
        <v>4</v>
      </c>
      <c r="K1887" t="str">
        <f>IF(tickets_dataset[[#This Row],[status]] = "Closed", "Yes","No")</f>
        <v>Yes</v>
      </c>
      <c r="L1887" s="2">
        <f t="shared" si="116"/>
        <v>16.000000000116415</v>
      </c>
      <c r="M1887" t="str">
        <f t="shared" si="117"/>
        <v>No</v>
      </c>
      <c r="N1887" t="str">
        <f t="shared" si="118"/>
        <v>Feb</v>
      </c>
      <c r="O1887" s="2">
        <f t="shared" si="119"/>
        <v>0.66666666667151731</v>
      </c>
      <c r="P1887" t="str">
        <f>VLOOKUP(G1887,Agents!A:E,4,FALSE)</f>
        <v>Team4</v>
      </c>
      <c r="Q1887" t="str">
        <f>VLOOKUP(G1887,Agents!A:E,5,FALSE)</f>
        <v>Senior</v>
      </c>
      <c r="R1887" t="str">
        <f>VLOOKUP(G1887,Agents!A:E,2,FALSE)</f>
        <v>Evening</v>
      </c>
    </row>
    <row r="1888" spans="1:18" x14ac:dyDescent="0.35">
      <c r="A1888" t="s">
        <v>3547</v>
      </c>
      <c r="B1888" t="s">
        <v>1913</v>
      </c>
      <c r="C1888" t="s">
        <v>76</v>
      </c>
      <c r="D1888" t="s">
        <v>38</v>
      </c>
      <c r="E1888" s="1">
        <v>46055.542361111111</v>
      </c>
      <c r="F1888" s="1">
        <v>46057.167361111111</v>
      </c>
      <c r="G1888" t="s">
        <v>183</v>
      </c>
      <c r="H1888" t="s">
        <v>15</v>
      </c>
      <c r="I1888" t="s">
        <v>16</v>
      </c>
      <c r="J1888">
        <v>4</v>
      </c>
      <c r="K1888" t="str">
        <f>IF(tickets_dataset[[#This Row],[status]] = "Closed", "Yes","No")</f>
        <v>Yes</v>
      </c>
      <c r="L1888" s="2">
        <f t="shared" si="116"/>
        <v>39</v>
      </c>
      <c r="M1888" t="str">
        <f t="shared" si="117"/>
        <v>No</v>
      </c>
      <c r="N1888" t="str">
        <f t="shared" si="118"/>
        <v>Feb</v>
      </c>
      <c r="O1888" s="2">
        <f t="shared" si="119"/>
        <v>1.625</v>
      </c>
      <c r="P1888" t="str">
        <f>VLOOKUP(G1888,Agents!A:E,4,FALSE)</f>
        <v>Team3</v>
      </c>
      <c r="Q1888" t="str">
        <f>VLOOKUP(G1888,Agents!A:E,5,FALSE)</f>
        <v>Senior</v>
      </c>
      <c r="R1888" t="str">
        <f>VLOOKUP(G1888,Agents!A:E,2,FALSE)</f>
        <v>Night</v>
      </c>
    </row>
    <row r="1889" spans="1:18" x14ac:dyDescent="0.35">
      <c r="A1889" t="s">
        <v>3548</v>
      </c>
      <c r="B1889" t="s">
        <v>1829</v>
      </c>
      <c r="C1889" t="s">
        <v>76</v>
      </c>
      <c r="D1889" t="s">
        <v>26</v>
      </c>
      <c r="E1889" s="1">
        <v>46109.868750000001</v>
      </c>
      <c r="F1889" s="1">
        <v>46110.243750000001</v>
      </c>
      <c r="G1889" t="s">
        <v>73</v>
      </c>
      <c r="H1889" t="s">
        <v>15</v>
      </c>
      <c r="I1889" t="s">
        <v>16</v>
      </c>
      <c r="J1889">
        <v>5</v>
      </c>
      <c r="K1889" t="str">
        <f>IF(tickets_dataset[[#This Row],[status]] = "Closed", "Yes","No")</f>
        <v>Yes</v>
      </c>
      <c r="L1889" s="2">
        <f t="shared" si="116"/>
        <v>9</v>
      </c>
      <c r="M1889" t="str">
        <f t="shared" si="117"/>
        <v>No</v>
      </c>
      <c r="N1889" t="str">
        <f t="shared" si="118"/>
        <v>Mar</v>
      </c>
      <c r="O1889" s="2">
        <f t="shared" si="119"/>
        <v>0.375</v>
      </c>
      <c r="P1889" t="str">
        <f>VLOOKUP(G1889,Agents!A:E,4,FALSE)</f>
        <v>Team4</v>
      </c>
      <c r="Q1889" t="str">
        <f>VLOOKUP(G1889,Agents!A:E,5,FALSE)</f>
        <v>Senior</v>
      </c>
      <c r="R1889" t="str">
        <f>VLOOKUP(G1889,Agents!A:E,2,FALSE)</f>
        <v>Night</v>
      </c>
    </row>
    <row r="1890" spans="1:18" x14ac:dyDescent="0.35">
      <c r="A1890" t="s">
        <v>3549</v>
      </c>
      <c r="B1890" t="s">
        <v>3550</v>
      </c>
      <c r="C1890" t="s">
        <v>22</v>
      </c>
      <c r="D1890" t="s">
        <v>26</v>
      </c>
      <c r="E1890" s="1">
        <v>46039.25</v>
      </c>
      <c r="F1890" s="1">
        <v>46039.583333333336</v>
      </c>
      <c r="G1890" t="s">
        <v>170</v>
      </c>
      <c r="H1890" t="s">
        <v>15</v>
      </c>
      <c r="I1890" t="s">
        <v>16</v>
      </c>
      <c r="J1890">
        <v>4</v>
      </c>
      <c r="K1890" t="str">
        <f>IF(tickets_dataset[[#This Row],[status]] = "Closed", "Yes","No")</f>
        <v>Yes</v>
      </c>
      <c r="L1890" s="2">
        <f t="shared" si="116"/>
        <v>8.0000000000582077</v>
      </c>
      <c r="M1890" t="str">
        <f t="shared" si="117"/>
        <v>No</v>
      </c>
      <c r="N1890" t="str">
        <f t="shared" si="118"/>
        <v>Jan</v>
      </c>
      <c r="O1890" s="2">
        <f t="shared" si="119"/>
        <v>0.33333333333575865</v>
      </c>
      <c r="P1890" t="str">
        <f>VLOOKUP(G1890,Agents!A:E,4,FALSE)</f>
        <v>Team5</v>
      </c>
      <c r="Q1890" t="str">
        <f>VLOOKUP(G1890,Agents!A:E,5,FALSE)</f>
        <v>Junior</v>
      </c>
      <c r="R1890" t="str">
        <f>VLOOKUP(G1890,Agents!A:E,2,FALSE)</f>
        <v>Night</v>
      </c>
    </row>
    <row r="1891" spans="1:18" x14ac:dyDescent="0.35">
      <c r="A1891" t="s">
        <v>3551</v>
      </c>
      <c r="B1891" t="s">
        <v>2303</v>
      </c>
      <c r="C1891" t="s">
        <v>50</v>
      </c>
      <c r="D1891" t="s">
        <v>26</v>
      </c>
      <c r="E1891" s="1">
        <v>46059.618055555555</v>
      </c>
      <c r="F1891" s="1">
        <v>46060.868055555555</v>
      </c>
      <c r="G1891" t="s">
        <v>159</v>
      </c>
      <c r="H1891" t="s">
        <v>15</v>
      </c>
      <c r="I1891" t="s">
        <v>16</v>
      </c>
      <c r="J1891">
        <v>4</v>
      </c>
      <c r="K1891" t="str">
        <f>IF(tickets_dataset[[#This Row],[status]] = "Closed", "Yes","No")</f>
        <v>Yes</v>
      </c>
      <c r="L1891" s="2">
        <f t="shared" si="116"/>
        <v>30</v>
      </c>
      <c r="M1891" t="str">
        <f t="shared" si="117"/>
        <v>No</v>
      </c>
      <c r="N1891" t="str">
        <f t="shared" si="118"/>
        <v>Feb</v>
      </c>
      <c r="O1891" s="2">
        <f t="shared" si="119"/>
        <v>1.25</v>
      </c>
      <c r="P1891" t="str">
        <f>VLOOKUP(G1891,Agents!A:E,4,FALSE)</f>
        <v>Team4</v>
      </c>
      <c r="Q1891" t="str">
        <f>VLOOKUP(G1891,Agents!A:E,5,FALSE)</f>
        <v>Mid</v>
      </c>
      <c r="R1891" t="str">
        <f>VLOOKUP(G1891,Agents!A:E,2,FALSE)</f>
        <v>Night</v>
      </c>
    </row>
    <row r="1892" spans="1:18" x14ac:dyDescent="0.35">
      <c r="A1892" t="s">
        <v>3552</v>
      </c>
      <c r="B1892" t="s">
        <v>3553</v>
      </c>
      <c r="C1892" t="s">
        <v>76</v>
      </c>
      <c r="D1892" t="s">
        <v>13</v>
      </c>
      <c r="E1892" s="1">
        <v>46086.380555555559</v>
      </c>
      <c r="F1892" s="1">
        <v>46086.838888888888</v>
      </c>
      <c r="G1892" t="s">
        <v>59</v>
      </c>
      <c r="H1892" t="s">
        <v>15</v>
      </c>
      <c r="I1892" t="s">
        <v>16</v>
      </c>
      <c r="J1892">
        <v>3</v>
      </c>
      <c r="K1892" t="str">
        <f>IF(tickets_dataset[[#This Row],[status]] = "Closed", "Yes","No")</f>
        <v>Yes</v>
      </c>
      <c r="L1892" s="2">
        <f t="shared" si="116"/>
        <v>10.999999999883585</v>
      </c>
      <c r="M1892" t="str">
        <f t="shared" si="117"/>
        <v>No</v>
      </c>
      <c r="N1892" t="str">
        <f t="shared" si="118"/>
        <v>Mar</v>
      </c>
      <c r="O1892" s="2">
        <f t="shared" si="119"/>
        <v>0.45833333332848269</v>
      </c>
      <c r="P1892" t="str">
        <f>VLOOKUP(G1892,Agents!A:E,4,FALSE)</f>
        <v>Team3</v>
      </c>
      <c r="Q1892" t="str">
        <f>VLOOKUP(G1892,Agents!A:E,5,FALSE)</f>
        <v>Senior</v>
      </c>
      <c r="R1892" t="str">
        <f>VLOOKUP(G1892,Agents!A:E,2,FALSE)</f>
        <v>Night</v>
      </c>
    </row>
    <row r="1893" spans="1:18" x14ac:dyDescent="0.35">
      <c r="A1893" t="s">
        <v>3554</v>
      </c>
      <c r="B1893" t="s">
        <v>3555</v>
      </c>
      <c r="C1893" t="s">
        <v>50</v>
      </c>
      <c r="D1893" t="s">
        <v>26</v>
      </c>
      <c r="E1893" s="1">
        <v>46064.369444444441</v>
      </c>
      <c r="F1893" s="1">
        <v>46065.786111111112</v>
      </c>
      <c r="G1893" t="s">
        <v>156</v>
      </c>
      <c r="H1893" t="s">
        <v>15</v>
      </c>
      <c r="I1893" t="s">
        <v>16</v>
      </c>
      <c r="J1893">
        <v>5</v>
      </c>
      <c r="K1893" t="str">
        <f>IF(tickets_dataset[[#This Row],[status]] = "Closed", "Yes","No")</f>
        <v>Yes</v>
      </c>
      <c r="L1893" s="2">
        <f t="shared" si="116"/>
        <v>34.000000000116415</v>
      </c>
      <c r="M1893" t="str">
        <f t="shared" si="117"/>
        <v>No</v>
      </c>
      <c r="N1893" t="str">
        <f t="shared" si="118"/>
        <v>Feb</v>
      </c>
      <c r="O1893" s="2">
        <f t="shared" si="119"/>
        <v>1.4166666666715173</v>
      </c>
      <c r="P1893" t="str">
        <f>VLOOKUP(G1893,Agents!A:E,4,FALSE)</f>
        <v>Team3</v>
      </c>
      <c r="Q1893" t="str">
        <f>VLOOKUP(G1893,Agents!A:E,5,FALSE)</f>
        <v>Mid</v>
      </c>
      <c r="R1893" t="str">
        <f>VLOOKUP(G1893,Agents!A:E,2,FALSE)</f>
        <v>Evening</v>
      </c>
    </row>
    <row r="1894" spans="1:18" x14ac:dyDescent="0.35">
      <c r="A1894" t="s">
        <v>3556</v>
      </c>
      <c r="B1894" t="s">
        <v>3557</v>
      </c>
      <c r="C1894" t="s">
        <v>34</v>
      </c>
      <c r="D1894" t="s">
        <v>13</v>
      </c>
      <c r="E1894" s="1">
        <v>46108.963888888888</v>
      </c>
      <c r="F1894" s="1">
        <v>46110.880555555559</v>
      </c>
      <c r="G1894" t="s">
        <v>128</v>
      </c>
      <c r="H1894" t="s">
        <v>28</v>
      </c>
      <c r="I1894" t="s">
        <v>16</v>
      </c>
      <c r="J1894">
        <v>3</v>
      </c>
      <c r="K1894" t="str">
        <f>IF(tickets_dataset[[#This Row],[status]] = "Closed", "Yes","No")</f>
        <v>No</v>
      </c>
      <c r="L1894" s="2">
        <f t="shared" si="116"/>
        <v>46.000000000116415</v>
      </c>
      <c r="M1894" t="str">
        <f t="shared" si="117"/>
        <v>No</v>
      </c>
      <c r="N1894" t="str">
        <f t="shared" si="118"/>
        <v>Mar</v>
      </c>
      <c r="O1894" s="2">
        <f t="shared" si="119"/>
        <v>1.9166666666715173</v>
      </c>
      <c r="P1894" t="str">
        <f>VLOOKUP(G1894,Agents!A:E,4,FALSE)</f>
        <v>Team4</v>
      </c>
      <c r="Q1894" t="str">
        <f>VLOOKUP(G1894,Agents!A:E,5,FALSE)</f>
        <v>Mid</v>
      </c>
      <c r="R1894" t="str">
        <f>VLOOKUP(G1894,Agents!A:E,2,FALSE)</f>
        <v>Night</v>
      </c>
    </row>
    <row r="1895" spans="1:18" x14ac:dyDescent="0.35">
      <c r="A1895" t="s">
        <v>3558</v>
      </c>
      <c r="B1895" t="s">
        <v>3559</v>
      </c>
      <c r="C1895" t="s">
        <v>76</v>
      </c>
      <c r="D1895" t="s">
        <v>26</v>
      </c>
      <c r="E1895" s="1">
        <v>46068.640277777777</v>
      </c>
      <c r="F1895" s="1">
        <v>46069.473611111112</v>
      </c>
      <c r="G1895" t="s">
        <v>80</v>
      </c>
      <c r="H1895" t="s">
        <v>132</v>
      </c>
      <c r="I1895" t="s">
        <v>16</v>
      </c>
      <c r="J1895">
        <v>3</v>
      </c>
      <c r="K1895" t="str">
        <f>IF(tickets_dataset[[#This Row],[status]] = "Closed", "Yes","No")</f>
        <v>No</v>
      </c>
      <c r="L1895" s="2">
        <f t="shared" si="116"/>
        <v>20.000000000058208</v>
      </c>
      <c r="M1895" t="str">
        <f t="shared" si="117"/>
        <v>No</v>
      </c>
      <c r="N1895" t="str">
        <f t="shared" si="118"/>
        <v>Feb</v>
      </c>
      <c r="O1895" s="2">
        <f t="shared" si="119"/>
        <v>0.83333333333575865</v>
      </c>
      <c r="P1895" t="str">
        <f>VLOOKUP(G1895,Agents!A:E,4,FALSE)</f>
        <v>Team3</v>
      </c>
      <c r="Q1895" t="str">
        <f>VLOOKUP(G1895,Agents!A:E,5,FALSE)</f>
        <v>Junior</v>
      </c>
      <c r="R1895" t="str">
        <f>VLOOKUP(G1895,Agents!A:E,2,FALSE)</f>
        <v>Evening</v>
      </c>
    </row>
    <row r="1896" spans="1:18" x14ac:dyDescent="0.35">
      <c r="A1896" t="s">
        <v>3560</v>
      </c>
      <c r="B1896" t="s">
        <v>3561</v>
      </c>
      <c r="C1896" t="s">
        <v>50</v>
      </c>
      <c r="D1896" t="s">
        <v>13</v>
      </c>
      <c r="E1896" s="1">
        <v>46111.552083333336</v>
      </c>
      <c r="F1896" s="1">
        <v>46112.677083333336</v>
      </c>
      <c r="G1896" t="s">
        <v>211</v>
      </c>
      <c r="H1896" t="s">
        <v>15</v>
      </c>
      <c r="I1896" t="s">
        <v>16</v>
      </c>
      <c r="J1896">
        <v>3</v>
      </c>
      <c r="K1896" t="str">
        <f>IF(tickets_dataset[[#This Row],[status]] = "Closed", "Yes","No")</f>
        <v>Yes</v>
      </c>
      <c r="L1896" s="2">
        <f t="shared" si="116"/>
        <v>27</v>
      </c>
      <c r="M1896" t="str">
        <f t="shared" si="117"/>
        <v>No</v>
      </c>
      <c r="N1896" t="str">
        <f t="shared" si="118"/>
        <v>Mar</v>
      </c>
      <c r="O1896" s="2">
        <f t="shared" si="119"/>
        <v>1.125</v>
      </c>
      <c r="P1896" t="str">
        <f>VLOOKUP(G1896,Agents!A:E,4,FALSE)</f>
        <v>Team5</v>
      </c>
      <c r="Q1896" t="str">
        <f>VLOOKUP(G1896,Agents!A:E,5,FALSE)</f>
        <v>Senior</v>
      </c>
      <c r="R1896" t="str">
        <f>VLOOKUP(G1896,Agents!A:E,2,FALSE)</f>
        <v>Evening</v>
      </c>
    </row>
    <row r="1897" spans="1:18" x14ac:dyDescent="0.35">
      <c r="A1897" t="s">
        <v>3562</v>
      </c>
      <c r="B1897" t="s">
        <v>3041</v>
      </c>
      <c r="C1897" t="s">
        <v>22</v>
      </c>
      <c r="D1897" t="s">
        <v>13</v>
      </c>
      <c r="E1897" s="1">
        <v>46035.780555555553</v>
      </c>
      <c r="F1897" s="1">
        <v>46036.113888888889</v>
      </c>
      <c r="G1897" t="s">
        <v>128</v>
      </c>
      <c r="H1897" t="s">
        <v>15</v>
      </c>
      <c r="I1897" t="s">
        <v>16</v>
      </c>
      <c r="J1897">
        <v>3</v>
      </c>
      <c r="K1897" t="str">
        <f>IF(tickets_dataset[[#This Row],[status]] = "Closed", "Yes","No")</f>
        <v>Yes</v>
      </c>
      <c r="L1897" s="2">
        <f t="shared" si="116"/>
        <v>8.0000000000582077</v>
      </c>
      <c r="M1897" t="str">
        <f t="shared" si="117"/>
        <v>No</v>
      </c>
      <c r="N1897" t="str">
        <f t="shared" si="118"/>
        <v>Jan</v>
      </c>
      <c r="O1897" s="2">
        <f t="shared" si="119"/>
        <v>0.33333333333575865</v>
      </c>
      <c r="P1897" t="str">
        <f>VLOOKUP(G1897,Agents!A:E,4,FALSE)</f>
        <v>Team4</v>
      </c>
      <c r="Q1897" t="str">
        <f>VLOOKUP(G1897,Agents!A:E,5,FALSE)</f>
        <v>Mid</v>
      </c>
      <c r="R1897" t="str">
        <f>VLOOKUP(G1897,Agents!A:E,2,FALSE)</f>
        <v>Night</v>
      </c>
    </row>
    <row r="1898" spans="1:18" x14ac:dyDescent="0.35">
      <c r="A1898" t="s">
        <v>3563</v>
      </c>
      <c r="B1898" t="s">
        <v>3564</v>
      </c>
      <c r="C1898" t="s">
        <v>12</v>
      </c>
      <c r="D1898" t="s">
        <v>26</v>
      </c>
      <c r="E1898" s="1">
        <v>46059.614583333336</v>
      </c>
      <c r="F1898" s="1">
        <v>46060.90625</v>
      </c>
      <c r="G1898" t="s">
        <v>42</v>
      </c>
      <c r="H1898" t="s">
        <v>15</v>
      </c>
      <c r="I1898" t="s">
        <v>16</v>
      </c>
      <c r="J1898">
        <v>5</v>
      </c>
      <c r="K1898" t="str">
        <f>IF(tickets_dataset[[#This Row],[status]] = "Closed", "Yes","No")</f>
        <v>Yes</v>
      </c>
      <c r="L1898" s="2">
        <f t="shared" si="116"/>
        <v>30.999999999941792</v>
      </c>
      <c r="M1898" t="str">
        <f t="shared" si="117"/>
        <v>No</v>
      </c>
      <c r="N1898" t="str">
        <f t="shared" si="118"/>
        <v>Feb</v>
      </c>
      <c r="O1898" s="2">
        <f t="shared" si="119"/>
        <v>1.2916666666642413</v>
      </c>
      <c r="P1898" t="str">
        <f>VLOOKUP(G1898,Agents!A:E,4,FALSE)</f>
        <v>Team2</v>
      </c>
      <c r="Q1898" t="str">
        <f>VLOOKUP(G1898,Agents!A:E,5,FALSE)</f>
        <v>Junior</v>
      </c>
      <c r="R1898" t="str">
        <f>VLOOKUP(G1898,Agents!A:E,2,FALSE)</f>
        <v>Night</v>
      </c>
    </row>
    <row r="1899" spans="1:18" x14ac:dyDescent="0.35">
      <c r="A1899" t="s">
        <v>3565</v>
      </c>
      <c r="B1899" t="s">
        <v>3469</v>
      </c>
      <c r="C1899" t="s">
        <v>22</v>
      </c>
      <c r="D1899" t="s">
        <v>38</v>
      </c>
      <c r="E1899" s="1">
        <v>46104.863888888889</v>
      </c>
      <c r="F1899" s="1">
        <v>46106.530555555553</v>
      </c>
      <c r="G1899" t="s">
        <v>344</v>
      </c>
      <c r="H1899" t="s">
        <v>15</v>
      </c>
      <c r="I1899" t="s">
        <v>16</v>
      </c>
      <c r="J1899">
        <v>4</v>
      </c>
      <c r="K1899" t="str">
        <f>IF(tickets_dataset[[#This Row],[status]] = "Closed", "Yes","No")</f>
        <v>Yes</v>
      </c>
      <c r="L1899" s="2">
        <f t="shared" si="116"/>
        <v>39.999999999941792</v>
      </c>
      <c r="M1899" t="str">
        <f t="shared" si="117"/>
        <v>No</v>
      </c>
      <c r="N1899" t="str">
        <f t="shared" si="118"/>
        <v>Mar</v>
      </c>
      <c r="O1899" s="2">
        <f t="shared" si="119"/>
        <v>1.6666666666642413</v>
      </c>
      <c r="P1899" t="str">
        <f>VLOOKUP(G1899,Agents!A:E,4,FALSE)</f>
        <v>Team4</v>
      </c>
      <c r="Q1899" t="str">
        <f>VLOOKUP(G1899,Agents!A:E,5,FALSE)</f>
        <v>Senior</v>
      </c>
      <c r="R1899" t="str">
        <f>VLOOKUP(G1899,Agents!A:E,2,FALSE)</f>
        <v>Night</v>
      </c>
    </row>
    <row r="1900" spans="1:18" x14ac:dyDescent="0.35">
      <c r="A1900" t="s">
        <v>3566</v>
      </c>
      <c r="B1900" t="s">
        <v>3567</v>
      </c>
      <c r="C1900" t="s">
        <v>34</v>
      </c>
      <c r="D1900" t="s">
        <v>26</v>
      </c>
      <c r="E1900" s="1">
        <v>46090.560416666667</v>
      </c>
      <c r="F1900" s="1">
        <v>46092.102083333331</v>
      </c>
      <c r="G1900" t="s">
        <v>27</v>
      </c>
      <c r="H1900" t="s">
        <v>15</v>
      </c>
      <c r="I1900" t="s">
        <v>16</v>
      </c>
      <c r="J1900">
        <v>3</v>
      </c>
      <c r="K1900" t="str">
        <f>IF(tickets_dataset[[#This Row],[status]] = "Closed", "Yes","No")</f>
        <v>Yes</v>
      </c>
      <c r="L1900" s="2">
        <f t="shared" si="116"/>
        <v>36.999999999941792</v>
      </c>
      <c r="M1900" t="str">
        <f t="shared" si="117"/>
        <v>No</v>
      </c>
      <c r="N1900" t="str">
        <f t="shared" si="118"/>
        <v>Mar</v>
      </c>
      <c r="O1900" s="2">
        <f t="shared" si="119"/>
        <v>1.5416666666642413</v>
      </c>
      <c r="P1900" t="str">
        <f>VLOOKUP(G1900,Agents!A:E,4,FALSE)</f>
        <v>Team5</v>
      </c>
      <c r="Q1900" t="str">
        <f>VLOOKUP(G1900,Agents!A:E,5,FALSE)</f>
        <v>Senior</v>
      </c>
      <c r="R1900" t="str">
        <f>VLOOKUP(G1900,Agents!A:E,2,FALSE)</f>
        <v>Morning</v>
      </c>
    </row>
    <row r="1901" spans="1:18" x14ac:dyDescent="0.35">
      <c r="A1901" t="s">
        <v>3568</v>
      </c>
      <c r="B1901" t="s">
        <v>3569</v>
      </c>
      <c r="C1901" t="s">
        <v>50</v>
      </c>
      <c r="D1901" t="s">
        <v>13</v>
      </c>
      <c r="E1901" s="1">
        <v>46085.93472222222</v>
      </c>
      <c r="F1901" s="1">
        <v>46086.851388888892</v>
      </c>
      <c r="G1901" t="s">
        <v>167</v>
      </c>
      <c r="H1901" t="s">
        <v>15</v>
      </c>
      <c r="I1901" t="s">
        <v>68</v>
      </c>
      <c r="J1901">
        <v>3</v>
      </c>
      <c r="K1901" t="str">
        <f>IF(tickets_dataset[[#This Row],[status]] = "Closed", "Yes","No")</f>
        <v>Yes</v>
      </c>
      <c r="L1901" s="2">
        <f t="shared" si="116"/>
        <v>22.000000000116415</v>
      </c>
      <c r="M1901" t="str">
        <f t="shared" si="117"/>
        <v>No</v>
      </c>
      <c r="N1901" t="str">
        <f t="shared" si="118"/>
        <v>Mar</v>
      </c>
      <c r="O1901" s="2">
        <f t="shared" si="119"/>
        <v>0.91666666667151731</v>
      </c>
      <c r="P1901" t="str">
        <f>VLOOKUP(G1901,Agents!A:E,4,FALSE)</f>
        <v>Team3</v>
      </c>
      <c r="Q1901" t="str">
        <f>VLOOKUP(G1901,Agents!A:E,5,FALSE)</f>
        <v>Mid</v>
      </c>
      <c r="R1901" t="str">
        <f>VLOOKUP(G1901,Agents!A:E,2,FALSE)</f>
        <v>Evening</v>
      </c>
    </row>
    <row r="1902" spans="1:18" x14ac:dyDescent="0.35">
      <c r="A1902" t="s">
        <v>3570</v>
      </c>
      <c r="B1902" t="s">
        <v>3571</v>
      </c>
      <c r="C1902" t="s">
        <v>50</v>
      </c>
      <c r="D1902" t="s">
        <v>38</v>
      </c>
      <c r="E1902" s="1">
        <v>46057.461805555555</v>
      </c>
      <c r="F1902" s="1">
        <v>46058.086805555555</v>
      </c>
      <c r="G1902" t="s">
        <v>183</v>
      </c>
      <c r="H1902" t="s">
        <v>15</v>
      </c>
      <c r="I1902" t="s">
        <v>16</v>
      </c>
      <c r="J1902">
        <v>5</v>
      </c>
      <c r="K1902" t="str">
        <f>IF(tickets_dataset[[#This Row],[status]] = "Closed", "Yes","No")</f>
        <v>Yes</v>
      </c>
      <c r="L1902" s="2">
        <f t="shared" si="116"/>
        <v>15</v>
      </c>
      <c r="M1902" t="str">
        <f t="shared" si="117"/>
        <v>No</v>
      </c>
      <c r="N1902" t="str">
        <f t="shared" si="118"/>
        <v>Feb</v>
      </c>
      <c r="O1902" s="2">
        <f t="shared" si="119"/>
        <v>0.625</v>
      </c>
      <c r="P1902" t="str">
        <f>VLOOKUP(G1902,Agents!A:E,4,FALSE)</f>
        <v>Team3</v>
      </c>
      <c r="Q1902" t="str">
        <f>VLOOKUP(G1902,Agents!A:E,5,FALSE)</f>
        <v>Senior</v>
      </c>
      <c r="R1902" t="str">
        <f>VLOOKUP(G1902,Agents!A:E,2,FALSE)</f>
        <v>Night</v>
      </c>
    </row>
    <row r="1903" spans="1:18" x14ac:dyDescent="0.35">
      <c r="A1903" t="s">
        <v>3572</v>
      </c>
      <c r="B1903" t="s">
        <v>3573</v>
      </c>
      <c r="C1903" t="s">
        <v>22</v>
      </c>
      <c r="D1903" t="s">
        <v>26</v>
      </c>
      <c r="E1903" s="1">
        <v>46074.230555555558</v>
      </c>
      <c r="F1903" s="1">
        <v>46074.438888888886</v>
      </c>
      <c r="G1903" t="s">
        <v>86</v>
      </c>
      <c r="H1903" t="s">
        <v>15</v>
      </c>
      <c r="I1903" t="s">
        <v>16</v>
      </c>
      <c r="J1903">
        <v>5</v>
      </c>
      <c r="K1903" t="str">
        <f>IF(tickets_dataset[[#This Row],[status]] = "Closed", "Yes","No")</f>
        <v>Yes</v>
      </c>
      <c r="L1903" s="2">
        <f t="shared" si="116"/>
        <v>4.9999999998835847</v>
      </c>
      <c r="M1903" t="str">
        <f t="shared" si="117"/>
        <v>No</v>
      </c>
      <c r="N1903" t="str">
        <f t="shared" si="118"/>
        <v>Feb</v>
      </c>
      <c r="O1903" s="2">
        <f t="shared" si="119"/>
        <v>0.20833333332848269</v>
      </c>
      <c r="P1903" t="str">
        <f>VLOOKUP(G1903,Agents!A:E,4,FALSE)</f>
        <v>Team1</v>
      </c>
      <c r="Q1903" t="str">
        <f>VLOOKUP(G1903,Agents!A:E,5,FALSE)</f>
        <v>Mid</v>
      </c>
      <c r="R1903" t="str">
        <f>VLOOKUP(G1903,Agents!A:E,2,FALSE)</f>
        <v>Morning</v>
      </c>
    </row>
    <row r="1904" spans="1:18" x14ac:dyDescent="0.35">
      <c r="A1904" t="s">
        <v>3574</v>
      </c>
      <c r="B1904" t="s">
        <v>3011</v>
      </c>
      <c r="C1904" t="s">
        <v>12</v>
      </c>
      <c r="D1904" t="s">
        <v>26</v>
      </c>
      <c r="E1904" s="1">
        <v>46111.602777777778</v>
      </c>
      <c r="F1904" s="1">
        <v>46113.727777777778</v>
      </c>
      <c r="G1904" t="s">
        <v>256</v>
      </c>
      <c r="H1904" t="s">
        <v>15</v>
      </c>
      <c r="I1904" t="s">
        <v>16</v>
      </c>
      <c r="J1904">
        <v>3</v>
      </c>
      <c r="K1904" t="str">
        <f>IF(tickets_dataset[[#This Row],[status]] = "Closed", "Yes","No")</f>
        <v>Yes</v>
      </c>
      <c r="L1904" s="2">
        <f t="shared" si="116"/>
        <v>51</v>
      </c>
      <c r="M1904" t="str">
        <f t="shared" si="117"/>
        <v>Yes</v>
      </c>
      <c r="N1904" t="str">
        <f t="shared" si="118"/>
        <v>Mar</v>
      </c>
      <c r="O1904" s="2">
        <f t="shared" si="119"/>
        <v>2.125</v>
      </c>
      <c r="P1904" t="str">
        <f>VLOOKUP(G1904,Agents!A:E,4,FALSE)</f>
        <v>Team1</v>
      </c>
      <c r="Q1904" t="str">
        <f>VLOOKUP(G1904,Agents!A:E,5,FALSE)</f>
        <v>Mid</v>
      </c>
      <c r="R1904" t="str">
        <f>VLOOKUP(G1904,Agents!A:E,2,FALSE)</f>
        <v>Morning</v>
      </c>
    </row>
    <row r="1905" spans="1:18" x14ac:dyDescent="0.35">
      <c r="A1905" t="s">
        <v>3575</v>
      </c>
      <c r="B1905" t="s">
        <v>3576</v>
      </c>
      <c r="C1905" t="s">
        <v>76</v>
      </c>
      <c r="D1905" t="s">
        <v>26</v>
      </c>
      <c r="E1905" s="1">
        <v>46084.080555555556</v>
      </c>
      <c r="F1905" s="1">
        <v>46086.288888888892</v>
      </c>
      <c r="G1905" t="s">
        <v>167</v>
      </c>
      <c r="H1905" t="s">
        <v>15</v>
      </c>
      <c r="I1905" t="s">
        <v>16</v>
      </c>
      <c r="J1905">
        <v>5</v>
      </c>
      <c r="K1905" t="str">
        <f>IF(tickets_dataset[[#This Row],[status]] = "Closed", "Yes","No")</f>
        <v>Yes</v>
      </c>
      <c r="L1905" s="2">
        <f t="shared" si="116"/>
        <v>53.000000000058208</v>
      </c>
      <c r="M1905" t="str">
        <f t="shared" si="117"/>
        <v>Yes</v>
      </c>
      <c r="N1905" t="str">
        <f t="shared" si="118"/>
        <v>Mar</v>
      </c>
      <c r="O1905" s="2">
        <f t="shared" si="119"/>
        <v>2.2083333333357587</v>
      </c>
      <c r="P1905" t="str">
        <f>VLOOKUP(G1905,Agents!A:E,4,FALSE)</f>
        <v>Team3</v>
      </c>
      <c r="Q1905" t="str">
        <f>VLOOKUP(G1905,Agents!A:E,5,FALSE)</f>
        <v>Mid</v>
      </c>
      <c r="R1905" t="str">
        <f>VLOOKUP(G1905,Agents!A:E,2,FALSE)</f>
        <v>Evening</v>
      </c>
    </row>
    <row r="1906" spans="1:18" x14ac:dyDescent="0.35">
      <c r="A1906" t="s">
        <v>3577</v>
      </c>
      <c r="B1906" t="s">
        <v>3578</v>
      </c>
      <c r="C1906" t="s">
        <v>34</v>
      </c>
      <c r="D1906" t="s">
        <v>13</v>
      </c>
      <c r="E1906" s="1">
        <v>46097.011111111111</v>
      </c>
      <c r="F1906" s="1">
        <v>46097.261111111111</v>
      </c>
      <c r="G1906" t="s">
        <v>137</v>
      </c>
      <c r="H1906" t="s">
        <v>15</v>
      </c>
      <c r="I1906" t="s">
        <v>16</v>
      </c>
      <c r="J1906">
        <v>4</v>
      </c>
      <c r="K1906" t="str">
        <f>IF(tickets_dataset[[#This Row],[status]] = "Closed", "Yes","No")</f>
        <v>Yes</v>
      </c>
      <c r="L1906" s="2">
        <f t="shared" si="116"/>
        <v>6</v>
      </c>
      <c r="M1906" t="str">
        <f t="shared" si="117"/>
        <v>No</v>
      </c>
      <c r="N1906" t="str">
        <f t="shared" si="118"/>
        <v>Mar</v>
      </c>
      <c r="O1906" s="2">
        <f t="shared" si="119"/>
        <v>0.25</v>
      </c>
      <c r="P1906" t="str">
        <f>VLOOKUP(G1906,Agents!A:E,4,FALSE)</f>
        <v>Team5</v>
      </c>
      <c r="Q1906" t="str">
        <f>VLOOKUP(G1906,Agents!A:E,5,FALSE)</f>
        <v>Senior</v>
      </c>
      <c r="R1906" t="str">
        <f>VLOOKUP(G1906,Agents!A:E,2,FALSE)</f>
        <v>Night</v>
      </c>
    </row>
    <row r="1907" spans="1:18" x14ac:dyDescent="0.35">
      <c r="A1907" t="s">
        <v>3579</v>
      </c>
      <c r="B1907" t="s">
        <v>2397</v>
      </c>
      <c r="C1907" t="s">
        <v>12</v>
      </c>
      <c r="D1907" t="s">
        <v>13</v>
      </c>
      <c r="E1907" s="1">
        <v>46037.621527777781</v>
      </c>
      <c r="F1907" s="1">
        <v>46039.579861111109</v>
      </c>
      <c r="G1907" t="s">
        <v>100</v>
      </c>
      <c r="H1907" t="s">
        <v>15</v>
      </c>
      <c r="I1907" t="s">
        <v>16</v>
      </c>
      <c r="J1907">
        <v>5</v>
      </c>
      <c r="K1907" t="str">
        <f>IF(tickets_dataset[[#This Row],[status]] = "Closed", "Yes","No")</f>
        <v>Yes</v>
      </c>
      <c r="L1907" s="2">
        <f t="shared" si="116"/>
        <v>46.999999999883585</v>
      </c>
      <c r="M1907" t="str">
        <f t="shared" si="117"/>
        <v>No</v>
      </c>
      <c r="N1907" t="str">
        <f t="shared" si="118"/>
        <v>Jan</v>
      </c>
      <c r="O1907" s="2">
        <f t="shared" si="119"/>
        <v>1.9583333333284827</v>
      </c>
      <c r="P1907" t="str">
        <f>VLOOKUP(G1907,Agents!A:E,4,FALSE)</f>
        <v>Team4</v>
      </c>
      <c r="Q1907" t="str">
        <f>VLOOKUP(G1907,Agents!A:E,5,FALSE)</f>
        <v>Junior</v>
      </c>
      <c r="R1907" t="str">
        <f>VLOOKUP(G1907,Agents!A:E,2,FALSE)</f>
        <v>Evening</v>
      </c>
    </row>
    <row r="1908" spans="1:18" x14ac:dyDescent="0.35">
      <c r="A1908" t="s">
        <v>3580</v>
      </c>
      <c r="B1908" t="s">
        <v>3581</v>
      </c>
      <c r="C1908" t="s">
        <v>76</v>
      </c>
      <c r="D1908" t="s">
        <v>26</v>
      </c>
      <c r="E1908" s="1">
        <v>46095.707638888889</v>
      </c>
      <c r="F1908" s="1">
        <v>46096.124305555553</v>
      </c>
      <c r="G1908" t="s">
        <v>91</v>
      </c>
      <c r="H1908" t="s">
        <v>15</v>
      </c>
      <c r="I1908" t="s">
        <v>16</v>
      </c>
      <c r="J1908">
        <v>3</v>
      </c>
      <c r="K1908" t="str">
        <f>IF(tickets_dataset[[#This Row],[status]] = "Closed", "Yes","No")</f>
        <v>Yes</v>
      </c>
      <c r="L1908" s="2">
        <f t="shared" si="116"/>
        <v>9.9999999999417923</v>
      </c>
      <c r="M1908" t="str">
        <f t="shared" si="117"/>
        <v>No</v>
      </c>
      <c r="N1908" t="str">
        <f t="shared" si="118"/>
        <v>Mar</v>
      </c>
      <c r="O1908" s="2">
        <f t="shared" si="119"/>
        <v>0.41666666666424135</v>
      </c>
      <c r="P1908" t="str">
        <f>VLOOKUP(G1908,Agents!A:E,4,FALSE)</f>
        <v>Team5</v>
      </c>
      <c r="Q1908" t="str">
        <f>VLOOKUP(G1908,Agents!A:E,5,FALSE)</f>
        <v>Mid</v>
      </c>
      <c r="R1908" t="str">
        <f>VLOOKUP(G1908,Agents!A:E,2,FALSE)</f>
        <v>Night</v>
      </c>
    </row>
    <row r="1909" spans="1:18" x14ac:dyDescent="0.35">
      <c r="A1909" t="s">
        <v>3582</v>
      </c>
      <c r="B1909" t="s">
        <v>3583</v>
      </c>
      <c r="C1909" t="s">
        <v>76</v>
      </c>
      <c r="D1909" t="s">
        <v>38</v>
      </c>
      <c r="E1909" s="1">
        <v>46048.094444444447</v>
      </c>
      <c r="F1909" s="1">
        <v>46049.344444444447</v>
      </c>
      <c r="G1909" t="s">
        <v>234</v>
      </c>
      <c r="H1909" t="s">
        <v>15</v>
      </c>
      <c r="I1909" t="s">
        <v>16</v>
      </c>
      <c r="J1909">
        <v>3</v>
      </c>
      <c r="K1909" t="str">
        <f>IF(tickets_dataset[[#This Row],[status]] = "Closed", "Yes","No")</f>
        <v>Yes</v>
      </c>
      <c r="L1909" s="2">
        <f t="shared" si="116"/>
        <v>30</v>
      </c>
      <c r="M1909" t="str">
        <f t="shared" si="117"/>
        <v>No</v>
      </c>
      <c r="N1909" t="str">
        <f t="shared" si="118"/>
        <v>Jan</v>
      </c>
      <c r="O1909" s="2">
        <f t="shared" si="119"/>
        <v>1.25</v>
      </c>
      <c r="P1909" t="str">
        <f>VLOOKUP(G1909,Agents!A:E,4,FALSE)</f>
        <v>Team5</v>
      </c>
      <c r="Q1909" t="str">
        <f>VLOOKUP(G1909,Agents!A:E,5,FALSE)</f>
        <v>Senior</v>
      </c>
      <c r="R1909" t="str">
        <f>VLOOKUP(G1909,Agents!A:E,2,FALSE)</f>
        <v>Night</v>
      </c>
    </row>
    <row r="1910" spans="1:18" x14ac:dyDescent="0.35">
      <c r="A1910" t="s">
        <v>3584</v>
      </c>
      <c r="B1910" t="s">
        <v>3585</v>
      </c>
      <c r="C1910" t="s">
        <v>22</v>
      </c>
      <c r="D1910" t="s">
        <v>13</v>
      </c>
      <c r="E1910" s="1">
        <v>46111.195138888892</v>
      </c>
      <c r="F1910" s="1">
        <v>46112.695138888892</v>
      </c>
      <c r="G1910" t="s">
        <v>357</v>
      </c>
      <c r="H1910" t="s">
        <v>15</v>
      </c>
      <c r="I1910" t="s">
        <v>16</v>
      </c>
      <c r="J1910">
        <v>4</v>
      </c>
      <c r="K1910" t="str">
        <f>IF(tickets_dataset[[#This Row],[status]] = "Closed", "Yes","No")</f>
        <v>Yes</v>
      </c>
      <c r="L1910" s="2">
        <f t="shared" si="116"/>
        <v>36</v>
      </c>
      <c r="M1910" t="str">
        <f t="shared" si="117"/>
        <v>No</v>
      </c>
      <c r="N1910" t="str">
        <f t="shared" si="118"/>
        <v>Mar</v>
      </c>
      <c r="O1910" s="2">
        <f t="shared" si="119"/>
        <v>1.5</v>
      </c>
      <c r="P1910" t="str">
        <f>VLOOKUP(G1910,Agents!A:E,4,FALSE)</f>
        <v>Team1</v>
      </c>
      <c r="Q1910" t="str">
        <f>VLOOKUP(G1910,Agents!A:E,5,FALSE)</f>
        <v>Mid</v>
      </c>
      <c r="R1910" t="str">
        <f>VLOOKUP(G1910,Agents!A:E,2,FALSE)</f>
        <v>Morning</v>
      </c>
    </row>
    <row r="1911" spans="1:18" x14ac:dyDescent="0.35">
      <c r="A1911" t="s">
        <v>3586</v>
      </c>
      <c r="B1911" t="s">
        <v>2231</v>
      </c>
      <c r="C1911" t="s">
        <v>34</v>
      </c>
      <c r="D1911" t="s">
        <v>38</v>
      </c>
      <c r="E1911" s="1">
        <v>46091.46875</v>
      </c>
      <c r="F1911" s="1">
        <v>46093.052083333336</v>
      </c>
      <c r="G1911" t="s">
        <v>19</v>
      </c>
      <c r="H1911" t="s">
        <v>15</v>
      </c>
      <c r="I1911" t="s">
        <v>16</v>
      </c>
      <c r="J1911">
        <v>3</v>
      </c>
      <c r="K1911" t="str">
        <f>IF(tickets_dataset[[#This Row],[status]] = "Closed", "Yes","No")</f>
        <v>Yes</v>
      </c>
      <c r="L1911" s="2">
        <f t="shared" si="116"/>
        <v>38.000000000058208</v>
      </c>
      <c r="M1911" t="str">
        <f t="shared" si="117"/>
        <v>No</v>
      </c>
      <c r="N1911" t="str">
        <f t="shared" si="118"/>
        <v>Mar</v>
      </c>
      <c r="O1911" s="2">
        <f t="shared" si="119"/>
        <v>1.5833333333357587</v>
      </c>
      <c r="P1911" t="str">
        <f>VLOOKUP(G1911,Agents!A:E,4,FALSE)</f>
        <v>Team4</v>
      </c>
      <c r="Q1911" t="str">
        <f>VLOOKUP(G1911,Agents!A:E,5,FALSE)</f>
        <v>Senior</v>
      </c>
      <c r="R1911" t="str">
        <f>VLOOKUP(G1911,Agents!A:E,2,FALSE)</f>
        <v>Evening</v>
      </c>
    </row>
    <row r="1912" spans="1:18" x14ac:dyDescent="0.35">
      <c r="A1912" t="s">
        <v>3587</v>
      </c>
      <c r="B1912" t="s">
        <v>3588</v>
      </c>
      <c r="C1912" t="s">
        <v>76</v>
      </c>
      <c r="D1912" t="s">
        <v>26</v>
      </c>
      <c r="E1912" s="1">
        <v>46108.888194444444</v>
      </c>
      <c r="F1912" s="1">
        <v>46111.638194444444</v>
      </c>
      <c r="G1912" t="s">
        <v>59</v>
      </c>
      <c r="H1912" t="s">
        <v>15</v>
      </c>
      <c r="I1912" t="s">
        <v>16</v>
      </c>
      <c r="J1912">
        <v>4</v>
      </c>
      <c r="K1912" t="str">
        <f>IF(tickets_dataset[[#This Row],[status]] = "Closed", "Yes","No")</f>
        <v>Yes</v>
      </c>
      <c r="L1912" s="2">
        <f t="shared" si="116"/>
        <v>66</v>
      </c>
      <c r="M1912" t="str">
        <f t="shared" si="117"/>
        <v>Yes</v>
      </c>
      <c r="N1912" t="str">
        <f t="shared" si="118"/>
        <v>Mar</v>
      </c>
      <c r="O1912" s="2">
        <f t="shared" si="119"/>
        <v>2.75</v>
      </c>
      <c r="P1912" t="str">
        <f>VLOOKUP(G1912,Agents!A:E,4,FALSE)</f>
        <v>Team3</v>
      </c>
      <c r="Q1912" t="str">
        <f>VLOOKUP(G1912,Agents!A:E,5,FALSE)</f>
        <v>Senior</v>
      </c>
      <c r="R1912" t="str">
        <f>VLOOKUP(G1912,Agents!A:E,2,FALSE)</f>
        <v>Night</v>
      </c>
    </row>
    <row r="1913" spans="1:18" x14ac:dyDescent="0.35">
      <c r="A1913" t="s">
        <v>3589</v>
      </c>
      <c r="B1913" t="s">
        <v>3590</v>
      </c>
      <c r="C1913" t="s">
        <v>76</v>
      </c>
      <c r="D1913" t="s">
        <v>13</v>
      </c>
      <c r="E1913" s="1">
        <v>46078.055555555555</v>
      </c>
      <c r="F1913" s="1">
        <v>46078.972222222219</v>
      </c>
      <c r="G1913" t="s">
        <v>282</v>
      </c>
      <c r="H1913" t="s">
        <v>28</v>
      </c>
      <c r="I1913" t="s">
        <v>16</v>
      </c>
      <c r="J1913">
        <v>4</v>
      </c>
      <c r="K1913" t="str">
        <f>IF(tickets_dataset[[#This Row],[status]] = "Closed", "Yes","No")</f>
        <v>No</v>
      </c>
      <c r="L1913" s="2">
        <f t="shared" si="116"/>
        <v>21.999999999941792</v>
      </c>
      <c r="M1913" t="str">
        <f t="shared" si="117"/>
        <v>No</v>
      </c>
      <c r="N1913" t="str">
        <f t="shared" si="118"/>
        <v>Feb</v>
      </c>
      <c r="O1913" s="2">
        <f t="shared" si="119"/>
        <v>0.91666666666424135</v>
      </c>
      <c r="P1913" t="str">
        <f>VLOOKUP(G1913,Agents!A:E,4,FALSE)</f>
        <v>Team4</v>
      </c>
      <c r="Q1913" t="str">
        <f>VLOOKUP(G1913,Agents!A:E,5,FALSE)</f>
        <v>Mid</v>
      </c>
      <c r="R1913" t="str">
        <f>VLOOKUP(G1913,Agents!A:E,2,FALSE)</f>
        <v>Morning</v>
      </c>
    </row>
    <row r="1914" spans="1:18" x14ac:dyDescent="0.35">
      <c r="A1914" t="s">
        <v>3591</v>
      </c>
      <c r="B1914" t="s">
        <v>3592</v>
      </c>
      <c r="C1914" t="s">
        <v>22</v>
      </c>
      <c r="D1914" t="s">
        <v>38</v>
      </c>
      <c r="E1914" s="1">
        <v>46091.998611111114</v>
      </c>
      <c r="F1914" s="1">
        <v>46093.748611111114</v>
      </c>
      <c r="G1914" t="s">
        <v>164</v>
      </c>
      <c r="H1914" t="s">
        <v>15</v>
      </c>
      <c r="I1914" t="s">
        <v>16</v>
      </c>
      <c r="J1914">
        <v>4</v>
      </c>
      <c r="K1914" t="str">
        <f>IF(tickets_dataset[[#This Row],[status]] = "Closed", "Yes","No")</f>
        <v>Yes</v>
      </c>
      <c r="L1914" s="2">
        <f t="shared" si="116"/>
        <v>42</v>
      </c>
      <c r="M1914" t="str">
        <f t="shared" si="117"/>
        <v>No</v>
      </c>
      <c r="N1914" t="str">
        <f t="shared" si="118"/>
        <v>Mar</v>
      </c>
      <c r="O1914" s="2">
        <f t="shared" si="119"/>
        <v>1.75</v>
      </c>
      <c r="P1914" t="str">
        <f>VLOOKUP(G1914,Agents!A:E,4,FALSE)</f>
        <v>Team4</v>
      </c>
      <c r="Q1914" t="str">
        <f>VLOOKUP(G1914,Agents!A:E,5,FALSE)</f>
        <v>Senior</v>
      </c>
      <c r="R1914" t="str">
        <f>VLOOKUP(G1914,Agents!A:E,2,FALSE)</f>
        <v>Evening</v>
      </c>
    </row>
    <row r="1915" spans="1:18" x14ac:dyDescent="0.35">
      <c r="A1915" t="s">
        <v>3593</v>
      </c>
      <c r="B1915" t="s">
        <v>3594</v>
      </c>
      <c r="C1915" t="s">
        <v>76</v>
      </c>
      <c r="D1915" t="s">
        <v>26</v>
      </c>
      <c r="E1915" s="1">
        <v>46035.397916666669</v>
      </c>
      <c r="F1915" s="1">
        <v>46036.189583333333</v>
      </c>
      <c r="G1915" t="s">
        <v>100</v>
      </c>
      <c r="H1915" t="s">
        <v>15</v>
      </c>
      <c r="I1915" t="s">
        <v>16</v>
      </c>
      <c r="J1915">
        <v>5</v>
      </c>
      <c r="K1915" t="str">
        <f>IF(tickets_dataset[[#This Row],[status]] = "Closed", "Yes","No")</f>
        <v>Yes</v>
      </c>
      <c r="L1915" s="2">
        <f t="shared" si="116"/>
        <v>18.999999999941792</v>
      </c>
      <c r="M1915" t="str">
        <f t="shared" si="117"/>
        <v>No</v>
      </c>
      <c r="N1915" t="str">
        <f t="shared" si="118"/>
        <v>Jan</v>
      </c>
      <c r="O1915" s="2">
        <f t="shared" si="119"/>
        <v>0.79166666666424135</v>
      </c>
      <c r="P1915" t="str">
        <f>VLOOKUP(G1915,Agents!A:E,4,FALSE)</f>
        <v>Team4</v>
      </c>
      <c r="Q1915" t="str">
        <f>VLOOKUP(G1915,Agents!A:E,5,FALSE)</f>
        <v>Junior</v>
      </c>
      <c r="R1915" t="str">
        <f>VLOOKUP(G1915,Agents!A:E,2,FALSE)</f>
        <v>Evening</v>
      </c>
    </row>
    <row r="1916" spans="1:18" x14ac:dyDescent="0.35">
      <c r="A1916" t="s">
        <v>3595</v>
      </c>
      <c r="B1916" t="s">
        <v>3596</v>
      </c>
      <c r="C1916" t="s">
        <v>76</v>
      </c>
      <c r="D1916" t="s">
        <v>26</v>
      </c>
      <c r="E1916" s="1">
        <v>46065.103472222225</v>
      </c>
      <c r="F1916" s="1">
        <v>46065.770138888889</v>
      </c>
      <c r="G1916" t="s">
        <v>67</v>
      </c>
      <c r="H1916" t="s">
        <v>15</v>
      </c>
      <c r="I1916" t="s">
        <v>16</v>
      </c>
      <c r="J1916">
        <v>4</v>
      </c>
      <c r="K1916" t="str">
        <f>IF(tickets_dataset[[#This Row],[status]] = "Closed", "Yes","No")</f>
        <v>Yes</v>
      </c>
      <c r="L1916" s="2">
        <f t="shared" si="116"/>
        <v>15.999999999941792</v>
      </c>
      <c r="M1916" t="str">
        <f t="shared" si="117"/>
        <v>No</v>
      </c>
      <c r="N1916" t="str">
        <f t="shared" si="118"/>
        <v>Feb</v>
      </c>
      <c r="O1916" s="2">
        <f t="shared" si="119"/>
        <v>0.66666666666424135</v>
      </c>
      <c r="P1916" t="str">
        <f>VLOOKUP(G1916,Agents!A:E,4,FALSE)</f>
        <v>Team5</v>
      </c>
      <c r="Q1916" t="str">
        <f>VLOOKUP(G1916,Agents!A:E,5,FALSE)</f>
        <v>Junior</v>
      </c>
      <c r="R1916" t="str">
        <f>VLOOKUP(G1916,Agents!A:E,2,FALSE)</f>
        <v>Evening</v>
      </c>
    </row>
    <row r="1917" spans="1:18" x14ac:dyDescent="0.35">
      <c r="A1917" t="s">
        <v>3597</v>
      </c>
      <c r="B1917" t="s">
        <v>810</v>
      </c>
      <c r="C1917" t="s">
        <v>34</v>
      </c>
      <c r="D1917" t="s">
        <v>38</v>
      </c>
      <c r="E1917" s="1">
        <v>46029.852777777778</v>
      </c>
      <c r="F1917" s="1">
        <v>46033.311111111114</v>
      </c>
      <c r="G1917" t="s">
        <v>42</v>
      </c>
      <c r="H1917" t="s">
        <v>15</v>
      </c>
      <c r="I1917" t="s">
        <v>16</v>
      </c>
      <c r="J1917">
        <v>5</v>
      </c>
      <c r="K1917" t="str">
        <f>IF(tickets_dataset[[#This Row],[status]] = "Closed", "Yes","No")</f>
        <v>Yes</v>
      </c>
      <c r="L1917" s="2">
        <f t="shared" si="116"/>
        <v>83.000000000058208</v>
      </c>
      <c r="M1917" t="str">
        <f t="shared" si="117"/>
        <v>Yes</v>
      </c>
      <c r="N1917" t="str">
        <f t="shared" si="118"/>
        <v>Jan</v>
      </c>
      <c r="O1917" s="2">
        <f t="shared" si="119"/>
        <v>3.4583333333357587</v>
      </c>
      <c r="P1917" t="str">
        <f>VLOOKUP(G1917,Agents!A:E,4,FALSE)</f>
        <v>Team2</v>
      </c>
      <c r="Q1917" t="str">
        <f>VLOOKUP(G1917,Agents!A:E,5,FALSE)</f>
        <v>Junior</v>
      </c>
      <c r="R1917" t="str">
        <f>VLOOKUP(G1917,Agents!A:E,2,FALSE)</f>
        <v>Night</v>
      </c>
    </row>
    <row r="1918" spans="1:18" x14ac:dyDescent="0.35">
      <c r="A1918" t="s">
        <v>3598</v>
      </c>
      <c r="B1918" t="s">
        <v>2790</v>
      </c>
      <c r="C1918" t="s">
        <v>34</v>
      </c>
      <c r="D1918" t="s">
        <v>13</v>
      </c>
      <c r="E1918" s="1">
        <v>46041.382638888892</v>
      </c>
      <c r="F1918" s="1">
        <v>46043.21597222222</v>
      </c>
      <c r="G1918" t="s">
        <v>62</v>
      </c>
      <c r="H1918" t="s">
        <v>15</v>
      </c>
      <c r="I1918" t="s">
        <v>16</v>
      </c>
      <c r="J1918">
        <v>5</v>
      </c>
      <c r="K1918" t="str">
        <f>IF(tickets_dataset[[#This Row],[status]] = "Closed", "Yes","No")</f>
        <v>Yes</v>
      </c>
      <c r="L1918" s="2">
        <f t="shared" si="116"/>
        <v>43.999999999883585</v>
      </c>
      <c r="M1918" t="str">
        <f t="shared" si="117"/>
        <v>No</v>
      </c>
      <c r="N1918" t="str">
        <f t="shared" si="118"/>
        <v>Jan</v>
      </c>
      <c r="O1918" s="2">
        <f t="shared" si="119"/>
        <v>1.8333333333284827</v>
      </c>
      <c r="P1918" t="str">
        <f>VLOOKUP(G1918,Agents!A:E,4,FALSE)</f>
        <v>Team1</v>
      </c>
      <c r="Q1918" t="str">
        <f>VLOOKUP(G1918,Agents!A:E,5,FALSE)</f>
        <v>Junior</v>
      </c>
      <c r="R1918" t="str">
        <f>VLOOKUP(G1918,Agents!A:E,2,FALSE)</f>
        <v>Morning</v>
      </c>
    </row>
    <row r="1919" spans="1:18" x14ac:dyDescent="0.35">
      <c r="A1919" t="s">
        <v>3599</v>
      </c>
      <c r="B1919" t="s">
        <v>775</v>
      </c>
      <c r="C1919" t="s">
        <v>22</v>
      </c>
      <c r="D1919" t="s">
        <v>38</v>
      </c>
      <c r="E1919" s="1">
        <v>46092.223611111112</v>
      </c>
      <c r="F1919" s="1">
        <v>46094.390277777777</v>
      </c>
      <c r="G1919" t="s">
        <v>91</v>
      </c>
      <c r="H1919" t="s">
        <v>15</v>
      </c>
      <c r="I1919" t="s">
        <v>16</v>
      </c>
      <c r="J1919">
        <v>4</v>
      </c>
      <c r="K1919" t="str">
        <f>IF(tickets_dataset[[#This Row],[status]] = "Closed", "Yes","No")</f>
        <v>Yes</v>
      </c>
      <c r="L1919" s="2">
        <f t="shared" si="116"/>
        <v>51.999999999941792</v>
      </c>
      <c r="M1919" t="str">
        <f t="shared" si="117"/>
        <v>Yes</v>
      </c>
      <c r="N1919" t="str">
        <f t="shared" si="118"/>
        <v>Mar</v>
      </c>
      <c r="O1919" s="2">
        <f t="shared" si="119"/>
        <v>2.1666666666642413</v>
      </c>
      <c r="P1919" t="str">
        <f>VLOOKUP(G1919,Agents!A:E,4,FALSE)</f>
        <v>Team5</v>
      </c>
      <c r="Q1919" t="str">
        <f>VLOOKUP(G1919,Agents!A:E,5,FALSE)</f>
        <v>Mid</v>
      </c>
      <c r="R1919" t="str">
        <f>VLOOKUP(G1919,Agents!A:E,2,FALSE)</f>
        <v>Night</v>
      </c>
    </row>
    <row r="1920" spans="1:18" x14ac:dyDescent="0.35">
      <c r="A1920" t="s">
        <v>3600</v>
      </c>
      <c r="B1920" t="s">
        <v>3601</v>
      </c>
      <c r="C1920" t="s">
        <v>76</v>
      </c>
      <c r="D1920" t="s">
        <v>13</v>
      </c>
      <c r="E1920" s="1">
        <v>46051.831250000003</v>
      </c>
      <c r="F1920" s="1">
        <v>46053.081250000003</v>
      </c>
      <c r="G1920" t="s">
        <v>86</v>
      </c>
      <c r="H1920" t="s">
        <v>15</v>
      </c>
      <c r="I1920" t="s">
        <v>16</v>
      </c>
      <c r="J1920">
        <v>3</v>
      </c>
      <c r="K1920" t="str">
        <f>IF(tickets_dataset[[#This Row],[status]] = "Closed", "Yes","No")</f>
        <v>Yes</v>
      </c>
      <c r="L1920" s="2">
        <f t="shared" si="116"/>
        <v>30</v>
      </c>
      <c r="M1920" t="str">
        <f t="shared" si="117"/>
        <v>No</v>
      </c>
      <c r="N1920" t="str">
        <f t="shared" si="118"/>
        <v>Jan</v>
      </c>
      <c r="O1920" s="2">
        <f t="shared" si="119"/>
        <v>1.25</v>
      </c>
      <c r="P1920" t="str">
        <f>VLOOKUP(G1920,Agents!A:E,4,FALSE)</f>
        <v>Team1</v>
      </c>
      <c r="Q1920" t="str">
        <f>VLOOKUP(G1920,Agents!A:E,5,FALSE)</f>
        <v>Mid</v>
      </c>
      <c r="R1920" t="str">
        <f>VLOOKUP(G1920,Agents!A:E,2,FALSE)</f>
        <v>Morning</v>
      </c>
    </row>
    <row r="1921" spans="1:18" x14ac:dyDescent="0.35">
      <c r="A1921" t="s">
        <v>3602</v>
      </c>
      <c r="B1921" t="s">
        <v>1323</v>
      </c>
      <c r="C1921" t="s">
        <v>22</v>
      </c>
      <c r="D1921" t="s">
        <v>26</v>
      </c>
      <c r="E1921" s="1">
        <v>46070.060416666667</v>
      </c>
      <c r="F1921" s="1">
        <v>46071.602083333331</v>
      </c>
      <c r="G1921" t="s">
        <v>221</v>
      </c>
      <c r="H1921" t="s">
        <v>15</v>
      </c>
      <c r="I1921" t="s">
        <v>16</v>
      </c>
      <c r="J1921">
        <v>4</v>
      </c>
      <c r="K1921" t="str">
        <f>IF(tickets_dataset[[#This Row],[status]] = "Closed", "Yes","No")</f>
        <v>Yes</v>
      </c>
      <c r="L1921" s="2">
        <f t="shared" si="116"/>
        <v>36.999999999941792</v>
      </c>
      <c r="M1921" t="str">
        <f t="shared" si="117"/>
        <v>No</v>
      </c>
      <c r="N1921" t="str">
        <f t="shared" si="118"/>
        <v>Feb</v>
      </c>
      <c r="O1921" s="2">
        <f t="shared" si="119"/>
        <v>1.5416666666642413</v>
      </c>
      <c r="P1921" t="str">
        <f>VLOOKUP(G1921,Agents!A:E,4,FALSE)</f>
        <v>Team4</v>
      </c>
      <c r="Q1921" t="str">
        <f>VLOOKUP(G1921,Agents!A:E,5,FALSE)</f>
        <v>Senior</v>
      </c>
      <c r="R1921" t="str">
        <f>VLOOKUP(G1921,Agents!A:E,2,FALSE)</f>
        <v>Morning</v>
      </c>
    </row>
    <row r="1922" spans="1:18" x14ac:dyDescent="0.35">
      <c r="A1922" t="s">
        <v>3603</v>
      </c>
      <c r="B1922" t="s">
        <v>3604</v>
      </c>
      <c r="C1922" t="s">
        <v>76</v>
      </c>
      <c r="D1922" t="s">
        <v>26</v>
      </c>
      <c r="E1922" s="1">
        <v>46065.342361111114</v>
      </c>
      <c r="F1922" s="1">
        <v>46066.884027777778</v>
      </c>
      <c r="G1922" t="s">
        <v>77</v>
      </c>
      <c r="H1922" t="s">
        <v>28</v>
      </c>
      <c r="I1922" t="s">
        <v>16</v>
      </c>
      <c r="J1922">
        <v>5</v>
      </c>
      <c r="K1922" t="str">
        <f>IF(tickets_dataset[[#This Row],[status]] = "Closed", "Yes","No")</f>
        <v>No</v>
      </c>
      <c r="L1922" s="2">
        <f t="shared" ref="L1922:L1985" si="120">IF(ISBLANK(F1922),"",(F1922-E1922)*24)</f>
        <v>36.999999999941792</v>
      </c>
      <c r="M1922" t="str">
        <f t="shared" ref="M1922:M1985" si="121">IF(L1922&gt;48,"Yes","No")</f>
        <v>No</v>
      </c>
      <c r="N1922" t="str">
        <f t="shared" ref="N1922:N1985" si="122">TEXT(E1922,"mmm")</f>
        <v>Feb</v>
      </c>
      <c r="O1922" s="2">
        <f t="shared" si="119"/>
        <v>1.5416666666642413</v>
      </c>
      <c r="P1922" t="str">
        <f>VLOOKUP(G1922,Agents!A:E,4,FALSE)</f>
        <v>Team5</v>
      </c>
      <c r="Q1922" t="str">
        <f>VLOOKUP(G1922,Agents!A:E,5,FALSE)</f>
        <v>Junior</v>
      </c>
      <c r="R1922" t="str">
        <f>VLOOKUP(G1922,Agents!A:E,2,FALSE)</f>
        <v>Evening</v>
      </c>
    </row>
    <row r="1923" spans="1:18" x14ac:dyDescent="0.35">
      <c r="A1923" t="s">
        <v>3605</v>
      </c>
      <c r="B1923" t="s">
        <v>2713</v>
      </c>
      <c r="C1923" t="s">
        <v>12</v>
      </c>
      <c r="D1923" t="s">
        <v>38</v>
      </c>
      <c r="E1923" s="1">
        <v>46109.022916666669</v>
      </c>
      <c r="F1923" s="1">
        <v>46109.564583333333</v>
      </c>
      <c r="G1923" t="s">
        <v>128</v>
      </c>
      <c r="H1923" t="s">
        <v>15</v>
      </c>
      <c r="I1923" t="s">
        <v>16</v>
      </c>
      <c r="J1923">
        <v>4</v>
      </c>
      <c r="K1923" t="str">
        <f>IF(tickets_dataset[[#This Row],[status]] = "Closed", "Yes","No")</f>
        <v>Yes</v>
      </c>
      <c r="L1923" s="2">
        <f t="shared" si="120"/>
        <v>12.999999999941792</v>
      </c>
      <c r="M1923" t="str">
        <f t="shared" si="121"/>
        <v>No</v>
      </c>
      <c r="N1923" t="str">
        <f t="shared" si="122"/>
        <v>Mar</v>
      </c>
      <c r="O1923" s="2">
        <f t="shared" ref="O1923:O1986" si="123">F1923-E1923</f>
        <v>0.54166666666424135</v>
      </c>
      <c r="P1923" t="str">
        <f>VLOOKUP(G1923,Agents!A:E,4,FALSE)</f>
        <v>Team4</v>
      </c>
      <c r="Q1923" t="str">
        <f>VLOOKUP(G1923,Agents!A:E,5,FALSE)</f>
        <v>Mid</v>
      </c>
      <c r="R1923" t="str">
        <f>VLOOKUP(G1923,Agents!A:E,2,FALSE)</f>
        <v>Night</v>
      </c>
    </row>
    <row r="1924" spans="1:18" x14ac:dyDescent="0.35">
      <c r="A1924" t="s">
        <v>3606</v>
      </c>
      <c r="B1924" t="s">
        <v>678</v>
      </c>
      <c r="C1924" t="s">
        <v>34</v>
      </c>
      <c r="D1924" t="s">
        <v>26</v>
      </c>
      <c r="E1924" s="1">
        <v>46064.693749999999</v>
      </c>
      <c r="F1924" s="1">
        <v>46066.11041666667</v>
      </c>
      <c r="G1924" t="s">
        <v>206</v>
      </c>
      <c r="H1924" t="s">
        <v>15</v>
      </c>
      <c r="I1924" t="s">
        <v>16</v>
      </c>
      <c r="J1924">
        <v>4</v>
      </c>
      <c r="K1924" t="str">
        <f>IF(tickets_dataset[[#This Row],[status]] = "Closed", "Yes","No")</f>
        <v>Yes</v>
      </c>
      <c r="L1924" s="2">
        <f t="shared" si="120"/>
        <v>34.000000000116415</v>
      </c>
      <c r="M1924" t="str">
        <f t="shared" si="121"/>
        <v>No</v>
      </c>
      <c r="N1924" t="str">
        <f t="shared" si="122"/>
        <v>Feb</v>
      </c>
      <c r="O1924" s="2">
        <f t="shared" si="123"/>
        <v>1.4166666666715173</v>
      </c>
      <c r="P1924" t="str">
        <f>VLOOKUP(G1924,Agents!A:E,4,FALSE)</f>
        <v>Team5</v>
      </c>
      <c r="Q1924" t="str">
        <f>VLOOKUP(G1924,Agents!A:E,5,FALSE)</f>
        <v>Junior</v>
      </c>
      <c r="R1924" t="str">
        <f>VLOOKUP(G1924,Agents!A:E,2,FALSE)</f>
        <v>Evening</v>
      </c>
    </row>
    <row r="1925" spans="1:18" x14ac:dyDescent="0.35">
      <c r="A1925" t="s">
        <v>3607</v>
      </c>
      <c r="B1925" t="s">
        <v>3608</v>
      </c>
      <c r="C1925" t="s">
        <v>76</v>
      </c>
      <c r="D1925" t="s">
        <v>13</v>
      </c>
      <c r="E1925" s="1">
        <v>46059.950694444444</v>
      </c>
      <c r="F1925" s="1">
        <v>46060.78402777778</v>
      </c>
      <c r="G1925" t="s">
        <v>234</v>
      </c>
      <c r="H1925" t="s">
        <v>15</v>
      </c>
      <c r="I1925" t="s">
        <v>16</v>
      </c>
      <c r="J1925">
        <v>2</v>
      </c>
      <c r="K1925" t="str">
        <f>IF(tickets_dataset[[#This Row],[status]] = "Closed", "Yes","No")</f>
        <v>Yes</v>
      </c>
      <c r="L1925" s="2">
        <f t="shared" si="120"/>
        <v>20.000000000058208</v>
      </c>
      <c r="M1925" t="str">
        <f t="shared" si="121"/>
        <v>No</v>
      </c>
      <c r="N1925" t="str">
        <f t="shared" si="122"/>
        <v>Feb</v>
      </c>
      <c r="O1925" s="2">
        <f t="shared" si="123"/>
        <v>0.83333333333575865</v>
      </c>
      <c r="P1925" t="str">
        <f>VLOOKUP(G1925,Agents!A:E,4,FALSE)</f>
        <v>Team5</v>
      </c>
      <c r="Q1925" t="str">
        <f>VLOOKUP(G1925,Agents!A:E,5,FALSE)</f>
        <v>Senior</v>
      </c>
      <c r="R1925" t="str">
        <f>VLOOKUP(G1925,Agents!A:E,2,FALSE)</f>
        <v>Night</v>
      </c>
    </row>
    <row r="1926" spans="1:18" x14ac:dyDescent="0.35">
      <c r="A1926" t="s">
        <v>3609</v>
      </c>
      <c r="B1926" t="s">
        <v>3610</v>
      </c>
      <c r="C1926" t="s">
        <v>50</v>
      </c>
      <c r="D1926" t="s">
        <v>13</v>
      </c>
      <c r="E1926" s="1">
        <v>46068.063194444447</v>
      </c>
      <c r="F1926" s="1">
        <v>46070.021527777775</v>
      </c>
      <c r="G1926" t="s">
        <v>35</v>
      </c>
      <c r="H1926" t="s">
        <v>15</v>
      </c>
      <c r="I1926" t="s">
        <v>16</v>
      </c>
      <c r="J1926">
        <v>5</v>
      </c>
      <c r="K1926" t="str">
        <f>IF(tickets_dataset[[#This Row],[status]] = "Closed", "Yes","No")</f>
        <v>Yes</v>
      </c>
      <c r="L1926" s="2">
        <f t="shared" si="120"/>
        <v>46.999999999883585</v>
      </c>
      <c r="M1926" t="str">
        <f t="shared" si="121"/>
        <v>No</v>
      </c>
      <c r="N1926" t="str">
        <f t="shared" si="122"/>
        <v>Feb</v>
      </c>
      <c r="O1926" s="2">
        <f t="shared" si="123"/>
        <v>1.9583333333284827</v>
      </c>
      <c r="P1926" t="str">
        <f>VLOOKUP(G1926,Agents!A:E,4,FALSE)</f>
        <v>Team1</v>
      </c>
      <c r="Q1926" t="str">
        <f>VLOOKUP(G1926,Agents!A:E,5,FALSE)</f>
        <v>Senior</v>
      </c>
      <c r="R1926" t="str">
        <f>VLOOKUP(G1926,Agents!A:E,2,FALSE)</f>
        <v>Evening</v>
      </c>
    </row>
    <row r="1927" spans="1:18" x14ac:dyDescent="0.35">
      <c r="A1927" t="s">
        <v>3611</v>
      </c>
      <c r="B1927" t="s">
        <v>3612</v>
      </c>
      <c r="C1927" t="s">
        <v>50</v>
      </c>
      <c r="D1927" t="s">
        <v>26</v>
      </c>
      <c r="E1927" s="1">
        <v>46102.050694444442</v>
      </c>
      <c r="F1927" s="1">
        <v>46103.342361111114</v>
      </c>
      <c r="G1927" t="s">
        <v>311</v>
      </c>
      <c r="H1927" t="s">
        <v>15</v>
      </c>
      <c r="I1927" t="s">
        <v>16</v>
      </c>
      <c r="J1927">
        <v>5</v>
      </c>
      <c r="K1927" t="str">
        <f>IF(tickets_dataset[[#This Row],[status]] = "Closed", "Yes","No")</f>
        <v>Yes</v>
      </c>
      <c r="L1927" s="2">
        <f t="shared" si="120"/>
        <v>31.000000000116415</v>
      </c>
      <c r="M1927" t="str">
        <f t="shared" si="121"/>
        <v>No</v>
      </c>
      <c r="N1927" t="str">
        <f t="shared" si="122"/>
        <v>Mar</v>
      </c>
      <c r="O1927" s="2">
        <f t="shared" si="123"/>
        <v>1.2916666666715173</v>
      </c>
      <c r="P1927" t="str">
        <f>VLOOKUP(G1927,Agents!A:E,4,FALSE)</f>
        <v>Team5</v>
      </c>
      <c r="Q1927" t="str">
        <f>VLOOKUP(G1927,Agents!A:E,5,FALSE)</f>
        <v>Senior</v>
      </c>
      <c r="R1927" t="str">
        <f>VLOOKUP(G1927,Agents!A:E,2,FALSE)</f>
        <v>Evening</v>
      </c>
    </row>
    <row r="1928" spans="1:18" x14ac:dyDescent="0.35">
      <c r="A1928" t="s">
        <v>3613</v>
      </c>
      <c r="B1928" t="s">
        <v>3170</v>
      </c>
      <c r="C1928" t="s">
        <v>34</v>
      </c>
      <c r="D1928" t="s">
        <v>13</v>
      </c>
      <c r="E1928" s="1">
        <v>46040.160416666666</v>
      </c>
      <c r="F1928" s="1">
        <v>46041.868750000001</v>
      </c>
      <c r="G1928" t="s">
        <v>164</v>
      </c>
      <c r="H1928" t="s">
        <v>28</v>
      </c>
      <c r="I1928" t="s">
        <v>16</v>
      </c>
      <c r="J1928">
        <v>5</v>
      </c>
      <c r="K1928" t="str">
        <f>IF(tickets_dataset[[#This Row],[status]] = "Closed", "Yes","No")</f>
        <v>No</v>
      </c>
      <c r="L1928" s="2">
        <f t="shared" si="120"/>
        <v>41.000000000058208</v>
      </c>
      <c r="M1928" t="str">
        <f t="shared" si="121"/>
        <v>No</v>
      </c>
      <c r="N1928" t="str">
        <f t="shared" si="122"/>
        <v>Jan</v>
      </c>
      <c r="O1928" s="2">
        <f t="shared" si="123"/>
        <v>1.7083333333357587</v>
      </c>
      <c r="P1928" t="str">
        <f>VLOOKUP(G1928,Agents!A:E,4,FALSE)</f>
        <v>Team4</v>
      </c>
      <c r="Q1928" t="str">
        <f>VLOOKUP(G1928,Agents!A:E,5,FALSE)</f>
        <v>Senior</v>
      </c>
      <c r="R1928" t="str">
        <f>VLOOKUP(G1928,Agents!A:E,2,FALSE)</f>
        <v>Evening</v>
      </c>
    </row>
    <row r="1929" spans="1:18" x14ac:dyDescent="0.35">
      <c r="A1929" t="s">
        <v>3614</v>
      </c>
      <c r="B1929" t="s">
        <v>1701</v>
      </c>
      <c r="C1929" t="s">
        <v>76</v>
      </c>
      <c r="D1929" t="s">
        <v>13</v>
      </c>
      <c r="E1929" s="1">
        <v>46086.12222222222</v>
      </c>
      <c r="F1929" s="1">
        <v>46086.663888888892</v>
      </c>
      <c r="G1929" t="s">
        <v>311</v>
      </c>
      <c r="H1929" t="s">
        <v>15</v>
      </c>
      <c r="I1929" t="s">
        <v>16</v>
      </c>
      <c r="J1929">
        <v>4</v>
      </c>
      <c r="K1929" t="str">
        <f>IF(tickets_dataset[[#This Row],[status]] = "Closed", "Yes","No")</f>
        <v>Yes</v>
      </c>
      <c r="L1929" s="2">
        <f t="shared" si="120"/>
        <v>13.000000000116415</v>
      </c>
      <c r="M1929" t="str">
        <f t="shared" si="121"/>
        <v>No</v>
      </c>
      <c r="N1929" t="str">
        <f t="shared" si="122"/>
        <v>Mar</v>
      </c>
      <c r="O1929" s="2">
        <f t="shared" si="123"/>
        <v>0.54166666667151731</v>
      </c>
      <c r="P1929" t="str">
        <f>VLOOKUP(G1929,Agents!A:E,4,FALSE)</f>
        <v>Team5</v>
      </c>
      <c r="Q1929" t="str">
        <f>VLOOKUP(G1929,Agents!A:E,5,FALSE)</f>
        <v>Senior</v>
      </c>
      <c r="R1929" t="str">
        <f>VLOOKUP(G1929,Agents!A:E,2,FALSE)</f>
        <v>Evening</v>
      </c>
    </row>
    <row r="1930" spans="1:18" x14ac:dyDescent="0.35">
      <c r="A1930" t="s">
        <v>3615</v>
      </c>
      <c r="B1930" t="s">
        <v>3616</v>
      </c>
      <c r="C1930" t="s">
        <v>76</v>
      </c>
      <c r="D1930" t="s">
        <v>26</v>
      </c>
      <c r="E1930" s="1">
        <v>46096.561805555553</v>
      </c>
      <c r="F1930" s="1">
        <v>46098.895138888889</v>
      </c>
      <c r="G1930" t="s">
        <v>234</v>
      </c>
      <c r="H1930" t="s">
        <v>15</v>
      </c>
      <c r="I1930" t="s">
        <v>16</v>
      </c>
      <c r="J1930">
        <v>5</v>
      </c>
      <c r="K1930" t="str">
        <f>IF(tickets_dataset[[#This Row],[status]] = "Closed", "Yes","No")</f>
        <v>Yes</v>
      </c>
      <c r="L1930" s="2">
        <f t="shared" si="120"/>
        <v>56.000000000058208</v>
      </c>
      <c r="M1930" t="str">
        <f t="shared" si="121"/>
        <v>Yes</v>
      </c>
      <c r="N1930" t="str">
        <f t="shared" si="122"/>
        <v>Mar</v>
      </c>
      <c r="O1930" s="2">
        <f t="shared" si="123"/>
        <v>2.3333333333357587</v>
      </c>
      <c r="P1930" t="str">
        <f>VLOOKUP(G1930,Agents!A:E,4,FALSE)</f>
        <v>Team5</v>
      </c>
      <c r="Q1930" t="str">
        <f>VLOOKUP(G1930,Agents!A:E,5,FALSE)</f>
        <v>Senior</v>
      </c>
      <c r="R1930" t="str">
        <f>VLOOKUP(G1930,Agents!A:E,2,FALSE)</f>
        <v>Night</v>
      </c>
    </row>
    <row r="1931" spans="1:18" x14ac:dyDescent="0.35">
      <c r="A1931" t="s">
        <v>3617</v>
      </c>
      <c r="B1931" t="s">
        <v>3618</v>
      </c>
      <c r="C1931" t="s">
        <v>50</v>
      </c>
      <c r="D1931" t="s">
        <v>26</v>
      </c>
      <c r="E1931" s="1">
        <v>46025.000694444447</v>
      </c>
      <c r="F1931" s="1">
        <v>46027.084027777775</v>
      </c>
      <c r="G1931" t="s">
        <v>221</v>
      </c>
      <c r="H1931" t="s">
        <v>15</v>
      </c>
      <c r="I1931" t="s">
        <v>68</v>
      </c>
      <c r="J1931">
        <v>2</v>
      </c>
      <c r="K1931" t="str">
        <f>IF(tickets_dataset[[#This Row],[status]] = "Closed", "Yes","No")</f>
        <v>Yes</v>
      </c>
      <c r="L1931" s="2">
        <f t="shared" si="120"/>
        <v>49.999999999883585</v>
      </c>
      <c r="M1931" t="str">
        <f t="shared" si="121"/>
        <v>Yes</v>
      </c>
      <c r="N1931" t="str">
        <f t="shared" si="122"/>
        <v>Jan</v>
      </c>
      <c r="O1931" s="2">
        <f t="shared" si="123"/>
        <v>2.0833333333284827</v>
      </c>
      <c r="P1931" t="str">
        <f>VLOOKUP(G1931,Agents!A:E,4,FALSE)</f>
        <v>Team4</v>
      </c>
      <c r="Q1931" t="str">
        <f>VLOOKUP(G1931,Agents!A:E,5,FALSE)</f>
        <v>Senior</v>
      </c>
      <c r="R1931" t="str">
        <f>VLOOKUP(G1931,Agents!A:E,2,FALSE)</f>
        <v>Morning</v>
      </c>
    </row>
    <row r="1932" spans="1:18" x14ac:dyDescent="0.35">
      <c r="A1932" t="s">
        <v>3619</v>
      </c>
      <c r="B1932" t="s">
        <v>3620</v>
      </c>
      <c r="C1932" t="s">
        <v>76</v>
      </c>
      <c r="D1932" t="s">
        <v>26</v>
      </c>
      <c r="E1932" s="1">
        <v>46093.810416666667</v>
      </c>
      <c r="F1932" s="1">
        <v>46095.768750000003</v>
      </c>
      <c r="G1932" t="s">
        <v>27</v>
      </c>
      <c r="H1932" t="s">
        <v>15</v>
      </c>
      <c r="I1932" t="s">
        <v>16</v>
      </c>
      <c r="J1932">
        <v>3</v>
      </c>
      <c r="K1932" t="str">
        <f>IF(tickets_dataset[[#This Row],[status]] = "Closed", "Yes","No")</f>
        <v>Yes</v>
      </c>
      <c r="L1932" s="2">
        <f t="shared" si="120"/>
        <v>47.000000000058208</v>
      </c>
      <c r="M1932" t="str">
        <f t="shared" si="121"/>
        <v>No</v>
      </c>
      <c r="N1932" t="str">
        <f t="shared" si="122"/>
        <v>Mar</v>
      </c>
      <c r="O1932" s="2">
        <f t="shared" si="123"/>
        <v>1.9583333333357587</v>
      </c>
      <c r="P1932" t="str">
        <f>VLOOKUP(G1932,Agents!A:E,4,FALSE)</f>
        <v>Team5</v>
      </c>
      <c r="Q1932" t="str">
        <f>VLOOKUP(G1932,Agents!A:E,5,FALSE)</f>
        <v>Senior</v>
      </c>
      <c r="R1932" t="str">
        <f>VLOOKUP(G1932,Agents!A:E,2,FALSE)</f>
        <v>Morning</v>
      </c>
    </row>
    <row r="1933" spans="1:18" x14ac:dyDescent="0.35">
      <c r="A1933" t="s">
        <v>3621</v>
      </c>
      <c r="B1933" t="s">
        <v>747</v>
      </c>
      <c r="C1933" t="s">
        <v>34</v>
      </c>
      <c r="D1933" t="s">
        <v>13</v>
      </c>
      <c r="E1933" s="1">
        <v>46096.372916666667</v>
      </c>
      <c r="F1933" s="1">
        <v>46097.706250000003</v>
      </c>
      <c r="G1933" t="s">
        <v>100</v>
      </c>
      <c r="H1933" t="s">
        <v>132</v>
      </c>
      <c r="I1933" t="s">
        <v>16</v>
      </c>
      <c r="J1933">
        <v>4</v>
      </c>
      <c r="K1933" t="str">
        <f>IF(tickets_dataset[[#This Row],[status]] = "Closed", "Yes","No")</f>
        <v>No</v>
      </c>
      <c r="L1933" s="2">
        <f t="shared" si="120"/>
        <v>32.000000000058208</v>
      </c>
      <c r="M1933" t="str">
        <f t="shared" si="121"/>
        <v>No</v>
      </c>
      <c r="N1933" t="str">
        <f t="shared" si="122"/>
        <v>Mar</v>
      </c>
      <c r="O1933" s="2">
        <f t="shared" si="123"/>
        <v>1.3333333333357587</v>
      </c>
      <c r="P1933" t="str">
        <f>VLOOKUP(G1933,Agents!A:E,4,FALSE)</f>
        <v>Team4</v>
      </c>
      <c r="Q1933" t="str">
        <f>VLOOKUP(G1933,Agents!A:E,5,FALSE)</f>
        <v>Junior</v>
      </c>
      <c r="R1933" t="str">
        <f>VLOOKUP(G1933,Agents!A:E,2,FALSE)</f>
        <v>Evening</v>
      </c>
    </row>
    <row r="1934" spans="1:18" x14ac:dyDescent="0.35">
      <c r="A1934" t="s">
        <v>3622</v>
      </c>
      <c r="B1934" t="s">
        <v>3623</v>
      </c>
      <c r="C1934" t="s">
        <v>22</v>
      </c>
      <c r="D1934" t="s">
        <v>13</v>
      </c>
      <c r="E1934" s="1">
        <v>46103.193055555559</v>
      </c>
      <c r="F1934" s="1">
        <v>46103.276388888888</v>
      </c>
      <c r="G1934" t="s">
        <v>53</v>
      </c>
      <c r="H1934" t="s">
        <v>15</v>
      </c>
      <c r="I1934" t="s">
        <v>16</v>
      </c>
      <c r="J1934">
        <v>5</v>
      </c>
      <c r="K1934" t="str">
        <f>IF(tickets_dataset[[#This Row],[status]] = "Closed", "Yes","No")</f>
        <v>Yes</v>
      </c>
      <c r="L1934" s="2">
        <f t="shared" si="120"/>
        <v>1.9999999998835847</v>
      </c>
      <c r="M1934" t="str">
        <f t="shared" si="121"/>
        <v>No</v>
      </c>
      <c r="N1934" t="str">
        <f t="shared" si="122"/>
        <v>Mar</v>
      </c>
      <c r="O1934" s="2">
        <f t="shared" si="123"/>
        <v>8.3333333328482695E-2</v>
      </c>
      <c r="P1934" t="str">
        <f>VLOOKUP(G1934,Agents!A:E,4,FALSE)</f>
        <v>Team1</v>
      </c>
      <c r="Q1934" t="str">
        <f>VLOOKUP(G1934,Agents!A:E,5,FALSE)</f>
        <v>Junior</v>
      </c>
      <c r="R1934" t="str">
        <f>VLOOKUP(G1934,Agents!A:E,2,FALSE)</f>
        <v>Night</v>
      </c>
    </row>
    <row r="1935" spans="1:18" x14ac:dyDescent="0.35">
      <c r="A1935" t="s">
        <v>3624</v>
      </c>
      <c r="B1935" t="s">
        <v>3625</v>
      </c>
      <c r="C1935" t="s">
        <v>12</v>
      </c>
      <c r="D1935" t="s">
        <v>13</v>
      </c>
      <c r="E1935" s="1">
        <v>46045.338888888888</v>
      </c>
      <c r="F1935" s="1">
        <v>46046.130555555559</v>
      </c>
      <c r="G1935" t="s">
        <v>45</v>
      </c>
      <c r="H1935" t="s">
        <v>15</v>
      </c>
      <c r="I1935" t="s">
        <v>16</v>
      </c>
      <c r="J1935">
        <v>3</v>
      </c>
      <c r="K1935" t="str">
        <f>IF(tickets_dataset[[#This Row],[status]] = "Closed", "Yes","No")</f>
        <v>Yes</v>
      </c>
      <c r="L1935" s="2">
        <f t="shared" si="120"/>
        <v>19.000000000116415</v>
      </c>
      <c r="M1935" t="str">
        <f t="shared" si="121"/>
        <v>No</v>
      </c>
      <c r="N1935" t="str">
        <f t="shared" si="122"/>
        <v>Jan</v>
      </c>
      <c r="O1935" s="2">
        <f t="shared" si="123"/>
        <v>0.79166666667151731</v>
      </c>
      <c r="P1935" t="str">
        <f>VLOOKUP(G1935,Agents!A:E,4,FALSE)</f>
        <v>Team5</v>
      </c>
      <c r="Q1935" t="str">
        <f>VLOOKUP(G1935,Agents!A:E,5,FALSE)</f>
        <v>Senior</v>
      </c>
      <c r="R1935" t="str">
        <f>VLOOKUP(G1935,Agents!A:E,2,FALSE)</f>
        <v>Morning</v>
      </c>
    </row>
    <row r="1936" spans="1:18" x14ac:dyDescent="0.35">
      <c r="A1936" t="s">
        <v>3626</v>
      </c>
      <c r="B1936" t="s">
        <v>3627</v>
      </c>
      <c r="C1936" t="s">
        <v>34</v>
      </c>
      <c r="D1936" t="s">
        <v>38</v>
      </c>
      <c r="E1936" s="1">
        <v>46063.912499999999</v>
      </c>
      <c r="F1936" s="1">
        <v>46064.537499999999</v>
      </c>
      <c r="G1936" t="s">
        <v>170</v>
      </c>
      <c r="H1936" t="s">
        <v>15</v>
      </c>
      <c r="I1936" t="s">
        <v>16</v>
      </c>
      <c r="J1936">
        <v>5</v>
      </c>
      <c r="K1936" t="str">
        <f>IF(tickets_dataset[[#This Row],[status]] = "Closed", "Yes","No")</f>
        <v>Yes</v>
      </c>
      <c r="L1936" s="2">
        <f t="shared" si="120"/>
        <v>15</v>
      </c>
      <c r="M1936" t="str">
        <f t="shared" si="121"/>
        <v>No</v>
      </c>
      <c r="N1936" t="str">
        <f t="shared" si="122"/>
        <v>Feb</v>
      </c>
      <c r="O1936" s="2">
        <f t="shared" si="123"/>
        <v>0.625</v>
      </c>
      <c r="P1936" t="str">
        <f>VLOOKUP(G1936,Agents!A:E,4,FALSE)</f>
        <v>Team5</v>
      </c>
      <c r="Q1936" t="str">
        <f>VLOOKUP(G1936,Agents!A:E,5,FALSE)</f>
        <v>Junior</v>
      </c>
      <c r="R1936" t="str">
        <f>VLOOKUP(G1936,Agents!A:E,2,FALSE)</f>
        <v>Night</v>
      </c>
    </row>
    <row r="1937" spans="1:18" x14ac:dyDescent="0.35">
      <c r="A1937" t="s">
        <v>3628</v>
      </c>
      <c r="B1937" t="s">
        <v>2839</v>
      </c>
      <c r="C1937" t="s">
        <v>22</v>
      </c>
      <c r="D1937" t="s">
        <v>26</v>
      </c>
      <c r="E1937" s="1">
        <v>46083.236111111109</v>
      </c>
      <c r="F1937" s="1">
        <v>46085.152777777781</v>
      </c>
      <c r="G1937" t="s">
        <v>62</v>
      </c>
      <c r="H1937" t="s">
        <v>15</v>
      </c>
      <c r="I1937" t="s">
        <v>68</v>
      </c>
      <c r="J1937">
        <v>4</v>
      </c>
      <c r="K1937" t="str">
        <f>IF(tickets_dataset[[#This Row],[status]] = "Closed", "Yes","No")</f>
        <v>Yes</v>
      </c>
      <c r="L1937" s="2">
        <f t="shared" si="120"/>
        <v>46.000000000116415</v>
      </c>
      <c r="M1937" t="str">
        <f t="shared" si="121"/>
        <v>No</v>
      </c>
      <c r="N1937" t="str">
        <f t="shared" si="122"/>
        <v>Mar</v>
      </c>
      <c r="O1937" s="2">
        <f t="shared" si="123"/>
        <v>1.9166666666715173</v>
      </c>
      <c r="P1937" t="str">
        <f>VLOOKUP(G1937,Agents!A:E,4,FALSE)</f>
        <v>Team1</v>
      </c>
      <c r="Q1937" t="str">
        <f>VLOOKUP(G1937,Agents!A:E,5,FALSE)</f>
        <v>Junior</v>
      </c>
      <c r="R1937" t="str">
        <f>VLOOKUP(G1937,Agents!A:E,2,FALSE)</f>
        <v>Morning</v>
      </c>
    </row>
    <row r="1938" spans="1:18" x14ac:dyDescent="0.35">
      <c r="A1938" t="s">
        <v>3629</v>
      </c>
      <c r="B1938" t="s">
        <v>2829</v>
      </c>
      <c r="C1938" t="s">
        <v>12</v>
      </c>
      <c r="D1938" t="s">
        <v>13</v>
      </c>
      <c r="E1938" s="1">
        <v>46091.022222222222</v>
      </c>
      <c r="F1938" s="1">
        <v>46091.188888888886</v>
      </c>
      <c r="G1938" t="s">
        <v>83</v>
      </c>
      <c r="H1938" t="s">
        <v>15</v>
      </c>
      <c r="I1938" t="s">
        <v>16</v>
      </c>
      <c r="J1938">
        <v>4</v>
      </c>
      <c r="K1938" t="str">
        <f>IF(tickets_dataset[[#This Row],[status]] = "Closed", "Yes","No")</f>
        <v>Yes</v>
      </c>
      <c r="L1938" s="2">
        <f t="shared" si="120"/>
        <v>3.9999999999417923</v>
      </c>
      <c r="M1938" t="str">
        <f t="shared" si="121"/>
        <v>No</v>
      </c>
      <c r="N1938" t="str">
        <f t="shared" si="122"/>
        <v>Mar</v>
      </c>
      <c r="O1938" s="2">
        <f t="shared" si="123"/>
        <v>0.16666666666424135</v>
      </c>
      <c r="P1938" t="str">
        <f>VLOOKUP(G1938,Agents!A:E,4,FALSE)</f>
        <v>Team2</v>
      </c>
      <c r="Q1938" t="str">
        <f>VLOOKUP(G1938,Agents!A:E,5,FALSE)</f>
        <v>Junior</v>
      </c>
      <c r="R1938" t="str">
        <f>VLOOKUP(G1938,Agents!A:E,2,FALSE)</f>
        <v>Night</v>
      </c>
    </row>
    <row r="1939" spans="1:18" x14ac:dyDescent="0.35">
      <c r="A1939" t="s">
        <v>3630</v>
      </c>
      <c r="B1939" t="s">
        <v>3631</v>
      </c>
      <c r="C1939" t="s">
        <v>12</v>
      </c>
      <c r="D1939" t="s">
        <v>26</v>
      </c>
      <c r="E1939" s="1">
        <v>46093.469444444447</v>
      </c>
      <c r="F1939" s="1">
        <v>46094.219444444447</v>
      </c>
      <c r="G1939" t="s">
        <v>344</v>
      </c>
      <c r="H1939" t="s">
        <v>15</v>
      </c>
      <c r="I1939" t="s">
        <v>68</v>
      </c>
      <c r="J1939">
        <v>4</v>
      </c>
      <c r="K1939" t="str">
        <f>IF(tickets_dataset[[#This Row],[status]] = "Closed", "Yes","No")</f>
        <v>Yes</v>
      </c>
      <c r="L1939" s="2">
        <f t="shared" si="120"/>
        <v>18</v>
      </c>
      <c r="M1939" t="str">
        <f t="shared" si="121"/>
        <v>No</v>
      </c>
      <c r="N1939" t="str">
        <f t="shared" si="122"/>
        <v>Mar</v>
      </c>
      <c r="O1939" s="2">
        <f t="shared" si="123"/>
        <v>0.75</v>
      </c>
      <c r="P1939" t="str">
        <f>VLOOKUP(G1939,Agents!A:E,4,FALSE)</f>
        <v>Team4</v>
      </c>
      <c r="Q1939" t="str">
        <f>VLOOKUP(G1939,Agents!A:E,5,FALSE)</f>
        <v>Senior</v>
      </c>
      <c r="R1939" t="str">
        <f>VLOOKUP(G1939,Agents!A:E,2,FALSE)</f>
        <v>Night</v>
      </c>
    </row>
    <row r="1940" spans="1:18" x14ac:dyDescent="0.35">
      <c r="A1940" t="s">
        <v>3632</v>
      </c>
      <c r="B1940" t="s">
        <v>3633</v>
      </c>
      <c r="C1940" t="s">
        <v>22</v>
      </c>
      <c r="D1940" t="s">
        <v>13</v>
      </c>
      <c r="E1940" s="1">
        <v>46034.260416666664</v>
      </c>
      <c r="F1940" s="1">
        <v>46035.927083333336</v>
      </c>
      <c r="G1940" t="s">
        <v>80</v>
      </c>
      <c r="H1940" t="s">
        <v>28</v>
      </c>
      <c r="I1940" t="s">
        <v>16</v>
      </c>
      <c r="J1940">
        <v>4</v>
      </c>
      <c r="K1940" t="str">
        <f>IF(tickets_dataset[[#This Row],[status]] = "Closed", "Yes","No")</f>
        <v>No</v>
      </c>
      <c r="L1940" s="2">
        <f t="shared" si="120"/>
        <v>40.000000000116415</v>
      </c>
      <c r="M1940" t="str">
        <f t="shared" si="121"/>
        <v>No</v>
      </c>
      <c r="N1940" t="str">
        <f t="shared" si="122"/>
        <v>Jan</v>
      </c>
      <c r="O1940" s="2">
        <f t="shared" si="123"/>
        <v>1.6666666666715173</v>
      </c>
      <c r="P1940" t="str">
        <f>VLOOKUP(G1940,Agents!A:E,4,FALSE)</f>
        <v>Team3</v>
      </c>
      <c r="Q1940" t="str">
        <f>VLOOKUP(G1940,Agents!A:E,5,FALSE)</f>
        <v>Junior</v>
      </c>
      <c r="R1940" t="str">
        <f>VLOOKUP(G1940,Agents!A:E,2,FALSE)</f>
        <v>Evening</v>
      </c>
    </row>
    <row r="1941" spans="1:18" x14ac:dyDescent="0.35">
      <c r="A1941" t="s">
        <v>3634</v>
      </c>
      <c r="B1941" t="s">
        <v>2112</v>
      </c>
      <c r="C1941" t="s">
        <v>12</v>
      </c>
      <c r="D1941" t="s">
        <v>13</v>
      </c>
      <c r="E1941" s="1">
        <v>46032.96597222222</v>
      </c>
      <c r="F1941" s="1">
        <v>46033.924305555556</v>
      </c>
      <c r="G1941" t="s">
        <v>239</v>
      </c>
      <c r="H1941" t="s">
        <v>28</v>
      </c>
      <c r="I1941" t="s">
        <v>16</v>
      </c>
      <c r="J1941">
        <v>5</v>
      </c>
      <c r="K1941" t="str">
        <f>IF(tickets_dataset[[#This Row],[status]] = "Closed", "Yes","No")</f>
        <v>No</v>
      </c>
      <c r="L1941" s="2">
        <f t="shared" si="120"/>
        <v>23.000000000058208</v>
      </c>
      <c r="M1941" t="str">
        <f t="shared" si="121"/>
        <v>No</v>
      </c>
      <c r="N1941" t="str">
        <f t="shared" si="122"/>
        <v>Jan</v>
      </c>
      <c r="O1941" s="2">
        <f t="shared" si="123"/>
        <v>0.95833333333575865</v>
      </c>
      <c r="P1941" t="str">
        <f>VLOOKUP(G1941,Agents!A:E,4,FALSE)</f>
        <v>Team1</v>
      </c>
      <c r="Q1941" t="str">
        <f>VLOOKUP(G1941,Agents!A:E,5,FALSE)</f>
        <v>Senior</v>
      </c>
      <c r="R1941" t="str">
        <f>VLOOKUP(G1941,Agents!A:E,2,FALSE)</f>
        <v>Evening</v>
      </c>
    </row>
    <row r="1942" spans="1:18" x14ac:dyDescent="0.35">
      <c r="A1942" t="s">
        <v>3635</v>
      </c>
      <c r="B1942" t="s">
        <v>3636</v>
      </c>
      <c r="C1942" t="s">
        <v>76</v>
      </c>
      <c r="D1942" t="s">
        <v>13</v>
      </c>
      <c r="E1942" s="1">
        <v>46084.672222222223</v>
      </c>
      <c r="F1942" s="1">
        <v>46085.672222222223</v>
      </c>
      <c r="G1942" t="s">
        <v>140</v>
      </c>
      <c r="H1942" t="s">
        <v>15</v>
      </c>
      <c r="I1942" t="s">
        <v>16</v>
      </c>
      <c r="J1942">
        <v>3</v>
      </c>
      <c r="K1942" t="str">
        <f>IF(tickets_dataset[[#This Row],[status]] = "Closed", "Yes","No")</f>
        <v>Yes</v>
      </c>
      <c r="L1942" s="2">
        <f t="shared" si="120"/>
        <v>24</v>
      </c>
      <c r="M1942" t="str">
        <f t="shared" si="121"/>
        <v>No</v>
      </c>
      <c r="N1942" t="str">
        <f t="shared" si="122"/>
        <v>Mar</v>
      </c>
      <c r="O1942" s="2">
        <f t="shared" si="123"/>
        <v>1</v>
      </c>
      <c r="P1942" t="str">
        <f>VLOOKUP(G1942,Agents!A:E,4,FALSE)</f>
        <v>Team1</v>
      </c>
      <c r="Q1942" t="str">
        <f>VLOOKUP(G1942,Agents!A:E,5,FALSE)</f>
        <v>Junior</v>
      </c>
      <c r="R1942" t="str">
        <f>VLOOKUP(G1942,Agents!A:E,2,FALSE)</f>
        <v>Morning</v>
      </c>
    </row>
    <row r="1943" spans="1:18" x14ac:dyDescent="0.35">
      <c r="A1943" t="s">
        <v>3637</v>
      </c>
      <c r="B1943" t="s">
        <v>629</v>
      </c>
      <c r="C1943" t="s">
        <v>76</v>
      </c>
      <c r="D1943" t="s">
        <v>38</v>
      </c>
      <c r="E1943" s="1">
        <v>46090.238888888889</v>
      </c>
      <c r="F1943" s="1">
        <v>46092.030555555553</v>
      </c>
      <c r="G1943" t="s">
        <v>156</v>
      </c>
      <c r="H1943" t="s">
        <v>15</v>
      </c>
      <c r="I1943" t="s">
        <v>16</v>
      </c>
      <c r="J1943">
        <v>5</v>
      </c>
      <c r="K1943" t="str">
        <f>IF(tickets_dataset[[#This Row],[status]] = "Closed", "Yes","No")</f>
        <v>Yes</v>
      </c>
      <c r="L1943" s="2">
        <f t="shared" si="120"/>
        <v>42.999999999941792</v>
      </c>
      <c r="M1943" t="str">
        <f t="shared" si="121"/>
        <v>No</v>
      </c>
      <c r="N1943" t="str">
        <f t="shared" si="122"/>
        <v>Mar</v>
      </c>
      <c r="O1943" s="2">
        <f t="shared" si="123"/>
        <v>1.7916666666642413</v>
      </c>
      <c r="P1943" t="str">
        <f>VLOOKUP(G1943,Agents!A:E,4,FALSE)</f>
        <v>Team3</v>
      </c>
      <c r="Q1943" t="str">
        <f>VLOOKUP(G1943,Agents!A:E,5,FALSE)</f>
        <v>Mid</v>
      </c>
      <c r="R1943" t="str">
        <f>VLOOKUP(G1943,Agents!A:E,2,FALSE)</f>
        <v>Evening</v>
      </c>
    </row>
    <row r="1944" spans="1:18" x14ac:dyDescent="0.35">
      <c r="A1944" t="s">
        <v>3638</v>
      </c>
      <c r="B1944" t="s">
        <v>3639</v>
      </c>
      <c r="C1944" t="s">
        <v>50</v>
      </c>
      <c r="D1944" t="s">
        <v>26</v>
      </c>
      <c r="E1944" s="1">
        <v>46073.629166666666</v>
      </c>
      <c r="F1944" s="1">
        <v>46074.29583333333</v>
      </c>
      <c r="G1944" t="s">
        <v>221</v>
      </c>
      <c r="H1944" t="s">
        <v>15</v>
      </c>
      <c r="I1944" t="s">
        <v>68</v>
      </c>
      <c r="J1944">
        <v>2</v>
      </c>
      <c r="K1944" t="str">
        <f>IF(tickets_dataset[[#This Row],[status]] = "Closed", "Yes","No")</f>
        <v>Yes</v>
      </c>
      <c r="L1944" s="2">
        <f t="shared" si="120"/>
        <v>15.999999999941792</v>
      </c>
      <c r="M1944" t="str">
        <f t="shared" si="121"/>
        <v>No</v>
      </c>
      <c r="N1944" t="str">
        <f t="shared" si="122"/>
        <v>Feb</v>
      </c>
      <c r="O1944" s="2">
        <f t="shared" si="123"/>
        <v>0.66666666666424135</v>
      </c>
      <c r="P1944" t="str">
        <f>VLOOKUP(G1944,Agents!A:E,4,FALSE)</f>
        <v>Team4</v>
      </c>
      <c r="Q1944" t="str">
        <f>VLOOKUP(G1944,Agents!A:E,5,FALSE)</f>
        <v>Senior</v>
      </c>
      <c r="R1944" t="str">
        <f>VLOOKUP(G1944,Agents!A:E,2,FALSE)</f>
        <v>Morning</v>
      </c>
    </row>
    <row r="1945" spans="1:18" x14ac:dyDescent="0.35">
      <c r="A1945" t="s">
        <v>3640</v>
      </c>
      <c r="B1945" t="s">
        <v>3641</v>
      </c>
      <c r="C1945" t="s">
        <v>12</v>
      </c>
      <c r="D1945" t="s">
        <v>26</v>
      </c>
      <c r="E1945" s="1">
        <v>46033.841666666667</v>
      </c>
      <c r="F1945" s="1">
        <v>46036.383333333331</v>
      </c>
      <c r="G1945" t="s">
        <v>140</v>
      </c>
      <c r="H1945" t="s">
        <v>15</v>
      </c>
      <c r="I1945" t="s">
        <v>16</v>
      </c>
      <c r="J1945">
        <v>5</v>
      </c>
      <c r="K1945" t="str">
        <f>IF(tickets_dataset[[#This Row],[status]] = "Closed", "Yes","No")</f>
        <v>Yes</v>
      </c>
      <c r="L1945" s="2">
        <f t="shared" si="120"/>
        <v>60.999999999941792</v>
      </c>
      <c r="M1945" t="str">
        <f t="shared" si="121"/>
        <v>Yes</v>
      </c>
      <c r="N1945" t="str">
        <f t="shared" si="122"/>
        <v>Jan</v>
      </c>
      <c r="O1945" s="2">
        <f t="shared" si="123"/>
        <v>2.5416666666642413</v>
      </c>
      <c r="P1945" t="str">
        <f>VLOOKUP(G1945,Agents!A:E,4,FALSE)</f>
        <v>Team1</v>
      </c>
      <c r="Q1945" t="str">
        <f>VLOOKUP(G1945,Agents!A:E,5,FALSE)</f>
        <v>Junior</v>
      </c>
      <c r="R1945" t="str">
        <f>VLOOKUP(G1945,Agents!A:E,2,FALSE)</f>
        <v>Morning</v>
      </c>
    </row>
    <row r="1946" spans="1:18" x14ac:dyDescent="0.35">
      <c r="A1946" t="s">
        <v>3642</v>
      </c>
      <c r="B1946" t="s">
        <v>3453</v>
      </c>
      <c r="C1946" t="s">
        <v>12</v>
      </c>
      <c r="D1946" t="s">
        <v>38</v>
      </c>
      <c r="E1946" s="1">
        <v>46109.802083333336</v>
      </c>
      <c r="F1946" s="1">
        <v>46110.260416666664</v>
      </c>
      <c r="G1946" t="s">
        <v>422</v>
      </c>
      <c r="H1946" t="s">
        <v>15</v>
      </c>
      <c r="I1946" t="s">
        <v>16</v>
      </c>
      <c r="J1946">
        <v>5</v>
      </c>
      <c r="K1946" t="str">
        <f>IF(tickets_dataset[[#This Row],[status]] = "Closed", "Yes","No")</f>
        <v>Yes</v>
      </c>
      <c r="L1946" s="2">
        <f t="shared" si="120"/>
        <v>10.999999999883585</v>
      </c>
      <c r="M1946" t="str">
        <f t="shared" si="121"/>
        <v>No</v>
      </c>
      <c r="N1946" t="str">
        <f t="shared" si="122"/>
        <v>Mar</v>
      </c>
      <c r="O1946" s="2">
        <f t="shared" si="123"/>
        <v>0.45833333332848269</v>
      </c>
      <c r="P1946" t="str">
        <f>VLOOKUP(G1946,Agents!A:E,4,FALSE)</f>
        <v>Team5</v>
      </c>
      <c r="Q1946" t="str">
        <f>VLOOKUP(G1946,Agents!A:E,5,FALSE)</f>
        <v>Mid</v>
      </c>
      <c r="R1946" t="str">
        <f>VLOOKUP(G1946,Agents!A:E,2,FALSE)</f>
        <v>Evening</v>
      </c>
    </row>
    <row r="1947" spans="1:18" x14ac:dyDescent="0.35">
      <c r="A1947" t="s">
        <v>3643</v>
      </c>
      <c r="B1947" t="s">
        <v>3644</v>
      </c>
      <c r="C1947" t="s">
        <v>76</v>
      </c>
      <c r="D1947" t="s">
        <v>26</v>
      </c>
      <c r="E1947" s="1">
        <v>46078.566666666666</v>
      </c>
      <c r="F1947" s="1">
        <v>46079.566666666666</v>
      </c>
      <c r="G1947" t="s">
        <v>357</v>
      </c>
      <c r="H1947" t="s">
        <v>15</v>
      </c>
      <c r="I1947" t="s">
        <v>16</v>
      </c>
      <c r="J1947">
        <v>4</v>
      </c>
      <c r="K1947" t="str">
        <f>IF(tickets_dataset[[#This Row],[status]] = "Closed", "Yes","No")</f>
        <v>Yes</v>
      </c>
      <c r="L1947" s="2">
        <f t="shared" si="120"/>
        <v>24</v>
      </c>
      <c r="M1947" t="str">
        <f t="shared" si="121"/>
        <v>No</v>
      </c>
      <c r="N1947" t="str">
        <f t="shared" si="122"/>
        <v>Feb</v>
      </c>
      <c r="O1947" s="2">
        <f t="shared" si="123"/>
        <v>1</v>
      </c>
      <c r="P1947" t="str">
        <f>VLOOKUP(G1947,Agents!A:E,4,FALSE)</f>
        <v>Team1</v>
      </c>
      <c r="Q1947" t="str">
        <f>VLOOKUP(G1947,Agents!A:E,5,FALSE)</f>
        <v>Mid</v>
      </c>
      <c r="R1947" t="str">
        <f>VLOOKUP(G1947,Agents!A:E,2,FALSE)</f>
        <v>Morning</v>
      </c>
    </row>
    <row r="1948" spans="1:18" x14ac:dyDescent="0.35">
      <c r="A1948" t="s">
        <v>3645</v>
      </c>
      <c r="B1948" t="s">
        <v>3646</v>
      </c>
      <c r="C1948" t="s">
        <v>34</v>
      </c>
      <c r="D1948" t="s">
        <v>26</v>
      </c>
      <c r="E1948" s="1">
        <v>46060.953472222223</v>
      </c>
      <c r="F1948" s="1">
        <v>46062.328472222223</v>
      </c>
      <c r="G1948" t="s">
        <v>110</v>
      </c>
      <c r="H1948" t="s">
        <v>15</v>
      </c>
      <c r="I1948" t="s">
        <v>16</v>
      </c>
      <c r="J1948">
        <v>3</v>
      </c>
      <c r="K1948" t="str">
        <f>IF(tickets_dataset[[#This Row],[status]] = "Closed", "Yes","No")</f>
        <v>Yes</v>
      </c>
      <c r="L1948" s="2">
        <f t="shared" si="120"/>
        <v>33</v>
      </c>
      <c r="M1948" t="str">
        <f t="shared" si="121"/>
        <v>No</v>
      </c>
      <c r="N1948" t="str">
        <f t="shared" si="122"/>
        <v>Feb</v>
      </c>
      <c r="O1948" s="2">
        <f t="shared" si="123"/>
        <v>1.375</v>
      </c>
      <c r="P1948" t="str">
        <f>VLOOKUP(G1948,Agents!A:E,4,FALSE)</f>
        <v>Team4</v>
      </c>
      <c r="Q1948" t="str">
        <f>VLOOKUP(G1948,Agents!A:E,5,FALSE)</f>
        <v>Junior</v>
      </c>
      <c r="R1948" t="str">
        <f>VLOOKUP(G1948,Agents!A:E,2,FALSE)</f>
        <v>Morning</v>
      </c>
    </row>
    <row r="1949" spans="1:18" x14ac:dyDescent="0.35">
      <c r="A1949" t="s">
        <v>3647</v>
      </c>
      <c r="B1949" t="s">
        <v>3648</v>
      </c>
      <c r="C1949" t="s">
        <v>76</v>
      </c>
      <c r="D1949" t="s">
        <v>26</v>
      </c>
      <c r="E1949" s="1">
        <v>46029.80972222222</v>
      </c>
      <c r="F1949" s="1">
        <v>46031.68472222222</v>
      </c>
      <c r="G1949" t="s">
        <v>80</v>
      </c>
      <c r="H1949" t="s">
        <v>15</v>
      </c>
      <c r="I1949" t="s">
        <v>16</v>
      </c>
      <c r="J1949">
        <v>4</v>
      </c>
      <c r="K1949" t="str">
        <f>IF(tickets_dataset[[#This Row],[status]] = "Closed", "Yes","No")</f>
        <v>Yes</v>
      </c>
      <c r="L1949" s="2">
        <f t="shared" si="120"/>
        <v>45</v>
      </c>
      <c r="M1949" t="str">
        <f t="shared" si="121"/>
        <v>No</v>
      </c>
      <c r="N1949" t="str">
        <f t="shared" si="122"/>
        <v>Jan</v>
      </c>
      <c r="O1949" s="2">
        <f t="shared" si="123"/>
        <v>1.875</v>
      </c>
      <c r="P1949" t="str">
        <f>VLOOKUP(G1949,Agents!A:E,4,FALSE)</f>
        <v>Team3</v>
      </c>
      <c r="Q1949" t="str">
        <f>VLOOKUP(G1949,Agents!A:E,5,FALSE)</f>
        <v>Junior</v>
      </c>
      <c r="R1949" t="str">
        <f>VLOOKUP(G1949,Agents!A:E,2,FALSE)</f>
        <v>Evening</v>
      </c>
    </row>
    <row r="1950" spans="1:18" x14ac:dyDescent="0.35">
      <c r="A1950" t="s">
        <v>3649</v>
      </c>
      <c r="B1950" t="s">
        <v>3650</v>
      </c>
      <c r="C1950" t="s">
        <v>34</v>
      </c>
      <c r="D1950" t="s">
        <v>13</v>
      </c>
      <c r="E1950" s="1">
        <v>46101.90625</v>
      </c>
      <c r="F1950" s="1">
        <v>46102.114583333336</v>
      </c>
      <c r="G1950" t="s">
        <v>39</v>
      </c>
      <c r="H1950" t="s">
        <v>15</v>
      </c>
      <c r="I1950" t="s">
        <v>16</v>
      </c>
      <c r="J1950">
        <v>3</v>
      </c>
      <c r="K1950" t="str">
        <f>IF(tickets_dataset[[#This Row],[status]] = "Closed", "Yes","No")</f>
        <v>Yes</v>
      </c>
      <c r="L1950" s="2">
        <f t="shared" si="120"/>
        <v>5.0000000000582077</v>
      </c>
      <c r="M1950" t="str">
        <f t="shared" si="121"/>
        <v>No</v>
      </c>
      <c r="N1950" t="str">
        <f t="shared" si="122"/>
        <v>Mar</v>
      </c>
      <c r="O1950" s="2">
        <f t="shared" si="123"/>
        <v>0.20833333333575865</v>
      </c>
      <c r="P1950" t="str">
        <f>VLOOKUP(G1950,Agents!A:E,4,FALSE)</f>
        <v>Team3</v>
      </c>
      <c r="Q1950" t="str">
        <f>VLOOKUP(G1950,Agents!A:E,5,FALSE)</f>
        <v>Mid</v>
      </c>
      <c r="R1950" t="str">
        <f>VLOOKUP(G1950,Agents!A:E,2,FALSE)</f>
        <v>Night</v>
      </c>
    </row>
    <row r="1951" spans="1:18" x14ac:dyDescent="0.35">
      <c r="A1951" t="s">
        <v>3651</v>
      </c>
      <c r="B1951" t="s">
        <v>3652</v>
      </c>
      <c r="C1951" t="s">
        <v>76</v>
      </c>
      <c r="D1951" t="s">
        <v>26</v>
      </c>
      <c r="E1951" s="1">
        <v>46104.526388888888</v>
      </c>
      <c r="F1951" s="1">
        <v>46106.568055555559</v>
      </c>
      <c r="G1951" t="s">
        <v>31</v>
      </c>
      <c r="H1951" t="s">
        <v>28</v>
      </c>
      <c r="I1951" t="s">
        <v>16</v>
      </c>
      <c r="J1951">
        <v>4</v>
      </c>
      <c r="K1951" t="str">
        <f>IF(tickets_dataset[[#This Row],[status]] = "Closed", "Yes","No")</f>
        <v>No</v>
      </c>
      <c r="L1951" s="2">
        <f t="shared" si="120"/>
        <v>49.000000000116415</v>
      </c>
      <c r="M1951" t="str">
        <f t="shared" si="121"/>
        <v>Yes</v>
      </c>
      <c r="N1951" t="str">
        <f t="shared" si="122"/>
        <v>Mar</v>
      </c>
      <c r="O1951" s="2">
        <f t="shared" si="123"/>
        <v>2.0416666666715173</v>
      </c>
      <c r="P1951" t="str">
        <f>VLOOKUP(G1951,Agents!A:E,4,FALSE)</f>
        <v>Team5</v>
      </c>
      <c r="Q1951" t="str">
        <f>VLOOKUP(G1951,Agents!A:E,5,FALSE)</f>
        <v>Senior</v>
      </c>
      <c r="R1951" t="str">
        <f>VLOOKUP(G1951,Agents!A:E,2,FALSE)</f>
        <v>Evening</v>
      </c>
    </row>
    <row r="1952" spans="1:18" x14ac:dyDescent="0.35">
      <c r="A1952" t="s">
        <v>3653</v>
      </c>
      <c r="B1952" t="s">
        <v>3654</v>
      </c>
      <c r="C1952" t="s">
        <v>34</v>
      </c>
      <c r="D1952" t="s">
        <v>26</v>
      </c>
      <c r="E1952" s="1">
        <v>46062.568749999999</v>
      </c>
      <c r="F1952" s="1">
        <v>46063.98541666667</v>
      </c>
      <c r="G1952" t="s">
        <v>45</v>
      </c>
      <c r="H1952" t="s">
        <v>15</v>
      </c>
      <c r="I1952" t="s">
        <v>16</v>
      </c>
      <c r="J1952">
        <v>2</v>
      </c>
      <c r="K1952" t="str">
        <f>IF(tickets_dataset[[#This Row],[status]] = "Closed", "Yes","No")</f>
        <v>Yes</v>
      </c>
      <c r="L1952" s="2">
        <f t="shared" si="120"/>
        <v>34.000000000116415</v>
      </c>
      <c r="M1952" t="str">
        <f t="shared" si="121"/>
        <v>No</v>
      </c>
      <c r="N1952" t="str">
        <f t="shared" si="122"/>
        <v>Feb</v>
      </c>
      <c r="O1952" s="2">
        <f t="shared" si="123"/>
        <v>1.4166666666715173</v>
      </c>
      <c r="P1952" t="str">
        <f>VLOOKUP(G1952,Agents!A:E,4,FALSE)</f>
        <v>Team5</v>
      </c>
      <c r="Q1952" t="str">
        <f>VLOOKUP(G1952,Agents!A:E,5,FALSE)</f>
        <v>Senior</v>
      </c>
      <c r="R1952" t="str">
        <f>VLOOKUP(G1952,Agents!A:E,2,FALSE)</f>
        <v>Morning</v>
      </c>
    </row>
    <row r="1953" spans="1:18" x14ac:dyDescent="0.35">
      <c r="A1953" t="s">
        <v>3655</v>
      </c>
      <c r="B1953" t="s">
        <v>3656</v>
      </c>
      <c r="C1953" t="s">
        <v>22</v>
      </c>
      <c r="D1953" t="s">
        <v>26</v>
      </c>
      <c r="E1953" s="1">
        <v>46039.347916666666</v>
      </c>
      <c r="F1953" s="1">
        <v>46041.63958333333</v>
      </c>
      <c r="G1953" t="s">
        <v>311</v>
      </c>
      <c r="H1953" t="s">
        <v>132</v>
      </c>
      <c r="I1953" t="s">
        <v>16</v>
      </c>
      <c r="J1953">
        <v>3</v>
      </c>
      <c r="K1953" t="str">
        <f>IF(tickets_dataset[[#This Row],[status]] = "Closed", "Yes","No")</f>
        <v>No</v>
      </c>
      <c r="L1953" s="2">
        <f t="shared" si="120"/>
        <v>54.999999999941792</v>
      </c>
      <c r="M1953" t="str">
        <f t="shared" si="121"/>
        <v>Yes</v>
      </c>
      <c r="N1953" t="str">
        <f t="shared" si="122"/>
        <v>Jan</v>
      </c>
      <c r="O1953" s="2">
        <f t="shared" si="123"/>
        <v>2.2916666666642413</v>
      </c>
      <c r="P1953" t="str">
        <f>VLOOKUP(G1953,Agents!A:E,4,FALSE)</f>
        <v>Team5</v>
      </c>
      <c r="Q1953" t="str">
        <f>VLOOKUP(G1953,Agents!A:E,5,FALSE)</f>
        <v>Senior</v>
      </c>
      <c r="R1953" t="str">
        <f>VLOOKUP(G1953,Agents!A:E,2,FALSE)</f>
        <v>Evening</v>
      </c>
    </row>
    <row r="1954" spans="1:18" x14ac:dyDescent="0.35">
      <c r="A1954" t="s">
        <v>3657</v>
      </c>
      <c r="B1954" t="s">
        <v>3658</v>
      </c>
      <c r="C1954" t="s">
        <v>76</v>
      </c>
      <c r="D1954" t="s">
        <v>38</v>
      </c>
      <c r="E1954" s="1">
        <v>46035.32708333333</v>
      </c>
      <c r="F1954" s="1">
        <v>46037.95208333333</v>
      </c>
      <c r="G1954" t="s">
        <v>128</v>
      </c>
      <c r="H1954" t="s">
        <v>132</v>
      </c>
      <c r="I1954" t="s">
        <v>16</v>
      </c>
      <c r="J1954">
        <v>5</v>
      </c>
      <c r="K1954" t="str">
        <f>IF(tickets_dataset[[#This Row],[status]] = "Closed", "Yes","No")</f>
        <v>No</v>
      </c>
      <c r="L1954" s="2">
        <f t="shared" si="120"/>
        <v>63</v>
      </c>
      <c r="M1954" t="str">
        <f t="shared" si="121"/>
        <v>Yes</v>
      </c>
      <c r="N1954" t="str">
        <f t="shared" si="122"/>
        <v>Jan</v>
      </c>
      <c r="O1954" s="2">
        <f t="shared" si="123"/>
        <v>2.625</v>
      </c>
      <c r="P1954" t="str">
        <f>VLOOKUP(G1954,Agents!A:E,4,FALSE)</f>
        <v>Team4</v>
      </c>
      <c r="Q1954" t="str">
        <f>VLOOKUP(G1954,Agents!A:E,5,FALSE)</f>
        <v>Mid</v>
      </c>
      <c r="R1954" t="str">
        <f>VLOOKUP(G1954,Agents!A:E,2,FALSE)</f>
        <v>Night</v>
      </c>
    </row>
    <row r="1955" spans="1:18" x14ac:dyDescent="0.35">
      <c r="A1955" t="s">
        <v>3659</v>
      </c>
      <c r="B1955" t="s">
        <v>3660</v>
      </c>
      <c r="C1955" t="s">
        <v>12</v>
      </c>
      <c r="D1955" t="s">
        <v>13</v>
      </c>
      <c r="E1955" s="1">
        <v>46033.869444444441</v>
      </c>
      <c r="F1955" s="1">
        <v>46033.952777777777</v>
      </c>
      <c r="G1955" t="s">
        <v>311</v>
      </c>
      <c r="H1955" t="s">
        <v>132</v>
      </c>
      <c r="I1955" t="s">
        <v>16</v>
      </c>
      <c r="J1955">
        <v>5</v>
      </c>
      <c r="K1955" t="str">
        <f>IF(tickets_dataset[[#This Row],[status]] = "Closed", "Yes","No")</f>
        <v>No</v>
      </c>
      <c r="L1955" s="2">
        <f t="shared" si="120"/>
        <v>2.0000000000582077</v>
      </c>
      <c r="M1955" t="str">
        <f t="shared" si="121"/>
        <v>No</v>
      </c>
      <c r="N1955" t="str">
        <f t="shared" si="122"/>
        <v>Jan</v>
      </c>
      <c r="O1955" s="2">
        <f t="shared" si="123"/>
        <v>8.3333333335758653E-2</v>
      </c>
      <c r="P1955" t="str">
        <f>VLOOKUP(G1955,Agents!A:E,4,FALSE)</f>
        <v>Team5</v>
      </c>
      <c r="Q1955" t="str">
        <f>VLOOKUP(G1955,Agents!A:E,5,FALSE)</f>
        <v>Senior</v>
      </c>
      <c r="R1955" t="str">
        <f>VLOOKUP(G1955,Agents!A:E,2,FALSE)</f>
        <v>Evening</v>
      </c>
    </row>
    <row r="1956" spans="1:18" x14ac:dyDescent="0.35">
      <c r="A1956" t="s">
        <v>3661</v>
      </c>
      <c r="B1956" t="s">
        <v>862</v>
      </c>
      <c r="C1956" t="s">
        <v>22</v>
      </c>
      <c r="D1956" t="s">
        <v>13</v>
      </c>
      <c r="E1956" s="1">
        <v>46028.884027777778</v>
      </c>
      <c r="F1956" s="1">
        <v>46030.092361111114</v>
      </c>
      <c r="G1956" t="s">
        <v>110</v>
      </c>
      <c r="H1956" t="s">
        <v>28</v>
      </c>
      <c r="I1956" t="s">
        <v>16</v>
      </c>
      <c r="J1956">
        <v>4</v>
      </c>
      <c r="K1956" t="str">
        <f>IF(tickets_dataset[[#This Row],[status]] = "Closed", "Yes","No")</f>
        <v>No</v>
      </c>
      <c r="L1956" s="2">
        <f t="shared" si="120"/>
        <v>29.000000000058208</v>
      </c>
      <c r="M1956" t="str">
        <f t="shared" si="121"/>
        <v>No</v>
      </c>
      <c r="N1956" t="str">
        <f t="shared" si="122"/>
        <v>Jan</v>
      </c>
      <c r="O1956" s="2">
        <f t="shared" si="123"/>
        <v>1.2083333333357587</v>
      </c>
      <c r="P1956" t="str">
        <f>VLOOKUP(G1956,Agents!A:E,4,FALSE)</f>
        <v>Team4</v>
      </c>
      <c r="Q1956" t="str">
        <f>VLOOKUP(G1956,Agents!A:E,5,FALSE)</f>
        <v>Junior</v>
      </c>
      <c r="R1956" t="str">
        <f>VLOOKUP(G1956,Agents!A:E,2,FALSE)</f>
        <v>Morning</v>
      </c>
    </row>
    <row r="1957" spans="1:18" x14ac:dyDescent="0.35">
      <c r="A1957" t="s">
        <v>3662</v>
      </c>
      <c r="B1957" t="s">
        <v>3663</v>
      </c>
      <c r="C1957" t="s">
        <v>76</v>
      </c>
      <c r="D1957" t="s">
        <v>26</v>
      </c>
      <c r="E1957" s="1">
        <v>46026.714583333334</v>
      </c>
      <c r="F1957" s="1">
        <v>46028.42291666667</v>
      </c>
      <c r="G1957" t="s">
        <v>282</v>
      </c>
      <c r="H1957" t="s">
        <v>15</v>
      </c>
      <c r="I1957" t="s">
        <v>16</v>
      </c>
      <c r="J1957">
        <v>5</v>
      </c>
      <c r="K1957" t="str">
        <f>IF(tickets_dataset[[#This Row],[status]] = "Closed", "Yes","No")</f>
        <v>Yes</v>
      </c>
      <c r="L1957" s="2">
        <f t="shared" si="120"/>
        <v>41.000000000058208</v>
      </c>
      <c r="M1957" t="str">
        <f t="shared" si="121"/>
        <v>No</v>
      </c>
      <c r="N1957" t="str">
        <f t="shared" si="122"/>
        <v>Jan</v>
      </c>
      <c r="O1957" s="2">
        <f t="shared" si="123"/>
        <v>1.7083333333357587</v>
      </c>
      <c r="P1957" t="str">
        <f>VLOOKUP(G1957,Agents!A:E,4,FALSE)</f>
        <v>Team4</v>
      </c>
      <c r="Q1957" t="str">
        <f>VLOOKUP(G1957,Agents!A:E,5,FALSE)</f>
        <v>Mid</v>
      </c>
      <c r="R1957" t="str">
        <f>VLOOKUP(G1957,Agents!A:E,2,FALSE)</f>
        <v>Morning</v>
      </c>
    </row>
    <row r="1958" spans="1:18" x14ac:dyDescent="0.35">
      <c r="A1958" t="s">
        <v>3664</v>
      </c>
      <c r="B1958" t="s">
        <v>1271</v>
      </c>
      <c r="C1958" t="s">
        <v>22</v>
      </c>
      <c r="D1958" t="s">
        <v>13</v>
      </c>
      <c r="E1958" s="1">
        <v>46026.837500000001</v>
      </c>
      <c r="F1958" s="1">
        <v>46027.79583333333</v>
      </c>
      <c r="G1958" t="s">
        <v>31</v>
      </c>
      <c r="H1958" t="s">
        <v>15</v>
      </c>
      <c r="I1958" t="s">
        <v>16</v>
      </c>
      <c r="J1958">
        <v>5</v>
      </c>
      <c r="K1958" t="str">
        <f>IF(tickets_dataset[[#This Row],[status]] = "Closed", "Yes","No")</f>
        <v>Yes</v>
      </c>
      <c r="L1958" s="2">
        <f t="shared" si="120"/>
        <v>22.999999999883585</v>
      </c>
      <c r="M1958" t="str">
        <f t="shared" si="121"/>
        <v>No</v>
      </c>
      <c r="N1958" t="str">
        <f t="shared" si="122"/>
        <v>Jan</v>
      </c>
      <c r="O1958" s="2">
        <f t="shared" si="123"/>
        <v>0.95833333332848269</v>
      </c>
      <c r="P1958" t="str">
        <f>VLOOKUP(G1958,Agents!A:E,4,FALSE)</f>
        <v>Team5</v>
      </c>
      <c r="Q1958" t="str">
        <f>VLOOKUP(G1958,Agents!A:E,5,FALSE)</f>
        <v>Senior</v>
      </c>
      <c r="R1958" t="str">
        <f>VLOOKUP(G1958,Agents!A:E,2,FALSE)</f>
        <v>Evening</v>
      </c>
    </row>
    <row r="1959" spans="1:18" x14ac:dyDescent="0.35">
      <c r="A1959" t="s">
        <v>3665</v>
      </c>
      <c r="B1959" t="s">
        <v>3666</v>
      </c>
      <c r="C1959" t="s">
        <v>50</v>
      </c>
      <c r="D1959" t="s">
        <v>38</v>
      </c>
      <c r="E1959" s="1">
        <v>46099.722222222219</v>
      </c>
      <c r="F1959" s="1">
        <v>46103.472222222219</v>
      </c>
      <c r="G1959" t="s">
        <v>73</v>
      </c>
      <c r="H1959" t="s">
        <v>15</v>
      </c>
      <c r="I1959" t="s">
        <v>16</v>
      </c>
      <c r="J1959">
        <v>4</v>
      </c>
      <c r="K1959" t="str">
        <f>IF(tickets_dataset[[#This Row],[status]] = "Closed", "Yes","No")</f>
        <v>Yes</v>
      </c>
      <c r="L1959" s="2">
        <f t="shared" si="120"/>
        <v>90</v>
      </c>
      <c r="M1959" t="str">
        <f t="shared" si="121"/>
        <v>Yes</v>
      </c>
      <c r="N1959" t="str">
        <f t="shared" si="122"/>
        <v>Mar</v>
      </c>
      <c r="O1959" s="2">
        <f t="shared" si="123"/>
        <v>3.75</v>
      </c>
      <c r="P1959" t="str">
        <f>VLOOKUP(G1959,Agents!A:E,4,FALSE)</f>
        <v>Team4</v>
      </c>
      <c r="Q1959" t="str">
        <f>VLOOKUP(G1959,Agents!A:E,5,FALSE)</f>
        <v>Senior</v>
      </c>
      <c r="R1959" t="str">
        <f>VLOOKUP(G1959,Agents!A:E,2,FALSE)</f>
        <v>Night</v>
      </c>
    </row>
    <row r="1960" spans="1:18" x14ac:dyDescent="0.35">
      <c r="A1960" t="s">
        <v>3667</v>
      </c>
      <c r="B1960" t="s">
        <v>3668</v>
      </c>
      <c r="C1960" t="s">
        <v>22</v>
      </c>
      <c r="D1960" t="s">
        <v>26</v>
      </c>
      <c r="E1960" s="1">
        <v>46080.98333333333</v>
      </c>
      <c r="F1960" s="1">
        <v>46082.691666666666</v>
      </c>
      <c r="G1960" t="s">
        <v>149</v>
      </c>
      <c r="H1960" t="s">
        <v>15</v>
      </c>
      <c r="I1960" t="s">
        <v>16</v>
      </c>
      <c r="J1960">
        <v>3</v>
      </c>
      <c r="K1960" t="str">
        <f>IF(tickets_dataset[[#This Row],[status]] = "Closed", "Yes","No")</f>
        <v>Yes</v>
      </c>
      <c r="L1960" s="2">
        <f t="shared" si="120"/>
        <v>41.000000000058208</v>
      </c>
      <c r="M1960" t="str">
        <f t="shared" si="121"/>
        <v>No</v>
      </c>
      <c r="N1960" t="str">
        <f t="shared" si="122"/>
        <v>Feb</v>
      </c>
      <c r="O1960" s="2">
        <f t="shared" si="123"/>
        <v>1.7083333333357587</v>
      </c>
      <c r="P1960" t="str">
        <f>VLOOKUP(G1960,Agents!A:E,4,FALSE)</f>
        <v>Team3</v>
      </c>
      <c r="Q1960" t="str">
        <f>VLOOKUP(G1960,Agents!A:E,5,FALSE)</f>
        <v>Mid</v>
      </c>
      <c r="R1960" t="str">
        <f>VLOOKUP(G1960,Agents!A:E,2,FALSE)</f>
        <v>Night</v>
      </c>
    </row>
    <row r="1961" spans="1:18" x14ac:dyDescent="0.35">
      <c r="A1961" t="s">
        <v>3669</v>
      </c>
      <c r="B1961" t="s">
        <v>3670</v>
      </c>
      <c r="C1961" t="s">
        <v>12</v>
      </c>
      <c r="D1961" t="s">
        <v>38</v>
      </c>
      <c r="E1961" s="1">
        <v>46032.978472222225</v>
      </c>
      <c r="F1961" s="1">
        <v>46033.270138888889</v>
      </c>
      <c r="G1961" t="s">
        <v>73</v>
      </c>
      <c r="H1961" t="s">
        <v>15</v>
      </c>
      <c r="I1961" t="s">
        <v>16</v>
      </c>
      <c r="J1961">
        <v>4</v>
      </c>
      <c r="K1961" t="str">
        <f>IF(tickets_dataset[[#This Row],[status]] = "Closed", "Yes","No")</f>
        <v>Yes</v>
      </c>
      <c r="L1961" s="2">
        <f t="shared" si="120"/>
        <v>6.9999999999417923</v>
      </c>
      <c r="M1961" t="str">
        <f t="shared" si="121"/>
        <v>No</v>
      </c>
      <c r="N1961" t="str">
        <f t="shared" si="122"/>
        <v>Jan</v>
      </c>
      <c r="O1961" s="2">
        <f t="shared" si="123"/>
        <v>0.29166666666424135</v>
      </c>
      <c r="P1961" t="str">
        <f>VLOOKUP(G1961,Agents!A:E,4,FALSE)</f>
        <v>Team4</v>
      </c>
      <c r="Q1961" t="str">
        <f>VLOOKUP(G1961,Agents!A:E,5,FALSE)</f>
        <v>Senior</v>
      </c>
      <c r="R1961" t="str">
        <f>VLOOKUP(G1961,Agents!A:E,2,FALSE)</f>
        <v>Night</v>
      </c>
    </row>
    <row r="1962" spans="1:18" x14ac:dyDescent="0.35">
      <c r="A1962" t="s">
        <v>3671</v>
      </c>
      <c r="B1962" t="s">
        <v>3672</v>
      </c>
      <c r="C1962" t="s">
        <v>34</v>
      </c>
      <c r="D1962" t="s">
        <v>13</v>
      </c>
      <c r="E1962" s="1">
        <v>46099.142361111109</v>
      </c>
      <c r="F1962" s="1">
        <v>46099.309027777781</v>
      </c>
      <c r="G1962" t="s">
        <v>27</v>
      </c>
      <c r="H1962" t="s">
        <v>15</v>
      </c>
      <c r="I1962" t="s">
        <v>16</v>
      </c>
      <c r="J1962">
        <v>1</v>
      </c>
      <c r="K1962" t="str">
        <f>IF(tickets_dataset[[#This Row],[status]] = "Closed", "Yes","No")</f>
        <v>Yes</v>
      </c>
      <c r="L1962" s="2">
        <f t="shared" si="120"/>
        <v>4.0000000001164153</v>
      </c>
      <c r="M1962" t="str">
        <f t="shared" si="121"/>
        <v>No</v>
      </c>
      <c r="N1962" t="str">
        <f t="shared" si="122"/>
        <v>Mar</v>
      </c>
      <c r="O1962" s="2">
        <f t="shared" si="123"/>
        <v>0.16666666667151731</v>
      </c>
      <c r="P1962" t="str">
        <f>VLOOKUP(G1962,Agents!A:E,4,FALSE)</f>
        <v>Team5</v>
      </c>
      <c r="Q1962" t="str">
        <f>VLOOKUP(G1962,Agents!A:E,5,FALSE)</f>
        <v>Senior</v>
      </c>
      <c r="R1962" t="str">
        <f>VLOOKUP(G1962,Agents!A:E,2,FALSE)</f>
        <v>Morning</v>
      </c>
    </row>
    <row r="1963" spans="1:18" x14ac:dyDescent="0.35">
      <c r="A1963" t="s">
        <v>3673</v>
      </c>
      <c r="B1963" t="s">
        <v>3674</v>
      </c>
      <c r="C1963" t="s">
        <v>22</v>
      </c>
      <c r="D1963" t="s">
        <v>13</v>
      </c>
      <c r="E1963" s="1">
        <v>46097.913888888892</v>
      </c>
      <c r="F1963" s="1">
        <v>46099.788888888892</v>
      </c>
      <c r="G1963" t="s">
        <v>156</v>
      </c>
      <c r="H1963" t="s">
        <v>15</v>
      </c>
      <c r="I1963" t="s">
        <v>16</v>
      </c>
      <c r="J1963">
        <v>3</v>
      </c>
      <c r="K1963" t="str">
        <f>IF(tickets_dataset[[#This Row],[status]] = "Closed", "Yes","No")</f>
        <v>Yes</v>
      </c>
      <c r="L1963" s="2">
        <f t="shared" si="120"/>
        <v>45</v>
      </c>
      <c r="M1963" t="str">
        <f t="shared" si="121"/>
        <v>No</v>
      </c>
      <c r="N1963" t="str">
        <f t="shared" si="122"/>
        <v>Mar</v>
      </c>
      <c r="O1963" s="2">
        <f t="shared" si="123"/>
        <v>1.875</v>
      </c>
      <c r="P1963" t="str">
        <f>VLOOKUP(G1963,Agents!A:E,4,FALSE)</f>
        <v>Team3</v>
      </c>
      <c r="Q1963" t="str">
        <f>VLOOKUP(G1963,Agents!A:E,5,FALSE)</f>
        <v>Mid</v>
      </c>
      <c r="R1963" t="str">
        <f>VLOOKUP(G1963,Agents!A:E,2,FALSE)</f>
        <v>Evening</v>
      </c>
    </row>
    <row r="1964" spans="1:18" x14ac:dyDescent="0.35">
      <c r="A1964" t="s">
        <v>3675</v>
      </c>
      <c r="B1964" t="s">
        <v>3676</v>
      </c>
      <c r="C1964" t="s">
        <v>12</v>
      </c>
      <c r="D1964" t="s">
        <v>38</v>
      </c>
      <c r="E1964" s="1">
        <v>46092.740277777775</v>
      </c>
      <c r="F1964" s="1">
        <v>46094.115277777775</v>
      </c>
      <c r="G1964" t="s">
        <v>211</v>
      </c>
      <c r="H1964" t="s">
        <v>15</v>
      </c>
      <c r="I1964" t="s">
        <v>16</v>
      </c>
      <c r="J1964">
        <v>4</v>
      </c>
      <c r="K1964" t="str">
        <f>IF(tickets_dataset[[#This Row],[status]] = "Closed", "Yes","No")</f>
        <v>Yes</v>
      </c>
      <c r="L1964" s="2">
        <f t="shared" si="120"/>
        <v>33</v>
      </c>
      <c r="M1964" t="str">
        <f t="shared" si="121"/>
        <v>No</v>
      </c>
      <c r="N1964" t="str">
        <f t="shared" si="122"/>
        <v>Mar</v>
      </c>
      <c r="O1964" s="2">
        <f t="shared" si="123"/>
        <v>1.375</v>
      </c>
      <c r="P1964" t="str">
        <f>VLOOKUP(G1964,Agents!A:E,4,FALSE)</f>
        <v>Team5</v>
      </c>
      <c r="Q1964" t="str">
        <f>VLOOKUP(G1964,Agents!A:E,5,FALSE)</f>
        <v>Senior</v>
      </c>
      <c r="R1964" t="str">
        <f>VLOOKUP(G1964,Agents!A:E,2,FALSE)</f>
        <v>Evening</v>
      </c>
    </row>
    <row r="1965" spans="1:18" x14ac:dyDescent="0.35">
      <c r="A1965" t="s">
        <v>3677</v>
      </c>
      <c r="B1965" t="s">
        <v>3678</v>
      </c>
      <c r="C1965" t="s">
        <v>34</v>
      </c>
      <c r="D1965" t="s">
        <v>13</v>
      </c>
      <c r="E1965" s="1">
        <v>46074.261111111111</v>
      </c>
      <c r="F1965" s="1">
        <v>46074.427777777775</v>
      </c>
      <c r="G1965" t="s">
        <v>183</v>
      </c>
      <c r="H1965" t="s">
        <v>15</v>
      </c>
      <c r="I1965" t="s">
        <v>16</v>
      </c>
      <c r="J1965">
        <v>5</v>
      </c>
      <c r="K1965" t="str">
        <f>IF(tickets_dataset[[#This Row],[status]] = "Closed", "Yes","No")</f>
        <v>Yes</v>
      </c>
      <c r="L1965" s="2">
        <f t="shared" si="120"/>
        <v>3.9999999999417923</v>
      </c>
      <c r="M1965" t="str">
        <f t="shared" si="121"/>
        <v>No</v>
      </c>
      <c r="N1965" t="str">
        <f t="shared" si="122"/>
        <v>Feb</v>
      </c>
      <c r="O1965" s="2">
        <f t="shared" si="123"/>
        <v>0.16666666666424135</v>
      </c>
      <c r="P1965" t="str">
        <f>VLOOKUP(G1965,Agents!A:E,4,FALSE)</f>
        <v>Team3</v>
      </c>
      <c r="Q1965" t="str">
        <f>VLOOKUP(G1965,Agents!A:E,5,FALSE)</f>
        <v>Senior</v>
      </c>
      <c r="R1965" t="str">
        <f>VLOOKUP(G1965,Agents!A:E,2,FALSE)</f>
        <v>Night</v>
      </c>
    </row>
    <row r="1966" spans="1:18" x14ac:dyDescent="0.35">
      <c r="A1966" t="s">
        <v>3679</v>
      </c>
      <c r="B1966" t="s">
        <v>3680</v>
      </c>
      <c r="C1966" t="s">
        <v>12</v>
      </c>
      <c r="D1966" t="s">
        <v>38</v>
      </c>
      <c r="E1966" s="1">
        <v>46033.731249999997</v>
      </c>
      <c r="F1966" s="1">
        <v>46035.481249999997</v>
      </c>
      <c r="G1966" t="s">
        <v>128</v>
      </c>
      <c r="H1966" t="s">
        <v>28</v>
      </c>
      <c r="I1966" t="s">
        <v>16</v>
      </c>
      <c r="J1966">
        <v>3</v>
      </c>
      <c r="K1966" t="str">
        <f>IF(tickets_dataset[[#This Row],[status]] = "Closed", "Yes","No")</f>
        <v>No</v>
      </c>
      <c r="L1966" s="2">
        <f t="shared" si="120"/>
        <v>42</v>
      </c>
      <c r="M1966" t="str">
        <f t="shared" si="121"/>
        <v>No</v>
      </c>
      <c r="N1966" t="str">
        <f t="shared" si="122"/>
        <v>Jan</v>
      </c>
      <c r="O1966" s="2">
        <f t="shared" si="123"/>
        <v>1.75</v>
      </c>
      <c r="P1966" t="str">
        <f>VLOOKUP(G1966,Agents!A:E,4,FALSE)</f>
        <v>Team4</v>
      </c>
      <c r="Q1966" t="str">
        <f>VLOOKUP(G1966,Agents!A:E,5,FALSE)</f>
        <v>Mid</v>
      </c>
      <c r="R1966" t="str">
        <f>VLOOKUP(G1966,Agents!A:E,2,FALSE)</f>
        <v>Night</v>
      </c>
    </row>
    <row r="1967" spans="1:18" x14ac:dyDescent="0.35">
      <c r="A1967" t="s">
        <v>3681</v>
      </c>
      <c r="B1967" t="s">
        <v>3682</v>
      </c>
      <c r="C1967" t="s">
        <v>34</v>
      </c>
      <c r="D1967" t="s">
        <v>13</v>
      </c>
      <c r="E1967" s="1">
        <v>46104.758333333331</v>
      </c>
      <c r="F1967" s="1">
        <v>46106.133333333331</v>
      </c>
      <c r="G1967" t="s">
        <v>91</v>
      </c>
      <c r="H1967" t="s">
        <v>15</v>
      </c>
      <c r="I1967" t="s">
        <v>16</v>
      </c>
      <c r="J1967">
        <v>4</v>
      </c>
      <c r="K1967" t="str">
        <f>IF(tickets_dataset[[#This Row],[status]] = "Closed", "Yes","No")</f>
        <v>Yes</v>
      </c>
      <c r="L1967" s="2">
        <f t="shared" si="120"/>
        <v>33</v>
      </c>
      <c r="M1967" t="str">
        <f t="shared" si="121"/>
        <v>No</v>
      </c>
      <c r="N1967" t="str">
        <f t="shared" si="122"/>
        <v>Mar</v>
      </c>
      <c r="O1967" s="2">
        <f t="shared" si="123"/>
        <v>1.375</v>
      </c>
      <c r="P1967" t="str">
        <f>VLOOKUP(G1967,Agents!A:E,4,FALSE)</f>
        <v>Team5</v>
      </c>
      <c r="Q1967" t="str">
        <f>VLOOKUP(G1967,Agents!A:E,5,FALSE)</f>
        <v>Mid</v>
      </c>
      <c r="R1967" t="str">
        <f>VLOOKUP(G1967,Agents!A:E,2,FALSE)</f>
        <v>Night</v>
      </c>
    </row>
    <row r="1968" spans="1:18" x14ac:dyDescent="0.35">
      <c r="A1968" t="s">
        <v>3683</v>
      </c>
      <c r="B1968" t="s">
        <v>2815</v>
      </c>
      <c r="C1968" t="s">
        <v>22</v>
      </c>
      <c r="D1968" t="s">
        <v>38</v>
      </c>
      <c r="E1968" s="1">
        <v>46062.125694444447</v>
      </c>
      <c r="F1968" s="1">
        <v>46065.209027777775</v>
      </c>
      <c r="G1968" t="s">
        <v>86</v>
      </c>
      <c r="H1968" t="s">
        <v>15</v>
      </c>
      <c r="I1968" t="s">
        <v>16</v>
      </c>
      <c r="J1968">
        <v>4</v>
      </c>
      <c r="K1968" t="str">
        <f>IF(tickets_dataset[[#This Row],[status]] = "Closed", "Yes","No")</f>
        <v>Yes</v>
      </c>
      <c r="L1968" s="2">
        <f t="shared" si="120"/>
        <v>73.999999999883585</v>
      </c>
      <c r="M1968" t="str">
        <f t="shared" si="121"/>
        <v>Yes</v>
      </c>
      <c r="N1968" t="str">
        <f t="shared" si="122"/>
        <v>Feb</v>
      </c>
      <c r="O1968" s="2">
        <f t="shared" si="123"/>
        <v>3.0833333333284827</v>
      </c>
      <c r="P1968" t="str">
        <f>VLOOKUP(G1968,Agents!A:E,4,FALSE)</f>
        <v>Team1</v>
      </c>
      <c r="Q1968" t="str">
        <f>VLOOKUP(G1968,Agents!A:E,5,FALSE)</f>
        <v>Mid</v>
      </c>
      <c r="R1968" t="str">
        <f>VLOOKUP(G1968,Agents!A:E,2,FALSE)</f>
        <v>Morning</v>
      </c>
    </row>
    <row r="1969" spans="1:18" x14ac:dyDescent="0.35">
      <c r="A1969" t="s">
        <v>3684</v>
      </c>
      <c r="B1969" t="s">
        <v>3685</v>
      </c>
      <c r="C1969" t="s">
        <v>22</v>
      </c>
      <c r="D1969" t="s">
        <v>13</v>
      </c>
      <c r="E1969" s="1">
        <v>46025.285416666666</v>
      </c>
      <c r="F1969" s="1">
        <v>46026.32708333333</v>
      </c>
      <c r="G1969" t="s">
        <v>131</v>
      </c>
      <c r="H1969" t="s">
        <v>15</v>
      </c>
      <c r="I1969" t="s">
        <v>16</v>
      </c>
      <c r="J1969">
        <v>4</v>
      </c>
      <c r="K1969" t="str">
        <f>IF(tickets_dataset[[#This Row],[status]] = "Closed", "Yes","No")</f>
        <v>Yes</v>
      </c>
      <c r="L1969" s="2">
        <f t="shared" si="120"/>
        <v>24.999999999941792</v>
      </c>
      <c r="M1969" t="str">
        <f t="shared" si="121"/>
        <v>No</v>
      </c>
      <c r="N1969" t="str">
        <f t="shared" si="122"/>
        <v>Jan</v>
      </c>
      <c r="O1969" s="2">
        <f t="shared" si="123"/>
        <v>1.0416666666642413</v>
      </c>
      <c r="P1969" t="str">
        <f>VLOOKUP(G1969,Agents!A:E,4,FALSE)</f>
        <v>Team4</v>
      </c>
      <c r="Q1969" t="str">
        <f>VLOOKUP(G1969,Agents!A:E,5,FALSE)</f>
        <v>Junior</v>
      </c>
      <c r="R1969" t="str">
        <f>VLOOKUP(G1969,Agents!A:E,2,FALSE)</f>
        <v>Night</v>
      </c>
    </row>
    <row r="1970" spans="1:18" x14ac:dyDescent="0.35">
      <c r="A1970" t="s">
        <v>3686</v>
      </c>
      <c r="B1970" t="s">
        <v>3687</v>
      </c>
      <c r="C1970" t="s">
        <v>76</v>
      </c>
      <c r="D1970" t="s">
        <v>26</v>
      </c>
      <c r="E1970" s="1">
        <v>46055.81527777778</v>
      </c>
      <c r="F1970" s="1">
        <v>46056.81527777778</v>
      </c>
      <c r="G1970" t="s">
        <v>131</v>
      </c>
      <c r="H1970" t="s">
        <v>15</v>
      </c>
      <c r="I1970" t="s">
        <v>16</v>
      </c>
      <c r="J1970">
        <v>4</v>
      </c>
      <c r="K1970" t="str">
        <f>IF(tickets_dataset[[#This Row],[status]] = "Closed", "Yes","No")</f>
        <v>Yes</v>
      </c>
      <c r="L1970" s="2">
        <f t="shared" si="120"/>
        <v>24</v>
      </c>
      <c r="M1970" t="str">
        <f t="shared" si="121"/>
        <v>No</v>
      </c>
      <c r="N1970" t="str">
        <f t="shared" si="122"/>
        <v>Feb</v>
      </c>
      <c r="O1970" s="2">
        <f t="shared" si="123"/>
        <v>1</v>
      </c>
      <c r="P1970" t="str">
        <f>VLOOKUP(G1970,Agents!A:E,4,FALSE)</f>
        <v>Team4</v>
      </c>
      <c r="Q1970" t="str">
        <f>VLOOKUP(G1970,Agents!A:E,5,FALSE)</f>
        <v>Junior</v>
      </c>
      <c r="R1970" t="str">
        <f>VLOOKUP(G1970,Agents!A:E,2,FALSE)</f>
        <v>Night</v>
      </c>
    </row>
    <row r="1971" spans="1:18" x14ac:dyDescent="0.35">
      <c r="A1971" t="s">
        <v>3688</v>
      </c>
      <c r="B1971" t="s">
        <v>3689</v>
      </c>
      <c r="C1971" t="s">
        <v>34</v>
      </c>
      <c r="D1971" t="s">
        <v>26</v>
      </c>
      <c r="E1971" s="1">
        <v>46086.988888888889</v>
      </c>
      <c r="F1971" s="1">
        <v>46087.155555555553</v>
      </c>
      <c r="G1971" t="s">
        <v>73</v>
      </c>
      <c r="H1971" t="s">
        <v>15</v>
      </c>
      <c r="I1971" t="s">
        <v>16</v>
      </c>
      <c r="J1971">
        <v>4</v>
      </c>
      <c r="K1971" t="str">
        <f>IF(tickets_dataset[[#This Row],[status]] = "Closed", "Yes","No")</f>
        <v>Yes</v>
      </c>
      <c r="L1971" s="2">
        <f t="shared" si="120"/>
        <v>3.9999999999417923</v>
      </c>
      <c r="M1971" t="str">
        <f t="shared" si="121"/>
        <v>No</v>
      </c>
      <c r="N1971" t="str">
        <f t="shared" si="122"/>
        <v>Mar</v>
      </c>
      <c r="O1971" s="2">
        <f t="shared" si="123"/>
        <v>0.16666666666424135</v>
      </c>
      <c r="P1971" t="str">
        <f>VLOOKUP(G1971,Agents!A:E,4,FALSE)</f>
        <v>Team4</v>
      </c>
      <c r="Q1971" t="str">
        <f>VLOOKUP(G1971,Agents!A:E,5,FALSE)</f>
        <v>Senior</v>
      </c>
      <c r="R1971" t="str">
        <f>VLOOKUP(G1971,Agents!A:E,2,FALSE)</f>
        <v>Night</v>
      </c>
    </row>
    <row r="1972" spans="1:18" x14ac:dyDescent="0.35">
      <c r="A1972" t="s">
        <v>3690</v>
      </c>
      <c r="B1972" t="s">
        <v>3691</v>
      </c>
      <c r="C1972" t="s">
        <v>12</v>
      </c>
      <c r="D1972" t="s">
        <v>26</v>
      </c>
      <c r="E1972" s="1">
        <v>46053.955555555556</v>
      </c>
      <c r="F1972" s="1">
        <v>46054.330555555556</v>
      </c>
      <c r="G1972" t="s">
        <v>103</v>
      </c>
      <c r="H1972" t="s">
        <v>15</v>
      </c>
      <c r="I1972" t="s">
        <v>16</v>
      </c>
      <c r="J1972">
        <v>4</v>
      </c>
      <c r="K1972" t="str">
        <f>IF(tickets_dataset[[#This Row],[status]] = "Closed", "Yes","No")</f>
        <v>Yes</v>
      </c>
      <c r="L1972" s="2">
        <f t="shared" si="120"/>
        <v>9</v>
      </c>
      <c r="M1972" t="str">
        <f t="shared" si="121"/>
        <v>No</v>
      </c>
      <c r="N1972" t="str">
        <f t="shared" si="122"/>
        <v>Jan</v>
      </c>
      <c r="O1972" s="2">
        <f t="shared" si="123"/>
        <v>0.375</v>
      </c>
      <c r="P1972" t="str">
        <f>VLOOKUP(G1972,Agents!A:E,4,FALSE)</f>
        <v>Team4</v>
      </c>
      <c r="Q1972" t="str">
        <f>VLOOKUP(G1972,Agents!A:E,5,FALSE)</f>
        <v>Senior</v>
      </c>
      <c r="R1972" t="str">
        <f>VLOOKUP(G1972,Agents!A:E,2,FALSE)</f>
        <v>Night</v>
      </c>
    </row>
    <row r="1973" spans="1:18" x14ac:dyDescent="0.35">
      <c r="A1973" t="s">
        <v>3692</v>
      </c>
      <c r="B1973" t="s">
        <v>3693</v>
      </c>
      <c r="C1973" t="s">
        <v>12</v>
      </c>
      <c r="D1973" t="s">
        <v>26</v>
      </c>
      <c r="E1973" s="1">
        <v>46045.822222222225</v>
      </c>
      <c r="F1973" s="1">
        <v>46047.363888888889</v>
      </c>
      <c r="G1973" t="s">
        <v>221</v>
      </c>
      <c r="H1973" t="s">
        <v>15</v>
      </c>
      <c r="I1973" t="s">
        <v>16</v>
      </c>
      <c r="J1973">
        <v>5</v>
      </c>
      <c r="K1973" t="str">
        <f>IF(tickets_dataset[[#This Row],[status]] = "Closed", "Yes","No")</f>
        <v>Yes</v>
      </c>
      <c r="L1973" s="2">
        <f t="shared" si="120"/>
        <v>36.999999999941792</v>
      </c>
      <c r="M1973" t="str">
        <f t="shared" si="121"/>
        <v>No</v>
      </c>
      <c r="N1973" t="str">
        <f t="shared" si="122"/>
        <v>Jan</v>
      </c>
      <c r="O1973" s="2">
        <f t="shared" si="123"/>
        <v>1.5416666666642413</v>
      </c>
      <c r="P1973" t="str">
        <f>VLOOKUP(G1973,Agents!A:E,4,FALSE)</f>
        <v>Team4</v>
      </c>
      <c r="Q1973" t="str">
        <f>VLOOKUP(G1973,Agents!A:E,5,FALSE)</f>
        <v>Senior</v>
      </c>
      <c r="R1973" t="str">
        <f>VLOOKUP(G1973,Agents!A:E,2,FALSE)</f>
        <v>Morning</v>
      </c>
    </row>
    <row r="1974" spans="1:18" x14ac:dyDescent="0.35">
      <c r="A1974" t="s">
        <v>3694</v>
      </c>
      <c r="B1974" t="s">
        <v>3695</v>
      </c>
      <c r="C1974" t="s">
        <v>50</v>
      </c>
      <c r="D1974" t="s">
        <v>26</v>
      </c>
      <c r="E1974" s="1">
        <v>46069.495138888888</v>
      </c>
      <c r="F1974" s="1">
        <v>46072.370138888888</v>
      </c>
      <c r="G1974" t="s">
        <v>62</v>
      </c>
      <c r="H1974" t="s">
        <v>15</v>
      </c>
      <c r="I1974" t="s">
        <v>16</v>
      </c>
      <c r="J1974">
        <v>3</v>
      </c>
      <c r="K1974" t="str">
        <f>IF(tickets_dataset[[#This Row],[status]] = "Closed", "Yes","No")</f>
        <v>Yes</v>
      </c>
      <c r="L1974" s="2">
        <f t="shared" si="120"/>
        <v>69</v>
      </c>
      <c r="M1974" t="str">
        <f t="shared" si="121"/>
        <v>Yes</v>
      </c>
      <c r="N1974" t="str">
        <f t="shared" si="122"/>
        <v>Feb</v>
      </c>
      <c r="O1974" s="2">
        <f t="shared" si="123"/>
        <v>2.875</v>
      </c>
      <c r="P1974" t="str">
        <f>VLOOKUP(G1974,Agents!A:E,4,FALSE)</f>
        <v>Team1</v>
      </c>
      <c r="Q1974" t="str">
        <f>VLOOKUP(G1974,Agents!A:E,5,FALSE)</f>
        <v>Junior</v>
      </c>
      <c r="R1974" t="str">
        <f>VLOOKUP(G1974,Agents!A:E,2,FALSE)</f>
        <v>Morning</v>
      </c>
    </row>
    <row r="1975" spans="1:18" x14ac:dyDescent="0.35">
      <c r="A1975" t="s">
        <v>3696</v>
      </c>
      <c r="B1975" t="s">
        <v>3697</v>
      </c>
      <c r="C1975" t="s">
        <v>76</v>
      </c>
      <c r="D1975" t="s">
        <v>26</v>
      </c>
      <c r="E1975" s="1">
        <v>46070.147222222222</v>
      </c>
      <c r="F1975" s="1">
        <v>46071.813888888886</v>
      </c>
      <c r="G1975" t="s">
        <v>199</v>
      </c>
      <c r="H1975" t="s">
        <v>15</v>
      </c>
      <c r="I1975" t="s">
        <v>16</v>
      </c>
      <c r="J1975">
        <v>5</v>
      </c>
      <c r="K1975" t="str">
        <f>IF(tickets_dataset[[#This Row],[status]] = "Closed", "Yes","No")</f>
        <v>Yes</v>
      </c>
      <c r="L1975" s="2">
        <f t="shared" si="120"/>
        <v>39.999999999941792</v>
      </c>
      <c r="M1975" t="str">
        <f t="shared" si="121"/>
        <v>No</v>
      </c>
      <c r="N1975" t="str">
        <f t="shared" si="122"/>
        <v>Feb</v>
      </c>
      <c r="O1975" s="2">
        <f t="shared" si="123"/>
        <v>1.6666666666642413</v>
      </c>
      <c r="P1975" t="str">
        <f>VLOOKUP(G1975,Agents!A:E,4,FALSE)</f>
        <v>Team1</v>
      </c>
      <c r="Q1975" t="str">
        <f>VLOOKUP(G1975,Agents!A:E,5,FALSE)</f>
        <v>Junior</v>
      </c>
      <c r="R1975" t="str">
        <f>VLOOKUP(G1975,Agents!A:E,2,FALSE)</f>
        <v>Morning</v>
      </c>
    </row>
    <row r="1976" spans="1:18" x14ac:dyDescent="0.35">
      <c r="A1976" t="s">
        <v>3698</v>
      </c>
      <c r="B1976" t="s">
        <v>3699</v>
      </c>
      <c r="C1976" t="s">
        <v>12</v>
      </c>
      <c r="D1976" t="s">
        <v>13</v>
      </c>
      <c r="E1976" s="1">
        <v>46037.629166666666</v>
      </c>
      <c r="F1976" s="1">
        <v>46039.587500000001</v>
      </c>
      <c r="G1976" t="s">
        <v>156</v>
      </c>
      <c r="H1976" t="s">
        <v>15</v>
      </c>
      <c r="I1976" t="s">
        <v>16</v>
      </c>
      <c r="J1976">
        <v>4</v>
      </c>
      <c r="K1976" t="str">
        <f>IF(tickets_dataset[[#This Row],[status]] = "Closed", "Yes","No")</f>
        <v>Yes</v>
      </c>
      <c r="L1976" s="2">
        <f t="shared" si="120"/>
        <v>47.000000000058208</v>
      </c>
      <c r="M1976" t="str">
        <f t="shared" si="121"/>
        <v>No</v>
      </c>
      <c r="N1976" t="str">
        <f t="shared" si="122"/>
        <v>Jan</v>
      </c>
      <c r="O1976" s="2">
        <f t="shared" si="123"/>
        <v>1.9583333333357587</v>
      </c>
      <c r="P1976" t="str">
        <f>VLOOKUP(G1976,Agents!A:E,4,FALSE)</f>
        <v>Team3</v>
      </c>
      <c r="Q1976" t="str">
        <f>VLOOKUP(G1976,Agents!A:E,5,FALSE)</f>
        <v>Mid</v>
      </c>
      <c r="R1976" t="str">
        <f>VLOOKUP(G1976,Agents!A:E,2,FALSE)</f>
        <v>Evening</v>
      </c>
    </row>
    <row r="1977" spans="1:18" x14ac:dyDescent="0.35">
      <c r="A1977" t="s">
        <v>3700</v>
      </c>
      <c r="B1977" t="s">
        <v>3701</v>
      </c>
      <c r="C1977" t="s">
        <v>50</v>
      </c>
      <c r="D1977" t="s">
        <v>13</v>
      </c>
      <c r="E1977" s="1">
        <v>46076.230555555558</v>
      </c>
      <c r="F1977" s="1">
        <v>46077.438888888886</v>
      </c>
      <c r="G1977" t="s">
        <v>73</v>
      </c>
      <c r="H1977" t="s">
        <v>15</v>
      </c>
      <c r="I1977" t="s">
        <v>16</v>
      </c>
      <c r="J1977">
        <v>4</v>
      </c>
      <c r="K1977" t="str">
        <f>IF(tickets_dataset[[#This Row],[status]] = "Closed", "Yes","No")</f>
        <v>Yes</v>
      </c>
      <c r="L1977" s="2">
        <f t="shared" si="120"/>
        <v>28.999999999883585</v>
      </c>
      <c r="M1977" t="str">
        <f t="shared" si="121"/>
        <v>No</v>
      </c>
      <c r="N1977" t="str">
        <f t="shared" si="122"/>
        <v>Feb</v>
      </c>
      <c r="O1977" s="2">
        <f t="shared" si="123"/>
        <v>1.2083333333284827</v>
      </c>
      <c r="P1977" t="str">
        <f>VLOOKUP(G1977,Agents!A:E,4,FALSE)</f>
        <v>Team4</v>
      </c>
      <c r="Q1977" t="str">
        <f>VLOOKUP(G1977,Agents!A:E,5,FALSE)</f>
        <v>Senior</v>
      </c>
      <c r="R1977" t="str">
        <f>VLOOKUP(G1977,Agents!A:E,2,FALSE)</f>
        <v>Night</v>
      </c>
    </row>
    <row r="1978" spans="1:18" x14ac:dyDescent="0.35">
      <c r="A1978" t="s">
        <v>3702</v>
      </c>
      <c r="B1978" t="s">
        <v>3703</v>
      </c>
      <c r="C1978" t="s">
        <v>76</v>
      </c>
      <c r="D1978" t="s">
        <v>13</v>
      </c>
      <c r="E1978" s="1">
        <v>46040.047222222223</v>
      </c>
      <c r="F1978" s="1">
        <v>46041.005555555559</v>
      </c>
      <c r="G1978" t="s">
        <v>137</v>
      </c>
      <c r="H1978" t="s">
        <v>15</v>
      </c>
      <c r="I1978" t="s">
        <v>16</v>
      </c>
      <c r="J1978">
        <v>5</v>
      </c>
      <c r="K1978" t="str">
        <f>IF(tickets_dataset[[#This Row],[status]] = "Closed", "Yes","No")</f>
        <v>Yes</v>
      </c>
      <c r="L1978" s="2">
        <f t="shared" si="120"/>
        <v>23.000000000058208</v>
      </c>
      <c r="M1978" t="str">
        <f t="shared" si="121"/>
        <v>No</v>
      </c>
      <c r="N1978" t="str">
        <f t="shared" si="122"/>
        <v>Jan</v>
      </c>
      <c r="O1978" s="2">
        <f t="shared" si="123"/>
        <v>0.95833333333575865</v>
      </c>
      <c r="P1978" t="str">
        <f>VLOOKUP(G1978,Agents!A:E,4,FALSE)</f>
        <v>Team5</v>
      </c>
      <c r="Q1978" t="str">
        <f>VLOOKUP(G1978,Agents!A:E,5,FALSE)</f>
        <v>Senior</v>
      </c>
      <c r="R1978" t="str">
        <f>VLOOKUP(G1978,Agents!A:E,2,FALSE)</f>
        <v>Night</v>
      </c>
    </row>
    <row r="1979" spans="1:18" x14ac:dyDescent="0.35">
      <c r="A1979" t="s">
        <v>3704</v>
      </c>
      <c r="B1979" t="s">
        <v>3705</v>
      </c>
      <c r="C1979" t="s">
        <v>12</v>
      </c>
      <c r="D1979" t="s">
        <v>13</v>
      </c>
      <c r="E1979" s="1">
        <v>46106.664583333331</v>
      </c>
      <c r="F1979" s="1">
        <v>46107.164583333331</v>
      </c>
      <c r="G1979" t="s">
        <v>62</v>
      </c>
      <c r="H1979" t="s">
        <v>15</v>
      </c>
      <c r="I1979" t="s">
        <v>16</v>
      </c>
      <c r="J1979">
        <v>4</v>
      </c>
      <c r="K1979" t="str">
        <f>IF(tickets_dataset[[#This Row],[status]] = "Closed", "Yes","No")</f>
        <v>Yes</v>
      </c>
      <c r="L1979" s="2">
        <f t="shared" si="120"/>
        <v>12</v>
      </c>
      <c r="M1979" t="str">
        <f t="shared" si="121"/>
        <v>No</v>
      </c>
      <c r="N1979" t="str">
        <f t="shared" si="122"/>
        <v>Mar</v>
      </c>
      <c r="O1979" s="2">
        <f t="shared" si="123"/>
        <v>0.5</v>
      </c>
      <c r="P1979" t="str">
        <f>VLOOKUP(G1979,Agents!A:E,4,FALSE)</f>
        <v>Team1</v>
      </c>
      <c r="Q1979" t="str">
        <f>VLOOKUP(G1979,Agents!A:E,5,FALSE)</f>
        <v>Junior</v>
      </c>
      <c r="R1979" t="str">
        <f>VLOOKUP(G1979,Agents!A:E,2,FALSE)</f>
        <v>Morning</v>
      </c>
    </row>
    <row r="1980" spans="1:18" x14ac:dyDescent="0.35">
      <c r="A1980" t="s">
        <v>3706</v>
      </c>
      <c r="B1980" t="s">
        <v>3707</v>
      </c>
      <c r="C1980" t="s">
        <v>76</v>
      </c>
      <c r="D1980" t="s">
        <v>26</v>
      </c>
      <c r="E1980" s="1">
        <v>46048.614583333336</v>
      </c>
      <c r="F1980" s="1">
        <v>46050.864583333336</v>
      </c>
      <c r="G1980" t="s">
        <v>164</v>
      </c>
      <c r="H1980" t="s">
        <v>15</v>
      </c>
      <c r="I1980" t="s">
        <v>16</v>
      </c>
      <c r="J1980">
        <v>4</v>
      </c>
      <c r="K1980" t="str">
        <f>IF(tickets_dataset[[#This Row],[status]] = "Closed", "Yes","No")</f>
        <v>Yes</v>
      </c>
      <c r="L1980" s="2">
        <f t="shared" si="120"/>
        <v>54</v>
      </c>
      <c r="M1980" t="str">
        <f t="shared" si="121"/>
        <v>Yes</v>
      </c>
      <c r="N1980" t="str">
        <f t="shared" si="122"/>
        <v>Jan</v>
      </c>
      <c r="O1980" s="2">
        <f t="shared" si="123"/>
        <v>2.25</v>
      </c>
      <c r="P1980" t="str">
        <f>VLOOKUP(G1980,Agents!A:E,4,FALSE)</f>
        <v>Team4</v>
      </c>
      <c r="Q1980" t="str">
        <f>VLOOKUP(G1980,Agents!A:E,5,FALSE)</f>
        <v>Senior</v>
      </c>
      <c r="R1980" t="str">
        <f>VLOOKUP(G1980,Agents!A:E,2,FALSE)</f>
        <v>Evening</v>
      </c>
    </row>
    <row r="1981" spans="1:18" x14ac:dyDescent="0.35">
      <c r="A1981" t="s">
        <v>3708</v>
      </c>
      <c r="B1981" t="s">
        <v>3709</v>
      </c>
      <c r="C1981" t="s">
        <v>76</v>
      </c>
      <c r="D1981" t="s">
        <v>13</v>
      </c>
      <c r="E1981" s="1">
        <v>46031.123611111114</v>
      </c>
      <c r="F1981" s="1">
        <v>46032.248611111114</v>
      </c>
      <c r="G1981" t="s">
        <v>183</v>
      </c>
      <c r="H1981" t="s">
        <v>28</v>
      </c>
      <c r="I1981" t="s">
        <v>68</v>
      </c>
      <c r="J1981">
        <v>4</v>
      </c>
      <c r="K1981" t="str">
        <f>IF(tickets_dataset[[#This Row],[status]] = "Closed", "Yes","No")</f>
        <v>No</v>
      </c>
      <c r="L1981" s="2">
        <f t="shared" si="120"/>
        <v>27</v>
      </c>
      <c r="M1981" t="str">
        <f t="shared" si="121"/>
        <v>No</v>
      </c>
      <c r="N1981" t="str">
        <f t="shared" si="122"/>
        <v>Jan</v>
      </c>
      <c r="O1981" s="2">
        <f t="shared" si="123"/>
        <v>1.125</v>
      </c>
      <c r="P1981" t="str">
        <f>VLOOKUP(G1981,Agents!A:E,4,FALSE)</f>
        <v>Team3</v>
      </c>
      <c r="Q1981" t="str">
        <f>VLOOKUP(G1981,Agents!A:E,5,FALSE)</f>
        <v>Senior</v>
      </c>
      <c r="R1981" t="str">
        <f>VLOOKUP(G1981,Agents!A:E,2,FALSE)</f>
        <v>Night</v>
      </c>
    </row>
    <row r="1982" spans="1:18" x14ac:dyDescent="0.35">
      <c r="A1982" t="s">
        <v>3710</v>
      </c>
      <c r="B1982" t="s">
        <v>3711</v>
      </c>
      <c r="C1982" t="s">
        <v>12</v>
      </c>
      <c r="D1982" t="s">
        <v>13</v>
      </c>
      <c r="E1982" s="1">
        <v>46071.37777777778</v>
      </c>
      <c r="F1982" s="1">
        <v>46072.75277777778</v>
      </c>
      <c r="G1982" t="s">
        <v>103</v>
      </c>
      <c r="H1982" t="s">
        <v>15</v>
      </c>
      <c r="I1982" t="s">
        <v>68</v>
      </c>
      <c r="J1982">
        <v>3</v>
      </c>
      <c r="K1982" t="str">
        <f>IF(tickets_dataset[[#This Row],[status]] = "Closed", "Yes","No")</f>
        <v>Yes</v>
      </c>
      <c r="L1982" s="2">
        <f t="shared" si="120"/>
        <v>33</v>
      </c>
      <c r="M1982" t="str">
        <f t="shared" si="121"/>
        <v>No</v>
      </c>
      <c r="N1982" t="str">
        <f t="shared" si="122"/>
        <v>Feb</v>
      </c>
      <c r="O1982" s="2">
        <f t="shared" si="123"/>
        <v>1.375</v>
      </c>
      <c r="P1982" t="str">
        <f>VLOOKUP(G1982,Agents!A:E,4,FALSE)</f>
        <v>Team4</v>
      </c>
      <c r="Q1982" t="str">
        <f>VLOOKUP(G1982,Agents!A:E,5,FALSE)</f>
        <v>Senior</v>
      </c>
      <c r="R1982" t="str">
        <f>VLOOKUP(G1982,Agents!A:E,2,FALSE)</f>
        <v>Night</v>
      </c>
    </row>
    <row r="1983" spans="1:18" x14ac:dyDescent="0.35">
      <c r="A1983" t="s">
        <v>3712</v>
      </c>
      <c r="B1983" t="s">
        <v>3713</v>
      </c>
      <c r="C1983" t="s">
        <v>12</v>
      </c>
      <c r="D1983" t="s">
        <v>38</v>
      </c>
      <c r="E1983" s="1">
        <v>46034.500694444447</v>
      </c>
      <c r="F1983" s="1">
        <v>46035.459027777775</v>
      </c>
      <c r="G1983" t="s">
        <v>91</v>
      </c>
      <c r="H1983" t="s">
        <v>28</v>
      </c>
      <c r="I1983" t="s">
        <v>16</v>
      </c>
      <c r="J1983">
        <v>3</v>
      </c>
      <c r="K1983" t="str">
        <f>IF(tickets_dataset[[#This Row],[status]] = "Closed", "Yes","No")</f>
        <v>No</v>
      </c>
      <c r="L1983" s="2">
        <f t="shared" si="120"/>
        <v>22.999999999883585</v>
      </c>
      <c r="M1983" t="str">
        <f t="shared" si="121"/>
        <v>No</v>
      </c>
      <c r="N1983" t="str">
        <f t="shared" si="122"/>
        <v>Jan</v>
      </c>
      <c r="O1983" s="2">
        <f t="shared" si="123"/>
        <v>0.95833333332848269</v>
      </c>
      <c r="P1983" t="str">
        <f>VLOOKUP(G1983,Agents!A:E,4,FALSE)</f>
        <v>Team5</v>
      </c>
      <c r="Q1983" t="str">
        <f>VLOOKUP(G1983,Agents!A:E,5,FALSE)</f>
        <v>Mid</v>
      </c>
      <c r="R1983" t="str">
        <f>VLOOKUP(G1983,Agents!A:E,2,FALSE)</f>
        <v>Night</v>
      </c>
    </row>
    <row r="1984" spans="1:18" x14ac:dyDescent="0.35">
      <c r="A1984" t="s">
        <v>3714</v>
      </c>
      <c r="B1984" t="s">
        <v>3715</v>
      </c>
      <c r="C1984" t="s">
        <v>34</v>
      </c>
      <c r="D1984" t="s">
        <v>38</v>
      </c>
      <c r="E1984" s="1">
        <v>46075.044444444444</v>
      </c>
      <c r="F1984" s="1">
        <v>46075.50277777778</v>
      </c>
      <c r="G1984" t="s">
        <v>216</v>
      </c>
      <c r="H1984" t="s">
        <v>15</v>
      </c>
      <c r="I1984" t="s">
        <v>16</v>
      </c>
      <c r="J1984">
        <v>5</v>
      </c>
      <c r="K1984" t="str">
        <f>IF(tickets_dataset[[#This Row],[status]] = "Closed", "Yes","No")</f>
        <v>Yes</v>
      </c>
      <c r="L1984" s="2">
        <f t="shared" si="120"/>
        <v>11.000000000058208</v>
      </c>
      <c r="M1984" t="str">
        <f t="shared" si="121"/>
        <v>No</v>
      </c>
      <c r="N1984" t="str">
        <f t="shared" si="122"/>
        <v>Feb</v>
      </c>
      <c r="O1984" s="2">
        <f t="shared" si="123"/>
        <v>0.45833333333575865</v>
      </c>
      <c r="P1984" t="str">
        <f>VLOOKUP(G1984,Agents!A:E,4,FALSE)</f>
        <v>Team5</v>
      </c>
      <c r="Q1984" t="str">
        <f>VLOOKUP(G1984,Agents!A:E,5,FALSE)</f>
        <v>Junior</v>
      </c>
      <c r="R1984" t="str">
        <f>VLOOKUP(G1984,Agents!A:E,2,FALSE)</f>
        <v>Evening</v>
      </c>
    </row>
    <row r="1985" spans="1:18" x14ac:dyDescent="0.35">
      <c r="A1985" t="s">
        <v>3716</v>
      </c>
      <c r="B1985" t="s">
        <v>3717</v>
      </c>
      <c r="C1985" t="s">
        <v>22</v>
      </c>
      <c r="D1985" t="s">
        <v>38</v>
      </c>
      <c r="E1985" s="1">
        <v>46037.375694444447</v>
      </c>
      <c r="F1985" s="1">
        <v>46037.625694444447</v>
      </c>
      <c r="G1985" t="s">
        <v>422</v>
      </c>
      <c r="H1985" t="s">
        <v>28</v>
      </c>
      <c r="I1985" t="s">
        <v>16</v>
      </c>
      <c r="J1985">
        <v>3</v>
      </c>
      <c r="K1985" t="str">
        <f>IF(tickets_dataset[[#This Row],[status]] = "Closed", "Yes","No")</f>
        <v>No</v>
      </c>
      <c r="L1985" s="2">
        <f t="shared" si="120"/>
        <v>6</v>
      </c>
      <c r="M1985" t="str">
        <f t="shared" si="121"/>
        <v>No</v>
      </c>
      <c r="N1985" t="str">
        <f t="shared" si="122"/>
        <v>Jan</v>
      </c>
      <c r="O1985" s="2">
        <f t="shared" si="123"/>
        <v>0.25</v>
      </c>
      <c r="P1985" t="str">
        <f>VLOOKUP(G1985,Agents!A:E,4,FALSE)</f>
        <v>Team5</v>
      </c>
      <c r="Q1985" t="str">
        <f>VLOOKUP(G1985,Agents!A:E,5,FALSE)</f>
        <v>Mid</v>
      </c>
      <c r="R1985" t="str">
        <f>VLOOKUP(G1985,Agents!A:E,2,FALSE)</f>
        <v>Evening</v>
      </c>
    </row>
    <row r="1986" spans="1:18" x14ac:dyDescent="0.35">
      <c r="A1986" t="s">
        <v>3718</v>
      </c>
      <c r="B1986" t="s">
        <v>369</v>
      </c>
      <c r="C1986" t="s">
        <v>12</v>
      </c>
      <c r="D1986" t="s">
        <v>13</v>
      </c>
      <c r="E1986" s="1">
        <v>46092.206250000003</v>
      </c>
      <c r="F1986" s="1">
        <v>46092.872916666667</v>
      </c>
      <c r="G1986" t="s">
        <v>156</v>
      </c>
      <c r="H1986" t="s">
        <v>15</v>
      </c>
      <c r="I1986" t="s">
        <v>16</v>
      </c>
      <c r="J1986">
        <v>4</v>
      </c>
      <c r="K1986" t="str">
        <f>IF(tickets_dataset[[#This Row],[status]] = "Closed", "Yes","No")</f>
        <v>Yes</v>
      </c>
      <c r="L1986" s="2">
        <f t="shared" ref="L1986:L2049" si="124">IF(ISBLANK(F1986),"",(F1986-E1986)*24)</f>
        <v>15.999999999941792</v>
      </c>
      <c r="M1986" t="str">
        <f t="shared" ref="M1986:M2049" si="125">IF(L1986&gt;48,"Yes","No")</f>
        <v>No</v>
      </c>
      <c r="N1986" t="str">
        <f t="shared" ref="N1986:N2049" si="126">TEXT(E1986,"mmm")</f>
        <v>Mar</v>
      </c>
      <c r="O1986" s="2">
        <f t="shared" si="123"/>
        <v>0.66666666666424135</v>
      </c>
      <c r="P1986" t="str">
        <f>VLOOKUP(G1986,Agents!A:E,4,FALSE)</f>
        <v>Team3</v>
      </c>
      <c r="Q1986" t="str">
        <f>VLOOKUP(G1986,Agents!A:E,5,FALSE)</f>
        <v>Mid</v>
      </c>
      <c r="R1986" t="str">
        <f>VLOOKUP(G1986,Agents!A:E,2,FALSE)</f>
        <v>Evening</v>
      </c>
    </row>
    <row r="1987" spans="1:18" x14ac:dyDescent="0.35">
      <c r="A1987" t="s">
        <v>3719</v>
      </c>
      <c r="B1987" t="s">
        <v>3720</v>
      </c>
      <c r="C1987" t="s">
        <v>34</v>
      </c>
      <c r="D1987" t="s">
        <v>26</v>
      </c>
      <c r="E1987" s="1">
        <v>46064.077777777777</v>
      </c>
      <c r="F1987" s="1">
        <v>46066.577777777777</v>
      </c>
      <c r="G1987" t="s">
        <v>199</v>
      </c>
      <c r="H1987" t="s">
        <v>15</v>
      </c>
      <c r="I1987" t="s">
        <v>16</v>
      </c>
      <c r="J1987">
        <v>4</v>
      </c>
      <c r="K1987" t="str">
        <f>IF(tickets_dataset[[#This Row],[status]] = "Closed", "Yes","No")</f>
        <v>Yes</v>
      </c>
      <c r="L1987" s="2">
        <f t="shared" si="124"/>
        <v>60</v>
      </c>
      <c r="M1987" t="str">
        <f t="shared" si="125"/>
        <v>Yes</v>
      </c>
      <c r="N1987" t="str">
        <f t="shared" si="126"/>
        <v>Feb</v>
      </c>
      <c r="O1987" s="2">
        <f t="shared" ref="O1987:O2050" si="127">F1987-E1987</f>
        <v>2.5</v>
      </c>
      <c r="P1987" t="str">
        <f>VLOOKUP(G1987,Agents!A:E,4,FALSE)</f>
        <v>Team1</v>
      </c>
      <c r="Q1987" t="str">
        <f>VLOOKUP(G1987,Agents!A:E,5,FALSE)</f>
        <v>Junior</v>
      </c>
      <c r="R1987" t="str">
        <f>VLOOKUP(G1987,Agents!A:E,2,FALSE)</f>
        <v>Morning</v>
      </c>
    </row>
    <row r="1988" spans="1:18" x14ac:dyDescent="0.35">
      <c r="A1988" t="s">
        <v>3721</v>
      </c>
      <c r="B1988" t="s">
        <v>3405</v>
      </c>
      <c r="C1988" t="s">
        <v>34</v>
      </c>
      <c r="D1988" t="s">
        <v>26</v>
      </c>
      <c r="E1988" s="1">
        <v>46036.940972222219</v>
      </c>
      <c r="F1988" s="1">
        <v>46038.524305555555</v>
      </c>
      <c r="G1988" t="s">
        <v>167</v>
      </c>
      <c r="H1988" t="s">
        <v>15</v>
      </c>
      <c r="I1988" t="s">
        <v>16</v>
      </c>
      <c r="J1988">
        <v>3</v>
      </c>
      <c r="K1988" t="str">
        <f>IF(tickets_dataset[[#This Row],[status]] = "Closed", "Yes","No")</f>
        <v>Yes</v>
      </c>
      <c r="L1988" s="2">
        <f t="shared" si="124"/>
        <v>38.000000000058208</v>
      </c>
      <c r="M1988" t="str">
        <f t="shared" si="125"/>
        <v>No</v>
      </c>
      <c r="N1988" t="str">
        <f t="shared" si="126"/>
        <v>Jan</v>
      </c>
      <c r="O1988" s="2">
        <f t="shared" si="127"/>
        <v>1.5833333333357587</v>
      </c>
      <c r="P1988" t="str">
        <f>VLOOKUP(G1988,Agents!A:E,4,FALSE)</f>
        <v>Team3</v>
      </c>
      <c r="Q1988" t="str">
        <f>VLOOKUP(G1988,Agents!A:E,5,FALSE)</f>
        <v>Mid</v>
      </c>
      <c r="R1988" t="str">
        <f>VLOOKUP(G1988,Agents!A:E,2,FALSE)</f>
        <v>Evening</v>
      </c>
    </row>
    <row r="1989" spans="1:18" x14ac:dyDescent="0.35">
      <c r="A1989" t="s">
        <v>3722</v>
      </c>
      <c r="B1989" t="s">
        <v>3723</v>
      </c>
      <c r="C1989" t="s">
        <v>34</v>
      </c>
      <c r="D1989" t="s">
        <v>26</v>
      </c>
      <c r="E1989" s="1">
        <v>46082.550694444442</v>
      </c>
      <c r="F1989" s="1">
        <v>46085.342361111114</v>
      </c>
      <c r="G1989" t="s">
        <v>357</v>
      </c>
      <c r="H1989" t="s">
        <v>28</v>
      </c>
      <c r="I1989" t="s">
        <v>16</v>
      </c>
      <c r="J1989">
        <v>4</v>
      </c>
      <c r="K1989" t="str">
        <f>IF(tickets_dataset[[#This Row],[status]] = "Closed", "Yes","No")</f>
        <v>No</v>
      </c>
      <c r="L1989" s="2">
        <f t="shared" si="124"/>
        <v>67.000000000116415</v>
      </c>
      <c r="M1989" t="str">
        <f t="shared" si="125"/>
        <v>Yes</v>
      </c>
      <c r="N1989" t="str">
        <f t="shared" si="126"/>
        <v>Mar</v>
      </c>
      <c r="O1989" s="2">
        <f t="shared" si="127"/>
        <v>2.7916666666715173</v>
      </c>
      <c r="P1989" t="str">
        <f>VLOOKUP(G1989,Agents!A:E,4,FALSE)</f>
        <v>Team1</v>
      </c>
      <c r="Q1989" t="str">
        <f>VLOOKUP(G1989,Agents!A:E,5,FALSE)</f>
        <v>Mid</v>
      </c>
      <c r="R1989" t="str">
        <f>VLOOKUP(G1989,Agents!A:E,2,FALSE)</f>
        <v>Morning</v>
      </c>
    </row>
    <row r="1990" spans="1:18" x14ac:dyDescent="0.35">
      <c r="A1990" t="s">
        <v>3724</v>
      </c>
      <c r="B1990" t="s">
        <v>3725</v>
      </c>
      <c r="C1990" t="s">
        <v>34</v>
      </c>
      <c r="D1990" t="s">
        <v>38</v>
      </c>
      <c r="E1990" s="1">
        <v>46069.282638888886</v>
      </c>
      <c r="F1990" s="1">
        <v>46072.740972222222</v>
      </c>
      <c r="G1990" t="s">
        <v>170</v>
      </c>
      <c r="H1990" t="s">
        <v>15</v>
      </c>
      <c r="I1990" t="s">
        <v>16</v>
      </c>
      <c r="J1990">
        <v>5</v>
      </c>
      <c r="K1990" t="str">
        <f>IF(tickets_dataset[[#This Row],[status]] = "Closed", "Yes","No")</f>
        <v>Yes</v>
      </c>
      <c r="L1990" s="2">
        <f t="shared" si="124"/>
        <v>83.000000000058208</v>
      </c>
      <c r="M1990" t="str">
        <f t="shared" si="125"/>
        <v>Yes</v>
      </c>
      <c r="N1990" t="str">
        <f t="shared" si="126"/>
        <v>Feb</v>
      </c>
      <c r="O1990" s="2">
        <f t="shared" si="127"/>
        <v>3.4583333333357587</v>
      </c>
      <c r="P1990" t="str">
        <f>VLOOKUP(G1990,Agents!A:E,4,FALSE)</f>
        <v>Team5</v>
      </c>
      <c r="Q1990" t="str">
        <f>VLOOKUP(G1990,Agents!A:E,5,FALSE)</f>
        <v>Junior</v>
      </c>
      <c r="R1990" t="str">
        <f>VLOOKUP(G1990,Agents!A:E,2,FALSE)</f>
        <v>Night</v>
      </c>
    </row>
    <row r="1991" spans="1:18" x14ac:dyDescent="0.35">
      <c r="A1991" t="s">
        <v>3726</v>
      </c>
      <c r="B1991" t="s">
        <v>3727</v>
      </c>
      <c r="C1991" t="s">
        <v>22</v>
      </c>
      <c r="D1991" t="s">
        <v>13</v>
      </c>
      <c r="E1991" s="1">
        <v>46096.311111111114</v>
      </c>
      <c r="F1991" s="1">
        <v>46096.769444444442</v>
      </c>
      <c r="G1991" t="s">
        <v>164</v>
      </c>
      <c r="H1991" t="s">
        <v>15</v>
      </c>
      <c r="I1991" t="s">
        <v>16</v>
      </c>
      <c r="J1991">
        <v>2</v>
      </c>
      <c r="K1991" t="str">
        <f>IF(tickets_dataset[[#This Row],[status]] = "Closed", "Yes","No")</f>
        <v>Yes</v>
      </c>
      <c r="L1991" s="2">
        <f t="shared" si="124"/>
        <v>10.999999999883585</v>
      </c>
      <c r="M1991" t="str">
        <f t="shared" si="125"/>
        <v>No</v>
      </c>
      <c r="N1991" t="str">
        <f t="shared" si="126"/>
        <v>Mar</v>
      </c>
      <c r="O1991" s="2">
        <f t="shared" si="127"/>
        <v>0.45833333332848269</v>
      </c>
      <c r="P1991" t="str">
        <f>VLOOKUP(G1991,Agents!A:E,4,FALSE)</f>
        <v>Team4</v>
      </c>
      <c r="Q1991" t="str">
        <f>VLOOKUP(G1991,Agents!A:E,5,FALSE)</f>
        <v>Senior</v>
      </c>
      <c r="R1991" t="str">
        <f>VLOOKUP(G1991,Agents!A:E,2,FALSE)</f>
        <v>Evening</v>
      </c>
    </row>
    <row r="1992" spans="1:18" x14ac:dyDescent="0.35">
      <c r="A1992" t="s">
        <v>3728</v>
      </c>
      <c r="B1992" t="s">
        <v>3729</v>
      </c>
      <c r="C1992" t="s">
        <v>12</v>
      </c>
      <c r="D1992" t="s">
        <v>13</v>
      </c>
      <c r="E1992" s="1">
        <v>46044.009722222225</v>
      </c>
      <c r="F1992" s="1">
        <v>46045.343055555553</v>
      </c>
      <c r="G1992" t="s">
        <v>73</v>
      </c>
      <c r="H1992" t="s">
        <v>15</v>
      </c>
      <c r="I1992" t="s">
        <v>16</v>
      </c>
      <c r="J1992">
        <v>5</v>
      </c>
      <c r="K1992" t="str">
        <f>IF(tickets_dataset[[#This Row],[status]] = "Closed", "Yes","No")</f>
        <v>Yes</v>
      </c>
      <c r="L1992" s="2">
        <f t="shared" si="124"/>
        <v>31.999999999883585</v>
      </c>
      <c r="M1992" t="str">
        <f t="shared" si="125"/>
        <v>No</v>
      </c>
      <c r="N1992" t="str">
        <f t="shared" si="126"/>
        <v>Jan</v>
      </c>
      <c r="O1992" s="2">
        <f t="shared" si="127"/>
        <v>1.3333333333284827</v>
      </c>
      <c r="P1992" t="str">
        <f>VLOOKUP(G1992,Agents!A:E,4,FALSE)</f>
        <v>Team4</v>
      </c>
      <c r="Q1992" t="str">
        <f>VLOOKUP(G1992,Agents!A:E,5,FALSE)</f>
        <v>Senior</v>
      </c>
      <c r="R1992" t="str">
        <f>VLOOKUP(G1992,Agents!A:E,2,FALSE)</f>
        <v>Night</v>
      </c>
    </row>
    <row r="1993" spans="1:18" x14ac:dyDescent="0.35">
      <c r="A1993" t="s">
        <v>3730</v>
      </c>
      <c r="B1993" t="s">
        <v>3731</v>
      </c>
      <c r="C1993" t="s">
        <v>12</v>
      </c>
      <c r="D1993" t="s">
        <v>13</v>
      </c>
      <c r="E1993" s="1">
        <v>46088.298611111109</v>
      </c>
      <c r="F1993" s="1">
        <v>46089.673611111109</v>
      </c>
      <c r="G1993" t="s">
        <v>140</v>
      </c>
      <c r="H1993" t="s">
        <v>28</v>
      </c>
      <c r="I1993" t="s">
        <v>16</v>
      </c>
      <c r="J1993">
        <v>2</v>
      </c>
      <c r="K1993" t="str">
        <f>IF(tickets_dataset[[#This Row],[status]] = "Closed", "Yes","No")</f>
        <v>No</v>
      </c>
      <c r="L1993" s="2">
        <f t="shared" si="124"/>
        <v>33</v>
      </c>
      <c r="M1993" t="str">
        <f t="shared" si="125"/>
        <v>No</v>
      </c>
      <c r="N1993" t="str">
        <f t="shared" si="126"/>
        <v>Mar</v>
      </c>
      <c r="O1993" s="2">
        <f t="shared" si="127"/>
        <v>1.375</v>
      </c>
      <c r="P1993" t="str">
        <f>VLOOKUP(G1993,Agents!A:E,4,FALSE)</f>
        <v>Team1</v>
      </c>
      <c r="Q1993" t="str">
        <f>VLOOKUP(G1993,Agents!A:E,5,FALSE)</f>
        <v>Junior</v>
      </c>
      <c r="R1993" t="str">
        <f>VLOOKUP(G1993,Agents!A:E,2,FALSE)</f>
        <v>Morning</v>
      </c>
    </row>
    <row r="1994" spans="1:18" x14ac:dyDescent="0.35">
      <c r="A1994" t="s">
        <v>3732</v>
      </c>
      <c r="B1994" t="s">
        <v>3733</v>
      </c>
      <c r="C1994" t="s">
        <v>12</v>
      </c>
      <c r="D1994" t="s">
        <v>13</v>
      </c>
      <c r="E1994" s="1">
        <v>46031.878472222219</v>
      </c>
      <c r="F1994" s="1">
        <v>46032.628472222219</v>
      </c>
      <c r="G1994" t="s">
        <v>19</v>
      </c>
      <c r="H1994" t="s">
        <v>15</v>
      </c>
      <c r="I1994" t="s">
        <v>16</v>
      </c>
      <c r="J1994">
        <v>3</v>
      </c>
      <c r="K1994" t="str">
        <f>IF(tickets_dataset[[#This Row],[status]] = "Closed", "Yes","No")</f>
        <v>Yes</v>
      </c>
      <c r="L1994" s="2">
        <f t="shared" si="124"/>
        <v>18</v>
      </c>
      <c r="M1994" t="str">
        <f t="shared" si="125"/>
        <v>No</v>
      </c>
      <c r="N1994" t="str">
        <f t="shared" si="126"/>
        <v>Jan</v>
      </c>
      <c r="O1994" s="2">
        <f t="shared" si="127"/>
        <v>0.75</v>
      </c>
      <c r="P1994" t="str">
        <f>VLOOKUP(G1994,Agents!A:E,4,FALSE)</f>
        <v>Team4</v>
      </c>
      <c r="Q1994" t="str">
        <f>VLOOKUP(G1994,Agents!A:E,5,FALSE)</f>
        <v>Senior</v>
      </c>
      <c r="R1994" t="str">
        <f>VLOOKUP(G1994,Agents!A:E,2,FALSE)</f>
        <v>Evening</v>
      </c>
    </row>
    <row r="1995" spans="1:18" x14ac:dyDescent="0.35">
      <c r="A1995" t="s">
        <v>3734</v>
      </c>
      <c r="B1995" t="s">
        <v>1123</v>
      </c>
      <c r="C1995" t="s">
        <v>76</v>
      </c>
      <c r="D1995" t="s">
        <v>13</v>
      </c>
      <c r="E1995" s="1">
        <v>46074.908333333333</v>
      </c>
      <c r="F1995" s="1">
        <v>46076.866666666669</v>
      </c>
      <c r="G1995" t="s">
        <v>100</v>
      </c>
      <c r="H1995" t="s">
        <v>15</v>
      </c>
      <c r="I1995" t="s">
        <v>68</v>
      </c>
      <c r="J1995">
        <v>2</v>
      </c>
      <c r="K1995" t="str">
        <f>IF(tickets_dataset[[#This Row],[status]] = "Closed", "Yes","No")</f>
        <v>Yes</v>
      </c>
      <c r="L1995" s="2">
        <f t="shared" si="124"/>
        <v>47.000000000058208</v>
      </c>
      <c r="M1995" t="str">
        <f t="shared" si="125"/>
        <v>No</v>
      </c>
      <c r="N1995" t="str">
        <f t="shared" si="126"/>
        <v>Feb</v>
      </c>
      <c r="O1995" s="2">
        <f t="shared" si="127"/>
        <v>1.9583333333357587</v>
      </c>
      <c r="P1995" t="str">
        <f>VLOOKUP(G1995,Agents!A:E,4,FALSE)</f>
        <v>Team4</v>
      </c>
      <c r="Q1995" t="str">
        <f>VLOOKUP(G1995,Agents!A:E,5,FALSE)</f>
        <v>Junior</v>
      </c>
      <c r="R1995" t="str">
        <f>VLOOKUP(G1995,Agents!A:E,2,FALSE)</f>
        <v>Evening</v>
      </c>
    </row>
    <row r="1996" spans="1:18" x14ac:dyDescent="0.35">
      <c r="A1996" t="s">
        <v>3735</v>
      </c>
      <c r="B1996" t="s">
        <v>3736</v>
      </c>
      <c r="C1996" t="s">
        <v>34</v>
      </c>
      <c r="D1996" t="s">
        <v>13</v>
      </c>
      <c r="E1996" s="1">
        <v>46053.617361111108</v>
      </c>
      <c r="F1996" s="1">
        <v>46054.825694444444</v>
      </c>
      <c r="G1996" t="s">
        <v>19</v>
      </c>
      <c r="H1996" t="s">
        <v>15</v>
      </c>
      <c r="I1996" t="s">
        <v>16</v>
      </c>
      <c r="J1996">
        <v>3</v>
      </c>
      <c r="K1996" t="str">
        <f>IF(tickets_dataset[[#This Row],[status]] = "Closed", "Yes","No")</f>
        <v>Yes</v>
      </c>
      <c r="L1996" s="2">
        <f t="shared" si="124"/>
        <v>29.000000000058208</v>
      </c>
      <c r="M1996" t="str">
        <f t="shared" si="125"/>
        <v>No</v>
      </c>
      <c r="N1996" t="str">
        <f t="shared" si="126"/>
        <v>Jan</v>
      </c>
      <c r="O1996" s="2">
        <f t="shared" si="127"/>
        <v>1.2083333333357587</v>
      </c>
      <c r="P1996" t="str">
        <f>VLOOKUP(G1996,Agents!A:E,4,FALSE)</f>
        <v>Team4</v>
      </c>
      <c r="Q1996" t="str">
        <f>VLOOKUP(G1996,Agents!A:E,5,FALSE)</f>
        <v>Senior</v>
      </c>
      <c r="R1996" t="str">
        <f>VLOOKUP(G1996,Agents!A:E,2,FALSE)</f>
        <v>Evening</v>
      </c>
    </row>
    <row r="1997" spans="1:18" x14ac:dyDescent="0.35">
      <c r="A1997" t="s">
        <v>3737</v>
      </c>
      <c r="B1997" t="s">
        <v>3738</v>
      </c>
      <c r="C1997" t="s">
        <v>50</v>
      </c>
      <c r="D1997" t="s">
        <v>38</v>
      </c>
      <c r="E1997" s="1">
        <v>46028.705555555556</v>
      </c>
      <c r="F1997" s="1">
        <v>46031.538888888892</v>
      </c>
      <c r="G1997" t="s">
        <v>137</v>
      </c>
      <c r="H1997" t="s">
        <v>15</v>
      </c>
      <c r="I1997" t="s">
        <v>16</v>
      </c>
      <c r="J1997">
        <v>4</v>
      </c>
      <c r="K1997" t="str">
        <f>IF(tickets_dataset[[#This Row],[status]] = "Closed", "Yes","No")</f>
        <v>Yes</v>
      </c>
      <c r="L1997" s="2">
        <f t="shared" si="124"/>
        <v>68.000000000058208</v>
      </c>
      <c r="M1997" t="str">
        <f t="shared" si="125"/>
        <v>Yes</v>
      </c>
      <c r="N1997" t="str">
        <f t="shared" si="126"/>
        <v>Jan</v>
      </c>
      <c r="O1997" s="2">
        <f t="shared" si="127"/>
        <v>2.8333333333357587</v>
      </c>
      <c r="P1997" t="str">
        <f>VLOOKUP(G1997,Agents!A:E,4,FALSE)</f>
        <v>Team5</v>
      </c>
      <c r="Q1997" t="str">
        <f>VLOOKUP(G1997,Agents!A:E,5,FALSE)</f>
        <v>Senior</v>
      </c>
      <c r="R1997" t="str">
        <f>VLOOKUP(G1997,Agents!A:E,2,FALSE)</f>
        <v>Night</v>
      </c>
    </row>
    <row r="1998" spans="1:18" x14ac:dyDescent="0.35">
      <c r="A1998" t="s">
        <v>3739</v>
      </c>
      <c r="B1998" t="s">
        <v>926</v>
      </c>
      <c r="C1998" t="s">
        <v>76</v>
      </c>
      <c r="D1998" t="s">
        <v>38</v>
      </c>
      <c r="E1998" s="1">
        <v>46067.48333333333</v>
      </c>
      <c r="F1998" s="1">
        <v>46070.025000000001</v>
      </c>
      <c r="G1998" t="s">
        <v>67</v>
      </c>
      <c r="H1998" t="s">
        <v>15</v>
      </c>
      <c r="I1998" t="s">
        <v>68</v>
      </c>
      <c r="J1998">
        <v>3</v>
      </c>
      <c r="K1998" t="str">
        <f>IF(tickets_dataset[[#This Row],[status]] = "Closed", "Yes","No")</f>
        <v>Yes</v>
      </c>
      <c r="L1998" s="2">
        <f t="shared" si="124"/>
        <v>61.000000000116415</v>
      </c>
      <c r="M1998" t="str">
        <f t="shared" si="125"/>
        <v>Yes</v>
      </c>
      <c r="N1998" t="str">
        <f t="shared" si="126"/>
        <v>Feb</v>
      </c>
      <c r="O1998" s="2">
        <f t="shared" si="127"/>
        <v>2.5416666666715173</v>
      </c>
      <c r="P1998" t="str">
        <f>VLOOKUP(G1998,Agents!A:E,4,FALSE)</f>
        <v>Team5</v>
      </c>
      <c r="Q1998" t="str">
        <f>VLOOKUP(G1998,Agents!A:E,5,FALSE)</f>
        <v>Junior</v>
      </c>
      <c r="R1998" t="str">
        <f>VLOOKUP(G1998,Agents!A:E,2,FALSE)</f>
        <v>Evening</v>
      </c>
    </row>
    <row r="1999" spans="1:18" x14ac:dyDescent="0.35">
      <c r="A1999" t="s">
        <v>3740</v>
      </c>
      <c r="B1999" t="s">
        <v>3741</v>
      </c>
      <c r="C1999" t="s">
        <v>76</v>
      </c>
      <c r="D1999" t="s">
        <v>26</v>
      </c>
      <c r="E1999" s="1">
        <v>46090.249305555553</v>
      </c>
      <c r="F1999" s="1">
        <v>46092.540972222225</v>
      </c>
      <c r="G1999" t="s">
        <v>159</v>
      </c>
      <c r="H1999" t="s">
        <v>15</v>
      </c>
      <c r="I1999" t="s">
        <v>16</v>
      </c>
      <c r="J1999">
        <v>5</v>
      </c>
      <c r="K1999" t="str">
        <f>IF(tickets_dataset[[#This Row],[status]] = "Closed", "Yes","No")</f>
        <v>Yes</v>
      </c>
      <c r="L1999" s="2">
        <f t="shared" si="124"/>
        <v>55.000000000116415</v>
      </c>
      <c r="M1999" t="str">
        <f t="shared" si="125"/>
        <v>Yes</v>
      </c>
      <c r="N1999" t="str">
        <f t="shared" si="126"/>
        <v>Mar</v>
      </c>
      <c r="O1999" s="2">
        <f t="shared" si="127"/>
        <v>2.2916666666715173</v>
      </c>
      <c r="P1999" t="str">
        <f>VLOOKUP(G1999,Agents!A:E,4,FALSE)</f>
        <v>Team4</v>
      </c>
      <c r="Q1999" t="str">
        <f>VLOOKUP(G1999,Agents!A:E,5,FALSE)</f>
        <v>Mid</v>
      </c>
      <c r="R1999" t="str">
        <f>VLOOKUP(G1999,Agents!A:E,2,FALSE)</f>
        <v>Night</v>
      </c>
    </row>
    <row r="2000" spans="1:18" x14ac:dyDescent="0.35">
      <c r="A2000" t="s">
        <v>3742</v>
      </c>
      <c r="B2000" t="s">
        <v>629</v>
      </c>
      <c r="C2000" t="s">
        <v>12</v>
      </c>
      <c r="D2000" t="s">
        <v>13</v>
      </c>
      <c r="E2000" s="1">
        <v>46063.65902777778</v>
      </c>
      <c r="F2000" s="1">
        <v>46065.325694444444</v>
      </c>
      <c r="G2000" t="s">
        <v>103</v>
      </c>
      <c r="H2000" t="s">
        <v>15</v>
      </c>
      <c r="I2000" t="s">
        <v>16</v>
      </c>
      <c r="J2000">
        <v>2</v>
      </c>
      <c r="K2000" t="str">
        <f>IF(tickets_dataset[[#This Row],[status]] = "Closed", "Yes","No")</f>
        <v>Yes</v>
      </c>
      <c r="L2000" s="2">
        <f t="shared" si="124"/>
        <v>39.999999999941792</v>
      </c>
      <c r="M2000" t="str">
        <f t="shared" si="125"/>
        <v>No</v>
      </c>
      <c r="N2000" t="str">
        <f t="shared" si="126"/>
        <v>Feb</v>
      </c>
      <c r="O2000" s="2">
        <f t="shared" si="127"/>
        <v>1.6666666666642413</v>
      </c>
      <c r="P2000" t="str">
        <f>VLOOKUP(G2000,Agents!A:E,4,FALSE)</f>
        <v>Team4</v>
      </c>
      <c r="Q2000" t="str">
        <f>VLOOKUP(G2000,Agents!A:E,5,FALSE)</f>
        <v>Senior</v>
      </c>
      <c r="R2000" t="str">
        <f>VLOOKUP(G2000,Agents!A:E,2,FALSE)</f>
        <v>Night</v>
      </c>
    </row>
    <row r="2001" spans="1:18" x14ac:dyDescent="0.35">
      <c r="A2001" t="s">
        <v>3743</v>
      </c>
      <c r="B2001" t="s">
        <v>3744</v>
      </c>
      <c r="C2001" t="s">
        <v>22</v>
      </c>
      <c r="D2001" t="s">
        <v>26</v>
      </c>
      <c r="E2001" s="1">
        <v>46062.173611111109</v>
      </c>
      <c r="F2001" s="1">
        <v>46063.340277777781</v>
      </c>
      <c r="G2001" t="s">
        <v>42</v>
      </c>
      <c r="H2001" t="s">
        <v>15</v>
      </c>
      <c r="I2001" t="s">
        <v>16</v>
      </c>
      <c r="J2001">
        <v>5</v>
      </c>
      <c r="K2001" t="str">
        <f>IF(tickets_dataset[[#This Row],[status]] = "Closed", "Yes","No")</f>
        <v>Yes</v>
      </c>
      <c r="L2001" s="2">
        <f t="shared" si="124"/>
        <v>28.000000000116415</v>
      </c>
      <c r="M2001" t="str">
        <f t="shared" si="125"/>
        <v>No</v>
      </c>
      <c r="N2001" t="str">
        <f t="shared" si="126"/>
        <v>Feb</v>
      </c>
      <c r="O2001" s="2">
        <f t="shared" si="127"/>
        <v>1.1666666666715173</v>
      </c>
      <c r="P2001" t="str">
        <f>VLOOKUP(G2001,Agents!A:E,4,FALSE)</f>
        <v>Team2</v>
      </c>
      <c r="Q2001" t="str">
        <f>VLOOKUP(G2001,Agents!A:E,5,FALSE)</f>
        <v>Junior</v>
      </c>
      <c r="R2001" t="str">
        <f>VLOOKUP(G2001,Agents!A:E,2,FALSE)</f>
        <v>Night</v>
      </c>
    </row>
    <row r="2002" spans="1:18" x14ac:dyDescent="0.35">
      <c r="A2002" t="s">
        <v>3745</v>
      </c>
      <c r="B2002" t="s">
        <v>3746</v>
      </c>
      <c r="C2002" t="s">
        <v>22</v>
      </c>
      <c r="D2002" t="s">
        <v>38</v>
      </c>
      <c r="E2002" s="1">
        <v>46052.006249999999</v>
      </c>
      <c r="F2002" s="1">
        <v>46052.79791666667</v>
      </c>
      <c r="G2002" t="s">
        <v>42</v>
      </c>
      <c r="H2002" t="s">
        <v>15</v>
      </c>
      <c r="I2002" t="s">
        <v>16</v>
      </c>
      <c r="J2002">
        <v>4</v>
      </c>
      <c r="K2002" t="str">
        <f>IF(tickets_dataset[[#This Row],[status]] = "Closed", "Yes","No")</f>
        <v>Yes</v>
      </c>
      <c r="L2002" s="2">
        <f t="shared" si="124"/>
        <v>19.000000000116415</v>
      </c>
      <c r="M2002" t="str">
        <f t="shared" si="125"/>
        <v>No</v>
      </c>
      <c r="N2002" t="str">
        <f t="shared" si="126"/>
        <v>Jan</v>
      </c>
      <c r="O2002" s="2">
        <f t="shared" si="127"/>
        <v>0.79166666667151731</v>
      </c>
      <c r="P2002" t="str">
        <f>VLOOKUP(G2002,Agents!A:E,4,FALSE)</f>
        <v>Team2</v>
      </c>
      <c r="Q2002" t="str">
        <f>VLOOKUP(G2002,Agents!A:E,5,FALSE)</f>
        <v>Junior</v>
      </c>
      <c r="R2002" t="str">
        <f>VLOOKUP(G2002,Agents!A:E,2,FALSE)</f>
        <v>Night</v>
      </c>
    </row>
    <row r="2003" spans="1:18" x14ac:dyDescent="0.35">
      <c r="A2003" t="s">
        <v>3747</v>
      </c>
      <c r="B2003" t="s">
        <v>3748</v>
      </c>
      <c r="C2003" t="s">
        <v>76</v>
      </c>
      <c r="D2003" t="s">
        <v>26</v>
      </c>
      <c r="E2003" s="1">
        <v>46097.006944444445</v>
      </c>
      <c r="F2003" s="1">
        <v>46097.923611111109</v>
      </c>
      <c r="G2003" t="s">
        <v>344</v>
      </c>
      <c r="H2003" t="s">
        <v>15</v>
      </c>
      <c r="I2003" t="s">
        <v>16</v>
      </c>
      <c r="J2003">
        <v>5</v>
      </c>
      <c r="K2003" t="str">
        <f>IF(tickets_dataset[[#This Row],[status]] = "Closed", "Yes","No")</f>
        <v>Yes</v>
      </c>
      <c r="L2003" s="2">
        <f t="shared" si="124"/>
        <v>21.999999999941792</v>
      </c>
      <c r="M2003" t="str">
        <f t="shared" si="125"/>
        <v>No</v>
      </c>
      <c r="N2003" t="str">
        <f t="shared" si="126"/>
        <v>Mar</v>
      </c>
      <c r="O2003" s="2">
        <f t="shared" si="127"/>
        <v>0.91666666666424135</v>
      </c>
      <c r="P2003" t="str">
        <f>VLOOKUP(G2003,Agents!A:E,4,FALSE)</f>
        <v>Team4</v>
      </c>
      <c r="Q2003" t="str">
        <f>VLOOKUP(G2003,Agents!A:E,5,FALSE)</f>
        <v>Senior</v>
      </c>
      <c r="R2003" t="str">
        <f>VLOOKUP(G2003,Agents!A:E,2,FALSE)</f>
        <v>Night</v>
      </c>
    </row>
    <row r="2004" spans="1:18" x14ac:dyDescent="0.35">
      <c r="A2004" t="s">
        <v>3749</v>
      </c>
      <c r="B2004" t="s">
        <v>3750</v>
      </c>
      <c r="C2004" t="s">
        <v>50</v>
      </c>
      <c r="D2004" t="s">
        <v>13</v>
      </c>
      <c r="E2004" s="1">
        <v>46090.120138888888</v>
      </c>
      <c r="F2004" s="1">
        <v>46091.120138888888</v>
      </c>
      <c r="G2004" t="s">
        <v>183</v>
      </c>
      <c r="H2004" t="s">
        <v>15</v>
      </c>
      <c r="I2004" t="s">
        <v>68</v>
      </c>
      <c r="J2004">
        <v>3</v>
      </c>
      <c r="K2004" t="str">
        <f>IF(tickets_dataset[[#This Row],[status]] = "Closed", "Yes","No")</f>
        <v>Yes</v>
      </c>
      <c r="L2004" s="2">
        <f t="shared" si="124"/>
        <v>24</v>
      </c>
      <c r="M2004" t="str">
        <f t="shared" si="125"/>
        <v>No</v>
      </c>
      <c r="N2004" t="str">
        <f t="shared" si="126"/>
        <v>Mar</v>
      </c>
      <c r="O2004" s="2">
        <f t="shared" si="127"/>
        <v>1</v>
      </c>
      <c r="P2004" t="str">
        <f>VLOOKUP(G2004,Agents!A:E,4,FALSE)</f>
        <v>Team3</v>
      </c>
      <c r="Q2004" t="str">
        <f>VLOOKUP(G2004,Agents!A:E,5,FALSE)</f>
        <v>Senior</v>
      </c>
      <c r="R2004" t="str">
        <f>VLOOKUP(G2004,Agents!A:E,2,FALSE)</f>
        <v>Night</v>
      </c>
    </row>
    <row r="2005" spans="1:18" x14ac:dyDescent="0.35">
      <c r="A2005" t="s">
        <v>3751</v>
      </c>
      <c r="B2005" t="s">
        <v>3752</v>
      </c>
      <c r="C2005" t="s">
        <v>34</v>
      </c>
      <c r="D2005" t="s">
        <v>26</v>
      </c>
      <c r="E2005" s="1">
        <v>46029.225694444445</v>
      </c>
      <c r="F2005" s="1">
        <v>46031.934027777781</v>
      </c>
      <c r="G2005" t="s">
        <v>31</v>
      </c>
      <c r="H2005" t="s">
        <v>15</v>
      </c>
      <c r="I2005" t="s">
        <v>16</v>
      </c>
      <c r="J2005">
        <v>5</v>
      </c>
      <c r="K2005" t="str">
        <f>IF(tickets_dataset[[#This Row],[status]] = "Closed", "Yes","No")</f>
        <v>Yes</v>
      </c>
      <c r="L2005" s="2">
        <f t="shared" si="124"/>
        <v>65.000000000058208</v>
      </c>
      <c r="M2005" t="str">
        <f t="shared" si="125"/>
        <v>Yes</v>
      </c>
      <c r="N2005" t="str">
        <f t="shared" si="126"/>
        <v>Jan</v>
      </c>
      <c r="O2005" s="2">
        <f t="shared" si="127"/>
        <v>2.7083333333357587</v>
      </c>
      <c r="P2005" t="str">
        <f>VLOOKUP(G2005,Agents!A:E,4,FALSE)</f>
        <v>Team5</v>
      </c>
      <c r="Q2005" t="str">
        <f>VLOOKUP(G2005,Agents!A:E,5,FALSE)</f>
        <v>Senior</v>
      </c>
      <c r="R2005" t="str">
        <f>VLOOKUP(G2005,Agents!A:E,2,FALSE)</f>
        <v>Evening</v>
      </c>
    </row>
    <row r="2006" spans="1:18" x14ac:dyDescent="0.35">
      <c r="A2006" t="s">
        <v>3753</v>
      </c>
      <c r="B2006" t="s">
        <v>3754</v>
      </c>
      <c r="C2006" t="s">
        <v>50</v>
      </c>
      <c r="D2006" t="s">
        <v>13</v>
      </c>
      <c r="E2006" s="1">
        <v>46037.161111111112</v>
      </c>
      <c r="F2006" s="1">
        <v>46037.661111111112</v>
      </c>
      <c r="G2006" t="s">
        <v>190</v>
      </c>
      <c r="H2006" t="s">
        <v>15</v>
      </c>
      <c r="I2006" t="s">
        <v>68</v>
      </c>
      <c r="J2006">
        <v>3</v>
      </c>
      <c r="K2006" t="str">
        <f>IF(tickets_dataset[[#This Row],[status]] = "Closed", "Yes","No")</f>
        <v>Yes</v>
      </c>
      <c r="L2006" s="2">
        <f t="shared" si="124"/>
        <v>12</v>
      </c>
      <c r="M2006" t="str">
        <f t="shared" si="125"/>
        <v>No</v>
      </c>
      <c r="N2006" t="str">
        <f t="shared" si="126"/>
        <v>Jan</v>
      </c>
      <c r="O2006" s="2">
        <f t="shared" si="127"/>
        <v>0.5</v>
      </c>
      <c r="P2006" t="str">
        <f>VLOOKUP(G2006,Agents!A:E,4,FALSE)</f>
        <v>Team1</v>
      </c>
      <c r="Q2006" t="str">
        <f>VLOOKUP(G2006,Agents!A:E,5,FALSE)</f>
        <v>Senior</v>
      </c>
      <c r="R2006" t="str">
        <f>VLOOKUP(G2006,Agents!A:E,2,FALSE)</f>
        <v>Night</v>
      </c>
    </row>
    <row r="2007" spans="1:18" x14ac:dyDescent="0.35">
      <c r="A2007" t="s">
        <v>3755</v>
      </c>
      <c r="B2007" t="s">
        <v>3264</v>
      </c>
      <c r="C2007" t="s">
        <v>12</v>
      </c>
      <c r="D2007" t="s">
        <v>38</v>
      </c>
      <c r="E2007" s="1">
        <v>46028.057638888888</v>
      </c>
      <c r="F2007" s="1">
        <v>46028.390972222223</v>
      </c>
      <c r="G2007" t="s">
        <v>131</v>
      </c>
      <c r="H2007" t="s">
        <v>132</v>
      </c>
      <c r="I2007" t="s">
        <v>16</v>
      </c>
      <c r="J2007">
        <v>5</v>
      </c>
      <c r="K2007" t="str">
        <f>IF(tickets_dataset[[#This Row],[status]] = "Closed", "Yes","No")</f>
        <v>No</v>
      </c>
      <c r="L2007" s="2">
        <f t="shared" si="124"/>
        <v>8.0000000000582077</v>
      </c>
      <c r="M2007" t="str">
        <f t="shared" si="125"/>
        <v>No</v>
      </c>
      <c r="N2007" t="str">
        <f t="shared" si="126"/>
        <v>Jan</v>
      </c>
      <c r="O2007" s="2">
        <f t="shared" si="127"/>
        <v>0.33333333333575865</v>
      </c>
      <c r="P2007" t="str">
        <f>VLOOKUP(G2007,Agents!A:E,4,FALSE)</f>
        <v>Team4</v>
      </c>
      <c r="Q2007" t="str">
        <f>VLOOKUP(G2007,Agents!A:E,5,FALSE)</f>
        <v>Junior</v>
      </c>
      <c r="R2007" t="str">
        <f>VLOOKUP(G2007,Agents!A:E,2,FALSE)</f>
        <v>Night</v>
      </c>
    </row>
    <row r="2008" spans="1:18" x14ac:dyDescent="0.35">
      <c r="A2008" t="s">
        <v>3756</v>
      </c>
      <c r="B2008" t="s">
        <v>3757</v>
      </c>
      <c r="C2008" t="s">
        <v>22</v>
      </c>
      <c r="D2008" t="s">
        <v>26</v>
      </c>
      <c r="E2008" s="1">
        <v>46031.48333333333</v>
      </c>
      <c r="F2008" s="1">
        <v>46034.400000000001</v>
      </c>
      <c r="G2008" t="s">
        <v>83</v>
      </c>
      <c r="H2008" t="s">
        <v>15</v>
      </c>
      <c r="I2008" t="s">
        <v>16</v>
      </c>
      <c r="J2008">
        <v>1</v>
      </c>
      <c r="K2008" t="str">
        <f>IF(tickets_dataset[[#This Row],[status]] = "Closed", "Yes","No")</f>
        <v>Yes</v>
      </c>
      <c r="L2008" s="2">
        <f t="shared" si="124"/>
        <v>70.000000000116415</v>
      </c>
      <c r="M2008" t="str">
        <f t="shared" si="125"/>
        <v>Yes</v>
      </c>
      <c r="N2008" t="str">
        <f t="shared" si="126"/>
        <v>Jan</v>
      </c>
      <c r="O2008" s="2">
        <f t="shared" si="127"/>
        <v>2.9166666666715173</v>
      </c>
      <c r="P2008" t="str">
        <f>VLOOKUP(G2008,Agents!A:E,4,FALSE)</f>
        <v>Team2</v>
      </c>
      <c r="Q2008" t="str">
        <f>VLOOKUP(G2008,Agents!A:E,5,FALSE)</f>
        <v>Junior</v>
      </c>
      <c r="R2008" t="str">
        <f>VLOOKUP(G2008,Agents!A:E,2,FALSE)</f>
        <v>Night</v>
      </c>
    </row>
    <row r="2009" spans="1:18" x14ac:dyDescent="0.35">
      <c r="A2009" t="s">
        <v>3758</v>
      </c>
      <c r="B2009" t="s">
        <v>3759</v>
      </c>
      <c r="C2009" t="s">
        <v>22</v>
      </c>
      <c r="D2009" t="s">
        <v>38</v>
      </c>
      <c r="E2009" s="1">
        <v>46059.716666666667</v>
      </c>
      <c r="F2009" s="1">
        <v>46063.425000000003</v>
      </c>
      <c r="G2009" t="s">
        <v>344</v>
      </c>
      <c r="H2009" t="s">
        <v>28</v>
      </c>
      <c r="I2009" t="s">
        <v>16</v>
      </c>
      <c r="J2009">
        <v>3</v>
      </c>
      <c r="K2009" t="str">
        <f>IF(tickets_dataset[[#This Row],[status]] = "Closed", "Yes","No")</f>
        <v>No</v>
      </c>
      <c r="L2009" s="2">
        <f t="shared" si="124"/>
        <v>89.000000000058208</v>
      </c>
      <c r="M2009" t="str">
        <f t="shared" si="125"/>
        <v>Yes</v>
      </c>
      <c r="N2009" t="str">
        <f t="shared" si="126"/>
        <v>Feb</v>
      </c>
      <c r="O2009" s="2">
        <f t="shared" si="127"/>
        <v>3.7083333333357587</v>
      </c>
      <c r="P2009" t="str">
        <f>VLOOKUP(G2009,Agents!A:E,4,FALSE)</f>
        <v>Team4</v>
      </c>
      <c r="Q2009" t="str">
        <f>VLOOKUP(G2009,Agents!A:E,5,FALSE)</f>
        <v>Senior</v>
      </c>
      <c r="R2009" t="str">
        <f>VLOOKUP(G2009,Agents!A:E,2,FALSE)</f>
        <v>Night</v>
      </c>
    </row>
    <row r="2010" spans="1:18" x14ac:dyDescent="0.35">
      <c r="A2010" t="s">
        <v>3760</v>
      </c>
      <c r="B2010" t="s">
        <v>1194</v>
      </c>
      <c r="C2010" t="s">
        <v>34</v>
      </c>
      <c r="D2010" t="s">
        <v>13</v>
      </c>
      <c r="E2010" s="1">
        <v>46072.100694444445</v>
      </c>
      <c r="F2010" s="1">
        <v>46072.684027777781</v>
      </c>
      <c r="G2010" t="s">
        <v>31</v>
      </c>
      <c r="H2010" t="s">
        <v>15</v>
      </c>
      <c r="I2010" t="s">
        <v>16</v>
      </c>
      <c r="J2010">
        <v>3</v>
      </c>
      <c r="K2010" t="str">
        <f>IF(tickets_dataset[[#This Row],[status]] = "Closed", "Yes","No")</f>
        <v>Yes</v>
      </c>
      <c r="L2010" s="2">
        <f t="shared" si="124"/>
        <v>14.000000000058208</v>
      </c>
      <c r="M2010" t="str">
        <f t="shared" si="125"/>
        <v>No</v>
      </c>
      <c r="N2010" t="str">
        <f t="shared" si="126"/>
        <v>Feb</v>
      </c>
      <c r="O2010" s="2">
        <f t="shared" si="127"/>
        <v>0.58333333333575865</v>
      </c>
      <c r="P2010" t="str">
        <f>VLOOKUP(G2010,Agents!A:E,4,FALSE)</f>
        <v>Team5</v>
      </c>
      <c r="Q2010" t="str">
        <f>VLOOKUP(G2010,Agents!A:E,5,FALSE)</f>
        <v>Senior</v>
      </c>
      <c r="R2010" t="str">
        <f>VLOOKUP(G2010,Agents!A:E,2,FALSE)</f>
        <v>Evening</v>
      </c>
    </row>
    <row r="2011" spans="1:18" x14ac:dyDescent="0.35">
      <c r="A2011" t="s">
        <v>3761</v>
      </c>
      <c r="B2011" t="s">
        <v>3762</v>
      </c>
      <c r="C2011" t="s">
        <v>50</v>
      </c>
      <c r="D2011" t="s">
        <v>26</v>
      </c>
      <c r="E2011" s="1">
        <v>46104.634027777778</v>
      </c>
      <c r="F2011" s="1">
        <v>46104.925694444442</v>
      </c>
      <c r="G2011" t="s">
        <v>77</v>
      </c>
      <c r="H2011" t="s">
        <v>15</v>
      </c>
      <c r="I2011" t="s">
        <v>16</v>
      </c>
      <c r="J2011">
        <v>4</v>
      </c>
      <c r="K2011" t="str">
        <f>IF(tickets_dataset[[#This Row],[status]] = "Closed", "Yes","No")</f>
        <v>Yes</v>
      </c>
      <c r="L2011" s="2">
        <f t="shared" si="124"/>
        <v>6.9999999999417923</v>
      </c>
      <c r="M2011" t="str">
        <f t="shared" si="125"/>
        <v>No</v>
      </c>
      <c r="N2011" t="str">
        <f t="shared" si="126"/>
        <v>Mar</v>
      </c>
      <c r="O2011" s="2">
        <f t="shared" si="127"/>
        <v>0.29166666666424135</v>
      </c>
      <c r="P2011" t="str">
        <f>VLOOKUP(G2011,Agents!A:E,4,FALSE)</f>
        <v>Team5</v>
      </c>
      <c r="Q2011" t="str">
        <f>VLOOKUP(G2011,Agents!A:E,5,FALSE)</f>
        <v>Junior</v>
      </c>
      <c r="R2011" t="str">
        <f>VLOOKUP(G2011,Agents!A:E,2,FALSE)</f>
        <v>Evening</v>
      </c>
    </row>
    <row r="2012" spans="1:18" x14ac:dyDescent="0.35">
      <c r="A2012" t="s">
        <v>3763</v>
      </c>
      <c r="B2012" t="s">
        <v>2175</v>
      </c>
      <c r="C2012" t="s">
        <v>50</v>
      </c>
      <c r="D2012" t="s">
        <v>38</v>
      </c>
      <c r="E2012" s="1">
        <v>46104.405555555553</v>
      </c>
      <c r="F2012" s="1">
        <v>46105.113888888889</v>
      </c>
      <c r="G2012" t="s">
        <v>156</v>
      </c>
      <c r="H2012" t="s">
        <v>15</v>
      </c>
      <c r="I2012" t="s">
        <v>16</v>
      </c>
      <c r="J2012">
        <v>3</v>
      </c>
      <c r="K2012" t="str">
        <f>IF(tickets_dataset[[#This Row],[status]] = "Closed", "Yes","No")</f>
        <v>Yes</v>
      </c>
      <c r="L2012" s="2">
        <f t="shared" si="124"/>
        <v>17.000000000058208</v>
      </c>
      <c r="M2012" t="str">
        <f t="shared" si="125"/>
        <v>No</v>
      </c>
      <c r="N2012" t="str">
        <f t="shared" si="126"/>
        <v>Mar</v>
      </c>
      <c r="O2012" s="2">
        <f t="shared" si="127"/>
        <v>0.70833333333575865</v>
      </c>
      <c r="P2012" t="str">
        <f>VLOOKUP(G2012,Agents!A:E,4,FALSE)</f>
        <v>Team3</v>
      </c>
      <c r="Q2012" t="str">
        <f>VLOOKUP(G2012,Agents!A:E,5,FALSE)</f>
        <v>Mid</v>
      </c>
      <c r="R2012" t="str">
        <f>VLOOKUP(G2012,Agents!A:E,2,FALSE)</f>
        <v>Evening</v>
      </c>
    </row>
    <row r="2013" spans="1:18" x14ac:dyDescent="0.35">
      <c r="A2013" t="s">
        <v>3764</v>
      </c>
      <c r="B2013" t="s">
        <v>3765</v>
      </c>
      <c r="C2013" t="s">
        <v>50</v>
      </c>
      <c r="D2013" t="s">
        <v>26</v>
      </c>
      <c r="E2013" s="1">
        <v>46097.081250000003</v>
      </c>
      <c r="F2013" s="1">
        <v>46099.539583333331</v>
      </c>
      <c r="G2013" t="s">
        <v>167</v>
      </c>
      <c r="H2013" t="s">
        <v>28</v>
      </c>
      <c r="I2013" t="s">
        <v>16</v>
      </c>
      <c r="J2013">
        <v>5</v>
      </c>
      <c r="K2013" t="str">
        <f>IF(tickets_dataset[[#This Row],[status]] = "Closed", "Yes","No")</f>
        <v>No</v>
      </c>
      <c r="L2013" s="2">
        <f t="shared" si="124"/>
        <v>58.999999999883585</v>
      </c>
      <c r="M2013" t="str">
        <f t="shared" si="125"/>
        <v>Yes</v>
      </c>
      <c r="N2013" t="str">
        <f t="shared" si="126"/>
        <v>Mar</v>
      </c>
      <c r="O2013" s="2">
        <f t="shared" si="127"/>
        <v>2.4583333333284827</v>
      </c>
      <c r="P2013" t="str">
        <f>VLOOKUP(G2013,Agents!A:E,4,FALSE)</f>
        <v>Team3</v>
      </c>
      <c r="Q2013" t="str">
        <f>VLOOKUP(G2013,Agents!A:E,5,FALSE)</f>
        <v>Mid</v>
      </c>
      <c r="R2013" t="str">
        <f>VLOOKUP(G2013,Agents!A:E,2,FALSE)</f>
        <v>Evening</v>
      </c>
    </row>
    <row r="2014" spans="1:18" x14ac:dyDescent="0.35">
      <c r="A2014" t="s">
        <v>3766</v>
      </c>
      <c r="B2014" t="s">
        <v>3767</v>
      </c>
      <c r="C2014" t="s">
        <v>50</v>
      </c>
      <c r="D2014" t="s">
        <v>26</v>
      </c>
      <c r="E2014" s="1">
        <v>46067.431250000001</v>
      </c>
      <c r="F2014" s="1">
        <v>46068.13958333333</v>
      </c>
      <c r="G2014" t="s">
        <v>422</v>
      </c>
      <c r="H2014" t="s">
        <v>15</v>
      </c>
      <c r="I2014" t="s">
        <v>16</v>
      </c>
      <c r="J2014">
        <v>5</v>
      </c>
      <c r="K2014" t="str">
        <f>IF(tickets_dataset[[#This Row],[status]] = "Closed", "Yes","No")</f>
        <v>Yes</v>
      </c>
      <c r="L2014" s="2">
        <f t="shared" si="124"/>
        <v>16.999999999883585</v>
      </c>
      <c r="M2014" t="str">
        <f t="shared" si="125"/>
        <v>No</v>
      </c>
      <c r="N2014" t="str">
        <f t="shared" si="126"/>
        <v>Feb</v>
      </c>
      <c r="O2014" s="2">
        <f t="shared" si="127"/>
        <v>0.70833333332848269</v>
      </c>
      <c r="P2014" t="str">
        <f>VLOOKUP(G2014,Agents!A:E,4,FALSE)</f>
        <v>Team5</v>
      </c>
      <c r="Q2014" t="str">
        <f>VLOOKUP(G2014,Agents!A:E,5,FALSE)</f>
        <v>Mid</v>
      </c>
      <c r="R2014" t="str">
        <f>VLOOKUP(G2014,Agents!A:E,2,FALSE)</f>
        <v>Evening</v>
      </c>
    </row>
    <row r="2015" spans="1:18" x14ac:dyDescent="0.35">
      <c r="A2015" t="s">
        <v>3768</v>
      </c>
      <c r="B2015" t="s">
        <v>3769</v>
      </c>
      <c r="C2015" t="s">
        <v>34</v>
      </c>
      <c r="D2015" t="s">
        <v>38</v>
      </c>
      <c r="E2015" s="1">
        <v>46028.834722222222</v>
      </c>
      <c r="F2015" s="1">
        <v>46031.334722222222</v>
      </c>
      <c r="G2015" t="s">
        <v>167</v>
      </c>
      <c r="H2015" t="s">
        <v>15</v>
      </c>
      <c r="I2015" t="s">
        <v>16</v>
      </c>
      <c r="J2015">
        <v>3</v>
      </c>
      <c r="K2015" t="str">
        <f>IF(tickets_dataset[[#This Row],[status]] = "Closed", "Yes","No")</f>
        <v>Yes</v>
      </c>
      <c r="L2015" s="2">
        <f t="shared" si="124"/>
        <v>60</v>
      </c>
      <c r="M2015" t="str">
        <f t="shared" si="125"/>
        <v>Yes</v>
      </c>
      <c r="N2015" t="str">
        <f t="shared" si="126"/>
        <v>Jan</v>
      </c>
      <c r="O2015" s="2">
        <f t="shared" si="127"/>
        <v>2.5</v>
      </c>
      <c r="P2015" t="str">
        <f>VLOOKUP(G2015,Agents!A:E,4,FALSE)</f>
        <v>Team3</v>
      </c>
      <c r="Q2015" t="str">
        <f>VLOOKUP(G2015,Agents!A:E,5,FALSE)</f>
        <v>Mid</v>
      </c>
      <c r="R2015" t="str">
        <f>VLOOKUP(G2015,Agents!A:E,2,FALSE)</f>
        <v>Evening</v>
      </c>
    </row>
    <row r="2016" spans="1:18" x14ac:dyDescent="0.35">
      <c r="A2016" t="s">
        <v>3770</v>
      </c>
      <c r="B2016" t="s">
        <v>3771</v>
      </c>
      <c r="C2016" t="s">
        <v>22</v>
      </c>
      <c r="D2016" t="s">
        <v>26</v>
      </c>
      <c r="E2016" s="1">
        <v>46042.212500000001</v>
      </c>
      <c r="F2016" s="1">
        <v>46043.462500000001</v>
      </c>
      <c r="G2016" t="s">
        <v>23</v>
      </c>
      <c r="H2016" t="s">
        <v>15</v>
      </c>
      <c r="I2016" t="s">
        <v>16</v>
      </c>
      <c r="J2016">
        <v>5</v>
      </c>
      <c r="K2016" t="str">
        <f>IF(tickets_dataset[[#This Row],[status]] = "Closed", "Yes","No")</f>
        <v>Yes</v>
      </c>
      <c r="L2016" s="2">
        <f t="shared" si="124"/>
        <v>30</v>
      </c>
      <c r="M2016" t="str">
        <f t="shared" si="125"/>
        <v>No</v>
      </c>
      <c r="N2016" t="str">
        <f t="shared" si="126"/>
        <v>Jan</v>
      </c>
      <c r="O2016" s="2">
        <f t="shared" si="127"/>
        <v>1.25</v>
      </c>
      <c r="P2016" t="str">
        <f>VLOOKUP(G2016,Agents!A:E,4,FALSE)</f>
        <v>Team3</v>
      </c>
      <c r="Q2016" t="str">
        <f>VLOOKUP(G2016,Agents!A:E,5,FALSE)</f>
        <v>Senior</v>
      </c>
      <c r="R2016" t="str">
        <f>VLOOKUP(G2016,Agents!A:E,2,FALSE)</f>
        <v>Evening</v>
      </c>
    </row>
    <row r="2017" spans="1:18" x14ac:dyDescent="0.35">
      <c r="A2017" t="s">
        <v>3772</v>
      </c>
      <c r="B2017" t="s">
        <v>3773</v>
      </c>
      <c r="C2017" t="s">
        <v>22</v>
      </c>
      <c r="D2017" t="s">
        <v>13</v>
      </c>
      <c r="E2017" s="1">
        <v>46109.732638888891</v>
      </c>
      <c r="F2017" s="1">
        <v>46111.524305555555</v>
      </c>
      <c r="G2017" t="s">
        <v>422</v>
      </c>
      <c r="H2017" t="s">
        <v>28</v>
      </c>
      <c r="I2017" t="s">
        <v>16</v>
      </c>
      <c r="J2017">
        <v>4</v>
      </c>
      <c r="K2017" t="str">
        <f>IF(tickets_dataset[[#This Row],[status]] = "Closed", "Yes","No")</f>
        <v>No</v>
      </c>
      <c r="L2017" s="2">
        <f t="shared" si="124"/>
        <v>42.999999999941792</v>
      </c>
      <c r="M2017" t="str">
        <f t="shared" si="125"/>
        <v>No</v>
      </c>
      <c r="N2017" t="str">
        <f t="shared" si="126"/>
        <v>Mar</v>
      </c>
      <c r="O2017" s="2">
        <f t="shared" si="127"/>
        <v>1.7916666666642413</v>
      </c>
      <c r="P2017" t="str">
        <f>VLOOKUP(G2017,Agents!A:E,4,FALSE)</f>
        <v>Team5</v>
      </c>
      <c r="Q2017" t="str">
        <f>VLOOKUP(G2017,Agents!A:E,5,FALSE)</f>
        <v>Mid</v>
      </c>
      <c r="R2017" t="str">
        <f>VLOOKUP(G2017,Agents!A:E,2,FALSE)</f>
        <v>Evening</v>
      </c>
    </row>
    <row r="2018" spans="1:18" x14ac:dyDescent="0.35">
      <c r="A2018" t="s">
        <v>3774</v>
      </c>
      <c r="B2018" t="s">
        <v>377</v>
      </c>
      <c r="C2018" t="s">
        <v>12</v>
      </c>
      <c r="D2018" t="s">
        <v>13</v>
      </c>
      <c r="E2018" s="1">
        <v>46101.662499999999</v>
      </c>
      <c r="F2018" s="1">
        <v>46102.037499999999</v>
      </c>
      <c r="G2018" t="s">
        <v>239</v>
      </c>
      <c r="H2018" t="s">
        <v>28</v>
      </c>
      <c r="I2018" t="s">
        <v>16</v>
      </c>
      <c r="J2018">
        <v>4</v>
      </c>
      <c r="K2018" t="str">
        <f>IF(tickets_dataset[[#This Row],[status]] = "Closed", "Yes","No")</f>
        <v>No</v>
      </c>
      <c r="L2018" s="2">
        <f t="shared" si="124"/>
        <v>9</v>
      </c>
      <c r="M2018" t="str">
        <f t="shared" si="125"/>
        <v>No</v>
      </c>
      <c r="N2018" t="str">
        <f t="shared" si="126"/>
        <v>Mar</v>
      </c>
      <c r="O2018" s="2">
        <f t="shared" si="127"/>
        <v>0.375</v>
      </c>
      <c r="P2018" t="str">
        <f>VLOOKUP(G2018,Agents!A:E,4,FALSE)</f>
        <v>Team1</v>
      </c>
      <c r="Q2018" t="str">
        <f>VLOOKUP(G2018,Agents!A:E,5,FALSE)</f>
        <v>Senior</v>
      </c>
      <c r="R2018" t="str">
        <f>VLOOKUP(G2018,Agents!A:E,2,FALSE)</f>
        <v>Evening</v>
      </c>
    </row>
    <row r="2019" spans="1:18" x14ac:dyDescent="0.35">
      <c r="A2019" t="s">
        <v>3775</v>
      </c>
      <c r="B2019" t="s">
        <v>3122</v>
      </c>
      <c r="C2019" t="s">
        <v>22</v>
      </c>
      <c r="D2019" t="s">
        <v>13</v>
      </c>
      <c r="E2019" s="1">
        <v>46092.638888888891</v>
      </c>
      <c r="F2019" s="1">
        <v>46092.722222222219</v>
      </c>
      <c r="G2019" t="s">
        <v>53</v>
      </c>
      <c r="H2019" t="s">
        <v>15</v>
      </c>
      <c r="I2019" t="s">
        <v>16</v>
      </c>
      <c r="J2019">
        <v>3</v>
      </c>
      <c r="K2019" t="str">
        <f>IF(tickets_dataset[[#This Row],[status]] = "Closed", "Yes","No")</f>
        <v>Yes</v>
      </c>
      <c r="L2019" s="2">
        <f t="shared" si="124"/>
        <v>1.9999999998835847</v>
      </c>
      <c r="M2019" t="str">
        <f t="shared" si="125"/>
        <v>No</v>
      </c>
      <c r="N2019" t="str">
        <f t="shared" si="126"/>
        <v>Mar</v>
      </c>
      <c r="O2019" s="2">
        <f t="shared" si="127"/>
        <v>8.3333333328482695E-2</v>
      </c>
      <c r="P2019" t="str">
        <f>VLOOKUP(G2019,Agents!A:E,4,FALSE)</f>
        <v>Team1</v>
      </c>
      <c r="Q2019" t="str">
        <f>VLOOKUP(G2019,Agents!A:E,5,FALSE)</f>
        <v>Junior</v>
      </c>
      <c r="R2019" t="str">
        <f>VLOOKUP(G2019,Agents!A:E,2,FALSE)</f>
        <v>Night</v>
      </c>
    </row>
    <row r="2020" spans="1:18" x14ac:dyDescent="0.35">
      <c r="A2020" t="s">
        <v>3776</v>
      </c>
      <c r="B2020" t="s">
        <v>3777</v>
      </c>
      <c r="C2020" t="s">
        <v>34</v>
      </c>
      <c r="D2020" t="s">
        <v>26</v>
      </c>
      <c r="E2020" s="1">
        <v>46054.768055555556</v>
      </c>
      <c r="F2020" s="1">
        <v>46056.601388888892</v>
      </c>
      <c r="G2020" t="s">
        <v>53</v>
      </c>
      <c r="H2020" t="s">
        <v>15</v>
      </c>
      <c r="I2020" t="s">
        <v>16</v>
      </c>
      <c r="J2020">
        <v>3</v>
      </c>
      <c r="K2020" t="str">
        <f>IF(tickets_dataset[[#This Row],[status]] = "Closed", "Yes","No")</f>
        <v>Yes</v>
      </c>
      <c r="L2020" s="2">
        <f t="shared" si="124"/>
        <v>44.000000000058208</v>
      </c>
      <c r="M2020" t="str">
        <f t="shared" si="125"/>
        <v>No</v>
      </c>
      <c r="N2020" t="str">
        <f t="shared" si="126"/>
        <v>Feb</v>
      </c>
      <c r="O2020" s="2">
        <f t="shared" si="127"/>
        <v>1.8333333333357587</v>
      </c>
      <c r="P2020" t="str">
        <f>VLOOKUP(G2020,Agents!A:E,4,FALSE)</f>
        <v>Team1</v>
      </c>
      <c r="Q2020" t="str">
        <f>VLOOKUP(G2020,Agents!A:E,5,FALSE)</f>
        <v>Junior</v>
      </c>
      <c r="R2020" t="str">
        <f>VLOOKUP(G2020,Agents!A:E,2,FALSE)</f>
        <v>Night</v>
      </c>
    </row>
    <row r="2021" spans="1:18" x14ac:dyDescent="0.35">
      <c r="A2021" t="s">
        <v>3778</v>
      </c>
      <c r="B2021" t="s">
        <v>3779</v>
      </c>
      <c r="C2021" t="s">
        <v>76</v>
      </c>
      <c r="D2021" t="s">
        <v>38</v>
      </c>
      <c r="E2021" s="1">
        <v>46050.939583333333</v>
      </c>
      <c r="F2021" s="1">
        <v>46052.064583333333</v>
      </c>
      <c r="G2021" t="s">
        <v>31</v>
      </c>
      <c r="H2021" t="s">
        <v>15</v>
      </c>
      <c r="I2021" t="s">
        <v>16</v>
      </c>
      <c r="J2021">
        <v>4</v>
      </c>
      <c r="K2021" t="str">
        <f>IF(tickets_dataset[[#This Row],[status]] = "Closed", "Yes","No")</f>
        <v>Yes</v>
      </c>
      <c r="L2021" s="2">
        <f t="shared" si="124"/>
        <v>27</v>
      </c>
      <c r="M2021" t="str">
        <f t="shared" si="125"/>
        <v>No</v>
      </c>
      <c r="N2021" t="str">
        <f t="shared" si="126"/>
        <v>Jan</v>
      </c>
      <c r="O2021" s="2">
        <f t="shared" si="127"/>
        <v>1.125</v>
      </c>
      <c r="P2021" t="str">
        <f>VLOOKUP(G2021,Agents!A:E,4,FALSE)</f>
        <v>Team5</v>
      </c>
      <c r="Q2021" t="str">
        <f>VLOOKUP(G2021,Agents!A:E,5,FALSE)</f>
        <v>Senior</v>
      </c>
      <c r="R2021" t="str">
        <f>VLOOKUP(G2021,Agents!A:E,2,FALSE)</f>
        <v>Evening</v>
      </c>
    </row>
    <row r="2022" spans="1:18" x14ac:dyDescent="0.35">
      <c r="A2022" t="s">
        <v>3780</v>
      </c>
      <c r="B2022" t="s">
        <v>3781</v>
      </c>
      <c r="C2022" t="s">
        <v>76</v>
      </c>
      <c r="D2022" t="s">
        <v>26</v>
      </c>
      <c r="E2022" s="1">
        <v>46079.250694444447</v>
      </c>
      <c r="F2022" s="1">
        <v>46079.542361111111</v>
      </c>
      <c r="G2022" t="s">
        <v>39</v>
      </c>
      <c r="H2022" t="s">
        <v>15</v>
      </c>
      <c r="I2022" t="s">
        <v>16</v>
      </c>
      <c r="J2022">
        <v>4</v>
      </c>
      <c r="K2022" t="str">
        <f>IF(tickets_dataset[[#This Row],[status]] = "Closed", "Yes","No")</f>
        <v>Yes</v>
      </c>
      <c r="L2022" s="2">
        <f t="shared" si="124"/>
        <v>6.9999999999417923</v>
      </c>
      <c r="M2022" t="str">
        <f t="shared" si="125"/>
        <v>No</v>
      </c>
      <c r="N2022" t="str">
        <f t="shared" si="126"/>
        <v>Feb</v>
      </c>
      <c r="O2022" s="2">
        <f t="shared" si="127"/>
        <v>0.29166666666424135</v>
      </c>
      <c r="P2022" t="str">
        <f>VLOOKUP(G2022,Agents!A:E,4,FALSE)</f>
        <v>Team3</v>
      </c>
      <c r="Q2022" t="str">
        <f>VLOOKUP(G2022,Agents!A:E,5,FALSE)</f>
        <v>Mid</v>
      </c>
      <c r="R2022" t="str">
        <f>VLOOKUP(G2022,Agents!A:E,2,FALSE)</f>
        <v>Night</v>
      </c>
    </row>
    <row r="2023" spans="1:18" x14ac:dyDescent="0.35">
      <c r="A2023" t="s">
        <v>3782</v>
      </c>
      <c r="B2023" t="s">
        <v>3783</v>
      </c>
      <c r="C2023" t="s">
        <v>34</v>
      </c>
      <c r="D2023" t="s">
        <v>26</v>
      </c>
      <c r="E2023" s="1">
        <v>46091.375</v>
      </c>
      <c r="F2023" s="1">
        <v>46092.375</v>
      </c>
      <c r="G2023" t="s">
        <v>86</v>
      </c>
      <c r="H2023" t="s">
        <v>15</v>
      </c>
      <c r="I2023" t="s">
        <v>16</v>
      </c>
      <c r="J2023">
        <v>3</v>
      </c>
      <c r="K2023" t="str">
        <f>IF(tickets_dataset[[#This Row],[status]] = "Closed", "Yes","No")</f>
        <v>Yes</v>
      </c>
      <c r="L2023" s="2">
        <f t="shared" si="124"/>
        <v>24</v>
      </c>
      <c r="M2023" t="str">
        <f t="shared" si="125"/>
        <v>No</v>
      </c>
      <c r="N2023" t="str">
        <f t="shared" si="126"/>
        <v>Mar</v>
      </c>
      <c r="O2023" s="2">
        <f t="shared" si="127"/>
        <v>1</v>
      </c>
      <c r="P2023" t="str">
        <f>VLOOKUP(G2023,Agents!A:E,4,FALSE)</f>
        <v>Team1</v>
      </c>
      <c r="Q2023" t="str">
        <f>VLOOKUP(G2023,Agents!A:E,5,FALSE)</f>
        <v>Mid</v>
      </c>
      <c r="R2023" t="str">
        <f>VLOOKUP(G2023,Agents!A:E,2,FALSE)</f>
        <v>Morning</v>
      </c>
    </row>
    <row r="2024" spans="1:18" x14ac:dyDescent="0.35">
      <c r="A2024" t="s">
        <v>3784</v>
      </c>
      <c r="B2024" t="s">
        <v>3785</v>
      </c>
      <c r="C2024" t="s">
        <v>22</v>
      </c>
      <c r="D2024" t="s">
        <v>26</v>
      </c>
      <c r="E2024" s="1">
        <v>46049.801388888889</v>
      </c>
      <c r="F2024" s="1">
        <v>46051.926388888889</v>
      </c>
      <c r="G2024" t="s">
        <v>86</v>
      </c>
      <c r="H2024" t="s">
        <v>15</v>
      </c>
      <c r="I2024" t="s">
        <v>16</v>
      </c>
      <c r="J2024">
        <v>4</v>
      </c>
      <c r="K2024" t="str">
        <f>IF(tickets_dataset[[#This Row],[status]] = "Closed", "Yes","No")</f>
        <v>Yes</v>
      </c>
      <c r="L2024" s="2">
        <f t="shared" si="124"/>
        <v>51</v>
      </c>
      <c r="M2024" t="str">
        <f t="shared" si="125"/>
        <v>Yes</v>
      </c>
      <c r="N2024" t="str">
        <f t="shared" si="126"/>
        <v>Jan</v>
      </c>
      <c r="O2024" s="2">
        <f t="shared" si="127"/>
        <v>2.125</v>
      </c>
      <c r="P2024" t="str">
        <f>VLOOKUP(G2024,Agents!A:E,4,FALSE)</f>
        <v>Team1</v>
      </c>
      <c r="Q2024" t="str">
        <f>VLOOKUP(G2024,Agents!A:E,5,FALSE)</f>
        <v>Mid</v>
      </c>
      <c r="R2024" t="str">
        <f>VLOOKUP(G2024,Agents!A:E,2,FALSE)</f>
        <v>Morning</v>
      </c>
    </row>
    <row r="2025" spans="1:18" x14ac:dyDescent="0.35">
      <c r="A2025" t="s">
        <v>3786</v>
      </c>
      <c r="B2025" t="s">
        <v>702</v>
      </c>
      <c r="C2025" t="s">
        <v>12</v>
      </c>
      <c r="D2025" t="s">
        <v>26</v>
      </c>
      <c r="E2025" s="1">
        <v>46040.138888888891</v>
      </c>
      <c r="F2025" s="1">
        <v>46041.347222222219</v>
      </c>
      <c r="G2025" t="s">
        <v>256</v>
      </c>
      <c r="H2025" t="s">
        <v>15</v>
      </c>
      <c r="I2025" t="s">
        <v>16</v>
      </c>
      <c r="J2025">
        <v>2</v>
      </c>
      <c r="K2025" t="str">
        <f>IF(tickets_dataset[[#This Row],[status]] = "Closed", "Yes","No")</f>
        <v>Yes</v>
      </c>
      <c r="L2025" s="2">
        <f t="shared" si="124"/>
        <v>28.999999999883585</v>
      </c>
      <c r="M2025" t="str">
        <f t="shared" si="125"/>
        <v>No</v>
      </c>
      <c r="N2025" t="str">
        <f t="shared" si="126"/>
        <v>Jan</v>
      </c>
      <c r="O2025" s="2">
        <f t="shared" si="127"/>
        <v>1.2083333333284827</v>
      </c>
      <c r="P2025" t="str">
        <f>VLOOKUP(G2025,Agents!A:E,4,FALSE)</f>
        <v>Team1</v>
      </c>
      <c r="Q2025" t="str">
        <f>VLOOKUP(G2025,Agents!A:E,5,FALSE)</f>
        <v>Mid</v>
      </c>
      <c r="R2025" t="str">
        <f>VLOOKUP(G2025,Agents!A:E,2,FALSE)</f>
        <v>Morning</v>
      </c>
    </row>
    <row r="2026" spans="1:18" x14ac:dyDescent="0.35">
      <c r="A2026" t="s">
        <v>3787</v>
      </c>
      <c r="B2026" t="s">
        <v>3788</v>
      </c>
      <c r="C2026" t="s">
        <v>12</v>
      </c>
      <c r="D2026" t="s">
        <v>38</v>
      </c>
      <c r="E2026" s="1">
        <v>46064.125694444447</v>
      </c>
      <c r="F2026" s="1">
        <v>46066.250694444447</v>
      </c>
      <c r="G2026" t="s">
        <v>149</v>
      </c>
      <c r="H2026" t="s">
        <v>15</v>
      </c>
      <c r="I2026" t="s">
        <v>16</v>
      </c>
      <c r="J2026">
        <v>5</v>
      </c>
      <c r="K2026" t="str">
        <f>IF(tickets_dataset[[#This Row],[status]] = "Closed", "Yes","No")</f>
        <v>Yes</v>
      </c>
      <c r="L2026" s="2">
        <f t="shared" si="124"/>
        <v>51</v>
      </c>
      <c r="M2026" t="str">
        <f t="shared" si="125"/>
        <v>Yes</v>
      </c>
      <c r="N2026" t="str">
        <f t="shared" si="126"/>
        <v>Feb</v>
      </c>
      <c r="O2026" s="2">
        <f t="shared" si="127"/>
        <v>2.125</v>
      </c>
      <c r="P2026" t="str">
        <f>VLOOKUP(G2026,Agents!A:E,4,FALSE)</f>
        <v>Team3</v>
      </c>
      <c r="Q2026" t="str">
        <f>VLOOKUP(G2026,Agents!A:E,5,FALSE)</f>
        <v>Mid</v>
      </c>
      <c r="R2026" t="str">
        <f>VLOOKUP(G2026,Agents!A:E,2,FALSE)</f>
        <v>Night</v>
      </c>
    </row>
    <row r="2027" spans="1:18" x14ac:dyDescent="0.35">
      <c r="A2027" t="s">
        <v>3789</v>
      </c>
      <c r="B2027" t="s">
        <v>2387</v>
      </c>
      <c r="C2027" t="s">
        <v>12</v>
      </c>
      <c r="D2027" t="s">
        <v>26</v>
      </c>
      <c r="E2027" s="1">
        <v>46038.543055555558</v>
      </c>
      <c r="F2027" s="1">
        <v>46039.084722222222</v>
      </c>
      <c r="G2027" t="s">
        <v>42</v>
      </c>
      <c r="H2027" t="s">
        <v>15</v>
      </c>
      <c r="I2027" t="s">
        <v>16</v>
      </c>
      <c r="J2027">
        <v>5</v>
      </c>
      <c r="K2027" t="str">
        <f>IF(tickets_dataset[[#This Row],[status]] = "Closed", "Yes","No")</f>
        <v>Yes</v>
      </c>
      <c r="L2027" s="2">
        <f t="shared" si="124"/>
        <v>12.999999999941792</v>
      </c>
      <c r="M2027" t="str">
        <f t="shared" si="125"/>
        <v>No</v>
      </c>
      <c r="N2027" t="str">
        <f t="shared" si="126"/>
        <v>Jan</v>
      </c>
      <c r="O2027" s="2">
        <f t="shared" si="127"/>
        <v>0.54166666666424135</v>
      </c>
      <c r="P2027" t="str">
        <f>VLOOKUP(G2027,Agents!A:E,4,FALSE)</f>
        <v>Team2</v>
      </c>
      <c r="Q2027" t="str">
        <f>VLOOKUP(G2027,Agents!A:E,5,FALSE)</f>
        <v>Junior</v>
      </c>
      <c r="R2027" t="str">
        <f>VLOOKUP(G2027,Agents!A:E,2,FALSE)</f>
        <v>Night</v>
      </c>
    </row>
    <row r="2028" spans="1:18" x14ac:dyDescent="0.35">
      <c r="A2028" t="s">
        <v>3790</v>
      </c>
      <c r="B2028" t="s">
        <v>3791</v>
      </c>
      <c r="C2028" t="s">
        <v>50</v>
      </c>
      <c r="D2028" t="s">
        <v>38</v>
      </c>
      <c r="E2028" s="1">
        <v>46025.555555555555</v>
      </c>
      <c r="F2028" s="1">
        <v>46026.555555555555</v>
      </c>
      <c r="G2028" t="s">
        <v>167</v>
      </c>
      <c r="H2028" t="s">
        <v>15</v>
      </c>
      <c r="I2028" t="s">
        <v>16</v>
      </c>
      <c r="J2028">
        <v>3</v>
      </c>
      <c r="K2028" t="str">
        <f>IF(tickets_dataset[[#This Row],[status]] = "Closed", "Yes","No")</f>
        <v>Yes</v>
      </c>
      <c r="L2028" s="2">
        <f t="shared" si="124"/>
        <v>24</v>
      </c>
      <c r="M2028" t="str">
        <f t="shared" si="125"/>
        <v>No</v>
      </c>
      <c r="N2028" t="str">
        <f t="shared" si="126"/>
        <v>Jan</v>
      </c>
      <c r="O2028" s="2">
        <f t="shared" si="127"/>
        <v>1</v>
      </c>
      <c r="P2028" t="str">
        <f>VLOOKUP(G2028,Agents!A:E,4,FALSE)</f>
        <v>Team3</v>
      </c>
      <c r="Q2028" t="str">
        <f>VLOOKUP(G2028,Agents!A:E,5,FALSE)</f>
        <v>Mid</v>
      </c>
      <c r="R2028" t="str">
        <f>VLOOKUP(G2028,Agents!A:E,2,FALSE)</f>
        <v>Evening</v>
      </c>
    </row>
    <row r="2029" spans="1:18" x14ac:dyDescent="0.35">
      <c r="A2029" t="s">
        <v>3792</v>
      </c>
      <c r="B2029" t="s">
        <v>3793</v>
      </c>
      <c r="C2029" t="s">
        <v>12</v>
      </c>
      <c r="D2029" t="s">
        <v>38</v>
      </c>
      <c r="E2029" s="1">
        <v>46064.925000000003</v>
      </c>
      <c r="F2029" s="1">
        <v>46066.258333333331</v>
      </c>
      <c r="G2029" t="s">
        <v>211</v>
      </c>
      <c r="H2029" t="s">
        <v>15</v>
      </c>
      <c r="I2029" t="s">
        <v>16</v>
      </c>
      <c r="J2029">
        <v>4</v>
      </c>
      <c r="K2029" t="str">
        <f>IF(tickets_dataset[[#This Row],[status]] = "Closed", "Yes","No")</f>
        <v>Yes</v>
      </c>
      <c r="L2029" s="2">
        <f t="shared" si="124"/>
        <v>31.999999999883585</v>
      </c>
      <c r="M2029" t="str">
        <f t="shared" si="125"/>
        <v>No</v>
      </c>
      <c r="N2029" t="str">
        <f t="shared" si="126"/>
        <v>Feb</v>
      </c>
      <c r="O2029" s="2">
        <f t="shared" si="127"/>
        <v>1.3333333333284827</v>
      </c>
      <c r="P2029" t="str">
        <f>VLOOKUP(G2029,Agents!A:E,4,FALSE)</f>
        <v>Team5</v>
      </c>
      <c r="Q2029" t="str">
        <f>VLOOKUP(G2029,Agents!A:E,5,FALSE)</f>
        <v>Senior</v>
      </c>
      <c r="R2029" t="str">
        <f>VLOOKUP(G2029,Agents!A:E,2,FALSE)</f>
        <v>Evening</v>
      </c>
    </row>
    <row r="2030" spans="1:18" x14ac:dyDescent="0.35">
      <c r="A2030" t="s">
        <v>3794</v>
      </c>
      <c r="B2030" t="s">
        <v>3160</v>
      </c>
      <c r="C2030" t="s">
        <v>76</v>
      </c>
      <c r="D2030" t="s">
        <v>26</v>
      </c>
      <c r="E2030" s="1">
        <v>46053.406944444447</v>
      </c>
      <c r="F2030" s="1">
        <v>46055.656944444447</v>
      </c>
      <c r="G2030" t="s">
        <v>149</v>
      </c>
      <c r="H2030" t="s">
        <v>15</v>
      </c>
      <c r="I2030" t="s">
        <v>16</v>
      </c>
      <c r="J2030">
        <v>4</v>
      </c>
      <c r="K2030" t="str">
        <f>IF(tickets_dataset[[#This Row],[status]] = "Closed", "Yes","No")</f>
        <v>Yes</v>
      </c>
      <c r="L2030" s="2">
        <f t="shared" si="124"/>
        <v>54</v>
      </c>
      <c r="M2030" t="str">
        <f t="shared" si="125"/>
        <v>Yes</v>
      </c>
      <c r="N2030" t="str">
        <f t="shared" si="126"/>
        <v>Jan</v>
      </c>
      <c r="O2030" s="2">
        <f t="shared" si="127"/>
        <v>2.25</v>
      </c>
      <c r="P2030" t="str">
        <f>VLOOKUP(G2030,Agents!A:E,4,FALSE)</f>
        <v>Team3</v>
      </c>
      <c r="Q2030" t="str">
        <f>VLOOKUP(G2030,Agents!A:E,5,FALSE)</f>
        <v>Mid</v>
      </c>
      <c r="R2030" t="str">
        <f>VLOOKUP(G2030,Agents!A:E,2,FALSE)</f>
        <v>Night</v>
      </c>
    </row>
    <row r="2031" spans="1:18" x14ac:dyDescent="0.35">
      <c r="A2031" t="s">
        <v>3795</v>
      </c>
      <c r="B2031" t="s">
        <v>3796</v>
      </c>
      <c r="C2031" t="s">
        <v>12</v>
      </c>
      <c r="D2031" t="s">
        <v>13</v>
      </c>
      <c r="E2031" s="1">
        <v>46027.46597222222</v>
      </c>
      <c r="F2031" s="1">
        <v>46029.257638888892</v>
      </c>
      <c r="G2031" t="s">
        <v>206</v>
      </c>
      <c r="H2031" t="s">
        <v>15</v>
      </c>
      <c r="I2031" t="s">
        <v>16</v>
      </c>
      <c r="J2031">
        <v>4</v>
      </c>
      <c r="K2031" t="str">
        <f>IF(tickets_dataset[[#This Row],[status]] = "Closed", "Yes","No")</f>
        <v>Yes</v>
      </c>
      <c r="L2031" s="2">
        <f t="shared" si="124"/>
        <v>43.000000000116415</v>
      </c>
      <c r="M2031" t="str">
        <f t="shared" si="125"/>
        <v>No</v>
      </c>
      <c r="N2031" t="str">
        <f t="shared" si="126"/>
        <v>Jan</v>
      </c>
      <c r="O2031" s="2">
        <f t="shared" si="127"/>
        <v>1.7916666666715173</v>
      </c>
      <c r="P2031" t="str">
        <f>VLOOKUP(G2031,Agents!A:E,4,FALSE)</f>
        <v>Team5</v>
      </c>
      <c r="Q2031" t="str">
        <f>VLOOKUP(G2031,Agents!A:E,5,FALSE)</f>
        <v>Junior</v>
      </c>
      <c r="R2031" t="str">
        <f>VLOOKUP(G2031,Agents!A:E,2,FALSE)</f>
        <v>Evening</v>
      </c>
    </row>
    <row r="2032" spans="1:18" x14ac:dyDescent="0.35">
      <c r="A2032" t="s">
        <v>3797</v>
      </c>
      <c r="B2032" t="s">
        <v>3798</v>
      </c>
      <c r="C2032" t="s">
        <v>76</v>
      </c>
      <c r="D2032" t="s">
        <v>38</v>
      </c>
      <c r="E2032" s="1">
        <v>46098.779166666667</v>
      </c>
      <c r="F2032" s="1">
        <v>46102.404166666667</v>
      </c>
      <c r="G2032" t="s">
        <v>206</v>
      </c>
      <c r="H2032" t="s">
        <v>15</v>
      </c>
      <c r="I2032" t="s">
        <v>16</v>
      </c>
      <c r="J2032">
        <v>5</v>
      </c>
      <c r="K2032" t="str">
        <f>IF(tickets_dataset[[#This Row],[status]] = "Closed", "Yes","No")</f>
        <v>Yes</v>
      </c>
      <c r="L2032" s="2">
        <f t="shared" si="124"/>
        <v>87</v>
      </c>
      <c r="M2032" t="str">
        <f t="shared" si="125"/>
        <v>Yes</v>
      </c>
      <c r="N2032" t="str">
        <f t="shared" si="126"/>
        <v>Mar</v>
      </c>
      <c r="O2032" s="2">
        <f t="shared" si="127"/>
        <v>3.625</v>
      </c>
      <c r="P2032" t="str">
        <f>VLOOKUP(G2032,Agents!A:E,4,FALSE)</f>
        <v>Team5</v>
      </c>
      <c r="Q2032" t="str">
        <f>VLOOKUP(G2032,Agents!A:E,5,FALSE)</f>
        <v>Junior</v>
      </c>
      <c r="R2032" t="str">
        <f>VLOOKUP(G2032,Agents!A:E,2,FALSE)</f>
        <v>Evening</v>
      </c>
    </row>
    <row r="2033" spans="1:18" x14ac:dyDescent="0.35">
      <c r="A2033" t="s">
        <v>3799</v>
      </c>
      <c r="B2033" t="s">
        <v>3800</v>
      </c>
      <c r="C2033" t="s">
        <v>34</v>
      </c>
      <c r="D2033" t="s">
        <v>38</v>
      </c>
      <c r="E2033" s="1">
        <v>46108.926388888889</v>
      </c>
      <c r="F2033" s="1">
        <v>46110.468055555553</v>
      </c>
      <c r="G2033" t="s">
        <v>156</v>
      </c>
      <c r="H2033" t="s">
        <v>28</v>
      </c>
      <c r="I2033" t="s">
        <v>16</v>
      </c>
      <c r="J2033">
        <v>3</v>
      </c>
      <c r="K2033" t="str">
        <f>IF(tickets_dataset[[#This Row],[status]] = "Closed", "Yes","No")</f>
        <v>No</v>
      </c>
      <c r="L2033" s="2">
        <f t="shared" si="124"/>
        <v>36.999999999941792</v>
      </c>
      <c r="M2033" t="str">
        <f t="shared" si="125"/>
        <v>No</v>
      </c>
      <c r="N2033" t="str">
        <f t="shared" si="126"/>
        <v>Mar</v>
      </c>
      <c r="O2033" s="2">
        <f t="shared" si="127"/>
        <v>1.5416666666642413</v>
      </c>
      <c r="P2033" t="str">
        <f>VLOOKUP(G2033,Agents!A:E,4,FALSE)</f>
        <v>Team3</v>
      </c>
      <c r="Q2033" t="str">
        <f>VLOOKUP(G2033,Agents!A:E,5,FALSE)</f>
        <v>Mid</v>
      </c>
      <c r="R2033" t="str">
        <f>VLOOKUP(G2033,Agents!A:E,2,FALSE)</f>
        <v>Evening</v>
      </c>
    </row>
    <row r="2034" spans="1:18" x14ac:dyDescent="0.35">
      <c r="A2034" t="s">
        <v>3801</v>
      </c>
      <c r="B2034" t="s">
        <v>343</v>
      </c>
      <c r="C2034" t="s">
        <v>50</v>
      </c>
      <c r="D2034" t="s">
        <v>13</v>
      </c>
      <c r="E2034" s="1">
        <v>46049.622916666667</v>
      </c>
      <c r="F2034" s="1">
        <v>46049.706250000003</v>
      </c>
      <c r="G2034" t="s">
        <v>199</v>
      </c>
      <c r="H2034" t="s">
        <v>15</v>
      </c>
      <c r="I2034" t="s">
        <v>68</v>
      </c>
      <c r="J2034">
        <v>3</v>
      </c>
      <c r="K2034" t="str">
        <f>IF(tickets_dataset[[#This Row],[status]] = "Closed", "Yes","No")</f>
        <v>Yes</v>
      </c>
      <c r="L2034" s="2">
        <f t="shared" si="124"/>
        <v>2.0000000000582077</v>
      </c>
      <c r="M2034" t="str">
        <f t="shared" si="125"/>
        <v>No</v>
      </c>
      <c r="N2034" t="str">
        <f t="shared" si="126"/>
        <v>Jan</v>
      </c>
      <c r="O2034" s="2">
        <f t="shared" si="127"/>
        <v>8.3333333335758653E-2</v>
      </c>
      <c r="P2034" t="str">
        <f>VLOOKUP(G2034,Agents!A:E,4,FALSE)</f>
        <v>Team1</v>
      </c>
      <c r="Q2034" t="str">
        <f>VLOOKUP(G2034,Agents!A:E,5,FALSE)</f>
        <v>Junior</v>
      </c>
      <c r="R2034" t="str">
        <f>VLOOKUP(G2034,Agents!A:E,2,FALSE)</f>
        <v>Morning</v>
      </c>
    </row>
    <row r="2035" spans="1:18" x14ac:dyDescent="0.35">
      <c r="A2035" t="s">
        <v>3802</v>
      </c>
      <c r="B2035" t="s">
        <v>3803</v>
      </c>
      <c r="C2035" t="s">
        <v>12</v>
      </c>
      <c r="D2035" t="s">
        <v>38</v>
      </c>
      <c r="E2035" s="1">
        <v>46084.279861111114</v>
      </c>
      <c r="F2035" s="1">
        <v>46084.863194444442</v>
      </c>
      <c r="G2035" t="s">
        <v>56</v>
      </c>
      <c r="H2035" t="s">
        <v>15</v>
      </c>
      <c r="I2035" t="s">
        <v>16</v>
      </c>
      <c r="J2035">
        <v>4</v>
      </c>
      <c r="K2035" t="str">
        <f>IF(tickets_dataset[[#This Row],[status]] = "Closed", "Yes","No")</f>
        <v>Yes</v>
      </c>
      <c r="L2035" s="2">
        <f t="shared" si="124"/>
        <v>13.999999999883585</v>
      </c>
      <c r="M2035" t="str">
        <f t="shared" si="125"/>
        <v>No</v>
      </c>
      <c r="N2035" t="str">
        <f t="shared" si="126"/>
        <v>Mar</v>
      </c>
      <c r="O2035" s="2">
        <f t="shared" si="127"/>
        <v>0.58333333332848269</v>
      </c>
      <c r="P2035" t="str">
        <f>VLOOKUP(G2035,Agents!A:E,4,FALSE)</f>
        <v>Team1</v>
      </c>
      <c r="Q2035" t="str">
        <f>VLOOKUP(G2035,Agents!A:E,5,FALSE)</f>
        <v>Senior</v>
      </c>
      <c r="R2035" t="str">
        <f>VLOOKUP(G2035,Agents!A:E,2,FALSE)</f>
        <v>Night</v>
      </c>
    </row>
    <row r="2036" spans="1:18" x14ac:dyDescent="0.35">
      <c r="A2036" t="s">
        <v>3804</v>
      </c>
      <c r="B2036" t="s">
        <v>116</v>
      </c>
      <c r="C2036" t="s">
        <v>34</v>
      </c>
      <c r="D2036" t="s">
        <v>26</v>
      </c>
      <c r="E2036" s="1">
        <v>46103.833333333336</v>
      </c>
      <c r="F2036" s="1">
        <v>46106.208333333336</v>
      </c>
      <c r="G2036" t="s">
        <v>80</v>
      </c>
      <c r="H2036" t="s">
        <v>15</v>
      </c>
      <c r="I2036" t="s">
        <v>16</v>
      </c>
      <c r="J2036">
        <v>5</v>
      </c>
      <c r="K2036" t="str">
        <f>IF(tickets_dataset[[#This Row],[status]] = "Closed", "Yes","No")</f>
        <v>Yes</v>
      </c>
      <c r="L2036" s="2">
        <f t="shared" si="124"/>
        <v>57</v>
      </c>
      <c r="M2036" t="str">
        <f t="shared" si="125"/>
        <v>Yes</v>
      </c>
      <c r="N2036" t="str">
        <f t="shared" si="126"/>
        <v>Mar</v>
      </c>
      <c r="O2036" s="2">
        <f t="shared" si="127"/>
        <v>2.375</v>
      </c>
      <c r="P2036" t="str">
        <f>VLOOKUP(G2036,Agents!A:E,4,FALSE)</f>
        <v>Team3</v>
      </c>
      <c r="Q2036" t="str">
        <f>VLOOKUP(G2036,Agents!A:E,5,FALSE)</f>
        <v>Junior</v>
      </c>
      <c r="R2036" t="str">
        <f>VLOOKUP(G2036,Agents!A:E,2,FALSE)</f>
        <v>Evening</v>
      </c>
    </row>
    <row r="2037" spans="1:18" x14ac:dyDescent="0.35">
      <c r="A2037" t="s">
        <v>3805</v>
      </c>
      <c r="B2037" t="s">
        <v>3806</v>
      </c>
      <c r="C2037" t="s">
        <v>34</v>
      </c>
      <c r="D2037" t="s">
        <v>38</v>
      </c>
      <c r="E2037" s="1">
        <v>46076.768750000003</v>
      </c>
      <c r="F2037" s="1">
        <v>46079.477083333331</v>
      </c>
      <c r="G2037" t="s">
        <v>159</v>
      </c>
      <c r="H2037" t="s">
        <v>15</v>
      </c>
      <c r="I2037" t="s">
        <v>16</v>
      </c>
      <c r="J2037">
        <v>3</v>
      </c>
      <c r="K2037" t="str">
        <f>IF(tickets_dataset[[#This Row],[status]] = "Closed", "Yes","No")</f>
        <v>Yes</v>
      </c>
      <c r="L2037" s="2">
        <f t="shared" si="124"/>
        <v>64.999999999883585</v>
      </c>
      <c r="M2037" t="str">
        <f t="shared" si="125"/>
        <v>Yes</v>
      </c>
      <c r="N2037" t="str">
        <f t="shared" si="126"/>
        <v>Feb</v>
      </c>
      <c r="O2037" s="2">
        <f t="shared" si="127"/>
        <v>2.7083333333284827</v>
      </c>
      <c r="P2037" t="str">
        <f>VLOOKUP(G2037,Agents!A:E,4,FALSE)</f>
        <v>Team4</v>
      </c>
      <c r="Q2037" t="str">
        <f>VLOOKUP(G2037,Agents!A:E,5,FALSE)</f>
        <v>Mid</v>
      </c>
      <c r="R2037" t="str">
        <f>VLOOKUP(G2037,Agents!A:E,2,FALSE)</f>
        <v>Night</v>
      </c>
    </row>
    <row r="2038" spans="1:18" x14ac:dyDescent="0.35">
      <c r="A2038" t="s">
        <v>3807</v>
      </c>
      <c r="B2038" t="s">
        <v>2173</v>
      </c>
      <c r="C2038" t="s">
        <v>12</v>
      </c>
      <c r="D2038" t="s">
        <v>38</v>
      </c>
      <c r="E2038" s="1">
        <v>46038.487500000003</v>
      </c>
      <c r="F2038" s="1">
        <v>46040.279166666667</v>
      </c>
      <c r="G2038" t="s">
        <v>77</v>
      </c>
      <c r="H2038" t="s">
        <v>15</v>
      </c>
      <c r="I2038" t="s">
        <v>16</v>
      </c>
      <c r="J2038">
        <v>5</v>
      </c>
      <c r="K2038" t="str">
        <f>IF(tickets_dataset[[#This Row],[status]] = "Closed", "Yes","No")</f>
        <v>Yes</v>
      </c>
      <c r="L2038" s="2">
        <f t="shared" si="124"/>
        <v>42.999999999941792</v>
      </c>
      <c r="M2038" t="str">
        <f t="shared" si="125"/>
        <v>No</v>
      </c>
      <c r="N2038" t="str">
        <f t="shared" si="126"/>
        <v>Jan</v>
      </c>
      <c r="O2038" s="2">
        <f t="shared" si="127"/>
        <v>1.7916666666642413</v>
      </c>
      <c r="P2038" t="str">
        <f>VLOOKUP(G2038,Agents!A:E,4,FALSE)</f>
        <v>Team5</v>
      </c>
      <c r="Q2038" t="str">
        <f>VLOOKUP(G2038,Agents!A:E,5,FALSE)</f>
        <v>Junior</v>
      </c>
      <c r="R2038" t="str">
        <f>VLOOKUP(G2038,Agents!A:E,2,FALSE)</f>
        <v>Evening</v>
      </c>
    </row>
    <row r="2039" spans="1:18" x14ac:dyDescent="0.35">
      <c r="A2039" t="s">
        <v>3808</v>
      </c>
      <c r="B2039" t="s">
        <v>3809</v>
      </c>
      <c r="C2039" t="s">
        <v>12</v>
      </c>
      <c r="D2039" t="s">
        <v>38</v>
      </c>
      <c r="E2039" s="1">
        <v>46086.779166666667</v>
      </c>
      <c r="F2039" s="1">
        <v>46089.654166666667</v>
      </c>
      <c r="G2039" t="s">
        <v>211</v>
      </c>
      <c r="H2039" t="s">
        <v>15</v>
      </c>
      <c r="I2039" t="s">
        <v>16</v>
      </c>
      <c r="J2039">
        <v>4</v>
      </c>
      <c r="K2039" t="str">
        <f>IF(tickets_dataset[[#This Row],[status]] = "Closed", "Yes","No")</f>
        <v>Yes</v>
      </c>
      <c r="L2039" s="2">
        <f t="shared" si="124"/>
        <v>69</v>
      </c>
      <c r="M2039" t="str">
        <f t="shared" si="125"/>
        <v>Yes</v>
      </c>
      <c r="N2039" t="str">
        <f t="shared" si="126"/>
        <v>Mar</v>
      </c>
      <c r="O2039" s="2">
        <f t="shared" si="127"/>
        <v>2.875</v>
      </c>
      <c r="P2039" t="str">
        <f>VLOOKUP(G2039,Agents!A:E,4,FALSE)</f>
        <v>Team5</v>
      </c>
      <c r="Q2039" t="str">
        <f>VLOOKUP(G2039,Agents!A:E,5,FALSE)</f>
        <v>Senior</v>
      </c>
      <c r="R2039" t="str">
        <f>VLOOKUP(G2039,Agents!A:E,2,FALSE)</f>
        <v>Evening</v>
      </c>
    </row>
    <row r="2040" spans="1:18" x14ac:dyDescent="0.35">
      <c r="A2040" t="s">
        <v>3810</v>
      </c>
      <c r="B2040" t="s">
        <v>3729</v>
      </c>
      <c r="C2040" t="s">
        <v>34</v>
      </c>
      <c r="D2040" t="s">
        <v>13</v>
      </c>
      <c r="E2040" s="1">
        <v>46061.879861111112</v>
      </c>
      <c r="F2040" s="1">
        <v>46062.754861111112</v>
      </c>
      <c r="G2040" t="s">
        <v>131</v>
      </c>
      <c r="H2040" t="s">
        <v>15</v>
      </c>
      <c r="I2040" t="s">
        <v>16</v>
      </c>
      <c r="J2040">
        <v>4</v>
      </c>
      <c r="K2040" t="str">
        <f>IF(tickets_dataset[[#This Row],[status]] = "Closed", "Yes","No")</f>
        <v>Yes</v>
      </c>
      <c r="L2040" s="2">
        <f t="shared" si="124"/>
        <v>21</v>
      </c>
      <c r="M2040" t="str">
        <f t="shared" si="125"/>
        <v>No</v>
      </c>
      <c r="N2040" t="str">
        <f t="shared" si="126"/>
        <v>Feb</v>
      </c>
      <c r="O2040" s="2">
        <f t="shared" si="127"/>
        <v>0.875</v>
      </c>
      <c r="P2040" t="str">
        <f>VLOOKUP(G2040,Agents!A:E,4,FALSE)</f>
        <v>Team4</v>
      </c>
      <c r="Q2040" t="str">
        <f>VLOOKUP(G2040,Agents!A:E,5,FALSE)</f>
        <v>Junior</v>
      </c>
      <c r="R2040" t="str">
        <f>VLOOKUP(G2040,Agents!A:E,2,FALSE)</f>
        <v>Night</v>
      </c>
    </row>
    <row r="2041" spans="1:18" x14ac:dyDescent="0.35">
      <c r="A2041" t="s">
        <v>3811</v>
      </c>
      <c r="B2041" t="s">
        <v>3812</v>
      </c>
      <c r="C2041" t="s">
        <v>50</v>
      </c>
      <c r="D2041" t="s">
        <v>13</v>
      </c>
      <c r="E2041" s="1">
        <v>46057.393750000003</v>
      </c>
      <c r="F2041" s="1">
        <v>46058.560416666667</v>
      </c>
      <c r="G2041" t="s">
        <v>159</v>
      </c>
      <c r="H2041" t="s">
        <v>15</v>
      </c>
      <c r="I2041" t="s">
        <v>16</v>
      </c>
      <c r="J2041">
        <v>5</v>
      </c>
      <c r="K2041" t="str">
        <f>IF(tickets_dataset[[#This Row],[status]] = "Closed", "Yes","No")</f>
        <v>Yes</v>
      </c>
      <c r="L2041" s="2">
        <f t="shared" si="124"/>
        <v>27.999999999941792</v>
      </c>
      <c r="M2041" t="str">
        <f t="shared" si="125"/>
        <v>No</v>
      </c>
      <c r="N2041" t="str">
        <f t="shared" si="126"/>
        <v>Feb</v>
      </c>
      <c r="O2041" s="2">
        <f t="shared" si="127"/>
        <v>1.1666666666642413</v>
      </c>
      <c r="P2041" t="str">
        <f>VLOOKUP(G2041,Agents!A:E,4,FALSE)</f>
        <v>Team4</v>
      </c>
      <c r="Q2041" t="str">
        <f>VLOOKUP(G2041,Agents!A:E,5,FALSE)</f>
        <v>Mid</v>
      </c>
      <c r="R2041" t="str">
        <f>VLOOKUP(G2041,Agents!A:E,2,FALSE)</f>
        <v>Night</v>
      </c>
    </row>
    <row r="2042" spans="1:18" x14ac:dyDescent="0.35">
      <c r="A2042" t="s">
        <v>3813</v>
      </c>
      <c r="B2042" t="s">
        <v>3814</v>
      </c>
      <c r="C2042" t="s">
        <v>50</v>
      </c>
      <c r="D2042" t="s">
        <v>13</v>
      </c>
      <c r="E2042" s="1">
        <v>46097.646527777775</v>
      </c>
      <c r="F2042" s="1">
        <v>46099.063194444447</v>
      </c>
      <c r="G2042" t="s">
        <v>19</v>
      </c>
      <c r="H2042" t="s">
        <v>15</v>
      </c>
      <c r="I2042" t="s">
        <v>16</v>
      </c>
      <c r="J2042">
        <v>4</v>
      </c>
      <c r="K2042" t="str">
        <f>IF(tickets_dataset[[#This Row],[status]] = "Closed", "Yes","No")</f>
        <v>Yes</v>
      </c>
      <c r="L2042" s="2">
        <f t="shared" si="124"/>
        <v>34.000000000116415</v>
      </c>
      <c r="M2042" t="str">
        <f t="shared" si="125"/>
        <v>No</v>
      </c>
      <c r="N2042" t="str">
        <f t="shared" si="126"/>
        <v>Mar</v>
      </c>
      <c r="O2042" s="2">
        <f t="shared" si="127"/>
        <v>1.4166666666715173</v>
      </c>
      <c r="P2042" t="str">
        <f>VLOOKUP(G2042,Agents!A:E,4,FALSE)</f>
        <v>Team4</v>
      </c>
      <c r="Q2042" t="str">
        <f>VLOOKUP(G2042,Agents!A:E,5,FALSE)</f>
        <v>Senior</v>
      </c>
      <c r="R2042" t="str">
        <f>VLOOKUP(G2042,Agents!A:E,2,FALSE)</f>
        <v>Evening</v>
      </c>
    </row>
    <row r="2043" spans="1:18" x14ac:dyDescent="0.35">
      <c r="A2043" t="s">
        <v>3815</v>
      </c>
      <c r="B2043" t="s">
        <v>3816</v>
      </c>
      <c r="C2043" t="s">
        <v>76</v>
      </c>
      <c r="D2043" t="s">
        <v>13</v>
      </c>
      <c r="E2043" s="1">
        <v>46063.059027777781</v>
      </c>
      <c r="F2043" s="1">
        <v>46063.184027777781</v>
      </c>
      <c r="G2043" t="s">
        <v>19</v>
      </c>
      <c r="H2043" t="s">
        <v>15</v>
      </c>
      <c r="I2043" t="s">
        <v>16</v>
      </c>
      <c r="J2043">
        <v>4</v>
      </c>
      <c r="K2043" t="str">
        <f>IF(tickets_dataset[[#This Row],[status]] = "Closed", "Yes","No")</f>
        <v>Yes</v>
      </c>
      <c r="L2043" s="2">
        <f t="shared" si="124"/>
        <v>3</v>
      </c>
      <c r="M2043" t="str">
        <f t="shared" si="125"/>
        <v>No</v>
      </c>
      <c r="N2043" t="str">
        <f t="shared" si="126"/>
        <v>Feb</v>
      </c>
      <c r="O2043" s="2">
        <f t="shared" si="127"/>
        <v>0.125</v>
      </c>
      <c r="P2043" t="str">
        <f>VLOOKUP(G2043,Agents!A:E,4,FALSE)</f>
        <v>Team4</v>
      </c>
      <c r="Q2043" t="str">
        <f>VLOOKUP(G2043,Agents!A:E,5,FALSE)</f>
        <v>Senior</v>
      </c>
      <c r="R2043" t="str">
        <f>VLOOKUP(G2043,Agents!A:E,2,FALSE)</f>
        <v>Evening</v>
      </c>
    </row>
    <row r="2044" spans="1:18" x14ac:dyDescent="0.35">
      <c r="A2044" t="s">
        <v>3817</v>
      </c>
      <c r="B2044" t="s">
        <v>3818</v>
      </c>
      <c r="C2044" t="s">
        <v>50</v>
      </c>
      <c r="D2044" t="s">
        <v>38</v>
      </c>
      <c r="E2044" s="1">
        <v>46052.759027777778</v>
      </c>
      <c r="F2044" s="1">
        <v>46056.175694444442</v>
      </c>
      <c r="G2044" t="s">
        <v>35</v>
      </c>
      <c r="H2044" t="s">
        <v>28</v>
      </c>
      <c r="I2044" t="s">
        <v>16</v>
      </c>
      <c r="J2044">
        <v>3</v>
      </c>
      <c r="K2044" t="str">
        <f>IF(tickets_dataset[[#This Row],[status]] = "Closed", "Yes","No")</f>
        <v>No</v>
      </c>
      <c r="L2044" s="2">
        <f t="shared" si="124"/>
        <v>81.999999999941792</v>
      </c>
      <c r="M2044" t="str">
        <f t="shared" si="125"/>
        <v>Yes</v>
      </c>
      <c r="N2044" t="str">
        <f t="shared" si="126"/>
        <v>Jan</v>
      </c>
      <c r="O2044" s="2">
        <f t="shared" si="127"/>
        <v>3.4166666666642413</v>
      </c>
      <c r="P2044" t="str">
        <f>VLOOKUP(G2044,Agents!A:E,4,FALSE)</f>
        <v>Team1</v>
      </c>
      <c r="Q2044" t="str">
        <f>VLOOKUP(G2044,Agents!A:E,5,FALSE)</f>
        <v>Senior</v>
      </c>
      <c r="R2044" t="str">
        <f>VLOOKUP(G2044,Agents!A:E,2,FALSE)</f>
        <v>Evening</v>
      </c>
    </row>
    <row r="2045" spans="1:18" x14ac:dyDescent="0.35">
      <c r="A2045" t="s">
        <v>3819</v>
      </c>
      <c r="B2045" t="s">
        <v>3820</v>
      </c>
      <c r="C2045" t="s">
        <v>12</v>
      </c>
      <c r="D2045" t="s">
        <v>38</v>
      </c>
      <c r="E2045" s="1">
        <v>46024.62777777778</v>
      </c>
      <c r="F2045" s="1">
        <v>46026.419444444444</v>
      </c>
      <c r="G2045" t="s">
        <v>19</v>
      </c>
      <c r="H2045" t="s">
        <v>15</v>
      </c>
      <c r="I2045" t="s">
        <v>16</v>
      </c>
      <c r="J2045">
        <v>4</v>
      </c>
      <c r="K2045" t="str">
        <f>IF(tickets_dataset[[#This Row],[status]] = "Closed", "Yes","No")</f>
        <v>Yes</v>
      </c>
      <c r="L2045" s="2">
        <f t="shared" si="124"/>
        <v>42.999999999941792</v>
      </c>
      <c r="M2045" t="str">
        <f t="shared" si="125"/>
        <v>No</v>
      </c>
      <c r="N2045" t="str">
        <f t="shared" si="126"/>
        <v>Jan</v>
      </c>
      <c r="O2045" s="2">
        <f t="shared" si="127"/>
        <v>1.7916666666642413</v>
      </c>
      <c r="P2045" t="str">
        <f>VLOOKUP(G2045,Agents!A:E,4,FALSE)</f>
        <v>Team4</v>
      </c>
      <c r="Q2045" t="str">
        <f>VLOOKUP(G2045,Agents!A:E,5,FALSE)</f>
        <v>Senior</v>
      </c>
      <c r="R2045" t="str">
        <f>VLOOKUP(G2045,Agents!A:E,2,FALSE)</f>
        <v>Evening</v>
      </c>
    </row>
    <row r="2046" spans="1:18" x14ac:dyDescent="0.35">
      <c r="A2046" t="s">
        <v>3821</v>
      </c>
      <c r="B2046" t="s">
        <v>3822</v>
      </c>
      <c r="C2046" t="s">
        <v>76</v>
      </c>
      <c r="D2046" t="s">
        <v>26</v>
      </c>
      <c r="E2046" s="1">
        <v>46110.025000000001</v>
      </c>
      <c r="F2046" s="1">
        <v>46110.775000000001</v>
      </c>
      <c r="G2046" t="s">
        <v>211</v>
      </c>
      <c r="H2046" t="s">
        <v>15</v>
      </c>
      <c r="I2046" t="s">
        <v>16</v>
      </c>
      <c r="J2046">
        <v>5</v>
      </c>
      <c r="K2046" t="str">
        <f>IF(tickets_dataset[[#This Row],[status]] = "Closed", "Yes","No")</f>
        <v>Yes</v>
      </c>
      <c r="L2046" s="2">
        <f t="shared" si="124"/>
        <v>18</v>
      </c>
      <c r="M2046" t="str">
        <f t="shared" si="125"/>
        <v>No</v>
      </c>
      <c r="N2046" t="str">
        <f t="shared" si="126"/>
        <v>Mar</v>
      </c>
      <c r="O2046" s="2">
        <f t="shared" si="127"/>
        <v>0.75</v>
      </c>
      <c r="P2046" t="str">
        <f>VLOOKUP(G2046,Agents!A:E,4,FALSE)</f>
        <v>Team5</v>
      </c>
      <c r="Q2046" t="str">
        <f>VLOOKUP(G2046,Agents!A:E,5,FALSE)</f>
        <v>Senior</v>
      </c>
      <c r="R2046" t="str">
        <f>VLOOKUP(G2046,Agents!A:E,2,FALSE)</f>
        <v>Evening</v>
      </c>
    </row>
    <row r="2047" spans="1:18" x14ac:dyDescent="0.35">
      <c r="A2047" t="s">
        <v>3823</v>
      </c>
      <c r="B2047" t="s">
        <v>3824</v>
      </c>
      <c r="C2047" t="s">
        <v>50</v>
      </c>
      <c r="D2047" t="s">
        <v>26</v>
      </c>
      <c r="E2047" s="1">
        <v>46111.223611111112</v>
      </c>
      <c r="F2047" s="1">
        <v>46112.140277777777</v>
      </c>
      <c r="G2047" t="s">
        <v>27</v>
      </c>
      <c r="H2047" t="s">
        <v>15</v>
      </c>
      <c r="I2047" t="s">
        <v>16</v>
      </c>
      <c r="J2047">
        <v>5</v>
      </c>
      <c r="K2047" t="str">
        <f>IF(tickets_dataset[[#This Row],[status]] = "Closed", "Yes","No")</f>
        <v>Yes</v>
      </c>
      <c r="L2047" s="2">
        <f t="shared" si="124"/>
        <v>21.999999999941792</v>
      </c>
      <c r="M2047" t="str">
        <f t="shared" si="125"/>
        <v>No</v>
      </c>
      <c r="N2047" t="str">
        <f t="shared" si="126"/>
        <v>Mar</v>
      </c>
      <c r="O2047" s="2">
        <f t="shared" si="127"/>
        <v>0.91666666666424135</v>
      </c>
      <c r="P2047" t="str">
        <f>VLOOKUP(G2047,Agents!A:E,4,FALSE)</f>
        <v>Team5</v>
      </c>
      <c r="Q2047" t="str">
        <f>VLOOKUP(G2047,Agents!A:E,5,FALSE)</f>
        <v>Senior</v>
      </c>
      <c r="R2047" t="str">
        <f>VLOOKUP(G2047,Agents!A:E,2,FALSE)</f>
        <v>Morning</v>
      </c>
    </row>
    <row r="2048" spans="1:18" x14ac:dyDescent="0.35">
      <c r="A2048" t="s">
        <v>3825</v>
      </c>
      <c r="B2048" t="s">
        <v>3826</v>
      </c>
      <c r="C2048" t="s">
        <v>76</v>
      </c>
      <c r="D2048" t="s">
        <v>26</v>
      </c>
      <c r="E2048" s="1">
        <v>46077.129166666666</v>
      </c>
      <c r="F2048" s="1">
        <v>46078.379166666666</v>
      </c>
      <c r="G2048" t="s">
        <v>167</v>
      </c>
      <c r="H2048" t="s">
        <v>15</v>
      </c>
      <c r="I2048" t="s">
        <v>16</v>
      </c>
      <c r="J2048">
        <v>3</v>
      </c>
      <c r="K2048" t="str">
        <f>IF(tickets_dataset[[#This Row],[status]] = "Closed", "Yes","No")</f>
        <v>Yes</v>
      </c>
      <c r="L2048" s="2">
        <f t="shared" si="124"/>
        <v>30</v>
      </c>
      <c r="M2048" t="str">
        <f t="shared" si="125"/>
        <v>No</v>
      </c>
      <c r="N2048" t="str">
        <f t="shared" si="126"/>
        <v>Feb</v>
      </c>
      <c r="O2048" s="2">
        <f t="shared" si="127"/>
        <v>1.25</v>
      </c>
      <c r="P2048" t="str">
        <f>VLOOKUP(G2048,Agents!A:E,4,FALSE)</f>
        <v>Team3</v>
      </c>
      <c r="Q2048" t="str">
        <f>VLOOKUP(G2048,Agents!A:E,5,FALSE)</f>
        <v>Mid</v>
      </c>
      <c r="R2048" t="str">
        <f>VLOOKUP(G2048,Agents!A:E,2,FALSE)</f>
        <v>Evening</v>
      </c>
    </row>
    <row r="2049" spans="1:18" x14ac:dyDescent="0.35">
      <c r="A2049" t="s">
        <v>3827</v>
      </c>
      <c r="B2049" t="s">
        <v>1931</v>
      </c>
      <c r="C2049" t="s">
        <v>34</v>
      </c>
      <c r="D2049" t="s">
        <v>13</v>
      </c>
      <c r="E2049" s="1">
        <v>46027.628472222219</v>
      </c>
      <c r="F2049" s="1">
        <v>46028.545138888891</v>
      </c>
      <c r="G2049" t="s">
        <v>156</v>
      </c>
      <c r="H2049" t="s">
        <v>15</v>
      </c>
      <c r="I2049" t="s">
        <v>16</v>
      </c>
      <c r="J2049">
        <v>4</v>
      </c>
      <c r="K2049" t="str">
        <f>IF(tickets_dataset[[#This Row],[status]] = "Closed", "Yes","No")</f>
        <v>Yes</v>
      </c>
      <c r="L2049" s="2">
        <f t="shared" si="124"/>
        <v>22.000000000116415</v>
      </c>
      <c r="M2049" t="str">
        <f t="shared" si="125"/>
        <v>No</v>
      </c>
      <c r="N2049" t="str">
        <f t="shared" si="126"/>
        <v>Jan</v>
      </c>
      <c r="O2049" s="2">
        <f t="shared" si="127"/>
        <v>0.91666666667151731</v>
      </c>
      <c r="P2049" t="str">
        <f>VLOOKUP(G2049,Agents!A:E,4,FALSE)</f>
        <v>Team3</v>
      </c>
      <c r="Q2049" t="str">
        <f>VLOOKUP(G2049,Agents!A:E,5,FALSE)</f>
        <v>Mid</v>
      </c>
      <c r="R2049" t="str">
        <f>VLOOKUP(G2049,Agents!A:E,2,FALSE)</f>
        <v>Evening</v>
      </c>
    </row>
    <row r="2050" spans="1:18" x14ac:dyDescent="0.35">
      <c r="A2050" t="s">
        <v>3828</v>
      </c>
      <c r="B2050" t="s">
        <v>2387</v>
      </c>
      <c r="C2050" t="s">
        <v>76</v>
      </c>
      <c r="D2050" t="s">
        <v>26</v>
      </c>
      <c r="E2050" s="1">
        <v>46089.71597222222</v>
      </c>
      <c r="F2050" s="1">
        <v>46090.257638888892</v>
      </c>
      <c r="G2050" t="s">
        <v>131</v>
      </c>
      <c r="H2050" t="s">
        <v>15</v>
      </c>
      <c r="I2050" t="s">
        <v>16</v>
      </c>
      <c r="J2050">
        <v>4</v>
      </c>
      <c r="K2050" t="str">
        <f>IF(tickets_dataset[[#This Row],[status]] = "Closed", "Yes","No")</f>
        <v>Yes</v>
      </c>
      <c r="L2050" s="2">
        <f t="shared" ref="L2050:L2113" si="128">IF(ISBLANK(F2050),"",(F2050-E2050)*24)</f>
        <v>13.000000000116415</v>
      </c>
      <c r="M2050" t="str">
        <f t="shared" ref="M2050:M2113" si="129">IF(L2050&gt;48,"Yes","No")</f>
        <v>No</v>
      </c>
      <c r="N2050" t="str">
        <f t="shared" ref="N2050:N2113" si="130">TEXT(E2050,"mmm")</f>
        <v>Mar</v>
      </c>
      <c r="O2050" s="2">
        <f t="shared" si="127"/>
        <v>0.54166666667151731</v>
      </c>
      <c r="P2050" t="str">
        <f>VLOOKUP(G2050,Agents!A:E,4,FALSE)</f>
        <v>Team4</v>
      </c>
      <c r="Q2050" t="str">
        <f>VLOOKUP(G2050,Agents!A:E,5,FALSE)</f>
        <v>Junior</v>
      </c>
      <c r="R2050" t="str">
        <f>VLOOKUP(G2050,Agents!A:E,2,FALSE)</f>
        <v>Night</v>
      </c>
    </row>
    <row r="2051" spans="1:18" x14ac:dyDescent="0.35">
      <c r="A2051" t="s">
        <v>3829</v>
      </c>
      <c r="B2051" t="s">
        <v>3830</v>
      </c>
      <c r="C2051" t="s">
        <v>76</v>
      </c>
      <c r="D2051" t="s">
        <v>13</v>
      </c>
      <c r="E2051" s="1">
        <v>46064.336111111108</v>
      </c>
      <c r="F2051" s="1">
        <v>46064.544444444444</v>
      </c>
      <c r="G2051" t="s">
        <v>19</v>
      </c>
      <c r="H2051" t="s">
        <v>15</v>
      </c>
      <c r="I2051" t="s">
        <v>16</v>
      </c>
      <c r="J2051">
        <v>4</v>
      </c>
      <c r="K2051" t="str">
        <f>IF(tickets_dataset[[#This Row],[status]] = "Closed", "Yes","No")</f>
        <v>Yes</v>
      </c>
      <c r="L2051" s="2">
        <f t="shared" si="128"/>
        <v>5.0000000000582077</v>
      </c>
      <c r="M2051" t="str">
        <f t="shared" si="129"/>
        <v>No</v>
      </c>
      <c r="N2051" t="str">
        <f t="shared" si="130"/>
        <v>Feb</v>
      </c>
      <c r="O2051" s="2">
        <f t="shared" ref="O2051:O2114" si="131">F2051-E2051</f>
        <v>0.20833333333575865</v>
      </c>
      <c r="P2051" t="str">
        <f>VLOOKUP(G2051,Agents!A:E,4,FALSE)</f>
        <v>Team4</v>
      </c>
      <c r="Q2051" t="str">
        <f>VLOOKUP(G2051,Agents!A:E,5,FALSE)</f>
        <v>Senior</v>
      </c>
      <c r="R2051" t="str">
        <f>VLOOKUP(G2051,Agents!A:E,2,FALSE)</f>
        <v>Evening</v>
      </c>
    </row>
    <row r="2052" spans="1:18" x14ac:dyDescent="0.35">
      <c r="A2052" t="s">
        <v>3831</v>
      </c>
      <c r="B2052" t="s">
        <v>3832</v>
      </c>
      <c r="C2052" t="s">
        <v>34</v>
      </c>
      <c r="D2052" t="s">
        <v>13</v>
      </c>
      <c r="E2052" s="1">
        <v>46048.241666666669</v>
      </c>
      <c r="F2052" s="1">
        <v>46049.574999999997</v>
      </c>
      <c r="G2052" t="s">
        <v>131</v>
      </c>
      <c r="H2052" t="s">
        <v>15</v>
      </c>
      <c r="I2052" t="s">
        <v>16</v>
      </c>
      <c r="J2052">
        <v>4</v>
      </c>
      <c r="K2052" t="str">
        <f>IF(tickets_dataset[[#This Row],[status]] = "Closed", "Yes","No")</f>
        <v>Yes</v>
      </c>
      <c r="L2052" s="2">
        <f t="shared" si="128"/>
        <v>31.999999999883585</v>
      </c>
      <c r="M2052" t="str">
        <f t="shared" si="129"/>
        <v>No</v>
      </c>
      <c r="N2052" t="str">
        <f t="shared" si="130"/>
        <v>Jan</v>
      </c>
      <c r="O2052" s="2">
        <f t="shared" si="131"/>
        <v>1.3333333333284827</v>
      </c>
      <c r="P2052" t="str">
        <f>VLOOKUP(G2052,Agents!A:E,4,FALSE)</f>
        <v>Team4</v>
      </c>
      <c r="Q2052" t="str">
        <f>VLOOKUP(G2052,Agents!A:E,5,FALSE)</f>
        <v>Junior</v>
      </c>
      <c r="R2052" t="str">
        <f>VLOOKUP(G2052,Agents!A:E,2,FALSE)</f>
        <v>Night</v>
      </c>
    </row>
    <row r="2053" spans="1:18" x14ac:dyDescent="0.35">
      <c r="A2053" t="s">
        <v>3833</v>
      </c>
      <c r="B2053" t="s">
        <v>3834</v>
      </c>
      <c r="C2053" t="s">
        <v>12</v>
      </c>
      <c r="D2053" t="s">
        <v>38</v>
      </c>
      <c r="E2053" s="1">
        <v>46104.061805555553</v>
      </c>
      <c r="F2053" s="1">
        <v>46107.311805555553</v>
      </c>
      <c r="G2053" t="s">
        <v>59</v>
      </c>
      <c r="H2053" t="s">
        <v>15</v>
      </c>
      <c r="I2053" t="s">
        <v>16</v>
      </c>
      <c r="J2053">
        <v>3</v>
      </c>
      <c r="K2053" t="str">
        <f>IF(tickets_dataset[[#This Row],[status]] = "Closed", "Yes","No")</f>
        <v>Yes</v>
      </c>
      <c r="L2053" s="2">
        <f t="shared" si="128"/>
        <v>78</v>
      </c>
      <c r="M2053" t="str">
        <f t="shared" si="129"/>
        <v>Yes</v>
      </c>
      <c r="N2053" t="str">
        <f t="shared" si="130"/>
        <v>Mar</v>
      </c>
      <c r="O2053" s="2">
        <f t="shared" si="131"/>
        <v>3.25</v>
      </c>
      <c r="P2053" t="str">
        <f>VLOOKUP(G2053,Agents!A:E,4,FALSE)</f>
        <v>Team3</v>
      </c>
      <c r="Q2053" t="str">
        <f>VLOOKUP(G2053,Agents!A:E,5,FALSE)</f>
        <v>Senior</v>
      </c>
      <c r="R2053" t="str">
        <f>VLOOKUP(G2053,Agents!A:E,2,FALSE)</f>
        <v>Night</v>
      </c>
    </row>
    <row r="2054" spans="1:18" x14ac:dyDescent="0.35">
      <c r="A2054" t="s">
        <v>3835</v>
      </c>
      <c r="B2054" t="s">
        <v>3836</v>
      </c>
      <c r="C2054" t="s">
        <v>22</v>
      </c>
      <c r="D2054" t="s">
        <v>38</v>
      </c>
      <c r="E2054" s="1">
        <v>46080.697916666664</v>
      </c>
      <c r="F2054" s="1">
        <v>46082.447916666664</v>
      </c>
      <c r="G2054" t="s">
        <v>199</v>
      </c>
      <c r="H2054" t="s">
        <v>15</v>
      </c>
      <c r="I2054" t="s">
        <v>16</v>
      </c>
      <c r="J2054">
        <v>2</v>
      </c>
      <c r="K2054" t="str">
        <f>IF(tickets_dataset[[#This Row],[status]] = "Closed", "Yes","No")</f>
        <v>Yes</v>
      </c>
      <c r="L2054" s="2">
        <f t="shared" si="128"/>
        <v>42</v>
      </c>
      <c r="M2054" t="str">
        <f t="shared" si="129"/>
        <v>No</v>
      </c>
      <c r="N2054" t="str">
        <f t="shared" si="130"/>
        <v>Feb</v>
      </c>
      <c r="O2054" s="2">
        <f t="shared" si="131"/>
        <v>1.75</v>
      </c>
      <c r="P2054" t="str">
        <f>VLOOKUP(G2054,Agents!A:E,4,FALSE)</f>
        <v>Team1</v>
      </c>
      <c r="Q2054" t="str">
        <f>VLOOKUP(G2054,Agents!A:E,5,FALSE)</f>
        <v>Junior</v>
      </c>
      <c r="R2054" t="str">
        <f>VLOOKUP(G2054,Agents!A:E,2,FALSE)</f>
        <v>Morning</v>
      </c>
    </row>
    <row r="2055" spans="1:18" x14ac:dyDescent="0.35">
      <c r="A2055" t="s">
        <v>3837</v>
      </c>
      <c r="B2055" t="s">
        <v>3838</v>
      </c>
      <c r="C2055" t="s">
        <v>22</v>
      </c>
      <c r="D2055" t="s">
        <v>13</v>
      </c>
      <c r="E2055" s="1">
        <v>46063.446527777778</v>
      </c>
      <c r="F2055" s="1">
        <v>46064.613194444442</v>
      </c>
      <c r="G2055" t="s">
        <v>100</v>
      </c>
      <c r="H2055" t="s">
        <v>15</v>
      </c>
      <c r="I2055" t="s">
        <v>16</v>
      </c>
      <c r="J2055">
        <v>4</v>
      </c>
      <c r="K2055" t="str">
        <f>IF(tickets_dataset[[#This Row],[status]] = "Closed", "Yes","No")</f>
        <v>Yes</v>
      </c>
      <c r="L2055" s="2">
        <f t="shared" si="128"/>
        <v>27.999999999941792</v>
      </c>
      <c r="M2055" t="str">
        <f t="shared" si="129"/>
        <v>No</v>
      </c>
      <c r="N2055" t="str">
        <f t="shared" si="130"/>
        <v>Feb</v>
      </c>
      <c r="O2055" s="2">
        <f t="shared" si="131"/>
        <v>1.1666666666642413</v>
      </c>
      <c r="P2055" t="str">
        <f>VLOOKUP(G2055,Agents!A:E,4,FALSE)</f>
        <v>Team4</v>
      </c>
      <c r="Q2055" t="str">
        <f>VLOOKUP(G2055,Agents!A:E,5,FALSE)</f>
        <v>Junior</v>
      </c>
      <c r="R2055" t="str">
        <f>VLOOKUP(G2055,Agents!A:E,2,FALSE)</f>
        <v>Evening</v>
      </c>
    </row>
    <row r="2056" spans="1:18" x14ac:dyDescent="0.35">
      <c r="A2056" t="s">
        <v>3839</v>
      </c>
      <c r="B2056" t="s">
        <v>3840</v>
      </c>
      <c r="C2056" t="s">
        <v>22</v>
      </c>
      <c r="D2056" t="s">
        <v>13</v>
      </c>
      <c r="E2056" s="1">
        <v>46051.615277777775</v>
      </c>
      <c r="F2056" s="1">
        <v>46053.531944444447</v>
      </c>
      <c r="G2056" t="s">
        <v>14</v>
      </c>
      <c r="H2056" t="s">
        <v>15</v>
      </c>
      <c r="I2056" t="s">
        <v>16</v>
      </c>
      <c r="J2056">
        <v>4</v>
      </c>
      <c r="K2056" t="str">
        <f>IF(tickets_dataset[[#This Row],[status]] = "Closed", "Yes","No")</f>
        <v>Yes</v>
      </c>
      <c r="L2056" s="2">
        <f t="shared" si="128"/>
        <v>46.000000000116415</v>
      </c>
      <c r="M2056" t="str">
        <f t="shared" si="129"/>
        <v>No</v>
      </c>
      <c r="N2056" t="str">
        <f t="shared" si="130"/>
        <v>Jan</v>
      </c>
      <c r="O2056" s="2">
        <f t="shared" si="131"/>
        <v>1.9166666666715173</v>
      </c>
      <c r="P2056" t="str">
        <f>VLOOKUP(G2056,Agents!A:E,4,FALSE)</f>
        <v>Team1</v>
      </c>
      <c r="Q2056" t="str">
        <f>VLOOKUP(G2056,Agents!A:E,5,FALSE)</f>
        <v>Senior</v>
      </c>
      <c r="R2056" t="str">
        <f>VLOOKUP(G2056,Agents!A:E,2,FALSE)</f>
        <v>Morning</v>
      </c>
    </row>
    <row r="2057" spans="1:18" x14ac:dyDescent="0.35">
      <c r="A2057" t="s">
        <v>3841</v>
      </c>
      <c r="B2057" t="s">
        <v>3842</v>
      </c>
      <c r="C2057" t="s">
        <v>22</v>
      </c>
      <c r="D2057" t="s">
        <v>13</v>
      </c>
      <c r="E2057" s="1">
        <v>46079.793749999997</v>
      </c>
      <c r="F2057" s="1">
        <v>46081.085416666669</v>
      </c>
      <c r="G2057" t="s">
        <v>311</v>
      </c>
      <c r="H2057" t="s">
        <v>15</v>
      </c>
      <c r="I2057" t="s">
        <v>16</v>
      </c>
      <c r="J2057">
        <v>5</v>
      </c>
      <c r="K2057" t="str">
        <f>IF(tickets_dataset[[#This Row],[status]] = "Closed", "Yes","No")</f>
        <v>Yes</v>
      </c>
      <c r="L2057" s="2">
        <f t="shared" si="128"/>
        <v>31.000000000116415</v>
      </c>
      <c r="M2057" t="str">
        <f t="shared" si="129"/>
        <v>No</v>
      </c>
      <c r="N2057" t="str">
        <f t="shared" si="130"/>
        <v>Feb</v>
      </c>
      <c r="O2057" s="2">
        <f t="shared" si="131"/>
        <v>1.2916666666715173</v>
      </c>
      <c r="P2057" t="str">
        <f>VLOOKUP(G2057,Agents!A:E,4,FALSE)</f>
        <v>Team5</v>
      </c>
      <c r="Q2057" t="str">
        <f>VLOOKUP(G2057,Agents!A:E,5,FALSE)</f>
        <v>Senior</v>
      </c>
      <c r="R2057" t="str">
        <f>VLOOKUP(G2057,Agents!A:E,2,FALSE)</f>
        <v>Evening</v>
      </c>
    </row>
    <row r="2058" spans="1:18" x14ac:dyDescent="0.35">
      <c r="A2058" t="s">
        <v>3843</v>
      </c>
      <c r="B2058" t="s">
        <v>3844</v>
      </c>
      <c r="C2058" t="s">
        <v>50</v>
      </c>
      <c r="D2058" t="s">
        <v>26</v>
      </c>
      <c r="E2058" s="1">
        <v>46091.804861111108</v>
      </c>
      <c r="F2058" s="1">
        <v>46094.138194444444</v>
      </c>
      <c r="G2058" t="s">
        <v>234</v>
      </c>
      <c r="H2058" t="s">
        <v>15</v>
      </c>
      <c r="I2058" t="s">
        <v>16</v>
      </c>
      <c r="J2058">
        <v>4</v>
      </c>
      <c r="K2058" t="str">
        <f>IF(tickets_dataset[[#This Row],[status]] = "Closed", "Yes","No")</f>
        <v>Yes</v>
      </c>
      <c r="L2058" s="2">
        <f t="shared" si="128"/>
        <v>56.000000000058208</v>
      </c>
      <c r="M2058" t="str">
        <f t="shared" si="129"/>
        <v>Yes</v>
      </c>
      <c r="N2058" t="str">
        <f t="shared" si="130"/>
        <v>Mar</v>
      </c>
      <c r="O2058" s="2">
        <f t="shared" si="131"/>
        <v>2.3333333333357587</v>
      </c>
      <c r="P2058" t="str">
        <f>VLOOKUP(G2058,Agents!A:E,4,FALSE)</f>
        <v>Team5</v>
      </c>
      <c r="Q2058" t="str">
        <f>VLOOKUP(G2058,Agents!A:E,5,FALSE)</f>
        <v>Senior</v>
      </c>
      <c r="R2058" t="str">
        <f>VLOOKUP(G2058,Agents!A:E,2,FALSE)</f>
        <v>Night</v>
      </c>
    </row>
    <row r="2059" spans="1:18" x14ac:dyDescent="0.35">
      <c r="A2059" t="s">
        <v>3845</v>
      </c>
      <c r="B2059" t="s">
        <v>3846</v>
      </c>
      <c r="C2059" t="s">
        <v>76</v>
      </c>
      <c r="D2059" t="s">
        <v>13</v>
      </c>
      <c r="E2059" s="1">
        <v>46042.112500000003</v>
      </c>
      <c r="F2059" s="1">
        <v>46043.945833333331</v>
      </c>
      <c r="G2059" t="s">
        <v>56</v>
      </c>
      <c r="H2059" t="s">
        <v>15</v>
      </c>
      <c r="I2059" t="s">
        <v>16</v>
      </c>
      <c r="J2059">
        <v>4</v>
      </c>
      <c r="K2059" t="str">
        <f>IF(tickets_dataset[[#This Row],[status]] = "Closed", "Yes","No")</f>
        <v>Yes</v>
      </c>
      <c r="L2059" s="2">
        <f t="shared" si="128"/>
        <v>43.999999999883585</v>
      </c>
      <c r="M2059" t="str">
        <f t="shared" si="129"/>
        <v>No</v>
      </c>
      <c r="N2059" t="str">
        <f t="shared" si="130"/>
        <v>Jan</v>
      </c>
      <c r="O2059" s="2">
        <f t="shared" si="131"/>
        <v>1.8333333333284827</v>
      </c>
      <c r="P2059" t="str">
        <f>VLOOKUP(G2059,Agents!A:E,4,FALSE)</f>
        <v>Team1</v>
      </c>
      <c r="Q2059" t="str">
        <f>VLOOKUP(G2059,Agents!A:E,5,FALSE)</f>
        <v>Senior</v>
      </c>
      <c r="R2059" t="str">
        <f>VLOOKUP(G2059,Agents!A:E,2,FALSE)</f>
        <v>Night</v>
      </c>
    </row>
    <row r="2060" spans="1:18" x14ac:dyDescent="0.35">
      <c r="A2060" t="s">
        <v>3847</v>
      </c>
      <c r="B2060" t="s">
        <v>998</v>
      </c>
      <c r="C2060" t="s">
        <v>50</v>
      </c>
      <c r="D2060" t="s">
        <v>38</v>
      </c>
      <c r="E2060" s="1">
        <v>46042.564583333333</v>
      </c>
      <c r="F2060" s="1">
        <v>46042.897916666669</v>
      </c>
      <c r="G2060" t="s">
        <v>83</v>
      </c>
      <c r="H2060" t="s">
        <v>15</v>
      </c>
      <c r="I2060" t="s">
        <v>16</v>
      </c>
      <c r="J2060">
        <v>4</v>
      </c>
      <c r="K2060" t="str">
        <f>IF(tickets_dataset[[#This Row],[status]] = "Closed", "Yes","No")</f>
        <v>Yes</v>
      </c>
      <c r="L2060" s="2">
        <f t="shared" si="128"/>
        <v>8.0000000000582077</v>
      </c>
      <c r="M2060" t="str">
        <f t="shared" si="129"/>
        <v>No</v>
      </c>
      <c r="N2060" t="str">
        <f t="shared" si="130"/>
        <v>Jan</v>
      </c>
      <c r="O2060" s="2">
        <f t="shared" si="131"/>
        <v>0.33333333333575865</v>
      </c>
      <c r="P2060" t="str">
        <f>VLOOKUP(G2060,Agents!A:E,4,FALSE)</f>
        <v>Team2</v>
      </c>
      <c r="Q2060" t="str">
        <f>VLOOKUP(G2060,Agents!A:E,5,FALSE)</f>
        <v>Junior</v>
      </c>
      <c r="R2060" t="str">
        <f>VLOOKUP(G2060,Agents!A:E,2,FALSE)</f>
        <v>Night</v>
      </c>
    </row>
    <row r="2061" spans="1:18" x14ac:dyDescent="0.35">
      <c r="A2061" t="s">
        <v>3848</v>
      </c>
      <c r="B2061" t="s">
        <v>3849</v>
      </c>
      <c r="C2061" t="s">
        <v>12</v>
      </c>
      <c r="D2061" t="s">
        <v>26</v>
      </c>
      <c r="E2061" s="1">
        <v>46068.098611111112</v>
      </c>
      <c r="F2061" s="1">
        <v>46068.265277777777</v>
      </c>
      <c r="G2061" t="s">
        <v>39</v>
      </c>
      <c r="H2061" t="s">
        <v>15</v>
      </c>
      <c r="I2061" t="s">
        <v>16</v>
      </c>
      <c r="J2061">
        <v>5</v>
      </c>
      <c r="K2061" t="str">
        <f>IF(tickets_dataset[[#This Row],[status]] = "Closed", "Yes","No")</f>
        <v>Yes</v>
      </c>
      <c r="L2061" s="2">
        <f t="shared" si="128"/>
        <v>3.9999999999417923</v>
      </c>
      <c r="M2061" t="str">
        <f t="shared" si="129"/>
        <v>No</v>
      </c>
      <c r="N2061" t="str">
        <f t="shared" si="130"/>
        <v>Feb</v>
      </c>
      <c r="O2061" s="2">
        <f t="shared" si="131"/>
        <v>0.16666666666424135</v>
      </c>
      <c r="P2061" t="str">
        <f>VLOOKUP(G2061,Agents!A:E,4,FALSE)</f>
        <v>Team3</v>
      </c>
      <c r="Q2061" t="str">
        <f>VLOOKUP(G2061,Agents!A:E,5,FALSE)</f>
        <v>Mid</v>
      </c>
      <c r="R2061" t="str">
        <f>VLOOKUP(G2061,Agents!A:E,2,FALSE)</f>
        <v>Night</v>
      </c>
    </row>
    <row r="2062" spans="1:18" x14ac:dyDescent="0.35">
      <c r="A2062" t="s">
        <v>3850</v>
      </c>
      <c r="B2062" t="s">
        <v>3851</v>
      </c>
      <c r="C2062" t="s">
        <v>50</v>
      </c>
      <c r="D2062" t="s">
        <v>13</v>
      </c>
      <c r="E2062" s="1">
        <v>46035.420138888891</v>
      </c>
      <c r="F2062" s="1">
        <v>46035.545138888891</v>
      </c>
      <c r="G2062" t="s">
        <v>344</v>
      </c>
      <c r="H2062" t="s">
        <v>15</v>
      </c>
      <c r="I2062" t="s">
        <v>16</v>
      </c>
      <c r="J2062">
        <v>4</v>
      </c>
      <c r="K2062" t="str">
        <f>IF(tickets_dataset[[#This Row],[status]] = "Closed", "Yes","No")</f>
        <v>Yes</v>
      </c>
      <c r="L2062" s="2">
        <f t="shared" si="128"/>
        <v>3</v>
      </c>
      <c r="M2062" t="str">
        <f t="shared" si="129"/>
        <v>No</v>
      </c>
      <c r="N2062" t="str">
        <f t="shared" si="130"/>
        <v>Jan</v>
      </c>
      <c r="O2062" s="2">
        <f t="shared" si="131"/>
        <v>0.125</v>
      </c>
      <c r="P2062" t="str">
        <f>VLOOKUP(G2062,Agents!A:E,4,FALSE)</f>
        <v>Team4</v>
      </c>
      <c r="Q2062" t="str">
        <f>VLOOKUP(G2062,Agents!A:E,5,FALSE)</f>
        <v>Senior</v>
      </c>
      <c r="R2062" t="str">
        <f>VLOOKUP(G2062,Agents!A:E,2,FALSE)</f>
        <v>Night</v>
      </c>
    </row>
    <row r="2063" spans="1:18" x14ac:dyDescent="0.35">
      <c r="A2063" t="s">
        <v>3852</v>
      </c>
      <c r="B2063" t="s">
        <v>3853</v>
      </c>
      <c r="C2063" t="s">
        <v>76</v>
      </c>
      <c r="D2063" t="s">
        <v>13</v>
      </c>
      <c r="E2063" s="1">
        <v>46092.90347222222</v>
      </c>
      <c r="F2063" s="1">
        <v>46093.320138888892</v>
      </c>
      <c r="G2063" t="s">
        <v>170</v>
      </c>
      <c r="H2063" t="s">
        <v>15</v>
      </c>
      <c r="I2063" t="s">
        <v>16</v>
      </c>
      <c r="J2063">
        <v>4</v>
      </c>
      <c r="K2063" t="str">
        <f>IF(tickets_dataset[[#This Row],[status]] = "Closed", "Yes","No")</f>
        <v>Yes</v>
      </c>
      <c r="L2063" s="2">
        <f t="shared" si="128"/>
        <v>10.000000000116415</v>
      </c>
      <c r="M2063" t="str">
        <f t="shared" si="129"/>
        <v>No</v>
      </c>
      <c r="N2063" t="str">
        <f t="shared" si="130"/>
        <v>Mar</v>
      </c>
      <c r="O2063" s="2">
        <f t="shared" si="131"/>
        <v>0.41666666667151731</v>
      </c>
      <c r="P2063" t="str">
        <f>VLOOKUP(G2063,Agents!A:E,4,FALSE)</f>
        <v>Team5</v>
      </c>
      <c r="Q2063" t="str">
        <f>VLOOKUP(G2063,Agents!A:E,5,FALSE)</f>
        <v>Junior</v>
      </c>
      <c r="R2063" t="str">
        <f>VLOOKUP(G2063,Agents!A:E,2,FALSE)</f>
        <v>Night</v>
      </c>
    </row>
    <row r="2064" spans="1:18" x14ac:dyDescent="0.35">
      <c r="A2064" t="s">
        <v>3854</v>
      </c>
      <c r="B2064" t="s">
        <v>377</v>
      </c>
      <c r="C2064" t="s">
        <v>76</v>
      </c>
      <c r="D2064" t="s">
        <v>38</v>
      </c>
      <c r="E2064" s="1">
        <v>46073.146527777775</v>
      </c>
      <c r="F2064" s="1">
        <v>46076.938194444447</v>
      </c>
      <c r="G2064" t="s">
        <v>103</v>
      </c>
      <c r="H2064" t="s">
        <v>15</v>
      </c>
      <c r="I2064" t="s">
        <v>16</v>
      </c>
      <c r="J2064">
        <v>3</v>
      </c>
      <c r="K2064" t="str">
        <f>IF(tickets_dataset[[#This Row],[status]] = "Closed", "Yes","No")</f>
        <v>Yes</v>
      </c>
      <c r="L2064" s="2">
        <f t="shared" si="128"/>
        <v>91.000000000116415</v>
      </c>
      <c r="M2064" t="str">
        <f t="shared" si="129"/>
        <v>Yes</v>
      </c>
      <c r="N2064" t="str">
        <f t="shared" si="130"/>
        <v>Feb</v>
      </c>
      <c r="O2064" s="2">
        <f t="shared" si="131"/>
        <v>3.7916666666715173</v>
      </c>
      <c r="P2064" t="str">
        <f>VLOOKUP(G2064,Agents!A:E,4,FALSE)</f>
        <v>Team4</v>
      </c>
      <c r="Q2064" t="str">
        <f>VLOOKUP(G2064,Agents!A:E,5,FALSE)</f>
        <v>Senior</v>
      </c>
      <c r="R2064" t="str">
        <f>VLOOKUP(G2064,Agents!A:E,2,FALSE)</f>
        <v>Night</v>
      </c>
    </row>
    <row r="2065" spans="1:18" x14ac:dyDescent="0.35">
      <c r="A2065" t="s">
        <v>3855</v>
      </c>
      <c r="B2065" t="s">
        <v>3856</v>
      </c>
      <c r="C2065" t="s">
        <v>76</v>
      </c>
      <c r="D2065" t="s">
        <v>26</v>
      </c>
      <c r="E2065" s="1">
        <v>46062.727083333331</v>
      </c>
      <c r="F2065" s="1">
        <v>46063.852083333331</v>
      </c>
      <c r="G2065" t="s">
        <v>67</v>
      </c>
      <c r="H2065" t="s">
        <v>15</v>
      </c>
      <c r="I2065" t="s">
        <v>16</v>
      </c>
      <c r="J2065">
        <v>4</v>
      </c>
      <c r="K2065" t="str">
        <f>IF(tickets_dataset[[#This Row],[status]] = "Closed", "Yes","No")</f>
        <v>Yes</v>
      </c>
      <c r="L2065" s="2">
        <f t="shared" si="128"/>
        <v>27</v>
      </c>
      <c r="M2065" t="str">
        <f t="shared" si="129"/>
        <v>No</v>
      </c>
      <c r="N2065" t="str">
        <f t="shared" si="130"/>
        <v>Feb</v>
      </c>
      <c r="O2065" s="2">
        <f t="shared" si="131"/>
        <v>1.125</v>
      </c>
      <c r="P2065" t="str">
        <f>VLOOKUP(G2065,Agents!A:E,4,FALSE)</f>
        <v>Team5</v>
      </c>
      <c r="Q2065" t="str">
        <f>VLOOKUP(G2065,Agents!A:E,5,FALSE)</f>
        <v>Junior</v>
      </c>
      <c r="R2065" t="str">
        <f>VLOOKUP(G2065,Agents!A:E,2,FALSE)</f>
        <v>Evening</v>
      </c>
    </row>
    <row r="2066" spans="1:18" x14ac:dyDescent="0.35">
      <c r="A2066" t="s">
        <v>3857</v>
      </c>
      <c r="B2066" t="s">
        <v>3858</v>
      </c>
      <c r="C2066" t="s">
        <v>12</v>
      </c>
      <c r="D2066" t="s">
        <v>38</v>
      </c>
      <c r="E2066" s="1">
        <v>46094.818055555559</v>
      </c>
      <c r="F2066" s="1">
        <v>46098.526388888888</v>
      </c>
      <c r="G2066" t="s">
        <v>14</v>
      </c>
      <c r="H2066" t="s">
        <v>28</v>
      </c>
      <c r="I2066" t="s">
        <v>16</v>
      </c>
      <c r="J2066">
        <v>4</v>
      </c>
      <c r="K2066" t="str">
        <f>IF(tickets_dataset[[#This Row],[status]] = "Closed", "Yes","No")</f>
        <v>No</v>
      </c>
      <c r="L2066" s="2">
        <f t="shared" si="128"/>
        <v>88.999999999883585</v>
      </c>
      <c r="M2066" t="str">
        <f t="shared" si="129"/>
        <v>Yes</v>
      </c>
      <c r="N2066" t="str">
        <f t="shared" si="130"/>
        <v>Mar</v>
      </c>
      <c r="O2066" s="2">
        <f t="shared" si="131"/>
        <v>3.7083333333284827</v>
      </c>
      <c r="P2066" t="str">
        <f>VLOOKUP(G2066,Agents!A:E,4,FALSE)</f>
        <v>Team1</v>
      </c>
      <c r="Q2066" t="str">
        <f>VLOOKUP(G2066,Agents!A:E,5,FALSE)</f>
        <v>Senior</v>
      </c>
      <c r="R2066" t="str">
        <f>VLOOKUP(G2066,Agents!A:E,2,FALSE)</f>
        <v>Morning</v>
      </c>
    </row>
    <row r="2067" spans="1:18" x14ac:dyDescent="0.35">
      <c r="A2067" t="s">
        <v>3859</v>
      </c>
      <c r="B2067" t="s">
        <v>1148</v>
      </c>
      <c r="C2067" t="s">
        <v>12</v>
      </c>
      <c r="D2067" t="s">
        <v>38</v>
      </c>
      <c r="E2067" s="1">
        <v>46044.265277777777</v>
      </c>
      <c r="F2067" s="1">
        <v>46047.390277777777</v>
      </c>
      <c r="G2067" t="s">
        <v>86</v>
      </c>
      <c r="H2067" t="s">
        <v>15</v>
      </c>
      <c r="I2067" t="s">
        <v>16</v>
      </c>
      <c r="J2067">
        <v>3</v>
      </c>
      <c r="K2067" t="str">
        <f>IF(tickets_dataset[[#This Row],[status]] = "Closed", "Yes","No")</f>
        <v>Yes</v>
      </c>
      <c r="L2067" s="2">
        <f t="shared" si="128"/>
        <v>75</v>
      </c>
      <c r="M2067" t="str">
        <f t="shared" si="129"/>
        <v>Yes</v>
      </c>
      <c r="N2067" t="str">
        <f t="shared" si="130"/>
        <v>Jan</v>
      </c>
      <c r="O2067" s="2">
        <f t="shared" si="131"/>
        <v>3.125</v>
      </c>
      <c r="P2067" t="str">
        <f>VLOOKUP(G2067,Agents!A:E,4,FALSE)</f>
        <v>Team1</v>
      </c>
      <c r="Q2067" t="str">
        <f>VLOOKUP(G2067,Agents!A:E,5,FALSE)</f>
        <v>Mid</v>
      </c>
      <c r="R2067" t="str">
        <f>VLOOKUP(G2067,Agents!A:E,2,FALSE)</f>
        <v>Morning</v>
      </c>
    </row>
    <row r="2068" spans="1:18" x14ac:dyDescent="0.35">
      <c r="A2068" t="s">
        <v>3860</v>
      </c>
      <c r="B2068" t="s">
        <v>3583</v>
      </c>
      <c r="C2068" t="s">
        <v>50</v>
      </c>
      <c r="D2068" t="s">
        <v>13</v>
      </c>
      <c r="E2068" s="1">
        <v>46108.970138888886</v>
      </c>
      <c r="F2068" s="1">
        <v>46110.095138888886</v>
      </c>
      <c r="G2068" t="s">
        <v>31</v>
      </c>
      <c r="H2068" t="s">
        <v>15</v>
      </c>
      <c r="I2068" t="s">
        <v>16</v>
      </c>
      <c r="J2068">
        <v>5</v>
      </c>
      <c r="K2068" t="str">
        <f>IF(tickets_dataset[[#This Row],[status]] = "Closed", "Yes","No")</f>
        <v>Yes</v>
      </c>
      <c r="L2068" s="2">
        <f t="shared" si="128"/>
        <v>27</v>
      </c>
      <c r="M2068" t="str">
        <f t="shared" si="129"/>
        <v>No</v>
      </c>
      <c r="N2068" t="str">
        <f t="shared" si="130"/>
        <v>Mar</v>
      </c>
      <c r="O2068" s="2">
        <f t="shared" si="131"/>
        <v>1.125</v>
      </c>
      <c r="P2068" t="str">
        <f>VLOOKUP(G2068,Agents!A:E,4,FALSE)</f>
        <v>Team5</v>
      </c>
      <c r="Q2068" t="str">
        <f>VLOOKUP(G2068,Agents!A:E,5,FALSE)</f>
        <v>Senior</v>
      </c>
      <c r="R2068" t="str">
        <f>VLOOKUP(G2068,Agents!A:E,2,FALSE)</f>
        <v>Evening</v>
      </c>
    </row>
    <row r="2069" spans="1:18" x14ac:dyDescent="0.35">
      <c r="A2069" t="s">
        <v>3861</v>
      </c>
      <c r="B2069" t="s">
        <v>3862</v>
      </c>
      <c r="C2069" t="s">
        <v>34</v>
      </c>
      <c r="D2069" t="s">
        <v>38</v>
      </c>
      <c r="E2069" s="1">
        <v>46039.429166666669</v>
      </c>
      <c r="F2069" s="1">
        <v>46041.304166666669</v>
      </c>
      <c r="G2069" t="s">
        <v>86</v>
      </c>
      <c r="H2069" t="s">
        <v>15</v>
      </c>
      <c r="I2069" t="s">
        <v>16</v>
      </c>
      <c r="J2069">
        <v>4</v>
      </c>
      <c r="K2069" t="str">
        <f>IF(tickets_dataset[[#This Row],[status]] = "Closed", "Yes","No")</f>
        <v>Yes</v>
      </c>
      <c r="L2069" s="2">
        <f t="shared" si="128"/>
        <v>45</v>
      </c>
      <c r="M2069" t="str">
        <f t="shared" si="129"/>
        <v>No</v>
      </c>
      <c r="N2069" t="str">
        <f t="shared" si="130"/>
        <v>Jan</v>
      </c>
      <c r="O2069" s="2">
        <f t="shared" si="131"/>
        <v>1.875</v>
      </c>
      <c r="P2069" t="str">
        <f>VLOOKUP(G2069,Agents!A:E,4,FALSE)</f>
        <v>Team1</v>
      </c>
      <c r="Q2069" t="str">
        <f>VLOOKUP(G2069,Agents!A:E,5,FALSE)</f>
        <v>Mid</v>
      </c>
      <c r="R2069" t="str">
        <f>VLOOKUP(G2069,Agents!A:E,2,FALSE)</f>
        <v>Morning</v>
      </c>
    </row>
    <row r="2070" spans="1:18" x14ac:dyDescent="0.35">
      <c r="A2070" t="s">
        <v>3863</v>
      </c>
      <c r="B2070" t="s">
        <v>2461</v>
      </c>
      <c r="C2070" t="s">
        <v>12</v>
      </c>
      <c r="D2070" t="s">
        <v>38</v>
      </c>
      <c r="E2070" s="1">
        <v>46087.685416666667</v>
      </c>
      <c r="F2070" s="1">
        <v>46090.477083333331</v>
      </c>
      <c r="G2070" t="s">
        <v>110</v>
      </c>
      <c r="H2070" t="s">
        <v>15</v>
      </c>
      <c r="I2070" t="s">
        <v>16</v>
      </c>
      <c r="J2070">
        <v>3</v>
      </c>
      <c r="K2070" t="str">
        <f>IF(tickets_dataset[[#This Row],[status]] = "Closed", "Yes","No")</f>
        <v>Yes</v>
      </c>
      <c r="L2070" s="2">
        <f t="shared" si="128"/>
        <v>66.999999999941792</v>
      </c>
      <c r="M2070" t="str">
        <f t="shared" si="129"/>
        <v>Yes</v>
      </c>
      <c r="N2070" t="str">
        <f t="shared" si="130"/>
        <v>Mar</v>
      </c>
      <c r="O2070" s="2">
        <f t="shared" si="131"/>
        <v>2.7916666666642413</v>
      </c>
      <c r="P2070" t="str">
        <f>VLOOKUP(G2070,Agents!A:E,4,FALSE)</f>
        <v>Team4</v>
      </c>
      <c r="Q2070" t="str">
        <f>VLOOKUP(G2070,Agents!A:E,5,FALSE)</f>
        <v>Junior</v>
      </c>
      <c r="R2070" t="str">
        <f>VLOOKUP(G2070,Agents!A:E,2,FALSE)</f>
        <v>Morning</v>
      </c>
    </row>
    <row r="2071" spans="1:18" x14ac:dyDescent="0.35">
      <c r="A2071" t="s">
        <v>3864</v>
      </c>
      <c r="B2071" t="s">
        <v>3865</v>
      </c>
      <c r="C2071" t="s">
        <v>34</v>
      </c>
      <c r="D2071" t="s">
        <v>26</v>
      </c>
      <c r="E2071" s="1">
        <v>46027.531944444447</v>
      </c>
      <c r="F2071" s="1">
        <v>46027.740277777775</v>
      </c>
      <c r="G2071" t="s">
        <v>344</v>
      </c>
      <c r="H2071" t="s">
        <v>15</v>
      </c>
      <c r="I2071" t="s">
        <v>16</v>
      </c>
      <c r="J2071">
        <v>5</v>
      </c>
      <c r="K2071" t="str">
        <f>IF(tickets_dataset[[#This Row],[status]] = "Closed", "Yes","No")</f>
        <v>Yes</v>
      </c>
      <c r="L2071" s="2">
        <f t="shared" si="128"/>
        <v>4.9999999998835847</v>
      </c>
      <c r="M2071" t="str">
        <f t="shared" si="129"/>
        <v>No</v>
      </c>
      <c r="N2071" t="str">
        <f t="shared" si="130"/>
        <v>Jan</v>
      </c>
      <c r="O2071" s="2">
        <f t="shared" si="131"/>
        <v>0.20833333332848269</v>
      </c>
      <c r="P2071" t="str">
        <f>VLOOKUP(G2071,Agents!A:E,4,FALSE)</f>
        <v>Team4</v>
      </c>
      <c r="Q2071" t="str">
        <f>VLOOKUP(G2071,Agents!A:E,5,FALSE)</f>
        <v>Senior</v>
      </c>
      <c r="R2071" t="str">
        <f>VLOOKUP(G2071,Agents!A:E,2,FALSE)</f>
        <v>Night</v>
      </c>
    </row>
    <row r="2072" spans="1:18" x14ac:dyDescent="0.35">
      <c r="A2072" t="s">
        <v>3866</v>
      </c>
      <c r="B2072" t="s">
        <v>2593</v>
      </c>
      <c r="C2072" t="s">
        <v>76</v>
      </c>
      <c r="D2072" t="s">
        <v>13</v>
      </c>
      <c r="E2072" s="1">
        <v>46042.988888888889</v>
      </c>
      <c r="F2072" s="1">
        <v>46043.113888888889</v>
      </c>
      <c r="G2072" t="s">
        <v>42</v>
      </c>
      <c r="H2072" t="s">
        <v>15</v>
      </c>
      <c r="I2072" t="s">
        <v>16</v>
      </c>
      <c r="J2072">
        <v>5</v>
      </c>
      <c r="K2072" t="str">
        <f>IF(tickets_dataset[[#This Row],[status]] = "Closed", "Yes","No")</f>
        <v>Yes</v>
      </c>
      <c r="L2072" s="2">
        <f t="shared" si="128"/>
        <v>3</v>
      </c>
      <c r="M2072" t="str">
        <f t="shared" si="129"/>
        <v>No</v>
      </c>
      <c r="N2072" t="str">
        <f t="shared" si="130"/>
        <v>Jan</v>
      </c>
      <c r="O2072" s="2">
        <f t="shared" si="131"/>
        <v>0.125</v>
      </c>
      <c r="P2072" t="str">
        <f>VLOOKUP(G2072,Agents!A:E,4,FALSE)</f>
        <v>Team2</v>
      </c>
      <c r="Q2072" t="str">
        <f>VLOOKUP(G2072,Agents!A:E,5,FALSE)</f>
        <v>Junior</v>
      </c>
      <c r="R2072" t="str">
        <f>VLOOKUP(G2072,Agents!A:E,2,FALSE)</f>
        <v>Night</v>
      </c>
    </row>
    <row r="2073" spans="1:18" x14ac:dyDescent="0.35">
      <c r="A2073" t="s">
        <v>3867</v>
      </c>
      <c r="B2073" t="s">
        <v>747</v>
      </c>
      <c r="C2073" t="s">
        <v>76</v>
      </c>
      <c r="D2073" t="s">
        <v>13</v>
      </c>
      <c r="E2073" s="1">
        <v>46096.3</v>
      </c>
      <c r="F2073" s="1">
        <v>46097.05</v>
      </c>
      <c r="G2073" t="s">
        <v>80</v>
      </c>
      <c r="H2073" t="s">
        <v>15</v>
      </c>
      <c r="I2073" t="s">
        <v>16</v>
      </c>
      <c r="J2073">
        <v>5</v>
      </c>
      <c r="K2073" t="str">
        <f>IF(tickets_dataset[[#This Row],[status]] = "Closed", "Yes","No")</f>
        <v>Yes</v>
      </c>
      <c r="L2073" s="2">
        <f t="shared" si="128"/>
        <v>18</v>
      </c>
      <c r="M2073" t="str">
        <f t="shared" si="129"/>
        <v>No</v>
      </c>
      <c r="N2073" t="str">
        <f t="shared" si="130"/>
        <v>Mar</v>
      </c>
      <c r="O2073" s="2">
        <f t="shared" si="131"/>
        <v>0.75</v>
      </c>
      <c r="P2073" t="str">
        <f>VLOOKUP(G2073,Agents!A:E,4,FALSE)</f>
        <v>Team3</v>
      </c>
      <c r="Q2073" t="str">
        <f>VLOOKUP(G2073,Agents!A:E,5,FALSE)</f>
        <v>Junior</v>
      </c>
      <c r="R2073" t="str">
        <f>VLOOKUP(G2073,Agents!A:E,2,FALSE)</f>
        <v>Evening</v>
      </c>
    </row>
    <row r="2074" spans="1:18" x14ac:dyDescent="0.35">
      <c r="A2074" t="s">
        <v>3868</v>
      </c>
      <c r="B2074" t="s">
        <v>2486</v>
      </c>
      <c r="C2074" t="s">
        <v>50</v>
      </c>
      <c r="D2074" t="s">
        <v>13</v>
      </c>
      <c r="E2074" s="1">
        <v>46077.04791666667</v>
      </c>
      <c r="F2074" s="1">
        <v>46077.589583333334</v>
      </c>
      <c r="G2074" t="s">
        <v>45</v>
      </c>
      <c r="H2074" t="s">
        <v>15</v>
      </c>
      <c r="I2074" t="s">
        <v>16</v>
      </c>
      <c r="J2074">
        <v>4</v>
      </c>
      <c r="K2074" t="str">
        <f>IF(tickets_dataset[[#This Row],[status]] = "Closed", "Yes","No")</f>
        <v>Yes</v>
      </c>
      <c r="L2074" s="2">
        <f t="shared" si="128"/>
        <v>12.999999999941792</v>
      </c>
      <c r="M2074" t="str">
        <f t="shared" si="129"/>
        <v>No</v>
      </c>
      <c r="N2074" t="str">
        <f t="shared" si="130"/>
        <v>Feb</v>
      </c>
      <c r="O2074" s="2">
        <f t="shared" si="131"/>
        <v>0.54166666666424135</v>
      </c>
      <c r="P2074" t="str">
        <f>VLOOKUP(G2074,Agents!A:E,4,FALSE)</f>
        <v>Team5</v>
      </c>
      <c r="Q2074" t="str">
        <f>VLOOKUP(G2074,Agents!A:E,5,FALSE)</f>
        <v>Senior</v>
      </c>
      <c r="R2074" t="str">
        <f>VLOOKUP(G2074,Agents!A:E,2,FALSE)</f>
        <v>Morning</v>
      </c>
    </row>
    <row r="2075" spans="1:18" x14ac:dyDescent="0.35">
      <c r="A2075" t="s">
        <v>3869</v>
      </c>
      <c r="B2075" t="s">
        <v>3870</v>
      </c>
      <c r="C2075" t="s">
        <v>22</v>
      </c>
      <c r="D2075" t="s">
        <v>13</v>
      </c>
      <c r="E2075" s="1">
        <v>46100.984722222223</v>
      </c>
      <c r="F2075" s="1">
        <v>46101.859722222223</v>
      </c>
      <c r="G2075" t="s">
        <v>53</v>
      </c>
      <c r="H2075" t="s">
        <v>15</v>
      </c>
      <c r="I2075" t="s">
        <v>16</v>
      </c>
      <c r="J2075">
        <v>4</v>
      </c>
      <c r="K2075" t="str">
        <f>IF(tickets_dataset[[#This Row],[status]] = "Closed", "Yes","No")</f>
        <v>Yes</v>
      </c>
      <c r="L2075" s="2">
        <f t="shared" si="128"/>
        <v>21</v>
      </c>
      <c r="M2075" t="str">
        <f t="shared" si="129"/>
        <v>No</v>
      </c>
      <c r="N2075" t="str">
        <f t="shared" si="130"/>
        <v>Mar</v>
      </c>
      <c r="O2075" s="2">
        <f t="shared" si="131"/>
        <v>0.875</v>
      </c>
      <c r="P2075" t="str">
        <f>VLOOKUP(G2075,Agents!A:E,4,FALSE)</f>
        <v>Team1</v>
      </c>
      <c r="Q2075" t="str">
        <f>VLOOKUP(G2075,Agents!A:E,5,FALSE)</f>
        <v>Junior</v>
      </c>
      <c r="R2075" t="str">
        <f>VLOOKUP(G2075,Agents!A:E,2,FALSE)</f>
        <v>Night</v>
      </c>
    </row>
    <row r="2076" spans="1:18" x14ac:dyDescent="0.35">
      <c r="A2076" t="s">
        <v>3871</v>
      </c>
      <c r="B2076" t="s">
        <v>3872</v>
      </c>
      <c r="C2076" t="s">
        <v>34</v>
      </c>
      <c r="D2076" t="s">
        <v>26</v>
      </c>
      <c r="E2076" s="1">
        <v>46028.152083333334</v>
      </c>
      <c r="F2076" s="1">
        <v>46028.318749999999</v>
      </c>
      <c r="G2076" t="s">
        <v>128</v>
      </c>
      <c r="H2076" t="s">
        <v>15</v>
      </c>
      <c r="I2076" t="s">
        <v>16</v>
      </c>
      <c r="J2076">
        <v>4</v>
      </c>
      <c r="K2076" t="str">
        <f>IF(tickets_dataset[[#This Row],[status]] = "Closed", "Yes","No")</f>
        <v>Yes</v>
      </c>
      <c r="L2076" s="2">
        <f t="shared" si="128"/>
        <v>3.9999999999417923</v>
      </c>
      <c r="M2076" t="str">
        <f t="shared" si="129"/>
        <v>No</v>
      </c>
      <c r="N2076" t="str">
        <f t="shared" si="130"/>
        <v>Jan</v>
      </c>
      <c r="O2076" s="2">
        <f t="shared" si="131"/>
        <v>0.16666666666424135</v>
      </c>
      <c r="P2076" t="str">
        <f>VLOOKUP(G2076,Agents!A:E,4,FALSE)</f>
        <v>Team4</v>
      </c>
      <c r="Q2076" t="str">
        <f>VLOOKUP(G2076,Agents!A:E,5,FALSE)</f>
        <v>Mid</v>
      </c>
      <c r="R2076" t="str">
        <f>VLOOKUP(G2076,Agents!A:E,2,FALSE)</f>
        <v>Night</v>
      </c>
    </row>
    <row r="2077" spans="1:18" x14ac:dyDescent="0.35">
      <c r="A2077" t="s">
        <v>3873</v>
      </c>
      <c r="B2077" t="s">
        <v>1144</v>
      </c>
      <c r="C2077" t="s">
        <v>22</v>
      </c>
      <c r="D2077" t="s">
        <v>26</v>
      </c>
      <c r="E2077" s="1">
        <v>46082.3125</v>
      </c>
      <c r="F2077" s="1">
        <v>46083.729166666664</v>
      </c>
      <c r="G2077" t="s">
        <v>164</v>
      </c>
      <c r="H2077" t="s">
        <v>15</v>
      </c>
      <c r="I2077" t="s">
        <v>16</v>
      </c>
      <c r="J2077">
        <v>4</v>
      </c>
      <c r="K2077" t="str">
        <f>IF(tickets_dataset[[#This Row],[status]] = "Closed", "Yes","No")</f>
        <v>Yes</v>
      </c>
      <c r="L2077" s="2">
        <f t="shared" si="128"/>
        <v>33.999999999941792</v>
      </c>
      <c r="M2077" t="str">
        <f t="shared" si="129"/>
        <v>No</v>
      </c>
      <c r="N2077" t="str">
        <f t="shared" si="130"/>
        <v>Mar</v>
      </c>
      <c r="O2077" s="2">
        <f t="shared" si="131"/>
        <v>1.4166666666642413</v>
      </c>
      <c r="P2077" t="str">
        <f>VLOOKUP(G2077,Agents!A:E,4,FALSE)</f>
        <v>Team4</v>
      </c>
      <c r="Q2077" t="str">
        <f>VLOOKUP(G2077,Agents!A:E,5,FALSE)</f>
        <v>Senior</v>
      </c>
      <c r="R2077" t="str">
        <f>VLOOKUP(G2077,Agents!A:E,2,FALSE)</f>
        <v>Evening</v>
      </c>
    </row>
    <row r="2078" spans="1:18" x14ac:dyDescent="0.35">
      <c r="A2078" t="s">
        <v>3874</v>
      </c>
      <c r="B2078" t="s">
        <v>682</v>
      </c>
      <c r="C2078" t="s">
        <v>22</v>
      </c>
      <c r="D2078" t="s">
        <v>13</v>
      </c>
      <c r="E2078" s="1">
        <v>46061.692361111112</v>
      </c>
      <c r="F2078" s="1">
        <v>46063.359027777777</v>
      </c>
      <c r="G2078" t="s">
        <v>91</v>
      </c>
      <c r="H2078" t="s">
        <v>15</v>
      </c>
      <c r="I2078" t="s">
        <v>16</v>
      </c>
      <c r="J2078">
        <v>5</v>
      </c>
      <c r="K2078" t="str">
        <f>IF(tickets_dataset[[#This Row],[status]] = "Closed", "Yes","No")</f>
        <v>Yes</v>
      </c>
      <c r="L2078" s="2">
        <f t="shared" si="128"/>
        <v>39.999999999941792</v>
      </c>
      <c r="M2078" t="str">
        <f t="shared" si="129"/>
        <v>No</v>
      </c>
      <c r="N2078" t="str">
        <f t="shared" si="130"/>
        <v>Feb</v>
      </c>
      <c r="O2078" s="2">
        <f t="shared" si="131"/>
        <v>1.6666666666642413</v>
      </c>
      <c r="P2078" t="str">
        <f>VLOOKUP(G2078,Agents!A:E,4,FALSE)</f>
        <v>Team5</v>
      </c>
      <c r="Q2078" t="str">
        <f>VLOOKUP(G2078,Agents!A:E,5,FALSE)</f>
        <v>Mid</v>
      </c>
      <c r="R2078" t="str">
        <f>VLOOKUP(G2078,Agents!A:E,2,FALSE)</f>
        <v>Night</v>
      </c>
    </row>
    <row r="2079" spans="1:18" x14ac:dyDescent="0.35">
      <c r="A2079" t="s">
        <v>3875</v>
      </c>
      <c r="B2079" t="s">
        <v>3876</v>
      </c>
      <c r="C2079" t="s">
        <v>34</v>
      </c>
      <c r="D2079" t="s">
        <v>26</v>
      </c>
      <c r="E2079" s="1">
        <v>46044.271527777775</v>
      </c>
      <c r="F2079" s="1">
        <v>46046.479861111111</v>
      </c>
      <c r="G2079" t="s">
        <v>62</v>
      </c>
      <c r="H2079" t="s">
        <v>15</v>
      </c>
      <c r="I2079" t="s">
        <v>16</v>
      </c>
      <c r="J2079">
        <v>4</v>
      </c>
      <c r="K2079" t="str">
        <f>IF(tickets_dataset[[#This Row],[status]] = "Closed", "Yes","No")</f>
        <v>Yes</v>
      </c>
      <c r="L2079" s="2">
        <f t="shared" si="128"/>
        <v>53.000000000058208</v>
      </c>
      <c r="M2079" t="str">
        <f t="shared" si="129"/>
        <v>Yes</v>
      </c>
      <c r="N2079" t="str">
        <f t="shared" si="130"/>
        <v>Jan</v>
      </c>
      <c r="O2079" s="2">
        <f t="shared" si="131"/>
        <v>2.2083333333357587</v>
      </c>
      <c r="P2079" t="str">
        <f>VLOOKUP(G2079,Agents!A:E,4,FALSE)</f>
        <v>Team1</v>
      </c>
      <c r="Q2079" t="str">
        <f>VLOOKUP(G2079,Agents!A:E,5,FALSE)</f>
        <v>Junior</v>
      </c>
      <c r="R2079" t="str">
        <f>VLOOKUP(G2079,Agents!A:E,2,FALSE)</f>
        <v>Morning</v>
      </c>
    </row>
    <row r="2080" spans="1:18" x14ac:dyDescent="0.35">
      <c r="A2080" t="s">
        <v>3877</v>
      </c>
      <c r="B2080" t="s">
        <v>1337</v>
      </c>
      <c r="C2080" t="s">
        <v>12</v>
      </c>
      <c r="D2080" t="s">
        <v>26</v>
      </c>
      <c r="E2080" s="1">
        <v>46086.021527777775</v>
      </c>
      <c r="F2080" s="1">
        <v>46088.729861111111</v>
      </c>
      <c r="G2080" t="s">
        <v>77</v>
      </c>
      <c r="H2080" t="s">
        <v>28</v>
      </c>
      <c r="I2080" t="s">
        <v>16</v>
      </c>
      <c r="J2080">
        <v>3</v>
      </c>
      <c r="K2080" t="str">
        <f>IF(tickets_dataset[[#This Row],[status]] = "Closed", "Yes","No")</f>
        <v>No</v>
      </c>
      <c r="L2080" s="2">
        <f t="shared" si="128"/>
        <v>65.000000000058208</v>
      </c>
      <c r="M2080" t="str">
        <f t="shared" si="129"/>
        <v>Yes</v>
      </c>
      <c r="N2080" t="str">
        <f t="shared" si="130"/>
        <v>Mar</v>
      </c>
      <c r="O2080" s="2">
        <f t="shared" si="131"/>
        <v>2.7083333333357587</v>
      </c>
      <c r="P2080" t="str">
        <f>VLOOKUP(G2080,Agents!A:E,4,FALSE)</f>
        <v>Team5</v>
      </c>
      <c r="Q2080" t="str">
        <f>VLOOKUP(G2080,Agents!A:E,5,FALSE)</f>
        <v>Junior</v>
      </c>
      <c r="R2080" t="str">
        <f>VLOOKUP(G2080,Agents!A:E,2,FALSE)</f>
        <v>Evening</v>
      </c>
    </row>
    <row r="2081" spans="1:18" x14ac:dyDescent="0.35">
      <c r="A2081" t="s">
        <v>3878</v>
      </c>
      <c r="B2081" t="s">
        <v>3879</v>
      </c>
      <c r="C2081" t="s">
        <v>76</v>
      </c>
      <c r="D2081" t="s">
        <v>38</v>
      </c>
      <c r="E2081" s="1">
        <v>46073.555555555555</v>
      </c>
      <c r="F2081" s="1">
        <v>46074.097222222219</v>
      </c>
      <c r="G2081" t="s">
        <v>167</v>
      </c>
      <c r="H2081" t="s">
        <v>15</v>
      </c>
      <c r="I2081" t="s">
        <v>16</v>
      </c>
      <c r="J2081">
        <v>3</v>
      </c>
      <c r="K2081" t="str">
        <f>IF(tickets_dataset[[#This Row],[status]] = "Closed", "Yes","No")</f>
        <v>Yes</v>
      </c>
      <c r="L2081" s="2">
        <f t="shared" si="128"/>
        <v>12.999999999941792</v>
      </c>
      <c r="M2081" t="str">
        <f t="shared" si="129"/>
        <v>No</v>
      </c>
      <c r="N2081" t="str">
        <f t="shared" si="130"/>
        <v>Feb</v>
      </c>
      <c r="O2081" s="2">
        <f t="shared" si="131"/>
        <v>0.54166666666424135</v>
      </c>
      <c r="P2081" t="str">
        <f>VLOOKUP(G2081,Agents!A:E,4,FALSE)</f>
        <v>Team3</v>
      </c>
      <c r="Q2081" t="str">
        <f>VLOOKUP(G2081,Agents!A:E,5,FALSE)</f>
        <v>Mid</v>
      </c>
      <c r="R2081" t="str">
        <f>VLOOKUP(G2081,Agents!A:E,2,FALSE)</f>
        <v>Evening</v>
      </c>
    </row>
    <row r="2082" spans="1:18" x14ac:dyDescent="0.35">
      <c r="A2082" t="s">
        <v>3880</v>
      </c>
      <c r="B2082" t="s">
        <v>3881</v>
      </c>
      <c r="C2082" t="s">
        <v>34</v>
      </c>
      <c r="D2082" t="s">
        <v>26</v>
      </c>
      <c r="E2082" s="1">
        <v>46071.671527777777</v>
      </c>
      <c r="F2082" s="1">
        <v>46074.421527777777</v>
      </c>
      <c r="G2082" t="s">
        <v>256</v>
      </c>
      <c r="H2082" t="s">
        <v>15</v>
      </c>
      <c r="I2082" t="s">
        <v>16</v>
      </c>
      <c r="J2082">
        <v>5</v>
      </c>
      <c r="K2082" t="str">
        <f>IF(tickets_dataset[[#This Row],[status]] = "Closed", "Yes","No")</f>
        <v>Yes</v>
      </c>
      <c r="L2082" s="2">
        <f t="shared" si="128"/>
        <v>66</v>
      </c>
      <c r="M2082" t="str">
        <f t="shared" si="129"/>
        <v>Yes</v>
      </c>
      <c r="N2082" t="str">
        <f t="shared" si="130"/>
        <v>Feb</v>
      </c>
      <c r="O2082" s="2">
        <f t="shared" si="131"/>
        <v>2.75</v>
      </c>
      <c r="P2082" t="str">
        <f>VLOOKUP(G2082,Agents!A:E,4,FALSE)</f>
        <v>Team1</v>
      </c>
      <c r="Q2082" t="str">
        <f>VLOOKUP(G2082,Agents!A:E,5,FALSE)</f>
        <v>Mid</v>
      </c>
      <c r="R2082" t="str">
        <f>VLOOKUP(G2082,Agents!A:E,2,FALSE)</f>
        <v>Morning</v>
      </c>
    </row>
    <row r="2083" spans="1:18" x14ac:dyDescent="0.35">
      <c r="A2083" t="s">
        <v>3882</v>
      </c>
      <c r="B2083" t="s">
        <v>3883</v>
      </c>
      <c r="C2083" t="s">
        <v>12</v>
      </c>
      <c r="D2083" t="s">
        <v>13</v>
      </c>
      <c r="E2083" s="1">
        <v>46091.785416666666</v>
      </c>
      <c r="F2083" s="1">
        <v>46092.57708333333</v>
      </c>
      <c r="G2083" t="s">
        <v>100</v>
      </c>
      <c r="H2083" t="s">
        <v>15</v>
      </c>
      <c r="I2083" t="s">
        <v>16</v>
      </c>
      <c r="J2083">
        <v>5</v>
      </c>
      <c r="K2083" t="str">
        <f>IF(tickets_dataset[[#This Row],[status]] = "Closed", "Yes","No")</f>
        <v>Yes</v>
      </c>
      <c r="L2083" s="2">
        <f t="shared" si="128"/>
        <v>18.999999999941792</v>
      </c>
      <c r="M2083" t="str">
        <f t="shared" si="129"/>
        <v>No</v>
      </c>
      <c r="N2083" t="str">
        <f t="shared" si="130"/>
        <v>Mar</v>
      </c>
      <c r="O2083" s="2">
        <f t="shared" si="131"/>
        <v>0.79166666666424135</v>
      </c>
      <c r="P2083" t="str">
        <f>VLOOKUP(G2083,Agents!A:E,4,FALSE)</f>
        <v>Team4</v>
      </c>
      <c r="Q2083" t="str">
        <f>VLOOKUP(G2083,Agents!A:E,5,FALSE)</f>
        <v>Junior</v>
      </c>
      <c r="R2083" t="str">
        <f>VLOOKUP(G2083,Agents!A:E,2,FALSE)</f>
        <v>Evening</v>
      </c>
    </row>
    <row r="2084" spans="1:18" x14ac:dyDescent="0.35">
      <c r="A2084" t="s">
        <v>3884</v>
      </c>
      <c r="B2084" t="s">
        <v>3885</v>
      </c>
      <c r="C2084" t="s">
        <v>76</v>
      </c>
      <c r="D2084" t="s">
        <v>38</v>
      </c>
      <c r="E2084" s="1">
        <v>46103.353472222225</v>
      </c>
      <c r="F2084" s="1">
        <v>46106.603472222225</v>
      </c>
      <c r="G2084" t="s">
        <v>100</v>
      </c>
      <c r="H2084" t="s">
        <v>15</v>
      </c>
      <c r="I2084" t="s">
        <v>16</v>
      </c>
      <c r="J2084">
        <v>5</v>
      </c>
      <c r="K2084" t="str">
        <f>IF(tickets_dataset[[#This Row],[status]] = "Closed", "Yes","No")</f>
        <v>Yes</v>
      </c>
      <c r="L2084" s="2">
        <f t="shared" si="128"/>
        <v>78</v>
      </c>
      <c r="M2084" t="str">
        <f t="shared" si="129"/>
        <v>Yes</v>
      </c>
      <c r="N2084" t="str">
        <f t="shared" si="130"/>
        <v>Mar</v>
      </c>
      <c r="O2084" s="2">
        <f t="shared" si="131"/>
        <v>3.25</v>
      </c>
      <c r="P2084" t="str">
        <f>VLOOKUP(G2084,Agents!A:E,4,FALSE)</f>
        <v>Team4</v>
      </c>
      <c r="Q2084" t="str">
        <f>VLOOKUP(G2084,Agents!A:E,5,FALSE)</f>
        <v>Junior</v>
      </c>
      <c r="R2084" t="str">
        <f>VLOOKUP(G2084,Agents!A:E,2,FALSE)</f>
        <v>Evening</v>
      </c>
    </row>
    <row r="2085" spans="1:18" x14ac:dyDescent="0.35">
      <c r="A2085" t="s">
        <v>3886</v>
      </c>
      <c r="B2085" t="s">
        <v>485</v>
      </c>
      <c r="C2085" t="s">
        <v>22</v>
      </c>
      <c r="D2085" t="s">
        <v>38</v>
      </c>
      <c r="E2085" s="1">
        <v>46096.506944444445</v>
      </c>
      <c r="F2085" s="1">
        <v>46099.715277777781</v>
      </c>
      <c r="G2085" t="s">
        <v>110</v>
      </c>
      <c r="H2085" t="s">
        <v>132</v>
      </c>
      <c r="I2085" t="s">
        <v>16</v>
      </c>
      <c r="J2085">
        <v>4</v>
      </c>
      <c r="K2085" t="str">
        <f>IF(tickets_dataset[[#This Row],[status]] = "Closed", "Yes","No")</f>
        <v>No</v>
      </c>
      <c r="L2085" s="2">
        <f t="shared" si="128"/>
        <v>77.000000000058208</v>
      </c>
      <c r="M2085" t="str">
        <f t="shared" si="129"/>
        <v>Yes</v>
      </c>
      <c r="N2085" t="str">
        <f t="shared" si="130"/>
        <v>Mar</v>
      </c>
      <c r="O2085" s="2">
        <f t="shared" si="131"/>
        <v>3.2083333333357587</v>
      </c>
      <c r="P2085" t="str">
        <f>VLOOKUP(G2085,Agents!A:E,4,FALSE)</f>
        <v>Team4</v>
      </c>
      <c r="Q2085" t="str">
        <f>VLOOKUP(G2085,Agents!A:E,5,FALSE)</f>
        <v>Junior</v>
      </c>
      <c r="R2085" t="str">
        <f>VLOOKUP(G2085,Agents!A:E,2,FALSE)</f>
        <v>Morning</v>
      </c>
    </row>
    <row r="2086" spans="1:18" x14ac:dyDescent="0.35">
      <c r="A2086" t="s">
        <v>3887</v>
      </c>
      <c r="B2086" t="s">
        <v>3888</v>
      </c>
      <c r="C2086" t="s">
        <v>76</v>
      </c>
      <c r="D2086" t="s">
        <v>13</v>
      </c>
      <c r="E2086" s="1">
        <v>46074.519444444442</v>
      </c>
      <c r="F2086" s="1">
        <v>46075.186111111114</v>
      </c>
      <c r="G2086" t="s">
        <v>119</v>
      </c>
      <c r="H2086" t="s">
        <v>28</v>
      </c>
      <c r="I2086" t="s">
        <v>16</v>
      </c>
      <c r="J2086">
        <v>4</v>
      </c>
      <c r="K2086" t="str">
        <f>IF(tickets_dataset[[#This Row],[status]] = "Closed", "Yes","No")</f>
        <v>No</v>
      </c>
      <c r="L2086" s="2">
        <f t="shared" si="128"/>
        <v>16.000000000116415</v>
      </c>
      <c r="M2086" t="str">
        <f t="shared" si="129"/>
        <v>No</v>
      </c>
      <c r="N2086" t="str">
        <f t="shared" si="130"/>
        <v>Feb</v>
      </c>
      <c r="O2086" s="2">
        <f t="shared" si="131"/>
        <v>0.66666666667151731</v>
      </c>
      <c r="P2086" t="str">
        <f>VLOOKUP(G2086,Agents!A:E,4,FALSE)</f>
        <v>Team1</v>
      </c>
      <c r="Q2086" t="str">
        <f>VLOOKUP(G2086,Agents!A:E,5,FALSE)</f>
        <v>Junior</v>
      </c>
      <c r="R2086" t="str">
        <f>VLOOKUP(G2086,Agents!A:E,2,FALSE)</f>
        <v>Morning</v>
      </c>
    </row>
    <row r="2087" spans="1:18" x14ac:dyDescent="0.35">
      <c r="A2087" t="s">
        <v>3889</v>
      </c>
      <c r="B2087" t="s">
        <v>3890</v>
      </c>
      <c r="C2087" t="s">
        <v>50</v>
      </c>
      <c r="D2087" t="s">
        <v>38</v>
      </c>
      <c r="E2087" s="1">
        <v>46027.819444444445</v>
      </c>
      <c r="F2087" s="1">
        <v>46031.319444444445</v>
      </c>
      <c r="G2087" t="s">
        <v>282</v>
      </c>
      <c r="H2087" t="s">
        <v>15</v>
      </c>
      <c r="I2087" t="s">
        <v>16</v>
      </c>
      <c r="J2087">
        <v>5</v>
      </c>
      <c r="K2087" t="str">
        <f>IF(tickets_dataset[[#This Row],[status]] = "Closed", "Yes","No")</f>
        <v>Yes</v>
      </c>
      <c r="L2087" s="2">
        <f t="shared" si="128"/>
        <v>84</v>
      </c>
      <c r="M2087" t="str">
        <f t="shared" si="129"/>
        <v>Yes</v>
      </c>
      <c r="N2087" t="str">
        <f t="shared" si="130"/>
        <v>Jan</v>
      </c>
      <c r="O2087" s="2">
        <f t="shared" si="131"/>
        <v>3.5</v>
      </c>
      <c r="P2087" t="str">
        <f>VLOOKUP(G2087,Agents!A:E,4,FALSE)</f>
        <v>Team4</v>
      </c>
      <c r="Q2087" t="str">
        <f>VLOOKUP(G2087,Agents!A:E,5,FALSE)</f>
        <v>Mid</v>
      </c>
      <c r="R2087" t="str">
        <f>VLOOKUP(G2087,Agents!A:E,2,FALSE)</f>
        <v>Morning</v>
      </c>
    </row>
    <row r="2088" spans="1:18" x14ac:dyDescent="0.35">
      <c r="A2088" t="s">
        <v>3891</v>
      </c>
      <c r="B2088" t="s">
        <v>405</v>
      </c>
      <c r="C2088" t="s">
        <v>34</v>
      </c>
      <c r="D2088" t="s">
        <v>13</v>
      </c>
      <c r="E2088" s="1">
        <v>46055.675694444442</v>
      </c>
      <c r="F2088" s="1">
        <v>46057.384027777778</v>
      </c>
      <c r="G2088" t="s">
        <v>14</v>
      </c>
      <c r="H2088" t="s">
        <v>15</v>
      </c>
      <c r="I2088" t="s">
        <v>68</v>
      </c>
      <c r="J2088">
        <v>4</v>
      </c>
      <c r="K2088" t="str">
        <f>IF(tickets_dataset[[#This Row],[status]] = "Closed", "Yes","No")</f>
        <v>Yes</v>
      </c>
      <c r="L2088" s="2">
        <f t="shared" si="128"/>
        <v>41.000000000058208</v>
      </c>
      <c r="M2088" t="str">
        <f t="shared" si="129"/>
        <v>No</v>
      </c>
      <c r="N2088" t="str">
        <f t="shared" si="130"/>
        <v>Feb</v>
      </c>
      <c r="O2088" s="2">
        <f t="shared" si="131"/>
        <v>1.7083333333357587</v>
      </c>
      <c r="P2088" t="str">
        <f>VLOOKUP(G2088,Agents!A:E,4,FALSE)</f>
        <v>Team1</v>
      </c>
      <c r="Q2088" t="str">
        <f>VLOOKUP(G2088,Agents!A:E,5,FALSE)</f>
        <v>Senior</v>
      </c>
      <c r="R2088" t="str">
        <f>VLOOKUP(G2088,Agents!A:E,2,FALSE)</f>
        <v>Morning</v>
      </c>
    </row>
    <row r="2089" spans="1:18" x14ac:dyDescent="0.35">
      <c r="A2089" t="s">
        <v>3892</v>
      </c>
      <c r="B2089" t="s">
        <v>2618</v>
      </c>
      <c r="C2089" t="s">
        <v>76</v>
      </c>
      <c r="D2089" t="s">
        <v>13</v>
      </c>
      <c r="E2089" s="1">
        <v>46067.486805555556</v>
      </c>
      <c r="F2089" s="1">
        <v>46069.361805555556</v>
      </c>
      <c r="G2089" t="s">
        <v>53</v>
      </c>
      <c r="H2089" t="s">
        <v>15</v>
      </c>
      <c r="I2089" t="s">
        <v>16</v>
      </c>
      <c r="J2089">
        <v>5</v>
      </c>
      <c r="K2089" t="str">
        <f>IF(tickets_dataset[[#This Row],[status]] = "Closed", "Yes","No")</f>
        <v>Yes</v>
      </c>
      <c r="L2089" s="2">
        <f t="shared" si="128"/>
        <v>45</v>
      </c>
      <c r="M2089" t="str">
        <f t="shared" si="129"/>
        <v>No</v>
      </c>
      <c r="N2089" t="str">
        <f t="shared" si="130"/>
        <v>Feb</v>
      </c>
      <c r="O2089" s="2">
        <f t="shared" si="131"/>
        <v>1.875</v>
      </c>
      <c r="P2089" t="str">
        <f>VLOOKUP(G2089,Agents!A:E,4,FALSE)</f>
        <v>Team1</v>
      </c>
      <c r="Q2089" t="str">
        <f>VLOOKUP(G2089,Agents!A:E,5,FALSE)</f>
        <v>Junior</v>
      </c>
      <c r="R2089" t="str">
        <f>VLOOKUP(G2089,Agents!A:E,2,FALSE)</f>
        <v>Night</v>
      </c>
    </row>
    <row r="2090" spans="1:18" x14ac:dyDescent="0.35">
      <c r="A2090" t="s">
        <v>3893</v>
      </c>
      <c r="B2090" t="s">
        <v>3894</v>
      </c>
      <c r="C2090" t="s">
        <v>34</v>
      </c>
      <c r="D2090" t="s">
        <v>13</v>
      </c>
      <c r="E2090" s="1">
        <v>46097.11041666667</v>
      </c>
      <c r="F2090" s="1">
        <v>46097.652083333334</v>
      </c>
      <c r="G2090" t="s">
        <v>128</v>
      </c>
      <c r="H2090" t="s">
        <v>15</v>
      </c>
      <c r="I2090" t="s">
        <v>16</v>
      </c>
      <c r="J2090">
        <v>4</v>
      </c>
      <c r="K2090" t="str">
        <f>IF(tickets_dataset[[#This Row],[status]] = "Closed", "Yes","No")</f>
        <v>Yes</v>
      </c>
      <c r="L2090" s="2">
        <f t="shared" si="128"/>
        <v>12.999999999941792</v>
      </c>
      <c r="M2090" t="str">
        <f t="shared" si="129"/>
        <v>No</v>
      </c>
      <c r="N2090" t="str">
        <f t="shared" si="130"/>
        <v>Mar</v>
      </c>
      <c r="O2090" s="2">
        <f t="shared" si="131"/>
        <v>0.54166666666424135</v>
      </c>
      <c r="P2090" t="str">
        <f>VLOOKUP(G2090,Agents!A:E,4,FALSE)</f>
        <v>Team4</v>
      </c>
      <c r="Q2090" t="str">
        <f>VLOOKUP(G2090,Agents!A:E,5,FALSE)</f>
        <v>Mid</v>
      </c>
      <c r="R2090" t="str">
        <f>VLOOKUP(G2090,Agents!A:E,2,FALSE)</f>
        <v>Night</v>
      </c>
    </row>
    <row r="2091" spans="1:18" x14ac:dyDescent="0.35">
      <c r="A2091" t="s">
        <v>3895</v>
      </c>
      <c r="B2091" t="s">
        <v>1949</v>
      </c>
      <c r="C2091" t="s">
        <v>76</v>
      </c>
      <c r="D2091" t="s">
        <v>38</v>
      </c>
      <c r="E2091" s="1">
        <v>46064.313888888886</v>
      </c>
      <c r="F2091" s="1">
        <v>46066.897222222222</v>
      </c>
      <c r="G2091" t="s">
        <v>128</v>
      </c>
      <c r="H2091" t="s">
        <v>15</v>
      </c>
      <c r="I2091" t="s">
        <v>16</v>
      </c>
      <c r="J2091">
        <v>4</v>
      </c>
      <c r="K2091" t="str">
        <f>IF(tickets_dataset[[#This Row],[status]] = "Closed", "Yes","No")</f>
        <v>Yes</v>
      </c>
      <c r="L2091" s="2">
        <f t="shared" si="128"/>
        <v>62.000000000058208</v>
      </c>
      <c r="M2091" t="str">
        <f t="shared" si="129"/>
        <v>Yes</v>
      </c>
      <c r="N2091" t="str">
        <f t="shared" si="130"/>
        <v>Feb</v>
      </c>
      <c r="O2091" s="2">
        <f t="shared" si="131"/>
        <v>2.5833333333357587</v>
      </c>
      <c r="P2091" t="str">
        <f>VLOOKUP(G2091,Agents!A:E,4,FALSE)</f>
        <v>Team4</v>
      </c>
      <c r="Q2091" t="str">
        <f>VLOOKUP(G2091,Agents!A:E,5,FALSE)</f>
        <v>Mid</v>
      </c>
      <c r="R2091" t="str">
        <f>VLOOKUP(G2091,Agents!A:E,2,FALSE)</f>
        <v>Night</v>
      </c>
    </row>
    <row r="2092" spans="1:18" x14ac:dyDescent="0.35">
      <c r="A2092" t="s">
        <v>3896</v>
      </c>
      <c r="B2092" t="s">
        <v>3897</v>
      </c>
      <c r="C2092" t="s">
        <v>22</v>
      </c>
      <c r="D2092" t="s">
        <v>38</v>
      </c>
      <c r="E2092" s="1">
        <v>46037.275694444441</v>
      </c>
      <c r="F2092" s="1">
        <v>46038.859027777777</v>
      </c>
      <c r="G2092" t="s">
        <v>83</v>
      </c>
      <c r="H2092" t="s">
        <v>28</v>
      </c>
      <c r="I2092" t="s">
        <v>16</v>
      </c>
      <c r="J2092">
        <v>4</v>
      </c>
      <c r="K2092" t="str">
        <f>IF(tickets_dataset[[#This Row],[status]] = "Closed", "Yes","No")</f>
        <v>No</v>
      </c>
      <c r="L2092" s="2">
        <f t="shared" si="128"/>
        <v>38.000000000058208</v>
      </c>
      <c r="M2092" t="str">
        <f t="shared" si="129"/>
        <v>No</v>
      </c>
      <c r="N2092" t="str">
        <f t="shared" si="130"/>
        <v>Jan</v>
      </c>
      <c r="O2092" s="2">
        <f t="shared" si="131"/>
        <v>1.5833333333357587</v>
      </c>
      <c r="P2092" t="str">
        <f>VLOOKUP(G2092,Agents!A:E,4,FALSE)</f>
        <v>Team2</v>
      </c>
      <c r="Q2092" t="str">
        <f>VLOOKUP(G2092,Agents!A:E,5,FALSE)</f>
        <v>Junior</v>
      </c>
      <c r="R2092" t="str">
        <f>VLOOKUP(G2092,Agents!A:E,2,FALSE)</f>
        <v>Night</v>
      </c>
    </row>
    <row r="2093" spans="1:18" x14ac:dyDescent="0.35">
      <c r="A2093" t="s">
        <v>3898</v>
      </c>
      <c r="B2093" t="s">
        <v>3851</v>
      </c>
      <c r="C2093" t="s">
        <v>34</v>
      </c>
      <c r="D2093" t="s">
        <v>26</v>
      </c>
      <c r="E2093" s="1">
        <v>46086.327777777777</v>
      </c>
      <c r="F2093" s="1">
        <v>46088.744444444441</v>
      </c>
      <c r="G2093" t="s">
        <v>156</v>
      </c>
      <c r="H2093" t="s">
        <v>15</v>
      </c>
      <c r="I2093" t="s">
        <v>68</v>
      </c>
      <c r="J2093">
        <v>3</v>
      </c>
      <c r="K2093" t="str">
        <f>IF(tickets_dataset[[#This Row],[status]] = "Closed", "Yes","No")</f>
        <v>Yes</v>
      </c>
      <c r="L2093" s="2">
        <f t="shared" si="128"/>
        <v>57.999999999941792</v>
      </c>
      <c r="M2093" t="str">
        <f t="shared" si="129"/>
        <v>Yes</v>
      </c>
      <c r="N2093" t="str">
        <f t="shared" si="130"/>
        <v>Mar</v>
      </c>
      <c r="O2093" s="2">
        <f t="shared" si="131"/>
        <v>2.4166666666642413</v>
      </c>
      <c r="P2093" t="str">
        <f>VLOOKUP(G2093,Agents!A:E,4,FALSE)</f>
        <v>Team3</v>
      </c>
      <c r="Q2093" t="str">
        <f>VLOOKUP(G2093,Agents!A:E,5,FALSE)</f>
        <v>Mid</v>
      </c>
      <c r="R2093" t="str">
        <f>VLOOKUP(G2093,Agents!A:E,2,FALSE)</f>
        <v>Evening</v>
      </c>
    </row>
    <row r="2094" spans="1:18" x14ac:dyDescent="0.35">
      <c r="A2094" t="s">
        <v>3899</v>
      </c>
      <c r="B2094" t="s">
        <v>3900</v>
      </c>
      <c r="C2094" t="s">
        <v>76</v>
      </c>
      <c r="D2094" t="s">
        <v>13</v>
      </c>
      <c r="E2094" s="1">
        <v>46086.38958333333</v>
      </c>
      <c r="F2094" s="1">
        <v>46088.056250000001</v>
      </c>
      <c r="G2094" t="s">
        <v>42</v>
      </c>
      <c r="H2094" t="s">
        <v>15</v>
      </c>
      <c r="I2094" t="s">
        <v>68</v>
      </c>
      <c r="J2094">
        <v>4</v>
      </c>
      <c r="K2094" t="str">
        <f>IF(tickets_dataset[[#This Row],[status]] = "Closed", "Yes","No")</f>
        <v>Yes</v>
      </c>
      <c r="L2094" s="2">
        <f t="shared" si="128"/>
        <v>40.000000000116415</v>
      </c>
      <c r="M2094" t="str">
        <f t="shared" si="129"/>
        <v>No</v>
      </c>
      <c r="N2094" t="str">
        <f t="shared" si="130"/>
        <v>Mar</v>
      </c>
      <c r="O2094" s="2">
        <f t="shared" si="131"/>
        <v>1.6666666666715173</v>
      </c>
      <c r="P2094" t="str">
        <f>VLOOKUP(G2094,Agents!A:E,4,FALSE)</f>
        <v>Team2</v>
      </c>
      <c r="Q2094" t="str">
        <f>VLOOKUP(G2094,Agents!A:E,5,FALSE)</f>
        <v>Junior</v>
      </c>
      <c r="R2094" t="str">
        <f>VLOOKUP(G2094,Agents!A:E,2,FALSE)</f>
        <v>Night</v>
      </c>
    </row>
    <row r="2095" spans="1:18" x14ac:dyDescent="0.35">
      <c r="A2095" t="s">
        <v>3901</v>
      </c>
      <c r="B2095" t="s">
        <v>3902</v>
      </c>
      <c r="C2095" t="s">
        <v>22</v>
      </c>
      <c r="D2095" t="s">
        <v>13</v>
      </c>
      <c r="E2095" s="1">
        <v>46075.72152777778</v>
      </c>
      <c r="F2095" s="1">
        <v>46076.763194444444</v>
      </c>
      <c r="G2095" t="s">
        <v>19</v>
      </c>
      <c r="H2095" t="s">
        <v>15</v>
      </c>
      <c r="I2095" t="s">
        <v>16</v>
      </c>
      <c r="J2095">
        <v>5</v>
      </c>
      <c r="K2095" t="str">
        <f>IF(tickets_dataset[[#This Row],[status]] = "Closed", "Yes","No")</f>
        <v>Yes</v>
      </c>
      <c r="L2095" s="2">
        <f t="shared" si="128"/>
        <v>24.999999999941792</v>
      </c>
      <c r="M2095" t="str">
        <f t="shared" si="129"/>
        <v>No</v>
      </c>
      <c r="N2095" t="str">
        <f t="shared" si="130"/>
        <v>Feb</v>
      </c>
      <c r="O2095" s="2">
        <f t="shared" si="131"/>
        <v>1.0416666666642413</v>
      </c>
      <c r="P2095" t="str">
        <f>VLOOKUP(G2095,Agents!A:E,4,FALSE)</f>
        <v>Team4</v>
      </c>
      <c r="Q2095" t="str">
        <f>VLOOKUP(G2095,Agents!A:E,5,FALSE)</f>
        <v>Senior</v>
      </c>
      <c r="R2095" t="str">
        <f>VLOOKUP(G2095,Agents!A:E,2,FALSE)</f>
        <v>Evening</v>
      </c>
    </row>
    <row r="2096" spans="1:18" x14ac:dyDescent="0.35">
      <c r="A2096" t="s">
        <v>3903</v>
      </c>
      <c r="B2096" t="s">
        <v>3904</v>
      </c>
      <c r="C2096" t="s">
        <v>34</v>
      </c>
      <c r="D2096" t="s">
        <v>13</v>
      </c>
      <c r="E2096" s="1">
        <v>46070.320138888892</v>
      </c>
      <c r="F2096" s="1">
        <v>46070.820138888892</v>
      </c>
      <c r="G2096" t="s">
        <v>59</v>
      </c>
      <c r="H2096" t="s">
        <v>15</v>
      </c>
      <c r="I2096" t="s">
        <v>16</v>
      </c>
      <c r="J2096">
        <v>4</v>
      </c>
      <c r="K2096" t="str">
        <f>IF(tickets_dataset[[#This Row],[status]] = "Closed", "Yes","No")</f>
        <v>Yes</v>
      </c>
      <c r="L2096" s="2">
        <f t="shared" si="128"/>
        <v>12</v>
      </c>
      <c r="M2096" t="str">
        <f t="shared" si="129"/>
        <v>No</v>
      </c>
      <c r="N2096" t="str">
        <f t="shared" si="130"/>
        <v>Feb</v>
      </c>
      <c r="O2096" s="2">
        <f t="shared" si="131"/>
        <v>0.5</v>
      </c>
      <c r="P2096" t="str">
        <f>VLOOKUP(G2096,Agents!A:E,4,FALSE)</f>
        <v>Team3</v>
      </c>
      <c r="Q2096" t="str">
        <f>VLOOKUP(G2096,Agents!A:E,5,FALSE)</f>
        <v>Senior</v>
      </c>
      <c r="R2096" t="str">
        <f>VLOOKUP(G2096,Agents!A:E,2,FALSE)</f>
        <v>Night</v>
      </c>
    </row>
    <row r="2097" spans="1:18" x14ac:dyDescent="0.35">
      <c r="A2097" t="s">
        <v>3905</v>
      </c>
      <c r="B2097" t="s">
        <v>3906</v>
      </c>
      <c r="C2097" t="s">
        <v>12</v>
      </c>
      <c r="D2097" t="s">
        <v>38</v>
      </c>
      <c r="E2097" s="1">
        <v>46089.388194444444</v>
      </c>
      <c r="F2097" s="1">
        <v>46089.638194444444</v>
      </c>
      <c r="G2097" t="s">
        <v>45</v>
      </c>
      <c r="H2097" t="s">
        <v>15</v>
      </c>
      <c r="I2097" t="s">
        <v>16</v>
      </c>
      <c r="J2097">
        <v>5</v>
      </c>
      <c r="K2097" t="str">
        <f>IF(tickets_dataset[[#This Row],[status]] = "Closed", "Yes","No")</f>
        <v>Yes</v>
      </c>
      <c r="L2097" s="2">
        <f t="shared" si="128"/>
        <v>6</v>
      </c>
      <c r="M2097" t="str">
        <f t="shared" si="129"/>
        <v>No</v>
      </c>
      <c r="N2097" t="str">
        <f t="shared" si="130"/>
        <v>Mar</v>
      </c>
      <c r="O2097" s="2">
        <f t="shared" si="131"/>
        <v>0.25</v>
      </c>
      <c r="P2097" t="str">
        <f>VLOOKUP(G2097,Agents!A:E,4,FALSE)</f>
        <v>Team5</v>
      </c>
      <c r="Q2097" t="str">
        <f>VLOOKUP(G2097,Agents!A:E,5,FALSE)</f>
        <v>Senior</v>
      </c>
      <c r="R2097" t="str">
        <f>VLOOKUP(G2097,Agents!A:E,2,FALSE)</f>
        <v>Morning</v>
      </c>
    </row>
    <row r="2098" spans="1:18" x14ac:dyDescent="0.35">
      <c r="A2098" t="s">
        <v>3907</v>
      </c>
      <c r="B2098" t="s">
        <v>3908</v>
      </c>
      <c r="C2098" t="s">
        <v>76</v>
      </c>
      <c r="D2098" t="s">
        <v>13</v>
      </c>
      <c r="E2098" s="1">
        <v>46034.154166666667</v>
      </c>
      <c r="F2098" s="1">
        <v>46034.612500000003</v>
      </c>
      <c r="G2098" t="s">
        <v>221</v>
      </c>
      <c r="H2098" t="s">
        <v>15</v>
      </c>
      <c r="I2098" t="s">
        <v>16</v>
      </c>
      <c r="J2098">
        <v>5</v>
      </c>
      <c r="K2098" t="str">
        <f>IF(tickets_dataset[[#This Row],[status]] = "Closed", "Yes","No")</f>
        <v>Yes</v>
      </c>
      <c r="L2098" s="2">
        <f t="shared" si="128"/>
        <v>11.000000000058208</v>
      </c>
      <c r="M2098" t="str">
        <f t="shared" si="129"/>
        <v>No</v>
      </c>
      <c r="N2098" t="str">
        <f t="shared" si="130"/>
        <v>Jan</v>
      </c>
      <c r="O2098" s="2">
        <f t="shared" si="131"/>
        <v>0.45833333333575865</v>
      </c>
      <c r="P2098" t="str">
        <f>VLOOKUP(G2098,Agents!A:E,4,FALSE)</f>
        <v>Team4</v>
      </c>
      <c r="Q2098" t="str">
        <f>VLOOKUP(G2098,Agents!A:E,5,FALSE)</f>
        <v>Senior</v>
      </c>
      <c r="R2098" t="str">
        <f>VLOOKUP(G2098,Agents!A:E,2,FALSE)</f>
        <v>Morning</v>
      </c>
    </row>
    <row r="2099" spans="1:18" x14ac:dyDescent="0.35">
      <c r="A2099" t="s">
        <v>3909</v>
      </c>
      <c r="B2099" t="s">
        <v>3910</v>
      </c>
      <c r="C2099" t="s">
        <v>12</v>
      </c>
      <c r="D2099" t="s">
        <v>26</v>
      </c>
      <c r="E2099" s="1">
        <v>46077.049305555556</v>
      </c>
      <c r="F2099" s="1">
        <v>46080.007638888892</v>
      </c>
      <c r="G2099" t="s">
        <v>221</v>
      </c>
      <c r="H2099" t="s">
        <v>15</v>
      </c>
      <c r="I2099" t="s">
        <v>16</v>
      </c>
      <c r="J2099">
        <v>3</v>
      </c>
      <c r="K2099" t="str">
        <f>IF(tickets_dataset[[#This Row],[status]] = "Closed", "Yes","No")</f>
        <v>Yes</v>
      </c>
      <c r="L2099" s="2">
        <f t="shared" si="128"/>
        <v>71.000000000058208</v>
      </c>
      <c r="M2099" t="str">
        <f t="shared" si="129"/>
        <v>Yes</v>
      </c>
      <c r="N2099" t="str">
        <f t="shared" si="130"/>
        <v>Feb</v>
      </c>
      <c r="O2099" s="2">
        <f t="shared" si="131"/>
        <v>2.9583333333357587</v>
      </c>
      <c r="P2099" t="str">
        <f>VLOOKUP(G2099,Agents!A:E,4,FALSE)</f>
        <v>Team4</v>
      </c>
      <c r="Q2099" t="str">
        <f>VLOOKUP(G2099,Agents!A:E,5,FALSE)</f>
        <v>Senior</v>
      </c>
      <c r="R2099" t="str">
        <f>VLOOKUP(G2099,Agents!A:E,2,FALSE)</f>
        <v>Morning</v>
      </c>
    </row>
    <row r="2100" spans="1:18" x14ac:dyDescent="0.35">
      <c r="A2100" t="s">
        <v>3911</v>
      </c>
      <c r="B2100" t="s">
        <v>266</v>
      </c>
      <c r="C2100" t="s">
        <v>34</v>
      </c>
      <c r="D2100" t="s">
        <v>38</v>
      </c>
      <c r="E2100" s="1">
        <v>46106.031944444447</v>
      </c>
      <c r="F2100" s="1">
        <v>46106.448611111111</v>
      </c>
      <c r="G2100" t="s">
        <v>206</v>
      </c>
      <c r="H2100" t="s">
        <v>15</v>
      </c>
      <c r="I2100" t="s">
        <v>16</v>
      </c>
      <c r="J2100">
        <v>3</v>
      </c>
      <c r="K2100" t="str">
        <f>IF(tickets_dataset[[#This Row],[status]] = "Closed", "Yes","No")</f>
        <v>Yes</v>
      </c>
      <c r="L2100" s="2">
        <f t="shared" si="128"/>
        <v>9.9999999999417923</v>
      </c>
      <c r="M2100" t="str">
        <f t="shared" si="129"/>
        <v>No</v>
      </c>
      <c r="N2100" t="str">
        <f t="shared" si="130"/>
        <v>Mar</v>
      </c>
      <c r="O2100" s="2">
        <f t="shared" si="131"/>
        <v>0.41666666666424135</v>
      </c>
      <c r="P2100" t="str">
        <f>VLOOKUP(G2100,Agents!A:E,4,FALSE)</f>
        <v>Team5</v>
      </c>
      <c r="Q2100" t="str">
        <f>VLOOKUP(G2100,Agents!A:E,5,FALSE)</f>
        <v>Junior</v>
      </c>
      <c r="R2100" t="str">
        <f>VLOOKUP(G2100,Agents!A:E,2,FALSE)</f>
        <v>Evening</v>
      </c>
    </row>
    <row r="2101" spans="1:18" x14ac:dyDescent="0.35">
      <c r="A2101" t="s">
        <v>3912</v>
      </c>
      <c r="B2101" t="s">
        <v>3913</v>
      </c>
      <c r="C2101" t="s">
        <v>50</v>
      </c>
      <c r="D2101" t="s">
        <v>13</v>
      </c>
      <c r="E2101" s="1">
        <v>46090.785416666666</v>
      </c>
      <c r="F2101" s="1">
        <v>46091.45208333333</v>
      </c>
      <c r="G2101" t="s">
        <v>77</v>
      </c>
      <c r="H2101" t="s">
        <v>15</v>
      </c>
      <c r="I2101" t="s">
        <v>16</v>
      </c>
      <c r="J2101">
        <v>4</v>
      </c>
      <c r="K2101" t="str">
        <f>IF(tickets_dataset[[#This Row],[status]] = "Closed", "Yes","No")</f>
        <v>Yes</v>
      </c>
      <c r="L2101" s="2">
        <f t="shared" si="128"/>
        <v>15.999999999941792</v>
      </c>
      <c r="M2101" t="str">
        <f t="shared" si="129"/>
        <v>No</v>
      </c>
      <c r="N2101" t="str">
        <f t="shared" si="130"/>
        <v>Mar</v>
      </c>
      <c r="O2101" s="2">
        <f t="shared" si="131"/>
        <v>0.66666666666424135</v>
      </c>
      <c r="P2101" t="str">
        <f>VLOOKUP(G2101,Agents!A:E,4,FALSE)</f>
        <v>Team5</v>
      </c>
      <c r="Q2101" t="str">
        <f>VLOOKUP(G2101,Agents!A:E,5,FALSE)</f>
        <v>Junior</v>
      </c>
      <c r="R2101" t="str">
        <f>VLOOKUP(G2101,Agents!A:E,2,FALSE)</f>
        <v>Evening</v>
      </c>
    </row>
    <row r="2102" spans="1:18" x14ac:dyDescent="0.35">
      <c r="A2102" t="s">
        <v>3914</v>
      </c>
      <c r="B2102" t="s">
        <v>112</v>
      </c>
      <c r="C2102" t="s">
        <v>34</v>
      </c>
      <c r="D2102" t="s">
        <v>38</v>
      </c>
      <c r="E2102" s="1">
        <v>46066.917361111111</v>
      </c>
      <c r="F2102" s="1">
        <v>46067.542361111111</v>
      </c>
      <c r="G2102" t="s">
        <v>164</v>
      </c>
      <c r="H2102" t="s">
        <v>15</v>
      </c>
      <c r="I2102" t="s">
        <v>16</v>
      </c>
      <c r="J2102">
        <v>2</v>
      </c>
      <c r="K2102" t="str">
        <f>IF(tickets_dataset[[#This Row],[status]] = "Closed", "Yes","No")</f>
        <v>Yes</v>
      </c>
      <c r="L2102" s="2">
        <f t="shared" si="128"/>
        <v>15</v>
      </c>
      <c r="M2102" t="str">
        <f t="shared" si="129"/>
        <v>No</v>
      </c>
      <c r="N2102" t="str">
        <f t="shared" si="130"/>
        <v>Feb</v>
      </c>
      <c r="O2102" s="2">
        <f t="shared" si="131"/>
        <v>0.625</v>
      </c>
      <c r="P2102" t="str">
        <f>VLOOKUP(G2102,Agents!A:E,4,FALSE)</f>
        <v>Team4</v>
      </c>
      <c r="Q2102" t="str">
        <f>VLOOKUP(G2102,Agents!A:E,5,FALSE)</f>
        <v>Senior</v>
      </c>
      <c r="R2102" t="str">
        <f>VLOOKUP(G2102,Agents!A:E,2,FALSE)</f>
        <v>Evening</v>
      </c>
    </row>
    <row r="2103" spans="1:18" x14ac:dyDescent="0.35">
      <c r="A2103" t="s">
        <v>3915</v>
      </c>
      <c r="B2103" t="s">
        <v>3916</v>
      </c>
      <c r="C2103" t="s">
        <v>12</v>
      </c>
      <c r="D2103" t="s">
        <v>26</v>
      </c>
      <c r="E2103" s="1">
        <v>46062.629166666666</v>
      </c>
      <c r="F2103" s="1">
        <v>46065.212500000001</v>
      </c>
      <c r="G2103" t="s">
        <v>73</v>
      </c>
      <c r="H2103" t="s">
        <v>15</v>
      </c>
      <c r="I2103" t="s">
        <v>16</v>
      </c>
      <c r="J2103">
        <v>4</v>
      </c>
      <c r="K2103" t="str">
        <f>IF(tickets_dataset[[#This Row],[status]] = "Closed", "Yes","No")</f>
        <v>Yes</v>
      </c>
      <c r="L2103" s="2">
        <f t="shared" si="128"/>
        <v>62.000000000058208</v>
      </c>
      <c r="M2103" t="str">
        <f t="shared" si="129"/>
        <v>Yes</v>
      </c>
      <c r="N2103" t="str">
        <f t="shared" si="130"/>
        <v>Feb</v>
      </c>
      <c r="O2103" s="2">
        <f t="shared" si="131"/>
        <v>2.5833333333357587</v>
      </c>
      <c r="P2103" t="str">
        <f>VLOOKUP(G2103,Agents!A:E,4,FALSE)</f>
        <v>Team4</v>
      </c>
      <c r="Q2103" t="str">
        <f>VLOOKUP(G2103,Agents!A:E,5,FALSE)</f>
        <v>Senior</v>
      </c>
      <c r="R2103" t="str">
        <f>VLOOKUP(G2103,Agents!A:E,2,FALSE)</f>
        <v>Night</v>
      </c>
    </row>
    <row r="2104" spans="1:18" x14ac:dyDescent="0.35">
      <c r="A2104" t="s">
        <v>3917</v>
      </c>
      <c r="B2104" t="s">
        <v>3918</v>
      </c>
      <c r="C2104" t="s">
        <v>76</v>
      </c>
      <c r="D2104" t="s">
        <v>26</v>
      </c>
      <c r="E2104" s="1">
        <v>46064.647916666669</v>
      </c>
      <c r="F2104" s="1">
        <v>46065.731249999997</v>
      </c>
      <c r="G2104" t="s">
        <v>211</v>
      </c>
      <c r="H2104" t="s">
        <v>15</v>
      </c>
      <c r="I2104" t="s">
        <v>16</v>
      </c>
      <c r="J2104">
        <v>2</v>
      </c>
      <c r="K2104" t="str">
        <f>IF(tickets_dataset[[#This Row],[status]] = "Closed", "Yes","No")</f>
        <v>Yes</v>
      </c>
      <c r="L2104" s="2">
        <f t="shared" si="128"/>
        <v>25.999999999883585</v>
      </c>
      <c r="M2104" t="str">
        <f t="shared" si="129"/>
        <v>No</v>
      </c>
      <c r="N2104" t="str">
        <f t="shared" si="130"/>
        <v>Feb</v>
      </c>
      <c r="O2104" s="2">
        <f t="shared" si="131"/>
        <v>1.0833333333284827</v>
      </c>
      <c r="P2104" t="str">
        <f>VLOOKUP(G2104,Agents!A:E,4,FALSE)</f>
        <v>Team5</v>
      </c>
      <c r="Q2104" t="str">
        <f>VLOOKUP(G2104,Agents!A:E,5,FALSE)</f>
        <v>Senior</v>
      </c>
      <c r="R2104" t="str">
        <f>VLOOKUP(G2104,Agents!A:E,2,FALSE)</f>
        <v>Evening</v>
      </c>
    </row>
    <row r="2105" spans="1:18" x14ac:dyDescent="0.35">
      <c r="A2105" t="s">
        <v>3919</v>
      </c>
      <c r="B2105" t="s">
        <v>3920</v>
      </c>
      <c r="C2105" t="s">
        <v>22</v>
      </c>
      <c r="D2105" t="s">
        <v>38</v>
      </c>
      <c r="E2105" s="1">
        <v>46069.215277777781</v>
      </c>
      <c r="F2105" s="1">
        <v>46072.256944444445</v>
      </c>
      <c r="G2105" t="s">
        <v>67</v>
      </c>
      <c r="H2105" t="s">
        <v>132</v>
      </c>
      <c r="I2105" t="s">
        <v>16</v>
      </c>
      <c r="J2105">
        <v>3</v>
      </c>
      <c r="K2105" t="str">
        <f>IF(tickets_dataset[[#This Row],[status]] = "Closed", "Yes","No")</f>
        <v>No</v>
      </c>
      <c r="L2105" s="2">
        <f t="shared" si="128"/>
        <v>72.999999999941792</v>
      </c>
      <c r="M2105" t="str">
        <f t="shared" si="129"/>
        <v>Yes</v>
      </c>
      <c r="N2105" t="str">
        <f t="shared" si="130"/>
        <v>Feb</v>
      </c>
      <c r="O2105" s="2">
        <f t="shared" si="131"/>
        <v>3.0416666666642413</v>
      </c>
      <c r="P2105" t="str">
        <f>VLOOKUP(G2105,Agents!A:E,4,FALSE)</f>
        <v>Team5</v>
      </c>
      <c r="Q2105" t="str">
        <f>VLOOKUP(G2105,Agents!A:E,5,FALSE)</f>
        <v>Junior</v>
      </c>
      <c r="R2105" t="str">
        <f>VLOOKUP(G2105,Agents!A:E,2,FALSE)</f>
        <v>Evening</v>
      </c>
    </row>
    <row r="2106" spans="1:18" x14ac:dyDescent="0.35">
      <c r="A2106" t="s">
        <v>3921</v>
      </c>
      <c r="B2106" t="s">
        <v>3922</v>
      </c>
      <c r="C2106" t="s">
        <v>12</v>
      </c>
      <c r="D2106" t="s">
        <v>38</v>
      </c>
      <c r="E2106" s="1">
        <v>46054.793749999997</v>
      </c>
      <c r="F2106" s="1">
        <v>46056.918749999997</v>
      </c>
      <c r="G2106" t="s">
        <v>19</v>
      </c>
      <c r="H2106" t="s">
        <v>15</v>
      </c>
      <c r="I2106" t="s">
        <v>16</v>
      </c>
      <c r="J2106">
        <v>4</v>
      </c>
      <c r="K2106" t="str">
        <f>IF(tickets_dataset[[#This Row],[status]] = "Closed", "Yes","No")</f>
        <v>Yes</v>
      </c>
      <c r="L2106" s="2">
        <f t="shared" si="128"/>
        <v>51</v>
      </c>
      <c r="M2106" t="str">
        <f t="shared" si="129"/>
        <v>Yes</v>
      </c>
      <c r="N2106" t="str">
        <f t="shared" si="130"/>
        <v>Feb</v>
      </c>
      <c r="O2106" s="2">
        <f t="shared" si="131"/>
        <v>2.125</v>
      </c>
      <c r="P2106" t="str">
        <f>VLOOKUP(G2106,Agents!A:E,4,FALSE)</f>
        <v>Team4</v>
      </c>
      <c r="Q2106" t="str">
        <f>VLOOKUP(G2106,Agents!A:E,5,FALSE)</f>
        <v>Senior</v>
      </c>
      <c r="R2106" t="str">
        <f>VLOOKUP(G2106,Agents!A:E,2,FALSE)</f>
        <v>Evening</v>
      </c>
    </row>
    <row r="2107" spans="1:18" x14ac:dyDescent="0.35">
      <c r="A2107" t="s">
        <v>3923</v>
      </c>
      <c r="B2107" t="s">
        <v>3924</v>
      </c>
      <c r="C2107" t="s">
        <v>12</v>
      </c>
      <c r="D2107" t="s">
        <v>13</v>
      </c>
      <c r="E2107" s="1">
        <v>46082.995138888888</v>
      </c>
      <c r="F2107" s="1">
        <v>46084.661805555559</v>
      </c>
      <c r="G2107" t="s">
        <v>91</v>
      </c>
      <c r="H2107" t="s">
        <v>15</v>
      </c>
      <c r="I2107" t="s">
        <v>16</v>
      </c>
      <c r="J2107">
        <v>4</v>
      </c>
      <c r="K2107" t="str">
        <f>IF(tickets_dataset[[#This Row],[status]] = "Closed", "Yes","No")</f>
        <v>Yes</v>
      </c>
      <c r="L2107" s="2">
        <f t="shared" si="128"/>
        <v>40.000000000116415</v>
      </c>
      <c r="M2107" t="str">
        <f t="shared" si="129"/>
        <v>No</v>
      </c>
      <c r="N2107" t="str">
        <f t="shared" si="130"/>
        <v>Mar</v>
      </c>
      <c r="O2107" s="2">
        <f t="shared" si="131"/>
        <v>1.6666666666715173</v>
      </c>
      <c r="P2107" t="str">
        <f>VLOOKUP(G2107,Agents!A:E,4,FALSE)</f>
        <v>Team5</v>
      </c>
      <c r="Q2107" t="str">
        <f>VLOOKUP(G2107,Agents!A:E,5,FALSE)</f>
        <v>Mid</v>
      </c>
      <c r="R2107" t="str">
        <f>VLOOKUP(G2107,Agents!A:E,2,FALSE)</f>
        <v>Night</v>
      </c>
    </row>
    <row r="2108" spans="1:18" x14ac:dyDescent="0.35">
      <c r="A2108" t="s">
        <v>3925</v>
      </c>
      <c r="B2108" t="s">
        <v>3926</v>
      </c>
      <c r="C2108" t="s">
        <v>34</v>
      </c>
      <c r="D2108" t="s">
        <v>38</v>
      </c>
      <c r="E2108" s="1">
        <v>46102.694444444445</v>
      </c>
      <c r="F2108" s="1">
        <v>46103.444444444445</v>
      </c>
      <c r="G2108" t="s">
        <v>221</v>
      </c>
      <c r="H2108" t="s">
        <v>15</v>
      </c>
      <c r="I2108" t="s">
        <v>16</v>
      </c>
      <c r="J2108">
        <v>5</v>
      </c>
      <c r="K2108" t="str">
        <f>IF(tickets_dataset[[#This Row],[status]] = "Closed", "Yes","No")</f>
        <v>Yes</v>
      </c>
      <c r="L2108" s="2">
        <f t="shared" si="128"/>
        <v>18</v>
      </c>
      <c r="M2108" t="str">
        <f t="shared" si="129"/>
        <v>No</v>
      </c>
      <c r="N2108" t="str">
        <f t="shared" si="130"/>
        <v>Mar</v>
      </c>
      <c r="O2108" s="2">
        <f t="shared" si="131"/>
        <v>0.75</v>
      </c>
      <c r="P2108" t="str">
        <f>VLOOKUP(G2108,Agents!A:E,4,FALSE)</f>
        <v>Team4</v>
      </c>
      <c r="Q2108" t="str">
        <f>VLOOKUP(G2108,Agents!A:E,5,FALSE)</f>
        <v>Senior</v>
      </c>
      <c r="R2108" t="str">
        <f>VLOOKUP(G2108,Agents!A:E,2,FALSE)</f>
        <v>Morning</v>
      </c>
    </row>
    <row r="2109" spans="1:18" x14ac:dyDescent="0.35">
      <c r="A2109" t="s">
        <v>3927</v>
      </c>
      <c r="B2109" t="s">
        <v>3928</v>
      </c>
      <c r="C2109" t="s">
        <v>76</v>
      </c>
      <c r="D2109" t="s">
        <v>26</v>
      </c>
      <c r="E2109" s="1">
        <v>46102.574305555558</v>
      </c>
      <c r="F2109" s="1">
        <v>46104.907638888886</v>
      </c>
      <c r="G2109" t="s">
        <v>159</v>
      </c>
      <c r="H2109" t="s">
        <v>15</v>
      </c>
      <c r="I2109" t="s">
        <v>16</v>
      </c>
      <c r="J2109">
        <v>4</v>
      </c>
      <c r="K2109" t="str">
        <f>IF(tickets_dataset[[#This Row],[status]] = "Closed", "Yes","No")</f>
        <v>Yes</v>
      </c>
      <c r="L2109" s="2">
        <f t="shared" si="128"/>
        <v>55.999999999883585</v>
      </c>
      <c r="M2109" t="str">
        <f t="shared" si="129"/>
        <v>Yes</v>
      </c>
      <c r="N2109" t="str">
        <f t="shared" si="130"/>
        <v>Mar</v>
      </c>
      <c r="O2109" s="2">
        <f t="shared" si="131"/>
        <v>2.3333333333284827</v>
      </c>
      <c r="P2109" t="str">
        <f>VLOOKUP(G2109,Agents!A:E,4,FALSE)</f>
        <v>Team4</v>
      </c>
      <c r="Q2109" t="str">
        <f>VLOOKUP(G2109,Agents!A:E,5,FALSE)</f>
        <v>Mid</v>
      </c>
      <c r="R2109" t="str">
        <f>VLOOKUP(G2109,Agents!A:E,2,FALSE)</f>
        <v>Night</v>
      </c>
    </row>
    <row r="2110" spans="1:18" x14ac:dyDescent="0.35">
      <c r="A2110" t="s">
        <v>3929</v>
      </c>
      <c r="B2110" t="s">
        <v>3930</v>
      </c>
      <c r="C2110" t="s">
        <v>50</v>
      </c>
      <c r="D2110" t="s">
        <v>26</v>
      </c>
      <c r="E2110" s="1">
        <v>46067.518750000003</v>
      </c>
      <c r="F2110" s="1">
        <v>46068.435416666667</v>
      </c>
      <c r="G2110" t="s">
        <v>103</v>
      </c>
      <c r="H2110" t="s">
        <v>132</v>
      </c>
      <c r="I2110" t="s">
        <v>16</v>
      </c>
      <c r="J2110">
        <v>5</v>
      </c>
      <c r="K2110" t="str">
        <f>IF(tickets_dataset[[#This Row],[status]] = "Closed", "Yes","No")</f>
        <v>No</v>
      </c>
      <c r="L2110" s="2">
        <f t="shared" si="128"/>
        <v>21.999999999941792</v>
      </c>
      <c r="M2110" t="str">
        <f t="shared" si="129"/>
        <v>No</v>
      </c>
      <c r="N2110" t="str">
        <f t="shared" si="130"/>
        <v>Feb</v>
      </c>
      <c r="O2110" s="2">
        <f t="shared" si="131"/>
        <v>0.91666666666424135</v>
      </c>
      <c r="P2110" t="str">
        <f>VLOOKUP(G2110,Agents!A:E,4,FALSE)</f>
        <v>Team4</v>
      </c>
      <c r="Q2110" t="str">
        <f>VLOOKUP(G2110,Agents!A:E,5,FALSE)</f>
        <v>Senior</v>
      </c>
      <c r="R2110" t="str">
        <f>VLOOKUP(G2110,Agents!A:E,2,FALSE)</f>
        <v>Night</v>
      </c>
    </row>
    <row r="2111" spans="1:18" x14ac:dyDescent="0.35">
      <c r="A2111" t="s">
        <v>3931</v>
      </c>
      <c r="B2111" t="s">
        <v>3932</v>
      </c>
      <c r="C2111" t="s">
        <v>76</v>
      </c>
      <c r="D2111" t="s">
        <v>26</v>
      </c>
      <c r="E2111" s="1">
        <v>46035.656944444447</v>
      </c>
      <c r="F2111" s="1">
        <v>46037.156944444447</v>
      </c>
      <c r="G2111" t="s">
        <v>190</v>
      </c>
      <c r="H2111" t="s">
        <v>28</v>
      </c>
      <c r="I2111" t="s">
        <v>16</v>
      </c>
      <c r="J2111">
        <v>4</v>
      </c>
      <c r="K2111" t="str">
        <f>IF(tickets_dataset[[#This Row],[status]] = "Closed", "Yes","No")</f>
        <v>No</v>
      </c>
      <c r="L2111" s="2">
        <f t="shared" si="128"/>
        <v>36</v>
      </c>
      <c r="M2111" t="str">
        <f t="shared" si="129"/>
        <v>No</v>
      </c>
      <c r="N2111" t="str">
        <f t="shared" si="130"/>
        <v>Jan</v>
      </c>
      <c r="O2111" s="2">
        <f t="shared" si="131"/>
        <v>1.5</v>
      </c>
      <c r="P2111" t="str">
        <f>VLOOKUP(G2111,Agents!A:E,4,FALSE)</f>
        <v>Team1</v>
      </c>
      <c r="Q2111" t="str">
        <f>VLOOKUP(G2111,Agents!A:E,5,FALSE)</f>
        <v>Senior</v>
      </c>
      <c r="R2111" t="str">
        <f>VLOOKUP(G2111,Agents!A:E,2,FALSE)</f>
        <v>Night</v>
      </c>
    </row>
    <row r="2112" spans="1:18" x14ac:dyDescent="0.35">
      <c r="A2112" t="s">
        <v>3933</v>
      </c>
      <c r="B2112" t="s">
        <v>3934</v>
      </c>
      <c r="C2112" t="s">
        <v>12</v>
      </c>
      <c r="D2112" t="s">
        <v>13</v>
      </c>
      <c r="E2112" s="1">
        <v>46110.128472222219</v>
      </c>
      <c r="F2112" s="1">
        <v>46111.461805555555</v>
      </c>
      <c r="G2112" t="s">
        <v>344</v>
      </c>
      <c r="H2112" t="s">
        <v>15</v>
      </c>
      <c r="I2112" t="s">
        <v>16</v>
      </c>
      <c r="J2112">
        <v>3</v>
      </c>
      <c r="K2112" t="str">
        <f>IF(tickets_dataset[[#This Row],[status]] = "Closed", "Yes","No")</f>
        <v>Yes</v>
      </c>
      <c r="L2112" s="2">
        <f t="shared" si="128"/>
        <v>32.000000000058208</v>
      </c>
      <c r="M2112" t="str">
        <f t="shared" si="129"/>
        <v>No</v>
      </c>
      <c r="N2112" t="str">
        <f t="shared" si="130"/>
        <v>Mar</v>
      </c>
      <c r="O2112" s="2">
        <f t="shared" si="131"/>
        <v>1.3333333333357587</v>
      </c>
      <c r="P2112" t="str">
        <f>VLOOKUP(G2112,Agents!A:E,4,FALSE)</f>
        <v>Team4</v>
      </c>
      <c r="Q2112" t="str">
        <f>VLOOKUP(G2112,Agents!A:E,5,FALSE)</f>
        <v>Senior</v>
      </c>
      <c r="R2112" t="str">
        <f>VLOOKUP(G2112,Agents!A:E,2,FALSE)</f>
        <v>Night</v>
      </c>
    </row>
    <row r="2113" spans="1:18" x14ac:dyDescent="0.35">
      <c r="A2113" t="s">
        <v>3935</v>
      </c>
      <c r="B2113" t="s">
        <v>356</v>
      </c>
      <c r="C2113" t="s">
        <v>50</v>
      </c>
      <c r="D2113" t="s">
        <v>13</v>
      </c>
      <c r="E2113" s="1">
        <v>46063.408333333333</v>
      </c>
      <c r="F2113" s="1">
        <v>46064.908333333333</v>
      </c>
      <c r="G2113" t="s">
        <v>234</v>
      </c>
      <c r="H2113" t="s">
        <v>15</v>
      </c>
      <c r="I2113" t="s">
        <v>16</v>
      </c>
      <c r="J2113">
        <v>5</v>
      </c>
      <c r="K2113" t="str">
        <f>IF(tickets_dataset[[#This Row],[status]] = "Closed", "Yes","No")</f>
        <v>Yes</v>
      </c>
      <c r="L2113" s="2">
        <f t="shared" si="128"/>
        <v>36</v>
      </c>
      <c r="M2113" t="str">
        <f t="shared" si="129"/>
        <v>No</v>
      </c>
      <c r="N2113" t="str">
        <f t="shared" si="130"/>
        <v>Feb</v>
      </c>
      <c r="O2113" s="2">
        <f t="shared" si="131"/>
        <v>1.5</v>
      </c>
      <c r="P2113" t="str">
        <f>VLOOKUP(G2113,Agents!A:E,4,FALSE)</f>
        <v>Team5</v>
      </c>
      <c r="Q2113" t="str">
        <f>VLOOKUP(G2113,Agents!A:E,5,FALSE)</f>
        <v>Senior</v>
      </c>
      <c r="R2113" t="str">
        <f>VLOOKUP(G2113,Agents!A:E,2,FALSE)</f>
        <v>Night</v>
      </c>
    </row>
    <row r="2114" spans="1:18" x14ac:dyDescent="0.35">
      <c r="A2114" t="s">
        <v>3936</v>
      </c>
      <c r="B2114" t="s">
        <v>3937</v>
      </c>
      <c r="C2114" t="s">
        <v>12</v>
      </c>
      <c r="D2114" t="s">
        <v>38</v>
      </c>
      <c r="E2114" s="1">
        <v>46087.657638888886</v>
      </c>
      <c r="F2114" s="1">
        <v>46090.574305555558</v>
      </c>
      <c r="G2114" t="s">
        <v>91</v>
      </c>
      <c r="H2114" t="s">
        <v>15</v>
      </c>
      <c r="I2114" t="s">
        <v>16</v>
      </c>
      <c r="J2114">
        <v>3</v>
      </c>
      <c r="K2114" t="str">
        <f>IF(tickets_dataset[[#This Row],[status]] = "Closed", "Yes","No")</f>
        <v>Yes</v>
      </c>
      <c r="L2114" s="2">
        <f t="shared" ref="L2114:L2177" si="132">IF(ISBLANK(F2114),"",(F2114-E2114)*24)</f>
        <v>70.000000000116415</v>
      </c>
      <c r="M2114" t="str">
        <f t="shared" ref="M2114:M2177" si="133">IF(L2114&gt;48,"Yes","No")</f>
        <v>Yes</v>
      </c>
      <c r="N2114" t="str">
        <f t="shared" ref="N2114:N2177" si="134">TEXT(E2114,"mmm")</f>
        <v>Mar</v>
      </c>
      <c r="O2114" s="2">
        <f t="shared" si="131"/>
        <v>2.9166666666715173</v>
      </c>
      <c r="P2114" t="str">
        <f>VLOOKUP(G2114,Agents!A:E,4,FALSE)</f>
        <v>Team5</v>
      </c>
      <c r="Q2114" t="str">
        <f>VLOOKUP(G2114,Agents!A:E,5,FALSE)</f>
        <v>Mid</v>
      </c>
      <c r="R2114" t="str">
        <f>VLOOKUP(G2114,Agents!A:E,2,FALSE)</f>
        <v>Night</v>
      </c>
    </row>
    <row r="2115" spans="1:18" x14ac:dyDescent="0.35">
      <c r="A2115" t="s">
        <v>3938</v>
      </c>
      <c r="B2115" t="s">
        <v>3939</v>
      </c>
      <c r="C2115" t="s">
        <v>76</v>
      </c>
      <c r="D2115" t="s">
        <v>38</v>
      </c>
      <c r="E2115" s="1">
        <v>46075.256249999999</v>
      </c>
      <c r="F2115" s="1">
        <v>46079.131249999999</v>
      </c>
      <c r="G2115" t="s">
        <v>149</v>
      </c>
      <c r="H2115" t="s">
        <v>15</v>
      </c>
      <c r="I2115" t="s">
        <v>16</v>
      </c>
      <c r="J2115">
        <v>5</v>
      </c>
      <c r="K2115" t="str">
        <f>IF(tickets_dataset[[#This Row],[status]] = "Closed", "Yes","No")</f>
        <v>Yes</v>
      </c>
      <c r="L2115" s="2">
        <f t="shared" si="132"/>
        <v>93</v>
      </c>
      <c r="M2115" t="str">
        <f t="shared" si="133"/>
        <v>Yes</v>
      </c>
      <c r="N2115" t="str">
        <f t="shared" si="134"/>
        <v>Feb</v>
      </c>
      <c r="O2115" s="2">
        <f t="shared" ref="O2115:O2178" si="135">F2115-E2115</f>
        <v>3.875</v>
      </c>
      <c r="P2115" t="str">
        <f>VLOOKUP(G2115,Agents!A:E,4,FALSE)</f>
        <v>Team3</v>
      </c>
      <c r="Q2115" t="str">
        <f>VLOOKUP(G2115,Agents!A:E,5,FALSE)</f>
        <v>Mid</v>
      </c>
      <c r="R2115" t="str">
        <f>VLOOKUP(G2115,Agents!A:E,2,FALSE)</f>
        <v>Night</v>
      </c>
    </row>
    <row r="2116" spans="1:18" x14ac:dyDescent="0.35">
      <c r="A2116" t="s">
        <v>3940</v>
      </c>
      <c r="B2116" t="s">
        <v>1492</v>
      </c>
      <c r="C2116" t="s">
        <v>12</v>
      </c>
      <c r="D2116" t="s">
        <v>26</v>
      </c>
      <c r="E2116" s="1">
        <v>46038.4375</v>
      </c>
      <c r="F2116" s="1">
        <v>46039.229166666664</v>
      </c>
      <c r="G2116" t="s">
        <v>206</v>
      </c>
      <c r="H2116" t="s">
        <v>15</v>
      </c>
      <c r="I2116" t="s">
        <v>16</v>
      </c>
      <c r="J2116">
        <v>5</v>
      </c>
      <c r="K2116" t="str">
        <f>IF(tickets_dataset[[#This Row],[status]] = "Closed", "Yes","No")</f>
        <v>Yes</v>
      </c>
      <c r="L2116" s="2">
        <f t="shared" si="132"/>
        <v>18.999999999941792</v>
      </c>
      <c r="M2116" t="str">
        <f t="shared" si="133"/>
        <v>No</v>
      </c>
      <c r="N2116" t="str">
        <f t="shared" si="134"/>
        <v>Jan</v>
      </c>
      <c r="O2116" s="2">
        <f t="shared" si="135"/>
        <v>0.79166666666424135</v>
      </c>
      <c r="P2116" t="str">
        <f>VLOOKUP(G2116,Agents!A:E,4,FALSE)</f>
        <v>Team5</v>
      </c>
      <c r="Q2116" t="str">
        <f>VLOOKUP(G2116,Agents!A:E,5,FALSE)</f>
        <v>Junior</v>
      </c>
      <c r="R2116" t="str">
        <f>VLOOKUP(G2116,Agents!A:E,2,FALSE)</f>
        <v>Evening</v>
      </c>
    </row>
    <row r="2117" spans="1:18" x14ac:dyDescent="0.35">
      <c r="A2117" t="s">
        <v>3941</v>
      </c>
      <c r="B2117" t="s">
        <v>2120</v>
      </c>
      <c r="C2117" t="s">
        <v>34</v>
      </c>
      <c r="D2117" t="s">
        <v>26</v>
      </c>
      <c r="E2117" s="1">
        <v>46088.447222222225</v>
      </c>
      <c r="F2117" s="1">
        <v>46088.780555555553</v>
      </c>
      <c r="G2117" t="s">
        <v>27</v>
      </c>
      <c r="H2117" t="s">
        <v>15</v>
      </c>
      <c r="I2117" t="s">
        <v>16</v>
      </c>
      <c r="J2117">
        <v>4</v>
      </c>
      <c r="K2117" t="str">
        <f>IF(tickets_dataset[[#This Row],[status]] = "Closed", "Yes","No")</f>
        <v>Yes</v>
      </c>
      <c r="L2117" s="2">
        <f t="shared" si="132"/>
        <v>7.9999999998835847</v>
      </c>
      <c r="M2117" t="str">
        <f t="shared" si="133"/>
        <v>No</v>
      </c>
      <c r="N2117" t="str">
        <f t="shared" si="134"/>
        <v>Mar</v>
      </c>
      <c r="O2117" s="2">
        <f t="shared" si="135"/>
        <v>0.33333333332848269</v>
      </c>
      <c r="P2117" t="str">
        <f>VLOOKUP(G2117,Agents!A:E,4,FALSE)</f>
        <v>Team5</v>
      </c>
      <c r="Q2117" t="str">
        <f>VLOOKUP(G2117,Agents!A:E,5,FALSE)</f>
        <v>Senior</v>
      </c>
      <c r="R2117" t="str">
        <f>VLOOKUP(G2117,Agents!A:E,2,FALSE)</f>
        <v>Morning</v>
      </c>
    </row>
    <row r="2118" spans="1:18" x14ac:dyDescent="0.35">
      <c r="A2118" t="s">
        <v>3942</v>
      </c>
      <c r="B2118" t="s">
        <v>3115</v>
      </c>
      <c r="C2118" t="s">
        <v>34</v>
      </c>
      <c r="D2118" t="s">
        <v>38</v>
      </c>
      <c r="E2118" s="1">
        <v>46076.180555555555</v>
      </c>
      <c r="F2118" s="1">
        <v>46080.138888888891</v>
      </c>
      <c r="G2118" t="s">
        <v>83</v>
      </c>
      <c r="H2118" t="s">
        <v>15</v>
      </c>
      <c r="I2118" t="s">
        <v>16</v>
      </c>
      <c r="J2118">
        <v>5</v>
      </c>
      <c r="K2118" t="str">
        <f>IF(tickets_dataset[[#This Row],[status]] = "Closed", "Yes","No")</f>
        <v>Yes</v>
      </c>
      <c r="L2118" s="2">
        <f t="shared" si="132"/>
        <v>95.000000000058208</v>
      </c>
      <c r="M2118" t="str">
        <f t="shared" si="133"/>
        <v>Yes</v>
      </c>
      <c r="N2118" t="str">
        <f t="shared" si="134"/>
        <v>Feb</v>
      </c>
      <c r="O2118" s="2">
        <f t="shared" si="135"/>
        <v>3.9583333333357587</v>
      </c>
      <c r="P2118" t="str">
        <f>VLOOKUP(G2118,Agents!A:E,4,FALSE)</f>
        <v>Team2</v>
      </c>
      <c r="Q2118" t="str">
        <f>VLOOKUP(G2118,Agents!A:E,5,FALSE)</f>
        <v>Junior</v>
      </c>
      <c r="R2118" t="str">
        <f>VLOOKUP(G2118,Agents!A:E,2,FALSE)</f>
        <v>Night</v>
      </c>
    </row>
    <row r="2119" spans="1:18" x14ac:dyDescent="0.35">
      <c r="A2119" t="s">
        <v>3943</v>
      </c>
      <c r="B2119" t="s">
        <v>3944</v>
      </c>
      <c r="C2119" t="s">
        <v>12</v>
      </c>
      <c r="D2119" t="s">
        <v>13</v>
      </c>
      <c r="E2119" s="1">
        <v>46067.656944444447</v>
      </c>
      <c r="F2119" s="1">
        <v>46069.365277777775</v>
      </c>
      <c r="G2119" t="s">
        <v>91</v>
      </c>
      <c r="H2119" t="s">
        <v>15</v>
      </c>
      <c r="I2119" t="s">
        <v>16</v>
      </c>
      <c r="J2119">
        <v>5</v>
      </c>
      <c r="K2119" t="str">
        <f>IF(tickets_dataset[[#This Row],[status]] = "Closed", "Yes","No")</f>
        <v>Yes</v>
      </c>
      <c r="L2119" s="2">
        <f t="shared" si="132"/>
        <v>40.999999999883585</v>
      </c>
      <c r="M2119" t="str">
        <f t="shared" si="133"/>
        <v>No</v>
      </c>
      <c r="N2119" t="str">
        <f t="shared" si="134"/>
        <v>Feb</v>
      </c>
      <c r="O2119" s="2">
        <f t="shared" si="135"/>
        <v>1.7083333333284827</v>
      </c>
      <c r="P2119" t="str">
        <f>VLOOKUP(G2119,Agents!A:E,4,FALSE)</f>
        <v>Team5</v>
      </c>
      <c r="Q2119" t="str">
        <f>VLOOKUP(G2119,Agents!A:E,5,FALSE)</f>
        <v>Mid</v>
      </c>
      <c r="R2119" t="str">
        <f>VLOOKUP(G2119,Agents!A:E,2,FALSE)</f>
        <v>Night</v>
      </c>
    </row>
    <row r="2120" spans="1:18" x14ac:dyDescent="0.35">
      <c r="A2120" t="s">
        <v>3945</v>
      </c>
      <c r="B2120" t="s">
        <v>3946</v>
      </c>
      <c r="C2120" t="s">
        <v>76</v>
      </c>
      <c r="D2120" t="s">
        <v>26</v>
      </c>
      <c r="E2120" s="1">
        <v>46109.522222222222</v>
      </c>
      <c r="F2120" s="1">
        <v>46109.897222222222</v>
      </c>
      <c r="G2120" t="s">
        <v>140</v>
      </c>
      <c r="H2120" t="s">
        <v>15</v>
      </c>
      <c r="I2120" t="s">
        <v>16</v>
      </c>
      <c r="J2120">
        <v>4</v>
      </c>
      <c r="K2120" t="str">
        <f>IF(tickets_dataset[[#This Row],[status]] = "Closed", "Yes","No")</f>
        <v>Yes</v>
      </c>
      <c r="L2120" s="2">
        <f t="shared" si="132"/>
        <v>9</v>
      </c>
      <c r="M2120" t="str">
        <f t="shared" si="133"/>
        <v>No</v>
      </c>
      <c r="N2120" t="str">
        <f t="shared" si="134"/>
        <v>Mar</v>
      </c>
      <c r="O2120" s="2">
        <f t="shared" si="135"/>
        <v>0.375</v>
      </c>
      <c r="P2120" t="str">
        <f>VLOOKUP(G2120,Agents!A:E,4,FALSE)</f>
        <v>Team1</v>
      </c>
      <c r="Q2120" t="str">
        <f>VLOOKUP(G2120,Agents!A:E,5,FALSE)</f>
        <v>Junior</v>
      </c>
      <c r="R2120" t="str">
        <f>VLOOKUP(G2120,Agents!A:E,2,FALSE)</f>
        <v>Morning</v>
      </c>
    </row>
    <row r="2121" spans="1:18" x14ac:dyDescent="0.35">
      <c r="A2121" t="s">
        <v>3947</v>
      </c>
      <c r="B2121" t="s">
        <v>3948</v>
      </c>
      <c r="C2121" t="s">
        <v>22</v>
      </c>
      <c r="D2121" t="s">
        <v>38</v>
      </c>
      <c r="E2121" s="1">
        <v>46103.398611111108</v>
      </c>
      <c r="F2121" s="1">
        <v>46104.981944444444</v>
      </c>
      <c r="G2121" t="s">
        <v>273</v>
      </c>
      <c r="H2121" t="s">
        <v>15</v>
      </c>
      <c r="I2121" t="s">
        <v>16</v>
      </c>
      <c r="J2121">
        <v>4</v>
      </c>
      <c r="K2121" t="str">
        <f>IF(tickets_dataset[[#This Row],[status]] = "Closed", "Yes","No")</f>
        <v>Yes</v>
      </c>
      <c r="L2121" s="2">
        <f t="shared" si="132"/>
        <v>38.000000000058208</v>
      </c>
      <c r="M2121" t="str">
        <f t="shared" si="133"/>
        <v>No</v>
      </c>
      <c r="N2121" t="str">
        <f t="shared" si="134"/>
        <v>Mar</v>
      </c>
      <c r="O2121" s="2">
        <f t="shared" si="135"/>
        <v>1.5833333333357587</v>
      </c>
      <c r="P2121" t="str">
        <f>VLOOKUP(G2121,Agents!A:E,4,FALSE)</f>
        <v>Team3</v>
      </c>
      <c r="Q2121" t="str">
        <f>VLOOKUP(G2121,Agents!A:E,5,FALSE)</f>
        <v>Senior</v>
      </c>
      <c r="R2121" t="str">
        <f>VLOOKUP(G2121,Agents!A:E,2,FALSE)</f>
        <v>Evening</v>
      </c>
    </row>
    <row r="2122" spans="1:18" x14ac:dyDescent="0.35">
      <c r="A2122" t="s">
        <v>3949</v>
      </c>
      <c r="B2122" t="s">
        <v>3950</v>
      </c>
      <c r="C2122" t="s">
        <v>22</v>
      </c>
      <c r="D2122" t="s">
        <v>38</v>
      </c>
      <c r="E2122" s="1">
        <v>46059.367361111108</v>
      </c>
      <c r="F2122" s="1">
        <v>46062.575694444444</v>
      </c>
      <c r="G2122" t="s">
        <v>73</v>
      </c>
      <c r="H2122" t="s">
        <v>15</v>
      </c>
      <c r="I2122" t="s">
        <v>16</v>
      </c>
      <c r="J2122">
        <v>5</v>
      </c>
      <c r="K2122" t="str">
        <f>IF(tickets_dataset[[#This Row],[status]] = "Closed", "Yes","No")</f>
        <v>Yes</v>
      </c>
      <c r="L2122" s="2">
        <f t="shared" si="132"/>
        <v>77.000000000058208</v>
      </c>
      <c r="M2122" t="str">
        <f t="shared" si="133"/>
        <v>Yes</v>
      </c>
      <c r="N2122" t="str">
        <f t="shared" si="134"/>
        <v>Feb</v>
      </c>
      <c r="O2122" s="2">
        <f t="shared" si="135"/>
        <v>3.2083333333357587</v>
      </c>
      <c r="P2122" t="str">
        <f>VLOOKUP(G2122,Agents!A:E,4,FALSE)</f>
        <v>Team4</v>
      </c>
      <c r="Q2122" t="str">
        <f>VLOOKUP(G2122,Agents!A:E,5,FALSE)</f>
        <v>Senior</v>
      </c>
      <c r="R2122" t="str">
        <f>VLOOKUP(G2122,Agents!A:E,2,FALSE)</f>
        <v>Night</v>
      </c>
    </row>
    <row r="2123" spans="1:18" x14ac:dyDescent="0.35">
      <c r="A2123" t="s">
        <v>3951</v>
      </c>
      <c r="B2123" t="s">
        <v>3952</v>
      </c>
      <c r="C2123" t="s">
        <v>50</v>
      </c>
      <c r="D2123" t="s">
        <v>13</v>
      </c>
      <c r="E2123" s="1">
        <v>46042.420138888891</v>
      </c>
      <c r="F2123" s="1">
        <v>46044.086805555555</v>
      </c>
      <c r="G2123" t="s">
        <v>91</v>
      </c>
      <c r="H2123" t="s">
        <v>15</v>
      </c>
      <c r="I2123" t="s">
        <v>16</v>
      </c>
      <c r="J2123">
        <v>4</v>
      </c>
      <c r="K2123" t="str">
        <f>IF(tickets_dataset[[#This Row],[status]] = "Closed", "Yes","No")</f>
        <v>Yes</v>
      </c>
      <c r="L2123" s="2">
        <f t="shared" si="132"/>
        <v>39.999999999941792</v>
      </c>
      <c r="M2123" t="str">
        <f t="shared" si="133"/>
        <v>No</v>
      </c>
      <c r="N2123" t="str">
        <f t="shared" si="134"/>
        <v>Jan</v>
      </c>
      <c r="O2123" s="2">
        <f t="shared" si="135"/>
        <v>1.6666666666642413</v>
      </c>
      <c r="P2123" t="str">
        <f>VLOOKUP(G2123,Agents!A:E,4,FALSE)</f>
        <v>Team5</v>
      </c>
      <c r="Q2123" t="str">
        <f>VLOOKUP(G2123,Agents!A:E,5,FALSE)</f>
        <v>Mid</v>
      </c>
      <c r="R2123" t="str">
        <f>VLOOKUP(G2123,Agents!A:E,2,FALSE)</f>
        <v>Night</v>
      </c>
    </row>
    <row r="2124" spans="1:18" x14ac:dyDescent="0.35">
      <c r="A2124" t="s">
        <v>3953</v>
      </c>
      <c r="B2124" t="s">
        <v>3954</v>
      </c>
      <c r="C2124" t="s">
        <v>76</v>
      </c>
      <c r="D2124" t="s">
        <v>26</v>
      </c>
      <c r="E2124" s="1">
        <v>46061.598611111112</v>
      </c>
      <c r="F2124" s="1">
        <v>46062.098611111112</v>
      </c>
      <c r="G2124" t="s">
        <v>110</v>
      </c>
      <c r="H2124" t="s">
        <v>15</v>
      </c>
      <c r="I2124" t="s">
        <v>16</v>
      </c>
      <c r="J2124">
        <v>4</v>
      </c>
      <c r="K2124" t="str">
        <f>IF(tickets_dataset[[#This Row],[status]] = "Closed", "Yes","No")</f>
        <v>Yes</v>
      </c>
      <c r="L2124" s="2">
        <f t="shared" si="132"/>
        <v>12</v>
      </c>
      <c r="M2124" t="str">
        <f t="shared" si="133"/>
        <v>No</v>
      </c>
      <c r="N2124" t="str">
        <f t="shared" si="134"/>
        <v>Feb</v>
      </c>
      <c r="O2124" s="2">
        <f t="shared" si="135"/>
        <v>0.5</v>
      </c>
      <c r="P2124" t="str">
        <f>VLOOKUP(G2124,Agents!A:E,4,FALSE)</f>
        <v>Team4</v>
      </c>
      <c r="Q2124" t="str">
        <f>VLOOKUP(G2124,Agents!A:E,5,FALSE)</f>
        <v>Junior</v>
      </c>
      <c r="R2124" t="str">
        <f>VLOOKUP(G2124,Agents!A:E,2,FALSE)</f>
        <v>Morning</v>
      </c>
    </row>
    <row r="2125" spans="1:18" x14ac:dyDescent="0.35">
      <c r="A2125" t="s">
        <v>3955</v>
      </c>
      <c r="B2125" t="s">
        <v>3956</v>
      </c>
      <c r="C2125" t="s">
        <v>12</v>
      </c>
      <c r="D2125" t="s">
        <v>26</v>
      </c>
      <c r="E2125" s="1">
        <v>46105.647916666669</v>
      </c>
      <c r="F2125" s="1">
        <v>46108.481249999997</v>
      </c>
      <c r="G2125" t="s">
        <v>137</v>
      </c>
      <c r="H2125" t="s">
        <v>15</v>
      </c>
      <c r="I2125" t="s">
        <v>16</v>
      </c>
      <c r="J2125">
        <v>4</v>
      </c>
      <c r="K2125" t="str">
        <f>IF(tickets_dataset[[#This Row],[status]] = "Closed", "Yes","No")</f>
        <v>Yes</v>
      </c>
      <c r="L2125" s="2">
        <f t="shared" si="132"/>
        <v>67.999999999883585</v>
      </c>
      <c r="M2125" t="str">
        <f t="shared" si="133"/>
        <v>Yes</v>
      </c>
      <c r="N2125" t="str">
        <f t="shared" si="134"/>
        <v>Mar</v>
      </c>
      <c r="O2125" s="2">
        <f t="shared" si="135"/>
        <v>2.8333333333284827</v>
      </c>
      <c r="P2125" t="str">
        <f>VLOOKUP(G2125,Agents!A:E,4,FALSE)</f>
        <v>Team5</v>
      </c>
      <c r="Q2125" t="str">
        <f>VLOOKUP(G2125,Agents!A:E,5,FALSE)</f>
        <v>Senior</v>
      </c>
      <c r="R2125" t="str">
        <f>VLOOKUP(G2125,Agents!A:E,2,FALSE)</f>
        <v>Night</v>
      </c>
    </row>
    <row r="2126" spans="1:18" x14ac:dyDescent="0.35">
      <c r="A2126" t="s">
        <v>3957</v>
      </c>
      <c r="B2126" t="s">
        <v>3285</v>
      </c>
      <c r="C2126" t="s">
        <v>34</v>
      </c>
      <c r="D2126" t="s">
        <v>13</v>
      </c>
      <c r="E2126" s="1">
        <v>46056.582638888889</v>
      </c>
      <c r="F2126" s="1">
        <v>46058.374305555553</v>
      </c>
      <c r="G2126" t="s">
        <v>110</v>
      </c>
      <c r="H2126" t="s">
        <v>28</v>
      </c>
      <c r="I2126" t="s">
        <v>16</v>
      </c>
      <c r="J2126">
        <v>3</v>
      </c>
      <c r="K2126" t="str">
        <f>IF(tickets_dataset[[#This Row],[status]] = "Closed", "Yes","No")</f>
        <v>No</v>
      </c>
      <c r="L2126" s="2">
        <f t="shared" si="132"/>
        <v>42.999999999941792</v>
      </c>
      <c r="M2126" t="str">
        <f t="shared" si="133"/>
        <v>No</v>
      </c>
      <c r="N2126" t="str">
        <f t="shared" si="134"/>
        <v>Feb</v>
      </c>
      <c r="O2126" s="2">
        <f t="shared" si="135"/>
        <v>1.7916666666642413</v>
      </c>
      <c r="P2126" t="str">
        <f>VLOOKUP(G2126,Agents!A:E,4,FALSE)</f>
        <v>Team4</v>
      </c>
      <c r="Q2126" t="str">
        <f>VLOOKUP(G2126,Agents!A:E,5,FALSE)</f>
        <v>Junior</v>
      </c>
      <c r="R2126" t="str">
        <f>VLOOKUP(G2126,Agents!A:E,2,FALSE)</f>
        <v>Morning</v>
      </c>
    </row>
    <row r="2127" spans="1:18" x14ac:dyDescent="0.35">
      <c r="A2127" t="s">
        <v>3958</v>
      </c>
      <c r="B2127" t="s">
        <v>3959</v>
      </c>
      <c r="C2127" t="s">
        <v>34</v>
      </c>
      <c r="D2127" t="s">
        <v>38</v>
      </c>
      <c r="E2127" s="1">
        <v>46058.628472222219</v>
      </c>
      <c r="F2127" s="1">
        <v>46062.420138888891</v>
      </c>
      <c r="G2127" t="s">
        <v>35</v>
      </c>
      <c r="H2127" t="s">
        <v>15</v>
      </c>
      <c r="I2127" t="s">
        <v>16</v>
      </c>
      <c r="J2127">
        <v>4</v>
      </c>
      <c r="K2127" t="str">
        <f>IF(tickets_dataset[[#This Row],[status]] = "Closed", "Yes","No")</f>
        <v>Yes</v>
      </c>
      <c r="L2127" s="2">
        <f t="shared" si="132"/>
        <v>91.000000000116415</v>
      </c>
      <c r="M2127" t="str">
        <f t="shared" si="133"/>
        <v>Yes</v>
      </c>
      <c r="N2127" t="str">
        <f t="shared" si="134"/>
        <v>Feb</v>
      </c>
      <c r="O2127" s="2">
        <f t="shared" si="135"/>
        <v>3.7916666666715173</v>
      </c>
      <c r="P2127" t="str">
        <f>VLOOKUP(G2127,Agents!A:E,4,FALSE)</f>
        <v>Team1</v>
      </c>
      <c r="Q2127" t="str">
        <f>VLOOKUP(G2127,Agents!A:E,5,FALSE)</f>
        <v>Senior</v>
      </c>
      <c r="R2127" t="str">
        <f>VLOOKUP(G2127,Agents!A:E,2,FALSE)</f>
        <v>Evening</v>
      </c>
    </row>
    <row r="2128" spans="1:18" x14ac:dyDescent="0.35">
      <c r="A2128" t="s">
        <v>3960</v>
      </c>
      <c r="B2128" t="s">
        <v>3961</v>
      </c>
      <c r="C2128" t="s">
        <v>34</v>
      </c>
      <c r="D2128" t="s">
        <v>13</v>
      </c>
      <c r="E2128" s="1">
        <v>46088.73333333333</v>
      </c>
      <c r="F2128" s="1">
        <v>46088.816666666666</v>
      </c>
      <c r="G2128" t="s">
        <v>206</v>
      </c>
      <c r="H2128" t="s">
        <v>15</v>
      </c>
      <c r="I2128" t="s">
        <v>16</v>
      </c>
      <c r="J2128">
        <v>4</v>
      </c>
      <c r="K2128" t="str">
        <f>IF(tickets_dataset[[#This Row],[status]] = "Closed", "Yes","No")</f>
        <v>Yes</v>
      </c>
      <c r="L2128" s="2">
        <f t="shared" si="132"/>
        <v>2.0000000000582077</v>
      </c>
      <c r="M2128" t="str">
        <f t="shared" si="133"/>
        <v>No</v>
      </c>
      <c r="N2128" t="str">
        <f t="shared" si="134"/>
        <v>Mar</v>
      </c>
      <c r="O2128" s="2">
        <f t="shared" si="135"/>
        <v>8.3333333335758653E-2</v>
      </c>
      <c r="P2128" t="str">
        <f>VLOOKUP(G2128,Agents!A:E,4,FALSE)</f>
        <v>Team5</v>
      </c>
      <c r="Q2128" t="str">
        <f>VLOOKUP(G2128,Agents!A:E,5,FALSE)</f>
        <v>Junior</v>
      </c>
      <c r="R2128" t="str">
        <f>VLOOKUP(G2128,Agents!A:E,2,FALSE)</f>
        <v>Evening</v>
      </c>
    </row>
    <row r="2129" spans="1:18" x14ac:dyDescent="0.35">
      <c r="A2129" t="s">
        <v>3962</v>
      </c>
      <c r="B2129" t="s">
        <v>1150</v>
      </c>
      <c r="C2129" t="s">
        <v>12</v>
      </c>
      <c r="D2129" t="s">
        <v>13</v>
      </c>
      <c r="E2129" s="1">
        <v>46101.265277777777</v>
      </c>
      <c r="F2129" s="1">
        <v>46103.181944444441</v>
      </c>
      <c r="G2129" t="s">
        <v>170</v>
      </c>
      <c r="H2129" t="s">
        <v>15</v>
      </c>
      <c r="I2129" t="s">
        <v>16</v>
      </c>
      <c r="J2129">
        <v>3</v>
      </c>
      <c r="K2129" t="str">
        <f>IF(tickets_dataset[[#This Row],[status]] = "Closed", "Yes","No")</f>
        <v>Yes</v>
      </c>
      <c r="L2129" s="2">
        <f t="shared" si="132"/>
        <v>45.999999999941792</v>
      </c>
      <c r="M2129" t="str">
        <f t="shared" si="133"/>
        <v>No</v>
      </c>
      <c r="N2129" t="str">
        <f t="shared" si="134"/>
        <v>Mar</v>
      </c>
      <c r="O2129" s="2">
        <f t="shared" si="135"/>
        <v>1.9166666666642413</v>
      </c>
      <c r="P2129" t="str">
        <f>VLOOKUP(G2129,Agents!A:E,4,FALSE)</f>
        <v>Team5</v>
      </c>
      <c r="Q2129" t="str">
        <f>VLOOKUP(G2129,Agents!A:E,5,FALSE)</f>
        <v>Junior</v>
      </c>
      <c r="R2129" t="str">
        <f>VLOOKUP(G2129,Agents!A:E,2,FALSE)</f>
        <v>Night</v>
      </c>
    </row>
    <row r="2130" spans="1:18" x14ac:dyDescent="0.35">
      <c r="A2130" t="s">
        <v>3963</v>
      </c>
      <c r="B2130" t="s">
        <v>3964</v>
      </c>
      <c r="C2130" t="s">
        <v>34</v>
      </c>
      <c r="D2130" t="s">
        <v>26</v>
      </c>
      <c r="E2130" s="1">
        <v>46025.488888888889</v>
      </c>
      <c r="F2130" s="1">
        <v>46025.863888888889</v>
      </c>
      <c r="G2130" t="s">
        <v>42</v>
      </c>
      <c r="H2130" t="s">
        <v>28</v>
      </c>
      <c r="I2130" t="s">
        <v>16</v>
      </c>
      <c r="J2130">
        <v>4</v>
      </c>
      <c r="K2130" t="str">
        <f>IF(tickets_dataset[[#This Row],[status]] = "Closed", "Yes","No")</f>
        <v>No</v>
      </c>
      <c r="L2130" s="2">
        <f t="shared" si="132"/>
        <v>9</v>
      </c>
      <c r="M2130" t="str">
        <f t="shared" si="133"/>
        <v>No</v>
      </c>
      <c r="N2130" t="str">
        <f t="shared" si="134"/>
        <v>Jan</v>
      </c>
      <c r="O2130" s="2">
        <f t="shared" si="135"/>
        <v>0.375</v>
      </c>
      <c r="P2130" t="str">
        <f>VLOOKUP(G2130,Agents!A:E,4,FALSE)</f>
        <v>Team2</v>
      </c>
      <c r="Q2130" t="str">
        <f>VLOOKUP(G2130,Agents!A:E,5,FALSE)</f>
        <v>Junior</v>
      </c>
      <c r="R2130" t="str">
        <f>VLOOKUP(G2130,Agents!A:E,2,FALSE)</f>
        <v>Night</v>
      </c>
    </row>
    <row r="2131" spans="1:18" x14ac:dyDescent="0.35">
      <c r="A2131" t="s">
        <v>3965</v>
      </c>
      <c r="B2131" t="s">
        <v>3966</v>
      </c>
      <c r="C2131" t="s">
        <v>76</v>
      </c>
      <c r="D2131" t="s">
        <v>26</v>
      </c>
      <c r="E2131" s="1">
        <v>46033.15</v>
      </c>
      <c r="F2131" s="1">
        <v>46034.23333333333</v>
      </c>
      <c r="G2131" t="s">
        <v>91</v>
      </c>
      <c r="H2131" t="s">
        <v>15</v>
      </c>
      <c r="I2131" t="s">
        <v>16</v>
      </c>
      <c r="J2131">
        <v>5</v>
      </c>
      <c r="K2131" t="str">
        <f>IF(tickets_dataset[[#This Row],[status]] = "Closed", "Yes","No")</f>
        <v>Yes</v>
      </c>
      <c r="L2131" s="2">
        <f t="shared" si="132"/>
        <v>25.999999999883585</v>
      </c>
      <c r="M2131" t="str">
        <f t="shared" si="133"/>
        <v>No</v>
      </c>
      <c r="N2131" t="str">
        <f t="shared" si="134"/>
        <v>Jan</v>
      </c>
      <c r="O2131" s="2">
        <f t="shared" si="135"/>
        <v>1.0833333333284827</v>
      </c>
      <c r="P2131" t="str">
        <f>VLOOKUP(G2131,Agents!A:E,4,FALSE)</f>
        <v>Team5</v>
      </c>
      <c r="Q2131" t="str">
        <f>VLOOKUP(G2131,Agents!A:E,5,FALSE)</f>
        <v>Mid</v>
      </c>
      <c r="R2131" t="str">
        <f>VLOOKUP(G2131,Agents!A:E,2,FALSE)</f>
        <v>Night</v>
      </c>
    </row>
    <row r="2132" spans="1:18" x14ac:dyDescent="0.35">
      <c r="A2132" t="s">
        <v>3967</v>
      </c>
      <c r="B2132" t="s">
        <v>3968</v>
      </c>
      <c r="C2132" t="s">
        <v>22</v>
      </c>
      <c r="D2132" t="s">
        <v>26</v>
      </c>
      <c r="E2132" s="1">
        <v>46059.881249999999</v>
      </c>
      <c r="F2132" s="1">
        <v>46061.464583333334</v>
      </c>
      <c r="G2132" t="s">
        <v>39</v>
      </c>
      <c r="H2132" t="s">
        <v>132</v>
      </c>
      <c r="I2132" t="s">
        <v>16</v>
      </c>
      <c r="J2132">
        <v>4</v>
      </c>
      <c r="K2132" t="str">
        <f>IF(tickets_dataset[[#This Row],[status]] = "Closed", "Yes","No")</f>
        <v>No</v>
      </c>
      <c r="L2132" s="2">
        <f t="shared" si="132"/>
        <v>38.000000000058208</v>
      </c>
      <c r="M2132" t="str">
        <f t="shared" si="133"/>
        <v>No</v>
      </c>
      <c r="N2132" t="str">
        <f t="shared" si="134"/>
        <v>Feb</v>
      </c>
      <c r="O2132" s="2">
        <f t="shared" si="135"/>
        <v>1.5833333333357587</v>
      </c>
      <c r="P2132" t="str">
        <f>VLOOKUP(G2132,Agents!A:E,4,FALSE)</f>
        <v>Team3</v>
      </c>
      <c r="Q2132" t="str">
        <f>VLOOKUP(G2132,Agents!A:E,5,FALSE)</f>
        <v>Mid</v>
      </c>
      <c r="R2132" t="str">
        <f>VLOOKUP(G2132,Agents!A:E,2,FALSE)</f>
        <v>Night</v>
      </c>
    </row>
    <row r="2133" spans="1:18" x14ac:dyDescent="0.35">
      <c r="A2133" t="s">
        <v>3969</v>
      </c>
      <c r="B2133" t="s">
        <v>3970</v>
      </c>
      <c r="C2133" t="s">
        <v>22</v>
      </c>
      <c r="D2133" t="s">
        <v>13</v>
      </c>
      <c r="E2133" s="1">
        <v>46092.967361111114</v>
      </c>
      <c r="F2133" s="1">
        <v>46094.592361111114</v>
      </c>
      <c r="G2133" t="s">
        <v>256</v>
      </c>
      <c r="H2133" t="s">
        <v>15</v>
      </c>
      <c r="I2133" t="s">
        <v>68</v>
      </c>
      <c r="J2133">
        <v>4</v>
      </c>
      <c r="K2133" t="str">
        <f>IF(tickets_dataset[[#This Row],[status]] = "Closed", "Yes","No")</f>
        <v>Yes</v>
      </c>
      <c r="L2133" s="2">
        <f t="shared" si="132"/>
        <v>39</v>
      </c>
      <c r="M2133" t="str">
        <f t="shared" si="133"/>
        <v>No</v>
      </c>
      <c r="N2133" t="str">
        <f t="shared" si="134"/>
        <v>Mar</v>
      </c>
      <c r="O2133" s="2">
        <f t="shared" si="135"/>
        <v>1.625</v>
      </c>
      <c r="P2133" t="str">
        <f>VLOOKUP(G2133,Agents!A:E,4,FALSE)</f>
        <v>Team1</v>
      </c>
      <c r="Q2133" t="str">
        <f>VLOOKUP(G2133,Agents!A:E,5,FALSE)</f>
        <v>Mid</v>
      </c>
      <c r="R2133" t="str">
        <f>VLOOKUP(G2133,Agents!A:E,2,FALSE)</f>
        <v>Morning</v>
      </c>
    </row>
    <row r="2134" spans="1:18" x14ac:dyDescent="0.35">
      <c r="A2134" t="s">
        <v>3971</v>
      </c>
      <c r="B2134" t="s">
        <v>3972</v>
      </c>
      <c r="C2134" t="s">
        <v>50</v>
      </c>
      <c r="D2134" t="s">
        <v>13</v>
      </c>
      <c r="E2134" s="1">
        <v>46045.331944444442</v>
      </c>
      <c r="F2134" s="1">
        <v>46046.123611111114</v>
      </c>
      <c r="G2134" t="s">
        <v>149</v>
      </c>
      <c r="H2134" t="s">
        <v>15</v>
      </c>
      <c r="I2134" t="s">
        <v>16</v>
      </c>
      <c r="J2134">
        <v>4</v>
      </c>
      <c r="K2134" t="str">
        <f>IF(tickets_dataset[[#This Row],[status]] = "Closed", "Yes","No")</f>
        <v>Yes</v>
      </c>
      <c r="L2134" s="2">
        <f t="shared" si="132"/>
        <v>19.000000000116415</v>
      </c>
      <c r="M2134" t="str">
        <f t="shared" si="133"/>
        <v>No</v>
      </c>
      <c r="N2134" t="str">
        <f t="shared" si="134"/>
        <v>Jan</v>
      </c>
      <c r="O2134" s="2">
        <f t="shared" si="135"/>
        <v>0.79166666667151731</v>
      </c>
      <c r="P2134" t="str">
        <f>VLOOKUP(G2134,Agents!A:E,4,FALSE)</f>
        <v>Team3</v>
      </c>
      <c r="Q2134" t="str">
        <f>VLOOKUP(G2134,Agents!A:E,5,FALSE)</f>
        <v>Mid</v>
      </c>
      <c r="R2134" t="str">
        <f>VLOOKUP(G2134,Agents!A:E,2,FALSE)</f>
        <v>Night</v>
      </c>
    </row>
    <row r="2135" spans="1:18" x14ac:dyDescent="0.35">
      <c r="A2135" t="s">
        <v>3973</v>
      </c>
      <c r="B2135" t="s">
        <v>3974</v>
      </c>
      <c r="C2135" t="s">
        <v>12</v>
      </c>
      <c r="D2135" t="s">
        <v>26</v>
      </c>
      <c r="E2135" s="1">
        <v>46074.584722222222</v>
      </c>
      <c r="F2135" s="1">
        <v>46074.959722222222</v>
      </c>
      <c r="G2135" t="s">
        <v>62</v>
      </c>
      <c r="H2135" t="s">
        <v>15</v>
      </c>
      <c r="I2135" t="s">
        <v>16</v>
      </c>
      <c r="J2135">
        <v>4</v>
      </c>
      <c r="K2135" t="str">
        <f>IF(tickets_dataset[[#This Row],[status]] = "Closed", "Yes","No")</f>
        <v>Yes</v>
      </c>
      <c r="L2135" s="2">
        <f t="shared" si="132"/>
        <v>9</v>
      </c>
      <c r="M2135" t="str">
        <f t="shared" si="133"/>
        <v>No</v>
      </c>
      <c r="N2135" t="str">
        <f t="shared" si="134"/>
        <v>Feb</v>
      </c>
      <c r="O2135" s="2">
        <f t="shared" si="135"/>
        <v>0.375</v>
      </c>
      <c r="P2135" t="str">
        <f>VLOOKUP(G2135,Agents!A:E,4,FALSE)</f>
        <v>Team1</v>
      </c>
      <c r="Q2135" t="str">
        <f>VLOOKUP(G2135,Agents!A:E,5,FALSE)</f>
        <v>Junior</v>
      </c>
      <c r="R2135" t="str">
        <f>VLOOKUP(G2135,Agents!A:E,2,FALSE)</f>
        <v>Morning</v>
      </c>
    </row>
    <row r="2136" spans="1:18" x14ac:dyDescent="0.35">
      <c r="A2136" t="s">
        <v>3975</v>
      </c>
      <c r="B2136" t="s">
        <v>3395</v>
      </c>
      <c r="C2136" t="s">
        <v>12</v>
      </c>
      <c r="D2136" t="s">
        <v>26</v>
      </c>
      <c r="E2136" s="1">
        <v>46067.146527777775</v>
      </c>
      <c r="F2136" s="1">
        <v>46069.479861111111</v>
      </c>
      <c r="G2136" t="s">
        <v>77</v>
      </c>
      <c r="H2136" t="s">
        <v>28</v>
      </c>
      <c r="I2136" t="s">
        <v>16</v>
      </c>
      <c r="J2136">
        <v>4</v>
      </c>
      <c r="K2136" t="str">
        <f>IF(tickets_dataset[[#This Row],[status]] = "Closed", "Yes","No")</f>
        <v>No</v>
      </c>
      <c r="L2136" s="2">
        <f t="shared" si="132"/>
        <v>56.000000000058208</v>
      </c>
      <c r="M2136" t="str">
        <f t="shared" si="133"/>
        <v>Yes</v>
      </c>
      <c r="N2136" t="str">
        <f t="shared" si="134"/>
        <v>Feb</v>
      </c>
      <c r="O2136" s="2">
        <f t="shared" si="135"/>
        <v>2.3333333333357587</v>
      </c>
      <c r="P2136" t="str">
        <f>VLOOKUP(G2136,Agents!A:E,4,FALSE)</f>
        <v>Team5</v>
      </c>
      <c r="Q2136" t="str">
        <f>VLOOKUP(G2136,Agents!A:E,5,FALSE)</f>
        <v>Junior</v>
      </c>
      <c r="R2136" t="str">
        <f>VLOOKUP(G2136,Agents!A:E,2,FALSE)</f>
        <v>Evening</v>
      </c>
    </row>
    <row r="2137" spans="1:18" x14ac:dyDescent="0.35">
      <c r="A2137" t="s">
        <v>3976</v>
      </c>
      <c r="B2137" t="s">
        <v>3977</v>
      </c>
      <c r="C2137" t="s">
        <v>76</v>
      </c>
      <c r="D2137" t="s">
        <v>13</v>
      </c>
      <c r="E2137" s="1">
        <v>46090.480555555558</v>
      </c>
      <c r="F2137" s="1">
        <v>46090.605555555558</v>
      </c>
      <c r="G2137" t="s">
        <v>211</v>
      </c>
      <c r="H2137" t="s">
        <v>15</v>
      </c>
      <c r="I2137" t="s">
        <v>16</v>
      </c>
      <c r="J2137">
        <v>4</v>
      </c>
      <c r="K2137" t="str">
        <f>IF(tickets_dataset[[#This Row],[status]] = "Closed", "Yes","No")</f>
        <v>Yes</v>
      </c>
      <c r="L2137" s="2">
        <f t="shared" si="132"/>
        <v>3</v>
      </c>
      <c r="M2137" t="str">
        <f t="shared" si="133"/>
        <v>No</v>
      </c>
      <c r="N2137" t="str">
        <f t="shared" si="134"/>
        <v>Mar</v>
      </c>
      <c r="O2137" s="2">
        <f t="shared" si="135"/>
        <v>0.125</v>
      </c>
      <c r="P2137" t="str">
        <f>VLOOKUP(G2137,Agents!A:E,4,FALSE)</f>
        <v>Team5</v>
      </c>
      <c r="Q2137" t="str">
        <f>VLOOKUP(G2137,Agents!A:E,5,FALSE)</f>
        <v>Senior</v>
      </c>
      <c r="R2137" t="str">
        <f>VLOOKUP(G2137,Agents!A:E,2,FALSE)</f>
        <v>Evening</v>
      </c>
    </row>
    <row r="2138" spans="1:18" x14ac:dyDescent="0.35">
      <c r="A2138" t="s">
        <v>3978</v>
      </c>
      <c r="B2138" t="s">
        <v>2685</v>
      </c>
      <c r="C2138" t="s">
        <v>50</v>
      </c>
      <c r="D2138" t="s">
        <v>13</v>
      </c>
      <c r="E2138" s="1">
        <v>46069.744444444441</v>
      </c>
      <c r="F2138" s="1">
        <v>46070.119444444441</v>
      </c>
      <c r="G2138" t="s">
        <v>156</v>
      </c>
      <c r="H2138" t="s">
        <v>15</v>
      </c>
      <c r="I2138" t="s">
        <v>16</v>
      </c>
      <c r="J2138">
        <v>5</v>
      </c>
      <c r="K2138" t="str">
        <f>IF(tickets_dataset[[#This Row],[status]] = "Closed", "Yes","No")</f>
        <v>Yes</v>
      </c>
      <c r="L2138" s="2">
        <f t="shared" si="132"/>
        <v>9</v>
      </c>
      <c r="M2138" t="str">
        <f t="shared" si="133"/>
        <v>No</v>
      </c>
      <c r="N2138" t="str">
        <f t="shared" si="134"/>
        <v>Feb</v>
      </c>
      <c r="O2138" s="2">
        <f t="shared" si="135"/>
        <v>0.375</v>
      </c>
      <c r="P2138" t="str">
        <f>VLOOKUP(G2138,Agents!A:E,4,FALSE)</f>
        <v>Team3</v>
      </c>
      <c r="Q2138" t="str">
        <f>VLOOKUP(G2138,Agents!A:E,5,FALSE)</f>
        <v>Mid</v>
      </c>
      <c r="R2138" t="str">
        <f>VLOOKUP(G2138,Agents!A:E,2,FALSE)</f>
        <v>Evening</v>
      </c>
    </row>
    <row r="2139" spans="1:18" x14ac:dyDescent="0.35">
      <c r="A2139" t="s">
        <v>3979</v>
      </c>
      <c r="B2139" t="s">
        <v>3980</v>
      </c>
      <c r="C2139" t="s">
        <v>34</v>
      </c>
      <c r="D2139" t="s">
        <v>13</v>
      </c>
      <c r="E2139" s="1">
        <v>46067.76666666667</v>
      </c>
      <c r="F2139" s="1">
        <v>46068.14166666667</v>
      </c>
      <c r="G2139" t="s">
        <v>164</v>
      </c>
      <c r="H2139" t="s">
        <v>28</v>
      </c>
      <c r="I2139" t="s">
        <v>16</v>
      </c>
      <c r="J2139">
        <v>4</v>
      </c>
      <c r="K2139" t="str">
        <f>IF(tickets_dataset[[#This Row],[status]] = "Closed", "Yes","No")</f>
        <v>No</v>
      </c>
      <c r="L2139" s="2">
        <f t="shared" si="132"/>
        <v>9</v>
      </c>
      <c r="M2139" t="str">
        <f t="shared" si="133"/>
        <v>No</v>
      </c>
      <c r="N2139" t="str">
        <f t="shared" si="134"/>
        <v>Feb</v>
      </c>
      <c r="O2139" s="2">
        <f t="shared" si="135"/>
        <v>0.375</v>
      </c>
      <c r="P2139" t="str">
        <f>VLOOKUP(G2139,Agents!A:E,4,FALSE)</f>
        <v>Team4</v>
      </c>
      <c r="Q2139" t="str">
        <f>VLOOKUP(G2139,Agents!A:E,5,FALSE)</f>
        <v>Senior</v>
      </c>
      <c r="R2139" t="str">
        <f>VLOOKUP(G2139,Agents!A:E,2,FALSE)</f>
        <v>Evening</v>
      </c>
    </row>
    <row r="2140" spans="1:18" x14ac:dyDescent="0.35">
      <c r="A2140" t="s">
        <v>3981</v>
      </c>
      <c r="B2140" t="s">
        <v>3982</v>
      </c>
      <c r="C2140" t="s">
        <v>50</v>
      </c>
      <c r="D2140" t="s">
        <v>13</v>
      </c>
      <c r="E2140" s="1">
        <v>46083.804166666669</v>
      </c>
      <c r="F2140" s="1">
        <v>46084.679166666669</v>
      </c>
      <c r="G2140" t="s">
        <v>131</v>
      </c>
      <c r="H2140" t="s">
        <v>15</v>
      </c>
      <c r="I2140" t="s">
        <v>16</v>
      </c>
      <c r="J2140">
        <v>4</v>
      </c>
      <c r="K2140" t="str">
        <f>IF(tickets_dataset[[#This Row],[status]] = "Closed", "Yes","No")</f>
        <v>Yes</v>
      </c>
      <c r="L2140" s="2">
        <f t="shared" si="132"/>
        <v>21</v>
      </c>
      <c r="M2140" t="str">
        <f t="shared" si="133"/>
        <v>No</v>
      </c>
      <c r="N2140" t="str">
        <f t="shared" si="134"/>
        <v>Mar</v>
      </c>
      <c r="O2140" s="2">
        <f t="shared" si="135"/>
        <v>0.875</v>
      </c>
      <c r="P2140" t="str">
        <f>VLOOKUP(G2140,Agents!A:E,4,FALSE)</f>
        <v>Team4</v>
      </c>
      <c r="Q2140" t="str">
        <f>VLOOKUP(G2140,Agents!A:E,5,FALSE)</f>
        <v>Junior</v>
      </c>
      <c r="R2140" t="str">
        <f>VLOOKUP(G2140,Agents!A:E,2,FALSE)</f>
        <v>Night</v>
      </c>
    </row>
    <row r="2141" spans="1:18" x14ac:dyDescent="0.35">
      <c r="A2141" t="s">
        <v>3983</v>
      </c>
      <c r="B2141" t="s">
        <v>3984</v>
      </c>
      <c r="C2141" t="s">
        <v>50</v>
      </c>
      <c r="D2141" t="s">
        <v>13</v>
      </c>
      <c r="E2141" s="1">
        <v>46031.950694444444</v>
      </c>
      <c r="F2141" s="1">
        <v>46033.075694444444</v>
      </c>
      <c r="G2141" t="s">
        <v>137</v>
      </c>
      <c r="H2141" t="s">
        <v>15</v>
      </c>
      <c r="I2141" t="s">
        <v>16</v>
      </c>
      <c r="J2141">
        <v>4</v>
      </c>
      <c r="K2141" t="str">
        <f>IF(tickets_dataset[[#This Row],[status]] = "Closed", "Yes","No")</f>
        <v>Yes</v>
      </c>
      <c r="L2141" s="2">
        <f t="shared" si="132"/>
        <v>27</v>
      </c>
      <c r="M2141" t="str">
        <f t="shared" si="133"/>
        <v>No</v>
      </c>
      <c r="N2141" t="str">
        <f t="shared" si="134"/>
        <v>Jan</v>
      </c>
      <c r="O2141" s="2">
        <f t="shared" si="135"/>
        <v>1.125</v>
      </c>
      <c r="P2141" t="str">
        <f>VLOOKUP(G2141,Agents!A:E,4,FALSE)</f>
        <v>Team5</v>
      </c>
      <c r="Q2141" t="str">
        <f>VLOOKUP(G2141,Agents!A:E,5,FALSE)</f>
        <v>Senior</v>
      </c>
      <c r="R2141" t="str">
        <f>VLOOKUP(G2141,Agents!A:E,2,FALSE)</f>
        <v>Night</v>
      </c>
    </row>
    <row r="2142" spans="1:18" x14ac:dyDescent="0.35">
      <c r="A2142" t="s">
        <v>3985</v>
      </c>
      <c r="B2142" t="s">
        <v>1476</v>
      </c>
      <c r="C2142" t="s">
        <v>12</v>
      </c>
      <c r="D2142" t="s">
        <v>26</v>
      </c>
      <c r="E2142" s="1">
        <v>46041.396527777775</v>
      </c>
      <c r="F2142" s="1">
        <v>46043.313194444447</v>
      </c>
      <c r="G2142" t="s">
        <v>73</v>
      </c>
      <c r="H2142" t="s">
        <v>15</v>
      </c>
      <c r="I2142" t="s">
        <v>16</v>
      </c>
      <c r="J2142">
        <v>4</v>
      </c>
      <c r="K2142" t="str">
        <f>IF(tickets_dataset[[#This Row],[status]] = "Closed", "Yes","No")</f>
        <v>Yes</v>
      </c>
      <c r="L2142" s="2">
        <f t="shared" si="132"/>
        <v>46.000000000116415</v>
      </c>
      <c r="M2142" t="str">
        <f t="shared" si="133"/>
        <v>No</v>
      </c>
      <c r="N2142" t="str">
        <f t="shared" si="134"/>
        <v>Jan</v>
      </c>
      <c r="O2142" s="2">
        <f t="shared" si="135"/>
        <v>1.9166666666715173</v>
      </c>
      <c r="P2142" t="str">
        <f>VLOOKUP(G2142,Agents!A:E,4,FALSE)</f>
        <v>Team4</v>
      </c>
      <c r="Q2142" t="str">
        <f>VLOOKUP(G2142,Agents!A:E,5,FALSE)</f>
        <v>Senior</v>
      </c>
      <c r="R2142" t="str">
        <f>VLOOKUP(G2142,Agents!A:E,2,FALSE)</f>
        <v>Night</v>
      </c>
    </row>
    <row r="2143" spans="1:18" x14ac:dyDescent="0.35">
      <c r="A2143" t="s">
        <v>3986</v>
      </c>
      <c r="B2143" t="s">
        <v>3987</v>
      </c>
      <c r="C2143" t="s">
        <v>22</v>
      </c>
      <c r="D2143" t="s">
        <v>13</v>
      </c>
      <c r="E2143" s="1">
        <v>46069.767361111109</v>
      </c>
      <c r="F2143" s="1">
        <v>46069.934027777781</v>
      </c>
      <c r="G2143" t="s">
        <v>211</v>
      </c>
      <c r="H2143" t="s">
        <v>15</v>
      </c>
      <c r="I2143" t="s">
        <v>16</v>
      </c>
      <c r="J2143">
        <v>5</v>
      </c>
      <c r="K2143" t="str">
        <f>IF(tickets_dataset[[#This Row],[status]] = "Closed", "Yes","No")</f>
        <v>Yes</v>
      </c>
      <c r="L2143" s="2">
        <f t="shared" si="132"/>
        <v>4.0000000001164153</v>
      </c>
      <c r="M2143" t="str">
        <f t="shared" si="133"/>
        <v>No</v>
      </c>
      <c r="N2143" t="str">
        <f t="shared" si="134"/>
        <v>Feb</v>
      </c>
      <c r="O2143" s="2">
        <f t="shared" si="135"/>
        <v>0.16666666667151731</v>
      </c>
      <c r="P2143" t="str">
        <f>VLOOKUP(G2143,Agents!A:E,4,FALSE)</f>
        <v>Team5</v>
      </c>
      <c r="Q2143" t="str">
        <f>VLOOKUP(G2143,Agents!A:E,5,FALSE)</f>
        <v>Senior</v>
      </c>
      <c r="R2143" t="str">
        <f>VLOOKUP(G2143,Agents!A:E,2,FALSE)</f>
        <v>Evening</v>
      </c>
    </row>
    <row r="2144" spans="1:18" x14ac:dyDescent="0.35">
      <c r="A2144" t="s">
        <v>3988</v>
      </c>
      <c r="B2144" t="s">
        <v>550</v>
      </c>
      <c r="C2144" t="s">
        <v>76</v>
      </c>
      <c r="D2144" t="s">
        <v>26</v>
      </c>
      <c r="E2144" s="1">
        <v>46030.884722222225</v>
      </c>
      <c r="F2144" s="1">
        <v>46033.634722222225</v>
      </c>
      <c r="G2144" t="s">
        <v>67</v>
      </c>
      <c r="H2144" t="s">
        <v>15</v>
      </c>
      <c r="I2144" t="s">
        <v>16</v>
      </c>
      <c r="J2144">
        <v>4</v>
      </c>
      <c r="K2144" t="str">
        <f>IF(tickets_dataset[[#This Row],[status]] = "Closed", "Yes","No")</f>
        <v>Yes</v>
      </c>
      <c r="L2144" s="2">
        <f t="shared" si="132"/>
        <v>66</v>
      </c>
      <c r="M2144" t="str">
        <f t="shared" si="133"/>
        <v>Yes</v>
      </c>
      <c r="N2144" t="str">
        <f t="shared" si="134"/>
        <v>Jan</v>
      </c>
      <c r="O2144" s="2">
        <f t="shared" si="135"/>
        <v>2.75</v>
      </c>
      <c r="P2144" t="str">
        <f>VLOOKUP(G2144,Agents!A:E,4,FALSE)</f>
        <v>Team5</v>
      </c>
      <c r="Q2144" t="str">
        <f>VLOOKUP(G2144,Agents!A:E,5,FALSE)</f>
        <v>Junior</v>
      </c>
      <c r="R2144" t="str">
        <f>VLOOKUP(G2144,Agents!A:E,2,FALSE)</f>
        <v>Evening</v>
      </c>
    </row>
    <row r="2145" spans="1:18" x14ac:dyDescent="0.35">
      <c r="A2145" t="s">
        <v>3989</v>
      </c>
      <c r="B2145" t="s">
        <v>870</v>
      </c>
      <c r="C2145" t="s">
        <v>22</v>
      </c>
      <c r="D2145" t="s">
        <v>26</v>
      </c>
      <c r="E2145" s="1">
        <v>46106.870833333334</v>
      </c>
      <c r="F2145" s="1">
        <v>46107.870833333334</v>
      </c>
      <c r="G2145" t="s">
        <v>86</v>
      </c>
      <c r="H2145" t="s">
        <v>15</v>
      </c>
      <c r="I2145" t="s">
        <v>16</v>
      </c>
      <c r="J2145">
        <v>5</v>
      </c>
      <c r="K2145" t="str">
        <f>IF(tickets_dataset[[#This Row],[status]] = "Closed", "Yes","No")</f>
        <v>Yes</v>
      </c>
      <c r="L2145" s="2">
        <f t="shared" si="132"/>
        <v>24</v>
      </c>
      <c r="M2145" t="str">
        <f t="shared" si="133"/>
        <v>No</v>
      </c>
      <c r="N2145" t="str">
        <f t="shared" si="134"/>
        <v>Mar</v>
      </c>
      <c r="O2145" s="2">
        <f t="shared" si="135"/>
        <v>1</v>
      </c>
      <c r="P2145" t="str">
        <f>VLOOKUP(G2145,Agents!A:E,4,FALSE)</f>
        <v>Team1</v>
      </c>
      <c r="Q2145" t="str">
        <f>VLOOKUP(G2145,Agents!A:E,5,FALSE)</f>
        <v>Mid</v>
      </c>
      <c r="R2145" t="str">
        <f>VLOOKUP(G2145,Agents!A:E,2,FALSE)</f>
        <v>Morning</v>
      </c>
    </row>
    <row r="2146" spans="1:18" x14ac:dyDescent="0.35">
      <c r="A2146" t="s">
        <v>3990</v>
      </c>
      <c r="B2146" t="s">
        <v>3777</v>
      </c>
      <c r="C2146" t="s">
        <v>76</v>
      </c>
      <c r="D2146" t="s">
        <v>38</v>
      </c>
      <c r="E2146" s="1">
        <v>46065.826388888891</v>
      </c>
      <c r="F2146" s="1">
        <v>46066.701388888891</v>
      </c>
      <c r="G2146" t="s">
        <v>80</v>
      </c>
      <c r="H2146" t="s">
        <v>15</v>
      </c>
      <c r="I2146" t="s">
        <v>16</v>
      </c>
      <c r="J2146">
        <v>4</v>
      </c>
      <c r="K2146" t="str">
        <f>IF(tickets_dataset[[#This Row],[status]] = "Closed", "Yes","No")</f>
        <v>Yes</v>
      </c>
      <c r="L2146" s="2">
        <f t="shared" si="132"/>
        <v>21</v>
      </c>
      <c r="M2146" t="str">
        <f t="shared" si="133"/>
        <v>No</v>
      </c>
      <c r="N2146" t="str">
        <f t="shared" si="134"/>
        <v>Feb</v>
      </c>
      <c r="O2146" s="2">
        <f t="shared" si="135"/>
        <v>0.875</v>
      </c>
      <c r="P2146" t="str">
        <f>VLOOKUP(G2146,Agents!A:E,4,FALSE)</f>
        <v>Team3</v>
      </c>
      <c r="Q2146" t="str">
        <f>VLOOKUP(G2146,Agents!A:E,5,FALSE)</f>
        <v>Junior</v>
      </c>
      <c r="R2146" t="str">
        <f>VLOOKUP(G2146,Agents!A:E,2,FALSE)</f>
        <v>Evening</v>
      </c>
    </row>
    <row r="2147" spans="1:18" x14ac:dyDescent="0.35">
      <c r="A2147" t="s">
        <v>3991</v>
      </c>
      <c r="B2147" t="s">
        <v>2852</v>
      </c>
      <c r="C2147" t="s">
        <v>12</v>
      </c>
      <c r="D2147" t="s">
        <v>26</v>
      </c>
      <c r="E2147" s="1">
        <v>46082.832638888889</v>
      </c>
      <c r="F2147" s="1">
        <v>46084.082638888889</v>
      </c>
      <c r="G2147" t="s">
        <v>67</v>
      </c>
      <c r="H2147" t="s">
        <v>15</v>
      </c>
      <c r="I2147" t="s">
        <v>16</v>
      </c>
      <c r="J2147">
        <v>4</v>
      </c>
      <c r="K2147" t="str">
        <f>IF(tickets_dataset[[#This Row],[status]] = "Closed", "Yes","No")</f>
        <v>Yes</v>
      </c>
      <c r="L2147" s="2">
        <f t="shared" si="132"/>
        <v>30</v>
      </c>
      <c r="M2147" t="str">
        <f t="shared" si="133"/>
        <v>No</v>
      </c>
      <c r="N2147" t="str">
        <f t="shared" si="134"/>
        <v>Mar</v>
      </c>
      <c r="O2147" s="2">
        <f t="shared" si="135"/>
        <v>1.25</v>
      </c>
      <c r="P2147" t="str">
        <f>VLOOKUP(G2147,Agents!A:E,4,FALSE)</f>
        <v>Team5</v>
      </c>
      <c r="Q2147" t="str">
        <f>VLOOKUP(G2147,Agents!A:E,5,FALSE)</f>
        <v>Junior</v>
      </c>
      <c r="R2147" t="str">
        <f>VLOOKUP(G2147,Agents!A:E,2,FALSE)</f>
        <v>Evening</v>
      </c>
    </row>
    <row r="2148" spans="1:18" x14ac:dyDescent="0.35">
      <c r="A2148" t="s">
        <v>3992</v>
      </c>
      <c r="B2148" t="s">
        <v>3198</v>
      </c>
      <c r="C2148" t="s">
        <v>22</v>
      </c>
      <c r="D2148" t="s">
        <v>38</v>
      </c>
      <c r="E2148" s="1">
        <v>46041.240277777775</v>
      </c>
      <c r="F2148" s="1">
        <v>46042.115277777775</v>
      </c>
      <c r="G2148" t="s">
        <v>211</v>
      </c>
      <c r="H2148" t="s">
        <v>15</v>
      </c>
      <c r="I2148" t="s">
        <v>16</v>
      </c>
      <c r="J2148">
        <v>4</v>
      </c>
      <c r="K2148" t="str">
        <f>IF(tickets_dataset[[#This Row],[status]] = "Closed", "Yes","No")</f>
        <v>Yes</v>
      </c>
      <c r="L2148" s="2">
        <f t="shared" si="132"/>
        <v>21</v>
      </c>
      <c r="M2148" t="str">
        <f t="shared" si="133"/>
        <v>No</v>
      </c>
      <c r="N2148" t="str">
        <f t="shared" si="134"/>
        <v>Jan</v>
      </c>
      <c r="O2148" s="2">
        <f t="shared" si="135"/>
        <v>0.875</v>
      </c>
      <c r="P2148" t="str">
        <f>VLOOKUP(G2148,Agents!A:E,4,FALSE)</f>
        <v>Team5</v>
      </c>
      <c r="Q2148" t="str">
        <f>VLOOKUP(G2148,Agents!A:E,5,FALSE)</f>
        <v>Senior</v>
      </c>
      <c r="R2148" t="str">
        <f>VLOOKUP(G2148,Agents!A:E,2,FALSE)</f>
        <v>Evening</v>
      </c>
    </row>
    <row r="2149" spans="1:18" x14ac:dyDescent="0.35">
      <c r="A2149" t="s">
        <v>3993</v>
      </c>
      <c r="B2149" t="s">
        <v>1430</v>
      </c>
      <c r="C2149" t="s">
        <v>50</v>
      </c>
      <c r="D2149" t="s">
        <v>13</v>
      </c>
      <c r="E2149" s="1">
        <v>46082.772916666669</v>
      </c>
      <c r="F2149" s="1">
        <v>46084.647916666669</v>
      </c>
      <c r="G2149" t="s">
        <v>42</v>
      </c>
      <c r="H2149" t="s">
        <v>28</v>
      </c>
      <c r="I2149" t="s">
        <v>68</v>
      </c>
      <c r="J2149">
        <v>5</v>
      </c>
      <c r="K2149" t="str">
        <f>IF(tickets_dataset[[#This Row],[status]] = "Closed", "Yes","No")</f>
        <v>No</v>
      </c>
      <c r="L2149" s="2">
        <f t="shared" si="132"/>
        <v>45</v>
      </c>
      <c r="M2149" t="str">
        <f t="shared" si="133"/>
        <v>No</v>
      </c>
      <c r="N2149" t="str">
        <f t="shared" si="134"/>
        <v>Mar</v>
      </c>
      <c r="O2149" s="2">
        <f t="shared" si="135"/>
        <v>1.875</v>
      </c>
      <c r="P2149" t="str">
        <f>VLOOKUP(G2149,Agents!A:E,4,FALSE)</f>
        <v>Team2</v>
      </c>
      <c r="Q2149" t="str">
        <f>VLOOKUP(G2149,Agents!A:E,5,FALSE)</f>
        <v>Junior</v>
      </c>
      <c r="R2149" t="str">
        <f>VLOOKUP(G2149,Agents!A:E,2,FALSE)</f>
        <v>Night</v>
      </c>
    </row>
    <row r="2150" spans="1:18" x14ac:dyDescent="0.35">
      <c r="A2150" t="s">
        <v>3994</v>
      </c>
      <c r="B2150" t="s">
        <v>3995</v>
      </c>
      <c r="C2150" t="s">
        <v>12</v>
      </c>
      <c r="D2150" t="s">
        <v>13</v>
      </c>
      <c r="E2150" s="1">
        <v>46088.761111111111</v>
      </c>
      <c r="F2150" s="1">
        <v>46090.594444444447</v>
      </c>
      <c r="G2150" t="s">
        <v>103</v>
      </c>
      <c r="H2150" t="s">
        <v>28</v>
      </c>
      <c r="I2150" t="s">
        <v>16</v>
      </c>
      <c r="J2150">
        <v>4</v>
      </c>
      <c r="K2150" t="str">
        <f>IF(tickets_dataset[[#This Row],[status]] = "Closed", "Yes","No")</f>
        <v>No</v>
      </c>
      <c r="L2150" s="2">
        <f t="shared" si="132"/>
        <v>44.000000000058208</v>
      </c>
      <c r="M2150" t="str">
        <f t="shared" si="133"/>
        <v>No</v>
      </c>
      <c r="N2150" t="str">
        <f t="shared" si="134"/>
        <v>Mar</v>
      </c>
      <c r="O2150" s="2">
        <f t="shared" si="135"/>
        <v>1.8333333333357587</v>
      </c>
      <c r="P2150" t="str">
        <f>VLOOKUP(G2150,Agents!A:E,4,FALSE)</f>
        <v>Team4</v>
      </c>
      <c r="Q2150" t="str">
        <f>VLOOKUP(G2150,Agents!A:E,5,FALSE)</f>
        <v>Senior</v>
      </c>
      <c r="R2150" t="str">
        <f>VLOOKUP(G2150,Agents!A:E,2,FALSE)</f>
        <v>Night</v>
      </c>
    </row>
    <row r="2151" spans="1:18" x14ac:dyDescent="0.35">
      <c r="A2151" t="s">
        <v>3996</v>
      </c>
      <c r="B2151" t="s">
        <v>3997</v>
      </c>
      <c r="C2151" t="s">
        <v>34</v>
      </c>
      <c r="D2151" t="s">
        <v>13</v>
      </c>
      <c r="E2151" s="1">
        <v>46052.143055555556</v>
      </c>
      <c r="F2151" s="1">
        <v>46053.393055555556</v>
      </c>
      <c r="G2151" t="s">
        <v>83</v>
      </c>
      <c r="H2151" t="s">
        <v>15</v>
      </c>
      <c r="I2151" t="s">
        <v>16</v>
      </c>
      <c r="J2151">
        <v>4</v>
      </c>
      <c r="K2151" t="str">
        <f>IF(tickets_dataset[[#This Row],[status]] = "Closed", "Yes","No")</f>
        <v>Yes</v>
      </c>
      <c r="L2151" s="2">
        <f t="shared" si="132"/>
        <v>30</v>
      </c>
      <c r="M2151" t="str">
        <f t="shared" si="133"/>
        <v>No</v>
      </c>
      <c r="N2151" t="str">
        <f t="shared" si="134"/>
        <v>Jan</v>
      </c>
      <c r="O2151" s="2">
        <f t="shared" si="135"/>
        <v>1.25</v>
      </c>
      <c r="P2151" t="str">
        <f>VLOOKUP(G2151,Agents!A:E,4,FALSE)</f>
        <v>Team2</v>
      </c>
      <c r="Q2151" t="str">
        <f>VLOOKUP(G2151,Agents!A:E,5,FALSE)</f>
        <v>Junior</v>
      </c>
      <c r="R2151" t="str">
        <f>VLOOKUP(G2151,Agents!A:E,2,FALSE)</f>
        <v>Night</v>
      </c>
    </row>
    <row r="2152" spans="1:18" x14ac:dyDescent="0.35">
      <c r="A2152" t="s">
        <v>3998</v>
      </c>
      <c r="B2152" t="s">
        <v>1093</v>
      </c>
      <c r="C2152" t="s">
        <v>76</v>
      </c>
      <c r="D2152" t="s">
        <v>26</v>
      </c>
      <c r="E2152" s="1">
        <v>46101.963194444441</v>
      </c>
      <c r="F2152" s="1">
        <v>46103.046527777777</v>
      </c>
      <c r="G2152" t="s">
        <v>156</v>
      </c>
      <c r="H2152" t="s">
        <v>15</v>
      </c>
      <c r="I2152" t="s">
        <v>16</v>
      </c>
      <c r="J2152">
        <v>4</v>
      </c>
      <c r="K2152" t="str">
        <f>IF(tickets_dataset[[#This Row],[status]] = "Closed", "Yes","No")</f>
        <v>Yes</v>
      </c>
      <c r="L2152" s="2">
        <f t="shared" si="132"/>
        <v>26.000000000058208</v>
      </c>
      <c r="M2152" t="str">
        <f t="shared" si="133"/>
        <v>No</v>
      </c>
      <c r="N2152" t="str">
        <f t="shared" si="134"/>
        <v>Mar</v>
      </c>
      <c r="O2152" s="2">
        <f t="shared" si="135"/>
        <v>1.0833333333357587</v>
      </c>
      <c r="P2152" t="str">
        <f>VLOOKUP(G2152,Agents!A:E,4,FALSE)</f>
        <v>Team3</v>
      </c>
      <c r="Q2152" t="str">
        <f>VLOOKUP(G2152,Agents!A:E,5,FALSE)</f>
        <v>Mid</v>
      </c>
      <c r="R2152" t="str">
        <f>VLOOKUP(G2152,Agents!A:E,2,FALSE)</f>
        <v>Evening</v>
      </c>
    </row>
    <row r="2153" spans="1:18" x14ac:dyDescent="0.35">
      <c r="A2153" t="s">
        <v>3999</v>
      </c>
      <c r="B2153" t="s">
        <v>130</v>
      </c>
      <c r="C2153" t="s">
        <v>76</v>
      </c>
      <c r="D2153" t="s">
        <v>13</v>
      </c>
      <c r="E2153" s="1">
        <v>46037.134722222225</v>
      </c>
      <c r="F2153" s="1">
        <v>46038.218055555553</v>
      </c>
      <c r="G2153" t="s">
        <v>35</v>
      </c>
      <c r="H2153" t="s">
        <v>15</v>
      </c>
      <c r="I2153" t="s">
        <v>16</v>
      </c>
      <c r="J2153">
        <v>5</v>
      </c>
      <c r="K2153" t="str">
        <f>IF(tickets_dataset[[#This Row],[status]] = "Closed", "Yes","No")</f>
        <v>Yes</v>
      </c>
      <c r="L2153" s="2">
        <f t="shared" si="132"/>
        <v>25.999999999883585</v>
      </c>
      <c r="M2153" t="str">
        <f t="shared" si="133"/>
        <v>No</v>
      </c>
      <c r="N2153" t="str">
        <f t="shared" si="134"/>
        <v>Jan</v>
      </c>
      <c r="O2153" s="2">
        <f t="shared" si="135"/>
        <v>1.0833333333284827</v>
      </c>
      <c r="P2153" t="str">
        <f>VLOOKUP(G2153,Agents!A:E,4,FALSE)</f>
        <v>Team1</v>
      </c>
      <c r="Q2153" t="str">
        <f>VLOOKUP(G2153,Agents!A:E,5,FALSE)</f>
        <v>Senior</v>
      </c>
      <c r="R2153" t="str">
        <f>VLOOKUP(G2153,Agents!A:E,2,FALSE)</f>
        <v>Evening</v>
      </c>
    </row>
    <row r="2154" spans="1:18" x14ac:dyDescent="0.35">
      <c r="A2154" t="s">
        <v>4000</v>
      </c>
      <c r="B2154" t="s">
        <v>1000</v>
      </c>
      <c r="C2154" t="s">
        <v>50</v>
      </c>
      <c r="D2154" t="s">
        <v>26</v>
      </c>
      <c r="E2154" s="1">
        <v>46107.249305555553</v>
      </c>
      <c r="F2154" s="1">
        <v>46108.957638888889</v>
      </c>
      <c r="G2154" t="s">
        <v>159</v>
      </c>
      <c r="H2154" t="s">
        <v>15</v>
      </c>
      <c r="I2154" t="s">
        <v>16</v>
      </c>
      <c r="J2154">
        <v>4</v>
      </c>
      <c r="K2154" t="str">
        <f>IF(tickets_dataset[[#This Row],[status]] = "Closed", "Yes","No")</f>
        <v>Yes</v>
      </c>
      <c r="L2154" s="2">
        <f t="shared" si="132"/>
        <v>41.000000000058208</v>
      </c>
      <c r="M2154" t="str">
        <f t="shared" si="133"/>
        <v>No</v>
      </c>
      <c r="N2154" t="str">
        <f t="shared" si="134"/>
        <v>Mar</v>
      </c>
      <c r="O2154" s="2">
        <f t="shared" si="135"/>
        <v>1.7083333333357587</v>
      </c>
      <c r="P2154" t="str">
        <f>VLOOKUP(G2154,Agents!A:E,4,FALSE)</f>
        <v>Team4</v>
      </c>
      <c r="Q2154" t="str">
        <f>VLOOKUP(G2154,Agents!A:E,5,FALSE)</f>
        <v>Mid</v>
      </c>
      <c r="R2154" t="str">
        <f>VLOOKUP(G2154,Agents!A:E,2,FALSE)</f>
        <v>Night</v>
      </c>
    </row>
    <row r="2155" spans="1:18" x14ac:dyDescent="0.35">
      <c r="A2155" t="s">
        <v>4001</v>
      </c>
      <c r="B2155" t="s">
        <v>4002</v>
      </c>
      <c r="C2155" t="s">
        <v>12</v>
      </c>
      <c r="D2155" t="s">
        <v>13</v>
      </c>
      <c r="E2155" s="1">
        <v>46109.88958333333</v>
      </c>
      <c r="F2155" s="1">
        <v>46110.26458333333</v>
      </c>
      <c r="G2155" t="s">
        <v>67</v>
      </c>
      <c r="H2155" t="s">
        <v>15</v>
      </c>
      <c r="I2155" t="s">
        <v>16</v>
      </c>
      <c r="J2155">
        <v>4</v>
      </c>
      <c r="K2155" t="str">
        <f>IF(tickets_dataset[[#This Row],[status]] = "Closed", "Yes","No")</f>
        <v>Yes</v>
      </c>
      <c r="L2155" s="2">
        <f t="shared" si="132"/>
        <v>9</v>
      </c>
      <c r="M2155" t="str">
        <f t="shared" si="133"/>
        <v>No</v>
      </c>
      <c r="N2155" t="str">
        <f t="shared" si="134"/>
        <v>Mar</v>
      </c>
      <c r="O2155" s="2">
        <f t="shared" si="135"/>
        <v>0.375</v>
      </c>
      <c r="P2155" t="str">
        <f>VLOOKUP(G2155,Agents!A:E,4,FALSE)</f>
        <v>Team5</v>
      </c>
      <c r="Q2155" t="str">
        <f>VLOOKUP(G2155,Agents!A:E,5,FALSE)</f>
        <v>Junior</v>
      </c>
      <c r="R2155" t="str">
        <f>VLOOKUP(G2155,Agents!A:E,2,FALSE)</f>
        <v>Evening</v>
      </c>
    </row>
    <row r="2156" spans="1:18" x14ac:dyDescent="0.35">
      <c r="A2156" t="s">
        <v>4003</v>
      </c>
      <c r="B2156" t="s">
        <v>4004</v>
      </c>
      <c r="C2156" t="s">
        <v>12</v>
      </c>
      <c r="D2156" t="s">
        <v>38</v>
      </c>
      <c r="E2156" s="1">
        <v>46056.089583333334</v>
      </c>
      <c r="F2156" s="1">
        <v>46059.42291666667</v>
      </c>
      <c r="G2156" t="s">
        <v>206</v>
      </c>
      <c r="H2156" t="s">
        <v>28</v>
      </c>
      <c r="I2156" t="s">
        <v>16</v>
      </c>
      <c r="J2156">
        <v>4</v>
      </c>
      <c r="K2156" t="str">
        <f>IF(tickets_dataset[[#This Row],[status]] = "Closed", "Yes","No")</f>
        <v>No</v>
      </c>
      <c r="L2156" s="2">
        <f t="shared" si="132"/>
        <v>80.000000000058208</v>
      </c>
      <c r="M2156" t="str">
        <f t="shared" si="133"/>
        <v>Yes</v>
      </c>
      <c r="N2156" t="str">
        <f t="shared" si="134"/>
        <v>Feb</v>
      </c>
      <c r="O2156" s="2">
        <f t="shared" si="135"/>
        <v>3.3333333333357587</v>
      </c>
      <c r="P2156" t="str">
        <f>VLOOKUP(G2156,Agents!A:E,4,FALSE)</f>
        <v>Team5</v>
      </c>
      <c r="Q2156" t="str">
        <f>VLOOKUP(G2156,Agents!A:E,5,FALSE)</f>
        <v>Junior</v>
      </c>
      <c r="R2156" t="str">
        <f>VLOOKUP(G2156,Agents!A:E,2,FALSE)</f>
        <v>Evening</v>
      </c>
    </row>
    <row r="2157" spans="1:18" x14ac:dyDescent="0.35">
      <c r="A2157" t="s">
        <v>4005</v>
      </c>
      <c r="B2157" t="s">
        <v>4006</v>
      </c>
      <c r="C2157" t="s">
        <v>34</v>
      </c>
      <c r="D2157" t="s">
        <v>26</v>
      </c>
      <c r="E2157" s="1">
        <v>46079.092361111114</v>
      </c>
      <c r="F2157" s="1">
        <v>46081.550694444442</v>
      </c>
      <c r="G2157" t="s">
        <v>239</v>
      </c>
      <c r="H2157" t="s">
        <v>15</v>
      </c>
      <c r="I2157" t="s">
        <v>16</v>
      </c>
      <c r="J2157">
        <v>4</v>
      </c>
      <c r="K2157" t="str">
        <f>IF(tickets_dataset[[#This Row],[status]] = "Closed", "Yes","No")</f>
        <v>Yes</v>
      </c>
      <c r="L2157" s="2">
        <f t="shared" si="132"/>
        <v>58.999999999883585</v>
      </c>
      <c r="M2157" t="str">
        <f t="shared" si="133"/>
        <v>Yes</v>
      </c>
      <c r="N2157" t="str">
        <f t="shared" si="134"/>
        <v>Feb</v>
      </c>
      <c r="O2157" s="2">
        <f t="shared" si="135"/>
        <v>2.4583333333284827</v>
      </c>
      <c r="P2157" t="str">
        <f>VLOOKUP(G2157,Agents!A:E,4,FALSE)</f>
        <v>Team1</v>
      </c>
      <c r="Q2157" t="str">
        <f>VLOOKUP(G2157,Agents!A:E,5,FALSE)</f>
        <v>Senior</v>
      </c>
      <c r="R2157" t="str">
        <f>VLOOKUP(G2157,Agents!A:E,2,FALSE)</f>
        <v>Evening</v>
      </c>
    </row>
    <row r="2158" spans="1:18" x14ac:dyDescent="0.35">
      <c r="A2158" t="s">
        <v>4007</v>
      </c>
      <c r="B2158" t="s">
        <v>4008</v>
      </c>
      <c r="C2158" t="s">
        <v>50</v>
      </c>
      <c r="D2158" t="s">
        <v>13</v>
      </c>
      <c r="E2158" s="1">
        <v>46089.678472222222</v>
      </c>
      <c r="F2158" s="1">
        <v>46090.970138888886</v>
      </c>
      <c r="G2158" t="s">
        <v>199</v>
      </c>
      <c r="H2158" t="s">
        <v>15</v>
      </c>
      <c r="I2158" t="s">
        <v>16</v>
      </c>
      <c r="J2158">
        <v>4</v>
      </c>
      <c r="K2158" t="str">
        <f>IF(tickets_dataset[[#This Row],[status]] = "Closed", "Yes","No")</f>
        <v>Yes</v>
      </c>
      <c r="L2158" s="2">
        <f t="shared" si="132"/>
        <v>30.999999999941792</v>
      </c>
      <c r="M2158" t="str">
        <f t="shared" si="133"/>
        <v>No</v>
      </c>
      <c r="N2158" t="str">
        <f t="shared" si="134"/>
        <v>Mar</v>
      </c>
      <c r="O2158" s="2">
        <f t="shared" si="135"/>
        <v>1.2916666666642413</v>
      </c>
      <c r="P2158" t="str">
        <f>VLOOKUP(G2158,Agents!A:E,4,FALSE)</f>
        <v>Team1</v>
      </c>
      <c r="Q2158" t="str">
        <f>VLOOKUP(G2158,Agents!A:E,5,FALSE)</f>
        <v>Junior</v>
      </c>
      <c r="R2158" t="str">
        <f>VLOOKUP(G2158,Agents!A:E,2,FALSE)</f>
        <v>Morning</v>
      </c>
    </row>
    <row r="2159" spans="1:18" x14ac:dyDescent="0.35">
      <c r="A2159" t="s">
        <v>4009</v>
      </c>
      <c r="B2159" t="s">
        <v>1691</v>
      </c>
      <c r="C2159" t="s">
        <v>34</v>
      </c>
      <c r="D2159" t="s">
        <v>26</v>
      </c>
      <c r="E2159" s="1">
        <v>46074.620138888888</v>
      </c>
      <c r="F2159" s="1">
        <v>46076.578472222223</v>
      </c>
      <c r="G2159" t="s">
        <v>216</v>
      </c>
      <c r="H2159" t="s">
        <v>15</v>
      </c>
      <c r="I2159" t="s">
        <v>16</v>
      </c>
      <c r="J2159">
        <v>5</v>
      </c>
      <c r="K2159" t="str">
        <f>IF(tickets_dataset[[#This Row],[status]] = "Closed", "Yes","No")</f>
        <v>Yes</v>
      </c>
      <c r="L2159" s="2">
        <f t="shared" si="132"/>
        <v>47.000000000058208</v>
      </c>
      <c r="M2159" t="str">
        <f t="shared" si="133"/>
        <v>No</v>
      </c>
      <c r="N2159" t="str">
        <f t="shared" si="134"/>
        <v>Feb</v>
      </c>
      <c r="O2159" s="2">
        <f t="shared" si="135"/>
        <v>1.9583333333357587</v>
      </c>
      <c r="P2159" t="str">
        <f>VLOOKUP(G2159,Agents!A:E,4,FALSE)</f>
        <v>Team5</v>
      </c>
      <c r="Q2159" t="str">
        <f>VLOOKUP(G2159,Agents!A:E,5,FALSE)</f>
        <v>Junior</v>
      </c>
      <c r="R2159" t="str">
        <f>VLOOKUP(G2159,Agents!A:E,2,FALSE)</f>
        <v>Evening</v>
      </c>
    </row>
    <row r="2160" spans="1:18" x14ac:dyDescent="0.35">
      <c r="A2160" t="s">
        <v>4010</v>
      </c>
      <c r="B2160" t="s">
        <v>2163</v>
      </c>
      <c r="C2160" t="s">
        <v>12</v>
      </c>
      <c r="D2160" t="s">
        <v>13</v>
      </c>
      <c r="E2160" s="1">
        <v>46111.256249999999</v>
      </c>
      <c r="F2160" s="1">
        <v>46111.756249999999</v>
      </c>
      <c r="G2160" t="s">
        <v>282</v>
      </c>
      <c r="H2160" t="s">
        <v>15</v>
      </c>
      <c r="I2160" t="s">
        <v>16</v>
      </c>
      <c r="J2160">
        <v>5</v>
      </c>
      <c r="K2160" t="str">
        <f>IF(tickets_dataset[[#This Row],[status]] = "Closed", "Yes","No")</f>
        <v>Yes</v>
      </c>
      <c r="L2160" s="2">
        <f t="shared" si="132"/>
        <v>12</v>
      </c>
      <c r="M2160" t="str">
        <f t="shared" si="133"/>
        <v>No</v>
      </c>
      <c r="N2160" t="str">
        <f t="shared" si="134"/>
        <v>Mar</v>
      </c>
      <c r="O2160" s="2">
        <f t="shared" si="135"/>
        <v>0.5</v>
      </c>
      <c r="P2160" t="str">
        <f>VLOOKUP(G2160,Agents!A:E,4,FALSE)</f>
        <v>Team4</v>
      </c>
      <c r="Q2160" t="str">
        <f>VLOOKUP(G2160,Agents!A:E,5,FALSE)</f>
        <v>Mid</v>
      </c>
      <c r="R2160" t="str">
        <f>VLOOKUP(G2160,Agents!A:E,2,FALSE)</f>
        <v>Morning</v>
      </c>
    </row>
    <row r="2161" spans="1:18" x14ac:dyDescent="0.35">
      <c r="A2161" t="s">
        <v>4011</v>
      </c>
      <c r="B2161" t="s">
        <v>236</v>
      </c>
      <c r="C2161" t="s">
        <v>22</v>
      </c>
      <c r="D2161" t="s">
        <v>38</v>
      </c>
      <c r="E2161" s="1">
        <v>46026.173611111109</v>
      </c>
      <c r="F2161" s="1">
        <v>46026.506944444445</v>
      </c>
      <c r="G2161" t="s">
        <v>27</v>
      </c>
      <c r="H2161" t="s">
        <v>28</v>
      </c>
      <c r="I2161" t="s">
        <v>16</v>
      </c>
      <c r="J2161">
        <v>4</v>
      </c>
      <c r="K2161" t="str">
        <f>IF(tickets_dataset[[#This Row],[status]] = "Closed", "Yes","No")</f>
        <v>No</v>
      </c>
      <c r="L2161" s="2">
        <f t="shared" si="132"/>
        <v>8.0000000000582077</v>
      </c>
      <c r="M2161" t="str">
        <f t="shared" si="133"/>
        <v>No</v>
      </c>
      <c r="N2161" t="str">
        <f t="shared" si="134"/>
        <v>Jan</v>
      </c>
      <c r="O2161" s="2">
        <f t="shared" si="135"/>
        <v>0.33333333333575865</v>
      </c>
      <c r="P2161" t="str">
        <f>VLOOKUP(G2161,Agents!A:E,4,FALSE)</f>
        <v>Team5</v>
      </c>
      <c r="Q2161" t="str">
        <f>VLOOKUP(G2161,Agents!A:E,5,FALSE)</f>
        <v>Senior</v>
      </c>
      <c r="R2161" t="str">
        <f>VLOOKUP(G2161,Agents!A:E,2,FALSE)</f>
        <v>Morning</v>
      </c>
    </row>
    <row r="2162" spans="1:18" x14ac:dyDescent="0.35">
      <c r="A2162" t="s">
        <v>4012</v>
      </c>
      <c r="B2162" t="s">
        <v>4013</v>
      </c>
      <c r="C2162" t="s">
        <v>22</v>
      </c>
      <c r="D2162" t="s">
        <v>26</v>
      </c>
      <c r="E2162" s="1">
        <v>46075.522222222222</v>
      </c>
      <c r="F2162" s="1">
        <v>46078.397222222222</v>
      </c>
      <c r="G2162" t="s">
        <v>137</v>
      </c>
      <c r="H2162" t="s">
        <v>15</v>
      </c>
      <c r="I2162" t="s">
        <v>16</v>
      </c>
      <c r="J2162">
        <v>3</v>
      </c>
      <c r="K2162" t="str">
        <f>IF(tickets_dataset[[#This Row],[status]] = "Closed", "Yes","No")</f>
        <v>Yes</v>
      </c>
      <c r="L2162" s="2">
        <f t="shared" si="132"/>
        <v>69</v>
      </c>
      <c r="M2162" t="str">
        <f t="shared" si="133"/>
        <v>Yes</v>
      </c>
      <c r="N2162" t="str">
        <f t="shared" si="134"/>
        <v>Feb</v>
      </c>
      <c r="O2162" s="2">
        <f t="shared" si="135"/>
        <v>2.875</v>
      </c>
      <c r="P2162" t="str">
        <f>VLOOKUP(G2162,Agents!A:E,4,FALSE)</f>
        <v>Team5</v>
      </c>
      <c r="Q2162" t="str">
        <f>VLOOKUP(G2162,Agents!A:E,5,FALSE)</f>
        <v>Senior</v>
      </c>
      <c r="R2162" t="str">
        <f>VLOOKUP(G2162,Agents!A:E,2,FALSE)</f>
        <v>Night</v>
      </c>
    </row>
    <row r="2163" spans="1:18" x14ac:dyDescent="0.35">
      <c r="A2163" t="s">
        <v>4014</v>
      </c>
      <c r="B2163" t="s">
        <v>4015</v>
      </c>
      <c r="C2163" t="s">
        <v>50</v>
      </c>
      <c r="D2163" t="s">
        <v>13</v>
      </c>
      <c r="E2163" s="1">
        <v>46052.575694444444</v>
      </c>
      <c r="F2163" s="1">
        <v>46053.575694444444</v>
      </c>
      <c r="G2163" t="s">
        <v>199</v>
      </c>
      <c r="H2163" t="s">
        <v>15</v>
      </c>
      <c r="I2163" t="s">
        <v>16</v>
      </c>
      <c r="J2163">
        <v>4</v>
      </c>
      <c r="K2163" t="str">
        <f>IF(tickets_dataset[[#This Row],[status]] = "Closed", "Yes","No")</f>
        <v>Yes</v>
      </c>
      <c r="L2163" s="2">
        <f t="shared" si="132"/>
        <v>24</v>
      </c>
      <c r="M2163" t="str">
        <f t="shared" si="133"/>
        <v>No</v>
      </c>
      <c r="N2163" t="str">
        <f t="shared" si="134"/>
        <v>Jan</v>
      </c>
      <c r="O2163" s="2">
        <f t="shared" si="135"/>
        <v>1</v>
      </c>
      <c r="P2163" t="str">
        <f>VLOOKUP(G2163,Agents!A:E,4,FALSE)</f>
        <v>Team1</v>
      </c>
      <c r="Q2163" t="str">
        <f>VLOOKUP(G2163,Agents!A:E,5,FALSE)</f>
        <v>Junior</v>
      </c>
      <c r="R2163" t="str">
        <f>VLOOKUP(G2163,Agents!A:E,2,FALSE)</f>
        <v>Morning</v>
      </c>
    </row>
    <row r="2164" spans="1:18" x14ac:dyDescent="0.35">
      <c r="A2164" t="s">
        <v>4016</v>
      </c>
      <c r="B2164" t="s">
        <v>4017</v>
      </c>
      <c r="C2164" t="s">
        <v>76</v>
      </c>
      <c r="D2164" t="s">
        <v>26</v>
      </c>
      <c r="E2164" s="1">
        <v>46099.254861111112</v>
      </c>
      <c r="F2164" s="1">
        <v>46100.629861111112</v>
      </c>
      <c r="G2164" t="s">
        <v>273</v>
      </c>
      <c r="H2164" t="s">
        <v>15</v>
      </c>
      <c r="I2164" t="s">
        <v>68</v>
      </c>
      <c r="J2164">
        <v>4</v>
      </c>
      <c r="K2164" t="str">
        <f>IF(tickets_dataset[[#This Row],[status]] = "Closed", "Yes","No")</f>
        <v>Yes</v>
      </c>
      <c r="L2164" s="2">
        <f t="shared" si="132"/>
        <v>33</v>
      </c>
      <c r="M2164" t="str">
        <f t="shared" si="133"/>
        <v>No</v>
      </c>
      <c r="N2164" t="str">
        <f t="shared" si="134"/>
        <v>Mar</v>
      </c>
      <c r="O2164" s="2">
        <f t="shared" si="135"/>
        <v>1.375</v>
      </c>
      <c r="P2164" t="str">
        <f>VLOOKUP(G2164,Agents!A:E,4,FALSE)</f>
        <v>Team3</v>
      </c>
      <c r="Q2164" t="str">
        <f>VLOOKUP(G2164,Agents!A:E,5,FALSE)</f>
        <v>Senior</v>
      </c>
      <c r="R2164" t="str">
        <f>VLOOKUP(G2164,Agents!A:E,2,FALSE)</f>
        <v>Evening</v>
      </c>
    </row>
    <row r="2165" spans="1:18" x14ac:dyDescent="0.35">
      <c r="A2165" t="s">
        <v>4018</v>
      </c>
      <c r="B2165" t="s">
        <v>1894</v>
      </c>
      <c r="C2165" t="s">
        <v>76</v>
      </c>
      <c r="D2165" t="s">
        <v>26</v>
      </c>
      <c r="E2165" s="1">
        <v>46059.290972222225</v>
      </c>
      <c r="F2165" s="1">
        <v>46062.249305555553</v>
      </c>
      <c r="G2165" t="s">
        <v>14</v>
      </c>
      <c r="H2165" t="s">
        <v>15</v>
      </c>
      <c r="I2165" t="s">
        <v>16</v>
      </c>
      <c r="J2165">
        <v>4</v>
      </c>
      <c r="K2165" t="str">
        <f>IF(tickets_dataset[[#This Row],[status]] = "Closed", "Yes","No")</f>
        <v>Yes</v>
      </c>
      <c r="L2165" s="2">
        <f t="shared" si="132"/>
        <v>70.999999999883585</v>
      </c>
      <c r="M2165" t="str">
        <f t="shared" si="133"/>
        <v>Yes</v>
      </c>
      <c r="N2165" t="str">
        <f t="shared" si="134"/>
        <v>Feb</v>
      </c>
      <c r="O2165" s="2">
        <f t="shared" si="135"/>
        <v>2.9583333333284827</v>
      </c>
      <c r="P2165" t="str">
        <f>VLOOKUP(G2165,Agents!A:E,4,FALSE)</f>
        <v>Team1</v>
      </c>
      <c r="Q2165" t="str">
        <f>VLOOKUP(G2165,Agents!A:E,5,FALSE)</f>
        <v>Senior</v>
      </c>
      <c r="R2165" t="str">
        <f>VLOOKUP(G2165,Agents!A:E,2,FALSE)</f>
        <v>Morning</v>
      </c>
    </row>
    <row r="2166" spans="1:18" x14ac:dyDescent="0.35">
      <c r="A2166" t="s">
        <v>4019</v>
      </c>
      <c r="B2166" t="s">
        <v>4020</v>
      </c>
      <c r="C2166" t="s">
        <v>76</v>
      </c>
      <c r="D2166" t="s">
        <v>26</v>
      </c>
      <c r="E2166" s="1">
        <v>46063.051388888889</v>
      </c>
      <c r="F2166" s="1">
        <v>46063.426388888889</v>
      </c>
      <c r="G2166" t="s">
        <v>100</v>
      </c>
      <c r="H2166" t="s">
        <v>15</v>
      </c>
      <c r="I2166" t="s">
        <v>16</v>
      </c>
      <c r="J2166">
        <v>3</v>
      </c>
      <c r="K2166" t="str">
        <f>IF(tickets_dataset[[#This Row],[status]] = "Closed", "Yes","No")</f>
        <v>Yes</v>
      </c>
      <c r="L2166" s="2">
        <f t="shared" si="132"/>
        <v>9</v>
      </c>
      <c r="M2166" t="str">
        <f t="shared" si="133"/>
        <v>No</v>
      </c>
      <c r="N2166" t="str">
        <f t="shared" si="134"/>
        <v>Feb</v>
      </c>
      <c r="O2166" s="2">
        <f t="shared" si="135"/>
        <v>0.375</v>
      </c>
      <c r="P2166" t="str">
        <f>VLOOKUP(G2166,Agents!A:E,4,FALSE)</f>
        <v>Team4</v>
      </c>
      <c r="Q2166" t="str">
        <f>VLOOKUP(G2166,Agents!A:E,5,FALSE)</f>
        <v>Junior</v>
      </c>
      <c r="R2166" t="str">
        <f>VLOOKUP(G2166,Agents!A:E,2,FALSE)</f>
        <v>Evening</v>
      </c>
    </row>
    <row r="2167" spans="1:18" x14ac:dyDescent="0.35">
      <c r="A2167" t="s">
        <v>4021</v>
      </c>
      <c r="B2167" t="s">
        <v>4022</v>
      </c>
      <c r="C2167" t="s">
        <v>34</v>
      </c>
      <c r="D2167" t="s">
        <v>26</v>
      </c>
      <c r="E2167" s="1">
        <v>46034.759722222225</v>
      </c>
      <c r="F2167" s="1">
        <v>46035.634722222225</v>
      </c>
      <c r="G2167" t="s">
        <v>170</v>
      </c>
      <c r="H2167" t="s">
        <v>15</v>
      </c>
      <c r="I2167" t="s">
        <v>16</v>
      </c>
      <c r="J2167">
        <v>4</v>
      </c>
      <c r="K2167" t="str">
        <f>IF(tickets_dataset[[#This Row],[status]] = "Closed", "Yes","No")</f>
        <v>Yes</v>
      </c>
      <c r="L2167" s="2">
        <f t="shared" si="132"/>
        <v>21</v>
      </c>
      <c r="M2167" t="str">
        <f t="shared" si="133"/>
        <v>No</v>
      </c>
      <c r="N2167" t="str">
        <f t="shared" si="134"/>
        <v>Jan</v>
      </c>
      <c r="O2167" s="2">
        <f t="shared" si="135"/>
        <v>0.875</v>
      </c>
      <c r="P2167" t="str">
        <f>VLOOKUP(G2167,Agents!A:E,4,FALSE)</f>
        <v>Team5</v>
      </c>
      <c r="Q2167" t="str">
        <f>VLOOKUP(G2167,Agents!A:E,5,FALSE)</f>
        <v>Junior</v>
      </c>
      <c r="R2167" t="str">
        <f>VLOOKUP(G2167,Agents!A:E,2,FALSE)</f>
        <v>Night</v>
      </c>
    </row>
    <row r="2168" spans="1:18" x14ac:dyDescent="0.35">
      <c r="A2168" t="s">
        <v>4023</v>
      </c>
      <c r="B2168" t="s">
        <v>4024</v>
      </c>
      <c r="C2168" t="s">
        <v>76</v>
      </c>
      <c r="D2168" t="s">
        <v>13</v>
      </c>
      <c r="E2168" s="1">
        <v>46104.085416666669</v>
      </c>
      <c r="F2168" s="1">
        <v>46104.835416666669</v>
      </c>
      <c r="G2168" t="s">
        <v>137</v>
      </c>
      <c r="H2168" t="s">
        <v>15</v>
      </c>
      <c r="I2168" t="s">
        <v>68</v>
      </c>
      <c r="J2168">
        <v>3</v>
      </c>
      <c r="K2168" t="str">
        <f>IF(tickets_dataset[[#This Row],[status]] = "Closed", "Yes","No")</f>
        <v>Yes</v>
      </c>
      <c r="L2168" s="2">
        <f t="shared" si="132"/>
        <v>18</v>
      </c>
      <c r="M2168" t="str">
        <f t="shared" si="133"/>
        <v>No</v>
      </c>
      <c r="N2168" t="str">
        <f t="shared" si="134"/>
        <v>Mar</v>
      </c>
      <c r="O2168" s="2">
        <f t="shared" si="135"/>
        <v>0.75</v>
      </c>
      <c r="P2168" t="str">
        <f>VLOOKUP(G2168,Agents!A:E,4,FALSE)</f>
        <v>Team5</v>
      </c>
      <c r="Q2168" t="str">
        <f>VLOOKUP(G2168,Agents!A:E,5,FALSE)</f>
        <v>Senior</v>
      </c>
      <c r="R2168" t="str">
        <f>VLOOKUP(G2168,Agents!A:E,2,FALSE)</f>
        <v>Night</v>
      </c>
    </row>
    <row r="2169" spans="1:18" x14ac:dyDescent="0.35">
      <c r="A2169" t="s">
        <v>4025</v>
      </c>
      <c r="B2169" t="s">
        <v>4026</v>
      </c>
      <c r="C2169" t="s">
        <v>22</v>
      </c>
      <c r="D2169" t="s">
        <v>26</v>
      </c>
      <c r="E2169" s="1">
        <v>46075.161111111112</v>
      </c>
      <c r="F2169" s="1">
        <v>46075.869444444441</v>
      </c>
      <c r="G2169" t="s">
        <v>23</v>
      </c>
      <c r="H2169" t="s">
        <v>15</v>
      </c>
      <c r="I2169" t="s">
        <v>16</v>
      </c>
      <c r="J2169">
        <v>3</v>
      </c>
      <c r="K2169" t="str">
        <f>IF(tickets_dataset[[#This Row],[status]] = "Closed", "Yes","No")</f>
        <v>Yes</v>
      </c>
      <c r="L2169" s="2">
        <f t="shared" si="132"/>
        <v>16.999999999883585</v>
      </c>
      <c r="M2169" t="str">
        <f t="shared" si="133"/>
        <v>No</v>
      </c>
      <c r="N2169" t="str">
        <f t="shared" si="134"/>
        <v>Feb</v>
      </c>
      <c r="O2169" s="2">
        <f t="shared" si="135"/>
        <v>0.70833333332848269</v>
      </c>
      <c r="P2169" t="str">
        <f>VLOOKUP(G2169,Agents!A:E,4,FALSE)</f>
        <v>Team3</v>
      </c>
      <c r="Q2169" t="str">
        <f>VLOOKUP(G2169,Agents!A:E,5,FALSE)</f>
        <v>Senior</v>
      </c>
      <c r="R2169" t="str">
        <f>VLOOKUP(G2169,Agents!A:E,2,FALSE)</f>
        <v>Evening</v>
      </c>
    </row>
    <row r="2170" spans="1:18" x14ac:dyDescent="0.35">
      <c r="A2170" t="s">
        <v>4027</v>
      </c>
      <c r="B2170" t="s">
        <v>3060</v>
      </c>
      <c r="C2170" t="s">
        <v>22</v>
      </c>
      <c r="D2170" t="s">
        <v>13</v>
      </c>
      <c r="E2170" s="1">
        <v>46091.211805555555</v>
      </c>
      <c r="F2170" s="1">
        <v>46092.628472222219</v>
      </c>
      <c r="G2170" t="s">
        <v>39</v>
      </c>
      <c r="H2170" t="s">
        <v>15</v>
      </c>
      <c r="I2170" t="s">
        <v>16</v>
      </c>
      <c r="J2170">
        <v>3</v>
      </c>
      <c r="K2170" t="str">
        <f>IF(tickets_dataset[[#This Row],[status]] = "Closed", "Yes","No")</f>
        <v>Yes</v>
      </c>
      <c r="L2170" s="2">
        <f t="shared" si="132"/>
        <v>33.999999999941792</v>
      </c>
      <c r="M2170" t="str">
        <f t="shared" si="133"/>
        <v>No</v>
      </c>
      <c r="N2170" t="str">
        <f t="shared" si="134"/>
        <v>Mar</v>
      </c>
      <c r="O2170" s="2">
        <f t="shared" si="135"/>
        <v>1.4166666666642413</v>
      </c>
      <c r="P2170" t="str">
        <f>VLOOKUP(G2170,Agents!A:E,4,FALSE)</f>
        <v>Team3</v>
      </c>
      <c r="Q2170" t="str">
        <f>VLOOKUP(G2170,Agents!A:E,5,FALSE)</f>
        <v>Mid</v>
      </c>
      <c r="R2170" t="str">
        <f>VLOOKUP(G2170,Agents!A:E,2,FALSE)</f>
        <v>Night</v>
      </c>
    </row>
    <row r="2171" spans="1:18" x14ac:dyDescent="0.35">
      <c r="A2171" t="s">
        <v>4028</v>
      </c>
      <c r="B2171" t="s">
        <v>4029</v>
      </c>
      <c r="C2171" t="s">
        <v>76</v>
      </c>
      <c r="D2171" t="s">
        <v>38</v>
      </c>
      <c r="E2171" s="1">
        <v>46078.504861111112</v>
      </c>
      <c r="F2171" s="1">
        <v>46080.921527777777</v>
      </c>
      <c r="G2171" t="s">
        <v>39</v>
      </c>
      <c r="H2171" t="s">
        <v>15</v>
      </c>
      <c r="I2171" t="s">
        <v>16</v>
      </c>
      <c r="J2171">
        <v>3</v>
      </c>
      <c r="K2171" t="str">
        <f>IF(tickets_dataset[[#This Row],[status]] = "Closed", "Yes","No")</f>
        <v>Yes</v>
      </c>
      <c r="L2171" s="2">
        <f t="shared" si="132"/>
        <v>57.999999999941792</v>
      </c>
      <c r="M2171" t="str">
        <f t="shared" si="133"/>
        <v>Yes</v>
      </c>
      <c r="N2171" t="str">
        <f t="shared" si="134"/>
        <v>Feb</v>
      </c>
      <c r="O2171" s="2">
        <f t="shared" si="135"/>
        <v>2.4166666666642413</v>
      </c>
      <c r="P2171" t="str">
        <f>VLOOKUP(G2171,Agents!A:E,4,FALSE)</f>
        <v>Team3</v>
      </c>
      <c r="Q2171" t="str">
        <f>VLOOKUP(G2171,Agents!A:E,5,FALSE)</f>
        <v>Mid</v>
      </c>
      <c r="R2171" t="str">
        <f>VLOOKUP(G2171,Agents!A:E,2,FALSE)</f>
        <v>Night</v>
      </c>
    </row>
    <row r="2172" spans="1:18" x14ac:dyDescent="0.35">
      <c r="A2172" t="s">
        <v>4030</v>
      </c>
      <c r="B2172" t="s">
        <v>3748</v>
      </c>
      <c r="C2172" t="s">
        <v>22</v>
      </c>
      <c r="D2172" t="s">
        <v>26</v>
      </c>
      <c r="E2172" s="1">
        <v>46064.536111111112</v>
      </c>
      <c r="F2172" s="1">
        <v>46064.744444444441</v>
      </c>
      <c r="G2172" t="s">
        <v>344</v>
      </c>
      <c r="H2172" t="s">
        <v>15</v>
      </c>
      <c r="I2172" t="s">
        <v>16</v>
      </c>
      <c r="J2172">
        <v>5</v>
      </c>
      <c r="K2172" t="str">
        <f>IF(tickets_dataset[[#This Row],[status]] = "Closed", "Yes","No")</f>
        <v>Yes</v>
      </c>
      <c r="L2172" s="2">
        <f t="shared" si="132"/>
        <v>4.9999999998835847</v>
      </c>
      <c r="M2172" t="str">
        <f t="shared" si="133"/>
        <v>No</v>
      </c>
      <c r="N2172" t="str">
        <f t="shared" si="134"/>
        <v>Feb</v>
      </c>
      <c r="O2172" s="2">
        <f t="shared" si="135"/>
        <v>0.20833333332848269</v>
      </c>
      <c r="P2172" t="str">
        <f>VLOOKUP(G2172,Agents!A:E,4,FALSE)</f>
        <v>Team4</v>
      </c>
      <c r="Q2172" t="str">
        <f>VLOOKUP(G2172,Agents!A:E,5,FALSE)</f>
        <v>Senior</v>
      </c>
      <c r="R2172" t="str">
        <f>VLOOKUP(G2172,Agents!A:E,2,FALSE)</f>
        <v>Night</v>
      </c>
    </row>
    <row r="2173" spans="1:18" x14ac:dyDescent="0.35">
      <c r="A2173" t="s">
        <v>4031</v>
      </c>
      <c r="B2173" t="s">
        <v>4032</v>
      </c>
      <c r="C2173" t="s">
        <v>12</v>
      </c>
      <c r="D2173" t="s">
        <v>26</v>
      </c>
      <c r="E2173" s="1">
        <v>46080.002083333333</v>
      </c>
      <c r="F2173" s="1">
        <v>46081.085416666669</v>
      </c>
      <c r="G2173" t="s">
        <v>42</v>
      </c>
      <c r="H2173" t="s">
        <v>15</v>
      </c>
      <c r="I2173" t="s">
        <v>16</v>
      </c>
      <c r="J2173">
        <v>4</v>
      </c>
      <c r="K2173" t="str">
        <f>IF(tickets_dataset[[#This Row],[status]] = "Closed", "Yes","No")</f>
        <v>Yes</v>
      </c>
      <c r="L2173" s="2">
        <f t="shared" si="132"/>
        <v>26.000000000058208</v>
      </c>
      <c r="M2173" t="str">
        <f t="shared" si="133"/>
        <v>No</v>
      </c>
      <c r="N2173" t="str">
        <f t="shared" si="134"/>
        <v>Feb</v>
      </c>
      <c r="O2173" s="2">
        <f t="shared" si="135"/>
        <v>1.0833333333357587</v>
      </c>
      <c r="P2173" t="str">
        <f>VLOOKUP(G2173,Agents!A:E,4,FALSE)</f>
        <v>Team2</v>
      </c>
      <c r="Q2173" t="str">
        <f>VLOOKUP(G2173,Agents!A:E,5,FALSE)</f>
        <v>Junior</v>
      </c>
      <c r="R2173" t="str">
        <f>VLOOKUP(G2173,Agents!A:E,2,FALSE)</f>
        <v>Night</v>
      </c>
    </row>
    <row r="2174" spans="1:18" x14ac:dyDescent="0.35">
      <c r="A2174" t="s">
        <v>4033</v>
      </c>
      <c r="B2174" t="s">
        <v>3160</v>
      </c>
      <c r="C2174" t="s">
        <v>50</v>
      </c>
      <c r="D2174" t="s">
        <v>13</v>
      </c>
      <c r="E2174" s="1">
        <v>46041.818749999999</v>
      </c>
      <c r="F2174" s="1">
        <v>46043.568749999999</v>
      </c>
      <c r="G2174" t="s">
        <v>23</v>
      </c>
      <c r="H2174" t="s">
        <v>15</v>
      </c>
      <c r="I2174" t="s">
        <v>16</v>
      </c>
      <c r="J2174">
        <v>4</v>
      </c>
      <c r="K2174" t="str">
        <f>IF(tickets_dataset[[#This Row],[status]] = "Closed", "Yes","No")</f>
        <v>Yes</v>
      </c>
      <c r="L2174" s="2">
        <f t="shared" si="132"/>
        <v>42</v>
      </c>
      <c r="M2174" t="str">
        <f t="shared" si="133"/>
        <v>No</v>
      </c>
      <c r="N2174" t="str">
        <f t="shared" si="134"/>
        <v>Jan</v>
      </c>
      <c r="O2174" s="2">
        <f t="shared" si="135"/>
        <v>1.75</v>
      </c>
      <c r="P2174" t="str">
        <f>VLOOKUP(G2174,Agents!A:E,4,FALSE)</f>
        <v>Team3</v>
      </c>
      <c r="Q2174" t="str">
        <f>VLOOKUP(G2174,Agents!A:E,5,FALSE)</f>
        <v>Senior</v>
      </c>
      <c r="R2174" t="str">
        <f>VLOOKUP(G2174,Agents!A:E,2,FALSE)</f>
        <v>Evening</v>
      </c>
    </row>
    <row r="2175" spans="1:18" x14ac:dyDescent="0.35">
      <c r="A2175" t="s">
        <v>4034</v>
      </c>
      <c r="B2175" t="s">
        <v>706</v>
      </c>
      <c r="C2175" t="s">
        <v>34</v>
      </c>
      <c r="D2175" t="s">
        <v>38</v>
      </c>
      <c r="E2175" s="1">
        <v>46024.21875</v>
      </c>
      <c r="F2175" s="1">
        <v>46025.552083333336</v>
      </c>
      <c r="G2175" t="s">
        <v>45</v>
      </c>
      <c r="H2175" t="s">
        <v>15</v>
      </c>
      <c r="I2175" t="s">
        <v>16</v>
      </c>
      <c r="J2175">
        <v>3</v>
      </c>
      <c r="K2175" t="str">
        <f>IF(tickets_dataset[[#This Row],[status]] = "Closed", "Yes","No")</f>
        <v>Yes</v>
      </c>
      <c r="L2175" s="2">
        <f t="shared" si="132"/>
        <v>32.000000000058208</v>
      </c>
      <c r="M2175" t="str">
        <f t="shared" si="133"/>
        <v>No</v>
      </c>
      <c r="N2175" t="str">
        <f t="shared" si="134"/>
        <v>Jan</v>
      </c>
      <c r="O2175" s="2">
        <f t="shared" si="135"/>
        <v>1.3333333333357587</v>
      </c>
      <c r="P2175" t="str">
        <f>VLOOKUP(G2175,Agents!A:E,4,FALSE)</f>
        <v>Team5</v>
      </c>
      <c r="Q2175" t="str">
        <f>VLOOKUP(G2175,Agents!A:E,5,FALSE)</f>
        <v>Senior</v>
      </c>
      <c r="R2175" t="str">
        <f>VLOOKUP(G2175,Agents!A:E,2,FALSE)</f>
        <v>Morning</v>
      </c>
    </row>
    <row r="2176" spans="1:18" x14ac:dyDescent="0.35">
      <c r="A2176" t="s">
        <v>4035</v>
      </c>
      <c r="B2176" t="s">
        <v>4036</v>
      </c>
      <c r="C2176" t="s">
        <v>34</v>
      </c>
      <c r="D2176" t="s">
        <v>26</v>
      </c>
      <c r="E2176" s="1">
        <v>46026.066666666666</v>
      </c>
      <c r="F2176" s="1">
        <v>46026.35833333333</v>
      </c>
      <c r="G2176" t="s">
        <v>67</v>
      </c>
      <c r="H2176" t="s">
        <v>15</v>
      </c>
      <c r="I2176" t="s">
        <v>16</v>
      </c>
      <c r="J2176">
        <v>5</v>
      </c>
      <c r="K2176" t="str">
        <f>IF(tickets_dataset[[#This Row],[status]] = "Closed", "Yes","No")</f>
        <v>Yes</v>
      </c>
      <c r="L2176" s="2">
        <f t="shared" si="132"/>
        <v>6.9999999999417923</v>
      </c>
      <c r="M2176" t="str">
        <f t="shared" si="133"/>
        <v>No</v>
      </c>
      <c r="N2176" t="str">
        <f t="shared" si="134"/>
        <v>Jan</v>
      </c>
      <c r="O2176" s="2">
        <f t="shared" si="135"/>
        <v>0.29166666666424135</v>
      </c>
      <c r="P2176" t="str">
        <f>VLOOKUP(G2176,Agents!A:E,4,FALSE)</f>
        <v>Team5</v>
      </c>
      <c r="Q2176" t="str">
        <f>VLOOKUP(G2176,Agents!A:E,5,FALSE)</f>
        <v>Junior</v>
      </c>
      <c r="R2176" t="str">
        <f>VLOOKUP(G2176,Agents!A:E,2,FALSE)</f>
        <v>Evening</v>
      </c>
    </row>
    <row r="2177" spans="1:18" x14ac:dyDescent="0.35">
      <c r="A2177" t="s">
        <v>4037</v>
      </c>
      <c r="B2177" t="s">
        <v>4038</v>
      </c>
      <c r="C2177" t="s">
        <v>22</v>
      </c>
      <c r="D2177" t="s">
        <v>26</v>
      </c>
      <c r="E2177" s="1">
        <v>46041.597916666666</v>
      </c>
      <c r="F2177" s="1">
        <v>46044.181250000001</v>
      </c>
      <c r="G2177" t="s">
        <v>103</v>
      </c>
      <c r="H2177" t="s">
        <v>15</v>
      </c>
      <c r="I2177" t="s">
        <v>16</v>
      </c>
      <c r="J2177">
        <v>3</v>
      </c>
      <c r="K2177" t="str">
        <f>IF(tickets_dataset[[#This Row],[status]] = "Closed", "Yes","No")</f>
        <v>Yes</v>
      </c>
      <c r="L2177" s="2">
        <f t="shared" si="132"/>
        <v>62.000000000058208</v>
      </c>
      <c r="M2177" t="str">
        <f t="shared" si="133"/>
        <v>Yes</v>
      </c>
      <c r="N2177" t="str">
        <f t="shared" si="134"/>
        <v>Jan</v>
      </c>
      <c r="O2177" s="2">
        <f t="shared" si="135"/>
        <v>2.5833333333357587</v>
      </c>
      <c r="P2177" t="str">
        <f>VLOOKUP(G2177,Agents!A:E,4,FALSE)</f>
        <v>Team4</v>
      </c>
      <c r="Q2177" t="str">
        <f>VLOOKUP(G2177,Agents!A:E,5,FALSE)</f>
        <v>Senior</v>
      </c>
      <c r="R2177" t="str">
        <f>VLOOKUP(G2177,Agents!A:E,2,FALSE)</f>
        <v>Night</v>
      </c>
    </row>
    <row r="2178" spans="1:18" x14ac:dyDescent="0.35">
      <c r="A2178" t="s">
        <v>4039</v>
      </c>
      <c r="B2178" t="s">
        <v>4040</v>
      </c>
      <c r="C2178" t="s">
        <v>12</v>
      </c>
      <c r="D2178" t="s">
        <v>26</v>
      </c>
      <c r="E2178" s="1">
        <v>46072.491666666669</v>
      </c>
      <c r="F2178" s="1">
        <v>46073.45</v>
      </c>
      <c r="G2178" t="s">
        <v>103</v>
      </c>
      <c r="H2178" t="s">
        <v>28</v>
      </c>
      <c r="I2178" t="s">
        <v>16</v>
      </c>
      <c r="J2178">
        <v>4</v>
      </c>
      <c r="K2178" t="str">
        <f>IF(tickets_dataset[[#This Row],[status]] = "Closed", "Yes","No")</f>
        <v>No</v>
      </c>
      <c r="L2178" s="2">
        <f t="shared" ref="L2178:L2241" si="136">IF(ISBLANK(F2178),"",(F2178-E2178)*24)</f>
        <v>22.999999999883585</v>
      </c>
      <c r="M2178" t="str">
        <f t="shared" ref="M2178:M2241" si="137">IF(L2178&gt;48,"Yes","No")</f>
        <v>No</v>
      </c>
      <c r="N2178" t="str">
        <f t="shared" ref="N2178:N2241" si="138">TEXT(E2178,"mmm")</f>
        <v>Feb</v>
      </c>
      <c r="O2178" s="2">
        <f t="shared" si="135"/>
        <v>0.95833333332848269</v>
      </c>
      <c r="P2178" t="str">
        <f>VLOOKUP(G2178,Agents!A:E,4,FALSE)</f>
        <v>Team4</v>
      </c>
      <c r="Q2178" t="str">
        <f>VLOOKUP(G2178,Agents!A:E,5,FALSE)</f>
        <v>Senior</v>
      </c>
      <c r="R2178" t="str">
        <f>VLOOKUP(G2178,Agents!A:E,2,FALSE)</f>
        <v>Night</v>
      </c>
    </row>
    <row r="2179" spans="1:18" x14ac:dyDescent="0.35">
      <c r="A2179" t="s">
        <v>4041</v>
      </c>
      <c r="B2179" t="s">
        <v>4042</v>
      </c>
      <c r="C2179" t="s">
        <v>50</v>
      </c>
      <c r="D2179" t="s">
        <v>38</v>
      </c>
      <c r="E2179" s="1">
        <v>46090.325694444444</v>
      </c>
      <c r="F2179" s="1">
        <v>46093.075694444444</v>
      </c>
      <c r="G2179" t="s">
        <v>39</v>
      </c>
      <c r="H2179" t="s">
        <v>15</v>
      </c>
      <c r="I2179" t="s">
        <v>16</v>
      </c>
      <c r="J2179">
        <v>4</v>
      </c>
      <c r="K2179" t="str">
        <f>IF(tickets_dataset[[#This Row],[status]] = "Closed", "Yes","No")</f>
        <v>Yes</v>
      </c>
      <c r="L2179" s="2">
        <f t="shared" si="136"/>
        <v>66</v>
      </c>
      <c r="M2179" t="str">
        <f t="shared" si="137"/>
        <v>Yes</v>
      </c>
      <c r="N2179" t="str">
        <f t="shared" si="138"/>
        <v>Mar</v>
      </c>
      <c r="O2179" s="2">
        <f t="shared" ref="O2179:O2242" si="139">F2179-E2179</f>
        <v>2.75</v>
      </c>
      <c r="P2179" t="str">
        <f>VLOOKUP(G2179,Agents!A:E,4,FALSE)</f>
        <v>Team3</v>
      </c>
      <c r="Q2179" t="str">
        <f>VLOOKUP(G2179,Agents!A:E,5,FALSE)</f>
        <v>Mid</v>
      </c>
      <c r="R2179" t="str">
        <f>VLOOKUP(G2179,Agents!A:E,2,FALSE)</f>
        <v>Night</v>
      </c>
    </row>
    <row r="2180" spans="1:18" x14ac:dyDescent="0.35">
      <c r="A2180" t="s">
        <v>4043</v>
      </c>
      <c r="B2180" t="s">
        <v>4044</v>
      </c>
      <c r="C2180" t="s">
        <v>12</v>
      </c>
      <c r="D2180" t="s">
        <v>38</v>
      </c>
      <c r="E2180" s="1">
        <v>46093.354861111111</v>
      </c>
      <c r="F2180" s="1">
        <v>46094.104861111111</v>
      </c>
      <c r="G2180" t="s">
        <v>27</v>
      </c>
      <c r="H2180" t="s">
        <v>15</v>
      </c>
      <c r="I2180" t="s">
        <v>16</v>
      </c>
      <c r="J2180">
        <v>5</v>
      </c>
      <c r="K2180" t="str">
        <f>IF(tickets_dataset[[#This Row],[status]] = "Closed", "Yes","No")</f>
        <v>Yes</v>
      </c>
      <c r="L2180" s="2">
        <f t="shared" si="136"/>
        <v>18</v>
      </c>
      <c r="M2180" t="str">
        <f t="shared" si="137"/>
        <v>No</v>
      </c>
      <c r="N2180" t="str">
        <f t="shared" si="138"/>
        <v>Mar</v>
      </c>
      <c r="O2180" s="2">
        <f t="shared" si="139"/>
        <v>0.75</v>
      </c>
      <c r="P2180" t="str">
        <f>VLOOKUP(G2180,Agents!A:E,4,FALSE)</f>
        <v>Team5</v>
      </c>
      <c r="Q2180" t="str">
        <f>VLOOKUP(G2180,Agents!A:E,5,FALSE)</f>
        <v>Senior</v>
      </c>
      <c r="R2180" t="str">
        <f>VLOOKUP(G2180,Agents!A:E,2,FALSE)</f>
        <v>Morning</v>
      </c>
    </row>
    <row r="2181" spans="1:18" x14ac:dyDescent="0.35">
      <c r="A2181" t="s">
        <v>4045</v>
      </c>
      <c r="B2181" t="s">
        <v>1576</v>
      </c>
      <c r="C2181" t="s">
        <v>34</v>
      </c>
      <c r="D2181" t="s">
        <v>38</v>
      </c>
      <c r="E2181" s="1">
        <v>46036.997916666667</v>
      </c>
      <c r="F2181" s="1">
        <v>46037.497916666667</v>
      </c>
      <c r="G2181" t="s">
        <v>67</v>
      </c>
      <c r="H2181" t="s">
        <v>15</v>
      </c>
      <c r="I2181" t="s">
        <v>16</v>
      </c>
      <c r="J2181">
        <v>4</v>
      </c>
      <c r="K2181" t="str">
        <f>IF(tickets_dataset[[#This Row],[status]] = "Closed", "Yes","No")</f>
        <v>Yes</v>
      </c>
      <c r="L2181" s="2">
        <f t="shared" si="136"/>
        <v>12</v>
      </c>
      <c r="M2181" t="str">
        <f t="shared" si="137"/>
        <v>No</v>
      </c>
      <c r="N2181" t="str">
        <f t="shared" si="138"/>
        <v>Jan</v>
      </c>
      <c r="O2181" s="2">
        <f t="shared" si="139"/>
        <v>0.5</v>
      </c>
      <c r="P2181" t="str">
        <f>VLOOKUP(G2181,Agents!A:E,4,FALSE)</f>
        <v>Team5</v>
      </c>
      <c r="Q2181" t="str">
        <f>VLOOKUP(G2181,Agents!A:E,5,FALSE)</f>
        <v>Junior</v>
      </c>
      <c r="R2181" t="str">
        <f>VLOOKUP(G2181,Agents!A:E,2,FALSE)</f>
        <v>Evening</v>
      </c>
    </row>
    <row r="2182" spans="1:18" x14ac:dyDescent="0.35">
      <c r="A2182" t="s">
        <v>4046</v>
      </c>
      <c r="B2182" t="s">
        <v>4047</v>
      </c>
      <c r="C2182" t="s">
        <v>12</v>
      </c>
      <c r="D2182" t="s">
        <v>38</v>
      </c>
      <c r="E2182" s="1">
        <v>46096.631249999999</v>
      </c>
      <c r="F2182" s="1">
        <v>46099.79791666667</v>
      </c>
      <c r="G2182" t="s">
        <v>23</v>
      </c>
      <c r="H2182" t="s">
        <v>15</v>
      </c>
      <c r="I2182" t="s">
        <v>16</v>
      </c>
      <c r="J2182">
        <v>3</v>
      </c>
      <c r="K2182" t="str">
        <f>IF(tickets_dataset[[#This Row],[status]] = "Closed", "Yes","No")</f>
        <v>Yes</v>
      </c>
      <c r="L2182" s="2">
        <f t="shared" si="136"/>
        <v>76.000000000116415</v>
      </c>
      <c r="M2182" t="str">
        <f t="shared" si="137"/>
        <v>Yes</v>
      </c>
      <c r="N2182" t="str">
        <f t="shared" si="138"/>
        <v>Mar</v>
      </c>
      <c r="O2182" s="2">
        <f t="shared" si="139"/>
        <v>3.1666666666715173</v>
      </c>
      <c r="P2182" t="str">
        <f>VLOOKUP(G2182,Agents!A:E,4,FALSE)</f>
        <v>Team3</v>
      </c>
      <c r="Q2182" t="str">
        <f>VLOOKUP(G2182,Agents!A:E,5,FALSE)</f>
        <v>Senior</v>
      </c>
      <c r="R2182" t="str">
        <f>VLOOKUP(G2182,Agents!A:E,2,FALSE)</f>
        <v>Evening</v>
      </c>
    </row>
    <row r="2183" spans="1:18" x14ac:dyDescent="0.35">
      <c r="A2183" t="s">
        <v>4048</v>
      </c>
      <c r="B2183" t="s">
        <v>686</v>
      </c>
      <c r="C2183" t="s">
        <v>22</v>
      </c>
      <c r="D2183" t="s">
        <v>13</v>
      </c>
      <c r="E2183" s="1">
        <v>46102.315972222219</v>
      </c>
      <c r="F2183" s="1">
        <v>46102.732638888891</v>
      </c>
      <c r="G2183" t="s">
        <v>199</v>
      </c>
      <c r="H2183" t="s">
        <v>15</v>
      </c>
      <c r="I2183" t="s">
        <v>16</v>
      </c>
      <c r="J2183">
        <v>5</v>
      </c>
      <c r="K2183" t="str">
        <f>IF(tickets_dataset[[#This Row],[status]] = "Closed", "Yes","No")</f>
        <v>Yes</v>
      </c>
      <c r="L2183" s="2">
        <f t="shared" si="136"/>
        <v>10.000000000116415</v>
      </c>
      <c r="M2183" t="str">
        <f t="shared" si="137"/>
        <v>No</v>
      </c>
      <c r="N2183" t="str">
        <f t="shared" si="138"/>
        <v>Mar</v>
      </c>
      <c r="O2183" s="2">
        <f t="shared" si="139"/>
        <v>0.41666666667151731</v>
      </c>
      <c r="P2183" t="str">
        <f>VLOOKUP(G2183,Agents!A:E,4,FALSE)</f>
        <v>Team1</v>
      </c>
      <c r="Q2183" t="str">
        <f>VLOOKUP(G2183,Agents!A:E,5,FALSE)</f>
        <v>Junior</v>
      </c>
      <c r="R2183" t="str">
        <f>VLOOKUP(G2183,Agents!A:E,2,FALSE)</f>
        <v>Morning</v>
      </c>
    </row>
    <row r="2184" spans="1:18" x14ac:dyDescent="0.35">
      <c r="A2184" t="s">
        <v>4049</v>
      </c>
      <c r="B2184" t="s">
        <v>4050</v>
      </c>
      <c r="C2184" t="s">
        <v>22</v>
      </c>
      <c r="D2184" t="s">
        <v>38</v>
      </c>
      <c r="E2184" s="1">
        <v>46052.863888888889</v>
      </c>
      <c r="F2184" s="1">
        <v>46056.030555555553</v>
      </c>
      <c r="G2184" t="s">
        <v>83</v>
      </c>
      <c r="H2184" t="s">
        <v>15</v>
      </c>
      <c r="I2184" t="s">
        <v>16</v>
      </c>
      <c r="J2184">
        <v>4</v>
      </c>
      <c r="K2184" t="str">
        <f>IF(tickets_dataset[[#This Row],[status]] = "Closed", "Yes","No")</f>
        <v>Yes</v>
      </c>
      <c r="L2184" s="2">
        <f t="shared" si="136"/>
        <v>75.999999999941792</v>
      </c>
      <c r="M2184" t="str">
        <f t="shared" si="137"/>
        <v>Yes</v>
      </c>
      <c r="N2184" t="str">
        <f t="shared" si="138"/>
        <v>Jan</v>
      </c>
      <c r="O2184" s="2">
        <f t="shared" si="139"/>
        <v>3.1666666666642413</v>
      </c>
      <c r="P2184" t="str">
        <f>VLOOKUP(G2184,Agents!A:E,4,FALSE)</f>
        <v>Team2</v>
      </c>
      <c r="Q2184" t="str">
        <f>VLOOKUP(G2184,Agents!A:E,5,FALSE)</f>
        <v>Junior</v>
      </c>
      <c r="R2184" t="str">
        <f>VLOOKUP(G2184,Agents!A:E,2,FALSE)</f>
        <v>Night</v>
      </c>
    </row>
    <row r="2185" spans="1:18" x14ac:dyDescent="0.35">
      <c r="A2185" t="s">
        <v>4051</v>
      </c>
      <c r="B2185" t="s">
        <v>4052</v>
      </c>
      <c r="C2185" t="s">
        <v>22</v>
      </c>
      <c r="D2185" t="s">
        <v>13</v>
      </c>
      <c r="E2185" s="1">
        <v>46074.468055555553</v>
      </c>
      <c r="F2185" s="1">
        <v>46075.676388888889</v>
      </c>
      <c r="G2185" t="s">
        <v>67</v>
      </c>
      <c r="H2185" t="s">
        <v>15</v>
      </c>
      <c r="I2185" t="s">
        <v>16</v>
      </c>
      <c r="J2185">
        <v>3</v>
      </c>
      <c r="K2185" t="str">
        <f>IF(tickets_dataset[[#This Row],[status]] = "Closed", "Yes","No")</f>
        <v>Yes</v>
      </c>
      <c r="L2185" s="2">
        <f t="shared" si="136"/>
        <v>29.000000000058208</v>
      </c>
      <c r="M2185" t="str">
        <f t="shared" si="137"/>
        <v>No</v>
      </c>
      <c r="N2185" t="str">
        <f t="shared" si="138"/>
        <v>Feb</v>
      </c>
      <c r="O2185" s="2">
        <f t="shared" si="139"/>
        <v>1.2083333333357587</v>
      </c>
      <c r="P2185" t="str">
        <f>VLOOKUP(G2185,Agents!A:E,4,FALSE)</f>
        <v>Team5</v>
      </c>
      <c r="Q2185" t="str">
        <f>VLOOKUP(G2185,Agents!A:E,5,FALSE)</f>
        <v>Junior</v>
      </c>
      <c r="R2185" t="str">
        <f>VLOOKUP(G2185,Agents!A:E,2,FALSE)</f>
        <v>Evening</v>
      </c>
    </row>
    <row r="2186" spans="1:18" x14ac:dyDescent="0.35">
      <c r="A2186" t="s">
        <v>4053</v>
      </c>
      <c r="B2186" t="s">
        <v>1043</v>
      </c>
      <c r="C2186" t="s">
        <v>50</v>
      </c>
      <c r="D2186" t="s">
        <v>38</v>
      </c>
      <c r="E2186" s="1">
        <v>46046.109722222223</v>
      </c>
      <c r="F2186" s="1">
        <v>46049.193055555559</v>
      </c>
      <c r="G2186" t="s">
        <v>59</v>
      </c>
      <c r="H2186" t="s">
        <v>15</v>
      </c>
      <c r="I2186" t="s">
        <v>16</v>
      </c>
      <c r="J2186">
        <v>5</v>
      </c>
      <c r="K2186" t="str">
        <f>IF(tickets_dataset[[#This Row],[status]] = "Closed", "Yes","No")</f>
        <v>Yes</v>
      </c>
      <c r="L2186" s="2">
        <f t="shared" si="136"/>
        <v>74.000000000058208</v>
      </c>
      <c r="M2186" t="str">
        <f t="shared" si="137"/>
        <v>Yes</v>
      </c>
      <c r="N2186" t="str">
        <f t="shared" si="138"/>
        <v>Jan</v>
      </c>
      <c r="O2186" s="2">
        <f t="shared" si="139"/>
        <v>3.0833333333357587</v>
      </c>
      <c r="P2186" t="str">
        <f>VLOOKUP(G2186,Agents!A:E,4,FALSE)</f>
        <v>Team3</v>
      </c>
      <c r="Q2186" t="str">
        <f>VLOOKUP(G2186,Agents!A:E,5,FALSE)</f>
        <v>Senior</v>
      </c>
      <c r="R2186" t="str">
        <f>VLOOKUP(G2186,Agents!A:E,2,FALSE)</f>
        <v>Night</v>
      </c>
    </row>
    <row r="2187" spans="1:18" x14ac:dyDescent="0.35">
      <c r="A2187" t="s">
        <v>4054</v>
      </c>
      <c r="B2187" t="s">
        <v>1371</v>
      </c>
      <c r="C2187" t="s">
        <v>12</v>
      </c>
      <c r="D2187" t="s">
        <v>26</v>
      </c>
      <c r="E2187" s="1">
        <v>46034.380555555559</v>
      </c>
      <c r="F2187" s="1">
        <v>46034.838888888888</v>
      </c>
      <c r="G2187" t="s">
        <v>35</v>
      </c>
      <c r="H2187" t="s">
        <v>15</v>
      </c>
      <c r="I2187" t="s">
        <v>16</v>
      </c>
      <c r="J2187">
        <v>3</v>
      </c>
      <c r="K2187" t="str">
        <f>IF(tickets_dataset[[#This Row],[status]] = "Closed", "Yes","No")</f>
        <v>Yes</v>
      </c>
      <c r="L2187" s="2">
        <f t="shared" si="136"/>
        <v>10.999999999883585</v>
      </c>
      <c r="M2187" t="str">
        <f t="shared" si="137"/>
        <v>No</v>
      </c>
      <c r="N2187" t="str">
        <f t="shared" si="138"/>
        <v>Jan</v>
      </c>
      <c r="O2187" s="2">
        <f t="shared" si="139"/>
        <v>0.45833333332848269</v>
      </c>
      <c r="P2187" t="str">
        <f>VLOOKUP(G2187,Agents!A:E,4,FALSE)</f>
        <v>Team1</v>
      </c>
      <c r="Q2187" t="str">
        <f>VLOOKUP(G2187,Agents!A:E,5,FALSE)</f>
        <v>Senior</v>
      </c>
      <c r="R2187" t="str">
        <f>VLOOKUP(G2187,Agents!A:E,2,FALSE)</f>
        <v>Evening</v>
      </c>
    </row>
    <row r="2188" spans="1:18" x14ac:dyDescent="0.35">
      <c r="A2188" t="s">
        <v>4055</v>
      </c>
      <c r="B2188" t="s">
        <v>4056</v>
      </c>
      <c r="C2188" t="s">
        <v>76</v>
      </c>
      <c r="D2188" t="s">
        <v>38</v>
      </c>
      <c r="E2188" s="1">
        <v>46065.829861111109</v>
      </c>
      <c r="F2188" s="1">
        <v>46066.454861111109</v>
      </c>
      <c r="G2188" t="s">
        <v>53</v>
      </c>
      <c r="H2188" t="s">
        <v>15</v>
      </c>
      <c r="I2188" t="s">
        <v>16</v>
      </c>
      <c r="J2188">
        <v>5</v>
      </c>
      <c r="K2188" t="str">
        <f>IF(tickets_dataset[[#This Row],[status]] = "Closed", "Yes","No")</f>
        <v>Yes</v>
      </c>
      <c r="L2188" s="2">
        <f t="shared" si="136"/>
        <v>15</v>
      </c>
      <c r="M2188" t="str">
        <f t="shared" si="137"/>
        <v>No</v>
      </c>
      <c r="N2188" t="str">
        <f t="shared" si="138"/>
        <v>Feb</v>
      </c>
      <c r="O2188" s="2">
        <f t="shared" si="139"/>
        <v>0.625</v>
      </c>
      <c r="P2188" t="str">
        <f>VLOOKUP(G2188,Agents!A:E,4,FALSE)</f>
        <v>Team1</v>
      </c>
      <c r="Q2188" t="str">
        <f>VLOOKUP(G2188,Agents!A:E,5,FALSE)</f>
        <v>Junior</v>
      </c>
      <c r="R2188" t="str">
        <f>VLOOKUP(G2188,Agents!A:E,2,FALSE)</f>
        <v>Night</v>
      </c>
    </row>
    <row r="2189" spans="1:18" x14ac:dyDescent="0.35">
      <c r="A2189" t="s">
        <v>4057</v>
      </c>
      <c r="B2189" t="s">
        <v>1600</v>
      </c>
      <c r="C2189" t="s">
        <v>34</v>
      </c>
      <c r="D2189" t="s">
        <v>26</v>
      </c>
      <c r="E2189" s="1">
        <v>46039.729166666664</v>
      </c>
      <c r="F2189" s="1">
        <v>46040.770833333336</v>
      </c>
      <c r="G2189" t="s">
        <v>23</v>
      </c>
      <c r="H2189" t="s">
        <v>15</v>
      </c>
      <c r="I2189" t="s">
        <v>16</v>
      </c>
      <c r="J2189">
        <v>2</v>
      </c>
      <c r="K2189" t="str">
        <f>IF(tickets_dataset[[#This Row],[status]] = "Closed", "Yes","No")</f>
        <v>Yes</v>
      </c>
      <c r="L2189" s="2">
        <f t="shared" si="136"/>
        <v>25.000000000116415</v>
      </c>
      <c r="M2189" t="str">
        <f t="shared" si="137"/>
        <v>No</v>
      </c>
      <c r="N2189" t="str">
        <f t="shared" si="138"/>
        <v>Jan</v>
      </c>
      <c r="O2189" s="2">
        <f t="shared" si="139"/>
        <v>1.0416666666715173</v>
      </c>
      <c r="P2189" t="str">
        <f>VLOOKUP(G2189,Agents!A:E,4,FALSE)</f>
        <v>Team3</v>
      </c>
      <c r="Q2189" t="str">
        <f>VLOOKUP(G2189,Agents!A:E,5,FALSE)</f>
        <v>Senior</v>
      </c>
      <c r="R2189" t="str">
        <f>VLOOKUP(G2189,Agents!A:E,2,FALSE)</f>
        <v>Evening</v>
      </c>
    </row>
    <row r="2190" spans="1:18" x14ac:dyDescent="0.35">
      <c r="A2190" t="s">
        <v>4058</v>
      </c>
      <c r="B2190" t="s">
        <v>4059</v>
      </c>
      <c r="C2190" t="s">
        <v>50</v>
      </c>
      <c r="D2190" t="s">
        <v>38</v>
      </c>
      <c r="E2190" s="1">
        <v>46100.695833333331</v>
      </c>
      <c r="F2190" s="1">
        <v>46103.570833333331</v>
      </c>
      <c r="G2190" t="s">
        <v>56</v>
      </c>
      <c r="H2190" t="s">
        <v>15</v>
      </c>
      <c r="I2190" t="s">
        <v>16</v>
      </c>
      <c r="J2190">
        <v>4</v>
      </c>
      <c r="K2190" t="str">
        <f>IF(tickets_dataset[[#This Row],[status]] = "Closed", "Yes","No")</f>
        <v>Yes</v>
      </c>
      <c r="L2190" s="2">
        <f t="shared" si="136"/>
        <v>69</v>
      </c>
      <c r="M2190" t="str">
        <f t="shared" si="137"/>
        <v>Yes</v>
      </c>
      <c r="N2190" t="str">
        <f t="shared" si="138"/>
        <v>Mar</v>
      </c>
      <c r="O2190" s="2">
        <f t="shared" si="139"/>
        <v>2.875</v>
      </c>
      <c r="P2190" t="str">
        <f>VLOOKUP(G2190,Agents!A:E,4,FALSE)</f>
        <v>Team1</v>
      </c>
      <c r="Q2190" t="str">
        <f>VLOOKUP(G2190,Agents!A:E,5,FALSE)</f>
        <v>Senior</v>
      </c>
      <c r="R2190" t="str">
        <f>VLOOKUP(G2190,Agents!A:E,2,FALSE)</f>
        <v>Night</v>
      </c>
    </row>
    <row r="2191" spans="1:18" x14ac:dyDescent="0.35">
      <c r="A2191" t="s">
        <v>4060</v>
      </c>
      <c r="B2191" t="s">
        <v>1937</v>
      </c>
      <c r="C2191" t="s">
        <v>12</v>
      </c>
      <c r="D2191" t="s">
        <v>13</v>
      </c>
      <c r="E2191" s="1">
        <v>46052.79791666667</v>
      </c>
      <c r="F2191" s="1">
        <v>46053.339583333334</v>
      </c>
      <c r="G2191" t="s">
        <v>67</v>
      </c>
      <c r="H2191" t="s">
        <v>15</v>
      </c>
      <c r="I2191" t="s">
        <v>16</v>
      </c>
      <c r="J2191">
        <v>5</v>
      </c>
      <c r="K2191" t="str">
        <f>IF(tickets_dataset[[#This Row],[status]] = "Closed", "Yes","No")</f>
        <v>Yes</v>
      </c>
      <c r="L2191" s="2">
        <f t="shared" si="136"/>
        <v>12.999999999941792</v>
      </c>
      <c r="M2191" t="str">
        <f t="shared" si="137"/>
        <v>No</v>
      </c>
      <c r="N2191" t="str">
        <f t="shared" si="138"/>
        <v>Jan</v>
      </c>
      <c r="O2191" s="2">
        <f t="shared" si="139"/>
        <v>0.54166666666424135</v>
      </c>
      <c r="P2191" t="str">
        <f>VLOOKUP(G2191,Agents!A:E,4,FALSE)</f>
        <v>Team5</v>
      </c>
      <c r="Q2191" t="str">
        <f>VLOOKUP(G2191,Agents!A:E,5,FALSE)</f>
        <v>Junior</v>
      </c>
      <c r="R2191" t="str">
        <f>VLOOKUP(G2191,Agents!A:E,2,FALSE)</f>
        <v>Evening</v>
      </c>
    </row>
    <row r="2192" spans="1:18" x14ac:dyDescent="0.35">
      <c r="A2192" t="s">
        <v>4061</v>
      </c>
      <c r="B2192" t="s">
        <v>4062</v>
      </c>
      <c r="C2192" t="s">
        <v>76</v>
      </c>
      <c r="D2192" t="s">
        <v>13</v>
      </c>
      <c r="E2192" s="1">
        <v>46060.448611111111</v>
      </c>
      <c r="F2192" s="1">
        <v>46061.615277777775</v>
      </c>
      <c r="G2192" t="s">
        <v>56</v>
      </c>
      <c r="H2192" t="s">
        <v>15</v>
      </c>
      <c r="I2192" t="s">
        <v>16</v>
      </c>
      <c r="J2192">
        <v>4</v>
      </c>
      <c r="K2192" t="str">
        <f>IF(tickets_dataset[[#This Row],[status]] = "Closed", "Yes","No")</f>
        <v>Yes</v>
      </c>
      <c r="L2192" s="2">
        <f t="shared" si="136"/>
        <v>27.999999999941792</v>
      </c>
      <c r="M2192" t="str">
        <f t="shared" si="137"/>
        <v>No</v>
      </c>
      <c r="N2192" t="str">
        <f t="shared" si="138"/>
        <v>Feb</v>
      </c>
      <c r="O2192" s="2">
        <f t="shared" si="139"/>
        <v>1.1666666666642413</v>
      </c>
      <c r="P2192" t="str">
        <f>VLOOKUP(G2192,Agents!A:E,4,FALSE)</f>
        <v>Team1</v>
      </c>
      <c r="Q2192" t="str">
        <f>VLOOKUP(G2192,Agents!A:E,5,FALSE)</f>
        <v>Senior</v>
      </c>
      <c r="R2192" t="str">
        <f>VLOOKUP(G2192,Agents!A:E,2,FALSE)</f>
        <v>Night</v>
      </c>
    </row>
    <row r="2193" spans="1:18" x14ac:dyDescent="0.35">
      <c r="A2193" t="s">
        <v>4063</v>
      </c>
      <c r="B2193" t="s">
        <v>1214</v>
      </c>
      <c r="C2193" t="s">
        <v>50</v>
      </c>
      <c r="D2193" t="s">
        <v>26</v>
      </c>
      <c r="E2193" s="1">
        <v>46033.609027777777</v>
      </c>
      <c r="F2193" s="1">
        <v>46035.734027777777</v>
      </c>
      <c r="G2193" t="s">
        <v>344</v>
      </c>
      <c r="H2193" t="s">
        <v>132</v>
      </c>
      <c r="I2193" t="s">
        <v>16</v>
      </c>
      <c r="J2193">
        <v>4</v>
      </c>
      <c r="K2193" t="str">
        <f>IF(tickets_dataset[[#This Row],[status]] = "Closed", "Yes","No")</f>
        <v>No</v>
      </c>
      <c r="L2193" s="2">
        <f t="shared" si="136"/>
        <v>51</v>
      </c>
      <c r="M2193" t="str">
        <f t="shared" si="137"/>
        <v>Yes</v>
      </c>
      <c r="N2193" t="str">
        <f t="shared" si="138"/>
        <v>Jan</v>
      </c>
      <c r="O2193" s="2">
        <f t="shared" si="139"/>
        <v>2.125</v>
      </c>
      <c r="P2193" t="str">
        <f>VLOOKUP(G2193,Agents!A:E,4,FALSE)</f>
        <v>Team4</v>
      </c>
      <c r="Q2193" t="str">
        <f>VLOOKUP(G2193,Agents!A:E,5,FALSE)</f>
        <v>Senior</v>
      </c>
      <c r="R2193" t="str">
        <f>VLOOKUP(G2193,Agents!A:E,2,FALSE)</f>
        <v>Night</v>
      </c>
    </row>
    <row r="2194" spans="1:18" x14ac:dyDescent="0.35">
      <c r="A2194" t="s">
        <v>4064</v>
      </c>
      <c r="B2194" t="s">
        <v>4065</v>
      </c>
      <c r="C2194" t="s">
        <v>50</v>
      </c>
      <c r="D2194" t="s">
        <v>13</v>
      </c>
      <c r="E2194" s="1">
        <v>46042.905555555553</v>
      </c>
      <c r="F2194" s="1">
        <v>46044.322222222225</v>
      </c>
      <c r="G2194" t="s">
        <v>128</v>
      </c>
      <c r="H2194" t="s">
        <v>15</v>
      </c>
      <c r="I2194" t="s">
        <v>16</v>
      </c>
      <c r="J2194">
        <v>3</v>
      </c>
      <c r="K2194" t="str">
        <f>IF(tickets_dataset[[#This Row],[status]] = "Closed", "Yes","No")</f>
        <v>Yes</v>
      </c>
      <c r="L2194" s="2">
        <f t="shared" si="136"/>
        <v>34.000000000116415</v>
      </c>
      <c r="M2194" t="str">
        <f t="shared" si="137"/>
        <v>No</v>
      </c>
      <c r="N2194" t="str">
        <f t="shared" si="138"/>
        <v>Jan</v>
      </c>
      <c r="O2194" s="2">
        <f t="shared" si="139"/>
        <v>1.4166666666715173</v>
      </c>
      <c r="P2194" t="str">
        <f>VLOOKUP(G2194,Agents!A:E,4,FALSE)</f>
        <v>Team4</v>
      </c>
      <c r="Q2194" t="str">
        <f>VLOOKUP(G2194,Agents!A:E,5,FALSE)</f>
        <v>Mid</v>
      </c>
      <c r="R2194" t="str">
        <f>VLOOKUP(G2194,Agents!A:E,2,FALSE)</f>
        <v>Night</v>
      </c>
    </row>
    <row r="2195" spans="1:18" x14ac:dyDescent="0.35">
      <c r="A2195" t="s">
        <v>4066</v>
      </c>
      <c r="B2195" t="s">
        <v>4067</v>
      </c>
      <c r="C2195" t="s">
        <v>34</v>
      </c>
      <c r="D2195" t="s">
        <v>13</v>
      </c>
      <c r="E2195" s="1">
        <v>46035.905555555553</v>
      </c>
      <c r="F2195" s="1">
        <v>46036.197222222225</v>
      </c>
      <c r="G2195" t="s">
        <v>256</v>
      </c>
      <c r="H2195" t="s">
        <v>15</v>
      </c>
      <c r="I2195" t="s">
        <v>16</v>
      </c>
      <c r="J2195">
        <v>4</v>
      </c>
      <c r="K2195" t="str">
        <f>IF(tickets_dataset[[#This Row],[status]] = "Closed", "Yes","No")</f>
        <v>Yes</v>
      </c>
      <c r="L2195" s="2">
        <f t="shared" si="136"/>
        <v>7.0000000001164153</v>
      </c>
      <c r="M2195" t="str">
        <f t="shared" si="137"/>
        <v>No</v>
      </c>
      <c r="N2195" t="str">
        <f t="shared" si="138"/>
        <v>Jan</v>
      </c>
      <c r="O2195" s="2">
        <f t="shared" si="139"/>
        <v>0.29166666667151731</v>
      </c>
      <c r="P2195" t="str">
        <f>VLOOKUP(G2195,Agents!A:E,4,FALSE)</f>
        <v>Team1</v>
      </c>
      <c r="Q2195" t="str">
        <f>VLOOKUP(G2195,Agents!A:E,5,FALSE)</f>
        <v>Mid</v>
      </c>
      <c r="R2195" t="str">
        <f>VLOOKUP(G2195,Agents!A:E,2,FALSE)</f>
        <v>Morning</v>
      </c>
    </row>
    <row r="2196" spans="1:18" x14ac:dyDescent="0.35">
      <c r="A2196" t="s">
        <v>4068</v>
      </c>
      <c r="B2196" t="s">
        <v>557</v>
      </c>
      <c r="C2196" t="s">
        <v>12</v>
      </c>
      <c r="D2196" t="s">
        <v>38</v>
      </c>
      <c r="E2196" s="1">
        <v>46096.923611111109</v>
      </c>
      <c r="F2196" s="1">
        <v>46100.756944444445</v>
      </c>
      <c r="G2196" t="s">
        <v>131</v>
      </c>
      <c r="H2196" t="s">
        <v>132</v>
      </c>
      <c r="I2196" t="s">
        <v>16</v>
      </c>
      <c r="J2196">
        <v>4</v>
      </c>
      <c r="K2196" t="str">
        <f>IF(tickets_dataset[[#This Row],[status]] = "Closed", "Yes","No")</f>
        <v>No</v>
      </c>
      <c r="L2196" s="2">
        <f t="shared" si="136"/>
        <v>92.000000000058208</v>
      </c>
      <c r="M2196" t="str">
        <f t="shared" si="137"/>
        <v>Yes</v>
      </c>
      <c r="N2196" t="str">
        <f t="shared" si="138"/>
        <v>Mar</v>
      </c>
      <c r="O2196" s="2">
        <f t="shared" si="139"/>
        <v>3.8333333333357587</v>
      </c>
      <c r="P2196" t="str">
        <f>VLOOKUP(G2196,Agents!A:E,4,FALSE)</f>
        <v>Team4</v>
      </c>
      <c r="Q2196" t="str">
        <f>VLOOKUP(G2196,Agents!A:E,5,FALSE)</f>
        <v>Junior</v>
      </c>
      <c r="R2196" t="str">
        <f>VLOOKUP(G2196,Agents!A:E,2,FALSE)</f>
        <v>Night</v>
      </c>
    </row>
    <row r="2197" spans="1:18" x14ac:dyDescent="0.35">
      <c r="A2197" t="s">
        <v>4069</v>
      </c>
      <c r="B2197" t="s">
        <v>3682</v>
      </c>
      <c r="C2197" t="s">
        <v>50</v>
      </c>
      <c r="D2197" t="s">
        <v>13</v>
      </c>
      <c r="E2197" s="1">
        <v>46080.486111111109</v>
      </c>
      <c r="F2197" s="1">
        <v>46081.069444444445</v>
      </c>
      <c r="G2197" t="s">
        <v>170</v>
      </c>
      <c r="H2197" t="s">
        <v>15</v>
      </c>
      <c r="I2197" t="s">
        <v>16</v>
      </c>
      <c r="J2197">
        <v>5</v>
      </c>
      <c r="K2197" t="str">
        <f>IF(tickets_dataset[[#This Row],[status]] = "Closed", "Yes","No")</f>
        <v>Yes</v>
      </c>
      <c r="L2197" s="2">
        <f t="shared" si="136"/>
        <v>14.000000000058208</v>
      </c>
      <c r="M2197" t="str">
        <f t="shared" si="137"/>
        <v>No</v>
      </c>
      <c r="N2197" t="str">
        <f t="shared" si="138"/>
        <v>Feb</v>
      </c>
      <c r="O2197" s="2">
        <f t="shared" si="139"/>
        <v>0.58333333333575865</v>
      </c>
      <c r="P2197" t="str">
        <f>VLOOKUP(G2197,Agents!A:E,4,FALSE)</f>
        <v>Team5</v>
      </c>
      <c r="Q2197" t="str">
        <f>VLOOKUP(G2197,Agents!A:E,5,FALSE)</f>
        <v>Junior</v>
      </c>
      <c r="R2197" t="str">
        <f>VLOOKUP(G2197,Agents!A:E,2,FALSE)</f>
        <v>Night</v>
      </c>
    </row>
    <row r="2198" spans="1:18" x14ac:dyDescent="0.35">
      <c r="A2198" t="s">
        <v>4070</v>
      </c>
      <c r="B2198" t="s">
        <v>2142</v>
      </c>
      <c r="C2198" t="s">
        <v>12</v>
      </c>
      <c r="D2198" t="s">
        <v>38</v>
      </c>
      <c r="E2198" s="1">
        <v>46086.124305555553</v>
      </c>
      <c r="F2198" s="1">
        <v>46089.124305555553</v>
      </c>
      <c r="G2198" t="s">
        <v>53</v>
      </c>
      <c r="H2198" t="s">
        <v>15</v>
      </c>
      <c r="I2198" t="s">
        <v>16</v>
      </c>
      <c r="J2198">
        <v>3</v>
      </c>
      <c r="K2198" t="str">
        <f>IF(tickets_dataset[[#This Row],[status]] = "Closed", "Yes","No")</f>
        <v>Yes</v>
      </c>
      <c r="L2198" s="2">
        <f t="shared" si="136"/>
        <v>72</v>
      </c>
      <c r="M2198" t="str">
        <f t="shared" si="137"/>
        <v>Yes</v>
      </c>
      <c r="N2198" t="str">
        <f t="shared" si="138"/>
        <v>Mar</v>
      </c>
      <c r="O2198" s="2">
        <f t="shared" si="139"/>
        <v>3</v>
      </c>
      <c r="P2198" t="str">
        <f>VLOOKUP(G2198,Agents!A:E,4,FALSE)</f>
        <v>Team1</v>
      </c>
      <c r="Q2198" t="str">
        <f>VLOOKUP(G2198,Agents!A:E,5,FALSE)</f>
        <v>Junior</v>
      </c>
      <c r="R2198" t="str">
        <f>VLOOKUP(G2198,Agents!A:E,2,FALSE)</f>
        <v>Night</v>
      </c>
    </row>
    <row r="2199" spans="1:18" x14ac:dyDescent="0.35">
      <c r="A2199" t="s">
        <v>4071</v>
      </c>
      <c r="B2199" t="s">
        <v>4072</v>
      </c>
      <c r="C2199" t="s">
        <v>76</v>
      </c>
      <c r="D2199" t="s">
        <v>13</v>
      </c>
      <c r="E2199" s="1">
        <v>46029.802083333336</v>
      </c>
      <c r="F2199" s="1">
        <v>46031.635416666664</v>
      </c>
      <c r="G2199" t="s">
        <v>344</v>
      </c>
      <c r="H2199" t="s">
        <v>15</v>
      </c>
      <c r="I2199" t="s">
        <v>16</v>
      </c>
      <c r="J2199">
        <v>5</v>
      </c>
      <c r="K2199" t="str">
        <f>IF(tickets_dataset[[#This Row],[status]] = "Closed", "Yes","No")</f>
        <v>Yes</v>
      </c>
      <c r="L2199" s="2">
        <f t="shared" si="136"/>
        <v>43.999999999883585</v>
      </c>
      <c r="M2199" t="str">
        <f t="shared" si="137"/>
        <v>No</v>
      </c>
      <c r="N2199" t="str">
        <f t="shared" si="138"/>
        <v>Jan</v>
      </c>
      <c r="O2199" s="2">
        <f t="shared" si="139"/>
        <v>1.8333333333284827</v>
      </c>
      <c r="P2199" t="str">
        <f>VLOOKUP(G2199,Agents!A:E,4,FALSE)</f>
        <v>Team4</v>
      </c>
      <c r="Q2199" t="str">
        <f>VLOOKUP(G2199,Agents!A:E,5,FALSE)</f>
        <v>Senior</v>
      </c>
      <c r="R2199" t="str">
        <f>VLOOKUP(G2199,Agents!A:E,2,FALSE)</f>
        <v>Night</v>
      </c>
    </row>
    <row r="2200" spans="1:18" x14ac:dyDescent="0.35">
      <c r="A2200" t="s">
        <v>4073</v>
      </c>
      <c r="B2200" t="s">
        <v>3585</v>
      </c>
      <c r="C2200" t="s">
        <v>12</v>
      </c>
      <c r="D2200" t="s">
        <v>26</v>
      </c>
      <c r="E2200" s="1">
        <v>46073.913888888892</v>
      </c>
      <c r="F2200" s="1">
        <v>46075.37222222222</v>
      </c>
      <c r="G2200" t="s">
        <v>137</v>
      </c>
      <c r="H2200" t="s">
        <v>15</v>
      </c>
      <c r="I2200" t="s">
        <v>16</v>
      </c>
      <c r="J2200">
        <v>4</v>
      </c>
      <c r="K2200" t="str">
        <f>IF(tickets_dataset[[#This Row],[status]] = "Closed", "Yes","No")</f>
        <v>Yes</v>
      </c>
      <c r="L2200" s="2">
        <f t="shared" si="136"/>
        <v>34.999999999883585</v>
      </c>
      <c r="M2200" t="str">
        <f t="shared" si="137"/>
        <v>No</v>
      </c>
      <c r="N2200" t="str">
        <f t="shared" si="138"/>
        <v>Feb</v>
      </c>
      <c r="O2200" s="2">
        <f t="shared" si="139"/>
        <v>1.4583333333284827</v>
      </c>
      <c r="P2200" t="str">
        <f>VLOOKUP(G2200,Agents!A:E,4,FALSE)</f>
        <v>Team5</v>
      </c>
      <c r="Q2200" t="str">
        <f>VLOOKUP(G2200,Agents!A:E,5,FALSE)</f>
        <v>Senior</v>
      </c>
      <c r="R2200" t="str">
        <f>VLOOKUP(G2200,Agents!A:E,2,FALSE)</f>
        <v>Night</v>
      </c>
    </row>
    <row r="2201" spans="1:18" x14ac:dyDescent="0.35">
      <c r="A2201" t="s">
        <v>4074</v>
      </c>
      <c r="B2201" t="s">
        <v>4075</v>
      </c>
      <c r="C2201" t="s">
        <v>50</v>
      </c>
      <c r="D2201" t="s">
        <v>13</v>
      </c>
      <c r="E2201" s="1">
        <v>46082.771527777775</v>
      </c>
      <c r="F2201" s="1">
        <v>46084.438194444447</v>
      </c>
      <c r="G2201" t="s">
        <v>199</v>
      </c>
      <c r="H2201" t="s">
        <v>15</v>
      </c>
      <c r="I2201" t="s">
        <v>16</v>
      </c>
      <c r="J2201">
        <v>3</v>
      </c>
      <c r="K2201" t="str">
        <f>IF(tickets_dataset[[#This Row],[status]] = "Closed", "Yes","No")</f>
        <v>Yes</v>
      </c>
      <c r="L2201" s="2">
        <f t="shared" si="136"/>
        <v>40.000000000116415</v>
      </c>
      <c r="M2201" t="str">
        <f t="shared" si="137"/>
        <v>No</v>
      </c>
      <c r="N2201" t="str">
        <f t="shared" si="138"/>
        <v>Mar</v>
      </c>
      <c r="O2201" s="2">
        <f t="shared" si="139"/>
        <v>1.6666666666715173</v>
      </c>
      <c r="P2201" t="str">
        <f>VLOOKUP(G2201,Agents!A:E,4,FALSE)</f>
        <v>Team1</v>
      </c>
      <c r="Q2201" t="str">
        <f>VLOOKUP(G2201,Agents!A:E,5,FALSE)</f>
        <v>Junior</v>
      </c>
      <c r="R2201" t="str">
        <f>VLOOKUP(G2201,Agents!A:E,2,FALSE)</f>
        <v>Morning</v>
      </c>
    </row>
    <row r="2202" spans="1:18" x14ac:dyDescent="0.35">
      <c r="A2202" t="s">
        <v>4076</v>
      </c>
      <c r="B2202" t="s">
        <v>3386</v>
      </c>
      <c r="C2202" t="s">
        <v>34</v>
      </c>
      <c r="D2202" t="s">
        <v>38</v>
      </c>
      <c r="E2202" s="1">
        <v>46040.359722222223</v>
      </c>
      <c r="F2202" s="1">
        <v>46041.318055555559</v>
      </c>
      <c r="G2202" t="s">
        <v>239</v>
      </c>
      <c r="H2202" t="s">
        <v>28</v>
      </c>
      <c r="I2202" t="s">
        <v>16</v>
      </c>
      <c r="J2202">
        <v>4</v>
      </c>
      <c r="K2202" t="str">
        <f>IF(tickets_dataset[[#This Row],[status]] = "Closed", "Yes","No")</f>
        <v>No</v>
      </c>
      <c r="L2202" s="2">
        <f t="shared" si="136"/>
        <v>23.000000000058208</v>
      </c>
      <c r="M2202" t="str">
        <f t="shared" si="137"/>
        <v>No</v>
      </c>
      <c r="N2202" t="str">
        <f t="shared" si="138"/>
        <v>Jan</v>
      </c>
      <c r="O2202" s="2">
        <f t="shared" si="139"/>
        <v>0.95833333333575865</v>
      </c>
      <c r="P2202" t="str">
        <f>VLOOKUP(G2202,Agents!A:E,4,FALSE)</f>
        <v>Team1</v>
      </c>
      <c r="Q2202" t="str">
        <f>VLOOKUP(G2202,Agents!A:E,5,FALSE)</f>
        <v>Senior</v>
      </c>
      <c r="R2202" t="str">
        <f>VLOOKUP(G2202,Agents!A:E,2,FALSE)</f>
        <v>Evening</v>
      </c>
    </row>
    <row r="2203" spans="1:18" x14ac:dyDescent="0.35">
      <c r="A2203" t="s">
        <v>4077</v>
      </c>
      <c r="B2203" t="s">
        <v>773</v>
      </c>
      <c r="C2203" t="s">
        <v>22</v>
      </c>
      <c r="D2203" t="s">
        <v>13</v>
      </c>
      <c r="E2203" s="1">
        <v>46057.493750000001</v>
      </c>
      <c r="F2203" s="1">
        <v>46059.07708333333</v>
      </c>
      <c r="G2203" t="s">
        <v>357</v>
      </c>
      <c r="H2203" t="s">
        <v>15</v>
      </c>
      <c r="I2203" t="s">
        <v>16</v>
      </c>
      <c r="J2203">
        <v>5</v>
      </c>
      <c r="K2203" t="str">
        <f>IF(tickets_dataset[[#This Row],[status]] = "Closed", "Yes","No")</f>
        <v>Yes</v>
      </c>
      <c r="L2203" s="2">
        <f t="shared" si="136"/>
        <v>37.999999999883585</v>
      </c>
      <c r="M2203" t="str">
        <f t="shared" si="137"/>
        <v>No</v>
      </c>
      <c r="N2203" t="str">
        <f t="shared" si="138"/>
        <v>Feb</v>
      </c>
      <c r="O2203" s="2">
        <f t="shared" si="139"/>
        <v>1.5833333333284827</v>
      </c>
      <c r="P2203" t="str">
        <f>VLOOKUP(G2203,Agents!A:E,4,FALSE)</f>
        <v>Team1</v>
      </c>
      <c r="Q2203" t="str">
        <f>VLOOKUP(G2203,Agents!A:E,5,FALSE)</f>
        <v>Mid</v>
      </c>
      <c r="R2203" t="str">
        <f>VLOOKUP(G2203,Agents!A:E,2,FALSE)</f>
        <v>Morning</v>
      </c>
    </row>
    <row r="2204" spans="1:18" x14ac:dyDescent="0.35">
      <c r="A2204" t="s">
        <v>4078</v>
      </c>
      <c r="B2204" t="s">
        <v>963</v>
      </c>
      <c r="C2204" t="s">
        <v>12</v>
      </c>
      <c r="D2204" t="s">
        <v>26</v>
      </c>
      <c r="E2204" s="1">
        <v>46073.523611111108</v>
      </c>
      <c r="F2204" s="1">
        <v>46073.898611111108</v>
      </c>
      <c r="G2204" t="s">
        <v>211</v>
      </c>
      <c r="H2204" t="s">
        <v>15</v>
      </c>
      <c r="I2204" t="s">
        <v>16</v>
      </c>
      <c r="J2204">
        <v>3</v>
      </c>
      <c r="K2204" t="str">
        <f>IF(tickets_dataset[[#This Row],[status]] = "Closed", "Yes","No")</f>
        <v>Yes</v>
      </c>
      <c r="L2204" s="2">
        <f t="shared" si="136"/>
        <v>9</v>
      </c>
      <c r="M2204" t="str">
        <f t="shared" si="137"/>
        <v>No</v>
      </c>
      <c r="N2204" t="str">
        <f t="shared" si="138"/>
        <v>Feb</v>
      </c>
      <c r="O2204" s="2">
        <f t="shared" si="139"/>
        <v>0.375</v>
      </c>
      <c r="P2204" t="str">
        <f>VLOOKUP(G2204,Agents!A:E,4,FALSE)</f>
        <v>Team5</v>
      </c>
      <c r="Q2204" t="str">
        <f>VLOOKUP(G2204,Agents!A:E,5,FALSE)</f>
        <v>Senior</v>
      </c>
      <c r="R2204" t="str">
        <f>VLOOKUP(G2204,Agents!A:E,2,FALSE)</f>
        <v>Evening</v>
      </c>
    </row>
    <row r="2205" spans="1:18" x14ac:dyDescent="0.35">
      <c r="A2205" t="s">
        <v>4079</v>
      </c>
      <c r="B2205" t="s">
        <v>1186</v>
      </c>
      <c r="C2205" t="s">
        <v>76</v>
      </c>
      <c r="D2205" t="s">
        <v>13</v>
      </c>
      <c r="E2205" s="1">
        <v>46104.099305555559</v>
      </c>
      <c r="F2205" s="1">
        <v>46105.140972222223</v>
      </c>
      <c r="G2205" t="s">
        <v>149</v>
      </c>
      <c r="H2205" t="s">
        <v>15</v>
      </c>
      <c r="I2205" t="s">
        <v>16</v>
      </c>
      <c r="J2205">
        <v>3</v>
      </c>
      <c r="K2205" t="str">
        <f>IF(tickets_dataset[[#This Row],[status]] = "Closed", "Yes","No")</f>
        <v>Yes</v>
      </c>
      <c r="L2205" s="2">
        <f t="shared" si="136"/>
        <v>24.999999999941792</v>
      </c>
      <c r="M2205" t="str">
        <f t="shared" si="137"/>
        <v>No</v>
      </c>
      <c r="N2205" t="str">
        <f t="shared" si="138"/>
        <v>Mar</v>
      </c>
      <c r="O2205" s="2">
        <f t="shared" si="139"/>
        <v>1.0416666666642413</v>
      </c>
      <c r="P2205" t="str">
        <f>VLOOKUP(G2205,Agents!A:E,4,FALSE)</f>
        <v>Team3</v>
      </c>
      <c r="Q2205" t="str">
        <f>VLOOKUP(G2205,Agents!A:E,5,FALSE)</f>
        <v>Mid</v>
      </c>
      <c r="R2205" t="str">
        <f>VLOOKUP(G2205,Agents!A:E,2,FALSE)</f>
        <v>Night</v>
      </c>
    </row>
    <row r="2206" spans="1:18" x14ac:dyDescent="0.35">
      <c r="A2206" t="s">
        <v>4080</v>
      </c>
      <c r="B2206" t="s">
        <v>4081</v>
      </c>
      <c r="C2206" t="s">
        <v>12</v>
      </c>
      <c r="D2206" t="s">
        <v>26</v>
      </c>
      <c r="E2206" s="1">
        <v>46072.773611111108</v>
      </c>
      <c r="F2206" s="1">
        <v>46073.898611111108</v>
      </c>
      <c r="G2206" t="s">
        <v>422</v>
      </c>
      <c r="H2206" t="s">
        <v>15</v>
      </c>
      <c r="I2206" t="s">
        <v>16</v>
      </c>
      <c r="J2206">
        <v>4</v>
      </c>
      <c r="K2206" t="str">
        <f>IF(tickets_dataset[[#This Row],[status]] = "Closed", "Yes","No")</f>
        <v>Yes</v>
      </c>
      <c r="L2206" s="2">
        <f t="shared" si="136"/>
        <v>27</v>
      </c>
      <c r="M2206" t="str">
        <f t="shared" si="137"/>
        <v>No</v>
      </c>
      <c r="N2206" t="str">
        <f t="shared" si="138"/>
        <v>Feb</v>
      </c>
      <c r="O2206" s="2">
        <f t="shared" si="139"/>
        <v>1.125</v>
      </c>
      <c r="P2206" t="str">
        <f>VLOOKUP(G2206,Agents!A:E,4,FALSE)</f>
        <v>Team5</v>
      </c>
      <c r="Q2206" t="str">
        <f>VLOOKUP(G2206,Agents!A:E,5,FALSE)</f>
        <v>Mid</v>
      </c>
      <c r="R2206" t="str">
        <f>VLOOKUP(G2206,Agents!A:E,2,FALSE)</f>
        <v>Evening</v>
      </c>
    </row>
    <row r="2207" spans="1:18" x14ac:dyDescent="0.35">
      <c r="A2207" t="s">
        <v>4082</v>
      </c>
      <c r="B2207" t="s">
        <v>4083</v>
      </c>
      <c r="C2207" t="s">
        <v>12</v>
      </c>
      <c r="D2207" t="s">
        <v>26</v>
      </c>
      <c r="E2207" s="1">
        <v>46069.432638888888</v>
      </c>
      <c r="F2207" s="1">
        <v>46071.640972222223</v>
      </c>
      <c r="G2207" t="s">
        <v>45</v>
      </c>
      <c r="H2207" t="s">
        <v>15</v>
      </c>
      <c r="I2207" t="s">
        <v>16</v>
      </c>
      <c r="J2207">
        <v>4</v>
      </c>
      <c r="K2207" t="str">
        <f>IF(tickets_dataset[[#This Row],[status]] = "Closed", "Yes","No")</f>
        <v>Yes</v>
      </c>
      <c r="L2207" s="2">
        <f t="shared" si="136"/>
        <v>53.000000000058208</v>
      </c>
      <c r="M2207" t="str">
        <f t="shared" si="137"/>
        <v>Yes</v>
      </c>
      <c r="N2207" t="str">
        <f t="shared" si="138"/>
        <v>Feb</v>
      </c>
      <c r="O2207" s="2">
        <f t="shared" si="139"/>
        <v>2.2083333333357587</v>
      </c>
      <c r="P2207" t="str">
        <f>VLOOKUP(G2207,Agents!A:E,4,FALSE)</f>
        <v>Team5</v>
      </c>
      <c r="Q2207" t="str">
        <f>VLOOKUP(G2207,Agents!A:E,5,FALSE)</f>
        <v>Senior</v>
      </c>
      <c r="R2207" t="str">
        <f>VLOOKUP(G2207,Agents!A:E,2,FALSE)</f>
        <v>Morning</v>
      </c>
    </row>
    <row r="2208" spans="1:18" x14ac:dyDescent="0.35">
      <c r="A2208" t="s">
        <v>4084</v>
      </c>
      <c r="B2208" t="s">
        <v>365</v>
      </c>
      <c r="C2208" t="s">
        <v>34</v>
      </c>
      <c r="D2208" t="s">
        <v>13</v>
      </c>
      <c r="E2208" s="1">
        <v>46037.487500000003</v>
      </c>
      <c r="F2208" s="1">
        <v>46039.029166666667</v>
      </c>
      <c r="G2208" t="s">
        <v>234</v>
      </c>
      <c r="H2208" t="s">
        <v>15</v>
      </c>
      <c r="I2208" t="s">
        <v>16</v>
      </c>
      <c r="J2208">
        <v>4</v>
      </c>
      <c r="K2208" t="str">
        <f>IF(tickets_dataset[[#This Row],[status]] = "Closed", "Yes","No")</f>
        <v>Yes</v>
      </c>
      <c r="L2208" s="2">
        <f t="shared" si="136"/>
        <v>36.999999999941792</v>
      </c>
      <c r="M2208" t="str">
        <f t="shared" si="137"/>
        <v>No</v>
      </c>
      <c r="N2208" t="str">
        <f t="shared" si="138"/>
        <v>Jan</v>
      </c>
      <c r="O2208" s="2">
        <f t="shared" si="139"/>
        <v>1.5416666666642413</v>
      </c>
      <c r="P2208" t="str">
        <f>VLOOKUP(G2208,Agents!A:E,4,FALSE)</f>
        <v>Team5</v>
      </c>
      <c r="Q2208" t="str">
        <f>VLOOKUP(G2208,Agents!A:E,5,FALSE)</f>
        <v>Senior</v>
      </c>
      <c r="R2208" t="str">
        <f>VLOOKUP(G2208,Agents!A:E,2,FALSE)</f>
        <v>Night</v>
      </c>
    </row>
    <row r="2209" spans="1:18" x14ac:dyDescent="0.35">
      <c r="A2209" t="s">
        <v>4085</v>
      </c>
      <c r="B2209" t="s">
        <v>892</v>
      </c>
      <c r="C2209" t="s">
        <v>76</v>
      </c>
      <c r="D2209" t="s">
        <v>26</v>
      </c>
      <c r="E2209" s="1">
        <v>46036.674305555556</v>
      </c>
      <c r="F2209" s="1">
        <v>46039.09097222222</v>
      </c>
      <c r="G2209" t="s">
        <v>199</v>
      </c>
      <c r="H2209" t="s">
        <v>15</v>
      </c>
      <c r="I2209" t="s">
        <v>16</v>
      </c>
      <c r="J2209">
        <v>4</v>
      </c>
      <c r="K2209" t="str">
        <f>IF(tickets_dataset[[#This Row],[status]] = "Closed", "Yes","No")</f>
        <v>Yes</v>
      </c>
      <c r="L2209" s="2">
        <f t="shared" si="136"/>
        <v>57.999999999941792</v>
      </c>
      <c r="M2209" t="str">
        <f t="shared" si="137"/>
        <v>Yes</v>
      </c>
      <c r="N2209" t="str">
        <f t="shared" si="138"/>
        <v>Jan</v>
      </c>
      <c r="O2209" s="2">
        <f t="shared" si="139"/>
        <v>2.4166666666642413</v>
      </c>
      <c r="P2209" t="str">
        <f>VLOOKUP(G2209,Agents!A:E,4,FALSE)</f>
        <v>Team1</v>
      </c>
      <c r="Q2209" t="str">
        <f>VLOOKUP(G2209,Agents!A:E,5,FALSE)</f>
        <v>Junior</v>
      </c>
      <c r="R2209" t="str">
        <f>VLOOKUP(G2209,Agents!A:E,2,FALSE)</f>
        <v>Morning</v>
      </c>
    </row>
    <row r="2210" spans="1:18" x14ac:dyDescent="0.35">
      <c r="A2210" t="s">
        <v>4086</v>
      </c>
      <c r="B2210" t="s">
        <v>4087</v>
      </c>
      <c r="C2210" t="s">
        <v>76</v>
      </c>
      <c r="D2210" t="s">
        <v>38</v>
      </c>
      <c r="E2210" s="1">
        <v>46057.277777777781</v>
      </c>
      <c r="F2210" s="1">
        <v>46058.402777777781</v>
      </c>
      <c r="G2210" t="s">
        <v>83</v>
      </c>
      <c r="H2210" t="s">
        <v>15</v>
      </c>
      <c r="I2210" t="s">
        <v>16</v>
      </c>
      <c r="J2210">
        <v>5</v>
      </c>
      <c r="K2210" t="str">
        <f>IF(tickets_dataset[[#This Row],[status]] = "Closed", "Yes","No")</f>
        <v>Yes</v>
      </c>
      <c r="L2210" s="2">
        <f t="shared" si="136"/>
        <v>27</v>
      </c>
      <c r="M2210" t="str">
        <f t="shared" si="137"/>
        <v>No</v>
      </c>
      <c r="N2210" t="str">
        <f t="shared" si="138"/>
        <v>Feb</v>
      </c>
      <c r="O2210" s="2">
        <f t="shared" si="139"/>
        <v>1.125</v>
      </c>
      <c r="P2210" t="str">
        <f>VLOOKUP(G2210,Agents!A:E,4,FALSE)</f>
        <v>Team2</v>
      </c>
      <c r="Q2210" t="str">
        <f>VLOOKUP(G2210,Agents!A:E,5,FALSE)</f>
        <v>Junior</v>
      </c>
      <c r="R2210" t="str">
        <f>VLOOKUP(G2210,Agents!A:E,2,FALSE)</f>
        <v>Night</v>
      </c>
    </row>
    <row r="2211" spans="1:18" x14ac:dyDescent="0.35">
      <c r="A2211" t="s">
        <v>4088</v>
      </c>
      <c r="B2211" t="s">
        <v>1467</v>
      </c>
      <c r="C2211" t="s">
        <v>12</v>
      </c>
      <c r="D2211" t="s">
        <v>13</v>
      </c>
      <c r="E2211" s="1">
        <v>46084.386805555558</v>
      </c>
      <c r="F2211" s="1">
        <v>46084.720138888886</v>
      </c>
      <c r="G2211" t="s">
        <v>91</v>
      </c>
      <c r="H2211" t="s">
        <v>28</v>
      </c>
      <c r="I2211" t="s">
        <v>16</v>
      </c>
      <c r="J2211">
        <v>5</v>
      </c>
      <c r="K2211" t="str">
        <f>IF(tickets_dataset[[#This Row],[status]] = "Closed", "Yes","No")</f>
        <v>No</v>
      </c>
      <c r="L2211" s="2">
        <f t="shared" si="136"/>
        <v>7.9999999998835847</v>
      </c>
      <c r="M2211" t="str">
        <f t="shared" si="137"/>
        <v>No</v>
      </c>
      <c r="N2211" t="str">
        <f t="shared" si="138"/>
        <v>Mar</v>
      </c>
      <c r="O2211" s="2">
        <f t="shared" si="139"/>
        <v>0.33333333332848269</v>
      </c>
      <c r="P2211" t="str">
        <f>VLOOKUP(G2211,Agents!A:E,4,FALSE)</f>
        <v>Team5</v>
      </c>
      <c r="Q2211" t="str">
        <f>VLOOKUP(G2211,Agents!A:E,5,FALSE)</f>
        <v>Mid</v>
      </c>
      <c r="R2211" t="str">
        <f>VLOOKUP(G2211,Agents!A:E,2,FALSE)</f>
        <v>Night</v>
      </c>
    </row>
    <row r="2212" spans="1:18" x14ac:dyDescent="0.35">
      <c r="A2212" t="s">
        <v>4089</v>
      </c>
      <c r="B2212" t="s">
        <v>4090</v>
      </c>
      <c r="C2212" t="s">
        <v>76</v>
      </c>
      <c r="D2212" t="s">
        <v>38</v>
      </c>
      <c r="E2212" s="1">
        <v>46026.414583333331</v>
      </c>
      <c r="F2212" s="1">
        <v>46029.164583333331</v>
      </c>
      <c r="G2212" t="s">
        <v>59</v>
      </c>
      <c r="H2212" t="s">
        <v>15</v>
      </c>
      <c r="I2212" t="s">
        <v>16</v>
      </c>
      <c r="J2212">
        <v>3</v>
      </c>
      <c r="K2212" t="str">
        <f>IF(tickets_dataset[[#This Row],[status]] = "Closed", "Yes","No")</f>
        <v>Yes</v>
      </c>
      <c r="L2212" s="2">
        <f t="shared" si="136"/>
        <v>66</v>
      </c>
      <c r="M2212" t="str">
        <f t="shared" si="137"/>
        <v>Yes</v>
      </c>
      <c r="N2212" t="str">
        <f t="shared" si="138"/>
        <v>Jan</v>
      </c>
      <c r="O2212" s="2">
        <f t="shared" si="139"/>
        <v>2.75</v>
      </c>
      <c r="P2212" t="str">
        <f>VLOOKUP(G2212,Agents!A:E,4,FALSE)</f>
        <v>Team3</v>
      </c>
      <c r="Q2212" t="str">
        <f>VLOOKUP(G2212,Agents!A:E,5,FALSE)</f>
        <v>Senior</v>
      </c>
      <c r="R2212" t="str">
        <f>VLOOKUP(G2212,Agents!A:E,2,FALSE)</f>
        <v>Night</v>
      </c>
    </row>
    <row r="2213" spans="1:18" x14ac:dyDescent="0.35">
      <c r="A2213" t="s">
        <v>4091</v>
      </c>
      <c r="B2213" t="s">
        <v>4092</v>
      </c>
      <c r="C2213" t="s">
        <v>76</v>
      </c>
      <c r="D2213" t="s">
        <v>38</v>
      </c>
      <c r="E2213" s="1">
        <v>46106.938194444447</v>
      </c>
      <c r="F2213" s="1">
        <v>46109.438194444447</v>
      </c>
      <c r="G2213" t="s">
        <v>256</v>
      </c>
      <c r="H2213" t="s">
        <v>15</v>
      </c>
      <c r="I2213" t="s">
        <v>16</v>
      </c>
      <c r="J2213">
        <v>3</v>
      </c>
      <c r="K2213" t="str">
        <f>IF(tickets_dataset[[#This Row],[status]] = "Closed", "Yes","No")</f>
        <v>Yes</v>
      </c>
      <c r="L2213" s="2">
        <f t="shared" si="136"/>
        <v>60</v>
      </c>
      <c r="M2213" t="str">
        <f t="shared" si="137"/>
        <v>Yes</v>
      </c>
      <c r="N2213" t="str">
        <f t="shared" si="138"/>
        <v>Mar</v>
      </c>
      <c r="O2213" s="2">
        <f t="shared" si="139"/>
        <v>2.5</v>
      </c>
      <c r="P2213" t="str">
        <f>VLOOKUP(G2213,Agents!A:E,4,FALSE)</f>
        <v>Team1</v>
      </c>
      <c r="Q2213" t="str">
        <f>VLOOKUP(G2213,Agents!A:E,5,FALSE)</f>
        <v>Mid</v>
      </c>
      <c r="R2213" t="str">
        <f>VLOOKUP(G2213,Agents!A:E,2,FALSE)</f>
        <v>Morning</v>
      </c>
    </row>
    <row r="2214" spans="1:18" x14ac:dyDescent="0.35">
      <c r="A2214" t="s">
        <v>4093</v>
      </c>
      <c r="B2214" t="s">
        <v>4094</v>
      </c>
      <c r="C2214" t="s">
        <v>76</v>
      </c>
      <c r="D2214" t="s">
        <v>26</v>
      </c>
      <c r="E2214" s="1">
        <v>46096.244444444441</v>
      </c>
      <c r="F2214" s="1">
        <v>46097.577777777777</v>
      </c>
      <c r="G2214" t="s">
        <v>131</v>
      </c>
      <c r="H2214" t="s">
        <v>28</v>
      </c>
      <c r="I2214" t="s">
        <v>16</v>
      </c>
      <c r="J2214">
        <v>5</v>
      </c>
      <c r="K2214" t="str">
        <f>IF(tickets_dataset[[#This Row],[status]] = "Closed", "Yes","No")</f>
        <v>No</v>
      </c>
      <c r="L2214" s="2">
        <f t="shared" si="136"/>
        <v>32.000000000058208</v>
      </c>
      <c r="M2214" t="str">
        <f t="shared" si="137"/>
        <v>No</v>
      </c>
      <c r="N2214" t="str">
        <f t="shared" si="138"/>
        <v>Mar</v>
      </c>
      <c r="O2214" s="2">
        <f t="shared" si="139"/>
        <v>1.3333333333357587</v>
      </c>
      <c r="P2214" t="str">
        <f>VLOOKUP(G2214,Agents!A:E,4,FALSE)</f>
        <v>Team4</v>
      </c>
      <c r="Q2214" t="str">
        <f>VLOOKUP(G2214,Agents!A:E,5,FALSE)</f>
        <v>Junior</v>
      </c>
      <c r="R2214" t="str">
        <f>VLOOKUP(G2214,Agents!A:E,2,FALSE)</f>
        <v>Night</v>
      </c>
    </row>
    <row r="2215" spans="1:18" x14ac:dyDescent="0.35">
      <c r="A2215" t="s">
        <v>4095</v>
      </c>
      <c r="B2215" t="s">
        <v>356</v>
      </c>
      <c r="C2215" t="s">
        <v>34</v>
      </c>
      <c r="D2215" t="s">
        <v>38</v>
      </c>
      <c r="E2215" s="1">
        <v>46044.398611111108</v>
      </c>
      <c r="F2215" s="1">
        <v>46045.356944444444</v>
      </c>
      <c r="G2215" t="s">
        <v>159</v>
      </c>
      <c r="H2215" t="s">
        <v>15</v>
      </c>
      <c r="I2215" t="s">
        <v>16</v>
      </c>
      <c r="J2215">
        <v>4</v>
      </c>
      <c r="K2215" t="str">
        <f>IF(tickets_dataset[[#This Row],[status]] = "Closed", "Yes","No")</f>
        <v>Yes</v>
      </c>
      <c r="L2215" s="2">
        <f t="shared" si="136"/>
        <v>23.000000000058208</v>
      </c>
      <c r="M2215" t="str">
        <f t="shared" si="137"/>
        <v>No</v>
      </c>
      <c r="N2215" t="str">
        <f t="shared" si="138"/>
        <v>Jan</v>
      </c>
      <c r="O2215" s="2">
        <f t="shared" si="139"/>
        <v>0.95833333333575865</v>
      </c>
      <c r="P2215" t="str">
        <f>VLOOKUP(G2215,Agents!A:E,4,FALSE)</f>
        <v>Team4</v>
      </c>
      <c r="Q2215" t="str">
        <f>VLOOKUP(G2215,Agents!A:E,5,FALSE)</f>
        <v>Mid</v>
      </c>
      <c r="R2215" t="str">
        <f>VLOOKUP(G2215,Agents!A:E,2,FALSE)</f>
        <v>Night</v>
      </c>
    </row>
    <row r="2216" spans="1:18" x14ac:dyDescent="0.35">
      <c r="A2216" t="s">
        <v>4096</v>
      </c>
      <c r="B2216" t="s">
        <v>4097</v>
      </c>
      <c r="C2216" t="s">
        <v>22</v>
      </c>
      <c r="D2216" t="s">
        <v>13</v>
      </c>
      <c r="E2216" s="1">
        <v>46078.064583333333</v>
      </c>
      <c r="F2216" s="1">
        <v>46079.106249999997</v>
      </c>
      <c r="G2216" t="s">
        <v>149</v>
      </c>
      <c r="H2216" t="s">
        <v>15</v>
      </c>
      <c r="I2216" t="s">
        <v>16</v>
      </c>
      <c r="J2216">
        <v>3</v>
      </c>
      <c r="K2216" t="str">
        <f>IF(tickets_dataset[[#This Row],[status]] = "Closed", "Yes","No")</f>
        <v>Yes</v>
      </c>
      <c r="L2216" s="2">
        <f t="shared" si="136"/>
        <v>24.999999999941792</v>
      </c>
      <c r="M2216" t="str">
        <f t="shared" si="137"/>
        <v>No</v>
      </c>
      <c r="N2216" t="str">
        <f t="shared" si="138"/>
        <v>Feb</v>
      </c>
      <c r="O2216" s="2">
        <f t="shared" si="139"/>
        <v>1.0416666666642413</v>
      </c>
      <c r="P2216" t="str">
        <f>VLOOKUP(G2216,Agents!A:E,4,FALSE)</f>
        <v>Team3</v>
      </c>
      <c r="Q2216" t="str">
        <f>VLOOKUP(G2216,Agents!A:E,5,FALSE)</f>
        <v>Mid</v>
      </c>
      <c r="R2216" t="str">
        <f>VLOOKUP(G2216,Agents!A:E,2,FALSE)</f>
        <v>Night</v>
      </c>
    </row>
    <row r="2217" spans="1:18" x14ac:dyDescent="0.35">
      <c r="A2217" t="s">
        <v>4098</v>
      </c>
      <c r="B2217" t="s">
        <v>2299</v>
      </c>
      <c r="C2217" t="s">
        <v>34</v>
      </c>
      <c r="D2217" t="s">
        <v>26</v>
      </c>
      <c r="E2217" s="1">
        <v>46087.840277777781</v>
      </c>
      <c r="F2217" s="1">
        <v>46090.090277777781</v>
      </c>
      <c r="G2217" t="s">
        <v>80</v>
      </c>
      <c r="H2217" t="s">
        <v>132</v>
      </c>
      <c r="I2217" t="s">
        <v>16</v>
      </c>
      <c r="J2217">
        <v>4</v>
      </c>
      <c r="K2217" t="str">
        <f>IF(tickets_dataset[[#This Row],[status]] = "Closed", "Yes","No")</f>
        <v>No</v>
      </c>
      <c r="L2217" s="2">
        <f t="shared" si="136"/>
        <v>54</v>
      </c>
      <c r="M2217" t="str">
        <f t="shared" si="137"/>
        <v>Yes</v>
      </c>
      <c r="N2217" t="str">
        <f t="shared" si="138"/>
        <v>Mar</v>
      </c>
      <c r="O2217" s="2">
        <f t="shared" si="139"/>
        <v>2.25</v>
      </c>
      <c r="P2217" t="str">
        <f>VLOOKUP(G2217,Agents!A:E,4,FALSE)</f>
        <v>Team3</v>
      </c>
      <c r="Q2217" t="str">
        <f>VLOOKUP(G2217,Agents!A:E,5,FALSE)</f>
        <v>Junior</v>
      </c>
      <c r="R2217" t="str">
        <f>VLOOKUP(G2217,Agents!A:E,2,FALSE)</f>
        <v>Evening</v>
      </c>
    </row>
    <row r="2218" spans="1:18" x14ac:dyDescent="0.35">
      <c r="A2218" t="s">
        <v>4099</v>
      </c>
      <c r="B2218" t="s">
        <v>4100</v>
      </c>
      <c r="C2218" t="s">
        <v>76</v>
      </c>
      <c r="D2218" t="s">
        <v>13</v>
      </c>
      <c r="E2218" s="1">
        <v>46053.685416666667</v>
      </c>
      <c r="F2218" s="1">
        <v>46054.560416666667</v>
      </c>
      <c r="G2218" t="s">
        <v>128</v>
      </c>
      <c r="H2218" t="s">
        <v>15</v>
      </c>
      <c r="I2218" t="s">
        <v>16</v>
      </c>
      <c r="J2218">
        <v>4</v>
      </c>
      <c r="K2218" t="str">
        <f>IF(tickets_dataset[[#This Row],[status]] = "Closed", "Yes","No")</f>
        <v>Yes</v>
      </c>
      <c r="L2218" s="2">
        <f t="shared" si="136"/>
        <v>21</v>
      </c>
      <c r="M2218" t="str">
        <f t="shared" si="137"/>
        <v>No</v>
      </c>
      <c r="N2218" t="str">
        <f t="shared" si="138"/>
        <v>Jan</v>
      </c>
      <c r="O2218" s="2">
        <f t="shared" si="139"/>
        <v>0.875</v>
      </c>
      <c r="P2218" t="str">
        <f>VLOOKUP(G2218,Agents!A:E,4,FALSE)</f>
        <v>Team4</v>
      </c>
      <c r="Q2218" t="str">
        <f>VLOOKUP(G2218,Agents!A:E,5,FALSE)</f>
        <v>Mid</v>
      </c>
      <c r="R2218" t="str">
        <f>VLOOKUP(G2218,Agents!A:E,2,FALSE)</f>
        <v>Night</v>
      </c>
    </row>
    <row r="2219" spans="1:18" x14ac:dyDescent="0.35">
      <c r="A2219" t="s">
        <v>4101</v>
      </c>
      <c r="B2219" t="s">
        <v>105</v>
      </c>
      <c r="C2219" t="s">
        <v>76</v>
      </c>
      <c r="D2219" t="s">
        <v>26</v>
      </c>
      <c r="E2219" s="1">
        <v>46047.864583333336</v>
      </c>
      <c r="F2219" s="1">
        <v>46049.572916666664</v>
      </c>
      <c r="G2219" t="s">
        <v>140</v>
      </c>
      <c r="H2219" t="s">
        <v>132</v>
      </c>
      <c r="I2219" t="s">
        <v>16</v>
      </c>
      <c r="J2219">
        <v>5</v>
      </c>
      <c r="K2219" t="str">
        <f>IF(tickets_dataset[[#This Row],[status]] = "Closed", "Yes","No")</f>
        <v>No</v>
      </c>
      <c r="L2219" s="2">
        <f t="shared" si="136"/>
        <v>40.999999999883585</v>
      </c>
      <c r="M2219" t="str">
        <f t="shared" si="137"/>
        <v>No</v>
      </c>
      <c r="N2219" t="str">
        <f t="shared" si="138"/>
        <v>Jan</v>
      </c>
      <c r="O2219" s="2">
        <f t="shared" si="139"/>
        <v>1.7083333333284827</v>
      </c>
      <c r="P2219" t="str">
        <f>VLOOKUP(G2219,Agents!A:E,4,FALSE)</f>
        <v>Team1</v>
      </c>
      <c r="Q2219" t="str">
        <f>VLOOKUP(G2219,Agents!A:E,5,FALSE)</f>
        <v>Junior</v>
      </c>
      <c r="R2219" t="str">
        <f>VLOOKUP(G2219,Agents!A:E,2,FALSE)</f>
        <v>Morning</v>
      </c>
    </row>
    <row r="2220" spans="1:18" x14ac:dyDescent="0.35">
      <c r="A2220" t="s">
        <v>4102</v>
      </c>
      <c r="B2220" t="s">
        <v>4103</v>
      </c>
      <c r="C2220" t="s">
        <v>22</v>
      </c>
      <c r="D2220" t="s">
        <v>26</v>
      </c>
      <c r="E2220" s="1">
        <v>46037.629861111112</v>
      </c>
      <c r="F2220" s="1">
        <v>46039.004861111112</v>
      </c>
      <c r="G2220" t="s">
        <v>211</v>
      </c>
      <c r="H2220" t="s">
        <v>15</v>
      </c>
      <c r="I2220" t="s">
        <v>16</v>
      </c>
      <c r="J2220">
        <v>4</v>
      </c>
      <c r="K2220" t="str">
        <f>IF(tickets_dataset[[#This Row],[status]] = "Closed", "Yes","No")</f>
        <v>Yes</v>
      </c>
      <c r="L2220" s="2">
        <f t="shared" si="136"/>
        <v>33</v>
      </c>
      <c r="M2220" t="str">
        <f t="shared" si="137"/>
        <v>No</v>
      </c>
      <c r="N2220" t="str">
        <f t="shared" si="138"/>
        <v>Jan</v>
      </c>
      <c r="O2220" s="2">
        <f t="shared" si="139"/>
        <v>1.375</v>
      </c>
      <c r="P2220" t="str">
        <f>VLOOKUP(G2220,Agents!A:E,4,FALSE)</f>
        <v>Team5</v>
      </c>
      <c r="Q2220" t="str">
        <f>VLOOKUP(G2220,Agents!A:E,5,FALSE)</f>
        <v>Senior</v>
      </c>
      <c r="R2220" t="str">
        <f>VLOOKUP(G2220,Agents!A:E,2,FALSE)</f>
        <v>Evening</v>
      </c>
    </row>
    <row r="2221" spans="1:18" x14ac:dyDescent="0.35">
      <c r="A2221" t="s">
        <v>4104</v>
      </c>
      <c r="B2221" t="s">
        <v>4105</v>
      </c>
      <c r="C2221" t="s">
        <v>22</v>
      </c>
      <c r="D2221" t="s">
        <v>38</v>
      </c>
      <c r="E2221" s="1">
        <v>46028.931944444441</v>
      </c>
      <c r="F2221" s="1">
        <v>46029.890277777777</v>
      </c>
      <c r="G2221" t="s">
        <v>86</v>
      </c>
      <c r="H2221" t="s">
        <v>28</v>
      </c>
      <c r="I2221" t="s">
        <v>16</v>
      </c>
      <c r="J2221">
        <v>4</v>
      </c>
      <c r="K2221" t="str">
        <f>IF(tickets_dataset[[#This Row],[status]] = "Closed", "Yes","No")</f>
        <v>No</v>
      </c>
      <c r="L2221" s="2">
        <f t="shared" si="136"/>
        <v>23.000000000058208</v>
      </c>
      <c r="M2221" t="str">
        <f t="shared" si="137"/>
        <v>No</v>
      </c>
      <c r="N2221" t="str">
        <f t="shared" si="138"/>
        <v>Jan</v>
      </c>
      <c r="O2221" s="2">
        <f t="shared" si="139"/>
        <v>0.95833333333575865</v>
      </c>
      <c r="P2221" t="str">
        <f>VLOOKUP(G2221,Agents!A:E,4,FALSE)</f>
        <v>Team1</v>
      </c>
      <c r="Q2221" t="str">
        <f>VLOOKUP(G2221,Agents!A:E,5,FALSE)</f>
        <v>Mid</v>
      </c>
      <c r="R2221" t="str">
        <f>VLOOKUP(G2221,Agents!A:E,2,FALSE)</f>
        <v>Morning</v>
      </c>
    </row>
    <row r="2222" spans="1:18" x14ac:dyDescent="0.35">
      <c r="A2222" t="s">
        <v>4106</v>
      </c>
      <c r="B2222" t="s">
        <v>2653</v>
      </c>
      <c r="C2222" t="s">
        <v>22</v>
      </c>
      <c r="D2222" t="s">
        <v>13</v>
      </c>
      <c r="E2222" s="1">
        <v>46027.797222222223</v>
      </c>
      <c r="F2222" s="1">
        <v>46029.755555555559</v>
      </c>
      <c r="G2222" t="s">
        <v>103</v>
      </c>
      <c r="H2222" t="s">
        <v>15</v>
      </c>
      <c r="I2222" t="s">
        <v>68</v>
      </c>
      <c r="J2222">
        <v>4</v>
      </c>
      <c r="K2222" t="str">
        <f>IF(tickets_dataset[[#This Row],[status]] = "Closed", "Yes","No")</f>
        <v>Yes</v>
      </c>
      <c r="L2222" s="2">
        <f t="shared" si="136"/>
        <v>47.000000000058208</v>
      </c>
      <c r="M2222" t="str">
        <f t="shared" si="137"/>
        <v>No</v>
      </c>
      <c r="N2222" t="str">
        <f t="shared" si="138"/>
        <v>Jan</v>
      </c>
      <c r="O2222" s="2">
        <f t="shared" si="139"/>
        <v>1.9583333333357587</v>
      </c>
      <c r="P2222" t="str">
        <f>VLOOKUP(G2222,Agents!A:E,4,FALSE)</f>
        <v>Team4</v>
      </c>
      <c r="Q2222" t="str">
        <f>VLOOKUP(G2222,Agents!A:E,5,FALSE)</f>
        <v>Senior</v>
      </c>
      <c r="R2222" t="str">
        <f>VLOOKUP(G2222,Agents!A:E,2,FALSE)</f>
        <v>Night</v>
      </c>
    </row>
    <row r="2223" spans="1:18" x14ac:dyDescent="0.35">
      <c r="A2223" t="s">
        <v>4107</v>
      </c>
      <c r="B2223" t="s">
        <v>4108</v>
      </c>
      <c r="C2223" t="s">
        <v>22</v>
      </c>
      <c r="D2223" t="s">
        <v>13</v>
      </c>
      <c r="E2223" s="1">
        <v>46046.995138888888</v>
      </c>
      <c r="F2223" s="1">
        <v>46048.245138888888</v>
      </c>
      <c r="G2223" t="s">
        <v>199</v>
      </c>
      <c r="H2223" t="s">
        <v>28</v>
      </c>
      <c r="I2223" t="s">
        <v>16</v>
      </c>
      <c r="J2223">
        <v>5</v>
      </c>
      <c r="K2223" t="str">
        <f>IF(tickets_dataset[[#This Row],[status]] = "Closed", "Yes","No")</f>
        <v>No</v>
      </c>
      <c r="L2223" s="2">
        <f t="shared" si="136"/>
        <v>30</v>
      </c>
      <c r="M2223" t="str">
        <f t="shared" si="137"/>
        <v>No</v>
      </c>
      <c r="N2223" t="str">
        <f t="shared" si="138"/>
        <v>Jan</v>
      </c>
      <c r="O2223" s="2">
        <f t="shared" si="139"/>
        <v>1.25</v>
      </c>
      <c r="P2223" t="str">
        <f>VLOOKUP(G2223,Agents!A:E,4,FALSE)</f>
        <v>Team1</v>
      </c>
      <c r="Q2223" t="str">
        <f>VLOOKUP(G2223,Agents!A:E,5,FALSE)</f>
        <v>Junior</v>
      </c>
      <c r="R2223" t="str">
        <f>VLOOKUP(G2223,Agents!A:E,2,FALSE)</f>
        <v>Morning</v>
      </c>
    </row>
    <row r="2224" spans="1:18" x14ac:dyDescent="0.35">
      <c r="A2224" t="s">
        <v>4109</v>
      </c>
      <c r="B2224" t="s">
        <v>4110</v>
      </c>
      <c r="C2224" t="s">
        <v>22</v>
      </c>
      <c r="D2224" t="s">
        <v>26</v>
      </c>
      <c r="E2224" s="1">
        <v>46046.327777777777</v>
      </c>
      <c r="F2224" s="1">
        <v>46047.536111111112</v>
      </c>
      <c r="G2224" t="s">
        <v>77</v>
      </c>
      <c r="H2224" t="s">
        <v>15</v>
      </c>
      <c r="I2224" t="s">
        <v>16</v>
      </c>
      <c r="J2224">
        <v>4</v>
      </c>
      <c r="K2224" t="str">
        <f>IF(tickets_dataset[[#This Row],[status]] = "Closed", "Yes","No")</f>
        <v>Yes</v>
      </c>
      <c r="L2224" s="2">
        <f t="shared" si="136"/>
        <v>29.000000000058208</v>
      </c>
      <c r="M2224" t="str">
        <f t="shared" si="137"/>
        <v>No</v>
      </c>
      <c r="N2224" t="str">
        <f t="shared" si="138"/>
        <v>Jan</v>
      </c>
      <c r="O2224" s="2">
        <f t="shared" si="139"/>
        <v>1.2083333333357587</v>
      </c>
      <c r="P2224" t="str">
        <f>VLOOKUP(G2224,Agents!A:E,4,FALSE)</f>
        <v>Team5</v>
      </c>
      <c r="Q2224" t="str">
        <f>VLOOKUP(G2224,Agents!A:E,5,FALSE)</f>
        <v>Junior</v>
      </c>
      <c r="R2224" t="str">
        <f>VLOOKUP(G2224,Agents!A:E,2,FALSE)</f>
        <v>Evening</v>
      </c>
    </row>
    <row r="2225" spans="1:18" x14ac:dyDescent="0.35">
      <c r="A2225" t="s">
        <v>4111</v>
      </c>
      <c r="B2225" t="s">
        <v>4112</v>
      </c>
      <c r="C2225" t="s">
        <v>22</v>
      </c>
      <c r="D2225" t="s">
        <v>13</v>
      </c>
      <c r="E2225" s="1">
        <v>46034.186111111114</v>
      </c>
      <c r="F2225" s="1">
        <v>46035.519444444442</v>
      </c>
      <c r="G2225" t="s">
        <v>39</v>
      </c>
      <c r="H2225" t="s">
        <v>15</v>
      </c>
      <c r="I2225" t="s">
        <v>16</v>
      </c>
      <c r="J2225">
        <v>4</v>
      </c>
      <c r="K2225" t="str">
        <f>IF(tickets_dataset[[#This Row],[status]] = "Closed", "Yes","No")</f>
        <v>Yes</v>
      </c>
      <c r="L2225" s="2">
        <f t="shared" si="136"/>
        <v>31.999999999883585</v>
      </c>
      <c r="M2225" t="str">
        <f t="shared" si="137"/>
        <v>No</v>
      </c>
      <c r="N2225" t="str">
        <f t="shared" si="138"/>
        <v>Jan</v>
      </c>
      <c r="O2225" s="2">
        <f t="shared" si="139"/>
        <v>1.3333333333284827</v>
      </c>
      <c r="P2225" t="str">
        <f>VLOOKUP(G2225,Agents!A:E,4,FALSE)</f>
        <v>Team3</v>
      </c>
      <c r="Q2225" t="str">
        <f>VLOOKUP(G2225,Agents!A:E,5,FALSE)</f>
        <v>Mid</v>
      </c>
      <c r="R2225" t="str">
        <f>VLOOKUP(G2225,Agents!A:E,2,FALSE)</f>
        <v>Night</v>
      </c>
    </row>
    <row r="2226" spans="1:18" x14ac:dyDescent="0.35">
      <c r="A2226" t="s">
        <v>4113</v>
      </c>
      <c r="B2226" t="s">
        <v>4114</v>
      </c>
      <c r="C2226" t="s">
        <v>12</v>
      </c>
      <c r="D2226" t="s">
        <v>26</v>
      </c>
      <c r="E2226" s="1">
        <v>46090.831944444442</v>
      </c>
      <c r="F2226" s="1">
        <v>46092.998611111114</v>
      </c>
      <c r="G2226" t="s">
        <v>45</v>
      </c>
      <c r="H2226" t="s">
        <v>15</v>
      </c>
      <c r="I2226" t="s">
        <v>16</v>
      </c>
      <c r="J2226">
        <v>5</v>
      </c>
      <c r="K2226" t="str">
        <f>IF(tickets_dataset[[#This Row],[status]] = "Closed", "Yes","No")</f>
        <v>Yes</v>
      </c>
      <c r="L2226" s="2">
        <f t="shared" si="136"/>
        <v>52.000000000116415</v>
      </c>
      <c r="M2226" t="str">
        <f t="shared" si="137"/>
        <v>Yes</v>
      </c>
      <c r="N2226" t="str">
        <f t="shared" si="138"/>
        <v>Mar</v>
      </c>
      <c r="O2226" s="2">
        <f t="shared" si="139"/>
        <v>2.1666666666715173</v>
      </c>
      <c r="P2226" t="str">
        <f>VLOOKUP(G2226,Agents!A:E,4,FALSE)</f>
        <v>Team5</v>
      </c>
      <c r="Q2226" t="str">
        <f>VLOOKUP(G2226,Agents!A:E,5,FALSE)</f>
        <v>Senior</v>
      </c>
      <c r="R2226" t="str">
        <f>VLOOKUP(G2226,Agents!A:E,2,FALSE)</f>
        <v>Morning</v>
      </c>
    </row>
    <row r="2227" spans="1:18" x14ac:dyDescent="0.35">
      <c r="A2227" t="s">
        <v>4115</v>
      </c>
      <c r="B2227" t="s">
        <v>4116</v>
      </c>
      <c r="C2227" t="s">
        <v>50</v>
      </c>
      <c r="D2227" t="s">
        <v>26</v>
      </c>
      <c r="E2227" s="1">
        <v>46087.112500000003</v>
      </c>
      <c r="F2227" s="1">
        <v>46089.737500000003</v>
      </c>
      <c r="G2227" t="s">
        <v>59</v>
      </c>
      <c r="H2227" t="s">
        <v>15</v>
      </c>
      <c r="I2227" t="s">
        <v>16</v>
      </c>
      <c r="J2227">
        <v>5</v>
      </c>
      <c r="K2227" t="str">
        <f>IF(tickets_dataset[[#This Row],[status]] = "Closed", "Yes","No")</f>
        <v>Yes</v>
      </c>
      <c r="L2227" s="2">
        <f t="shared" si="136"/>
        <v>63</v>
      </c>
      <c r="M2227" t="str">
        <f t="shared" si="137"/>
        <v>Yes</v>
      </c>
      <c r="N2227" t="str">
        <f t="shared" si="138"/>
        <v>Mar</v>
      </c>
      <c r="O2227" s="2">
        <f t="shared" si="139"/>
        <v>2.625</v>
      </c>
      <c r="P2227" t="str">
        <f>VLOOKUP(G2227,Agents!A:E,4,FALSE)</f>
        <v>Team3</v>
      </c>
      <c r="Q2227" t="str">
        <f>VLOOKUP(G2227,Agents!A:E,5,FALSE)</f>
        <v>Senior</v>
      </c>
      <c r="R2227" t="str">
        <f>VLOOKUP(G2227,Agents!A:E,2,FALSE)</f>
        <v>Night</v>
      </c>
    </row>
    <row r="2228" spans="1:18" x14ac:dyDescent="0.35">
      <c r="A2228" t="s">
        <v>4117</v>
      </c>
      <c r="B2228" t="s">
        <v>2932</v>
      </c>
      <c r="C2228" t="s">
        <v>12</v>
      </c>
      <c r="D2228" t="s">
        <v>26</v>
      </c>
      <c r="E2228" s="1">
        <v>46088.686111111114</v>
      </c>
      <c r="F2228" s="1">
        <v>46090.894444444442</v>
      </c>
      <c r="G2228" t="s">
        <v>199</v>
      </c>
      <c r="H2228" t="s">
        <v>15</v>
      </c>
      <c r="I2228" t="s">
        <v>16</v>
      </c>
      <c r="J2228">
        <v>4</v>
      </c>
      <c r="K2228" t="str">
        <f>IF(tickets_dataset[[#This Row],[status]] = "Closed", "Yes","No")</f>
        <v>Yes</v>
      </c>
      <c r="L2228" s="2">
        <f t="shared" si="136"/>
        <v>52.999999999883585</v>
      </c>
      <c r="M2228" t="str">
        <f t="shared" si="137"/>
        <v>Yes</v>
      </c>
      <c r="N2228" t="str">
        <f t="shared" si="138"/>
        <v>Mar</v>
      </c>
      <c r="O2228" s="2">
        <f t="shared" si="139"/>
        <v>2.2083333333284827</v>
      </c>
      <c r="P2228" t="str">
        <f>VLOOKUP(G2228,Agents!A:E,4,FALSE)</f>
        <v>Team1</v>
      </c>
      <c r="Q2228" t="str">
        <f>VLOOKUP(G2228,Agents!A:E,5,FALSE)</f>
        <v>Junior</v>
      </c>
      <c r="R2228" t="str">
        <f>VLOOKUP(G2228,Agents!A:E,2,FALSE)</f>
        <v>Morning</v>
      </c>
    </row>
    <row r="2229" spans="1:18" x14ac:dyDescent="0.35">
      <c r="A2229" t="s">
        <v>4118</v>
      </c>
      <c r="B2229" t="s">
        <v>4119</v>
      </c>
      <c r="C2229" t="s">
        <v>50</v>
      </c>
      <c r="D2229" t="s">
        <v>13</v>
      </c>
      <c r="E2229" s="1">
        <v>46058.356944444444</v>
      </c>
      <c r="F2229" s="1">
        <v>46059.356944444444</v>
      </c>
      <c r="G2229" t="s">
        <v>140</v>
      </c>
      <c r="H2229" t="s">
        <v>28</v>
      </c>
      <c r="I2229" t="s">
        <v>16</v>
      </c>
      <c r="J2229">
        <v>4</v>
      </c>
      <c r="K2229" t="str">
        <f>IF(tickets_dataset[[#This Row],[status]] = "Closed", "Yes","No")</f>
        <v>No</v>
      </c>
      <c r="L2229" s="2">
        <f t="shared" si="136"/>
        <v>24</v>
      </c>
      <c r="M2229" t="str">
        <f t="shared" si="137"/>
        <v>No</v>
      </c>
      <c r="N2229" t="str">
        <f t="shared" si="138"/>
        <v>Feb</v>
      </c>
      <c r="O2229" s="2">
        <f t="shared" si="139"/>
        <v>1</v>
      </c>
      <c r="P2229" t="str">
        <f>VLOOKUP(G2229,Agents!A:E,4,FALSE)</f>
        <v>Team1</v>
      </c>
      <c r="Q2229" t="str">
        <f>VLOOKUP(G2229,Agents!A:E,5,FALSE)</f>
        <v>Junior</v>
      </c>
      <c r="R2229" t="str">
        <f>VLOOKUP(G2229,Agents!A:E,2,FALSE)</f>
        <v>Morning</v>
      </c>
    </row>
    <row r="2230" spans="1:18" x14ac:dyDescent="0.35">
      <c r="A2230" t="s">
        <v>4120</v>
      </c>
      <c r="B2230" t="s">
        <v>4121</v>
      </c>
      <c r="C2230" t="s">
        <v>22</v>
      </c>
      <c r="D2230" t="s">
        <v>13</v>
      </c>
      <c r="E2230" s="1">
        <v>46056.900694444441</v>
      </c>
      <c r="F2230" s="1">
        <v>46058.317361111112</v>
      </c>
      <c r="G2230" t="s">
        <v>14</v>
      </c>
      <c r="H2230" t="s">
        <v>15</v>
      </c>
      <c r="I2230" t="s">
        <v>16</v>
      </c>
      <c r="J2230">
        <v>5</v>
      </c>
      <c r="K2230" t="str">
        <f>IF(tickets_dataset[[#This Row],[status]] = "Closed", "Yes","No")</f>
        <v>Yes</v>
      </c>
      <c r="L2230" s="2">
        <f t="shared" si="136"/>
        <v>34.000000000116415</v>
      </c>
      <c r="M2230" t="str">
        <f t="shared" si="137"/>
        <v>No</v>
      </c>
      <c r="N2230" t="str">
        <f t="shared" si="138"/>
        <v>Feb</v>
      </c>
      <c r="O2230" s="2">
        <f t="shared" si="139"/>
        <v>1.4166666666715173</v>
      </c>
      <c r="P2230" t="str">
        <f>VLOOKUP(G2230,Agents!A:E,4,FALSE)</f>
        <v>Team1</v>
      </c>
      <c r="Q2230" t="str">
        <f>VLOOKUP(G2230,Agents!A:E,5,FALSE)</f>
        <v>Senior</v>
      </c>
      <c r="R2230" t="str">
        <f>VLOOKUP(G2230,Agents!A:E,2,FALSE)</f>
        <v>Morning</v>
      </c>
    </row>
    <row r="2231" spans="1:18" x14ac:dyDescent="0.35">
      <c r="A2231" t="s">
        <v>4122</v>
      </c>
      <c r="B2231" t="s">
        <v>4123</v>
      </c>
      <c r="C2231" t="s">
        <v>50</v>
      </c>
      <c r="D2231" t="s">
        <v>13</v>
      </c>
      <c r="E2231" s="1">
        <v>46059.396527777775</v>
      </c>
      <c r="F2231" s="1">
        <v>46060.021527777775</v>
      </c>
      <c r="G2231" t="s">
        <v>14</v>
      </c>
      <c r="H2231" t="s">
        <v>28</v>
      </c>
      <c r="I2231" t="s">
        <v>16</v>
      </c>
      <c r="J2231">
        <v>5</v>
      </c>
      <c r="K2231" t="str">
        <f>IF(tickets_dataset[[#This Row],[status]] = "Closed", "Yes","No")</f>
        <v>No</v>
      </c>
      <c r="L2231" s="2">
        <f t="shared" si="136"/>
        <v>15</v>
      </c>
      <c r="M2231" t="str">
        <f t="shared" si="137"/>
        <v>No</v>
      </c>
      <c r="N2231" t="str">
        <f t="shared" si="138"/>
        <v>Feb</v>
      </c>
      <c r="O2231" s="2">
        <f t="shared" si="139"/>
        <v>0.625</v>
      </c>
      <c r="P2231" t="str">
        <f>VLOOKUP(G2231,Agents!A:E,4,FALSE)</f>
        <v>Team1</v>
      </c>
      <c r="Q2231" t="str">
        <f>VLOOKUP(G2231,Agents!A:E,5,FALSE)</f>
        <v>Senior</v>
      </c>
      <c r="R2231" t="str">
        <f>VLOOKUP(G2231,Agents!A:E,2,FALSE)</f>
        <v>Morning</v>
      </c>
    </row>
    <row r="2232" spans="1:18" x14ac:dyDescent="0.35">
      <c r="A2232" t="s">
        <v>4124</v>
      </c>
      <c r="B2232" t="s">
        <v>139</v>
      </c>
      <c r="C2232" t="s">
        <v>50</v>
      </c>
      <c r="D2232" t="s">
        <v>13</v>
      </c>
      <c r="E2232" s="1">
        <v>46039.478472222225</v>
      </c>
      <c r="F2232" s="1">
        <v>46040.145138888889</v>
      </c>
      <c r="G2232" t="s">
        <v>216</v>
      </c>
      <c r="H2232" t="s">
        <v>15</v>
      </c>
      <c r="I2232" t="s">
        <v>16</v>
      </c>
      <c r="J2232">
        <v>5</v>
      </c>
      <c r="K2232" t="str">
        <f>IF(tickets_dataset[[#This Row],[status]] = "Closed", "Yes","No")</f>
        <v>Yes</v>
      </c>
      <c r="L2232" s="2">
        <f t="shared" si="136"/>
        <v>15.999999999941792</v>
      </c>
      <c r="M2232" t="str">
        <f t="shared" si="137"/>
        <v>No</v>
      </c>
      <c r="N2232" t="str">
        <f t="shared" si="138"/>
        <v>Jan</v>
      </c>
      <c r="O2232" s="2">
        <f t="shared" si="139"/>
        <v>0.66666666666424135</v>
      </c>
      <c r="P2232" t="str">
        <f>VLOOKUP(G2232,Agents!A:E,4,FALSE)</f>
        <v>Team5</v>
      </c>
      <c r="Q2232" t="str">
        <f>VLOOKUP(G2232,Agents!A:E,5,FALSE)</f>
        <v>Junior</v>
      </c>
      <c r="R2232" t="str">
        <f>VLOOKUP(G2232,Agents!A:E,2,FALSE)</f>
        <v>Evening</v>
      </c>
    </row>
    <row r="2233" spans="1:18" x14ac:dyDescent="0.35">
      <c r="A2233" t="s">
        <v>4125</v>
      </c>
      <c r="B2233" t="s">
        <v>4126</v>
      </c>
      <c r="C2233" t="s">
        <v>76</v>
      </c>
      <c r="D2233" t="s">
        <v>26</v>
      </c>
      <c r="E2233" s="1">
        <v>46098.598611111112</v>
      </c>
      <c r="F2233" s="1">
        <v>46100.265277777777</v>
      </c>
      <c r="G2233" t="s">
        <v>140</v>
      </c>
      <c r="H2233" t="s">
        <v>15</v>
      </c>
      <c r="I2233" t="s">
        <v>16</v>
      </c>
      <c r="J2233">
        <v>3</v>
      </c>
      <c r="K2233" t="str">
        <f>IF(tickets_dataset[[#This Row],[status]] = "Closed", "Yes","No")</f>
        <v>Yes</v>
      </c>
      <c r="L2233" s="2">
        <f t="shared" si="136"/>
        <v>39.999999999941792</v>
      </c>
      <c r="M2233" t="str">
        <f t="shared" si="137"/>
        <v>No</v>
      </c>
      <c r="N2233" t="str">
        <f t="shared" si="138"/>
        <v>Mar</v>
      </c>
      <c r="O2233" s="2">
        <f t="shared" si="139"/>
        <v>1.6666666666642413</v>
      </c>
      <c r="P2233" t="str">
        <f>VLOOKUP(G2233,Agents!A:E,4,FALSE)</f>
        <v>Team1</v>
      </c>
      <c r="Q2233" t="str">
        <f>VLOOKUP(G2233,Agents!A:E,5,FALSE)</f>
        <v>Junior</v>
      </c>
      <c r="R2233" t="str">
        <f>VLOOKUP(G2233,Agents!A:E,2,FALSE)</f>
        <v>Morning</v>
      </c>
    </row>
    <row r="2234" spans="1:18" x14ac:dyDescent="0.35">
      <c r="A2234" t="s">
        <v>4127</v>
      </c>
      <c r="B2234" t="s">
        <v>4128</v>
      </c>
      <c r="C2234" t="s">
        <v>22</v>
      </c>
      <c r="D2234" t="s">
        <v>26</v>
      </c>
      <c r="E2234" s="1">
        <v>46087.572222222225</v>
      </c>
      <c r="F2234" s="1">
        <v>46088.072222222225</v>
      </c>
      <c r="G2234" t="s">
        <v>282</v>
      </c>
      <c r="H2234" t="s">
        <v>15</v>
      </c>
      <c r="I2234" t="s">
        <v>16</v>
      </c>
      <c r="J2234">
        <v>2</v>
      </c>
      <c r="K2234" t="str">
        <f>IF(tickets_dataset[[#This Row],[status]] = "Closed", "Yes","No")</f>
        <v>Yes</v>
      </c>
      <c r="L2234" s="2">
        <f t="shared" si="136"/>
        <v>12</v>
      </c>
      <c r="M2234" t="str">
        <f t="shared" si="137"/>
        <v>No</v>
      </c>
      <c r="N2234" t="str">
        <f t="shared" si="138"/>
        <v>Mar</v>
      </c>
      <c r="O2234" s="2">
        <f t="shared" si="139"/>
        <v>0.5</v>
      </c>
      <c r="P2234" t="str">
        <f>VLOOKUP(G2234,Agents!A:E,4,FALSE)</f>
        <v>Team4</v>
      </c>
      <c r="Q2234" t="str">
        <f>VLOOKUP(G2234,Agents!A:E,5,FALSE)</f>
        <v>Mid</v>
      </c>
      <c r="R2234" t="str">
        <f>VLOOKUP(G2234,Agents!A:E,2,FALSE)</f>
        <v>Morning</v>
      </c>
    </row>
    <row r="2235" spans="1:18" x14ac:dyDescent="0.35">
      <c r="A2235" t="s">
        <v>4129</v>
      </c>
      <c r="B2235" t="s">
        <v>4130</v>
      </c>
      <c r="C2235" t="s">
        <v>12</v>
      </c>
      <c r="D2235" t="s">
        <v>38</v>
      </c>
      <c r="E2235" s="1">
        <v>46097.59375</v>
      </c>
      <c r="F2235" s="1">
        <v>46098.635416666664</v>
      </c>
      <c r="G2235" t="s">
        <v>190</v>
      </c>
      <c r="H2235" t="s">
        <v>15</v>
      </c>
      <c r="I2235" t="s">
        <v>16</v>
      </c>
      <c r="J2235">
        <v>4</v>
      </c>
      <c r="K2235" t="str">
        <f>IF(tickets_dataset[[#This Row],[status]] = "Closed", "Yes","No")</f>
        <v>Yes</v>
      </c>
      <c r="L2235" s="2">
        <f t="shared" si="136"/>
        <v>24.999999999941792</v>
      </c>
      <c r="M2235" t="str">
        <f t="shared" si="137"/>
        <v>No</v>
      </c>
      <c r="N2235" t="str">
        <f t="shared" si="138"/>
        <v>Mar</v>
      </c>
      <c r="O2235" s="2">
        <f t="shared" si="139"/>
        <v>1.0416666666642413</v>
      </c>
      <c r="P2235" t="str">
        <f>VLOOKUP(G2235,Agents!A:E,4,FALSE)</f>
        <v>Team1</v>
      </c>
      <c r="Q2235" t="str">
        <f>VLOOKUP(G2235,Agents!A:E,5,FALSE)</f>
        <v>Senior</v>
      </c>
      <c r="R2235" t="str">
        <f>VLOOKUP(G2235,Agents!A:E,2,FALSE)</f>
        <v>Night</v>
      </c>
    </row>
    <row r="2236" spans="1:18" x14ac:dyDescent="0.35">
      <c r="A2236" t="s">
        <v>4131</v>
      </c>
      <c r="B2236" t="s">
        <v>4132</v>
      </c>
      <c r="C2236" t="s">
        <v>12</v>
      </c>
      <c r="D2236" t="s">
        <v>26</v>
      </c>
      <c r="E2236" s="1">
        <v>46039.275694444441</v>
      </c>
      <c r="F2236" s="1">
        <v>46039.775694444441</v>
      </c>
      <c r="G2236" t="s">
        <v>62</v>
      </c>
      <c r="H2236" t="s">
        <v>15</v>
      </c>
      <c r="I2236" t="s">
        <v>16</v>
      </c>
      <c r="J2236">
        <v>4</v>
      </c>
      <c r="K2236" t="str">
        <f>IF(tickets_dataset[[#This Row],[status]] = "Closed", "Yes","No")</f>
        <v>Yes</v>
      </c>
      <c r="L2236" s="2">
        <f t="shared" si="136"/>
        <v>12</v>
      </c>
      <c r="M2236" t="str">
        <f t="shared" si="137"/>
        <v>No</v>
      </c>
      <c r="N2236" t="str">
        <f t="shared" si="138"/>
        <v>Jan</v>
      </c>
      <c r="O2236" s="2">
        <f t="shared" si="139"/>
        <v>0.5</v>
      </c>
      <c r="P2236" t="str">
        <f>VLOOKUP(G2236,Agents!A:E,4,FALSE)</f>
        <v>Team1</v>
      </c>
      <c r="Q2236" t="str">
        <f>VLOOKUP(G2236,Agents!A:E,5,FALSE)</f>
        <v>Junior</v>
      </c>
      <c r="R2236" t="str">
        <f>VLOOKUP(G2236,Agents!A:E,2,FALSE)</f>
        <v>Morning</v>
      </c>
    </row>
    <row r="2237" spans="1:18" x14ac:dyDescent="0.35">
      <c r="A2237" t="s">
        <v>4133</v>
      </c>
      <c r="B2237" t="s">
        <v>757</v>
      </c>
      <c r="C2237" t="s">
        <v>76</v>
      </c>
      <c r="D2237" t="s">
        <v>38</v>
      </c>
      <c r="E2237" s="1">
        <v>46102.730555555558</v>
      </c>
      <c r="F2237" s="1">
        <v>46105.647222222222</v>
      </c>
      <c r="G2237" t="s">
        <v>53</v>
      </c>
      <c r="H2237" t="s">
        <v>15</v>
      </c>
      <c r="I2237" t="s">
        <v>16</v>
      </c>
      <c r="J2237">
        <v>4</v>
      </c>
      <c r="K2237" t="str">
        <f>IF(tickets_dataset[[#This Row],[status]] = "Closed", "Yes","No")</f>
        <v>Yes</v>
      </c>
      <c r="L2237" s="2">
        <f t="shared" si="136"/>
        <v>69.999999999941792</v>
      </c>
      <c r="M2237" t="str">
        <f t="shared" si="137"/>
        <v>Yes</v>
      </c>
      <c r="N2237" t="str">
        <f t="shared" si="138"/>
        <v>Mar</v>
      </c>
      <c r="O2237" s="2">
        <f t="shared" si="139"/>
        <v>2.9166666666642413</v>
      </c>
      <c r="P2237" t="str">
        <f>VLOOKUP(G2237,Agents!A:E,4,FALSE)</f>
        <v>Team1</v>
      </c>
      <c r="Q2237" t="str">
        <f>VLOOKUP(G2237,Agents!A:E,5,FALSE)</f>
        <v>Junior</v>
      </c>
      <c r="R2237" t="str">
        <f>VLOOKUP(G2237,Agents!A:E,2,FALSE)</f>
        <v>Night</v>
      </c>
    </row>
    <row r="2238" spans="1:18" x14ac:dyDescent="0.35">
      <c r="A2238" t="s">
        <v>4134</v>
      </c>
      <c r="B2238" t="s">
        <v>4135</v>
      </c>
      <c r="C2238" t="s">
        <v>76</v>
      </c>
      <c r="D2238" t="s">
        <v>26</v>
      </c>
      <c r="E2238" s="1">
        <v>46101.780555555553</v>
      </c>
      <c r="F2238" s="1">
        <v>46103.572222222225</v>
      </c>
      <c r="G2238" t="s">
        <v>239</v>
      </c>
      <c r="H2238" t="s">
        <v>15</v>
      </c>
      <c r="I2238" t="s">
        <v>16</v>
      </c>
      <c r="J2238">
        <v>5</v>
      </c>
      <c r="K2238" t="str">
        <f>IF(tickets_dataset[[#This Row],[status]] = "Closed", "Yes","No")</f>
        <v>Yes</v>
      </c>
      <c r="L2238" s="2">
        <f t="shared" si="136"/>
        <v>43.000000000116415</v>
      </c>
      <c r="M2238" t="str">
        <f t="shared" si="137"/>
        <v>No</v>
      </c>
      <c r="N2238" t="str">
        <f t="shared" si="138"/>
        <v>Mar</v>
      </c>
      <c r="O2238" s="2">
        <f t="shared" si="139"/>
        <v>1.7916666666715173</v>
      </c>
      <c r="P2238" t="str">
        <f>VLOOKUP(G2238,Agents!A:E,4,FALSE)</f>
        <v>Team1</v>
      </c>
      <c r="Q2238" t="str">
        <f>VLOOKUP(G2238,Agents!A:E,5,FALSE)</f>
        <v>Senior</v>
      </c>
      <c r="R2238" t="str">
        <f>VLOOKUP(G2238,Agents!A:E,2,FALSE)</f>
        <v>Evening</v>
      </c>
    </row>
    <row r="2239" spans="1:18" x14ac:dyDescent="0.35">
      <c r="A2239" t="s">
        <v>4136</v>
      </c>
      <c r="B2239" t="s">
        <v>1457</v>
      </c>
      <c r="C2239" t="s">
        <v>22</v>
      </c>
      <c r="D2239" t="s">
        <v>26</v>
      </c>
      <c r="E2239" s="1">
        <v>46071.226388888892</v>
      </c>
      <c r="F2239" s="1">
        <v>46071.80972222222</v>
      </c>
      <c r="G2239" t="s">
        <v>91</v>
      </c>
      <c r="H2239" t="s">
        <v>28</v>
      </c>
      <c r="I2239" t="s">
        <v>16</v>
      </c>
      <c r="J2239">
        <v>5</v>
      </c>
      <c r="K2239" t="str">
        <f>IF(tickets_dataset[[#This Row],[status]] = "Closed", "Yes","No")</f>
        <v>No</v>
      </c>
      <c r="L2239" s="2">
        <f t="shared" si="136"/>
        <v>13.999999999883585</v>
      </c>
      <c r="M2239" t="str">
        <f t="shared" si="137"/>
        <v>No</v>
      </c>
      <c r="N2239" t="str">
        <f t="shared" si="138"/>
        <v>Feb</v>
      </c>
      <c r="O2239" s="2">
        <f t="shared" si="139"/>
        <v>0.58333333332848269</v>
      </c>
      <c r="P2239" t="str">
        <f>VLOOKUP(G2239,Agents!A:E,4,FALSE)</f>
        <v>Team5</v>
      </c>
      <c r="Q2239" t="str">
        <f>VLOOKUP(G2239,Agents!A:E,5,FALSE)</f>
        <v>Mid</v>
      </c>
      <c r="R2239" t="str">
        <f>VLOOKUP(G2239,Agents!A:E,2,FALSE)</f>
        <v>Night</v>
      </c>
    </row>
    <row r="2240" spans="1:18" x14ac:dyDescent="0.35">
      <c r="A2240" t="s">
        <v>4137</v>
      </c>
      <c r="B2240" t="s">
        <v>4138</v>
      </c>
      <c r="C2240" t="s">
        <v>22</v>
      </c>
      <c r="D2240" t="s">
        <v>13</v>
      </c>
      <c r="E2240" s="1">
        <v>46100.48333333333</v>
      </c>
      <c r="F2240" s="1">
        <v>46101.35833333333</v>
      </c>
      <c r="G2240" t="s">
        <v>103</v>
      </c>
      <c r="H2240" t="s">
        <v>15</v>
      </c>
      <c r="I2240" t="s">
        <v>16</v>
      </c>
      <c r="J2240">
        <v>5</v>
      </c>
      <c r="K2240" t="str">
        <f>IF(tickets_dataset[[#This Row],[status]] = "Closed", "Yes","No")</f>
        <v>Yes</v>
      </c>
      <c r="L2240" s="2">
        <f t="shared" si="136"/>
        <v>21</v>
      </c>
      <c r="M2240" t="str">
        <f t="shared" si="137"/>
        <v>No</v>
      </c>
      <c r="N2240" t="str">
        <f t="shared" si="138"/>
        <v>Mar</v>
      </c>
      <c r="O2240" s="2">
        <f t="shared" si="139"/>
        <v>0.875</v>
      </c>
      <c r="P2240" t="str">
        <f>VLOOKUP(G2240,Agents!A:E,4,FALSE)</f>
        <v>Team4</v>
      </c>
      <c r="Q2240" t="str">
        <f>VLOOKUP(G2240,Agents!A:E,5,FALSE)</f>
        <v>Senior</v>
      </c>
      <c r="R2240" t="str">
        <f>VLOOKUP(G2240,Agents!A:E,2,FALSE)</f>
        <v>Night</v>
      </c>
    </row>
    <row r="2241" spans="1:18" x14ac:dyDescent="0.35">
      <c r="A2241" t="s">
        <v>4139</v>
      </c>
      <c r="B2241" t="s">
        <v>1076</v>
      </c>
      <c r="C2241" t="s">
        <v>76</v>
      </c>
      <c r="D2241" t="s">
        <v>26</v>
      </c>
      <c r="E2241" s="1">
        <v>46042.236111111109</v>
      </c>
      <c r="F2241" s="1">
        <v>46045.069444444445</v>
      </c>
      <c r="G2241" t="s">
        <v>56</v>
      </c>
      <c r="H2241" t="s">
        <v>15</v>
      </c>
      <c r="I2241" t="s">
        <v>16</v>
      </c>
      <c r="J2241">
        <v>4</v>
      </c>
      <c r="K2241" t="str">
        <f>IF(tickets_dataset[[#This Row],[status]] = "Closed", "Yes","No")</f>
        <v>Yes</v>
      </c>
      <c r="L2241" s="2">
        <f t="shared" si="136"/>
        <v>68.000000000058208</v>
      </c>
      <c r="M2241" t="str">
        <f t="shared" si="137"/>
        <v>Yes</v>
      </c>
      <c r="N2241" t="str">
        <f t="shared" si="138"/>
        <v>Jan</v>
      </c>
      <c r="O2241" s="2">
        <f t="shared" si="139"/>
        <v>2.8333333333357587</v>
      </c>
      <c r="P2241" t="str">
        <f>VLOOKUP(G2241,Agents!A:E,4,FALSE)</f>
        <v>Team1</v>
      </c>
      <c r="Q2241" t="str">
        <f>VLOOKUP(G2241,Agents!A:E,5,FALSE)</f>
        <v>Senior</v>
      </c>
      <c r="R2241" t="str">
        <f>VLOOKUP(G2241,Agents!A:E,2,FALSE)</f>
        <v>Night</v>
      </c>
    </row>
    <row r="2242" spans="1:18" x14ac:dyDescent="0.35">
      <c r="A2242" t="s">
        <v>4140</v>
      </c>
      <c r="B2242" t="s">
        <v>4141</v>
      </c>
      <c r="C2242" t="s">
        <v>34</v>
      </c>
      <c r="D2242" t="s">
        <v>38</v>
      </c>
      <c r="E2242" s="1">
        <v>46099.022222222222</v>
      </c>
      <c r="F2242" s="1">
        <v>46102.313888888886</v>
      </c>
      <c r="G2242" t="s">
        <v>311</v>
      </c>
      <c r="H2242" t="s">
        <v>15</v>
      </c>
      <c r="I2242" t="s">
        <v>16</v>
      </c>
      <c r="J2242">
        <v>4</v>
      </c>
      <c r="K2242" t="str">
        <f>IF(tickets_dataset[[#This Row],[status]] = "Closed", "Yes","No")</f>
        <v>Yes</v>
      </c>
      <c r="L2242" s="2">
        <f t="shared" ref="L2242:L2305" si="140">IF(ISBLANK(F2242),"",(F2242-E2242)*24)</f>
        <v>78.999999999941792</v>
      </c>
      <c r="M2242" t="str">
        <f t="shared" ref="M2242:M2305" si="141">IF(L2242&gt;48,"Yes","No")</f>
        <v>Yes</v>
      </c>
      <c r="N2242" t="str">
        <f t="shared" ref="N2242:N2305" si="142">TEXT(E2242,"mmm")</f>
        <v>Mar</v>
      </c>
      <c r="O2242" s="2">
        <f t="shared" si="139"/>
        <v>3.2916666666642413</v>
      </c>
      <c r="P2242" t="str">
        <f>VLOOKUP(G2242,Agents!A:E,4,FALSE)</f>
        <v>Team5</v>
      </c>
      <c r="Q2242" t="str">
        <f>VLOOKUP(G2242,Agents!A:E,5,FALSE)</f>
        <v>Senior</v>
      </c>
      <c r="R2242" t="str">
        <f>VLOOKUP(G2242,Agents!A:E,2,FALSE)</f>
        <v>Evening</v>
      </c>
    </row>
    <row r="2243" spans="1:18" x14ac:dyDescent="0.35">
      <c r="A2243" t="s">
        <v>4142</v>
      </c>
      <c r="B2243" t="s">
        <v>639</v>
      </c>
      <c r="C2243" t="s">
        <v>76</v>
      </c>
      <c r="D2243" t="s">
        <v>38</v>
      </c>
      <c r="E2243" s="1">
        <v>46060.943055555559</v>
      </c>
      <c r="F2243" s="1">
        <v>46061.526388888888</v>
      </c>
      <c r="G2243" t="s">
        <v>256</v>
      </c>
      <c r="H2243" t="s">
        <v>28</v>
      </c>
      <c r="I2243" t="s">
        <v>16</v>
      </c>
      <c r="J2243">
        <v>3</v>
      </c>
      <c r="K2243" t="str">
        <f>IF(tickets_dataset[[#This Row],[status]] = "Closed", "Yes","No")</f>
        <v>No</v>
      </c>
      <c r="L2243" s="2">
        <f t="shared" si="140"/>
        <v>13.999999999883585</v>
      </c>
      <c r="M2243" t="str">
        <f t="shared" si="141"/>
        <v>No</v>
      </c>
      <c r="N2243" t="str">
        <f t="shared" si="142"/>
        <v>Feb</v>
      </c>
      <c r="O2243" s="2">
        <f t="shared" ref="O2243:O2306" si="143">F2243-E2243</f>
        <v>0.58333333332848269</v>
      </c>
      <c r="P2243" t="str">
        <f>VLOOKUP(G2243,Agents!A:E,4,FALSE)</f>
        <v>Team1</v>
      </c>
      <c r="Q2243" t="str">
        <f>VLOOKUP(G2243,Agents!A:E,5,FALSE)</f>
        <v>Mid</v>
      </c>
      <c r="R2243" t="str">
        <f>VLOOKUP(G2243,Agents!A:E,2,FALSE)</f>
        <v>Morning</v>
      </c>
    </row>
    <row r="2244" spans="1:18" x14ac:dyDescent="0.35">
      <c r="A2244" t="s">
        <v>4143</v>
      </c>
      <c r="B2244" t="s">
        <v>3244</v>
      </c>
      <c r="C2244" t="s">
        <v>34</v>
      </c>
      <c r="D2244" t="s">
        <v>38</v>
      </c>
      <c r="E2244" s="1">
        <v>46025.07916666667</v>
      </c>
      <c r="F2244" s="1">
        <v>46027.787499999999</v>
      </c>
      <c r="G2244" t="s">
        <v>167</v>
      </c>
      <c r="H2244" t="s">
        <v>28</v>
      </c>
      <c r="I2244" t="s">
        <v>16</v>
      </c>
      <c r="J2244">
        <v>4</v>
      </c>
      <c r="K2244" t="str">
        <f>IF(tickets_dataset[[#This Row],[status]] = "Closed", "Yes","No")</f>
        <v>No</v>
      </c>
      <c r="L2244" s="2">
        <f t="shared" si="140"/>
        <v>64.999999999883585</v>
      </c>
      <c r="M2244" t="str">
        <f t="shared" si="141"/>
        <v>Yes</v>
      </c>
      <c r="N2244" t="str">
        <f t="shared" si="142"/>
        <v>Jan</v>
      </c>
      <c r="O2244" s="2">
        <f t="shared" si="143"/>
        <v>2.7083333333284827</v>
      </c>
      <c r="P2244" t="str">
        <f>VLOOKUP(G2244,Agents!A:E,4,FALSE)</f>
        <v>Team3</v>
      </c>
      <c r="Q2244" t="str">
        <f>VLOOKUP(G2244,Agents!A:E,5,FALSE)</f>
        <v>Mid</v>
      </c>
      <c r="R2244" t="str">
        <f>VLOOKUP(G2244,Agents!A:E,2,FALSE)</f>
        <v>Evening</v>
      </c>
    </row>
    <row r="2245" spans="1:18" x14ac:dyDescent="0.35">
      <c r="A2245" t="s">
        <v>4144</v>
      </c>
      <c r="B2245" t="s">
        <v>4145</v>
      </c>
      <c r="C2245" t="s">
        <v>12</v>
      </c>
      <c r="D2245" t="s">
        <v>38</v>
      </c>
      <c r="E2245" s="1">
        <v>46041.212500000001</v>
      </c>
      <c r="F2245" s="1">
        <v>46043.129166666666</v>
      </c>
      <c r="G2245" t="s">
        <v>42</v>
      </c>
      <c r="H2245" t="s">
        <v>15</v>
      </c>
      <c r="I2245" t="s">
        <v>16</v>
      </c>
      <c r="J2245">
        <v>4</v>
      </c>
      <c r="K2245" t="str">
        <f>IF(tickets_dataset[[#This Row],[status]] = "Closed", "Yes","No")</f>
        <v>Yes</v>
      </c>
      <c r="L2245" s="2">
        <f t="shared" si="140"/>
        <v>45.999999999941792</v>
      </c>
      <c r="M2245" t="str">
        <f t="shared" si="141"/>
        <v>No</v>
      </c>
      <c r="N2245" t="str">
        <f t="shared" si="142"/>
        <v>Jan</v>
      </c>
      <c r="O2245" s="2">
        <f t="shared" si="143"/>
        <v>1.9166666666642413</v>
      </c>
      <c r="P2245" t="str">
        <f>VLOOKUP(G2245,Agents!A:E,4,FALSE)</f>
        <v>Team2</v>
      </c>
      <c r="Q2245" t="str">
        <f>VLOOKUP(G2245,Agents!A:E,5,FALSE)</f>
        <v>Junior</v>
      </c>
      <c r="R2245" t="str">
        <f>VLOOKUP(G2245,Agents!A:E,2,FALSE)</f>
        <v>Night</v>
      </c>
    </row>
    <row r="2246" spans="1:18" x14ac:dyDescent="0.35">
      <c r="A2246" t="s">
        <v>4146</v>
      </c>
      <c r="B2246" t="s">
        <v>4147</v>
      </c>
      <c r="C2246" t="s">
        <v>12</v>
      </c>
      <c r="D2246" t="s">
        <v>38</v>
      </c>
      <c r="E2246" s="1">
        <v>46029.918055555558</v>
      </c>
      <c r="F2246" s="1">
        <v>46030.168055555558</v>
      </c>
      <c r="G2246" t="s">
        <v>140</v>
      </c>
      <c r="H2246" t="s">
        <v>15</v>
      </c>
      <c r="I2246" t="s">
        <v>16</v>
      </c>
      <c r="J2246">
        <v>4</v>
      </c>
      <c r="K2246" t="str">
        <f>IF(tickets_dataset[[#This Row],[status]] = "Closed", "Yes","No")</f>
        <v>Yes</v>
      </c>
      <c r="L2246" s="2">
        <f t="shared" si="140"/>
        <v>6</v>
      </c>
      <c r="M2246" t="str">
        <f t="shared" si="141"/>
        <v>No</v>
      </c>
      <c r="N2246" t="str">
        <f t="shared" si="142"/>
        <v>Jan</v>
      </c>
      <c r="O2246" s="2">
        <f t="shared" si="143"/>
        <v>0.25</v>
      </c>
      <c r="P2246" t="str">
        <f>VLOOKUP(G2246,Agents!A:E,4,FALSE)</f>
        <v>Team1</v>
      </c>
      <c r="Q2246" t="str">
        <f>VLOOKUP(G2246,Agents!A:E,5,FALSE)</f>
        <v>Junior</v>
      </c>
      <c r="R2246" t="str">
        <f>VLOOKUP(G2246,Agents!A:E,2,FALSE)</f>
        <v>Morning</v>
      </c>
    </row>
    <row r="2247" spans="1:18" x14ac:dyDescent="0.35">
      <c r="A2247" t="s">
        <v>4148</v>
      </c>
      <c r="B2247" t="s">
        <v>4149</v>
      </c>
      <c r="C2247" t="s">
        <v>76</v>
      </c>
      <c r="D2247" t="s">
        <v>13</v>
      </c>
      <c r="E2247" s="1">
        <v>46068.982638888891</v>
      </c>
      <c r="F2247" s="1">
        <v>46069.815972222219</v>
      </c>
      <c r="G2247" t="s">
        <v>83</v>
      </c>
      <c r="H2247" t="s">
        <v>15</v>
      </c>
      <c r="I2247" t="s">
        <v>16</v>
      </c>
      <c r="J2247">
        <v>4</v>
      </c>
      <c r="K2247" t="str">
        <f>IF(tickets_dataset[[#This Row],[status]] = "Closed", "Yes","No")</f>
        <v>Yes</v>
      </c>
      <c r="L2247" s="2">
        <f t="shared" si="140"/>
        <v>19.999999999883585</v>
      </c>
      <c r="M2247" t="str">
        <f t="shared" si="141"/>
        <v>No</v>
      </c>
      <c r="N2247" t="str">
        <f t="shared" si="142"/>
        <v>Feb</v>
      </c>
      <c r="O2247" s="2">
        <f t="shared" si="143"/>
        <v>0.83333333332848269</v>
      </c>
      <c r="P2247" t="str">
        <f>VLOOKUP(G2247,Agents!A:E,4,FALSE)</f>
        <v>Team2</v>
      </c>
      <c r="Q2247" t="str">
        <f>VLOOKUP(G2247,Agents!A:E,5,FALSE)</f>
        <v>Junior</v>
      </c>
      <c r="R2247" t="str">
        <f>VLOOKUP(G2247,Agents!A:E,2,FALSE)</f>
        <v>Night</v>
      </c>
    </row>
    <row r="2248" spans="1:18" x14ac:dyDescent="0.35">
      <c r="A2248" t="s">
        <v>4150</v>
      </c>
      <c r="B2248" t="s">
        <v>4151</v>
      </c>
      <c r="C2248" t="s">
        <v>50</v>
      </c>
      <c r="D2248" t="s">
        <v>38</v>
      </c>
      <c r="E2248" s="1">
        <v>46080.876388888886</v>
      </c>
      <c r="F2248" s="1">
        <v>46083.209722222222</v>
      </c>
      <c r="G2248" t="s">
        <v>35</v>
      </c>
      <c r="H2248" t="s">
        <v>15</v>
      </c>
      <c r="I2248" t="s">
        <v>16</v>
      </c>
      <c r="J2248">
        <v>5</v>
      </c>
      <c r="K2248" t="str">
        <f>IF(tickets_dataset[[#This Row],[status]] = "Closed", "Yes","No")</f>
        <v>Yes</v>
      </c>
      <c r="L2248" s="2">
        <f t="shared" si="140"/>
        <v>56.000000000058208</v>
      </c>
      <c r="M2248" t="str">
        <f t="shared" si="141"/>
        <v>Yes</v>
      </c>
      <c r="N2248" t="str">
        <f t="shared" si="142"/>
        <v>Feb</v>
      </c>
      <c r="O2248" s="2">
        <f t="shared" si="143"/>
        <v>2.3333333333357587</v>
      </c>
      <c r="P2248" t="str">
        <f>VLOOKUP(G2248,Agents!A:E,4,FALSE)</f>
        <v>Team1</v>
      </c>
      <c r="Q2248" t="str">
        <f>VLOOKUP(G2248,Agents!A:E,5,FALSE)</f>
        <v>Senior</v>
      </c>
      <c r="R2248" t="str">
        <f>VLOOKUP(G2248,Agents!A:E,2,FALSE)</f>
        <v>Evening</v>
      </c>
    </row>
    <row r="2249" spans="1:18" x14ac:dyDescent="0.35">
      <c r="A2249" t="s">
        <v>4152</v>
      </c>
      <c r="B2249" t="s">
        <v>3685</v>
      </c>
      <c r="C2249" t="s">
        <v>22</v>
      </c>
      <c r="D2249" t="s">
        <v>13</v>
      </c>
      <c r="E2249" s="1">
        <v>46078.368055555555</v>
      </c>
      <c r="F2249" s="1">
        <v>46080.159722222219</v>
      </c>
      <c r="G2249" t="s">
        <v>216</v>
      </c>
      <c r="H2249" t="s">
        <v>132</v>
      </c>
      <c r="I2249" t="s">
        <v>16</v>
      </c>
      <c r="J2249">
        <v>3</v>
      </c>
      <c r="K2249" t="str">
        <f>IF(tickets_dataset[[#This Row],[status]] = "Closed", "Yes","No")</f>
        <v>No</v>
      </c>
      <c r="L2249" s="2">
        <f t="shared" si="140"/>
        <v>42.999999999941792</v>
      </c>
      <c r="M2249" t="str">
        <f t="shared" si="141"/>
        <v>No</v>
      </c>
      <c r="N2249" t="str">
        <f t="shared" si="142"/>
        <v>Feb</v>
      </c>
      <c r="O2249" s="2">
        <f t="shared" si="143"/>
        <v>1.7916666666642413</v>
      </c>
      <c r="P2249" t="str">
        <f>VLOOKUP(G2249,Agents!A:E,4,FALSE)</f>
        <v>Team5</v>
      </c>
      <c r="Q2249" t="str">
        <f>VLOOKUP(G2249,Agents!A:E,5,FALSE)</f>
        <v>Junior</v>
      </c>
      <c r="R2249" t="str">
        <f>VLOOKUP(G2249,Agents!A:E,2,FALSE)</f>
        <v>Evening</v>
      </c>
    </row>
    <row r="2250" spans="1:18" x14ac:dyDescent="0.35">
      <c r="A2250" t="s">
        <v>4153</v>
      </c>
      <c r="B2250" t="s">
        <v>4154</v>
      </c>
      <c r="C2250" t="s">
        <v>12</v>
      </c>
      <c r="D2250" t="s">
        <v>38</v>
      </c>
      <c r="E2250" s="1">
        <v>46054.400694444441</v>
      </c>
      <c r="F2250" s="1">
        <v>46057.942361111112</v>
      </c>
      <c r="G2250" t="s">
        <v>311</v>
      </c>
      <c r="H2250" t="s">
        <v>15</v>
      </c>
      <c r="I2250" t="s">
        <v>16</v>
      </c>
      <c r="J2250">
        <v>4</v>
      </c>
      <c r="K2250" t="str">
        <f>IF(tickets_dataset[[#This Row],[status]] = "Closed", "Yes","No")</f>
        <v>Yes</v>
      </c>
      <c r="L2250" s="2">
        <f t="shared" si="140"/>
        <v>85.000000000116415</v>
      </c>
      <c r="M2250" t="str">
        <f t="shared" si="141"/>
        <v>Yes</v>
      </c>
      <c r="N2250" t="str">
        <f t="shared" si="142"/>
        <v>Feb</v>
      </c>
      <c r="O2250" s="2">
        <f t="shared" si="143"/>
        <v>3.5416666666715173</v>
      </c>
      <c r="P2250" t="str">
        <f>VLOOKUP(G2250,Agents!A:E,4,FALSE)</f>
        <v>Team5</v>
      </c>
      <c r="Q2250" t="str">
        <f>VLOOKUP(G2250,Agents!A:E,5,FALSE)</f>
        <v>Senior</v>
      </c>
      <c r="R2250" t="str">
        <f>VLOOKUP(G2250,Agents!A:E,2,FALSE)</f>
        <v>Evening</v>
      </c>
    </row>
    <row r="2251" spans="1:18" x14ac:dyDescent="0.35">
      <c r="A2251" t="s">
        <v>4155</v>
      </c>
      <c r="B2251" t="s">
        <v>2033</v>
      </c>
      <c r="C2251" t="s">
        <v>22</v>
      </c>
      <c r="D2251" t="s">
        <v>13</v>
      </c>
      <c r="E2251" s="1">
        <v>46029.169444444444</v>
      </c>
      <c r="F2251" s="1">
        <v>46031.12777777778</v>
      </c>
      <c r="G2251" t="s">
        <v>282</v>
      </c>
      <c r="H2251" t="s">
        <v>15</v>
      </c>
      <c r="I2251" t="s">
        <v>16</v>
      </c>
      <c r="J2251">
        <v>3</v>
      </c>
      <c r="K2251" t="str">
        <f>IF(tickets_dataset[[#This Row],[status]] = "Closed", "Yes","No")</f>
        <v>Yes</v>
      </c>
      <c r="L2251" s="2">
        <f t="shared" si="140"/>
        <v>47.000000000058208</v>
      </c>
      <c r="M2251" t="str">
        <f t="shared" si="141"/>
        <v>No</v>
      </c>
      <c r="N2251" t="str">
        <f t="shared" si="142"/>
        <v>Jan</v>
      </c>
      <c r="O2251" s="2">
        <f t="shared" si="143"/>
        <v>1.9583333333357587</v>
      </c>
      <c r="P2251" t="str">
        <f>VLOOKUP(G2251,Agents!A:E,4,FALSE)</f>
        <v>Team4</v>
      </c>
      <c r="Q2251" t="str">
        <f>VLOOKUP(G2251,Agents!A:E,5,FALSE)</f>
        <v>Mid</v>
      </c>
      <c r="R2251" t="str">
        <f>VLOOKUP(G2251,Agents!A:E,2,FALSE)</f>
        <v>Morning</v>
      </c>
    </row>
    <row r="2252" spans="1:18" x14ac:dyDescent="0.35">
      <c r="A2252" t="s">
        <v>4156</v>
      </c>
      <c r="B2252" t="s">
        <v>4157</v>
      </c>
      <c r="C2252" t="s">
        <v>34</v>
      </c>
      <c r="D2252" t="s">
        <v>13</v>
      </c>
      <c r="E2252" s="1">
        <v>46090.770833333336</v>
      </c>
      <c r="F2252" s="1">
        <v>46091.104166666664</v>
      </c>
      <c r="G2252" t="s">
        <v>35</v>
      </c>
      <c r="H2252" t="s">
        <v>15</v>
      </c>
      <c r="I2252" t="s">
        <v>16</v>
      </c>
      <c r="J2252">
        <v>5</v>
      </c>
      <c r="K2252" t="str">
        <f>IF(tickets_dataset[[#This Row],[status]] = "Closed", "Yes","No")</f>
        <v>Yes</v>
      </c>
      <c r="L2252" s="2">
        <f t="shared" si="140"/>
        <v>7.9999999998835847</v>
      </c>
      <c r="M2252" t="str">
        <f t="shared" si="141"/>
        <v>No</v>
      </c>
      <c r="N2252" t="str">
        <f t="shared" si="142"/>
        <v>Mar</v>
      </c>
      <c r="O2252" s="2">
        <f t="shared" si="143"/>
        <v>0.33333333332848269</v>
      </c>
      <c r="P2252" t="str">
        <f>VLOOKUP(G2252,Agents!A:E,4,FALSE)</f>
        <v>Team1</v>
      </c>
      <c r="Q2252" t="str">
        <f>VLOOKUP(G2252,Agents!A:E,5,FALSE)</f>
        <v>Senior</v>
      </c>
      <c r="R2252" t="str">
        <f>VLOOKUP(G2252,Agents!A:E,2,FALSE)</f>
        <v>Evening</v>
      </c>
    </row>
    <row r="2253" spans="1:18" x14ac:dyDescent="0.35">
      <c r="A2253" t="s">
        <v>4158</v>
      </c>
      <c r="B2253" t="s">
        <v>2124</v>
      </c>
      <c r="C2253" t="s">
        <v>12</v>
      </c>
      <c r="D2253" t="s">
        <v>13</v>
      </c>
      <c r="E2253" s="1">
        <v>46072.488194444442</v>
      </c>
      <c r="F2253" s="1">
        <v>46073.029861111114</v>
      </c>
      <c r="G2253" t="s">
        <v>73</v>
      </c>
      <c r="H2253" t="s">
        <v>15</v>
      </c>
      <c r="I2253" t="s">
        <v>16</v>
      </c>
      <c r="J2253">
        <v>3</v>
      </c>
      <c r="K2253" t="str">
        <f>IF(tickets_dataset[[#This Row],[status]] = "Closed", "Yes","No")</f>
        <v>Yes</v>
      </c>
      <c r="L2253" s="2">
        <f t="shared" si="140"/>
        <v>13.000000000116415</v>
      </c>
      <c r="M2253" t="str">
        <f t="shared" si="141"/>
        <v>No</v>
      </c>
      <c r="N2253" t="str">
        <f t="shared" si="142"/>
        <v>Feb</v>
      </c>
      <c r="O2253" s="2">
        <f t="shared" si="143"/>
        <v>0.54166666667151731</v>
      </c>
      <c r="P2253" t="str">
        <f>VLOOKUP(G2253,Agents!A:E,4,FALSE)</f>
        <v>Team4</v>
      </c>
      <c r="Q2253" t="str">
        <f>VLOOKUP(G2253,Agents!A:E,5,FALSE)</f>
        <v>Senior</v>
      </c>
      <c r="R2253" t="str">
        <f>VLOOKUP(G2253,Agents!A:E,2,FALSE)</f>
        <v>Night</v>
      </c>
    </row>
    <row r="2254" spans="1:18" x14ac:dyDescent="0.35">
      <c r="A2254" t="s">
        <v>4159</v>
      </c>
      <c r="B2254" t="s">
        <v>2839</v>
      </c>
      <c r="C2254" t="s">
        <v>22</v>
      </c>
      <c r="D2254" t="s">
        <v>38</v>
      </c>
      <c r="E2254" s="1">
        <v>46088.046527777777</v>
      </c>
      <c r="F2254" s="1">
        <v>46089.963194444441</v>
      </c>
      <c r="G2254" t="s">
        <v>137</v>
      </c>
      <c r="H2254" t="s">
        <v>15</v>
      </c>
      <c r="I2254" t="s">
        <v>16</v>
      </c>
      <c r="J2254">
        <v>3</v>
      </c>
      <c r="K2254" t="str">
        <f>IF(tickets_dataset[[#This Row],[status]] = "Closed", "Yes","No")</f>
        <v>Yes</v>
      </c>
      <c r="L2254" s="2">
        <f t="shared" si="140"/>
        <v>45.999999999941792</v>
      </c>
      <c r="M2254" t="str">
        <f t="shared" si="141"/>
        <v>No</v>
      </c>
      <c r="N2254" t="str">
        <f t="shared" si="142"/>
        <v>Mar</v>
      </c>
      <c r="O2254" s="2">
        <f t="shared" si="143"/>
        <v>1.9166666666642413</v>
      </c>
      <c r="P2254" t="str">
        <f>VLOOKUP(G2254,Agents!A:E,4,FALSE)</f>
        <v>Team5</v>
      </c>
      <c r="Q2254" t="str">
        <f>VLOOKUP(G2254,Agents!A:E,5,FALSE)</f>
        <v>Senior</v>
      </c>
      <c r="R2254" t="str">
        <f>VLOOKUP(G2254,Agents!A:E,2,FALSE)</f>
        <v>Night</v>
      </c>
    </row>
    <row r="2255" spans="1:18" x14ac:dyDescent="0.35">
      <c r="A2255" t="s">
        <v>4160</v>
      </c>
      <c r="B2255" t="s">
        <v>4161</v>
      </c>
      <c r="C2255" t="s">
        <v>22</v>
      </c>
      <c r="D2255" t="s">
        <v>26</v>
      </c>
      <c r="E2255" s="1">
        <v>46096.907638888886</v>
      </c>
      <c r="F2255" s="1">
        <v>46098.657638888886</v>
      </c>
      <c r="G2255" t="s">
        <v>170</v>
      </c>
      <c r="H2255" t="s">
        <v>15</v>
      </c>
      <c r="I2255" t="s">
        <v>16</v>
      </c>
      <c r="J2255">
        <v>4</v>
      </c>
      <c r="K2255" t="str">
        <f>IF(tickets_dataset[[#This Row],[status]] = "Closed", "Yes","No")</f>
        <v>Yes</v>
      </c>
      <c r="L2255" s="2">
        <f t="shared" si="140"/>
        <v>42</v>
      </c>
      <c r="M2255" t="str">
        <f t="shared" si="141"/>
        <v>No</v>
      </c>
      <c r="N2255" t="str">
        <f t="shared" si="142"/>
        <v>Mar</v>
      </c>
      <c r="O2255" s="2">
        <f t="shared" si="143"/>
        <v>1.75</v>
      </c>
      <c r="P2255" t="str">
        <f>VLOOKUP(G2255,Agents!A:E,4,FALSE)</f>
        <v>Team5</v>
      </c>
      <c r="Q2255" t="str">
        <f>VLOOKUP(G2255,Agents!A:E,5,FALSE)</f>
        <v>Junior</v>
      </c>
      <c r="R2255" t="str">
        <f>VLOOKUP(G2255,Agents!A:E,2,FALSE)</f>
        <v>Night</v>
      </c>
    </row>
    <row r="2256" spans="1:18" x14ac:dyDescent="0.35">
      <c r="A2256" t="s">
        <v>4162</v>
      </c>
      <c r="B2256" t="s">
        <v>4163</v>
      </c>
      <c r="C2256" t="s">
        <v>76</v>
      </c>
      <c r="D2256" t="s">
        <v>13</v>
      </c>
      <c r="E2256" s="1">
        <v>46058.880555555559</v>
      </c>
      <c r="F2256" s="1">
        <v>46059.672222222223</v>
      </c>
      <c r="G2256" t="s">
        <v>131</v>
      </c>
      <c r="H2256" t="s">
        <v>15</v>
      </c>
      <c r="I2256" t="s">
        <v>16</v>
      </c>
      <c r="J2256">
        <v>5</v>
      </c>
      <c r="K2256" t="str">
        <f>IF(tickets_dataset[[#This Row],[status]] = "Closed", "Yes","No")</f>
        <v>Yes</v>
      </c>
      <c r="L2256" s="2">
        <f t="shared" si="140"/>
        <v>18.999999999941792</v>
      </c>
      <c r="M2256" t="str">
        <f t="shared" si="141"/>
        <v>No</v>
      </c>
      <c r="N2256" t="str">
        <f t="shared" si="142"/>
        <v>Feb</v>
      </c>
      <c r="O2256" s="2">
        <f t="shared" si="143"/>
        <v>0.79166666666424135</v>
      </c>
      <c r="P2256" t="str">
        <f>VLOOKUP(G2256,Agents!A:E,4,FALSE)</f>
        <v>Team4</v>
      </c>
      <c r="Q2256" t="str">
        <f>VLOOKUP(G2256,Agents!A:E,5,FALSE)</f>
        <v>Junior</v>
      </c>
      <c r="R2256" t="str">
        <f>VLOOKUP(G2256,Agents!A:E,2,FALSE)</f>
        <v>Night</v>
      </c>
    </row>
    <row r="2257" spans="1:18" x14ac:dyDescent="0.35">
      <c r="A2257" t="s">
        <v>4164</v>
      </c>
      <c r="B2257" t="s">
        <v>4165</v>
      </c>
      <c r="C2257" t="s">
        <v>76</v>
      </c>
      <c r="D2257" t="s">
        <v>38</v>
      </c>
      <c r="E2257" s="1">
        <v>46032.844444444447</v>
      </c>
      <c r="F2257" s="1">
        <v>46033.136111111111</v>
      </c>
      <c r="G2257" t="s">
        <v>119</v>
      </c>
      <c r="H2257" t="s">
        <v>15</v>
      </c>
      <c r="I2257" t="s">
        <v>16</v>
      </c>
      <c r="J2257">
        <v>5</v>
      </c>
      <c r="K2257" t="str">
        <f>IF(tickets_dataset[[#This Row],[status]] = "Closed", "Yes","No")</f>
        <v>Yes</v>
      </c>
      <c r="L2257" s="2">
        <f t="shared" si="140"/>
        <v>6.9999999999417923</v>
      </c>
      <c r="M2257" t="str">
        <f t="shared" si="141"/>
        <v>No</v>
      </c>
      <c r="N2257" t="str">
        <f t="shared" si="142"/>
        <v>Jan</v>
      </c>
      <c r="O2257" s="2">
        <f t="shared" si="143"/>
        <v>0.29166666666424135</v>
      </c>
      <c r="P2257" t="str">
        <f>VLOOKUP(G2257,Agents!A:E,4,FALSE)</f>
        <v>Team1</v>
      </c>
      <c r="Q2257" t="str">
        <f>VLOOKUP(G2257,Agents!A:E,5,FALSE)</f>
        <v>Junior</v>
      </c>
      <c r="R2257" t="str">
        <f>VLOOKUP(G2257,Agents!A:E,2,FALSE)</f>
        <v>Morning</v>
      </c>
    </row>
    <row r="2258" spans="1:18" x14ac:dyDescent="0.35">
      <c r="A2258" t="s">
        <v>4166</v>
      </c>
      <c r="B2258" t="s">
        <v>130</v>
      </c>
      <c r="C2258" t="s">
        <v>22</v>
      </c>
      <c r="D2258" t="s">
        <v>26</v>
      </c>
      <c r="E2258" s="1">
        <v>46071.813888888886</v>
      </c>
      <c r="F2258" s="1">
        <v>46072.563888888886</v>
      </c>
      <c r="G2258" t="s">
        <v>31</v>
      </c>
      <c r="H2258" t="s">
        <v>15</v>
      </c>
      <c r="I2258" t="s">
        <v>16</v>
      </c>
      <c r="J2258">
        <v>4</v>
      </c>
      <c r="K2258" t="str">
        <f>IF(tickets_dataset[[#This Row],[status]] = "Closed", "Yes","No")</f>
        <v>Yes</v>
      </c>
      <c r="L2258" s="2">
        <f t="shared" si="140"/>
        <v>18</v>
      </c>
      <c r="M2258" t="str">
        <f t="shared" si="141"/>
        <v>No</v>
      </c>
      <c r="N2258" t="str">
        <f t="shared" si="142"/>
        <v>Feb</v>
      </c>
      <c r="O2258" s="2">
        <f t="shared" si="143"/>
        <v>0.75</v>
      </c>
      <c r="P2258" t="str">
        <f>VLOOKUP(G2258,Agents!A:E,4,FALSE)</f>
        <v>Team5</v>
      </c>
      <c r="Q2258" t="str">
        <f>VLOOKUP(G2258,Agents!A:E,5,FALSE)</f>
        <v>Senior</v>
      </c>
      <c r="R2258" t="str">
        <f>VLOOKUP(G2258,Agents!A:E,2,FALSE)</f>
        <v>Evening</v>
      </c>
    </row>
    <row r="2259" spans="1:18" x14ac:dyDescent="0.35">
      <c r="A2259" t="s">
        <v>4167</v>
      </c>
      <c r="B2259" t="s">
        <v>4168</v>
      </c>
      <c r="C2259" t="s">
        <v>22</v>
      </c>
      <c r="D2259" t="s">
        <v>13</v>
      </c>
      <c r="E2259" s="1">
        <v>46049.748611111114</v>
      </c>
      <c r="F2259" s="1">
        <v>46050.540277777778</v>
      </c>
      <c r="G2259" t="s">
        <v>221</v>
      </c>
      <c r="H2259" t="s">
        <v>15</v>
      </c>
      <c r="I2259" t="s">
        <v>16</v>
      </c>
      <c r="J2259">
        <v>5</v>
      </c>
      <c r="K2259" t="str">
        <f>IF(tickets_dataset[[#This Row],[status]] = "Closed", "Yes","No")</f>
        <v>Yes</v>
      </c>
      <c r="L2259" s="2">
        <f t="shared" si="140"/>
        <v>18.999999999941792</v>
      </c>
      <c r="M2259" t="str">
        <f t="shared" si="141"/>
        <v>No</v>
      </c>
      <c r="N2259" t="str">
        <f t="shared" si="142"/>
        <v>Jan</v>
      </c>
      <c r="O2259" s="2">
        <f t="shared" si="143"/>
        <v>0.79166666666424135</v>
      </c>
      <c r="P2259" t="str">
        <f>VLOOKUP(G2259,Agents!A:E,4,FALSE)</f>
        <v>Team4</v>
      </c>
      <c r="Q2259" t="str">
        <f>VLOOKUP(G2259,Agents!A:E,5,FALSE)</f>
        <v>Senior</v>
      </c>
      <c r="R2259" t="str">
        <f>VLOOKUP(G2259,Agents!A:E,2,FALSE)</f>
        <v>Morning</v>
      </c>
    </row>
    <row r="2260" spans="1:18" x14ac:dyDescent="0.35">
      <c r="A2260" t="s">
        <v>4169</v>
      </c>
      <c r="B2260" t="s">
        <v>4170</v>
      </c>
      <c r="C2260" t="s">
        <v>76</v>
      </c>
      <c r="D2260" t="s">
        <v>38</v>
      </c>
      <c r="E2260" s="1">
        <v>46065.051388888889</v>
      </c>
      <c r="F2260" s="1">
        <v>46066.843055555553</v>
      </c>
      <c r="G2260" t="s">
        <v>83</v>
      </c>
      <c r="H2260" t="s">
        <v>15</v>
      </c>
      <c r="I2260" t="s">
        <v>16</v>
      </c>
      <c r="J2260">
        <v>4</v>
      </c>
      <c r="K2260" t="str">
        <f>IF(tickets_dataset[[#This Row],[status]] = "Closed", "Yes","No")</f>
        <v>Yes</v>
      </c>
      <c r="L2260" s="2">
        <f t="shared" si="140"/>
        <v>42.999999999941792</v>
      </c>
      <c r="M2260" t="str">
        <f t="shared" si="141"/>
        <v>No</v>
      </c>
      <c r="N2260" t="str">
        <f t="shared" si="142"/>
        <v>Feb</v>
      </c>
      <c r="O2260" s="2">
        <f t="shared" si="143"/>
        <v>1.7916666666642413</v>
      </c>
      <c r="P2260" t="str">
        <f>VLOOKUP(G2260,Agents!A:E,4,FALSE)</f>
        <v>Team2</v>
      </c>
      <c r="Q2260" t="str">
        <f>VLOOKUP(G2260,Agents!A:E,5,FALSE)</f>
        <v>Junior</v>
      </c>
      <c r="R2260" t="str">
        <f>VLOOKUP(G2260,Agents!A:E,2,FALSE)</f>
        <v>Night</v>
      </c>
    </row>
    <row r="2261" spans="1:18" x14ac:dyDescent="0.35">
      <c r="A2261" t="s">
        <v>4171</v>
      </c>
      <c r="B2261" t="s">
        <v>4172</v>
      </c>
      <c r="C2261" t="s">
        <v>34</v>
      </c>
      <c r="D2261" t="s">
        <v>38</v>
      </c>
      <c r="E2261" s="1">
        <v>46059.270138888889</v>
      </c>
      <c r="F2261" s="1">
        <v>46059.811805555553</v>
      </c>
      <c r="G2261" t="s">
        <v>23</v>
      </c>
      <c r="H2261" t="s">
        <v>15</v>
      </c>
      <c r="I2261" t="s">
        <v>16</v>
      </c>
      <c r="J2261">
        <v>3</v>
      </c>
      <c r="K2261" t="str">
        <f>IF(tickets_dataset[[#This Row],[status]] = "Closed", "Yes","No")</f>
        <v>Yes</v>
      </c>
      <c r="L2261" s="2">
        <f t="shared" si="140"/>
        <v>12.999999999941792</v>
      </c>
      <c r="M2261" t="str">
        <f t="shared" si="141"/>
        <v>No</v>
      </c>
      <c r="N2261" t="str">
        <f t="shared" si="142"/>
        <v>Feb</v>
      </c>
      <c r="O2261" s="2">
        <f t="shared" si="143"/>
        <v>0.54166666666424135</v>
      </c>
      <c r="P2261" t="str">
        <f>VLOOKUP(G2261,Agents!A:E,4,FALSE)</f>
        <v>Team3</v>
      </c>
      <c r="Q2261" t="str">
        <f>VLOOKUP(G2261,Agents!A:E,5,FALSE)</f>
        <v>Senior</v>
      </c>
      <c r="R2261" t="str">
        <f>VLOOKUP(G2261,Agents!A:E,2,FALSE)</f>
        <v>Evening</v>
      </c>
    </row>
    <row r="2262" spans="1:18" x14ac:dyDescent="0.35">
      <c r="A2262" t="s">
        <v>4173</v>
      </c>
      <c r="B2262" t="s">
        <v>4075</v>
      </c>
      <c r="C2262" t="s">
        <v>34</v>
      </c>
      <c r="D2262" t="s">
        <v>38</v>
      </c>
      <c r="E2262" s="1">
        <v>46091.428472222222</v>
      </c>
      <c r="F2262" s="1">
        <v>46093.470138888886</v>
      </c>
      <c r="G2262" t="s">
        <v>422</v>
      </c>
      <c r="H2262" t="s">
        <v>15</v>
      </c>
      <c r="I2262" t="s">
        <v>16</v>
      </c>
      <c r="J2262">
        <v>4</v>
      </c>
      <c r="K2262" t="str">
        <f>IF(tickets_dataset[[#This Row],[status]] = "Closed", "Yes","No")</f>
        <v>Yes</v>
      </c>
      <c r="L2262" s="2">
        <f t="shared" si="140"/>
        <v>48.999999999941792</v>
      </c>
      <c r="M2262" t="str">
        <f t="shared" si="141"/>
        <v>Yes</v>
      </c>
      <c r="N2262" t="str">
        <f t="shared" si="142"/>
        <v>Mar</v>
      </c>
      <c r="O2262" s="2">
        <f t="shared" si="143"/>
        <v>2.0416666666642413</v>
      </c>
      <c r="P2262" t="str">
        <f>VLOOKUP(G2262,Agents!A:E,4,FALSE)</f>
        <v>Team5</v>
      </c>
      <c r="Q2262" t="str">
        <f>VLOOKUP(G2262,Agents!A:E,5,FALSE)</f>
        <v>Mid</v>
      </c>
      <c r="R2262" t="str">
        <f>VLOOKUP(G2262,Agents!A:E,2,FALSE)</f>
        <v>Evening</v>
      </c>
    </row>
    <row r="2263" spans="1:18" x14ac:dyDescent="0.35">
      <c r="A2263" t="s">
        <v>4174</v>
      </c>
      <c r="B2263" t="s">
        <v>4175</v>
      </c>
      <c r="C2263" t="s">
        <v>50</v>
      </c>
      <c r="D2263" t="s">
        <v>13</v>
      </c>
      <c r="E2263" s="1">
        <v>46072.415277777778</v>
      </c>
      <c r="F2263" s="1">
        <v>46073.706944444442</v>
      </c>
      <c r="G2263" t="s">
        <v>35</v>
      </c>
      <c r="H2263" t="s">
        <v>15</v>
      </c>
      <c r="I2263" t="s">
        <v>16</v>
      </c>
      <c r="J2263">
        <v>2</v>
      </c>
      <c r="K2263" t="str">
        <f>IF(tickets_dataset[[#This Row],[status]] = "Closed", "Yes","No")</f>
        <v>Yes</v>
      </c>
      <c r="L2263" s="2">
        <f t="shared" si="140"/>
        <v>30.999999999941792</v>
      </c>
      <c r="M2263" t="str">
        <f t="shared" si="141"/>
        <v>No</v>
      </c>
      <c r="N2263" t="str">
        <f t="shared" si="142"/>
        <v>Feb</v>
      </c>
      <c r="O2263" s="2">
        <f t="shared" si="143"/>
        <v>1.2916666666642413</v>
      </c>
      <c r="P2263" t="str">
        <f>VLOOKUP(G2263,Agents!A:E,4,FALSE)</f>
        <v>Team1</v>
      </c>
      <c r="Q2263" t="str">
        <f>VLOOKUP(G2263,Agents!A:E,5,FALSE)</f>
        <v>Senior</v>
      </c>
      <c r="R2263" t="str">
        <f>VLOOKUP(G2263,Agents!A:E,2,FALSE)</f>
        <v>Evening</v>
      </c>
    </row>
    <row r="2264" spans="1:18" x14ac:dyDescent="0.35">
      <c r="A2264" t="s">
        <v>4176</v>
      </c>
      <c r="B2264" t="s">
        <v>4177</v>
      </c>
      <c r="C2264" t="s">
        <v>12</v>
      </c>
      <c r="D2264" t="s">
        <v>13</v>
      </c>
      <c r="E2264" s="1">
        <v>46034.268750000003</v>
      </c>
      <c r="F2264" s="1">
        <v>46035.685416666667</v>
      </c>
      <c r="G2264" t="s">
        <v>170</v>
      </c>
      <c r="H2264" t="s">
        <v>28</v>
      </c>
      <c r="I2264" t="s">
        <v>16</v>
      </c>
      <c r="J2264">
        <v>3</v>
      </c>
      <c r="K2264" t="str">
        <f>IF(tickets_dataset[[#This Row],[status]] = "Closed", "Yes","No")</f>
        <v>No</v>
      </c>
      <c r="L2264" s="2">
        <f t="shared" si="140"/>
        <v>33.999999999941792</v>
      </c>
      <c r="M2264" t="str">
        <f t="shared" si="141"/>
        <v>No</v>
      </c>
      <c r="N2264" t="str">
        <f t="shared" si="142"/>
        <v>Jan</v>
      </c>
      <c r="O2264" s="2">
        <f t="shared" si="143"/>
        <v>1.4166666666642413</v>
      </c>
      <c r="P2264" t="str">
        <f>VLOOKUP(G2264,Agents!A:E,4,FALSE)</f>
        <v>Team5</v>
      </c>
      <c r="Q2264" t="str">
        <f>VLOOKUP(G2264,Agents!A:E,5,FALSE)</f>
        <v>Junior</v>
      </c>
      <c r="R2264" t="str">
        <f>VLOOKUP(G2264,Agents!A:E,2,FALSE)</f>
        <v>Night</v>
      </c>
    </row>
    <row r="2265" spans="1:18" x14ac:dyDescent="0.35">
      <c r="A2265" t="s">
        <v>4178</v>
      </c>
      <c r="B2265" t="s">
        <v>2016</v>
      </c>
      <c r="C2265" t="s">
        <v>50</v>
      </c>
      <c r="D2265" t="s">
        <v>38</v>
      </c>
      <c r="E2265" s="1">
        <v>46028.257638888892</v>
      </c>
      <c r="F2265" s="1">
        <v>46030.132638888892</v>
      </c>
      <c r="G2265" t="s">
        <v>131</v>
      </c>
      <c r="H2265" t="s">
        <v>132</v>
      </c>
      <c r="I2265" t="s">
        <v>16</v>
      </c>
      <c r="J2265">
        <v>4</v>
      </c>
      <c r="K2265" t="str">
        <f>IF(tickets_dataset[[#This Row],[status]] = "Closed", "Yes","No")</f>
        <v>No</v>
      </c>
      <c r="L2265" s="2">
        <f t="shared" si="140"/>
        <v>45</v>
      </c>
      <c r="M2265" t="str">
        <f t="shared" si="141"/>
        <v>No</v>
      </c>
      <c r="N2265" t="str">
        <f t="shared" si="142"/>
        <v>Jan</v>
      </c>
      <c r="O2265" s="2">
        <f t="shared" si="143"/>
        <v>1.875</v>
      </c>
      <c r="P2265" t="str">
        <f>VLOOKUP(G2265,Agents!A:E,4,FALSE)</f>
        <v>Team4</v>
      </c>
      <c r="Q2265" t="str">
        <f>VLOOKUP(G2265,Agents!A:E,5,FALSE)</f>
        <v>Junior</v>
      </c>
      <c r="R2265" t="str">
        <f>VLOOKUP(G2265,Agents!A:E,2,FALSE)</f>
        <v>Night</v>
      </c>
    </row>
    <row r="2266" spans="1:18" x14ac:dyDescent="0.35">
      <c r="A2266" t="s">
        <v>4179</v>
      </c>
      <c r="B2266" t="s">
        <v>4180</v>
      </c>
      <c r="C2266" t="s">
        <v>34</v>
      </c>
      <c r="D2266" t="s">
        <v>13</v>
      </c>
      <c r="E2266" s="1">
        <v>46038.640277777777</v>
      </c>
      <c r="F2266" s="1">
        <v>46039.473611111112</v>
      </c>
      <c r="G2266" t="s">
        <v>80</v>
      </c>
      <c r="H2266" t="s">
        <v>15</v>
      </c>
      <c r="I2266" t="s">
        <v>68</v>
      </c>
      <c r="J2266">
        <v>3</v>
      </c>
      <c r="K2266" t="str">
        <f>IF(tickets_dataset[[#This Row],[status]] = "Closed", "Yes","No")</f>
        <v>Yes</v>
      </c>
      <c r="L2266" s="2">
        <f t="shared" si="140"/>
        <v>20.000000000058208</v>
      </c>
      <c r="M2266" t="str">
        <f t="shared" si="141"/>
        <v>No</v>
      </c>
      <c r="N2266" t="str">
        <f t="shared" si="142"/>
        <v>Jan</v>
      </c>
      <c r="O2266" s="2">
        <f t="shared" si="143"/>
        <v>0.83333333333575865</v>
      </c>
      <c r="P2266" t="str">
        <f>VLOOKUP(G2266,Agents!A:E,4,FALSE)</f>
        <v>Team3</v>
      </c>
      <c r="Q2266" t="str">
        <f>VLOOKUP(G2266,Agents!A:E,5,FALSE)</f>
        <v>Junior</v>
      </c>
      <c r="R2266" t="str">
        <f>VLOOKUP(G2266,Agents!A:E,2,FALSE)</f>
        <v>Evening</v>
      </c>
    </row>
    <row r="2267" spans="1:18" x14ac:dyDescent="0.35">
      <c r="A2267" t="s">
        <v>4181</v>
      </c>
      <c r="B2267" t="s">
        <v>597</v>
      </c>
      <c r="C2267" t="s">
        <v>34</v>
      </c>
      <c r="D2267" t="s">
        <v>38</v>
      </c>
      <c r="E2267" s="1">
        <v>46095.165277777778</v>
      </c>
      <c r="F2267" s="1">
        <v>46098.123611111114</v>
      </c>
      <c r="G2267" t="s">
        <v>273</v>
      </c>
      <c r="H2267" t="s">
        <v>15</v>
      </c>
      <c r="I2267" t="s">
        <v>16</v>
      </c>
      <c r="J2267">
        <v>5</v>
      </c>
      <c r="K2267" t="str">
        <f>IF(tickets_dataset[[#This Row],[status]] = "Closed", "Yes","No")</f>
        <v>Yes</v>
      </c>
      <c r="L2267" s="2">
        <f t="shared" si="140"/>
        <v>71.000000000058208</v>
      </c>
      <c r="M2267" t="str">
        <f t="shared" si="141"/>
        <v>Yes</v>
      </c>
      <c r="N2267" t="str">
        <f t="shared" si="142"/>
        <v>Mar</v>
      </c>
      <c r="O2267" s="2">
        <f t="shared" si="143"/>
        <v>2.9583333333357587</v>
      </c>
      <c r="P2267" t="str">
        <f>VLOOKUP(G2267,Agents!A:E,4,FALSE)</f>
        <v>Team3</v>
      </c>
      <c r="Q2267" t="str">
        <f>VLOOKUP(G2267,Agents!A:E,5,FALSE)</f>
        <v>Senior</v>
      </c>
      <c r="R2267" t="str">
        <f>VLOOKUP(G2267,Agents!A:E,2,FALSE)</f>
        <v>Evening</v>
      </c>
    </row>
    <row r="2268" spans="1:18" x14ac:dyDescent="0.35">
      <c r="A2268" t="s">
        <v>4182</v>
      </c>
      <c r="B2268" t="s">
        <v>4183</v>
      </c>
      <c r="C2268" t="s">
        <v>12</v>
      </c>
      <c r="D2268" t="s">
        <v>38</v>
      </c>
      <c r="E2268" s="1">
        <v>46037.533333333333</v>
      </c>
      <c r="F2268" s="1">
        <v>46040.95</v>
      </c>
      <c r="G2268" t="s">
        <v>39</v>
      </c>
      <c r="H2268" t="s">
        <v>15</v>
      </c>
      <c r="I2268" t="s">
        <v>16</v>
      </c>
      <c r="J2268">
        <v>4</v>
      </c>
      <c r="K2268" t="str">
        <f>IF(tickets_dataset[[#This Row],[status]] = "Closed", "Yes","No")</f>
        <v>Yes</v>
      </c>
      <c r="L2268" s="2">
        <f t="shared" si="140"/>
        <v>81.999999999941792</v>
      </c>
      <c r="M2268" t="str">
        <f t="shared" si="141"/>
        <v>Yes</v>
      </c>
      <c r="N2268" t="str">
        <f t="shared" si="142"/>
        <v>Jan</v>
      </c>
      <c r="O2268" s="2">
        <f t="shared" si="143"/>
        <v>3.4166666666642413</v>
      </c>
      <c r="P2268" t="str">
        <f>VLOOKUP(G2268,Agents!A:E,4,FALSE)</f>
        <v>Team3</v>
      </c>
      <c r="Q2268" t="str">
        <f>VLOOKUP(G2268,Agents!A:E,5,FALSE)</f>
        <v>Mid</v>
      </c>
      <c r="R2268" t="str">
        <f>VLOOKUP(G2268,Agents!A:E,2,FALSE)</f>
        <v>Night</v>
      </c>
    </row>
    <row r="2269" spans="1:18" x14ac:dyDescent="0.35">
      <c r="A2269" t="s">
        <v>4184</v>
      </c>
      <c r="B2269" t="s">
        <v>924</v>
      </c>
      <c r="C2269" t="s">
        <v>50</v>
      </c>
      <c r="D2269" t="s">
        <v>38</v>
      </c>
      <c r="E2269" s="1">
        <v>46076.827777777777</v>
      </c>
      <c r="F2269" s="1">
        <v>46078.911111111112</v>
      </c>
      <c r="G2269" t="s">
        <v>140</v>
      </c>
      <c r="H2269" t="s">
        <v>15</v>
      </c>
      <c r="I2269" t="s">
        <v>16</v>
      </c>
      <c r="J2269">
        <v>3</v>
      </c>
      <c r="K2269" t="str">
        <f>IF(tickets_dataset[[#This Row],[status]] = "Closed", "Yes","No")</f>
        <v>Yes</v>
      </c>
      <c r="L2269" s="2">
        <f t="shared" si="140"/>
        <v>50.000000000058208</v>
      </c>
      <c r="M2269" t="str">
        <f t="shared" si="141"/>
        <v>Yes</v>
      </c>
      <c r="N2269" t="str">
        <f t="shared" si="142"/>
        <v>Feb</v>
      </c>
      <c r="O2269" s="2">
        <f t="shared" si="143"/>
        <v>2.0833333333357587</v>
      </c>
      <c r="P2269" t="str">
        <f>VLOOKUP(G2269,Agents!A:E,4,FALSE)</f>
        <v>Team1</v>
      </c>
      <c r="Q2269" t="str">
        <f>VLOOKUP(G2269,Agents!A:E,5,FALSE)</f>
        <v>Junior</v>
      </c>
      <c r="R2269" t="str">
        <f>VLOOKUP(G2269,Agents!A:E,2,FALSE)</f>
        <v>Morning</v>
      </c>
    </row>
    <row r="2270" spans="1:18" x14ac:dyDescent="0.35">
      <c r="A2270" t="s">
        <v>4185</v>
      </c>
      <c r="B2270" t="s">
        <v>4186</v>
      </c>
      <c r="C2270" t="s">
        <v>76</v>
      </c>
      <c r="D2270" t="s">
        <v>38</v>
      </c>
      <c r="E2270" s="1">
        <v>46038.949305555558</v>
      </c>
      <c r="F2270" s="1">
        <v>46039.365972222222</v>
      </c>
      <c r="G2270" t="s">
        <v>234</v>
      </c>
      <c r="H2270" t="s">
        <v>15</v>
      </c>
      <c r="I2270" t="s">
        <v>68</v>
      </c>
      <c r="J2270">
        <v>4</v>
      </c>
      <c r="K2270" t="str">
        <f>IF(tickets_dataset[[#This Row],[status]] = "Closed", "Yes","No")</f>
        <v>Yes</v>
      </c>
      <c r="L2270" s="2">
        <f t="shared" si="140"/>
        <v>9.9999999999417923</v>
      </c>
      <c r="M2270" t="str">
        <f t="shared" si="141"/>
        <v>No</v>
      </c>
      <c r="N2270" t="str">
        <f t="shared" si="142"/>
        <v>Jan</v>
      </c>
      <c r="O2270" s="2">
        <f t="shared" si="143"/>
        <v>0.41666666666424135</v>
      </c>
      <c r="P2270" t="str">
        <f>VLOOKUP(G2270,Agents!A:E,4,FALSE)</f>
        <v>Team5</v>
      </c>
      <c r="Q2270" t="str">
        <f>VLOOKUP(G2270,Agents!A:E,5,FALSE)</f>
        <v>Senior</v>
      </c>
      <c r="R2270" t="str">
        <f>VLOOKUP(G2270,Agents!A:E,2,FALSE)</f>
        <v>Night</v>
      </c>
    </row>
    <row r="2271" spans="1:18" x14ac:dyDescent="0.35">
      <c r="A2271" t="s">
        <v>4187</v>
      </c>
      <c r="B2271" t="s">
        <v>4188</v>
      </c>
      <c r="C2271" t="s">
        <v>22</v>
      </c>
      <c r="D2271" t="s">
        <v>38</v>
      </c>
      <c r="E2271" s="1">
        <v>46105.723611111112</v>
      </c>
      <c r="F2271" s="1">
        <v>46107.223611111112</v>
      </c>
      <c r="G2271" t="s">
        <v>273</v>
      </c>
      <c r="H2271" t="s">
        <v>28</v>
      </c>
      <c r="I2271" t="s">
        <v>16</v>
      </c>
      <c r="J2271">
        <v>4</v>
      </c>
      <c r="K2271" t="str">
        <f>IF(tickets_dataset[[#This Row],[status]] = "Closed", "Yes","No")</f>
        <v>No</v>
      </c>
      <c r="L2271" s="2">
        <f t="shared" si="140"/>
        <v>36</v>
      </c>
      <c r="M2271" t="str">
        <f t="shared" si="141"/>
        <v>No</v>
      </c>
      <c r="N2271" t="str">
        <f t="shared" si="142"/>
        <v>Mar</v>
      </c>
      <c r="O2271" s="2">
        <f t="shared" si="143"/>
        <v>1.5</v>
      </c>
      <c r="P2271" t="str">
        <f>VLOOKUP(G2271,Agents!A:E,4,FALSE)</f>
        <v>Team3</v>
      </c>
      <c r="Q2271" t="str">
        <f>VLOOKUP(G2271,Agents!A:E,5,FALSE)</f>
        <v>Senior</v>
      </c>
      <c r="R2271" t="str">
        <f>VLOOKUP(G2271,Agents!A:E,2,FALSE)</f>
        <v>Evening</v>
      </c>
    </row>
    <row r="2272" spans="1:18" x14ac:dyDescent="0.35">
      <c r="A2272" t="s">
        <v>4189</v>
      </c>
      <c r="B2272" t="s">
        <v>4190</v>
      </c>
      <c r="C2272" t="s">
        <v>22</v>
      </c>
      <c r="D2272" t="s">
        <v>13</v>
      </c>
      <c r="E2272" s="1">
        <v>46074.345833333333</v>
      </c>
      <c r="F2272" s="1">
        <v>46075.929166666669</v>
      </c>
      <c r="G2272" t="s">
        <v>234</v>
      </c>
      <c r="H2272" t="s">
        <v>15</v>
      </c>
      <c r="I2272" t="s">
        <v>16</v>
      </c>
      <c r="J2272">
        <v>4</v>
      </c>
      <c r="K2272" t="str">
        <f>IF(tickets_dataset[[#This Row],[status]] = "Closed", "Yes","No")</f>
        <v>Yes</v>
      </c>
      <c r="L2272" s="2">
        <f t="shared" si="140"/>
        <v>38.000000000058208</v>
      </c>
      <c r="M2272" t="str">
        <f t="shared" si="141"/>
        <v>No</v>
      </c>
      <c r="N2272" t="str">
        <f t="shared" si="142"/>
        <v>Feb</v>
      </c>
      <c r="O2272" s="2">
        <f t="shared" si="143"/>
        <v>1.5833333333357587</v>
      </c>
      <c r="P2272" t="str">
        <f>VLOOKUP(G2272,Agents!A:E,4,FALSE)</f>
        <v>Team5</v>
      </c>
      <c r="Q2272" t="str">
        <f>VLOOKUP(G2272,Agents!A:E,5,FALSE)</f>
        <v>Senior</v>
      </c>
      <c r="R2272" t="str">
        <f>VLOOKUP(G2272,Agents!A:E,2,FALSE)</f>
        <v>Night</v>
      </c>
    </row>
    <row r="2273" spans="1:18" x14ac:dyDescent="0.35">
      <c r="A2273" t="s">
        <v>4191</v>
      </c>
      <c r="B2273" t="s">
        <v>2848</v>
      </c>
      <c r="C2273" t="s">
        <v>50</v>
      </c>
      <c r="D2273" t="s">
        <v>38</v>
      </c>
      <c r="E2273" s="1">
        <v>46080.847222222219</v>
      </c>
      <c r="F2273" s="1">
        <v>46081.097222222219</v>
      </c>
      <c r="G2273" t="s">
        <v>53</v>
      </c>
      <c r="H2273" t="s">
        <v>15</v>
      </c>
      <c r="I2273" t="s">
        <v>16</v>
      </c>
      <c r="J2273">
        <v>4</v>
      </c>
      <c r="K2273" t="str">
        <f>IF(tickets_dataset[[#This Row],[status]] = "Closed", "Yes","No")</f>
        <v>Yes</v>
      </c>
      <c r="L2273" s="2">
        <f t="shared" si="140"/>
        <v>6</v>
      </c>
      <c r="M2273" t="str">
        <f t="shared" si="141"/>
        <v>No</v>
      </c>
      <c r="N2273" t="str">
        <f t="shared" si="142"/>
        <v>Feb</v>
      </c>
      <c r="O2273" s="2">
        <f t="shared" si="143"/>
        <v>0.25</v>
      </c>
      <c r="P2273" t="str">
        <f>VLOOKUP(G2273,Agents!A:E,4,FALSE)</f>
        <v>Team1</v>
      </c>
      <c r="Q2273" t="str">
        <f>VLOOKUP(G2273,Agents!A:E,5,FALSE)</f>
        <v>Junior</v>
      </c>
      <c r="R2273" t="str">
        <f>VLOOKUP(G2273,Agents!A:E,2,FALSE)</f>
        <v>Night</v>
      </c>
    </row>
    <row r="2274" spans="1:18" x14ac:dyDescent="0.35">
      <c r="A2274" t="s">
        <v>4192</v>
      </c>
      <c r="B2274" t="s">
        <v>4193</v>
      </c>
      <c r="C2274" t="s">
        <v>12</v>
      </c>
      <c r="D2274" t="s">
        <v>26</v>
      </c>
      <c r="E2274" s="1">
        <v>46026.6</v>
      </c>
      <c r="F2274" s="1">
        <v>46027.1</v>
      </c>
      <c r="G2274" t="s">
        <v>199</v>
      </c>
      <c r="H2274" t="s">
        <v>28</v>
      </c>
      <c r="I2274" t="s">
        <v>16</v>
      </c>
      <c r="J2274">
        <v>3</v>
      </c>
      <c r="K2274" t="str">
        <f>IF(tickets_dataset[[#This Row],[status]] = "Closed", "Yes","No")</f>
        <v>No</v>
      </c>
      <c r="L2274" s="2">
        <f t="shared" si="140"/>
        <v>12</v>
      </c>
      <c r="M2274" t="str">
        <f t="shared" si="141"/>
        <v>No</v>
      </c>
      <c r="N2274" t="str">
        <f t="shared" si="142"/>
        <v>Jan</v>
      </c>
      <c r="O2274" s="2">
        <f t="shared" si="143"/>
        <v>0.5</v>
      </c>
      <c r="P2274" t="str">
        <f>VLOOKUP(G2274,Agents!A:E,4,FALSE)</f>
        <v>Team1</v>
      </c>
      <c r="Q2274" t="str">
        <f>VLOOKUP(G2274,Agents!A:E,5,FALSE)</f>
        <v>Junior</v>
      </c>
      <c r="R2274" t="str">
        <f>VLOOKUP(G2274,Agents!A:E,2,FALSE)</f>
        <v>Morning</v>
      </c>
    </row>
    <row r="2275" spans="1:18" x14ac:dyDescent="0.35">
      <c r="A2275" t="s">
        <v>4194</v>
      </c>
      <c r="B2275" t="s">
        <v>4195</v>
      </c>
      <c r="C2275" t="s">
        <v>22</v>
      </c>
      <c r="D2275" t="s">
        <v>26</v>
      </c>
      <c r="E2275" s="1">
        <v>46102.668749999997</v>
      </c>
      <c r="F2275" s="1">
        <v>46103.418749999997</v>
      </c>
      <c r="G2275" t="s">
        <v>67</v>
      </c>
      <c r="H2275" t="s">
        <v>15</v>
      </c>
      <c r="I2275" t="s">
        <v>16</v>
      </c>
      <c r="J2275">
        <v>4</v>
      </c>
      <c r="K2275" t="str">
        <f>IF(tickets_dataset[[#This Row],[status]] = "Closed", "Yes","No")</f>
        <v>Yes</v>
      </c>
      <c r="L2275" s="2">
        <f t="shared" si="140"/>
        <v>18</v>
      </c>
      <c r="M2275" t="str">
        <f t="shared" si="141"/>
        <v>No</v>
      </c>
      <c r="N2275" t="str">
        <f t="shared" si="142"/>
        <v>Mar</v>
      </c>
      <c r="O2275" s="2">
        <f t="shared" si="143"/>
        <v>0.75</v>
      </c>
      <c r="P2275" t="str">
        <f>VLOOKUP(G2275,Agents!A:E,4,FALSE)</f>
        <v>Team5</v>
      </c>
      <c r="Q2275" t="str">
        <f>VLOOKUP(G2275,Agents!A:E,5,FALSE)</f>
        <v>Junior</v>
      </c>
      <c r="R2275" t="str">
        <f>VLOOKUP(G2275,Agents!A:E,2,FALSE)</f>
        <v>Evening</v>
      </c>
    </row>
    <row r="2276" spans="1:18" x14ac:dyDescent="0.35">
      <c r="A2276" t="s">
        <v>4196</v>
      </c>
      <c r="B2276" t="s">
        <v>4197</v>
      </c>
      <c r="C2276" t="s">
        <v>22</v>
      </c>
      <c r="D2276" t="s">
        <v>13</v>
      </c>
      <c r="E2276" s="1">
        <v>46076.833333333336</v>
      </c>
      <c r="F2276" s="1">
        <v>46078.083333333336</v>
      </c>
      <c r="G2276" t="s">
        <v>62</v>
      </c>
      <c r="H2276" t="s">
        <v>15</v>
      </c>
      <c r="I2276" t="s">
        <v>16</v>
      </c>
      <c r="J2276">
        <v>5</v>
      </c>
      <c r="K2276" t="str">
        <f>IF(tickets_dataset[[#This Row],[status]] = "Closed", "Yes","No")</f>
        <v>Yes</v>
      </c>
      <c r="L2276" s="2">
        <f t="shared" si="140"/>
        <v>30</v>
      </c>
      <c r="M2276" t="str">
        <f t="shared" si="141"/>
        <v>No</v>
      </c>
      <c r="N2276" t="str">
        <f t="shared" si="142"/>
        <v>Feb</v>
      </c>
      <c r="O2276" s="2">
        <f t="shared" si="143"/>
        <v>1.25</v>
      </c>
      <c r="P2276" t="str">
        <f>VLOOKUP(G2276,Agents!A:E,4,FALSE)</f>
        <v>Team1</v>
      </c>
      <c r="Q2276" t="str">
        <f>VLOOKUP(G2276,Agents!A:E,5,FALSE)</f>
        <v>Junior</v>
      </c>
      <c r="R2276" t="str">
        <f>VLOOKUP(G2276,Agents!A:E,2,FALSE)</f>
        <v>Morning</v>
      </c>
    </row>
    <row r="2277" spans="1:18" x14ac:dyDescent="0.35">
      <c r="A2277" t="s">
        <v>4198</v>
      </c>
      <c r="B2277" t="s">
        <v>4199</v>
      </c>
      <c r="C2277" t="s">
        <v>22</v>
      </c>
      <c r="D2277" t="s">
        <v>13</v>
      </c>
      <c r="E2277" s="1">
        <v>46083.754166666666</v>
      </c>
      <c r="F2277" s="1">
        <v>46085.004166666666</v>
      </c>
      <c r="G2277" t="s">
        <v>140</v>
      </c>
      <c r="H2277" t="s">
        <v>15</v>
      </c>
      <c r="I2277" t="s">
        <v>16</v>
      </c>
      <c r="J2277">
        <v>4</v>
      </c>
      <c r="K2277" t="str">
        <f>IF(tickets_dataset[[#This Row],[status]] = "Closed", "Yes","No")</f>
        <v>Yes</v>
      </c>
      <c r="L2277" s="2">
        <f t="shared" si="140"/>
        <v>30</v>
      </c>
      <c r="M2277" t="str">
        <f t="shared" si="141"/>
        <v>No</v>
      </c>
      <c r="N2277" t="str">
        <f t="shared" si="142"/>
        <v>Mar</v>
      </c>
      <c r="O2277" s="2">
        <f t="shared" si="143"/>
        <v>1.25</v>
      </c>
      <c r="P2277" t="str">
        <f>VLOOKUP(G2277,Agents!A:E,4,FALSE)</f>
        <v>Team1</v>
      </c>
      <c r="Q2277" t="str">
        <f>VLOOKUP(G2277,Agents!A:E,5,FALSE)</f>
        <v>Junior</v>
      </c>
      <c r="R2277" t="str">
        <f>VLOOKUP(G2277,Agents!A:E,2,FALSE)</f>
        <v>Morning</v>
      </c>
    </row>
    <row r="2278" spans="1:18" x14ac:dyDescent="0.35">
      <c r="A2278" t="s">
        <v>4200</v>
      </c>
      <c r="B2278" t="s">
        <v>2591</v>
      </c>
      <c r="C2278" t="s">
        <v>76</v>
      </c>
      <c r="D2278" t="s">
        <v>38</v>
      </c>
      <c r="E2278" s="1">
        <v>46025.647222222222</v>
      </c>
      <c r="F2278" s="1">
        <v>46028.813888888886</v>
      </c>
      <c r="G2278" t="s">
        <v>39</v>
      </c>
      <c r="H2278" t="s">
        <v>15</v>
      </c>
      <c r="I2278" t="s">
        <v>16</v>
      </c>
      <c r="J2278">
        <v>3</v>
      </c>
      <c r="K2278" t="str">
        <f>IF(tickets_dataset[[#This Row],[status]] = "Closed", "Yes","No")</f>
        <v>Yes</v>
      </c>
      <c r="L2278" s="2">
        <f t="shared" si="140"/>
        <v>75.999999999941792</v>
      </c>
      <c r="M2278" t="str">
        <f t="shared" si="141"/>
        <v>Yes</v>
      </c>
      <c r="N2278" t="str">
        <f t="shared" si="142"/>
        <v>Jan</v>
      </c>
      <c r="O2278" s="2">
        <f t="shared" si="143"/>
        <v>3.1666666666642413</v>
      </c>
      <c r="P2278" t="str">
        <f>VLOOKUP(G2278,Agents!A:E,4,FALSE)</f>
        <v>Team3</v>
      </c>
      <c r="Q2278" t="str">
        <f>VLOOKUP(G2278,Agents!A:E,5,FALSE)</f>
        <v>Mid</v>
      </c>
      <c r="R2278" t="str">
        <f>VLOOKUP(G2278,Agents!A:E,2,FALSE)</f>
        <v>Night</v>
      </c>
    </row>
    <row r="2279" spans="1:18" x14ac:dyDescent="0.35">
      <c r="A2279" t="s">
        <v>4201</v>
      </c>
      <c r="B2279" t="s">
        <v>4202</v>
      </c>
      <c r="C2279" t="s">
        <v>22</v>
      </c>
      <c r="D2279" t="s">
        <v>26</v>
      </c>
      <c r="E2279" s="1">
        <v>46063.55972222222</v>
      </c>
      <c r="F2279" s="1">
        <v>46064.476388888892</v>
      </c>
      <c r="G2279" t="s">
        <v>110</v>
      </c>
      <c r="H2279" t="s">
        <v>15</v>
      </c>
      <c r="I2279" t="s">
        <v>16</v>
      </c>
      <c r="J2279">
        <v>5</v>
      </c>
      <c r="K2279" t="str">
        <f>IF(tickets_dataset[[#This Row],[status]] = "Closed", "Yes","No")</f>
        <v>Yes</v>
      </c>
      <c r="L2279" s="2">
        <f t="shared" si="140"/>
        <v>22.000000000116415</v>
      </c>
      <c r="M2279" t="str">
        <f t="shared" si="141"/>
        <v>No</v>
      </c>
      <c r="N2279" t="str">
        <f t="shared" si="142"/>
        <v>Feb</v>
      </c>
      <c r="O2279" s="2">
        <f t="shared" si="143"/>
        <v>0.91666666667151731</v>
      </c>
      <c r="P2279" t="str">
        <f>VLOOKUP(G2279,Agents!A:E,4,FALSE)</f>
        <v>Team4</v>
      </c>
      <c r="Q2279" t="str">
        <f>VLOOKUP(G2279,Agents!A:E,5,FALSE)</f>
        <v>Junior</v>
      </c>
      <c r="R2279" t="str">
        <f>VLOOKUP(G2279,Agents!A:E,2,FALSE)</f>
        <v>Morning</v>
      </c>
    </row>
    <row r="2280" spans="1:18" x14ac:dyDescent="0.35">
      <c r="A2280" t="s">
        <v>4203</v>
      </c>
      <c r="B2280" t="s">
        <v>1188</v>
      </c>
      <c r="C2280" t="s">
        <v>50</v>
      </c>
      <c r="D2280" t="s">
        <v>38</v>
      </c>
      <c r="E2280" s="1">
        <v>46053.540277777778</v>
      </c>
      <c r="F2280" s="1">
        <v>46055.040277777778</v>
      </c>
      <c r="G2280" t="s">
        <v>19</v>
      </c>
      <c r="H2280" t="s">
        <v>15</v>
      </c>
      <c r="I2280" t="s">
        <v>16</v>
      </c>
      <c r="J2280">
        <v>4</v>
      </c>
      <c r="K2280" t="str">
        <f>IF(tickets_dataset[[#This Row],[status]] = "Closed", "Yes","No")</f>
        <v>Yes</v>
      </c>
      <c r="L2280" s="2">
        <f t="shared" si="140"/>
        <v>36</v>
      </c>
      <c r="M2280" t="str">
        <f t="shared" si="141"/>
        <v>No</v>
      </c>
      <c r="N2280" t="str">
        <f t="shared" si="142"/>
        <v>Jan</v>
      </c>
      <c r="O2280" s="2">
        <f t="shared" si="143"/>
        <v>1.5</v>
      </c>
      <c r="P2280" t="str">
        <f>VLOOKUP(G2280,Agents!A:E,4,FALSE)</f>
        <v>Team4</v>
      </c>
      <c r="Q2280" t="str">
        <f>VLOOKUP(G2280,Agents!A:E,5,FALSE)</f>
        <v>Senior</v>
      </c>
      <c r="R2280" t="str">
        <f>VLOOKUP(G2280,Agents!A:E,2,FALSE)</f>
        <v>Evening</v>
      </c>
    </row>
    <row r="2281" spans="1:18" x14ac:dyDescent="0.35">
      <c r="A2281" t="s">
        <v>4204</v>
      </c>
      <c r="B2281" t="s">
        <v>4205</v>
      </c>
      <c r="C2281" t="s">
        <v>12</v>
      </c>
      <c r="D2281" t="s">
        <v>13</v>
      </c>
      <c r="E2281" s="1">
        <v>46071.618055555555</v>
      </c>
      <c r="F2281" s="1">
        <v>46073.368055555555</v>
      </c>
      <c r="G2281" t="s">
        <v>164</v>
      </c>
      <c r="H2281" t="s">
        <v>15</v>
      </c>
      <c r="I2281" t="s">
        <v>16</v>
      </c>
      <c r="J2281">
        <v>5</v>
      </c>
      <c r="K2281" t="str">
        <f>IF(tickets_dataset[[#This Row],[status]] = "Closed", "Yes","No")</f>
        <v>Yes</v>
      </c>
      <c r="L2281" s="2">
        <f t="shared" si="140"/>
        <v>42</v>
      </c>
      <c r="M2281" t="str">
        <f t="shared" si="141"/>
        <v>No</v>
      </c>
      <c r="N2281" t="str">
        <f t="shared" si="142"/>
        <v>Feb</v>
      </c>
      <c r="O2281" s="2">
        <f t="shared" si="143"/>
        <v>1.75</v>
      </c>
      <c r="P2281" t="str">
        <f>VLOOKUP(G2281,Agents!A:E,4,FALSE)</f>
        <v>Team4</v>
      </c>
      <c r="Q2281" t="str">
        <f>VLOOKUP(G2281,Agents!A:E,5,FALSE)</f>
        <v>Senior</v>
      </c>
      <c r="R2281" t="str">
        <f>VLOOKUP(G2281,Agents!A:E,2,FALSE)</f>
        <v>Evening</v>
      </c>
    </row>
    <row r="2282" spans="1:18" x14ac:dyDescent="0.35">
      <c r="A2282" t="s">
        <v>4206</v>
      </c>
      <c r="B2282" t="s">
        <v>4207</v>
      </c>
      <c r="C2282" t="s">
        <v>12</v>
      </c>
      <c r="D2282" t="s">
        <v>13</v>
      </c>
      <c r="E2282" s="1">
        <v>46023.26666666667</v>
      </c>
      <c r="F2282" s="1">
        <v>46024.433333333334</v>
      </c>
      <c r="G2282" t="s">
        <v>137</v>
      </c>
      <c r="H2282" t="s">
        <v>28</v>
      </c>
      <c r="I2282" t="s">
        <v>16</v>
      </c>
      <c r="J2282">
        <v>3</v>
      </c>
      <c r="K2282" t="str">
        <f>IF(tickets_dataset[[#This Row],[status]] = "Closed", "Yes","No")</f>
        <v>No</v>
      </c>
      <c r="L2282" s="2">
        <f t="shared" si="140"/>
        <v>27.999999999941792</v>
      </c>
      <c r="M2282" t="str">
        <f t="shared" si="141"/>
        <v>No</v>
      </c>
      <c r="N2282" t="str">
        <f t="shared" si="142"/>
        <v>Jan</v>
      </c>
      <c r="O2282" s="2">
        <f t="shared" si="143"/>
        <v>1.1666666666642413</v>
      </c>
      <c r="P2282" t="str">
        <f>VLOOKUP(G2282,Agents!A:E,4,FALSE)</f>
        <v>Team5</v>
      </c>
      <c r="Q2282" t="str">
        <f>VLOOKUP(G2282,Agents!A:E,5,FALSE)</f>
        <v>Senior</v>
      </c>
      <c r="R2282" t="str">
        <f>VLOOKUP(G2282,Agents!A:E,2,FALSE)</f>
        <v>Night</v>
      </c>
    </row>
    <row r="2283" spans="1:18" x14ac:dyDescent="0.35">
      <c r="A2283" t="s">
        <v>4208</v>
      </c>
      <c r="B2283" t="s">
        <v>3531</v>
      </c>
      <c r="C2283" t="s">
        <v>22</v>
      </c>
      <c r="D2283" t="s">
        <v>26</v>
      </c>
      <c r="E2283" s="1">
        <v>46028.591666666667</v>
      </c>
      <c r="F2283" s="1">
        <v>46029.55</v>
      </c>
      <c r="G2283" t="s">
        <v>119</v>
      </c>
      <c r="H2283" t="s">
        <v>15</v>
      </c>
      <c r="I2283" t="s">
        <v>16</v>
      </c>
      <c r="J2283">
        <v>2</v>
      </c>
      <c r="K2283" t="str">
        <f>IF(tickets_dataset[[#This Row],[status]] = "Closed", "Yes","No")</f>
        <v>Yes</v>
      </c>
      <c r="L2283" s="2">
        <f t="shared" si="140"/>
        <v>23.000000000058208</v>
      </c>
      <c r="M2283" t="str">
        <f t="shared" si="141"/>
        <v>No</v>
      </c>
      <c r="N2283" t="str">
        <f t="shared" si="142"/>
        <v>Jan</v>
      </c>
      <c r="O2283" s="2">
        <f t="shared" si="143"/>
        <v>0.95833333333575865</v>
      </c>
      <c r="P2283" t="str">
        <f>VLOOKUP(G2283,Agents!A:E,4,FALSE)</f>
        <v>Team1</v>
      </c>
      <c r="Q2283" t="str">
        <f>VLOOKUP(G2283,Agents!A:E,5,FALSE)</f>
        <v>Junior</v>
      </c>
      <c r="R2283" t="str">
        <f>VLOOKUP(G2283,Agents!A:E,2,FALSE)</f>
        <v>Morning</v>
      </c>
    </row>
    <row r="2284" spans="1:18" x14ac:dyDescent="0.35">
      <c r="A2284" t="s">
        <v>4209</v>
      </c>
      <c r="B2284" t="s">
        <v>4210</v>
      </c>
      <c r="C2284" t="s">
        <v>12</v>
      </c>
      <c r="D2284" t="s">
        <v>26</v>
      </c>
      <c r="E2284" s="1">
        <v>46097.461805555555</v>
      </c>
      <c r="F2284" s="1">
        <v>46097.878472222219</v>
      </c>
      <c r="G2284" t="s">
        <v>422</v>
      </c>
      <c r="H2284" t="s">
        <v>15</v>
      </c>
      <c r="I2284" t="s">
        <v>16</v>
      </c>
      <c r="J2284">
        <v>4</v>
      </c>
      <c r="K2284" t="str">
        <f>IF(tickets_dataset[[#This Row],[status]] = "Closed", "Yes","No")</f>
        <v>Yes</v>
      </c>
      <c r="L2284" s="2">
        <f t="shared" si="140"/>
        <v>9.9999999999417923</v>
      </c>
      <c r="M2284" t="str">
        <f t="shared" si="141"/>
        <v>No</v>
      </c>
      <c r="N2284" t="str">
        <f t="shared" si="142"/>
        <v>Mar</v>
      </c>
      <c r="O2284" s="2">
        <f t="shared" si="143"/>
        <v>0.41666666666424135</v>
      </c>
      <c r="P2284" t="str">
        <f>VLOOKUP(G2284,Agents!A:E,4,FALSE)</f>
        <v>Team5</v>
      </c>
      <c r="Q2284" t="str">
        <f>VLOOKUP(G2284,Agents!A:E,5,FALSE)</f>
        <v>Mid</v>
      </c>
      <c r="R2284" t="str">
        <f>VLOOKUP(G2284,Agents!A:E,2,FALSE)</f>
        <v>Evening</v>
      </c>
    </row>
    <row r="2285" spans="1:18" x14ac:dyDescent="0.35">
      <c r="A2285" t="s">
        <v>4211</v>
      </c>
      <c r="B2285" t="s">
        <v>757</v>
      </c>
      <c r="C2285" t="s">
        <v>22</v>
      </c>
      <c r="D2285" t="s">
        <v>13</v>
      </c>
      <c r="E2285" s="1">
        <v>46050.465277777781</v>
      </c>
      <c r="F2285" s="1">
        <v>46051.215277777781</v>
      </c>
      <c r="G2285" t="s">
        <v>137</v>
      </c>
      <c r="H2285" t="s">
        <v>15</v>
      </c>
      <c r="I2285" t="s">
        <v>16</v>
      </c>
      <c r="J2285">
        <v>5</v>
      </c>
      <c r="K2285" t="str">
        <f>IF(tickets_dataset[[#This Row],[status]] = "Closed", "Yes","No")</f>
        <v>Yes</v>
      </c>
      <c r="L2285" s="2">
        <f t="shared" si="140"/>
        <v>18</v>
      </c>
      <c r="M2285" t="str">
        <f t="shared" si="141"/>
        <v>No</v>
      </c>
      <c r="N2285" t="str">
        <f t="shared" si="142"/>
        <v>Jan</v>
      </c>
      <c r="O2285" s="2">
        <f t="shared" si="143"/>
        <v>0.75</v>
      </c>
      <c r="P2285" t="str">
        <f>VLOOKUP(G2285,Agents!A:E,4,FALSE)</f>
        <v>Team5</v>
      </c>
      <c r="Q2285" t="str">
        <f>VLOOKUP(G2285,Agents!A:E,5,FALSE)</f>
        <v>Senior</v>
      </c>
      <c r="R2285" t="str">
        <f>VLOOKUP(G2285,Agents!A:E,2,FALSE)</f>
        <v>Night</v>
      </c>
    </row>
    <row r="2286" spans="1:18" x14ac:dyDescent="0.35">
      <c r="A2286" t="s">
        <v>4212</v>
      </c>
      <c r="B2286" t="s">
        <v>4213</v>
      </c>
      <c r="C2286" t="s">
        <v>76</v>
      </c>
      <c r="D2286" t="s">
        <v>26</v>
      </c>
      <c r="E2286" s="1">
        <v>46036.173611111109</v>
      </c>
      <c r="F2286" s="1">
        <v>46038.631944444445</v>
      </c>
      <c r="G2286" t="s">
        <v>73</v>
      </c>
      <c r="H2286" t="s">
        <v>28</v>
      </c>
      <c r="I2286" t="s">
        <v>16</v>
      </c>
      <c r="J2286">
        <v>3</v>
      </c>
      <c r="K2286" t="str">
        <f>IF(tickets_dataset[[#This Row],[status]] = "Closed", "Yes","No")</f>
        <v>No</v>
      </c>
      <c r="L2286" s="2">
        <f t="shared" si="140"/>
        <v>59.000000000058208</v>
      </c>
      <c r="M2286" t="str">
        <f t="shared" si="141"/>
        <v>Yes</v>
      </c>
      <c r="N2286" t="str">
        <f t="shared" si="142"/>
        <v>Jan</v>
      </c>
      <c r="O2286" s="2">
        <f t="shared" si="143"/>
        <v>2.4583333333357587</v>
      </c>
      <c r="P2286" t="str">
        <f>VLOOKUP(G2286,Agents!A:E,4,FALSE)</f>
        <v>Team4</v>
      </c>
      <c r="Q2286" t="str">
        <f>VLOOKUP(G2286,Agents!A:E,5,FALSE)</f>
        <v>Senior</v>
      </c>
      <c r="R2286" t="str">
        <f>VLOOKUP(G2286,Agents!A:E,2,FALSE)</f>
        <v>Night</v>
      </c>
    </row>
    <row r="2287" spans="1:18" x14ac:dyDescent="0.35">
      <c r="A2287" t="s">
        <v>4214</v>
      </c>
      <c r="B2287" t="s">
        <v>4215</v>
      </c>
      <c r="C2287" t="s">
        <v>76</v>
      </c>
      <c r="D2287" t="s">
        <v>13</v>
      </c>
      <c r="E2287" s="1">
        <v>46079.867361111108</v>
      </c>
      <c r="F2287" s="1">
        <v>46081.200694444444</v>
      </c>
      <c r="G2287" t="s">
        <v>77</v>
      </c>
      <c r="H2287" t="s">
        <v>15</v>
      </c>
      <c r="I2287" t="s">
        <v>16</v>
      </c>
      <c r="J2287">
        <v>3</v>
      </c>
      <c r="K2287" t="str">
        <f>IF(tickets_dataset[[#This Row],[status]] = "Closed", "Yes","No")</f>
        <v>Yes</v>
      </c>
      <c r="L2287" s="2">
        <f t="shared" si="140"/>
        <v>32.000000000058208</v>
      </c>
      <c r="M2287" t="str">
        <f t="shared" si="141"/>
        <v>No</v>
      </c>
      <c r="N2287" t="str">
        <f t="shared" si="142"/>
        <v>Feb</v>
      </c>
      <c r="O2287" s="2">
        <f t="shared" si="143"/>
        <v>1.3333333333357587</v>
      </c>
      <c r="P2287" t="str">
        <f>VLOOKUP(G2287,Agents!A:E,4,FALSE)</f>
        <v>Team5</v>
      </c>
      <c r="Q2287" t="str">
        <f>VLOOKUP(G2287,Agents!A:E,5,FALSE)</f>
        <v>Junior</v>
      </c>
      <c r="R2287" t="str">
        <f>VLOOKUP(G2287,Agents!A:E,2,FALSE)</f>
        <v>Evening</v>
      </c>
    </row>
    <row r="2288" spans="1:18" x14ac:dyDescent="0.35">
      <c r="A2288" t="s">
        <v>4216</v>
      </c>
      <c r="B2288" t="s">
        <v>4217</v>
      </c>
      <c r="C2288" t="s">
        <v>34</v>
      </c>
      <c r="D2288" t="s">
        <v>13</v>
      </c>
      <c r="E2288" s="1">
        <v>46049.925000000003</v>
      </c>
      <c r="F2288" s="1">
        <v>46051.8</v>
      </c>
      <c r="G2288" t="s">
        <v>273</v>
      </c>
      <c r="H2288" t="s">
        <v>15</v>
      </c>
      <c r="I2288" t="s">
        <v>16</v>
      </c>
      <c r="J2288">
        <v>3</v>
      </c>
      <c r="K2288" t="str">
        <f>IF(tickets_dataset[[#This Row],[status]] = "Closed", "Yes","No")</f>
        <v>Yes</v>
      </c>
      <c r="L2288" s="2">
        <f t="shared" si="140"/>
        <v>45</v>
      </c>
      <c r="M2288" t="str">
        <f t="shared" si="141"/>
        <v>No</v>
      </c>
      <c r="N2288" t="str">
        <f t="shared" si="142"/>
        <v>Jan</v>
      </c>
      <c r="O2288" s="2">
        <f t="shared" si="143"/>
        <v>1.875</v>
      </c>
      <c r="P2288" t="str">
        <f>VLOOKUP(G2288,Agents!A:E,4,FALSE)</f>
        <v>Team3</v>
      </c>
      <c r="Q2288" t="str">
        <f>VLOOKUP(G2288,Agents!A:E,5,FALSE)</f>
        <v>Senior</v>
      </c>
      <c r="R2288" t="str">
        <f>VLOOKUP(G2288,Agents!A:E,2,FALSE)</f>
        <v>Evening</v>
      </c>
    </row>
    <row r="2289" spans="1:18" x14ac:dyDescent="0.35">
      <c r="A2289" t="s">
        <v>4218</v>
      </c>
      <c r="B2289" t="s">
        <v>4219</v>
      </c>
      <c r="C2289" t="s">
        <v>12</v>
      </c>
      <c r="D2289" t="s">
        <v>13</v>
      </c>
      <c r="E2289" s="1">
        <v>46054.162499999999</v>
      </c>
      <c r="F2289" s="1">
        <v>46055.70416666667</v>
      </c>
      <c r="G2289" t="s">
        <v>59</v>
      </c>
      <c r="H2289" t="s">
        <v>28</v>
      </c>
      <c r="I2289" t="s">
        <v>16</v>
      </c>
      <c r="J2289">
        <v>5</v>
      </c>
      <c r="K2289" t="str">
        <f>IF(tickets_dataset[[#This Row],[status]] = "Closed", "Yes","No")</f>
        <v>No</v>
      </c>
      <c r="L2289" s="2">
        <f t="shared" si="140"/>
        <v>37.000000000116415</v>
      </c>
      <c r="M2289" t="str">
        <f t="shared" si="141"/>
        <v>No</v>
      </c>
      <c r="N2289" t="str">
        <f t="shared" si="142"/>
        <v>Feb</v>
      </c>
      <c r="O2289" s="2">
        <f t="shared" si="143"/>
        <v>1.5416666666715173</v>
      </c>
      <c r="P2289" t="str">
        <f>VLOOKUP(G2289,Agents!A:E,4,FALSE)</f>
        <v>Team3</v>
      </c>
      <c r="Q2289" t="str">
        <f>VLOOKUP(G2289,Agents!A:E,5,FALSE)</f>
        <v>Senior</v>
      </c>
      <c r="R2289" t="str">
        <f>VLOOKUP(G2289,Agents!A:E,2,FALSE)</f>
        <v>Night</v>
      </c>
    </row>
    <row r="2290" spans="1:18" x14ac:dyDescent="0.35">
      <c r="A2290" t="s">
        <v>4220</v>
      </c>
      <c r="B2290" t="s">
        <v>4221</v>
      </c>
      <c r="C2290" t="s">
        <v>12</v>
      </c>
      <c r="D2290" t="s">
        <v>38</v>
      </c>
      <c r="E2290" s="1">
        <v>46049.961111111108</v>
      </c>
      <c r="F2290" s="1">
        <v>46052.294444444444</v>
      </c>
      <c r="G2290" t="s">
        <v>27</v>
      </c>
      <c r="H2290" t="s">
        <v>28</v>
      </c>
      <c r="I2290" t="s">
        <v>16</v>
      </c>
      <c r="J2290">
        <v>4</v>
      </c>
      <c r="K2290" t="str">
        <f>IF(tickets_dataset[[#This Row],[status]] = "Closed", "Yes","No")</f>
        <v>No</v>
      </c>
      <c r="L2290" s="2">
        <f t="shared" si="140"/>
        <v>56.000000000058208</v>
      </c>
      <c r="M2290" t="str">
        <f t="shared" si="141"/>
        <v>Yes</v>
      </c>
      <c r="N2290" t="str">
        <f t="shared" si="142"/>
        <v>Jan</v>
      </c>
      <c r="O2290" s="2">
        <f t="shared" si="143"/>
        <v>2.3333333333357587</v>
      </c>
      <c r="P2290" t="str">
        <f>VLOOKUP(G2290,Agents!A:E,4,FALSE)</f>
        <v>Team5</v>
      </c>
      <c r="Q2290" t="str">
        <f>VLOOKUP(G2290,Agents!A:E,5,FALSE)</f>
        <v>Senior</v>
      </c>
      <c r="R2290" t="str">
        <f>VLOOKUP(G2290,Agents!A:E,2,FALSE)</f>
        <v>Morning</v>
      </c>
    </row>
    <row r="2291" spans="1:18" x14ac:dyDescent="0.35">
      <c r="A2291" t="s">
        <v>4222</v>
      </c>
      <c r="B2291" t="s">
        <v>4223</v>
      </c>
      <c r="C2291" t="s">
        <v>76</v>
      </c>
      <c r="D2291" t="s">
        <v>26</v>
      </c>
      <c r="E2291" s="1">
        <v>46045.356944444444</v>
      </c>
      <c r="F2291" s="1">
        <v>46045.898611111108</v>
      </c>
      <c r="G2291" t="s">
        <v>62</v>
      </c>
      <c r="H2291" t="s">
        <v>15</v>
      </c>
      <c r="I2291" t="s">
        <v>16</v>
      </c>
      <c r="J2291">
        <v>5</v>
      </c>
      <c r="K2291" t="str">
        <f>IF(tickets_dataset[[#This Row],[status]] = "Closed", "Yes","No")</f>
        <v>Yes</v>
      </c>
      <c r="L2291" s="2">
        <f t="shared" si="140"/>
        <v>12.999999999941792</v>
      </c>
      <c r="M2291" t="str">
        <f t="shared" si="141"/>
        <v>No</v>
      </c>
      <c r="N2291" t="str">
        <f t="shared" si="142"/>
        <v>Jan</v>
      </c>
      <c r="O2291" s="2">
        <f t="shared" si="143"/>
        <v>0.54166666666424135</v>
      </c>
      <c r="P2291" t="str">
        <f>VLOOKUP(G2291,Agents!A:E,4,FALSE)</f>
        <v>Team1</v>
      </c>
      <c r="Q2291" t="str">
        <f>VLOOKUP(G2291,Agents!A:E,5,FALSE)</f>
        <v>Junior</v>
      </c>
      <c r="R2291" t="str">
        <f>VLOOKUP(G2291,Agents!A:E,2,FALSE)</f>
        <v>Morning</v>
      </c>
    </row>
    <row r="2292" spans="1:18" x14ac:dyDescent="0.35">
      <c r="A2292" t="s">
        <v>4224</v>
      </c>
      <c r="B2292" t="s">
        <v>1568</v>
      </c>
      <c r="C2292" t="s">
        <v>50</v>
      </c>
      <c r="D2292" t="s">
        <v>13</v>
      </c>
      <c r="E2292" s="1">
        <v>46048.322222222225</v>
      </c>
      <c r="F2292" s="1">
        <v>46049.238888888889</v>
      </c>
      <c r="G2292" t="s">
        <v>31</v>
      </c>
      <c r="H2292" t="s">
        <v>15</v>
      </c>
      <c r="I2292" t="s">
        <v>16</v>
      </c>
      <c r="J2292">
        <v>5</v>
      </c>
      <c r="K2292" t="str">
        <f>IF(tickets_dataset[[#This Row],[status]] = "Closed", "Yes","No")</f>
        <v>Yes</v>
      </c>
      <c r="L2292" s="2">
        <f t="shared" si="140"/>
        <v>21.999999999941792</v>
      </c>
      <c r="M2292" t="str">
        <f t="shared" si="141"/>
        <v>No</v>
      </c>
      <c r="N2292" t="str">
        <f t="shared" si="142"/>
        <v>Jan</v>
      </c>
      <c r="O2292" s="2">
        <f t="shared" si="143"/>
        <v>0.91666666666424135</v>
      </c>
      <c r="P2292" t="str">
        <f>VLOOKUP(G2292,Agents!A:E,4,FALSE)</f>
        <v>Team5</v>
      </c>
      <c r="Q2292" t="str">
        <f>VLOOKUP(G2292,Agents!A:E,5,FALSE)</f>
        <v>Senior</v>
      </c>
      <c r="R2292" t="str">
        <f>VLOOKUP(G2292,Agents!A:E,2,FALSE)</f>
        <v>Evening</v>
      </c>
    </row>
    <row r="2293" spans="1:18" x14ac:dyDescent="0.35">
      <c r="A2293" t="s">
        <v>4225</v>
      </c>
      <c r="B2293" t="s">
        <v>4226</v>
      </c>
      <c r="C2293" t="s">
        <v>22</v>
      </c>
      <c r="D2293" t="s">
        <v>26</v>
      </c>
      <c r="E2293" s="1">
        <v>46081.179861111108</v>
      </c>
      <c r="F2293" s="1">
        <v>46081.97152777778</v>
      </c>
      <c r="G2293" t="s">
        <v>103</v>
      </c>
      <c r="H2293" t="s">
        <v>15</v>
      </c>
      <c r="I2293" t="s">
        <v>16</v>
      </c>
      <c r="J2293">
        <v>3</v>
      </c>
      <c r="K2293" t="str">
        <f>IF(tickets_dataset[[#This Row],[status]] = "Closed", "Yes","No")</f>
        <v>Yes</v>
      </c>
      <c r="L2293" s="2">
        <f t="shared" si="140"/>
        <v>19.000000000116415</v>
      </c>
      <c r="M2293" t="str">
        <f t="shared" si="141"/>
        <v>No</v>
      </c>
      <c r="N2293" t="str">
        <f t="shared" si="142"/>
        <v>Feb</v>
      </c>
      <c r="O2293" s="2">
        <f t="shared" si="143"/>
        <v>0.79166666667151731</v>
      </c>
      <c r="P2293" t="str">
        <f>VLOOKUP(G2293,Agents!A:E,4,FALSE)</f>
        <v>Team4</v>
      </c>
      <c r="Q2293" t="str">
        <f>VLOOKUP(G2293,Agents!A:E,5,FALSE)</f>
        <v>Senior</v>
      </c>
      <c r="R2293" t="str">
        <f>VLOOKUP(G2293,Agents!A:E,2,FALSE)</f>
        <v>Night</v>
      </c>
    </row>
    <row r="2294" spans="1:18" x14ac:dyDescent="0.35">
      <c r="A2294" t="s">
        <v>4227</v>
      </c>
      <c r="B2294" t="s">
        <v>4228</v>
      </c>
      <c r="C2294" t="s">
        <v>50</v>
      </c>
      <c r="D2294" t="s">
        <v>38</v>
      </c>
      <c r="E2294" s="1">
        <v>46070.4375</v>
      </c>
      <c r="F2294" s="1">
        <v>46073.729166666664</v>
      </c>
      <c r="G2294" t="s">
        <v>77</v>
      </c>
      <c r="H2294" t="s">
        <v>15</v>
      </c>
      <c r="I2294" t="s">
        <v>16</v>
      </c>
      <c r="J2294">
        <v>4</v>
      </c>
      <c r="K2294" t="str">
        <f>IF(tickets_dataset[[#This Row],[status]] = "Closed", "Yes","No")</f>
        <v>Yes</v>
      </c>
      <c r="L2294" s="2">
        <f t="shared" si="140"/>
        <v>78.999999999941792</v>
      </c>
      <c r="M2294" t="str">
        <f t="shared" si="141"/>
        <v>Yes</v>
      </c>
      <c r="N2294" t="str">
        <f t="shared" si="142"/>
        <v>Feb</v>
      </c>
      <c r="O2294" s="2">
        <f t="shared" si="143"/>
        <v>3.2916666666642413</v>
      </c>
      <c r="P2294" t="str">
        <f>VLOOKUP(G2294,Agents!A:E,4,FALSE)</f>
        <v>Team5</v>
      </c>
      <c r="Q2294" t="str">
        <f>VLOOKUP(G2294,Agents!A:E,5,FALSE)</f>
        <v>Junior</v>
      </c>
      <c r="R2294" t="str">
        <f>VLOOKUP(G2294,Agents!A:E,2,FALSE)</f>
        <v>Evening</v>
      </c>
    </row>
    <row r="2295" spans="1:18" x14ac:dyDescent="0.35">
      <c r="A2295" t="s">
        <v>4229</v>
      </c>
      <c r="B2295" t="s">
        <v>4230</v>
      </c>
      <c r="C2295" t="s">
        <v>34</v>
      </c>
      <c r="D2295" t="s">
        <v>26</v>
      </c>
      <c r="E2295" s="1">
        <v>46084.069444444445</v>
      </c>
      <c r="F2295" s="1">
        <v>46084.611111111109</v>
      </c>
      <c r="G2295" t="s">
        <v>273</v>
      </c>
      <c r="H2295" t="s">
        <v>15</v>
      </c>
      <c r="I2295" t="s">
        <v>16</v>
      </c>
      <c r="J2295">
        <v>5</v>
      </c>
      <c r="K2295" t="str">
        <f>IF(tickets_dataset[[#This Row],[status]] = "Closed", "Yes","No")</f>
        <v>Yes</v>
      </c>
      <c r="L2295" s="2">
        <f t="shared" si="140"/>
        <v>12.999999999941792</v>
      </c>
      <c r="M2295" t="str">
        <f t="shared" si="141"/>
        <v>No</v>
      </c>
      <c r="N2295" t="str">
        <f t="shared" si="142"/>
        <v>Mar</v>
      </c>
      <c r="O2295" s="2">
        <f t="shared" si="143"/>
        <v>0.54166666666424135</v>
      </c>
      <c r="P2295" t="str">
        <f>VLOOKUP(G2295,Agents!A:E,4,FALSE)</f>
        <v>Team3</v>
      </c>
      <c r="Q2295" t="str">
        <f>VLOOKUP(G2295,Agents!A:E,5,FALSE)</f>
        <v>Senior</v>
      </c>
      <c r="R2295" t="str">
        <f>VLOOKUP(G2295,Agents!A:E,2,FALSE)</f>
        <v>Evening</v>
      </c>
    </row>
    <row r="2296" spans="1:18" x14ac:dyDescent="0.35">
      <c r="A2296" t="s">
        <v>4231</v>
      </c>
      <c r="B2296" t="s">
        <v>4004</v>
      </c>
      <c r="C2296" t="s">
        <v>76</v>
      </c>
      <c r="D2296" t="s">
        <v>26</v>
      </c>
      <c r="E2296" s="1">
        <v>46049.432638888888</v>
      </c>
      <c r="F2296" s="1">
        <v>46050.974305555559</v>
      </c>
      <c r="G2296" t="s">
        <v>183</v>
      </c>
      <c r="H2296" t="s">
        <v>15</v>
      </c>
      <c r="I2296" t="s">
        <v>16</v>
      </c>
      <c r="J2296">
        <v>3</v>
      </c>
      <c r="K2296" t="str">
        <f>IF(tickets_dataset[[#This Row],[status]] = "Closed", "Yes","No")</f>
        <v>Yes</v>
      </c>
      <c r="L2296" s="2">
        <f t="shared" si="140"/>
        <v>37.000000000116415</v>
      </c>
      <c r="M2296" t="str">
        <f t="shared" si="141"/>
        <v>No</v>
      </c>
      <c r="N2296" t="str">
        <f t="shared" si="142"/>
        <v>Jan</v>
      </c>
      <c r="O2296" s="2">
        <f t="shared" si="143"/>
        <v>1.5416666666715173</v>
      </c>
      <c r="P2296" t="str">
        <f>VLOOKUP(G2296,Agents!A:E,4,FALSE)</f>
        <v>Team3</v>
      </c>
      <c r="Q2296" t="str">
        <f>VLOOKUP(G2296,Agents!A:E,5,FALSE)</f>
        <v>Senior</v>
      </c>
      <c r="R2296" t="str">
        <f>VLOOKUP(G2296,Agents!A:E,2,FALSE)</f>
        <v>Night</v>
      </c>
    </row>
    <row r="2297" spans="1:18" x14ac:dyDescent="0.35">
      <c r="A2297" t="s">
        <v>4232</v>
      </c>
      <c r="B2297" t="s">
        <v>2192</v>
      </c>
      <c r="C2297" t="s">
        <v>12</v>
      </c>
      <c r="D2297" t="s">
        <v>26</v>
      </c>
      <c r="E2297" s="1">
        <v>46110.967361111114</v>
      </c>
      <c r="F2297" s="1">
        <v>46113.342361111114</v>
      </c>
      <c r="G2297" t="s">
        <v>234</v>
      </c>
      <c r="H2297" t="s">
        <v>15</v>
      </c>
      <c r="I2297" t="s">
        <v>16</v>
      </c>
      <c r="J2297">
        <v>4</v>
      </c>
      <c r="K2297" t="str">
        <f>IF(tickets_dataset[[#This Row],[status]] = "Closed", "Yes","No")</f>
        <v>Yes</v>
      </c>
      <c r="L2297" s="2">
        <f t="shared" si="140"/>
        <v>57</v>
      </c>
      <c r="M2297" t="str">
        <f t="shared" si="141"/>
        <v>Yes</v>
      </c>
      <c r="N2297" t="str">
        <f t="shared" si="142"/>
        <v>Mar</v>
      </c>
      <c r="O2297" s="2">
        <f t="shared" si="143"/>
        <v>2.375</v>
      </c>
      <c r="P2297" t="str">
        <f>VLOOKUP(G2297,Agents!A:E,4,FALSE)</f>
        <v>Team5</v>
      </c>
      <c r="Q2297" t="str">
        <f>VLOOKUP(G2297,Agents!A:E,5,FALSE)</f>
        <v>Senior</v>
      </c>
      <c r="R2297" t="str">
        <f>VLOOKUP(G2297,Agents!A:E,2,FALSE)</f>
        <v>Night</v>
      </c>
    </row>
    <row r="2298" spans="1:18" x14ac:dyDescent="0.35">
      <c r="A2298" t="s">
        <v>4233</v>
      </c>
      <c r="B2298" t="s">
        <v>4234</v>
      </c>
      <c r="C2298" t="s">
        <v>50</v>
      </c>
      <c r="D2298" t="s">
        <v>38</v>
      </c>
      <c r="E2298" s="1">
        <v>46038.286111111112</v>
      </c>
      <c r="F2298" s="1">
        <v>46040.161111111112</v>
      </c>
      <c r="G2298" t="s">
        <v>183</v>
      </c>
      <c r="H2298" t="s">
        <v>15</v>
      </c>
      <c r="I2298" t="s">
        <v>16</v>
      </c>
      <c r="J2298">
        <v>4</v>
      </c>
      <c r="K2298" t="str">
        <f>IF(tickets_dataset[[#This Row],[status]] = "Closed", "Yes","No")</f>
        <v>Yes</v>
      </c>
      <c r="L2298" s="2">
        <f t="shared" si="140"/>
        <v>45</v>
      </c>
      <c r="M2298" t="str">
        <f t="shared" si="141"/>
        <v>No</v>
      </c>
      <c r="N2298" t="str">
        <f t="shared" si="142"/>
        <v>Jan</v>
      </c>
      <c r="O2298" s="2">
        <f t="shared" si="143"/>
        <v>1.875</v>
      </c>
      <c r="P2298" t="str">
        <f>VLOOKUP(G2298,Agents!A:E,4,FALSE)</f>
        <v>Team3</v>
      </c>
      <c r="Q2298" t="str">
        <f>VLOOKUP(G2298,Agents!A:E,5,FALSE)</f>
        <v>Senior</v>
      </c>
      <c r="R2298" t="str">
        <f>VLOOKUP(G2298,Agents!A:E,2,FALSE)</f>
        <v>Night</v>
      </c>
    </row>
    <row r="2299" spans="1:18" x14ac:dyDescent="0.35">
      <c r="A2299" t="s">
        <v>4235</v>
      </c>
      <c r="B2299" t="s">
        <v>4236</v>
      </c>
      <c r="C2299" t="s">
        <v>22</v>
      </c>
      <c r="D2299" t="s">
        <v>26</v>
      </c>
      <c r="E2299" s="1">
        <v>46039.318749999999</v>
      </c>
      <c r="F2299" s="1">
        <v>46039.98541666667</v>
      </c>
      <c r="G2299" t="s">
        <v>39</v>
      </c>
      <c r="H2299" t="s">
        <v>15</v>
      </c>
      <c r="I2299" t="s">
        <v>16</v>
      </c>
      <c r="J2299">
        <v>5</v>
      </c>
      <c r="K2299" t="str">
        <f>IF(tickets_dataset[[#This Row],[status]] = "Closed", "Yes","No")</f>
        <v>Yes</v>
      </c>
      <c r="L2299" s="2">
        <f t="shared" si="140"/>
        <v>16.000000000116415</v>
      </c>
      <c r="M2299" t="str">
        <f t="shared" si="141"/>
        <v>No</v>
      </c>
      <c r="N2299" t="str">
        <f t="shared" si="142"/>
        <v>Jan</v>
      </c>
      <c r="O2299" s="2">
        <f t="shared" si="143"/>
        <v>0.66666666667151731</v>
      </c>
      <c r="P2299" t="str">
        <f>VLOOKUP(G2299,Agents!A:E,4,FALSE)</f>
        <v>Team3</v>
      </c>
      <c r="Q2299" t="str">
        <f>VLOOKUP(G2299,Agents!A:E,5,FALSE)</f>
        <v>Mid</v>
      </c>
      <c r="R2299" t="str">
        <f>VLOOKUP(G2299,Agents!A:E,2,FALSE)</f>
        <v>Night</v>
      </c>
    </row>
    <row r="2300" spans="1:18" x14ac:dyDescent="0.35">
      <c r="A2300" t="s">
        <v>4237</v>
      </c>
      <c r="B2300" t="s">
        <v>1633</v>
      </c>
      <c r="C2300" t="s">
        <v>22</v>
      </c>
      <c r="D2300" t="s">
        <v>26</v>
      </c>
      <c r="E2300" s="1">
        <v>46023.993055555555</v>
      </c>
      <c r="F2300" s="1">
        <v>46026.618055555555</v>
      </c>
      <c r="G2300" t="s">
        <v>42</v>
      </c>
      <c r="H2300" t="s">
        <v>15</v>
      </c>
      <c r="I2300" t="s">
        <v>16</v>
      </c>
      <c r="J2300">
        <v>4</v>
      </c>
      <c r="K2300" t="str">
        <f>IF(tickets_dataset[[#This Row],[status]] = "Closed", "Yes","No")</f>
        <v>Yes</v>
      </c>
      <c r="L2300" s="2">
        <f t="shared" si="140"/>
        <v>63</v>
      </c>
      <c r="M2300" t="str">
        <f t="shared" si="141"/>
        <v>Yes</v>
      </c>
      <c r="N2300" t="str">
        <f t="shared" si="142"/>
        <v>Jan</v>
      </c>
      <c r="O2300" s="2">
        <f t="shared" si="143"/>
        <v>2.625</v>
      </c>
      <c r="P2300" t="str">
        <f>VLOOKUP(G2300,Agents!A:E,4,FALSE)</f>
        <v>Team2</v>
      </c>
      <c r="Q2300" t="str">
        <f>VLOOKUP(G2300,Agents!A:E,5,FALSE)</f>
        <v>Junior</v>
      </c>
      <c r="R2300" t="str">
        <f>VLOOKUP(G2300,Agents!A:E,2,FALSE)</f>
        <v>Night</v>
      </c>
    </row>
    <row r="2301" spans="1:18" x14ac:dyDescent="0.35">
      <c r="A2301" t="s">
        <v>4238</v>
      </c>
      <c r="B2301" t="s">
        <v>4239</v>
      </c>
      <c r="C2301" t="s">
        <v>34</v>
      </c>
      <c r="D2301" t="s">
        <v>13</v>
      </c>
      <c r="E2301" s="1">
        <v>46085.861111111109</v>
      </c>
      <c r="F2301" s="1">
        <v>46086.319444444445</v>
      </c>
      <c r="G2301" t="s">
        <v>83</v>
      </c>
      <c r="H2301" t="s">
        <v>15</v>
      </c>
      <c r="I2301" t="s">
        <v>16</v>
      </c>
      <c r="J2301">
        <v>3</v>
      </c>
      <c r="K2301" t="str">
        <f>IF(tickets_dataset[[#This Row],[status]] = "Closed", "Yes","No")</f>
        <v>Yes</v>
      </c>
      <c r="L2301" s="2">
        <f t="shared" si="140"/>
        <v>11.000000000058208</v>
      </c>
      <c r="M2301" t="str">
        <f t="shared" si="141"/>
        <v>No</v>
      </c>
      <c r="N2301" t="str">
        <f t="shared" si="142"/>
        <v>Mar</v>
      </c>
      <c r="O2301" s="2">
        <f t="shared" si="143"/>
        <v>0.45833333333575865</v>
      </c>
      <c r="P2301" t="str">
        <f>VLOOKUP(G2301,Agents!A:E,4,FALSE)</f>
        <v>Team2</v>
      </c>
      <c r="Q2301" t="str">
        <f>VLOOKUP(G2301,Agents!A:E,5,FALSE)</f>
        <v>Junior</v>
      </c>
      <c r="R2301" t="str">
        <f>VLOOKUP(G2301,Agents!A:E,2,FALSE)</f>
        <v>Night</v>
      </c>
    </row>
    <row r="2302" spans="1:18" x14ac:dyDescent="0.35">
      <c r="A2302" t="s">
        <v>4240</v>
      </c>
      <c r="B2302" t="s">
        <v>4241</v>
      </c>
      <c r="C2302" t="s">
        <v>12</v>
      </c>
      <c r="D2302" t="s">
        <v>26</v>
      </c>
      <c r="E2302" s="1">
        <v>46062.205555555556</v>
      </c>
      <c r="F2302" s="1">
        <v>46062.538888888892</v>
      </c>
      <c r="G2302" t="s">
        <v>31</v>
      </c>
      <c r="H2302" t="s">
        <v>15</v>
      </c>
      <c r="I2302" t="s">
        <v>16</v>
      </c>
      <c r="J2302">
        <v>4</v>
      </c>
      <c r="K2302" t="str">
        <f>IF(tickets_dataset[[#This Row],[status]] = "Closed", "Yes","No")</f>
        <v>Yes</v>
      </c>
      <c r="L2302" s="2">
        <f t="shared" si="140"/>
        <v>8.0000000000582077</v>
      </c>
      <c r="M2302" t="str">
        <f t="shared" si="141"/>
        <v>No</v>
      </c>
      <c r="N2302" t="str">
        <f t="shared" si="142"/>
        <v>Feb</v>
      </c>
      <c r="O2302" s="2">
        <f t="shared" si="143"/>
        <v>0.33333333333575865</v>
      </c>
      <c r="P2302" t="str">
        <f>VLOOKUP(G2302,Agents!A:E,4,FALSE)</f>
        <v>Team5</v>
      </c>
      <c r="Q2302" t="str">
        <f>VLOOKUP(G2302,Agents!A:E,5,FALSE)</f>
        <v>Senior</v>
      </c>
      <c r="R2302" t="str">
        <f>VLOOKUP(G2302,Agents!A:E,2,FALSE)</f>
        <v>Evening</v>
      </c>
    </row>
    <row r="2303" spans="1:18" x14ac:dyDescent="0.35">
      <c r="A2303" t="s">
        <v>4242</v>
      </c>
      <c r="B2303" t="s">
        <v>4243</v>
      </c>
      <c r="C2303" t="s">
        <v>22</v>
      </c>
      <c r="D2303" t="s">
        <v>13</v>
      </c>
      <c r="E2303" s="1">
        <v>46070.179166666669</v>
      </c>
      <c r="F2303" s="1">
        <v>46070.512499999997</v>
      </c>
      <c r="G2303" t="s">
        <v>159</v>
      </c>
      <c r="H2303" t="s">
        <v>132</v>
      </c>
      <c r="I2303" t="s">
        <v>16</v>
      </c>
      <c r="J2303">
        <v>5</v>
      </c>
      <c r="K2303" t="str">
        <f>IF(tickets_dataset[[#This Row],[status]] = "Closed", "Yes","No")</f>
        <v>No</v>
      </c>
      <c r="L2303" s="2">
        <f t="shared" si="140"/>
        <v>7.9999999998835847</v>
      </c>
      <c r="M2303" t="str">
        <f t="shared" si="141"/>
        <v>No</v>
      </c>
      <c r="N2303" t="str">
        <f t="shared" si="142"/>
        <v>Feb</v>
      </c>
      <c r="O2303" s="2">
        <f t="shared" si="143"/>
        <v>0.33333333332848269</v>
      </c>
      <c r="P2303" t="str">
        <f>VLOOKUP(G2303,Agents!A:E,4,FALSE)</f>
        <v>Team4</v>
      </c>
      <c r="Q2303" t="str">
        <f>VLOOKUP(G2303,Agents!A:E,5,FALSE)</f>
        <v>Mid</v>
      </c>
      <c r="R2303" t="str">
        <f>VLOOKUP(G2303,Agents!A:E,2,FALSE)</f>
        <v>Night</v>
      </c>
    </row>
    <row r="2304" spans="1:18" x14ac:dyDescent="0.35">
      <c r="A2304" t="s">
        <v>4244</v>
      </c>
      <c r="B2304" t="s">
        <v>4245</v>
      </c>
      <c r="C2304" t="s">
        <v>34</v>
      </c>
      <c r="D2304" t="s">
        <v>13</v>
      </c>
      <c r="E2304" s="1">
        <v>46090.904166666667</v>
      </c>
      <c r="F2304" s="1">
        <v>46091.112500000003</v>
      </c>
      <c r="G2304" t="s">
        <v>77</v>
      </c>
      <c r="H2304" t="s">
        <v>15</v>
      </c>
      <c r="I2304" t="s">
        <v>16</v>
      </c>
      <c r="J2304">
        <v>5</v>
      </c>
      <c r="K2304" t="str">
        <f>IF(tickets_dataset[[#This Row],[status]] = "Closed", "Yes","No")</f>
        <v>Yes</v>
      </c>
      <c r="L2304" s="2">
        <f t="shared" si="140"/>
        <v>5.0000000000582077</v>
      </c>
      <c r="M2304" t="str">
        <f t="shared" si="141"/>
        <v>No</v>
      </c>
      <c r="N2304" t="str">
        <f t="shared" si="142"/>
        <v>Mar</v>
      </c>
      <c r="O2304" s="2">
        <f t="shared" si="143"/>
        <v>0.20833333333575865</v>
      </c>
      <c r="P2304" t="str">
        <f>VLOOKUP(G2304,Agents!A:E,4,FALSE)</f>
        <v>Team5</v>
      </c>
      <c r="Q2304" t="str">
        <f>VLOOKUP(G2304,Agents!A:E,5,FALSE)</f>
        <v>Junior</v>
      </c>
      <c r="R2304" t="str">
        <f>VLOOKUP(G2304,Agents!A:E,2,FALSE)</f>
        <v>Evening</v>
      </c>
    </row>
    <row r="2305" spans="1:18" x14ac:dyDescent="0.35">
      <c r="A2305" t="s">
        <v>4246</v>
      </c>
      <c r="B2305" t="s">
        <v>4247</v>
      </c>
      <c r="C2305" t="s">
        <v>34</v>
      </c>
      <c r="D2305" t="s">
        <v>38</v>
      </c>
      <c r="E2305" s="1">
        <v>46101.429166666669</v>
      </c>
      <c r="F2305" s="1">
        <v>46102.012499999997</v>
      </c>
      <c r="G2305" t="s">
        <v>422</v>
      </c>
      <c r="H2305" t="s">
        <v>15</v>
      </c>
      <c r="I2305" t="s">
        <v>16</v>
      </c>
      <c r="J2305">
        <v>3</v>
      </c>
      <c r="K2305" t="str">
        <f>IF(tickets_dataset[[#This Row],[status]] = "Closed", "Yes","No")</f>
        <v>Yes</v>
      </c>
      <c r="L2305" s="2">
        <f t="shared" si="140"/>
        <v>13.999999999883585</v>
      </c>
      <c r="M2305" t="str">
        <f t="shared" si="141"/>
        <v>No</v>
      </c>
      <c r="N2305" t="str">
        <f t="shared" si="142"/>
        <v>Mar</v>
      </c>
      <c r="O2305" s="2">
        <f t="shared" si="143"/>
        <v>0.58333333332848269</v>
      </c>
      <c r="P2305" t="str">
        <f>VLOOKUP(G2305,Agents!A:E,4,FALSE)</f>
        <v>Team5</v>
      </c>
      <c r="Q2305" t="str">
        <f>VLOOKUP(G2305,Agents!A:E,5,FALSE)</f>
        <v>Mid</v>
      </c>
      <c r="R2305" t="str">
        <f>VLOOKUP(G2305,Agents!A:E,2,FALSE)</f>
        <v>Evening</v>
      </c>
    </row>
    <row r="2306" spans="1:18" x14ac:dyDescent="0.35">
      <c r="A2306" t="s">
        <v>4248</v>
      </c>
      <c r="B2306" t="s">
        <v>4249</v>
      </c>
      <c r="C2306" t="s">
        <v>34</v>
      </c>
      <c r="D2306" t="s">
        <v>13</v>
      </c>
      <c r="E2306" s="1">
        <v>46100.115972222222</v>
      </c>
      <c r="F2306" s="1">
        <v>46100.615972222222</v>
      </c>
      <c r="G2306" t="s">
        <v>234</v>
      </c>
      <c r="H2306" t="s">
        <v>15</v>
      </c>
      <c r="I2306" t="s">
        <v>16</v>
      </c>
      <c r="J2306">
        <v>3</v>
      </c>
      <c r="K2306" t="str">
        <f>IF(tickets_dataset[[#This Row],[status]] = "Closed", "Yes","No")</f>
        <v>Yes</v>
      </c>
      <c r="L2306" s="2">
        <f t="shared" ref="L2306:L2369" si="144">IF(ISBLANK(F2306),"",(F2306-E2306)*24)</f>
        <v>12</v>
      </c>
      <c r="M2306" t="str">
        <f t="shared" ref="M2306:M2369" si="145">IF(L2306&gt;48,"Yes","No")</f>
        <v>No</v>
      </c>
      <c r="N2306" t="str">
        <f t="shared" ref="N2306:N2369" si="146">TEXT(E2306,"mmm")</f>
        <v>Mar</v>
      </c>
      <c r="O2306" s="2">
        <f t="shared" si="143"/>
        <v>0.5</v>
      </c>
      <c r="P2306" t="str">
        <f>VLOOKUP(G2306,Agents!A:E,4,FALSE)</f>
        <v>Team5</v>
      </c>
      <c r="Q2306" t="str">
        <f>VLOOKUP(G2306,Agents!A:E,5,FALSE)</f>
        <v>Senior</v>
      </c>
      <c r="R2306" t="str">
        <f>VLOOKUP(G2306,Agents!A:E,2,FALSE)</f>
        <v>Night</v>
      </c>
    </row>
    <row r="2307" spans="1:18" x14ac:dyDescent="0.35">
      <c r="A2307" t="s">
        <v>4250</v>
      </c>
      <c r="B2307" t="s">
        <v>4251</v>
      </c>
      <c r="C2307" t="s">
        <v>12</v>
      </c>
      <c r="D2307" t="s">
        <v>38</v>
      </c>
      <c r="E2307" s="1">
        <v>46039.472916666666</v>
      </c>
      <c r="F2307" s="1">
        <v>46040.51458333333</v>
      </c>
      <c r="G2307" t="s">
        <v>27</v>
      </c>
      <c r="H2307" t="s">
        <v>15</v>
      </c>
      <c r="I2307" t="s">
        <v>16</v>
      </c>
      <c r="J2307">
        <v>4</v>
      </c>
      <c r="K2307" t="str">
        <f>IF(tickets_dataset[[#This Row],[status]] = "Closed", "Yes","No")</f>
        <v>Yes</v>
      </c>
      <c r="L2307" s="2">
        <f t="shared" si="144"/>
        <v>24.999999999941792</v>
      </c>
      <c r="M2307" t="str">
        <f t="shared" si="145"/>
        <v>No</v>
      </c>
      <c r="N2307" t="str">
        <f t="shared" si="146"/>
        <v>Jan</v>
      </c>
      <c r="O2307" s="2">
        <f t="shared" ref="O2307:O2370" si="147">F2307-E2307</f>
        <v>1.0416666666642413</v>
      </c>
      <c r="P2307" t="str">
        <f>VLOOKUP(G2307,Agents!A:E,4,FALSE)</f>
        <v>Team5</v>
      </c>
      <c r="Q2307" t="str">
        <f>VLOOKUP(G2307,Agents!A:E,5,FALSE)</f>
        <v>Senior</v>
      </c>
      <c r="R2307" t="str">
        <f>VLOOKUP(G2307,Agents!A:E,2,FALSE)</f>
        <v>Morning</v>
      </c>
    </row>
    <row r="2308" spans="1:18" x14ac:dyDescent="0.35">
      <c r="A2308" t="s">
        <v>4252</v>
      </c>
      <c r="B2308" t="s">
        <v>4253</v>
      </c>
      <c r="C2308" t="s">
        <v>34</v>
      </c>
      <c r="D2308" t="s">
        <v>13</v>
      </c>
      <c r="E2308" s="1">
        <v>46075.592361111114</v>
      </c>
      <c r="F2308" s="1">
        <v>46076.009027777778</v>
      </c>
      <c r="G2308" t="s">
        <v>282</v>
      </c>
      <c r="H2308" t="s">
        <v>132</v>
      </c>
      <c r="I2308" t="s">
        <v>16</v>
      </c>
      <c r="J2308">
        <v>4</v>
      </c>
      <c r="K2308" t="str">
        <f>IF(tickets_dataset[[#This Row],[status]] = "Closed", "Yes","No")</f>
        <v>No</v>
      </c>
      <c r="L2308" s="2">
        <f t="shared" si="144"/>
        <v>9.9999999999417923</v>
      </c>
      <c r="M2308" t="str">
        <f t="shared" si="145"/>
        <v>No</v>
      </c>
      <c r="N2308" t="str">
        <f t="shared" si="146"/>
        <v>Feb</v>
      </c>
      <c r="O2308" s="2">
        <f t="shared" si="147"/>
        <v>0.41666666666424135</v>
      </c>
      <c r="P2308" t="str">
        <f>VLOOKUP(G2308,Agents!A:E,4,FALSE)</f>
        <v>Team4</v>
      </c>
      <c r="Q2308" t="str">
        <f>VLOOKUP(G2308,Agents!A:E,5,FALSE)</f>
        <v>Mid</v>
      </c>
      <c r="R2308" t="str">
        <f>VLOOKUP(G2308,Agents!A:E,2,FALSE)</f>
        <v>Morning</v>
      </c>
    </row>
    <row r="2309" spans="1:18" x14ac:dyDescent="0.35">
      <c r="A2309" t="s">
        <v>4254</v>
      </c>
      <c r="B2309" t="s">
        <v>4255</v>
      </c>
      <c r="C2309" t="s">
        <v>50</v>
      </c>
      <c r="D2309" t="s">
        <v>26</v>
      </c>
      <c r="E2309" s="1">
        <v>46061.995138888888</v>
      </c>
      <c r="F2309" s="1">
        <v>46062.161805555559</v>
      </c>
      <c r="G2309" t="s">
        <v>344</v>
      </c>
      <c r="H2309" t="s">
        <v>15</v>
      </c>
      <c r="I2309" t="s">
        <v>16</v>
      </c>
      <c r="J2309">
        <v>3</v>
      </c>
      <c r="K2309" t="str">
        <f>IF(tickets_dataset[[#This Row],[status]] = "Closed", "Yes","No")</f>
        <v>Yes</v>
      </c>
      <c r="L2309" s="2">
        <f t="shared" si="144"/>
        <v>4.0000000001164153</v>
      </c>
      <c r="M2309" t="str">
        <f t="shared" si="145"/>
        <v>No</v>
      </c>
      <c r="N2309" t="str">
        <f t="shared" si="146"/>
        <v>Feb</v>
      </c>
      <c r="O2309" s="2">
        <f t="shared" si="147"/>
        <v>0.16666666667151731</v>
      </c>
      <c r="P2309" t="str">
        <f>VLOOKUP(G2309,Agents!A:E,4,FALSE)</f>
        <v>Team4</v>
      </c>
      <c r="Q2309" t="str">
        <f>VLOOKUP(G2309,Agents!A:E,5,FALSE)</f>
        <v>Senior</v>
      </c>
      <c r="R2309" t="str">
        <f>VLOOKUP(G2309,Agents!A:E,2,FALSE)</f>
        <v>Night</v>
      </c>
    </row>
    <row r="2310" spans="1:18" x14ac:dyDescent="0.35">
      <c r="A2310" t="s">
        <v>4256</v>
      </c>
      <c r="B2310" t="s">
        <v>3003</v>
      </c>
      <c r="C2310" t="s">
        <v>34</v>
      </c>
      <c r="D2310" t="s">
        <v>38</v>
      </c>
      <c r="E2310" s="1">
        <v>46093.896527777775</v>
      </c>
      <c r="F2310" s="1">
        <v>46097.354861111111</v>
      </c>
      <c r="G2310" t="s">
        <v>164</v>
      </c>
      <c r="H2310" t="s">
        <v>132</v>
      </c>
      <c r="I2310" t="s">
        <v>16</v>
      </c>
      <c r="J2310">
        <v>4</v>
      </c>
      <c r="K2310" t="str">
        <f>IF(tickets_dataset[[#This Row],[status]] = "Closed", "Yes","No")</f>
        <v>No</v>
      </c>
      <c r="L2310" s="2">
        <f t="shared" si="144"/>
        <v>83.000000000058208</v>
      </c>
      <c r="M2310" t="str">
        <f t="shared" si="145"/>
        <v>Yes</v>
      </c>
      <c r="N2310" t="str">
        <f t="shared" si="146"/>
        <v>Mar</v>
      </c>
      <c r="O2310" s="2">
        <f t="shared" si="147"/>
        <v>3.4583333333357587</v>
      </c>
      <c r="P2310" t="str">
        <f>VLOOKUP(G2310,Agents!A:E,4,FALSE)</f>
        <v>Team4</v>
      </c>
      <c r="Q2310" t="str">
        <f>VLOOKUP(G2310,Agents!A:E,5,FALSE)</f>
        <v>Senior</v>
      </c>
      <c r="R2310" t="str">
        <f>VLOOKUP(G2310,Agents!A:E,2,FALSE)</f>
        <v>Evening</v>
      </c>
    </row>
    <row r="2311" spans="1:18" x14ac:dyDescent="0.35">
      <c r="A2311" t="s">
        <v>4257</v>
      </c>
      <c r="B2311" t="s">
        <v>4183</v>
      </c>
      <c r="C2311" t="s">
        <v>76</v>
      </c>
      <c r="D2311" t="s">
        <v>13</v>
      </c>
      <c r="E2311" s="1">
        <v>46086.76458333333</v>
      </c>
      <c r="F2311" s="1">
        <v>46087.13958333333</v>
      </c>
      <c r="G2311" t="s">
        <v>31</v>
      </c>
      <c r="H2311" t="s">
        <v>15</v>
      </c>
      <c r="I2311" t="s">
        <v>16</v>
      </c>
      <c r="J2311">
        <v>3</v>
      </c>
      <c r="K2311" t="str">
        <f>IF(tickets_dataset[[#This Row],[status]] = "Closed", "Yes","No")</f>
        <v>Yes</v>
      </c>
      <c r="L2311" s="2">
        <f t="shared" si="144"/>
        <v>9</v>
      </c>
      <c r="M2311" t="str">
        <f t="shared" si="145"/>
        <v>No</v>
      </c>
      <c r="N2311" t="str">
        <f t="shared" si="146"/>
        <v>Mar</v>
      </c>
      <c r="O2311" s="2">
        <f t="shared" si="147"/>
        <v>0.375</v>
      </c>
      <c r="P2311" t="str">
        <f>VLOOKUP(G2311,Agents!A:E,4,FALSE)</f>
        <v>Team5</v>
      </c>
      <c r="Q2311" t="str">
        <f>VLOOKUP(G2311,Agents!A:E,5,FALSE)</f>
        <v>Senior</v>
      </c>
      <c r="R2311" t="str">
        <f>VLOOKUP(G2311,Agents!A:E,2,FALSE)</f>
        <v>Evening</v>
      </c>
    </row>
    <row r="2312" spans="1:18" x14ac:dyDescent="0.35">
      <c r="A2312" t="s">
        <v>4258</v>
      </c>
      <c r="B2312" t="s">
        <v>4259</v>
      </c>
      <c r="C2312" t="s">
        <v>50</v>
      </c>
      <c r="D2312" t="s">
        <v>13</v>
      </c>
      <c r="E2312" s="1">
        <v>46101.142361111109</v>
      </c>
      <c r="F2312" s="1">
        <v>46102.184027777781</v>
      </c>
      <c r="G2312" t="s">
        <v>73</v>
      </c>
      <c r="H2312" t="s">
        <v>15</v>
      </c>
      <c r="I2312" t="s">
        <v>16</v>
      </c>
      <c r="J2312">
        <v>3</v>
      </c>
      <c r="K2312" t="str">
        <f>IF(tickets_dataset[[#This Row],[status]] = "Closed", "Yes","No")</f>
        <v>Yes</v>
      </c>
      <c r="L2312" s="2">
        <f t="shared" si="144"/>
        <v>25.000000000116415</v>
      </c>
      <c r="M2312" t="str">
        <f t="shared" si="145"/>
        <v>No</v>
      </c>
      <c r="N2312" t="str">
        <f t="shared" si="146"/>
        <v>Mar</v>
      </c>
      <c r="O2312" s="2">
        <f t="shared" si="147"/>
        <v>1.0416666666715173</v>
      </c>
      <c r="P2312" t="str">
        <f>VLOOKUP(G2312,Agents!A:E,4,FALSE)</f>
        <v>Team4</v>
      </c>
      <c r="Q2312" t="str">
        <f>VLOOKUP(G2312,Agents!A:E,5,FALSE)</f>
        <v>Senior</v>
      </c>
      <c r="R2312" t="str">
        <f>VLOOKUP(G2312,Agents!A:E,2,FALSE)</f>
        <v>Night</v>
      </c>
    </row>
    <row r="2313" spans="1:18" x14ac:dyDescent="0.35">
      <c r="A2313" t="s">
        <v>4260</v>
      </c>
      <c r="B2313" t="s">
        <v>4261</v>
      </c>
      <c r="C2313" t="s">
        <v>76</v>
      </c>
      <c r="D2313" t="s">
        <v>38</v>
      </c>
      <c r="E2313" s="1">
        <v>46065.052083333336</v>
      </c>
      <c r="F2313" s="1">
        <v>46066.010416666664</v>
      </c>
      <c r="G2313" t="s">
        <v>103</v>
      </c>
      <c r="H2313" t="s">
        <v>15</v>
      </c>
      <c r="I2313" t="s">
        <v>16</v>
      </c>
      <c r="J2313">
        <v>4</v>
      </c>
      <c r="K2313" t="str">
        <f>IF(tickets_dataset[[#This Row],[status]] = "Closed", "Yes","No")</f>
        <v>Yes</v>
      </c>
      <c r="L2313" s="2">
        <f t="shared" si="144"/>
        <v>22.999999999883585</v>
      </c>
      <c r="M2313" t="str">
        <f t="shared" si="145"/>
        <v>No</v>
      </c>
      <c r="N2313" t="str">
        <f t="shared" si="146"/>
        <v>Feb</v>
      </c>
      <c r="O2313" s="2">
        <f t="shared" si="147"/>
        <v>0.95833333332848269</v>
      </c>
      <c r="P2313" t="str">
        <f>VLOOKUP(G2313,Agents!A:E,4,FALSE)</f>
        <v>Team4</v>
      </c>
      <c r="Q2313" t="str">
        <f>VLOOKUP(G2313,Agents!A:E,5,FALSE)</f>
        <v>Senior</v>
      </c>
      <c r="R2313" t="str">
        <f>VLOOKUP(G2313,Agents!A:E,2,FALSE)</f>
        <v>Night</v>
      </c>
    </row>
    <row r="2314" spans="1:18" x14ac:dyDescent="0.35">
      <c r="A2314" t="s">
        <v>4262</v>
      </c>
      <c r="B2314" t="s">
        <v>4263</v>
      </c>
      <c r="C2314" t="s">
        <v>34</v>
      </c>
      <c r="D2314" t="s">
        <v>26</v>
      </c>
      <c r="E2314" s="1">
        <v>46030.490972222222</v>
      </c>
      <c r="F2314" s="1">
        <v>46033.407638888886</v>
      </c>
      <c r="G2314" t="s">
        <v>273</v>
      </c>
      <c r="H2314" t="s">
        <v>28</v>
      </c>
      <c r="I2314" t="s">
        <v>16</v>
      </c>
      <c r="J2314">
        <v>4</v>
      </c>
      <c r="K2314" t="str">
        <f>IF(tickets_dataset[[#This Row],[status]] = "Closed", "Yes","No")</f>
        <v>No</v>
      </c>
      <c r="L2314" s="2">
        <f t="shared" si="144"/>
        <v>69.999999999941792</v>
      </c>
      <c r="M2314" t="str">
        <f t="shared" si="145"/>
        <v>Yes</v>
      </c>
      <c r="N2314" t="str">
        <f t="shared" si="146"/>
        <v>Jan</v>
      </c>
      <c r="O2314" s="2">
        <f t="shared" si="147"/>
        <v>2.9166666666642413</v>
      </c>
      <c r="P2314" t="str">
        <f>VLOOKUP(G2314,Agents!A:E,4,FALSE)</f>
        <v>Team3</v>
      </c>
      <c r="Q2314" t="str">
        <f>VLOOKUP(G2314,Agents!A:E,5,FALSE)</f>
        <v>Senior</v>
      </c>
      <c r="R2314" t="str">
        <f>VLOOKUP(G2314,Agents!A:E,2,FALSE)</f>
        <v>Evening</v>
      </c>
    </row>
    <row r="2315" spans="1:18" x14ac:dyDescent="0.35">
      <c r="A2315" t="s">
        <v>4264</v>
      </c>
      <c r="B2315" t="s">
        <v>4265</v>
      </c>
      <c r="C2315" t="s">
        <v>50</v>
      </c>
      <c r="D2315" t="s">
        <v>13</v>
      </c>
      <c r="E2315" s="1">
        <v>46062.65625</v>
      </c>
      <c r="F2315" s="1">
        <v>46063.90625</v>
      </c>
      <c r="G2315" t="s">
        <v>45</v>
      </c>
      <c r="H2315" t="s">
        <v>28</v>
      </c>
      <c r="I2315" t="s">
        <v>16</v>
      </c>
      <c r="J2315">
        <v>4</v>
      </c>
      <c r="K2315" t="str">
        <f>IF(tickets_dataset[[#This Row],[status]] = "Closed", "Yes","No")</f>
        <v>No</v>
      </c>
      <c r="L2315" s="2">
        <f t="shared" si="144"/>
        <v>30</v>
      </c>
      <c r="M2315" t="str">
        <f t="shared" si="145"/>
        <v>No</v>
      </c>
      <c r="N2315" t="str">
        <f t="shared" si="146"/>
        <v>Feb</v>
      </c>
      <c r="O2315" s="2">
        <f t="shared" si="147"/>
        <v>1.25</v>
      </c>
      <c r="P2315" t="str">
        <f>VLOOKUP(G2315,Agents!A:E,4,FALSE)</f>
        <v>Team5</v>
      </c>
      <c r="Q2315" t="str">
        <f>VLOOKUP(G2315,Agents!A:E,5,FALSE)</f>
        <v>Senior</v>
      </c>
      <c r="R2315" t="str">
        <f>VLOOKUP(G2315,Agents!A:E,2,FALSE)</f>
        <v>Morning</v>
      </c>
    </row>
    <row r="2316" spans="1:18" x14ac:dyDescent="0.35">
      <c r="A2316" t="s">
        <v>4266</v>
      </c>
      <c r="B2316" t="s">
        <v>4267</v>
      </c>
      <c r="C2316" t="s">
        <v>34</v>
      </c>
      <c r="D2316" t="s">
        <v>13</v>
      </c>
      <c r="E2316" s="1">
        <v>46070.42291666667</v>
      </c>
      <c r="F2316" s="1">
        <v>46071.79791666667</v>
      </c>
      <c r="G2316" t="s">
        <v>42</v>
      </c>
      <c r="H2316" t="s">
        <v>15</v>
      </c>
      <c r="I2316" t="s">
        <v>16</v>
      </c>
      <c r="J2316">
        <v>3</v>
      </c>
      <c r="K2316" t="str">
        <f>IF(tickets_dataset[[#This Row],[status]] = "Closed", "Yes","No")</f>
        <v>Yes</v>
      </c>
      <c r="L2316" s="2">
        <f t="shared" si="144"/>
        <v>33</v>
      </c>
      <c r="M2316" t="str">
        <f t="shared" si="145"/>
        <v>No</v>
      </c>
      <c r="N2316" t="str">
        <f t="shared" si="146"/>
        <v>Feb</v>
      </c>
      <c r="O2316" s="2">
        <f t="shared" si="147"/>
        <v>1.375</v>
      </c>
      <c r="P2316" t="str">
        <f>VLOOKUP(G2316,Agents!A:E,4,FALSE)</f>
        <v>Team2</v>
      </c>
      <c r="Q2316" t="str">
        <f>VLOOKUP(G2316,Agents!A:E,5,FALSE)</f>
        <v>Junior</v>
      </c>
      <c r="R2316" t="str">
        <f>VLOOKUP(G2316,Agents!A:E,2,FALSE)</f>
        <v>Night</v>
      </c>
    </row>
    <row r="2317" spans="1:18" x14ac:dyDescent="0.35">
      <c r="A2317" t="s">
        <v>4268</v>
      </c>
      <c r="B2317" t="s">
        <v>4269</v>
      </c>
      <c r="C2317" t="s">
        <v>50</v>
      </c>
      <c r="D2317" t="s">
        <v>26</v>
      </c>
      <c r="E2317" s="1">
        <v>46031.112500000003</v>
      </c>
      <c r="F2317" s="1">
        <v>46031.487500000003</v>
      </c>
      <c r="G2317" t="s">
        <v>23</v>
      </c>
      <c r="H2317" t="s">
        <v>15</v>
      </c>
      <c r="I2317" t="s">
        <v>16</v>
      </c>
      <c r="J2317">
        <v>5</v>
      </c>
      <c r="K2317" t="str">
        <f>IF(tickets_dataset[[#This Row],[status]] = "Closed", "Yes","No")</f>
        <v>Yes</v>
      </c>
      <c r="L2317" s="2">
        <f t="shared" si="144"/>
        <v>9</v>
      </c>
      <c r="M2317" t="str">
        <f t="shared" si="145"/>
        <v>No</v>
      </c>
      <c r="N2317" t="str">
        <f t="shared" si="146"/>
        <v>Jan</v>
      </c>
      <c r="O2317" s="2">
        <f t="shared" si="147"/>
        <v>0.375</v>
      </c>
      <c r="P2317" t="str">
        <f>VLOOKUP(G2317,Agents!A:E,4,FALSE)</f>
        <v>Team3</v>
      </c>
      <c r="Q2317" t="str">
        <f>VLOOKUP(G2317,Agents!A:E,5,FALSE)</f>
        <v>Senior</v>
      </c>
      <c r="R2317" t="str">
        <f>VLOOKUP(G2317,Agents!A:E,2,FALSE)</f>
        <v>Evening</v>
      </c>
    </row>
    <row r="2318" spans="1:18" x14ac:dyDescent="0.35">
      <c r="A2318" t="s">
        <v>4270</v>
      </c>
      <c r="B2318" t="s">
        <v>4271</v>
      </c>
      <c r="C2318" t="s">
        <v>50</v>
      </c>
      <c r="D2318" t="s">
        <v>38</v>
      </c>
      <c r="E2318" s="1">
        <v>46069.212500000001</v>
      </c>
      <c r="F2318" s="1">
        <v>46072.04583333333</v>
      </c>
      <c r="G2318" t="s">
        <v>273</v>
      </c>
      <c r="H2318" t="s">
        <v>15</v>
      </c>
      <c r="I2318" t="s">
        <v>16</v>
      </c>
      <c r="J2318">
        <v>4</v>
      </c>
      <c r="K2318" t="str">
        <f>IF(tickets_dataset[[#This Row],[status]] = "Closed", "Yes","No")</f>
        <v>Yes</v>
      </c>
      <c r="L2318" s="2">
        <f t="shared" si="144"/>
        <v>67.999999999883585</v>
      </c>
      <c r="M2318" t="str">
        <f t="shared" si="145"/>
        <v>Yes</v>
      </c>
      <c r="N2318" t="str">
        <f t="shared" si="146"/>
        <v>Feb</v>
      </c>
      <c r="O2318" s="2">
        <f t="shared" si="147"/>
        <v>2.8333333333284827</v>
      </c>
      <c r="P2318" t="str">
        <f>VLOOKUP(G2318,Agents!A:E,4,FALSE)</f>
        <v>Team3</v>
      </c>
      <c r="Q2318" t="str">
        <f>VLOOKUP(G2318,Agents!A:E,5,FALSE)</f>
        <v>Senior</v>
      </c>
      <c r="R2318" t="str">
        <f>VLOOKUP(G2318,Agents!A:E,2,FALSE)</f>
        <v>Evening</v>
      </c>
    </row>
    <row r="2319" spans="1:18" x14ac:dyDescent="0.35">
      <c r="A2319" t="s">
        <v>4272</v>
      </c>
      <c r="B2319" t="s">
        <v>4273</v>
      </c>
      <c r="C2319" t="s">
        <v>34</v>
      </c>
      <c r="D2319" t="s">
        <v>26</v>
      </c>
      <c r="E2319" s="1">
        <v>46024.247916666667</v>
      </c>
      <c r="F2319" s="1">
        <v>46025.997916666667</v>
      </c>
      <c r="G2319" t="s">
        <v>19</v>
      </c>
      <c r="H2319" t="s">
        <v>28</v>
      </c>
      <c r="I2319" t="s">
        <v>16</v>
      </c>
      <c r="J2319">
        <v>3</v>
      </c>
      <c r="K2319" t="str">
        <f>IF(tickets_dataset[[#This Row],[status]] = "Closed", "Yes","No")</f>
        <v>No</v>
      </c>
      <c r="L2319" s="2">
        <f t="shared" si="144"/>
        <v>42</v>
      </c>
      <c r="M2319" t="str">
        <f t="shared" si="145"/>
        <v>No</v>
      </c>
      <c r="N2319" t="str">
        <f t="shared" si="146"/>
        <v>Jan</v>
      </c>
      <c r="O2319" s="2">
        <f t="shared" si="147"/>
        <v>1.75</v>
      </c>
      <c r="P2319" t="str">
        <f>VLOOKUP(G2319,Agents!A:E,4,FALSE)</f>
        <v>Team4</v>
      </c>
      <c r="Q2319" t="str">
        <f>VLOOKUP(G2319,Agents!A:E,5,FALSE)</f>
        <v>Senior</v>
      </c>
      <c r="R2319" t="str">
        <f>VLOOKUP(G2319,Agents!A:E,2,FALSE)</f>
        <v>Evening</v>
      </c>
    </row>
    <row r="2320" spans="1:18" x14ac:dyDescent="0.35">
      <c r="A2320" t="s">
        <v>4274</v>
      </c>
      <c r="B2320" t="s">
        <v>3631</v>
      </c>
      <c r="C2320" t="s">
        <v>50</v>
      </c>
      <c r="D2320" t="s">
        <v>26</v>
      </c>
      <c r="E2320" s="1">
        <v>46059.524305555555</v>
      </c>
      <c r="F2320" s="1">
        <v>46059.982638888891</v>
      </c>
      <c r="G2320" t="s">
        <v>234</v>
      </c>
      <c r="H2320" t="s">
        <v>15</v>
      </c>
      <c r="I2320" t="s">
        <v>16</v>
      </c>
      <c r="J2320">
        <v>4</v>
      </c>
      <c r="K2320" t="str">
        <f>IF(tickets_dataset[[#This Row],[status]] = "Closed", "Yes","No")</f>
        <v>Yes</v>
      </c>
      <c r="L2320" s="2">
        <f t="shared" si="144"/>
        <v>11.000000000058208</v>
      </c>
      <c r="M2320" t="str">
        <f t="shared" si="145"/>
        <v>No</v>
      </c>
      <c r="N2320" t="str">
        <f t="shared" si="146"/>
        <v>Feb</v>
      </c>
      <c r="O2320" s="2">
        <f t="shared" si="147"/>
        <v>0.45833333333575865</v>
      </c>
      <c r="P2320" t="str">
        <f>VLOOKUP(G2320,Agents!A:E,4,FALSE)</f>
        <v>Team5</v>
      </c>
      <c r="Q2320" t="str">
        <f>VLOOKUP(G2320,Agents!A:E,5,FALSE)</f>
        <v>Senior</v>
      </c>
      <c r="R2320" t="str">
        <f>VLOOKUP(G2320,Agents!A:E,2,FALSE)</f>
        <v>Night</v>
      </c>
    </row>
    <row r="2321" spans="1:18" x14ac:dyDescent="0.35">
      <c r="A2321" t="s">
        <v>4275</v>
      </c>
      <c r="B2321" t="s">
        <v>2770</v>
      </c>
      <c r="C2321" t="s">
        <v>76</v>
      </c>
      <c r="D2321" t="s">
        <v>26</v>
      </c>
      <c r="E2321" s="1">
        <v>46027.165972222225</v>
      </c>
      <c r="F2321" s="1">
        <v>46029.582638888889</v>
      </c>
      <c r="G2321" t="s">
        <v>62</v>
      </c>
      <c r="H2321" t="s">
        <v>15</v>
      </c>
      <c r="I2321" t="s">
        <v>16</v>
      </c>
      <c r="J2321">
        <v>5</v>
      </c>
      <c r="K2321" t="str">
        <f>IF(tickets_dataset[[#This Row],[status]] = "Closed", "Yes","No")</f>
        <v>Yes</v>
      </c>
      <c r="L2321" s="2">
        <f t="shared" si="144"/>
        <v>57.999999999941792</v>
      </c>
      <c r="M2321" t="str">
        <f t="shared" si="145"/>
        <v>Yes</v>
      </c>
      <c r="N2321" t="str">
        <f t="shared" si="146"/>
        <v>Jan</v>
      </c>
      <c r="O2321" s="2">
        <f t="shared" si="147"/>
        <v>2.4166666666642413</v>
      </c>
      <c r="P2321" t="str">
        <f>VLOOKUP(G2321,Agents!A:E,4,FALSE)</f>
        <v>Team1</v>
      </c>
      <c r="Q2321" t="str">
        <f>VLOOKUP(G2321,Agents!A:E,5,FALSE)</f>
        <v>Junior</v>
      </c>
      <c r="R2321" t="str">
        <f>VLOOKUP(G2321,Agents!A:E,2,FALSE)</f>
        <v>Morning</v>
      </c>
    </row>
    <row r="2322" spans="1:18" x14ac:dyDescent="0.35">
      <c r="A2322" t="s">
        <v>4276</v>
      </c>
      <c r="B2322" t="s">
        <v>3680</v>
      </c>
      <c r="C2322" t="s">
        <v>34</v>
      </c>
      <c r="D2322" t="s">
        <v>13</v>
      </c>
      <c r="E2322" s="1">
        <v>46100.248611111114</v>
      </c>
      <c r="F2322" s="1">
        <v>46102.123611111114</v>
      </c>
      <c r="G2322" t="s">
        <v>216</v>
      </c>
      <c r="H2322" t="s">
        <v>28</v>
      </c>
      <c r="I2322" t="s">
        <v>16</v>
      </c>
      <c r="J2322">
        <v>5</v>
      </c>
      <c r="K2322" t="str">
        <f>IF(tickets_dataset[[#This Row],[status]] = "Closed", "Yes","No")</f>
        <v>No</v>
      </c>
      <c r="L2322" s="2">
        <f t="shared" si="144"/>
        <v>45</v>
      </c>
      <c r="M2322" t="str">
        <f t="shared" si="145"/>
        <v>No</v>
      </c>
      <c r="N2322" t="str">
        <f t="shared" si="146"/>
        <v>Mar</v>
      </c>
      <c r="O2322" s="2">
        <f t="shared" si="147"/>
        <v>1.875</v>
      </c>
      <c r="P2322" t="str">
        <f>VLOOKUP(G2322,Agents!A:E,4,FALSE)</f>
        <v>Team5</v>
      </c>
      <c r="Q2322" t="str">
        <f>VLOOKUP(G2322,Agents!A:E,5,FALSE)</f>
        <v>Junior</v>
      </c>
      <c r="R2322" t="str">
        <f>VLOOKUP(G2322,Agents!A:E,2,FALSE)</f>
        <v>Evening</v>
      </c>
    </row>
    <row r="2323" spans="1:18" x14ac:dyDescent="0.35">
      <c r="A2323" t="s">
        <v>4277</v>
      </c>
      <c r="B2323" t="s">
        <v>4278</v>
      </c>
      <c r="C2323" t="s">
        <v>76</v>
      </c>
      <c r="D2323" t="s">
        <v>38</v>
      </c>
      <c r="E2323" s="1">
        <v>46100.681250000001</v>
      </c>
      <c r="F2323" s="1">
        <v>46101.63958333333</v>
      </c>
      <c r="G2323" t="s">
        <v>140</v>
      </c>
      <c r="H2323" t="s">
        <v>15</v>
      </c>
      <c r="I2323" t="s">
        <v>16</v>
      </c>
      <c r="J2323">
        <v>4</v>
      </c>
      <c r="K2323" t="str">
        <f>IF(tickets_dataset[[#This Row],[status]] = "Closed", "Yes","No")</f>
        <v>Yes</v>
      </c>
      <c r="L2323" s="2">
        <f t="shared" si="144"/>
        <v>22.999999999883585</v>
      </c>
      <c r="M2323" t="str">
        <f t="shared" si="145"/>
        <v>No</v>
      </c>
      <c r="N2323" t="str">
        <f t="shared" si="146"/>
        <v>Mar</v>
      </c>
      <c r="O2323" s="2">
        <f t="shared" si="147"/>
        <v>0.95833333332848269</v>
      </c>
      <c r="P2323" t="str">
        <f>VLOOKUP(G2323,Agents!A:E,4,FALSE)</f>
        <v>Team1</v>
      </c>
      <c r="Q2323" t="str">
        <f>VLOOKUP(G2323,Agents!A:E,5,FALSE)</f>
        <v>Junior</v>
      </c>
      <c r="R2323" t="str">
        <f>VLOOKUP(G2323,Agents!A:E,2,FALSE)</f>
        <v>Morning</v>
      </c>
    </row>
    <row r="2324" spans="1:18" x14ac:dyDescent="0.35">
      <c r="A2324" t="s">
        <v>4279</v>
      </c>
      <c r="B2324" t="s">
        <v>4280</v>
      </c>
      <c r="C2324" t="s">
        <v>76</v>
      </c>
      <c r="D2324" t="s">
        <v>38</v>
      </c>
      <c r="E2324" s="1">
        <v>46110.232638888891</v>
      </c>
      <c r="F2324" s="1">
        <v>46111.940972222219</v>
      </c>
      <c r="G2324" t="s">
        <v>35</v>
      </c>
      <c r="H2324" t="s">
        <v>132</v>
      </c>
      <c r="I2324" t="s">
        <v>16</v>
      </c>
      <c r="J2324">
        <v>4</v>
      </c>
      <c r="K2324" t="str">
        <f>IF(tickets_dataset[[#This Row],[status]] = "Closed", "Yes","No")</f>
        <v>No</v>
      </c>
      <c r="L2324" s="2">
        <f t="shared" si="144"/>
        <v>40.999999999883585</v>
      </c>
      <c r="M2324" t="str">
        <f t="shared" si="145"/>
        <v>No</v>
      </c>
      <c r="N2324" t="str">
        <f t="shared" si="146"/>
        <v>Mar</v>
      </c>
      <c r="O2324" s="2">
        <f t="shared" si="147"/>
        <v>1.7083333333284827</v>
      </c>
      <c r="P2324" t="str">
        <f>VLOOKUP(G2324,Agents!A:E,4,FALSE)</f>
        <v>Team1</v>
      </c>
      <c r="Q2324" t="str">
        <f>VLOOKUP(G2324,Agents!A:E,5,FALSE)</f>
        <v>Senior</v>
      </c>
      <c r="R2324" t="str">
        <f>VLOOKUP(G2324,Agents!A:E,2,FALSE)</f>
        <v>Evening</v>
      </c>
    </row>
    <row r="2325" spans="1:18" x14ac:dyDescent="0.35">
      <c r="A2325" t="s">
        <v>4281</v>
      </c>
      <c r="B2325" t="s">
        <v>4282</v>
      </c>
      <c r="C2325" t="s">
        <v>22</v>
      </c>
      <c r="D2325" t="s">
        <v>38</v>
      </c>
      <c r="E2325" s="1">
        <v>46098.679861111108</v>
      </c>
      <c r="F2325" s="1">
        <v>46101.554861111108</v>
      </c>
      <c r="G2325" t="s">
        <v>164</v>
      </c>
      <c r="H2325" t="s">
        <v>15</v>
      </c>
      <c r="I2325" t="s">
        <v>16</v>
      </c>
      <c r="J2325">
        <v>5</v>
      </c>
      <c r="K2325" t="str">
        <f>IF(tickets_dataset[[#This Row],[status]] = "Closed", "Yes","No")</f>
        <v>Yes</v>
      </c>
      <c r="L2325" s="2">
        <f t="shared" si="144"/>
        <v>69</v>
      </c>
      <c r="M2325" t="str">
        <f t="shared" si="145"/>
        <v>Yes</v>
      </c>
      <c r="N2325" t="str">
        <f t="shared" si="146"/>
        <v>Mar</v>
      </c>
      <c r="O2325" s="2">
        <f t="shared" si="147"/>
        <v>2.875</v>
      </c>
      <c r="P2325" t="str">
        <f>VLOOKUP(G2325,Agents!A:E,4,FALSE)</f>
        <v>Team4</v>
      </c>
      <c r="Q2325" t="str">
        <f>VLOOKUP(G2325,Agents!A:E,5,FALSE)</f>
        <v>Senior</v>
      </c>
      <c r="R2325" t="str">
        <f>VLOOKUP(G2325,Agents!A:E,2,FALSE)</f>
        <v>Evening</v>
      </c>
    </row>
    <row r="2326" spans="1:18" x14ac:dyDescent="0.35">
      <c r="A2326" t="s">
        <v>4283</v>
      </c>
      <c r="B2326" t="s">
        <v>1387</v>
      </c>
      <c r="C2326" t="s">
        <v>12</v>
      </c>
      <c r="D2326" t="s">
        <v>26</v>
      </c>
      <c r="E2326" s="1">
        <v>46092.245833333334</v>
      </c>
      <c r="F2326" s="1">
        <v>46093.20416666667</v>
      </c>
      <c r="G2326" t="s">
        <v>19</v>
      </c>
      <c r="H2326" t="s">
        <v>15</v>
      </c>
      <c r="I2326" t="s">
        <v>16</v>
      </c>
      <c r="J2326">
        <v>4</v>
      </c>
      <c r="K2326" t="str">
        <f>IF(tickets_dataset[[#This Row],[status]] = "Closed", "Yes","No")</f>
        <v>Yes</v>
      </c>
      <c r="L2326" s="2">
        <f t="shared" si="144"/>
        <v>23.000000000058208</v>
      </c>
      <c r="M2326" t="str">
        <f t="shared" si="145"/>
        <v>No</v>
      </c>
      <c r="N2326" t="str">
        <f t="shared" si="146"/>
        <v>Mar</v>
      </c>
      <c r="O2326" s="2">
        <f t="shared" si="147"/>
        <v>0.95833333333575865</v>
      </c>
      <c r="P2326" t="str">
        <f>VLOOKUP(G2326,Agents!A:E,4,FALSE)</f>
        <v>Team4</v>
      </c>
      <c r="Q2326" t="str">
        <f>VLOOKUP(G2326,Agents!A:E,5,FALSE)</f>
        <v>Senior</v>
      </c>
      <c r="R2326" t="str">
        <f>VLOOKUP(G2326,Agents!A:E,2,FALSE)</f>
        <v>Evening</v>
      </c>
    </row>
    <row r="2327" spans="1:18" x14ac:dyDescent="0.35">
      <c r="A2327" t="s">
        <v>4284</v>
      </c>
      <c r="B2327" t="s">
        <v>4285</v>
      </c>
      <c r="C2327" t="s">
        <v>22</v>
      </c>
      <c r="D2327" t="s">
        <v>13</v>
      </c>
      <c r="E2327" s="1">
        <v>46079.211805555555</v>
      </c>
      <c r="F2327" s="1">
        <v>46079.795138888891</v>
      </c>
      <c r="G2327" t="s">
        <v>216</v>
      </c>
      <c r="H2327" t="s">
        <v>15</v>
      </c>
      <c r="I2327" t="s">
        <v>16</v>
      </c>
      <c r="J2327">
        <v>4</v>
      </c>
      <c r="K2327" t="str">
        <f>IF(tickets_dataset[[#This Row],[status]] = "Closed", "Yes","No")</f>
        <v>Yes</v>
      </c>
      <c r="L2327" s="2">
        <f t="shared" si="144"/>
        <v>14.000000000058208</v>
      </c>
      <c r="M2327" t="str">
        <f t="shared" si="145"/>
        <v>No</v>
      </c>
      <c r="N2327" t="str">
        <f t="shared" si="146"/>
        <v>Feb</v>
      </c>
      <c r="O2327" s="2">
        <f t="shared" si="147"/>
        <v>0.58333333333575865</v>
      </c>
      <c r="P2327" t="str">
        <f>VLOOKUP(G2327,Agents!A:E,4,FALSE)</f>
        <v>Team5</v>
      </c>
      <c r="Q2327" t="str">
        <f>VLOOKUP(G2327,Agents!A:E,5,FALSE)</f>
        <v>Junior</v>
      </c>
      <c r="R2327" t="str">
        <f>VLOOKUP(G2327,Agents!A:E,2,FALSE)</f>
        <v>Evening</v>
      </c>
    </row>
    <row r="2328" spans="1:18" x14ac:dyDescent="0.35">
      <c r="A2328" t="s">
        <v>4286</v>
      </c>
      <c r="B2328" t="s">
        <v>4287</v>
      </c>
      <c r="C2328" t="s">
        <v>50</v>
      </c>
      <c r="D2328" t="s">
        <v>26</v>
      </c>
      <c r="E2328" s="1">
        <v>46054.81527777778</v>
      </c>
      <c r="F2328" s="1">
        <v>46055.981944444444</v>
      </c>
      <c r="G2328" t="s">
        <v>103</v>
      </c>
      <c r="H2328" t="s">
        <v>15</v>
      </c>
      <c r="I2328" t="s">
        <v>16</v>
      </c>
      <c r="J2328">
        <v>3</v>
      </c>
      <c r="K2328" t="str">
        <f>IF(tickets_dataset[[#This Row],[status]] = "Closed", "Yes","No")</f>
        <v>Yes</v>
      </c>
      <c r="L2328" s="2">
        <f t="shared" si="144"/>
        <v>27.999999999941792</v>
      </c>
      <c r="M2328" t="str">
        <f t="shared" si="145"/>
        <v>No</v>
      </c>
      <c r="N2328" t="str">
        <f t="shared" si="146"/>
        <v>Feb</v>
      </c>
      <c r="O2328" s="2">
        <f t="shared" si="147"/>
        <v>1.1666666666642413</v>
      </c>
      <c r="P2328" t="str">
        <f>VLOOKUP(G2328,Agents!A:E,4,FALSE)</f>
        <v>Team4</v>
      </c>
      <c r="Q2328" t="str">
        <f>VLOOKUP(G2328,Agents!A:E,5,FALSE)</f>
        <v>Senior</v>
      </c>
      <c r="R2328" t="str">
        <f>VLOOKUP(G2328,Agents!A:E,2,FALSE)</f>
        <v>Night</v>
      </c>
    </row>
    <row r="2329" spans="1:18" x14ac:dyDescent="0.35">
      <c r="A2329" t="s">
        <v>4288</v>
      </c>
      <c r="B2329" t="s">
        <v>4289</v>
      </c>
      <c r="C2329" t="s">
        <v>22</v>
      </c>
      <c r="D2329" t="s">
        <v>13</v>
      </c>
      <c r="E2329" s="1">
        <v>46023.286805555559</v>
      </c>
      <c r="F2329" s="1">
        <v>46024.328472222223</v>
      </c>
      <c r="G2329" t="s">
        <v>62</v>
      </c>
      <c r="H2329" t="s">
        <v>15</v>
      </c>
      <c r="I2329" t="s">
        <v>16</v>
      </c>
      <c r="J2329">
        <v>3</v>
      </c>
      <c r="K2329" t="str">
        <f>IF(tickets_dataset[[#This Row],[status]] = "Closed", "Yes","No")</f>
        <v>Yes</v>
      </c>
      <c r="L2329" s="2">
        <f t="shared" si="144"/>
        <v>24.999999999941792</v>
      </c>
      <c r="M2329" t="str">
        <f t="shared" si="145"/>
        <v>No</v>
      </c>
      <c r="N2329" t="str">
        <f t="shared" si="146"/>
        <v>Jan</v>
      </c>
      <c r="O2329" s="2">
        <f t="shared" si="147"/>
        <v>1.0416666666642413</v>
      </c>
      <c r="P2329" t="str">
        <f>VLOOKUP(G2329,Agents!A:E,4,FALSE)</f>
        <v>Team1</v>
      </c>
      <c r="Q2329" t="str">
        <f>VLOOKUP(G2329,Agents!A:E,5,FALSE)</f>
        <v>Junior</v>
      </c>
      <c r="R2329" t="str">
        <f>VLOOKUP(G2329,Agents!A:E,2,FALSE)</f>
        <v>Morning</v>
      </c>
    </row>
    <row r="2330" spans="1:18" x14ac:dyDescent="0.35">
      <c r="A2330" t="s">
        <v>4290</v>
      </c>
      <c r="B2330" t="s">
        <v>4291</v>
      </c>
      <c r="C2330" t="s">
        <v>76</v>
      </c>
      <c r="D2330" t="s">
        <v>13</v>
      </c>
      <c r="E2330" s="1">
        <v>46027.509722222225</v>
      </c>
      <c r="F2330" s="1">
        <v>46028.468055555553</v>
      </c>
      <c r="G2330" t="s">
        <v>137</v>
      </c>
      <c r="H2330" t="s">
        <v>15</v>
      </c>
      <c r="I2330" t="s">
        <v>16</v>
      </c>
      <c r="J2330">
        <v>4</v>
      </c>
      <c r="K2330" t="str">
        <f>IF(tickets_dataset[[#This Row],[status]] = "Closed", "Yes","No")</f>
        <v>Yes</v>
      </c>
      <c r="L2330" s="2">
        <f t="shared" si="144"/>
        <v>22.999999999883585</v>
      </c>
      <c r="M2330" t="str">
        <f t="shared" si="145"/>
        <v>No</v>
      </c>
      <c r="N2330" t="str">
        <f t="shared" si="146"/>
        <v>Jan</v>
      </c>
      <c r="O2330" s="2">
        <f t="shared" si="147"/>
        <v>0.95833333332848269</v>
      </c>
      <c r="P2330" t="str">
        <f>VLOOKUP(G2330,Agents!A:E,4,FALSE)</f>
        <v>Team5</v>
      </c>
      <c r="Q2330" t="str">
        <f>VLOOKUP(G2330,Agents!A:E,5,FALSE)</f>
        <v>Senior</v>
      </c>
      <c r="R2330" t="str">
        <f>VLOOKUP(G2330,Agents!A:E,2,FALSE)</f>
        <v>Night</v>
      </c>
    </row>
    <row r="2331" spans="1:18" x14ac:dyDescent="0.35">
      <c r="A2331" t="s">
        <v>4292</v>
      </c>
      <c r="B2331" t="s">
        <v>4293</v>
      </c>
      <c r="C2331" t="s">
        <v>50</v>
      </c>
      <c r="D2331" t="s">
        <v>13</v>
      </c>
      <c r="E2331" s="1">
        <v>46046.684027777781</v>
      </c>
      <c r="F2331" s="1">
        <v>46047.684027777781</v>
      </c>
      <c r="G2331" t="s">
        <v>282</v>
      </c>
      <c r="H2331" t="s">
        <v>28</v>
      </c>
      <c r="I2331" t="s">
        <v>16</v>
      </c>
      <c r="J2331">
        <v>3</v>
      </c>
      <c r="K2331" t="str">
        <f>IF(tickets_dataset[[#This Row],[status]] = "Closed", "Yes","No")</f>
        <v>No</v>
      </c>
      <c r="L2331" s="2">
        <f t="shared" si="144"/>
        <v>24</v>
      </c>
      <c r="M2331" t="str">
        <f t="shared" si="145"/>
        <v>No</v>
      </c>
      <c r="N2331" t="str">
        <f t="shared" si="146"/>
        <v>Jan</v>
      </c>
      <c r="O2331" s="2">
        <f t="shared" si="147"/>
        <v>1</v>
      </c>
      <c r="P2331" t="str">
        <f>VLOOKUP(G2331,Agents!A:E,4,FALSE)</f>
        <v>Team4</v>
      </c>
      <c r="Q2331" t="str">
        <f>VLOOKUP(G2331,Agents!A:E,5,FALSE)</f>
        <v>Mid</v>
      </c>
      <c r="R2331" t="str">
        <f>VLOOKUP(G2331,Agents!A:E,2,FALSE)</f>
        <v>Morning</v>
      </c>
    </row>
    <row r="2332" spans="1:18" x14ac:dyDescent="0.35">
      <c r="A2332" t="s">
        <v>4294</v>
      </c>
      <c r="B2332" t="s">
        <v>4295</v>
      </c>
      <c r="C2332" t="s">
        <v>50</v>
      </c>
      <c r="D2332" t="s">
        <v>26</v>
      </c>
      <c r="E2332" s="1">
        <v>46049.899305555555</v>
      </c>
      <c r="F2332" s="1">
        <v>46051.690972222219</v>
      </c>
      <c r="G2332" t="s">
        <v>131</v>
      </c>
      <c r="H2332" t="s">
        <v>15</v>
      </c>
      <c r="I2332" t="s">
        <v>16</v>
      </c>
      <c r="J2332">
        <v>5</v>
      </c>
      <c r="K2332" t="str">
        <f>IF(tickets_dataset[[#This Row],[status]] = "Closed", "Yes","No")</f>
        <v>Yes</v>
      </c>
      <c r="L2332" s="2">
        <f t="shared" si="144"/>
        <v>42.999999999941792</v>
      </c>
      <c r="M2332" t="str">
        <f t="shared" si="145"/>
        <v>No</v>
      </c>
      <c r="N2332" t="str">
        <f t="shared" si="146"/>
        <v>Jan</v>
      </c>
      <c r="O2332" s="2">
        <f t="shared" si="147"/>
        <v>1.7916666666642413</v>
      </c>
      <c r="P2332" t="str">
        <f>VLOOKUP(G2332,Agents!A:E,4,FALSE)</f>
        <v>Team4</v>
      </c>
      <c r="Q2332" t="str">
        <f>VLOOKUP(G2332,Agents!A:E,5,FALSE)</f>
        <v>Junior</v>
      </c>
      <c r="R2332" t="str">
        <f>VLOOKUP(G2332,Agents!A:E,2,FALSE)</f>
        <v>Night</v>
      </c>
    </row>
    <row r="2333" spans="1:18" x14ac:dyDescent="0.35">
      <c r="A2333" t="s">
        <v>4296</v>
      </c>
      <c r="B2333" t="s">
        <v>3885</v>
      </c>
      <c r="C2333" t="s">
        <v>22</v>
      </c>
      <c r="D2333" t="s">
        <v>26</v>
      </c>
      <c r="E2333" s="1">
        <v>46055.144444444442</v>
      </c>
      <c r="F2333" s="1">
        <v>46057.269444444442</v>
      </c>
      <c r="G2333" t="s">
        <v>344</v>
      </c>
      <c r="H2333" t="s">
        <v>15</v>
      </c>
      <c r="I2333" t="s">
        <v>16</v>
      </c>
      <c r="J2333">
        <v>4</v>
      </c>
      <c r="K2333" t="str">
        <f>IF(tickets_dataset[[#This Row],[status]] = "Closed", "Yes","No")</f>
        <v>Yes</v>
      </c>
      <c r="L2333" s="2">
        <f t="shared" si="144"/>
        <v>51</v>
      </c>
      <c r="M2333" t="str">
        <f t="shared" si="145"/>
        <v>Yes</v>
      </c>
      <c r="N2333" t="str">
        <f t="shared" si="146"/>
        <v>Feb</v>
      </c>
      <c r="O2333" s="2">
        <f t="shared" si="147"/>
        <v>2.125</v>
      </c>
      <c r="P2333" t="str">
        <f>VLOOKUP(G2333,Agents!A:E,4,FALSE)</f>
        <v>Team4</v>
      </c>
      <c r="Q2333" t="str">
        <f>VLOOKUP(G2333,Agents!A:E,5,FALSE)</f>
        <v>Senior</v>
      </c>
      <c r="R2333" t="str">
        <f>VLOOKUP(G2333,Agents!A:E,2,FALSE)</f>
        <v>Night</v>
      </c>
    </row>
    <row r="2334" spans="1:18" x14ac:dyDescent="0.35">
      <c r="A2334" t="s">
        <v>4297</v>
      </c>
      <c r="B2334" t="s">
        <v>4298</v>
      </c>
      <c r="C2334" t="s">
        <v>76</v>
      </c>
      <c r="D2334" t="s">
        <v>26</v>
      </c>
      <c r="E2334" s="1">
        <v>46100.392361111109</v>
      </c>
      <c r="F2334" s="1">
        <v>46103.059027777781</v>
      </c>
      <c r="G2334" t="s">
        <v>140</v>
      </c>
      <c r="H2334" t="s">
        <v>15</v>
      </c>
      <c r="I2334" t="s">
        <v>16</v>
      </c>
      <c r="J2334">
        <v>4</v>
      </c>
      <c r="K2334" t="str">
        <f>IF(tickets_dataset[[#This Row],[status]] = "Closed", "Yes","No")</f>
        <v>Yes</v>
      </c>
      <c r="L2334" s="2">
        <f t="shared" si="144"/>
        <v>64.000000000116415</v>
      </c>
      <c r="M2334" t="str">
        <f t="shared" si="145"/>
        <v>Yes</v>
      </c>
      <c r="N2334" t="str">
        <f t="shared" si="146"/>
        <v>Mar</v>
      </c>
      <c r="O2334" s="2">
        <f t="shared" si="147"/>
        <v>2.6666666666715173</v>
      </c>
      <c r="P2334" t="str">
        <f>VLOOKUP(G2334,Agents!A:E,4,FALSE)</f>
        <v>Team1</v>
      </c>
      <c r="Q2334" t="str">
        <f>VLOOKUP(G2334,Agents!A:E,5,FALSE)</f>
        <v>Junior</v>
      </c>
      <c r="R2334" t="str">
        <f>VLOOKUP(G2334,Agents!A:E,2,FALSE)</f>
        <v>Morning</v>
      </c>
    </row>
    <row r="2335" spans="1:18" x14ac:dyDescent="0.35">
      <c r="A2335" t="s">
        <v>4299</v>
      </c>
      <c r="B2335" t="s">
        <v>2884</v>
      </c>
      <c r="C2335" t="s">
        <v>12</v>
      </c>
      <c r="D2335" t="s">
        <v>13</v>
      </c>
      <c r="E2335" s="1">
        <v>46093.599305555559</v>
      </c>
      <c r="F2335" s="1">
        <v>46095.140972222223</v>
      </c>
      <c r="G2335" t="s">
        <v>119</v>
      </c>
      <c r="H2335" t="s">
        <v>15</v>
      </c>
      <c r="I2335" t="s">
        <v>16</v>
      </c>
      <c r="J2335">
        <v>3</v>
      </c>
      <c r="K2335" t="str">
        <f>IF(tickets_dataset[[#This Row],[status]] = "Closed", "Yes","No")</f>
        <v>Yes</v>
      </c>
      <c r="L2335" s="2">
        <f t="shared" si="144"/>
        <v>36.999999999941792</v>
      </c>
      <c r="M2335" t="str">
        <f t="shared" si="145"/>
        <v>No</v>
      </c>
      <c r="N2335" t="str">
        <f t="shared" si="146"/>
        <v>Mar</v>
      </c>
      <c r="O2335" s="2">
        <f t="shared" si="147"/>
        <v>1.5416666666642413</v>
      </c>
      <c r="P2335" t="str">
        <f>VLOOKUP(G2335,Agents!A:E,4,FALSE)</f>
        <v>Team1</v>
      </c>
      <c r="Q2335" t="str">
        <f>VLOOKUP(G2335,Agents!A:E,5,FALSE)</f>
        <v>Junior</v>
      </c>
      <c r="R2335" t="str">
        <f>VLOOKUP(G2335,Agents!A:E,2,FALSE)</f>
        <v>Morning</v>
      </c>
    </row>
    <row r="2336" spans="1:18" x14ac:dyDescent="0.35">
      <c r="A2336" t="s">
        <v>4300</v>
      </c>
      <c r="B2336" t="s">
        <v>4301</v>
      </c>
      <c r="C2336" t="s">
        <v>22</v>
      </c>
      <c r="D2336" t="s">
        <v>38</v>
      </c>
      <c r="E2336" s="1">
        <v>46109.521527777775</v>
      </c>
      <c r="F2336" s="1">
        <v>46110.854861111111</v>
      </c>
      <c r="G2336" t="s">
        <v>67</v>
      </c>
      <c r="H2336" t="s">
        <v>15</v>
      </c>
      <c r="I2336" t="s">
        <v>16</v>
      </c>
      <c r="J2336">
        <v>4</v>
      </c>
      <c r="K2336" t="str">
        <f>IF(tickets_dataset[[#This Row],[status]] = "Closed", "Yes","No")</f>
        <v>Yes</v>
      </c>
      <c r="L2336" s="2">
        <f t="shared" si="144"/>
        <v>32.000000000058208</v>
      </c>
      <c r="M2336" t="str">
        <f t="shared" si="145"/>
        <v>No</v>
      </c>
      <c r="N2336" t="str">
        <f t="shared" si="146"/>
        <v>Mar</v>
      </c>
      <c r="O2336" s="2">
        <f t="shared" si="147"/>
        <v>1.3333333333357587</v>
      </c>
      <c r="P2336" t="str">
        <f>VLOOKUP(G2336,Agents!A:E,4,FALSE)</f>
        <v>Team5</v>
      </c>
      <c r="Q2336" t="str">
        <f>VLOOKUP(G2336,Agents!A:E,5,FALSE)</f>
        <v>Junior</v>
      </c>
      <c r="R2336" t="str">
        <f>VLOOKUP(G2336,Agents!A:E,2,FALSE)</f>
        <v>Evening</v>
      </c>
    </row>
    <row r="2337" spans="1:18" x14ac:dyDescent="0.35">
      <c r="A2337" t="s">
        <v>4302</v>
      </c>
      <c r="B2337" t="s">
        <v>4303</v>
      </c>
      <c r="C2337" t="s">
        <v>50</v>
      </c>
      <c r="D2337" t="s">
        <v>26</v>
      </c>
      <c r="E2337" s="1">
        <v>46107.007638888892</v>
      </c>
      <c r="F2337" s="1">
        <v>46108.84097222222</v>
      </c>
      <c r="G2337" t="s">
        <v>311</v>
      </c>
      <c r="H2337" t="s">
        <v>15</v>
      </c>
      <c r="I2337" t="s">
        <v>16</v>
      </c>
      <c r="J2337">
        <v>5</v>
      </c>
      <c r="K2337" t="str">
        <f>IF(tickets_dataset[[#This Row],[status]] = "Closed", "Yes","No")</f>
        <v>Yes</v>
      </c>
      <c r="L2337" s="2">
        <f t="shared" si="144"/>
        <v>43.999999999883585</v>
      </c>
      <c r="M2337" t="str">
        <f t="shared" si="145"/>
        <v>No</v>
      </c>
      <c r="N2337" t="str">
        <f t="shared" si="146"/>
        <v>Mar</v>
      </c>
      <c r="O2337" s="2">
        <f t="shared" si="147"/>
        <v>1.8333333333284827</v>
      </c>
      <c r="P2337" t="str">
        <f>VLOOKUP(G2337,Agents!A:E,4,FALSE)</f>
        <v>Team5</v>
      </c>
      <c r="Q2337" t="str">
        <f>VLOOKUP(G2337,Agents!A:E,5,FALSE)</f>
        <v>Senior</v>
      </c>
      <c r="R2337" t="str">
        <f>VLOOKUP(G2337,Agents!A:E,2,FALSE)</f>
        <v>Evening</v>
      </c>
    </row>
    <row r="2338" spans="1:18" x14ac:dyDescent="0.35">
      <c r="A2338" t="s">
        <v>4304</v>
      </c>
      <c r="B2338" t="s">
        <v>4305</v>
      </c>
      <c r="C2338" t="s">
        <v>50</v>
      </c>
      <c r="D2338" t="s">
        <v>38</v>
      </c>
      <c r="E2338" s="1">
        <v>46103.816666666666</v>
      </c>
      <c r="F2338" s="1">
        <v>46106.23333333333</v>
      </c>
      <c r="G2338" t="s">
        <v>216</v>
      </c>
      <c r="H2338" t="s">
        <v>15</v>
      </c>
      <c r="I2338" t="s">
        <v>16</v>
      </c>
      <c r="J2338">
        <v>4</v>
      </c>
      <c r="K2338" t="str">
        <f>IF(tickets_dataset[[#This Row],[status]] = "Closed", "Yes","No")</f>
        <v>Yes</v>
      </c>
      <c r="L2338" s="2">
        <f t="shared" si="144"/>
        <v>57.999999999941792</v>
      </c>
      <c r="M2338" t="str">
        <f t="shared" si="145"/>
        <v>Yes</v>
      </c>
      <c r="N2338" t="str">
        <f t="shared" si="146"/>
        <v>Mar</v>
      </c>
      <c r="O2338" s="2">
        <f t="shared" si="147"/>
        <v>2.4166666666642413</v>
      </c>
      <c r="P2338" t="str">
        <f>VLOOKUP(G2338,Agents!A:E,4,FALSE)</f>
        <v>Team5</v>
      </c>
      <c r="Q2338" t="str">
        <f>VLOOKUP(G2338,Agents!A:E,5,FALSE)</f>
        <v>Junior</v>
      </c>
      <c r="R2338" t="str">
        <f>VLOOKUP(G2338,Agents!A:E,2,FALSE)</f>
        <v>Evening</v>
      </c>
    </row>
    <row r="2339" spans="1:18" x14ac:dyDescent="0.35">
      <c r="A2339" t="s">
        <v>4306</v>
      </c>
      <c r="B2339" t="s">
        <v>1879</v>
      </c>
      <c r="C2339" t="s">
        <v>50</v>
      </c>
      <c r="D2339" t="s">
        <v>13</v>
      </c>
      <c r="E2339" s="1">
        <v>46055.025694444441</v>
      </c>
      <c r="F2339" s="1">
        <v>46055.984027777777</v>
      </c>
      <c r="G2339" t="s">
        <v>91</v>
      </c>
      <c r="H2339" t="s">
        <v>28</v>
      </c>
      <c r="I2339" t="s">
        <v>16</v>
      </c>
      <c r="J2339">
        <v>3</v>
      </c>
      <c r="K2339" t="str">
        <f>IF(tickets_dataset[[#This Row],[status]] = "Closed", "Yes","No")</f>
        <v>No</v>
      </c>
      <c r="L2339" s="2">
        <f t="shared" si="144"/>
        <v>23.000000000058208</v>
      </c>
      <c r="M2339" t="str">
        <f t="shared" si="145"/>
        <v>No</v>
      </c>
      <c r="N2339" t="str">
        <f t="shared" si="146"/>
        <v>Feb</v>
      </c>
      <c r="O2339" s="2">
        <f t="shared" si="147"/>
        <v>0.95833333333575865</v>
      </c>
      <c r="P2339" t="str">
        <f>VLOOKUP(G2339,Agents!A:E,4,FALSE)</f>
        <v>Team5</v>
      </c>
      <c r="Q2339" t="str">
        <f>VLOOKUP(G2339,Agents!A:E,5,FALSE)</f>
        <v>Mid</v>
      </c>
      <c r="R2339" t="str">
        <f>VLOOKUP(G2339,Agents!A:E,2,FALSE)</f>
        <v>Night</v>
      </c>
    </row>
    <row r="2340" spans="1:18" x14ac:dyDescent="0.35">
      <c r="A2340" t="s">
        <v>4307</v>
      </c>
      <c r="B2340" t="s">
        <v>4308</v>
      </c>
      <c r="C2340" t="s">
        <v>34</v>
      </c>
      <c r="D2340" t="s">
        <v>38</v>
      </c>
      <c r="E2340" s="1">
        <v>46040.093055555553</v>
      </c>
      <c r="F2340" s="1">
        <v>46043.843055555553</v>
      </c>
      <c r="G2340" t="s">
        <v>128</v>
      </c>
      <c r="H2340" t="s">
        <v>28</v>
      </c>
      <c r="I2340" t="s">
        <v>16</v>
      </c>
      <c r="J2340">
        <v>4</v>
      </c>
      <c r="K2340" t="str">
        <f>IF(tickets_dataset[[#This Row],[status]] = "Closed", "Yes","No")</f>
        <v>No</v>
      </c>
      <c r="L2340" s="2">
        <f t="shared" si="144"/>
        <v>90</v>
      </c>
      <c r="M2340" t="str">
        <f t="shared" si="145"/>
        <v>Yes</v>
      </c>
      <c r="N2340" t="str">
        <f t="shared" si="146"/>
        <v>Jan</v>
      </c>
      <c r="O2340" s="2">
        <f t="shared" si="147"/>
        <v>3.75</v>
      </c>
      <c r="P2340" t="str">
        <f>VLOOKUP(G2340,Agents!A:E,4,FALSE)</f>
        <v>Team4</v>
      </c>
      <c r="Q2340" t="str">
        <f>VLOOKUP(G2340,Agents!A:E,5,FALSE)</f>
        <v>Mid</v>
      </c>
      <c r="R2340" t="str">
        <f>VLOOKUP(G2340,Agents!A:E,2,FALSE)</f>
        <v>Night</v>
      </c>
    </row>
    <row r="2341" spans="1:18" x14ac:dyDescent="0.35">
      <c r="A2341" t="s">
        <v>4309</v>
      </c>
      <c r="B2341" t="s">
        <v>4310</v>
      </c>
      <c r="C2341" t="s">
        <v>22</v>
      </c>
      <c r="D2341" t="s">
        <v>13</v>
      </c>
      <c r="E2341" s="1">
        <v>46109.979166666664</v>
      </c>
      <c r="F2341" s="1">
        <v>46110.729166666664</v>
      </c>
      <c r="G2341" t="s">
        <v>77</v>
      </c>
      <c r="H2341" t="s">
        <v>15</v>
      </c>
      <c r="I2341" t="s">
        <v>16</v>
      </c>
      <c r="J2341">
        <v>3</v>
      </c>
      <c r="K2341" t="str">
        <f>IF(tickets_dataset[[#This Row],[status]] = "Closed", "Yes","No")</f>
        <v>Yes</v>
      </c>
      <c r="L2341" s="2">
        <f t="shared" si="144"/>
        <v>18</v>
      </c>
      <c r="M2341" t="str">
        <f t="shared" si="145"/>
        <v>No</v>
      </c>
      <c r="N2341" t="str">
        <f t="shared" si="146"/>
        <v>Mar</v>
      </c>
      <c r="O2341" s="2">
        <f t="shared" si="147"/>
        <v>0.75</v>
      </c>
      <c r="P2341" t="str">
        <f>VLOOKUP(G2341,Agents!A:E,4,FALSE)</f>
        <v>Team5</v>
      </c>
      <c r="Q2341" t="str">
        <f>VLOOKUP(G2341,Agents!A:E,5,FALSE)</f>
        <v>Junior</v>
      </c>
      <c r="R2341" t="str">
        <f>VLOOKUP(G2341,Agents!A:E,2,FALSE)</f>
        <v>Evening</v>
      </c>
    </row>
    <row r="2342" spans="1:18" x14ac:dyDescent="0.35">
      <c r="A2342" t="s">
        <v>4311</v>
      </c>
      <c r="B2342" t="s">
        <v>4312</v>
      </c>
      <c r="C2342" t="s">
        <v>22</v>
      </c>
      <c r="D2342" t="s">
        <v>26</v>
      </c>
      <c r="E2342" s="1">
        <v>46097.79583333333</v>
      </c>
      <c r="F2342" s="1">
        <v>46098.337500000001</v>
      </c>
      <c r="G2342" t="s">
        <v>77</v>
      </c>
      <c r="H2342" t="s">
        <v>15</v>
      </c>
      <c r="I2342" t="s">
        <v>16</v>
      </c>
      <c r="J2342">
        <v>3</v>
      </c>
      <c r="K2342" t="str">
        <f>IF(tickets_dataset[[#This Row],[status]] = "Closed", "Yes","No")</f>
        <v>Yes</v>
      </c>
      <c r="L2342" s="2">
        <f t="shared" si="144"/>
        <v>13.000000000116415</v>
      </c>
      <c r="M2342" t="str">
        <f t="shared" si="145"/>
        <v>No</v>
      </c>
      <c r="N2342" t="str">
        <f t="shared" si="146"/>
        <v>Mar</v>
      </c>
      <c r="O2342" s="2">
        <f t="shared" si="147"/>
        <v>0.54166666667151731</v>
      </c>
      <c r="P2342" t="str">
        <f>VLOOKUP(G2342,Agents!A:E,4,FALSE)</f>
        <v>Team5</v>
      </c>
      <c r="Q2342" t="str">
        <f>VLOOKUP(G2342,Agents!A:E,5,FALSE)</f>
        <v>Junior</v>
      </c>
      <c r="R2342" t="str">
        <f>VLOOKUP(G2342,Agents!A:E,2,FALSE)</f>
        <v>Evening</v>
      </c>
    </row>
    <row r="2343" spans="1:18" x14ac:dyDescent="0.35">
      <c r="A2343" t="s">
        <v>4313</v>
      </c>
      <c r="B2343" t="s">
        <v>1253</v>
      </c>
      <c r="C2343" t="s">
        <v>50</v>
      </c>
      <c r="D2343" t="s">
        <v>13</v>
      </c>
      <c r="E2343" s="1">
        <v>46103.27847222222</v>
      </c>
      <c r="F2343" s="1">
        <v>46104.611805555556</v>
      </c>
      <c r="G2343" t="s">
        <v>23</v>
      </c>
      <c r="H2343" t="s">
        <v>132</v>
      </c>
      <c r="I2343" t="s">
        <v>16</v>
      </c>
      <c r="J2343">
        <v>5</v>
      </c>
      <c r="K2343" t="str">
        <f>IF(tickets_dataset[[#This Row],[status]] = "Closed", "Yes","No")</f>
        <v>No</v>
      </c>
      <c r="L2343" s="2">
        <f t="shared" si="144"/>
        <v>32.000000000058208</v>
      </c>
      <c r="M2343" t="str">
        <f t="shared" si="145"/>
        <v>No</v>
      </c>
      <c r="N2343" t="str">
        <f t="shared" si="146"/>
        <v>Mar</v>
      </c>
      <c r="O2343" s="2">
        <f t="shared" si="147"/>
        <v>1.3333333333357587</v>
      </c>
      <c r="P2343" t="str">
        <f>VLOOKUP(G2343,Agents!A:E,4,FALSE)</f>
        <v>Team3</v>
      </c>
      <c r="Q2343" t="str">
        <f>VLOOKUP(G2343,Agents!A:E,5,FALSE)</f>
        <v>Senior</v>
      </c>
      <c r="R2343" t="str">
        <f>VLOOKUP(G2343,Agents!A:E,2,FALSE)</f>
        <v>Evening</v>
      </c>
    </row>
    <row r="2344" spans="1:18" x14ac:dyDescent="0.35">
      <c r="A2344" t="s">
        <v>4314</v>
      </c>
      <c r="B2344" t="s">
        <v>4315</v>
      </c>
      <c r="C2344" t="s">
        <v>12</v>
      </c>
      <c r="D2344" t="s">
        <v>26</v>
      </c>
      <c r="E2344" s="1">
        <v>46055.947916666664</v>
      </c>
      <c r="F2344" s="1">
        <v>46057.78125</v>
      </c>
      <c r="G2344" t="s">
        <v>344</v>
      </c>
      <c r="H2344" t="s">
        <v>132</v>
      </c>
      <c r="I2344" t="s">
        <v>16</v>
      </c>
      <c r="J2344">
        <v>4</v>
      </c>
      <c r="K2344" t="str">
        <f>IF(tickets_dataset[[#This Row],[status]] = "Closed", "Yes","No")</f>
        <v>No</v>
      </c>
      <c r="L2344" s="2">
        <f t="shared" si="144"/>
        <v>44.000000000058208</v>
      </c>
      <c r="M2344" t="str">
        <f t="shared" si="145"/>
        <v>No</v>
      </c>
      <c r="N2344" t="str">
        <f t="shared" si="146"/>
        <v>Feb</v>
      </c>
      <c r="O2344" s="2">
        <f t="shared" si="147"/>
        <v>1.8333333333357587</v>
      </c>
      <c r="P2344" t="str">
        <f>VLOOKUP(G2344,Agents!A:E,4,FALSE)</f>
        <v>Team4</v>
      </c>
      <c r="Q2344" t="str">
        <f>VLOOKUP(G2344,Agents!A:E,5,FALSE)</f>
        <v>Senior</v>
      </c>
      <c r="R2344" t="str">
        <f>VLOOKUP(G2344,Agents!A:E,2,FALSE)</f>
        <v>Night</v>
      </c>
    </row>
    <row r="2345" spans="1:18" x14ac:dyDescent="0.35">
      <c r="A2345" t="s">
        <v>4316</v>
      </c>
      <c r="B2345" t="s">
        <v>1600</v>
      </c>
      <c r="C2345" t="s">
        <v>76</v>
      </c>
      <c r="D2345" t="s">
        <v>13</v>
      </c>
      <c r="E2345" s="1">
        <v>46023.701388888891</v>
      </c>
      <c r="F2345" s="1">
        <v>46025.243055555555</v>
      </c>
      <c r="G2345" t="s">
        <v>39</v>
      </c>
      <c r="H2345" t="s">
        <v>15</v>
      </c>
      <c r="I2345" t="s">
        <v>16</v>
      </c>
      <c r="J2345">
        <v>4</v>
      </c>
      <c r="K2345" t="str">
        <f>IF(tickets_dataset[[#This Row],[status]] = "Closed", "Yes","No")</f>
        <v>Yes</v>
      </c>
      <c r="L2345" s="2">
        <f t="shared" si="144"/>
        <v>36.999999999941792</v>
      </c>
      <c r="M2345" t="str">
        <f t="shared" si="145"/>
        <v>No</v>
      </c>
      <c r="N2345" t="str">
        <f t="shared" si="146"/>
        <v>Jan</v>
      </c>
      <c r="O2345" s="2">
        <f t="shared" si="147"/>
        <v>1.5416666666642413</v>
      </c>
      <c r="P2345" t="str">
        <f>VLOOKUP(G2345,Agents!A:E,4,FALSE)</f>
        <v>Team3</v>
      </c>
      <c r="Q2345" t="str">
        <f>VLOOKUP(G2345,Agents!A:E,5,FALSE)</f>
        <v>Mid</v>
      </c>
      <c r="R2345" t="str">
        <f>VLOOKUP(G2345,Agents!A:E,2,FALSE)</f>
        <v>Night</v>
      </c>
    </row>
    <row r="2346" spans="1:18" x14ac:dyDescent="0.35">
      <c r="A2346" t="s">
        <v>4317</v>
      </c>
      <c r="B2346" t="s">
        <v>4318</v>
      </c>
      <c r="C2346" t="s">
        <v>50</v>
      </c>
      <c r="D2346" t="s">
        <v>26</v>
      </c>
      <c r="E2346" s="1">
        <v>46103.359027777777</v>
      </c>
      <c r="F2346" s="1">
        <v>46104.400694444441</v>
      </c>
      <c r="G2346" t="s">
        <v>256</v>
      </c>
      <c r="H2346" t="s">
        <v>15</v>
      </c>
      <c r="I2346" t="s">
        <v>16</v>
      </c>
      <c r="J2346">
        <v>5</v>
      </c>
      <c r="K2346" t="str">
        <f>IF(tickets_dataset[[#This Row],[status]] = "Closed", "Yes","No")</f>
        <v>Yes</v>
      </c>
      <c r="L2346" s="2">
        <f t="shared" si="144"/>
        <v>24.999999999941792</v>
      </c>
      <c r="M2346" t="str">
        <f t="shared" si="145"/>
        <v>No</v>
      </c>
      <c r="N2346" t="str">
        <f t="shared" si="146"/>
        <v>Mar</v>
      </c>
      <c r="O2346" s="2">
        <f t="shared" si="147"/>
        <v>1.0416666666642413</v>
      </c>
      <c r="P2346" t="str">
        <f>VLOOKUP(G2346,Agents!A:E,4,FALSE)</f>
        <v>Team1</v>
      </c>
      <c r="Q2346" t="str">
        <f>VLOOKUP(G2346,Agents!A:E,5,FALSE)</f>
        <v>Mid</v>
      </c>
      <c r="R2346" t="str">
        <f>VLOOKUP(G2346,Agents!A:E,2,FALSE)</f>
        <v>Morning</v>
      </c>
    </row>
    <row r="2347" spans="1:18" x14ac:dyDescent="0.35">
      <c r="A2347" t="s">
        <v>4319</v>
      </c>
      <c r="B2347" t="s">
        <v>4320</v>
      </c>
      <c r="C2347" t="s">
        <v>34</v>
      </c>
      <c r="D2347" t="s">
        <v>26</v>
      </c>
      <c r="E2347" s="1">
        <v>46032.117361111108</v>
      </c>
      <c r="F2347" s="1">
        <v>46033.742361111108</v>
      </c>
      <c r="G2347" t="s">
        <v>216</v>
      </c>
      <c r="H2347" t="s">
        <v>15</v>
      </c>
      <c r="I2347" t="s">
        <v>16</v>
      </c>
      <c r="J2347">
        <v>3</v>
      </c>
      <c r="K2347" t="str">
        <f>IF(tickets_dataset[[#This Row],[status]] = "Closed", "Yes","No")</f>
        <v>Yes</v>
      </c>
      <c r="L2347" s="2">
        <f t="shared" si="144"/>
        <v>39</v>
      </c>
      <c r="M2347" t="str">
        <f t="shared" si="145"/>
        <v>No</v>
      </c>
      <c r="N2347" t="str">
        <f t="shared" si="146"/>
        <v>Jan</v>
      </c>
      <c r="O2347" s="2">
        <f t="shared" si="147"/>
        <v>1.625</v>
      </c>
      <c r="P2347" t="str">
        <f>VLOOKUP(G2347,Agents!A:E,4,FALSE)</f>
        <v>Team5</v>
      </c>
      <c r="Q2347" t="str">
        <f>VLOOKUP(G2347,Agents!A:E,5,FALSE)</f>
        <v>Junior</v>
      </c>
      <c r="R2347" t="str">
        <f>VLOOKUP(G2347,Agents!A:E,2,FALSE)</f>
        <v>Evening</v>
      </c>
    </row>
    <row r="2348" spans="1:18" x14ac:dyDescent="0.35">
      <c r="A2348" t="s">
        <v>4321</v>
      </c>
      <c r="B2348" t="s">
        <v>3343</v>
      </c>
      <c r="C2348" t="s">
        <v>22</v>
      </c>
      <c r="D2348" t="s">
        <v>13</v>
      </c>
      <c r="E2348" s="1">
        <v>46045.732638888891</v>
      </c>
      <c r="F2348" s="1">
        <v>46047.440972222219</v>
      </c>
      <c r="G2348" t="s">
        <v>282</v>
      </c>
      <c r="H2348" t="s">
        <v>15</v>
      </c>
      <c r="I2348" t="s">
        <v>16</v>
      </c>
      <c r="J2348">
        <v>2</v>
      </c>
      <c r="K2348" t="str">
        <f>IF(tickets_dataset[[#This Row],[status]] = "Closed", "Yes","No")</f>
        <v>Yes</v>
      </c>
      <c r="L2348" s="2">
        <f t="shared" si="144"/>
        <v>40.999999999883585</v>
      </c>
      <c r="M2348" t="str">
        <f t="shared" si="145"/>
        <v>No</v>
      </c>
      <c r="N2348" t="str">
        <f t="shared" si="146"/>
        <v>Jan</v>
      </c>
      <c r="O2348" s="2">
        <f t="shared" si="147"/>
        <v>1.7083333333284827</v>
      </c>
      <c r="P2348" t="str">
        <f>VLOOKUP(G2348,Agents!A:E,4,FALSE)</f>
        <v>Team4</v>
      </c>
      <c r="Q2348" t="str">
        <f>VLOOKUP(G2348,Agents!A:E,5,FALSE)</f>
        <v>Mid</v>
      </c>
      <c r="R2348" t="str">
        <f>VLOOKUP(G2348,Agents!A:E,2,FALSE)</f>
        <v>Morning</v>
      </c>
    </row>
    <row r="2349" spans="1:18" x14ac:dyDescent="0.35">
      <c r="A2349" t="s">
        <v>4322</v>
      </c>
      <c r="B2349" t="s">
        <v>4323</v>
      </c>
      <c r="C2349" t="s">
        <v>22</v>
      </c>
      <c r="D2349" t="s">
        <v>26</v>
      </c>
      <c r="E2349" s="1">
        <v>46083.561111111114</v>
      </c>
      <c r="F2349" s="1">
        <v>46086.311111111114</v>
      </c>
      <c r="G2349" t="s">
        <v>211</v>
      </c>
      <c r="H2349" t="s">
        <v>15</v>
      </c>
      <c r="I2349" t="s">
        <v>16</v>
      </c>
      <c r="J2349">
        <v>4</v>
      </c>
      <c r="K2349" t="str">
        <f>IF(tickets_dataset[[#This Row],[status]] = "Closed", "Yes","No")</f>
        <v>Yes</v>
      </c>
      <c r="L2349" s="2">
        <f t="shared" si="144"/>
        <v>66</v>
      </c>
      <c r="M2349" t="str">
        <f t="shared" si="145"/>
        <v>Yes</v>
      </c>
      <c r="N2349" t="str">
        <f t="shared" si="146"/>
        <v>Mar</v>
      </c>
      <c r="O2349" s="2">
        <f t="shared" si="147"/>
        <v>2.75</v>
      </c>
      <c r="P2349" t="str">
        <f>VLOOKUP(G2349,Agents!A:E,4,FALSE)</f>
        <v>Team5</v>
      </c>
      <c r="Q2349" t="str">
        <f>VLOOKUP(G2349,Agents!A:E,5,FALSE)</f>
        <v>Senior</v>
      </c>
      <c r="R2349" t="str">
        <f>VLOOKUP(G2349,Agents!A:E,2,FALSE)</f>
        <v>Evening</v>
      </c>
    </row>
    <row r="2350" spans="1:18" x14ac:dyDescent="0.35">
      <c r="A2350" t="s">
        <v>4324</v>
      </c>
      <c r="B2350" t="s">
        <v>4325</v>
      </c>
      <c r="C2350" t="s">
        <v>34</v>
      </c>
      <c r="D2350" t="s">
        <v>38</v>
      </c>
      <c r="E2350" s="1">
        <v>46046.366666666669</v>
      </c>
      <c r="F2350" s="1">
        <v>46049.574999999997</v>
      </c>
      <c r="G2350" t="s">
        <v>119</v>
      </c>
      <c r="H2350" t="s">
        <v>15</v>
      </c>
      <c r="I2350" t="s">
        <v>16</v>
      </c>
      <c r="J2350">
        <v>4</v>
      </c>
      <c r="K2350" t="str">
        <f>IF(tickets_dataset[[#This Row],[status]] = "Closed", "Yes","No")</f>
        <v>Yes</v>
      </c>
      <c r="L2350" s="2">
        <f t="shared" si="144"/>
        <v>76.999999999883585</v>
      </c>
      <c r="M2350" t="str">
        <f t="shared" si="145"/>
        <v>Yes</v>
      </c>
      <c r="N2350" t="str">
        <f t="shared" si="146"/>
        <v>Jan</v>
      </c>
      <c r="O2350" s="2">
        <f t="shared" si="147"/>
        <v>3.2083333333284827</v>
      </c>
      <c r="P2350" t="str">
        <f>VLOOKUP(G2350,Agents!A:E,4,FALSE)</f>
        <v>Team1</v>
      </c>
      <c r="Q2350" t="str">
        <f>VLOOKUP(G2350,Agents!A:E,5,FALSE)</f>
        <v>Junior</v>
      </c>
      <c r="R2350" t="str">
        <f>VLOOKUP(G2350,Agents!A:E,2,FALSE)</f>
        <v>Morning</v>
      </c>
    </row>
    <row r="2351" spans="1:18" x14ac:dyDescent="0.35">
      <c r="A2351" t="s">
        <v>4326</v>
      </c>
      <c r="B2351" t="s">
        <v>4327</v>
      </c>
      <c r="C2351" t="s">
        <v>50</v>
      </c>
      <c r="D2351" t="s">
        <v>26</v>
      </c>
      <c r="E2351" s="1">
        <v>46089.998611111114</v>
      </c>
      <c r="F2351" s="1">
        <v>46090.873611111114</v>
      </c>
      <c r="G2351" t="s">
        <v>80</v>
      </c>
      <c r="H2351" t="s">
        <v>15</v>
      </c>
      <c r="I2351" t="s">
        <v>16</v>
      </c>
      <c r="J2351">
        <v>4</v>
      </c>
      <c r="K2351" t="str">
        <f>IF(tickets_dataset[[#This Row],[status]] = "Closed", "Yes","No")</f>
        <v>Yes</v>
      </c>
      <c r="L2351" s="2">
        <f t="shared" si="144"/>
        <v>21</v>
      </c>
      <c r="M2351" t="str">
        <f t="shared" si="145"/>
        <v>No</v>
      </c>
      <c r="N2351" t="str">
        <f t="shared" si="146"/>
        <v>Mar</v>
      </c>
      <c r="O2351" s="2">
        <f t="shared" si="147"/>
        <v>0.875</v>
      </c>
      <c r="P2351" t="str">
        <f>VLOOKUP(G2351,Agents!A:E,4,FALSE)</f>
        <v>Team3</v>
      </c>
      <c r="Q2351" t="str">
        <f>VLOOKUP(G2351,Agents!A:E,5,FALSE)</f>
        <v>Junior</v>
      </c>
      <c r="R2351" t="str">
        <f>VLOOKUP(G2351,Agents!A:E,2,FALSE)</f>
        <v>Evening</v>
      </c>
    </row>
    <row r="2352" spans="1:18" x14ac:dyDescent="0.35">
      <c r="A2352" t="s">
        <v>4328</v>
      </c>
      <c r="B2352" t="s">
        <v>3505</v>
      </c>
      <c r="C2352" t="s">
        <v>50</v>
      </c>
      <c r="D2352" t="s">
        <v>38</v>
      </c>
      <c r="E2352" s="1">
        <v>46074.879166666666</v>
      </c>
      <c r="F2352" s="1">
        <v>46077.962500000001</v>
      </c>
      <c r="G2352" t="s">
        <v>422</v>
      </c>
      <c r="H2352" t="s">
        <v>28</v>
      </c>
      <c r="I2352" t="s">
        <v>16</v>
      </c>
      <c r="J2352">
        <v>5</v>
      </c>
      <c r="K2352" t="str">
        <f>IF(tickets_dataset[[#This Row],[status]] = "Closed", "Yes","No")</f>
        <v>No</v>
      </c>
      <c r="L2352" s="2">
        <f t="shared" si="144"/>
        <v>74.000000000058208</v>
      </c>
      <c r="M2352" t="str">
        <f t="shared" si="145"/>
        <v>Yes</v>
      </c>
      <c r="N2352" t="str">
        <f t="shared" si="146"/>
        <v>Feb</v>
      </c>
      <c r="O2352" s="2">
        <f t="shared" si="147"/>
        <v>3.0833333333357587</v>
      </c>
      <c r="P2352" t="str">
        <f>VLOOKUP(G2352,Agents!A:E,4,FALSE)</f>
        <v>Team5</v>
      </c>
      <c r="Q2352" t="str">
        <f>VLOOKUP(G2352,Agents!A:E,5,FALSE)</f>
        <v>Mid</v>
      </c>
      <c r="R2352" t="str">
        <f>VLOOKUP(G2352,Agents!A:E,2,FALSE)</f>
        <v>Evening</v>
      </c>
    </row>
    <row r="2353" spans="1:18" x14ac:dyDescent="0.35">
      <c r="A2353" t="s">
        <v>4329</v>
      </c>
      <c r="B2353" t="s">
        <v>1028</v>
      </c>
      <c r="C2353" t="s">
        <v>50</v>
      </c>
      <c r="D2353" t="s">
        <v>13</v>
      </c>
      <c r="E2353" s="1">
        <v>46034.445833333331</v>
      </c>
      <c r="F2353" s="1">
        <v>46036.112500000003</v>
      </c>
      <c r="G2353" t="s">
        <v>59</v>
      </c>
      <c r="H2353" t="s">
        <v>28</v>
      </c>
      <c r="I2353" t="s">
        <v>16</v>
      </c>
      <c r="J2353">
        <v>2</v>
      </c>
      <c r="K2353" t="str">
        <f>IF(tickets_dataset[[#This Row],[status]] = "Closed", "Yes","No")</f>
        <v>No</v>
      </c>
      <c r="L2353" s="2">
        <f t="shared" si="144"/>
        <v>40.000000000116415</v>
      </c>
      <c r="M2353" t="str">
        <f t="shared" si="145"/>
        <v>No</v>
      </c>
      <c r="N2353" t="str">
        <f t="shared" si="146"/>
        <v>Jan</v>
      </c>
      <c r="O2353" s="2">
        <f t="shared" si="147"/>
        <v>1.6666666666715173</v>
      </c>
      <c r="P2353" t="str">
        <f>VLOOKUP(G2353,Agents!A:E,4,FALSE)</f>
        <v>Team3</v>
      </c>
      <c r="Q2353" t="str">
        <f>VLOOKUP(G2353,Agents!A:E,5,FALSE)</f>
        <v>Senior</v>
      </c>
      <c r="R2353" t="str">
        <f>VLOOKUP(G2353,Agents!A:E,2,FALSE)</f>
        <v>Night</v>
      </c>
    </row>
    <row r="2354" spans="1:18" x14ac:dyDescent="0.35">
      <c r="A2354" t="s">
        <v>4330</v>
      </c>
      <c r="B2354" t="s">
        <v>4331</v>
      </c>
      <c r="C2354" t="s">
        <v>76</v>
      </c>
      <c r="D2354" t="s">
        <v>38</v>
      </c>
      <c r="E2354" s="1">
        <v>46091.776388888888</v>
      </c>
      <c r="F2354" s="1">
        <v>46092.609722222223</v>
      </c>
      <c r="G2354" t="s">
        <v>159</v>
      </c>
      <c r="H2354" t="s">
        <v>15</v>
      </c>
      <c r="I2354" t="s">
        <v>16</v>
      </c>
      <c r="J2354">
        <v>3</v>
      </c>
      <c r="K2354" t="str">
        <f>IF(tickets_dataset[[#This Row],[status]] = "Closed", "Yes","No")</f>
        <v>Yes</v>
      </c>
      <c r="L2354" s="2">
        <f t="shared" si="144"/>
        <v>20.000000000058208</v>
      </c>
      <c r="M2354" t="str">
        <f t="shared" si="145"/>
        <v>No</v>
      </c>
      <c r="N2354" t="str">
        <f t="shared" si="146"/>
        <v>Mar</v>
      </c>
      <c r="O2354" s="2">
        <f t="shared" si="147"/>
        <v>0.83333333333575865</v>
      </c>
      <c r="P2354" t="str">
        <f>VLOOKUP(G2354,Agents!A:E,4,FALSE)</f>
        <v>Team4</v>
      </c>
      <c r="Q2354" t="str">
        <f>VLOOKUP(G2354,Agents!A:E,5,FALSE)</f>
        <v>Mid</v>
      </c>
      <c r="R2354" t="str">
        <f>VLOOKUP(G2354,Agents!A:E,2,FALSE)</f>
        <v>Night</v>
      </c>
    </row>
    <row r="2355" spans="1:18" x14ac:dyDescent="0.35">
      <c r="A2355" t="s">
        <v>4332</v>
      </c>
      <c r="B2355" t="s">
        <v>4333</v>
      </c>
      <c r="C2355" t="s">
        <v>76</v>
      </c>
      <c r="D2355" t="s">
        <v>13</v>
      </c>
      <c r="E2355" s="1">
        <v>46107.75277777778</v>
      </c>
      <c r="F2355" s="1">
        <v>46108.37777777778</v>
      </c>
      <c r="G2355" t="s">
        <v>100</v>
      </c>
      <c r="H2355" t="s">
        <v>15</v>
      </c>
      <c r="I2355" t="s">
        <v>16</v>
      </c>
      <c r="J2355">
        <v>4</v>
      </c>
      <c r="K2355" t="str">
        <f>IF(tickets_dataset[[#This Row],[status]] = "Closed", "Yes","No")</f>
        <v>Yes</v>
      </c>
      <c r="L2355" s="2">
        <f t="shared" si="144"/>
        <v>15</v>
      </c>
      <c r="M2355" t="str">
        <f t="shared" si="145"/>
        <v>No</v>
      </c>
      <c r="N2355" t="str">
        <f t="shared" si="146"/>
        <v>Mar</v>
      </c>
      <c r="O2355" s="2">
        <f t="shared" si="147"/>
        <v>0.625</v>
      </c>
      <c r="P2355" t="str">
        <f>VLOOKUP(G2355,Agents!A:E,4,FALSE)</f>
        <v>Team4</v>
      </c>
      <c r="Q2355" t="str">
        <f>VLOOKUP(G2355,Agents!A:E,5,FALSE)</f>
        <v>Junior</v>
      </c>
      <c r="R2355" t="str">
        <f>VLOOKUP(G2355,Agents!A:E,2,FALSE)</f>
        <v>Evening</v>
      </c>
    </row>
    <row r="2356" spans="1:18" x14ac:dyDescent="0.35">
      <c r="A2356" t="s">
        <v>4334</v>
      </c>
      <c r="B2356" t="s">
        <v>4335</v>
      </c>
      <c r="C2356" t="s">
        <v>12</v>
      </c>
      <c r="D2356" t="s">
        <v>38</v>
      </c>
      <c r="E2356" s="1">
        <v>46104.074305555558</v>
      </c>
      <c r="F2356" s="1">
        <v>46107.157638888886</v>
      </c>
      <c r="G2356" t="s">
        <v>282</v>
      </c>
      <c r="H2356" t="s">
        <v>15</v>
      </c>
      <c r="I2356" t="s">
        <v>16</v>
      </c>
      <c r="J2356">
        <v>3</v>
      </c>
      <c r="K2356" t="str">
        <f>IF(tickets_dataset[[#This Row],[status]] = "Closed", "Yes","No")</f>
        <v>Yes</v>
      </c>
      <c r="L2356" s="2">
        <f t="shared" si="144"/>
        <v>73.999999999883585</v>
      </c>
      <c r="M2356" t="str">
        <f t="shared" si="145"/>
        <v>Yes</v>
      </c>
      <c r="N2356" t="str">
        <f t="shared" si="146"/>
        <v>Mar</v>
      </c>
      <c r="O2356" s="2">
        <f t="shared" si="147"/>
        <v>3.0833333333284827</v>
      </c>
      <c r="P2356" t="str">
        <f>VLOOKUP(G2356,Agents!A:E,4,FALSE)</f>
        <v>Team4</v>
      </c>
      <c r="Q2356" t="str">
        <f>VLOOKUP(G2356,Agents!A:E,5,FALSE)</f>
        <v>Mid</v>
      </c>
      <c r="R2356" t="str">
        <f>VLOOKUP(G2356,Agents!A:E,2,FALSE)</f>
        <v>Morning</v>
      </c>
    </row>
    <row r="2357" spans="1:18" x14ac:dyDescent="0.35">
      <c r="A2357" t="s">
        <v>4336</v>
      </c>
      <c r="B2357" t="s">
        <v>4337</v>
      </c>
      <c r="C2357" t="s">
        <v>22</v>
      </c>
      <c r="D2357" t="s">
        <v>26</v>
      </c>
      <c r="E2357" s="1">
        <v>46102.491666666669</v>
      </c>
      <c r="F2357" s="1">
        <v>46103.074999999997</v>
      </c>
      <c r="G2357" t="s">
        <v>206</v>
      </c>
      <c r="H2357" t="s">
        <v>15</v>
      </c>
      <c r="I2357" t="s">
        <v>16</v>
      </c>
      <c r="J2357">
        <v>4</v>
      </c>
      <c r="K2357" t="str">
        <f>IF(tickets_dataset[[#This Row],[status]] = "Closed", "Yes","No")</f>
        <v>Yes</v>
      </c>
      <c r="L2357" s="2">
        <f t="shared" si="144"/>
        <v>13.999999999883585</v>
      </c>
      <c r="M2357" t="str">
        <f t="shared" si="145"/>
        <v>No</v>
      </c>
      <c r="N2357" t="str">
        <f t="shared" si="146"/>
        <v>Mar</v>
      </c>
      <c r="O2357" s="2">
        <f t="shared" si="147"/>
        <v>0.58333333332848269</v>
      </c>
      <c r="P2357" t="str">
        <f>VLOOKUP(G2357,Agents!A:E,4,FALSE)</f>
        <v>Team5</v>
      </c>
      <c r="Q2357" t="str">
        <f>VLOOKUP(G2357,Agents!A:E,5,FALSE)</f>
        <v>Junior</v>
      </c>
      <c r="R2357" t="str">
        <f>VLOOKUP(G2357,Agents!A:E,2,FALSE)</f>
        <v>Evening</v>
      </c>
    </row>
    <row r="2358" spans="1:18" x14ac:dyDescent="0.35">
      <c r="A2358" t="s">
        <v>4338</v>
      </c>
      <c r="B2358" t="s">
        <v>4339</v>
      </c>
      <c r="C2358" t="s">
        <v>22</v>
      </c>
      <c r="D2358" t="s">
        <v>26</v>
      </c>
      <c r="E2358" s="1">
        <v>46066.063194444447</v>
      </c>
      <c r="F2358" s="1">
        <v>46068.313194444447</v>
      </c>
      <c r="G2358" t="s">
        <v>119</v>
      </c>
      <c r="H2358" t="s">
        <v>15</v>
      </c>
      <c r="I2358" t="s">
        <v>16</v>
      </c>
      <c r="J2358">
        <v>5</v>
      </c>
      <c r="K2358" t="str">
        <f>IF(tickets_dataset[[#This Row],[status]] = "Closed", "Yes","No")</f>
        <v>Yes</v>
      </c>
      <c r="L2358" s="2">
        <f t="shared" si="144"/>
        <v>54</v>
      </c>
      <c r="M2358" t="str">
        <f t="shared" si="145"/>
        <v>Yes</v>
      </c>
      <c r="N2358" t="str">
        <f t="shared" si="146"/>
        <v>Feb</v>
      </c>
      <c r="O2358" s="2">
        <f t="shared" si="147"/>
        <v>2.25</v>
      </c>
      <c r="P2358" t="str">
        <f>VLOOKUP(G2358,Agents!A:E,4,FALSE)</f>
        <v>Team1</v>
      </c>
      <c r="Q2358" t="str">
        <f>VLOOKUP(G2358,Agents!A:E,5,FALSE)</f>
        <v>Junior</v>
      </c>
      <c r="R2358" t="str">
        <f>VLOOKUP(G2358,Agents!A:E,2,FALSE)</f>
        <v>Morning</v>
      </c>
    </row>
    <row r="2359" spans="1:18" x14ac:dyDescent="0.35">
      <c r="A2359" t="s">
        <v>4340</v>
      </c>
      <c r="B2359" t="s">
        <v>4341</v>
      </c>
      <c r="C2359" t="s">
        <v>34</v>
      </c>
      <c r="D2359" t="s">
        <v>26</v>
      </c>
      <c r="E2359" s="1">
        <v>46082.775000000001</v>
      </c>
      <c r="F2359" s="1">
        <v>46085.191666666666</v>
      </c>
      <c r="G2359" t="s">
        <v>357</v>
      </c>
      <c r="H2359" t="s">
        <v>15</v>
      </c>
      <c r="I2359" t="s">
        <v>16</v>
      </c>
      <c r="J2359">
        <v>4</v>
      </c>
      <c r="K2359" t="str">
        <f>IF(tickets_dataset[[#This Row],[status]] = "Closed", "Yes","No")</f>
        <v>Yes</v>
      </c>
      <c r="L2359" s="2">
        <f t="shared" si="144"/>
        <v>57.999999999941792</v>
      </c>
      <c r="M2359" t="str">
        <f t="shared" si="145"/>
        <v>Yes</v>
      </c>
      <c r="N2359" t="str">
        <f t="shared" si="146"/>
        <v>Mar</v>
      </c>
      <c r="O2359" s="2">
        <f t="shared" si="147"/>
        <v>2.4166666666642413</v>
      </c>
      <c r="P2359" t="str">
        <f>VLOOKUP(G2359,Agents!A:E,4,FALSE)</f>
        <v>Team1</v>
      </c>
      <c r="Q2359" t="str">
        <f>VLOOKUP(G2359,Agents!A:E,5,FALSE)</f>
        <v>Mid</v>
      </c>
      <c r="R2359" t="str">
        <f>VLOOKUP(G2359,Agents!A:E,2,FALSE)</f>
        <v>Morning</v>
      </c>
    </row>
    <row r="2360" spans="1:18" x14ac:dyDescent="0.35">
      <c r="A2360" t="s">
        <v>4342</v>
      </c>
      <c r="B2360" t="s">
        <v>4343</v>
      </c>
      <c r="C2360" t="s">
        <v>50</v>
      </c>
      <c r="D2360" t="s">
        <v>13</v>
      </c>
      <c r="E2360" s="1">
        <v>46045.359027777777</v>
      </c>
      <c r="F2360" s="1">
        <v>46046.275694444441</v>
      </c>
      <c r="G2360" t="s">
        <v>221</v>
      </c>
      <c r="H2360" t="s">
        <v>15</v>
      </c>
      <c r="I2360" t="s">
        <v>16</v>
      </c>
      <c r="J2360">
        <v>5</v>
      </c>
      <c r="K2360" t="str">
        <f>IF(tickets_dataset[[#This Row],[status]] = "Closed", "Yes","No")</f>
        <v>Yes</v>
      </c>
      <c r="L2360" s="2">
        <f t="shared" si="144"/>
        <v>21.999999999941792</v>
      </c>
      <c r="M2360" t="str">
        <f t="shared" si="145"/>
        <v>No</v>
      </c>
      <c r="N2360" t="str">
        <f t="shared" si="146"/>
        <v>Jan</v>
      </c>
      <c r="O2360" s="2">
        <f t="shared" si="147"/>
        <v>0.91666666666424135</v>
      </c>
      <c r="P2360" t="str">
        <f>VLOOKUP(G2360,Agents!A:E,4,FALSE)</f>
        <v>Team4</v>
      </c>
      <c r="Q2360" t="str">
        <f>VLOOKUP(G2360,Agents!A:E,5,FALSE)</f>
        <v>Senior</v>
      </c>
      <c r="R2360" t="str">
        <f>VLOOKUP(G2360,Agents!A:E,2,FALSE)</f>
        <v>Morning</v>
      </c>
    </row>
    <row r="2361" spans="1:18" x14ac:dyDescent="0.35">
      <c r="A2361" t="s">
        <v>4344</v>
      </c>
      <c r="B2361" t="s">
        <v>4345</v>
      </c>
      <c r="C2361" t="s">
        <v>22</v>
      </c>
      <c r="D2361" t="s">
        <v>38</v>
      </c>
      <c r="E2361" s="1">
        <v>46060.535416666666</v>
      </c>
      <c r="F2361" s="1">
        <v>46063.368750000001</v>
      </c>
      <c r="G2361" t="s">
        <v>77</v>
      </c>
      <c r="H2361" t="s">
        <v>15</v>
      </c>
      <c r="I2361" t="s">
        <v>16</v>
      </c>
      <c r="J2361">
        <v>4</v>
      </c>
      <c r="K2361" t="str">
        <f>IF(tickets_dataset[[#This Row],[status]] = "Closed", "Yes","No")</f>
        <v>Yes</v>
      </c>
      <c r="L2361" s="2">
        <f t="shared" si="144"/>
        <v>68.000000000058208</v>
      </c>
      <c r="M2361" t="str">
        <f t="shared" si="145"/>
        <v>Yes</v>
      </c>
      <c r="N2361" t="str">
        <f t="shared" si="146"/>
        <v>Feb</v>
      </c>
      <c r="O2361" s="2">
        <f t="shared" si="147"/>
        <v>2.8333333333357587</v>
      </c>
      <c r="P2361" t="str">
        <f>VLOOKUP(G2361,Agents!A:E,4,FALSE)</f>
        <v>Team5</v>
      </c>
      <c r="Q2361" t="str">
        <f>VLOOKUP(G2361,Agents!A:E,5,FALSE)</f>
        <v>Junior</v>
      </c>
      <c r="R2361" t="str">
        <f>VLOOKUP(G2361,Agents!A:E,2,FALSE)</f>
        <v>Evening</v>
      </c>
    </row>
    <row r="2362" spans="1:18" x14ac:dyDescent="0.35">
      <c r="A2362" t="s">
        <v>4346</v>
      </c>
      <c r="B2362" t="s">
        <v>354</v>
      </c>
      <c r="C2362" t="s">
        <v>34</v>
      </c>
      <c r="D2362" t="s">
        <v>13</v>
      </c>
      <c r="E2362" s="1">
        <v>46048.030555555553</v>
      </c>
      <c r="F2362" s="1">
        <v>46048.572222222225</v>
      </c>
      <c r="G2362" t="s">
        <v>31</v>
      </c>
      <c r="H2362" t="s">
        <v>15</v>
      </c>
      <c r="I2362" t="s">
        <v>16</v>
      </c>
      <c r="J2362">
        <v>4</v>
      </c>
      <c r="K2362" t="str">
        <f>IF(tickets_dataset[[#This Row],[status]] = "Closed", "Yes","No")</f>
        <v>Yes</v>
      </c>
      <c r="L2362" s="2">
        <f t="shared" si="144"/>
        <v>13.000000000116415</v>
      </c>
      <c r="M2362" t="str">
        <f t="shared" si="145"/>
        <v>No</v>
      </c>
      <c r="N2362" t="str">
        <f t="shared" si="146"/>
        <v>Jan</v>
      </c>
      <c r="O2362" s="2">
        <f t="shared" si="147"/>
        <v>0.54166666667151731</v>
      </c>
      <c r="P2362" t="str">
        <f>VLOOKUP(G2362,Agents!A:E,4,FALSE)</f>
        <v>Team5</v>
      </c>
      <c r="Q2362" t="str">
        <f>VLOOKUP(G2362,Agents!A:E,5,FALSE)</f>
        <v>Senior</v>
      </c>
      <c r="R2362" t="str">
        <f>VLOOKUP(G2362,Agents!A:E,2,FALSE)</f>
        <v>Evening</v>
      </c>
    </row>
    <row r="2363" spans="1:18" x14ac:dyDescent="0.35">
      <c r="A2363" t="s">
        <v>4347</v>
      </c>
      <c r="B2363" t="s">
        <v>3557</v>
      </c>
      <c r="C2363" t="s">
        <v>12</v>
      </c>
      <c r="D2363" t="s">
        <v>13</v>
      </c>
      <c r="E2363" s="1">
        <v>46052.87222222222</v>
      </c>
      <c r="F2363" s="1">
        <v>46053.87222222222</v>
      </c>
      <c r="G2363" t="s">
        <v>59</v>
      </c>
      <c r="H2363" t="s">
        <v>15</v>
      </c>
      <c r="I2363" t="s">
        <v>16</v>
      </c>
      <c r="J2363">
        <v>5</v>
      </c>
      <c r="K2363" t="str">
        <f>IF(tickets_dataset[[#This Row],[status]] = "Closed", "Yes","No")</f>
        <v>Yes</v>
      </c>
      <c r="L2363" s="2">
        <f t="shared" si="144"/>
        <v>24</v>
      </c>
      <c r="M2363" t="str">
        <f t="shared" si="145"/>
        <v>No</v>
      </c>
      <c r="N2363" t="str">
        <f t="shared" si="146"/>
        <v>Jan</v>
      </c>
      <c r="O2363" s="2">
        <f t="shared" si="147"/>
        <v>1</v>
      </c>
      <c r="P2363" t="str">
        <f>VLOOKUP(G2363,Agents!A:E,4,FALSE)</f>
        <v>Team3</v>
      </c>
      <c r="Q2363" t="str">
        <f>VLOOKUP(G2363,Agents!A:E,5,FALSE)</f>
        <v>Senior</v>
      </c>
      <c r="R2363" t="str">
        <f>VLOOKUP(G2363,Agents!A:E,2,FALSE)</f>
        <v>Night</v>
      </c>
    </row>
    <row r="2364" spans="1:18" x14ac:dyDescent="0.35">
      <c r="A2364" t="s">
        <v>4348</v>
      </c>
      <c r="B2364" t="s">
        <v>4349</v>
      </c>
      <c r="C2364" t="s">
        <v>76</v>
      </c>
      <c r="D2364" t="s">
        <v>26</v>
      </c>
      <c r="E2364" s="1">
        <v>46064.414583333331</v>
      </c>
      <c r="F2364" s="1">
        <v>46067.289583333331</v>
      </c>
      <c r="G2364" t="s">
        <v>137</v>
      </c>
      <c r="H2364" t="s">
        <v>15</v>
      </c>
      <c r="I2364" t="s">
        <v>16</v>
      </c>
      <c r="J2364">
        <v>4</v>
      </c>
      <c r="K2364" t="str">
        <f>IF(tickets_dataset[[#This Row],[status]] = "Closed", "Yes","No")</f>
        <v>Yes</v>
      </c>
      <c r="L2364" s="2">
        <f t="shared" si="144"/>
        <v>69</v>
      </c>
      <c r="M2364" t="str">
        <f t="shared" si="145"/>
        <v>Yes</v>
      </c>
      <c r="N2364" t="str">
        <f t="shared" si="146"/>
        <v>Feb</v>
      </c>
      <c r="O2364" s="2">
        <f t="shared" si="147"/>
        <v>2.875</v>
      </c>
      <c r="P2364" t="str">
        <f>VLOOKUP(G2364,Agents!A:E,4,FALSE)</f>
        <v>Team5</v>
      </c>
      <c r="Q2364" t="str">
        <f>VLOOKUP(G2364,Agents!A:E,5,FALSE)</f>
        <v>Senior</v>
      </c>
      <c r="R2364" t="str">
        <f>VLOOKUP(G2364,Agents!A:E,2,FALSE)</f>
        <v>Night</v>
      </c>
    </row>
    <row r="2365" spans="1:18" x14ac:dyDescent="0.35">
      <c r="A2365" t="s">
        <v>4350</v>
      </c>
      <c r="B2365" t="s">
        <v>4351</v>
      </c>
      <c r="C2365" t="s">
        <v>12</v>
      </c>
      <c r="D2365" t="s">
        <v>26</v>
      </c>
      <c r="E2365" s="1">
        <v>46106.702777777777</v>
      </c>
      <c r="F2365" s="1">
        <v>46107.452777777777</v>
      </c>
      <c r="G2365" t="s">
        <v>149</v>
      </c>
      <c r="H2365" t="s">
        <v>15</v>
      </c>
      <c r="I2365" t="s">
        <v>16</v>
      </c>
      <c r="J2365">
        <v>4</v>
      </c>
      <c r="K2365" t="str">
        <f>IF(tickets_dataset[[#This Row],[status]] = "Closed", "Yes","No")</f>
        <v>Yes</v>
      </c>
      <c r="L2365" s="2">
        <f t="shared" si="144"/>
        <v>18</v>
      </c>
      <c r="M2365" t="str">
        <f t="shared" si="145"/>
        <v>No</v>
      </c>
      <c r="N2365" t="str">
        <f t="shared" si="146"/>
        <v>Mar</v>
      </c>
      <c r="O2365" s="2">
        <f t="shared" si="147"/>
        <v>0.75</v>
      </c>
      <c r="P2365" t="str">
        <f>VLOOKUP(G2365,Agents!A:E,4,FALSE)</f>
        <v>Team3</v>
      </c>
      <c r="Q2365" t="str">
        <f>VLOOKUP(G2365,Agents!A:E,5,FALSE)</f>
        <v>Mid</v>
      </c>
      <c r="R2365" t="str">
        <f>VLOOKUP(G2365,Agents!A:E,2,FALSE)</f>
        <v>Night</v>
      </c>
    </row>
    <row r="2366" spans="1:18" x14ac:dyDescent="0.35">
      <c r="A2366" t="s">
        <v>4352</v>
      </c>
      <c r="B2366" t="s">
        <v>1554</v>
      </c>
      <c r="C2366" t="s">
        <v>50</v>
      </c>
      <c r="D2366" t="s">
        <v>38</v>
      </c>
      <c r="E2366" s="1">
        <v>46089.599999999999</v>
      </c>
      <c r="F2366" s="1">
        <v>46091.308333333334</v>
      </c>
      <c r="G2366" t="s">
        <v>14</v>
      </c>
      <c r="H2366" t="s">
        <v>15</v>
      </c>
      <c r="I2366" t="s">
        <v>16</v>
      </c>
      <c r="J2366">
        <v>3</v>
      </c>
      <c r="K2366" t="str">
        <f>IF(tickets_dataset[[#This Row],[status]] = "Closed", "Yes","No")</f>
        <v>Yes</v>
      </c>
      <c r="L2366" s="2">
        <f t="shared" si="144"/>
        <v>41.000000000058208</v>
      </c>
      <c r="M2366" t="str">
        <f t="shared" si="145"/>
        <v>No</v>
      </c>
      <c r="N2366" t="str">
        <f t="shared" si="146"/>
        <v>Mar</v>
      </c>
      <c r="O2366" s="2">
        <f t="shared" si="147"/>
        <v>1.7083333333357587</v>
      </c>
      <c r="P2366" t="str">
        <f>VLOOKUP(G2366,Agents!A:E,4,FALSE)</f>
        <v>Team1</v>
      </c>
      <c r="Q2366" t="str">
        <f>VLOOKUP(G2366,Agents!A:E,5,FALSE)</f>
        <v>Senior</v>
      </c>
      <c r="R2366" t="str">
        <f>VLOOKUP(G2366,Agents!A:E,2,FALSE)</f>
        <v>Morning</v>
      </c>
    </row>
    <row r="2367" spans="1:18" x14ac:dyDescent="0.35">
      <c r="A2367" t="s">
        <v>4353</v>
      </c>
      <c r="B2367" t="s">
        <v>4289</v>
      </c>
      <c r="C2367" t="s">
        <v>50</v>
      </c>
      <c r="D2367" t="s">
        <v>13</v>
      </c>
      <c r="E2367" s="1">
        <v>46109.520833333336</v>
      </c>
      <c r="F2367" s="1">
        <v>46111.104166666664</v>
      </c>
      <c r="G2367" t="s">
        <v>234</v>
      </c>
      <c r="H2367" t="s">
        <v>15</v>
      </c>
      <c r="I2367" t="s">
        <v>16</v>
      </c>
      <c r="J2367">
        <v>5</v>
      </c>
      <c r="K2367" t="str">
        <f>IF(tickets_dataset[[#This Row],[status]] = "Closed", "Yes","No")</f>
        <v>Yes</v>
      </c>
      <c r="L2367" s="2">
        <f t="shared" si="144"/>
        <v>37.999999999883585</v>
      </c>
      <c r="M2367" t="str">
        <f t="shared" si="145"/>
        <v>No</v>
      </c>
      <c r="N2367" t="str">
        <f t="shared" si="146"/>
        <v>Mar</v>
      </c>
      <c r="O2367" s="2">
        <f t="shared" si="147"/>
        <v>1.5833333333284827</v>
      </c>
      <c r="P2367" t="str">
        <f>VLOOKUP(G2367,Agents!A:E,4,FALSE)</f>
        <v>Team5</v>
      </c>
      <c r="Q2367" t="str">
        <f>VLOOKUP(G2367,Agents!A:E,5,FALSE)</f>
        <v>Senior</v>
      </c>
      <c r="R2367" t="str">
        <f>VLOOKUP(G2367,Agents!A:E,2,FALSE)</f>
        <v>Night</v>
      </c>
    </row>
    <row r="2368" spans="1:18" x14ac:dyDescent="0.35">
      <c r="A2368" t="s">
        <v>4354</v>
      </c>
      <c r="B2368" t="s">
        <v>4355</v>
      </c>
      <c r="C2368" t="s">
        <v>50</v>
      </c>
      <c r="D2368" t="s">
        <v>13</v>
      </c>
      <c r="E2368" s="1">
        <v>46107.958333333336</v>
      </c>
      <c r="F2368" s="1">
        <v>46108.666666666664</v>
      </c>
      <c r="G2368" t="s">
        <v>164</v>
      </c>
      <c r="H2368" t="s">
        <v>15</v>
      </c>
      <c r="I2368" t="s">
        <v>16</v>
      </c>
      <c r="J2368">
        <v>2</v>
      </c>
      <c r="K2368" t="str">
        <f>IF(tickets_dataset[[#This Row],[status]] = "Closed", "Yes","No")</f>
        <v>Yes</v>
      </c>
      <c r="L2368" s="2">
        <f t="shared" si="144"/>
        <v>16.999999999883585</v>
      </c>
      <c r="M2368" t="str">
        <f t="shared" si="145"/>
        <v>No</v>
      </c>
      <c r="N2368" t="str">
        <f t="shared" si="146"/>
        <v>Mar</v>
      </c>
      <c r="O2368" s="2">
        <f t="shared" si="147"/>
        <v>0.70833333332848269</v>
      </c>
      <c r="P2368" t="str">
        <f>VLOOKUP(G2368,Agents!A:E,4,FALSE)</f>
        <v>Team4</v>
      </c>
      <c r="Q2368" t="str">
        <f>VLOOKUP(G2368,Agents!A:E,5,FALSE)</f>
        <v>Senior</v>
      </c>
      <c r="R2368" t="str">
        <f>VLOOKUP(G2368,Agents!A:E,2,FALSE)</f>
        <v>Evening</v>
      </c>
    </row>
    <row r="2369" spans="1:18" x14ac:dyDescent="0.35">
      <c r="A2369" t="s">
        <v>4356</v>
      </c>
      <c r="B2369" t="s">
        <v>281</v>
      </c>
      <c r="C2369" t="s">
        <v>22</v>
      </c>
      <c r="D2369" t="s">
        <v>38</v>
      </c>
      <c r="E2369" s="1">
        <v>46107.71875</v>
      </c>
      <c r="F2369" s="1">
        <v>46107.96875</v>
      </c>
      <c r="G2369" t="s">
        <v>67</v>
      </c>
      <c r="H2369" t="s">
        <v>28</v>
      </c>
      <c r="I2369" t="s">
        <v>16</v>
      </c>
      <c r="J2369">
        <v>4</v>
      </c>
      <c r="K2369" t="str">
        <f>IF(tickets_dataset[[#This Row],[status]] = "Closed", "Yes","No")</f>
        <v>No</v>
      </c>
      <c r="L2369" s="2">
        <f t="shared" si="144"/>
        <v>6</v>
      </c>
      <c r="M2369" t="str">
        <f t="shared" si="145"/>
        <v>No</v>
      </c>
      <c r="N2369" t="str">
        <f t="shared" si="146"/>
        <v>Mar</v>
      </c>
      <c r="O2369" s="2">
        <f t="shared" si="147"/>
        <v>0.25</v>
      </c>
      <c r="P2369" t="str">
        <f>VLOOKUP(G2369,Agents!A:E,4,FALSE)</f>
        <v>Team5</v>
      </c>
      <c r="Q2369" t="str">
        <f>VLOOKUP(G2369,Agents!A:E,5,FALSE)</f>
        <v>Junior</v>
      </c>
      <c r="R2369" t="str">
        <f>VLOOKUP(G2369,Agents!A:E,2,FALSE)</f>
        <v>Evening</v>
      </c>
    </row>
    <row r="2370" spans="1:18" x14ac:dyDescent="0.35">
      <c r="A2370" t="s">
        <v>4357</v>
      </c>
      <c r="B2370" t="s">
        <v>4358</v>
      </c>
      <c r="C2370" t="s">
        <v>12</v>
      </c>
      <c r="D2370" t="s">
        <v>26</v>
      </c>
      <c r="E2370" s="1">
        <v>46077.248611111114</v>
      </c>
      <c r="F2370" s="1">
        <v>46078.331944444442</v>
      </c>
      <c r="G2370" t="s">
        <v>357</v>
      </c>
      <c r="H2370" t="s">
        <v>132</v>
      </c>
      <c r="I2370" t="s">
        <v>16</v>
      </c>
      <c r="J2370">
        <v>5</v>
      </c>
      <c r="K2370" t="str">
        <f>IF(tickets_dataset[[#This Row],[status]] = "Closed", "Yes","No")</f>
        <v>No</v>
      </c>
      <c r="L2370" s="2">
        <f t="shared" ref="L2370:L2433" si="148">IF(ISBLANK(F2370),"",(F2370-E2370)*24)</f>
        <v>25.999999999883585</v>
      </c>
      <c r="M2370" t="str">
        <f t="shared" ref="M2370:M2433" si="149">IF(L2370&gt;48,"Yes","No")</f>
        <v>No</v>
      </c>
      <c r="N2370" t="str">
        <f t="shared" ref="N2370:N2433" si="150">TEXT(E2370,"mmm")</f>
        <v>Feb</v>
      </c>
      <c r="O2370" s="2">
        <f t="shared" si="147"/>
        <v>1.0833333333284827</v>
      </c>
      <c r="P2370" t="str">
        <f>VLOOKUP(G2370,Agents!A:E,4,FALSE)</f>
        <v>Team1</v>
      </c>
      <c r="Q2370" t="str">
        <f>VLOOKUP(G2370,Agents!A:E,5,FALSE)</f>
        <v>Mid</v>
      </c>
      <c r="R2370" t="str">
        <f>VLOOKUP(G2370,Agents!A:E,2,FALSE)</f>
        <v>Morning</v>
      </c>
    </row>
    <row r="2371" spans="1:18" x14ac:dyDescent="0.35">
      <c r="A2371" t="s">
        <v>4359</v>
      </c>
      <c r="B2371" t="s">
        <v>4360</v>
      </c>
      <c r="C2371" t="s">
        <v>22</v>
      </c>
      <c r="D2371" t="s">
        <v>38</v>
      </c>
      <c r="E2371" s="1">
        <v>46111.895833333336</v>
      </c>
      <c r="F2371" s="1">
        <v>46113.020833333336</v>
      </c>
      <c r="G2371" t="s">
        <v>59</v>
      </c>
      <c r="H2371" t="s">
        <v>15</v>
      </c>
      <c r="I2371" t="s">
        <v>16</v>
      </c>
      <c r="J2371">
        <v>4</v>
      </c>
      <c r="K2371" t="str">
        <f>IF(tickets_dataset[[#This Row],[status]] = "Closed", "Yes","No")</f>
        <v>Yes</v>
      </c>
      <c r="L2371" s="2">
        <f t="shared" si="148"/>
        <v>27</v>
      </c>
      <c r="M2371" t="str">
        <f t="shared" si="149"/>
        <v>No</v>
      </c>
      <c r="N2371" t="str">
        <f t="shared" si="150"/>
        <v>Mar</v>
      </c>
      <c r="O2371" s="2">
        <f t="shared" ref="O2371:O2434" si="151">F2371-E2371</f>
        <v>1.125</v>
      </c>
      <c r="P2371" t="str">
        <f>VLOOKUP(G2371,Agents!A:E,4,FALSE)</f>
        <v>Team3</v>
      </c>
      <c r="Q2371" t="str">
        <f>VLOOKUP(G2371,Agents!A:E,5,FALSE)</f>
        <v>Senior</v>
      </c>
      <c r="R2371" t="str">
        <f>VLOOKUP(G2371,Agents!A:E,2,FALSE)</f>
        <v>Night</v>
      </c>
    </row>
    <row r="2372" spans="1:18" x14ac:dyDescent="0.35">
      <c r="A2372" t="s">
        <v>4361</v>
      </c>
      <c r="B2372" t="s">
        <v>2104</v>
      </c>
      <c r="C2372" t="s">
        <v>76</v>
      </c>
      <c r="D2372" t="s">
        <v>26</v>
      </c>
      <c r="E2372" s="1">
        <v>46036.317361111112</v>
      </c>
      <c r="F2372" s="1">
        <v>46036.817361111112</v>
      </c>
      <c r="G2372" t="s">
        <v>19</v>
      </c>
      <c r="H2372" t="s">
        <v>132</v>
      </c>
      <c r="I2372" t="s">
        <v>68</v>
      </c>
      <c r="J2372">
        <v>3</v>
      </c>
      <c r="K2372" t="str">
        <f>IF(tickets_dataset[[#This Row],[status]] = "Closed", "Yes","No")</f>
        <v>No</v>
      </c>
      <c r="L2372" s="2">
        <f t="shared" si="148"/>
        <v>12</v>
      </c>
      <c r="M2372" t="str">
        <f t="shared" si="149"/>
        <v>No</v>
      </c>
      <c r="N2372" t="str">
        <f t="shared" si="150"/>
        <v>Jan</v>
      </c>
      <c r="O2372" s="2">
        <f t="shared" si="151"/>
        <v>0.5</v>
      </c>
      <c r="P2372" t="str">
        <f>VLOOKUP(G2372,Agents!A:E,4,FALSE)</f>
        <v>Team4</v>
      </c>
      <c r="Q2372" t="str">
        <f>VLOOKUP(G2372,Agents!A:E,5,FALSE)</f>
        <v>Senior</v>
      </c>
      <c r="R2372" t="str">
        <f>VLOOKUP(G2372,Agents!A:E,2,FALSE)</f>
        <v>Evening</v>
      </c>
    </row>
    <row r="2373" spans="1:18" x14ac:dyDescent="0.35">
      <c r="A2373" t="s">
        <v>4362</v>
      </c>
      <c r="B2373" t="s">
        <v>4363</v>
      </c>
      <c r="C2373" t="s">
        <v>76</v>
      </c>
      <c r="D2373" t="s">
        <v>13</v>
      </c>
      <c r="E2373" s="1">
        <v>46092.330555555556</v>
      </c>
      <c r="F2373" s="1">
        <v>46092.955555555556</v>
      </c>
      <c r="G2373" t="s">
        <v>19</v>
      </c>
      <c r="H2373" t="s">
        <v>15</v>
      </c>
      <c r="I2373" t="s">
        <v>16</v>
      </c>
      <c r="J2373">
        <v>4</v>
      </c>
      <c r="K2373" t="str">
        <f>IF(tickets_dataset[[#This Row],[status]] = "Closed", "Yes","No")</f>
        <v>Yes</v>
      </c>
      <c r="L2373" s="2">
        <f t="shared" si="148"/>
        <v>15</v>
      </c>
      <c r="M2373" t="str">
        <f t="shared" si="149"/>
        <v>No</v>
      </c>
      <c r="N2373" t="str">
        <f t="shared" si="150"/>
        <v>Mar</v>
      </c>
      <c r="O2373" s="2">
        <f t="shared" si="151"/>
        <v>0.625</v>
      </c>
      <c r="P2373" t="str">
        <f>VLOOKUP(G2373,Agents!A:E,4,FALSE)</f>
        <v>Team4</v>
      </c>
      <c r="Q2373" t="str">
        <f>VLOOKUP(G2373,Agents!A:E,5,FALSE)</f>
        <v>Senior</v>
      </c>
      <c r="R2373" t="str">
        <f>VLOOKUP(G2373,Agents!A:E,2,FALSE)</f>
        <v>Evening</v>
      </c>
    </row>
    <row r="2374" spans="1:18" x14ac:dyDescent="0.35">
      <c r="A2374" t="s">
        <v>4364</v>
      </c>
      <c r="B2374" t="s">
        <v>4365</v>
      </c>
      <c r="C2374" t="s">
        <v>76</v>
      </c>
      <c r="D2374" t="s">
        <v>26</v>
      </c>
      <c r="E2374" s="1">
        <v>46026.95</v>
      </c>
      <c r="F2374" s="1">
        <v>46029.241666666669</v>
      </c>
      <c r="G2374" t="s">
        <v>91</v>
      </c>
      <c r="H2374" t="s">
        <v>15</v>
      </c>
      <c r="I2374" t="s">
        <v>16</v>
      </c>
      <c r="J2374">
        <v>3</v>
      </c>
      <c r="K2374" t="str">
        <f>IF(tickets_dataset[[#This Row],[status]] = "Closed", "Yes","No")</f>
        <v>Yes</v>
      </c>
      <c r="L2374" s="2">
        <f t="shared" si="148"/>
        <v>55.000000000116415</v>
      </c>
      <c r="M2374" t="str">
        <f t="shared" si="149"/>
        <v>Yes</v>
      </c>
      <c r="N2374" t="str">
        <f t="shared" si="150"/>
        <v>Jan</v>
      </c>
      <c r="O2374" s="2">
        <f t="shared" si="151"/>
        <v>2.2916666666715173</v>
      </c>
      <c r="P2374" t="str">
        <f>VLOOKUP(G2374,Agents!A:E,4,FALSE)</f>
        <v>Team5</v>
      </c>
      <c r="Q2374" t="str">
        <f>VLOOKUP(G2374,Agents!A:E,5,FALSE)</f>
        <v>Mid</v>
      </c>
      <c r="R2374" t="str">
        <f>VLOOKUP(G2374,Agents!A:E,2,FALSE)</f>
        <v>Night</v>
      </c>
    </row>
    <row r="2375" spans="1:18" x14ac:dyDescent="0.35">
      <c r="A2375" t="s">
        <v>4366</v>
      </c>
      <c r="B2375" t="s">
        <v>4367</v>
      </c>
      <c r="C2375" t="s">
        <v>34</v>
      </c>
      <c r="D2375" t="s">
        <v>38</v>
      </c>
      <c r="E2375" s="1">
        <v>46055.006249999999</v>
      </c>
      <c r="F2375" s="1">
        <v>46056.714583333334</v>
      </c>
      <c r="G2375" t="s">
        <v>422</v>
      </c>
      <c r="H2375" t="s">
        <v>15</v>
      </c>
      <c r="I2375" t="s">
        <v>16</v>
      </c>
      <c r="J2375">
        <v>4</v>
      </c>
      <c r="K2375" t="str">
        <f>IF(tickets_dataset[[#This Row],[status]] = "Closed", "Yes","No")</f>
        <v>Yes</v>
      </c>
      <c r="L2375" s="2">
        <f t="shared" si="148"/>
        <v>41.000000000058208</v>
      </c>
      <c r="M2375" t="str">
        <f t="shared" si="149"/>
        <v>No</v>
      </c>
      <c r="N2375" t="str">
        <f t="shared" si="150"/>
        <v>Feb</v>
      </c>
      <c r="O2375" s="2">
        <f t="shared" si="151"/>
        <v>1.7083333333357587</v>
      </c>
      <c r="P2375" t="str">
        <f>VLOOKUP(G2375,Agents!A:E,4,FALSE)</f>
        <v>Team5</v>
      </c>
      <c r="Q2375" t="str">
        <f>VLOOKUP(G2375,Agents!A:E,5,FALSE)</f>
        <v>Mid</v>
      </c>
      <c r="R2375" t="str">
        <f>VLOOKUP(G2375,Agents!A:E,2,FALSE)</f>
        <v>Evening</v>
      </c>
    </row>
    <row r="2376" spans="1:18" x14ac:dyDescent="0.35">
      <c r="A2376" t="s">
        <v>4368</v>
      </c>
      <c r="B2376" t="s">
        <v>4369</v>
      </c>
      <c r="C2376" t="s">
        <v>76</v>
      </c>
      <c r="D2376" t="s">
        <v>13</v>
      </c>
      <c r="E2376" s="1">
        <v>46078.53125</v>
      </c>
      <c r="F2376" s="1">
        <v>46080.239583333336</v>
      </c>
      <c r="G2376" t="s">
        <v>149</v>
      </c>
      <c r="H2376" t="s">
        <v>15</v>
      </c>
      <c r="I2376" t="s">
        <v>16</v>
      </c>
      <c r="J2376">
        <v>5</v>
      </c>
      <c r="K2376" t="str">
        <f>IF(tickets_dataset[[#This Row],[status]] = "Closed", "Yes","No")</f>
        <v>Yes</v>
      </c>
      <c r="L2376" s="2">
        <f t="shared" si="148"/>
        <v>41.000000000058208</v>
      </c>
      <c r="M2376" t="str">
        <f t="shared" si="149"/>
        <v>No</v>
      </c>
      <c r="N2376" t="str">
        <f t="shared" si="150"/>
        <v>Feb</v>
      </c>
      <c r="O2376" s="2">
        <f t="shared" si="151"/>
        <v>1.7083333333357587</v>
      </c>
      <c r="P2376" t="str">
        <f>VLOOKUP(G2376,Agents!A:E,4,FALSE)</f>
        <v>Team3</v>
      </c>
      <c r="Q2376" t="str">
        <f>VLOOKUP(G2376,Agents!A:E,5,FALSE)</f>
        <v>Mid</v>
      </c>
      <c r="R2376" t="str">
        <f>VLOOKUP(G2376,Agents!A:E,2,FALSE)</f>
        <v>Night</v>
      </c>
    </row>
    <row r="2377" spans="1:18" x14ac:dyDescent="0.35">
      <c r="A2377" t="s">
        <v>4370</v>
      </c>
      <c r="B2377" t="s">
        <v>4371</v>
      </c>
      <c r="C2377" t="s">
        <v>76</v>
      </c>
      <c r="D2377" t="s">
        <v>13</v>
      </c>
      <c r="E2377" s="1">
        <v>46065.993055555555</v>
      </c>
      <c r="F2377" s="1">
        <v>46066.284722222219</v>
      </c>
      <c r="G2377" t="s">
        <v>221</v>
      </c>
      <c r="H2377" t="s">
        <v>15</v>
      </c>
      <c r="I2377" t="s">
        <v>68</v>
      </c>
      <c r="J2377">
        <v>5</v>
      </c>
      <c r="K2377" t="str">
        <f>IF(tickets_dataset[[#This Row],[status]] = "Closed", "Yes","No")</f>
        <v>Yes</v>
      </c>
      <c r="L2377" s="2">
        <f t="shared" si="148"/>
        <v>6.9999999999417923</v>
      </c>
      <c r="M2377" t="str">
        <f t="shared" si="149"/>
        <v>No</v>
      </c>
      <c r="N2377" t="str">
        <f t="shared" si="150"/>
        <v>Feb</v>
      </c>
      <c r="O2377" s="2">
        <f t="shared" si="151"/>
        <v>0.29166666666424135</v>
      </c>
      <c r="P2377" t="str">
        <f>VLOOKUP(G2377,Agents!A:E,4,FALSE)</f>
        <v>Team4</v>
      </c>
      <c r="Q2377" t="str">
        <f>VLOOKUP(G2377,Agents!A:E,5,FALSE)</f>
        <v>Senior</v>
      </c>
      <c r="R2377" t="str">
        <f>VLOOKUP(G2377,Agents!A:E,2,FALSE)</f>
        <v>Morning</v>
      </c>
    </row>
    <row r="2378" spans="1:18" x14ac:dyDescent="0.35">
      <c r="A2378" t="s">
        <v>4372</v>
      </c>
      <c r="B2378" t="s">
        <v>2797</v>
      </c>
      <c r="C2378" t="s">
        <v>76</v>
      </c>
      <c r="D2378" t="s">
        <v>13</v>
      </c>
      <c r="E2378" s="1">
        <v>46025.78402777778</v>
      </c>
      <c r="F2378" s="1">
        <v>46026.200694444444</v>
      </c>
      <c r="G2378" t="s">
        <v>170</v>
      </c>
      <c r="H2378" t="s">
        <v>15</v>
      </c>
      <c r="I2378" t="s">
        <v>16</v>
      </c>
      <c r="J2378">
        <v>4</v>
      </c>
      <c r="K2378" t="str">
        <f>IF(tickets_dataset[[#This Row],[status]] = "Closed", "Yes","No")</f>
        <v>Yes</v>
      </c>
      <c r="L2378" s="2">
        <f t="shared" si="148"/>
        <v>9.9999999999417923</v>
      </c>
      <c r="M2378" t="str">
        <f t="shared" si="149"/>
        <v>No</v>
      </c>
      <c r="N2378" t="str">
        <f t="shared" si="150"/>
        <v>Jan</v>
      </c>
      <c r="O2378" s="2">
        <f t="shared" si="151"/>
        <v>0.41666666666424135</v>
      </c>
      <c r="P2378" t="str">
        <f>VLOOKUP(G2378,Agents!A:E,4,FALSE)</f>
        <v>Team5</v>
      </c>
      <c r="Q2378" t="str">
        <f>VLOOKUP(G2378,Agents!A:E,5,FALSE)</f>
        <v>Junior</v>
      </c>
      <c r="R2378" t="str">
        <f>VLOOKUP(G2378,Agents!A:E,2,FALSE)</f>
        <v>Night</v>
      </c>
    </row>
    <row r="2379" spans="1:18" x14ac:dyDescent="0.35">
      <c r="A2379" t="s">
        <v>4373</v>
      </c>
      <c r="B2379" t="s">
        <v>414</v>
      </c>
      <c r="C2379" t="s">
        <v>76</v>
      </c>
      <c r="D2379" t="s">
        <v>13</v>
      </c>
      <c r="E2379" s="1">
        <v>46041.611805555556</v>
      </c>
      <c r="F2379" s="1">
        <v>46043.486805555556</v>
      </c>
      <c r="G2379" t="s">
        <v>56</v>
      </c>
      <c r="H2379" t="s">
        <v>15</v>
      </c>
      <c r="I2379" t="s">
        <v>16</v>
      </c>
      <c r="J2379">
        <v>4</v>
      </c>
      <c r="K2379" t="str">
        <f>IF(tickets_dataset[[#This Row],[status]] = "Closed", "Yes","No")</f>
        <v>Yes</v>
      </c>
      <c r="L2379" s="2">
        <f t="shared" si="148"/>
        <v>45</v>
      </c>
      <c r="M2379" t="str">
        <f t="shared" si="149"/>
        <v>No</v>
      </c>
      <c r="N2379" t="str">
        <f t="shared" si="150"/>
        <v>Jan</v>
      </c>
      <c r="O2379" s="2">
        <f t="shared" si="151"/>
        <v>1.875</v>
      </c>
      <c r="P2379" t="str">
        <f>VLOOKUP(G2379,Agents!A:E,4,FALSE)</f>
        <v>Team1</v>
      </c>
      <c r="Q2379" t="str">
        <f>VLOOKUP(G2379,Agents!A:E,5,FALSE)</f>
        <v>Senior</v>
      </c>
      <c r="R2379" t="str">
        <f>VLOOKUP(G2379,Agents!A:E,2,FALSE)</f>
        <v>Night</v>
      </c>
    </row>
    <row r="2380" spans="1:18" x14ac:dyDescent="0.35">
      <c r="A2380" t="s">
        <v>4374</v>
      </c>
      <c r="B2380" t="s">
        <v>4375</v>
      </c>
      <c r="C2380" t="s">
        <v>22</v>
      </c>
      <c r="D2380" t="s">
        <v>13</v>
      </c>
      <c r="E2380" s="1">
        <v>46047.543749999997</v>
      </c>
      <c r="F2380" s="1">
        <v>46047.752083333333</v>
      </c>
      <c r="G2380" t="s">
        <v>73</v>
      </c>
      <c r="H2380" t="s">
        <v>15</v>
      </c>
      <c r="I2380" t="s">
        <v>16</v>
      </c>
      <c r="J2380">
        <v>4</v>
      </c>
      <c r="K2380" t="str">
        <f>IF(tickets_dataset[[#This Row],[status]] = "Closed", "Yes","No")</f>
        <v>Yes</v>
      </c>
      <c r="L2380" s="2">
        <f t="shared" si="148"/>
        <v>5.0000000000582077</v>
      </c>
      <c r="M2380" t="str">
        <f t="shared" si="149"/>
        <v>No</v>
      </c>
      <c r="N2380" t="str">
        <f t="shared" si="150"/>
        <v>Jan</v>
      </c>
      <c r="O2380" s="2">
        <f t="shared" si="151"/>
        <v>0.20833333333575865</v>
      </c>
      <c r="P2380" t="str">
        <f>VLOOKUP(G2380,Agents!A:E,4,FALSE)</f>
        <v>Team4</v>
      </c>
      <c r="Q2380" t="str">
        <f>VLOOKUP(G2380,Agents!A:E,5,FALSE)</f>
        <v>Senior</v>
      </c>
      <c r="R2380" t="str">
        <f>VLOOKUP(G2380,Agents!A:E,2,FALSE)</f>
        <v>Night</v>
      </c>
    </row>
    <row r="2381" spans="1:18" x14ac:dyDescent="0.35">
      <c r="A2381" t="s">
        <v>4376</v>
      </c>
      <c r="B2381" t="s">
        <v>4377</v>
      </c>
      <c r="C2381" t="s">
        <v>50</v>
      </c>
      <c r="D2381" t="s">
        <v>38</v>
      </c>
      <c r="E2381" s="1">
        <v>46043.075694444444</v>
      </c>
      <c r="F2381" s="1">
        <v>46045.117361111108</v>
      </c>
      <c r="G2381" t="s">
        <v>73</v>
      </c>
      <c r="H2381" t="s">
        <v>15</v>
      </c>
      <c r="I2381" t="s">
        <v>16</v>
      </c>
      <c r="J2381">
        <v>5</v>
      </c>
      <c r="K2381" t="str">
        <f>IF(tickets_dataset[[#This Row],[status]] = "Closed", "Yes","No")</f>
        <v>Yes</v>
      </c>
      <c r="L2381" s="2">
        <f t="shared" si="148"/>
        <v>48.999999999941792</v>
      </c>
      <c r="M2381" t="str">
        <f t="shared" si="149"/>
        <v>Yes</v>
      </c>
      <c r="N2381" t="str">
        <f t="shared" si="150"/>
        <v>Jan</v>
      </c>
      <c r="O2381" s="2">
        <f t="shared" si="151"/>
        <v>2.0416666666642413</v>
      </c>
      <c r="P2381" t="str">
        <f>VLOOKUP(G2381,Agents!A:E,4,FALSE)</f>
        <v>Team4</v>
      </c>
      <c r="Q2381" t="str">
        <f>VLOOKUP(G2381,Agents!A:E,5,FALSE)</f>
        <v>Senior</v>
      </c>
      <c r="R2381" t="str">
        <f>VLOOKUP(G2381,Agents!A:E,2,FALSE)</f>
        <v>Night</v>
      </c>
    </row>
    <row r="2382" spans="1:18" x14ac:dyDescent="0.35">
      <c r="A2382" t="s">
        <v>4378</v>
      </c>
      <c r="B2382" t="s">
        <v>3124</v>
      </c>
      <c r="C2382" t="s">
        <v>12</v>
      </c>
      <c r="D2382" t="s">
        <v>38</v>
      </c>
      <c r="E2382" s="1">
        <v>46096.163194444445</v>
      </c>
      <c r="F2382" s="1">
        <v>46098.454861111109</v>
      </c>
      <c r="G2382" t="s">
        <v>311</v>
      </c>
      <c r="H2382" t="s">
        <v>15</v>
      </c>
      <c r="I2382" t="s">
        <v>16</v>
      </c>
      <c r="J2382">
        <v>3</v>
      </c>
      <c r="K2382" t="str">
        <f>IF(tickets_dataset[[#This Row],[status]] = "Closed", "Yes","No")</f>
        <v>Yes</v>
      </c>
      <c r="L2382" s="2">
        <f t="shared" si="148"/>
        <v>54.999999999941792</v>
      </c>
      <c r="M2382" t="str">
        <f t="shared" si="149"/>
        <v>Yes</v>
      </c>
      <c r="N2382" t="str">
        <f t="shared" si="150"/>
        <v>Mar</v>
      </c>
      <c r="O2382" s="2">
        <f t="shared" si="151"/>
        <v>2.2916666666642413</v>
      </c>
      <c r="P2382" t="str">
        <f>VLOOKUP(G2382,Agents!A:E,4,FALSE)</f>
        <v>Team5</v>
      </c>
      <c r="Q2382" t="str">
        <f>VLOOKUP(G2382,Agents!A:E,5,FALSE)</f>
        <v>Senior</v>
      </c>
      <c r="R2382" t="str">
        <f>VLOOKUP(G2382,Agents!A:E,2,FALSE)</f>
        <v>Evening</v>
      </c>
    </row>
    <row r="2383" spans="1:18" x14ac:dyDescent="0.35">
      <c r="A2383" t="s">
        <v>4379</v>
      </c>
      <c r="B2383" t="s">
        <v>1131</v>
      </c>
      <c r="C2383" t="s">
        <v>50</v>
      </c>
      <c r="D2383" t="s">
        <v>26</v>
      </c>
      <c r="E2383" s="1">
        <v>46060.895833333336</v>
      </c>
      <c r="F2383" s="1">
        <v>46062.895833333336</v>
      </c>
      <c r="G2383" t="s">
        <v>170</v>
      </c>
      <c r="H2383" t="s">
        <v>28</v>
      </c>
      <c r="I2383" t="s">
        <v>16</v>
      </c>
      <c r="J2383">
        <v>5</v>
      </c>
      <c r="K2383" t="str">
        <f>IF(tickets_dataset[[#This Row],[status]] = "Closed", "Yes","No")</f>
        <v>No</v>
      </c>
      <c r="L2383" s="2">
        <f t="shared" si="148"/>
        <v>48</v>
      </c>
      <c r="M2383" t="str">
        <f t="shared" si="149"/>
        <v>No</v>
      </c>
      <c r="N2383" t="str">
        <f t="shared" si="150"/>
        <v>Feb</v>
      </c>
      <c r="O2383" s="2">
        <f t="shared" si="151"/>
        <v>2</v>
      </c>
      <c r="P2383" t="str">
        <f>VLOOKUP(G2383,Agents!A:E,4,FALSE)</f>
        <v>Team5</v>
      </c>
      <c r="Q2383" t="str">
        <f>VLOOKUP(G2383,Agents!A:E,5,FALSE)</f>
        <v>Junior</v>
      </c>
      <c r="R2383" t="str">
        <f>VLOOKUP(G2383,Agents!A:E,2,FALSE)</f>
        <v>Night</v>
      </c>
    </row>
    <row r="2384" spans="1:18" x14ac:dyDescent="0.35">
      <c r="A2384" t="s">
        <v>4380</v>
      </c>
      <c r="B2384" t="s">
        <v>4381</v>
      </c>
      <c r="C2384" t="s">
        <v>12</v>
      </c>
      <c r="D2384" t="s">
        <v>26</v>
      </c>
      <c r="E2384" s="1">
        <v>46023.820138888892</v>
      </c>
      <c r="F2384" s="1">
        <v>46025.52847222222</v>
      </c>
      <c r="G2384" t="s">
        <v>221</v>
      </c>
      <c r="H2384" t="s">
        <v>15</v>
      </c>
      <c r="I2384" t="s">
        <v>16</v>
      </c>
      <c r="J2384">
        <v>4</v>
      </c>
      <c r="K2384" t="str">
        <f>IF(tickets_dataset[[#This Row],[status]] = "Closed", "Yes","No")</f>
        <v>Yes</v>
      </c>
      <c r="L2384" s="2">
        <f t="shared" si="148"/>
        <v>40.999999999883585</v>
      </c>
      <c r="M2384" t="str">
        <f t="shared" si="149"/>
        <v>No</v>
      </c>
      <c r="N2384" t="str">
        <f t="shared" si="150"/>
        <v>Jan</v>
      </c>
      <c r="O2384" s="2">
        <f t="shared" si="151"/>
        <v>1.7083333333284827</v>
      </c>
      <c r="P2384" t="str">
        <f>VLOOKUP(G2384,Agents!A:E,4,FALSE)</f>
        <v>Team4</v>
      </c>
      <c r="Q2384" t="str">
        <f>VLOOKUP(G2384,Agents!A:E,5,FALSE)</f>
        <v>Senior</v>
      </c>
      <c r="R2384" t="str">
        <f>VLOOKUP(G2384,Agents!A:E,2,FALSE)</f>
        <v>Morning</v>
      </c>
    </row>
    <row r="2385" spans="1:18" x14ac:dyDescent="0.35">
      <c r="A2385" t="s">
        <v>4382</v>
      </c>
      <c r="B2385" t="s">
        <v>424</v>
      </c>
      <c r="C2385" t="s">
        <v>50</v>
      </c>
      <c r="D2385" t="s">
        <v>13</v>
      </c>
      <c r="E2385" s="1">
        <v>46061.28402777778</v>
      </c>
      <c r="F2385" s="1">
        <v>46062.825694444444</v>
      </c>
      <c r="G2385" t="s">
        <v>42</v>
      </c>
      <c r="H2385" t="s">
        <v>132</v>
      </c>
      <c r="I2385" t="s">
        <v>68</v>
      </c>
      <c r="J2385">
        <v>3</v>
      </c>
      <c r="K2385" t="str">
        <f>IF(tickets_dataset[[#This Row],[status]] = "Closed", "Yes","No")</f>
        <v>No</v>
      </c>
      <c r="L2385" s="2">
        <f t="shared" si="148"/>
        <v>36.999999999941792</v>
      </c>
      <c r="M2385" t="str">
        <f t="shared" si="149"/>
        <v>No</v>
      </c>
      <c r="N2385" t="str">
        <f t="shared" si="150"/>
        <v>Feb</v>
      </c>
      <c r="O2385" s="2">
        <f t="shared" si="151"/>
        <v>1.5416666666642413</v>
      </c>
      <c r="P2385" t="str">
        <f>VLOOKUP(G2385,Agents!A:E,4,FALSE)</f>
        <v>Team2</v>
      </c>
      <c r="Q2385" t="str">
        <f>VLOOKUP(G2385,Agents!A:E,5,FALSE)</f>
        <v>Junior</v>
      </c>
      <c r="R2385" t="str">
        <f>VLOOKUP(G2385,Agents!A:E,2,FALSE)</f>
        <v>Night</v>
      </c>
    </row>
    <row r="2386" spans="1:18" x14ac:dyDescent="0.35">
      <c r="A2386" t="s">
        <v>4383</v>
      </c>
      <c r="B2386" t="s">
        <v>4384</v>
      </c>
      <c r="C2386" t="s">
        <v>22</v>
      </c>
      <c r="D2386" t="s">
        <v>13</v>
      </c>
      <c r="E2386" s="1">
        <v>46095.80972222222</v>
      </c>
      <c r="F2386" s="1">
        <v>46097.226388888892</v>
      </c>
      <c r="G2386" t="s">
        <v>149</v>
      </c>
      <c r="H2386" t="s">
        <v>15</v>
      </c>
      <c r="I2386" t="s">
        <v>16</v>
      </c>
      <c r="J2386">
        <v>4</v>
      </c>
      <c r="K2386" t="str">
        <f>IF(tickets_dataset[[#This Row],[status]] = "Closed", "Yes","No")</f>
        <v>Yes</v>
      </c>
      <c r="L2386" s="2">
        <f t="shared" si="148"/>
        <v>34.000000000116415</v>
      </c>
      <c r="M2386" t="str">
        <f t="shared" si="149"/>
        <v>No</v>
      </c>
      <c r="N2386" t="str">
        <f t="shared" si="150"/>
        <v>Mar</v>
      </c>
      <c r="O2386" s="2">
        <f t="shared" si="151"/>
        <v>1.4166666666715173</v>
      </c>
      <c r="P2386" t="str">
        <f>VLOOKUP(G2386,Agents!A:E,4,FALSE)</f>
        <v>Team3</v>
      </c>
      <c r="Q2386" t="str">
        <f>VLOOKUP(G2386,Agents!A:E,5,FALSE)</f>
        <v>Mid</v>
      </c>
      <c r="R2386" t="str">
        <f>VLOOKUP(G2386,Agents!A:E,2,FALSE)</f>
        <v>Night</v>
      </c>
    </row>
    <row r="2387" spans="1:18" x14ac:dyDescent="0.35">
      <c r="A2387" t="s">
        <v>4385</v>
      </c>
      <c r="B2387" t="s">
        <v>4386</v>
      </c>
      <c r="C2387" t="s">
        <v>34</v>
      </c>
      <c r="D2387" t="s">
        <v>26</v>
      </c>
      <c r="E2387" s="1">
        <v>46088.996527777781</v>
      </c>
      <c r="F2387" s="1">
        <v>46091.413194444445</v>
      </c>
      <c r="G2387" t="s">
        <v>53</v>
      </c>
      <c r="H2387" t="s">
        <v>15</v>
      </c>
      <c r="I2387" t="s">
        <v>16</v>
      </c>
      <c r="J2387">
        <v>5</v>
      </c>
      <c r="K2387" t="str">
        <f>IF(tickets_dataset[[#This Row],[status]] = "Closed", "Yes","No")</f>
        <v>Yes</v>
      </c>
      <c r="L2387" s="2">
        <f t="shared" si="148"/>
        <v>57.999999999941792</v>
      </c>
      <c r="M2387" t="str">
        <f t="shared" si="149"/>
        <v>Yes</v>
      </c>
      <c r="N2387" t="str">
        <f t="shared" si="150"/>
        <v>Mar</v>
      </c>
      <c r="O2387" s="2">
        <f t="shared" si="151"/>
        <v>2.4166666666642413</v>
      </c>
      <c r="P2387" t="str">
        <f>VLOOKUP(G2387,Agents!A:E,4,FALSE)</f>
        <v>Team1</v>
      </c>
      <c r="Q2387" t="str">
        <f>VLOOKUP(G2387,Agents!A:E,5,FALSE)</f>
        <v>Junior</v>
      </c>
      <c r="R2387" t="str">
        <f>VLOOKUP(G2387,Agents!A:E,2,FALSE)</f>
        <v>Night</v>
      </c>
    </row>
    <row r="2388" spans="1:18" x14ac:dyDescent="0.35">
      <c r="A2388" t="s">
        <v>4387</v>
      </c>
      <c r="B2388" t="s">
        <v>4388</v>
      </c>
      <c r="C2388" t="s">
        <v>22</v>
      </c>
      <c r="D2388" t="s">
        <v>13</v>
      </c>
      <c r="E2388" s="1">
        <v>46030.347222222219</v>
      </c>
      <c r="F2388" s="1">
        <v>46030.930555555555</v>
      </c>
      <c r="G2388" t="s">
        <v>73</v>
      </c>
      <c r="H2388" t="s">
        <v>15</v>
      </c>
      <c r="I2388" t="s">
        <v>16</v>
      </c>
      <c r="J2388">
        <v>5</v>
      </c>
      <c r="K2388" t="str">
        <f>IF(tickets_dataset[[#This Row],[status]] = "Closed", "Yes","No")</f>
        <v>Yes</v>
      </c>
      <c r="L2388" s="2">
        <f t="shared" si="148"/>
        <v>14.000000000058208</v>
      </c>
      <c r="M2388" t="str">
        <f t="shared" si="149"/>
        <v>No</v>
      </c>
      <c r="N2388" t="str">
        <f t="shared" si="150"/>
        <v>Jan</v>
      </c>
      <c r="O2388" s="2">
        <f t="shared" si="151"/>
        <v>0.58333333333575865</v>
      </c>
      <c r="P2388" t="str">
        <f>VLOOKUP(G2388,Agents!A:E,4,FALSE)</f>
        <v>Team4</v>
      </c>
      <c r="Q2388" t="str">
        <f>VLOOKUP(G2388,Agents!A:E,5,FALSE)</f>
        <v>Senior</v>
      </c>
      <c r="R2388" t="str">
        <f>VLOOKUP(G2388,Agents!A:E,2,FALSE)</f>
        <v>Night</v>
      </c>
    </row>
    <row r="2389" spans="1:18" x14ac:dyDescent="0.35">
      <c r="A2389" t="s">
        <v>4389</v>
      </c>
      <c r="B2389" t="s">
        <v>4022</v>
      </c>
      <c r="C2389" t="s">
        <v>22</v>
      </c>
      <c r="D2389" t="s">
        <v>26</v>
      </c>
      <c r="E2389" s="1">
        <v>46029.186111111114</v>
      </c>
      <c r="F2389" s="1">
        <v>46030.061111111114</v>
      </c>
      <c r="G2389" t="s">
        <v>27</v>
      </c>
      <c r="H2389" t="s">
        <v>15</v>
      </c>
      <c r="I2389" t="s">
        <v>16</v>
      </c>
      <c r="J2389">
        <v>5</v>
      </c>
      <c r="K2389" t="str">
        <f>IF(tickets_dataset[[#This Row],[status]] = "Closed", "Yes","No")</f>
        <v>Yes</v>
      </c>
      <c r="L2389" s="2">
        <f t="shared" si="148"/>
        <v>21</v>
      </c>
      <c r="M2389" t="str">
        <f t="shared" si="149"/>
        <v>No</v>
      </c>
      <c r="N2389" t="str">
        <f t="shared" si="150"/>
        <v>Jan</v>
      </c>
      <c r="O2389" s="2">
        <f t="shared" si="151"/>
        <v>0.875</v>
      </c>
      <c r="P2389" t="str">
        <f>VLOOKUP(G2389,Agents!A:E,4,FALSE)</f>
        <v>Team5</v>
      </c>
      <c r="Q2389" t="str">
        <f>VLOOKUP(G2389,Agents!A:E,5,FALSE)</f>
        <v>Senior</v>
      </c>
      <c r="R2389" t="str">
        <f>VLOOKUP(G2389,Agents!A:E,2,FALSE)</f>
        <v>Morning</v>
      </c>
    </row>
    <row r="2390" spans="1:18" x14ac:dyDescent="0.35">
      <c r="A2390" t="s">
        <v>4390</v>
      </c>
      <c r="B2390" t="s">
        <v>4391</v>
      </c>
      <c r="C2390" t="s">
        <v>22</v>
      </c>
      <c r="D2390" t="s">
        <v>13</v>
      </c>
      <c r="E2390" s="1">
        <v>46038.498611111114</v>
      </c>
      <c r="F2390" s="1">
        <v>46038.665277777778</v>
      </c>
      <c r="G2390" t="s">
        <v>256</v>
      </c>
      <c r="H2390" t="s">
        <v>15</v>
      </c>
      <c r="I2390" t="s">
        <v>16</v>
      </c>
      <c r="J2390">
        <v>4</v>
      </c>
      <c r="K2390" t="str">
        <f>IF(tickets_dataset[[#This Row],[status]] = "Closed", "Yes","No")</f>
        <v>Yes</v>
      </c>
      <c r="L2390" s="2">
        <f t="shared" si="148"/>
        <v>3.9999999999417923</v>
      </c>
      <c r="M2390" t="str">
        <f t="shared" si="149"/>
        <v>No</v>
      </c>
      <c r="N2390" t="str">
        <f t="shared" si="150"/>
        <v>Jan</v>
      </c>
      <c r="O2390" s="2">
        <f t="shared" si="151"/>
        <v>0.16666666666424135</v>
      </c>
      <c r="P2390" t="str">
        <f>VLOOKUP(G2390,Agents!A:E,4,FALSE)</f>
        <v>Team1</v>
      </c>
      <c r="Q2390" t="str">
        <f>VLOOKUP(G2390,Agents!A:E,5,FALSE)</f>
        <v>Mid</v>
      </c>
      <c r="R2390" t="str">
        <f>VLOOKUP(G2390,Agents!A:E,2,FALSE)</f>
        <v>Morning</v>
      </c>
    </row>
    <row r="2391" spans="1:18" x14ac:dyDescent="0.35">
      <c r="A2391" t="s">
        <v>4392</v>
      </c>
      <c r="B2391" t="s">
        <v>1689</v>
      </c>
      <c r="C2391" t="s">
        <v>12</v>
      </c>
      <c r="D2391" t="s">
        <v>13</v>
      </c>
      <c r="E2391" s="1">
        <v>46038.802083333336</v>
      </c>
      <c r="F2391" s="1">
        <v>46040.760416666664</v>
      </c>
      <c r="G2391" t="s">
        <v>159</v>
      </c>
      <c r="H2391" t="s">
        <v>28</v>
      </c>
      <c r="I2391" t="s">
        <v>16</v>
      </c>
      <c r="J2391">
        <v>3</v>
      </c>
      <c r="K2391" t="str">
        <f>IF(tickets_dataset[[#This Row],[status]] = "Closed", "Yes","No")</f>
        <v>No</v>
      </c>
      <c r="L2391" s="2">
        <f t="shared" si="148"/>
        <v>46.999999999883585</v>
      </c>
      <c r="M2391" t="str">
        <f t="shared" si="149"/>
        <v>No</v>
      </c>
      <c r="N2391" t="str">
        <f t="shared" si="150"/>
        <v>Jan</v>
      </c>
      <c r="O2391" s="2">
        <f t="shared" si="151"/>
        <v>1.9583333333284827</v>
      </c>
      <c r="P2391" t="str">
        <f>VLOOKUP(G2391,Agents!A:E,4,FALSE)</f>
        <v>Team4</v>
      </c>
      <c r="Q2391" t="str">
        <f>VLOOKUP(G2391,Agents!A:E,5,FALSE)</f>
        <v>Mid</v>
      </c>
      <c r="R2391" t="str">
        <f>VLOOKUP(G2391,Agents!A:E,2,FALSE)</f>
        <v>Night</v>
      </c>
    </row>
    <row r="2392" spans="1:18" x14ac:dyDescent="0.35">
      <c r="A2392" t="s">
        <v>4393</v>
      </c>
      <c r="B2392" t="s">
        <v>4394</v>
      </c>
      <c r="C2392" t="s">
        <v>76</v>
      </c>
      <c r="D2392" t="s">
        <v>13</v>
      </c>
      <c r="E2392" s="1">
        <v>46091.55972222222</v>
      </c>
      <c r="F2392" s="1">
        <v>46092.393055555556</v>
      </c>
      <c r="G2392" t="s">
        <v>23</v>
      </c>
      <c r="H2392" t="s">
        <v>15</v>
      </c>
      <c r="I2392" t="s">
        <v>68</v>
      </c>
      <c r="J2392">
        <v>4</v>
      </c>
      <c r="K2392" t="str">
        <f>IF(tickets_dataset[[#This Row],[status]] = "Closed", "Yes","No")</f>
        <v>Yes</v>
      </c>
      <c r="L2392" s="2">
        <f t="shared" si="148"/>
        <v>20.000000000058208</v>
      </c>
      <c r="M2392" t="str">
        <f t="shared" si="149"/>
        <v>No</v>
      </c>
      <c r="N2392" t="str">
        <f t="shared" si="150"/>
        <v>Mar</v>
      </c>
      <c r="O2392" s="2">
        <f t="shared" si="151"/>
        <v>0.83333333333575865</v>
      </c>
      <c r="P2392" t="str">
        <f>VLOOKUP(G2392,Agents!A:E,4,FALSE)</f>
        <v>Team3</v>
      </c>
      <c r="Q2392" t="str">
        <f>VLOOKUP(G2392,Agents!A:E,5,FALSE)</f>
        <v>Senior</v>
      </c>
      <c r="R2392" t="str">
        <f>VLOOKUP(G2392,Agents!A:E,2,FALSE)</f>
        <v>Evening</v>
      </c>
    </row>
    <row r="2393" spans="1:18" x14ac:dyDescent="0.35">
      <c r="A2393" t="s">
        <v>4395</v>
      </c>
      <c r="B2393" t="s">
        <v>4396</v>
      </c>
      <c r="C2393" t="s">
        <v>76</v>
      </c>
      <c r="D2393" t="s">
        <v>38</v>
      </c>
      <c r="E2393" s="1">
        <v>46109.01666666667</v>
      </c>
      <c r="F2393" s="1">
        <v>46112.433333333334</v>
      </c>
      <c r="G2393" t="s">
        <v>190</v>
      </c>
      <c r="H2393" t="s">
        <v>15</v>
      </c>
      <c r="I2393" t="s">
        <v>16</v>
      </c>
      <c r="J2393">
        <v>5</v>
      </c>
      <c r="K2393" t="str">
        <f>IF(tickets_dataset[[#This Row],[status]] = "Closed", "Yes","No")</f>
        <v>Yes</v>
      </c>
      <c r="L2393" s="2">
        <f t="shared" si="148"/>
        <v>81.999999999941792</v>
      </c>
      <c r="M2393" t="str">
        <f t="shared" si="149"/>
        <v>Yes</v>
      </c>
      <c r="N2393" t="str">
        <f t="shared" si="150"/>
        <v>Mar</v>
      </c>
      <c r="O2393" s="2">
        <f t="shared" si="151"/>
        <v>3.4166666666642413</v>
      </c>
      <c r="P2393" t="str">
        <f>VLOOKUP(G2393,Agents!A:E,4,FALSE)</f>
        <v>Team1</v>
      </c>
      <c r="Q2393" t="str">
        <f>VLOOKUP(G2393,Agents!A:E,5,FALSE)</f>
        <v>Senior</v>
      </c>
      <c r="R2393" t="str">
        <f>VLOOKUP(G2393,Agents!A:E,2,FALSE)</f>
        <v>Night</v>
      </c>
    </row>
    <row r="2394" spans="1:18" x14ac:dyDescent="0.35">
      <c r="A2394" t="s">
        <v>4397</v>
      </c>
      <c r="B2394" t="s">
        <v>1488</v>
      </c>
      <c r="C2394" t="s">
        <v>22</v>
      </c>
      <c r="D2394" t="s">
        <v>13</v>
      </c>
      <c r="E2394" s="1">
        <v>46044.898611111108</v>
      </c>
      <c r="F2394" s="1">
        <v>46045.898611111108</v>
      </c>
      <c r="G2394" t="s">
        <v>53</v>
      </c>
      <c r="H2394" t="s">
        <v>15</v>
      </c>
      <c r="I2394" t="s">
        <v>68</v>
      </c>
      <c r="J2394">
        <v>3</v>
      </c>
      <c r="K2394" t="str">
        <f>IF(tickets_dataset[[#This Row],[status]] = "Closed", "Yes","No")</f>
        <v>Yes</v>
      </c>
      <c r="L2394" s="2">
        <f t="shared" si="148"/>
        <v>24</v>
      </c>
      <c r="M2394" t="str">
        <f t="shared" si="149"/>
        <v>No</v>
      </c>
      <c r="N2394" t="str">
        <f t="shared" si="150"/>
        <v>Jan</v>
      </c>
      <c r="O2394" s="2">
        <f t="shared" si="151"/>
        <v>1</v>
      </c>
      <c r="P2394" t="str">
        <f>VLOOKUP(G2394,Agents!A:E,4,FALSE)</f>
        <v>Team1</v>
      </c>
      <c r="Q2394" t="str">
        <f>VLOOKUP(G2394,Agents!A:E,5,FALSE)</f>
        <v>Junior</v>
      </c>
      <c r="R2394" t="str">
        <f>VLOOKUP(G2394,Agents!A:E,2,FALSE)</f>
        <v>Night</v>
      </c>
    </row>
    <row r="2395" spans="1:18" x14ac:dyDescent="0.35">
      <c r="A2395" t="s">
        <v>4398</v>
      </c>
      <c r="B2395" t="s">
        <v>4399</v>
      </c>
      <c r="C2395" t="s">
        <v>76</v>
      </c>
      <c r="D2395" t="s">
        <v>38</v>
      </c>
      <c r="E2395" s="1">
        <v>46061.75277777778</v>
      </c>
      <c r="F2395" s="1">
        <v>46063.544444444444</v>
      </c>
      <c r="G2395" t="s">
        <v>164</v>
      </c>
      <c r="H2395" t="s">
        <v>15</v>
      </c>
      <c r="I2395" t="s">
        <v>16</v>
      </c>
      <c r="J2395">
        <v>3</v>
      </c>
      <c r="K2395" t="str">
        <f>IF(tickets_dataset[[#This Row],[status]] = "Closed", "Yes","No")</f>
        <v>Yes</v>
      </c>
      <c r="L2395" s="2">
        <f t="shared" si="148"/>
        <v>42.999999999941792</v>
      </c>
      <c r="M2395" t="str">
        <f t="shared" si="149"/>
        <v>No</v>
      </c>
      <c r="N2395" t="str">
        <f t="shared" si="150"/>
        <v>Feb</v>
      </c>
      <c r="O2395" s="2">
        <f t="shared" si="151"/>
        <v>1.7916666666642413</v>
      </c>
      <c r="P2395" t="str">
        <f>VLOOKUP(G2395,Agents!A:E,4,FALSE)</f>
        <v>Team4</v>
      </c>
      <c r="Q2395" t="str">
        <f>VLOOKUP(G2395,Agents!A:E,5,FALSE)</f>
        <v>Senior</v>
      </c>
      <c r="R2395" t="str">
        <f>VLOOKUP(G2395,Agents!A:E,2,FALSE)</f>
        <v>Evening</v>
      </c>
    </row>
    <row r="2396" spans="1:18" x14ac:dyDescent="0.35">
      <c r="A2396" t="s">
        <v>4400</v>
      </c>
      <c r="B2396" t="s">
        <v>4401</v>
      </c>
      <c r="C2396" t="s">
        <v>12</v>
      </c>
      <c r="D2396" t="s">
        <v>26</v>
      </c>
      <c r="E2396" s="1">
        <v>46055.083333333336</v>
      </c>
      <c r="F2396" s="1">
        <v>46057.541666666664</v>
      </c>
      <c r="G2396" t="s">
        <v>77</v>
      </c>
      <c r="H2396" t="s">
        <v>15</v>
      </c>
      <c r="I2396" t="s">
        <v>68</v>
      </c>
      <c r="J2396">
        <v>2</v>
      </c>
      <c r="K2396" t="str">
        <f>IF(tickets_dataset[[#This Row],[status]] = "Closed", "Yes","No")</f>
        <v>Yes</v>
      </c>
      <c r="L2396" s="2">
        <f t="shared" si="148"/>
        <v>58.999999999883585</v>
      </c>
      <c r="M2396" t="str">
        <f t="shared" si="149"/>
        <v>Yes</v>
      </c>
      <c r="N2396" t="str">
        <f t="shared" si="150"/>
        <v>Feb</v>
      </c>
      <c r="O2396" s="2">
        <f t="shared" si="151"/>
        <v>2.4583333333284827</v>
      </c>
      <c r="P2396" t="str">
        <f>VLOOKUP(G2396,Agents!A:E,4,FALSE)</f>
        <v>Team5</v>
      </c>
      <c r="Q2396" t="str">
        <f>VLOOKUP(G2396,Agents!A:E,5,FALSE)</f>
        <v>Junior</v>
      </c>
      <c r="R2396" t="str">
        <f>VLOOKUP(G2396,Agents!A:E,2,FALSE)</f>
        <v>Evening</v>
      </c>
    </row>
    <row r="2397" spans="1:18" x14ac:dyDescent="0.35">
      <c r="A2397" t="s">
        <v>4402</v>
      </c>
      <c r="B2397" t="s">
        <v>4213</v>
      </c>
      <c r="C2397" t="s">
        <v>76</v>
      </c>
      <c r="D2397" t="s">
        <v>26</v>
      </c>
      <c r="E2397" s="1">
        <v>46083.938888888886</v>
      </c>
      <c r="F2397" s="1">
        <v>46084.355555555558</v>
      </c>
      <c r="G2397" t="s">
        <v>159</v>
      </c>
      <c r="H2397" t="s">
        <v>15</v>
      </c>
      <c r="I2397" t="s">
        <v>16</v>
      </c>
      <c r="J2397">
        <v>4</v>
      </c>
      <c r="K2397" t="str">
        <f>IF(tickets_dataset[[#This Row],[status]] = "Closed", "Yes","No")</f>
        <v>Yes</v>
      </c>
      <c r="L2397" s="2">
        <f t="shared" si="148"/>
        <v>10.000000000116415</v>
      </c>
      <c r="M2397" t="str">
        <f t="shared" si="149"/>
        <v>No</v>
      </c>
      <c r="N2397" t="str">
        <f t="shared" si="150"/>
        <v>Mar</v>
      </c>
      <c r="O2397" s="2">
        <f t="shared" si="151"/>
        <v>0.41666666667151731</v>
      </c>
      <c r="P2397" t="str">
        <f>VLOOKUP(G2397,Agents!A:E,4,FALSE)</f>
        <v>Team4</v>
      </c>
      <c r="Q2397" t="str">
        <f>VLOOKUP(G2397,Agents!A:E,5,FALSE)</f>
        <v>Mid</v>
      </c>
      <c r="R2397" t="str">
        <f>VLOOKUP(G2397,Agents!A:E,2,FALSE)</f>
        <v>Night</v>
      </c>
    </row>
    <row r="2398" spans="1:18" x14ac:dyDescent="0.35">
      <c r="A2398" t="s">
        <v>4403</v>
      </c>
      <c r="B2398" t="s">
        <v>3321</v>
      </c>
      <c r="C2398" t="s">
        <v>76</v>
      </c>
      <c r="D2398" t="s">
        <v>38</v>
      </c>
      <c r="E2398" s="1">
        <v>46084.189583333333</v>
      </c>
      <c r="F2398" s="1">
        <v>46087.064583333333</v>
      </c>
      <c r="G2398" t="s">
        <v>170</v>
      </c>
      <c r="H2398" t="s">
        <v>15</v>
      </c>
      <c r="I2398" t="s">
        <v>68</v>
      </c>
      <c r="J2398">
        <v>4</v>
      </c>
      <c r="K2398" t="str">
        <f>IF(tickets_dataset[[#This Row],[status]] = "Closed", "Yes","No")</f>
        <v>Yes</v>
      </c>
      <c r="L2398" s="2">
        <f t="shared" si="148"/>
        <v>69</v>
      </c>
      <c r="M2398" t="str">
        <f t="shared" si="149"/>
        <v>Yes</v>
      </c>
      <c r="N2398" t="str">
        <f t="shared" si="150"/>
        <v>Mar</v>
      </c>
      <c r="O2398" s="2">
        <f t="shared" si="151"/>
        <v>2.875</v>
      </c>
      <c r="P2398" t="str">
        <f>VLOOKUP(G2398,Agents!A:E,4,FALSE)</f>
        <v>Team5</v>
      </c>
      <c r="Q2398" t="str">
        <f>VLOOKUP(G2398,Agents!A:E,5,FALSE)</f>
        <v>Junior</v>
      </c>
      <c r="R2398" t="str">
        <f>VLOOKUP(G2398,Agents!A:E,2,FALSE)</f>
        <v>Night</v>
      </c>
    </row>
    <row r="2399" spans="1:18" x14ac:dyDescent="0.35">
      <c r="A2399" t="s">
        <v>4404</v>
      </c>
      <c r="B2399" t="s">
        <v>1839</v>
      </c>
      <c r="C2399" t="s">
        <v>50</v>
      </c>
      <c r="D2399" t="s">
        <v>13</v>
      </c>
      <c r="E2399" s="1">
        <v>46032.620138888888</v>
      </c>
      <c r="F2399" s="1">
        <v>46032.870138888888</v>
      </c>
      <c r="G2399" t="s">
        <v>53</v>
      </c>
      <c r="H2399" t="s">
        <v>15</v>
      </c>
      <c r="I2399" t="s">
        <v>16</v>
      </c>
      <c r="J2399">
        <v>5</v>
      </c>
      <c r="K2399" t="str">
        <f>IF(tickets_dataset[[#This Row],[status]] = "Closed", "Yes","No")</f>
        <v>Yes</v>
      </c>
      <c r="L2399" s="2">
        <f t="shared" si="148"/>
        <v>6</v>
      </c>
      <c r="M2399" t="str">
        <f t="shared" si="149"/>
        <v>No</v>
      </c>
      <c r="N2399" t="str">
        <f t="shared" si="150"/>
        <v>Jan</v>
      </c>
      <c r="O2399" s="2">
        <f t="shared" si="151"/>
        <v>0.25</v>
      </c>
      <c r="P2399" t="str">
        <f>VLOOKUP(G2399,Agents!A:E,4,FALSE)</f>
        <v>Team1</v>
      </c>
      <c r="Q2399" t="str">
        <f>VLOOKUP(G2399,Agents!A:E,5,FALSE)</f>
        <v>Junior</v>
      </c>
      <c r="R2399" t="str">
        <f>VLOOKUP(G2399,Agents!A:E,2,FALSE)</f>
        <v>Night</v>
      </c>
    </row>
    <row r="2400" spans="1:18" x14ac:dyDescent="0.35">
      <c r="A2400" t="s">
        <v>4405</v>
      </c>
      <c r="B2400" t="s">
        <v>4406</v>
      </c>
      <c r="C2400" t="s">
        <v>34</v>
      </c>
      <c r="D2400" t="s">
        <v>26</v>
      </c>
      <c r="E2400" s="1">
        <v>46075.646527777775</v>
      </c>
      <c r="F2400" s="1">
        <v>46078.188194444447</v>
      </c>
      <c r="G2400" t="s">
        <v>156</v>
      </c>
      <c r="H2400" t="s">
        <v>15</v>
      </c>
      <c r="I2400" t="s">
        <v>16</v>
      </c>
      <c r="J2400">
        <v>4</v>
      </c>
      <c r="K2400" t="str">
        <f>IF(tickets_dataset[[#This Row],[status]] = "Closed", "Yes","No")</f>
        <v>Yes</v>
      </c>
      <c r="L2400" s="2">
        <f t="shared" si="148"/>
        <v>61.000000000116415</v>
      </c>
      <c r="M2400" t="str">
        <f t="shared" si="149"/>
        <v>Yes</v>
      </c>
      <c r="N2400" t="str">
        <f t="shared" si="150"/>
        <v>Feb</v>
      </c>
      <c r="O2400" s="2">
        <f t="shared" si="151"/>
        <v>2.5416666666715173</v>
      </c>
      <c r="P2400" t="str">
        <f>VLOOKUP(G2400,Agents!A:E,4,FALSE)</f>
        <v>Team3</v>
      </c>
      <c r="Q2400" t="str">
        <f>VLOOKUP(G2400,Agents!A:E,5,FALSE)</f>
        <v>Mid</v>
      </c>
      <c r="R2400" t="str">
        <f>VLOOKUP(G2400,Agents!A:E,2,FALSE)</f>
        <v>Evening</v>
      </c>
    </row>
    <row r="2401" spans="1:18" x14ac:dyDescent="0.35">
      <c r="A2401" t="s">
        <v>4407</v>
      </c>
      <c r="B2401" t="s">
        <v>984</v>
      </c>
      <c r="C2401" t="s">
        <v>22</v>
      </c>
      <c r="D2401" t="s">
        <v>13</v>
      </c>
      <c r="E2401" s="1">
        <v>46100.090277777781</v>
      </c>
      <c r="F2401" s="1">
        <v>46100.923611111109</v>
      </c>
      <c r="G2401" t="s">
        <v>67</v>
      </c>
      <c r="H2401" t="s">
        <v>15</v>
      </c>
      <c r="I2401" t="s">
        <v>16</v>
      </c>
      <c r="J2401">
        <v>4</v>
      </c>
      <c r="K2401" t="str">
        <f>IF(tickets_dataset[[#This Row],[status]] = "Closed", "Yes","No")</f>
        <v>Yes</v>
      </c>
      <c r="L2401" s="2">
        <f t="shared" si="148"/>
        <v>19.999999999883585</v>
      </c>
      <c r="M2401" t="str">
        <f t="shared" si="149"/>
        <v>No</v>
      </c>
      <c r="N2401" t="str">
        <f t="shared" si="150"/>
        <v>Mar</v>
      </c>
      <c r="O2401" s="2">
        <f t="shared" si="151"/>
        <v>0.83333333332848269</v>
      </c>
      <c r="P2401" t="str">
        <f>VLOOKUP(G2401,Agents!A:E,4,FALSE)</f>
        <v>Team5</v>
      </c>
      <c r="Q2401" t="str">
        <f>VLOOKUP(G2401,Agents!A:E,5,FALSE)</f>
        <v>Junior</v>
      </c>
      <c r="R2401" t="str">
        <f>VLOOKUP(G2401,Agents!A:E,2,FALSE)</f>
        <v>Evening</v>
      </c>
    </row>
    <row r="2402" spans="1:18" x14ac:dyDescent="0.35">
      <c r="A2402" t="s">
        <v>4408</v>
      </c>
      <c r="B2402" t="s">
        <v>4409</v>
      </c>
      <c r="C2402" t="s">
        <v>34</v>
      </c>
      <c r="D2402" t="s">
        <v>26</v>
      </c>
      <c r="E2402" s="1">
        <v>46055.779166666667</v>
      </c>
      <c r="F2402" s="1">
        <v>46055.987500000003</v>
      </c>
      <c r="G2402" t="s">
        <v>91</v>
      </c>
      <c r="H2402" t="s">
        <v>15</v>
      </c>
      <c r="I2402" t="s">
        <v>16</v>
      </c>
      <c r="J2402">
        <v>5</v>
      </c>
      <c r="K2402" t="str">
        <f>IF(tickets_dataset[[#This Row],[status]] = "Closed", "Yes","No")</f>
        <v>Yes</v>
      </c>
      <c r="L2402" s="2">
        <f t="shared" si="148"/>
        <v>5.0000000000582077</v>
      </c>
      <c r="M2402" t="str">
        <f t="shared" si="149"/>
        <v>No</v>
      </c>
      <c r="N2402" t="str">
        <f t="shared" si="150"/>
        <v>Feb</v>
      </c>
      <c r="O2402" s="2">
        <f t="shared" si="151"/>
        <v>0.20833333333575865</v>
      </c>
      <c r="P2402" t="str">
        <f>VLOOKUP(G2402,Agents!A:E,4,FALSE)</f>
        <v>Team5</v>
      </c>
      <c r="Q2402" t="str">
        <f>VLOOKUP(G2402,Agents!A:E,5,FALSE)</f>
        <v>Mid</v>
      </c>
      <c r="R2402" t="str">
        <f>VLOOKUP(G2402,Agents!A:E,2,FALSE)</f>
        <v>Night</v>
      </c>
    </row>
    <row r="2403" spans="1:18" x14ac:dyDescent="0.35">
      <c r="A2403" t="s">
        <v>4410</v>
      </c>
      <c r="B2403" t="s">
        <v>3478</v>
      </c>
      <c r="C2403" t="s">
        <v>34</v>
      </c>
      <c r="D2403" t="s">
        <v>13</v>
      </c>
      <c r="E2403" s="1">
        <v>46090.561805555553</v>
      </c>
      <c r="F2403" s="1">
        <v>46092.270138888889</v>
      </c>
      <c r="G2403" t="s">
        <v>100</v>
      </c>
      <c r="H2403" t="s">
        <v>15</v>
      </c>
      <c r="I2403" t="s">
        <v>16</v>
      </c>
      <c r="J2403">
        <v>4</v>
      </c>
      <c r="K2403" t="str">
        <f>IF(tickets_dataset[[#This Row],[status]] = "Closed", "Yes","No")</f>
        <v>Yes</v>
      </c>
      <c r="L2403" s="2">
        <f t="shared" si="148"/>
        <v>41.000000000058208</v>
      </c>
      <c r="M2403" t="str">
        <f t="shared" si="149"/>
        <v>No</v>
      </c>
      <c r="N2403" t="str">
        <f t="shared" si="150"/>
        <v>Mar</v>
      </c>
      <c r="O2403" s="2">
        <f t="shared" si="151"/>
        <v>1.7083333333357587</v>
      </c>
      <c r="P2403" t="str">
        <f>VLOOKUP(G2403,Agents!A:E,4,FALSE)</f>
        <v>Team4</v>
      </c>
      <c r="Q2403" t="str">
        <f>VLOOKUP(G2403,Agents!A:E,5,FALSE)</f>
        <v>Junior</v>
      </c>
      <c r="R2403" t="str">
        <f>VLOOKUP(G2403,Agents!A:E,2,FALSE)</f>
        <v>Evening</v>
      </c>
    </row>
    <row r="2404" spans="1:18" x14ac:dyDescent="0.35">
      <c r="A2404" t="s">
        <v>4411</v>
      </c>
      <c r="B2404" t="s">
        <v>4412</v>
      </c>
      <c r="C2404" t="s">
        <v>76</v>
      </c>
      <c r="D2404" t="s">
        <v>26</v>
      </c>
      <c r="E2404" s="1">
        <v>46038.637499999997</v>
      </c>
      <c r="F2404" s="1">
        <v>46041.179166666669</v>
      </c>
      <c r="G2404" t="s">
        <v>103</v>
      </c>
      <c r="H2404" t="s">
        <v>15</v>
      </c>
      <c r="I2404" t="s">
        <v>16</v>
      </c>
      <c r="J2404">
        <v>5</v>
      </c>
      <c r="K2404" t="str">
        <f>IF(tickets_dataset[[#This Row],[status]] = "Closed", "Yes","No")</f>
        <v>Yes</v>
      </c>
      <c r="L2404" s="2">
        <f t="shared" si="148"/>
        <v>61.000000000116415</v>
      </c>
      <c r="M2404" t="str">
        <f t="shared" si="149"/>
        <v>Yes</v>
      </c>
      <c r="N2404" t="str">
        <f t="shared" si="150"/>
        <v>Jan</v>
      </c>
      <c r="O2404" s="2">
        <f t="shared" si="151"/>
        <v>2.5416666666715173</v>
      </c>
      <c r="P2404" t="str">
        <f>VLOOKUP(G2404,Agents!A:E,4,FALSE)</f>
        <v>Team4</v>
      </c>
      <c r="Q2404" t="str">
        <f>VLOOKUP(G2404,Agents!A:E,5,FALSE)</f>
        <v>Senior</v>
      </c>
      <c r="R2404" t="str">
        <f>VLOOKUP(G2404,Agents!A:E,2,FALSE)</f>
        <v>Night</v>
      </c>
    </row>
    <row r="2405" spans="1:18" x14ac:dyDescent="0.35">
      <c r="A2405" t="s">
        <v>4413</v>
      </c>
      <c r="B2405" t="s">
        <v>4414</v>
      </c>
      <c r="C2405" t="s">
        <v>22</v>
      </c>
      <c r="D2405" t="s">
        <v>13</v>
      </c>
      <c r="E2405" s="1">
        <v>46084.094444444447</v>
      </c>
      <c r="F2405" s="1">
        <v>46085.802777777775</v>
      </c>
      <c r="G2405" t="s">
        <v>53</v>
      </c>
      <c r="H2405" t="s">
        <v>15</v>
      </c>
      <c r="I2405" t="s">
        <v>68</v>
      </c>
      <c r="J2405">
        <v>3</v>
      </c>
      <c r="K2405" t="str">
        <f>IF(tickets_dataset[[#This Row],[status]] = "Closed", "Yes","No")</f>
        <v>Yes</v>
      </c>
      <c r="L2405" s="2">
        <f t="shared" si="148"/>
        <v>40.999999999883585</v>
      </c>
      <c r="M2405" t="str">
        <f t="shared" si="149"/>
        <v>No</v>
      </c>
      <c r="N2405" t="str">
        <f t="shared" si="150"/>
        <v>Mar</v>
      </c>
      <c r="O2405" s="2">
        <f t="shared" si="151"/>
        <v>1.7083333333284827</v>
      </c>
      <c r="P2405" t="str">
        <f>VLOOKUP(G2405,Agents!A:E,4,FALSE)</f>
        <v>Team1</v>
      </c>
      <c r="Q2405" t="str">
        <f>VLOOKUP(G2405,Agents!A:E,5,FALSE)</f>
        <v>Junior</v>
      </c>
      <c r="R2405" t="str">
        <f>VLOOKUP(G2405,Agents!A:E,2,FALSE)</f>
        <v>Night</v>
      </c>
    </row>
    <row r="2406" spans="1:18" x14ac:dyDescent="0.35">
      <c r="A2406" t="s">
        <v>4415</v>
      </c>
      <c r="B2406" t="s">
        <v>4416</v>
      </c>
      <c r="C2406" t="s">
        <v>50</v>
      </c>
      <c r="D2406" t="s">
        <v>26</v>
      </c>
      <c r="E2406" s="1">
        <v>46070.55972222222</v>
      </c>
      <c r="F2406" s="1">
        <v>46071.80972222222</v>
      </c>
      <c r="G2406" t="s">
        <v>19</v>
      </c>
      <c r="H2406" t="s">
        <v>15</v>
      </c>
      <c r="I2406" t="s">
        <v>16</v>
      </c>
      <c r="J2406">
        <v>4</v>
      </c>
      <c r="K2406" t="str">
        <f>IF(tickets_dataset[[#This Row],[status]] = "Closed", "Yes","No")</f>
        <v>Yes</v>
      </c>
      <c r="L2406" s="2">
        <f t="shared" si="148"/>
        <v>30</v>
      </c>
      <c r="M2406" t="str">
        <f t="shared" si="149"/>
        <v>No</v>
      </c>
      <c r="N2406" t="str">
        <f t="shared" si="150"/>
        <v>Feb</v>
      </c>
      <c r="O2406" s="2">
        <f t="shared" si="151"/>
        <v>1.25</v>
      </c>
      <c r="P2406" t="str">
        <f>VLOOKUP(G2406,Agents!A:E,4,FALSE)</f>
        <v>Team4</v>
      </c>
      <c r="Q2406" t="str">
        <f>VLOOKUP(G2406,Agents!A:E,5,FALSE)</f>
        <v>Senior</v>
      </c>
      <c r="R2406" t="str">
        <f>VLOOKUP(G2406,Agents!A:E,2,FALSE)</f>
        <v>Evening</v>
      </c>
    </row>
    <row r="2407" spans="1:18" x14ac:dyDescent="0.35">
      <c r="A2407" t="s">
        <v>4417</v>
      </c>
      <c r="B2407" t="s">
        <v>4418</v>
      </c>
      <c r="C2407" t="s">
        <v>22</v>
      </c>
      <c r="D2407" t="s">
        <v>13</v>
      </c>
      <c r="E2407" s="1">
        <v>46045.303472222222</v>
      </c>
      <c r="F2407" s="1">
        <v>46046.720138888886</v>
      </c>
      <c r="G2407" t="s">
        <v>282</v>
      </c>
      <c r="H2407" t="s">
        <v>15</v>
      </c>
      <c r="I2407" t="s">
        <v>16</v>
      </c>
      <c r="J2407">
        <v>4</v>
      </c>
      <c r="K2407" t="str">
        <f>IF(tickets_dataset[[#This Row],[status]] = "Closed", "Yes","No")</f>
        <v>Yes</v>
      </c>
      <c r="L2407" s="2">
        <f t="shared" si="148"/>
        <v>33.999999999941792</v>
      </c>
      <c r="M2407" t="str">
        <f t="shared" si="149"/>
        <v>No</v>
      </c>
      <c r="N2407" t="str">
        <f t="shared" si="150"/>
        <v>Jan</v>
      </c>
      <c r="O2407" s="2">
        <f t="shared" si="151"/>
        <v>1.4166666666642413</v>
      </c>
      <c r="P2407" t="str">
        <f>VLOOKUP(G2407,Agents!A:E,4,FALSE)</f>
        <v>Team4</v>
      </c>
      <c r="Q2407" t="str">
        <f>VLOOKUP(G2407,Agents!A:E,5,FALSE)</f>
        <v>Mid</v>
      </c>
      <c r="R2407" t="str">
        <f>VLOOKUP(G2407,Agents!A:E,2,FALSE)</f>
        <v>Morning</v>
      </c>
    </row>
    <row r="2408" spans="1:18" x14ac:dyDescent="0.35">
      <c r="A2408" t="s">
        <v>4419</v>
      </c>
      <c r="B2408" t="s">
        <v>2221</v>
      </c>
      <c r="C2408" t="s">
        <v>50</v>
      </c>
      <c r="D2408" t="s">
        <v>26</v>
      </c>
      <c r="E2408" s="1">
        <v>46111.290972222225</v>
      </c>
      <c r="F2408" s="1">
        <v>46113.249305555553</v>
      </c>
      <c r="G2408" t="s">
        <v>91</v>
      </c>
      <c r="H2408" t="s">
        <v>15</v>
      </c>
      <c r="I2408" t="s">
        <v>16</v>
      </c>
      <c r="J2408">
        <v>4</v>
      </c>
      <c r="K2408" t="str">
        <f>IF(tickets_dataset[[#This Row],[status]] = "Closed", "Yes","No")</f>
        <v>Yes</v>
      </c>
      <c r="L2408" s="2">
        <f t="shared" si="148"/>
        <v>46.999999999883585</v>
      </c>
      <c r="M2408" t="str">
        <f t="shared" si="149"/>
        <v>No</v>
      </c>
      <c r="N2408" t="str">
        <f t="shared" si="150"/>
        <v>Mar</v>
      </c>
      <c r="O2408" s="2">
        <f t="shared" si="151"/>
        <v>1.9583333333284827</v>
      </c>
      <c r="P2408" t="str">
        <f>VLOOKUP(G2408,Agents!A:E,4,FALSE)</f>
        <v>Team5</v>
      </c>
      <c r="Q2408" t="str">
        <f>VLOOKUP(G2408,Agents!A:E,5,FALSE)</f>
        <v>Mid</v>
      </c>
      <c r="R2408" t="str">
        <f>VLOOKUP(G2408,Agents!A:E,2,FALSE)</f>
        <v>Night</v>
      </c>
    </row>
    <row r="2409" spans="1:18" x14ac:dyDescent="0.35">
      <c r="A2409" t="s">
        <v>4420</v>
      </c>
      <c r="B2409" t="s">
        <v>2719</v>
      </c>
      <c r="C2409" t="s">
        <v>50</v>
      </c>
      <c r="D2409" t="s">
        <v>13</v>
      </c>
      <c r="E2409" s="1">
        <v>46048.698611111111</v>
      </c>
      <c r="F2409" s="1">
        <v>46050.531944444447</v>
      </c>
      <c r="G2409" t="s">
        <v>311</v>
      </c>
      <c r="H2409" t="s">
        <v>15</v>
      </c>
      <c r="I2409" t="s">
        <v>16</v>
      </c>
      <c r="J2409">
        <v>5</v>
      </c>
      <c r="K2409" t="str">
        <f>IF(tickets_dataset[[#This Row],[status]] = "Closed", "Yes","No")</f>
        <v>Yes</v>
      </c>
      <c r="L2409" s="2">
        <f t="shared" si="148"/>
        <v>44.000000000058208</v>
      </c>
      <c r="M2409" t="str">
        <f t="shared" si="149"/>
        <v>No</v>
      </c>
      <c r="N2409" t="str">
        <f t="shared" si="150"/>
        <v>Jan</v>
      </c>
      <c r="O2409" s="2">
        <f t="shared" si="151"/>
        <v>1.8333333333357587</v>
      </c>
      <c r="P2409" t="str">
        <f>VLOOKUP(G2409,Agents!A:E,4,FALSE)</f>
        <v>Team5</v>
      </c>
      <c r="Q2409" t="str">
        <f>VLOOKUP(G2409,Agents!A:E,5,FALSE)</f>
        <v>Senior</v>
      </c>
      <c r="R2409" t="str">
        <f>VLOOKUP(G2409,Agents!A:E,2,FALSE)</f>
        <v>Evening</v>
      </c>
    </row>
    <row r="2410" spans="1:18" x14ac:dyDescent="0.35">
      <c r="A2410" t="s">
        <v>4421</v>
      </c>
      <c r="B2410" t="s">
        <v>4422</v>
      </c>
      <c r="C2410" t="s">
        <v>34</v>
      </c>
      <c r="D2410" t="s">
        <v>38</v>
      </c>
      <c r="E2410" s="1">
        <v>46057.462500000001</v>
      </c>
      <c r="F2410" s="1">
        <v>46058.92083333333</v>
      </c>
      <c r="G2410" t="s">
        <v>344</v>
      </c>
      <c r="H2410" t="s">
        <v>15</v>
      </c>
      <c r="I2410" t="s">
        <v>16</v>
      </c>
      <c r="J2410">
        <v>4</v>
      </c>
      <c r="K2410" t="str">
        <f>IF(tickets_dataset[[#This Row],[status]] = "Closed", "Yes","No")</f>
        <v>Yes</v>
      </c>
      <c r="L2410" s="2">
        <f t="shared" si="148"/>
        <v>34.999999999883585</v>
      </c>
      <c r="M2410" t="str">
        <f t="shared" si="149"/>
        <v>No</v>
      </c>
      <c r="N2410" t="str">
        <f t="shared" si="150"/>
        <v>Feb</v>
      </c>
      <c r="O2410" s="2">
        <f t="shared" si="151"/>
        <v>1.4583333333284827</v>
      </c>
      <c r="P2410" t="str">
        <f>VLOOKUP(G2410,Agents!A:E,4,FALSE)</f>
        <v>Team4</v>
      </c>
      <c r="Q2410" t="str">
        <f>VLOOKUP(G2410,Agents!A:E,5,FALSE)</f>
        <v>Senior</v>
      </c>
      <c r="R2410" t="str">
        <f>VLOOKUP(G2410,Agents!A:E,2,FALSE)</f>
        <v>Night</v>
      </c>
    </row>
    <row r="2411" spans="1:18" x14ac:dyDescent="0.35">
      <c r="A2411" t="s">
        <v>4423</v>
      </c>
      <c r="B2411" t="s">
        <v>4424</v>
      </c>
      <c r="C2411" t="s">
        <v>12</v>
      </c>
      <c r="D2411" t="s">
        <v>26</v>
      </c>
      <c r="E2411" s="1">
        <v>46064.20208333333</v>
      </c>
      <c r="F2411" s="1">
        <v>46067.160416666666</v>
      </c>
      <c r="G2411" t="s">
        <v>167</v>
      </c>
      <c r="H2411" t="s">
        <v>28</v>
      </c>
      <c r="I2411" t="s">
        <v>68</v>
      </c>
      <c r="J2411">
        <v>3</v>
      </c>
      <c r="K2411" t="str">
        <f>IF(tickets_dataset[[#This Row],[status]] = "Closed", "Yes","No")</f>
        <v>No</v>
      </c>
      <c r="L2411" s="2">
        <f t="shared" si="148"/>
        <v>71.000000000058208</v>
      </c>
      <c r="M2411" t="str">
        <f t="shared" si="149"/>
        <v>Yes</v>
      </c>
      <c r="N2411" t="str">
        <f t="shared" si="150"/>
        <v>Feb</v>
      </c>
      <c r="O2411" s="2">
        <f t="shared" si="151"/>
        <v>2.9583333333357587</v>
      </c>
      <c r="P2411" t="str">
        <f>VLOOKUP(G2411,Agents!A:E,4,FALSE)</f>
        <v>Team3</v>
      </c>
      <c r="Q2411" t="str">
        <f>VLOOKUP(G2411,Agents!A:E,5,FALSE)</f>
        <v>Mid</v>
      </c>
      <c r="R2411" t="str">
        <f>VLOOKUP(G2411,Agents!A:E,2,FALSE)</f>
        <v>Evening</v>
      </c>
    </row>
    <row r="2412" spans="1:18" x14ac:dyDescent="0.35">
      <c r="A2412" t="s">
        <v>4425</v>
      </c>
      <c r="B2412" t="s">
        <v>4426</v>
      </c>
      <c r="C2412" t="s">
        <v>22</v>
      </c>
      <c r="D2412" t="s">
        <v>13</v>
      </c>
      <c r="E2412" s="1">
        <v>46106.515277777777</v>
      </c>
      <c r="F2412" s="1">
        <v>46106.640277777777</v>
      </c>
      <c r="G2412" t="s">
        <v>67</v>
      </c>
      <c r="H2412" t="s">
        <v>15</v>
      </c>
      <c r="I2412" t="s">
        <v>16</v>
      </c>
      <c r="J2412">
        <v>4</v>
      </c>
      <c r="K2412" t="str">
        <f>IF(tickets_dataset[[#This Row],[status]] = "Closed", "Yes","No")</f>
        <v>Yes</v>
      </c>
      <c r="L2412" s="2">
        <f t="shared" si="148"/>
        <v>3</v>
      </c>
      <c r="M2412" t="str">
        <f t="shared" si="149"/>
        <v>No</v>
      </c>
      <c r="N2412" t="str">
        <f t="shared" si="150"/>
        <v>Mar</v>
      </c>
      <c r="O2412" s="2">
        <f t="shared" si="151"/>
        <v>0.125</v>
      </c>
      <c r="P2412" t="str">
        <f>VLOOKUP(G2412,Agents!A:E,4,FALSE)</f>
        <v>Team5</v>
      </c>
      <c r="Q2412" t="str">
        <f>VLOOKUP(G2412,Agents!A:E,5,FALSE)</f>
        <v>Junior</v>
      </c>
      <c r="R2412" t="str">
        <f>VLOOKUP(G2412,Agents!A:E,2,FALSE)</f>
        <v>Evening</v>
      </c>
    </row>
    <row r="2413" spans="1:18" x14ac:dyDescent="0.35">
      <c r="A2413" t="s">
        <v>4427</v>
      </c>
      <c r="B2413" t="s">
        <v>4428</v>
      </c>
      <c r="C2413" t="s">
        <v>12</v>
      </c>
      <c r="D2413" t="s">
        <v>26</v>
      </c>
      <c r="E2413" s="1">
        <v>46058.919444444444</v>
      </c>
      <c r="F2413" s="1">
        <v>46061.37777777778</v>
      </c>
      <c r="G2413" t="s">
        <v>137</v>
      </c>
      <c r="H2413" t="s">
        <v>132</v>
      </c>
      <c r="I2413" t="s">
        <v>16</v>
      </c>
      <c r="J2413">
        <v>3</v>
      </c>
      <c r="K2413" t="str">
        <f>IF(tickets_dataset[[#This Row],[status]] = "Closed", "Yes","No")</f>
        <v>No</v>
      </c>
      <c r="L2413" s="2">
        <f t="shared" si="148"/>
        <v>59.000000000058208</v>
      </c>
      <c r="M2413" t="str">
        <f t="shared" si="149"/>
        <v>Yes</v>
      </c>
      <c r="N2413" t="str">
        <f t="shared" si="150"/>
        <v>Feb</v>
      </c>
      <c r="O2413" s="2">
        <f t="shared" si="151"/>
        <v>2.4583333333357587</v>
      </c>
      <c r="P2413" t="str">
        <f>VLOOKUP(G2413,Agents!A:E,4,FALSE)</f>
        <v>Team5</v>
      </c>
      <c r="Q2413" t="str">
        <f>VLOOKUP(G2413,Agents!A:E,5,FALSE)</f>
        <v>Senior</v>
      </c>
      <c r="R2413" t="str">
        <f>VLOOKUP(G2413,Agents!A:E,2,FALSE)</f>
        <v>Night</v>
      </c>
    </row>
    <row r="2414" spans="1:18" x14ac:dyDescent="0.35">
      <c r="A2414" t="s">
        <v>4429</v>
      </c>
      <c r="B2414" t="s">
        <v>3071</v>
      </c>
      <c r="C2414" t="s">
        <v>76</v>
      </c>
      <c r="D2414" t="s">
        <v>38</v>
      </c>
      <c r="E2414" s="1">
        <v>46029.65</v>
      </c>
      <c r="F2414" s="1">
        <v>46030.566666666666</v>
      </c>
      <c r="G2414" t="s">
        <v>83</v>
      </c>
      <c r="H2414" t="s">
        <v>28</v>
      </c>
      <c r="I2414" t="s">
        <v>16</v>
      </c>
      <c r="J2414">
        <v>4</v>
      </c>
      <c r="K2414" t="str">
        <f>IF(tickets_dataset[[#This Row],[status]] = "Closed", "Yes","No")</f>
        <v>No</v>
      </c>
      <c r="L2414" s="2">
        <f t="shared" si="148"/>
        <v>21.999999999941792</v>
      </c>
      <c r="M2414" t="str">
        <f t="shared" si="149"/>
        <v>No</v>
      </c>
      <c r="N2414" t="str">
        <f t="shared" si="150"/>
        <v>Jan</v>
      </c>
      <c r="O2414" s="2">
        <f t="shared" si="151"/>
        <v>0.91666666666424135</v>
      </c>
      <c r="P2414" t="str">
        <f>VLOOKUP(G2414,Agents!A:E,4,FALSE)</f>
        <v>Team2</v>
      </c>
      <c r="Q2414" t="str">
        <f>VLOOKUP(G2414,Agents!A:E,5,FALSE)</f>
        <v>Junior</v>
      </c>
      <c r="R2414" t="str">
        <f>VLOOKUP(G2414,Agents!A:E,2,FALSE)</f>
        <v>Night</v>
      </c>
    </row>
    <row r="2415" spans="1:18" x14ac:dyDescent="0.35">
      <c r="A2415" t="s">
        <v>4430</v>
      </c>
      <c r="B2415" t="s">
        <v>4431</v>
      </c>
      <c r="C2415" t="s">
        <v>34</v>
      </c>
      <c r="D2415" t="s">
        <v>38</v>
      </c>
      <c r="E2415" s="1">
        <v>46103.967361111114</v>
      </c>
      <c r="F2415" s="1">
        <v>46106.342361111114</v>
      </c>
      <c r="G2415" t="s">
        <v>199</v>
      </c>
      <c r="H2415" t="s">
        <v>15</v>
      </c>
      <c r="I2415" t="s">
        <v>16</v>
      </c>
      <c r="J2415">
        <v>4</v>
      </c>
      <c r="K2415" t="str">
        <f>IF(tickets_dataset[[#This Row],[status]] = "Closed", "Yes","No")</f>
        <v>Yes</v>
      </c>
      <c r="L2415" s="2">
        <f t="shared" si="148"/>
        <v>57</v>
      </c>
      <c r="M2415" t="str">
        <f t="shared" si="149"/>
        <v>Yes</v>
      </c>
      <c r="N2415" t="str">
        <f t="shared" si="150"/>
        <v>Mar</v>
      </c>
      <c r="O2415" s="2">
        <f t="shared" si="151"/>
        <v>2.375</v>
      </c>
      <c r="P2415" t="str">
        <f>VLOOKUP(G2415,Agents!A:E,4,FALSE)</f>
        <v>Team1</v>
      </c>
      <c r="Q2415" t="str">
        <f>VLOOKUP(G2415,Agents!A:E,5,FALSE)</f>
        <v>Junior</v>
      </c>
      <c r="R2415" t="str">
        <f>VLOOKUP(G2415,Agents!A:E,2,FALSE)</f>
        <v>Morning</v>
      </c>
    </row>
    <row r="2416" spans="1:18" x14ac:dyDescent="0.35">
      <c r="A2416" t="s">
        <v>4432</v>
      </c>
      <c r="B2416" t="s">
        <v>4433</v>
      </c>
      <c r="C2416" t="s">
        <v>50</v>
      </c>
      <c r="D2416" t="s">
        <v>38</v>
      </c>
      <c r="E2416" s="1">
        <v>46073.911111111112</v>
      </c>
      <c r="F2416" s="1">
        <v>46076.786111111112</v>
      </c>
      <c r="G2416" t="s">
        <v>39</v>
      </c>
      <c r="H2416" t="s">
        <v>15</v>
      </c>
      <c r="I2416" t="s">
        <v>16</v>
      </c>
      <c r="J2416">
        <v>5</v>
      </c>
      <c r="K2416" t="str">
        <f>IF(tickets_dataset[[#This Row],[status]] = "Closed", "Yes","No")</f>
        <v>Yes</v>
      </c>
      <c r="L2416" s="2">
        <f t="shared" si="148"/>
        <v>69</v>
      </c>
      <c r="M2416" t="str">
        <f t="shared" si="149"/>
        <v>Yes</v>
      </c>
      <c r="N2416" t="str">
        <f t="shared" si="150"/>
        <v>Feb</v>
      </c>
      <c r="O2416" s="2">
        <f t="shared" si="151"/>
        <v>2.875</v>
      </c>
      <c r="P2416" t="str">
        <f>VLOOKUP(G2416,Agents!A:E,4,FALSE)</f>
        <v>Team3</v>
      </c>
      <c r="Q2416" t="str">
        <f>VLOOKUP(G2416,Agents!A:E,5,FALSE)</f>
        <v>Mid</v>
      </c>
      <c r="R2416" t="str">
        <f>VLOOKUP(G2416,Agents!A:E,2,FALSE)</f>
        <v>Night</v>
      </c>
    </row>
    <row r="2417" spans="1:18" x14ac:dyDescent="0.35">
      <c r="A2417" t="s">
        <v>4434</v>
      </c>
      <c r="B2417" t="s">
        <v>4435</v>
      </c>
      <c r="C2417" t="s">
        <v>76</v>
      </c>
      <c r="D2417" t="s">
        <v>38</v>
      </c>
      <c r="E2417" s="1">
        <v>46028.904861111114</v>
      </c>
      <c r="F2417" s="1">
        <v>46029.863194444442</v>
      </c>
      <c r="G2417" t="s">
        <v>256</v>
      </c>
      <c r="H2417" t="s">
        <v>15</v>
      </c>
      <c r="I2417" t="s">
        <v>16</v>
      </c>
      <c r="J2417">
        <v>4</v>
      </c>
      <c r="K2417" t="str">
        <f>IF(tickets_dataset[[#This Row],[status]] = "Closed", "Yes","No")</f>
        <v>Yes</v>
      </c>
      <c r="L2417" s="2">
        <f t="shared" si="148"/>
        <v>22.999999999883585</v>
      </c>
      <c r="M2417" t="str">
        <f t="shared" si="149"/>
        <v>No</v>
      </c>
      <c r="N2417" t="str">
        <f t="shared" si="150"/>
        <v>Jan</v>
      </c>
      <c r="O2417" s="2">
        <f t="shared" si="151"/>
        <v>0.95833333332848269</v>
      </c>
      <c r="P2417" t="str">
        <f>VLOOKUP(G2417,Agents!A:E,4,FALSE)</f>
        <v>Team1</v>
      </c>
      <c r="Q2417" t="str">
        <f>VLOOKUP(G2417,Agents!A:E,5,FALSE)</f>
        <v>Mid</v>
      </c>
      <c r="R2417" t="str">
        <f>VLOOKUP(G2417,Agents!A:E,2,FALSE)</f>
        <v>Morning</v>
      </c>
    </row>
    <row r="2418" spans="1:18" x14ac:dyDescent="0.35">
      <c r="A2418" t="s">
        <v>4436</v>
      </c>
      <c r="B2418" t="s">
        <v>1598</v>
      </c>
      <c r="C2418" t="s">
        <v>76</v>
      </c>
      <c r="D2418" t="s">
        <v>38</v>
      </c>
      <c r="E2418" s="1">
        <v>46036.836111111108</v>
      </c>
      <c r="F2418" s="1">
        <v>46039.336111111108</v>
      </c>
      <c r="G2418" t="s">
        <v>80</v>
      </c>
      <c r="H2418" t="s">
        <v>15</v>
      </c>
      <c r="I2418" t="s">
        <v>16</v>
      </c>
      <c r="J2418">
        <v>4</v>
      </c>
      <c r="K2418" t="str">
        <f>IF(tickets_dataset[[#This Row],[status]] = "Closed", "Yes","No")</f>
        <v>Yes</v>
      </c>
      <c r="L2418" s="2">
        <f t="shared" si="148"/>
        <v>60</v>
      </c>
      <c r="M2418" t="str">
        <f t="shared" si="149"/>
        <v>Yes</v>
      </c>
      <c r="N2418" t="str">
        <f t="shared" si="150"/>
        <v>Jan</v>
      </c>
      <c r="O2418" s="2">
        <f t="shared" si="151"/>
        <v>2.5</v>
      </c>
      <c r="P2418" t="str">
        <f>VLOOKUP(G2418,Agents!A:E,4,FALSE)</f>
        <v>Team3</v>
      </c>
      <c r="Q2418" t="str">
        <f>VLOOKUP(G2418,Agents!A:E,5,FALSE)</f>
        <v>Junior</v>
      </c>
      <c r="R2418" t="str">
        <f>VLOOKUP(G2418,Agents!A:E,2,FALSE)</f>
        <v>Evening</v>
      </c>
    </row>
    <row r="2419" spans="1:18" x14ac:dyDescent="0.35">
      <c r="A2419" t="s">
        <v>4437</v>
      </c>
      <c r="B2419" t="s">
        <v>4438</v>
      </c>
      <c r="C2419" t="s">
        <v>76</v>
      </c>
      <c r="D2419" t="s">
        <v>26</v>
      </c>
      <c r="E2419" s="1">
        <v>46031.339583333334</v>
      </c>
      <c r="F2419" s="1">
        <v>46032.42291666667</v>
      </c>
      <c r="G2419" t="s">
        <v>53</v>
      </c>
      <c r="H2419" t="s">
        <v>15</v>
      </c>
      <c r="I2419" t="s">
        <v>16</v>
      </c>
      <c r="J2419">
        <v>5</v>
      </c>
      <c r="K2419" t="str">
        <f>IF(tickets_dataset[[#This Row],[status]] = "Closed", "Yes","No")</f>
        <v>Yes</v>
      </c>
      <c r="L2419" s="2">
        <f t="shared" si="148"/>
        <v>26.000000000058208</v>
      </c>
      <c r="M2419" t="str">
        <f t="shared" si="149"/>
        <v>No</v>
      </c>
      <c r="N2419" t="str">
        <f t="shared" si="150"/>
        <v>Jan</v>
      </c>
      <c r="O2419" s="2">
        <f t="shared" si="151"/>
        <v>1.0833333333357587</v>
      </c>
      <c r="P2419" t="str">
        <f>VLOOKUP(G2419,Agents!A:E,4,FALSE)</f>
        <v>Team1</v>
      </c>
      <c r="Q2419" t="str">
        <f>VLOOKUP(G2419,Agents!A:E,5,FALSE)</f>
        <v>Junior</v>
      </c>
      <c r="R2419" t="str">
        <f>VLOOKUP(G2419,Agents!A:E,2,FALSE)</f>
        <v>Night</v>
      </c>
    </row>
    <row r="2420" spans="1:18" x14ac:dyDescent="0.35">
      <c r="A2420" t="s">
        <v>4439</v>
      </c>
      <c r="B2420" t="s">
        <v>4440</v>
      </c>
      <c r="C2420" t="s">
        <v>22</v>
      </c>
      <c r="D2420" t="s">
        <v>13</v>
      </c>
      <c r="E2420" s="1">
        <v>46099.36041666667</v>
      </c>
      <c r="F2420" s="1">
        <v>46100.818749999999</v>
      </c>
      <c r="G2420" t="s">
        <v>103</v>
      </c>
      <c r="H2420" t="s">
        <v>15</v>
      </c>
      <c r="I2420" t="s">
        <v>68</v>
      </c>
      <c r="J2420">
        <v>3</v>
      </c>
      <c r="K2420" t="str">
        <f>IF(tickets_dataset[[#This Row],[status]] = "Closed", "Yes","No")</f>
        <v>Yes</v>
      </c>
      <c r="L2420" s="2">
        <f t="shared" si="148"/>
        <v>34.999999999883585</v>
      </c>
      <c r="M2420" t="str">
        <f t="shared" si="149"/>
        <v>No</v>
      </c>
      <c r="N2420" t="str">
        <f t="shared" si="150"/>
        <v>Mar</v>
      </c>
      <c r="O2420" s="2">
        <f t="shared" si="151"/>
        <v>1.4583333333284827</v>
      </c>
      <c r="P2420" t="str">
        <f>VLOOKUP(G2420,Agents!A:E,4,FALSE)</f>
        <v>Team4</v>
      </c>
      <c r="Q2420" t="str">
        <f>VLOOKUP(G2420,Agents!A:E,5,FALSE)</f>
        <v>Senior</v>
      </c>
      <c r="R2420" t="str">
        <f>VLOOKUP(G2420,Agents!A:E,2,FALSE)</f>
        <v>Night</v>
      </c>
    </row>
    <row r="2421" spans="1:18" x14ac:dyDescent="0.35">
      <c r="A2421" t="s">
        <v>4441</v>
      </c>
      <c r="B2421" t="s">
        <v>926</v>
      </c>
      <c r="C2421" t="s">
        <v>50</v>
      </c>
      <c r="D2421" t="s">
        <v>13</v>
      </c>
      <c r="E2421" s="1">
        <v>46078.256944444445</v>
      </c>
      <c r="F2421" s="1">
        <v>46079.881944444445</v>
      </c>
      <c r="G2421" t="s">
        <v>357</v>
      </c>
      <c r="H2421" t="s">
        <v>15</v>
      </c>
      <c r="I2421" t="s">
        <v>68</v>
      </c>
      <c r="J2421">
        <v>3</v>
      </c>
      <c r="K2421" t="str">
        <f>IF(tickets_dataset[[#This Row],[status]] = "Closed", "Yes","No")</f>
        <v>Yes</v>
      </c>
      <c r="L2421" s="2">
        <f t="shared" si="148"/>
        <v>39</v>
      </c>
      <c r="M2421" t="str">
        <f t="shared" si="149"/>
        <v>No</v>
      </c>
      <c r="N2421" t="str">
        <f t="shared" si="150"/>
        <v>Feb</v>
      </c>
      <c r="O2421" s="2">
        <f t="shared" si="151"/>
        <v>1.625</v>
      </c>
      <c r="P2421" t="str">
        <f>VLOOKUP(G2421,Agents!A:E,4,FALSE)</f>
        <v>Team1</v>
      </c>
      <c r="Q2421" t="str">
        <f>VLOOKUP(G2421,Agents!A:E,5,FALSE)</f>
        <v>Mid</v>
      </c>
      <c r="R2421" t="str">
        <f>VLOOKUP(G2421,Agents!A:E,2,FALSE)</f>
        <v>Morning</v>
      </c>
    </row>
    <row r="2422" spans="1:18" x14ac:dyDescent="0.35">
      <c r="A2422" t="s">
        <v>4442</v>
      </c>
      <c r="B2422" t="s">
        <v>4443</v>
      </c>
      <c r="C2422" t="s">
        <v>50</v>
      </c>
      <c r="D2422" t="s">
        <v>13</v>
      </c>
      <c r="E2422" s="1">
        <v>46054.809027777781</v>
      </c>
      <c r="F2422" s="1">
        <v>46056.559027777781</v>
      </c>
      <c r="G2422" t="s">
        <v>190</v>
      </c>
      <c r="H2422" t="s">
        <v>28</v>
      </c>
      <c r="I2422" t="s">
        <v>16</v>
      </c>
      <c r="J2422">
        <v>4</v>
      </c>
      <c r="K2422" t="str">
        <f>IF(tickets_dataset[[#This Row],[status]] = "Closed", "Yes","No")</f>
        <v>No</v>
      </c>
      <c r="L2422" s="2">
        <f t="shared" si="148"/>
        <v>42</v>
      </c>
      <c r="M2422" t="str">
        <f t="shared" si="149"/>
        <v>No</v>
      </c>
      <c r="N2422" t="str">
        <f t="shared" si="150"/>
        <v>Feb</v>
      </c>
      <c r="O2422" s="2">
        <f t="shared" si="151"/>
        <v>1.75</v>
      </c>
      <c r="P2422" t="str">
        <f>VLOOKUP(G2422,Agents!A:E,4,FALSE)</f>
        <v>Team1</v>
      </c>
      <c r="Q2422" t="str">
        <f>VLOOKUP(G2422,Agents!A:E,5,FALSE)</f>
        <v>Senior</v>
      </c>
      <c r="R2422" t="str">
        <f>VLOOKUP(G2422,Agents!A:E,2,FALSE)</f>
        <v>Night</v>
      </c>
    </row>
    <row r="2423" spans="1:18" x14ac:dyDescent="0.35">
      <c r="A2423" t="s">
        <v>4444</v>
      </c>
      <c r="B2423" t="s">
        <v>2988</v>
      </c>
      <c r="C2423" t="s">
        <v>12</v>
      </c>
      <c r="D2423" t="s">
        <v>13</v>
      </c>
      <c r="E2423" s="1">
        <v>46099.863888888889</v>
      </c>
      <c r="F2423" s="1">
        <v>46101.447222222225</v>
      </c>
      <c r="G2423" t="s">
        <v>206</v>
      </c>
      <c r="H2423" t="s">
        <v>28</v>
      </c>
      <c r="I2423" t="s">
        <v>16</v>
      </c>
      <c r="J2423">
        <v>5</v>
      </c>
      <c r="K2423" t="str">
        <f>IF(tickets_dataset[[#This Row],[status]] = "Closed", "Yes","No")</f>
        <v>No</v>
      </c>
      <c r="L2423" s="2">
        <f t="shared" si="148"/>
        <v>38.000000000058208</v>
      </c>
      <c r="M2423" t="str">
        <f t="shared" si="149"/>
        <v>No</v>
      </c>
      <c r="N2423" t="str">
        <f t="shared" si="150"/>
        <v>Mar</v>
      </c>
      <c r="O2423" s="2">
        <f t="shared" si="151"/>
        <v>1.5833333333357587</v>
      </c>
      <c r="P2423" t="str">
        <f>VLOOKUP(G2423,Agents!A:E,4,FALSE)</f>
        <v>Team5</v>
      </c>
      <c r="Q2423" t="str">
        <f>VLOOKUP(G2423,Agents!A:E,5,FALSE)</f>
        <v>Junior</v>
      </c>
      <c r="R2423" t="str">
        <f>VLOOKUP(G2423,Agents!A:E,2,FALSE)</f>
        <v>Evening</v>
      </c>
    </row>
    <row r="2424" spans="1:18" x14ac:dyDescent="0.35">
      <c r="A2424" t="s">
        <v>4445</v>
      </c>
      <c r="B2424" t="s">
        <v>4446</v>
      </c>
      <c r="C2424" t="s">
        <v>12</v>
      </c>
      <c r="D2424" t="s">
        <v>13</v>
      </c>
      <c r="E2424" s="1">
        <v>46058.689583333333</v>
      </c>
      <c r="F2424" s="1">
        <v>46060.106249999997</v>
      </c>
      <c r="G2424" t="s">
        <v>159</v>
      </c>
      <c r="H2424" t="s">
        <v>28</v>
      </c>
      <c r="I2424" t="s">
        <v>16</v>
      </c>
      <c r="J2424">
        <v>3</v>
      </c>
      <c r="K2424" t="str">
        <f>IF(tickets_dataset[[#This Row],[status]] = "Closed", "Yes","No")</f>
        <v>No</v>
      </c>
      <c r="L2424" s="2">
        <f t="shared" si="148"/>
        <v>33.999999999941792</v>
      </c>
      <c r="M2424" t="str">
        <f t="shared" si="149"/>
        <v>No</v>
      </c>
      <c r="N2424" t="str">
        <f t="shared" si="150"/>
        <v>Feb</v>
      </c>
      <c r="O2424" s="2">
        <f t="shared" si="151"/>
        <v>1.4166666666642413</v>
      </c>
      <c r="P2424" t="str">
        <f>VLOOKUP(G2424,Agents!A:E,4,FALSE)</f>
        <v>Team4</v>
      </c>
      <c r="Q2424" t="str">
        <f>VLOOKUP(G2424,Agents!A:E,5,FALSE)</f>
        <v>Mid</v>
      </c>
      <c r="R2424" t="str">
        <f>VLOOKUP(G2424,Agents!A:E,2,FALSE)</f>
        <v>Night</v>
      </c>
    </row>
    <row r="2425" spans="1:18" x14ac:dyDescent="0.35">
      <c r="A2425" t="s">
        <v>4447</v>
      </c>
      <c r="B2425" t="s">
        <v>4448</v>
      </c>
      <c r="C2425" t="s">
        <v>12</v>
      </c>
      <c r="D2425" t="s">
        <v>38</v>
      </c>
      <c r="E2425" s="1">
        <v>46074.15902777778</v>
      </c>
      <c r="F2425" s="1">
        <v>46077.325694444444</v>
      </c>
      <c r="G2425" t="s">
        <v>206</v>
      </c>
      <c r="H2425" t="s">
        <v>15</v>
      </c>
      <c r="I2425" t="s">
        <v>16</v>
      </c>
      <c r="J2425">
        <v>4</v>
      </c>
      <c r="K2425" t="str">
        <f>IF(tickets_dataset[[#This Row],[status]] = "Closed", "Yes","No")</f>
        <v>Yes</v>
      </c>
      <c r="L2425" s="2">
        <f t="shared" si="148"/>
        <v>75.999999999941792</v>
      </c>
      <c r="M2425" t="str">
        <f t="shared" si="149"/>
        <v>Yes</v>
      </c>
      <c r="N2425" t="str">
        <f t="shared" si="150"/>
        <v>Feb</v>
      </c>
      <c r="O2425" s="2">
        <f t="shared" si="151"/>
        <v>3.1666666666642413</v>
      </c>
      <c r="P2425" t="str">
        <f>VLOOKUP(G2425,Agents!A:E,4,FALSE)</f>
        <v>Team5</v>
      </c>
      <c r="Q2425" t="str">
        <f>VLOOKUP(G2425,Agents!A:E,5,FALSE)</f>
        <v>Junior</v>
      </c>
      <c r="R2425" t="str">
        <f>VLOOKUP(G2425,Agents!A:E,2,FALSE)</f>
        <v>Evening</v>
      </c>
    </row>
    <row r="2426" spans="1:18" x14ac:dyDescent="0.35">
      <c r="A2426" t="s">
        <v>4449</v>
      </c>
      <c r="B2426" t="s">
        <v>4450</v>
      </c>
      <c r="C2426" t="s">
        <v>22</v>
      </c>
      <c r="D2426" t="s">
        <v>38</v>
      </c>
      <c r="E2426" s="1">
        <v>46077.783333333333</v>
      </c>
      <c r="F2426" s="1">
        <v>46079.866666666669</v>
      </c>
      <c r="G2426" t="s">
        <v>256</v>
      </c>
      <c r="H2426" t="s">
        <v>15</v>
      </c>
      <c r="I2426" t="s">
        <v>16</v>
      </c>
      <c r="J2426">
        <v>4</v>
      </c>
      <c r="K2426" t="str">
        <f>IF(tickets_dataset[[#This Row],[status]] = "Closed", "Yes","No")</f>
        <v>Yes</v>
      </c>
      <c r="L2426" s="2">
        <f t="shared" si="148"/>
        <v>50.000000000058208</v>
      </c>
      <c r="M2426" t="str">
        <f t="shared" si="149"/>
        <v>Yes</v>
      </c>
      <c r="N2426" t="str">
        <f t="shared" si="150"/>
        <v>Feb</v>
      </c>
      <c r="O2426" s="2">
        <f t="shared" si="151"/>
        <v>2.0833333333357587</v>
      </c>
      <c r="P2426" t="str">
        <f>VLOOKUP(G2426,Agents!A:E,4,FALSE)</f>
        <v>Team1</v>
      </c>
      <c r="Q2426" t="str">
        <f>VLOOKUP(G2426,Agents!A:E,5,FALSE)</f>
        <v>Mid</v>
      </c>
      <c r="R2426" t="str">
        <f>VLOOKUP(G2426,Agents!A:E,2,FALSE)</f>
        <v>Morning</v>
      </c>
    </row>
    <row r="2427" spans="1:18" x14ac:dyDescent="0.35">
      <c r="A2427" t="s">
        <v>4451</v>
      </c>
      <c r="B2427" t="s">
        <v>4452</v>
      </c>
      <c r="C2427" t="s">
        <v>50</v>
      </c>
      <c r="D2427" t="s">
        <v>38</v>
      </c>
      <c r="E2427" s="1">
        <v>46042.546527777777</v>
      </c>
      <c r="F2427" s="1">
        <v>46046.171527777777</v>
      </c>
      <c r="G2427" t="s">
        <v>422</v>
      </c>
      <c r="H2427" t="s">
        <v>15</v>
      </c>
      <c r="I2427" t="s">
        <v>16</v>
      </c>
      <c r="J2427">
        <v>3</v>
      </c>
      <c r="K2427" t="str">
        <f>IF(tickets_dataset[[#This Row],[status]] = "Closed", "Yes","No")</f>
        <v>Yes</v>
      </c>
      <c r="L2427" s="2">
        <f t="shared" si="148"/>
        <v>87</v>
      </c>
      <c r="M2427" t="str">
        <f t="shared" si="149"/>
        <v>Yes</v>
      </c>
      <c r="N2427" t="str">
        <f t="shared" si="150"/>
        <v>Jan</v>
      </c>
      <c r="O2427" s="2">
        <f t="shared" si="151"/>
        <v>3.625</v>
      </c>
      <c r="P2427" t="str">
        <f>VLOOKUP(G2427,Agents!A:E,4,FALSE)</f>
        <v>Team5</v>
      </c>
      <c r="Q2427" t="str">
        <f>VLOOKUP(G2427,Agents!A:E,5,FALSE)</f>
        <v>Mid</v>
      </c>
      <c r="R2427" t="str">
        <f>VLOOKUP(G2427,Agents!A:E,2,FALSE)</f>
        <v>Evening</v>
      </c>
    </row>
    <row r="2428" spans="1:18" x14ac:dyDescent="0.35">
      <c r="A2428" t="s">
        <v>4453</v>
      </c>
      <c r="B2428" t="s">
        <v>2731</v>
      </c>
      <c r="C2428" t="s">
        <v>12</v>
      </c>
      <c r="D2428" t="s">
        <v>38</v>
      </c>
      <c r="E2428" s="1">
        <v>46099.321527777778</v>
      </c>
      <c r="F2428" s="1">
        <v>46101.988194444442</v>
      </c>
      <c r="G2428" t="s">
        <v>170</v>
      </c>
      <c r="H2428" t="s">
        <v>28</v>
      </c>
      <c r="I2428" t="s">
        <v>16</v>
      </c>
      <c r="J2428">
        <v>5</v>
      </c>
      <c r="K2428" t="str">
        <f>IF(tickets_dataset[[#This Row],[status]] = "Closed", "Yes","No")</f>
        <v>No</v>
      </c>
      <c r="L2428" s="2">
        <f t="shared" si="148"/>
        <v>63.999999999941792</v>
      </c>
      <c r="M2428" t="str">
        <f t="shared" si="149"/>
        <v>Yes</v>
      </c>
      <c r="N2428" t="str">
        <f t="shared" si="150"/>
        <v>Mar</v>
      </c>
      <c r="O2428" s="2">
        <f t="shared" si="151"/>
        <v>2.6666666666642413</v>
      </c>
      <c r="P2428" t="str">
        <f>VLOOKUP(G2428,Agents!A:E,4,FALSE)</f>
        <v>Team5</v>
      </c>
      <c r="Q2428" t="str">
        <f>VLOOKUP(G2428,Agents!A:E,5,FALSE)</f>
        <v>Junior</v>
      </c>
      <c r="R2428" t="str">
        <f>VLOOKUP(G2428,Agents!A:E,2,FALSE)</f>
        <v>Night</v>
      </c>
    </row>
    <row r="2429" spans="1:18" x14ac:dyDescent="0.35">
      <c r="A2429" t="s">
        <v>4454</v>
      </c>
      <c r="B2429" t="s">
        <v>4455</v>
      </c>
      <c r="C2429" t="s">
        <v>12</v>
      </c>
      <c r="D2429" t="s">
        <v>26</v>
      </c>
      <c r="E2429" s="1">
        <v>46045.744444444441</v>
      </c>
      <c r="F2429" s="1">
        <v>46048.411111111112</v>
      </c>
      <c r="G2429" t="s">
        <v>31</v>
      </c>
      <c r="H2429" t="s">
        <v>15</v>
      </c>
      <c r="I2429" t="s">
        <v>16</v>
      </c>
      <c r="J2429">
        <v>3</v>
      </c>
      <c r="K2429" t="str">
        <f>IF(tickets_dataset[[#This Row],[status]] = "Closed", "Yes","No")</f>
        <v>Yes</v>
      </c>
      <c r="L2429" s="2">
        <f t="shared" si="148"/>
        <v>64.000000000116415</v>
      </c>
      <c r="M2429" t="str">
        <f t="shared" si="149"/>
        <v>Yes</v>
      </c>
      <c r="N2429" t="str">
        <f t="shared" si="150"/>
        <v>Jan</v>
      </c>
      <c r="O2429" s="2">
        <f t="shared" si="151"/>
        <v>2.6666666666715173</v>
      </c>
      <c r="P2429" t="str">
        <f>VLOOKUP(G2429,Agents!A:E,4,FALSE)</f>
        <v>Team5</v>
      </c>
      <c r="Q2429" t="str">
        <f>VLOOKUP(G2429,Agents!A:E,5,FALSE)</f>
        <v>Senior</v>
      </c>
      <c r="R2429" t="str">
        <f>VLOOKUP(G2429,Agents!A:E,2,FALSE)</f>
        <v>Evening</v>
      </c>
    </row>
    <row r="2430" spans="1:18" x14ac:dyDescent="0.35">
      <c r="A2430" t="s">
        <v>4456</v>
      </c>
      <c r="B2430" t="s">
        <v>4457</v>
      </c>
      <c r="C2430" t="s">
        <v>12</v>
      </c>
      <c r="D2430" t="s">
        <v>13</v>
      </c>
      <c r="E2430" s="1">
        <v>46064.469444444447</v>
      </c>
      <c r="F2430" s="1">
        <v>46065.177777777775</v>
      </c>
      <c r="G2430" t="s">
        <v>206</v>
      </c>
      <c r="H2430" t="s">
        <v>15</v>
      </c>
      <c r="I2430" t="s">
        <v>16</v>
      </c>
      <c r="J2430">
        <v>4</v>
      </c>
      <c r="K2430" t="str">
        <f>IF(tickets_dataset[[#This Row],[status]] = "Closed", "Yes","No")</f>
        <v>Yes</v>
      </c>
      <c r="L2430" s="2">
        <f t="shared" si="148"/>
        <v>16.999999999883585</v>
      </c>
      <c r="M2430" t="str">
        <f t="shared" si="149"/>
        <v>No</v>
      </c>
      <c r="N2430" t="str">
        <f t="shared" si="150"/>
        <v>Feb</v>
      </c>
      <c r="O2430" s="2">
        <f t="shared" si="151"/>
        <v>0.70833333332848269</v>
      </c>
      <c r="P2430" t="str">
        <f>VLOOKUP(G2430,Agents!A:E,4,FALSE)</f>
        <v>Team5</v>
      </c>
      <c r="Q2430" t="str">
        <f>VLOOKUP(G2430,Agents!A:E,5,FALSE)</f>
        <v>Junior</v>
      </c>
      <c r="R2430" t="str">
        <f>VLOOKUP(G2430,Agents!A:E,2,FALSE)</f>
        <v>Evening</v>
      </c>
    </row>
    <row r="2431" spans="1:18" x14ac:dyDescent="0.35">
      <c r="A2431" t="s">
        <v>4458</v>
      </c>
      <c r="B2431" t="s">
        <v>4459</v>
      </c>
      <c r="C2431" t="s">
        <v>34</v>
      </c>
      <c r="D2431" t="s">
        <v>13</v>
      </c>
      <c r="E2431" s="1">
        <v>46102.227083333331</v>
      </c>
      <c r="F2431" s="1">
        <v>46103.435416666667</v>
      </c>
      <c r="G2431" t="s">
        <v>239</v>
      </c>
      <c r="H2431" t="s">
        <v>28</v>
      </c>
      <c r="I2431" t="s">
        <v>68</v>
      </c>
      <c r="J2431">
        <v>3</v>
      </c>
      <c r="K2431" t="str">
        <f>IF(tickets_dataset[[#This Row],[status]] = "Closed", "Yes","No")</f>
        <v>No</v>
      </c>
      <c r="L2431" s="2">
        <f t="shared" si="148"/>
        <v>29.000000000058208</v>
      </c>
      <c r="M2431" t="str">
        <f t="shared" si="149"/>
        <v>No</v>
      </c>
      <c r="N2431" t="str">
        <f t="shared" si="150"/>
        <v>Mar</v>
      </c>
      <c r="O2431" s="2">
        <f t="shared" si="151"/>
        <v>1.2083333333357587</v>
      </c>
      <c r="P2431" t="str">
        <f>VLOOKUP(G2431,Agents!A:E,4,FALSE)</f>
        <v>Team1</v>
      </c>
      <c r="Q2431" t="str">
        <f>VLOOKUP(G2431,Agents!A:E,5,FALSE)</f>
        <v>Senior</v>
      </c>
      <c r="R2431" t="str">
        <f>VLOOKUP(G2431,Agents!A:E,2,FALSE)</f>
        <v>Evening</v>
      </c>
    </row>
    <row r="2432" spans="1:18" x14ac:dyDescent="0.35">
      <c r="A2432" t="s">
        <v>4460</v>
      </c>
      <c r="B2432" t="s">
        <v>4461</v>
      </c>
      <c r="C2432" t="s">
        <v>22</v>
      </c>
      <c r="D2432" t="s">
        <v>26</v>
      </c>
      <c r="E2432" s="1">
        <v>46061.326388888891</v>
      </c>
      <c r="F2432" s="1">
        <v>46062.409722222219</v>
      </c>
      <c r="G2432" t="s">
        <v>156</v>
      </c>
      <c r="H2432" t="s">
        <v>15</v>
      </c>
      <c r="I2432" t="s">
        <v>16</v>
      </c>
      <c r="J2432">
        <v>4</v>
      </c>
      <c r="K2432" t="str">
        <f>IF(tickets_dataset[[#This Row],[status]] = "Closed", "Yes","No")</f>
        <v>Yes</v>
      </c>
      <c r="L2432" s="2">
        <f t="shared" si="148"/>
        <v>25.999999999883585</v>
      </c>
      <c r="M2432" t="str">
        <f t="shared" si="149"/>
        <v>No</v>
      </c>
      <c r="N2432" t="str">
        <f t="shared" si="150"/>
        <v>Feb</v>
      </c>
      <c r="O2432" s="2">
        <f t="shared" si="151"/>
        <v>1.0833333333284827</v>
      </c>
      <c r="P2432" t="str">
        <f>VLOOKUP(G2432,Agents!A:E,4,FALSE)</f>
        <v>Team3</v>
      </c>
      <c r="Q2432" t="str">
        <f>VLOOKUP(G2432,Agents!A:E,5,FALSE)</f>
        <v>Mid</v>
      </c>
      <c r="R2432" t="str">
        <f>VLOOKUP(G2432,Agents!A:E,2,FALSE)</f>
        <v>Evening</v>
      </c>
    </row>
    <row r="2433" spans="1:18" x14ac:dyDescent="0.35">
      <c r="A2433" t="s">
        <v>4462</v>
      </c>
      <c r="B2433" t="s">
        <v>4219</v>
      </c>
      <c r="C2433" t="s">
        <v>12</v>
      </c>
      <c r="D2433" t="s">
        <v>38</v>
      </c>
      <c r="E2433" s="1">
        <v>46063.542361111111</v>
      </c>
      <c r="F2433" s="1">
        <v>46066.375694444447</v>
      </c>
      <c r="G2433" t="s">
        <v>234</v>
      </c>
      <c r="H2433" t="s">
        <v>15</v>
      </c>
      <c r="I2433" t="s">
        <v>16</v>
      </c>
      <c r="J2433">
        <v>4</v>
      </c>
      <c r="K2433" t="str">
        <f>IF(tickets_dataset[[#This Row],[status]] = "Closed", "Yes","No")</f>
        <v>Yes</v>
      </c>
      <c r="L2433" s="2">
        <f t="shared" si="148"/>
        <v>68.000000000058208</v>
      </c>
      <c r="M2433" t="str">
        <f t="shared" si="149"/>
        <v>Yes</v>
      </c>
      <c r="N2433" t="str">
        <f t="shared" si="150"/>
        <v>Feb</v>
      </c>
      <c r="O2433" s="2">
        <f t="shared" si="151"/>
        <v>2.8333333333357587</v>
      </c>
      <c r="P2433" t="str">
        <f>VLOOKUP(G2433,Agents!A:E,4,FALSE)</f>
        <v>Team5</v>
      </c>
      <c r="Q2433" t="str">
        <f>VLOOKUP(G2433,Agents!A:E,5,FALSE)</f>
        <v>Senior</v>
      </c>
      <c r="R2433" t="str">
        <f>VLOOKUP(G2433,Agents!A:E,2,FALSE)</f>
        <v>Night</v>
      </c>
    </row>
    <row r="2434" spans="1:18" x14ac:dyDescent="0.35">
      <c r="A2434" t="s">
        <v>4463</v>
      </c>
      <c r="B2434" t="s">
        <v>2014</v>
      </c>
      <c r="C2434" t="s">
        <v>50</v>
      </c>
      <c r="D2434" t="s">
        <v>26</v>
      </c>
      <c r="E2434" s="1">
        <v>46056.352777777778</v>
      </c>
      <c r="F2434" s="1">
        <v>46056.519444444442</v>
      </c>
      <c r="G2434" t="s">
        <v>167</v>
      </c>
      <c r="H2434" t="s">
        <v>15</v>
      </c>
      <c r="I2434" t="s">
        <v>16</v>
      </c>
      <c r="J2434">
        <v>5</v>
      </c>
      <c r="K2434" t="str">
        <f>IF(tickets_dataset[[#This Row],[status]] = "Closed", "Yes","No")</f>
        <v>Yes</v>
      </c>
      <c r="L2434" s="2">
        <f t="shared" ref="L2434:L2497" si="152">IF(ISBLANK(F2434),"",(F2434-E2434)*24)</f>
        <v>3.9999999999417923</v>
      </c>
      <c r="M2434" t="str">
        <f t="shared" ref="M2434:M2497" si="153">IF(L2434&gt;48,"Yes","No")</f>
        <v>No</v>
      </c>
      <c r="N2434" t="str">
        <f t="shared" ref="N2434:N2497" si="154">TEXT(E2434,"mmm")</f>
        <v>Feb</v>
      </c>
      <c r="O2434" s="2">
        <f t="shared" si="151"/>
        <v>0.16666666666424135</v>
      </c>
      <c r="P2434" t="str">
        <f>VLOOKUP(G2434,Agents!A:E,4,FALSE)</f>
        <v>Team3</v>
      </c>
      <c r="Q2434" t="str">
        <f>VLOOKUP(G2434,Agents!A:E,5,FALSE)</f>
        <v>Mid</v>
      </c>
      <c r="R2434" t="str">
        <f>VLOOKUP(G2434,Agents!A:E,2,FALSE)</f>
        <v>Evening</v>
      </c>
    </row>
    <row r="2435" spans="1:18" x14ac:dyDescent="0.35">
      <c r="A2435" t="s">
        <v>4464</v>
      </c>
      <c r="B2435" t="s">
        <v>4465</v>
      </c>
      <c r="C2435" t="s">
        <v>76</v>
      </c>
      <c r="D2435" t="s">
        <v>26</v>
      </c>
      <c r="E2435" s="1">
        <v>46034.244444444441</v>
      </c>
      <c r="F2435" s="1">
        <v>46034.661111111112</v>
      </c>
      <c r="G2435" t="s">
        <v>77</v>
      </c>
      <c r="H2435" t="s">
        <v>15</v>
      </c>
      <c r="I2435" t="s">
        <v>16</v>
      </c>
      <c r="J2435">
        <v>5</v>
      </c>
      <c r="K2435" t="str">
        <f>IF(tickets_dataset[[#This Row],[status]] = "Closed", "Yes","No")</f>
        <v>Yes</v>
      </c>
      <c r="L2435" s="2">
        <f t="shared" si="152"/>
        <v>10.000000000116415</v>
      </c>
      <c r="M2435" t="str">
        <f t="shared" si="153"/>
        <v>No</v>
      </c>
      <c r="N2435" t="str">
        <f t="shared" si="154"/>
        <v>Jan</v>
      </c>
      <c r="O2435" s="2">
        <f t="shared" ref="O2435:O2498" si="155">F2435-E2435</f>
        <v>0.41666666667151731</v>
      </c>
      <c r="P2435" t="str">
        <f>VLOOKUP(G2435,Agents!A:E,4,FALSE)</f>
        <v>Team5</v>
      </c>
      <c r="Q2435" t="str">
        <f>VLOOKUP(G2435,Agents!A:E,5,FALSE)</f>
        <v>Junior</v>
      </c>
      <c r="R2435" t="str">
        <f>VLOOKUP(G2435,Agents!A:E,2,FALSE)</f>
        <v>Evening</v>
      </c>
    </row>
    <row r="2436" spans="1:18" x14ac:dyDescent="0.35">
      <c r="A2436" t="s">
        <v>4466</v>
      </c>
      <c r="B2436" t="s">
        <v>2295</v>
      </c>
      <c r="C2436" t="s">
        <v>22</v>
      </c>
      <c r="D2436" t="s">
        <v>26</v>
      </c>
      <c r="E2436" s="1">
        <v>46076.161805555559</v>
      </c>
      <c r="F2436" s="1">
        <v>46076.328472222223</v>
      </c>
      <c r="G2436" t="s">
        <v>131</v>
      </c>
      <c r="H2436" t="s">
        <v>15</v>
      </c>
      <c r="I2436" t="s">
        <v>16</v>
      </c>
      <c r="J2436">
        <v>5</v>
      </c>
      <c r="K2436" t="str">
        <f>IF(tickets_dataset[[#This Row],[status]] = "Closed", "Yes","No")</f>
        <v>Yes</v>
      </c>
      <c r="L2436" s="2">
        <f t="shared" si="152"/>
        <v>3.9999999999417923</v>
      </c>
      <c r="M2436" t="str">
        <f t="shared" si="153"/>
        <v>No</v>
      </c>
      <c r="N2436" t="str">
        <f t="shared" si="154"/>
        <v>Feb</v>
      </c>
      <c r="O2436" s="2">
        <f t="shared" si="155"/>
        <v>0.16666666666424135</v>
      </c>
      <c r="P2436" t="str">
        <f>VLOOKUP(G2436,Agents!A:E,4,FALSE)</f>
        <v>Team4</v>
      </c>
      <c r="Q2436" t="str">
        <f>VLOOKUP(G2436,Agents!A:E,5,FALSE)</f>
        <v>Junior</v>
      </c>
      <c r="R2436" t="str">
        <f>VLOOKUP(G2436,Agents!A:E,2,FALSE)</f>
        <v>Night</v>
      </c>
    </row>
    <row r="2437" spans="1:18" x14ac:dyDescent="0.35">
      <c r="A2437" t="s">
        <v>4467</v>
      </c>
      <c r="B2437" t="s">
        <v>4468</v>
      </c>
      <c r="C2437" t="s">
        <v>50</v>
      </c>
      <c r="D2437" t="s">
        <v>38</v>
      </c>
      <c r="E2437" s="1">
        <v>46038.015277777777</v>
      </c>
      <c r="F2437" s="1">
        <v>46039.765277777777</v>
      </c>
      <c r="G2437" t="s">
        <v>357</v>
      </c>
      <c r="H2437" t="s">
        <v>15</v>
      </c>
      <c r="I2437" t="s">
        <v>16</v>
      </c>
      <c r="J2437">
        <v>5</v>
      </c>
      <c r="K2437" t="str">
        <f>IF(tickets_dataset[[#This Row],[status]] = "Closed", "Yes","No")</f>
        <v>Yes</v>
      </c>
      <c r="L2437" s="2">
        <f t="shared" si="152"/>
        <v>42</v>
      </c>
      <c r="M2437" t="str">
        <f t="shared" si="153"/>
        <v>No</v>
      </c>
      <c r="N2437" t="str">
        <f t="shared" si="154"/>
        <v>Jan</v>
      </c>
      <c r="O2437" s="2">
        <f t="shared" si="155"/>
        <v>1.75</v>
      </c>
      <c r="P2437" t="str">
        <f>VLOOKUP(G2437,Agents!A:E,4,FALSE)</f>
        <v>Team1</v>
      </c>
      <c r="Q2437" t="str">
        <f>VLOOKUP(G2437,Agents!A:E,5,FALSE)</f>
        <v>Mid</v>
      </c>
      <c r="R2437" t="str">
        <f>VLOOKUP(G2437,Agents!A:E,2,FALSE)</f>
        <v>Morning</v>
      </c>
    </row>
    <row r="2438" spans="1:18" x14ac:dyDescent="0.35">
      <c r="A2438" t="s">
        <v>4469</v>
      </c>
      <c r="B2438" t="s">
        <v>599</v>
      </c>
      <c r="C2438" t="s">
        <v>22</v>
      </c>
      <c r="D2438" t="s">
        <v>26</v>
      </c>
      <c r="E2438" s="1">
        <v>46037.307638888888</v>
      </c>
      <c r="F2438" s="1">
        <v>46039.224305555559</v>
      </c>
      <c r="G2438" t="s">
        <v>357</v>
      </c>
      <c r="H2438" t="s">
        <v>15</v>
      </c>
      <c r="I2438" t="s">
        <v>16</v>
      </c>
      <c r="J2438">
        <v>4</v>
      </c>
      <c r="K2438" t="str">
        <f>IF(tickets_dataset[[#This Row],[status]] = "Closed", "Yes","No")</f>
        <v>Yes</v>
      </c>
      <c r="L2438" s="2">
        <f t="shared" si="152"/>
        <v>46.000000000116415</v>
      </c>
      <c r="M2438" t="str">
        <f t="shared" si="153"/>
        <v>No</v>
      </c>
      <c r="N2438" t="str">
        <f t="shared" si="154"/>
        <v>Jan</v>
      </c>
      <c r="O2438" s="2">
        <f t="shared" si="155"/>
        <v>1.9166666666715173</v>
      </c>
      <c r="P2438" t="str">
        <f>VLOOKUP(G2438,Agents!A:E,4,FALSE)</f>
        <v>Team1</v>
      </c>
      <c r="Q2438" t="str">
        <f>VLOOKUP(G2438,Agents!A:E,5,FALSE)</f>
        <v>Mid</v>
      </c>
      <c r="R2438" t="str">
        <f>VLOOKUP(G2438,Agents!A:E,2,FALSE)</f>
        <v>Morning</v>
      </c>
    </row>
    <row r="2439" spans="1:18" x14ac:dyDescent="0.35">
      <c r="A2439" t="s">
        <v>4470</v>
      </c>
      <c r="B2439" t="s">
        <v>4471</v>
      </c>
      <c r="C2439" t="s">
        <v>50</v>
      </c>
      <c r="D2439" t="s">
        <v>38</v>
      </c>
      <c r="E2439" s="1">
        <v>46080.788888888892</v>
      </c>
      <c r="F2439" s="1">
        <v>46082.37222222222</v>
      </c>
      <c r="G2439" t="s">
        <v>239</v>
      </c>
      <c r="H2439" t="s">
        <v>15</v>
      </c>
      <c r="I2439" t="s">
        <v>16</v>
      </c>
      <c r="J2439">
        <v>4</v>
      </c>
      <c r="K2439" t="str">
        <f>IF(tickets_dataset[[#This Row],[status]] = "Closed", "Yes","No")</f>
        <v>Yes</v>
      </c>
      <c r="L2439" s="2">
        <f t="shared" si="152"/>
        <v>37.999999999883585</v>
      </c>
      <c r="M2439" t="str">
        <f t="shared" si="153"/>
        <v>No</v>
      </c>
      <c r="N2439" t="str">
        <f t="shared" si="154"/>
        <v>Feb</v>
      </c>
      <c r="O2439" s="2">
        <f t="shared" si="155"/>
        <v>1.5833333333284827</v>
      </c>
      <c r="P2439" t="str">
        <f>VLOOKUP(G2439,Agents!A:E,4,FALSE)</f>
        <v>Team1</v>
      </c>
      <c r="Q2439" t="str">
        <f>VLOOKUP(G2439,Agents!A:E,5,FALSE)</f>
        <v>Senior</v>
      </c>
      <c r="R2439" t="str">
        <f>VLOOKUP(G2439,Agents!A:E,2,FALSE)</f>
        <v>Evening</v>
      </c>
    </row>
    <row r="2440" spans="1:18" x14ac:dyDescent="0.35">
      <c r="A2440" t="s">
        <v>4472</v>
      </c>
      <c r="B2440" t="s">
        <v>4473</v>
      </c>
      <c r="C2440" t="s">
        <v>76</v>
      </c>
      <c r="D2440" t="s">
        <v>26</v>
      </c>
      <c r="E2440" s="1">
        <v>46037.465277777781</v>
      </c>
      <c r="F2440" s="1">
        <v>46037.798611111109</v>
      </c>
      <c r="G2440" t="s">
        <v>42</v>
      </c>
      <c r="H2440" t="s">
        <v>15</v>
      </c>
      <c r="I2440" t="s">
        <v>16</v>
      </c>
      <c r="J2440">
        <v>4</v>
      </c>
      <c r="K2440" t="str">
        <f>IF(tickets_dataset[[#This Row],[status]] = "Closed", "Yes","No")</f>
        <v>Yes</v>
      </c>
      <c r="L2440" s="2">
        <f t="shared" si="152"/>
        <v>7.9999999998835847</v>
      </c>
      <c r="M2440" t="str">
        <f t="shared" si="153"/>
        <v>No</v>
      </c>
      <c r="N2440" t="str">
        <f t="shared" si="154"/>
        <v>Jan</v>
      </c>
      <c r="O2440" s="2">
        <f t="shared" si="155"/>
        <v>0.33333333332848269</v>
      </c>
      <c r="P2440" t="str">
        <f>VLOOKUP(G2440,Agents!A:E,4,FALSE)</f>
        <v>Team2</v>
      </c>
      <c r="Q2440" t="str">
        <f>VLOOKUP(G2440,Agents!A:E,5,FALSE)</f>
        <v>Junior</v>
      </c>
      <c r="R2440" t="str">
        <f>VLOOKUP(G2440,Agents!A:E,2,FALSE)</f>
        <v>Night</v>
      </c>
    </row>
    <row r="2441" spans="1:18" x14ac:dyDescent="0.35">
      <c r="A2441" t="s">
        <v>4474</v>
      </c>
      <c r="B2441" t="s">
        <v>4475</v>
      </c>
      <c r="C2441" t="s">
        <v>76</v>
      </c>
      <c r="D2441" t="s">
        <v>26</v>
      </c>
      <c r="E2441" s="1">
        <v>46097.932638888888</v>
      </c>
      <c r="F2441" s="1">
        <v>46100.474305555559</v>
      </c>
      <c r="G2441" t="s">
        <v>167</v>
      </c>
      <c r="H2441" t="s">
        <v>132</v>
      </c>
      <c r="I2441" t="s">
        <v>16</v>
      </c>
      <c r="J2441">
        <v>5</v>
      </c>
      <c r="K2441" t="str">
        <f>IF(tickets_dataset[[#This Row],[status]] = "Closed", "Yes","No")</f>
        <v>No</v>
      </c>
      <c r="L2441" s="2">
        <f t="shared" si="152"/>
        <v>61.000000000116415</v>
      </c>
      <c r="M2441" t="str">
        <f t="shared" si="153"/>
        <v>Yes</v>
      </c>
      <c r="N2441" t="str">
        <f t="shared" si="154"/>
        <v>Mar</v>
      </c>
      <c r="O2441" s="2">
        <f t="shared" si="155"/>
        <v>2.5416666666715173</v>
      </c>
      <c r="P2441" t="str">
        <f>VLOOKUP(G2441,Agents!A:E,4,FALSE)</f>
        <v>Team3</v>
      </c>
      <c r="Q2441" t="str">
        <f>VLOOKUP(G2441,Agents!A:E,5,FALSE)</f>
        <v>Mid</v>
      </c>
      <c r="R2441" t="str">
        <f>VLOOKUP(G2441,Agents!A:E,2,FALSE)</f>
        <v>Evening</v>
      </c>
    </row>
    <row r="2442" spans="1:18" x14ac:dyDescent="0.35">
      <c r="A2442" t="s">
        <v>4476</v>
      </c>
      <c r="B2442" t="s">
        <v>4477</v>
      </c>
      <c r="C2442" t="s">
        <v>22</v>
      </c>
      <c r="D2442" t="s">
        <v>26</v>
      </c>
      <c r="E2442" s="1">
        <v>46090.936111111114</v>
      </c>
      <c r="F2442" s="1">
        <v>46091.144444444442</v>
      </c>
      <c r="G2442" t="s">
        <v>14</v>
      </c>
      <c r="H2442" t="s">
        <v>15</v>
      </c>
      <c r="I2442" t="s">
        <v>16</v>
      </c>
      <c r="J2442">
        <v>4</v>
      </c>
      <c r="K2442" t="str">
        <f>IF(tickets_dataset[[#This Row],[status]] = "Closed", "Yes","No")</f>
        <v>Yes</v>
      </c>
      <c r="L2442" s="2">
        <f t="shared" si="152"/>
        <v>4.9999999998835847</v>
      </c>
      <c r="M2442" t="str">
        <f t="shared" si="153"/>
        <v>No</v>
      </c>
      <c r="N2442" t="str">
        <f t="shared" si="154"/>
        <v>Mar</v>
      </c>
      <c r="O2442" s="2">
        <f t="shared" si="155"/>
        <v>0.20833333332848269</v>
      </c>
      <c r="P2442" t="str">
        <f>VLOOKUP(G2442,Agents!A:E,4,FALSE)</f>
        <v>Team1</v>
      </c>
      <c r="Q2442" t="str">
        <f>VLOOKUP(G2442,Agents!A:E,5,FALSE)</f>
        <v>Senior</v>
      </c>
      <c r="R2442" t="str">
        <f>VLOOKUP(G2442,Agents!A:E,2,FALSE)</f>
        <v>Morning</v>
      </c>
    </row>
    <row r="2443" spans="1:18" x14ac:dyDescent="0.35">
      <c r="A2443" t="s">
        <v>4478</v>
      </c>
      <c r="B2443" t="s">
        <v>4479</v>
      </c>
      <c r="C2443" t="s">
        <v>50</v>
      </c>
      <c r="D2443" t="s">
        <v>38</v>
      </c>
      <c r="E2443" s="1">
        <v>46067.357638888891</v>
      </c>
      <c r="F2443" s="1">
        <v>46067.815972222219</v>
      </c>
      <c r="G2443" t="s">
        <v>67</v>
      </c>
      <c r="H2443" t="s">
        <v>15</v>
      </c>
      <c r="I2443" t="s">
        <v>16</v>
      </c>
      <c r="J2443">
        <v>4</v>
      </c>
      <c r="K2443" t="str">
        <f>IF(tickets_dataset[[#This Row],[status]] = "Closed", "Yes","No")</f>
        <v>Yes</v>
      </c>
      <c r="L2443" s="2">
        <f t="shared" si="152"/>
        <v>10.999999999883585</v>
      </c>
      <c r="M2443" t="str">
        <f t="shared" si="153"/>
        <v>No</v>
      </c>
      <c r="N2443" t="str">
        <f t="shared" si="154"/>
        <v>Feb</v>
      </c>
      <c r="O2443" s="2">
        <f t="shared" si="155"/>
        <v>0.45833333332848269</v>
      </c>
      <c r="P2443" t="str">
        <f>VLOOKUP(G2443,Agents!A:E,4,FALSE)</f>
        <v>Team5</v>
      </c>
      <c r="Q2443" t="str">
        <f>VLOOKUP(G2443,Agents!A:E,5,FALSE)</f>
        <v>Junior</v>
      </c>
      <c r="R2443" t="str">
        <f>VLOOKUP(G2443,Agents!A:E,2,FALSE)</f>
        <v>Evening</v>
      </c>
    </row>
    <row r="2444" spans="1:18" x14ac:dyDescent="0.35">
      <c r="A2444" t="s">
        <v>4480</v>
      </c>
      <c r="B2444" t="s">
        <v>4481</v>
      </c>
      <c r="C2444" t="s">
        <v>76</v>
      </c>
      <c r="D2444" t="s">
        <v>13</v>
      </c>
      <c r="E2444" s="1">
        <v>46048.851388888892</v>
      </c>
      <c r="F2444" s="1">
        <v>46050.101388888892</v>
      </c>
      <c r="G2444" t="s">
        <v>221</v>
      </c>
      <c r="H2444" t="s">
        <v>15</v>
      </c>
      <c r="I2444" t="s">
        <v>16</v>
      </c>
      <c r="J2444">
        <v>1</v>
      </c>
      <c r="K2444" t="str">
        <f>IF(tickets_dataset[[#This Row],[status]] = "Closed", "Yes","No")</f>
        <v>Yes</v>
      </c>
      <c r="L2444" s="2">
        <f t="shared" si="152"/>
        <v>30</v>
      </c>
      <c r="M2444" t="str">
        <f t="shared" si="153"/>
        <v>No</v>
      </c>
      <c r="N2444" t="str">
        <f t="shared" si="154"/>
        <v>Jan</v>
      </c>
      <c r="O2444" s="2">
        <f t="shared" si="155"/>
        <v>1.25</v>
      </c>
      <c r="P2444" t="str">
        <f>VLOOKUP(G2444,Agents!A:E,4,FALSE)</f>
        <v>Team4</v>
      </c>
      <c r="Q2444" t="str">
        <f>VLOOKUP(G2444,Agents!A:E,5,FALSE)</f>
        <v>Senior</v>
      </c>
      <c r="R2444" t="str">
        <f>VLOOKUP(G2444,Agents!A:E,2,FALSE)</f>
        <v>Morning</v>
      </c>
    </row>
    <row r="2445" spans="1:18" x14ac:dyDescent="0.35">
      <c r="A2445" t="s">
        <v>4482</v>
      </c>
      <c r="B2445" t="s">
        <v>1929</v>
      </c>
      <c r="C2445" t="s">
        <v>22</v>
      </c>
      <c r="D2445" t="s">
        <v>26</v>
      </c>
      <c r="E2445" s="1">
        <v>46027.163194444445</v>
      </c>
      <c r="F2445" s="1">
        <v>46029.371527777781</v>
      </c>
      <c r="G2445" t="s">
        <v>67</v>
      </c>
      <c r="H2445" t="s">
        <v>132</v>
      </c>
      <c r="I2445" t="s">
        <v>16</v>
      </c>
      <c r="J2445">
        <v>4</v>
      </c>
      <c r="K2445" t="str">
        <f>IF(tickets_dataset[[#This Row],[status]] = "Closed", "Yes","No")</f>
        <v>No</v>
      </c>
      <c r="L2445" s="2">
        <f t="shared" si="152"/>
        <v>53.000000000058208</v>
      </c>
      <c r="M2445" t="str">
        <f t="shared" si="153"/>
        <v>Yes</v>
      </c>
      <c r="N2445" t="str">
        <f t="shared" si="154"/>
        <v>Jan</v>
      </c>
      <c r="O2445" s="2">
        <f t="shared" si="155"/>
        <v>2.2083333333357587</v>
      </c>
      <c r="P2445" t="str">
        <f>VLOOKUP(G2445,Agents!A:E,4,FALSE)</f>
        <v>Team5</v>
      </c>
      <c r="Q2445" t="str">
        <f>VLOOKUP(G2445,Agents!A:E,5,FALSE)</f>
        <v>Junior</v>
      </c>
      <c r="R2445" t="str">
        <f>VLOOKUP(G2445,Agents!A:E,2,FALSE)</f>
        <v>Evening</v>
      </c>
    </row>
    <row r="2446" spans="1:18" x14ac:dyDescent="0.35">
      <c r="A2446" t="s">
        <v>4483</v>
      </c>
      <c r="B2446" t="s">
        <v>4484</v>
      </c>
      <c r="C2446" t="s">
        <v>34</v>
      </c>
      <c r="D2446" t="s">
        <v>38</v>
      </c>
      <c r="E2446" s="1">
        <v>46058.223611111112</v>
      </c>
      <c r="F2446" s="1">
        <v>46060.515277777777</v>
      </c>
      <c r="G2446" t="s">
        <v>27</v>
      </c>
      <c r="H2446" t="s">
        <v>15</v>
      </c>
      <c r="I2446" t="s">
        <v>16</v>
      </c>
      <c r="J2446">
        <v>4</v>
      </c>
      <c r="K2446" t="str">
        <f>IF(tickets_dataset[[#This Row],[status]] = "Closed", "Yes","No")</f>
        <v>Yes</v>
      </c>
      <c r="L2446" s="2">
        <f t="shared" si="152"/>
        <v>54.999999999941792</v>
      </c>
      <c r="M2446" t="str">
        <f t="shared" si="153"/>
        <v>Yes</v>
      </c>
      <c r="N2446" t="str">
        <f t="shared" si="154"/>
        <v>Feb</v>
      </c>
      <c r="O2446" s="2">
        <f t="shared" si="155"/>
        <v>2.2916666666642413</v>
      </c>
      <c r="P2446" t="str">
        <f>VLOOKUP(G2446,Agents!A:E,4,FALSE)</f>
        <v>Team5</v>
      </c>
      <c r="Q2446" t="str">
        <f>VLOOKUP(G2446,Agents!A:E,5,FALSE)</f>
        <v>Senior</v>
      </c>
      <c r="R2446" t="str">
        <f>VLOOKUP(G2446,Agents!A:E,2,FALSE)</f>
        <v>Morning</v>
      </c>
    </row>
    <row r="2447" spans="1:18" x14ac:dyDescent="0.35">
      <c r="A2447" t="s">
        <v>4485</v>
      </c>
      <c r="B2447" t="s">
        <v>412</v>
      </c>
      <c r="C2447" t="s">
        <v>22</v>
      </c>
      <c r="D2447" t="s">
        <v>26</v>
      </c>
      <c r="E2447" s="1">
        <v>46062.279166666667</v>
      </c>
      <c r="F2447" s="1">
        <v>46062.445833333331</v>
      </c>
      <c r="G2447" t="s">
        <v>199</v>
      </c>
      <c r="H2447" t="s">
        <v>28</v>
      </c>
      <c r="I2447" t="s">
        <v>16</v>
      </c>
      <c r="J2447">
        <v>4</v>
      </c>
      <c r="K2447" t="str">
        <f>IF(tickets_dataset[[#This Row],[status]] = "Closed", "Yes","No")</f>
        <v>No</v>
      </c>
      <c r="L2447" s="2">
        <f t="shared" si="152"/>
        <v>3.9999999999417923</v>
      </c>
      <c r="M2447" t="str">
        <f t="shared" si="153"/>
        <v>No</v>
      </c>
      <c r="N2447" t="str">
        <f t="shared" si="154"/>
        <v>Feb</v>
      </c>
      <c r="O2447" s="2">
        <f t="shared" si="155"/>
        <v>0.16666666666424135</v>
      </c>
      <c r="P2447" t="str">
        <f>VLOOKUP(G2447,Agents!A:E,4,FALSE)</f>
        <v>Team1</v>
      </c>
      <c r="Q2447" t="str">
        <f>VLOOKUP(G2447,Agents!A:E,5,FALSE)</f>
        <v>Junior</v>
      </c>
      <c r="R2447" t="str">
        <f>VLOOKUP(G2447,Agents!A:E,2,FALSE)</f>
        <v>Morning</v>
      </c>
    </row>
    <row r="2448" spans="1:18" x14ac:dyDescent="0.35">
      <c r="A2448" t="s">
        <v>4486</v>
      </c>
      <c r="B2448" t="s">
        <v>4487</v>
      </c>
      <c r="C2448" t="s">
        <v>34</v>
      </c>
      <c r="D2448" t="s">
        <v>26</v>
      </c>
      <c r="E2448" s="1">
        <v>46050.956250000003</v>
      </c>
      <c r="F2448" s="1">
        <v>46052.414583333331</v>
      </c>
      <c r="G2448" t="s">
        <v>167</v>
      </c>
      <c r="H2448" t="s">
        <v>132</v>
      </c>
      <c r="I2448" t="s">
        <v>16</v>
      </c>
      <c r="J2448">
        <v>4</v>
      </c>
      <c r="K2448" t="str">
        <f>IF(tickets_dataset[[#This Row],[status]] = "Closed", "Yes","No")</f>
        <v>No</v>
      </c>
      <c r="L2448" s="2">
        <f t="shared" si="152"/>
        <v>34.999999999883585</v>
      </c>
      <c r="M2448" t="str">
        <f t="shared" si="153"/>
        <v>No</v>
      </c>
      <c r="N2448" t="str">
        <f t="shared" si="154"/>
        <v>Jan</v>
      </c>
      <c r="O2448" s="2">
        <f t="shared" si="155"/>
        <v>1.4583333333284827</v>
      </c>
      <c r="P2448" t="str">
        <f>VLOOKUP(G2448,Agents!A:E,4,FALSE)</f>
        <v>Team3</v>
      </c>
      <c r="Q2448" t="str">
        <f>VLOOKUP(G2448,Agents!A:E,5,FALSE)</f>
        <v>Mid</v>
      </c>
      <c r="R2448" t="str">
        <f>VLOOKUP(G2448,Agents!A:E,2,FALSE)</f>
        <v>Evening</v>
      </c>
    </row>
    <row r="2449" spans="1:18" x14ac:dyDescent="0.35">
      <c r="A2449" t="s">
        <v>4488</v>
      </c>
      <c r="B2449" t="s">
        <v>4489</v>
      </c>
      <c r="C2449" t="s">
        <v>34</v>
      </c>
      <c r="D2449" t="s">
        <v>38</v>
      </c>
      <c r="E2449" s="1">
        <v>46023.929861111108</v>
      </c>
      <c r="F2449" s="1">
        <v>46024.388194444444</v>
      </c>
      <c r="G2449" t="s">
        <v>128</v>
      </c>
      <c r="H2449" t="s">
        <v>15</v>
      </c>
      <c r="I2449" t="s">
        <v>16</v>
      </c>
      <c r="J2449">
        <v>4</v>
      </c>
      <c r="K2449" t="str">
        <f>IF(tickets_dataset[[#This Row],[status]] = "Closed", "Yes","No")</f>
        <v>Yes</v>
      </c>
      <c r="L2449" s="2">
        <f t="shared" si="152"/>
        <v>11.000000000058208</v>
      </c>
      <c r="M2449" t="str">
        <f t="shared" si="153"/>
        <v>No</v>
      </c>
      <c r="N2449" t="str">
        <f t="shared" si="154"/>
        <v>Jan</v>
      </c>
      <c r="O2449" s="2">
        <f t="shared" si="155"/>
        <v>0.45833333333575865</v>
      </c>
      <c r="P2449" t="str">
        <f>VLOOKUP(G2449,Agents!A:E,4,FALSE)</f>
        <v>Team4</v>
      </c>
      <c r="Q2449" t="str">
        <f>VLOOKUP(G2449,Agents!A:E,5,FALSE)</f>
        <v>Mid</v>
      </c>
      <c r="R2449" t="str">
        <f>VLOOKUP(G2449,Agents!A:E,2,FALSE)</f>
        <v>Night</v>
      </c>
    </row>
    <row r="2450" spans="1:18" x14ac:dyDescent="0.35">
      <c r="A2450" t="s">
        <v>4490</v>
      </c>
      <c r="B2450" t="s">
        <v>1014</v>
      </c>
      <c r="C2450" t="s">
        <v>34</v>
      </c>
      <c r="D2450" t="s">
        <v>38</v>
      </c>
      <c r="E2450" s="1">
        <v>46070.813194444447</v>
      </c>
      <c r="F2450" s="1">
        <v>46074.354861111111</v>
      </c>
      <c r="G2450" t="s">
        <v>59</v>
      </c>
      <c r="H2450" t="s">
        <v>15</v>
      </c>
      <c r="I2450" t="s">
        <v>16</v>
      </c>
      <c r="J2450">
        <v>5</v>
      </c>
      <c r="K2450" t="str">
        <f>IF(tickets_dataset[[#This Row],[status]] = "Closed", "Yes","No")</f>
        <v>Yes</v>
      </c>
      <c r="L2450" s="2">
        <f t="shared" si="152"/>
        <v>84.999999999941792</v>
      </c>
      <c r="M2450" t="str">
        <f t="shared" si="153"/>
        <v>Yes</v>
      </c>
      <c r="N2450" t="str">
        <f t="shared" si="154"/>
        <v>Feb</v>
      </c>
      <c r="O2450" s="2">
        <f t="shared" si="155"/>
        <v>3.5416666666642413</v>
      </c>
      <c r="P2450" t="str">
        <f>VLOOKUP(G2450,Agents!A:E,4,FALSE)</f>
        <v>Team3</v>
      </c>
      <c r="Q2450" t="str">
        <f>VLOOKUP(G2450,Agents!A:E,5,FALSE)</f>
        <v>Senior</v>
      </c>
      <c r="R2450" t="str">
        <f>VLOOKUP(G2450,Agents!A:E,2,FALSE)</f>
        <v>Night</v>
      </c>
    </row>
    <row r="2451" spans="1:18" x14ac:dyDescent="0.35">
      <c r="A2451" t="s">
        <v>4491</v>
      </c>
      <c r="B2451" t="s">
        <v>4492</v>
      </c>
      <c r="C2451" t="s">
        <v>22</v>
      </c>
      <c r="D2451" t="s">
        <v>13</v>
      </c>
      <c r="E2451" s="1">
        <v>46096.984027777777</v>
      </c>
      <c r="F2451" s="1">
        <v>46098.484027777777</v>
      </c>
      <c r="G2451" t="s">
        <v>311</v>
      </c>
      <c r="H2451" t="s">
        <v>15</v>
      </c>
      <c r="I2451" t="s">
        <v>68</v>
      </c>
      <c r="J2451">
        <v>4</v>
      </c>
      <c r="K2451" t="str">
        <f>IF(tickets_dataset[[#This Row],[status]] = "Closed", "Yes","No")</f>
        <v>Yes</v>
      </c>
      <c r="L2451" s="2">
        <f t="shared" si="152"/>
        <v>36</v>
      </c>
      <c r="M2451" t="str">
        <f t="shared" si="153"/>
        <v>No</v>
      </c>
      <c r="N2451" t="str">
        <f t="shared" si="154"/>
        <v>Mar</v>
      </c>
      <c r="O2451" s="2">
        <f t="shared" si="155"/>
        <v>1.5</v>
      </c>
      <c r="P2451" t="str">
        <f>VLOOKUP(G2451,Agents!A:E,4,FALSE)</f>
        <v>Team5</v>
      </c>
      <c r="Q2451" t="str">
        <f>VLOOKUP(G2451,Agents!A:E,5,FALSE)</f>
        <v>Senior</v>
      </c>
      <c r="R2451" t="str">
        <f>VLOOKUP(G2451,Agents!A:E,2,FALSE)</f>
        <v>Evening</v>
      </c>
    </row>
    <row r="2452" spans="1:18" x14ac:dyDescent="0.35">
      <c r="A2452" t="s">
        <v>4493</v>
      </c>
      <c r="B2452" t="s">
        <v>4494</v>
      </c>
      <c r="C2452" t="s">
        <v>34</v>
      </c>
      <c r="D2452" t="s">
        <v>26</v>
      </c>
      <c r="E2452" s="1">
        <v>46031.490972222222</v>
      </c>
      <c r="F2452" s="1">
        <v>46032.990972222222</v>
      </c>
      <c r="G2452" t="s">
        <v>91</v>
      </c>
      <c r="H2452" t="s">
        <v>15</v>
      </c>
      <c r="I2452" t="s">
        <v>16</v>
      </c>
      <c r="J2452">
        <v>4</v>
      </c>
      <c r="K2452" t="str">
        <f>IF(tickets_dataset[[#This Row],[status]] = "Closed", "Yes","No")</f>
        <v>Yes</v>
      </c>
      <c r="L2452" s="2">
        <f t="shared" si="152"/>
        <v>36</v>
      </c>
      <c r="M2452" t="str">
        <f t="shared" si="153"/>
        <v>No</v>
      </c>
      <c r="N2452" t="str">
        <f t="shared" si="154"/>
        <v>Jan</v>
      </c>
      <c r="O2452" s="2">
        <f t="shared" si="155"/>
        <v>1.5</v>
      </c>
      <c r="P2452" t="str">
        <f>VLOOKUP(G2452,Agents!A:E,4,FALSE)</f>
        <v>Team5</v>
      </c>
      <c r="Q2452" t="str">
        <f>VLOOKUP(G2452,Agents!A:E,5,FALSE)</f>
        <v>Mid</v>
      </c>
      <c r="R2452" t="str">
        <f>VLOOKUP(G2452,Agents!A:E,2,FALSE)</f>
        <v>Night</v>
      </c>
    </row>
    <row r="2453" spans="1:18" x14ac:dyDescent="0.35">
      <c r="A2453" t="s">
        <v>4495</v>
      </c>
      <c r="B2453" t="s">
        <v>4496</v>
      </c>
      <c r="C2453" t="s">
        <v>22</v>
      </c>
      <c r="D2453" t="s">
        <v>38</v>
      </c>
      <c r="E2453" s="1">
        <v>46072.771527777775</v>
      </c>
      <c r="F2453" s="1">
        <v>46073.063194444447</v>
      </c>
      <c r="G2453" t="s">
        <v>211</v>
      </c>
      <c r="H2453" t="s">
        <v>15</v>
      </c>
      <c r="I2453" t="s">
        <v>16</v>
      </c>
      <c r="J2453">
        <v>4</v>
      </c>
      <c r="K2453" t="str">
        <f>IF(tickets_dataset[[#This Row],[status]] = "Closed", "Yes","No")</f>
        <v>Yes</v>
      </c>
      <c r="L2453" s="2">
        <f t="shared" si="152"/>
        <v>7.0000000001164153</v>
      </c>
      <c r="M2453" t="str">
        <f t="shared" si="153"/>
        <v>No</v>
      </c>
      <c r="N2453" t="str">
        <f t="shared" si="154"/>
        <v>Feb</v>
      </c>
      <c r="O2453" s="2">
        <f t="shared" si="155"/>
        <v>0.29166666667151731</v>
      </c>
      <c r="P2453" t="str">
        <f>VLOOKUP(G2453,Agents!A:E,4,FALSE)</f>
        <v>Team5</v>
      </c>
      <c r="Q2453" t="str">
        <f>VLOOKUP(G2453,Agents!A:E,5,FALSE)</f>
        <v>Senior</v>
      </c>
      <c r="R2453" t="str">
        <f>VLOOKUP(G2453,Agents!A:E,2,FALSE)</f>
        <v>Evening</v>
      </c>
    </row>
    <row r="2454" spans="1:18" x14ac:dyDescent="0.35">
      <c r="A2454" t="s">
        <v>4497</v>
      </c>
      <c r="B2454" t="s">
        <v>3386</v>
      </c>
      <c r="C2454" t="s">
        <v>34</v>
      </c>
      <c r="D2454" t="s">
        <v>38</v>
      </c>
      <c r="E2454" s="1">
        <v>46054.164583333331</v>
      </c>
      <c r="F2454" s="1">
        <v>46055.081250000003</v>
      </c>
      <c r="G2454" t="s">
        <v>86</v>
      </c>
      <c r="H2454" t="s">
        <v>15</v>
      </c>
      <c r="I2454" t="s">
        <v>16</v>
      </c>
      <c r="J2454">
        <v>4</v>
      </c>
      <c r="K2454" t="str">
        <f>IF(tickets_dataset[[#This Row],[status]] = "Closed", "Yes","No")</f>
        <v>Yes</v>
      </c>
      <c r="L2454" s="2">
        <f t="shared" si="152"/>
        <v>22.000000000116415</v>
      </c>
      <c r="M2454" t="str">
        <f t="shared" si="153"/>
        <v>No</v>
      </c>
      <c r="N2454" t="str">
        <f t="shared" si="154"/>
        <v>Feb</v>
      </c>
      <c r="O2454" s="2">
        <f t="shared" si="155"/>
        <v>0.91666666667151731</v>
      </c>
      <c r="P2454" t="str">
        <f>VLOOKUP(G2454,Agents!A:E,4,FALSE)</f>
        <v>Team1</v>
      </c>
      <c r="Q2454" t="str">
        <f>VLOOKUP(G2454,Agents!A:E,5,FALSE)</f>
        <v>Mid</v>
      </c>
      <c r="R2454" t="str">
        <f>VLOOKUP(G2454,Agents!A:E,2,FALSE)</f>
        <v>Morning</v>
      </c>
    </row>
    <row r="2455" spans="1:18" x14ac:dyDescent="0.35">
      <c r="A2455" t="s">
        <v>4498</v>
      </c>
      <c r="B2455" t="s">
        <v>3573</v>
      </c>
      <c r="C2455" t="s">
        <v>12</v>
      </c>
      <c r="D2455" t="s">
        <v>38</v>
      </c>
      <c r="E2455" s="1">
        <v>46084.40347222222</v>
      </c>
      <c r="F2455" s="1">
        <v>46088.111805555556</v>
      </c>
      <c r="G2455" t="s">
        <v>256</v>
      </c>
      <c r="H2455" t="s">
        <v>15</v>
      </c>
      <c r="I2455" t="s">
        <v>16</v>
      </c>
      <c r="J2455">
        <v>5</v>
      </c>
      <c r="K2455" t="str">
        <f>IF(tickets_dataset[[#This Row],[status]] = "Closed", "Yes","No")</f>
        <v>Yes</v>
      </c>
      <c r="L2455" s="2">
        <f t="shared" si="152"/>
        <v>89.000000000058208</v>
      </c>
      <c r="M2455" t="str">
        <f t="shared" si="153"/>
        <v>Yes</v>
      </c>
      <c r="N2455" t="str">
        <f t="shared" si="154"/>
        <v>Mar</v>
      </c>
      <c r="O2455" s="2">
        <f t="shared" si="155"/>
        <v>3.7083333333357587</v>
      </c>
      <c r="P2455" t="str">
        <f>VLOOKUP(G2455,Agents!A:E,4,FALSE)</f>
        <v>Team1</v>
      </c>
      <c r="Q2455" t="str">
        <f>VLOOKUP(G2455,Agents!A:E,5,FALSE)</f>
        <v>Mid</v>
      </c>
      <c r="R2455" t="str">
        <f>VLOOKUP(G2455,Agents!A:E,2,FALSE)</f>
        <v>Morning</v>
      </c>
    </row>
    <row r="2456" spans="1:18" x14ac:dyDescent="0.35">
      <c r="A2456" t="s">
        <v>4499</v>
      </c>
      <c r="B2456" t="s">
        <v>4500</v>
      </c>
      <c r="C2456" t="s">
        <v>22</v>
      </c>
      <c r="D2456" t="s">
        <v>13</v>
      </c>
      <c r="E2456" s="1">
        <v>46057.722222222219</v>
      </c>
      <c r="F2456" s="1">
        <v>46059.430555555555</v>
      </c>
      <c r="G2456" t="s">
        <v>256</v>
      </c>
      <c r="H2456" t="s">
        <v>15</v>
      </c>
      <c r="I2456" t="s">
        <v>16</v>
      </c>
      <c r="J2456">
        <v>4</v>
      </c>
      <c r="K2456" t="str">
        <f>IF(tickets_dataset[[#This Row],[status]] = "Closed", "Yes","No")</f>
        <v>Yes</v>
      </c>
      <c r="L2456" s="2">
        <f t="shared" si="152"/>
        <v>41.000000000058208</v>
      </c>
      <c r="M2456" t="str">
        <f t="shared" si="153"/>
        <v>No</v>
      </c>
      <c r="N2456" t="str">
        <f t="shared" si="154"/>
        <v>Feb</v>
      </c>
      <c r="O2456" s="2">
        <f t="shared" si="155"/>
        <v>1.7083333333357587</v>
      </c>
      <c r="P2456" t="str">
        <f>VLOOKUP(G2456,Agents!A:E,4,FALSE)</f>
        <v>Team1</v>
      </c>
      <c r="Q2456" t="str">
        <f>VLOOKUP(G2456,Agents!A:E,5,FALSE)</f>
        <v>Mid</v>
      </c>
      <c r="R2456" t="str">
        <f>VLOOKUP(G2456,Agents!A:E,2,FALSE)</f>
        <v>Morning</v>
      </c>
    </row>
    <row r="2457" spans="1:18" x14ac:dyDescent="0.35">
      <c r="A2457" t="s">
        <v>4501</v>
      </c>
      <c r="B2457" t="s">
        <v>4502</v>
      </c>
      <c r="C2457" t="s">
        <v>34</v>
      </c>
      <c r="D2457" t="s">
        <v>38</v>
      </c>
      <c r="E2457" s="1">
        <v>46037.893750000003</v>
      </c>
      <c r="F2457" s="1">
        <v>46038.977083333331</v>
      </c>
      <c r="G2457" t="s">
        <v>27</v>
      </c>
      <c r="H2457" t="s">
        <v>28</v>
      </c>
      <c r="I2457" t="s">
        <v>16</v>
      </c>
      <c r="J2457">
        <v>4</v>
      </c>
      <c r="K2457" t="str">
        <f>IF(tickets_dataset[[#This Row],[status]] = "Closed", "Yes","No")</f>
        <v>No</v>
      </c>
      <c r="L2457" s="2">
        <f t="shared" si="152"/>
        <v>25.999999999883585</v>
      </c>
      <c r="M2457" t="str">
        <f t="shared" si="153"/>
        <v>No</v>
      </c>
      <c r="N2457" t="str">
        <f t="shared" si="154"/>
        <v>Jan</v>
      </c>
      <c r="O2457" s="2">
        <f t="shared" si="155"/>
        <v>1.0833333333284827</v>
      </c>
      <c r="P2457" t="str">
        <f>VLOOKUP(G2457,Agents!A:E,4,FALSE)</f>
        <v>Team5</v>
      </c>
      <c r="Q2457" t="str">
        <f>VLOOKUP(G2457,Agents!A:E,5,FALSE)</f>
        <v>Senior</v>
      </c>
      <c r="R2457" t="str">
        <f>VLOOKUP(G2457,Agents!A:E,2,FALSE)</f>
        <v>Morning</v>
      </c>
    </row>
    <row r="2458" spans="1:18" x14ac:dyDescent="0.35">
      <c r="A2458" t="s">
        <v>4503</v>
      </c>
      <c r="B2458" t="s">
        <v>3720</v>
      </c>
      <c r="C2458" t="s">
        <v>50</v>
      </c>
      <c r="D2458" t="s">
        <v>13</v>
      </c>
      <c r="E2458" s="1">
        <v>46050.345138888886</v>
      </c>
      <c r="F2458" s="1">
        <v>46050.595138888886</v>
      </c>
      <c r="G2458" t="s">
        <v>119</v>
      </c>
      <c r="H2458" t="s">
        <v>15</v>
      </c>
      <c r="I2458" t="s">
        <v>16</v>
      </c>
      <c r="J2458">
        <v>4</v>
      </c>
      <c r="K2458" t="str">
        <f>IF(tickets_dataset[[#This Row],[status]] = "Closed", "Yes","No")</f>
        <v>Yes</v>
      </c>
      <c r="L2458" s="2">
        <f t="shared" si="152"/>
        <v>6</v>
      </c>
      <c r="M2458" t="str">
        <f t="shared" si="153"/>
        <v>No</v>
      </c>
      <c r="N2458" t="str">
        <f t="shared" si="154"/>
        <v>Jan</v>
      </c>
      <c r="O2458" s="2">
        <f t="shared" si="155"/>
        <v>0.25</v>
      </c>
      <c r="P2458" t="str">
        <f>VLOOKUP(G2458,Agents!A:E,4,FALSE)</f>
        <v>Team1</v>
      </c>
      <c r="Q2458" t="str">
        <f>VLOOKUP(G2458,Agents!A:E,5,FALSE)</f>
        <v>Junior</v>
      </c>
      <c r="R2458" t="str">
        <f>VLOOKUP(G2458,Agents!A:E,2,FALSE)</f>
        <v>Morning</v>
      </c>
    </row>
    <row r="2459" spans="1:18" x14ac:dyDescent="0.35">
      <c r="A2459" t="s">
        <v>4504</v>
      </c>
      <c r="B2459" t="s">
        <v>4505</v>
      </c>
      <c r="C2459" t="s">
        <v>76</v>
      </c>
      <c r="D2459" t="s">
        <v>26</v>
      </c>
      <c r="E2459" s="1">
        <v>46096.747916666667</v>
      </c>
      <c r="F2459" s="1">
        <v>46099.247916666667</v>
      </c>
      <c r="G2459" t="s">
        <v>45</v>
      </c>
      <c r="H2459" t="s">
        <v>15</v>
      </c>
      <c r="I2459" t="s">
        <v>16</v>
      </c>
      <c r="J2459">
        <v>5</v>
      </c>
      <c r="K2459" t="str">
        <f>IF(tickets_dataset[[#This Row],[status]] = "Closed", "Yes","No")</f>
        <v>Yes</v>
      </c>
      <c r="L2459" s="2">
        <f t="shared" si="152"/>
        <v>60</v>
      </c>
      <c r="M2459" t="str">
        <f t="shared" si="153"/>
        <v>Yes</v>
      </c>
      <c r="N2459" t="str">
        <f t="shared" si="154"/>
        <v>Mar</v>
      </c>
      <c r="O2459" s="2">
        <f t="shared" si="155"/>
        <v>2.5</v>
      </c>
      <c r="P2459" t="str">
        <f>VLOOKUP(G2459,Agents!A:E,4,FALSE)</f>
        <v>Team5</v>
      </c>
      <c r="Q2459" t="str">
        <f>VLOOKUP(G2459,Agents!A:E,5,FALSE)</f>
        <v>Senior</v>
      </c>
      <c r="R2459" t="str">
        <f>VLOOKUP(G2459,Agents!A:E,2,FALSE)</f>
        <v>Morning</v>
      </c>
    </row>
    <row r="2460" spans="1:18" x14ac:dyDescent="0.35">
      <c r="A2460" t="s">
        <v>4506</v>
      </c>
      <c r="B2460" t="s">
        <v>4507</v>
      </c>
      <c r="C2460" t="s">
        <v>22</v>
      </c>
      <c r="D2460" t="s">
        <v>13</v>
      </c>
      <c r="E2460" s="1">
        <v>46105.620138888888</v>
      </c>
      <c r="F2460" s="1">
        <v>46107.495138888888</v>
      </c>
      <c r="G2460" t="s">
        <v>422</v>
      </c>
      <c r="H2460" t="s">
        <v>15</v>
      </c>
      <c r="I2460" t="s">
        <v>16</v>
      </c>
      <c r="J2460">
        <v>5</v>
      </c>
      <c r="K2460" t="str">
        <f>IF(tickets_dataset[[#This Row],[status]] = "Closed", "Yes","No")</f>
        <v>Yes</v>
      </c>
      <c r="L2460" s="2">
        <f t="shared" si="152"/>
        <v>45</v>
      </c>
      <c r="M2460" t="str">
        <f t="shared" si="153"/>
        <v>No</v>
      </c>
      <c r="N2460" t="str">
        <f t="shared" si="154"/>
        <v>Mar</v>
      </c>
      <c r="O2460" s="2">
        <f t="shared" si="155"/>
        <v>1.875</v>
      </c>
      <c r="P2460" t="str">
        <f>VLOOKUP(G2460,Agents!A:E,4,FALSE)</f>
        <v>Team5</v>
      </c>
      <c r="Q2460" t="str">
        <f>VLOOKUP(G2460,Agents!A:E,5,FALSE)</f>
        <v>Mid</v>
      </c>
      <c r="R2460" t="str">
        <f>VLOOKUP(G2460,Agents!A:E,2,FALSE)</f>
        <v>Evening</v>
      </c>
    </row>
    <row r="2461" spans="1:18" x14ac:dyDescent="0.35">
      <c r="A2461" t="s">
        <v>4508</v>
      </c>
      <c r="B2461" t="s">
        <v>4509</v>
      </c>
      <c r="C2461" t="s">
        <v>76</v>
      </c>
      <c r="D2461" t="s">
        <v>38</v>
      </c>
      <c r="E2461" s="1">
        <v>46045.165277777778</v>
      </c>
      <c r="F2461" s="1">
        <v>46049.081944444442</v>
      </c>
      <c r="G2461" t="s">
        <v>31</v>
      </c>
      <c r="H2461" t="s">
        <v>132</v>
      </c>
      <c r="I2461" t="s">
        <v>16</v>
      </c>
      <c r="J2461">
        <v>4</v>
      </c>
      <c r="K2461" t="str">
        <f>IF(tickets_dataset[[#This Row],[status]] = "Closed", "Yes","No")</f>
        <v>No</v>
      </c>
      <c r="L2461" s="2">
        <f t="shared" si="152"/>
        <v>93.999999999941792</v>
      </c>
      <c r="M2461" t="str">
        <f t="shared" si="153"/>
        <v>Yes</v>
      </c>
      <c r="N2461" t="str">
        <f t="shared" si="154"/>
        <v>Jan</v>
      </c>
      <c r="O2461" s="2">
        <f t="shared" si="155"/>
        <v>3.9166666666642413</v>
      </c>
      <c r="P2461" t="str">
        <f>VLOOKUP(G2461,Agents!A:E,4,FALSE)</f>
        <v>Team5</v>
      </c>
      <c r="Q2461" t="str">
        <f>VLOOKUP(G2461,Agents!A:E,5,FALSE)</f>
        <v>Senior</v>
      </c>
      <c r="R2461" t="str">
        <f>VLOOKUP(G2461,Agents!A:E,2,FALSE)</f>
        <v>Evening</v>
      </c>
    </row>
    <row r="2462" spans="1:18" x14ac:dyDescent="0.35">
      <c r="A2462" t="s">
        <v>4510</v>
      </c>
      <c r="B2462" t="s">
        <v>4303</v>
      </c>
      <c r="C2462" t="s">
        <v>34</v>
      </c>
      <c r="D2462" t="s">
        <v>38</v>
      </c>
      <c r="E2462" s="1">
        <v>46024.775694444441</v>
      </c>
      <c r="F2462" s="1">
        <v>46026.692361111112</v>
      </c>
      <c r="G2462" t="s">
        <v>45</v>
      </c>
      <c r="H2462" t="s">
        <v>15</v>
      </c>
      <c r="I2462" t="s">
        <v>16</v>
      </c>
      <c r="J2462">
        <v>5</v>
      </c>
      <c r="K2462" t="str">
        <f>IF(tickets_dataset[[#This Row],[status]] = "Closed", "Yes","No")</f>
        <v>Yes</v>
      </c>
      <c r="L2462" s="2">
        <f t="shared" si="152"/>
        <v>46.000000000116415</v>
      </c>
      <c r="M2462" t="str">
        <f t="shared" si="153"/>
        <v>No</v>
      </c>
      <c r="N2462" t="str">
        <f t="shared" si="154"/>
        <v>Jan</v>
      </c>
      <c r="O2462" s="2">
        <f t="shared" si="155"/>
        <v>1.9166666666715173</v>
      </c>
      <c r="P2462" t="str">
        <f>VLOOKUP(G2462,Agents!A:E,4,FALSE)</f>
        <v>Team5</v>
      </c>
      <c r="Q2462" t="str">
        <f>VLOOKUP(G2462,Agents!A:E,5,FALSE)</f>
        <v>Senior</v>
      </c>
      <c r="R2462" t="str">
        <f>VLOOKUP(G2462,Agents!A:E,2,FALSE)</f>
        <v>Morning</v>
      </c>
    </row>
    <row r="2463" spans="1:18" x14ac:dyDescent="0.35">
      <c r="A2463" t="s">
        <v>4511</v>
      </c>
      <c r="B2463" t="s">
        <v>4512</v>
      </c>
      <c r="C2463" t="s">
        <v>50</v>
      </c>
      <c r="D2463" t="s">
        <v>26</v>
      </c>
      <c r="E2463" s="1">
        <v>46034.025000000001</v>
      </c>
      <c r="F2463" s="1">
        <v>46034.525000000001</v>
      </c>
      <c r="G2463" t="s">
        <v>234</v>
      </c>
      <c r="H2463" t="s">
        <v>15</v>
      </c>
      <c r="I2463" t="s">
        <v>16</v>
      </c>
      <c r="J2463">
        <v>5</v>
      </c>
      <c r="K2463" t="str">
        <f>IF(tickets_dataset[[#This Row],[status]] = "Closed", "Yes","No")</f>
        <v>Yes</v>
      </c>
      <c r="L2463" s="2">
        <f t="shared" si="152"/>
        <v>12</v>
      </c>
      <c r="M2463" t="str">
        <f t="shared" si="153"/>
        <v>No</v>
      </c>
      <c r="N2463" t="str">
        <f t="shared" si="154"/>
        <v>Jan</v>
      </c>
      <c r="O2463" s="2">
        <f t="shared" si="155"/>
        <v>0.5</v>
      </c>
      <c r="P2463" t="str">
        <f>VLOOKUP(G2463,Agents!A:E,4,FALSE)</f>
        <v>Team5</v>
      </c>
      <c r="Q2463" t="str">
        <f>VLOOKUP(G2463,Agents!A:E,5,FALSE)</f>
        <v>Senior</v>
      </c>
      <c r="R2463" t="str">
        <f>VLOOKUP(G2463,Agents!A:E,2,FALSE)</f>
        <v>Night</v>
      </c>
    </row>
    <row r="2464" spans="1:18" x14ac:dyDescent="0.35">
      <c r="A2464" t="s">
        <v>4513</v>
      </c>
      <c r="B2464" t="s">
        <v>4414</v>
      </c>
      <c r="C2464" t="s">
        <v>34</v>
      </c>
      <c r="D2464" t="s">
        <v>13</v>
      </c>
      <c r="E2464" s="1">
        <v>46097.630555555559</v>
      </c>
      <c r="F2464" s="1">
        <v>46098.005555555559</v>
      </c>
      <c r="G2464" t="s">
        <v>190</v>
      </c>
      <c r="H2464" t="s">
        <v>15</v>
      </c>
      <c r="I2464" t="s">
        <v>16</v>
      </c>
      <c r="J2464">
        <v>4</v>
      </c>
      <c r="K2464" t="str">
        <f>IF(tickets_dataset[[#This Row],[status]] = "Closed", "Yes","No")</f>
        <v>Yes</v>
      </c>
      <c r="L2464" s="2">
        <f t="shared" si="152"/>
        <v>9</v>
      </c>
      <c r="M2464" t="str">
        <f t="shared" si="153"/>
        <v>No</v>
      </c>
      <c r="N2464" t="str">
        <f t="shared" si="154"/>
        <v>Mar</v>
      </c>
      <c r="O2464" s="2">
        <f t="shared" si="155"/>
        <v>0.375</v>
      </c>
      <c r="P2464" t="str">
        <f>VLOOKUP(G2464,Agents!A:E,4,FALSE)</f>
        <v>Team1</v>
      </c>
      <c r="Q2464" t="str">
        <f>VLOOKUP(G2464,Agents!A:E,5,FALSE)</f>
        <v>Senior</v>
      </c>
      <c r="R2464" t="str">
        <f>VLOOKUP(G2464,Agents!A:E,2,FALSE)</f>
        <v>Night</v>
      </c>
    </row>
    <row r="2465" spans="1:18" x14ac:dyDescent="0.35">
      <c r="A2465" t="s">
        <v>4514</v>
      </c>
      <c r="B2465" t="s">
        <v>4515</v>
      </c>
      <c r="C2465" t="s">
        <v>34</v>
      </c>
      <c r="D2465" t="s">
        <v>38</v>
      </c>
      <c r="E2465" s="1">
        <v>46103.509027777778</v>
      </c>
      <c r="F2465" s="1">
        <v>46104.175694444442</v>
      </c>
      <c r="G2465" t="s">
        <v>14</v>
      </c>
      <c r="H2465" t="s">
        <v>15</v>
      </c>
      <c r="I2465" t="s">
        <v>16</v>
      </c>
      <c r="J2465">
        <v>3</v>
      </c>
      <c r="K2465" t="str">
        <f>IF(tickets_dataset[[#This Row],[status]] = "Closed", "Yes","No")</f>
        <v>Yes</v>
      </c>
      <c r="L2465" s="2">
        <f t="shared" si="152"/>
        <v>15.999999999941792</v>
      </c>
      <c r="M2465" t="str">
        <f t="shared" si="153"/>
        <v>No</v>
      </c>
      <c r="N2465" t="str">
        <f t="shared" si="154"/>
        <v>Mar</v>
      </c>
      <c r="O2465" s="2">
        <f t="shared" si="155"/>
        <v>0.66666666666424135</v>
      </c>
      <c r="P2465" t="str">
        <f>VLOOKUP(G2465,Agents!A:E,4,FALSE)</f>
        <v>Team1</v>
      </c>
      <c r="Q2465" t="str">
        <f>VLOOKUP(G2465,Agents!A:E,5,FALSE)</f>
        <v>Senior</v>
      </c>
      <c r="R2465" t="str">
        <f>VLOOKUP(G2465,Agents!A:E,2,FALSE)</f>
        <v>Morning</v>
      </c>
    </row>
    <row r="2466" spans="1:18" x14ac:dyDescent="0.35">
      <c r="A2466" t="s">
        <v>4516</v>
      </c>
      <c r="B2466" t="s">
        <v>4517</v>
      </c>
      <c r="C2466" t="s">
        <v>12</v>
      </c>
      <c r="D2466" t="s">
        <v>38</v>
      </c>
      <c r="E2466" s="1">
        <v>46056.529166666667</v>
      </c>
      <c r="F2466" s="1">
        <v>46060.154166666667</v>
      </c>
      <c r="G2466" t="s">
        <v>91</v>
      </c>
      <c r="H2466" t="s">
        <v>15</v>
      </c>
      <c r="I2466" t="s">
        <v>16</v>
      </c>
      <c r="J2466">
        <v>4</v>
      </c>
      <c r="K2466" t="str">
        <f>IF(tickets_dataset[[#This Row],[status]] = "Closed", "Yes","No")</f>
        <v>Yes</v>
      </c>
      <c r="L2466" s="2">
        <f t="shared" si="152"/>
        <v>87</v>
      </c>
      <c r="M2466" t="str">
        <f t="shared" si="153"/>
        <v>Yes</v>
      </c>
      <c r="N2466" t="str">
        <f t="shared" si="154"/>
        <v>Feb</v>
      </c>
      <c r="O2466" s="2">
        <f t="shared" si="155"/>
        <v>3.625</v>
      </c>
      <c r="P2466" t="str">
        <f>VLOOKUP(G2466,Agents!A:E,4,FALSE)</f>
        <v>Team5</v>
      </c>
      <c r="Q2466" t="str">
        <f>VLOOKUP(G2466,Agents!A:E,5,FALSE)</f>
        <v>Mid</v>
      </c>
      <c r="R2466" t="str">
        <f>VLOOKUP(G2466,Agents!A:E,2,FALSE)</f>
        <v>Night</v>
      </c>
    </row>
    <row r="2467" spans="1:18" x14ac:dyDescent="0.35">
      <c r="A2467" t="s">
        <v>4518</v>
      </c>
      <c r="B2467" t="s">
        <v>2807</v>
      </c>
      <c r="C2467" t="s">
        <v>34</v>
      </c>
      <c r="D2467" t="s">
        <v>38</v>
      </c>
      <c r="E2467" s="1">
        <v>46043.793055555558</v>
      </c>
      <c r="F2467" s="1">
        <v>46046.584722222222</v>
      </c>
      <c r="G2467" t="s">
        <v>53</v>
      </c>
      <c r="H2467" t="s">
        <v>15</v>
      </c>
      <c r="I2467" t="s">
        <v>16</v>
      </c>
      <c r="J2467">
        <v>3</v>
      </c>
      <c r="K2467" t="str">
        <f>IF(tickets_dataset[[#This Row],[status]] = "Closed", "Yes","No")</f>
        <v>Yes</v>
      </c>
      <c r="L2467" s="2">
        <f t="shared" si="152"/>
        <v>66.999999999941792</v>
      </c>
      <c r="M2467" t="str">
        <f t="shared" si="153"/>
        <v>Yes</v>
      </c>
      <c r="N2467" t="str">
        <f t="shared" si="154"/>
        <v>Jan</v>
      </c>
      <c r="O2467" s="2">
        <f t="shared" si="155"/>
        <v>2.7916666666642413</v>
      </c>
      <c r="P2467" t="str">
        <f>VLOOKUP(G2467,Agents!A:E,4,FALSE)</f>
        <v>Team1</v>
      </c>
      <c r="Q2467" t="str">
        <f>VLOOKUP(G2467,Agents!A:E,5,FALSE)</f>
        <v>Junior</v>
      </c>
      <c r="R2467" t="str">
        <f>VLOOKUP(G2467,Agents!A:E,2,FALSE)</f>
        <v>Night</v>
      </c>
    </row>
    <row r="2468" spans="1:18" x14ac:dyDescent="0.35">
      <c r="A2468" t="s">
        <v>4519</v>
      </c>
      <c r="B2468" t="s">
        <v>4520</v>
      </c>
      <c r="C2468" t="s">
        <v>22</v>
      </c>
      <c r="D2468" t="s">
        <v>26</v>
      </c>
      <c r="E2468" s="1">
        <v>46084.552083333336</v>
      </c>
      <c r="F2468" s="1">
        <v>46085.46875</v>
      </c>
      <c r="G2468" t="s">
        <v>39</v>
      </c>
      <c r="H2468" t="s">
        <v>15</v>
      </c>
      <c r="I2468" t="s">
        <v>16</v>
      </c>
      <c r="J2468">
        <v>3</v>
      </c>
      <c r="K2468" t="str">
        <f>IF(tickets_dataset[[#This Row],[status]] = "Closed", "Yes","No")</f>
        <v>Yes</v>
      </c>
      <c r="L2468" s="2">
        <f t="shared" si="152"/>
        <v>21.999999999941792</v>
      </c>
      <c r="M2468" t="str">
        <f t="shared" si="153"/>
        <v>No</v>
      </c>
      <c r="N2468" t="str">
        <f t="shared" si="154"/>
        <v>Mar</v>
      </c>
      <c r="O2468" s="2">
        <f t="shared" si="155"/>
        <v>0.91666666666424135</v>
      </c>
      <c r="P2468" t="str">
        <f>VLOOKUP(G2468,Agents!A:E,4,FALSE)</f>
        <v>Team3</v>
      </c>
      <c r="Q2468" t="str">
        <f>VLOOKUP(G2468,Agents!A:E,5,FALSE)</f>
        <v>Mid</v>
      </c>
      <c r="R2468" t="str">
        <f>VLOOKUP(G2468,Agents!A:E,2,FALSE)</f>
        <v>Night</v>
      </c>
    </row>
    <row r="2469" spans="1:18" x14ac:dyDescent="0.35">
      <c r="A2469" t="s">
        <v>4521</v>
      </c>
      <c r="B2469" t="s">
        <v>4522</v>
      </c>
      <c r="C2469" t="s">
        <v>50</v>
      </c>
      <c r="D2469" t="s">
        <v>38</v>
      </c>
      <c r="E2469" s="1">
        <v>46081.724305555559</v>
      </c>
      <c r="F2469" s="1">
        <v>46082.807638888888</v>
      </c>
      <c r="G2469" t="s">
        <v>19</v>
      </c>
      <c r="H2469" t="s">
        <v>15</v>
      </c>
      <c r="I2469" t="s">
        <v>16</v>
      </c>
      <c r="J2469">
        <v>4</v>
      </c>
      <c r="K2469" t="str">
        <f>IF(tickets_dataset[[#This Row],[status]] = "Closed", "Yes","No")</f>
        <v>Yes</v>
      </c>
      <c r="L2469" s="2">
        <f t="shared" si="152"/>
        <v>25.999999999883585</v>
      </c>
      <c r="M2469" t="str">
        <f t="shared" si="153"/>
        <v>No</v>
      </c>
      <c r="N2469" t="str">
        <f t="shared" si="154"/>
        <v>Feb</v>
      </c>
      <c r="O2469" s="2">
        <f t="shared" si="155"/>
        <v>1.0833333333284827</v>
      </c>
      <c r="P2469" t="str">
        <f>VLOOKUP(G2469,Agents!A:E,4,FALSE)</f>
        <v>Team4</v>
      </c>
      <c r="Q2469" t="str">
        <f>VLOOKUP(G2469,Agents!A:E,5,FALSE)</f>
        <v>Senior</v>
      </c>
      <c r="R2469" t="str">
        <f>VLOOKUP(G2469,Agents!A:E,2,FALSE)</f>
        <v>Evening</v>
      </c>
    </row>
    <row r="2470" spans="1:18" x14ac:dyDescent="0.35">
      <c r="A2470" t="s">
        <v>4523</v>
      </c>
      <c r="B2470" t="s">
        <v>2427</v>
      </c>
      <c r="C2470" t="s">
        <v>12</v>
      </c>
      <c r="D2470" t="s">
        <v>13</v>
      </c>
      <c r="E2470" s="1">
        <v>46091.870833333334</v>
      </c>
      <c r="F2470" s="1">
        <v>46093.20416666667</v>
      </c>
      <c r="G2470" t="s">
        <v>206</v>
      </c>
      <c r="H2470" t="s">
        <v>15</v>
      </c>
      <c r="I2470" t="s">
        <v>16</v>
      </c>
      <c r="J2470">
        <v>3</v>
      </c>
      <c r="K2470" t="str">
        <f>IF(tickets_dataset[[#This Row],[status]] = "Closed", "Yes","No")</f>
        <v>Yes</v>
      </c>
      <c r="L2470" s="2">
        <f t="shared" si="152"/>
        <v>32.000000000058208</v>
      </c>
      <c r="M2470" t="str">
        <f t="shared" si="153"/>
        <v>No</v>
      </c>
      <c r="N2470" t="str">
        <f t="shared" si="154"/>
        <v>Mar</v>
      </c>
      <c r="O2470" s="2">
        <f t="shared" si="155"/>
        <v>1.3333333333357587</v>
      </c>
      <c r="P2470" t="str">
        <f>VLOOKUP(G2470,Agents!A:E,4,FALSE)</f>
        <v>Team5</v>
      </c>
      <c r="Q2470" t="str">
        <f>VLOOKUP(G2470,Agents!A:E,5,FALSE)</f>
        <v>Junior</v>
      </c>
      <c r="R2470" t="str">
        <f>VLOOKUP(G2470,Agents!A:E,2,FALSE)</f>
        <v>Evening</v>
      </c>
    </row>
    <row r="2471" spans="1:18" x14ac:dyDescent="0.35">
      <c r="A2471" t="s">
        <v>4524</v>
      </c>
      <c r="B2471" t="s">
        <v>1192</v>
      </c>
      <c r="C2471" t="s">
        <v>34</v>
      </c>
      <c r="D2471" t="s">
        <v>38</v>
      </c>
      <c r="E2471" s="1">
        <v>46073.427777777775</v>
      </c>
      <c r="F2471" s="1">
        <v>46075.719444444447</v>
      </c>
      <c r="G2471" t="s">
        <v>42</v>
      </c>
      <c r="H2471" t="s">
        <v>132</v>
      </c>
      <c r="I2471" t="s">
        <v>16</v>
      </c>
      <c r="J2471">
        <v>2</v>
      </c>
      <c r="K2471" t="str">
        <f>IF(tickets_dataset[[#This Row],[status]] = "Closed", "Yes","No")</f>
        <v>No</v>
      </c>
      <c r="L2471" s="2">
        <f t="shared" si="152"/>
        <v>55.000000000116415</v>
      </c>
      <c r="M2471" t="str">
        <f t="shared" si="153"/>
        <v>Yes</v>
      </c>
      <c r="N2471" t="str">
        <f t="shared" si="154"/>
        <v>Feb</v>
      </c>
      <c r="O2471" s="2">
        <f t="shared" si="155"/>
        <v>2.2916666666715173</v>
      </c>
      <c r="P2471" t="str">
        <f>VLOOKUP(G2471,Agents!A:E,4,FALSE)</f>
        <v>Team2</v>
      </c>
      <c r="Q2471" t="str">
        <f>VLOOKUP(G2471,Agents!A:E,5,FALSE)</f>
        <v>Junior</v>
      </c>
      <c r="R2471" t="str">
        <f>VLOOKUP(G2471,Agents!A:E,2,FALSE)</f>
        <v>Night</v>
      </c>
    </row>
    <row r="2472" spans="1:18" x14ac:dyDescent="0.35">
      <c r="A2472" t="s">
        <v>4525</v>
      </c>
      <c r="B2472" t="s">
        <v>1896</v>
      </c>
      <c r="C2472" t="s">
        <v>34</v>
      </c>
      <c r="D2472" t="s">
        <v>13</v>
      </c>
      <c r="E2472" s="1">
        <v>46061.65</v>
      </c>
      <c r="F2472" s="1">
        <v>46062.316666666666</v>
      </c>
      <c r="G2472" t="s">
        <v>59</v>
      </c>
      <c r="H2472" t="s">
        <v>15</v>
      </c>
      <c r="I2472" t="s">
        <v>16</v>
      </c>
      <c r="J2472">
        <v>4</v>
      </c>
      <c r="K2472" t="str">
        <f>IF(tickets_dataset[[#This Row],[status]] = "Closed", "Yes","No")</f>
        <v>Yes</v>
      </c>
      <c r="L2472" s="2">
        <f t="shared" si="152"/>
        <v>15.999999999941792</v>
      </c>
      <c r="M2472" t="str">
        <f t="shared" si="153"/>
        <v>No</v>
      </c>
      <c r="N2472" t="str">
        <f t="shared" si="154"/>
        <v>Feb</v>
      </c>
      <c r="O2472" s="2">
        <f t="shared" si="155"/>
        <v>0.66666666666424135</v>
      </c>
      <c r="P2472" t="str">
        <f>VLOOKUP(G2472,Agents!A:E,4,FALSE)</f>
        <v>Team3</v>
      </c>
      <c r="Q2472" t="str">
        <f>VLOOKUP(G2472,Agents!A:E,5,FALSE)</f>
        <v>Senior</v>
      </c>
      <c r="R2472" t="str">
        <f>VLOOKUP(G2472,Agents!A:E,2,FALSE)</f>
        <v>Night</v>
      </c>
    </row>
    <row r="2473" spans="1:18" x14ac:dyDescent="0.35">
      <c r="A2473" t="s">
        <v>4526</v>
      </c>
      <c r="B2473" t="s">
        <v>4527</v>
      </c>
      <c r="C2473" t="s">
        <v>76</v>
      </c>
      <c r="D2473" t="s">
        <v>13</v>
      </c>
      <c r="E2473" s="1">
        <v>46052.477777777778</v>
      </c>
      <c r="F2473" s="1">
        <v>46054.061111111114</v>
      </c>
      <c r="G2473" t="s">
        <v>45</v>
      </c>
      <c r="H2473" t="s">
        <v>15</v>
      </c>
      <c r="I2473" t="s">
        <v>16</v>
      </c>
      <c r="J2473">
        <v>4</v>
      </c>
      <c r="K2473" t="str">
        <f>IF(tickets_dataset[[#This Row],[status]] = "Closed", "Yes","No")</f>
        <v>Yes</v>
      </c>
      <c r="L2473" s="2">
        <f t="shared" si="152"/>
        <v>38.000000000058208</v>
      </c>
      <c r="M2473" t="str">
        <f t="shared" si="153"/>
        <v>No</v>
      </c>
      <c r="N2473" t="str">
        <f t="shared" si="154"/>
        <v>Jan</v>
      </c>
      <c r="O2473" s="2">
        <f t="shared" si="155"/>
        <v>1.5833333333357587</v>
      </c>
      <c r="P2473" t="str">
        <f>VLOOKUP(G2473,Agents!A:E,4,FALSE)</f>
        <v>Team5</v>
      </c>
      <c r="Q2473" t="str">
        <f>VLOOKUP(G2473,Agents!A:E,5,FALSE)</f>
        <v>Senior</v>
      </c>
      <c r="R2473" t="str">
        <f>VLOOKUP(G2473,Agents!A:E,2,FALSE)</f>
        <v>Morning</v>
      </c>
    </row>
    <row r="2474" spans="1:18" x14ac:dyDescent="0.35">
      <c r="A2474" t="s">
        <v>4528</v>
      </c>
      <c r="B2474" t="s">
        <v>4529</v>
      </c>
      <c r="C2474" t="s">
        <v>12</v>
      </c>
      <c r="D2474" t="s">
        <v>13</v>
      </c>
      <c r="E2474" s="1">
        <v>46082.310416666667</v>
      </c>
      <c r="F2474" s="1">
        <v>46082.852083333331</v>
      </c>
      <c r="G2474" t="s">
        <v>110</v>
      </c>
      <c r="H2474" t="s">
        <v>15</v>
      </c>
      <c r="I2474" t="s">
        <v>16</v>
      </c>
      <c r="J2474">
        <v>4</v>
      </c>
      <c r="K2474" t="str">
        <f>IF(tickets_dataset[[#This Row],[status]] = "Closed", "Yes","No")</f>
        <v>Yes</v>
      </c>
      <c r="L2474" s="2">
        <f t="shared" si="152"/>
        <v>12.999999999941792</v>
      </c>
      <c r="M2474" t="str">
        <f t="shared" si="153"/>
        <v>No</v>
      </c>
      <c r="N2474" t="str">
        <f t="shared" si="154"/>
        <v>Mar</v>
      </c>
      <c r="O2474" s="2">
        <f t="shared" si="155"/>
        <v>0.54166666666424135</v>
      </c>
      <c r="P2474" t="str">
        <f>VLOOKUP(G2474,Agents!A:E,4,FALSE)</f>
        <v>Team4</v>
      </c>
      <c r="Q2474" t="str">
        <f>VLOOKUP(G2474,Agents!A:E,5,FALSE)</f>
        <v>Junior</v>
      </c>
      <c r="R2474" t="str">
        <f>VLOOKUP(G2474,Agents!A:E,2,FALSE)</f>
        <v>Morning</v>
      </c>
    </row>
    <row r="2475" spans="1:18" x14ac:dyDescent="0.35">
      <c r="A2475" t="s">
        <v>4530</v>
      </c>
      <c r="B2475" t="s">
        <v>4531</v>
      </c>
      <c r="C2475" t="s">
        <v>76</v>
      </c>
      <c r="D2475" t="s">
        <v>13</v>
      </c>
      <c r="E2475" s="1">
        <v>46079.313888888886</v>
      </c>
      <c r="F2475" s="1">
        <v>46080.980555555558</v>
      </c>
      <c r="G2475" t="s">
        <v>206</v>
      </c>
      <c r="H2475" t="s">
        <v>15</v>
      </c>
      <c r="I2475" t="s">
        <v>16</v>
      </c>
      <c r="J2475">
        <v>4</v>
      </c>
      <c r="K2475" t="str">
        <f>IF(tickets_dataset[[#This Row],[status]] = "Closed", "Yes","No")</f>
        <v>Yes</v>
      </c>
      <c r="L2475" s="2">
        <f t="shared" si="152"/>
        <v>40.000000000116415</v>
      </c>
      <c r="M2475" t="str">
        <f t="shared" si="153"/>
        <v>No</v>
      </c>
      <c r="N2475" t="str">
        <f t="shared" si="154"/>
        <v>Feb</v>
      </c>
      <c r="O2475" s="2">
        <f t="shared" si="155"/>
        <v>1.6666666666715173</v>
      </c>
      <c r="P2475" t="str">
        <f>VLOOKUP(G2475,Agents!A:E,4,FALSE)</f>
        <v>Team5</v>
      </c>
      <c r="Q2475" t="str">
        <f>VLOOKUP(G2475,Agents!A:E,5,FALSE)</f>
        <v>Junior</v>
      </c>
      <c r="R2475" t="str">
        <f>VLOOKUP(G2475,Agents!A:E,2,FALSE)</f>
        <v>Evening</v>
      </c>
    </row>
    <row r="2476" spans="1:18" x14ac:dyDescent="0.35">
      <c r="A2476" t="s">
        <v>4532</v>
      </c>
      <c r="B2476" t="s">
        <v>4533</v>
      </c>
      <c r="C2476" t="s">
        <v>76</v>
      </c>
      <c r="D2476" t="s">
        <v>13</v>
      </c>
      <c r="E2476" s="1">
        <v>46066.417361111111</v>
      </c>
      <c r="F2476" s="1">
        <v>46066.709027777775</v>
      </c>
      <c r="G2476" t="s">
        <v>164</v>
      </c>
      <c r="H2476" t="s">
        <v>15</v>
      </c>
      <c r="I2476" t="s">
        <v>16</v>
      </c>
      <c r="J2476">
        <v>4</v>
      </c>
      <c r="K2476" t="str">
        <f>IF(tickets_dataset[[#This Row],[status]] = "Closed", "Yes","No")</f>
        <v>Yes</v>
      </c>
      <c r="L2476" s="2">
        <f t="shared" si="152"/>
        <v>6.9999999999417923</v>
      </c>
      <c r="M2476" t="str">
        <f t="shared" si="153"/>
        <v>No</v>
      </c>
      <c r="N2476" t="str">
        <f t="shared" si="154"/>
        <v>Feb</v>
      </c>
      <c r="O2476" s="2">
        <f t="shared" si="155"/>
        <v>0.29166666666424135</v>
      </c>
      <c r="P2476" t="str">
        <f>VLOOKUP(G2476,Agents!A:E,4,FALSE)</f>
        <v>Team4</v>
      </c>
      <c r="Q2476" t="str">
        <f>VLOOKUP(G2476,Agents!A:E,5,FALSE)</f>
        <v>Senior</v>
      </c>
      <c r="R2476" t="str">
        <f>VLOOKUP(G2476,Agents!A:E,2,FALSE)</f>
        <v>Evening</v>
      </c>
    </row>
    <row r="2477" spans="1:18" x14ac:dyDescent="0.35">
      <c r="A2477" t="s">
        <v>4534</v>
      </c>
      <c r="B2477" t="s">
        <v>4535</v>
      </c>
      <c r="C2477" t="s">
        <v>22</v>
      </c>
      <c r="D2477" t="s">
        <v>13</v>
      </c>
      <c r="E2477" s="1">
        <v>46031.102083333331</v>
      </c>
      <c r="F2477" s="1">
        <v>46032.810416666667</v>
      </c>
      <c r="G2477" t="s">
        <v>357</v>
      </c>
      <c r="H2477" t="s">
        <v>15</v>
      </c>
      <c r="I2477" t="s">
        <v>16</v>
      </c>
      <c r="J2477">
        <v>4</v>
      </c>
      <c r="K2477" t="str">
        <f>IF(tickets_dataset[[#This Row],[status]] = "Closed", "Yes","No")</f>
        <v>Yes</v>
      </c>
      <c r="L2477" s="2">
        <f t="shared" si="152"/>
        <v>41.000000000058208</v>
      </c>
      <c r="M2477" t="str">
        <f t="shared" si="153"/>
        <v>No</v>
      </c>
      <c r="N2477" t="str">
        <f t="shared" si="154"/>
        <v>Jan</v>
      </c>
      <c r="O2477" s="2">
        <f t="shared" si="155"/>
        <v>1.7083333333357587</v>
      </c>
      <c r="P2477" t="str">
        <f>VLOOKUP(G2477,Agents!A:E,4,FALSE)</f>
        <v>Team1</v>
      </c>
      <c r="Q2477" t="str">
        <f>VLOOKUP(G2477,Agents!A:E,5,FALSE)</f>
        <v>Mid</v>
      </c>
      <c r="R2477" t="str">
        <f>VLOOKUP(G2477,Agents!A:E,2,FALSE)</f>
        <v>Morning</v>
      </c>
    </row>
    <row r="2478" spans="1:18" x14ac:dyDescent="0.35">
      <c r="A2478" t="s">
        <v>4536</v>
      </c>
      <c r="B2478" t="s">
        <v>2439</v>
      </c>
      <c r="C2478" t="s">
        <v>22</v>
      </c>
      <c r="D2478" t="s">
        <v>13</v>
      </c>
      <c r="E2478" s="1">
        <v>46074.775694444441</v>
      </c>
      <c r="F2478" s="1">
        <v>46074.984027777777</v>
      </c>
      <c r="G2478" t="s">
        <v>19</v>
      </c>
      <c r="H2478" t="s">
        <v>15</v>
      </c>
      <c r="I2478" t="s">
        <v>16</v>
      </c>
      <c r="J2478">
        <v>3</v>
      </c>
      <c r="K2478" t="str">
        <f>IF(tickets_dataset[[#This Row],[status]] = "Closed", "Yes","No")</f>
        <v>Yes</v>
      </c>
      <c r="L2478" s="2">
        <f t="shared" si="152"/>
        <v>5.0000000000582077</v>
      </c>
      <c r="M2478" t="str">
        <f t="shared" si="153"/>
        <v>No</v>
      </c>
      <c r="N2478" t="str">
        <f t="shared" si="154"/>
        <v>Feb</v>
      </c>
      <c r="O2478" s="2">
        <f t="shared" si="155"/>
        <v>0.20833333333575865</v>
      </c>
      <c r="P2478" t="str">
        <f>VLOOKUP(G2478,Agents!A:E,4,FALSE)</f>
        <v>Team4</v>
      </c>
      <c r="Q2478" t="str">
        <f>VLOOKUP(G2478,Agents!A:E,5,FALSE)</f>
        <v>Senior</v>
      </c>
      <c r="R2478" t="str">
        <f>VLOOKUP(G2478,Agents!A:E,2,FALSE)</f>
        <v>Evening</v>
      </c>
    </row>
    <row r="2479" spans="1:18" x14ac:dyDescent="0.35">
      <c r="A2479" t="s">
        <v>4537</v>
      </c>
      <c r="B2479" t="s">
        <v>4538</v>
      </c>
      <c r="C2479" t="s">
        <v>34</v>
      </c>
      <c r="D2479" t="s">
        <v>38</v>
      </c>
      <c r="E2479" s="1">
        <v>46102.655555555553</v>
      </c>
      <c r="F2479" s="1">
        <v>46104.780555555553</v>
      </c>
      <c r="G2479" t="s">
        <v>311</v>
      </c>
      <c r="H2479" t="s">
        <v>15</v>
      </c>
      <c r="I2479" t="s">
        <v>16</v>
      </c>
      <c r="J2479">
        <v>3</v>
      </c>
      <c r="K2479" t="str">
        <f>IF(tickets_dataset[[#This Row],[status]] = "Closed", "Yes","No")</f>
        <v>Yes</v>
      </c>
      <c r="L2479" s="2">
        <f t="shared" si="152"/>
        <v>51</v>
      </c>
      <c r="M2479" t="str">
        <f t="shared" si="153"/>
        <v>Yes</v>
      </c>
      <c r="N2479" t="str">
        <f t="shared" si="154"/>
        <v>Mar</v>
      </c>
      <c r="O2479" s="2">
        <f t="shared" si="155"/>
        <v>2.125</v>
      </c>
      <c r="P2479" t="str">
        <f>VLOOKUP(G2479,Agents!A:E,4,FALSE)</f>
        <v>Team5</v>
      </c>
      <c r="Q2479" t="str">
        <f>VLOOKUP(G2479,Agents!A:E,5,FALSE)</f>
        <v>Senior</v>
      </c>
      <c r="R2479" t="str">
        <f>VLOOKUP(G2479,Agents!A:E,2,FALSE)</f>
        <v>Evening</v>
      </c>
    </row>
    <row r="2480" spans="1:18" x14ac:dyDescent="0.35">
      <c r="A2480" t="s">
        <v>4539</v>
      </c>
      <c r="B2480" t="s">
        <v>4540</v>
      </c>
      <c r="C2480" t="s">
        <v>76</v>
      </c>
      <c r="D2480" t="s">
        <v>13</v>
      </c>
      <c r="E2480" s="1">
        <v>46080.568749999999</v>
      </c>
      <c r="F2480" s="1">
        <v>46081.86041666667</v>
      </c>
      <c r="G2480" t="s">
        <v>42</v>
      </c>
      <c r="H2480" t="s">
        <v>28</v>
      </c>
      <c r="I2480" t="s">
        <v>16</v>
      </c>
      <c r="J2480">
        <v>4</v>
      </c>
      <c r="K2480" t="str">
        <f>IF(tickets_dataset[[#This Row],[status]] = "Closed", "Yes","No")</f>
        <v>No</v>
      </c>
      <c r="L2480" s="2">
        <f t="shared" si="152"/>
        <v>31.000000000116415</v>
      </c>
      <c r="M2480" t="str">
        <f t="shared" si="153"/>
        <v>No</v>
      </c>
      <c r="N2480" t="str">
        <f t="shared" si="154"/>
        <v>Feb</v>
      </c>
      <c r="O2480" s="2">
        <f t="shared" si="155"/>
        <v>1.2916666666715173</v>
      </c>
      <c r="P2480" t="str">
        <f>VLOOKUP(G2480,Agents!A:E,4,FALSE)</f>
        <v>Team2</v>
      </c>
      <c r="Q2480" t="str">
        <f>VLOOKUP(G2480,Agents!A:E,5,FALSE)</f>
        <v>Junior</v>
      </c>
      <c r="R2480" t="str">
        <f>VLOOKUP(G2480,Agents!A:E,2,FALSE)</f>
        <v>Night</v>
      </c>
    </row>
    <row r="2481" spans="1:18" x14ac:dyDescent="0.35">
      <c r="A2481" t="s">
        <v>4541</v>
      </c>
      <c r="B2481" t="s">
        <v>4542</v>
      </c>
      <c r="C2481" t="s">
        <v>50</v>
      </c>
      <c r="D2481" t="s">
        <v>13</v>
      </c>
      <c r="E2481" s="1">
        <v>46086.173611111109</v>
      </c>
      <c r="F2481" s="1">
        <v>46086.756944444445</v>
      </c>
      <c r="G2481" t="s">
        <v>14</v>
      </c>
      <c r="H2481" t="s">
        <v>15</v>
      </c>
      <c r="I2481" t="s">
        <v>16</v>
      </c>
      <c r="J2481">
        <v>4</v>
      </c>
      <c r="K2481" t="str">
        <f>IF(tickets_dataset[[#This Row],[status]] = "Closed", "Yes","No")</f>
        <v>Yes</v>
      </c>
      <c r="L2481" s="2">
        <f t="shared" si="152"/>
        <v>14.000000000058208</v>
      </c>
      <c r="M2481" t="str">
        <f t="shared" si="153"/>
        <v>No</v>
      </c>
      <c r="N2481" t="str">
        <f t="shared" si="154"/>
        <v>Mar</v>
      </c>
      <c r="O2481" s="2">
        <f t="shared" si="155"/>
        <v>0.58333333333575865</v>
      </c>
      <c r="P2481" t="str">
        <f>VLOOKUP(G2481,Agents!A:E,4,FALSE)</f>
        <v>Team1</v>
      </c>
      <c r="Q2481" t="str">
        <f>VLOOKUP(G2481,Agents!A:E,5,FALSE)</f>
        <v>Senior</v>
      </c>
      <c r="R2481" t="str">
        <f>VLOOKUP(G2481,Agents!A:E,2,FALSE)</f>
        <v>Morning</v>
      </c>
    </row>
    <row r="2482" spans="1:18" x14ac:dyDescent="0.35">
      <c r="A2482" t="s">
        <v>4543</v>
      </c>
      <c r="B2482" t="s">
        <v>4544</v>
      </c>
      <c r="C2482" t="s">
        <v>76</v>
      </c>
      <c r="D2482" t="s">
        <v>38</v>
      </c>
      <c r="E2482" s="1">
        <v>46073.786805555559</v>
      </c>
      <c r="F2482" s="1">
        <v>46074.870138888888</v>
      </c>
      <c r="G2482" t="s">
        <v>282</v>
      </c>
      <c r="H2482" t="s">
        <v>15</v>
      </c>
      <c r="I2482" t="s">
        <v>16</v>
      </c>
      <c r="J2482">
        <v>3</v>
      </c>
      <c r="K2482" t="str">
        <f>IF(tickets_dataset[[#This Row],[status]] = "Closed", "Yes","No")</f>
        <v>Yes</v>
      </c>
      <c r="L2482" s="2">
        <f t="shared" si="152"/>
        <v>25.999999999883585</v>
      </c>
      <c r="M2482" t="str">
        <f t="shared" si="153"/>
        <v>No</v>
      </c>
      <c r="N2482" t="str">
        <f t="shared" si="154"/>
        <v>Feb</v>
      </c>
      <c r="O2482" s="2">
        <f t="shared" si="155"/>
        <v>1.0833333333284827</v>
      </c>
      <c r="P2482" t="str">
        <f>VLOOKUP(G2482,Agents!A:E,4,FALSE)</f>
        <v>Team4</v>
      </c>
      <c r="Q2482" t="str">
        <f>VLOOKUP(G2482,Agents!A:E,5,FALSE)</f>
        <v>Mid</v>
      </c>
      <c r="R2482" t="str">
        <f>VLOOKUP(G2482,Agents!A:E,2,FALSE)</f>
        <v>Morning</v>
      </c>
    </row>
    <row r="2483" spans="1:18" x14ac:dyDescent="0.35">
      <c r="A2483" t="s">
        <v>4545</v>
      </c>
      <c r="B2483" t="s">
        <v>1881</v>
      </c>
      <c r="C2483" t="s">
        <v>34</v>
      </c>
      <c r="D2483" t="s">
        <v>26</v>
      </c>
      <c r="E2483" s="1">
        <v>46092.342361111114</v>
      </c>
      <c r="F2483" s="1">
        <v>46092.925694444442</v>
      </c>
      <c r="G2483" t="s">
        <v>216</v>
      </c>
      <c r="H2483" t="s">
        <v>15</v>
      </c>
      <c r="I2483" t="s">
        <v>16</v>
      </c>
      <c r="J2483">
        <v>5</v>
      </c>
      <c r="K2483" t="str">
        <f>IF(tickets_dataset[[#This Row],[status]] = "Closed", "Yes","No")</f>
        <v>Yes</v>
      </c>
      <c r="L2483" s="2">
        <f t="shared" si="152"/>
        <v>13.999999999883585</v>
      </c>
      <c r="M2483" t="str">
        <f t="shared" si="153"/>
        <v>No</v>
      </c>
      <c r="N2483" t="str">
        <f t="shared" si="154"/>
        <v>Mar</v>
      </c>
      <c r="O2483" s="2">
        <f t="shared" si="155"/>
        <v>0.58333333332848269</v>
      </c>
      <c r="P2483" t="str">
        <f>VLOOKUP(G2483,Agents!A:E,4,FALSE)</f>
        <v>Team5</v>
      </c>
      <c r="Q2483" t="str">
        <f>VLOOKUP(G2483,Agents!A:E,5,FALSE)</f>
        <v>Junior</v>
      </c>
      <c r="R2483" t="str">
        <f>VLOOKUP(G2483,Agents!A:E,2,FALSE)</f>
        <v>Evening</v>
      </c>
    </row>
    <row r="2484" spans="1:18" x14ac:dyDescent="0.35">
      <c r="A2484" t="s">
        <v>4546</v>
      </c>
      <c r="B2484" t="s">
        <v>3932</v>
      </c>
      <c r="C2484" t="s">
        <v>50</v>
      </c>
      <c r="D2484" t="s">
        <v>38</v>
      </c>
      <c r="E2484" s="1">
        <v>46055.941666666666</v>
      </c>
      <c r="F2484" s="1">
        <v>46056.60833333333</v>
      </c>
      <c r="G2484" t="s">
        <v>119</v>
      </c>
      <c r="H2484" t="s">
        <v>15</v>
      </c>
      <c r="I2484" t="s">
        <v>16</v>
      </c>
      <c r="J2484">
        <v>4</v>
      </c>
      <c r="K2484" t="str">
        <f>IF(tickets_dataset[[#This Row],[status]] = "Closed", "Yes","No")</f>
        <v>Yes</v>
      </c>
      <c r="L2484" s="2">
        <f t="shared" si="152"/>
        <v>15.999999999941792</v>
      </c>
      <c r="M2484" t="str">
        <f t="shared" si="153"/>
        <v>No</v>
      </c>
      <c r="N2484" t="str">
        <f t="shared" si="154"/>
        <v>Feb</v>
      </c>
      <c r="O2484" s="2">
        <f t="shared" si="155"/>
        <v>0.66666666666424135</v>
      </c>
      <c r="P2484" t="str">
        <f>VLOOKUP(G2484,Agents!A:E,4,FALSE)</f>
        <v>Team1</v>
      </c>
      <c r="Q2484" t="str">
        <f>VLOOKUP(G2484,Agents!A:E,5,FALSE)</f>
        <v>Junior</v>
      </c>
      <c r="R2484" t="str">
        <f>VLOOKUP(G2484,Agents!A:E,2,FALSE)</f>
        <v>Morning</v>
      </c>
    </row>
    <row r="2485" spans="1:18" x14ac:dyDescent="0.35">
      <c r="A2485" t="s">
        <v>4547</v>
      </c>
      <c r="B2485" t="s">
        <v>3277</v>
      </c>
      <c r="C2485" t="s">
        <v>34</v>
      </c>
      <c r="D2485" t="s">
        <v>38</v>
      </c>
      <c r="E2485" s="1">
        <v>46054.166666666664</v>
      </c>
      <c r="F2485" s="1">
        <v>46055.333333333336</v>
      </c>
      <c r="G2485" t="s">
        <v>80</v>
      </c>
      <c r="H2485" t="s">
        <v>15</v>
      </c>
      <c r="I2485" t="s">
        <v>16</v>
      </c>
      <c r="J2485">
        <v>3</v>
      </c>
      <c r="K2485" t="str">
        <f>IF(tickets_dataset[[#This Row],[status]] = "Closed", "Yes","No")</f>
        <v>Yes</v>
      </c>
      <c r="L2485" s="2">
        <f t="shared" si="152"/>
        <v>28.000000000116415</v>
      </c>
      <c r="M2485" t="str">
        <f t="shared" si="153"/>
        <v>No</v>
      </c>
      <c r="N2485" t="str">
        <f t="shared" si="154"/>
        <v>Feb</v>
      </c>
      <c r="O2485" s="2">
        <f t="shared" si="155"/>
        <v>1.1666666666715173</v>
      </c>
      <c r="P2485" t="str">
        <f>VLOOKUP(G2485,Agents!A:E,4,FALSE)</f>
        <v>Team3</v>
      </c>
      <c r="Q2485" t="str">
        <f>VLOOKUP(G2485,Agents!A:E,5,FALSE)</f>
        <v>Junior</v>
      </c>
      <c r="R2485" t="str">
        <f>VLOOKUP(G2485,Agents!A:E,2,FALSE)</f>
        <v>Evening</v>
      </c>
    </row>
    <row r="2486" spans="1:18" x14ac:dyDescent="0.35">
      <c r="A2486" t="s">
        <v>4548</v>
      </c>
      <c r="B2486" t="s">
        <v>4549</v>
      </c>
      <c r="C2486" t="s">
        <v>76</v>
      </c>
      <c r="D2486" t="s">
        <v>38</v>
      </c>
      <c r="E2486" s="1">
        <v>46038.684027777781</v>
      </c>
      <c r="F2486" s="1">
        <v>46040.392361111109</v>
      </c>
      <c r="G2486" t="s">
        <v>256</v>
      </c>
      <c r="H2486" t="s">
        <v>15</v>
      </c>
      <c r="I2486" t="s">
        <v>16</v>
      </c>
      <c r="J2486">
        <v>5</v>
      </c>
      <c r="K2486" t="str">
        <f>IF(tickets_dataset[[#This Row],[status]] = "Closed", "Yes","No")</f>
        <v>Yes</v>
      </c>
      <c r="L2486" s="2">
        <f t="shared" si="152"/>
        <v>40.999999999883585</v>
      </c>
      <c r="M2486" t="str">
        <f t="shared" si="153"/>
        <v>No</v>
      </c>
      <c r="N2486" t="str">
        <f t="shared" si="154"/>
        <v>Jan</v>
      </c>
      <c r="O2486" s="2">
        <f t="shared" si="155"/>
        <v>1.7083333333284827</v>
      </c>
      <c r="P2486" t="str">
        <f>VLOOKUP(G2486,Agents!A:E,4,FALSE)</f>
        <v>Team1</v>
      </c>
      <c r="Q2486" t="str">
        <f>VLOOKUP(G2486,Agents!A:E,5,FALSE)</f>
        <v>Mid</v>
      </c>
      <c r="R2486" t="str">
        <f>VLOOKUP(G2486,Agents!A:E,2,FALSE)</f>
        <v>Morning</v>
      </c>
    </row>
    <row r="2487" spans="1:18" x14ac:dyDescent="0.35">
      <c r="A2487" t="s">
        <v>4550</v>
      </c>
      <c r="B2487" t="s">
        <v>4551</v>
      </c>
      <c r="C2487" t="s">
        <v>76</v>
      </c>
      <c r="D2487" t="s">
        <v>26</v>
      </c>
      <c r="E2487" s="1">
        <v>46085.720138888886</v>
      </c>
      <c r="F2487" s="1">
        <v>46086.928472222222</v>
      </c>
      <c r="G2487" t="s">
        <v>211</v>
      </c>
      <c r="H2487" t="s">
        <v>15</v>
      </c>
      <c r="I2487" t="s">
        <v>16</v>
      </c>
      <c r="J2487">
        <v>5</v>
      </c>
      <c r="K2487" t="str">
        <f>IF(tickets_dataset[[#This Row],[status]] = "Closed", "Yes","No")</f>
        <v>Yes</v>
      </c>
      <c r="L2487" s="2">
        <f t="shared" si="152"/>
        <v>29.000000000058208</v>
      </c>
      <c r="M2487" t="str">
        <f t="shared" si="153"/>
        <v>No</v>
      </c>
      <c r="N2487" t="str">
        <f t="shared" si="154"/>
        <v>Mar</v>
      </c>
      <c r="O2487" s="2">
        <f t="shared" si="155"/>
        <v>1.2083333333357587</v>
      </c>
      <c r="P2487" t="str">
        <f>VLOOKUP(G2487,Agents!A:E,4,FALSE)</f>
        <v>Team5</v>
      </c>
      <c r="Q2487" t="str">
        <f>VLOOKUP(G2487,Agents!A:E,5,FALSE)</f>
        <v>Senior</v>
      </c>
      <c r="R2487" t="str">
        <f>VLOOKUP(G2487,Agents!A:E,2,FALSE)</f>
        <v>Evening</v>
      </c>
    </row>
    <row r="2488" spans="1:18" x14ac:dyDescent="0.35">
      <c r="A2488" t="s">
        <v>4552</v>
      </c>
      <c r="B2488" t="s">
        <v>4553</v>
      </c>
      <c r="C2488" t="s">
        <v>12</v>
      </c>
      <c r="D2488" t="s">
        <v>13</v>
      </c>
      <c r="E2488" s="1">
        <v>46088.138194444444</v>
      </c>
      <c r="F2488" s="1">
        <v>46090.054861111108</v>
      </c>
      <c r="G2488" t="s">
        <v>45</v>
      </c>
      <c r="H2488" t="s">
        <v>15</v>
      </c>
      <c r="I2488" t="s">
        <v>16</v>
      </c>
      <c r="J2488">
        <v>4</v>
      </c>
      <c r="K2488" t="str">
        <f>IF(tickets_dataset[[#This Row],[status]] = "Closed", "Yes","No")</f>
        <v>Yes</v>
      </c>
      <c r="L2488" s="2">
        <f t="shared" si="152"/>
        <v>45.999999999941792</v>
      </c>
      <c r="M2488" t="str">
        <f t="shared" si="153"/>
        <v>No</v>
      </c>
      <c r="N2488" t="str">
        <f t="shared" si="154"/>
        <v>Mar</v>
      </c>
      <c r="O2488" s="2">
        <f t="shared" si="155"/>
        <v>1.9166666666642413</v>
      </c>
      <c r="P2488" t="str">
        <f>VLOOKUP(G2488,Agents!A:E,4,FALSE)</f>
        <v>Team5</v>
      </c>
      <c r="Q2488" t="str">
        <f>VLOOKUP(G2488,Agents!A:E,5,FALSE)</f>
        <v>Senior</v>
      </c>
      <c r="R2488" t="str">
        <f>VLOOKUP(G2488,Agents!A:E,2,FALSE)</f>
        <v>Morning</v>
      </c>
    </row>
    <row r="2489" spans="1:18" x14ac:dyDescent="0.35">
      <c r="A2489" t="s">
        <v>4554</v>
      </c>
      <c r="B2489" t="s">
        <v>4555</v>
      </c>
      <c r="C2489" t="s">
        <v>22</v>
      </c>
      <c r="D2489" t="s">
        <v>13</v>
      </c>
      <c r="E2489" s="1">
        <v>46095.554166666669</v>
      </c>
      <c r="F2489" s="1">
        <v>46096.595833333333</v>
      </c>
      <c r="G2489" t="s">
        <v>35</v>
      </c>
      <c r="H2489" t="s">
        <v>15</v>
      </c>
      <c r="I2489" t="s">
        <v>16</v>
      </c>
      <c r="J2489">
        <v>4</v>
      </c>
      <c r="K2489" t="str">
        <f>IF(tickets_dataset[[#This Row],[status]] = "Closed", "Yes","No")</f>
        <v>Yes</v>
      </c>
      <c r="L2489" s="2">
        <f t="shared" si="152"/>
        <v>24.999999999941792</v>
      </c>
      <c r="M2489" t="str">
        <f t="shared" si="153"/>
        <v>No</v>
      </c>
      <c r="N2489" t="str">
        <f t="shared" si="154"/>
        <v>Mar</v>
      </c>
      <c r="O2489" s="2">
        <f t="shared" si="155"/>
        <v>1.0416666666642413</v>
      </c>
      <c r="P2489" t="str">
        <f>VLOOKUP(G2489,Agents!A:E,4,FALSE)</f>
        <v>Team1</v>
      </c>
      <c r="Q2489" t="str">
        <f>VLOOKUP(G2489,Agents!A:E,5,FALSE)</f>
        <v>Senior</v>
      </c>
      <c r="R2489" t="str">
        <f>VLOOKUP(G2489,Agents!A:E,2,FALSE)</f>
        <v>Evening</v>
      </c>
    </row>
    <row r="2490" spans="1:18" x14ac:dyDescent="0.35">
      <c r="A2490" t="s">
        <v>4556</v>
      </c>
      <c r="B2490" t="s">
        <v>4557</v>
      </c>
      <c r="C2490" t="s">
        <v>34</v>
      </c>
      <c r="D2490" t="s">
        <v>13</v>
      </c>
      <c r="E2490" s="1">
        <v>46082.211805555555</v>
      </c>
      <c r="F2490" s="1">
        <v>46083.420138888891</v>
      </c>
      <c r="G2490" t="s">
        <v>62</v>
      </c>
      <c r="H2490" t="s">
        <v>15</v>
      </c>
      <c r="I2490" t="s">
        <v>16</v>
      </c>
      <c r="J2490">
        <v>5</v>
      </c>
      <c r="K2490" t="str">
        <f>IF(tickets_dataset[[#This Row],[status]] = "Closed", "Yes","No")</f>
        <v>Yes</v>
      </c>
      <c r="L2490" s="2">
        <f t="shared" si="152"/>
        <v>29.000000000058208</v>
      </c>
      <c r="M2490" t="str">
        <f t="shared" si="153"/>
        <v>No</v>
      </c>
      <c r="N2490" t="str">
        <f t="shared" si="154"/>
        <v>Mar</v>
      </c>
      <c r="O2490" s="2">
        <f t="shared" si="155"/>
        <v>1.2083333333357587</v>
      </c>
      <c r="P2490" t="str">
        <f>VLOOKUP(G2490,Agents!A:E,4,FALSE)</f>
        <v>Team1</v>
      </c>
      <c r="Q2490" t="str">
        <f>VLOOKUP(G2490,Agents!A:E,5,FALSE)</f>
        <v>Junior</v>
      </c>
      <c r="R2490" t="str">
        <f>VLOOKUP(G2490,Agents!A:E,2,FALSE)</f>
        <v>Morning</v>
      </c>
    </row>
    <row r="2491" spans="1:18" x14ac:dyDescent="0.35">
      <c r="A2491" t="s">
        <v>4558</v>
      </c>
      <c r="B2491" t="s">
        <v>4559</v>
      </c>
      <c r="C2491" t="s">
        <v>34</v>
      </c>
      <c r="D2491" t="s">
        <v>26</v>
      </c>
      <c r="E2491" s="1">
        <v>46060.49722222222</v>
      </c>
      <c r="F2491" s="1">
        <v>46061.12222222222</v>
      </c>
      <c r="G2491" t="s">
        <v>39</v>
      </c>
      <c r="H2491" t="s">
        <v>15</v>
      </c>
      <c r="I2491" t="s">
        <v>16</v>
      </c>
      <c r="J2491">
        <v>5</v>
      </c>
      <c r="K2491" t="str">
        <f>IF(tickets_dataset[[#This Row],[status]] = "Closed", "Yes","No")</f>
        <v>Yes</v>
      </c>
      <c r="L2491" s="2">
        <f t="shared" si="152"/>
        <v>15</v>
      </c>
      <c r="M2491" t="str">
        <f t="shared" si="153"/>
        <v>No</v>
      </c>
      <c r="N2491" t="str">
        <f t="shared" si="154"/>
        <v>Feb</v>
      </c>
      <c r="O2491" s="2">
        <f t="shared" si="155"/>
        <v>0.625</v>
      </c>
      <c r="P2491" t="str">
        <f>VLOOKUP(G2491,Agents!A:E,4,FALSE)</f>
        <v>Team3</v>
      </c>
      <c r="Q2491" t="str">
        <f>VLOOKUP(G2491,Agents!A:E,5,FALSE)</f>
        <v>Mid</v>
      </c>
      <c r="R2491" t="str">
        <f>VLOOKUP(G2491,Agents!A:E,2,FALSE)</f>
        <v>Night</v>
      </c>
    </row>
    <row r="2492" spans="1:18" x14ac:dyDescent="0.35">
      <c r="A2492" t="s">
        <v>4560</v>
      </c>
      <c r="B2492" t="s">
        <v>4561</v>
      </c>
      <c r="C2492" t="s">
        <v>76</v>
      </c>
      <c r="D2492" t="s">
        <v>26</v>
      </c>
      <c r="E2492" s="1">
        <v>46106.751388888886</v>
      </c>
      <c r="F2492" s="1">
        <v>46107.501388888886</v>
      </c>
      <c r="G2492" t="s">
        <v>221</v>
      </c>
      <c r="H2492" t="s">
        <v>15</v>
      </c>
      <c r="I2492" t="s">
        <v>16</v>
      </c>
      <c r="J2492">
        <v>4</v>
      </c>
      <c r="K2492" t="str">
        <f>IF(tickets_dataset[[#This Row],[status]] = "Closed", "Yes","No")</f>
        <v>Yes</v>
      </c>
      <c r="L2492" s="2">
        <f t="shared" si="152"/>
        <v>18</v>
      </c>
      <c r="M2492" t="str">
        <f t="shared" si="153"/>
        <v>No</v>
      </c>
      <c r="N2492" t="str">
        <f t="shared" si="154"/>
        <v>Mar</v>
      </c>
      <c r="O2492" s="2">
        <f t="shared" si="155"/>
        <v>0.75</v>
      </c>
      <c r="P2492" t="str">
        <f>VLOOKUP(G2492,Agents!A:E,4,FALSE)</f>
        <v>Team4</v>
      </c>
      <c r="Q2492" t="str">
        <f>VLOOKUP(G2492,Agents!A:E,5,FALSE)</f>
        <v>Senior</v>
      </c>
      <c r="R2492" t="str">
        <f>VLOOKUP(G2492,Agents!A:E,2,FALSE)</f>
        <v>Morning</v>
      </c>
    </row>
    <row r="2493" spans="1:18" x14ac:dyDescent="0.35">
      <c r="A2493" t="s">
        <v>4562</v>
      </c>
      <c r="B2493" t="s">
        <v>4563</v>
      </c>
      <c r="C2493" t="s">
        <v>76</v>
      </c>
      <c r="D2493" t="s">
        <v>13</v>
      </c>
      <c r="E2493" s="1">
        <v>46064.056944444441</v>
      </c>
      <c r="F2493" s="1">
        <v>46065.223611111112</v>
      </c>
      <c r="G2493" t="s">
        <v>128</v>
      </c>
      <c r="H2493" t="s">
        <v>15</v>
      </c>
      <c r="I2493" t="s">
        <v>16</v>
      </c>
      <c r="J2493">
        <v>4</v>
      </c>
      <c r="K2493" t="str">
        <f>IF(tickets_dataset[[#This Row],[status]] = "Closed", "Yes","No")</f>
        <v>Yes</v>
      </c>
      <c r="L2493" s="2">
        <f t="shared" si="152"/>
        <v>28.000000000116415</v>
      </c>
      <c r="M2493" t="str">
        <f t="shared" si="153"/>
        <v>No</v>
      </c>
      <c r="N2493" t="str">
        <f t="shared" si="154"/>
        <v>Feb</v>
      </c>
      <c r="O2493" s="2">
        <f t="shared" si="155"/>
        <v>1.1666666666715173</v>
      </c>
      <c r="P2493" t="str">
        <f>VLOOKUP(G2493,Agents!A:E,4,FALSE)</f>
        <v>Team4</v>
      </c>
      <c r="Q2493" t="str">
        <f>VLOOKUP(G2493,Agents!A:E,5,FALSE)</f>
        <v>Mid</v>
      </c>
      <c r="R2493" t="str">
        <f>VLOOKUP(G2493,Agents!A:E,2,FALSE)</f>
        <v>Night</v>
      </c>
    </row>
    <row r="2494" spans="1:18" x14ac:dyDescent="0.35">
      <c r="A2494" t="s">
        <v>4564</v>
      </c>
      <c r="B2494" t="s">
        <v>4565</v>
      </c>
      <c r="C2494" t="s">
        <v>22</v>
      </c>
      <c r="D2494" t="s">
        <v>38</v>
      </c>
      <c r="E2494" s="1">
        <v>46098.420138888891</v>
      </c>
      <c r="F2494" s="1">
        <v>46098.711805555555</v>
      </c>
      <c r="G2494" t="s">
        <v>59</v>
      </c>
      <c r="H2494" t="s">
        <v>15</v>
      </c>
      <c r="I2494" t="s">
        <v>16</v>
      </c>
      <c r="J2494">
        <v>3</v>
      </c>
      <c r="K2494" t="str">
        <f>IF(tickets_dataset[[#This Row],[status]] = "Closed", "Yes","No")</f>
        <v>Yes</v>
      </c>
      <c r="L2494" s="2">
        <f t="shared" si="152"/>
        <v>6.9999999999417923</v>
      </c>
      <c r="M2494" t="str">
        <f t="shared" si="153"/>
        <v>No</v>
      </c>
      <c r="N2494" t="str">
        <f t="shared" si="154"/>
        <v>Mar</v>
      </c>
      <c r="O2494" s="2">
        <f t="shared" si="155"/>
        <v>0.29166666666424135</v>
      </c>
      <c r="P2494" t="str">
        <f>VLOOKUP(G2494,Agents!A:E,4,FALSE)</f>
        <v>Team3</v>
      </c>
      <c r="Q2494" t="str">
        <f>VLOOKUP(G2494,Agents!A:E,5,FALSE)</f>
        <v>Senior</v>
      </c>
      <c r="R2494" t="str">
        <f>VLOOKUP(G2494,Agents!A:E,2,FALSE)</f>
        <v>Night</v>
      </c>
    </row>
    <row r="2495" spans="1:18" x14ac:dyDescent="0.35">
      <c r="A2495" t="s">
        <v>4566</v>
      </c>
      <c r="B2495" t="s">
        <v>4468</v>
      </c>
      <c r="C2495" t="s">
        <v>50</v>
      </c>
      <c r="D2495" t="s">
        <v>38</v>
      </c>
      <c r="E2495" s="1">
        <v>46084.601388888892</v>
      </c>
      <c r="F2495" s="1">
        <v>46085.018055555556</v>
      </c>
      <c r="G2495" t="s">
        <v>239</v>
      </c>
      <c r="H2495" t="s">
        <v>15</v>
      </c>
      <c r="I2495" t="s">
        <v>16</v>
      </c>
      <c r="J2495">
        <v>4</v>
      </c>
      <c r="K2495" t="str">
        <f>IF(tickets_dataset[[#This Row],[status]] = "Closed", "Yes","No")</f>
        <v>Yes</v>
      </c>
      <c r="L2495" s="2">
        <f t="shared" si="152"/>
        <v>9.9999999999417923</v>
      </c>
      <c r="M2495" t="str">
        <f t="shared" si="153"/>
        <v>No</v>
      </c>
      <c r="N2495" t="str">
        <f t="shared" si="154"/>
        <v>Mar</v>
      </c>
      <c r="O2495" s="2">
        <f t="shared" si="155"/>
        <v>0.41666666666424135</v>
      </c>
      <c r="P2495" t="str">
        <f>VLOOKUP(G2495,Agents!A:E,4,FALSE)</f>
        <v>Team1</v>
      </c>
      <c r="Q2495" t="str">
        <f>VLOOKUP(G2495,Agents!A:E,5,FALSE)</f>
        <v>Senior</v>
      </c>
      <c r="R2495" t="str">
        <f>VLOOKUP(G2495,Agents!A:E,2,FALSE)</f>
        <v>Evening</v>
      </c>
    </row>
    <row r="2496" spans="1:18" x14ac:dyDescent="0.35">
      <c r="A2496" t="s">
        <v>4567</v>
      </c>
      <c r="B2496" t="s">
        <v>2097</v>
      </c>
      <c r="C2496" t="s">
        <v>12</v>
      </c>
      <c r="D2496" t="s">
        <v>13</v>
      </c>
      <c r="E2496" s="1">
        <v>46098.115972222222</v>
      </c>
      <c r="F2496" s="1">
        <v>46099.699305555558</v>
      </c>
      <c r="G2496" t="s">
        <v>128</v>
      </c>
      <c r="H2496" t="s">
        <v>15</v>
      </c>
      <c r="I2496" t="s">
        <v>16</v>
      </c>
      <c r="J2496">
        <v>3</v>
      </c>
      <c r="K2496" t="str">
        <f>IF(tickets_dataset[[#This Row],[status]] = "Closed", "Yes","No")</f>
        <v>Yes</v>
      </c>
      <c r="L2496" s="2">
        <f t="shared" si="152"/>
        <v>38.000000000058208</v>
      </c>
      <c r="M2496" t="str">
        <f t="shared" si="153"/>
        <v>No</v>
      </c>
      <c r="N2496" t="str">
        <f t="shared" si="154"/>
        <v>Mar</v>
      </c>
      <c r="O2496" s="2">
        <f t="shared" si="155"/>
        <v>1.5833333333357587</v>
      </c>
      <c r="P2496" t="str">
        <f>VLOOKUP(G2496,Agents!A:E,4,FALSE)</f>
        <v>Team4</v>
      </c>
      <c r="Q2496" t="str">
        <f>VLOOKUP(G2496,Agents!A:E,5,FALSE)</f>
        <v>Mid</v>
      </c>
      <c r="R2496" t="str">
        <f>VLOOKUP(G2496,Agents!A:E,2,FALSE)</f>
        <v>Night</v>
      </c>
    </row>
    <row r="2497" spans="1:18" x14ac:dyDescent="0.35">
      <c r="A2497" t="s">
        <v>4568</v>
      </c>
      <c r="B2497" t="s">
        <v>4569</v>
      </c>
      <c r="C2497" t="s">
        <v>12</v>
      </c>
      <c r="D2497" t="s">
        <v>13</v>
      </c>
      <c r="E2497" s="1">
        <v>46023.28125</v>
      </c>
      <c r="F2497" s="1">
        <v>46023.989583333336</v>
      </c>
      <c r="G2497" t="s">
        <v>156</v>
      </c>
      <c r="H2497" t="s">
        <v>15</v>
      </c>
      <c r="I2497" t="s">
        <v>16</v>
      </c>
      <c r="J2497">
        <v>4</v>
      </c>
      <c r="K2497" t="str">
        <f>IF(tickets_dataset[[#This Row],[status]] = "Closed", "Yes","No")</f>
        <v>Yes</v>
      </c>
      <c r="L2497" s="2">
        <f t="shared" si="152"/>
        <v>17.000000000058208</v>
      </c>
      <c r="M2497" t="str">
        <f t="shared" si="153"/>
        <v>No</v>
      </c>
      <c r="N2497" t="str">
        <f t="shared" si="154"/>
        <v>Jan</v>
      </c>
      <c r="O2497" s="2">
        <f t="shared" si="155"/>
        <v>0.70833333333575865</v>
      </c>
      <c r="P2497" t="str">
        <f>VLOOKUP(G2497,Agents!A:E,4,FALSE)</f>
        <v>Team3</v>
      </c>
      <c r="Q2497" t="str">
        <f>VLOOKUP(G2497,Agents!A:E,5,FALSE)</f>
        <v>Mid</v>
      </c>
      <c r="R2497" t="str">
        <f>VLOOKUP(G2497,Agents!A:E,2,FALSE)</f>
        <v>Evening</v>
      </c>
    </row>
    <row r="2498" spans="1:18" x14ac:dyDescent="0.35">
      <c r="A2498" t="s">
        <v>4570</v>
      </c>
      <c r="B2498" t="s">
        <v>2727</v>
      </c>
      <c r="C2498" t="s">
        <v>34</v>
      </c>
      <c r="D2498" t="s">
        <v>13</v>
      </c>
      <c r="E2498" s="1">
        <v>46107.508333333331</v>
      </c>
      <c r="F2498" s="1">
        <v>46108.966666666667</v>
      </c>
      <c r="G2498" t="s">
        <v>140</v>
      </c>
      <c r="H2498" t="s">
        <v>15</v>
      </c>
      <c r="I2498" t="s">
        <v>16</v>
      </c>
      <c r="J2498">
        <v>4</v>
      </c>
      <c r="K2498" t="str">
        <f>IF(tickets_dataset[[#This Row],[status]] = "Closed", "Yes","No")</f>
        <v>Yes</v>
      </c>
      <c r="L2498" s="2">
        <f t="shared" ref="L2498:L2561" si="156">IF(ISBLANK(F2498),"",(F2498-E2498)*24)</f>
        <v>35.000000000058208</v>
      </c>
      <c r="M2498" t="str">
        <f t="shared" ref="M2498:M2561" si="157">IF(L2498&gt;48,"Yes","No")</f>
        <v>No</v>
      </c>
      <c r="N2498" t="str">
        <f t="shared" ref="N2498:N2561" si="158">TEXT(E2498,"mmm")</f>
        <v>Mar</v>
      </c>
      <c r="O2498" s="2">
        <f t="shared" si="155"/>
        <v>1.4583333333357587</v>
      </c>
      <c r="P2498" t="str">
        <f>VLOOKUP(G2498,Agents!A:E,4,FALSE)</f>
        <v>Team1</v>
      </c>
      <c r="Q2498" t="str">
        <f>VLOOKUP(G2498,Agents!A:E,5,FALSE)</f>
        <v>Junior</v>
      </c>
      <c r="R2498" t="str">
        <f>VLOOKUP(G2498,Agents!A:E,2,FALSE)</f>
        <v>Morning</v>
      </c>
    </row>
    <row r="2499" spans="1:18" x14ac:dyDescent="0.35">
      <c r="A2499" t="s">
        <v>4571</v>
      </c>
      <c r="B2499" t="s">
        <v>4572</v>
      </c>
      <c r="C2499" t="s">
        <v>50</v>
      </c>
      <c r="D2499" t="s">
        <v>38</v>
      </c>
      <c r="E2499" s="1">
        <v>46040.761805555558</v>
      </c>
      <c r="F2499" s="1">
        <v>46041.053472222222</v>
      </c>
      <c r="G2499" t="s">
        <v>14</v>
      </c>
      <c r="H2499" t="s">
        <v>15</v>
      </c>
      <c r="I2499" t="s">
        <v>16</v>
      </c>
      <c r="J2499">
        <v>3</v>
      </c>
      <c r="K2499" t="str">
        <f>IF(tickets_dataset[[#This Row],[status]] = "Closed", "Yes","No")</f>
        <v>Yes</v>
      </c>
      <c r="L2499" s="2">
        <f t="shared" si="156"/>
        <v>6.9999999999417923</v>
      </c>
      <c r="M2499" t="str">
        <f t="shared" si="157"/>
        <v>No</v>
      </c>
      <c r="N2499" t="str">
        <f t="shared" si="158"/>
        <v>Jan</v>
      </c>
      <c r="O2499" s="2">
        <f t="shared" ref="O2499:O2562" si="159">F2499-E2499</f>
        <v>0.29166666666424135</v>
      </c>
      <c r="P2499" t="str">
        <f>VLOOKUP(G2499,Agents!A:E,4,FALSE)</f>
        <v>Team1</v>
      </c>
      <c r="Q2499" t="str">
        <f>VLOOKUP(G2499,Agents!A:E,5,FALSE)</f>
        <v>Senior</v>
      </c>
      <c r="R2499" t="str">
        <f>VLOOKUP(G2499,Agents!A:E,2,FALSE)</f>
        <v>Morning</v>
      </c>
    </row>
    <row r="2500" spans="1:18" x14ac:dyDescent="0.35">
      <c r="A2500" t="s">
        <v>4573</v>
      </c>
      <c r="B2500" t="s">
        <v>4574</v>
      </c>
      <c r="C2500" t="s">
        <v>34</v>
      </c>
      <c r="D2500" t="s">
        <v>38</v>
      </c>
      <c r="E2500" s="1">
        <v>46033.504166666666</v>
      </c>
      <c r="F2500" s="1">
        <v>46034.587500000001</v>
      </c>
      <c r="G2500" t="s">
        <v>344</v>
      </c>
      <c r="H2500" t="s">
        <v>15</v>
      </c>
      <c r="I2500" t="s">
        <v>16</v>
      </c>
      <c r="J2500">
        <v>4</v>
      </c>
      <c r="K2500" t="str">
        <f>IF(tickets_dataset[[#This Row],[status]] = "Closed", "Yes","No")</f>
        <v>Yes</v>
      </c>
      <c r="L2500" s="2">
        <f t="shared" si="156"/>
        <v>26.000000000058208</v>
      </c>
      <c r="M2500" t="str">
        <f t="shared" si="157"/>
        <v>No</v>
      </c>
      <c r="N2500" t="str">
        <f t="shared" si="158"/>
        <v>Jan</v>
      </c>
      <c r="O2500" s="2">
        <f t="shared" si="159"/>
        <v>1.0833333333357587</v>
      </c>
      <c r="P2500" t="str">
        <f>VLOOKUP(G2500,Agents!A:E,4,FALSE)</f>
        <v>Team4</v>
      </c>
      <c r="Q2500" t="str">
        <f>VLOOKUP(G2500,Agents!A:E,5,FALSE)</f>
        <v>Senior</v>
      </c>
      <c r="R2500" t="str">
        <f>VLOOKUP(G2500,Agents!A:E,2,FALSE)</f>
        <v>Night</v>
      </c>
    </row>
    <row r="2501" spans="1:18" x14ac:dyDescent="0.35">
      <c r="A2501" t="s">
        <v>4575</v>
      </c>
      <c r="B2501" t="s">
        <v>4576</v>
      </c>
      <c r="C2501" t="s">
        <v>76</v>
      </c>
      <c r="D2501" t="s">
        <v>26</v>
      </c>
      <c r="E2501" s="1">
        <v>46095.033333333333</v>
      </c>
      <c r="F2501" s="1">
        <v>46096.074999999997</v>
      </c>
      <c r="G2501" t="s">
        <v>206</v>
      </c>
      <c r="H2501" t="s">
        <v>15</v>
      </c>
      <c r="I2501" t="s">
        <v>16</v>
      </c>
      <c r="J2501">
        <v>4</v>
      </c>
      <c r="K2501" t="str">
        <f>IF(tickets_dataset[[#This Row],[status]] = "Closed", "Yes","No")</f>
        <v>Yes</v>
      </c>
      <c r="L2501" s="2">
        <f t="shared" si="156"/>
        <v>24.999999999941792</v>
      </c>
      <c r="M2501" t="str">
        <f t="shared" si="157"/>
        <v>No</v>
      </c>
      <c r="N2501" t="str">
        <f t="shared" si="158"/>
        <v>Mar</v>
      </c>
      <c r="O2501" s="2">
        <f t="shared" si="159"/>
        <v>1.0416666666642413</v>
      </c>
      <c r="P2501" t="str">
        <f>VLOOKUP(G2501,Agents!A:E,4,FALSE)</f>
        <v>Team5</v>
      </c>
      <c r="Q2501" t="str">
        <f>VLOOKUP(G2501,Agents!A:E,5,FALSE)</f>
        <v>Junior</v>
      </c>
      <c r="R2501" t="str">
        <f>VLOOKUP(G2501,Agents!A:E,2,FALSE)</f>
        <v>Evening</v>
      </c>
    </row>
    <row r="2502" spans="1:18" x14ac:dyDescent="0.35">
      <c r="A2502" t="s">
        <v>4577</v>
      </c>
      <c r="B2502" t="s">
        <v>325</v>
      </c>
      <c r="C2502" t="s">
        <v>22</v>
      </c>
      <c r="D2502" t="s">
        <v>13</v>
      </c>
      <c r="E2502" s="1">
        <v>46028.1875</v>
      </c>
      <c r="F2502" s="1">
        <v>46028.770833333336</v>
      </c>
      <c r="G2502" t="s">
        <v>56</v>
      </c>
      <c r="H2502" t="s">
        <v>15</v>
      </c>
      <c r="I2502" t="s">
        <v>16</v>
      </c>
      <c r="J2502">
        <v>3</v>
      </c>
      <c r="K2502" t="str">
        <f>IF(tickets_dataset[[#This Row],[status]] = "Closed", "Yes","No")</f>
        <v>Yes</v>
      </c>
      <c r="L2502" s="2">
        <f t="shared" si="156"/>
        <v>14.000000000058208</v>
      </c>
      <c r="M2502" t="str">
        <f t="shared" si="157"/>
        <v>No</v>
      </c>
      <c r="N2502" t="str">
        <f t="shared" si="158"/>
        <v>Jan</v>
      </c>
      <c r="O2502" s="2">
        <f t="shared" si="159"/>
        <v>0.58333333333575865</v>
      </c>
      <c r="P2502" t="str">
        <f>VLOOKUP(G2502,Agents!A:E,4,FALSE)</f>
        <v>Team1</v>
      </c>
      <c r="Q2502" t="str">
        <f>VLOOKUP(G2502,Agents!A:E,5,FALSE)</f>
        <v>Senior</v>
      </c>
      <c r="R2502" t="str">
        <f>VLOOKUP(G2502,Agents!A:E,2,FALSE)</f>
        <v>Night</v>
      </c>
    </row>
    <row r="2503" spans="1:18" x14ac:dyDescent="0.35">
      <c r="A2503" t="s">
        <v>4578</v>
      </c>
      <c r="B2503" t="s">
        <v>767</v>
      </c>
      <c r="C2503" t="s">
        <v>50</v>
      </c>
      <c r="D2503" t="s">
        <v>38</v>
      </c>
      <c r="E2503" s="1">
        <v>46034.863888888889</v>
      </c>
      <c r="F2503" s="1">
        <v>46035.780555555553</v>
      </c>
      <c r="G2503" t="s">
        <v>128</v>
      </c>
      <c r="H2503" t="s">
        <v>28</v>
      </c>
      <c r="I2503" t="s">
        <v>16</v>
      </c>
      <c r="J2503">
        <v>4</v>
      </c>
      <c r="K2503" t="str">
        <f>IF(tickets_dataset[[#This Row],[status]] = "Closed", "Yes","No")</f>
        <v>No</v>
      </c>
      <c r="L2503" s="2">
        <f t="shared" si="156"/>
        <v>21.999999999941792</v>
      </c>
      <c r="M2503" t="str">
        <f t="shared" si="157"/>
        <v>No</v>
      </c>
      <c r="N2503" t="str">
        <f t="shared" si="158"/>
        <v>Jan</v>
      </c>
      <c r="O2503" s="2">
        <f t="shared" si="159"/>
        <v>0.91666666666424135</v>
      </c>
      <c r="P2503" t="str">
        <f>VLOOKUP(G2503,Agents!A:E,4,FALSE)</f>
        <v>Team4</v>
      </c>
      <c r="Q2503" t="str">
        <f>VLOOKUP(G2503,Agents!A:E,5,FALSE)</f>
        <v>Mid</v>
      </c>
      <c r="R2503" t="str">
        <f>VLOOKUP(G2503,Agents!A:E,2,FALSE)</f>
        <v>Night</v>
      </c>
    </row>
    <row r="2504" spans="1:18" x14ac:dyDescent="0.35">
      <c r="A2504" t="s">
        <v>4579</v>
      </c>
      <c r="B2504" t="s">
        <v>4580</v>
      </c>
      <c r="C2504" t="s">
        <v>76</v>
      </c>
      <c r="D2504" t="s">
        <v>26</v>
      </c>
      <c r="E2504" s="1">
        <v>46047.772916666669</v>
      </c>
      <c r="F2504" s="1">
        <v>46050.647916666669</v>
      </c>
      <c r="G2504" t="s">
        <v>73</v>
      </c>
      <c r="H2504" t="s">
        <v>15</v>
      </c>
      <c r="I2504" t="s">
        <v>16</v>
      </c>
      <c r="J2504">
        <v>4</v>
      </c>
      <c r="K2504" t="str">
        <f>IF(tickets_dataset[[#This Row],[status]] = "Closed", "Yes","No")</f>
        <v>Yes</v>
      </c>
      <c r="L2504" s="2">
        <f t="shared" si="156"/>
        <v>69</v>
      </c>
      <c r="M2504" t="str">
        <f t="shared" si="157"/>
        <v>Yes</v>
      </c>
      <c r="N2504" t="str">
        <f t="shared" si="158"/>
        <v>Jan</v>
      </c>
      <c r="O2504" s="2">
        <f t="shared" si="159"/>
        <v>2.875</v>
      </c>
      <c r="P2504" t="str">
        <f>VLOOKUP(G2504,Agents!A:E,4,FALSE)</f>
        <v>Team4</v>
      </c>
      <c r="Q2504" t="str">
        <f>VLOOKUP(G2504,Agents!A:E,5,FALSE)</f>
        <v>Senior</v>
      </c>
      <c r="R2504" t="str">
        <f>VLOOKUP(G2504,Agents!A:E,2,FALSE)</f>
        <v>Night</v>
      </c>
    </row>
    <row r="2505" spans="1:18" x14ac:dyDescent="0.35">
      <c r="A2505" t="s">
        <v>4581</v>
      </c>
      <c r="B2505" t="s">
        <v>4582</v>
      </c>
      <c r="C2505" t="s">
        <v>34</v>
      </c>
      <c r="D2505" t="s">
        <v>26</v>
      </c>
      <c r="E2505" s="1">
        <v>46041.825694444444</v>
      </c>
      <c r="F2505" s="1">
        <v>46044.492361111108</v>
      </c>
      <c r="G2505" t="s">
        <v>170</v>
      </c>
      <c r="H2505" t="s">
        <v>132</v>
      </c>
      <c r="I2505" t="s">
        <v>16</v>
      </c>
      <c r="J2505">
        <v>4</v>
      </c>
      <c r="K2505" t="str">
        <f>IF(tickets_dataset[[#This Row],[status]] = "Closed", "Yes","No")</f>
        <v>No</v>
      </c>
      <c r="L2505" s="2">
        <f t="shared" si="156"/>
        <v>63.999999999941792</v>
      </c>
      <c r="M2505" t="str">
        <f t="shared" si="157"/>
        <v>Yes</v>
      </c>
      <c r="N2505" t="str">
        <f t="shared" si="158"/>
        <v>Jan</v>
      </c>
      <c r="O2505" s="2">
        <f t="shared" si="159"/>
        <v>2.6666666666642413</v>
      </c>
      <c r="P2505" t="str">
        <f>VLOOKUP(G2505,Agents!A:E,4,FALSE)</f>
        <v>Team5</v>
      </c>
      <c r="Q2505" t="str">
        <f>VLOOKUP(G2505,Agents!A:E,5,FALSE)</f>
        <v>Junior</v>
      </c>
      <c r="R2505" t="str">
        <f>VLOOKUP(G2505,Agents!A:E,2,FALSE)</f>
        <v>Night</v>
      </c>
    </row>
    <row r="2506" spans="1:18" x14ac:dyDescent="0.35">
      <c r="A2506" t="s">
        <v>4583</v>
      </c>
      <c r="B2506" t="s">
        <v>998</v>
      </c>
      <c r="C2506" t="s">
        <v>34</v>
      </c>
      <c r="D2506" t="s">
        <v>13</v>
      </c>
      <c r="E2506" s="1">
        <v>46088.935416666667</v>
      </c>
      <c r="F2506" s="1">
        <v>46089.143750000003</v>
      </c>
      <c r="G2506" t="s">
        <v>131</v>
      </c>
      <c r="H2506" t="s">
        <v>15</v>
      </c>
      <c r="I2506" t="s">
        <v>16</v>
      </c>
      <c r="J2506">
        <v>3</v>
      </c>
      <c r="K2506" t="str">
        <f>IF(tickets_dataset[[#This Row],[status]] = "Closed", "Yes","No")</f>
        <v>Yes</v>
      </c>
      <c r="L2506" s="2">
        <f t="shared" si="156"/>
        <v>5.0000000000582077</v>
      </c>
      <c r="M2506" t="str">
        <f t="shared" si="157"/>
        <v>No</v>
      </c>
      <c r="N2506" t="str">
        <f t="shared" si="158"/>
        <v>Mar</v>
      </c>
      <c r="O2506" s="2">
        <f t="shared" si="159"/>
        <v>0.20833333333575865</v>
      </c>
      <c r="P2506" t="str">
        <f>VLOOKUP(G2506,Agents!A:E,4,FALSE)</f>
        <v>Team4</v>
      </c>
      <c r="Q2506" t="str">
        <f>VLOOKUP(G2506,Agents!A:E,5,FALSE)</f>
        <v>Junior</v>
      </c>
      <c r="R2506" t="str">
        <f>VLOOKUP(G2506,Agents!A:E,2,FALSE)</f>
        <v>Night</v>
      </c>
    </row>
    <row r="2507" spans="1:18" x14ac:dyDescent="0.35">
      <c r="A2507" t="s">
        <v>4584</v>
      </c>
      <c r="B2507" t="s">
        <v>4585</v>
      </c>
      <c r="C2507" t="s">
        <v>50</v>
      </c>
      <c r="D2507" t="s">
        <v>13</v>
      </c>
      <c r="E2507" s="1">
        <v>46077.204861111109</v>
      </c>
      <c r="F2507" s="1">
        <v>46077.663194444445</v>
      </c>
      <c r="G2507" t="s">
        <v>273</v>
      </c>
      <c r="H2507" t="s">
        <v>15</v>
      </c>
      <c r="I2507" t="s">
        <v>16</v>
      </c>
      <c r="J2507">
        <v>5</v>
      </c>
      <c r="K2507" t="str">
        <f>IF(tickets_dataset[[#This Row],[status]] = "Closed", "Yes","No")</f>
        <v>Yes</v>
      </c>
      <c r="L2507" s="2">
        <f t="shared" si="156"/>
        <v>11.000000000058208</v>
      </c>
      <c r="M2507" t="str">
        <f t="shared" si="157"/>
        <v>No</v>
      </c>
      <c r="N2507" t="str">
        <f t="shared" si="158"/>
        <v>Feb</v>
      </c>
      <c r="O2507" s="2">
        <f t="shared" si="159"/>
        <v>0.45833333333575865</v>
      </c>
      <c r="P2507" t="str">
        <f>VLOOKUP(G2507,Agents!A:E,4,FALSE)</f>
        <v>Team3</v>
      </c>
      <c r="Q2507" t="str">
        <f>VLOOKUP(G2507,Agents!A:E,5,FALSE)</f>
        <v>Senior</v>
      </c>
      <c r="R2507" t="str">
        <f>VLOOKUP(G2507,Agents!A:E,2,FALSE)</f>
        <v>Evening</v>
      </c>
    </row>
    <row r="2508" spans="1:18" x14ac:dyDescent="0.35">
      <c r="A2508" t="s">
        <v>4586</v>
      </c>
      <c r="B2508" t="s">
        <v>1052</v>
      </c>
      <c r="C2508" t="s">
        <v>34</v>
      </c>
      <c r="D2508" t="s">
        <v>13</v>
      </c>
      <c r="E2508" s="1">
        <v>46083.061111111114</v>
      </c>
      <c r="F2508" s="1">
        <v>46084.852777777778</v>
      </c>
      <c r="G2508" t="s">
        <v>56</v>
      </c>
      <c r="H2508" t="s">
        <v>15</v>
      </c>
      <c r="I2508" t="s">
        <v>16</v>
      </c>
      <c r="J2508">
        <v>5</v>
      </c>
      <c r="K2508" t="str">
        <f>IF(tickets_dataset[[#This Row],[status]] = "Closed", "Yes","No")</f>
        <v>Yes</v>
      </c>
      <c r="L2508" s="2">
        <f t="shared" si="156"/>
        <v>42.999999999941792</v>
      </c>
      <c r="M2508" t="str">
        <f t="shared" si="157"/>
        <v>No</v>
      </c>
      <c r="N2508" t="str">
        <f t="shared" si="158"/>
        <v>Mar</v>
      </c>
      <c r="O2508" s="2">
        <f t="shared" si="159"/>
        <v>1.7916666666642413</v>
      </c>
      <c r="P2508" t="str">
        <f>VLOOKUP(G2508,Agents!A:E,4,FALSE)</f>
        <v>Team1</v>
      </c>
      <c r="Q2508" t="str">
        <f>VLOOKUP(G2508,Agents!A:E,5,FALSE)</f>
        <v>Senior</v>
      </c>
      <c r="R2508" t="str">
        <f>VLOOKUP(G2508,Agents!A:E,2,FALSE)</f>
        <v>Night</v>
      </c>
    </row>
    <row r="2509" spans="1:18" x14ac:dyDescent="0.35">
      <c r="A2509" t="s">
        <v>4587</v>
      </c>
      <c r="B2509" t="s">
        <v>4588</v>
      </c>
      <c r="C2509" t="s">
        <v>34</v>
      </c>
      <c r="D2509" t="s">
        <v>13</v>
      </c>
      <c r="E2509" s="1">
        <v>46061.672222222223</v>
      </c>
      <c r="F2509" s="1">
        <v>46062.505555555559</v>
      </c>
      <c r="G2509" t="s">
        <v>100</v>
      </c>
      <c r="H2509" t="s">
        <v>15</v>
      </c>
      <c r="I2509" t="s">
        <v>16</v>
      </c>
      <c r="J2509">
        <v>2</v>
      </c>
      <c r="K2509" t="str">
        <f>IF(tickets_dataset[[#This Row],[status]] = "Closed", "Yes","No")</f>
        <v>Yes</v>
      </c>
      <c r="L2509" s="2">
        <f t="shared" si="156"/>
        <v>20.000000000058208</v>
      </c>
      <c r="M2509" t="str">
        <f t="shared" si="157"/>
        <v>No</v>
      </c>
      <c r="N2509" t="str">
        <f t="shared" si="158"/>
        <v>Feb</v>
      </c>
      <c r="O2509" s="2">
        <f t="shared" si="159"/>
        <v>0.83333333333575865</v>
      </c>
      <c r="P2509" t="str">
        <f>VLOOKUP(G2509,Agents!A:E,4,FALSE)</f>
        <v>Team4</v>
      </c>
      <c r="Q2509" t="str">
        <f>VLOOKUP(G2509,Agents!A:E,5,FALSE)</f>
        <v>Junior</v>
      </c>
      <c r="R2509" t="str">
        <f>VLOOKUP(G2509,Agents!A:E,2,FALSE)</f>
        <v>Evening</v>
      </c>
    </row>
    <row r="2510" spans="1:18" x14ac:dyDescent="0.35">
      <c r="A2510" t="s">
        <v>4589</v>
      </c>
      <c r="B2510" t="s">
        <v>4590</v>
      </c>
      <c r="C2510" t="s">
        <v>76</v>
      </c>
      <c r="D2510" t="s">
        <v>26</v>
      </c>
      <c r="E2510" s="1">
        <v>46100.9</v>
      </c>
      <c r="F2510" s="1">
        <v>46101.066666666666</v>
      </c>
      <c r="G2510" t="s">
        <v>83</v>
      </c>
      <c r="H2510" t="s">
        <v>15</v>
      </c>
      <c r="I2510" t="s">
        <v>16</v>
      </c>
      <c r="J2510">
        <v>4</v>
      </c>
      <c r="K2510" t="str">
        <f>IF(tickets_dataset[[#This Row],[status]] = "Closed", "Yes","No")</f>
        <v>Yes</v>
      </c>
      <c r="L2510" s="2">
        <f t="shared" si="156"/>
        <v>3.9999999999417923</v>
      </c>
      <c r="M2510" t="str">
        <f t="shared" si="157"/>
        <v>No</v>
      </c>
      <c r="N2510" t="str">
        <f t="shared" si="158"/>
        <v>Mar</v>
      </c>
      <c r="O2510" s="2">
        <f t="shared" si="159"/>
        <v>0.16666666666424135</v>
      </c>
      <c r="P2510" t="str">
        <f>VLOOKUP(G2510,Agents!A:E,4,FALSE)</f>
        <v>Team2</v>
      </c>
      <c r="Q2510" t="str">
        <f>VLOOKUP(G2510,Agents!A:E,5,FALSE)</f>
        <v>Junior</v>
      </c>
      <c r="R2510" t="str">
        <f>VLOOKUP(G2510,Agents!A:E,2,FALSE)</f>
        <v>Night</v>
      </c>
    </row>
    <row r="2511" spans="1:18" x14ac:dyDescent="0.35">
      <c r="A2511" t="s">
        <v>4591</v>
      </c>
      <c r="B2511" t="s">
        <v>180</v>
      </c>
      <c r="C2511" t="s">
        <v>50</v>
      </c>
      <c r="D2511" t="s">
        <v>26</v>
      </c>
      <c r="E2511" s="1">
        <v>46055.444444444445</v>
      </c>
      <c r="F2511" s="1">
        <v>46056.111111111109</v>
      </c>
      <c r="G2511" t="s">
        <v>86</v>
      </c>
      <c r="H2511" t="s">
        <v>15</v>
      </c>
      <c r="I2511" t="s">
        <v>16</v>
      </c>
      <c r="J2511">
        <v>4</v>
      </c>
      <c r="K2511" t="str">
        <f>IF(tickets_dataset[[#This Row],[status]] = "Closed", "Yes","No")</f>
        <v>Yes</v>
      </c>
      <c r="L2511" s="2">
        <f t="shared" si="156"/>
        <v>15.999999999941792</v>
      </c>
      <c r="M2511" t="str">
        <f t="shared" si="157"/>
        <v>No</v>
      </c>
      <c r="N2511" t="str">
        <f t="shared" si="158"/>
        <v>Feb</v>
      </c>
      <c r="O2511" s="2">
        <f t="shared" si="159"/>
        <v>0.66666666666424135</v>
      </c>
      <c r="P2511" t="str">
        <f>VLOOKUP(G2511,Agents!A:E,4,FALSE)</f>
        <v>Team1</v>
      </c>
      <c r="Q2511" t="str">
        <f>VLOOKUP(G2511,Agents!A:E,5,FALSE)</f>
        <v>Mid</v>
      </c>
      <c r="R2511" t="str">
        <f>VLOOKUP(G2511,Agents!A:E,2,FALSE)</f>
        <v>Morning</v>
      </c>
    </row>
    <row r="2512" spans="1:18" x14ac:dyDescent="0.35">
      <c r="A2512" t="s">
        <v>4592</v>
      </c>
      <c r="B2512" t="s">
        <v>4593</v>
      </c>
      <c r="C2512" t="s">
        <v>34</v>
      </c>
      <c r="D2512" t="s">
        <v>13</v>
      </c>
      <c r="E2512" s="1">
        <v>46111.468055555553</v>
      </c>
      <c r="F2512" s="1">
        <v>46112.051388888889</v>
      </c>
      <c r="G2512" t="s">
        <v>170</v>
      </c>
      <c r="H2512" t="s">
        <v>15</v>
      </c>
      <c r="I2512" t="s">
        <v>16</v>
      </c>
      <c r="J2512">
        <v>3</v>
      </c>
      <c r="K2512" t="str">
        <f>IF(tickets_dataset[[#This Row],[status]] = "Closed", "Yes","No")</f>
        <v>Yes</v>
      </c>
      <c r="L2512" s="2">
        <f t="shared" si="156"/>
        <v>14.000000000058208</v>
      </c>
      <c r="M2512" t="str">
        <f t="shared" si="157"/>
        <v>No</v>
      </c>
      <c r="N2512" t="str">
        <f t="shared" si="158"/>
        <v>Mar</v>
      </c>
      <c r="O2512" s="2">
        <f t="shared" si="159"/>
        <v>0.58333333333575865</v>
      </c>
      <c r="P2512" t="str">
        <f>VLOOKUP(G2512,Agents!A:E,4,FALSE)</f>
        <v>Team5</v>
      </c>
      <c r="Q2512" t="str">
        <f>VLOOKUP(G2512,Agents!A:E,5,FALSE)</f>
        <v>Junior</v>
      </c>
      <c r="R2512" t="str">
        <f>VLOOKUP(G2512,Agents!A:E,2,FALSE)</f>
        <v>Night</v>
      </c>
    </row>
    <row r="2513" spans="1:18" x14ac:dyDescent="0.35">
      <c r="A2513" t="s">
        <v>4594</v>
      </c>
      <c r="B2513" t="s">
        <v>4595</v>
      </c>
      <c r="C2513" t="s">
        <v>76</v>
      </c>
      <c r="D2513" t="s">
        <v>13</v>
      </c>
      <c r="E2513" s="1">
        <v>46087.690972222219</v>
      </c>
      <c r="F2513" s="1">
        <v>46088.149305555555</v>
      </c>
      <c r="G2513" t="s">
        <v>35</v>
      </c>
      <c r="H2513" t="s">
        <v>15</v>
      </c>
      <c r="I2513" t="s">
        <v>16</v>
      </c>
      <c r="J2513">
        <v>4</v>
      </c>
      <c r="K2513" t="str">
        <f>IF(tickets_dataset[[#This Row],[status]] = "Closed", "Yes","No")</f>
        <v>Yes</v>
      </c>
      <c r="L2513" s="2">
        <f t="shared" si="156"/>
        <v>11.000000000058208</v>
      </c>
      <c r="M2513" t="str">
        <f t="shared" si="157"/>
        <v>No</v>
      </c>
      <c r="N2513" t="str">
        <f t="shared" si="158"/>
        <v>Mar</v>
      </c>
      <c r="O2513" s="2">
        <f t="shared" si="159"/>
        <v>0.45833333333575865</v>
      </c>
      <c r="P2513" t="str">
        <f>VLOOKUP(G2513,Agents!A:E,4,FALSE)</f>
        <v>Team1</v>
      </c>
      <c r="Q2513" t="str">
        <f>VLOOKUP(G2513,Agents!A:E,5,FALSE)</f>
        <v>Senior</v>
      </c>
      <c r="R2513" t="str">
        <f>VLOOKUP(G2513,Agents!A:E,2,FALSE)</f>
        <v>Evening</v>
      </c>
    </row>
    <row r="2514" spans="1:18" x14ac:dyDescent="0.35">
      <c r="A2514" t="s">
        <v>4596</v>
      </c>
      <c r="B2514" t="s">
        <v>4597</v>
      </c>
      <c r="C2514" t="s">
        <v>50</v>
      </c>
      <c r="D2514" t="s">
        <v>13</v>
      </c>
      <c r="E2514" s="1">
        <v>46093.837500000001</v>
      </c>
      <c r="F2514" s="1">
        <v>46095.212500000001</v>
      </c>
      <c r="G2514" t="s">
        <v>83</v>
      </c>
      <c r="H2514" t="s">
        <v>15</v>
      </c>
      <c r="I2514" t="s">
        <v>16</v>
      </c>
      <c r="J2514">
        <v>3</v>
      </c>
      <c r="K2514" t="str">
        <f>IF(tickets_dataset[[#This Row],[status]] = "Closed", "Yes","No")</f>
        <v>Yes</v>
      </c>
      <c r="L2514" s="2">
        <f t="shared" si="156"/>
        <v>33</v>
      </c>
      <c r="M2514" t="str">
        <f t="shared" si="157"/>
        <v>No</v>
      </c>
      <c r="N2514" t="str">
        <f t="shared" si="158"/>
        <v>Mar</v>
      </c>
      <c r="O2514" s="2">
        <f t="shared" si="159"/>
        <v>1.375</v>
      </c>
      <c r="P2514" t="str">
        <f>VLOOKUP(G2514,Agents!A:E,4,FALSE)</f>
        <v>Team2</v>
      </c>
      <c r="Q2514" t="str">
        <f>VLOOKUP(G2514,Agents!A:E,5,FALSE)</f>
        <v>Junior</v>
      </c>
      <c r="R2514" t="str">
        <f>VLOOKUP(G2514,Agents!A:E,2,FALSE)</f>
        <v>Night</v>
      </c>
    </row>
    <row r="2515" spans="1:18" x14ac:dyDescent="0.35">
      <c r="A2515" t="s">
        <v>4598</v>
      </c>
      <c r="B2515" t="s">
        <v>2944</v>
      </c>
      <c r="C2515" t="s">
        <v>76</v>
      </c>
      <c r="D2515" t="s">
        <v>38</v>
      </c>
      <c r="E2515" s="1">
        <v>46073.002083333333</v>
      </c>
      <c r="F2515" s="1">
        <v>46075.168749999997</v>
      </c>
      <c r="G2515" t="s">
        <v>211</v>
      </c>
      <c r="H2515" t="s">
        <v>132</v>
      </c>
      <c r="I2515" t="s">
        <v>16</v>
      </c>
      <c r="J2515">
        <v>5</v>
      </c>
      <c r="K2515" t="str">
        <f>IF(tickets_dataset[[#This Row],[status]] = "Closed", "Yes","No")</f>
        <v>No</v>
      </c>
      <c r="L2515" s="2">
        <f t="shared" si="156"/>
        <v>51.999999999941792</v>
      </c>
      <c r="M2515" t="str">
        <f t="shared" si="157"/>
        <v>Yes</v>
      </c>
      <c r="N2515" t="str">
        <f t="shared" si="158"/>
        <v>Feb</v>
      </c>
      <c r="O2515" s="2">
        <f t="shared" si="159"/>
        <v>2.1666666666642413</v>
      </c>
      <c r="P2515" t="str">
        <f>VLOOKUP(G2515,Agents!A:E,4,FALSE)</f>
        <v>Team5</v>
      </c>
      <c r="Q2515" t="str">
        <f>VLOOKUP(G2515,Agents!A:E,5,FALSE)</f>
        <v>Senior</v>
      </c>
      <c r="R2515" t="str">
        <f>VLOOKUP(G2515,Agents!A:E,2,FALSE)</f>
        <v>Evening</v>
      </c>
    </row>
    <row r="2516" spans="1:18" x14ac:dyDescent="0.35">
      <c r="A2516" t="s">
        <v>4599</v>
      </c>
      <c r="B2516" t="s">
        <v>3337</v>
      </c>
      <c r="C2516" t="s">
        <v>22</v>
      </c>
      <c r="D2516" t="s">
        <v>38</v>
      </c>
      <c r="E2516" s="1">
        <v>46027.53125</v>
      </c>
      <c r="F2516" s="1">
        <v>46031.364583333336</v>
      </c>
      <c r="G2516" t="s">
        <v>239</v>
      </c>
      <c r="H2516" t="s">
        <v>15</v>
      </c>
      <c r="I2516" t="s">
        <v>16</v>
      </c>
      <c r="J2516">
        <v>4</v>
      </c>
      <c r="K2516" t="str">
        <f>IF(tickets_dataset[[#This Row],[status]] = "Closed", "Yes","No")</f>
        <v>Yes</v>
      </c>
      <c r="L2516" s="2">
        <f t="shared" si="156"/>
        <v>92.000000000058208</v>
      </c>
      <c r="M2516" t="str">
        <f t="shared" si="157"/>
        <v>Yes</v>
      </c>
      <c r="N2516" t="str">
        <f t="shared" si="158"/>
        <v>Jan</v>
      </c>
      <c r="O2516" s="2">
        <f t="shared" si="159"/>
        <v>3.8333333333357587</v>
      </c>
      <c r="P2516" t="str">
        <f>VLOOKUP(G2516,Agents!A:E,4,FALSE)</f>
        <v>Team1</v>
      </c>
      <c r="Q2516" t="str">
        <f>VLOOKUP(G2516,Agents!A:E,5,FALSE)</f>
        <v>Senior</v>
      </c>
      <c r="R2516" t="str">
        <f>VLOOKUP(G2516,Agents!A:E,2,FALSE)</f>
        <v>Evening</v>
      </c>
    </row>
    <row r="2517" spans="1:18" x14ac:dyDescent="0.35">
      <c r="A2517" t="s">
        <v>4600</v>
      </c>
      <c r="B2517" t="s">
        <v>4601</v>
      </c>
      <c r="C2517" t="s">
        <v>12</v>
      </c>
      <c r="D2517" t="s">
        <v>26</v>
      </c>
      <c r="E2517" s="1">
        <v>46105.481249999997</v>
      </c>
      <c r="F2517" s="1">
        <v>46105.981249999997</v>
      </c>
      <c r="G2517" t="s">
        <v>128</v>
      </c>
      <c r="H2517" t="s">
        <v>15</v>
      </c>
      <c r="I2517" t="s">
        <v>16</v>
      </c>
      <c r="J2517">
        <v>4</v>
      </c>
      <c r="K2517" t="str">
        <f>IF(tickets_dataset[[#This Row],[status]] = "Closed", "Yes","No")</f>
        <v>Yes</v>
      </c>
      <c r="L2517" s="2">
        <f t="shared" si="156"/>
        <v>12</v>
      </c>
      <c r="M2517" t="str">
        <f t="shared" si="157"/>
        <v>No</v>
      </c>
      <c r="N2517" t="str">
        <f t="shared" si="158"/>
        <v>Mar</v>
      </c>
      <c r="O2517" s="2">
        <f t="shared" si="159"/>
        <v>0.5</v>
      </c>
      <c r="P2517" t="str">
        <f>VLOOKUP(G2517,Agents!A:E,4,FALSE)</f>
        <v>Team4</v>
      </c>
      <c r="Q2517" t="str">
        <f>VLOOKUP(G2517,Agents!A:E,5,FALSE)</f>
        <v>Mid</v>
      </c>
      <c r="R2517" t="str">
        <f>VLOOKUP(G2517,Agents!A:E,2,FALSE)</f>
        <v>Night</v>
      </c>
    </row>
    <row r="2518" spans="1:18" x14ac:dyDescent="0.35">
      <c r="A2518" t="s">
        <v>4602</v>
      </c>
      <c r="B2518" t="s">
        <v>4603</v>
      </c>
      <c r="C2518" t="s">
        <v>22</v>
      </c>
      <c r="D2518" t="s">
        <v>13</v>
      </c>
      <c r="E2518" s="1">
        <v>46025.768750000003</v>
      </c>
      <c r="F2518" s="1">
        <v>46027.102083333331</v>
      </c>
      <c r="G2518" t="s">
        <v>221</v>
      </c>
      <c r="H2518" t="s">
        <v>15</v>
      </c>
      <c r="I2518" t="s">
        <v>16</v>
      </c>
      <c r="J2518">
        <v>5</v>
      </c>
      <c r="K2518" t="str">
        <f>IF(tickets_dataset[[#This Row],[status]] = "Closed", "Yes","No")</f>
        <v>Yes</v>
      </c>
      <c r="L2518" s="2">
        <f t="shared" si="156"/>
        <v>31.999999999883585</v>
      </c>
      <c r="M2518" t="str">
        <f t="shared" si="157"/>
        <v>No</v>
      </c>
      <c r="N2518" t="str">
        <f t="shared" si="158"/>
        <v>Jan</v>
      </c>
      <c r="O2518" s="2">
        <f t="shared" si="159"/>
        <v>1.3333333333284827</v>
      </c>
      <c r="P2518" t="str">
        <f>VLOOKUP(G2518,Agents!A:E,4,FALSE)</f>
        <v>Team4</v>
      </c>
      <c r="Q2518" t="str">
        <f>VLOOKUP(G2518,Agents!A:E,5,FALSE)</f>
        <v>Senior</v>
      </c>
      <c r="R2518" t="str">
        <f>VLOOKUP(G2518,Agents!A:E,2,FALSE)</f>
        <v>Morning</v>
      </c>
    </row>
    <row r="2519" spans="1:18" x14ac:dyDescent="0.35">
      <c r="A2519" t="s">
        <v>4604</v>
      </c>
      <c r="B2519" t="s">
        <v>4605</v>
      </c>
      <c r="C2519" t="s">
        <v>76</v>
      </c>
      <c r="D2519" t="s">
        <v>13</v>
      </c>
      <c r="E2519" s="1">
        <v>46069.229861111111</v>
      </c>
      <c r="F2519" s="1">
        <v>46070.896527777775</v>
      </c>
      <c r="G2519" t="s">
        <v>282</v>
      </c>
      <c r="H2519" t="s">
        <v>15</v>
      </c>
      <c r="I2519" t="s">
        <v>68</v>
      </c>
      <c r="J2519">
        <v>4</v>
      </c>
      <c r="K2519" t="str">
        <f>IF(tickets_dataset[[#This Row],[status]] = "Closed", "Yes","No")</f>
        <v>Yes</v>
      </c>
      <c r="L2519" s="2">
        <f t="shared" si="156"/>
        <v>39.999999999941792</v>
      </c>
      <c r="M2519" t="str">
        <f t="shared" si="157"/>
        <v>No</v>
      </c>
      <c r="N2519" t="str">
        <f t="shared" si="158"/>
        <v>Feb</v>
      </c>
      <c r="O2519" s="2">
        <f t="shared" si="159"/>
        <v>1.6666666666642413</v>
      </c>
      <c r="P2519" t="str">
        <f>VLOOKUP(G2519,Agents!A:E,4,FALSE)</f>
        <v>Team4</v>
      </c>
      <c r="Q2519" t="str">
        <f>VLOOKUP(G2519,Agents!A:E,5,FALSE)</f>
        <v>Mid</v>
      </c>
      <c r="R2519" t="str">
        <f>VLOOKUP(G2519,Agents!A:E,2,FALSE)</f>
        <v>Morning</v>
      </c>
    </row>
    <row r="2520" spans="1:18" x14ac:dyDescent="0.35">
      <c r="A2520" t="s">
        <v>4606</v>
      </c>
      <c r="B2520" t="s">
        <v>4607</v>
      </c>
      <c r="C2520" t="s">
        <v>76</v>
      </c>
      <c r="D2520" t="s">
        <v>13</v>
      </c>
      <c r="E2520" s="1">
        <v>46046.570138888892</v>
      </c>
      <c r="F2520" s="1">
        <v>46047.736805555556</v>
      </c>
      <c r="G2520" t="s">
        <v>357</v>
      </c>
      <c r="H2520" t="s">
        <v>15</v>
      </c>
      <c r="I2520" t="s">
        <v>16</v>
      </c>
      <c r="J2520">
        <v>4</v>
      </c>
      <c r="K2520" t="str">
        <f>IF(tickets_dataset[[#This Row],[status]] = "Closed", "Yes","No")</f>
        <v>Yes</v>
      </c>
      <c r="L2520" s="2">
        <f t="shared" si="156"/>
        <v>27.999999999941792</v>
      </c>
      <c r="M2520" t="str">
        <f t="shared" si="157"/>
        <v>No</v>
      </c>
      <c r="N2520" t="str">
        <f t="shared" si="158"/>
        <v>Jan</v>
      </c>
      <c r="O2520" s="2">
        <f t="shared" si="159"/>
        <v>1.1666666666642413</v>
      </c>
      <c r="P2520" t="str">
        <f>VLOOKUP(G2520,Agents!A:E,4,FALSE)</f>
        <v>Team1</v>
      </c>
      <c r="Q2520" t="str">
        <f>VLOOKUP(G2520,Agents!A:E,5,FALSE)</f>
        <v>Mid</v>
      </c>
      <c r="R2520" t="str">
        <f>VLOOKUP(G2520,Agents!A:E,2,FALSE)</f>
        <v>Morning</v>
      </c>
    </row>
    <row r="2521" spans="1:18" x14ac:dyDescent="0.35">
      <c r="A2521" t="s">
        <v>4608</v>
      </c>
      <c r="B2521" t="s">
        <v>2559</v>
      </c>
      <c r="C2521" t="s">
        <v>50</v>
      </c>
      <c r="D2521" t="s">
        <v>13</v>
      </c>
      <c r="E2521" s="1">
        <v>46087.307638888888</v>
      </c>
      <c r="F2521" s="1">
        <v>46089.265972222223</v>
      </c>
      <c r="G2521" t="s">
        <v>42</v>
      </c>
      <c r="H2521" t="s">
        <v>15</v>
      </c>
      <c r="I2521" t="s">
        <v>16</v>
      </c>
      <c r="J2521">
        <v>3</v>
      </c>
      <c r="K2521" t="str">
        <f>IF(tickets_dataset[[#This Row],[status]] = "Closed", "Yes","No")</f>
        <v>Yes</v>
      </c>
      <c r="L2521" s="2">
        <f t="shared" si="156"/>
        <v>47.000000000058208</v>
      </c>
      <c r="M2521" t="str">
        <f t="shared" si="157"/>
        <v>No</v>
      </c>
      <c r="N2521" t="str">
        <f t="shared" si="158"/>
        <v>Mar</v>
      </c>
      <c r="O2521" s="2">
        <f t="shared" si="159"/>
        <v>1.9583333333357587</v>
      </c>
      <c r="P2521" t="str">
        <f>VLOOKUP(G2521,Agents!A:E,4,FALSE)</f>
        <v>Team2</v>
      </c>
      <c r="Q2521" t="str">
        <f>VLOOKUP(G2521,Agents!A:E,5,FALSE)</f>
        <v>Junior</v>
      </c>
      <c r="R2521" t="str">
        <f>VLOOKUP(G2521,Agents!A:E,2,FALSE)</f>
        <v>Night</v>
      </c>
    </row>
    <row r="2522" spans="1:18" x14ac:dyDescent="0.35">
      <c r="A2522" t="s">
        <v>4609</v>
      </c>
      <c r="B2522" t="s">
        <v>4610</v>
      </c>
      <c r="C2522" t="s">
        <v>76</v>
      </c>
      <c r="D2522" t="s">
        <v>26</v>
      </c>
      <c r="E2522" s="1">
        <v>46088.645138888889</v>
      </c>
      <c r="F2522" s="1">
        <v>46089.895138888889</v>
      </c>
      <c r="G2522" t="s">
        <v>39</v>
      </c>
      <c r="H2522" t="s">
        <v>15</v>
      </c>
      <c r="I2522" t="s">
        <v>16</v>
      </c>
      <c r="J2522">
        <v>4</v>
      </c>
      <c r="K2522" t="str">
        <f>IF(tickets_dataset[[#This Row],[status]] = "Closed", "Yes","No")</f>
        <v>Yes</v>
      </c>
      <c r="L2522" s="2">
        <f t="shared" si="156"/>
        <v>30</v>
      </c>
      <c r="M2522" t="str">
        <f t="shared" si="157"/>
        <v>No</v>
      </c>
      <c r="N2522" t="str">
        <f t="shared" si="158"/>
        <v>Mar</v>
      </c>
      <c r="O2522" s="2">
        <f t="shared" si="159"/>
        <v>1.25</v>
      </c>
      <c r="P2522" t="str">
        <f>VLOOKUP(G2522,Agents!A:E,4,FALSE)</f>
        <v>Team3</v>
      </c>
      <c r="Q2522" t="str">
        <f>VLOOKUP(G2522,Agents!A:E,5,FALSE)</f>
        <v>Mid</v>
      </c>
      <c r="R2522" t="str">
        <f>VLOOKUP(G2522,Agents!A:E,2,FALSE)</f>
        <v>Night</v>
      </c>
    </row>
    <row r="2523" spans="1:18" x14ac:dyDescent="0.35">
      <c r="A2523" t="s">
        <v>4611</v>
      </c>
      <c r="B2523" t="s">
        <v>805</v>
      </c>
      <c r="C2523" t="s">
        <v>34</v>
      </c>
      <c r="D2523" t="s">
        <v>38</v>
      </c>
      <c r="E2523" s="1">
        <v>46047.049305555556</v>
      </c>
      <c r="F2523" s="1">
        <v>46049.549305555556</v>
      </c>
      <c r="G2523" t="s">
        <v>199</v>
      </c>
      <c r="H2523" t="s">
        <v>28</v>
      </c>
      <c r="I2523" t="s">
        <v>16</v>
      </c>
      <c r="J2523">
        <v>3</v>
      </c>
      <c r="K2523" t="str">
        <f>IF(tickets_dataset[[#This Row],[status]] = "Closed", "Yes","No")</f>
        <v>No</v>
      </c>
      <c r="L2523" s="2">
        <f t="shared" si="156"/>
        <v>60</v>
      </c>
      <c r="M2523" t="str">
        <f t="shared" si="157"/>
        <v>Yes</v>
      </c>
      <c r="N2523" t="str">
        <f t="shared" si="158"/>
        <v>Jan</v>
      </c>
      <c r="O2523" s="2">
        <f t="shared" si="159"/>
        <v>2.5</v>
      </c>
      <c r="P2523" t="str">
        <f>VLOOKUP(G2523,Agents!A:E,4,FALSE)</f>
        <v>Team1</v>
      </c>
      <c r="Q2523" t="str">
        <f>VLOOKUP(G2523,Agents!A:E,5,FALSE)</f>
        <v>Junior</v>
      </c>
      <c r="R2523" t="str">
        <f>VLOOKUP(G2523,Agents!A:E,2,FALSE)</f>
        <v>Morning</v>
      </c>
    </row>
    <row r="2524" spans="1:18" x14ac:dyDescent="0.35">
      <c r="A2524" t="s">
        <v>4612</v>
      </c>
      <c r="B2524" t="s">
        <v>700</v>
      </c>
      <c r="C2524" t="s">
        <v>12</v>
      </c>
      <c r="D2524" t="s">
        <v>26</v>
      </c>
      <c r="E2524" s="1">
        <v>46105.003472222219</v>
      </c>
      <c r="F2524" s="1">
        <v>46105.961805555555</v>
      </c>
      <c r="G2524" t="s">
        <v>35</v>
      </c>
      <c r="H2524" t="s">
        <v>15</v>
      </c>
      <c r="I2524" t="s">
        <v>16</v>
      </c>
      <c r="J2524">
        <v>3</v>
      </c>
      <c r="K2524" t="str">
        <f>IF(tickets_dataset[[#This Row],[status]] = "Closed", "Yes","No")</f>
        <v>Yes</v>
      </c>
      <c r="L2524" s="2">
        <f t="shared" si="156"/>
        <v>23.000000000058208</v>
      </c>
      <c r="M2524" t="str">
        <f t="shared" si="157"/>
        <v>No</v>
      </c>
      <c r="N2524" t="str">
        <f t="shared" si="158"/>
        <v>Mar</v>
      </c>
      <c r="O2524" s="2">
        <f t="shared" si="159"/>
        <v>0.95833333333575865</v>
      </c>
      <c r="P2524" t="str">
        <f>VLOOKUP(G2524,Agents!A:E,4,FALSE)</f>
        <v>Team1</v>
      </c>
      <c r="Q2524" t="str">
        <f>VLOOKUP(G2524,Agents!A:E,5,FALSE)</f>
        <v>Senior</v>
      </c>
      <c r="R2524" t="str">
        <f>VLOOKUP(G2524,Agents!A:E,2,FALSE)</f>
        <v>Evening</v>
      </c>
    </row>
    <row r="2525" spans="1:18" x14ac:dyDescent="0.35">
      <c r="A2525" t="s">
        <v>4613</v>
      </c>
      <c r="B2525" t="s">
        <v>4614</v>
      </c>
      <c r="C2525" t="s">
        <v>12</v>
      </c>
      <c r="D2525" t="s">
        <v>26</v>
      </c>
      <c r="E2525" s="1">
        <v>46107.11041666667</v>
      </c>
      <c r="F2525" s="1">
        <v>46108.693749999999</v>
      </c>
      <c r="G2525" t="s">
        <v>35</v>
      </c>
      <c r="H2525" t="s">
        <v>15</v>
      </c>
      <c r="I2525" t="s">
        <v>16</v>
      </c>
      <c r="J2525">
        <v>4</v>
      </c>
      <c r="K2525" t="str">
        <f>IF(tickets_dataset[[#This Row],[status]] = "Closed", "Yes","No")</f>
        <v>Yes</v>
      </c>
      <c r="L2525" s="2">
        <f t="shared" si="156"/>
        <v>37.999999999883585</v>
      </c>
      <c r="M2525" t="str">
        <f t="shared" si="157"/>
        <v>No</v>
      </c>
      <c r="N2525" t="str">
        <f t="shared" si="158"/>
        <v>Mar</v>
      </c>
      <c r="O2525" s="2">
        <f t="shared" si="159"/>
        <v>1.5833333333284827</v>
      </c>
      <c r="P2525" t="str">
        <f>VLOOKUP(G2525,Agents!A:E,4,FALSE)</f>
        <v>Team1</v>
      </c>
      <c r="Q2525" t="str">
        <f>VLOOKUP(G2525,Agents!A:E,5,FALSE)</f>
        <v>Senior</v>
      </c>
      <c r="R2525" t="str">
        <f>VLOOKUP(G2525,Agents!A:E,2,FALSE)</f>
        <v>Evening</v>
      </c>
    </row>
    <row r="2526" spans="1:18" x14ac:dyDescent="0.35">
      <c r="A2526" t="s">
        <v>4615</v>
      </c>
      <c r="B2526" t="s">
        <v>4616</v>
      </c>
      <c r="C2526" t="s">
        <v>12</v>
      </c>
      <c r="D2526" t="s">
        <v>13</v>
      </c>
      <c r="E2526" s="1">
        <v>46070.822916666664</v>
      </c>
      <c r="F2526" s="1">
        <v>46072.15625</v>
      </c>
      <c r="G2526" t="s">
        <v>103</v>
      </c>
      <c r="H2526" t="s">
        <v>15</v>
      </c>
      <c r="I2526" t="s">
        <v>16</v>
      </c>
      <c r="J2526">
        <v>5</v>
      </c>
      <c r="K2526" t="str">
        <f>IF(tickets_dataset[[#This Row],[status]] = "Closed", "Yes","No")</f>
        <v>Yes</v>
      </c>
      <c r="L2526" s="2">
        <f t="shared" si="156"/>
        <v>32.000000000058208</v>
      </c>
      <c r="M2526" t="str">
        <f t="shared" si="157"/>
        <v>No</v>
      </c>
      <c r="N2526" t="str">
        <f t="shared" si="158"/>
        <v>Feb</v>
      </c>
      <c r="O2526" s="2">
        <f t="shared" si="159"/>
        <v>1.3333333333357587</v>
      </c>
      <c r="P2526" t="str">
        <f>VLOOKUP(G2526,Agents!A:E,4,FALSE)</f>
        <v>Team4</v>
      </c>
      <c r="Q2526" t="str">
        <f>VLOOKUP(G2526,Agents!A:E,5,FALSE)</f>
        <v>Senior</v>
      </c>
      <c r="R2526" t="str">
        <f>VLOOKUP(G2526,Agents!A:E,2,FALSE)</f>
        <v>Night</v>
      </c>
    </row>
    <row r="2527" spans="1:18" x14ac:dyDescent="0.35">
      <c r="A2527" t="s">
        <v>4617</v>
      </c>
      <c r="B2527" t="s">
        <v>4618</v>
      </c>
      <c r="C2527" t="s">
        <v>34</v>
      </c>
      <c r="D2527" t="s">
        <v>38</v>
      </c>
      <c r="E2527" s="1">
        <v>46093.120833333334</v>
      </c>
      <c r="F2527" s="1">
        <v>46095.32916666667</v>
      </c>
      <c r="G2527" t="s">
        <v>357</v>
      </c>
      <c r="H2527" t="s">
        <v>132</v>
      </c>
      <c r="I2527" t="s">
        <v>16</v>
      </c>
      <c r="J2527">
        <v>4</v>
      </c>
      <c r="K2527" t="str">
        <f>IF(tickets_dataset[[#This Row],[status]] = "Closed", "Yes","No")</f>
        <v>No</v>
      </c>
      <c r="L2527" s="2">
        <f t="shared" si="156"/>
        <v>53.000000000058208</v>
      </c>
      <c r="M2527" t="str">
        <f t="shared" si="157"/>
        <v>Yes</v>
      </c>
      <c r="N2527" t="str">
        <f t="shared" si="158"/>
        <v>Mar</v>
      </c>
      <c r="O2527" s="2">
        <f t="shared" si="159"/>
        <v>2.2083333333357587</v>
      </c>
      <c r="P2527" t="str">
        <f>VLOOKUP(G2527,Agents!A:E,4,FALSE)</f>
        <v>Team1</v>
      </c>
      <c r="Q2527" t="str">
        <f>VLOOKUP(G2527,Agents!A:E,5,FALSE)</f>
        <v>Mid</v>
      </c>
      <c r="R2527" t="str">
        <f>VLOOKUP(G2527,Agents!A:E,2,FALSE)</f>
        <v>Morning</v>
      </c>
    </row>
    <row r="2528" spans="1:18" x14ac:dyDescent="0.35">
      <c r="A2528" t="s">
        <v>4619</v>
      </c>
      <c r="B2528" t="s">
        <v>4620</v>
      </c>
      <c r="C2528" t="s">
        <v>50</v>
      </c>
      <c r="D2528" t="s">
        <v>26</v>
      </c>
      <c r="E2528" s="1">
        <v>46083.423611111109</v>
      </c>
      <c r="F2528" s="1">
        <v>46083.673611111109</v>
      </c>
      <c r="G2528" t="s">
        <v>110</v>
      </c>
      <c r="H2528" t="s">
        <v>28</v>
      </c>
      <c r="I2528" t="s">
        <v>16</v>
      </c>
      <c r="J2528">
        <v>5</v>
      </c>
      <c r="K2528" t="str">
        <f>IF(tickets_dataset[[#This Row],[status]] = "Closed", "Yes","No")</f>
        <v>No</v>
      </c>
      <c r="L2528" s="2">
        <f t="shared" si="156"/>
        <v>6</v>
      </c>
      <c r="M2528" t="str">
        <f t="shared" si="157"/>
        <v>No</v>
      </c>
      <c r="N2528" t="str">
        <f t="shared" si="158"/>
        <v>Mar</v>
      </c>
      <c r="O2528" s="2">
        <f t="shared" si="159"/>
        <v>0.25</v>
      </c>
      <c r="P2528" t="str">
        <f>VLOOKUP(G2528,Agents!A:E,4,FALSE)</f>
        <v>Team4</v>
      </c>
      <c r="Q2528" t="str">
        <f>VLOOKUP(G2528,Agents!A:E,5,FALSE)</f>
        <v>Junior</v>
      </c>
      <c r="R2528" t="str">
        <f>VLOOKUP(G2528,Agents!A:E,2,FALSE)</f>
        <v>Morning</v>
      </c>
    </row>
    <row r="2529" spans="1:18" x14ac:dyDescent="0.35">
      <c r="A2529" t="s">
        <v>4621</v>
      </c>
      <c r="B2529" t="s">
        <v>2657</v>
      </c>
      <c r="C2529" t="s">
        <v>34</v>
      </c>
      <c r="D2529" t="s">
        <v>13</v>
      </c>
      <c r="E2529" s="1">
        <v>46039.697222222225</v>
      </c>
      <c r="F2529" s="1">
        <v>46040.488888888889</v>
      </c>
      <c r="G2529" t="s">
        <v>73</v>
      </c>
      <c r="H2529" t="s">
        <v>15</v>
      </c>
      <c r="I2529" t="s">
        <v>16</v>
      </c>
      <c r="J2529">
        <v>5</v>
      </c>
      <c r="K2529" t="str">
        <f>IF(tickets_dataset[[#This Row],[status]] = "Closed", "Yes","No")</f>
        <v>Yes</v>
      </c>
      <c r="L2529" s="2">
        <f t="shared" si="156"/>
        <v>18.999999999941792</v>
      </c>
      <c r="M2529" t="str">
        <f t="shared" si="157"/>
        <v>No</v>
      </c>
      <c r="N2529" t="str">
        <f t="shared" si="158"/>
        <v>Jan</v>
      </c>
      <c r="O2529" s="2">
        <f t="shared" si="159"/>
        <v>0.79166666666424135</v>
      </c>
      <c r="P2529" t="str">
        <f>VLOOKUP(G2529,Agents!A:E,4,FALSE)</f>
        <v>Team4</v>
      </c>
      <c r="Q2529" t="str">
        <f>VLOOKUP(G2529,Agents!A:E,5,FALSE)</f>
        <v>Senior</v>
      </c>
      <c r="R2529" t="str">
        <f>VLOOKUP(G2529,Agents!A:E,2,FALSE)</f>
        <v>Night</v>
      </c>
    </row>
    <row r="2530" spans="1:18" x14ac:dyDescent="0.35">
      <c r="A2530" t="s">
        <v>4622</v>
      </c>
      <c r="B2530" t="s">
        <v>1214</v>
      </c>
      <c r="C2530" t="s">
        <v>50</v>
      </c>
      <c r="D2530" t="s">
        <v>26</v>
      </c>
      <c r="E2530" s="1">
        <v>46098.438194444447</v>
      </c>
      <c r="F2530" s="1">
        <v>46099.188194444447</v>
      </c>
      <c r="G2530" t="s">
        <v>164</v>
      </c>
      <c r="H2530" t="s">
        <v>15</v>
      </c>
      <c r="I2530" t="s">
        <v>16</v>
      </c>
      <c r="J2530">
        <v>4</v>
      </c>
      <c r="K2530" t="str">
        <f>IF(tickets_dataset[[#This Row],[status]] = "Closed", "Yes","No")</f>
        <v>Yes</v>
      </c>
      <c r="L2530" s="2">
        <f t="shared" si="156"/>
        <v>18</v>
      </c>
      <c r="M2530" t="str">
        <f t="shared" si="157"/>
        <v>No</v>
      </c>
      <c r="N2530" t="str">
        <f t="shared" si="158"/>
        <v>Mar</v>
      </c>
      <c r="O2530" s="2">
        <f t="shared" si="159"/>
        <v>0.75</v>
      </c>
      <c r="P2530" t="str">
        <f>VLOOKUP(G2530,Agents!A:E,4,FALSE)</f>
        <v>Team4</v>
      </c>
      <c r="Q2530" t="str">
        <f>VLOOKUP(G2530,Agents!A:E,5,FALSE)</f>
        <v>Senior</v>
      </c>
      <c r="R2530" t="str">
        <f>VLOOKUP(G2530,Agents!A:E,2,FALSE)</f>
        <v>Evening</v>
      </c>
    </row>
    <row r="2531" spans="1:18" x14ac:dyDescent="0.35">
      <c r="A2531" t="s">
        <v>4623</v>
      </c>
      <c r="B2531" t="s">
        <v>3685</v>
      </c>
      <c r="C2531" t="s">
        <v>76</v>
      </c>
      <c r="D2531" t="s">
        <v>26</v>
      </c>
      <c r="E2531" s="1">
        <v>46025.693749999999</v>
      </c>
      <c r="F2531" s="1">
        <v>46027.027083333334</v>
      </c>
      <c r="G2531" t="s">
        <v>73</v>
      </c>
      <c r="H2531" t="s">
        <v>15</v>
      </c>
      <c r="I2531" t="s">
        <v>16</v>
      </c>
      <c r="J2531">
        <v>4</v>
      </c>
      <c r="K2531" t="str">
        <f>IF(tickets_dataset[[#This Row],[status]] = "Closed", "Yes","No")</f>
        <v>Yes</v>
      </c>
      <c r="L2531" s="2">
        <f t="shared" si="156"/>
        <v>32.000000000058208</v>
      </c>
      <c r="M2531" t="str">
        <f t="shared" si="157"/>
        <v>No</v>
      </c>
      <c r="N2531" t="str">
        <f t="shared" si="158"/>
        <v>Jan</v>
      </c>
      <c r="O2531" s="2">
        <f t="shared" si="159"/>
        <v>1.3333333333357587</v>
      </c>
      <c r="P2531" t="str">
        <f>VLOOKUP(G2531,Agents!A:E,4,FALSE)</f>
        <v>Team4</v>
      </c>
      <c r="Q2531" t="str">
        <f>VLOOKUP(G2531,Agents!A:E,5,FALSE)</f>
        <v>Senior</v>
      </c>
      <c r="R2531" t="str">
        <f>VLOOKUP(G2531,Agents!A:E,2,FALSE)</f>
        <v>Night</v>
      </c>
    </row>
    <row r="2532" spans="1:18" x14ac:dyDescent="0.35">
      <c r="A2532" t="s">
        <v>4624</v>
      </c>
      <c r="B2532" t="s">
        <v>4625</v>
      </c>
      <c r="C2532" t="s">
        <v>76</v>
      </c>
      <c r="D2532" t="s">
        <v>13</v>
      </c>
      <c r="E2532" s="1">
        <v>46042.533333333333</v>
      </c>
      <c r="F2532" s="1">
        <v>46042.95</v>
      </c>
      <c r="G2532" t="s">
        <v>422</v>
      </c>
      <c r="H2532" t="s">
        <v>132</v>
      </c>
      <c r="I2532" t="s">
        <v>16</v>
      </c>
      <c r="J2532">
        <v>4</v>
      </c>
      <c r="K2532" t="str">
        <f>IF(tickets_dataset[[#This Row],[status]] = "Closed", "Yes","No")</f>
        <v>No</v>
      </c>
      <c r="L2532" s="2">
        <f t="shared" si="156"/>
        <v>9.9999999999417923</v>
      </c>
      <c r="M2532" t="str">
        <f t="shared" si="157"/>
        <v>No</v>
      </c>
      <c r="N2532" t="str">
        <f t="shared" si="158"/>
        <v>Jan</v>
      </c>
      <c r="O2532" s="2">
        <f t="shared" si="159"/>
        <v>0.41666666666424135</v>
      </c>
      <c r="P2532" t="str">
        <f>VLOOKUP(G2532,Agents!A:E,4,FALSE)</f>
        <v>Team5</v>
      </c>
      <c r="Q2532" t="str">
        <f>VLOOKUP(G2532,Agents!A:E,5,FALSE)</f>
        <v>Mid</v>
      </c>
      <c r="R2532" t="str">
        <f>VLOOKUP(G2532,Agents!A:E,2,FALSE)</f>
        <v>Evening</v>
      </c>
    </row>
    <row r="2533" spans="1:18" x14ac:dyDescent="0.35">
      <c r="A2533" t="s">
        <v>4626</v>
      </c>
      <c r="B2533" t="s">
        <v>4627</v>
      </c>
      <c r="C2533" t="s">
        <v>50</v>
      </c>
      <c r="D2533" t="s">
        <v>26</v>
      </c>
      <c r="E2533" s="1">
        <v>46095.119444444441</v>
      </c>
      <c r="F2533" s="1">
        <v>46097.536111111112</v>
      </c>
      <c r="G2533" t="s">
        <v>103</v>
      </c>
      <c r="H2533" t="s">
        <v>15</v>
      </c>
      <c r="I2533" t="s">
        <v>16</v>
      </c>
      <c r="J2533">
        <v>4</v>
      </c>
      <c r="K2533" t="str">
        <f>IF(tickets_dataset[[#This Row],[status]] = "Closed", "Yes","No")</f>
        <v>Yes</v>
      </c>
      <c r="L2533" s="2">
        <f t="shared" si="156"/>
        <v>58.000000000116415</v>
      </c>
      <c r="M2533" t="str">
        <f t="shared" si="157"/>
        <v>Yes</v>
      </c>
      <c r="N2533" t="str">
        <f t="shared" si="158"/>
        <v>Mar</v>
      </c>
      <c r="O2533" s="2">
        <f t="shared" si="159"/>
        <v>2.4166666666715173</v>
      </c>
      <c r="P2533" t="str">
        <f>VLOOKUP(G2533,Agents!A:E,4,FALSE)</f>
        <v>Team4</v>
      </c>
      <c r="Q2533" t="str">
        <f>VLOOKUP(G2533,Agents!A:E,5,FALSE)</f>
        <v>Senior</v>
      </c>
      <c r="R2533" t="str">
        <f>VLOOKUP(G2533,Agents!A:E,2,FALSE)</f>
        <v>Night</v>
      </c>
    </row>
    <row r="2534" spans="1:18" x14ac:dyDescent="0.35">
      <c r="A2534" t="s">
        <v>4628</v>
      </c>
      <c r="B2534" t="s">
        <v>268</v>
      </c>
      <c r="C2534" t="s">
        <v>50</v>
      </c>
      <c r="D2534" t="s">
        <v>13</v>
      </c>
      <c r="E2534" s="1">
        <v>46074.227083333331</v>
      </c>
      <c r="F2534" s="1">
        <v>46075.977083333331</v>
      </c>
      <c r="G2534" t="s">
        <v>27</v>
      </c>
      <c r="H2534" t="s">
        <v>15</v>
      </c>
      <c r="I2534" t="s">
        <v>16</v>
      </c>
      <c r="J2534">
        <v>5</v>
      </c>
      <c r="K2534" t="str">
        <f>IF(tickets_dataset[[#This Row],[status]] = "Closed", "Yes","No")</f>
        <v>Yes</v>
      </c>
      <c r="L2534" s="2">
        <f t="shared" si="156"/>
        <v>42</v>
      </c>
      <c r="M2534" t="str">
        <f t="shared" si="157"/>
        <v>No</v>
      </c>
      <c r="N2534" t="str">
        <f t="shared" si="158"/>
        <v>Feb</v>
      </c>
      <c r="O2534" s="2">
        <f t="shared" si="159"/>
        <v>1.75</v>
      </c>
      <c r="P2534" t="str">
        <f>VLOOKUP(G2534,Agents!A:E,4,FALSE)</f>
        <v>Team5</v>
      </c>
      <c r="Q2534" t="str">
        <f>VLOOKUP(G2534,Agents!A:E,5,FALSE)</f>
        <v>Senior</v>
      </c>
      <c r="R2534" t="str">
        <f>VLOOKUP(G2534,Agents!A:E,2,FALSE)</f>
        <v>Morning</v>
      </c>
    </row>
    <row r="2535" spans="1:18" x14ac:dyDescent="0.35">
      <c r="A2535" t="s">
        <v>4629</v>
      </c>
      <c r="B2535" t="s">
        <v>4630</v>
      </c>
      <c r="C2535" t="s">
        <v>34</v>
      </c>
      <c r="D2535" t="s">
        <v>38</v>
      </c>
      <c r="E2535" s="1">
        <v>46036.259722222225</v>
      </c>
      <c r="F2535" s="1">
        <v>46038.176388888889</v>
      </c>
      <c r="G2535" t="s">
        <v>14</v>
      </c>
      <c r="H2535" t="s">
        <v>15</v>
      </c>
      <c r="I2535" t="s">
        <v>68</v>
      </c>
      <c r="J2535">
        <v>4</v>
      </c>
      <c r="K2535" t="str">
        <f>IF(tickets_dataset[[#This Row],[status]] = "Closed", "Yes","No")</f>
        <v>Yes</v>
      </c>
      <c r="L2535" s="2">
        <f t="shared" si="156"/>
        <v>45.999999999941792</v>
      </c>
      <c r="M2535" t="str">
        <f t="shared" si="157"/>
        <v>No</v>
      </c>
      <c r="N2535" t="str">
        <f t="shared" si="158"/>
        <v>Jan</v>
      </c>
      <c r="O2535" s="2">
        <f t="shared" si="159"/>
        <v>1.9166666666642413</v>
      </c>
      <c r="P2535" t="str">
        <f>VLOOKUP(G2535,Agents!A:E,4,FALSE)</f>
        <v>Team1</v>
      </c>
      <c r="Q2535" t="str">
        <f>VLOOKUP(G2535,Agents!A:E,5,FALSE)</f>
        <v>Senior</v>
      </c>
      <c r="R2535" t="str">
        <f>VLOOKUP(G2535,Agents!A:E,2,FALSE)</f>
        <v>Morning</v>
      </c>
    </row>
    <row r="2536" spans="1:18" x14ac:dyDescent="0.35">
      <c r="A2536" t="s">
        <v>4631</v>
      </c>
      <c r="B2536" t="s">
        <v>4632</v>
      </c>
      <c r="C2536" t="s">
        <v>50</v>
      </c>
      <c r="D2536" t="s">
        <v>13</v>
      </c>
      <c r="E2536" s="1">
        <v>46056.713194444441</v>
      </c>
      <c r="F2536" s="1">
        <v>46057.504861111112</v>
      </c>
      <c r="G2536" t="s">
        <v>156</v>
      </c>
      <c r="H2536" t="s">
        <v>15</v>
      </c>
      <c r="I2536" t="s">
        <v>16</v>
      </c>
      <c r="J2536">
        <v>2</v>
      </c>
      <c r="K2536" t="str">
        <f>IF(tickets_dataset[[#This Row],[status]] = "Closed", "Yes","No")</f>
        <v>Yes</v>
      </c>
      <c r="L2536" s="2">
        <f t="shared" si="156"/>
        <v>19.000000000116415</v>
      </c>
      <c r="M2536" t="str">
        <f t="shared" si="157"/>
        <v>No</v>
      </c>
      <c r="N2536" t="str">
        <f t="shared" si="158"/>
        <v>Feb</v>
      </c>
      <c r="O2536" s="2">
        <f t="shared" si="159"/>
        <v>0.79166666667151731</v>
      </c>
      <c r="P2536" t="str">
        <f>VLOOKUP(G2536,Agents!A:E,4,FALSE)</f>
        <v>Team3</v>
      </c>
      <c r="Q2536" t="str">
        <f>VLOOKUP(G2536,Agents!A:E,5,FALSE)</f>
        <v>Mid</v>
      </c>
      <c r="R2536" t="str">
        <f>VLOOKUP(G2536,Agents!A:E,2,FALSE)</f>
        <v>Evening</v>
      </c>
    </row>
    <row r="2537" spans="1:18" x14ac:dyDescent="0.35">
      <c r="A2537" t="s">
        <v>4633</v>
      </c>
      <c r="B2537" t="s">
        <v>1771</v>
      </c>
      <c r="C2537" t="s">
        <v>12</v>
      </c>
      <c r="D2537" t="s">
        <v>13</v>
      </c>
      <c r="E2537" s="1">
        <v>46095.463194444441</v>
      </c>
      <c r="F2537" s="1">
        <v>46096.754861111112</v>
      </c>
      <c r="G2537" t="s">
        <v>183</v>
      </c>
      <c r="H2537" t="s">
        <v>15</v>
      </c>
      <c r="I2537" t="s">
        <v>16</v>
      </c>
      <c r="J2537">
        <v>5</v>
      </c>
      <c r="K2537" t="str">
        <f>IF(tickets_dataset[[#This Row],[status]] = "Closed", "Yes","No")</f>
        <v>Yes</v>
      </c>
      <c r="L2537" s="2">
        <f t="shared" si="156"/>
        <v>31.000000000116415</v>
      </c>
      <c r="M2537" t="str">
        <f t="shared" si="157"/>
        <v>No</v>
      </c>
      <c r="N2537" t="str">
        <f t="shared" si="158"/>
        <v>Mar</v>
      </c>
      <c r="O2537" s="2">
        <f t="shared" si="159"/>
        <v>1.2916666666715173</v>
      </c>
      <c r="P2537" t="str">
        <f>VLOOKUP(G2537,Agents!A:E,4,FALSE)</f>
        <v>Team3</v>
      </c>
      <c r="Q2537" t="str">
        <f>VLOOKUP(G2537,Agents!A:E,5,FALSE)</f>
        <v>Senior</v>
      </c>
      <c r="R2537" t="str">
        <f>VLOOKUP(G2537,Agents!A:E,2,FALSE)</f>
        <v>Night</v>
      </c>
    </row>
    <row r="2538" spans="1:18" x14ac:dyDescent="0.35">
      <c r="A2538" t="s">
        <v>4634</v>
      </c>
      <c r="B2538" t="s">
        <v>1430</v>
      </c>
      <c r="C2538" t="s">
        <v>34</v>
      </c>
      <c r="D2538" t="s">
        <v>13</v>
      </c>
      <c r="E2538" s="1">
        <v>46071.512499999997</v>
      </c>
      <c r="F2538" s="1">
        <v>46072.345833333333</v>
      </c>
      <c r="G2538" t="s">
        <v>199</v>
      </c>
      <c r="H2538" t="s">
        <v>15</v>
      </c>
      <c r="I2538" t="s">
        <v>16</v>
      </c>
      <c r="J2538">
        <v>5</v>
      </c>
      <c r="K2538" t="str">
        <f>IF(tickets_dataset[[#This Row],[status]] = "Closed", "Yes","No")</f>
        <v>Yes</v>
      </c>
      <c r="L2538" s="2">
        <f t="shared" si="156"/>
        <v>20.000000000058208</v>
      </c>
      <c r="M2538" t="str">
        <f t="shared" si="157"/>
        <v>No</v>
      </c>
      <c r="N2538" t="str">
        <f t="shared" si="158"/>
        <v>Feb</v>
      </c>
      <c r="O2538" s="2">
        <f t="shared" si="159"/>
        <v>0.83333333333575865</v>
      </c>
      <c r="P2538" t="str">
        <f>VLOOKUP(G2538,Agents!A:E,4,FALSE)</f>
        <v>Team1</v>
      </c>
      <c r="Q2538" t="str">
        <f>VLOOKUP(G2538,Agents!A:E,5,FALSE)</f>
        <v>Junior</v>
      </c>
      <c r="R2538" t="str">
        <f>VLOOKUP(G2538,Agents!A:E,2,FALSE)</f>
        <v>Morning</v>
      </c>
    </row>
    <row r="2539" spans="1:18" x14ac:dyDescent="0.35">
      <c r="A2539" t="s">
        <v>4635</v>
      </c>
      <c r="B2539" t="s">
        <v>4636</v>
      </c>
      <c r="C2539" t="s">
        <v>34</v>
      </c>
      <c r="D2539" t="s">
        <v>13</v>
      </c>
      <c r="E2539" s="1">
        <v>46046.111805555556</v>
      </c>
      <c r="F2539" s="1">
        <v>46046.77847222222</v>
      </c>
      <c r="G2539" t="s">
        <v>211</v>
      </c>
      <c r="H2539" t="s">
        <v>15</v>
      </c>
      <c r="I2539" t="s">
        <v>16</v>
      </c>
      <c r="J2539">
        <v>4</v>
      </c>
      <c r="K2539" t="str">
        <f>IF(tickets_dataset[[#This Row],[status]] = "Closed", "Yes","No")</f>
        <v>Yes</v>
      </c>
      <c r="L2539" s="2">
        <f t="shared" si="156"/>
        <v>15.999999999941792</v>
      </c>
      <c r="M2539" t="str">
        <f t="shared" si="157"/>
        <v>No</v>
      </c>
      <c r="N2539" t="str">
        <f t="shared" si="158"/>
        <v>Jan</v>
      </c>
      <c r="O2539" s="2">
        <f t="shared" si="159"/>
        <v>0.66666666666424135</v>
      </c>
      <c r="P2539" t="str">
        <f>VLOOKUP(G2539,Agents!A:E,4,FALSE)</f>
        <v>Team5</v>
      </c>
      <c r="Q2539" t="str">
        <f>VLOOKUP(G2539,Agents!A:E,5,FALSE)</f>
        <v>Senior</v>
      </c>
      <c r="R2539" t="str">
        <f>VLOOKUP(G2539,Agents!A:E,2,FALSE)</f>
        <v>Evening</v>
      </c>
    </row>
    <row r="2540" spans="1:18" x14ac:dyDescent="0.35">
      <c r="A2540" t="s">
        <v>4637</v>
      </c>
      <c r="B2540" t="s">
        <v>4638</v>
      </c>
      <c r="C2540" t="s">
        <v>12</v>
      </c>
      <c r="D2540" t="s">
        <v>38</v>
      </c>
      <c r="E2540" s="1">
        <v>46073.318055555559</v>
      </c>
      <c r="F2540" s="1">
        <v>46076.609722222223</v>
      </c>
      <c r="G2540" t="s">
        <v>59</v>
      </c>
      <c r="H2540" t="s">
        <v>15</v>
      </c>
      <c r="I2540" t="s">
        <v>16</v>
      </c>
      <c r="J2540">
        <v>4</v>
      </c>
      <c r="K2540" t="str">
        <f>IF(tickets_dataset[[#This Row],[status]] = "Closed", "Yes","No")</f>
        <v>Yes</v>
      </c>
      <c r="L2540" s="2">
        <f t="shared" si="156"/>
        <v>78.999999999941792</v>
      </c>
      <c r="M2540" t="str">
        <f t="shared" si="157"/>
        <v>Yes</v>
      </c>
      <c r="N2540" t="str">
        <f t="shared" si="158"/>
        <v>Feb</v>
      </c>
      <c r="O2540" s="2">
        <f t="shared" si="159"/>
        <v>3.2916666666642413</v>
      </c>
      <c r="P2540" t="str">
        <f>VLOOKUP(G2540,Agents!A:E,4,FALSE)</f>
        <v>Team3</v>
      </c>
      <c r="Q2540" t="str">
        <f>VLOOKUP(G2540,Agents!A:E,5,FALSE)</f>
        <v>Senior</v>
      </c>
      <c r="R2540" t="str">
        <f>VLOOKUP(G2540,Agents!A:E,2,FALSE)</f>
        <v>Night</v>
      </c>
    </row>
    <row r="2541" spans="1:18" x14ac:dyDescent="0.35">
      <c r="A2541" t="s">
        <v>4639</v>
      </c>
      <c r="B2541" t="s">
        <v>4640</v>
      </c>
      <c r="C2541" t="s">
        <v>50</v>
      </c>
      <c r="D2541" t="s">
        <v>38</v>
      </c>
      <c r="E2541" s="1">
        <v>46063.540277777778</v>
      </c>
      <c r="F2541" s="1">
        <v>46064.665277777778</v>
      </c>
      <c r="G2541" t="s">
        <v>86</v>
      </c>
      <c r="H2541" t="s">
        <v>15</v>
      </c>
      <c r="I2541" t="s">
        <v>16</v>
      </c>
      <c r="J2541">
        <v>3</v>
      </c>
      <c r="K2541" t="str">
        <f>IF(tickets_dataset[[#This Row],[status]] = "Closed", "Yes","No")</f>
        <v>Yes</v>
      </c>
      <c r="L2541" s="2">
        <f t="shared" si="156"/>
        <v>27</v>
      </c>
      <c r="M2541" t="str">
        <f t="shared" si="157"/>
        <v>No</v>
      </c>
      <c r="N2541" t="str">
        <f t="shared" si="158"/>
        <v>Feb</v>
      </c>
      <c r="O2541" s="2">
        <f t="shared" si="159"/>
        <v>1.125</v>
      </c>
      <c r="P2541" t="str">
        <f>VLOOKUP(G2541,Agents!A:E,4,FALSE)</f>
        <v>Team1</v>
      </c>
      <c r="Q2541" t="str">
        <f>VLOOKUP(G2541,Agents!A:E,5,FALSE)</f>
        <v>Mid</v>
      </c>
      <c r="R2541" t="str">
        <f>VLOOKUP(G2541,Agents!A:E,2,FALSE)</f>
        <v>Morning</v>
      </c>
    </row>
    <row r="2542" spans="1:18" x14ac:dyDescent="0.35">
      <c r="A2542" t="s">
        <v>4641</v>
      </c>
      <c r="B2542" t="s">
        <v>3386</v>
      </c>
      <c r="C2542" t="s">
        <v>50</v>
      </c>
      <c r="D2542" t="s">
        <v>38</v>
      </c>
      <c r="E2542" s="1">
        <v>46102.96875</v>
      </c>
      <c r="F2542" s="1">
        <v>46104.385416666664</v>
      </c>
      <c r="G2542" t="s">
        <v>234</v>
      </c>
      <c r="H2542" t="s">
        <v>132</v>
      </c>
      <c r="I2542" t="s">
        <v>16</v>
      </c>
      <c r="J2542">
        <v>5</v>
      </c>
      <c r="K2542" t="str">
        <f>IF(tickets_dataset[[#This Row],[status]] = "Closed", "Yes","No")</f>
        <v>No</v>
      </c>
      <c r="L2542" s="2">
        <f t="shared" si="156"/>
        <v>33.999999999941792</v>
      </c>
      <c r="M2542" t="str">
        <f t="shared" si="157"/>
        <v>No</v>
      </c>
      <c r="N2542" t="str">
        <f t="shared" si="158"/>
        <v>Mar</v>
      </c>
      <c r="O2542" s="2">
        <f t="shared" si="159"/>
        <v>1.4166666666642413</v>
      </c>
      <c r="P2542" t="str">
        <f>VLOOKUP(G2542,Agents!A:E,4,FALSE)</f>
        <v>Team5</v>
      </c>
      <c r="Q2542" t="str">
        <f>VLOOKUP(G2542,Agents!A:E,5,FALSE)</f>
        <v>Senior</v>
      </c>
      <c r="R2542" t="str">
        <f>VLOOKUP(G2542,Agents!A:E,2,FALSE)</f>
        <v>Night</v>
      </c>
    </row>
    <row r="2543" spans="1:18" x14ac:dyDescent="0.35">
      <c r="A2543" t="s">
        <v>4642</v>
      </c>
      <c r="B2543" t="s">
        <v>2724</v>
      </c>
      <c r="C2543" t="s">
        <v>76</v>
      </c>
      <c r="D2543" t="s">
        <v>38</v>
      </c>
      <c r="E2543" s="1">
        <v>46029.989583333336</v>
      </c>
      <c r="F2543" s="1">
        <v>46031.03125</v>
      </c>
      <c r="G2543" t="s">
        <v>86</v>
      </c>
      <c r="H2543" t="s">
        <v>15</v>
      </c>
      <c r="I2543" t="s">
        <v>16</v>
      </c>
      <c r="J2543">
        <v>4</v>
      </c>
      <c r="K2543" t="str">
        <f>IF(tickets_dataset[[#This Row],[status]] = "Closed", "Yes","No")</f>
        <v>Yes</v>
      </c>
      <c r="L2543" s="2">
        <f t="shared" si="156"/>
        <v>24.999999999941792</v>
      </c>
      <c r="M2543" t="str">
        <f t="shared" si="157"/>
        <v>No</v>
      </c>
      <c r="N2543" t="str">
        <f t="shared" si="158"/>
        <v>Jan</v>
      </c>
      <c r="O2543" s="2">
        <f t="shared" si="159"/>
        <v>1.0416666666642413</v>
      </c>
      <c r="P2543" t="str">
        <f>VLOOKUP(G2543,Agents!A:E,4,FALSE)</f>
        <v>Team1</v>
      </c>
      <c r="Q2543" t="str">
        <f>VLOOKUP(G2543,Agents!A:E,5,FALSE)</f>
        <v>Mid</v>
      </c>
      <c r="R2543" t="str">
        <f>VLOOKUP(G2543,Agents!A:E,2,FALSE)</f>
        <v>Morning</v>
      </c>
    </row>
    <row r="2544" spans="1:18" x14ac:dyDescent="0.35">
      <c r="A2544" t="s">
        <v>4643</v>
      </c>
      <c r="B2544" t="s">
        <v>4644</v>
      </c>
      <c r="C2544" t="s">
        <v>34</v>
      </c>
      <c r="D2544" t="s">
        <v>13</v>
      </c>
      <c r="E2544" s="1">
        <v>46029.921527777777</v>
      </c>
      <c r="F2544" s="1">
        <v>46031.046527777777</v>
      </c>
      <c r="G2544" t="s">
        <v>59</v>
      </c>
      <c r="H2544" t="s">
        <v>15</v>
      </c>
      <c r="I2544" t="s">
        <v>16</v>
      </c>
      <c r="J2544">
        <v>4</v>
      </c>
      <c r="K2544" t="str">
        <f>IF(tickets_dataset[[#This Row],[status]] = "Closed", "Yes","No")</f>
        <v>Yes</v>
      </c>
      <c r="L2544" s="2">
        <f t="shared" si="156"/>
        <v>27</v>
      </c>
      <c r="M2544" t="str">
        <f t="shared" si="157"/>
        <v>No</v>
      </c>
      <c r="N2544" t="str">
        <f t="shared" si="158"/>
        <v>Jan</v>
      </c>
      <c r="O2544" s="2">
        <f t="shared" si="159"/>
        <v>1.125</v>
      </c>
      <c r="P2544" t="str">
        <f>VLOOKUP(G2544,Agents!A:E,4,FALSE)</f>
        <v>Team3</v>
      </c>
      <c r="Q2544" t="str">
        <f>VLOOKUP(G2544,Agents!A:E,5,FALSE)</f>
        <v>Senior</v>
      </c>
      <c r="R2544" t="str">
        <f>VLOOKUP(G2544,Agents!A:E,2,FALSE)</f>
        <v>Night</v>
      </c>
    </row>
    <row r="2545" spans="1:18" x14ac:dyDescent="0.35">
      <c r="A2545" t="s">
        <v>4645</v>
      </c>
      <c r="B2545" t="s">
        <v>4646</v>
      </c>
      <c r="C2545" t="s">
        <v>34</v>
      </c>
      <c r="D2545" t="s">
        <v>26</v>
      </c>
      <c r="E2545" s="1">
        <v>46086.32916666667</v>
      </c>
      <c r="F2545" s="1">
        <v>46088.32916666667</v>
      </c>
      <c r="G2545" t="s">
        <v>149</v>
      </c>
      <c r="H2545" t="s">
        <v>15</v>
      </c>
      <c r="I2545" t="s">
        <v>16</v>
      </c>
      <c r="J2545">
        <v>4</v>
      </c>
      <c r="K2545" t="str">
        <f>IF(tickets_dataset[[#This Row],[status]] = "Closed", "Yes","No")</f>
        <v>Yes</v>
      </c>
      <c r="L2545" s="2">
        <f t="shared" si="156"/>
        <v>48</v>
      </c>
      <c r="M2545" t="str">
        <f t="shared" si="157"/>
        <v>No</v>
      </c>
      <c r="N2545" t="str">
        <f t="shared" si="158"/>
        <v>Mar</v>
      </c>
      <c r="O2545" s="2">
        <f t="shared" si="159"/>
        <v>2</v>
      </c>
      <c r="P2545" t="str">
        <f>VLOOKUP(G2545,Agents!A:E,4,FALSE)</f>
        <v>Team3</v>
      </c>
      <c r="Q2545" t="str">
        <f>VLOOKUP(G2545,Agents!A:E,5,FALSE)</f>
        <v>Mid</v>
      </c>
      <c r="R2545" t="str">
        <f>VLOOKUP(G2545,Agents!A:E,2,FALSE)</f>
        <v>Night</v>
      </c>
    </row>
    <row r="2546" spans="1:18" x14ac:dyDescent="0.35">
      <c r="A2546" t="s">
        <v>4647</v>
      </c>
      <c r="B2546" t="s">
        <v>4648</v>
      </c>
      <c r="C2546" t="s">
        <v>50</v>
      </c>
      <c r="D2546" t="s">
        <v>13</v>
      </c>
      <c r="E2546" s="1">
        <v>46074.90902777778</v>
      </c>
      <c r="F2546" s="1">
        <v>46076.117361111108</v>
      </c>
      <c r="G2546" t="s">
        <v>62</v>
      </c>
      <c r="H2546" t="s">
        <v>15</v>
      </c>
      <c r="I2546" t="s">
        <v>16</v>
      </c>
      <c r="J2546">
        <v>5</v>
      </c>
      <c r="K2546" t="str">
        <f>IF(tickets_dataset[[#This Row],[status]] = "Closed", "Yes","No")</f>
        <v>Yes</v>
      </c>
      <c r="L2546" s="2">
        <f t="shared" si="156"/>
        <v>28.999999999883585</v>
      </c>
      <c r="M2546" t="str">
        <f t="shared" si="157"/>
        <v>No</v>
      </c>
      <c r="N2546" t="str">
        <f t="shared" si="158"/>
        <v>Feb</v>
      </c>
      <c r="O2546" s="2">
        <f t="shared" si="159"/>
        <v>1.2083333333284827</v>
      </c>
      <c r="P2546" t="str">
        <f>VLOOKUP(G2546,Agents!A:E,4,FALSE)</f>
        <v>Team1</v>
      </c>
      <c r="Q2546" t="str">
        <f>VLOOKUP(G2546,Agents!A:E,5,FALSE)</f>
        <v>Junior</v>
      </c>
      <c r="R2546" t="str">
        <f>VLOOKUP(G2546,Agents!A:E,2,FALSE)</f>
        <v>Morning</v>
      </c>
    </row>
    <row r="2547" spans="1:18" x14ac:dyDescent="0.35">
      <c r="A2547" t="s">
        <v>4649</v>
      </c>
      <c r="B2547" t="s">
        <v>215</v>
      </c>
      <c r="C2547" t="s">
        <v>22</v>
      </c>
      <c r="D2547" t="s">
        <v>13</v>
      </c>
      <c r="E2547" s="1">
        <v>46109.268750000003</v>
      </c>
      <c r="F2547" s="1">
        <v>46110.310416666667</v>
      </c>
      <c r="G2547" t="s">
        <v>80</v>
      </c>
      <c r="H2547" t="s">
        <v>15</v>
      </c>
      <c r="I2547" t="s">
        <v>68</v>
      </c>
      <c r="J2547">
        <v>1</v>
      </c>
      <c r="K2547" t="str">
        <f>IF(tickets_dataset[[#This Row],[status]] = "Closed", "Yes","No")</f>
        <v>Yes</v>
      </c>
      <c r="L2547" s="2">
        <f t="shared" si="156"/>
        <v>24.999999999941792</v>
      </c>
      <c r="M2547" t="str">
        <f t="shared" si="157"/>
        <v>No</v>
      </c>
      <c r="N2547" t="str">
        <f t="shared" si="158"/>
        <v>Mar</v>
      </c>
      <c r="O2547" s="2">
        <f t="shared" si="159"/>
        <v>1.0416666666642413</v>
      </c>
      <c r="P2547" t="str">
        <f>VLOOKUP(G2547,Agents!A:E,4,FALSE)</f>
        <v>Team3</v>
      </c>
      <c r="Q2547" t="str">
        <f>VLOOKUP(G2547,Agents!A:E,5,FALSE)</f>
        <v>Junior</v>
      </c>
      <c r="R2547" t="str">
        <f>VLOOKUP(G2547,Agents!A:E,2,FALSE)</f>
        <v>Evening</v>
      </c>
    </row>
    <row r="2548" spans="1:18" x14ac:dyDescent="0.35">
      <c r="A2548" t="s">
        <v>4650</v>
      </c>
      <c r="B2548" t="s">
        <v>4651</v>
      </c>
      <c r="C2548" t="s">
        <v>34</v>
      </c>
      <c r="D2548" t="s">
        <v>38</v>
      </c>
      <c r="E2548" s="1">
        <v>46111.372916666667</v>
      </c>
      <c r="F2548" s="1">
        <v>46113.081250000003</v>
      </c>
      <c r="G2548" t="s">
        <v>282</v>
      </c>
      <c r="H2548" t="s">
        <v>15</v>
      </c>
      <c r="I2548" t="s">
        <v>16</v>
      </c>
      <c r="J2548">
        <v>4</v>
      </c>
      <c r="K2548" t="str">
        <f>IF(tickets_dataset[[#This Row],[status]] = "Closed", "Yes","No")</f>
        <v>Yes</v>
      </c>
      <c r="L2548" s="2">
        <f t="shared" si="156"/>
        <v>41.000000000058208</v>
      </c>
      <c r="M2548" t="str">
        <f t="shared" si="157"/>
        <v>No</v>
      </c>
      <c r="N2548" t="str">
        <f t="shared" si="158"/>
        <v>Mar</v>
      </c>
      <c r="O2548" s="2">
        <f t="shared" si="159"/>
        <v>1.7083333333357587</v>
      </c>
      <c r="P2548" t="str">
        <f>VLOOKUP(G2548,Agents!A:E,4,FALSE)</f>
        <v>Team4</v>
      </c>
      <c r="Q2548" t="str">
        <f>VLOOKUP(G2548,Agents!A:E,5,FALSE)</f>
        <v>Mid</v>
      </c>
      <c r="R2548" t="str">
        <f>VLOOKUP(G2548,Agents!A:E,2,FALSE)</f>
        <v>Morning</v>
      </c>
    </row>
    <row r="2549" spans="1:18" x14ac:dyDescent="0.35">
      <c r="A2549" t="s">
        <v>4652</v>
      </c>
      <c r="B2549" t="s">
        <v>4653</v>
      </c>
      <c r="C2549" t="s">
        <v>12</v>
      </c>
      <c r="D2549" t="s">
        <v>13</v>
      </c>
      <c r="E2549" s="1">
        <v>46095.502083333333</v>
      </c>
      <c r="F2549" s="1">
        <v>46096.627083333333</v>
      </c>
      <c r="G2549" t="s">
        <v>86</v>
      </c>
      <c r="H2549" t="s">
        <v>15</v>
      </c>
      <c r="I2549" t="s">
        <v>16</v>
      </c>
      <c r="J2549">
        <v>4</v>
      </c>
      <c r="K2549" t="str">
        <f>IF(tickets_dataset[[#This Row],[status]] = "Closed", "Yes","No")</f>
        <v>Yes</v>
      </c>
      <c r="L2549" s="2">
        <f t="shared" si="156"/>
        <v>27</v>
      </c>
      <c r="M2549" t="str">
        <f t="shared" si="157"/>
        <v>No</v>
      </c>
      <c r="N2549" t="str">
        <f t="shared" si="158"/>
        <v>Mar</v>
      </c>
      <c r="O2549" s="2">
        <f t="shared" si="159"/>
        <v>1.125</v>
      </c>
      <c r="P2549" t="str">
        <f>VLOOKUP(G2549,Agents!A:E,4,FALSE)</f>
        <v>Team1</v>
      </c>
      <c r="Q2549" t="str">
        <f>VLOOKUP(G2549,Agents!A:E,5,FALSE)</f>
        <v>Mid</v>
      </c>
      <c r="R2549" t="str">
        <f>VLOOKUP(G2549,Agents!A:E,2,FALSE)</f>
        <v>Morning</v>
      </c>
    </row>
    <row r="2550" spans="1:18" x14ac:dyDescent="0.35">
      <c r="A2550" t="s">
        <v>4654</v>
      </c>
      <c r="B2550" t="s">
        <v>4655</v>
      </c>
      <c r="C2550" t="s">
        <v>34</v>
      </c>
      <c r="D2550" t="s">
        <v>26</v>
      </c>
      <c r="E2550" s="1">
        <v>46062.896527777775</v>
      </c>
      <c r="F2550" s="1">
        <v>46063.563194444447</v>
      </c>
      <c r="G2550" t="s">
        <v>149</v>
      </c>
      <c r="H2550" t="s">
        <v>15</v>
      </c>
      <c r="I2550" t="s">
        <v>16</v>
      </c>
      <c r="J2550">
        <v>5</v>
      </c>
      <c r="K2550" t="str">
        <f>IF(tickets_dataset[[#This Row],[status]] = "Closed", "Yes","No")</f>
        <v>Yes</v>
      </c>
      <c r="L2550" s="2">
        <f t="shared" si="156"/>
        <v>16.000000000116415</v>
      </c>
      <c r="M2550" t="str">
        <f t="shared" si="157"/>
        <v>No</v>
      </c>
      <c r="N2550" t="str">
        <f t="shared" si="158"/>
        <v>Feb</v>
      </c>
      <c r="O2550" s="2">
        <f t="shared" si="159"/>
        <v>0.66666666667151731</v>
      </c>
      <c r="P2550" t="str">
        <f>VLOOKUP(G2550,Agents!A:E,4,FALSE)</f>
        <v>Team3</v>
      </c>
      <c r="Q2550" t="str">
        <f>VLOOKUP(G2550,Agents!A:E,5,FALSE)</f>
        <v>Mid</v>
      </c>
      <c r="R2550" t="str">
        <f>VLOOKUP(G2550,Agents!A:E,2,FALSE)</f>
        <v>Night</v>
      </c>
    </row>
    <row r="2551" spans="1:18" x14ac:dyDescent="0.35">
      <c r="A2551" t="s">
        <v>4656</v>
      </c>
      <c r="B2551" t="s">
        <v>4657</v>
      </c>
      <c r="C2551" t="s">
        <v>76</v>
      </c>
      <c r="D2551" t="s">
        <v>13</v>
      </c>
      <c r="E2551" s="1">
        <v>46047.321527777778</v>
      </c>
      <c r="F2551" s="1">
        <v>46048.738194444442</v>
      </c>
      <c r="G2551" t="s">
        <v>211</v>
      </c>
      <c r="H2551" t="s">
        <v>15</v>
      </c>
      <c r="I2551" t="s">
        <v>16</v>
      </c>
      <c r="J2551">
        <v>5</v>
      </c>
      <c r="K2551" t="str">
        <f>IF(tickets_dataset[[#This Row],[status]] = "Closed", "Yes","No")</f>
        <v>Yes</v>
      </c>
      <c r="L2551" s="2">
        <f t="shared" si="156"/>
        <v>33.999999999941792</v>
      </c>
      <c r="M2551" t="str">
        <f t="shared" si="157"/>
        <v>No</v>
      </c>
      <c r="N2551" t="str">
        <f t="shared" si="158"/>
        <v>Jan</v>
      </c>
      <c r="O2551" s="2">
        <f t="shared" si="159"/>
        <v>1.4166666666642413</v>
      </c>
      <c r="P2551" t="str">
        <f>VLOOKUP(G2551,Agents!A:E,4,FALSE)</f>
        <v>Team5</v>
      </c>
      <c r="Q2551" t="str">
        <f>VLOOKUP(G2551,Agents!A:E,5,FALSE)</f>
        <v>Senior</v>
      </c>
      <c r="R2551" t="str">
        <f>VLOOKUP(G2551,Agents!A:E,2,FALSE)</f>
        <v>Evening</v>
      </c>
    </row>
    <row r="2552" spans="1:18" x14ac:dyDescent="0.35">
      <c r="A2552" t="s">
        <v>4658</v>
      </c>
      <c r="B2552" t="s">
        <v>1117</v>
      </c>
      <c r="C2552" t="s">
        <v>76</v>
      </c>
      <c r="D2552" t="s">
        <v>38</v>
      </c>
      <c r="E2552" s="1">
        <v>46106.146527777775</v>
      </c>
      <c r="F2552" s="1">
        <v>46109.438194444447</v>
      </c>
      <c r="G2552" t="s">
        <v>131</v>
      </c>
      <c r="H2552" t="s">
        <v>15</v>
      </c>
      <c r="I2552" t="s">
        <v>16</v>
      </c>
      <c r="J2552">
        <v>3</v>
      </c>
      <c r="K2552" t="str">
        <f>IF(tickets_dataset[[#This Row],[status]] = "Closed", "Yes","No")</f>
        <v>Yes</v>
      </c>
      <c r="L2552" s="2">
        <f t="shared" si="156"/>
        <v>79.000000000116415</v>
      </c>
      <c r="M2552" t="str">
        <f t="shared" si="157"/>
        <v>Yes</v>
      </c>
      <c r="N2552" t="str">
        <f t="shared" si="158"/>
        <v>Mar</v>
      </c>
      <c r="O2552" s="2">
        <f t="shared" si="159"/>
        <v>3.2916666666715173</v>
      </c>
      <c r="P2552" t="str">
        <f>VLOOKUP(G2552,Agents!A:E,4,FALSE)</f>
        <v>Team4</v>
      </c>
      <c r="Q2552" t="str">
        <f>VLOOKUP(G2552,Agents!A:E,5,FALSE)</f>
        <v>Junior</v>
      </c>
      <c r="R2552" t="str">
        <f>VLOOKUP(G2552,Agents!A:E,2,FALSE)</f>
        <v>Night</v>
      </c>
    </row>
    <row r="2553" spans="1:18" x14ac:dyDescent="0.35">
      <c r="A2553" t="s">
        <v>4659</v>
      </c>
      <c r="B2553" t="s">
        <v>4660</v>
      </c>
      <c r="C2553" t="s">
        <v>50</v>
      </c>
      <c r="D2553" t="s">
        <v>13</v>
      </c>
      <c r="E2553" s="1">
        <v>46087.510416666664</v>
      </c>
      <c r="F2553" s="1">
        <v>46087.71875</v>
      </c>
      <c r="G2553" t="s">
        <v>256</v>
      </c>
      <c r="H2553" t="s">
        <v>15</v>
      </c>
      <c r="I2553" t="s">
        <v>16</v>
      </c>
      <c r="J2553">
        <v>4</v>
      </c>
      <c r="K2553" t="str">
        <f>IF(tickets_dataset[[#This Row],[status]] = "Closed", "Yes","No")</f>
        <v>Yes</v>
      </c>
      <c r="L2553" s="2">
        <f t="shared" si="156"/>
        <v>5.0000000000582077</v>
      </c>
      <c r="M2553" t="str">
        <f t="shared" si="157"/>
        <v>No</v>
      </c>
      <c r="N2553" t="str">
        <f t="shared" si="158"/>
        <v>Mar</v>
      </c>
      <c r="O2553" s="2">
        <f t="shared" si="159"/>
        <v>0.20833333333575865</v>
      </c>
      <c r="P2553" t="str">
        <f>VLOOKUP(G2553,Agents!A:E,4,FALSE)</f>
        <v>Team1</v>
      </c>
      <c r="Q2553" t="str">
        <f>VLOOKUP(G2553,Agents!A:E,5,FALSE)</f>
        <v>Mid</v>
      </c>
      <c r="R2553" t="str">
        <f>VLOOKUP(G2553,Agents!A:E,2,FALSE)</f>
        <v>Morning</v>
      </c>
    </row>
    <row r="2554" spans="1:18" x14ac:dyDescent="0.35">
      <c r="A2554" t="s">
        <v>4661</v>
      </c>
      <c r="B2554" t="s">
        <v>3143</v>
      </c>
      <c r="C2554" t="s">
        <v>12</v>
      </c>
      <c r="D2554" t="s">
        <v>38</v>
      </c>
      <c r="E2554" s="1">
        <v>46091.379166666666</v>
      </c>
      <c r="F2554" s="1">
        <v>46094.337500000001</v>
      </c>
      <c r="G2554" t="s">
        <v>77</v>
      </c>
      <c r="H2554" t="s">
        <v>15</v>
      </c>
      <c r="I2554" t="s">
        <v>16</v>
      </c>
      <c r="J2554">
        <v>5</v>
      </c>
      <c r="K2554" t="str">
        <f>IF(tickets_dataset[[#This Row],[status]] = "Closed", "Yes","No")</f>
        <v>Yes</v>
      </c>
      <c r="L2554" s="2">
        <f t="shared" si="156"/>
        <v>71.000000000058208</v>
      </c>
      <c r="M2554" t="str">
        <f t="shared" si="157"/>
        <v>Yes</v>
      </c>
      <c r="N2554" t="str">
        <f t="shared" si="158"/>
        <v>Mar</v>
      </c>
      <c r="O2554" s="2">
        <f t="shared" si="159"/>
        <v>2.9583333333357587</v>
      </c>
      <c r="P2554" t="str">
        <f>VLOOKUP(G2554,Agents!A:E,4,FALSE)</f>
        <v>Team5</v>
      </c>
      <c r="Q2554" t="str">
        <f>VLOOKUP(G2554,Agents!A:E,5,FALSE)</f>
        <v>Junior</v>
      </c>
      <c r="R2554" t="str">
        <f>VLOOKUP(G2554,Agents!A:E,2,FALSE)</f>
        <v>Evening</v>
      </c>
    </row>
    <row r="2555" spans="1:18" x14ac:dyDescent="0.35">
      <c r="A2555" t="s">
        <v>4662</v>
      </c>
      <c r="B2555" t="s">
        <v>4663</v>
      </c>
      <c r="C2555" t="s">
        <v>12</v>
      </c>
      <c r="D2555" t="s">
        <v>13</v>
      </c>
      <c r="E2555" s="1">
        <v>46081.324999999997</v>
      </c>
      <c r="F2555" s="1">
        <v>46082.658333333333</v>
      </c>
      <c r="G2555" t="s">
        <v>239</v>
      </c>
      <c r="H2555" t="s">
        <v>15</v>
      </c>
      <c r="I2555" t="s">
        <v>16</v>
      </c>
      <c r="J2555">
        <v>4</v>
      </c>
      <c r="K2555" t="str">
        <f>IF(tickets_dataset[[#This Row],[status]] = "Closed", "Yes","No")</f>
        <v>Yes</v>
      </c>
      <c r="L2555" s="2">
        <f t="shared" si="156"/>
        <v>32.000000000058208</v>
      </c>
      <c r="M2555" t="str">
        <f t="shared" si="157"/>
        <v>No</v>
      </c>
      <c r="N2555" t="str">
        <f t="shared" si="158"/>
        <v>Feb</v>
      </c>
      <c r="O2555" s="2">
        <f t="shared" si="159"/>
        <v>1.3333333333357587</v>
      </c>
      <c r="P2555" t="str">
        <f>VLOOKUP(G2555,Agents!A:E,4,FALSE)</f>
        <v>Team1</v>
      </c>
      <c r="Q2555" t="str">
        <f>VLOOKUP(G2555,Agents!A:E,5,FALSE)</f>
        <v>Senior</v>
      </c>
      <c r="R2555" t="str">
        <f>VLOOKUP(G2555,Agents!A:E,2,FALSE)</f>
        <v>Evening</v>
      </c>
    </row>
    <row r="2556" spans="1:18" x14ac:dyDescent="0.35">
      <c r="A2556" t="s">
        <v>4664</v>
      </c>
      <c r="B2556" t="s">
        <v>631</v>
      </c>
      <c r="C2556" t="s">
        <v>12</v>
      </c>
      <c r="D2556" t="s">
        <v>13</v>
      </c>
      <c r="E2556" s="1">
        <v>46105.785416666666</v>
      </c>
      <c r="F2556" s="1">
        <v>46107.160416666666</v>
      </c>
      <c r="G2556" t="s">
        <v>59</v>
      </c>
      <c r="H2556" t="s">
        <v>28</v>
      </c>
      <c r="I2556" t="s">
        <v>16</v>
      </c>
      <c r="J2556">
        <v>4</v>
      </c>
      <c r="K2556" t="str">
        <f>IF(tickets_dataset[[#This Row],[status]] = "Closed", "Yes","No")</f>
        <v>No</v>
      </c>
      <c r="L2556" s="2">
        <f t="shared" si="156"/>
        <v>33</v>
      </c>
      <c r="M2556" t="str">
        <f t="shared" si="157"/>
        <v>No</v>
      </c>
      <c r="N2556" t="str">
        <f t="shared" si="158"/>
        <v>Mar</v>
      </c>
      <c r="O2556" s="2">
        <f t="shared" si="159"/>
        <v>1.375</v>
      </c>
      <c r="P2556" t="str">
        <f>VLOOKUP(G2556,Agents!A:E,4,FALSE)</f>
        <v>Team3</v>
      </c>
      <c r="Q2556" t="str">
        <f>VLOOKUP(G2556,Agents!A:E,5,FALSE)</f>
        <v>Senior</v>
      </c>
      <c r="R2556" t="str">
        <f>VLOOKUP(G2556,Agents!A:E,2,FALSE)</f>
        <v>Night</v>
      </c>
    </row>
    <row r="2557" spans="1:18" x14ac:dyDescent="0.35">
      <c r="A2557" t="s">
        <v>4665</v>
      </c>
      <c r="B2557" t="s">
        <v>4666</v>
      </c>
      <c r="C2557" t="s">
        <v>34</v>
      </c>
      <c r="D2557" t="s">
        <v>26</v>
      </c>
      <c r="E2557" s="1">
        <v>46045.961111111108</v>
      </c>
      <c r="F2557" s="1">
        <v>46048.044444444444</v>
      </c>
      <c r="G2557" t="s">
        <v>273</v>
      </c>
      <c r="H2557" t="s">
        <v>15</v>
      </c>
      <c r="I2557" t="s">
        <v>16</v>
      </c>
      <c r="J2557">
        <v>3</v>
      </c>
      <c r="K2557" t="str">
        <f>IF(tickets_dataset[[#This Row],[status]] = "Closed", "Yes","No")</f>
        <v>Yes</v>
      </c>
      <c r="L2557" s="2">
        <f t="shared" si="156"/>
        <v>50.000000000058208</v>
      </c>
      <c r="M2557" t="str">
        <f t="shared" si="157"/>
        <v>Yes</v>
      </c>
      <c r="N2557" t="str">
        <f t="shared" si="158"/>
        <v>Jan</v>
      </c>
      <c r="O2557" s="2">
        <f t="shared" si="159"/>
        <v>2.0833333333357587</v>
      </c>
      <c r="P2557" t="str">
        <f>VLOOKUP(G2557,Agents!A:E,4,FALSE)</f>
        <v>Team3</v>
      </c>
      <c r="Q2557" t="str">
        <f>VLOOKUP(G2557,Agents!A:E,5,FALSE)</f>
        <v>Senior</v>
      </c>
      <c r="R2557" t="str">
        <f>VLOOKUP(G2557,Agents!A:E,2,FALSE)</f>
        <v>Evening</v>
      </c>
    </row>
    <row r="2558" spans="1:18" x14ac:dyDescent="0.35">
      <c r="A2558" t="s">
        <v>4667</v>
      </c>
      <c r="B2558" t="s">
        <v>924</v>
      </c>
      <c r="C2558" t="s">
        <v>76</v>
      </c>
      <c r="D2558" t="s">
        <v>13</v>
      </c>
      <c r="E2558" s="1">
        <v>46025.1</v>
      </c>
      <c r="F2558" s="1">
        <v>46026.64166666667</v>
      </c>
      <c r="G2558" t="s">
        <v>39</v>
      </c>
      <c r="H2558" t="s">
        <v>15</v>
      </c>
      <c r="I2558" t="s">
        <v>16</v>
      </c>
      <c r="J2558">
        <v>5</v>
      </c>
      <c r="K2558" t="str">
        <f>IF(tickets_dataset[[#This Row],[status]] = "Closed", "Yes","No")</f>
        <v>Yes</v>
      </c>
      <c r="L2558" s="2">
        <f t="shared" si="156"/>
        <v>37.000000000116415</v>
      </c>
      <c r="M2558" t="str">
        <f t="shared" si="157"/>
        <v>No</v>
      </c>
      <c r="N2558" t="str">
        <f t="shared" si="158"/>
        <v>Jan</v>
      </c>
      <c r="O2558" s="2">
        <f t="shared" si="159"/>
        <v>1.5416666666715173</v>
      </c>
      <c r="P2558" t="str">
        <f>VLOOKUP(G2558,Agents!A:E,4,FALSE)</f>
        <v>Team3</v>
      </c>
      <c r="Q2558" t="str">
        <f>VLOOKUP(G2558,Agents!A:E,5,FALSE)</f>
        <v>Mid</v>
      </c>
      <c r="R2558" t="str">
        <f>VLOOKUP(G2558,Agents!A:E,2,FALSE)</f>
        <v>Night</v>
      </c>
    </row>
    <row r="2559" spans="1:18" x14ac:dyDescent="0.35">
      <c r="A2559" t="s">
        <v>4668</v>
      </c>
      <c r="B2559" t="s">
        <v>4669</v>
      </c>
      <c r="C2559" t="s">
        <v>12</v>
      </c>
      <c r="D2559" t="s">
        <v>13</v>
      </c>
      <c r="E2559" s="1">
        <v>46056.559027777781</v>
      </c>
      <c r="F2559" s="1">
        <v>46058.392361111109</v>
      </c>
      <c r="G2559" t="s">
        <v>35</v>
      </c>
      <c r="H2559" t="s">
        <v>15</v>
      </c>
      <c r="I2559" t="s">
        <v>16</v>
      </c>
      <c r="J2559">
        <v>4</v>
      </c>
      <c r="K2559" t="str">
        <f>IF(tickets_dataset[[#This Row],[status]] = "Closed", "Yes","No")</f>
        <v>Yes</v>
      </c>
      <c r="L2559" s="2">
        <f t="shared" si="156"/>
        <v>43.999999999883585</v>
      </c>
      <c r="M2559" t="str">
        <f t="shared" si="157"/>
        <v>No</v>
      </c>
      <c r="N2559" t="str">
        <f t="shared" si="158"/>
        <v>Feb</v>
      </c>
      <c r="O2559" s="2">
        <f t="shared" si="159"/>
        <v>1.8333333333284827</v>
      </c>
      <c r="P2559" t="str">
        <f>VLOOKUP(G2559,Agents!A:E,4,FALSE)</f>
        <v>Team1</v>
      </c>
      <c r="Q2559" t="str">
        <f>VLOOKUP(G2559,Agents!A:E,5,FALSE)</f>
        <v>Senior</v>
      </c>
      <c r="R2559" t="str">
        <f>VLOOKUP(G2559,Agents!A:E,2,FALSE)</f>
        <v>Evening</v>
      </c>
    </row>
    <row r="2560" spans="1:18" x14ac:dyDescent="0.35">
      <c r="A2560" t="s">
        <v>4670</v>
      </c>
      <c r="B2560" t="s">
        <v>4671</v>
      </c>
      <c r="C2560" t="s">
        <v>50</v>
      </c>
      <c r="D2560" t="s">
        <v>26</v>
      </c>
      <c r="E2560" s="1">
        <v>46065.381944444445</v>
      </c>
      <c r="F2560" s="1">
        <v>46066.756944444445</v>
      </c>
      <c r="G2560" t="s">
        <v>170</v>
      </c>
      <c r="H2560" t="s">
        <v>15</v>
      </c>
      <c r="I2560" t="s">
        <v>16</v>
      </c>
      <c r="J2560">
        <v>4</v>
      </c>
      <c r="K2560" t="str">
        <f>IF(tickets_dataset[[#This Row],[status]] = "Closed", "Yes","No")</f>
        <v>Yes</v>
      </c>
      <c r="L2560" s="2">
        <f t="shared" si="156"/>
        <v>33</v>
      </c>
      <c r="M2560" t="str">
        <f t="shared" si="157"/>
        <v>No</v>
      </c>
      <c r="N2560" t="str">
        <f t="shared" si="158"/>
        <v>Feb</v>
      </c>
      <c r="O2560" s="2">
        <f t="shared" si="159"/>
        <v>1.375</v>
      </c>
      <c r="P2560" t="str">
        <f>VLOOKUP(G2560,Agents!A:E,4,FALSE)</f>
        <v>Team5</v>
      </c>
      <c r="Q2560" t="str">
        <f>VLOOKUP(G2560,Agents!A:E,5,FALSE)</f>
        <v>Junior</v>
      </c>
      <c r="R2560" t="str">
        <f>VLOOKUP(G2560,Agents!A:E,2,FALSE)</f>
        <v>Night</v>
      </c>
    </row>
    <row r="2561" spans="1:18" x14ac:dyDescent="0.35">
      <c r="A2561" t="s">
        <v>4672</v>
      </c>
      <c r="B2561" t="s">
        <v>4673</v>
      </c>
      <c r="C2561" t="s">
        <v>22</v>
      </c>
      <c r="D2561" t="s">
        <v>26</v>
      </c>
      <c r="E2561" s="1">
        <v>46057.102083333331</v>
      </c>
      <c r="F2561" s="1">
        <v>46059.602083333331</v>
      </c>
      <c r="G2561" t="s">
        <v>164</v>
      </c>
      <c r="H2561" t="s">
        <v>15</v>
      </c>
      <c r="I2561" t="s">
        <v>68</v>
      </c>
      <c r="J2561">
        <v>4</v>
      </c>
      <c r="K2561" t="str">
        <f>IF(tickets_dataset[[#This Row],[status]] = "Closed", "Yes","No")</f>
        <v>Yes</v>
      </c>
      <c r="L2561" s="2">
        <f t="shared" si="156"/>
        <v>60</v>
      </c>
      <c r="M2561" t="str">
        <f t="shared" si="157"/>
        <v>Yes</v>
      </c>
      <c r="N2561" t="str">
        <f t="shared" si="158"/>
        <v>Feb</v>
      </c>
      <c r="O2561" s="2">
        <f t="shared" si="159"/>
        <v>2.5</v>
      </c>
      <c r="P2561" t="str">
        <f>VLOOKUP(G2561,Agents!A:E,4,FALSE)</f>
        <v>Team4</v>
      </c>
      <c r="Q2561" t="str">
        <f>VLOOKUP(G2561,Agents!A:E,5,FALSE)</f>
        <v>Senior</v>
      </c>
      <c r="R2561" t="str">
        <f>VLOOKUP(G2561,Agents!A:E,2,FALSE)</f>
        <v>Evening</v>
      </c>
    </row>
    <row r="2562" spans="1:18" x14ac:dyDescent="0.35">
      <c r="A2562" t="s">
        <v>4674</v>
      </c>
      <c r="B2562" t="s">
        <v>1659</v>
      </c>
      <c r="C2562" t="s">
        <v>34</v>
      </c>
      <c r="D2562" t="s">
        <v>13</v>
      </c>
      <c r="E2562" s="1">
        <v>46049.313194444447</v>
      </c>
      <c r="F2562" s="1">
        <v>46050.729861111111</v>
      </c>
      <c r="G2562" t="s">
        <v>39</v>
      </c>
      <c r="H2562" t="s">
        <v>132</v>
      </c>
      <c r="I2562" t="s">
        <v>16</v>
      </c>
      <c r="J2562">
        <v>5</v>
      </c>
      <c r="K2562" t="str">
        <f>IF(tickets_dataset[[#This Row],[status]] = "Closed", "Yes","No")</f>
        <v>No</v>
      </c>
      <c r="L2562" s="2">
        <f t="shared" ref="L2562:L2625" si="160">IF(ISBLANK(F2562),"",(F2562-E2562)*24)</f>
        <v>33.999999999941792</v>
      </c>
      <c r="M2562" t="str">
        <f t="shared" ref="M2562:M2625" si="161">IF(L2562&gt;48,"Yes","No")</f>
        <v>No</v>
      </c>
      <c r="N2562" t="str">
        <f t="shared" ref="N2562:N2625" si="162">TEXT(E2562,"mmm")</f>
        <v>Jan</v>
      </c>
      <c r="O2562" s="2">
        <f t="shared" si="159"/>
        <v>1.4166666666642413</v>
      </c>
      <c r="P2562" t="str">
        <f>VLOOKUP(G2562,Agents!A:E,4,FALSE)</f>
        <v>Team3</v>
      </c>
      <c r="Q2562" t="str">
        <f>VLOOKUP(G2562,Agents!A:E,5,FALSE)</f>
        <v>Mid</v>
      </c>
      <c r="R2562" t="str">
        <f>VLOOKUP(G2562,Agents!A:E,2,FALSE)</f>
        <v>Night</v>
      </c>
    </row>
    <row r="2563" spans="1:18" x14ac:dyDescent="0.35">
      <c r="A2563" t="s">
        <v>4675</v>
      </c>
      <c r="B2563" t="s">
        <v>4676</v>
      </c>
      <c r="C2563" t="s">
        <v>50</v>
      </c>
      <c r="D2563" t="s">
        <v>13</v>
      </c>
      <c r="E2563" s="1">
        <v>46023.96597222222</v>
      </c>
      <c r="F2563" s="1">
        <v>46025.799305555556</v>
      </c>
      <c r="G2563" t="s">
        <v>282</v>
      </c>
      <c r="H2563" t="s">
        <v>15</v>
      </c>
      <c r="I2563" t="s">
        <v>16</v>
      </c>
      <c r="J2563">
        <v>4</v>
      </c>
      <c r="K2563" t="str">
        <f>IF(tickets_dataset[[#This Row],[status]] = "Closed", "Yes","No")</f>
        <v>Yes</v>
      </c>
      <c r="L2563" s="2">
        <f t="shared" si="160"/>
        <v>44.000000000058208</v>
      </c>
      <c r="M2563" t="str">
        <f t="shared" si="161"/>
        <v>No</v>
      </c>
      <c r="N2563" t="str">
        <f t="shared" si="162"/>
        <v>Jan</v>
      </c>
      <c r="O2563" s="2">
        <f t="shared" ref="O2563:O2626" si="163">F2563-E2563</f>
        <v>1.8333333333357587</v>
      </c>
      <c r="P2563" t="str">
        <f>VLOOKUP(G2563,Agents!A:E,4,FALSE)</f>
        <v>Team4</v>
      </c>
      <c r="Q2563" t="str">
        <f>VLOOKUP(G2563,Agents!A:E,5,FALSE)</f>
        <v>Mid</v>
      </c>
      <c r="R2563" t="str">
        <f>VLOOKUP(G2563,Agents!A:E,2,FALSE)</f>
        <v>Morning</v>
      </c>
    </row>
    <row r="2564" spans="1:18" x14ac:dyDescent="0.35">
      <c r="A2564" t="s">
        <v>4677</v>
      </c>
      <c r="B2564" t="s">
        <v>4678</v>
      </c>
      <c r="C2564" t="s">
        <v>50</v>
      </c>
      <c r="D2564" t="s">
        <v>26</v>
      </c>
      <c r="E2564" s="1">
        <v>46056.938194444447</v>
      </c>
      <c r="F2564" s="1">
        <v>46059.396527777775</v>
      </c>
      <c r="G2564" t="s">
        <v>59</v>
      </c>
      <c r="H2564" t="s">
        <v>132</v>
      </c>
      <c r="I2564" t="s">
        <v>16</v>
      </c>
      <c r="J2564">
        <v>4</v>
      </c>
      <c r="K2564" t="str">
        <f>IF(tickets_dataset[[#This Row],[status]] = "Closed", "Yes","No")</f>
        <v>No</v>
      </c>
      <c r="L2564" s="2">
        <f t="shared" si="160"/>
        <v>58.999999999883585</v>
      </c>
      <c r="M2564" t="str">
        <f t="shared" si="161"/>
        <v>Yes</v>
      </c>
      <c r="N2564" t="str">
        <f t="shared" si="162"/>
        <v>Feb</v>
      </c>
      <c r="O2564" s="2">
        <f t="shared" si="163"/>
        <v>2.4583333333284827</v>
      </c>
      <c r="P2564" t="str">
        <f>VLOOKUP(G2564,Agents!A:E,4,FALSE)</f>
        <v>Team3</v>
      </c>
      <c r="Q2564" t="str">
        <f>VLOOKUP(G2564,Agents!A:E,5,FALSE)</f>
        <v>Senior</v>
      </c>
      <c r="R2564" t="str">
        <f>VLOOKUP(G2564,Agents!A:E,2,FALSE)</f>
        <v>Night</v>
      </c>
    </row>
    <row r="2565" spans="1:18" x14ac:dyDescent="0.35">
      <c r="A2565" t="s">
        <v>4679</v>
      </c>
      <c r="B2565" t="s">
        <v>4655</v>
      </c>
      <c r="C2565" t="s">
        <v>34</v>
      </c>
      <c r="D2565" t="s">
        <v>13</v>
      </c>
      <c r="E2565" s="1">
        <v>46099.259722222225</v>
      </c>
      <c r="F2565" s="1">
        <v>46099.676388888889</v>
      </c>
      <c r="G2565" t="s">
        <v>67</v>
      </c>
      <c r="H2565" t="s">
        <v>15</v>
      </c>
      <c r="I2565" t="s">
        <v>16</v>
      </c>
      <c r="J2565">
        <v>4</v>
      </c>
      <c r="K2565" t="str">
        <f>IF(tickets_dataset[[#This Row],[status]] = "Closed", "Yes","No")</f>
        <v>Yes</v>
      </c>
      <c r="L2565" s="2">
        <f t="shared" si="160"/>
        <v>9.9999999999417923</v>
      </c>
      <c r="M2565" t="str">
        <f t="shared" si="161"/>
        <v>No</v>
      </c>
      <c r="N2565" t="str">
        <f t="shared" si="162"/>
        <v>Mar</v>
      </c>
      <c r="O2565" s="2">
        <f t="shared" si="163"/>
        <v>0.41666666666424135</v>
      </c>
      <c r="P2565" t="str">
        <f>VLOOKUP(G2565,Agents!A:E,4,FALSE)</f>
        <v>Team5</v>
      </c>
      <c r="Q2565" t="str">
        <f>VLOOKUP(G2565,Agents!A:E,5,FALSE)</f>
        <v>Junior</v>
      </c>
      <c r="R2565" t="str">
        <f>VLOOKUP(G2565,Agents!A:E,2,FALSE)</f>
        <v>Evening</v>
      </c>
    </row>
    <row r="2566" spans="1:18" x14ac:dyDescent="0.35">
      <c r="A2566" t="s">
        <v>4680</v>
      </c>
      <c r="B2566" t="s">
        <v>4681</v>
      </c>
      <c r="C2566" t="s">
        <v>76</v>
      </c>
      <c r="D2566" t="s">
        <v>26</v>
      </c>
      <c r="E2566" s="1">
        <v>46085.328472222223</v>
      </c>
      <c r="F2566" s="1">
        <v>46086.620138888888</v>
      </c>
      <c r="G2566" t="s">
        <v>31</v>
      </c>
      <c r="H2566" t="s">
        <v>15</v>
      </c>
      <c r="I2566" t="s">
        <v>16</v>
      </c>
      <c r="J2566">
        <v>4</v>
      </c>
      <c r="K2566" t="str">
        <f>IF(tickets_dataset[[#This Row],[status]] = "Closed", "Yes","No")</f>
        <v>Yes</v>
      </c>
      <c r="L2566" s="2">
        <f t="shared" si="160"/>
        <v>30.999999999941792</v>
      </c>
      <c r="M2566" t="str">
        <f t="shared" si="161"/>
        <v>No</v>
      </c>
      <c r="N2566" t="str">
        <f t="shared" si="162"/>
        <v>Mar</v>
      </c>
      <c r="O2566" s="2">
        <f t="shared" si="163"/>
        <v>1.2916666666642413</v>
      </c>
      <c r="P2566" t="str">
        <f>VLOOKUP(G2566,Agents!A:E,4,FALSE)</f>
        <v>Team5</v>
      </c>
      <c r="Q2566" t="str">
        <f>VLOOKUP(G2566,Agents!A:E,5,FALSE)</f>
        <v>Senior</v>
      </c>
      <c r="R2566" t="str">
        <f>VLOOKUP(G2566,Agents!A:E,2,FALSE)</f>
        <v>Evening</v>
      </c>
    </row>
    <row r="2567" spans="1:18" x14ac:dyDescent="0.35">
      <c r="A2567" t="s">
        <v>4682</v>
      </c>
      <c r="B2567" t="s">
        <v>4683</v>
      </c>
      <c r="C2567" t="s">
        <v>12</v>
      </c>
      <c r="D2567" t="s">
        <v>26</v>
      </c>
      <c r="E2567" s="1">
        <v>46060.161805555559</v>
      </c>
      <c r="F2567" s="1">
        <v>46061.286805555559</v>
      </c>
      <c r="G2567" t="s">
        <v>131</v>
      </c>
      <c r="H2567" t="s">
        <v>15</v>
      </c>
      <c r="I2567" t="s">
        <v>16</v>
      </c>
      <c r="J2567">
        <v>4</v>
      </c>
      <c r="K2567" t="str">
        <f>IF(tickets_dataset[[#This Row],[status]] = "Closed", "Yes","No")</f>
        <v>Yes</v>
      </c>
      <c r="L2567" s="2">
        <f t="shared" si="160"/>
        <v>27</v>
      </c>
      <c r="M2567" t="str">
        <f t="shared" si="161"/>
        <v>No</v>
      </c>
      <c r="N2567" t="str">
        <f t="shared" si="162"/>
        <v>Feb</v>
      </c>
      <c r="O2567" s="2">
        <f t="shared" si="163"/>
        <v>1.125</v>
      </c>
      <c r="P2567" t="str">
        <f>VLOOKUP(G2567,Agents!A:E,4,FALSE)</f>
        <v>Team4</v>
      </c>
      <c r="Q2567" t="str">
        <f>VLOOKUP(G2567,Agents!A:E,5,FALSE)</f>
        <v>Junior</v>
      </c>
      <c r="R2567" t="str">
        <f>VLOOKUP(G2567,Agents!A:E,2,FALSE)</f>
        <v>Night</v>
      </c>
    </row>
    <row r="2568" spans="1:18" x14ac:dyDescent="0.35">
      <c r="A2568" t="s">
        <v>4684</v>
      </c>
      <c r="B2568" t="s">
        <v>1345</v>
      </c>
      <c r="C2568" t="s">
        <v>22</v>
      </c>
      <c r="D2568" t="s">
        <v>38</v>
      </c>
      <c r="E2568" s="1">
        <v>46031.686111111114</v>
      </c>
      <c r="F2568" s="1">
        <v>46034.602777777778</v>
      </c>
      <c r="G2568" t="s">
        <v>159</v>
      </c>
      <c r="H2568" t="s">
        <v>28</v>
      </c>
      <c r="I2568" t="s">
        <v>16</v>
      </c>
      <c r="J2568">
        <v>5</v>
      </c>
      <c r="K2568" t="str">
        <f>IF(tickets_dataset[[#This Row],[status]] = "Closed", "Yes","No")</f>
        <v>No</v>
      </c>
      <c r="L2568" s="2">
        <f t="shared" si="160"/>
        <v>69.999999999941792</v>
      </c>
      <c r="M2568" t="str">
        <f t="shared" si="161"/>
        <v>Yes</v>
      </c>
      <c r="N2568" t="str">
        <f t="shared" si="162"/>
        <v>Jan</v>
      </c>
      <c r="O2568" s="2">
        <f t="shared" si="163"/>
        <v>2.9166666666642413</v>
      </c>
      <c r="P2568" t="str">
        <f>VLOOKUP(G2568,Agents!A:E,4,FALSE)</f>
        <v>Team4</v>
      </c>
      <c r="Q2568" t="str">
        <f>VLOOKUP(G2568,Agents!A:E,5,FALSE)</f>
        <v>Mid</v>
      </c>
      <c r="R2568" t="str">
        <f>VLOOKUP(G2568,Agents!A:E,2,FALSE)</f>
        <v>Night</v>
      </c>
    </row>
    <row r="2569" spans="1:18" x14ac:dyDescent="0.35">
      <c r="A2569" t="s">
        <v>4685</v>
      </c>
      <c r="B2569" t="s">
        <v>4686</v>
      </c>
      <c r="C2569" t="s">
        <v>76</v>
      </c>
      <c r="D2569" t="s">
        <v>13</v>
      </c>
      <c r="E2569" s="1">
        <v>46037.276388888888</v>
      </c>
      <c r="F2569" s="1">
        <v>46037.401388888888</v>
      </c>
      <c r="G2569" t="s">
        <v>110</v>
      </c>
      <c r="H2569" t="s">
        <v>132</v>
      </c>
      <c r="I2569" t="s">
        <v>68</v>
      </c>
      <c r="J2569">
        <v>5</v>
      </c>
      <c r="K2569" t="str">
        <f>IF(tickets_dataset[[#This Row],[status]] = "Closed", "Yes","No")</f>
        <v>No</v>
      </c>
      <c r="L2569" s="2">
        <f t="shared" si="160"/>
        <v>3</v>
      </c>
      <c r="M2569" t="str">
        <f t="shared" si="161"/>
        <v>No</v>
      </c>
      <c r="N2569" t="str">
        <f t="shared" si="162"/>
        <v>Jan</v>
      </c>
      <c r="O2569" s="2">
        <f t="shared" si="163"/>
        <v>0.125</v>
      </c>
      <c r="P2569" t="str">
        <f>VLOOKUP(G2569,Agents!A:E,4,FALSE)</f>
        <v>Team4</v>
      </c>
      <c r="Q2569" t="str">
        <f>VLOOKUP(G2569,Agents!A:E,5,FALSE)</f>
        <v>Junior</v>
      </c>
      <c r="R2569" t="str">
        <f>VLOOKUP(G2569,Agents!A:E,2,FALSE)</f>
        <v>Morning</v>
      </c>
    </row>
    <row r="2570" spans="1:18" x14ac:dyDescent="0.35">
      <c r="A2570" t="s">
        <v>4687</v>
      </c>
      <c r="B2570" t="s">
        <v>4688</v>
      </c>
      <c r="C2570" t="s">
        <v>12</v>
      </c>
      <c r="D2570" t="s">
        <v>38</v>
      </c>
      <c r="E2570" s="1">
        <v>46034.636111111111</v>
      </c>
      <c r="F2570" s="1">
        <v>46038.302777777775</v>
      </c>
      <c r="G2570" t="s">
        <v>156</v>
      </c>
      <c r="H2570" t="s">
        <v>15</v>
      </c>
      <c r="I2570" t="s">
        <v>16</v>
      </c>
      <c r="J2570">
        <v>5</v>
      </c>
      <c r="K2570" t="str">
        <f>IF(tickets_dataset[[#This Row],[status]] = "Closed", "Yes","No")</f>
        <v>Yes</v>
      </c>
      <c r="L2570" s="2">
        <f t="shared" si="160"/>
        <v>87.999999999941792</v>
      </c>
      <c r="M2570" t="str">
        <f t="shared" si="161"/>
        <v>Yes</v>
      </c>
      <c r="N2570" t="str">
        <f t="shared" si="162"/>
        <v>Jan</v>
      </c>
      <c r="O2570" s="2">
        <f t="shared" si="163"/>
        <v>3.6666666666642413</v>
      </c>
      <c r="P2570" t="str">
        <f>VLOOKUP(G2570,Agents!A:E,4,FALSE)</f>
        <v>Team3</v>
      </c>
      <c r="Q2570" t="str">
        <f>VLOOKUP(G2570,Agents!A:E,5,FALSE)</f>
        <v>Mid</v>
      </c>
      <c r="R2570" t="str">
        <f>VLOOKUP(G2570,Agents!A:E,2,FALSE)</f>
        <v>Evening</v>
      </c>
    </row>
    <row r="2571" spans="1:18" x14ac:dyDescent="0.35">
      <c r="A2571" t="s">
        <v>4689</v>
      </c>
      <c r="B2571" t="s">
        <v>4690</v>
      </c>
      <c r="C2571" t="s">
        <v>12</v>
      </c>
      <c r="D2571" t="s">
        <v>38</v>
      </c>
      <c r="E2571" s="1">
        <v>46052.185416666667</v>
      </c>
      <c r="F2571" s="1">
        <v>46054.685416666667</v>
      </c>
      <c r="G2571" t="s">
        <v>42</v>
      </c>
      <c r="H2571" t="s">
        <v>15</v>
      </c>
      <c r="I2571" t="s">
        <v>16</v>
      </c>
      <c r="J2571">
        <v>4</v>
      </c>
      <c r="K2571" t="str">
        <f>IF(tickets_dataset[[#This Row],[status]] = "Closed", "Yes","No")</f>
        <v>Yes</v>
      </c>
      <c r="L2571" s="2">
        <f t="shared" si="160"/>
        <v>60</v>
      </c>
      <c r="M2571" t="str">
        <f t="shared" si="161"/>
        <v>Yes</v>
      </c>
      <c r="N2571" t="str">
        <f t="shared" si="162"/>
        <v>Jan</v>
      </c>
      <c r="O2571" s="2">
        <f t="shared" si="163"/>
        <v>2.5</v>
      </c>
      <c r="P2571" t="str">
        <f>VLOOKUP(G2571,Agents!A:E,4,FALSE)</f>
        <v>Team2</v>
      </c>
      <c r="Q2571" t="str">
        <f>VLOOKUP(G2571,Agents!A:E,5,FALSE)</f>
        <v>Junior</v>
      </c>
      <c r="R2571" t="str">
        <f>VLOOKUP(G2571,Agents!A:E,2,FALSE)</f>
        <v>Night</v>
      </c>
    </row>
    <row r="2572" spans="1:18" x14ac:dyDescent="0.35">
      <c r="A2572" t="s">
        <v>4691</v>
      </c>
      <c r="B2572" t="s">
        <v>4692</v>
      </c>
      <c r="C2572" t="s">
        <v>76</v>
      </c>
      <c r="D2572" t="s">
        <v>13</v>
      </c>
      <c r="E2572" s="1">
        <v>46026.515972222223</v>
      </c>
      <c r="F2572" s="1">
        <v>46027.349305555559</v>
      </c>
      <c r="G2572" t="s">
        <v>128</v>
      </c>
      <c r="H2572" t="s">
        <v>15</v>
      </c>
      <c r="I2572" t="s">
        <v>16</v>
      </c>
      <c r="J2572">
        <v>2</v>
      </c>
      <c r="K2572" t="str">
        <f>IF(tickets_dataset[[#This Row],[status]] = "Closed", "Yes","No")</f>
        <v>Yes</v>
      </c>
      <c r="L2572" s="2">
        <f t="shared" si="160"/>
        <v>20.000000000058208</v>
      </c>
      <c r="M2572" t="str">
        <f t="shared" si="161"/>
        <v>No</v>
      </c>
      <c r="N2572" t="str">
        <f t="shared" si="162"/>
        <v>Jan</v>
      </c>
      <c r="O2572" s="2">
        <f t="shared" si="163"/>
        <v>0.83333333333575865</v>
      </c>
      <c r="P2572" t="str">
        <f>VLOOKUP(G2572,Agents!A:E,4,FALSE)</f>
        <v>Team4</v>
      </c>
      <c r="Q2572" t="str">
        <f>VLOOKUP(G2572,Agents!A:E,5,FALSE)</f>
        <v>Mid</v>
      </c>
      <c r="R2572" t="str">
        <f>VLOOKUP(G2572,Agents!A:E,2,FALSE)</f>
        <v>Night</v>
      </c>
    </row>
    <row r="2573" spans="1:18" x14ac:dyDescent="0.35">
      <c r="A2573" t="s">
        <v>4693</v>
      </c>
      <c r="B2573" t="s">
        <v>2317</v>
      </c>
      <c r="C2573" t="s">
        <v>12</v>
      </c>
      <c r="D2573" t="s">
        <v>26</v>
      </c>
      <c r="E2573" s="1">
        <v>46057.20208333333</v>
      </c>
      <c r="F2573" s="1">
        <v>46060.035416666666</v>
      </c>
      <c r="G2573" t="s">
        <v>131</v>
      </c>
      <c r="H2573" t="s">
        <v>15</v>
      </c>
      <c r="I2573" t="s">
        <v>16</v>
      </c>
      <c r="J2573">
        <v>4</v>
      </c>
      <c r="K2573" t="str">
        <f>IF(tickets_dataset[[#This Row],[status]] = "Closed", "Yes","No")</f>
        <v>Yes</v>
      </c>
      <c r="L2573" s="2">
        <f t="shared" si="160"/>
        <v>68.000000000058208</v>
      </c>
      <c r="M2573" t="str">
        <f t="shared" si="161"/>
        <v>Yes</v>
      </c>
      <c r="N2573" t="str">
        <f t="shared" si="162"/>
        <v>Feb</v>
      </c>
      <c r="O2573" s="2">
        <f t="shared" si="163"/>
        <v>2.8333333333357587</v>
      </c>
      <c r="P2573" t="str">
        <f>VLOOKUP(G2573,Agents!A:E,4,FALSE)</f>
        <v>Team4</v>
      </c>
      <c r="Q2573" t="str">
        <f>VLOOKUP(G2573,Agents!A:E,5,FALSE)</f>
        <v>Junior</v>
      </c>
      <c r="R2573" t="str">
        <f>VLOOKUP(G2573,Agents!A:E,2,FALSE)</f>
        <v>Night</v>
      </c>
    </row>
    <row r="2574" spans="1:18" x14ac:dyDescent="0.35">
      <c r="A2574" t="s">
        <v>4694</v>
      </c>
      <c r="B2574" t="s">
        <v>2075</v>
      </c>
      <c r="C2574" t="s">
        <v>12</v>
      </c>
      <c r="D2574" t="s">
        <v>26</v>
      </c>
      <c r="E2574" s="1">
        <v>46079.616666666669</v>
      </c>
      <c r="F2574" s="1">
        <v>46081.241666666669</v>
      </c>
      <c r="G2574" t="s">
        <v>357</v>
      </c>
      <c r="H2574" t="s">
        <v>15</v>
      </c>
      <c r="I2574" t="s">
        <v>16</v>
      </c>
      <c r="J2574">
        <v>4</v>
      </c>
      <c r="K2574" t="str">
        <f>IF(tickets_dataset[[#This Row],[status]] = "Closed", "Yes","No")</f>
        <v>Yes</v>
      </c>
      <c r="L2574" s="2">
        <f t="shared" si="160"/>
        <v>39</v>
      </c>
      <c r="M2574" t="str">
        <f t="shared" si="161"/>
        <v>No</v>
      </c>
      <c r="N2574" t="str">
        <f t="shared" si="162"/>
        <v>Feb</v>
      </c>
      <c r="O2574" s="2">
        <f t="shared" si="163"/>
        <v>1.625</v>
      </c>
      <c r="P2574" t="str">
        <f>VLOOKUP(G2574,Agents!A:E,4,FALSE)</f>
        <v>Team1</v>
      </c>
      <c r="Q2574" t="str">
        <f>VLOOKUP(G2574,Agents!A:E,5,FALSE)</f>
        <v>Mid</v>
      </c>
      <c r="R2574" t="str">
        <f>VLOOKUP(G2574,Agents!A:E,2,FALSE)</f>
        <v>Morning</v>
      </c>
    </row>
    <row r="2575" spans="1:18" x14ac:dyDescent="0.35">
      <c r="A2575" t="s">
        <v>4695</v>
      </c>
      <c r="B2575" t="s">
        <v>4696</v>
      </c>
      <c r="C2575" t="s">
        <v>12</v>
      </c>
      <c r="D2575" t="s">
        <v>13</v>
      </c>
      <c r="E2575" s="1">
        <v>46103.276388888888</v>
      </c>
      <c r="F2575" s="1">
        <v>46104.193055555559</v>
      </c>
      <c r="G2575" t="s">
        <v>183</v>
      </c>
      <c r="H2575" t="s">
        <v>15</v>
      </c>
      <c r="I2575" t="s">
        <v>68</v>
      </c>
      <c r="J2575">
        <v>4</v>
      </c>
      <c r="K2575" t="str">
        <f>IF(tickets_dataset[[#This Row],[status]] = "Closed", "Yes","No")</f>
        <v>Yes</v>
      </c>
      <c r="L2575" s="2">
        <f t="shared" si="160"/>
        <v>22.000000000116415</v>
      </c>
      <c r="M2575" t="str">
        <f t="shared" si="161"/>
        <v>No</v>
      </c>
      <c r="N2575" t="str">
        <f t="shared" si="162"/>
        <v>Mar</v>
      </c>
      <c r="O2575" s="2">
        <f t="shared" si="163"/>
        <v>0.91666666667151731</v>
      </c>
      <c r="P2575" t="str">
        <f>VLOOKUP(G2575,Agents!A:E,4,FALSE)</f>
        <v>Team3</v>
      </c>
      <c r="Q2575" t="str">
        <f>VLOOKUP(G2575,Agents!A:E,5,FALSE)</f>
        <v>Senior</v>
      </c>
      <c r="R2575" t="str">
        <f>VLOOKUP(G2575,Agents!A:E,2,FALSE)</f>
        <v>Night</v>
      </c>
    </row>
    <row r="2576" spans="1:18" x14ac:dyDescent="0.35">
      <c r="A2576" t="s">
        <v>4697</v>
      </c>
      <c r="B2576" t="s">
        <v>4698</v>
      </c>
      <c r="C2576" t="s">
        <v>12</v>
      </c>
      <c r="D2576" t="s">
        <v>26</v>
      </c>
      <c r="E2576" s="1">
        <v>46089.09375</v>
      </c>
      <c r="F2576" s="1">
        <v>46090.010416666664</v>
      </c>
      <c r="G2576" t="s">
        <v>35</v>
      </c>
      <c r="H2576" t="s">
        <v>15</v>
      </c>
      <c r="I2576" t="s">
        <v>16</v>
      </c>
      <c r="J2576">
        <v>4</v>
      </c>
      <c r="K2576" t="str">
        <f>IF(tickets_dataset[[#This Row],[status]] = "Closed", "Yes","No")</f>
        <v>Yes</v>
      </c>
      <c r="L2576" s="2">
        <f t="shared" si="160"/>
        <v>21.999999999941792</v>
      </c>
      <c r="M2576" t="str">
        <f t="shared" si="161"/>
        <v>No</v>
      </c>
      <c r="N2576" t="str">
        <f t="shared" si="162"/>
        <v>Mar</v>
      </c>
      <c r="O2576" s="2">
        <f t="shared" si="163"/>
        <v>0.91666666666424135</v>
      </c>
      <c r="P2576" t="str">
        <f>VLOOKUP(G2576,Agents!A:E,4,FALSE)</f>
        <v>Team1</v>
      </c>
      <c r="Q2576" t="str">
        <f>VLOOKUP(G2576,Agents!A:E,5,FALSE)</f>
        <v>Senior</v>
      </c>
      <c r="R2576" t="str">
        <f>VLOOKUP(G2576,Agents!A:E,2,FALSE)</f>
        <v>Evening</v>
      </c>
    </row>
    <row r="2577" spans="1:18" x14ac:dyDescent="0.35">
      <c r="A2577" t="s">
        <v>4699</v>
      </c>
      <c r="B2577" t="s">
        <v>1647</v>
      </c>
      <c r="C2577" t="s">
        <v>34</v>
      </c>
      <c r="D2577" t="s">
        <v>13</v>
      </c>
      <c r="E2577" s="1">
        <v>46080.882638888892</v>
      </c>
      <c r="F2577" s="1">
        <v>46081.09097222222</v>
      </c>
      <c r="G2577" t="s">
        <v>86</v>
      </c>
      <c r="H2577" t="s">
        <v>15</v>
      </c>
      <c r="I2577" t="s">
        <v>16</v>
      </c>
      <c r="J2577">
        <v>3</v>
      </c>
      <c r="K2577" t="str">
        <f>IF(tickets_dataset[[#This Row],[status]] = "Closed", "Yes","No")</f>
        <v>Yes</v>
      </c>
      <c r="L2577" s="2">
        <f t="shared" si="160"/>
        <v>4.9999999998835847</v>
      </c>
      <c r="M2577" t="str">
        <f t="shared" si="161"/>
        <v>No</v>
      </c>
      <c r="N2577" t="str">
        <f t="shared" si="162"/>
        <v>Feb</v>
      </c>
      <c r="O2577" s="2">
        <f t="shared" si="163"/>
        <v>0.20833333332848269</v>
      </c>
      <c r="P2577" t="str">
        <f>VLOOKUP(G2577,Agents!A:E,4,FALSE)</f>
        <v>Team1</v>
      </c>
      <c r="Q2577" t="str">
        <f>VLOOKUP(G2577,Agents!A:E,5,FALSE)</f>
        <v>Mid</v>
      </c>
      <c r="R2577" t="str">
        <f>VLOOKUP(G2577,Agents!A:E,2,FALSE)</f>
        <v>Morning</v>
      </c>
    </row>
    <row r="2578" spans="1:18" x14ac:dyDescent="0.35">
      <c r="A2578" t="s">
        <v>4700</v>
      </c>
      <c r="B2578" t="s">
        <v>4701</v>
      </c>
      <c r="C2578" t="s">
        <v>22</v>
      </c>
      <c r="D2578" t="s">
        <v>13</v>
      </c>
      <c r="E2578" s="1">
        <v>46047.074305555558</v>
      </c>
      <c r="F2578" s="1">
        <v>46047.990972222222</v>
      </c>
      <c r="G2578" t="s">
        <v>137</v>
      </c>
      <c r="H2578" t="s">
        <v>15</v>
      </c>
      <c r="I2578" t="s">
        <v>16</v>
      </c>
      <c r="J2578">
        <v>4</v>
      </c>
      <c r="K2578" t="str">
        <f>IF(tickets_dataset[[#This Row],[status]] = "Closed", "Yes","No")</f>
        <v>Yes</v>
      </c>
      <c r="L2578" s="2">
        <f t="shared" si="160"/>
        <v>21.999999999941792</v>
      </c>
      <c r="M2578" t="str">
        <f t="shared" si="161"/>
        <v>No</v>
      </c>
      <c r="N2578" t="str">
        <f t="shared" si="162"/>
        <v>Jan</v>
      </c>
      <c r="O2578" s="2">
        <f t="shared" si="163"/>
        <v>0.91666666666424135</v>
      </c>
      <c r="P2578" t="str">
        <f>VLOOKUP(G2578,Agents!A:E,4,FALSE)</f>
        <v>Team5</v>
      </c>
      <c r="Q2578" t="str">
        <f>VLOOKUP(G2578,Agents!A:E,5,FALSE)</f>
        <v>Senior</v>
      </c>
      <c r="R2578" t="str">
        <f>VLOOKUP(G2578,Agents!A:E,2,FALSE)</f>
        <v>Night</v>
      </c>
    </row>
    <row r="2579" spans="1:18" x14ac:dyDescent="0.35">
      <c r="A2579" t="s">
        <v>4702</v>
      </c>
      <c r="B2579" t="s">
        <v>4703</v>
      </c>
      <c r="C2579" t="s">
        <v>76</v>
      </c>
      <c r="D2579" t="s">
        <v>13</v>
      </c>
      <c r="E2579" s="1">
        <v>46064.477777777778</v>
      </c>
      <c r="F2579" s="1">
        <v>46066.186111111114</v>
      </c>
      <c r="G2579" t="s">
        <v>39</v>
      </c>
      <c r="H2579" t="s">
        <v>15</v>
      </c>
      <c r="I2579" t="s">
        <v>16</v>
      </c>
      <c r="J2579">
        <v>5</v>
      </c>
      <c r="K2579" t="str">
        <f>IF(tickets_dataset[[#This Row],[status]] = "Closed", "Yes","No")</f>
        <v>Yes</v>
      </c>
      <c r="L2579" s="2">
        <f t="shared" si="160"/>
        <v>41.000000000058208</v>
      </c>
      <c r="M2579" t="str">
        <f t="shared" si="161"/>
        <v>No</v>
      </c>
      <c r="N2579" t="str">
        <f t="shared" si="162"/>
        <v>Feb</v>
      </c>
      <c r="O2579" s="2">
        <f t="shared" si="163"/>
        <v>1.7083333333357587</v>
      </c>
      <c r="P2579" t="str">
        <f>VLOOKUP(G2579,Agents!A:E,4,FALSE)</f>
        <v>Team3</v>
      </c>
      <c r="Q2579" t="str">
        <f>VLOOKUP(G2579,Agents!A:E,5,FALSE)</f>
        <v>Mid</v>
      </c>
      <c r="R2579" t="str">
        <f>VLOOKUP(G2579,Agents!A:E,2,FALSE)</f>
        <v>Night</v>
      </c>
    </row>
    <row r="2580" spans="1:18" x14ac:dyDescent="0.35">
      <c r="A2580" t="s">
        <v>4704</v>
      </c>
      <c r="B2580" t="s">
        <v>4705</v>
      </c>
      <c r="C2580" t="s">
        <v>50</v>
      </c>
      <c r="D2580" t="s">
        <v>38</v>
      </c>
      <c r="E2580" s="1">
        <v>46098.303472222222</v>
      </c>
      <c r="F2580" s="1">
        <v>46102.095138888886</v>
      </c>
      <c r="G2580" t="s">
        <v>282</v>
      </c>
      <c r="H2580" t="s">
        <v>28</v>
      </c>
      <c r="I2580" t="s">
        <v>16</v>
      </c>
      <c r="J2580">
        <v>4</v>
      </c>
      <c r="K2580" t="str">
        <f>IF(tickets_dataset[[#This Row],[status]] = "Closed", "Yes","No")</f>
        <v>No</v>
      </c>
      <c r="L2580" s="2">
        <f t="shared" si="160"/>
        <v>90.999999999941792</v>
      </c>
      <c r="M2580" t="str">
        <f t="shared" si="161"/>
        <v>Yes</v>
      </c>
      <c r="N2580" t="str">
        <f t="shared" si="162"/>
        <v>Mar</v>
      </c>
      <c r="O2580" s="2">
        <f t="shared" si="163"/>
        <v>3.7916666666642413</v>
      </c>
      <c r="P2580" t="str">
        <f>VLOOKUP(G2580,Agents!A:E,4,FALSE)</f>
        <v>Team4</v>
      </c>
      <c r="Q2580" t="str">
        <f>VLOOKUP(G2580,Agents!A:E,5,FALSE)</f>
        <v>Mid</v>
      </c>
      <c r="R2580" t="str">
        <f>VLOOKUP(G2580,Agents!A:E,2,FALSE)</f>
        <v>Morning</v>
      </c>
    </row>
    <row r="2581" spans="1:18" x14ac:dyDescent="0.35">
      <c r="A2581" t="s">
        <v>4706</v>
      </c>
      <c r="B2581" t="s">
        <v>708</v>
      </c>
      <c r="C2581" t="s">
        <v>76</v>
      </c>
      <c r="D2581" t="s">
        <v>13</v>
      </c>
      <c r="E2581" s="1">
        <v>46028.175000000003</v>
      </c>
      <c r="F2581" s="1">
        <v>46029.758333333331</v>
      </c>
      <c r="G2581" t="s">
        <v>27</v>
      </c>
      <c r="H2581" t="s">
        <v>15</v>
      </c>
      <c r="I2581" t="s">
        <v>16</v>
      </c>
      <c r="J2581">
        <v>3</v>
      </c>
      <c r="K2581" t="str">
        <f>IF(tickets_dataset[[#This Row],[status]] = "Closed", "Yes","No")</f>
        <v>Yes</v>
      </c>
      <c r="L2581" s="2">
        <f t="shared" si="160"/>
        <v>37.999999999883585</v>
      </c>
      <c r="M2581" t="str">
        <f t="shared" si="161"/>
        <v>No</v>
      </c>
      <c r="N2581" t="str">
        <f t="shared" si="162"/>
        <v>Jan</v>
      </c>
      <c r="O2581" s="2">
        <f t="shared" si="163"/>
        <v>1.5833333333284827</v>
      </c>
      <c r="P2581" t="str">
        <f>VLOOKUP(G2581,Agents!A:E,4,FALSE)</f>
        <v>Team5</v>
      </c>
      <c r="Q2581" t="str">
        <f>VLOOKUP(G2581,Agents!A:E,5,FALSE)</f>
        <v>Senior</v>
      </c>
      <c r="R2581" t="str">
        <f>VLOOKUP(G2581,Agents!A:E,2,FALSE)</f>
        <v>Morning</v>
      </c>
    </row>
    <row r="2582" spans="1:18" x14ac:dyDescent="0.35">
      <c r="A2582" t="s">
        <v>4707</v>
      </c>
      <c r="B2582" t="s">
        <v>4708</v>
      </c>
      <c r="C2582" t="s">
        <v>76</v>
      </c>
      <c r="D2582" t="s">
        <v>38</v>
      </c>
      <c r="E2582" s="1">
        <v>46023.385416666664</v>
      </c>
      <c r="F2582" s="1">
        <v>46026.760416666664</v>
      </c>
      <c r="G2582" t="s">
        <v>67</v>
      </c>
      <c r="H2582" t="s">
        <v>15</v>
      </c>
      <c r="I2582" t="s">
        <v>16</v>
      </c>
      <c r="J2582">
        <v>4</v>
      </c>
      <c r="K2582" t="str">
        <f>IF(tickets_dataset[[#This Row],[status]] = "Closed", "Yes","No")</f>
        <v>Yes</v>
      </c>
      <c r="L2582" s="2">
        <f t="shared" si="160"/>
        <v>81</v>
      </c>
      <c r="M2582" t="str">
        <f t="shared" si="161"/>
        <v>Yes</v>
      </c>
      <c r="N2582" t="str">
        <f t="shared" si="162"/>
        <v>Jan</v>
      </c>
      <c r="O2582" s="2">
        <f t="shared" si="163"/>
        <v>3.375</v>
      </c>
      <c r="P2582" t="str">
        <f>VLOOKUP(G2582,Agents!A:E,4,FALSE)</f>
        <v>Team5</v>
      </c>
      <c r="Q2582" t="str">
        <f>VLOOKUP(G2582,Agents!A:E,5,FALSE)</f>
        <v>Junior</v>
      </c>
      <c r="R2582" t="str">
        <f>VLOOKUP(G2582,Agents!A:E,2,FALSE)</f>
        <v>Evening</v>
      </c>
    </row>
    <row r="2583" spans="1:18" x14ac:dyDescent="0.35">
      <c r="A2583" t="s">
        <v>4709</v>
      </c>
      <c r="B2583" t="s">
        <v>4710</v>
      </c>
      <c r="C2583" t="s">
        <v>76</v>
      </c>
      <c r="D2583" t="s">
        <v>13</v>
      </c>
      <c r="E2583" s="1">
        <v>46099.208333333336</v>
      </c>
      <c r="F2583" s="1">
        <v>46099.541666666664</v>
      </c>
      <c r="G2583" t="s">
        <v>140</v>
      </c>
      <c r="H2583" t="s">
        <v>15</v>
      </c>
      <c r="I2583" t="s">
        <v>16</v>
      </c>
      <c r="J2583">
        <v>4</v>
      </c>
      <c r="K2583" t="str">
        <f>IF(tickets_dataset[[#This Row],[status]] = "Closed", "Yes","No")</f>
        <v>Yes</v>
      </c>
      <c r="L2583" s="2">
        <f t="shared" si="160"/>
        <v>7.9999999998835847</v>
      </c>
      <c r="M2583" t="str">
        <f t="shared" si="161"/>
        <v>No</v>
      </c>
      <c r="N2583" t="str">
        <f t="shared" si="162"/>
        <v>Mar</v>
      </c>
      <c r="O2583" s="2">
        <f t="shared" si="163"/>
        <v>0.33333333332848269</v>
      </c>
      <c r="P2583" t="str">
        <f>VLOOKUP(G2583,Agents!A:E,4,FALSE)</f>
        <v>Team1</v>
      </c>
      <c r="Q2583" t="str">
        <f>VLOOKUP(G2583,Agents!A:E,5,FALSE)</f>
        <v>Junior</v>
      </c>
      <c r="R2583" t="str">
        <f>VLOOKUP(G2583,Agents!A:E,2,FALSE)</f>
        <v>Morning</v>
      </c>
    </row>
    <row r="2584" spans="1:18" x14ac:dyDescent="0.35">
      <c r="A2584" t="s">
        <v>4711</v>
      </c>
      <c r="B2584" t="s">
        <v>4712</v>
      </c>
      <c r="C2584" t="s">
        <v>50</v>
      </c>
      <c r="D2584" t="s">
        <v>13</v>
      </c>
      <c r="E2584" s="1">
        <v>46111.25</v>
      </c>
      <c r="F2584" s="1">
        <v>46111.458333333336</v>
      </c>
      <c r="G2584" t="s">
        <v>357</v>
      </c>
      <c r="H2584" t="s">
        <v>15</v>
      </c>
      <c r="I2584" t="s">
        <v>16</v>
      </c>
      <c r="J2584">
        <v>4</v>
      </c>
      <c r="K2584" t="str">
        <f>IF(tickets_dataset[[#This Row],[status]] = "Closed", "Yes","No")</f>
        <v>Yes</v>
      </c>
      <c r="L2584" s="2">
        <f t="shared" si="160"/>
        <v>5.0000000000582077</v>
      </c>
      <c r="M2584" t="str">
        <f t="shared" si="161"/>
        <v>No</v>
      </c>
      <c r="N2584" t="str">
        <f t="shared" si="162"/>
        <v>Mar</v>
      </c>
      <c r="O2584" s="2">
        <f t="shared" si="163"/>
        <v>0.20833333333575865</v>
      </c>
      <c r="P2584" t="str">
        <f>VLOOKUP(G2584,Agents!A:E,4,FALSE)</f>
        <v>Team1</v>
      </c>
      <c r="Q2584" t="str">
        <f>VLOOKUP(G2584,Agents!A:E,5,FALSE)</f>
        <v>Mid</v>
      </c>
      <c r="R2584" t="str">
        <f>VLOOKUP(G2584,Agents!A:E,2,FALSE)</f>
        <v>Morning</v>
      </c>
    </row>
    <row r="2585" spans="1:18" x14ac:dyDescent="0.35">
      <c r="A2585" t="s">
        <v>4713</v>
      </c>
      <c r="B2585" t="s">
        <v>4714</v>
      </c>
      <c r="C2585" t="s">
        <v>12</v>
      </c>
      <c r="D2585" t="s">
        <v>13</v>
      </c>
      <c r="E2585" s="1">
        <v>46081.907638888886</v>
      </c>
      <c r="F2585" s="1">
        <v>46082.699305555558</v>
      </c>
      <c r="G2585" t="s">
        <v>221</v>
      </c>
      <c r="H2585" t="s">
        <v>15</v>
      </c>
      <c r="I2585" t="s">
        <v>16</v>
      </c>
      <c r="J2585">
        <v>5</v>
      </c>
      <c r="K2585" t="str">
        <f>IF(tickets_dataset[[#This Row],[status]] = "Closed", "Yes","No")</f>
        <v>Yes</v>
      </c>
      <c r="L2585" s="2">
        <f t="shared" si="160"/>
        <v>19.000000000116415</v>
      </c>
      <c r="M2585" t="str">
        <f t="shared" si="161"/>
        <v>No</v>
      </c>
      <c r="N2585" t="str">
        <f t="shared" si="162"/>
        <v>Feb</v>
      </c>
      <c r="O2585" s="2">
        <f t="shared" si="163"/>
        <v>0.79166666667151731</v>
      </c>
      <c r="P2585" t="str">
        <f>VLOOKUP(G2585,Agents!A:E,4,FALSE)</f>
        <v>Team4</v>
      </c>
      <c r="Q2585" t="str">
        <f>VLOOKUP(G2585,Agents!A:E,5,FALSE)</f>
        <v>Senior</v>
      </c>
      <c r="R2585" t="str">
        <f>VLOOKUP(G2585,Agents!A:E,2,FALSE)</f>
        <v>Morning</v>
      </c>
    </row>
    <row r="2586" spans="1:18" x14ac:dyDescent="0.35">
      <c r="A2586" t="s">
        <v>4715</v>
      </c>
      <c r="B2586" t="s">
        <v>4716</v>
      </c>
      <c r="C2586" t="s">
        <v>76</v>
      </c>
      <c r="D2586" t="s">
        <v>38</v>
      </c>
      <c r="E2586" s="1">
        <v>46100.827777777777</v>
      </c>
      <c r="F2586" s="1">
        <v>46101.661111111112</v>
      </c>
      <c r="G2586" t="s">
        <v>83</v>
      </c>
      <c r="H2586" t="s">
        <v>15</v>
      </c>
      <c r="I2586" t="s">
        <v>16</v>
      </c>
      <c r="J2586">
        <v>3</v>
      </c>
      <c r="K2586" t="str">
        <f>IF(tickets_dataset[[#This Row],[status]] = "Closed", "Yes","No")</f>
        <v>Yes</v>
      </c>
      <c r="L2586" s="2">
        <f t="shared" si="160"/>
        <v>20.000000000058208</v>
      </c>
      <c r="M2586" t="str">
        <f t="shared" si="161"/>
        <v>No</v>
      </c>
      <c r="N2586" t="str">
        <f t="shared" si="162"/>
        <v>Mar</v>
      </c>
      <c r="O2586" s="2">
        <f t="shared" si="163"/>
        <v>0.83333333333575865</v>
      </c>
      <c r="P2586" t="str">
        <f>VLOOKUP(G2586,Agents!A:E,4,FALSE)</f>
        <v>Team2</v>
      </c>
      <c r="Q2586" t="str">
        <f>VLOOKUP(G2586,Agents!A:E,5,FALSE)</f>
        <v>Junior</v>
      </c>
      <c r="R2586" t="str">
        <f>VLOOKUP(G2586,Agents!A:E,2,FALSE)</f>
        <v>Night</v>
      </c>
    </row>
    <row r="2587" spans="1:18" x14ac:dyDescent="0.35">
      <c r="A2587" t="s">
        <v>4717</v>
      </c>
      <c r="B2587" t="s">
        <v>4718</v>
      </c>
      <c r="C2587" t="s">
        <v>76</v>
      </c>
      <c r="D2587" t="s">
        <v>38</v>
      </c>
      <c r="E2587" s="1">
        <v>46049.263888888891</v>
      </c>
      <c r="F2587" s="1">
        <v>46052.888888888891</v>
      </c>
      <c r="G2587" t="s">
        <v>53</v>
      </c>
      <c r="H2587" t="s">
        <v>15</v>
      </c>
      <c r="I2587" t="s">
        <v>16</v>
      </c>
      <c r="J2587">
        <v>5</v>
      </c>
      <c r="K2587" t="str">
        <f>IF(tickets_dataset[[#This Row],[status]] = "Closed", "Yes","No")</f>
        <v>Yes</v>
      </c>
      <c r="L2587" s="2">
        <f t="shared" si="160"/>
        <v>87</v>
      </c>
      <c r="M2587" t="str">
        <f t="shared" si="161"/>
        <v>Yes</v>
      </c>
      <c r="N2587" t="str">
        <f t="shared" si="162"/>
        <v>Jan</v>
      </c>
      <c r="O2587" s="2">
        <f t="shared" si="163"/>
        <v>3.625</v>
      </c>
      <c r="P2587" t="str">
        <f>VLOOKUP(G2587,Agents!A:E,4,FALSE)</f>
        <v>Team1</v>
      </c>
      <c r="Q2587" t="str">
        <f>VLOOKUP(G2587,Agents!A:E,5,FALSE)</f>
        <v>Junior</v>
      </c>
      <c r="R2587" t="str">
        <f>VLOOKUP(G2587,Agents!A:E,2,FALSE)</f>
        <v>Night</v>
      </c>
    </row>
    <row r="2588" spans="1:18" x14ac:dyDescent="0.35">
      <c r="A2588" t="s">
        <v>4719</v>
      </c>
      <c r="B2588" t="s">
        <v>4720</v>
      </c>
      <c r="C2588" t="s">
        <v>12</v>
      </c>
      <c r="D2588" t="s">
        <v>38</v>
      </c>
      <c r="E2588" s="1">
        <v>46051.554166666669</v>
      </c>
      <c r="F2588" s="1">
        <v>46054.554166666669</v>
      </c>
      <c r="G2588" t="s">
        <v>170</v>
      </c>
      <c r="H2588" t="s">
        <v>15</v>
      </c>
      <c r="I2588" t="s">
        <v>16</v>
      </c>
      <c r="J2588">
        <v>5</v>
      </c>
      <c r="K2588" t="str">
        <f>IF(tickets_dataset[[#This Row],[status]] = "Closed", "Yes","No")</f>
        <v>Yes</v>
      </c>
      <c r="L2588" s="2">
        <f t="shared" si="160"/>
        <v>72</v>
      </c>
      <c r="M2588" t="str">
        <f t="shared" si="161"/>
        <v>Yes</v>
      </c>
      <c r="N2588" t="str">
        <f t="shared" si="162"/>
        <v>Jan</v>
      </c>
      <c r="O2588" s="2">
        <f t="shared" si="163"/>
        <v>3</v>
      </c>
      <c r="P2588" t="str">
        <f>VLOOKUP(G2588,Agents!A:E,4,FALSE)</f>
        <v>Team5</v>
      </c>
      <c r="Q2588" t="str">
        <f>VLOOKUP(G2588,Agents!A:E,5,FALSE)</f>
        <v>Junior</v>
      </c>
      <c r="R2588" t="str">
        <f>VLOOKUP(G2588,Agents!A:E,2,FALSE)</f>
        <v>Night</v>
      </c>
    </row>
    <row r="2589" spans="1:18" x14ac:dyDescent="0.35">
      <c r="A2589" t="s">
        <v>4721</v>
      </c>
      <c r="B2589" t="s">
        <v>3113</v>
      </c>
      <c r="C2589" t="s">
        <v>50</v>
      </c>
      <c r="D2589" t="s">
        <v>26</v>
      </c>
      <c r="E2589" s="1">
        <v>46105.655555555553</v>
      </c>
      <c r="F2589" s="1">
        <v>46106.655555555553</v>
      </c>
      <c r="G2589" t="s">
        <v>103</v>
      </c>
      <c r="H2589" t="s">
        <v>15</v>
      </c>
      <c r="I2589" t="s">
        <v>16</v>
      </c>
      <c r="J2589">
        <v>3</v>
      </c>
      <c r="K2589" t="str">
        <f>IF(tickets_dataset[[#This Row],[status]] = "Closed", "Yes","No")</f>
        <v>Yes</v>
      </c>
      <c r="L2589" s="2">
        <f t="shared" si="160"/>
        <v>24</v>
      </c>
      <c r="M2589" t="str">
        <f t="shared" si="161"/>
        <v>No</v>
      </c>
      <c r="N2589" t="str">
        <f t="shared" si="162"/>
        <v>Mar</v>
      </c>
      <c r="O2589" s="2">
        <f t="shared" si="163"/>
        <v>1</v>
      </c>
      <c r="P2589" t="str">
        <f>VLOOKUP(G2589,Agents!A:E,4,FALSE)</f>
        <v>Team4</v>
      </c>
      <c r="Q2589" t="str">
        <f>VLOOKUP(G2589,Agents!A:E,5,FALSE)</f>
        <v>Senior</v>
      </c>
      <c r="R2589" t="str">
        <f>VLOOKUP(G2589,Agents!A:E,2,FALSE)</f>
        <v>Night</v>
      </c>
    </row>
    <row r="2590" spans="1:18" x14ac:dyDescent="0.35">
      <c r="A2590" t="s">
        <v>4722</v>
      </c>
      <c r="B2590" t="s">
        <v>4723</v>
      </c>
      <c r="C2590" t="s">
        <v>22</v>
      </c>
      <c r="D2590" t="s">
        <v>26</v>
      </c>
      <c r="E2590" s="1">
        <v>46080.697222222225</v>
      </c>
      <c r="F2590" s="1">
        <v>46081.905555555553</v>
      </c>
      <c r="G2590" t="s">
        <v>357</v>
      </c>
      <c r="H2590" t="s">
        <v>15</v>
      </c>
      <c r="I2590" t="s">
        <v>16</v>
      </c>
      <c r="J2590">
        <v>3</v>
      </c>
      <c r="K2590" t="str">
        <f>IF(tickets_dataset[[#This Row],[status]] = "Closed", "Yes","No")</f>
        <v>Yes</v>
      </c>
      <c r="L2590" s="2">
        <f t="shared" si="160"/>
        <v>28.999999999883585</v>
      </c>
      <c r="M2590" t="str">
        <f t="shared" si="161"/>
        <v>No</v>
      </c>
      <c r="N2590" t="str">
        <f t="shared" si="162"/>
        <v>Feb</v>
      </c>
      <c r="O2590" s="2">
        <f t="shared" si="163"/>
        <v>1.2083333333284827</v>
      </c>
      <c r="P2590" t="str">
        <f>VLOOKUP(G2590,Agents!A:E,4,FALSE)</f>
        <v>Team1</v>
      </c>
      <c r="Q2590" t="str">
        <f>VLOOKUP(G2590,Agents!A:E,5,FALSE)</f>
        <v>Mid</v>
      </c>
      <c r="R2590" t="str">
        <f>VLOOKUP(G2590,Agents!A:E,2,FALSE)</f>
        <v>Morning</v>
      </c>
    </row>
    <row r="2591" spans="1:18" x14ac:dyDescent="0.35">
      <c r="A2591" t="s">
        <v>4724</v>
      </c>
      <c r="B2591" t="s">
        <v>4725</v>
      </c>
      <c r="C2591" t="s">
        <v>34</v>
      </c>
      <c r="D2591" t="s">
        <v>26</v>
      </c>
      <c r="E2591" s="1">
        <v>46068.820833333331</v>
      </c>
      <c r="F2591" s="1">
        <v>46070.487500000003</v>
      </c>
      <c r="G2591" t="s">
        <v>19</v>
      </c>
      <c r="H2591" t="s">
        <v>15</v>
      </c>
      <c r="I2591" t="s">
        <v>16</v>
      </c>
      <c r="J2591">
        <v>3</v>
      </c>
      <c r="K2591" t="str">
        <f>IF(tickets_dataset[[#This Row],[status]] = "Closed", "Yes","No")</f>
        <v>Yes</v>
      </c>
      <c r="L2591" s="2">
        <f t="shared" si="160"/>
        <v>40.000000000116415</v>
      </c>
      <c r="M2591" t="str">
        <f t="shared" si="161"/>
        <v>No</v>
      </c>
      <c r="N2591" t="str">
        <f t="shared" si="162"/>
        <v>Feb</v>
      </c>
      <c r="O2591" s="2">
        <f t="shared" si="163"/>
        <v>1.6666666666715173</v>
      </c>
      <c r="P2591" t="str">
        <f>VLOOKUP(G2591,Agents!A:E,4,FALSE)</f>
        <v>Team4</v>
      </c>
      <c r="Q2591" t="str">
        <f>VLOOKUP(G2591,Agents!A:E,5,FALSE)</f>
        <v>Senior</v>
      </c>
      <c r="R2591" t="str">
        <f>VLOOKUP(G2591,Agents!A:E,2,FALSE)</f>
        <v>Evening</v>
      </c>
    </row>
    <row r="2592" spans="1:18" x14ac:dyDescent="0.35">
      <c r="A2592" t="s">
        <v>4726</v>
      </c>
      <c r="B2592" t="s">
        <v>1784</v>
      </c>
      <c r="C2592" t="s">
        <v>50</v>
      </c>
      <c r="D2592" t="s">
        <v>13</v>
      </c>
      <c r="E2592" s="1">
        <v>46081.56527777778</v>
      </c>
      <c r="F2592" s="1">
        <v>46083.023611111108</v>
      </c>
      <c r="G2592" t="s">
        <v>91</v>
      </c>
      <c r="H2592" t="s">
        <v>15</v>
      </c>
      <c r="I2592" t="s">
        <v>16</v>
      </c>
      <c r="J2592">
        <v>5</v>
      </c>
      <c r="K2592" t="str">
        <f>IF(tickets_dataset[[#This Row],[status]] = "Closed", "Yes","No")</f>
        <v>Yes</v>
      </c>
      <c r="L2592" s="2">
        <f t="shared" si="160"/>
        <v>34.999999999883585</v>
      </c>
      <c r="M2592" t="str">
        <f t="shared" si="161"/>
        <v>No</v>
      </c>
      <c r="N2592" t="str">
        <f t="shared" si="162"/>
        <v>Feb</v>
      </c>
      <c r="O2592" s="2">
        <f t="shared" si="163"/>
        <v>1.4583333333284827</v>
      </c>
      <c r="P2592" t="str">
        <f>VLOOKUP(G2592,Agents!A:E,4,FALSE)</f>
        <v>Team5</v>
      </c>
      <c r="Q2592" t="str">
        <f>VLOOKUP(G2592,Agents!A:E,5,FALSE)</f>
        <v>Mid</v>
      </c>
      <c r="R2592" t="str">
        <f>VLOOKUP(G2592,Agents!A:E,2,FALSE)</f>
        <v>Night</v>
      </c>
    </row>
    <row r="2593" spans="1:18" x14ac:dyDescent="0.35">
      <c r="A2593" t="s">
        <v>4727</v>
      </c>
      <c r="B2593" t="s">
        <v>4728</v>
      </c>
      <c r="C2593" t="s">
        <v>76</v>
      </c>
      <c r="D2593" t="s">
        <v>38</v>
      </c>
      <c r="E2593" s="1">
        <v>46050.537499999999</v>
      </c>
      <c r="F2593" s="1">
        <v>46053.620833333334</v>
      </c>
      <c r="G2593" t="s">
        <v>156</v>
      </c>
      <c r="H2593" t="s">
        <v>15</v>
      </c>
      <c r="I2593" t="s">
        <v>16</v>
      </c>
      <c r="J2593">
        <v>5</v>
      </c>
      <c r="K2593" t="str">
        <f>IF(tickets_dataset[[#This Row],[status]] = "Closed", "Yes","No")</f>
        <v>Yes</v>
      </c>
      <c r="L2593" s="2">
        <f t="shared" si="160"/>
        <v>74.000000000058208</v>
      </c>
      <c r="M2593" t="str">
        <f t="shared" si="161"/>
        <v>Yes</v>
      </c>
      <c r="N2593" t="str">
        <f t="shared" si="162"/>
        <v>Jan</v>
      </c>
      <c r="O2593" s="2">
        <f t="shared" si="163"/>
        <v>3.0833333333357587</v>
      </c>
      <c r="P2593" t="str">
        <f>VLOOKUP(G2593,Agents!A:E,4,FALSE)</f>
        <v>Team3</v>
      </c>
      <c r="Q2593" t="str">
        <f>VLOOKUP(G2593,Agents!A:E,5,FALSE)</f>
        <v>Mid</v>
      </c>
      <c r="R2593" t="str">
        <f>VLOOKUP(G2593,Agents!A:E,2,FALSE)</f>
        <v>Evening</v>
      </c>
    </row>
    <row r="2594" spans="1:18" x14ac:dyDescent="0.35">
      <c r="A2594" t="s">
        <v>4729</v>
      </c>
      <c r="B2594" t="s">
        <v>575</v>
      </c>
      <c r="C2594" t="s">
        <v>12</v>
      </c>
      <c r="D2594" t="s">
        <v>26</v>
      </c>
      <c r="E2594" s="1">
        <v>46101.862500000003</v>
      </c>
      <c r="F2594" s="1">
        <v>46102.195833333331</v>
      </c>
      <c r="G2594" t="s">
        <v>357</v>
      </c>
      <c r="H2594" t="s">
        <v>15</v>
      </c>
      <c r="I2594" t="s">
        <v>16</v>
      </c>
      <c r="J2594">
        <v>5</v>
      </c>
      <c r="K2594" t="str">
        <f>IF(tickets_dataset[[#This Row],[status]] = "Closed", "Yes","No")</f>
        <v>Yes</v>
      </c>
      <c r="L2594" s="2">
        <f t="shared" si="160"/>
        <v>7.9999999998835847</v>
      </c>
      <c r="M2594" t="str">
        <f t="shared" si="161"/>
        <v>No</v>
      </c>
      <c r="N2594" t="str">
        <f t="shared" si="162"/>
        <v>Mar</v>
      </c>
      <c r="O2594" s="2">
        <f t="shared" si="163"/>
        <v>0.33333333332848269</v>
      </c>
      <c r="P2594" t="str">
        <f>VLOOKUP(G2594,Agents!A:E,4,FALSE)</f>
        <v>Team1</v>
      </c>
      <c r="Q2594" t="str">
        <f>VLOOKUP(G2594,Agents!A:E,5,FALSE)</f>
        <v>Mid</v>
      </c>
      <c r="R2594" t="str">
        <f>VLOOKUP(G2594,Agents!A:E,2,FALSE)</f>
        <v>Morning</v>
      </c>
    </row>
    <row r="2595" spans="1:18" x14ac:dyDescent="0.35">
      <c r="A2595" t="s">
        <v>4730</v>
      </c>
      <c r="B2595" t="s">
        <v>4731</v>
      </c>
      <c r="C2595" t="s">
        <v>76</v>
      </c>
      <c r="D2595" t="s">
        <v>26</v>
      </c>
      <c r="E2595" s="1">
        <v>46101.761805555558</v>
      </c>
      <c r="F2595" s="1">
        <v>46102.678472222222</v>
      </c>
      <c r="G2595" t="s">
        <v>128</v>
      </c>
      <c r="H2595" t="s">
        <v>15</v>
      </c>
      <c r="I2595" t="s">
        <v>16</v>
      </c>
      <c r="J2595">
        <v>3</v>
      </c>
      <c r="K2595" t="str">
        <f>IF(tickets_dataset[[#This Row],[status]] = "Closed", "Yes","No")</f>
        <v>Yes</v>
      </c>
      <c r="L2595" s="2">
        <f t="shared" si="160"/>
        <v>21.999999999941792</v>
      </c>
      <c r="M2595" t="str">
        <f t="shared" si="161"/>
        <v>No</v>
      </c>
      <c r="N2595" t="str">
        <f t="shared" si="162"/>
        <v>Mar</v>
      </c>
      <c r="O2595" s="2">
        <f t="shared" si="163"/>
        <v>0.91666666666424135</v>
      </c>
      <c r="P2595" t="str">
        <f>VLOOKUP(G2595,Agents!A:E,4,FALSE)</f>
        <v>Team4</v>
      </c>
      <c r="Q2595" t="str">
        <f>VLOOKUP(G2595,Agents!A:E,5,FALSE)</f>
        <v>Mid</v>
      </c>
      <c r="R2595" t="str">
        <f>VLOOKUP(G2595,Agents!A:E,2,FALSE)</f>
        <v>Night</v>
      </c>
    </row>
    <row r="2596" spans="1:18" x14ac:dyDescent="0.35">
      <c r="A2596" t="s">
        <v>4732</v>
      </c>
      <c r="B2596" t="s">
        <v>4733</v>
      </c>
      <c r="C2596" t="s">
        <v>12</v>
      </c>
      <c r="D2596" t="s">
        <v>13</v>
      </c>
      <c r="E2596" s="1">
        <v>46042.43472222222</v>
      </c>
      <c r="F2596" s="1">
        <v>46043.05972222222</v>
      </c>
      <c r="G2596" t="s">
        <v>216</v>
      </c>
      <c r="H2596" t="s">
        <v>15</v>
      </c>
      <c r="I2596" t="s">
        <v>16</v>
      </c>
      <c r="J2596">
        <v>4</v>
      </c>
      <c r="K2596" t="str">
        <f>IF(tickets_dataset[[#This Row],[status]] = "Closed", "Yes","No")</f>
        <v>Yes</v>
      </c>
      <c r="L2596" s="2">
        <f t="shared" si="160"/>
        <v>15</v>
      </c>
      <c r="M2596" t="str">
        <f t="shared" si="161"/>
        <v>No</v>
      </c>
      <c r="N2596" t="str">
        <f t="shared" si="162"/>
        <v>Jan</v>
      </c>
      <c r="O2596" s="2">
        <f t="shared" si="163"/>
        <v>0.625</v>
      </c>
      <c r="P2596" t="str">
        <f>VLOOKUP(G2596,Agents!A:E,4,FALSE)</f>
        <v>Team5</v>
      </c>
      <c r="Q2596" t="str">
        <f>VLOOKUP(G2596,Agents!A:E,5,FALSE)</f>
        <v>Junior</v>
      </c>
      <c r="R2596" t="str">
        <f>VLOOKUP(G2596,Agents!A:E,2,FALSE)</f>
        <v>Evening</v>
      </c>
    </row>
    <row r="2597" spans="1:18" x14ac:dyDescent="0.35">
      <c r="A2597" t="s">
        <v>4734</v>
      </c>
      <c r="B2597" t="s">
        <v>1645</v>
      </c>
      <c r="C2597" t="s">
        <v>76</v>
      </c>
      <c r="D2597" t="s">
        <v>38</v>
      </c>
      <c r="E2597" s="1">
        <v>46041.468055555553</v>
      </c>
      <c r="F2597" s="1">
        <v>46044.843055555553</v>
      </c>
      <c r="G2597" t="s">
        <v>282</v>
      </c>
      <c r="H2597" t="s">
        <v>15</v>
      </c>
      <c r="I2597" t="s">
        <v>16</v>
      </c>
      <c r="J2597">
        <v>5</v>
      </c>
      <c r="K2597" t="str">
        <f>IF(tickets_dataset[[#This Row],[status]] = "Closed", "Yes","No")</f>
        <v>Yes</v>
      </c>
      <c r="L2597" s="2">
        <f t="shared" si="160"/>
        <v>81</v>
      </c>
      <c r="M2597" t="str">
        <f t="shared" si="161"/>
        <v>Yes</v>
      </c>
      <c r="N2597" t="str">
        <f t="shared" si="162"/>
        <v>Jan</v>
      </c>
      <c r="O2597" s="2">
        <f t="shared" si="163"/>
        <v>3.375</v>
      </c>
      <c r="P2597" t="str">
        <f>VLOOKUP(G2597,Agents!A:E,4,FALSE)</f>
        <v>Team4</v>
      </c>
      <c r="Q2597" t="str">
        <f>VLOOKUP(G2597,Agents!A:E,5,FALSE)</f>
        <v>Mid</v>
      </c>
      <c r="R2597" t="str">
        <f>VLOOKUP(G2597,Agents!A:E,2,FALSE)</f>
        <v>Morning</v>
      </c>
    </row>
    <row r="2598" spans="1:18" x14ac:dyDescent="0.35">
      <c r="A2598" t="s">
        <v>4735</v>
      </c>
      <c r="B2598" t="s">
        <v>1528</v>
      </c>
      <c r="C2598" t="s">
        <v>76</v>
      </c>
      <c r="D2598" t="s">
        <v>38</v>
      </c>
      <c r="E2598" s="1">
        <v>46098.763194444444</v>
      </c>
      <c r="F2598" s="1">
        <v>46102.179861111108</v>
      </c>
      <c r="G2598" t="s">
        <v>137</v>
      </c>
      <c r="H2598" t="s">
        <v>15</v>
      </c>
      <c r="I2598" t="s">
        <v>16</v>
      </c>
      <c r="J2598">
        <v>4</v>
      </c>
      <c r="K2598" t="str">
        <f>IF(tickets_dataset[[#This Row],[status]] = "Closed", "Yes","No")</f>
        <v>Yes</v>
      </c>
      <c r="L2598" s="2">
        <f t="shared" si="160"/>
        <v>81.999999999941792</v>
      </c>
      <c r="M2598" t="str">
        <f t="shared" si="161"/>
        <v>Yes</v>
      </c>
      <c r="N2598" t="str">
        <f t="shared" si="162"/>
        <v>Mar</v>
      </c>
      <c r="O2598" s="2">
        <f t="shared" si="163"/>
        <v>3.4166666666642413</v>
      </c>
      <c r="P2598" t="str">
        <f>VLOOKUP(G2598,Agents!A:E,4,FALSE)</f>
        <v>Team5</v>
      </c>
      <c r="Q2598" t="str">
        <f>VLOOKUP(G2598,Agents!A:E,5,FALSE)</f>
        <v>Senior</v>
      </c>
      <c r="R2598" t="str">
        <f>VLOOKUP(G2598,Agents!A:E,2,FALSE)</f>
        <v>Night</v>
      </c>
    </row>
    <row r="2599" spans="1:18" x14ac:dyDescent="0.35">
      <c r="A2599" t="s">
        <v>4736</v>
      </c>
      <c r="B2599" t="s">
        <v>4737</v>
      </c>
      <c r="C2599" t="s">
        <v>22</v>
      </c>
      <c r="D2599" t="s">
        <v>26</v>
      </c>
      <c r="E2599" s="1">
        <v>46048.279861111114</v>
      </c>
      <c r="F2599" s="1">
        <v>46048.529861111114</v>
      </c>
      <c r="G2599" t="s">
        <v>110</v>
      </c>
      <c r="H2599" t="s">
        <v>15</v>
      </c>
      <c r="I2599" t="s">
        <v>16</v>
      </c>
      <c r="J2599">
        <v>5</v>
      </c>
      <c r="K2599" t="str">
        <f>IF(tickets_dataset[[#This Row],[status]] = "Closed", "Yes","No")</f>
        <v>Yes</v>
      </c>
      <c r="L2599" s="2">
        <f t="shared" si="160"/>
        <v>6</v>
      </c>
      <c r="M2599" t="str">
        <f t="shared" si="161"/>
        <v>No</v>
      </c>
      <c r="N2599" t="str">
        <f t="shared" si="162"/>
        <v>Jan</v>
      </c>
      <c r="O2599" s="2">
        <f t="shared" si="163"/>
        <v>0.25</v>
      </c>
      <c r="P2599" t="str">
        <f>VLOOKUP(G2599,Agents!A:E,4,FALSE)</f>
        <v>Team4</v>
      </c>
      <c r="Q2599" t="str">
        <f>VLOOKUP(G2599,Agents!A:E,5,FALSE)</f>
        <v>Junior</v>
      </c>
      <c r="R2599" t="str">
        <f>VLOOKUP(G2599,Agents!A:E,2,FALSE)</f>
        <v>Morning</v>
      </c>
    </row>
    <row r="2600" spans="1:18" x14ac:dyDescent="0.35">
      <c r="A2600" t="s">
        <v>4738</v>
      </c>
      <c r="B2600" t="s">
        <v>4739</v>
      </c>
      <c r="C2600" t="s">
        <v>12</v>
      </c>
      <c r="D2600" t="s">
        <v>13</v>
      </c>
      <c r="E2600" s="1">
        <v>46055.672222222223</v>
      </c>
      <c r="F2600" s="1">
        <v>46056.463888888888</v>
      </c>
      <c r="G2600" t="s">
        <v>77</v>
      </c>
      <c r="H2600" t="s">
        <v>15</v>
      </c>
      <c r="I2600" t="s">
        <v>16</v>
      </c>
      <c r="J2600">
        <v>4</v>
      </c>
      <c r="K2600" t="str">
        <f>IF(tickets_dataset[[#This Row],[status]] = "Closed", "Yes","No")</f>
        <v>Yes</v>
      </c>
      <c r="L2600" s="2">
        <f t="shared" si="160"/>
        <v>18.999999999941792</v>
      </c>
      <c r="M2600" t="str">
        <f t="shared" si="161"/>
        <v>No</v>
      </c>
      <c r="N2600" t="str">
        <f t="shared" si="162"/>
        <v>Feb</v>
      </c>
      <c r="O2600" s="2">
        <f t="shared" si="163"/>
        <v>0.79166666666424135</v>
      </c>
      <c r="P2600" t="str">
        <f>VLOOKUP(G2600,Agents!A:E,4,FALSE)</f>
        <v>Team5</v>
      </c>
      <c r="Q2600" t="str">
        <f>VLOOKUP(G2600,Agents!A:E,5,FALSE)</f>
        <v>Junior</v>
      </c>
      <c r="R2600" t="str">
        <f>VLOOKUP(G2600,Agents!A:E,2,FALSE)</f>
        <v>Evening</v>
      </c>
    </row>
    <row r="2601" spans="1:18" x14ac:dyDescent="0.35">
      <c r="A2601" t="s">
        <v>4740</v>
      </c>
      <c r="B2601" t="s">
        <v>4741</v>
      </c>
      <c r="C2601" t="s">
        <v>22</v>
      </c>
      <c r="D2601" t="s">
        <v>26</v>
      </c>
      <c r="E2601" s="1">
        <v>46047.370833333334</v>
      </c>
      <c r="F2601" s="1">
        <v>46048.245833333334</v>
      </c>
      <c r="G2601" t="s">
        <v>311</v>
      </c>
      <c r="H2601" t="s">
        <v>15</v>
      </c>
      <c r="I2601" t="s">
        <v>16</v>
      </c>
      <c r="J2601">
        <v>5</v>
      </c>
      <c r="K2601" t="str">
        <f>IF(tickets_dataset[[#This Row],[status]] = "Closed", "Yes","No")</f>
        <v>Yes</v>
      </c>
      <c r="L2601" s="2">
        <f t="shared" si="160"/>
        <v>21</v>
      </c>
      <c r="M2601" t="str">
        <f t="shared" si="161"/>
        <v>No</v>
      </c>
      <c r="N2601" t="str">
        <f t="shared" si="162"/>
        <v>Jan</v>
      </c>
      <c r="O2601" s="2">
        <f t="shared" si="163"/>
        <v>0.875</v>
      </c>
      <c r="P2601" t="str">
        <f>VLOOKUP(G2601,Agents!A:E,4,FALSE)</f>
        <v>Team5</v>
      </c>
      <c r="Q2601" t="str">
        <f>VLOOKUP(G2601,Agents!A:E,5,FALSE)</f>
        <v>Senior</v>
      </c>
      <c r="R2601" t="str">
        <f>VLOOKUP(G2601,Agents!A:E,2,FALSE)</f>
        <v>Evening</v>
      </c>
    </row>
    <row r="2602" spans="1:18" x14ac:dyDescent="0.35">
      <c r="A2602" t="s">
        <v>4742</v>
      </c>
      <c r="B2602" t="s">
        <v>4743</v>
      </c>
      <c r="C2602" t="s">
        <v>34</v>
      </c>
      <c r="D2602" t="s">
        <v>26</v>
      </c>
      <c r="E2602" s="1">
        <v>46042.270833333336</v>
      </c>
      <c r="F2602" s="1">
        <v>46043.3125</v>
      </c>
      <c r="G2602" t="s">
        <v>159</v>
      </c>
      <c r="H2602" t="s">
        <v>15</v>
      </c>
      <c r="I2602" t="s">
        <v>16</v>
      </c>
      <c r="J2602">
        <v>5</v>
      </c>
      <c r="K2602" t="str">
        <f>IF(tickets_dataset[[#This Row],[status]] = "Closed", "Yes","No")</f>
        <v>Yes</v>
      </c>
      <c r="L2602" s="2">
        <f t="shared" si="160"/>
        <v>24.999999999941792</v>
      </c>
      <c r="M2602" t="str">
        <f t="shared" si="161"/>
        <v>No</v>
      </c>
      <c r="N2602" t="str">
        <f t="shared" si="162"/>
        <v>Jan</v>
      </c>
      <c r="O2602" s="2">
        <f t="shared" si="163"/>
        <v>1.0416666666642413</v>
      </c>
      <c r="P2602" t="str">
        <f>VLOOKUP(G2602,Agents!A:E,4,FALSE)</f>
        <v>Team4</v>
      </c>
      <c r="Q2602" t="str">
        <f>VLOOKUP(G2602,Agents!A:E,5,FALSE)</f>
        <v>Mid</v>
      </c>
      <c r="R2602" t="str">
        <f>VLOOKUP(G2602,Agents!A:E,2,FALSE)</f>
        <v>Night</v>
      </c>
    </row>
    <row r="2603" spans="1:18" x14ac:dyDescent="0.35">
      <c r="A2603" t="s">
        <v>4744</v>
      </c>
      <c r="B2603" t="s">
        <v>4745</v>
      </c>
      <c r="C2603" t="s">
        <v>22</v>
      </c>
      <c r="D2603" t="s">
        <v>26</v>
      </c>
      <c r="E2603" s="1">
        <v>46097.977083333331</v>
      </c>
      <c r="F2603" s="1">
        <v>46100.310416666667</v>
      </c>
      <c r="G2603" t="s">
        <v>256</v>
      </c>
      <c r="H2603" t="s">
        <v>15</v>
      </c>
      <c r="I2603" t="s">
        <v>16</v>
      </c>
      <c r="J2603">
        <v>4</v>
      </c>
      <c r="K2603" t="str">
        <f>IF(tickets_dataset[[#This Row],[status]] = "Closed", "Yes","No")</f>
        <v>Yes</v>
      </c>
      <c r="L2603" s="2">
        <f t="shared" si="160"/>
        <v>56.000000000058208</v>
      </c>
      <c r="M2603" t="str">
        <f t="shared" si="161"/>
        <v>Yes</v>
      </c>
      <c r="N2603" t="str">
        <f t="shared" si="162"/>
        <v>Mar</v>
      </c>
      <c r="O2603" s="2">
        <f t="shared" si="163"/>
        <v>2.3333333333357587</v>
      </c>
      <c r="P2603" t="str">
        <f>VLOOKUP(G2603,Agents!A:E,4,FALSE)</f>
        <v>Team1</v>
      </c>
      <c r="Q2603" t="str">
        <f>VLOOKUP(G2603,Agents!A:E,5,FALSE)</f>
        <v>Mid</v>
      </c>
      <c r="R2603" t="str">
        <f>VLOOKUP(G2603,Agents!A:E,2,FALSE)</f>
        <v>Morning</v>
      </c>
    </row>
    <row r="2604" spans="1:18" x14ac:dyDescent="0.35">
      <c r="A2604" t="s">
        <v>4746</v>
      </c>
      <c r="B2604" t="s">
        <v>4747</v>
      </c>
      <c r="C2604" t="s">
        <v>50</v>
      </c>
      <c r="D2604" t="s">
        <v>38</v>
      </c>
      <c r="E2604" s="1">
        <v>46107.339583333334</v>
      </c>
      <c r="F2604" s="1">
        <v>46111.214583333334</v>
      </c>
      <c r="G2604" t="s">
        <v>216</v>
      </c>
      <c r="H2604" t="s">
        <v>15</v>
      </c>
      <c r="I2604" t="s">
        <v>16</v>
      </c>
      <c r="J2604">
        <v>3</v>
      </c>
      <c r="K2604" t="str">
        <f>IF(tickets_dataset[[#This Row],[status]] = "Closed", "Yes","No")</f>
        <v>Yes</v>
      </c>
      <c r="L2604" s="2">
        <f t="shared" si="160"/>
        <v>93</v>
      </c>
      <c r="M2604" t="str">
        <f t="shared" si="161"/>
        <v>Yes</v>
      </c>
      <c r="N2604" t="str">
        <f t="shared" si="162"/>
        <v>Mar</v>
      </c>
      <c r="O2604" s="2">
        <f t="shared" si="163"/>
        <v>3.875</v>
      </c>
      <c r="P2604" t="str">
        <f>VLOOKUP(G2604,Agents!A:E,4,FALSE)</f>
        <v>Team5</v>
      </c>
      <c r="Q2604" t="str">
        <f>VLOOKUP(G2604,Agents!A:E,5,FALSE)</f>
        <v>Junior</v>
      </c>
      <c r="R2604" t="str">
        <f>VLOOKUP(G2604,Agents!A:E,2,FALSE)</f>
        <v>Evening</v>
      </c>
    </row>
    <row r="2605" spans="1:18" x14ac:dyDescent="0.35">
      <c r="A2605" t="s">
        <v>4748</v>
      </c>
      <c r="B2605" t="s">
        <v>4749</v>
      </c>
      <c r="C2605" t="s">
        <v>22</v>
      </c>
      <c r="D2605" t="s">
        <v>38</v>
      </c>
      <c r="E2605" s="1">
        <v>46075.556944444441</v>
      </c>
      <c r="F2605" s="1">
        <v>46079.098611111112</v>
      </c>
      <c r="G2605" t="s">
        <v>422</v>
      </c>
      <c r="H2605" t="s">
        <v>15</v>
      </c>
      <c r="I2605" t="s">
        <v>16</v>
      </c>
      <c r="J2605">
        <v>5</v>
      </c>
      <c r="K2605" t="str">
        <f>IF(tickets_dataset[[#This Row],[status]] = "Closed", "Yes","No")</f>
        <v>Yes</v>
      </c>
      <c r="L2605" s="2">
        <f t="shared" si="160"/>
        <v>85.000000000116415</v>
      </c>
      <c r="M2605" t="str">
        <f t="shared" si="161"/>
        <v>Yes</v>
      </c>
      <c r="N2605" t="str">
        <f t="shared" si="162"/>
        <v>Feb</v>
      </c>
      <c r="O2605" s="2">
        <f t="shared" si="163"/>
        <v>3.5416666666715173</v>
      </c>
      <c r="P2605" t="str">
        <f>VLOOKUP(G2605,Agents!A:E,4,FALSE)</f>
        <v>Team5</v>
      </c>
      <c r="Q2605" t="str">
        <f>VLOOKUP(G2605,Agents!A:E,5,FALSE)</f>
        <v>Mid</v>
      </c>
      <c r="R2605" t="str">
        <f>VLOOKUP(G2605,Agents!A:E,2,FALSE)</f>
        <v>Evening</v>
      </c>
    </row>
    <row r="2606" spans="1:18" x14ac:dyDescent="0.35">
      <c r="A2606" t="s">
        <v>4750</v>
      </c>
      <c r="B2606" t="s">
        <v>4751</v>
      </c>
      <c r="C2606" t="s">
        <v>22</v>
      </c>
      <c r="D2606" t="s">
        <v>13</v>
      </c>
      <c r="E2606" s="1">
        <v>46070.697222222225</v>
      </c>
      <c r="F2606" s="1">
        <v>46071.030555555553</v>
      </c>
      <c r="G2606" t="s">
        <v>62</v>
      </c>
      <c r="H2606" t="s">
        <v>15</v>
      </c>
      <c r="I2606" t="s">
        <v>68</v>
      </c>
      <c r="J2606">
        <v>4</v>
      </c>
      <c r="K2606" t="str">
        <f>IF(tickets_dataset[[#This Row],[status]] = "Closed", "Yes","No")</f>
        <v>Yes</v>
      </c>
      <c r="L2606" s="2">
        <f t="shared" si="160"/>
        <v>7.9999999998835847</v>
      </c>
      <c r="M2606" t="str">
        <f t="shared" si="161"/>
        <v>No</v>
      </c>
      <c r="N2606" t="str">
        <f t="shared" si="162"/>
        <v>Feb</v>
      </c>
      <c r="O2606" s="2">
        <f t="shared" si="163"/>
        <v>0.33333333332848269</v>
      </c>
      <c r="P2606" t="str">
        <f>VLOOKUP(G2606,Agents!A:E,4,FALSE)</f>
        <v>Team1</v>
      </c>
      <c r="Q2606" t="str">
        <f>VLOOKUP(G2606,Agents!A:E,5,FALSE)</f>
        <v>Junior</v>
      </c>
      <c r="R2606" t="str">
        <f>VLOOKUP(G2606,Agents!A:E,2,FALSE)</f>
        <v>Morning</v>
      </c>
    </row>
    <row r="2607" spans="1:18" x14ac:dyDescent="0.35">
      <c r="A2607" t="s">
        <v>4752</v>
      </c>
      <c r="B2607" t="s">
        <v>4753</v>
      </c>
      <c r="C2607" t="s">
        <v>22</v>
      </c>
      <c r="D2607" t="s">
        <v>26</v>
      </c>
      <c r="E2607" s="1">
        <v>46041.414583333331</v>
      </c>
      <c r="F2607" s="1">
        <v>46041.956250000003</v>
      </c>
      <c r="G2607" t="s">
        <v>256</v>
      </c>
      <c r="H2607" t="s">
        <v>15</v>
      </c>
      <c r="I2607" t="s">
        <v>16</v>
      </c>
      <c r="J2607">
        <v>4</v>
      </c>
      <c r="K2607" t="str">
        <f>IF(tickets_dataset[[#This Row],[status]] = "Closed", "Yes","No")</f>
        <v>Yes</v>
      </c>
      <c r="L2607" s="2">
        <f t="shared" si="160"/>
        <v>13.000000000116415</v>
      </c>
      <c r="M2607" t="str">
        <f t="shared" si="161"/>
        <v>No</v>
      </c>
      <c r="N2607" t="str">
        <f t="shared" si="162"/>
        <v>Jan</v>
      </c>
      <c r="O2607" s="2">
        <f t="shared" si="163"/>
        <v>0.54166666667151731</v>
      </c>
      <c r="P2607" t="str">
        <f>VLOOKUP(G2607,Agents!A:E,4,FALSE)</f>
        <v>Team1</v>
      </c>
      <c r="Q2607" t="str">
        <f>VLOOKUP(G2607,Agents!A:E,5,FALSE)</f>
        <v>Mid</v>
      </c>
      <c r="R2607" t="str">
        <f>VLOOKUP(G2607,Agents!A:E,2,FALSE)</f>
        <v>Morning</v>
      </c>
    </row>
    <row r="2608" spans="1:18" x14ac:dyDescent="0.35">
      <c r="A2608" t="s">
        <v>4754</v>
      </c>
      <c r="B2608" t="s">
        <v>4105</v>
      </c>
      <c r="C2608" t="s">
        <v>12</v>
      </c>
      <c r="D2608" t="s">
        <v>13</v>
      </c>
      <c r="E2608" s="1">
        <v>46107.475694444445</v>
      </c>
      <c r="F2608" s="1">
        <v>46109.392361111109</v>
      </c>
      <c r="G2608" t="s">
        <v>140</v>
      </c>
      <c r="H2608" t="s">
        <v>15</v>
      </c>
      <c r="I2608" t="s">
        <v>16</v>
      </c>
      <c r="J2608">
        <v>4</v>
      </c>
      <c r="K2608" t="str">
        <f>IF(tickets_dataset[[#This Row],[status]] = "Closed", "Yes","No")</f>
        <v>Yes</v>
      </c>
      <c r="L2608" s="2">
        <f t="shared" si="160"/>
        <v>45.999999999941792</v>
      </c>
      <c r="M2608" t="str">
        <f t="shared" si="161"/>
        <v>No</v>
      </c>
      <c r="N2608" t="str">
        <f t="shared" si="162"/>
        <v>Mar</v>
      </c>
      <c r="O2608" s="2">
        <f t="shared" si="163"/>
        <v>1.9166666666642413</v>
      </c>
      <c r="P2608" t="str">
        <f>VLOOKUP(G2608,Agents!A:E,4,FALSE)</f>
        <v>Team1</v>
      </c>
      <c r="Q2608" t="str">
        <f>VLOOKUP(G2608,Agents!A:E,5,FALSE)</f>
        <v>Junior</v>
      </c>
      <c r="R2608" t="str">
        <f>VLOOKUP(G2608,Agents!A:E,2,FALSE)</f>
        <v>Morning</v>
      </c>
    </row>
    <row r="2609" spans="1:18" x14ac:dyDescent="0.35">
      <c r="A2609" t="s">
        <v>4755</v>
      </c>
      <c r="B2609" t="s">
        <v>4756</v>
      </c>
      <c r="C2609" t="s">
        <v>34</v>
      </c>
      <c r="D2609" t="s">
        <v>38</v>
      </c>
      <c r="E2609" s="1">
        <v>46061.806944444441</v>
      </c>
      <c r="F2609" s="1">
        <v>46063.390277777777</v>
      </c>
      <c r="G2609" t="s">
        <v>140</v>
      </c>
      <c r="H2609" t="s">
        <v>132</v>
      </c>
      <c r="I2609" t="s">
        <v>16</v>
      </c>
      <c r="J2609">
        <v>4</v>
      </c>
      <c r="K2609" t="str">
        <f>IF(tickets_dataset[[#This Row],[status]] = "Closed", "Yes","No")</f>
        <v>No</v>
      </c>
      <c r="L2609" s="2">
        <f t="shared" si="160"/>
        <v>38.000000000058208</v>
      </c>
      <c r="M2609" t="str">
        <f t="shared" si="161"/>
        <v>No</v>
      </c>
      <c r="N2609" t="str">
        <f t="shared" si="162"/>
        <v>Feb</v>
      </c>
      <c r="O2609" s="2">
        <f t="shared" si="163"/>
        <v>1.5833333333357587</v>
      </c>
      <c r="P2609" t="str">
        <f>VLOOKUP(G2609,Agents!A:E,4,FALSE)</f>
        <v>Team1</v>
      </c>
      <c r="Q2609" t="str">
        <f>VLOOKUP(G2609,Agents!A:E,5,FALSE)</f>
        <v>Junior</v>
      </c>
      <c r="R2609" t="str">
        <f>VLOOKUP(G2609,Agents!A:E,2,FALSE)</f>
        <v>Morning</v>
      </c>
    </row>
    <row r="2610" spans="1:18" x14ac:dyDescent="0.35">
      <c r="A2610" t="s">
        <v>4757</v>
      </c>
      <c r="B2610" t="s">
        <v>4758</v>
      </c>
      <c r="C2610" t="s">
        <v>50</v>
      </c>
      <c r="D2610" t="s">
        <v>13</v>
      </c>
      <c r="E2610" s="1">
        <v>46028.674305555556</v>
      </c>
      <c r="F2610" s="1">
        <v>46030.174305555556</v>
      </c>
      <c r="G2610" t="s">
        <v>164</v>
      </c>
      <c r="H2610" t="s">
        <v>15</v>
      </c>
      <c r="I2610" t="s">
        <v>16</v>
      </c>
      <c r="J2610">
        <v>5</v>
      </c>
      <c r="K2610" t="str">
        <f>IF(tickets_dataset[[#This Row],[status]] = "Closed", "Yes","No")</f>
        <v>Yes</v>
      </c>
      <c r="L2610" s="2">
        <f t="shared" si="160"/>
        <v>36</v>
      </c>
      <c r="M2610" t="str">
        <f t="shared" si="161"/>
        <v>No</v>
      </c>
      <c r="N2610" t="str">
        <f t="shared" si="162"/>
        <v>Jan</v>
      </c>
      <c r="O2610" s="2">
        <f t="shared" si="163"/>
        <v>1.5</v>
      </c>
      <c r="P2610" t="str">
        <f>VLOOKUP(G2610,Agents!A:E,4,FALSE)</f>
        <v>Team4</v>
      </c>
      <c r="Q2610" t="str">
        <f>VLOOKUP(G2610,Agents!A:E,5,FALSE)</f>
        <v>Senior</v>
      </c>
      <c r="R2610" t="str">
        <f>VLOOKUP(G2610,Agents!A:E,2,FALSE)</f>
        <v>Evening</v>
      </c>
    </row>
    <row r="2611" spans="1:18" x14ac:dyDescent="0.35">
      <c r="A2611" t="s">
        <v>4759</v>
      </c>
      <c r="B2611" t="s">
        <v>3345</v>
      </c>
      <c r="C2611" t="s">
        <v>76</v>
      </c>
      <c r="D2611" t="s">
        <v>13</v>
      </c>
      <c r="E2611" s="1">
        <v>46093.638194444444</v>
      </c>
      <c r="F2611" s="1">
        <v>46094.513194444444</v>
      </c>
      <c r="G2611" t="s">
        <v>357</v>
      </c>
      <c r="H2611" t="s">
        <v>15</v>
      </c>
      <c r="I2611" t="s">
        <v>16</v>
      </c>
      <c r="J2611">
        <v>4</v>
      </c>
      <c r="K2611" t="str">
        <f>IF(tickets_dataset[[#This Row],[status]] = "Closed", "Yes","No")</f>
        <v>Yes</v>
      </c>
      <c r="L2611" s="2">
        <f t="shared" si="160"/>
        <v>21</v>
      </c>
      <c r="M2611" t="str">
        <f t="shared" si="161"/>
        <v>No</v>
      </c>
      <c r="N2611" t="str">
        <f t="shared" si="162"/>
        <v>Mar</v>
      </c>
      <c r="O2611" s="2">
        <f t="shared" si="163"/>
        <v>0.875</v>
      </c>
      <c r="P2611" t="str">
        <f>VLOOKUP(G2611,Agents!A:E,4,FALSE)</f>
        <v>Team1</v>
      </c>
      <c r="Q2611" t="str">
        <f>VLOOKUP(G2611,Agents!A:E,5,FALSE)</f>
        <v>Mid</v>
      </c>
      <c r="R2611" t="str">
        <f>VLOOKUP(G2611,Agents!A:E,2,FALSE)</f>
        <v>Morning</v>
      </c>
    </row>
    <row r="2612" spans="1:18" x14ac:dyDescent="0.35">
      <c r="A2612" t="s">
        <v>4760</v>
      </c>
      <c r="B2612" t="s">
        <v>4761</v>
      </c>
      <c r="C2612" t="s">
        <v>50</v>
      </c>
      <c r="D2612" t="s">
        <v>13</v>
      </c>
      <c r="E2612" s="1">
        <v>46035.458333333336</v>
      </c>
      <c r="F2612" s="1">
        <v>46035.791666666664</v>
      </c>
      <c r="G2612" t="s">
        <v>59</v>
      </c>
      <c r="H2612" t="s">
        <v>15</v>
      </c>
      <c r="I2612" t="s">
        <v>16</v>
      </c>
      <c r="J2612">
        <v>3</v>
      </c>
      <c r="K2612" t="str">
        <f>IF(tickets_dataset[[#This Row],[status]] = "Closed", "Yes","No")</f>
        <v>Yes</v>
      </c>
      <c r="L2612" s="2">
        <f t="shared" si="160"/>
        <v>7.9999999998835847</v>
      </c>
      <c r="M2612" t="str">
        <f t="shared" si="161"/>
        <v>No</v>
      </c>
      <c r="N2612" t="str">
        <f t="shared" si="162"/>
        <v>Jan</v>
      </c>
      <c r="O2612" s="2">
        <f t="shared" si="163"/>
        <v>0.33333333332848269</v>
      </c>
      <c r="P2612" t="str">
        <f>VLOOKUP(G2612,Agents!A:E,4,FALSE)</f>
        <v>Team3</v>
      </c>
      <c r="Q2612" t="str">
        <f>VLOOKUP(G2612,Agents!A:E,5,FALSE)</f>
        <v>Senior</v>
      </c>
      <c r="R2612" t="str">
        <f>VLOOKUP(G2612,Agents!A:E,2,FALSE)</f>
        <v>Night</v>
      </c>
    </row>
    <row r="2613" spans="1:18" x14ac:dyDescent="0.35">
      <c r="A2613" t="s">
        <v>4762</v>
      </c>
      <c r="B2613" t="s">
        <v>4763</v>
      </c>
      <c r="C2613" t="s">
        <v>12</v>
      </c>
      <c r="D2613" t="s">
        <v>13</v>
      </c>
      <c r="E2613" s="1">
        <v>46036.856249999997</v>
      </c>
      <c r="F2613" s="1">
        <v>46037.189583333333</v>
      </c>
      <c r="G2613" t="s">
        <v>119</v>
      </c>
      <c r="H2613" t="s">
        <v>15</v>
      </c>
      <c r="I2613" t="s">
        <v>16</v>
      </c>
      <c r="J2613">
        <v>5</v>
      </c>
      <c r="K2613" t="str">
        <f>IF(tickets_dataset[[#This Row],[status]] = "Closed", "Yes","No")</f>
        <v>Yes</v>
      </c>
      <c r="L2613" s="2">
        <f t="shared" si="160"/>
        <v>8.0000000000582077</v>
      </c>
      <c r="M2613" t="str">
        <f t="shared" si="161"/>
        <v>No</v>
      </c>
      <c r="N2613" t="str">
        <f t="shared" si="162"/>
        <v>Jan</v>
      </c>
      <c r="O2613" s="2">
        <f t="shared" si="163"/>
        <v>0.33333333333575865</v>
      </c>
      <c r="P2613" t="str">
        <f>VLOOKUP(G2613,Agents!A:E,4,FALSE)</f>
        <v>Team1</v>
      </c>
      <c r="Q2613" t="str">
        <f>VLOOKUP(G2613,Agents!A:E,5,FALSE)</f>
        <v>Junior</v>
      </c>
      <c r="R2613" t="str">
        <f>VLOOKUP(G2613,Agents!A:E,2,FALSE)</f>
        <v>Morning</v>
      </c>
    </row>
    <row r="2614" spans="1:18" x14ac:dyDescent="0.35">
      <c r="A2614" t="s">
        <v>4764</v>
      </c>
      <c r="B2614" t="s">
        <v>2501</v>
      </c>
      <c r="C2614" t="s">
        <v>50</v>
      </c>
      <c r="D2614" t="s">
        <v>38</v>
      </c>
      <c r="E2614" s="1">
        <v>46099.426388888889</v>
      </c>
      <c r="F2614" s="1">
        <v>46100.801388888889</v>
      </c>
      <c r="G2614" t="s">
        <v>239</v>
      </c>
      <c r="H2614" t="s">
        <v>28</v>
      </c>
      <c r="I2614" t="s">
        <v>16</v>
      </c>
      <c r="J2614">
        <v>5</v>
      </c>
      <c r="K2614" t="str">
        <f>IF(tickets_dataset[[#This Row],[status]] = "Closed", "Yes","No")</f>
        <v>No</v>
      </c>
      <c r="L2614" s="2">
        <f t="shared" si="160"/>
        <v>33</v>
      </c>
      <c r="M2614" t="str">
        <f t="shared" si="161"/>
        <v>No</v>
      </c>
      <c r="N2614" t="str">
        <f t="shared" si="162"/>
        <v>Mar</v>
      </c>
      <c r="O2614" s="2">
        <f t="shared" si="163"/>
        <v>1.375</v>
      </c>
      <c r="P2614" t="str">
        <f>VLOOKUP(G2614,Agents!A:E,4,FALSE)</f>
        <v>Team1</v>
      </c>
      <c r="Q2614" t="str">
        <f>VLOOKUP(G2614,Agents!A:E,5,FALSE)</f>
        <v>Senior</v>
      </c>
      <c r="R2614" t="str">
        <f>VLOOKUP(G2614,Agents!A:E,2,FALSE)</f>
        <v>Evening</v>
      </c>
    </row>
    <row r="2615" spans="1:18" x14ac:dyDescent="0.35">
      <c r="A2615" t="s">
        <v>4765</v>
      </c>
      <c r="B2615" t="s">
        <v>4766</v>
      </c>
      <c r="C2615" t="s">
        <v>22</v>
      </c>
      <c r="D2615" t="s">
        <v>26</v>
      </c>
      <c r="E2615" s="1">
        <v>46071.21875</v>
      </c>
      <c r="F2615" s="1">
        <v>46072.427083333336</v>
      </c>
      <c r="G2615" t="s">
        <v>59</v>
      </c>
      <c r="H2615" t="s">
        <v>15</v>
      </c>
      <c r="I2615" t="s">
        <v>16</v>
      </c>
      <c r="J2615">
        <v>5</v>
      </c>
      <c r="K2615" t="str">
        <f>IF(tickets_dataset[[#This Row],[status]] = "Closed", "Yes","No")</f>
        <v>Yes</v>
      </c>
      <c r="L2615" s="2">
        <f t="shared" si="160"/>
        <v>29.000000000058208</v>
      </c>
      <c r="M2615" t="str">
        <f t="shared" si="161"/>
        <v>No</v>
      </c>
      <c r="N2615" t="str">
        <f t="shared" si="162"/>
        <v>Feb</v>
      </c>
      <c r="O2615" s="2">
        <f t="shared" si="163"/>
        <v>1.2083333333357587</v>
      </c>
      <c r="P2615" t="str">
        <f>VLOOKUP(G2615,Agents!A:E,4,FALSE)</f>
        <v>Team3</v>
      </c>
      <c r="Q2615" t="str">
        <f>VLOOKUP(G2615,Agents!A:E,5,FALSE)</f>
        <v>Senior</v>
      </c>
      <c r="R2615" t="str">
        <f>VLOOKUP(G2615,Agents!A:E,2,FALSE)</f>
        <v>Night</v>
      </c>
    </row>
    <row r="2616" spans="1:18" x14ac:dyDescent="0.35">
      <c r="A2616" t="s">
        <v>4767</v>
      </c>
      <c r="B2616" t="s">
        <v>4768</v>
      </c>
      <c r="C2616" t="s">
        <v>12</v>
      </c>
      <c r="D2616" t="s">
        <v>26</v>
      </c>
      <c r="E2616" s="1">
        <v>46076.588194444441</v>
      </c>
      <c r="F2616" s="1">
        <v>46077.379861111112</v>
      </c>
      <c r="G2616" t="s">
        <v>86</v>
      </c>
      <c r="H2616" t="s">
        <v>15</v>
      </c>
      <c r="I2616" t="s">
        <v>16</v>
      </c>
      <c r="J2616">
        <v>5</v>
      </c>
      <c r="K2616" t="str">
        <f>IF(tickets_dataset[[#This Row],[status]] = "Closed", "Yes","No")</f>
        <v>Yes</v>
      </c>
      <c r="L2616" s="2">
        <f t="shared" si="160"/>
        <v>19.000000000116415</v>
      </c>
      <c r="M2616" t="str">
        <f t="shared" si="161"/>
        <v>No</v>
      </c>
      <c r="N2616" t="str">
        <f t="shared" si="162"/>
        <v>Feb</v>
      </c>
      <c r="O2616" s="2">
        <f t="shared" si="163"/>
        <v>0.79166666667151731</v>
      </c>
      <c r="P2616" t="str">
        <f>VLOOKUP(G2616,Agents!A:E,4,FALSE)</f>
        <v>Team1</v>
      </c>
      <c r="Q2616" t="str">
        <f>VLOOKUP(G2616,Agents!A:E,5,FALSE)</f>
        <v>Mid</v>
      </c>
      <c r="R2616" t="str">
        <f>VLOOKUP(G2616,Agents!A:E,2,FALSE)</f>
        <v>Morning</v>
      </c>
    </row>
    <row r="2617" spans="1:18" x14ac:dyDescent="0.35">
      <c r="A2617" t="s">
        <v>4769</v>
      </c>
      <c r="B2617" t="s">
        <v>4770</v>
      </c>
      <c r="C2617" t="s">
        <v>12</v>
      </c>
      <c r="D2617" t="s">
        <v>13</v>
      </c>
      <c r="E2617" s="1">
        <v>46105.847916666666</v>
      </c>
      <c r="F2617" s="1">
        <v>46107.222916666666</v>
      </c>
      <c r="G2617" t="s">
        <v>23</v>
      </c>
      <c r="H2617" t="s">
        <v>15</v>
      </c>
      <c r="I2617" t="s">
        <v>16</v>
      </c>
      <c r="J2617">
        <v>5</v>
      </c>
      <c r="K2617" t="str">
        <f>IF(tickets_dataset[[#This Row],[status]] = "Closed", "Yes","No")</f>
        <v>Yes</v>
      </c>
      <c r="L2617" s="2">
        <f t="shared" si="160"/>
        <v>33</v>
      </c>
      <c r="M2617" t="str">
        <f t="shared" si="161"/>
        <v>No</v>
      </c>
      <c r="N2617" t="str">
        <f t="shared" si="162"/>
        <v>Mar</v>
      </c>
      <c r="O2617" s="2">
        <f t="shared" si="163"/>
        <v>1.375</v>
      </c>
      <c r="P2617" t="str">
        <f>VLOOKUP(G2617,Agents!A:E,4,FALSE)</f>
        <v>Team3</v>
      </c>
      <c r="Q2617" t="str">
        <f>VLOOKUP(G2617,Agents!A:E,5,FALSE)</f>
        <v>Senior</v>
      </c>
      <c r="R2617" t="str">
        <f>VLOOKUP(G2617,Agents!A:E,2,FALSE)</f>
        <v>Evening</v>
      </c>
    </row>
    <row r="2618" spans="1:18" x14ac:dyDescent="0.35">
      <c r="A2618" t="s">
        <v>4771</v>
      </c>
      <c r="B2618" t="s">
        <v>3648</v>
      </c>
      <c r="C2618" t="s">
        <v>12</v>
      </c>
      <c r="D2618" t="s">
        <v>26</v>
      </c>
      <c r="E2618" s="1">
        <v>46023.613888888889</v>
      </c>
      <c r="F2618" s="1">
        <v>46024.863888888889</v>
      </c>
      <c r="G2618" t="s">
        <v>27</v>
      </c>
      <c r="H2618" t="s">
        <v>15</v>
      </c>
      <c r="I2618" t="s">
        <v>16</v>
      </c>
      <c r="J2618">
        <v>3</v>
      </c>
      <c r="K2618" t="str">
        <f>IF(tickets_dataset[[#This Row],[status]] = "Closed", "Yes","No")</f>
        <v>Yes</v>
      </c>
      <c r="L2618" s="2">
        <f t="shared" si="160"/>
        <v>30</v>
      </c>
      <c r="M2618" t="str">
        <f t="shared" si="161"/>
        <v>No</v>
      </c>
      <c r="N2618" t="str">
        <f t="shared" si="162"/>
        <v>Jan</v>
      </c>
      <c r="O2618" s="2">
        <f t="shared" si="163"/>
        <v>1.25</v>
      </c>
      <c r="P2618" t="str">
        <f>VLOOKUP(G2618,Agents!A:E,4,FALSE)</f>
        <v>Team5</v>
      </c>
      <c r="Q2618" t="str">
        <f>VLOOKUP(G2618,Agents!A:E,5,FALSE)</f>
        <v>Senior</v>
      </c>
      <c r="R2618" t="str">
        <f>VLOOKUP(G2618,Agents!A:E,2,FALSE)</f>
        <v>Morning</v>
      </c>
    </row>
    <row r="2619" spans="1:18" x14ac:dyDescent="0.35">
      <c r="A2619" t="s">
        <v>4772</v>
      </c>
      <c r="B2619" t="s">
        <v>4773</v>
      </c>
      <c r="C2619" t="s">
        <v>12</v>
      </c>
      <c r="D2619" t="s">
        <v>26</v>
      </c>
      <c r="E2619" s="1">
        <v>46044.354861111111</v>
      </c>
      <c r="F2619" s="1">
        <v>46045.938194444447</v>
      </c>
      <c r="G2619" t="s">
        <v>53</v>
      </c>
      <c r="H2619" t="s">
        <v>15</v>
      </c>
      <c r="I2619" t="s">
        <v>16</v>
      </c>
      <c r="J2619">
        <v>3</v>
      </c>
      <c r="K2619" t="str">
        <f>IF(tickets_dataset[[#This Row],[status]] = "Closed", "Yes","No")</f>
        <v>Yes</v>
      </c>
      <c r="L2619" s="2">
        <f t="shared" si="160"/>
        <v>38.000000000058208</v>
      </c>
      <c r="M2619" t="str">
        <f t="shared" si="161"/>
        <v>No</v>
      </c>
      <c r="N2619" t="str">
        <f t="shared" si="162"/>
        <v>Jan</v>
      </c>
      <c r="O2619" s="2">
        <f t="shared" si="163"/>
        <v>1.5833333333357587</v>
      </c>
      <c r="P2619" t="str">
        <f>VLOOKUP(G2619,Agents!A:E,4,FALSE)</f>
        <v>Team1</v>
      </c>
      <c r="Q2619" t="str">
        <f>VLOOKUP(G2619,Agents!A:E,5,FALSE)</f>
        <v>Junior</v>
      </c>
      <c r="R2619" t="str">
        <f>VLOOKUP(G2619,Agents!A:E,2,FALSE)</f>
        <v>Night</v>
      </c>
    </row>
    <row r="2620" spans="1:18" x14ac:dyDescent="0.35">
      <c r="A2620" t="s">
        <v>4774</v>
      </c>
      <c r="B2620" t="s">
        <v>2263</v>
      </c>
      <c r="C2620" t="s">
        <v>34</v>
      </c>
      <c r="D2620" t="s">
        <v>26</v>
      </c>
      <c r="E2620" s="1">
        <v>46057.970833333333</v>
      </c>
      <c r="F2620" s="1">
        <v>46060.137499999997</v>
      </c>
      <c r="G2620" t="s">
        <v>103</v>
      </c>
      <c r="H2620" t="s">
        <v>15</v>
      </c>
      <c r="I2620" t="s">
        <v>16</v>
      </c>
      <c r="J2620">
        <v>3</v>
      </c>
      <c r="K2620" t="str">
        <f>IF(tickets_dataset[[#This Row],[status]] = "Closed", "Yes","No")</f>
        <v>Yes</v>
      </c>
      <c r="L2620" s="2">
        <f t="shared" si="160"/>
        <v>51.999999999941792</v>
      </c>
      <c r="M2620" t="str">
        <f t="shared" si="161"/>
        <v>Yes</v>
      </c>
      <c r="N2620" t="str">
        <f t="shared" si="162"/>
        <v>Feb</v>
      </c>
      <c r="O2620" s="2">
        <f t="shared" si="163"/>
        <v>2.1666666666642413</v>
      </c>
      <c r="P2620" t="str">
        <f>VLOOKUP(G2620,Agents!A:E,4,FALSE)</f>
        <v>Team4</v>
      </c>
      <c r="Q2620" t="str">
        <f>VLOOKUP(G2620,Agents!A:E,5,FALSE)</f>
        <v>Senior</v>
      </c>
      <c r="R2620" t="str">
        <f>VLOOKUP(G2620,Agents!A:E,2,FALSE)</f>
        <v>Night</v>
      </c>
    </row>
    <row r="2621" spans="1:18" x14ac:dyDescent="0.35">
      <c r="A2621" t="s">
        <v>4775</v>
      </c>
      <c r="B2621" t="s">
        <v>487</v>
      </c>
      <c r="C2621" t="s">
        <v>22</v>
      </c>
      <c r="D2621" t="s">
        <v>13</v>
      </c>
      <c r="E2621" s="1">
        <v>46053.978472222225</v>
      </c>
      <c r="F2621" s="1">
        <v>46055.186805555553</v>
      </c>
      <c r="G2621" t="s">
        <v>23</v>
      </c>
      <c r="H2621" t="s">
        <v>15</v>
      </c>
      <c r="I2621" t="s">
        <v>16</v>
      </c>
      <c r="J2621">
        <v>4</v>
      </c>
      <c r="K2621" t="str">
        <f>IF(tickets_dataset[[#This Row],[status]] = "Closed", "Yes","No")</f>
        <v>Yes</v>
      </c>
      <c r="L2621" s="2">
        <f t="shared" si="160"/>
        <v>28.999999999883585</v>
      </c>
      <c r="M2621" t="str">
        <f t="shared" si="161"/>
        <v>No</v>
      </c>
      <c r="N2621" t="str">
        <f t="shared" si="162"/>
        <v>Jan</v>
      </c>
      <c r="O2621" s="2">
        <f t="shared" si="163"/>
        <v>1.2083333333284827</v>
      </c>
      <c r="P2621" t="str">
        <f>VLOOKUP(G2621,Agents!A:E,4,FALSE)</f>
        <v>Team3</v>
      </c>
      <c r="Q2621" t="str">
        <f>VLOOKUP(G2621,Agents!A:E,5,FALSE)</f>
        <v>Senior</v>
      </c>
      <c r="R2621" t="str">
        <f>VLOOKUP(G2621,Agents!A:E,2,FALSE)</f>
        <v>Evening</v>
      </c>
    </row>
    <row r="2622" spans="1:18" x14ac:dyDescent="0.35">
      <c r="A2622" t="s">
        <v>4776</v>
      </c>
      <c r="B2622" t="s">
        <v>4416</v>
      </c>
      <c r="C2622" t="s">
        <v>76</v>
      </c>
      <c r="D2622" t="s">
        <v>26</v>
      </c>
      <c r="E2622" s="1">
        <v>46034.583333333336</v>
      </c>
      <c r="F2622" s="1">
        <v>46037.125</v>
      </c>
      <c r="G2622" t="s">
        <v>77</v>
      </c>
      <c r="H2622" t="s">
        <v>28</v>
      </c>
      <c r="I2622" t="s">
        <v>16</v>
      </c>
      <c r="J2622">
        <v>5</v>
      </c>
      <c r="K2622" t="str">
        <f>IF(tickets_dataset[[#This Row],[status]] = "Closed", "Yes","No")</f>
        <v>No</v>
      </c>
      <c r="L2622" s="2">
        <f t="shared" si="160"/>
        <v>60.999999999941792</v>
      </c>
      <c r="M2622" t="str">
        <f t="shared" si="161"/>
        <v>Yes</v>
      </c>
      <c r="N2622" t="str">
        <f t="shared" si="162"/>
        <v>Jan</v>
      </c>
      <c r="O2622" s="2">
        <f t="shared" si="163"/>
        <v>2.5416666666642413</v>
      </c>
      <c r="P2622" t="str">
        <f>VLOOKUP(G2622,Agents!A:E,4,FALSE)</f>
        <v>Team5</v>
      </c>
      <c r="Q2622" t="str">
        <f>VLOOKUP(G2622,Agents!A:E,5,FALSE)</f>
        <v>Junior</v>
      </c>
      <c r="R2622" t="str">
        <f>VLOOKUP(G2622,Agents!A:E,2,FALSE)</f>
        <v>Evening</v>
      </c>
    </row>
    <row r="2623" spans="1:18" x14ac:dyDescent="0.35">
      <c r="A2623" t="s">
        <v>4777</v>
      </c>
      <c r="B2623" t="s">
        <v>1676</v>
      </c>
      <c r="C2623" t="s">
        <v>22</v>
      </c>
      <c r="D2623" t="s">
        <v>26</v>
      </c>
      <c r="E2623" s="1">
        <v>46043.074999999997</v>
      </c>
      <c r="F2623" s="1">
        <v>46044.241666666669</v>
      </c>
      <c r="G2623" t="s">
        <v>183</v>
      </c>
      <c r="H2623" t="s">
        <v>15</v>
      </c>
      <c r="I2623" t="s">
        <v>16</v>
      </c>
      <c r="J2623">
        <v>5</v>
      </c>
      <c r="K2623" t="str">
        <f>IF(tickets_dataset[[#This Row],[status]] = "Closed", "Yes","No")</f>
        <v>Yes</v>
      </c>
      <c r="L2623" s="2">
        <f t="shared" si="160"/>
        <v>28.000000000116415</v>
      </c>
      <c r="M2623" t="str">
        <f t="shared" si="161"/>
        <v>No</v>
      </c>
      <c r="N2623" t="str">
        <f t="shared" si="162"/>
        <v>Jan</v>
      </c>
      <c r="O2623" s="2">
        <f t="shared" si="163"/>
        <v>1.1666666666715173</v>
      </c>
      <c r="P2623" t="str">
        <f>VLOOKUP(G2623,Agents!A:E,4,FALSE)</f>
        <v>Team3</v>
      </c>
      <c r="Q2623" t="str">
        <f>VLOOKUP(G2623,Agents!A:E,5,FALSE)</f>
        <v>Senior</v>
      </c>
      <c r="R2623" t="str">
        <f>VLOOKUP(G2623,Agents!A:E,2,FALSE)</f>
        <v>Night</v>
      </c>
    </row>
    <row r="2624" spans="1:18" x14ac:dyDescent="0.35">
      <c r="A2624" t="s">
        <v>4778</v>
      </c>
      <c r="B2624" t="s">
        <v>4779</v>
      </c>
      <c r="C2624" t="s">
        <v>76</v>
      </c>
      <c r="D2624" t="s">
        <v>13</v>
      </c>
      <c r="E2624" s="1">
        <v>46098.555555555555</v>
      </c>
      <c r="F2624" s="1">
        <v>46100.430555555555</v>
      </c>
      <c r="G2624" t="s">
        <v>42</v>
      </c>
      <c r="H2624" t="s">
        <v>15</v>
      </c>
      <c r="I2624" t="s">
        <v>16</v>
      </c>
      <c r="J2624">
        <v>4</v>
      </c>
      <c r="K2624" t="str">
        <f>IF(tickets_dataset[[#This Row],[status]] = "Closed", "Yes","No")</f>
        <v>Yes</v>
      </c>
      <c r="L2624" s="2">
        <f t="shared" si="160"/>
        <v>45</v>
      </c>
      <c r="M2624" t="str">
        <f t="shared" si="161"/>
        <v>No</v>
      </c>
      <c r="N2624" t="str">
        <f t="shared" si="162"/>
        <v>Mar</v>
      </c>
      <c r="O2624" s="2">
        <f t="shared" si="163"/>
        <v>1.875</v>
      </c>
      <c r="P2624" t="str">
        <f>VLOOKUP(G2624,Agents!A:E,4,FALSE)</f>
        <v>Team2</v>
      </c>
      <c r="Q2624" t="str">
        <f>VLOOKUP(G2624,Agents!A:E,5,FALSE)</f>
        <v>Junior</v>
      </c>
      <c r="R2624" t="str">
        <f>VLOOKUP(G2624,Agents!A:E,2,FALSE)</f>
        <v>Night</v>
      </c>
    </row>
    <row r="2625" spans="1:18" x14ac:dyDescent="0.35">
      <c r="A2625" t="s">
        <v>4780</v>
      </c>
      <c r="B2625" t="s">
        <v>743</v>
      </c>
      <c r="C2625" t="s">
        <v>22</v>
      </c>
      <c r="D2625" t="s">
        <v>38</v>
      </c>
      <c r="E2625" s="1">
        <v>46036.839583333334</v>
      </c>
      <c r="F2625" s="1">
        <v>46038.464583333334</v>
      </c>
      <c r="G2625" t="s">
        <v>42</v>
      </c>
      <c r="H2625" t="s">
        <v>15</v>
      </c>
      <c r="I2625" t="s">
        <v>68</v>
      </c>
      <c r="J2625">
        <v>3</v>
      </c>
      <c r="K2625" t="str">
        <f>IF(tickets_dataset[[#This Row],[status]] = "Closed", "Yes","No")</f>
        <v>Yes</v>
      </c>
      <c r="L2625" s="2">
        <f t="shared" si="160"/>
        <v>39</v>
      </c>
      <c r="M2625" t="str">
        <f t="shared" si="161"/>
        <v>No</v>
      </c>
      <c r="N2625" t="str">
        <f t="shared" si="162"/>
        <v>Jan</v>
      </c>
      <c r="O2625" s="2">
        <f t="shared" si="163"/>
        <v>1.625</v>
      </c>
      <c r="P2625" t="str">
        <f>VLOOKUP(G2625,Agents!A:E,4,FALSE)</f>
        <v>Team2</v>
      </c>
      <c r="Q2625" t="str">
        <f>VLOOKUP(G2625,Agents!A:E,5,FALSE)</f>
        <v>Junior</v>
      </c>
      <c r="R2625" t="str">
        <f>VLOOKUP(G2625,Agents!A:E,2,FALSE)</f>
        <v>Night</v>
      </c>
    </row>
    <row r="2626" spans="1:18" x14ac:dyDescent="0.35">
      <c r="A2626" t="s">
        <v>4781</v>
      </c>
      <c r="B2626" t="s">
        <v>4782</v>
      </c>
      <c r="C2626" t="s">
        <v>34</v>
      </c>
      <c r="D2626" t="s">
        <v>38</v>
      </c>
      <c r="E2626" s="1">
        <v>46103.490972222222</v>
      </c>
      <c r="F2626" s="1">
        <v>46105.282638888886</v>
      </c>
      <c r="G2626" t="s">
        <v>149</v>
      </c>
      <c r="H2626" t="s">
        <v>15</v>
      </c>
      <c r="I2626" t="s">
        <v>16</v>
      </c>
      <c r="J2626">
        <v>3</v>
      </c>
      <c r="K2626" t="str">
        <f>IF(tickets_dataset[[#This Row],[status]] = "Closed", "Yes","No")</f>
        <v>Yes</v>
      </c>
      <c r="L2626" s="2">
        <f t="shared" ref="L2626:L2689" si="164">IF(ISBLANK(F2626),"",(F2626-E2626)*24)</f>
        <v>42.999999999941792</v>
      </c>
      <c r="M2626" t="str">
        <f t="shared" ref="M2626:M2689" si="165">IF(L2626&gt;48,"Yes","No")</f>
        <v>No</v>
      </c>
      <c r="N2626" t="str">
        <f t="shared" ref="N2626:N2689" si="166">TEXT(E2626,"mmm")</f>
        <v>Mar</v>
      </c>
      <c r="O2626" s="2">
        <f t="shared" si="163"/>
        <v>1.7916666666642413</v>
      </c>
      <c r="P2626" t="str">
        <f>VLOOKUP(G2626,Agents!A:E,4,FALSE)</f>
        <v>Team3</v>
      </c>
      <c r="Q2626" t="str">
        <f>VLOOKUP(G2626,Agents!A:E,5,FALSE)</f>
        <v>Mid</v>
      </c>
      <c r="R2626" t="str">
        <f>VLOOKUP(G2626,Agents!A:E,2,FALSE)</f>
        <v>Night</v>
      </c>
    </row>
    <row r="2627" spans="1:18" x14ac:dyDescent="0.35">
      <c r="A2627" t="s">
        <v>4783</v>
      </c>
      <c r="B2627" t="s">
        <v>4784</v>
      </c>
      <c r="C2627" t="s">
        <v>22</v>
      </c>
      <c r="D2627" t="s">
        <v>13</v>
      </c>
      <c r="E2627" s="1">
        <v>46094.805555555555</v>
      </c>
      <c r="F2627" s="1">
        <v>46096.680555555555</v>
      </c>
      <c r="G2627" t="s">
        <v>103</v>
      </c>
      <c r="H2627" t="s">
        <v>15</v>
      </c>
      <c r="I2627" t="s">
        <v>16</v>
      </c>
      <c r="J2627">
        <v>5</v>
      </c>
      <c r="K2627" t="str">
        <f>IF(tickets_dataset[[#This Row],[status]] = "Closed", "Yes","No")</f>
        <v>Yes</v>
      </c>
      <c r="L2627" s="2">
        <f t="shared" si="164"/>
        <v>45</v>
      </c>
      <c r="M2627" t="str">
        <f t="shared" si="165"/>
        <v>No</v>
      </c>
      <c r="N2627" t="str">
        <f t="shared" si="166"/>
        <v>Mar</v>
      </c>
      <c r="O2627" s="2">
        <f t="shared" ref="O2627:O2690" si="167">F2627-E2627</f>
        <v>1.875</v>
      </c>
      <c r="P2627" t="str">
        <f>VLOOKUP(G2627,Agents!A:E,4,FALSE)</f>
        <v>Team4</v>
      </c>
      <c r="Q2627" t="str">
        <f>VLOOKUP(G2627,Agents!A:E,5,FALSE)</f>
        <v>Senior</v>
      </c>
      <c r="R2627" t="str">
        <f>VLOOKUP(G2627,Agents!A:E,2,FALSE)</f>
        <v>Night</v>
      </c>
    </row>
    <row r="2628" spans="1:18" x14ac:dyDescent="0.35">
      <c r="A2628" t="s">
        <v>4785</v>
      </c>
      <c r="B2628" t="s">
        <v>4786</v>
      </c>
      <c r="C2628" t="s">
        <v>34</v>
      </c>
      <c r="D2628" t="s">
        <v>13</v>
      </c>
      <c r="E2628" s="1">
        <v>46079.541666666664</v>
      </c>
      <c r="F2628" s="1">
        <v>46079.833333333336</v>
      </c>
      <c r="G2628" t="s">
        <v>140</v>
      </c>
      <c r="H2628" t="s">
        <v>15</v>
      </c>
      <c r="I2628" t="s">
        <v>16</v>
      </c>
      <c r="J2628">
        <v>4</v>
      </c>
      <c r="K2628" t="str">
        <f>IF(tickets_dataset[[#This Row],[status]] = "Closed", "Yes","No")</f>
        <v>Yes</v>
      </c>
      <c r="L2628" s="2">
        <f t="shared" si="164"/>
        <v>7.0000000001164153</v>
      </c>
      <c r="M2628" t="str">
        <f t="shared" si="165"/>
        <v>No</v>
      </c>
      <c r="N2628" t="str">
        <f t="shared" si="166"/>
        <v>Feb</v>
      </c>
      <c r="O2628" s="2">
        <f t="shared" si="167"/>
        <v>0.29166666667151731</v>
      </c>
      <c r="P2628" t="str">
        <f>VLOOKUP(G2628,Agents!A:E,4,FALSE)</f>
        <v>Team1</v>
      </c>
      <c r="Q2628" t="str">
        <f>VLOOKUP(G2628,Agents!A:E,5,FALSE)</f>
        <v>Junior</v>
      </c>
      <c r="R2628" t="str">
        <f>VLOOKUP(G2628,Agents!A:E,2,FALSE)</f>
        <v>Morning</v>
      </c>
    </row>
    <row r="2629" spans="1:18" x14ac:dyDescent="0.35">
      <c r="A2629" t="s">
        <v>4787</v>
      </c>
      <c r="B2629" t="s">
        <v>818</v>
      </c>
      <c r="C2629" t="s">
        <v>76</v>
      </c>
      <c r="D2629" t="s">
        <v>13</v>
      </c>
      <c r="E2629" s="1">
        <v>46108.866666666669</v>
      </c>
      <c r="F2629" s="1">
        <v>46110.616666666669</v>
      </c>
      <c r="G2629" t="s">
        <v>199</v>
      </c>
      <c r="H2629" t="s">
        <v>15</v>
      </c>
      <c r="I2629" t="s">
        <v>16</v>
      </c>
      <c r="J2629">
        <v>4</v>
      </c>
      <c r="K2629" t="str">
        <f>IF(tickets_dataset[[#This Row],[status]] = "Closed", "Yes","No")</f>
        <v>Yes</v>
      </c>
      <c r="L2629" s="2">
        <f t="shared" si="164"/>
        <v>42</v>
      </c>
      <c r="M2629" t="str">
        <f t="shared" si="165"/>
        <v>No</v>
      </c>
      <c r="N2629" t="str">
        <f t="shared" si="166"/>
        <v>Mar</v>
      </c>
      <c r="O2629" s="2">
        <f t="shared" si="167"/>
        <v>1.75</v>
      </c>
      <c r="P2629" t="str">
        <f>VLOOKUP(G2629,Agents!A:E,4,FALSE)</f>
        <v>Team1</v>
      </c>
      <c r="Q2629" t="str">
        <f>VLOOKUP(G2629,Agents!A:E,5,FALSE)</f>
        <v>Junior</v>
      </c>
      <c r="R2629" t="str">
        <f>VLOOKUP(G2629,Agents!A:E,2,FALSE)</f>
        <v>Morning</v>
      </c>
    </row>
    <row r="2630" spans="1:18" x14ac:dyDescent="0.35">
      <c r="A2630" t="s">
        <v>4788</v>
      </c>
      <c r="B2630" t="s">
        <v>1560</v>
      </c>
      <c r="C2630" t="s">
        <v>34</v>
      </c>
      <c r="D2630" t="s">
        <v>26</v>
      </c>
      <c r="E2630" s="1">
        <v>46036.18472222222</v>
      </c>
      <c r="F2630" s="1">
        <v>46037.226388888892</v>
      </c>
      <c r="G2630" t="s">
        <v>137</v>
      </c>
      <c r="H2630" t="s">
        <v>28</v>
      </c>
      <c r="I2630" t="s">
        <v>16</v>
      </c>
      <c r="J2630">
        <v>4</v>
      </c>
      <c r="K2630" t="str">
        <f>IF(tickets_dataset[[#This Row],[status]] = "Closed", "Yes","No")</f>
        <v>No</v>
      </c>
      <c r="L2630" s="2">
        <f t="shared" si="164"/>
        <v>25.000000000116415</v>
      </c>
      <c r="M2630" t="str">
        <f t="shared" si="165"/>
        <v>No</v>
      </c>
      <c r="N2630" t="str">
        <f t="shared" si="166"/>
        <v>Jan</v>
      </c>
      <c r="O2630" s="2">
        <f t="shared" si="167"/>
        <v>1.0416666666715173</v>
      </c>
      <c r="P2630" t="str">
        <f>VLOOKUP(G2630,Agents!A:E,4,FALSE)</f>
        <v>Team5</v>
      </c>
      <c r="Q2630" t="str">
        <f>VLOOKUP(G2630,Agents!A:E,5,FALSE)</f>
        <v>Senior</v>
      </c>
      <c r="R2630" t="str">
        <f>VLOOKUP(G2630,Agents!A:E,2,FALSE)</f>
        <v>Night</v>
      </c>
    </row>
    <row r="2631" spans="1:18" x14ac:dyDescent="0.35">
      <c r="A2631" t="s">
        <v>4789</v>
      </c>
      <c r="B2631" t="s">
        <v>4790</v>
      </c>
      <c r="C2631" t="s">
        <v>76</v>
      </c>
      <c r="D2631" t="s">
        <v>13</v>
      </c>
      <c r="E2631" s="1">
        <v>46054.086111111108</v>
      </c>
      <c r="F2631" s="1">
        <v>46055.50277777778</v>
      </c>
      <c r="G2631" t="s">
        <v>14</v>
      </c>
      <c r="H2631" t="s">
        <v>15</v>
      </c>
      <c r="I2631" t="s">
        <v>16</v>
      </c>
      <c r="J2631">
        <v>4</v>
      </c>
      <c r="K2631" t="str">
        <f>IF(tickets_dataset[[#This Row],[status]] = "Closed", "Yes","No")</f>
        <v>Yes</v>
      </c>
      <c r="L2631" s="2">
        <f t="shared" si="164"/>
        <v>34.000000000116415</v>
      </c>
      <c r="M2631" t="str">
        <f t="shared" si="165"/>
        <v>No</v>
      </c>
      <c r="N2631" t="str">
        <f t="shared" si="166"/>
        <v>Feb</v>
      </c>
      <c r="O2631" s="2">
        <f t="shared" si="167"/>
        <v>1.4166666666715173</v>
      </c>
      <c r="P2631" t="str">
        <f>VLOOKUP(G2631,Agents!A:E,4,FALSE)</f>
        <v>Team1</v>
      </c>
      <c r="Q2631" t="str">
        <f>VLOOKUP(G2631,Agents!A:E,5,FALSE)</f>
        <v>Senior</v>
      </c>
      <c r="R2631" t="str">
        <f>VLOOKUP(G2631,Agents!A:E,2,FALSE)</f>
        <v>Morning</v>
      </c>
    </row>
    <row r="2632" spans="1:18" x14ac:dyDescent="0.35">
      <c r="A2632" t="s">
        <v>4791</v>
      </c>
      <c r="B2632" t="s">
        <v>4792</v>
      </c>
      <c r="C2632" t="s">
        <v>22</v>
      </c>
      <c r="D2632" t="s">
        <v>26</v>
      </c>
      <c r="E2632" s="1">
        <v>46068.565972222219</v>
      </c>
      <c r="F2632" s="1">
        <v>46069.524305555555</v>
      </c>
      <c r="G2632" t="s">
        <v>83</v>
      </c>
      <c r="H2632" t="s">
        <v>15</v>
      </c>
      <c r="I2632" t="s">
        <v>68</v>
      </c>
      <c r="J2632">
        <v>4</v>
      </c>
      <c r="K2632" t="str">
        <f>IF(tickets_dataset[[#This Row],[status]] = "Closed", "Yes","No")</f>
        <v>Yes</v>
      </c>
      <c r="L2632" s="2">
        <f t="shared" si="164"/>
        <v>23.000000000058208</v>
      </c>
      <c r="M2632" t="str">
        <f t="shared" si="165"/>
        <v>No</v>
      </c>
      <c r="N2632" t="str">
        <f t="shared" si="166"/>
        <v>Feb</v>
      </c>
      <c r="O2632" s="2">
        <f t="shared" si="167"/>
        <v>0.95833333333575865</v>
      </c>
      <c r="P2632" t="str">
        <f>VLOOKUP(G2632,Agents!A:E,4,FALSE)</f>
        <v>Team2</v>
      </c>
      <c r="Q2632" t="str">
        <f>VLOOKUP(G2632,Agents!A:E,5,FALSE)</f>
        <v>Junior</v>
      </c>
      <c r="R2632" t="str">
        <f>VLOOKUP(G2632,Agents!A:E,2,FALSE)</f>
        <v>Night</v>
      </c>
    </row>
    <row r="2633" spans="1:18" x14ac:dyDescent="0.35">
      <c r="A2633" t="s">
        <v>4793</v>
      </c>
      <c r="B2633" t="s">
        <v>4712</v>
      </c>
      <c r="C2633" t="s">
        <v>50</v>
      </c>
      <c r="D2633" t="s">
        <v>26</v>
      </c>
      <c r="E2633" s="1">
        <v>46050.375</v>
      </c>
      <c r="F2633" s="1">
        <v>46052.083333333336</v>
      </c>
      <c r="G2633" t="s">
        <v>62</v>
      </c>
      <c r="H2633" t="s">
        <v>15</v>
      </c>
      <c r="I2633" t="s">
        <v>16</v>
      </c>
      <c r="J2633">
        <v>4</v>
      </c>
      <c r="K2633" t="str">
        <f>IF(tickets_dataset[[#This Row],[status]] = "Closed", "Yes","No")</f>
        <v>Yes</v>
      </c>
      <c r="L2633" s="2">
        <f t="shared" si="164"/>
        <v>41.000000000058208</v>
      </c>
      <c r="M2633" t="str">
        <f t="shared" si="165"/>
        <v>No</v>
      </c>
      <c r="N2633" t="str">
        <f t="shared" si="166"/>
        <v>Jan</v>
      </c>
      <c r="O2633" s="2">
        <f t="shared" si="167"/>
        <v>1.7083333333357587</v>
      </c>
      <c r="P2633" t="str">
        <f>VLOOKUP(G2633,Agents!A:E,4,FALSE)</f>
        <v>Team1</v>
      </c>
      <c r="Q2633" t="str">
        <f>VLOOKUP(G2633,Agents!A:E,5,FALSE)</f>
        <v>Junior</v>
      </c>
      <c r="R2633" t="str">
        <f>VLOOKUP(G2633,Agents!A:E,2,FALSE)</f>
        <v>Morning</v>
      </c>
    </row>
    <row r="2634" spans="1:18" x14ac:dyDescent="0.35">
      <c r="A2634" t="s">
        <v>4794</v>
      </c>
      <c r="B2634" t="s">
        <v>3987</v>
      </c>
      <c r="C2634" t="s">
        <v>76</v>
      </c>
      <c r="D2634" t="s">
        <v>26</v>
      </c>
      <c r="E2634" s="1">
        <v>46095.786111111112</v>
      </c>
      <c r="F2634" s="1">
        <v>46096.494444444441</v>
      </c>
      <c r="G2634" t="s">
        <v>119</v>
      </c>
      <c r="H2634" t="s">
        <v>132</v>
      </c>
      <c r="I2634" t="s">
        <v>16</v>
      </c>
      <c r="J2634">
        <v>3</v>
      </c>
      <c r="K2634" t="str">
        <f>IF(tickets_dataset[[#This Row],[status]] = "Closed", "Yes","No")</f>
        <v>No</v>
      </c>
      <c r="L2634" s="2">
        <f t="shared" si="164"/>
        <v>16.999999999883585</v>
      </c>
      <c r="M2634" t="str">
        <f t="shared" si="165"/>
        <v>No</v>
      </c>
      <c r="N2634" t="str">
        <f t="shared" si="166"/>
        <v>Mar</v>
      </c>
      <c r="O2634" s="2">
        <f t="shared" si="167"/>
        <v>0.70833333332848269</v>
      </c>
      <c r="P2634" t="str">
        <f>VLOOKUP(G2634,Agents!A:E,4,FALSE)</f>
        <v>Team1</v>
      </c>
      <c r="Q2634" t="str">
        <f>VLOOKUP(G2634,Agents!A:E,5,FALSE)</f>
        <v>Junior</v>
      </c>
      <c r="R2634" t="str">
        <f>VLOOKUP(G2634,Agents!A:E,2,FALSE)</f>
        <v>Morning</v>
      </c>
    </row>
    <row r="2635" spans="1:18" x14ac:dyDescent="0.35">
      <c r="A2635" t="s">
        <v>4795</v>
      </c>
      <c r="B2635" t="s">
        <v>225</v>
      </c>
      <c r="C2635" t="s">
        <v>76</v>
      </c>
      <c r="D2635" t="s">
        <v>13</v>
      </c>
      <c r="E2635" s="1">
        <v>46108.363194444442</v>
      </c>
      <c r="F2635" s="1">
        <v>46109.446527777778</v>
      </c>
      <c r="G2635" t="s">
        <v>14</v>
      </c>
      <c r="H2635" t="s">
        <v>15</v>
      </c>
      <c r="I2635" t="s">
        <v>16</v>
      </c>
      <c r="J2635">
        <v>4</v>
      </c>
      <c r="K2635" t="str">
        <f>IF(tickets_dataset[[#This Row],[status]] = "Closed", "Yes","No")</f>
        <v>Yes</v>
      </c>
      <c r="L2635" s="2">
        <f t="shared" si="164"/>
        <v>26.000000000058208</v>
      </c>
      <c r="M2635" t="str">
        <f t="shared" si="165"/>
        <v>No</v>
      </c>
      <c r="N2635" t="str">
        <f t="shared" si="166"/>
        <v>Mar</v>
      </c>
      <c r="O2635" s="2">
        <f t="shared" si="167"/>
        <v>1.0833333333357587</v>
      </c>
      <c r="P2635" t="str">
        <f>VLOOKUP(G2635,Agents!A:E,4,FALSE)</f>
        <v>Team1</v>
      </c>
      <c r="Q2635" t="str">
        <f>VLOOKUP(G2635,Agents!A:E,5,FALSE)</f>
        <v>Senior</v>
      </c>
      <c r="R2635" t="str">
        <f>VLOOKUP(G2635,Agents!A:E,2,FALSE)</f>
        <v>Morning</v>
      </c>
    </row>
    <row r="2636" spans="1:18" x14ac:dyDescent="0.35">
      <c r="A2636" t="s">
        <v>4796</v>
      </c>
      <c r="B2636" t="s">
        <v>4797</v>
      </c>
      <c r="C2636" t="s">
        <v>12</v>
      </c>
      <c r="D2636" t="s">
        <v>38</v>
      </c>
      <c r="E2636" s="1">
        <v>46028.675694444442</v>
      </c>
      <c r="F2636" s="1">
        <v>46031.217361111114</v>
      </c>
      <c r="G2636" t="s">
        <v>31</v>
      </c>
      <c r="H2636" t="s">
        <v>15</v>
      </c>
      <c r="I2636" t="s">
        <v>16</v>
      </c>
      <c r="J2636">
        <v>4</v>
      </c>
      <c r="K2636" t="str">
        <f>IF(tickets_dataset[[#This Row],[status]] = "Closed", "Yes","No")</f>
        <v>Yes</v>
      </c>
      <c r="L2636" s="2">
        <f t="shared" si="164"/>
        <v>61.000000000116415</v>
      </c>
      <c r="M2636" t="str">
        <f t="shared" si="165"/>
        <v>Yes</v>
      </c>
      <c r="N2636" t="str">
        <f t="shared" si="166"/>
        <v>Jan</v>
      </c>
      <c r="O2636" s="2">
        <f t="shared" si="167"/>
        <v>2.5416666666715173</v>
      </c>
      <c r="P2636" t="str">
        <f>VLOOKUP(G2636,Agents!A:E,4,FALSE)</f>
        <v>Team5</v>
      </c>
      <c r="Q2636" t="str">
        <f>VLOOKUP(G2636,Agents!A:E,5,FALSE)</f>
        <v>Senior</v>
      </c>
      <c r="R2636" t="str">
        <f>VLOOKUP(G2636,Agents!A:E,2,FALSE)</f>
        <v>Evening</v>
      </c>
    </row>
    <row r="2637" spans="1:18" x14ac:dyDescent="0.35">
      <c r="A2637" t="s">
        <v>4798</v>
      </c>
      <c r="B2637" t="s">
        <v>4799</v>
      </c>
      <c r="C2637" t="s">
        <v>22</v>
      </c>
      <c r="D2637" t="s">
        <v>13</v>
      </c>
      <c r="E2637" s="1">
        <v>46069.086805555555</v>
      </c>
      <c r="F2637" s="1">
        <v>46069.461805555555</v>
      </c>
      <c r="G2637" t="s">
        <v>344</v>
      </c>
      <c r="H2637" t="s">
        <v>15</v>
      </c>
      <c r="I2637" t="s">
        <v>16</v>
      </c>
      <c r="J2637">
        <v>4</v>
      </c>
      <c r="K2637" t="str">
        <f>IF(tickets_dataset[[#This Row],[status]] = "Closed", "Yes","No")</f>
        <v>Yes</v>
      </c>
      <c r="L2637" s="2">
        <f t="shared" si="164"/>
        <v>9</v>
      </c>
      <c r="M2637" t="str">
        <f t="shared" si="165"/>
        <v>No</v>
      </c>
      <c r="N2637" t="str">
        <f t="shared" si="166"/>
        <v>Feb</v>
      </c>
      <c r="O2637" s="2">
        <f t="shared" si="167"/>
        <v>0.375</v>
      </c>
      <c r="P2637" t="str">
        <f>VLOOKUP(G2637,Agents!A:E,4,FALSE)</f>
        <v>Team4</v>
      </c>
      <c r="Q2637" t="str">
        <f>VLOOKUP(G2637,Agents!A:E,5,FALSE)</f>
        <v>Senior</v>
      </c>
      <c r="R2637" t="str">
        <f>VLOOKUP(G2637,Agents!A:E,2,FALSE)</f>
        <v>Night</v>
      </c>
    </row>
    <row r="2638" spans="1:18" x14ac:dyDescent="0.35">
      <c r="A2638" t="s">
        <v>4800</v>
      </c>
      <c r="B2638" t="s">
        <v>4801</v>
      </c>
      <c r="C2638" t="s">
        <v>22</v>
      </c>
      <c r="D2638" t="s">
        <v>13</v>
      </c>
      <c r="E2638" s="1">
        <v>46036.442361111112</v>
      </c>
      <c r="F2638" s="1">
        <v>46037.609027777777</v>
      </c>
      <c r="G2638" t="s">
        <v>19</v>
      </c>
      <c r="H2638" t="s">
        <v>15</v>
      </c>
      <c r="I2638" t="s">
        <v>16</v>
      </c>
      <c r="J2638">
        <v>4</v>
      </c>
      <c r="K2638" t="str">
        <f>IF(tickets_dataset[[#This Row],[status]] = "Closed", "Yes","No")</f>
        <v>Yes</v>
      </c>
      <c r="L2638" s="2">
        <f t="shared" si="164"/>
        <v>27.999999999941792</v>
      </c>
      <c r="M2638" t="str">
        <f t="shared" si="165"/>
        <v>No</v>
      </c>
      <c r="N2638" t="str">
        <f t="shared" si="166"/>
        <v>Jan</v>
      </c>
      <c r="O2638" s="2">
        <f t="shared" si="167"/>
        <v>1.1666666666642413</v>
      </c>
      <c r="P2638" t="str">
        <f>VLOOKUP(G2638,Agents!A:E,4,FALSE)</f>
        <v>Team4</v>
      </c>
      <c r="Q2638" t="str">
        <f>VLOOKUP(G2638,Agents!A:E,5,FALSE)</f>
        <v>Senior</v>
      </c>
      <c r="R2638" t="str">
        <f>VLOOKUP(G2638,Agents!A:E,2,FALSE)</f>
        <v>Evening</v>
      </c>
    </row>
    <row r="2639" spans="1:18" x14ac:dyDescent="0.35">
      <c r="A2639" t="s">
        <v>4802</v>
      </c>
      <c r="B2639" t="s">
        <v>3926</v>
      </c>
      <c r="C2639" t="s">
        <v>22</v>
      </c>
      <c r="D2639" t="s">
        <v>26</v>
      </c>
      <c r="E2639" s="1">
        <v>46098.7</v>
      </c>
      <c r="F2639" s="1">
        <v>46101.491666666669</v>
      </c>
      <c r="G2639" t="s">
        <v>149</v>
      </c>
      <c r="H2639" t="s">
        <v>15</v>
      </c>
      <c r="I2639" t="s">
        <v>16</v>
      </c>
      <c r="J2639">
        <v>5</v>
      </c>
      <c r="K2639" t="str">
        <f>IF(tickets_dataset[[#This Row],[status]] = "Closed", "Yes","No")</f>
        <v>Yes</v>
      </c>
      <c r="L2639" s="2">
        <f t="shared" si="164"/>
        <v>67.000000000116415</v>
      </c>
      <c r="M2639" t="str">
        <f t="shared" si="165"/>
        <v>Yes</v>
      </c>
      <c r="N2639" t="str">
        <f t="shared" si="166"/>
        <v>Mar</v>
      </c>
      <c r="O2639" s="2">
        <f t="shared" si="167"/>
        <v>2.7916666666715173</v>
      </c>
      <c r="P2639" t="str">
        <f>VLOOKUP(G2639,Agents!A:E,4,FALSE)</f>
        <v>Team3</v>
      </c>
      <c r="Q2639" t="str">
        <f>VLOOKUP(G2639,Agents!A:E,5,FALSE)</f>
        <v>Mid</v>
      </c>
      <c r="R2639" t="str">
        <f>VLOOKUP(G2639,Agents!A:E,2,FALSE)</f>
        <v>Night</v>
      </c>
    </row>
    <row r="2640" spans="1:18" x14ac:dyDescent="0.35">
      <c r="A2640" t="s">
        <v>4803</v>
      </c>
      <c r="B2640" t="s">
        <v>4804</v>
      </c>
      <c r="C2640" t="s">
        <v>12</v>
      </c>
      <c r="D2640" t="s">
        <v>13</v>
      </c>
      <c r="E2640" s="1">
        <v>46053.04791666667</v>
      </c>
      <c r="F2640" s="1">
        <v>46053.256249999999</v>
      </c>
      <c r="G2640" t="s">
        <v>42</v>
      </c>
      <c r="H2640" t="s">
        <v>15</v>
      </c>
      <c r="I2640" t="s">
        <v>16</v>
      </c>
      <c r="J2640">
        <v>5</v>
      </c>
      <c r="K2640" t="str">
        <f>IF(tickets_dataset[[#This Row],[status]] = "Closed", "Yes","No")</f>
        <v>Yes</v>
      </c>
      <c r="L2640" s="2">
        <f t="shared" si="164"/>
        <v>4.9999999998835847</v>
      </c>
      <c r="M2640" t="str">
        <f t="shared" si="165"/>
        <v>No</v>
      </c>
      <c r="N2640" t="str">
        <f t="shared" si="166"/>
        <v>Jan</v>
      </c>
      <c r="O2640" s="2">
        <f t="shared" si="167"/>
        <v>0.20833333332848269</v>
      </c>
      <c r="P2640" t="str">
        <f>VLOOKUP(G2640,Agents!A:E,4,FALSE)</f>
        <v>Team2</v>
      </c>
      <c r="Q2640" t="str">
        <f>VLOOKUP(G2640,Agents!A:E,5,FALSE)</f>
        <v>Junior</v>
      </c>
      <c r="R2640" t="str">
        <f>VLOOKUP(G2640,Agents!A:E,2,FALSE)</f>
        <v>Night</v>
      </c>
    </row>
    <row r="2641" spans="1:18" x14ac:dyDescent="0.35">
      <c r="A2641" t="s">
        <v>4805</v>
      </c>
      <c r="B2641" t="s">
        <v>1178</v>
      </c>
      <c r="C2641" t="s">
        <v>76</v>
      </c>
      <c r="D2641" t="s">
        <v>13</v>
      </c>
      <c r="E2641" s="1">
        <v>46091.093055555553</v>
      </c>
      <c r="F2641" s="1">
        <v>46092.218055555553</v>
      </c>
      <c r="G2641" t="s">
        <v>14</v>
      </c>
      <c r="H2641" t="s">
        <v>28</v>
      </c>
      <c r="I2641" t="s">
        <v>16</v>
      </c>
      <c r="J2641">
        <v>3</v>
      </c>
      <c r="K2641" t="str">
        <f>IF(tickets_dataset[[#This Row],[status]] = "Closed", "Yes","No")</f>
        <v>No</v>
      </c>
      <c r="L2641" s="2">
        <f t="shared" si="164"/>
        <v>27</v>
      </c>
      <c r="M2641" t="str">
        <f t="shared" si="165"/>
        <v>No</v>
      </c>
      <c r="N2641" t="str">
        <f t="shared" si="166"/>
        <v>Mar</v>
      </c>
      <c r="O2641" s="2">
        <f t="shared" si="167"/>
        <v>1.125</v>
      </c>
      <c r="P2641" t="str">
        <f>VLOOKUP(G2641,Agents!A:E,4,FALSE)</f>
        <v>Team1</v>
      </c>
      <c r="Q2641" t="str">
        <f>VLOOKUP(G2641,Agents!A:E,5,FALSE)</f>
        <v>Senior</v>
      </c>
      <c r="R2641" t="str">
        <f>VLOOKUP(G2641,Agents!A:E,2,FALSE)</f>
        <v>Morning</v>
      </c>
    </row>
    <row r="2642" spans="1:18" x14ac:dyDescent="0.35">
      <c r="A2642" t="s">
        <v>4806</v>
      </c>
      <c r="B2642" t="s">
        <v>4807</v>
      </c>
      <c r="C2642" t="s">
        <v>12</v>
      </c>
      <c r="D2642" t="s">
        <v>26</v>
      </c>
      <c r="E2642" s="1">
        <v>46050.001388888886</v>
      </c>
      <c r="F2642" s="1">
        <v>46051.751388888886</v>
      </c>
      <c r="G2642" t="s">
        <v>311</v>
      </c>
      <c r="H2642" t="s">
        <v>15</v>
      </c>
      <c r="I2642" t="s">
        <v>16</v>
      </c>
      <c r="J2642">
        <v>5</v>
      </c>
      <c r="K2642" t="str">
        <f>IF(tickets_dataset[[#This Row],[status]] = "Closed", "Yes","No")</f>
        <v>Yes</v>
      </c>
      <c r="L2642" s="2">
        <f t="shared" si="164"/>
        <v>42</v>
      </c>
      <c r="M2642" t="str">
        <f t="shared" si="165"/>
        <v>No</v>
      </c>
      <c r="N2642" t="str">
        <f t="shared" si="166"/>
        <v>Jan</v>
      </c>
      <c r="O2642" s="2">
        <f t="shared" si="167"/>
        <v>1.75</v>
      </c>
      <c r="P2642" t="str">
        <f>VLOOKUP(G2642,Agents!A:E,4,FALSE)</f>
        <v>Team5</v>
      </c>
      <c r="Q2642" t="str">
        <f>VLOOKUP(G2642,Agents!A:E,5,FALSE)</f>
        <v>Senior</v>
      </c>
      <c r="R2642" t="str">
        <f>VLOOKUP(G2642,Agents!A:E,2,FALSE)</f>
        <v>Evening</v>
      </c>
    </row>
    <row r="2643" spans="1:18" x14ac:dyDescent="0.35">
      <c r="A2643" t="s">
        <v>4808</v>
      </c>
      <c r="B2643" t="s">
        <v>325</v>
      </c>
      <c r="C2643" t="s">
        <v>34</v>
      </c>
      <c r="D2643" t="s">
        <v>26</v>
      </c>
      <c r="E2643" s="1">
        <v>46067.270138888889</v>
      </c>
      <c r="F2643" s="1">
        <v>46067.895138888889</v>
      </c>
      <c r="G2643" t="s">
        <v>357</v>
      </c>
      <c r="H2643" t="s">
        <v>15</v>
      </c>
      <c r="I2643" t="s">
        <v>16</v>
      </c>
      <c r="J2643">
        <v>3</v>
      </c>
      <c r="K2643" t="str">
        <f>IF(tickets_dataset[[#This Row],[status]] = "Closed", "Yes","No")</f>
        <v>Yes</v>
      </c>
      <c r="L2643" s="2">
        <f t="shared" si="164"/>
        <v>15</v>
      </c>
      <c r="M2643" t="str">
        <f t="shared" si="165"/>
        <v>No</v>
      </c>
      <c r="N2643" t="str">
        <f t="shared" si="166"/>
        <v>Feb</v>
      </c>
      <c r="O2643" s="2">
        <f t="shared" si="167"/>
        <v>0.625</v>
      </c>
      <c r="P2643" t="str">
        <f>VLOOKUP(G2643,Agents!A:E,4,FALSE)</f>
        <v>Team1</v>
      </c>
      <c r="Q2643" t="str">
        <f>VLOOKUP(G2643,Agents!A:E,5,FALSE)</f>
        <v>Mid</v>
      </c>
      <c r="R2643" t="str">
        <f>VLOOKUP(G2643,Agents!A:E,2,FALSE)</f>
        <v>Morning</v>
      </c>
    </row>
    <row r="2644" spans="1:18" x14ac:dyDescent="0.35">
      <c r="A2644" t="s">
        <v>4809</v>
      </c>
      <c r="B2644" t="s">
        <v>1014</v>
      </c>
      <c r="C2644" t="s">
        <v>22</v>
      </c>
      <c r="D2644" t="s">
        <v>26</v>
      </c>
      <c r="E2644" s="1">
        <v>46084.287499999999</v>
      </c>
      <c r="F2644" s="1">
        <v>46087.162499999999</v>
      </c>
      <c r="G2644" t="s">
        <v>164</v>
      </c>
      <c r="H2644" t="s">
        <v>15</v>
      </c>
      <c r="I2644" t="s">
        <v>16</v>
      </c>
      <c r="J2644">
        <v>4</v>
      </c>
      <c r="K2644" t="str">
        <f>IF(tickets_dataset[[#This Row],[status]] = "Closed", "Yes","No")</f>
        <v>Yes</v>
      </c>
      <c r="L2644" s="2">
        <f t="shared" si="164"/>
        <v>69</v>
      </c>
      <c r="M2644" t="str">
        <f t="shared" si="165"/>
        <v>Yes</v>
      </c>
      <c r="N2644" t="str">
        <f t="shared" si="166"/>
        <v>Mar</v>
      </c>
      <c r="O2644" s="2">
        <f t="shared" si="167"/>
        <v>2.875</v>
      </c>
      <c r="P2644" t="str">
        <f>VLOOKUP(G2644,Agents!A:E,4,FALSE)</f>
        <v>Team4</v>
      </c>
      <c r="Q2644" t="str">
        <f>VLOOKUP(G2644,Agents!A:E,5,FALSE)</f>
        <v>Senior</v>
      </c>
      <c r="R2644" t="str">
        <f>VLOOKUP(G2644,Agents!A:E,2,FALSE)</f>
        <v>Evening</v>
      </c>
    </row>
    <row r="2645" spans="1:18" x14ac:dyDescent="0.35">
      <c r="A2645" t="s">
        <v>4810</v>
      </c>
      <c r="B2645" t="s">
        <v>3090</v>
      </c>
      <c r="C2645" t="s">
        <v>34</v>
      </c>
      <c r="D2645" t="s">
        <v>38</v>
      </c>
      <c r="E2645" s="1">
        <v>46096.553472222222</v>
      </c>
      <c r="F2645" s="1">
        <v>46099.303472222222</v>
      </c>
      <c r="G2645" t="s">
        <v>149</v>
      </c>
      <c r="H2645" t="s">
        <v>28</v>
      </c>
      <c r="I2645" t="s">
        <v>16</v>
      </c>
      <c r="J2645">
        <v>5</v>
      </c>
      <c r="K2645" t="str">
        <f>IF(tickets_dataset[[#This Row],[status]] = "Closed", "Yes","No")</f>
        <v>No</v>
      </c>
      <c r="L2645" s="2">
        <f t="shared" si="164"/>
        <v>66</v>
      </c>
      <c r="M2645" t="str">
        <f t="shared" si="165"/>
        <v>Yes</v>
      </c>
      <c r="N2645" t="str">
        <f t="shared" si="166"/>
        <v>Mar</v>
      </c>
      <c r="O2645" s="2">
        <f t="shared" si="167"/>
        <v>2.75</v>
      </c>
      <c r="P2645" t="str">
        <f>VLOOKUP(G2645,Agents!A:E,4,FALSE)</f>
        <v>Team3</v>
      </c>
      <c r="Q2645" t="str">
        <f>VLOOKUP(G2645,Agents!A:E,5,FALSE)</f>
        <v>Mid</v>
      </c>
      <c r="R2645" t="str">
        <f>VLOOKUP(G2645,Agents!A:E,2,FALSE)</f>
        <v>Night</v>
      </c>
    </row>
    <row r="2646" spans="1:18" x14ac:dyDescent="0.35">
      <c r="A2646" t="s">
        <v>4811</v>
      </c>
      <c r="B2646" t="s">
        <v>4812</v>
      </c>
      <c r="C2646" t="s">
        <v>12</v>
      </c>
      <c r="D2646" t="s">
        <v>26</v>
      </c>
      <c r="E2646" s="1">
        <v>46036.179861111108</v>
      </c>
      <c r="F2646" s="1">
        <v>46038.054861111108</v>
      </c>
      <c r="G2646" t="s">
        <v>31</v>
      </c>
      <c r="H2646" t="s">
        <v>15</v>
      </c>
      <c r="I2646" t="s">
        <v>16</v>
      </c>
      <c r="J2646">
        <v>5</v>
      </c>
      <c r="K2646" t="str">
        <f>IF(tickets_dataset[[#This Row],[status]] = "Closed", "Yes","No")</f>
        <v>Yes</v>
      </c>
      <c r="L2646" s="2">
        <f t="shared" si="164"/>
        <v>45</v>
      </c>
      <c r="M2646" t="str">
        <f t="shared" si="165"/>
        <v>No</v>
      </c>
      <c r="N2646" t="str">
        <f t="shared" si="166"/>
        <v>Jan</v>
      </c>
      <c r="O2646" s="2">
        <f t="shared" si="167"/>
        <v>1.875</v>
      </c>
      <c r="P2646" t="str">
        <f>VLOOKUP(G2646,Agents!A:E,4,FALSE)</f>
        <v>Team5</v>
      </c>
      <c r="Q2646" t="str">
        <f>VLOOKUP(G2646,Agents!A:E,5,FALSE)</f>
        <v>Senior</v>
      </c>
      <c r="R2646" t="str">
        <f>VLOOKUP(G2646,Agents!A:E,2,FALSE)</f>
        <v>Evening</v>
      </c>
    </row>
    <row r="2647" spans="1:18" x14ac:dyDescent="0.35">
      <c r="A2647" t="s">
        <v>4813</v>
      </c>
      <c r="B2647" t="s">
        <v>2466</v>
      </c>
      <c r="C2647" t="s">
        <v>50</v>
      </c>
      <c r="D2647" t="s">
        <v>13</v>
      </c>
      <c r="E2647" s="1">
        <v>46074.434027777781</v>
      </c>
      <c r="F2647" s="1">
        <v>46075.225694444445</v>
      </c>
      <c r="G2647" t="s">
        <v>86</v>
      </c>
      <c r="H2647" t="s">
        <v>15</v>
      </c>
      <c r="I2647" t="s">
        <v>16</v>
      </c>
      <c r="J2647">
        <v>3</v>
      </c>
      <c r="K2647" t="str">
        <f>IF(tickets_dataset[[#This Row],[status]] = "Closed", "Yes","No")</f>
        <v>Yes</v>
      </c>
      <c r="L2647" s="2">
        <f t="shared" si="164"/>
        <v>18.999999999941792</v>
      </c>
      <c r="M2647" t="str">
        <f t="shared" si="165"/>
        <v>No</v>
      </c>
      <c r="N2647" t="str">
        <f t="shared" si="166"/>
        <v>Feb</v>
      </c>
      <c r="O2647" s="2">
        <f t="shared" si="167"/>
        <v>0.79166666666424135</v>
      </c>
      <c r="P2647" t="str">
        <f>VLOOKUP(G2647,Agents!A:E,4,FALSE)</f>
        <v>Team1</v>
      </c>
      <c r="Q2647" t="str">
        <f>VLOOKUP(G2647,Agents!A:E,5,FALSE)</f>
        <v>Mid</v>
      </c>
      <c r="R2647" t="str">
        <f>VLOOKUP(G2647,Agents!A:E,2,FALSE)</f>
        <v>Morning</v>
      </c>
    </row>
    <row r="2648" spans="1:18" x14ac:dyDescent="0.35">
      <c r="A2648" t="s">
        <v>4814</v>
      </c>
      <c r="B2648" t="s">
        <v>3085</v>
      </c>
      <c r="C2648" t="s">
        <v>34</v>
      </c>
      <c r="D2648" t="s">
        <v>13</v>
      </c>
      <c r="E2648" s="1">
        <v>46043.993055555555</v>
      </c>
      <c r="F2648" s="1">
        <v>46044.701388888891</v>
      </c>
      <c r="G2648" t="s">
        <v>199</v>
      </c>
      <c r="H2648" t="s">
        <v>28</v>
      </c>
      <c r="I2648" t="s">
        <v>16</v>
      </c>
      <c r="J2648">
        <v>5</v>
      </c>
      <c r="K2648" t="str">
        <f>IF(tickets_dataset[[#This Row],[status]] = "Closed", "Yes","No")</f>
        <v>No</v>
      </c>
      <c r="L2648" s="2">
        <f t="shared" si="164"/>
        <v>17.000000000058208</v>
      </c>
      <c r="M2648" t="str">
        <f t="shared" si="165"/>
        <v>No</v>
      </c>
      <c r="N2648" t="str">
        <f t="shared" si="166"/>
        <v>Jan</v>
      </c>
      <c r="O2648" s="2">
        <f t="shared" si="167"/>
        <v>0.70833333333575865</v>
      </c>
      <c r="P2648" t="str">
        <f>VLOOKUP(G2648,Agents!A:E,4,FALSE)</f>
        <v>Team1</v>
      </c>
      <c r="Q2648" t="str">
        <f>VLOOKUP(G2648,Agents!A:E,5,FALSE)</f>
        <v>Junior</v>
      </c>
      <c r="R2648" t="str">
        <f>VLOOKUP(G2648,Agents!A:E,2,FALSE)</f>
        <v>Morning</v>
      </c>
    </row>
    <row r="2649" spans="1:18" x14ac:dyDescent="0.35">
      <c r="A2649" t="s">
        <v>4815</v>
      </c>
      <c r="B2649" t="s">
        <v>4816</v>
      </c>
      <c r="C2649" t="s">
        <v>22</v>
      </c>
      <c r="D2649" t="s">
        <v>13</v>
      </c>
      <c r="E2649" s="1">
        <v>46060.371527777781</v>
      </c>
      <c r="F2649" s="1">
        <v>46062.288194444445</v>
      </c>
      <c r="G2649" t="s">
        <v>311</v>
      </c>
      <c r="H2649" t="s">
        <v>132</v>
      </c>
      <c r="I2649" t="s">
        <v>16</v>
      </c>
      <c r="J2649">
        <v>5</v>
      </c>
      <c r="K2649" t="str">
        <f>IF(tickets_dataset[[#This Row],[status]] = "Closed", "Yes","No")</f>
        <v>No</v>
      </c>
      <c r="L2649" s="2">
        <f t="shared" si="164"/>
        <v>45.999999999941792</v>
      </c>
      <c r="M2649" t="str">
        <f t="shared" si="165"/>
        <v>No</v>
      </c>
      <c r="N2649" t="str">
        <f t="shared" si="166"/>
        <v>Feb</v>
      </c>
      <c r="O2649" s="2">
        <f t="shared" si="167"/>
        <v>1.9166666666642413</v>
      </c>
      <c r="P2649" t="str">
        <f>VLOOKUP(G2649,Agents!A:E,4,FALSE)</f>
        <v>Team5</v>
      </c>
      <c r="Q2649" t="str">
        <f>VLOOKUP(G2649,Agents!A:E,5,FALSE)</f>
        <v>Senior</v>
      </c>
      <c r="R2649" t="str">
        <f>VLOOKUP(G2649,Agents!A:E,2,FALSE)</f>
        <v>Evening</v>
      </c>
    </row>
    <row r="2650" spans="1:18" x14ac:dyDescent="0.35">
      <c r="A2650" t="s">
        <v>4817</v>
      </c>
      <c r="B2650" t="s">
        <v>4271</v>
      </c>
      <c r="C2650" t="s">
        <v>12</v>
      </c>
      <c r="D2650" t="s">
        <v>13</v>
      </c>
      <c r="E2650" s="1">
        <v>46101.215277777781</v>
      </c>
      <c r="F2650" s="1">
        <v>46102.048611111109</v>
      </c>
      <c r="G2650" t="s">
        <v>344</v>
      </c>
      <c r="H2650" t="s">
        <v>15</v>
      </c>
      <c r="I2650" t="s">
        <v>16</v>
      </c>
      <c r="J2650">
        <v>4</v>
      </c>
      <c r="K2650" t="str">
        <f>IF(tickets_dataset[[#This Row],[status]] = "Closed", "Yes","No")</f>
        <v>Yes</v>
      </c>
      <c r="L2650" s="2">
        <f t="shared" si="164"/>
        <v>19.999999999883585</v>
      </c>
      <c r="M2650" t="str">
        <f t="shared" si="165"/>
        <v>No</v>
      </c>
      <c r="N2650" t="str">
        <f t="shared" si="166"/>
        <v>Mar</v>
      </c>
      <c r="O2650" s="2">
        <f t="shared" si="167"/>
        <v>0.83333333332848269</v>
      </c>
      <c r="P2650" t="str">
        <f>VLOOKUP(G2650,Agents!A:E,4,FALSE)</f>
        <v>Team4</v>
      </c>
      <c r="Q2650" t="str">
        <f>VLOOKUP(G2650,Agents!A:E,5,FALSE)</f>
        <v>Senior</v>
      </c>
      <c r="R2650" t="str">
        <f>VLOOKUP(G2650,Agents!A:E,2,FALSE)</f>
        <v>Night</v>
      </c>
    </row>
    <row r="2651" spans="1:18" x14ac:dyDescent="0.35">
      <c r="A2651" t="s">
        <v>4818</v>
      </c>
      <c r="B2651" t="s">
        <v>4819</v>
      </c>
      <c r="C2651" t="s">
        <v>76</v>
      </c>
      <c r="D2651" t="s">
        <v>26</v>
      </c>
      <c r="E2651" s="1">
        <v>46081.993055555555</v>
      </c>
      <c r="F2651" s="1">
        <v>46083.076388888891</v>
      </c>
      <c r="G2651" t="s">
        <v>23</v>
      </c>
      <c r="H2651" t="s">
        <v>132</v>
      </c>
      <c r="I2651" t="s">
        <v>16</v>
      </c>
      <c r="J2651">
        <v>2</v>
      </c>
      <c r="K2651" t="str">
        <f>IF(tickets_dataset[[#This Row],[status]] = "Closed", "Yes","No")</f>
        <v>No</v>
      </c>
      <c r="L2651" s="2">
        <f t="shared" si="164"/>
        <v>26.000000000058208</v>
      </c>
      <c r="M2651" t="str">
        <f t="shared" si="165"/>
        <v>No</v>
      </c>
      <c r="N2651" t="str">
        <f t="shared" si="166"/>
        <v>Feb</v>
      </c>
      <c r="O2651" s="2">
        <f t="shared" si="167"/>
        <v>1.0833333333357587</v>
      </c>
      <c r="P2651" t="str">
        <f>VLOOKUP(G2651,Agents!A:E,4,FALSE)</f>
        <v>Team3</v>
      </c>
      <c r="Q2651" t="str">
        <f>VLOOKUP(G2651,Agents!A:E,5,FALSE)</f>
        <v>Senior</v>
      </c>
      <c r="R2651" t="str">
        <f>VLOOKUP(G2651,Agents!A:E,2,FALSE)</f>
        <v>Evening</v>
      </c>
    </row>
    <row r="2652" spans="1:18" x14ac:dyDescent="0.35">
      <c r="A2652" t="s">
        <v>4820</v>
      </c>
      <c r="B2652" t="s">
        <v>3944</v>
      </c>
      <c r="C2652" t="s">
        <v>34</v>
      </c>
      <c r="D2652" t="s">
        <v>13</v>
      </c>
      <c r="E2652" s="1">
        <v>46028.818749999999</v>
      </c>
      <c r="F2652" s="1">
        <v>46029.61041666667</v>
      </c>
      <c r="G2652" t="s">
        <v>131</v>
      </c>
      <c r="H2652" t="s">
        <v>15</v>
      </c>
      <c r="I2652" t="s">
        <v>16</v>
      </c>
      <c r="J2652">
        <v>4</v>
      </c>
      <c r="K2652" t="str">
        <f>IF(tickets_dataset[[#This Row],[status]] = "Closed", "Yes","No")</f>
        <v>Yes</v>
      </c>
      <c r="L2652" s="2">
        <f t="shared" si="164"/>
        <v>19.000000000116415</v>
      </c>
      <c r="M2652" t="str">
        <f t="shared" si="165"/>
        <v>No</v>
      </c>
      <c r="N2652" t="str">
        <f t="shared" si="166"/>
        <v>Jan</v>
      </c>
      <c r="O2652" s="2">
        <f t="shared" si="167"/>
        <v>0.79166666667151731</v>
      </c>
      <c r="P2652" t="str">
        <f>VLOOKUP(G2652,Agents!A:E,4,FALSE)</f>
        <v>Team4</v>
      </c>
      <c r="Q2652" t="str">
        <f>VLOOKUP(G2652,Agents!A:E,5,FALSE)</f>
        <v>Junior</v>
      </c>
      <c r="R2652" t="str">
        <f>VLOOKUP(G2652,Agents!A:E,2,FALSE)</f>
        <v>Night</v>
      </c>
    </row>
    <row r="2653" spans="1:18" x14ac:dyDescent="0.35">
      <c r="A2653" t="s">
        <v>4821</v>
      </c>
      <c r="B2653" t="s">
        <v>2349</v>
      </c>
      <c r="C2653" t="s">
        <v>76</v>
      </c>
      <c r="D2653" t="s">
        <v>38</v>
      </c>
      <c r="E2653" s="1">
        <v>46064.711805555555</v>
      </c>
      <c r="F2653" s="1">
        <v>46068.128472222219</v>
      </c>
      <c r="G2653" t="s">
        <v>35</v>
      </c>
      <c r="H2653" t="s">
        <v>15</v>
      </c>
      <c r="I2653" t="s">
        <v>16</v>
      </c>
      <c r="J2653">
        <v>4</v>
      </c>
      <c r="K2653" t="str">
        <f>IF(tickets_dataset[[#This Row],[status]] = "Closed", "Yes","No")</f>
        <v>Yes</v>
      </c>
      <c r="L2653" s="2">
        <f t="shared" si="164"/>
        <v>81.999999999941792</v>
      </c>
      <c r="M2653" t="str">
        <f t="shared" si="165"/>
        <v>Yes</v>
      </c>
      <c r="N2653" t="str">
        <f t="shared" si="166"/>
        <v>Feb</v>
      </c>
      <c r="O2653" s="2">
        <f t="shared" si="167"/>
        <v>3.4166666666642413</v>
      </c>
      <c r="P2653" t="str">
        <f>VLOOKUP(G2653,Agents!A:E,4,FALSE)</f>
        <v>Team1</v>
      </c>
      <c r="Q2653" t="str">
        <f>VLOOKUP(G2653,Agents!A:E,5,FALSE)</f>
        <v>Senior</v>
      </c>
      <c r="R2653" t="str">
        <f>VLOOKUP(G2653,Agents!A:E,2,FALSE)</f>
        <v>Evening</v>
      </c>
    </row>
    <row r="2654" spans="1:18" x14ac:dyDescent="0.35">
      <c r="A2654" t="s">
        <v>4822</v>
      </c>
      <c r="B2654" t="s">
        <v>1578</v>
      </c>
      <c r="C2654" t="s">
        <v>22</v>
      </c>
      <c r="D2654" t="s">
        <v>38</v>
      </c>
      <c r="E2654" s="1">
        <v>46064.438888888886</v>
      </c>
      <c r="F2654" s="1">
        <v>46067.438888888886</v>
      </c>
      <c r="G2654" t="s">
        <v>221</v>
      </c>
      <c r="H2654" t="s">
        <v>15</v>
      </c>
      <c r="I2654" t="s">
        <v>68</v>
      </c>
      <c r="J2654">
        <v>3</v>
      </c>
      <c r="K2654" t="str">
        <f>IF(tickets_dataset[[#This Row],[status]] = "Closed", "Yes","No")</f>
        <v>Yes</v>
      </c>
      <c r="L2654" s="2">
        <f t="shared" si="164"/>
        <v>72</v>
      </c>
      <c r="M2654" t="str">
        <f t="shared" si="165"/>
        <v>Yes</v>
      </c>
      <c r="N2654" t="str">
        <f t="shared" si="166"/>
        <v>Feb</v>
      </c>
      <c r="O2654" s="2">
        <f t="shared" si="167"/>
        <v>3</v>
      </c>
      <c r="P2654" t="str">
        <f>VLOOKUP(G2654,Agents!A:E,4,FALSE)</f>
        <v>Team4</v>
      </c>
      <c r="Q2654" t="str">
        <f>VLOOKUP(G2654,Agents!A:E,5,FALSE)</f>
        <v>Senior</v>
      </c>
      <c r="R2654" t="str">
        <f>VLOOKUP(G2654,Agents!A:E,2,FALSE)</f>
        <v>Morning</v>
      </c>
    </row>
    <row r="2655" spans="1:18" x14ac:dyDescent="0.35">
      <c r="A2655" t="s">
        <v>4823</v>
      </c>
      <c r="B2655" t="s">
        <v>4824</v>
      </c>
      <c r="C2655" t="s">
        <v>50</v>
      </c>
      <c r="D2655" t="s">
        <v>26</v>
      </c>
      <c r="E2655" s="1">
        <v>46083.963888888888</v>
      </c>
      <c r="F2655" s="1">
        <v>46086.713888888888</v>
      </c>
      <c r="G2655" t="s">
        <v>45</v>
      </c>
      <c r="H2655" t="s">
        <v>132</v>
      </c>
      <c r="I2655" t="s">
        <v>16</v>
      </c>
      <c r="J2655">
        <v>4</v>
      </c>
      <c r="K2655" t="str">
        <f>IF(tickets_dataset[[#This Row],[status]] = "Closed", "Yes","No")</f>
        <v>No</v>
      </c>
      <c r="L2655" s="2">
        <f t="shared" si="164"/>
        <v>66</v>
      </c>
      <c r="M2655" t="str">
        <f t="shared" si="165"/>
        <v>Yes</v>
      </c>
      <c r="N2655" t="str">
        <f t="shared" si="166"/>
        <v>Mar</v>
      </c>
      <c r="O2655" s="2">
        <f t="shared" si="167"/>
        <v>2.75</v>
      </c>
      <c r="P2655" t="str">
        <f>VLOOKUP(G2655,Agents!A:E,4,FALSE)</f>
        <v>Team5</v>
      </c>
      <c r="Q2655" t="str">
        <f>VLOOKUP(G2655,Agents!A:E,5,FALSE)</f>
        <v>Senior</v>
      </c>
      <c r="R2655" t="str">
        <f>VLOOKUP(G2655,Agents!A:E,2,FALSE)</f>
        <v>Morning</v>
      </c>
    </row>
    <row r="2656" spans="1:18" x14ac:dyDescent="0.35">
      <c r="A2656" t="s">
        <v>4825</v>
      </c>
      <c r="B2656" t="s">
        <v>1129</v>
      </c>
      <c r="C2656" t="s">
        <v>22</v>
      </c>
      <c r="D2656" t="s">
        <v>26</v>
      </c>
      <c r="E2656" s="1">
        <v>46027.678472222222</v>
      </c>
      <c r="F2656" s="1">
        <v>46028.136805555558</v>
      </c>
      <c r="G2656" t="s">
        <v>167</v>
      </c>
      <c r="H2656" t="s">
        <v>15</v>
      </c>
      <c r="I2656" t="s">
        <v>16</v>
      </c>
      <c r="J2656">
        <v>4</v>
      </c>
      <c r="K2656" t="str">
        <f>IF(tickets_dataset[[#This Row],[status]] = "Closed", "Yes","No")</f>
        <v>Yes</v>
      </c>
      <c r="L2656" s="2">
        <f t="shared" si="164"/>
        <v>11.000000000058208</v>
      </c>
      <c r="M2656" t="str">
        <f t="shared" si="165"/>
        <v>No</v>
      </c>
      <c r="N2656" t="str">
        <f t="shared" si="166"/>
        <v>Jan</v>
      </c>
      <c r="O2656" s="2">
        <f t="shared" si="167"/>
        <v>0.45833333333575865</v>
      </c>
      <c r="P2656" t="str">
        <f>VLOOKUP(G2656,Agents!A:E,4,FALSE)</f>
        <v>Team3</v>
      </c>
      <c r="Q2656" t="str">
        <f>VLOOKUP(G2656,Agents!A:E,5,FALSE)</f>
        <v>Mid</v>
      </c>
      <c r="R2656" t="str">
        <f>VLOOKUP(G2656,Agents!A:E,2,FALSE)</f>
        <v>Evening</v>
      </c>
    </row>
    <row r="2657" spans="1:18" x14ac:dyDescent="0.35">
      <c r="A2657" t="s">
        <v>4826</v>
      </c>
      <c r="B2657" t="s">
        <v>4827</v>
      </c>
      <c r="C2657" t="s">
        <v>12</v>
      </c>
      <c r="D2657" t="s">
        <v>38</v>
      </c>
      <c r="E2657" s="1">
        <v>46075.134722222225</v>
      </c>
      <c r="F2657" s="1">
        <v>46076.843055555553</v>
      </c>
      <c r="G2657" t="s">
        <v>183</v>
      </c>
      <c r="H2657" t="s">
        <v>15</v>
      </c>
      <c r="I2657" t="s">
        <v>68</v>
      </c>
      <c r="J2657">
        <v>3</v>
      </c>
      <c r="K2657" t="str">
        <f>IF(tickets_dataset[[#This Row],[status]] = "Closed", "Yes","No")</f>
        <v>Yes</v>
      </c>
      <c r="L2657" s="2">
        <f t="shared" si="164"/>
        <v>40.999999999883585</v>
      </c>
      <c r="M2657" t="str">
        <f t="shared" si="165"/>
        <v>No</v>
      </c>
      <c r="N2657" t="str">
        <f t="shared" si="166"/>
        <v>Feb</v>
      </c>
      <c r="O2657" s="2">
        <f t="shared" si="167"/>
        <v>1.7083333333284827</v>
      </c>
      <c r="P2657" t="str">
        <f>VLOOKUP(G2657,Agents!A:E,4,FALSE)</f>
        <v>Team3</v>
      </c>
      <c r="Q2657" t="str">
        <f>VLOOKUP(G2657,Agents!A:E,5,FALSE)</f>
        <v>Senior</v>
      </c>
      <c r="R2657" t="str">
        <f>VLOOKUP(G2657,Agents!A:E,2,FALSE)</f>
        <v>Night</v>
      </c>
    </row>
    <row r="2658" spans="1:18" x14ac:dyDescent="0.35">
      <c r="A2658" t="s">
        <v>4828</v>
      </c>
      <c r="B2658" t="s">
        <v>1886</v>
      </c>
      <c r="C2658" t="s">
        <v>76</v>
      </c>
      <c r="D2658" t="s">
        <v>26</v>
      </c>
      <c r="E2658" s="1">
        <v>46040.125</v>
      </c>
      <c r="F2658" s="1">
        <v>46042.791666666664</v>
      </c>
      <c r="G2658" t="s">
        <v>216</v>
      </c>
      <c r="H2658" t="s">
        <v>15</v>
      </c>
      <c r="I2658" t="s">
        <v>16</v>
      </c>
      <c r="J2658">
        <v>4</v>
      </c>
      <c r="K2658" t="str">
        <f>IF(tickets_dataset[[#This Row],[status]] = "Closed", "Yes","No")</f>
        <v>Yes</v>
      </c>
      <c r="L2658" s="2">
        <f t="shared" si="164"/>
        <v>63.999999999941792</v>
      </c>
      <c r="M2658" t="str">
        <f t="shared" si="165"/>
        <v>Yes</v>
      </c>
      <c r="N2658" t="str">
        <f t="shared" si="166"/>
        <v>Jan</v>
      </c>
      <c r="O2658" s="2">
        <f t="shared" si="167"/>
        <v>2.6666666666642413</v>
      </c>
      <c r="P2658" t="str">
        <f>VLOOKUP(G2658,Agents!A:E,4,FALSE)</f>
        <v>Team5</v>
      </c>
      <c r="Q2658" t="str">
        <f>VLOOKUP(G2658,Agents!A:E,5,FALSE)</f>
        <v>Junior</v>
      </c>
      <c r="R2658" t="str">
        <f>VLOOKUP(G2658,Agents!A:E,2,FALSE)</f>
        <v>Evening</v>
      </c>
    </row>
    <row r="2659" spans="1:18" x14ac:dyDescent="0.35">
      <c r="A2659" t="s">
        <v>4829</v>
      </c>
      <c r="B2659" t="s">
        <v>4830</v>
      </c>
      <c r="C2659" t="s">
        <v>12</v>
      </c>
      <c r="D2659" t="s">
        <v>38</v>
      </c>
      <c r="E2659" s="1">
        <v>46025.877083333333</v>
      </c>
      <c r="F2659" s="1">
        <v>46028.085416666669</v>
      </c>
      <c r="G2659" t="s">
        <v>273</v>
      </c>
      <c r="H2659" t="s">
        <v>15</v>
      </c>
      <c r="I2659" t="s">
        <v>16</v>
      </c>
      <c r="J2659">
        <v>4</v>
      </c>
      <c r="K2659" t="str">
        <f>IF(tickets_dataset[[#This Row],[status]] = "Closed", "Yes","No")</f>
        <v>Yes</v>
      </c>
      <c r="L2659" s="2">
        <f t="shared" si="164"/>
        <v>53.000000000058208</v>
      </c>
      <c r="M2659" t="str">
        <f t="shared" si="165"/>
        <v>Yes</v>
      </c>
      <c r="N2659" t="str">
        <f t="shared" si="166"/>
        <v>Jan</v>
      </c>
      <c r="O2659" s="2">
        <f t="shared" si="167"/>
        <v>2.2083333333357587</v>
      </c>
      <c r="P2659" t="str">
        <f>VLOOKUP(G2659,Agents!A:E,4,FALSE)</f>
        <v>Team3</v>
      </c>
      <c r="Q2659" t="str">
        <f>VLOOKUP(G2659,Agents!A:E,5,FALSE)</f>
        <v>Senior</v>
      </c>
      <c r="R2659" t="str">
        <f>VLOOKUP(G2659,Agents!A:E,2,FALSE)</f>
        <v>Evening</v>
      </c>
    </row>
    <row r="2660" spans="1:18" x14ac:dyDescent="0.35">
      <c r="A2660" t="s">
        <v>4831</v>
      </c>
      <c r="B2660" t="s">
        <v>2573</v>
      </c>
      <c r="C2660" t="s">
        <v>12</v>
      </c>
      <c r="D2660" t="s">
        <v>13</v>
      </c>
      <c r="E2660" s="1">
        <v>46048.626388888886</v>
      </c>
      <c r="F2660" s="1">
        <v>46050.334722222222</v>
      </c>
      <c r="G2660" t="s">
        <v>282</v>
      </c>
      <c r="H2660" t="s">
        <v>15</v>
      </c>
      <c r="I2660" t="s">
        <v>16</v>
      </c>
      <c r="J2660">
        <v>5</v>
      </c>
      <c r="K2660" t="str">
        <f>IF(tickets_dataset[[#This Row],[status]] = "Closed", "Yes","No")</f>
        <v>Yes</v>
      </c>
      <c r="L2660" s="2">
        <f t="shared" si="164"/>
        <v>41.000000000058208</v>
      </c>
      <c r="M2660" t="str">
        <f t="shared" si="165"/>
        <v>No</v>
      </c>
      <c r="N2660" t="str">
        <f t="shared" si="166"/>
        <v>Jan</v>
      </c>
      <c r="O2660" s="2">
        <f t="shared" si="167"/>
        <v>1.7083333333357587</v>
      </c>
      <c r="P2660" t="str">
        <f>VLOOKUP(G2660,Agents!A:E,4,FALSE)</f>
        <v>Team4</v>
      </c>
      <c r="Q2660" t="str">
        <f>VLOOKUP(G2660,Agents!A:E,5,FALSE)</f>
        <v>Mid</v>
      </c>
      <c r="R2660" t="str">
        <f>VLOOKUP(G2660,Agents!A:E,2,FALSE)</f>
        <v>Morning</v>
      </c>
    </row>
    <row r="2661" spans="1:18" x14ac:dyDescent="0.35">
      <c r="A2661" t="s">
        <v>4832</v>
      </c>
      <c r="B2661" t="s">
        <v>4833</v>
      </c>
      <c r="C2661" t="s">
        <v>76</v>
      </c>
      <c r="D2661" t="s">
        <v>26</v>
      </c>
      <c r="E2661" s="1">
        <v>46054.010416666664</v>
      </c>
      <c r="F2661" s="1">
        <v>46055.59375</v>
      </c>
      <c r="G2661" t="s">
        <v>59</v>
      </c>
      <c r="H2661" t="s">
        <v>15</v>
      </c>
      <c r="I2661" t="s">
        <v>16</v>
      </c>
      <c r="J2661">
        <v>4</v>
      </c>
      <c r="K2661" t="str">
        <f>IF(tickets_dataset[[#This Row],[status]] = "Closed", "Yes","No")</f>
        <v>Yes</v>
      </c>
      <c r="L2661" s="2">
        <f t="shared" si="164"/>
        <v>38.000000000058208</v>
      </c>
      <c r="M2661" t="str">
        <f t="shared" si="165"/>
        <v>No</v>
      </c>
      <c r="N2661" t="str">
        <f t="shared" si="166"/>
        <v>Feb</v>
      </c>
      <c r="O2661" s="2">
        <f t="shared" si="167"/>
        <v>1.5833333333357587</v>
      </c>
      <c r="P2661" t="str">
        <f>VLOOKUP(G2661,Agents!A:E,4,FALSE)</f>
        <v>Team3</v>
      </c>
      <c r="Q2661" t="str">
        <f>VLOOKUP(G2661,Agents!A:E,5,FALSE)</f>
        <v>Senior</v>
      </c>
      <c r="R2661" t="str">
        <f>VLOOKUP(G2661,Agents!A:E,2,FALSE)</f>
        <v>Night</v>
      </c>
    </row>
    <row r="2662" spans="1:18" x14ac:dyDescent="0.35">
      <c r="A2662" t="s">
        <v>4834</v>
      </c>
      <c r="B2662" t="s">
        <v>930</v>
      </c>
      <c r="C2662" t="s">
        <v>76</v>
      </c>
      <c r="D2662" t="s">
        <v>38</v>
      </c>
      <c r="E2662" s="1">
        <v>46054.52847222222</v>
      </c>
      <c r="F2662" s="1">
        <v>46055.361805555556</v>
      </c>
      <c r="G2662" t="s">
        <v>42</v>
      </c>
      <c r="H2662" t="s">
        <v>15</v>
      </c>
      <c r="I2662" t="s">
        <v>16</v>
      </c>
      <c r="J2662">
        <v>3</v>
      </c>
      <c r="K2662" t="str">
        <f>IF(tickets_dataset[[#This Row],[status]] = "Closed", "Yes","No")</f>
        <v>Yes</v>
      </c>
      <c r="L2662" s="2">
        <f t="shared" si="164"/>
        <v>20.000000000058208</v>
      </c>
      <c r="M2662" t="str">
        <f t="shared" si="165"/>
        <v>No</v>
      </c>
      <c r="N2662" t="str">
        <f t="shared" si="166"/>
        <v>Feb</v>
      </c>
      <c r="O2662" s="2">
        <f t="shared" si="167"/>
        <v>0.83333333333575865</v>
      </c>
      <c r="P2662" t="str">
        <f>VLOOKUP(G2662,Agents!A:E,4,FALSE)</f>
        <v>Team2</v>
      </c>
      <c r="Q2662" t="str">
        <f>VLOOKUP(G2662,Agents!A:E,5,FALSE)</f>
        <v>Junior</v>
      </c>
      <c r="R2662" t="str">
        <f>VLOOKUP(G2662,Agents!A:E,2,FALSE)</f>
        <v>Night</v>
      </c>
    </row>
    <row r="2663" spans="1:18" x14ac:dyDescent="0.35">
      <c r="A2663" t="s">
        <v>4835</v>
      </c>
      <c r="B2663" t="s">
        <v>3576</v>
      </c>
      <c r="C2663" t="s">
        <v>76</v>
      </c>
      <c r="D2663" t="s">
        <v>13</v>
      </c>
      <c r="E2663" s="1">
        <v>46062.40347222222</v>
      </c>
      <c r="F2663" s="1">
        <v>46062.820138888892</v>
      </c>
      <c r="G2663" t="s">
        <v>86</v>
      </c>
      <c r="H2663" t="s">
        <v>15</v>
      </c>
      <c r="I2663" t="s">
        <v>16</v>
      </c>
      <c r="J2663">
        <v>4</v>
      </c>
      <c r="K2663" t="str">
        <f>IF(tickets_dataset[[#This Row],[status]] = "Closed", "Yes","No")</f>
        <v>Yes</v>
      </c>
      <c r="L2663" s="2">
        <f t="shared" si="164"/>
        <v>10.000000000116415</v>
      </c>
      <c r="M2663" t="str">
        <f t="shared" si="165"/>
        <v>No</v>
      </c>
      <c r="N2663" t="str">
        <f t="shared" si="166"/>
        <v>Feb</v>
      </c>
      <c r="O2663" s="2">
        <f t="shared" si="167"/>
        <v>0.41666666667151731</v>
      </c>
      <c r="P2663" t="str">
        <f>VLOOKUP(G2663,Agents!A:E,4,FALSE)</f>
        <v>Team1</v>
      </c>
      <c r="Q2663" t="str">
        <f>VLOOKUP(G2663,Agents!A:E,5,FALSE)</f>
        <v>Mid</v>
      </c>
      <c r="R2663" t="str">
        <f>VLOOKUP(G2663,Agents!A:E,2,FALSE)</f>
        <v>Morning</v>
      </c>
    </row>
    <row r="2664" spans="1:18" x14ac:dyDescent="0.35">
      <c r="A2664" t="s">
        <v>4836</v>
      </c>
      <c r="B2664" t="s">
        <v>4837</v>
      </c>
      <c r="C2664" t="s">
        <v>34</v>
      </c>
      <c r="D2664" t="s">
        <v>26</v>
      </c>
      <c r="E2664" s="1">
        <v>46083.140972222223</v>
      </c>
      <c r="F2664" s="1">
        <v>46083.724305555559</v>
      </c>
      <c r="G2664" t="s">
        <v>100</v>
      </c>
      <c r="H2664" t="s">
        <v>15</v>
      </c>
      <c r="I2664" t="s">
        <v>16</v>
      </c>
      <c r="J2664">
        <v>5</v>
      </c>
      <c r="K2664" t="str">
        <f>IF(tickets_dataset[[#This Row],[status]] = "Closed", "Yes","No")</f>
        <v>Yes</v>
      </c>
      <c r="L2664" s="2">
        <f t="shared" si="164"/>
        <v>14.000000000058208</v>
      </c>
      <c r="M2664" t="str">
        <f t="shared" si="165"/>
        <v>No</v>
      </c>
      <c r="N2664" t="str">
        <f t="shared" si="166"/>
        <v>Mar</v>
      </c>
      <c r="O2664" s="2">
        <f t="shared" si="167"/>
        <v>0.58333333333575865</v>
      </c>
      <c r="P2664" t="str">
        <f>VLOOKUP(G2664,Agents!A:E,4,FALSE)</f>
        <v>Team4</v>
      </c>
      <c r="Q2664" t="str">
        <f>VLOOKUP(G2664,Agents!A:E,5,FALSE)</f>
        <v>Junior</v>
      </c>
      <c r="R2664" t="str">
        <f>VLOOKUP(G2664,Agents!A:E,2,FALSE)</f>
        <v>Evening</v>
      </c>
    </row>
    <row r="2665" spans="1:18" x14ac:dyDescent="0.35">
      <c r="A2665" t="s">
        <v>4838</v>
      </c>
      <c r="B2665" t="s">
        <v>4839</v>
      </c>
      <c r="C2665" t="s">
        <v>22</v>
      </c>
      <c r="D2665" t="s">
        <v>38</v>
      </c>
      <c r="E2665" s="1">
        <v>46104.440972222219</v>
      </c>
      <c r="F2665" s="1">
        <v>46107.524305555555</v>
      </c>
      <c r="G2665" t="s">
        <v>170</v>
      </c>
      <c r="H2665" t="s">
        <v>15</v>
      </c>
      <c r="I2665" t="s">
        <v>16</v>
      </c>
      <c r="J2665">
        <v>4</v>
      </c>
      <c r="K2665" t="str">
        <f>IF(tickets_dataset[[#This Row],[status]] = "Closed", "Yes","No")</f>
        <v>Yes</v>
      </c>
      <c r="L2665" s="2">
        <f t="shared" si="164"/>
        <v>74.000000000058208</v>
      </c>
      <c r="M2665" t="str">
        <f t="shared" si="165"/>
        <v>Yes</v>
      </c>
      <c r="N2665" t="str">
        <f t="shared" si="166"/>
        <v>Mar</v>
      </c>
      <c r="O2665" s="2">
        <f t="shared" si="167"/>
        <v>3.0833333333357587</v>
      </c>
      <c r="P2665" t="str">
        <f>VLOOKUP(G2665,Agents!A:E,4,FALSE)</f>
        <v>Team5</v>
      </c>
      <c r="Q2665" t="str">
        <f>VLOOKUP(G2665,Agents!A:E,5,FALSE)</f>
        <v>Junior</v>
      </c>
      <c r="R2665" t="str">
        <f>VLOOKUP(G2665,Agents!A:E,2,FALSE)</f>
        <v>Night</v>
      </c>
    </row>
    <row r="2666" spans="1:18" x14ac:dyDescent="0.35">
      <c r="A2666" t="s">
        <v>4840</v>
      </c>
      <c r="B2666" t="s">
        <v>1308</v>
      </c>
      <c r="C2666" t="s">
        <v>34</v>
      </c>
      <c r="D2666" t="s">
        <v>13</v>
      </c>
      <c r="E2666" s="1">
        <v>46066.19027777778</v>
      </c>
      <c r="F2666" s="1">
        <v>46067.356944444444</v>
      </c>
      <c r="G2666" t="s">
        <v>206</v>
      </c>
      <c r="H2666" t="s">
        <v>15</v>
      </c>
      <c r="I2666" t="s">
        <v>16</v>
      </c>
      <c r="J2666">
        <v>3</v>
      </c>
      <c r="K2666" t="str">
        <f>IF(tickets_dataset[[#This Row],[status]] = "Closed", "Yes","No")</f>
        <v>Yes</v>
      </c>
      <c r="L2666" s="2">
        <f t="shared" si="164"/>
        <v>27.999999999941792</v>
      </c>
      <c r="M2666" t="str">
        <f t="shared" si="165"/>
        <v>No</v>
      </c>
      <c r="N2666" t="str">
        <f t="shared" si="166"/>
        <v>Feb</v>
      </c>
      <c r="O2666" s="2">
        <f t="shared" si="167"/>
        <v>1.1666666666642413</v>
      </c>
      <c r="P2666" t="str">
        <f>VLOOKUP(G2666,Agents!A:E,4,FALSE)</f>
        <v>Team5</v>
      </c>
      <c r="Q2666" t="str">
        <f>VLOOKUP(G2666,Agents!A:E,5,FALSE)</f>
        <v>Junior</v>
      </c>
      <c r="R2666" t="str">
        <f>VLOOKUP(G2666,Agents!A:E,2,FALSE)</f>
        <v>Evening</v>
      </c>
    </row>
    <row r="2667" spans="1:18" x14ac:dyDescent="0.35">
      <c r="A2667" t="s">
        <v>4841</v>
      </c>
      <c r="B2667" t="s">
        <v>3824</v>
      </c>
      <c r="C2667" t="s">
        <v>76</v>
      </c>
      <c r="D2667" t="s">
        <v>38</v>
      </c>
      <c r="E2667" s="1">
        <v>46061.090277777781</v>
      </c>
      <c r="F2667" s="1">
        <v>46061.465277777781</v>
      </c>
      <c r="G2667" t="s">
        <v>256</v>
      </c>
      <c r="H2667" t="s">
        <v>15</v>
      </c>
      <c r="I2667" t="s">
        <v>16</v>
      </c>
      <c r="J2667">
        <v>4</v>
      </c>
      <c r="K2667" t="str">
        <f>IF(tickets_dataset[[#This Row],[status]] = "Closed", "Yes","No")</f>
        <v>Yes</v>
      </c>
      <c r="L2667" s="2">
        <f t="shared" si="164"/>
        <v>9</v>
      </c>
      <c r="M2667" t="str">
        <f t="shared" si="165"/>
        <v>No</v>
      </c>
      <c r="N2667" t="str">
        <f t="shared" si="166"/>
        <v>Feb</v>
      </c>
      <c r="O2667" s="2">
        <f t="shared" si="167"/>
        <v>0.375</v>
      </c>
      <c r="P2667" t="str">
        <f>VLOOKUP(G2667,Agents!A:E,4,FALSE)</f>
        <v>Team1</v>
      </c>
      <c r="Q2667" t="str">
        <f>VLOOKUP(G2667,Agents!A:E,5,FALSE)</f>
        <v>Mid</v>
      </c>
      <c r="R2667" t="str">
        <f>VLOOKUP(G2667,Agents!A:E,2,FALSE)</f>
        <v>Morning</v>
      </c>
    </row>
    <row r="2668" spans="1:18" x14ac:dyDescent="0.35">
      <c r="A2668" t="s">
        <v>4842</v>
      </c>
      <c r="B2668" t="s">
        <v>1325</v>
      </c>
      <c r="C2668" t="s">
        <v>12</v>
      </c>
      <c r="D2668" t="s">
        <v>26</v>
      </c>
      <c r="E2668" s="1">
        <v>46053.877083333333</v>
      </c>
      <c r="F2668" s="1">
        <v>46055.085416666669</v>
      </c>
      <c r="G2668" t="s">
        <v>45</v>
      </c>
      <c r="H2668" t="s">
        <v>15</v>
      </c>
      <c r="I2668" t="s">
        <v>16</v>
      </c>
      <c r="J2668">
        <v>3</v>
      </c>
      <c r="K2668" t="str">
        <f>IF(tickets_dataset[[#This Row],[status]] = "Closed", "Yes","No")</f>
        <v>Yes</v>
      </c>
      <c r="L2668" s="2">
        <f t="shared" si="164"/>
        <v>29.000000000058208</v>
      </c>
      <c r="M2668" t="str">
        <f t="shared" si="165"/>
        <v>No</v>
      </c>
      <c r="N2668" t="str">
        <f t="shared" si="166"/>
        <v>Jan</v>
      </c>
      <c r="O2668" s="2">
        <f t="shared" si="167"/>
        <v>1.2083333333357587</v>
      </c>
      <c r="P2668" t="str">
        <f>VLOOKUP(G2668,Agents!A:E,4,FALSE)</f>
        <v>Team5</v>
      </c>
      <c r="Q2668" t="str">
        <f>VLOOKUP(G2668,Agents!A:E,5,FALSE)</f>
        <v>Senior</v>
      </c>
      <c r="R2668" t="str">
        <f>VLOOKUP(G2668,Agents!A:E,2,FALSE)</f>
        <v>Morning</v>
      </c>
    </row>
    <row r="2669" spans="1:18" x14ac:dyDescent="0.35">
      <c r="A2669" t="s">
        <v>4843</v>
      </c>
      <c r="B2669" t="s">
        <v>4844</v>
      </c>
      <c r="C2669" t="s">
        <v>76</v>
      </c>
      <c r="D2669" t="s">
        <v>13</v>
      </c>
      <c r="E2669" s="1">
        <v>46100.167361111111</v>
      </c>
      <c r="F2669" s="1">
        <v>46100.292361111111</v>
      </c>
      <c r="G2669" t="s">
        <v>62</v>
      </c>
      <c r="H2669" t="s">
        <v>15</v>
      </c>
      <c r="I2669" t="s">
        <v>16</v>
      </c>
      <c r="J2669">
        <v>4</v>
      </c>
      <c r="K2669" t="str">
        <f>IF(tickets_dataset[[#This Row],[status]] = "Closed", "Yes","No")</f>
        <v>Yes</v>
      </c>
      <c r="L2669" s="2">
        <f t="shared" si="164"/>
        <v>3</v>
      </c>
      <c r="M2669" t="str">
        <f t="shared" si="165"/>
        <v>No</v>
      </c>
      <c r="N2669" t="str">
        <f t="shared" si="166"/>
        <v>Mar</v>
      </c>
      <c r="O2669" s="2">
        <f t="shared" si="167"/>
        <v>0.125</v>
      </c>
      <c r="P2669" t="str">
        <f>VLOOKUP(G2669,Agents!A:E,4,FALSE)</f>
        <v>Team1</v>
      </c>
      <c r="Q2669" t="str">
        <f>VLOOKUP(G2669,Agents!A:E,5,FALSE)</f>
        <v>Junior</v>
      </c>
      <c r="R2669" t="str">
        <f>VLOOKUP(G2669,Agents!A:E,2,FALSE)</f>
        <v>Morning</v>
      </c>
    </row>
    <row r="2670" spans="1:18" x14ac:dyDescent="0.35">
      <c r="A2670" t="s">
        <v>4845</v>
      </c>
      <c r="B2670" t="s">
        <v>4846</v>
      </c>
      <c r="C2670" t="s">
        <v>76</v>
      </c>
      <c r="D2670" t="s">
        <v>26</v>
      </c>
      <c r="E2670" s="1">
        <v>46069.833333333336</v>
      </c>
      <c r="F2670" s="1">
        <v>46070.833333333336</v>
      </c>
      <c r="G2670" t="s">
        <v>100</v>
      </c>
      <c r="H2670" t="s">
        <v>15</v>
      </c>
      <c r="I2670" t="s">
        <v>16</v>
      </c>
      <c r="J2670">
        <v>3</v>
      </c>
      <c r="K2670" t="str">
        <f>IF(tickets_dataset[[#This Row],[status]] = "Closed", "Yes","No")</f>
        <v>Yes</v>
      </c>
      <c r="L2670" s="2">
        <f t="shared" si="164"/>
        <v>24</v>
      </c>
      <c r="M2670" t="str">
        <f t="shared" si="165"/>
        <v>No</v>
      </c>
      <c r="N2670" t="str">
        <f t="shared" si="166"/>
        <v>Feb</v>
      </c>
      <c r="O2670" s="2">
        <f t="shared" si="167"/>
        <v>1</v>
      </c>
      <c r="P2670" t="str">
        <f>VLOOKUP(G2670,Agents!A:E,4,FALSE)</f>
        <v>Team4</v>
      </c>
      <c r="Q2670" t="str">
        <f>VLOOKUP(G2670,Agents!A:E,5,FALSE)</f>
        <v>Junior</v>
      </c>
      <c r="R2670" t="str">
        <f>VLOOKUP(G2670,Agents!A:E,2,FALSE)</f>
        <v>Evening</v>
      </c>
    </row>
    <row r="2671" spans="1:18" x14ac:dyDescent="0.35">
      <c r="A2671" t="s">
        <v>4847</v>
      </c>
      <c r="B2671" t="s">
        <v>4848</v>
      </c>
      <c r="C2671" t="s">
        <v>34</v>
      </c>
      <c r="D2671" t="s">
        <v>13</v>
      </c>
      <c r="E2671" s="1">
        <v>46104.32916666667</v>
      </c>
      <c r="F2671" s="1">
        <v>46106.162499999999</v>
      </c>
      <c r="G2671" t="s">
        <v>67</v>
      </c>
      <c r="H2671" t="s">
        <v>15</v>
      </c>
      <c r="I2671" t="s">
        <v>16</v>
      </c>
      <c r="J2671">
        <v>4</v>
      </c>
      <c r="K2671" t="str">
        <f>IF(tickets_dataset[[#This Row],[status]] = "Closed", "Yes","No")</f>
        <v>Yes</v>
      </c>
      <c r="L2671" s="2">
        <f t="shared" si="164"/>
        <v>43.999999999883585</v>
      </c>
      <c r="M2671" t="str">
        <f t="shared" si="165"/>
        <v>No</v>
      </c>
      <c r="N2671" t="str">
        <f t="shared" si="166"/>
        <v>Mar</v>
      </c>
      <c r="O2671" s="2">
        <f t="shared" si="167"/>
        <v>1.8333333333284827</v>
      </c>
      <c r="P2671" t="str">
        <f>VLOOKUP(G2671,Agents!A:E,4,FALSE)</f>
        <v>Team5</v>
      </c>
      <c r="Q2671" t="str">
        <f>VLOOKUP(G2671,Agents!A:E,5,FALSE)</f>
        <v>Junior</v>
      </c>
      <c r="R2671" t="str">
        <f>VLOOKUP(G2671,Agents!A:E,2,FALSE)</f>
        <v>Evening</v>
      </c>
    </row>
    <row r="2672" spans="1:18" x14ac:dyDescent="0.35">
      <c r="A2672" t="s">
        <v>4849</v>
      </c>
      <c r="B2672" t="s">
        <v>4850</v>
      </c>
      <c r="C2672" t="s">
        <v>22</v>
      </c>
      <c r="D2672" t="s">
        <v>13</v>
      </c>
      <c r="E2672" s="1">
        <v>46048.695138888892</v>
      </c>
      <c r="F2672" s="1">
        <v>46048.861805555556</v>
      </c>
      <c r="G2672" t="s">
        <v>256</v>
      </c>
      <c r="H2672" t="s">
        <v>15</v>
      </c>
      <c r="I2672" t="s">
        <v>16</v>
      </c>
      <c r="J2672">
        <v>3</v>
      </c>
      <c r="K2672" t="str">
        <f>IF(tickets_dataset[[#This Row],[status]] = "Closed", "Yes","No")</f>
        <v>Yes</v>
      </c>
      <c r="L2672" s="2">
        <f t="shared" si="164"/>
        <v>3.9999999999417923</v>
      </c>
      <c r="M2672" t="str">
        <f t="shared" si="165"/>
        <v>No</v>
      </c>
      <c r="N2672" t="str">
        <f t="shared" si="166"/>
        <v>Jan</v>
      </c>
      <c r="O2672" s="2">
        <f t="shared" si="167"/>
        <v>0.16666666666424135</v>
      </c>
      <c r="P2672" t="str">
        <f>VLOOKUP(G2672,Agents!A:E,4,FALSE)</f>
        <v>Team1</v>
      </c>
      <c r="Q2672" t="str">
        <f>VLOOKUP(G2672,Agents!A:E,5,FALSE)</f>
        <v>Mid</v>
      </c>
      <c r="R2672" t="str">
        <f>VLOOKUP(G2672,Agents!A:E,2,FALSE)</f>
        <v>Morning</v>
      </c>
    </row>
    <row r="2673" spans="1:18" x14ac:dyDescent="0.35">
      <c r="A2673" t="s">
        <v>4851</v>
      </c>
      <c r="B2673" t="s">
        <v>4852</v>
      </c>
      <c r="C2673" t="s">
        <v>50</v>
      </c>
      <c r="D2673" t="s">
        <v>13</v>
      </c>
      <c r="E2673" s="1">
        <v>46033.298611111109</v>
      </c>
      <c r="F2673" s="1">
        <v>46033.381944444445</v>
      </c>
      <c r="G2673" t="s">
        <v>156</v>
      </c>
      <c r="H2673" t="s">
        <v>15</v>
      </c>
      <c r="I2673" t="s">
        <v>16</v>
      </c>
      <c r="J2673">
        <v>4</v>
      </c>
      <c r="K2673" t="str">
        <f>IF(tickets_dataset[[#This Row],[status]] = "Closed", "Yes","No")</f>
        <v>Yes</v>
      </c>
      <c r="L2673" s="2">
        <f t="shared" si="164"/>
        <v>2.0000000000582077</v>
      </c>
      <c r="M2673" t="str">
        <f t="shared" si="165"/>
        <v>No</v>
      </c>
      <c r="N2673" t="str">
        <f t="shared" si="166"/>
        <v>Jan</v>
      </c>
      <c r="O2673" s="2">
        <f t="shared" si="167"/>
        <v>8.3333333335758653E-2</v>
      </c>
      <c r="P2673" t="str">
        <f>VLOOKUP(G2673,Agents!A:E,4,FALSE)</f>
        <v>Team3</v>
      </c>
      <c r="Q2673" t="str">
        <f>VLOOKUP(G2673,Agents!A:E,5,FALSE)</f>
        <v>Mid</v>
      </c>
      <c r="R2673" t="str">
        <f>VLOOKUP(G2673,Agents!A:E,2,FALSE)</f>
        <v>Evening</v>
      </c>
    </row>
    <row r="2674" spans="1:18" x14ac:dyDescent="0.35">
      <c r="A2674" t="s">
        <v>4853</v>
      </c>
      <c r="B2674" t="s">
        <v>4854</v>
      </c>
      <c r="C2674" t="s">
        <v>34</v>
      </c>
      <c r="D2674" t="s">
        <v>13</v>
      </c>
      <c r="E2674" s="1">
        <v>46043.96597222222</v>
      </c>
      <c r="F2674" s="1">
        <v>46044.132638888892</v>
      </c>
      <c r="G2674" t="s">
        <v>206</v>
      </c>
      <c r="H2674" t="s">
        <v>15</v>
      </c>
      <c r="I2674" t="s">
        <v>16</v>
      </c>
      <c r="J2674">
        <v>4</v>
      </c>
      <c r="K2674" t="str">
        <f>IF(tickets_dataset[[#This Row],[status]] = "Closed", "Yes","No")</f>
        <v>Yes</v>
      </c>
      <c r="L2674" s="2">
        <f t="shared" si="164"/>
        <v>4.0000000001164153</v>
      </c>
      <c r="M2674" t="str">
        <f t="shared" si="165"/>
        <v>No</v>
      </c>
      <c r="N2674" t="str">
        <f t="shared" si="166"/>
        <v>Jan</v>
      </c>
      <c r="O2674" s="2">
        <f t="shared" si="167"/>
        <v>0.16666666667151731</v>
      </c>
      <c r="P2674" t="str">
        <f>VLOOKUP(G2674,Agents!A:E,4,FALSE)</f>
        <v>Team5</v>
      </c>
      <c r="Q2674" t="str">
        <f>VLOOKUP(G2674,Agents!A:E,5,FALSE)</f>
        <v>Junior</v>
      </c>
      <c r="R2674" t="str">
        <f>VLOOKUP(G2674,Agents!A:E,2,FALSE)</f>
        <v>Evening</v>
      </c>
    </row>
    <row r="2675" spans="1:18" x14ac:dyDescent="0.35">
      <c r="A2675" t="s">
        <v>4855</v>
      </c>
      <c r="B2675" t="s">
        <v>4856</v>
      </c>
      <c r="C2675" t="s">
        <v>34</v>
      </c>
      <c r="D2675" t="s">
        <v>26</v>
      </c>
      <c r="E2675" s="1">
        <v>46111.095833333333</v>
      </c>
      <c r="F2675" s="1">
        <v>46113.095833333333</v>
      </c>
      <c r="G2675" t="s">
        <v>62</v>
      </c>
      <c r="H2675" t="s">
        <v>15</v>
      </c>
      <c r="I2675" t="s">
        <v>16</v>
      </c>
      <c r="J2675">
        <v>4</v>
      </c>
      <c r="K2675" t="str">
        <f>IF(tickets_dataset[[#This Row],[status]] = "Closed", "Yes","No")</f>
        <v>Yes</v>
      </c>
      <c r="L2675" s="2">
        <f t="shared" si="164"/>
        <v>48</v>
      </c>
      <c r="M2675" t="str">
        <f t="shared" si="165"/>
        <v>No</v>
      </c>
      <c r="N2675" t="str">
        <f t="shared" si="166"/>
        <v>Mar</v>
      </c>
      <c r="O2675" s="2">
        <f t="shared" si="167"/>
        <v>2</v>
      </c>
      <c r="P2675" t="str">
        <f>VLOOKUP(G2675,Agents!A:E,4,FALSE)</f>
        <v>Team1</v>
      </c>
      <c r="Q2675" t="str">
        <f>VLOOKUP(G2675,Agents!A:E,5,FALSE)</f>
        <v>Junior</v>
      </c>
      <c r="R2675" t="str">
        <f>VLOOKUP(G2675,Agents!A:E,2,FALSE)</f>
        <v>Morning</v>
      </c>
    </row>
    <row r="2676" spans="1:18" x14ac:dyDescent="0.35">
      <c r="A2676" t="s">
        <v>4857</v>
      </c>
      <c r="B2676" t="s">
        <v>4858</v>
      </c>
      <c r="C2676" t="s">
        <v>34</v>
      </c>
      <c r="D2676" t="s">
        <v>13</v>
      </c>
      <c r="E2676" s="1">
        <v>46092.070833333331</v>
      </c>
      <c r="F2676" s="1">
        <v>46094.029166666667</v>
      </c>
      <c r="G2676" t="s">
        <v>62</v>
      </c>
      <c r="H2676" t="s">
        <v>15</v>
      </c>
      <c r="I2676" t="s">
        <v>16</v>
      </c>
      <c r="J2676">
        <v>4</v>
      </c>
      <c r="K2676" t="str">
        <f>IF(tickets_dataset[[#This Row],[status]] = "Closed", "Yes","No")</f>
        <v>Yes</v>
      </c>
      <c r="L2676" s="2">
        <f t="shared" si="164"/>
        <v>47.000000000058208</v>
      </c>
      <c r="M2676" t="str">
        <f t="shared" si="165"/>
        <v>No</v>
      </c>
      <c r="N2676" t="str">
        <f t="shared" si="166"/>
        <v>Mar</v>
      </c>
      <c r="O2676" s="2">
        <f t="shared" si="167"/>
        <v>1.9583333333357587</v>
      </c>
      <c r="P2676" t="str">
        <f>VLOOKUP(G2676,Agents!A:E,4,FALSE)</f>
        <v>Team1</v>
      </c>
      <c r="Q2676" t="str">
        <f>VLOOKUP(G2676,Agents!A:E,5,FALSE)</f>
        <v>Junior</v>
      </c>
      <c r="R2676" t="str">
        <f>VLOOKUP(G2676,Agents!A:E,2,FALSE)</f>
        <v>Morning</v>
      </c>
    </row>
    <row r="2677" spans="1:18" x14ac:dyDescent="0.35">
      <c r="A2677" t="s">
        <v>4859</v>
      </c>
      <c r="B2677" t="s">
        <v>4860</v>
      </c>
      <c r="C2677" t="s">
        <v>22</v>
      </c>
      <c r="D2677" t="s">
        <v>38</v>
      </c>
      <c r="E2677" s="1">
        <v>46078.113888888889</v>
      </c>
      <c r="F2677" s="1">
        <v>46078.530555555553</v>
      </c>
      <c r="G2677" t="s">
        <v>62</v>
      </c>
      <c r="H2677" t="s">
        <v>15</v>
      </c>
      <c r="I2677" t="s">
        <v>16</v>
      </c>
      <c r="J2677">
        <v>5</v>
      </c>
      <c r="K2677" t="str">
        <f>IF(tickets_dataset[[#This Row],[status]] = "Closed", "Yes","No")</f>
        <v>Yes</v>
      </c>
      <c r="L2677" s="2">
        <f t="shared" si="164"/>
        <v>9.9999999999417923</v>
      </c>
      <c r="M2677" t="str">
        <f t="shared" si="165"/>
        <v>No</v>
      </c>
      <c r="N2677" t="str">
        <f t="shared" si="166"/>
        <v>Feb</v>
      </c>
      <c r="O2677" s="2">
        <f t="shared" si="167"/>
        <v>0.41666666666424135</v>
      </c>
      <c r="P2677" t="str">
        <f>VLOOKUP(G2677,Agents!A:E,4,FALSE)</f>
        <v>Team1</v>
      </c>
      <c r="Q2677" t="str">
        <f>VLOOKUP(G2677,Agents!A:E,5,FALSE)</f>
        <v>Junior</v>
      </c>
      <c r="R2677" t="str">
        <f>VLOOKUP(G2677,Agents!A:E,2,FALSE)</f>
        <v>Morning</v>
      </c>
    </row>
    <row r="2678" spans="1:18" x14ac:dyDescent="0.35">
      <c r="A2678" t="s">
        <v>4861</v>
      </c>
      <c r="B2678" t="s">
        <v>4862</v>
      </c>
      <c r="C2678" t="s">
        <v>34</v>
      </c>
      <c r="D2678" t="s">
        <v>26</v>
      </c>
      <c r="E2678" s="1">
        <v>46101.61041666667</v>
      </c>
      <c r="F2678" s="1">
        <v>46102.818749999999</v>
      </c>
      <c r="G2678" t="s">
        <v>45</v>
      </c>
      <c r="H2678" t="s">
        <v>132</v>
      </c>
      <c r="I2678" t="s">
        <v>16</v>
      </c>
      <c r="J2678">
        <v>3</v>
      </c>
      <c r="K2678" t="str">
        <f>IF(tickets_dataset[[#This Row],[status]] = "Closed", "Yes","No")</f>
        <v>No</v>
      </c>
      <c r="L2678" s="2">
        <f t="shared" si="164"/>
        <v>28.999999999883585</v>
      </c>
      <c r="M2678" t="str">
        <f t="shared" si="165"/>
        <v>No</v>
      </c>
      <c r="N2678" t="str">
        <f t="shared" si="166"/>
        <v>Mar</v>
      </c>
      <c r="O2678" s="2">
        <f t="shared" si="167"/>
        <v>1.2083333333284827</v>
      </c>
      <c r="P2678" t="str">
        <f>VLOOKUP(G2678,Agents!A:E,4,FALSE)</f>
        <v>Team5</v>
      </c>
      <c r="Q2678" t="str">
        <f>VLOOKUP(G2678,Agents!A:E,5,FALSE)</f>
        <v>Senior</v>
      </c>
      <c r="R2678" t="str">
        <f>VLOOKUP(G2678,Agents!A:E,2,FALSE)</f>
        <v>Morning</v>
      </c>
    </row>
    <row r="2679" spans="1:18" x14ac:dyDescent="0.35">
      <c r="A2679" t="s">
        <v>4863</v>
      </c>
      <c r="B2679" t="s">
        <v>3954</v>
      </c>
      <c r="C2679" t="s">
        <v>50</v>
      </c>
      <c r="D2679" t="s">
        <v>13</v>
      </c>
      <c r="E2679" s="1">
        <v>46080.772916666669</v>
      </c>
      <c r="F2679" s="1">
        <v>46081.397916666669</v>
      </c>
      <c r="G2679" t="s">
        <v>273</v>
      </c>
      <c r="H2679" t="s">
        <v>15</v>
      </c>
      <c r="I2679" t="s">
        <v>16</v>
      </c>
      <c r="J2679">
        <v>4</v>
      </c>
      <c r="K2679" t="str">
        <f>IF(tickets_dataset[[#This Row],[status]] = "Closed", "Yes","No")</f>
        <v>Yes</v>
      </c>
      <c r="L2679" s="2">
        <f t="shared" si="164"/>
        <v>15</v>
      </c>
      <c r="M2679" t="str">
        <f t="shared" si="165"/>
        <v>No</v>
      </c>
      <c r="N2679" t="str">
        <f t="shared" si="166"/>
        <v>Feb</v>
      </c>
      <c r="O2679" s="2">
        <f t="shared" si="167"/>
        <v>0.625</v>
      </c>
      <c r="P2679" t="str">
        <f>VLOOKUP(G2679,Agents!A:E,4,FALSE)</f>
        <v>Team3</v>
      </c>
      <c r="Q2679" t="str">
        <f>VLOOKUP(G2679,Agents!A:E,5,FALSE)</f>
        <v>Senior</v>
      </c>
      <c r="R2679" t="str">
        <f>VLOOKUP(G2679,Agents!A:E,2,FALSE)</f>
        <v>Evening</v>
      </c>
    </row>
    <row r="2680" spans="1:18" x14ac:dyDescent="0.35">
      <c r="A2680" t="s">
        <v>4864</v>
      </c>
      <c r="B2680" t="s">
        <v>844</v>
      </c>
      <c r="C2680" t="s">
        <v>50</v>
      </c>
      <c r="D2680" t="s">
        <v>13</v>
      </c>
      <c r="E2680" s="1">
        <v>46053.361111111109</v>
      </c>
      <c r="F2680" s="1">
        <v>46054.527777777781</v>
      </c>
      <c r="G2680" t="s">
        <v>42</v>
      </c>
      <c r="H2680" t="s">
        <v>15</v>
      </c>
      <c r="I2680" t="s">
        <v>16</v>
      </c>
      <c r="J2680">
        <v>3</v>
      </c>
      <c r="K2680" t="str">
        <f>IF(tickets_dataset[[#This Row],[status]] = "Closed", "Yes","No")</f>
        <v>Yes</v>
      </c>
      <c r="L2680" s="2">
        <f t="shared" si="164"/>
        <v>28.000000000116415</v>
      </c>
      <c r="M2680" t="str">
        <f t="shared" si="165"/>
        <v>No</v>
      </c>
      <c r="N2680" t="str">
        <f t="shared" si="166"/>
        <v>Jan</v>
      </c>
      <c r="O2680" s="2">
        <f t="shared" si="167"/>
        <v>1.1666666666715173</v>
      </c>
      <c r="P2680" t="str">
        <f>VLOOKUP(G2680,Agents!A:E,4,FALSE)</f>
        <v>Team2</v>
      </c>
      <c r="Q2680" t="str">
        <f>VLOOKUP(G2680,Agents!A:E,5,FALSE)</f>
        <v>Junior</v>
      </c>
      <c r="R2680" t="str">
        <f>VLOOKUP(G2680,Agents!A:E,2,FALSE)</f>
        <v>Night</v>
      </c>
    </row>
    <row r="2681" spans="1:18" x14ac:dyDescent="0.35">
      <c r="A2681" t="s">
        <v>4865</v>
      </c>
      <c r="B2681" t="s">
        <v>4866</v>
      </c>
      <c r="C2681" t="s">
        <v>76</v>
      </c>
      <c r="D2681" t="s">
        <v>26</v>
      </c>
      <c r="E2681" s="1">
        <v>46058.347222222219</v>
      </c>
      <c r="F2681" s="1">
        <v>46058.597222222219</v>
      </c>
      <c r="G2681" t="s">
        <v>45</v>
      </c>
      <c r="H2681" t="s">
        <v>15</v>
      </c>
      <c r="I2681" t="s">
        <v>16</v>
      </c>
      <c r="J2681">
        <v>4</v>
      </c>
      <c r="K2681" t="str">
        <f>IF(tickets_dataset[[#This Row],[status]] = "Closed", "Yes","No")</f>
        <v>Yes</v>
      </c>
      <c r="L2681" s="2">
        <f t="shared" si="164"/>
        <v>6</v>
      </c>
      <c r="M2681" t="str">
        <f t="shared" si="165"/>
        <v>No</v>
      </c>
      <c r="N2681" t="str">
        <f t="shared" si="166"/>
        <v>Feb</v>
      </c>
      <c r="O2681" s="2">
        <f t="shared" si="167"/>
        <v>0.25</v>
      </c>
      <c r="P2681" t="str">
        <f>VLOOKUP(G2681,Agents!A:E,4,FALSE)</f>
        <v>Team5</v>
      </c>
      <c r="Q2681" t="str">
        <f>VLOOKUP(G2681,Agents!A:E,5,FALSE)</f>
        <v>Senior</v>
      </c>
      <c r="R2681" t="str">
        <f>VLOOKUP(G2681,Agents!A:E,2,FALSE)</f>
        <v>Morning</v>
      </c>
    </row>
    <row r="2682" spans="1:18" x14ac:dyDescent="0.35">
      <c r="A2682" t="s">
        <v>4867</v>
      </c>
      <c r="B2682" t="s">
        <v>4868</v>
      </c>
      <c r="C2682" t="s">
        <v>76</v>
      </c>
      <c r="D2682" t="s">
        <v>38</v>
      </c>
      <c r="E2682" s="1">
        <v>46052.84097222222</v>
      </c>
      <c r="F2682" s="1">
        <v>46054.049305555556</v>
      </c>
      <c r="G2682" t="s">
        <v>344</v>
      </c>
      <c r="H2682" t="s">
        <v>15</v>
      </c>
      <c r="I2682" t="s">
        <v>16</v>
      </c>
      <c r="J2682">
        <v>4</v>
      </c>
      <c r="K2682" t="str">
        <f>IF(tickets_dataset[[#This Row],[status]] = "Closed", "Yes","No")</f>
        <v>Yes</v>
      </c>
      <c r="L2682" s="2">
        <f t="shared" si="164"/>
        <v>29.000000000058208</v>
      </c>
      <c r="M2682" t="str">
        <f t="shared" si="165"/>
        <v>No</v>
      </c>
      <c r="N2682" t="str">
        <f t="shared" si="166"/>
        <v>Jan</v>
      </c>
      <c r="O2682" s="2">
        <f t="shared" si="167"/>
        <v>1.2083333333357587</v>
      </c>
      <c r="P2682" t="str">
        <f>VLOOKUP(G2682,Agents!A:E,4,FALSE)</f>
        <v>Team4</v>
      </c>
      <c r="Q2682" t="str">
        <f>VLOOKUP(G2682,Agents!A:E,5,FALSE)</f>
        <v>Senior</v>
      </c>
      <c r="R2682" t="str">
        <f>VLOOKUP(G2682,Agents!A:E,2,FALSE)</f>
        <v>Night</v>
      </c>
    </row>
    <row r="2683" spans="1:18" x14ac:dyDescent="0.35">
      <c r="A2683" t="s">
        <v>4869</v>
      </c>
      <c r="B2683" t="s">
        <v>3467</v>
      </c>
      <c r="C2683" t="s">
        <v>50</v>
      </c>
      <c r="D2683" t="s">
        <v>26</v>
      </c>
      <c r="E2683" s="1">
        <v>46093.197916666664</v>
      </c>
      <c r="F2683" s="1">
        <v>46095.489583333336</v>
      </c>
      <c r="G2683" t="s">
        <v>221</v>
      </c>
      <c r="H2683" t="s">
        <v>15</v>
      </c>
      <c r="I2683" t="s">
        <v>68</v>
      </c>
      <c r="J2683">
        <v>3</v>
      </c>
      <c r="K2683" t="str">
        <f>IF(tickets_dataset[[#This Row],[status]] = "Closed", "Yes","No")</f>
        <v>Yes</v>
      </c>
      <c r="L2683" s="2">
        <f t="shared" si="164"/>
        <v>55.000000000116415</v>
      </c>
      <c r="M2683" t="str">
        <f t="shared" si="165"/>
        <v>Yes</v>
      </c>
      <c r="N2683" t="str">
        <f t="shared" si="166"/>
        <v>Mar</v>
      </c>
      <c r="O2683" s="2">
        <f t="shared" si="167"/>
        <v>2.2916666666715173</v>
      </c>
      <c r="P2683" t="str">
        <f>VLOOKUP(G2683,Agents!A:E,4,FALSE)</f>
        <v>Team4</v>
      </c>
      <c r="Q2683" t="str">
        <f>VLOOKUP(G2683,Agents!A:E,5,FALSE)</f>
        <v>Senior</v>
      </c>
      <c r="R2683" t="str">
        <f>VLOOKUP(G2683,Agents!A:E,2,FALSE)</f>
        <v>Morning</v>
      </c>
    </row>
    <row r="2684" spans="1:18" x14ac:dyDescent="0.35">
      <c r="A2684" t="s">
        <v>4870</v>
      </c>
      <c r="B2684" t="s">
        <v>3202</v>
      </c>
      <c r="C2684" t="s">
        <v>34</v>
      </c>
      <c r="D2684" t="s">
        <v>26</v>
      </c>
      <c r="E2684" s="1">
        <v>46075.445833333331</v>
      </c>
      <c r="F2684" s="1">
        <v>46076.695833333331</v>
      </c>
      <c r="G2684" t="s">
        <v>23</v>
      </c>
      <c r="H2684" t="s">
        <v>15</v>
      </c>
      <c r="I2684" t="s">
        <v>16</v>
      </c>
      <c r="J2684">
        <v>5</v>
      </c>
      <c r="K2684" t="str">
        <f>IF(tickets_dataset[[#This Row],[status]] = "Closed", "Yes","No")</f>
        <v>Yes</v>
      </c>
      <c r="L2684" s="2">
        <f t="shared" si="164"/>
        <v>30</v>
      </c>
      <c r="M2684" t="str">
        <f t="shared" si="165"/>
        <v>No</v>
      </c>
      <c r="N2684" t="str">
        <f t="shared" si="166"/>
        <v>Feb</v>
      </c>
      <c r="O2684" s="2">
        <f t="shared" si="167"/>
        <v>1.25</v>
      </c>
      <c r="P2684" t="str">
        <f>VLOOKUP(G2684,Agents!A:E,4,FALSE)</f>
        <v>Team3</v>
      </c>
      <c r="Q2684" t="str">
        <f>VLOOKUP(G2684,Agents!A:E,5,FALSE)</f>
        <v>Senior</v>
      </c>
      <c r="R2684" t="str">
        <f>VLOOKUP(G2684,Agents!A:E,2,FALSE)</f>
        <v>Evening</v>
      </c>
    </row>
    <row r="2685" spans="1:18" x14ac:dyDescent="0.35">
      <c r="A2685" t="s">
        <v>4871</v>
      </c>
      <c r="B2685" t="s">
        <v>1041</v>
      </c>
      <c r="C2685" t="s">
        <v>12</v>
      </c>
      <c r="D2685" t="s">
        <v>38</v>
      </c>
      <c r="E2685" s="1">
        <v>46056.770833333336</v>
      </c>
      <c r="F2685" s="1">
        <v>46057.9375</v>
      </c>
      <c r="G2685" t="s">
        <v>42</v>
      </c>
      <c r="H2685" t="s">
        <v>15</v>
      </c>
      <c r="I2685" t="s">
        <v>16</v>
      </c>
      <c r="J2685">
        <v>5</v>
      </c>
      <c r="K2685" t="str">
        <f>IF(tickets_dataset[[#This Row],[status]] = "Closed", "Yes","No")</f>
        <v>Yes</v>
      </c>
      <c r="L2685" s="2">
        <f t="shared" si="164"/>
        <v>27.999999999941792</v>
      </c>
      <c r="M2685" t="str">
        <f t="shared" si="165"/>
        <v>No</v>
      </c>
      <c r="N2685" t="str">
        <f t="shared" si="166"/>
        <v>Feb</v>
      </c>
      <c r="O2685" s="2">
        <f t="shared" si="167"/>
        <v>1.1666666666642413</v>
      </c>
      <c r="P2685" t="str">
        <f>VLOOKUP(G2685,Agents!A:E,4,FALSE)</f>
        <v>Team2</v>
      </c>
      <c r="Q2685" t="str">
        <f>VLOOKUP(G2685,Agents!A:E,5,FALSE)</f>
        <v>Junior</v>
      </c>
      <c r="R2685" t="str">
        <f>VLOOKUP(G2685,Agents!A:E,2,FALSE)</f>
        <v>Night</v>
      </c>
    </row>
    <row r="2686" spans="1:18" x14ac:dyDescent="0.35">
      <c r="A2686" t="s">
        <v>4872</v>
      </c>
      <c r="B2686" t="s">
        <v>2062</v>
      </c>
      <c r="C2686" t="s">
        <v>34</v>
      </c>
      <c r="D2686" t="s">
        <v>38</v>
      </c>
      <c r="E2686" s="1">
        <v>46028.089583333334</v>
      </c>
      <c r="F2686" s="1">
        <v>46030.006249999999</v>
      </c>
      <c r="G2686" t="s">
        <v>73</v>
      </c>
      <c r="H2686" t="s">
        <v>15</v>
      </c>
      <c r="I2686" t="s">
        <v>16</v>
      </c>
      <c r="J2686">
        <v>4</v>
      </c>
      <c r="K2686" t="str">
        <f>IF(tickets_dataset[[#This Row],[status]] = "Closed", "Yes","No")</f>
        <v>Yes</v>
      </c>
      <c r="L2686" s="2">
        <f t="shared" si="164"/>
        <v>45.999999999941792</v>
      </c>
      <c r="M2686" t="str">
        <f t="shared" si="165"/>
        <v>No</v>
      </c>
      <c r="N2686" t="str">
        <f t="shared" si="166"/>
        <v>Jan</v>
      </c>
      <c r="O2686" s="2">
        <f t="shared" si="167"/>
        <v>1.9166666666642413</v>
      </c>
      <c r="P2686" t="str">
        <f>VLOOKUP(G2686,Agents!A:E,4,FALSE)</f>
        <v>Team4</v>
      </c>
      <c r="Q2686" t="str">
        <f>VLOOKUP(G2686,Agents!A:E,5,FALSE)</f>
        <v>Senior</v>
      </c>
      <c r="R2686" t="str">
        <f>VLOOKUP(G2686,Agents!A:E,2,FALSE)</f>
        <v>Night</v>
      </c>
    </row>
    <row r="2687" spans="1:18" x14ac:dyDescent="0.35">
      <c r="A2687" t="s">
        <v>4873</v>
      </c>
      <c r="B2687" t="s">
        <v>4874</v>
      </c>
      <c r="C2687" t="s">
        <v>76</v>
      </c>
      <c r="D2687" t="s">
        <v>26</v>
      </c>
      <c r="E2687" s="1">
        <v>46102.119444444441</v>
      </c>
      <c r="F2687" s="1">
        <v>46104.494444444441</v>
      </c>
      <c r="G2687" t="s">
        <v>167</v>
      </c>
      <c r="H2687" t="s">
        <v>15</v>
      </c>
      <c r="I2687" t="s">
        <v>16</v>
      </c>
      <c r="J2687">
        <v>4</v>
      </c>
      <c r="K2687" t="str">
        <f>IF(tickets_dataset[[#This Row],[status]] = "Closed", "Yes","No")</f>
        <v>Yes</v>
      </c>
      <c r="L2687" s="2">
        <f t="shared" si="164"/>
        <v>57</v>
      </c>
      <c r="M2687" t="str">
        <f t="shared" si="165"/>
        <v>Yes</v>
      </c>
      <c r="N2687" t="str">
        <f t="shared" si="166"/>
        <v>Mar</v>
      </c>
      <c r="O2687" s="2">
        <f t="shared" si="167"/>
        <v>2.375</v>
      </c>
      <c r="P2687" t="str">
        <f>VLOOKUP(G2687,Agents!A:E,4,FALSE)</f>
        <v>Team3</v>
      </c>
      <c r="Q2687" t="str">
        <f>VLOOKUP(G2687,Agents!A:E,5,FALSE)</f>
        <v>Mid</v>
      </c>
      <c r="R2687" t="str">
        <f>VLOOKUP(G2687,Agents!A:E,2,FALSE)</f>
        <v>Evening</v>
      </c>
    </row>
    <row r="2688" spans="1:18" x14ac:dyDescent="0.35">
      <c r="A2688" t="s">
        <v>4875</v>
      </c>
      <c r="B2688" t="s">
        <v>2768</v>
      </c>
      <c r="C2688" t="s">
        <v>76</v>
      </c>
      <c r="D2688" t="s">
        <v>38</v>
      </c>
      <c r="E2688" s="1">
        <v>46023.875</v>
      </c>
      <c r="F2688" s="1">
        <v>46027</v>
      </c>
      <c r="G2688" t="s">
        <v>83</v>
      </c>
      <c r="H2688" t="s">
        <v>15</v>
      </c>
      <c r="I2688" t="s">
        <v>16</v>
      </c>
      <c r="J2688">
        <v>5</v>
      </c>
      <c r="K2688" t="str">
        <f>IF(tickets_dataset[[#This Row],[status]] = "Closed", "Yes","No")</f>
        <v>Yes</v>
      </c>
      <c r="L2688" s="2">
        <f t="shared" si="164"/>
        <v>75</v>
      </c>
      <c r="M2688" t="str">
        <f t="shared" si="165"/>
        <v>Yes</v>
      </c>
      <c r="N2688" t="str">
        <f t="shared" si="166"/>
        <v>Jan</v>
      </c>
      <c r="O2688" s="2">
        <f t="shared" si="167"/>
        <v>3.125</v>
      </c>
      <c r="P2688" t="str">
        <f>VLOOKUP(G2688,Agents!A:E,4,FALSE)</f>
        <v>Team2</v>
      </c>
      <c r="Q2688" t="str">
        <f>VLOOKUP(G2688,Agents!A:E,5,FALSE)</f>
        <v>Junior</v>
      </c>
      <c r="R2688" t="str">
        <f>VLOOKUP(G2688,Agents!A:E,2,FALSE)</f>
        <v>Night</v>
      </c>
    </row>
    <row r="2689" spans="1:18" x14ac:dyDescent="0.35">
      <c r="A2689" t="s">
        <v>4876</v>
      </c>
      <c r="B2689" t="s">
        <v>4877</v>
      </c>
      <c r="C2689" t="s">
        <v>12</v>
      </c>
      <c r="D2689" t="s">
        <v>26</v>
      </c>
      <c r="E2689" s="1">
        <v>46078.966666666667</v>
      </c>
      <c r="F2689" s="1">
        <v>46081.216666666667</v>
      </c>
      <c r="G2689" t="s">
        <v>77</v>
      </c>
      <c r="H2689" t="s">
        <v>15</v>
      </c>
      <c r="I2689" t="s">
        <v>16</v>
      </c>
      <c r="J2689">
        <v>4</v>
      </c>
      <c r="K2689" t="str">
        <f>IF(tickets_dataset[[#This Row],[status]] = "Closed", "Yes","No")</f>
        <v>Yes</v>
      </c>
      <c r="L2689" s="2">
        <f t="shared" si="164"/>
        <v>54</v>
      </c>
      <c r="M2689" t="str">
        <f t="shared" si="165"/>
        <v>Yes</v>
      </c>
      <c r="N2689" t="str">
        <f t="shared" si="166"/>
        <v>Feb</v>
      </c>
      <c r="O2689" s="2">
        <f t="shared" si="167"/>
        <v>2.25</v>
      </c>
      <c r="P2689" t="str">
        <f>VLOOKUP(G2689,Agents!A:E,4,FALSE)</f>
        <v>Team5</v>
      </c>
      <c r="Q2689" t="str">
        <f>VLOOKUP(G2689,Agents!A:E,5,FALSE)</f>
        <v>Junior</v>
      </c>
      <c r="R2689" t="str">
        <f>VLOOKUP(G2689,Agents!A:E,2,FALSE)</f>
        <v>Evening</v>
      </c>
    </row>
    <row r="2690" spans="1:18" x14ac:dyDescent="0.35">
      <c r="A2690" t="s">
        <v>4878</v>
      </c>
      <c r="B2690" t="s">
        <v>4879</v>
      </c>
      <c r="C2690" t="s">
        <v>76</v>
      </c>
      <c r="D2690" t="s">
        <v>26</v>
      </c>
      <c r="E2690" s="1">
        <v>46056.695138888892</v>
      </c>
      <c r="F2690" s="1">
        <v>46057.570138888892</v>
      </c>
      <c r="G2690" t="s">
        <v>221</v>
      </c>
      <c r="H2690" t="s">
        <v>15</v>
      </c>
      <c r="I2690" t="s">
        <v>16</v>
      </c>
      <c r="J2690">
        <v>4</v>
      </c>
      <c r="K2690" t="str">
        <f>IF(tickets_dataset[[#This Row],[status]] = "Closed", "Yes","No")</f>
        <v>Yes</v>
      </c>
      <c r="L2690" s="2">
        <f t="shared" ref="L2690:L2753" si="168">IF(ISBLANK(F2690),"",(F2690-E2690)*24)</f>
        <v>21</v>
      </c>
      <c r="M2690" t="str">
        <f t="shared" ref="M2690:M2753" si="169">IF(L2690&gt;48,"Yes","No")</f>
        <v>No</v>
      </c>
      <c r="N2690" t="str">
        <f t="shared" ref="N2690:N2753" si="170">TEXT(E2690,"mmm")</f>
        <v>Feb</v>
      </c>
      <c r="O2690" s="2">
        <f t="shared" si="167"/>
        <v>0.875</v>
      </c>
      <c r="P2690" t="str">
        <f>VLOOKUP(G2690,Agents!A:E,4,FALSE)</f>
        <v>Team4</v>
      </c>
      <c r="Q2690" t="str">
        <f>VLOOKUP(G2690,Agents!A:E,5,FALSE)</f>
        <v>Senior</v>
      </c>
      <c r="R2690" t="str">
        <f>VLOOKUP(G2690,Agents!A:E,2,FALSE)</f>
        <v>Morning</v>
      </c>
    </row>
    <row r="2691" spans="1:18" x14ac:dyDescent="0.35">
      <c r="A2691" t="s">
        <v>4880</v>
      </c>
      <c r="B2691" t="s">
        <v>4881</v>
      </c>
      <c r="C2691" t="s">
        <v>22</v>
      </c>
      <c r="D2691" t="s">
        <v>26</v>
      </c>
      <c r="E2691" s="1">
        <v>46084.099305555559</v>
      </c>
      <c r="F2691" s="1">
        <v>46085.390972222223</v>
      </c>
      <c r="G2691" t="s">
        <v>119</v>
      </c>
      <c r="H2691" t="s">
        <v>28</v>
      </c>
      <c r="I2691" t="s">
        <v>16</v>
      </c>
      <c r="J2691">
        <v>5</v>
      </c>
      <c r="K2691" t="str">
        <f>IF(tickets_dataset[[#This Row],[status]] = "Closed", "Yes","No")</f>
        <v>No</v>
      </c>
      <c r="L2691" s="2">
        <f t="shared" si="168"/>
        <v>30.999999999941792</v>
      </c>
      <c r="M2691" t="str">
        <f t="shared" si="169"/>
        <v>No</v>
      </c>
      <c r="N2691" t="str">
        <f t="shared" si="170"/>
        <v>Mar</v>
      </c>
      <c r="O2691" s="2">
        <f t="shared" ref="O2691:O2754" si="171">F2691-E2691</f>
        <v>1.2916666666642413</v>
      </c>
      <c r="P2691" t="str">
        <f>VLOOKUP(G2691,Agents!A:E,4,FALSE)</f>
        <v>Team1</v>
      </c>
      <c r="Q2691" t="str">
        <f>VLOOKUP(G2691,Agents!A:E,5,FALSE)</f>
        <v>Junior</v>
      </c>
      <c r="R2691" t="str">
        <f>VLOOKUP(G2691,Agents!A:E,2,FALSE)</f>
        <v>Morning</v>
      </c>
    </row>
    <row r="2692" spans="1:18" x14ac:dyDescent="0.35">
      <c r="A2692" t="s">
        <v>4882</v>
      </c>
      <c r="B2692" t="s">
        <v>4883</v>
      </c>
      <c r="C2692" t="s">
        <v>76</v>
      </c>
      <c r="D2692" t="s">
        <v>38</v>
      </c>
      <c r="E2692" s="1">
        <v>46085.193749999999</v>
      </c>
      <c r="F2692" s="1">
        <v>46087.318749999999</v>
      </c>
      <c r="G2692" t="s">
        <v>183</v>
      </c>
      <c r="H2692" t="s">
        <v>15</v>
      </c>
      <c r="I2692" t="s">
        <v>16</v>
      </c>
      <c r="J2692">
        <v>3</v>
      </c>
      <c r="K2692" t="str">
        <f>IF(tickets_dataset[[#This Row],[status]] = "Closed", "Yes","No")</f>
        <v>Yes</v>
      </c>
      <c r="L2692" s="2">
        <f t="shared" si="168"/>
        <v>51</v>
      </c>
      <c r="M2692" t="str">
        <f t="shared" si="169"/>
        <v>Yes</v>
      </c>
      <c r="N2692" t="str">
        <f t="shared" si="170"/>
        <v>Mar</v>
      </c>
      <c r="O2692" s="2">
        <f t="shared" si="171"/>
        <v>2.125</v>
      </c>
      <c r="P2692" t="str">
        <f>VLOOKUP(G2692,Agents!A:E,4,FALSE)</f>
        <v>Team3</v>
      </c>
      <c r="Q2692" t="str">
        <f>VLOOKUP(G2692,Agents!A:E,5,FALSE)</f>
        <v>Senior</v>
      </c>
      <c r="R2692" t="str">
        <f>VLOOKUP(G2692,Agents!A:E,2,FALSE)</f>
        <v>Night</v>
      </c>
    </row>
    <row r="2693" spans="1:18" x14ac:dyDescent="0.35">
      <c r="A2693" t="s">
        <v>4884</v>
      </c>
      <c r="B2693" t="s">
        <v>4885</v>
      </c>
      <c r="C2693" t="s">
        <v>76</v>
      </c>
      <c r="D2693" t="s">
        <v>38</v>
      </c>
      <c r="E2693" s="1">
        <v>46091.92291666667</v>
      </c>
      <c r="F2693" s="1">
        <v>46092.256249999999</v>
      </c>
      <c r="G2693" t="s">
        <v>273</v>
      </c>
      <c r="H2693" t="s">
        <v>15</v>
      </c>
      <c r="I2693" t="s">
        <v>16</v>
      </c>
      <c r="J2693">
        <v>4</v>
      </c>
      <c r="K2693" t="str">
        <f>IF(tickets_dataset[[#This Row],[status]] = "Closed", "Yes","No")</f>
        <v>Yes</v>
      </c>
      <c r="L2693" s="2">
        <f t="shared" si="168"/>
        <v>7.9999999998835847</v>
      </c>
      <c r="M2693" t="str">
        <f t="shared" si="169"/>
        <v>No</v>
      </c>
      <c r="N2693" t="str">
        <f t="shared" si="170"/>
        <v>Mar</v>
      </c>
      <c r="O2693" s="2">
        <f t="shared" si="171"/>
        <v>0.33333333332848269</v>
      </c>
      <c r="P2693" t="str">
        <f>VLOOKUP(G2693,Agents!A:E,4,FALSE)</f>
        <v>Team3</v>
      </c>
      <c r="Q2693" t="str">
        <f>VLOOKUP(G2693,Agents!A:E,5,FALSE)</f>
        <v>Senior</v>
      </c>
      <c r="R2693" t="str">
        <f>VLOOKUP(G2693,Agents!A:E,2,FALSE)</f>
        <v>Evening</v>
      </c>
    </row>
    <row r="2694" spans="1:18" x14ac:dyDescent="0.35">
      <c r="A2694" t="s">
        <v>4886</v>
      </c>
      <c r="B2694" t="s">
        <v>1008</v>
      </c>
      <c r="C2694" t="s">
        <v>50</v>
      </c>
      <c r="D2694" t="s">
        <v>13</v>
      </c>
      <c r="E2694" s="1">
        <v>46095.268750000003</v>
      </c>
      <c r="F2694" s="1">
        <v>46096.352083333331</v>
      </c>
      <c r="G2694" t="s">
        <v>80</v>
      </c>
      <c r="H2694" t="s">
        <v>15</v>
      </c>
      <c r="I2694" t="s">
        <v>16</v>
      </c>
      <c r="J2694">
        <v>4</v>
      </c>
      <c r="K2694" t="str">
        <f>IF(tickets_dataset[[#This Row],[status]] = "Closed", "Yes","No")</f>
        <v>Yes</v>
      </c>
      <c r="L2694" s="2">
        <f t="shared" si="168"/>
        <v>25.999999999883585</v>
      </c>
      <c r="M2694" t="str">
        <f t="shared" si="169"/>
        <v>No</v>
      </c>
      <c r="N2694" t="str">
        <f t="shared" si="170"/>
        <v>Mar</v>
      </c>
      <c r="O2694" s="2">
        <f t="shared" si="171"/>
        <v>1.0833333333284827</v>
      </c>
      <c r="P2694" t="str">
        <f>VLOOKUP(G2694,Agents!A:E,4,FALSE)</f>
        <v>Team3</v>
      </c>
      <c r="Q2694" t="str">
        <f>VLOOKUP(G2694,Agents!A:E,5,FALSE)</f>
        <v>Junior</v>
      </c>
      <c r="R2694" t="str">
        <f>VLOOKUP(G2694,Agents!A:E,2,FALSE)</f>
        <v>Evening</v>
      </c>
    </row>
    <row r="2695" spans="1:18" x14ac:dyDescent="0.35">
      <c r="A2695" t="s">
        <v>4887</v>
      </c>
      <c r="B2695" t="s">
        <v>1651</v>
      </c>
      <c r="C2695" t="s">
        <v>50</v>
      </c>
      <c r="D2695" t="s">
        <v>38</v>
      </c>
      <c r="E2695" s="1">
        <v>46111.82916666667</v>
      </c>
      <c r="F2695" s="1">
        <v>46114.70416666667</v>
      </c>
      <c r="G2695" t="s">
        <v>80</v>
      </c>
      <c r="H2695" t="s">
        <v>15</v>
      </c>
      <c r="I2695" t="s">
        <v>16</v>
      </c>
      <c r="J2695">
        <v>2</v>
      </c>
      <c r="K2695" t="str">
        <f>IF(tickets_dataset[[#This Row],[status]] = "Closed", "Yes","No")</f>
        <v>Yes</v>
      </c>
      <c r="L2695" s="2">
        <f t="shared" si="168"/>
        <v>69</v>
      </c>
      <c r="M2695" t="str">
        <f t="shared" si="169"/>
        <v>Yes</v>
      </c>
      <c r="N2695" t="str">
        <f t="shared" si="170"/>
        <v>Mar</v>
      </c>
      <c r="O2695" s="2">
        <f t="shared" si="171"/>
        <v>2.875</v>
      </c>
      <c r="P2695" t="str">
        <f>VLOOKUP(G2695,Agents!A:E,4,FALSE)</f>
        <v>Team3</v>
      </c>
      <c r="Q2695" t="str">
        <f>VLOOKUP(G2695,Agents!A:E,5,FALSE)</f>
        <v>Junior</v>
      </c>
      <c r="R2695" t="str">
        <f>VLOOKUP(G2695,Agents!A:E,2,FALSE)</f>
        <v>Evening</v>
      </c>
    </row>
    <row r="2696" spans="1:18" x14ac:dyDescent="0.35">
      <c r="A2696" t="s">
        <v>4888</v>
      </c>
      <c r="B2696" t="s">
        <v>4889</v>
      </c>
      <c r="C2696" t="s">
        <v>76</v>
      </c>
      <c r="D2696" t="s">
        <v>38</v>
      </c>
      <c r="E2696" s="1">
        <v>46091.359722222223</v>
      </c>
      <c r="F2696" s="1">
        <v>46095.068055555559</v>
      </c>
      <c r="G2696" t="s">
        <v>100</v>
      </c>
      <c r="H2696" t="s">
        <v>15</v>
      </c>
      <c r="I2696" t="s">
        <v>16</v>
      </c>
      <c r="J2696">
        <v>5</v>
      </c>
      <c r="K2696" t="str">
        <f>IF(tickets_dataset[[#This Row],[status]] = "Closed", "Yes","No")</f>
        <v>Yes</v>
      </c>
      <c r="L2696" s="2">
        <f t="shared" si="168"/>
        <v>89.000000000058208</v>
      </c>
      <c r="M2696" t="str">
        <f t="shared" si="169"/>
        <v>Yes</v>
      </c>
      <c r="N2696" t="str">
        <f t="shared" si="170"/>
        <v>Mar</v>
      </c>
      <c r="O2696" s="2">
        <f t="shared" si="171"/>
        <v>3.7083333333357587</v>
      </c>
      <c r="P2696" t="str">
        <f>VLOOKUP(G2696,Agents!A:E,4,FALSE)</f>
        <v>Team4</v>
      </c>
      <c r="Q2696" t="str">
        <f>VLOOKUP(G2696,Agents!A:E,5,FALSE)</f>
        <v>Junior</v>
      </c>
      <c r="R2696" t="str">
        <f>VLOOKUP(G2696,Agents!A:E,2,FALSE)</f>
        <v>Evening</v>
      </c>
    </row>
    <row r="2697" spans="1:18" x14ac:dyDescent="0.35">
      <c r="A2697" t="s">
        <v>4890</v>
      </c>
      <c r="B2697" t="s">
        <v>1399</v>
      </c>
      <c r="C2697" t="s">
        <v>50</v>
      </c>
      <c r="D2697" t="s">
        <v>38</v>
      </c>
      <c r="E2697" s="1">
        <v>46096.123611111114</v>
      </c>
      <c r="F2697" s="1">
        <v>46097.498611111114</v>
      </c>
      <c r="G2697" t="s">
        <v>140</v>
      </c>
      <c r="H2697" t="s">
        <v>15</v>
      </c>
      <c r="I2697" t="s">
        <v>16</v>
      </c>
      <c r="J2697">
        <v>4</v>
      </c>
      <c r="K2697" t="str">
        <f>IF(tickets_dataset[[#This Row],[status]] = "Closed", "Yes","No")</f>
        <v>Yes</v>
      </c>
      <c r="L2697" s="2">
        <f t="shared" si="168"/>
        <v>33</v>
      </c>
      <c r="M2697" t="str">
        <f t="shared" si="169"/>
        <v>No</v>
      </c>
      <c r="N2697" t="str">
        <f t="shared" si="170"/>
        <v>Mar</v>
      </c>
      <c r="O2697" s="2">
        <f t="shared" si="171"/>
        <v>1.375</v>
      </c>
      <c r="P2697" t="str">
        <f>VLOOKUP(G2697,Agents!A:E,4,FALSE)</f>
        <v>Team1</v>
      </c>
      <c r="Q2697" t="str">
        <f>VLOOKUP(G2697,Agents!A:E,5,FALSE)</f>
        <v>Junior</v>
      </c>
      <c r="R2697" t="str">
        <f>VLOOKUP(G2697,Agents!A:E,2,FALSE)</f>
        <v>Morning</v>
      </c>
    </row>
    <row r="2698" spans="1:18" x14ac:dyDescent="0.35">
      <c r="A2698" t="s">
        <v>4891</v>
      </c>
      <c r="B2698" t="s">
        <v>4892</v>
      </c>
      <c r="C2698" t="s">
        <v>22</v>
      </c>
      <c r="D2698" t="s">
        <v>38</v>
      </c>
      <c r="E2698" s="1">
        <v>46027.390277777777</v>
      </c>
      <c r="F2698" s="1">
        <v>46030.640277777777</v>
      </c>
      <c r="G2698" t="s">
        <v>83</v>
      </c>
      <c r="H2698" t="s">
        <v>15</v>
      </c>
      <c r="I2698" t="s">
        <v>16</v>
      </c>
      <c r="J2698">
        <v>2</v>
      </c>
      <c r="K2698" t="str">
        <f>IF(tickets_dataset[[#This Row],[status]] = "Closed", "Yes","No")</f>
        <v>Yes</v>
      </c>
      <c r="L2698" s="2">
        <f t="shared" si="168"/>
        <v>78</v>
      </c>
      <c r="M2698" t="str">
        <f t="shared" si="169"/>
        <v>Yes</v>
      </c>
      <c r="N2698" t="str">
        <f t="shared" si="170"/>
        <v>Jan</v>
      </c>
      <c r="O2698" s="2">
        <f t="shared" si="171"/>
        <v>3.25</v>
      </c>
      <c r="P2698" t="str">
        <f>VLOOKUP(G2698,Agents!A:E,4,FALSE)</f>
        <v>Team2</v>
      </c>
      <c r="Q2698" t="str">
        <f>VLOOKUP(G2698,Agents!A:E,5,FALSE)</f>
        <v>Junior</v>
      </c>
      <c r="R2698" t="str">
        <f>VLOOKUP(G2698,Agents!A:E,2,FALSE)</f>
        <v>Night</v>
      </c>
    </row>
    <row r="2699" spans="1:18" x14ac:dyDescent="0.35">
      <c r="A2699" t="s">
        <v>4893</v>
      </c>
      <c r="B2699" t="s">
        <v>2703</v>
      </c>
      <c r="C2699" t="s">
        <v>22</v>
      </c>
      <c r="D2699" t="s">
        <v>26</v>
      </c>
      <c r="E2699" s="1">
        <v>46069.554861111108</v>
      </c>
      <c r="F2699" s="1">
        <v>46071.263194444444</v>
      </c>
      <c r="G2699" t="s">
        <v>103</v>
      </c>
      <c r="H2699" t="s">
        <v>15</v>
      </c>
      <c r="I2699" t="s">
        <v>68</v>
      </c>
      <c r="J2699">
        <v>3</v>
      </c>
      <c r="K2699" t="str">
        <f>IF(tickets_dataset[[#This Row],[status]] = "Closed", "Yes","No")</f>
        <v>Yes</v>
      </c>
      <c r="L2699" s="2">
        <f t="shared" si="168"/>
        <v>41.000000000058208</v>
      </c>
      <c r="M2699" t="str">
        <f t="shared" si="169"/>
        <v>No</v>
      </c>
      <c r="N2699" t="str">
        <f t="shared" si="170"/>
        <v>Feb</v>
      </c>
      <c r="O2699" s="2">
        <f t="shared" si="171"/>
        <v>1.7083333333357587</v>
      </c>
      <c r="P2699" t="str">
        <f>VLOOKUP(G2699,Agents!A:E,4,FALSE)</f>
        <v>Team4</v>
      </c>
      <c r="Q2699" t="str">
        <f>VLOOKUP(G2699,Agents!A:E,5,FALSE)</f>
        <v>Senior</v>
      </c>
      <c r="R2699" t="str">
        <f>VLOOKUP(G2699,Agents!A:E,2,FALSE)</f>
        <v>Night</v>
      </c>
    </row>
    <row r="2700" spans="1:18" x14ac:dyDescent="0.35">
      <c r="A2700" t="s">
        <v>4894</v>
      </c>
      <c r="B2700" t="s">
        <v>319</v>
      </c>
      <c r="C2700" t="s">
        <v>76</v>
      </c>
      <c r="D2700" t="s">
        <v>26</v>
      </c>
      <c r="E2700" s="1">
        <v>46040.666666666664</v>
      </c>
      <c r="F2700" s="1">
        <v>46042.166666666664</v>
      </c>
      <c r="G2700" t="s">
        <v>211</v>
      </c>
      <c r="H2700" t="s">
        <v>15</v>
      </c>
      <c r="I2700" t="s">
        <v>16</v>
      </c>
      <c r="J2700">
        <v>4</v>
      </c>
      <c r="K2700" t="str">
        <f>IF(tickets_dataset[[#This Row],[status]] = "Closed", "Yes","No")</f>
        <v>Yes</v>
      </c>
      <c r="L2700" s="2">
        <f t="shared" si="168"/>
        <v>36</v>
      </c>
      <c r="M2700" t="str">
        <f t="shared" si="169"/>
        <v>No</v>
      </c>
      <c r="N2700" t="str">
        <f t="shared" si="170"/>
        <v>Jan</v>
      </c>
      <c r="O2700" s="2">
        <f t="shared" si="171"/>
        <v>1.5</v>
      </c>
      <c r="P2700" t="str">
        <f>VLOOKUP(G2700,Agents!A:E,4,FALSE)</f>
        <v>Team5</v>
      </c>
      <c r="Q2700" t="str">
        <f>VLOOKUP(G2700,Agents!A:E,5,FALSE)</f>
        <v>Senior</v>
      </c>
      <c r="R2700" t="str">
        <f>VLOOKUP(G2700,Agents!A:E,2,FALSE)</f>
        <v>Evening</v>
      </c>
    </row>
    <row r="2701" spans="1:18" x14ac:dyDescent="0.35">
      <c r="A2701" t="s">
        <v>4895</v>
      </c>
      <c r="B2701" t="s">
        <v>4896</v>
      </c>
      <c r="C2701" t="s">
        <v>76</v>
      </c>
      <c r="D2701" t="s">
        <v>38</v>
      </c>
      <c r="E2701" s="1">
        <v>46050.170138888891</v>
      </c>
      <c r="F2701" s="1">
        <v>46050.503472222219</v>
      </c>
      <c r="G2701" t="s">
        <v>164</v>
      </c>
      <c r="H2701" t="s">
        <v>132</v>
      </c>
      <c r="I2701" t="s">
        <v>16</v>
      </c>
      <c r="J2701">
        <v>4</v>
      </c>
      <c r="K2701" t="str">
        <f>IF(tickets_dataset[[#This Row],[status]] = "Closed", "Yes","No")</f>
        <v>No</v>
      </c>
      <c r="L2701" s="2">
        <f t="shared" si="168"/>
        <v>7.9999999998835847</v>
      </c>
      <c r="M2701" t="str">
        <f t="shared" si="169"/>
        <v>No</v>
      </c>
      <c r="N2701" t="str">
        <f t="shared" si="170"/>
        <v>Jan</v>
      </c>
      <c r="O2701" s="2">
        <f t="shared" si="171"/>
        <v>0.33333333332848269</v>
      </c>
      <c r="P2701" t="str">
        <f>VLOOKUP(G2701,Agents!A:E,4,FALSE)</f>
        <v>Team4</v>
      </c>
      <c r="Q2701" t="str">
        <f>VLOOKUP(G2701,Agents!A:E,5,FALSE)</f>
        <v>Senior</v>
      </c>
      <c r="R2701" t="str">
        <f>VLOOKUP(G2701,Agents!A:E,2,FALSE)</f>
        <v>Evening</v>
      </c>
    </row>
    <row r="2702" spans="1:18" x14ac:dyDescent="0.35">
      <c r="A2702" t="s">
        <v>4897</v>
      </c>
      <c r="B2702" t="s">
        <v>2497</v>
      </c>
      <c r="C2702" t="s">
        <v>50</v>
      </c>
      <c r="D2702" t="s">
        <v>38</v>
      </c>
      <c r="E2702" s="1">
        <v>46078.561111111114</v>
      </c>
      <c r="F2702" s="1">
        <v>46079.144444444442</v>
      </c>
      <c r="G2702" t="s">
        <v>19</v>
      </c>
      <c r="H2702" t="s">
        <v>15</v>
      </c>
      <c r="I2702" t="s">
        <v>68</v>
      </c>
      <c r="J2702">
        <v>3</v>
      </c>
      <c r="K2702" t="str">
        <f>IF(tickets_dataset[[#This Row],[status]] = "Closed", "Yes","No")</f>
        <v>Yes</v>
      </c>
      <c r="L2702" s="2">
        <f t="shared" si="168"/>
        <v>13.999999999883585</v>
      </c>
      <c r="M2702" t="str">
        <f t="shared" si="169"/>
        <v>No</v>
      </c>
      <c r="N2702" t="str">
        <f t="shared" si="170"/>
        <v>Feb</v>
      </c>
      <c r="O2702" s="2">
        <f t="shared" si="171"/>
        <v>0.58333333332848269</v>
      </c>
      <c r="P2702" t="str">
        <f>VLOOKUP(G2702,Agents!A:E,4,FALSE)</f>
        <v>Team4</v>
      </c>
      <c r="Q2702" t="str">
        <f>VLOOKUP(G2702,Agents!A:E,5,FALSE)</f>
        <v>Senior</v>
      </c>
      <c r="R2702" t="str">
        <f>VLOOKUP(G2702,Agents!A:E,2,FALSE)</f>
        <v>Evening</v>
      </c>
    </row>
    <row r="2703" spans="1:18" x14ac:dyDescent="0.35">
      <c r="A2703" t="s">
        <v>4898</v>
      </c>
      <c r="B2703" t="s">
        <v>1728</v>
      </c>
      <c r="C2703" t="s">
        <v>34</v>
      </c>
      <c r="D2703" t="s">
        <v>26</v>
      </c>
      <c r="E2703" s="1">
        <v>46035.684027777781</v>
      </c>
      <c r="F2703" s="1">
        <v>46036.934027777781</v>
      </c>
      <c r="G2703" t="s">
        <v>100</v>
      </c>
      <c r="H2703" t="s">
        <v>15</v>
      </c>
      <c r="I2703" t="s">
        <v>16</v>
      </c>
      <c r="J2703">
        <v>4</v>
      </c>
      <c r="K2703" t="str">
        <f>IF(tickets_dataset[[#This Row],[status]] = "Closed", "Yes","No")</f>
        <v>Yes</v>
      </c>
      <c r="L2703" s="2">
        <f t="shared" si="168"/>
        <v>30</v>
      </c>
      <c r="M2703" t="str">
        <f t="shared" si="169"/>
        <v>No</v>
      </c>
      <c r="N2703" t="str">
        <f t="shared" si="170"/>
        <v>Jan</v>
      </c>
      <c r="O2703" s="2">
        <f t="shared" si="171"/>
        <v>1.25</v>
      </c>
      <c r="P2703" t="str">
        <f>VLOOKUP(G2703,Agents!A:E,4,FALSE)</f>
        <v>Team4</v>
      </c>
      <c r="Q2703" t="str">
        <f>VLOOKUP(G2703,Agents!A:E,5,FALSE)</f>
        <v>Junior</v>
      </c>
      <c r="R2703" t="str">
        <f>VLOOKUP(G2703,Agents!A:E,2,FALSE)</f>
        <v>Evening</v>
      </c>
    </row>
    <row r="2704" spans="1:18" x14ac:dyDescent="0.35">
      <c r="A2704" t="s">
        <v>4899</v>
      </c>
      <c r="B2704" t="s">
        <v>2639</v>
      </c>
      <c r="C2704" t="s">
        <v>34</v>
      </c>
      <c r="D2704" t="s">
        <v>38</v>
      </c>
      <c r="E2704" s="1">
        <v>46099.134027777778</v>
      </c>
      <c r="F2704" s="1">
        <v>46100.300694444442</v>
      </c>
      <c r="G2704" t="s">
        <v>77</v>
      </c>
      <c r="H2704" t="s">
        <v>15</v>
      </c>
      <c r="I2704" t="s">
        <v>16</v>
      </c>
      <c r="J2704">
        <v>4</v>
      </c>
      <c r="K2704" t="str">
        <f>IF(tickets_dataset[[#This Row],[status]] = "Closed", "Yes","No")</f>
        <v>Yes</v>
      </c>
      <c r="L2704" s="2">
        <f t="shared" si="168"/>
        <v>27.999999999941792</v>
      </c>
      <c r="M2704" t="str">
        <f t="shared" si="169"/>
        <v>No</v>
      </c>
      <c r="N2704" t="str">
        <f t="shared" si="170"/>
        <v>Mar</v>
      </c>
      <c r="O2704" s="2">
        <f t="shared" si="171"/>
        <v>1.1666666666642413</v>
      </c>
      <c r="P2704" t="str">
        <f>VLOOKUP(G2704,Agents!A:E,4,FALSE)</f>
        <v>Team5</v>
      </c>
      <c r="Q2704" t="str">
        <f>VLOOKUP(G2704,Agents!A:E,5,FALSE)</f>
        <v>Junior</v>
      </c>
      <c r="R2704" t="str">
        <f>VLOOKUP(G2704,Agents!A:E,2,FALSE)</f>
        <v>Evening</v>
      </c>
    </row>
    <row r="2705" spans="1:18" x14ac:dyDescent="0.35">
      <c r="A2705" t="s">
        <v>4900</v>
      </c>
      <c r="B2705" t="s">
        <v>2891</v>
      </c>
      <c r="C2705" t="s">
        <v>22</v>
      </c>
      <c r="D2705" t="s">
        <v>13</v>
      </c>
      <c r="E2705" s="1">
        <v>46109.629861111112</v>
      </c>
      <c r="F2705" s="1">
        <v>46110.088194444441</v>
      </c>
      <c r="G2705" t="s">
        <v>156</v>
      </c>
      <c r="H2705" t="s">
        <v>15</v>
      </c>
      <c r="I2705" t="s">
        <v>16</v>
      </c>
      <c r="J2705">
        <v>2</v>
      </c>
      <c r="K2705" t="str">
        <f>IF(tickets_dataset[[#This Row],[status]] = "Closed", "Yes","No")</f>
        <v>Yes</v>
      </c>
      <c r="L2705" s="2">
        <f t="shared" si="168"/>
        <v>10.999999999883585</v>
      </c>
      <c r="M2705" t="str">
        <f t="shared" si="169"/>
        <v>No</v>
      </c>
      <c r="N2705" t="str">
        <f t="shared" si="170"/>
        <v>Mar</v>
      </c>
      <c r="O2705" s="2">
        <f t="shared" si="171"/>
        <v>0.45833333332848269</v>
      </c>
      <c r="P2705" t="str">
        <f>VLOOKUP(G2705,Agents!A:E,4,FALSE)</f>
        <v>Team3</v>
      </c>
      <c r="Q2705" t="str">
        <f>VLOOKUP(G2705,Agents!A:E,5,FALSE)</f>
        <v>Mid</v>
      </c>
      <c r="R2705" t="str">
        <f>VLOOKUP(G2705,Agents!A:E,2,FALSE)</f>
        <v>Evening</v>
      </c>
    </row>
    <row r="2706" spans="1:18" x14ac:dyDescent="0.35">
      <c r="A2706" t="s">
        <v>4901</v>
      </c>
      <c r="B2706" t="s">
        <v>452</v>
      </c>
      <c r="C2706" t="s">
        <v>12</v>
      </c>
      <c r="D2706" t="s">
        <v>13</v>
      </c>
      <c r="E2706" s="1">
        <v>46044.888888888891</v>
      </c>
      <c r="F2706" s="1">
        <v>46046.097222222219</v>
      </c>
      <c r="G2706" t="s">
        <v>67</v>
      </c>
      <c r="H2706" t="s">
        <v>28</v>
      </c>
      <c r="I2706" t="s">
        <v>68</v>
      </c>
      <c r="J2706">
        <v>4</v>
      </c>
      <c r="K2706" t="str">
        <f>IF(tickets_dataset[[#This Row],[status]] = "Closed", "Yes","No")</f>
        <v>No</v>
      </c>
      <c r="L2706" s="2">
        <f t="shared" si="168"/>
        <v>28.999999999883585</v>
      </c>
      <c r="M2706" t="str">
        <f t="shared" si="169"/>
        <v>No</v>
      </c>
      <c r="N2706" t="str">
        <f t="shared" si="170"/>
        <v>Jan</v>
      </c>
      <c r="O2706" s="2">
        <f t="shared" si="171"/>
        <v>1.2083333333284827</v>
      </c>
      <c r="P2706" t="str">
        <f>VLOOKUP(G2706,Agents!A:E,4,FALSE)</f>
        <v>Team5</v>
      </c>
      <c r="Q2706" t="str">
        <f>VLOOKUP(G2706,Agents!A:E,5,FALSE)</f>
        <v>Junior</v>
      </c>
      <c r="R2706" t="str">
        <f>VLOOKUP(G2706,Agents!A:E,2,FALSE)</f>
        <v>Evening</v>
      </c>
    </row>
    <row r="2707" spans="1:18" x14ac:dyDescent="0.35">
      <c r="A2707" t="s">
        <v>4902</v>
      </c>
      <c r="B2707" t="s">
        <v>4903</v>
      </c>
      <c r="C2707" t="s">
        <v>76</v>
      </c>
      <c r="D2707" t="s">
        <v>26</v>
      </c>
      <c r="E2707" s="1">
        <v>46028.480555555558</v>
      </c>
      <c r="F2707" s="1">
        <v>46030.147222222222</v>
      </c>
      <c r="G2707" t="s">
        <v>256</v>
      </c>
      <c r="H2707" t="s">
        <v>15</v>
      </c>
      <c r="I2707" t="s">
        <v>68</v>
      </c>
      <c r="J2707">
        <v>2</v>
      </c>
      <c r="K2707" t="str">
        <f>IF(tickets_dataset[[#This Row],[status]] = "Closed", "Yes","No")</f>
        <v>Yes</v>
      </c>
      <c r="L2707" s="2">
        <f t="shared" si="168"/>
        <v>39.999999999941792</v>
      </c>
      <c r="M2707" t="str">
        <f t="shared" si="169"/>
        <v>No</v>
      </c>
      <c r="N2707" t="str">
        <f t="shared" si="170"/>
        <v>Jan</v>
      </c>
      <c r="O2707" s="2">
        <f t="shared" si="171"/>
        <v>1.6666666666642413</v>
      </c>
      <c r="P2707" t="str">
        <f>VLOOKUP(G2707,Agents!A:E,4,FALSE)</f>
        <v>Team1</v>
      </c>
      <c r="Q2707" t="str">
        <f>VLOOKUP(G2707,Agents!A:E,5,FALSE)</f>
        <v>Mid</v>
      </c>
      <c r="R2707" t="str">
        <f>VLOOKUP(G2707,Agents!A:E,2,FALSE)</f>
        <v>Morning</v>
      </c>
    </row>
    <row r="2708" spans="1:18" x14ac:dyDescent="0.35">
      <c r="A2708" t="s">
        <v>4904</v>
      </c>
      <c r="B2708" t="s">
        <v>4905</v>
      </c>
      <c r="C2708" t="s">
        <v>34</v>
      </c>
      <c r="D2708" t="s">
        <v>38</v>
      </c>
      <c r="E2708" s="1">
        <v>46075.031944444447</v>
      </c>
      <c r="F2708" s="1">
        <v>46075.365277777775</v>
      </c>
      <c r="G2708" t="s">
        <v>234</v>
      </c>
      <c r="H2708" t="s">
        <v>15</v>
      </c>
      <c r="I2708" t="s">
        <v>16</v>
      </c>
      <c r="J2708">
        <v>4</v>
      </c>
      <c r="K2708" t="str">
        <f>IF(tickets_dataset[[#This Row],[status]] = "Closed", "Yes","No")</f>
        <v>Yes</v>
      </c>
      <c r="L2708" s="2">
        <f t="shared" si="168"/>
        <v>7.9999999998835847</v>
      </c>
      <c r="M2708" t="str">
        <f t="shared" si="169"/>
        <v>No</v>
      </c>
      <c r="N2708" t="str">
        <f t="shared" si="170"/>
        <v>Feb</v>
      </c>
      <c r="O2708" s="2">
        <f t="shared" si="171"/>
        <v>0.33333333332848269</v>
      </c>
      <c r="P2708" t="str">
        <f>VLOOKUP(G2708,Agents!A:E,4,FALSE)</f>
        <v>Team5</v>
      </c>
      <c r="Q2708" t="str">
        <f>VLOOKUP(G2708,Agents!A:E,5,FALSE)</f>
        <v>Senior</v>
      </c>
      <c r="R2708" t="str">
        <f>VLOOKUP(G2708,Agents!A:E,2,FALSE)</f>
        <v>Night</v>
      </c>
    </row>
    <row r="2709" spans="1:18" x14ac:dyDescent="0.35">
      <c r="A2709" t="s">
        <v>4906</v>
      </c>
      <c r="B2709" t="s">
        <v>4907</v>
      </c>
      <c r="C2709" t="s">
        <v>76</v>
      </c>
      <c r="D2709" t="s">
        <v>13</v>
      </c>
      <c r="E2709" s="1">
        <v>46049.147222222222</v>
      </c>
      <c r="F2709" s="1">
        <v>46050.938888888886</v>
      </c>
      <c r="G2709" t="s">
        <v>140</v>
      </c>
      <c r="H2709" t="s">
        <v>15</v>
      </c>
      <c r="I2709" t="s">
        <v>16</v>
      </c>
      <c r="J2709">
        <v>3</v>
      </c>
      <c r="K2709" t="str">
        <f>IF(tickets_dataset[[#This Row],[status]] = "Closed", "Yes","No")</f>
        <v>Yes</v>
      </c>
      <c r="L2709" s="2">
        <f t="shared" si="168"/>
        <v>42.999999999941792</v>
      </c>
      <c r="M2709" t="str">
        <f t="shared" si="169"/>
        <v>No</v>
      </c>
      <c r="N2709" t="str">
        <f t="shared" si="170"/>
        <v>Jan</v>
      </c>
      <c r="O2709" s="2">
        <f t="shared" si="171"/>
        <v>1.7916666666642413</v>
      </c>
      <c r="P2709" t="str">
        <f>VLOOKUP(G2709,Agents!A:E,4,FALSE)</f>
        <v>Team1</v>
      </c>
      <c r="Q2709" t="str">
        <f>VLOOKUP(G2709,Agents!A:E,5,FALSE)</f>
        <v>Junior</v>
      </c>
      <c r="R2709" t="str">
        <f>VLOOKUP(G2709,Agents!A:E,2,FALSE)</f>
        <v>Morning</v>
      </c>
    </row>
    <row r="2710" spans="1:18" x14ac:dyDescent="0.35">
      <c r="A2710" t="s">
        <v>4908</v>
      </c>
      <c r="B2710" t="s">
        <v>4909</v>
      </c>
      <c r="C2710" t="s">
        <v>50</v>
      </c>
      <c r="D2710" t="s">
        <v>38</v>
      </c>
      <c r="E2710" s="1">
        <v>46026.580555555556</v>
      </c>
      <c r="F2710" s="1">
        <v>46029.99722222222</v>
      </c>
      <c r="G2710" t="s">
        <v>77</v>
      </c>
      <c r="H2710" t="s">
        <v>15</v>
      </c>
      <c r="I2710" t="s">
        <v>16</v>
      </c>
      <c r="J2710">
        <v>3</v>
      </c>
      <c r="K2710" t="str">
        <f>IF(tickets_dataset[[#This Row],[status]] = "Closed", "Yes","No")</f>
        <v>Yes</v>
      </c>
      <c r="L2710" s="2">
        <f t="shared" si="168"/>
        <v>81.999999999941792</v>
      </c>
      <c r="M2710" t="str">
        <f t="shared" si="169"/>
        <v>Yes</v>
      </c>
      <c r="N2710" t="str">
        <f t="shared" si="170"/>
        <v>Jan</v>
      </c>
      <c r="O2710" s="2">
        <f t="shared" si="171"/>
        <v>3.4166666666642413</v>
      </c>
      <c r="P2710" t="str">
        <f>VLOOKUP(G2710,Agents!A:E,4,FALSE)</f>
        <v>Team5</v>
      </c>
      <c r="Q2710" t="str">
        <f>VLOOKUP(G2710,Agents!A:E,5,FALSE)</f>
        <v>Junior</v>
      </c>
      <c r="R2710" t="str">
        <f>VLOOKUP(G2710,Agents!A:E,2,FALSE)</f>
        <v>Evening</v>
      </c>
    </row>
    <row r="2711" spans="1:18" x14ac:dyDescent="0.35">
      <c r="A2711" t="s">
        <v>4910</v>
      </c>
      <c r="B2711" t="s">
        <v>3695</v>
      </c>
      <c r="C2711" t="s">
        <v>50</v>
      </c>
      <c r="D2711" t="s">
        <v>13</v>
      </c>
      <c r="E2711" s="1">
        <v>46109.679166666669</v>
      </c>
      <c r="F2711" s="1">
        <v>46110.762499999997</v>
      </c>
      <c r="G2711" t="s">
        <v>14</v>
      </c>
      <c r="H2711" t="s">
        <v>15</v>
      </c>
      <c r="I2711" t="s">
        <v>68</v>
      </c>
      <c r="J2711">
        <v>4</v>
      </c>
      <c r="K2711" t="str">
        <f>IF(tickets_dataset[[#This Row],[status]] = "Closed", "Yes","No")</f>
        <v>Yes</v>
      </c>
      <c r="L2711" s="2">
        <f t="shared" si="168"/>
        <v>25.999999999883585</v>
      </c>
      <c r="M2711" t="str">
        <f t="shared" si="169"/>
        <v>No</v>
      </c>
      <c r="N2711" t="str">
        <f t="shared" si="170"/>
        <v>Mar</v>
      </c>
      <c r="O2711" s="2">
        <f t="shared" si="171"/>
        <v>1.0833333333284827</v>
      </c>
      <c r="P2711" t="str">
        <f>VLOOKUP(G2711,Agents!A:E,4,FALSE)</f>
        <v>Team1</v>
      </c>
      <c r="Q2711" t="str">
        <f>VLOOKUP(G2711,Agents!A:E,5,FALSE)</f>
        <v>Senior</v>
      </c>
      <c r="R2711" t="str">
        <f>VLOOKUP(G2711,Agents!A:E,2,FALSE)</f>
        <v>Morning</v>
      </c>
    </row>
    <row r="2712" spans="1:18" x14ac:dyDescent="0.35">
      <c r="A2712" t="s">
        <v>4911</v>
      </c>
      <c r="B2712" t="s">
        <v>4912</v>
      </c>
      <c r="C2712" t="s">
        <v>22</v>
      </c>
      <c r="D2712" t="s">
        <v>38</v>
      </c>
      <c r="E2712" s="1">
        <v>46034.021527777775</v>
      </c>
      <c r="F2712" s="1">
        <v>46035.229861111111</v>
      </c>
      <c r="G2712" t="s">
        <v>86</v>
      </c>
      <c r="H2712" t="s">
        <v>15</v>
      </c>
      <c r="I2712" t="s">
        <v>16</v>
      </c>
      <c r="J2712">
        <v>5</v>
      </c>
      <c r="K2712" t="str">
        <f>IF(tickets_dataset[[#This Row],[status]] = "Closed", "Yes","No")</f>
        <v>Yes</v>
      </c>
      <c r="L2712" s="2">
        <f t="shared" si="168"/>
        <v>29.000000000058208</v>
      </c>
      <c r="M2712" t="str">
        <f t="shared" si="169"/>
        <v>No</v>
      </c>
      <c r="N2712" t="str">
        <f t="shared" si="170"/>
        <v>Jan</v>
      </c>
      <c r="O2712" s="2">
        <f t="shared" si="171"/>
        <v>1.2083333333357587</v>
      </c>
      <c r="P2712" t="str">
        <f>VLOOKUP(G2712,Agents!A:E,4,FALSE)</f>
        <v>Team1</v>
      </c>
      <c r="Q2712" t="str">
        <f>VLOOKUP(G2712,Agents!A:E,5,FALSE)</f>
        <v>Mid</v>
      </c>
      <c r="R2712" t="str">
        <f>VLOOKUP(G2712,Agents!A:E,2,FALSE)</f>
        <v>Morning</v>
      </c>
    </row>
    <row r="2713" spans="1:18" x14ac:dyDescent="0.35">
      <c r="A2713" t="s">
        <v>4913</v>
      </c>
      <c r="B2713" t="s">
        <v>743</v>
      </c>
      <c r="C2713" t="s">
        <v>34</v>
      </c>
      <c r="D2713" t="s">
        <v>26</v>
      </c>
      <c r="E2713" s="1">
        <v>46030.079861111109</v>
      </c>
      <c r="F2713" s="1">
        <v>46030.913194444445</v>
      </c>
      <c r="G2713" t="s">
        <v>62</v>
      </c>
      <c r="H2713" t="s">
        <v>15</v>
      </c>
      <c r="I2713" t="s">
        <v>16</v>
      </c>
      <c r="J2713">
        <v>4</v>
      </c>
      <c r="K2713" t="str">
        <f>IF(tickets_dataset[[#This Row],[status]] = "Closed", "Yes","No")</f>
        <v>Yes</v>
      </c>
      <c r="L2713" s="2">
        <f t="shared" si="168"/>
        <v>20.000000000058208</v>
      </c>
      <c r="M2713" t="str">
        <f t="shared" si="169"/>
        <v>No</v>
      </c>
      <c r="N2713" t="str">
        <f t="shared" si="170"/>
        <v>Jan</v>
      </c>
      <c r="O2713" s="2">
        <f t="shared" si="171"/>
        <v>0.83333333333575865</v>
      </c>
      <c r="P2713" t="str">
        <f>VLOOKUP(G2713,Agents!A:E,4,FALSE)</f>
        <v>Team1</v>
      </c>
      <c r="Q2713" t="str">
        <f>VLOOKUP(G2713,Agents!A:E,5,FALSE)</f>
        <v>Junior</v>
      </c>
      <c r="R2713" t="str">
        <f>VLOOKUP(G2713,Agents!A:E,2,FALSE)</f>
        <v>Morning</v>
      </c>
    </row>
    <row r="2714" spans="1:18" x14ac:dyDescent="0.35">
      <c r="A2714" t="s">
        <v>4914</v>
      </c>
      <c r="B2714" t="s">
        <v>1943</v>
      </c>
      <c r="C2714" t="s">
        <v>50</v>
      </c>
      <c r="D2714" t="s">
        <v>38</v>
      </c>
      <c r="E2714" s="1">
        <v>46095.404861111114</v>
      </c>
      <c r="F2714" s="1">
        <v>46096.363194444442</v>
      </c>
      <c r="G2714" t="s">
        <v>103</v>
      </c>
      <c r="H2714" t="s">
        <v>15</v>
      </c>
      <c r="I2714" t="s">
        <v>68</v>
      </c>
      <c r="J2714">
        <v>3</v>
      </c>
      <c r="K2714" t="str">
        <f>IF(tickets_dataset[[#This Row],[status]] = "Closed", "Yes","No")</f>
        <v>Yes</v>
      </c>
      <c r="L2714" s="2">
        <f t="shared" si="168"/>
        <v>22.999999999883585</v>
      </c>
      <c r="M2714" t="str">
        <f t="shared" si="169"/>
        <v>No</v>
      </c>
      <c r="N2714" t="str">
        <f t="shared" si="170"/>
        <v>Mar</v>
      </c>
      <c r="O2714" s="2">
        <f t="shared" si="171"/>
        <v>0.95833333332848269</v>
      </c>
      <c r="P2714" t="str">
        <f>VLOOKUP(G2714,Agents!A:E,4,FALSE)</f>
        <v>Team4</v>
      </c>
      <c r="Q2714" t="str">
        <f>VLOOKUP(G2714,Agents!A:E,5,FALSE)</f>
        <v>Senior</v>
      </c>
      <c r="R2714" t="str">
        <f>VLOOKUP(G2714,Agents!A:E,2,FALSE)</f>
        <v>Night</v>
      </c>
    </row>
    <row r="2715" spans="1:18" x14ac:dyDescent="0.35">
      <c r="A2715" t="s">
        <v>4915</v>
      </c>
      <c r="B2715" t="s">
        <v>4916</v>
      </c>
      <c r="C2715" t="s">
        <v>50</v>
      </c>
      <c r="D2715" t="s">
        <v>13</v>
      </c>
      <c r="E2715" s="1">
        <v>46063.842361111114</v>
      </c>
      <c r="F2715" s="1">
        <v>46063.925694444442</v>
      </c>
      <c r="G2715" t="s">
        <v>170</v>
      </c>
      <c r="H2715" t="s">
        <v>15</v>
      </c>
      <c r="I2715" t="s">
        <v>16</v>
      </c>
      <c r="J2715">
        <v>4</v>
      </c>
      <c r="K2715" t="str">
        <f>IF(tickets_dataset[[#This Row],[status]] = "Closed", "Yes","No")</f>
        <v>Yes</v>
      </c>
      <c r="L2715" s="2">
        <f t="shared" si="168"/>
        <v>1.9999999998835847</v>
      </c>
      <c r="M2715" t="str">
        <f t="shared" si="169"/>
        <v>No</v>
      </c>
      <c r="N2715" t="str">
        <f t="shared" si="170"/>
        <v>Feb</v>
      </c>
      <c r="O2715" s="2">
        <f t="shared" si="171"/>
        <v>8.3333333328482695E-2</v>
      </c>
      <c r="P2715" t="str">
        <f>VLOOKUP(G2715,Agents!A:E,4,FALSE)</f>
        <v>Team5</v>
      </c>
      <c r="Q2715" t="str">
        <f>VLOOKUP(G2715,Agents!A:E,5,FALSE)</f>
        <v>Junior</v>
      </c>
      <c r="R2715" t="str">
        <f>VLOOKUP(G2715,Agents!A:E,2,FALSE)</f>
        <v>Night</v>
      </c>
    </row>
    <row r="2716" spans="1:18" x14ac:dyDescent="0.35">
      <c r="A2716" t="s">
        <v>4917</v>
      </c>
      <c r="B2716" t="s">
        <v>1119</v>
      </c>
      <c r="C2716" t="s">
        <v>12</v>
      </c>
      <c r="D2716" t="s">
        <v>26</v>
      </c>
      <c r="E2716" s="1">
        <v>46053.893055555556</v>
      </c>
      <c r="F2716" s="1">
        <v>46054.43472222222</v>
      </c>
      <c r="G2716" t="s">
        <v>256</v>
      </c>
      <c r="H2716" t="s">
        <v>15</v>
      </c>
      <c r="I2716" t="s">
        <v>16</v>
      </c>
      <c r="J2716">
        <v>4</v>
      </c>
      <c r="K2716" t="str">
        <f>IF(tickets_dataset[[#This Row],[status]] = "Closed", "Yes","No")</f>
        <v>Yes</v>
      </c>
      <c r="L2716" s="2">
        <f t="shared" si="168"/>
        <v>12.999999999941792</v>
      </c>
      <c r="M2716" t="str">
        <f t="shared" si="169"/>
        <v>No</v>
      </c>
      <c r="N2716" t="str">
        <f t="shared" si="170"/>
        <v>Jan</v>
      </c>
      <c r="O2716" s="2">
        <f t="shared" si="171"/>
        <v>0.54166666666424135</v>
      </c>
      <c r="P2716" t="str">
        <f>VLOOKUP(G2716,Agents!A:E,4,FALSE)</f>
        <v>Team1</v>
      </c>
      <c r="Q2716" t="str">
        <f>VLOOKUP(G2716,Agents!A:E,5,FALSE)</f>
        <v>Mid</v>
      </c>
      <c r="R2716" t="str">
        <f>VLOOKUP(G2716,Agents!A:E,2,FALSE)</f>
        <v>Morning</v>
      </c>
    </row>
    <row r="2717" spans="1:18" x14ac:dyDescent="0.35">
      <c r="A2717" t="s">
        <v>4918</v>
      </c>
      <c r="B2717" t="s">
        <v>4919</v>
      </c>
      <c r="C2717" t="s">
        <v>34</v>
      </c>
      <c r="D2717" t="s">
        <v>26</v>
      </c>
      <c r="E2717" s="1">
        <v>46032.290972222225</v>
      </c>
      <c r="F2717" s="1">
        <v>46034.999305555553</v>
      </c>
      <c r="G2717" t="s">
        <v>45</v>
      </c>
      <c r="H2717" t="s">
        <v>15</v>
      </c>
      <c r="I2717" t="s">
        <v>16</v>
      </c>
      <c r="J2717">
        <v>4</v>
      </c>
      <c r="K2717" t="str">
        <f>IF(tickets_dataset[[#This Row],[status]] = "Closed", "Yes","No")</f>
        <v>Yes</v>
      </c>
      <c r="L2717" s="2">
        <f t="shared" si="168"/>
        <v>64.999999999883585</v>
      </c>
      <c r="M2717" t="str">
        <f t="shared" si="169"/>
        <v>Yes</v>
      </c>
      <c r="N2717" t="str">
        <f t="shared" si="170"/>
        <v>Jan</v>
      </c>
      <c r="O2717" s="2">
        <f t="shared" si="171"/>
        <v>2.7083333333284827</v>
      </c>
      <c r="P2717" t="str">
        <f>VLOOKUP(G2717,Agents!A:E,4,FALSE)</f>
        <v>Team5</v>
      </c>
      <c r="Q2717" t="str">
        <f>VLOOKUP(G2717,Agents!A:E,5,FALSE)</f>
        <v>Senior</v>
      </c>
      <c r="R2717" t="str">
        <f>VLOOKUP(G2717,Agents!A:E,2,FALSE)</f>
        <v>Morning</v>
      </c>
    </row>
    <row r="2718" spans="1:18" x14ac:dyDescent="0.35">
      <c r="A2718" t="s">
        <v>4920</v>
      </c>
      <c r="B2718" t="s">
        <v>4921</v>
      </c>
      <c r="C2718" t="s">
        <v>22</v>
      </c>
      <c r="D2718" t="s">
        <v>38</v>
      </c>
      <c r="E2718" s="1">
        <v>46035.549305555556</v>
      </c>
      <c r="F2718" s="1">
        <v>46036.757638888892</v>
      </c>
      <c r="G2718" t="s">
        <v>31</v>
      </c>
      <c r="H2718" t="s">
        <v>15</v>
      </c>
      <c r="I2718" t="s">
        <v>16</v>
      </c>
      <c r="J2718">
        <v>4</v>
      </c>
      <c r="K2718" t="str">
        <f>IF(tickets_dataset[[#This Row],[status]] = "Closed", "Yes","No")</f>
        <v>Yes</v>
      </c>
      <c r="L2718" s="2">
        <f t="shared" si="168"/>
        <v>29.000000000058208</v>
      </c>
      <c r="M2718" t="str">
        <f t="shared" si="169"/>
        <v>No</v>
      </c>
      <c r="N2718" t="str">
        <f t="shared" si="170"/>
        <v>Jan</v>
      </c>
      <c r="O2718" s="2">
        <f t="shared" si="171"/>
        <v>1.2083333333357587</v>
      </c>
      <c r="P2718" t="str">
        <f>VLOOKUP(G2718,Agents!A:E,4,FALSE)</f>
        <v>Team5</v>
      </c>
      <c r="Q2718" t="str">
        <f>VLOOKUP(G2718,Agents!A:E,5,FALSE)</f>
        <v>Senior</v>
      </c>
      <c r="R2718" t="str">
        <f>VLOOKUP(G2718,Agents!A:E,2,FALSE)</f>
        <v>Evening</v>
      </c>
    </row>
    <row r="2719" spans="1:18" x14ac:dyDescent="0.35">
      <c r="A2719" t="s">
        <v>4922</v>
      </c>
      <c r="B2719" t="s">
        <v>4923</v>
      </c>
      <c r="C2719" t="s">
        <v>76</v>
      </c>
      <c r="D2719" t="s">
        <v>26</v>
      </c>
      <c r="E2719" s="1">
        <v>46048.351388888892</v>
      </c>
      <c r="F2719" s="1">
        <v>46048.643055555556</v>
      </c>
      <c r="G2719" t="s">
        <v>119</v>
      </c>
      <c r="H2719" t="s">
        <v>15</v>
      </c>
      <c r="I2719" t="s">
        <v>16</v>
      </c>
      <c r="J2719">
        <v>4</v>
      </c>
      <c r="K2719" t="str">
        <f>IF(tickets_dataset[[#This Row],[status]] = "Closed", "Yes","No")</f>
        <v>Yes</v>
      </c>
      <c r="L2719" s="2">
        <f t="shared" si="168"/>
        <v>6.9999999999417923</v>
      </c>
      <c r="M2719" t="str">
        <f t="shared" si="169"/>
        <v>No</v>
      </c>
      <c r="N2719" t="str">
        <f t="shared" si="170"/>
        <v>Jan</v>
      </c>
      <c r="O2719" s="2">
        <f t="shared" si="171"/>
        <v>0.29166666666424135</v>
      </c>
      <c r="P2719" t="str">
        <f>VLOOKUP(G2719,Agents!A:E,4,FALSE)</f>
        <v>Team1</v>
      </c>
      <c r="Q2719" t="str">
        <f>VLOOKUP(G2719,Agents!A:E,5,FALSE)</f>
        <v>Junior</v>
      </c>
      <c r="R2719" t="str">
        <f>VLOOKUP(G2719,Agents!A:E,2,FALSE)</f>
        <v>Morning</v>
      </c>
    </row>
    <row r="2720" spans="1:18" x14ac:dyDescent="0.35">
      <c r="A2720" t="s">
        <v>4924</v>
      </c>
      <c r="B2720" t="s">
        <v>4925</v>
      </c>
      <c r="C2720" t="s">
        <v>12</v>
      </c>
      <c r="D2720" t="s">
        <v>26</v>
      </c>
      <c r="E2720" s="1">
        <v>46082.163194444445</v>
      </c>
      <c r="F2720" s="1">
        <v>46083.871527777781</v>
      </c>
      <c r="G2720" t="s">
        <v>128</v>
      </c>
      <c r="H2720" t="s">
        <v>132</v>
      </c>
      <c r="I2720" t="s">
        <v>16</v>
      </c>
      <c r="J2720">
        <v>4</v>
      </c>
      <c r="K2720" t="str">
        <f>IF(tickets_dataset[[#This Row],[status]] = "Closed", "Yes","No")</f>
        <v>No</v>
      </c>
      <c r="L2720" s="2">
        <f t="shared" si="168"/>
        <v>41.000000000058208</v>
      </c>
      <c r="M2720" t="str">
        <f t="shared" si="169"/>
        <v>No</v>
      </c>
      <c r="N2720" t="str">
        <f t="shared" si="170"/>
        <v>Mar</v>
      </c>
      <c r="O2720" s="2">
        <f t="shared" si="171"/>
        <v>1.7083333333357587</v>
      </c>
      <c r="P2720" t="str">
        <f>VLOOKUP(G2720,Agents!A:E,4,FALSE)</f>
        <v>Team4</v>
      </c>
      <c r="Q2720" t="str">
        <f>VLOOKUP(G2720,Agents!A:E,5,FALSE)</f>
        <v>Mid</v>
      </c>
      <c r="R2720" t="str">
        <f>VLOOKUP(G2720,Agents!A:E,2,FALSE)</f>
        <v>Night</v>
      </c>
    </row>
    <row r="2721" spans="1:18" x14ac:dyDescent="0.35">
      <c r="A2721" t="s">
        <v>4926</v>
      </c>
      <c r="B2721" t="s">
        <v>4927</v>
      </c>
      <c r="C2721" t="s">
        <v>34</v>
      </c>
      <c r="D2721" t="s">
        <v>38</v>
      </c>
      <c r="E2721" s="1">
        <v>46087.055555555555</v>
      </c>
      <c r="F2721" s="1">
        <v>46090.847222222219</v>
      </c>
      <c r="G2721" t="s">
        <v>422</v>
      </c>
      <c r="H2721" t="s">
        <v>15</v>
      </c>
      <c r="I2721" t="s">
        <v>16</v>
      </c>
      <c r="J2721">
        <v>5</v>
      </c>
      <c r="K2721" t="str">
        <f>IF(tickets_dataset[[#This Row],[status]] = "Closed", "Yes","No")</f>
        <v>Yes</v>
      </c>
      <c r="L2721" s="2">
        <f t="shared" si="168"/>
        <v>90.999999999941792</v>
      </c>
      <c r="M2721" t="str">
        <f t="shared" si="169"/>
        <v>Yes</v>
      </c>
      <c r="N2721" t="str">
        <f t="shared" si="170"/>
        <v>Mar</v>
      </c>
      <c r="O2721" s="2">
        <f t="shared" si="171"/>
        <v>3.7916666666642413</v>
      </c>
      <c r="P2721" t="str">
        <f>VLOOKUP(G2721,Agents!A:E,4,FALSE)</f>
        <v>Team5</v>
      </c>
      <c r="Q2721" t="str">
        <f>VLOOKUP(G2721,Agents!A:E,5,FALSE)</f>
        <v>Mid</v>
      </c>
      <c r="R2721" t="str">
        <f>VLOOKUP(G2721,Agents!A:E,2,FALSE)</f>
        <v>Evening</v>
      </c>
    </row>
    <row r="2722" spans="1:18" x14ac:dyDescent="0.35">
      <c r="A2722" t="s">
        <v>4928</v>
      </c>
      <c r="B2722" t="s">
        <v>4929</v>
      </c>
      <c r="C2722" t="s">
        <v>12</v>
      </c>
      <c r="D2722" t="s">
        <v>13</v>
      </c>
      <c r="E2722" s="1">
        <v>46077.704861111109</v>
      </c>
      <c r="F2722" s="1">
        <v>46077.996527777781</v>
      </c>
      <c r="G2722" t="s">
        <v>27</v>
      </c>
      <c r="H2722" t="s">
        <v>15</v>
      </c>
      <c r="I2722" t="s">
        <v>16</v>
      </c>
      <c r="J2722">
        <v>5</v>
      </c>
      <c r="K2722" t="str">
        <f>IF(tickets_dataset[[#This Row],[status]] = "Closed", "Yes","No")</f>
        <v>Yes</v>
      </c>
      <c r="L2722" s="2">
        <f t="shared" si="168"/>
        <v>7.0000000001164153</v>
      </c>
      <c r="M2722" t="str">
        <f t="shared" si="169"/>
        <v>No</v>
      </c>
      <c r="N2722" t="str">
        <f t="shared" si="170"/>
        <v>Feb</v>
      </c>
      <c r="O2722" s="2">
        <f t="shared" si="171"/>
        <v>0.29166666667151731</v>
      </c>
      <c r="P2722" t="str">
        <f>VLOOKUP(G2722,Agents!A:E,4,FALSE)</f>
        <v>Team5</v>
      </c>
      <c r="Q2722" t="str">
        <f>VLOOKUP(G2722,Agents!A:E,5,FALSE)</f>
        <v>Senior</v>
      </c>
      <c r="R2722" t="str">
        <f>VLOOKUP(G2722,Agents!A:E,2,FALSE)</f>
        <v>Morning</v>
      </c>
    </row>
    <row r="2723" spans="1:18" x14ac:dyDescent="0.35">
      <c r="A2723" t="s">
        <v>4930</v>
      </c>
      <c r="B2723" t="s">
        <v>2579</v>
      </c>
      <c r="C2723" t="s">
        <v>50</v>
      </c>
      <c r="D2723" t="s">
        <v>26</v>
      </c>
      <c r="E2723" s="1">
        <v>46110.996527777781</v>
      </c>
      <c r="F2723" s="1">
        <v>46113.871527777781</v>
      </c>
      <c r="G2723" t="s">
        <v>14</v>
      </c>
      <c r="H2723" t="s">
        <v>15</v>
      </c>
      <c r="I2723" t="s">
        <v>16</v>
      </c>
      <c r="J2723">
        <v>4</v>
      </c>
      <c r="K2723" t="str">
        <f>IF(tickets_dataset[[#This Row],[status]] = "Closed", "Yes","No")</f>
        <v>Yes</v>
      </c>
      <c r="L2723" s="2">
        <f t="shared" si="168"/>
        <v>69</v>
      </c>
      <c r="M2723" t="str">
        <f t="shared" si="169"/>
        <v>Yes</v>
      </c>
      <c r="N2723" t="str">
        <f t="shared" si="170"/>
        <v>Mar</v>
      </c>
      <c r="O2723" s="2">
        <f t="shared" si="171"/>
        <v>2.875</v>
      </c>
      <c r="P2723" t="str">
        <f>VLOOKUP(G2723,Agents!A:E,4,FALSE)</f>
        <v>Team1</v>
      </c>
      <c r="Q2723" t="str">
        <f>VLOOKUP(G2723,Agents!A:E,5,FALSE)</f>
        <v>Senior</v>
      </c>
      <c r="R2723" t="str">
        <f>VLOOKUP(G2723,Agents!A:E,2,FALSE)</f>
        <v>Morning</v>
      </c>
    </row>
    <row r="2724" spans="1:18" x14ac:dyDescent="0.35">
      <c r="A2724" t="s">
        <v>4931</v>
      </c>
      <c r="B2724" t="s">
        <v>4932</v>
      </c>
      <c r="C2724" t="s">
        <v>76</v>
      </c>
      <c r="D2724" t="s">
        <v>26</v>
      </c>
      <c r="E2724" s="1">
        <v>46058.443055555559</v>
      </c>
      <c r="F2724" s="1">
        <v>46061.109722222223</v>
      </c>
      <c r="G2724" t="s">
        <v>83</v>
      </c>
      <c r="H2724" t="s">
        <v>28</v>
      </c>
      <c r="I2724" t="s">
        <v>16</v>
      </c>
      <c r="J2724">
        <v>5</v>
      </c>
      <c r="K2724" t="str">
        <f>IF(tickets_dataset[[#This Row],[status]] = "Closed", "Yes","No")</f>
        <v>No</v>
      </c>
      <c r="L2724" s="2">
        <f t="shared" si="168"/>
        <v>63.999999999941792</v>
      </c>
      <c r="M2724" t="str">
        <f t="shared" si="169"/>
        <v>Yes</v>
      </c>
      <c r="N2724" t="str">
        <f t="shared" si="170"/>
        <v>Feb</v>
      </c>
      <c r="O2724" s="2">
        <f t="shared" si="171"/>
        <v>2.6666666666642413</v>
      </c>
      <c r="P2724" t="str">
        <f>VLOOKUP(G2724,Agents!A:E,4,FALSE)</f>
        <v>Team2</v>
      </c>
      <c r="Q2724" t="str">
        <f>VLOOKUP(G2724,Agents!A:E,5,FALSE)</f>
        <v>Junior</v>
      </c>
      <c r="R2724" t="str">
        <f>VLOOKUP(G2724,Agents!A:E,2,FALSE)</f>
        <v>Night</v>
      </c>
    </row>
    <row r="2725" spans="1:18" x14ac:dyDescent="0.35">
      <c r="A2725" t="s">
        <v>4933</v>
      </c>
      <c r="B2725" t="s">
        <v>4934</v>
      </c>
      <c r="C2725" t="s">
        <v>76</v>
      </c>
      <c r="D2725" t="s">
        <v>26</v>
      </c>
      <c r="E2725" s="1">
        <v>46038.640277777777</v>
      </c>
      <c r="F2725" s="1">
        <v>46040.681944444441</v>
      </c>
      <c r="G2725" t="s">
        <v>140</v>
      </c>
      <c r="H2725" t="s">
        <v>15</v>
      </c>
      <c r="I2725" t="s">
        <v>16</v>
      </c>
      <c r="J2725">
        <v>3</v>
      </c>
      <c r="K2725" t="str">
        <f>IF(tickets_dataset[[#This Row],[status]] = "Closed", "Yes","No")</f>
        <v>Yes</v>
      </c>
      <c r="L2725" s="2">
        <f t="shared" si="168"/>
        <v>48.999999999941792</v>
      </c>
      <c r="M2725" t="str">
        <f t="shared" si="169"/>
        <v>Yes</v>
      </c>
      <c r="N2725" t="str">
        <f t="shared" si="170"/>
        <v>Jan</v>
      </c>
      <c r="O2725" s="2">
        <f t="shared" si="171"/>
        <v>2.0416666666642413</v>
      </c>
      <c r="P2725" t="str">
        <f>VLOOKUP(G2725,Agents!A:E,4,FALSE)</f>
        <v>Team1</v>
      </c>
      <c r="Q2725" t="str">
        <f>VLOOKUP(G2725,Agents!A:E,5,FALSE)</f>
        <v>Junior</v>
      </c>
      <c r="R2725" t="str">
        <f>VLOOKUP(G2725,Agents!A:E,2,FALSE)</f>
        <v>Morning</v>
      </c>
    </row>
    <row r="2726" spans="1:18" x14ac:dyDescent="0.35">
      <c r="A2726" t="s">
        <v>4935</v>
      </c>
      <c r="B2726" t="s">
        <v>3783</v>
      </c>
      <c r="C2726" t="s">
        <v>50</v>
      </c>
      <c r="D2726" t="s">
        <v>26</v>
      </c>
      <c r="E2726" s="1">
        <v>46081.457638888889</v>
      </c>
      <c r="F2726" s="1">
        <v>46083.832638888889</v>
      </c>
      <c r="G2726" t="s">
        <v>131</v>
      </c>
      <c r="H2726" t="s">
        <v>15</v>
      </c>
      <c r="I2726" t="s">
        <v>16</v>
      </c>
      <c r="J2726">
        <v>4</v>
      </c>
      <c r="K2726" t="str">
        <f>IF(tickets_dataset[[#This Row],[status]] = "Closed", "Yes","No")</f>
        <v>Yes</v>
      </c>
      <c r="L2726" s="2">
        <f t="shared" si="168"/>
        <v>57</v>
      </c>
      <c r="M2726" t="str">
        <f t="shared" si="169"/>
        <v>Yes</v>
      </c>
      <c r="N2726" t="str">
        <f t="shared" si="170"/>
        <v>Feb</v>
      </c>
      <c r="O2726" s="2">
        <f t="shared" si="171"/>
        <v>2.375</v>
      </c>
      <c r="P2726" t="str">
        <f>VLOOKUP(G2726,Agents!A:E,4,FALSE)</f>
        <v>Team4</v>
      </c>
      <c r="Q2726" t="str">
        <f>VLOOKUP(G2726,Agents!A:E,5,FALSE)</f>
        <v>Junior</v>
      </c>
      <c r="R2726" t="str">
        <f>VLOOKUP(G2726,Agents!A:E,2,FALSE)</f>
        <v>Night</v>
      </c>
    </row>
    <row r="2727" spans="1:18" x14ac:dyDescent="0.35">
      <c r="A2727" t="s">
        <v>4936</v>
      </c>
      <c r="B2727" t="s">
        <v>3186</v>
      </c>
      <c r="C2727" t="s">
        <v>12</v>
      </c>
      <c r="D2727" t="s">
        <v>13</v>
      </c>
      <c r="E2727" s="1">
        <v>46104.474305555559</v>
      </c>
      <c r="F2727" s="1">
        <v>46105.682638888888</v>
      </c>
      <c r="G2727" t="s">
        <v>128</v>
      </c>
      <c r="H2727" t="s">
        <v>15</v>
      </c>
      <c r="I2727" t="s">
        <v>16</v>
      </c>
      <c r="J2727">
        <v>5</v>
      </c>
      <c r="K2727" t="str">
        <f>IF(tickets_dataset[[#This Row],[status]] = "Closed", "Yes","No")</f>
        <v>Yes</v>
      </c>
      <c r="L2727" s="2">
        <f t="shared" si="168"/>
        <v>28.999999999883585</v>
      </c>
      <c r="M2727" t="str">
        <f t="shared" si="169"/>
        <v>No</v>
      </c>
      <c r="N2727" t="str">
        <f t="shared" si="170"/>
        <v>Mar</v>
      </c>
      <c r="O2727" s="2">
        <f t="shared" si="171"/>
        <v>1.2083333333284827</v>
      </c>
      <c r="P2727" t="str">
        <f>VLOOKUP(G2727,Agents!A:E,4,FALSE)</f>
        <v>Team4</v>
      </c>
      <c r="Q2727" t="str">
        <f>VLOOKUP(G2727,Agents!A:E,5,FALSE)</f>
        <v>Mid</v>
      </c>
      <c r="R2727" t="str">
        <f>VLOOKUP(G2727,Agents!A:E,2,FALSE)</f>
        <v>Night</v>
      </c>
    </row>
    <row r="2728" spans="1:18" x14ac:dyDescent="0.35">
      <c r="A2728" t="s">
        <v>4937</v>
      </c>
      <c r="B2728" t="s">
        <v>4938</v>
      </c>
      <c r="C2728" t="s">
        <v>50</v>
      </c>
      <c r="D2728" t="s">
        <v>13</v>
      </c>
      <c r="E2728" s="1">
        <v>46036.908333333333</v>
      </c>
      <c r="F2728" s="1">
        <v>46038.741666666669</v>
      </c>
      <c r="G2728" t="s">
        <v>67</v>
      </c>
      <c r="H2728" t="s">
        <v>15</v>
      </c>
      <c r="I2728" t="s">
        <v>68</v>
      </c>
      <c r="J2728">
        <v>3</v>
      </c>
      <c r="K2728" t="str">
        <f>IF(tickets_dataset[[#This Row],[status]] = "Closed", "Yes","No")</f>
        <v>Yes</v>
      </c>
      <c r="L2728" s="2">
        <f t="shared" si="168"/>
        <v>44.000000000058208</v>
      </c>
      <c r="M2728" t="str">
        <f t="shared" si="169"/>
        <v>No</v>
      </c>
      <c r="N2728" t="str">
        <f t="shared" si="170"/>
        <v>Jan</v>
      </c>
      <c r="O2728" s="2">
        <f t="shared" si="171"/>
        <v>1.8333333333357587</v>
      </c>
      <c r="P2728" t="str">
        <f>VLOOKUP(G2728,Agents!A:E,4,FALSE)</f>
        <v>Team5</v>
      </c>
      <c r="Q2728" t="str">
        <f>VLOOKUP(G2728,Agents!A:E,5,FALSE)</f>
        <v>Junior</v>
      </c>
      <c r="R2728" t="str">
        <f>VLOOKUP(G2728,Agents!A:E,2,FALSE)</f>
        <v>Evening</v>
      </c>
    </row>
    <row r="2729" spans="1:18" x14ac:dyDescent="0.35">
      <c r="A2729" t="s">
        <v>4939</v>
      </c>
      <c r="B2729" t="s">
        <v>4940</v>
      </c>
      <c r="C2729" t="s">
        <v>12</v>
      </c>
      <c r="D2729" t="s">
        <v>38</v>
      </c>
      <c r="E2729" s="1">
        <v>46046.207638888889</v>
      </c>
      <c r="F2729" s="1">
        <v>46048.207638888889</v>
      </c>
      <c r="G2729" t="s">
        <v>77</v>
      </c>
      <c r="H2729" t="s">
        <v>15</v>
      </c>
      <c r="I2729" t="s">
        <v>16</v>
      </c>
      <c r="J2729">
        <v>3</v>
      </c>
      <c r="K2729" t="str">
        <f>IF(tickets_dataset[[#This Row],[status]] = "Closed", "Yes","No")</f>
        <v>Yes</v>
      </c>
      <c r="L2729" s="2">
        <f t="shared" si="168"/>
        <v>48</v>
      </c>
      <c r="M2729" t="str">
        <f t="shared" si="169"/>
        <v>No</v>
      </c>
      <c r="N2729" t="str">
        <f t="shared" si="170"/>
        <v>Jan</v>
      </c>
      <c r="O2729" s="2">
        <f t="shared" si="171"/>
        <v>2</v>
      </c>
      <c r="P2729" t="str">
        <f>VLOOKUP(G2729,Agents!A:E,4,FALSE)</f>
        <v>Team5</v>
      </c>
      <c r="Q2729" t="str">
        <f>VLOOKUP(G2729,Agents!A:E,5,FALSE)</f>
        <v>Junior</v>
      </c>
      <c r="R2729" t="str">
        <f>VLOOKUP(G2729,Agents!A:E,2,FALSE)</f>
        <v>Evening</v>
      </c>
    </row>
    <row r="2730" spans="1:18" x14ac:dyDescent="0.35">
      <c r="A2730" t="s">
        <v>4941</v>
      </c>
      <c r="B2730" t="s">
        <v>3616</v>
      </c>
      <c r="C2730" t="s">
        <v>22</v>
      </c>
      <c r="D2730" t="s">
        <v>13</v>
      </c>
      <c r="E2730" s="1">
        <v>46097.990277777775</v>
      </c>
      <c r="F2730" s="1">
        <v>46098.115277777775</v>
      </c>
      <c r="G2730" t="s">
        <v>256</v>
      </c>
      <c r="H2730" t="s">
        <v>15</v>
      </c>
      <c r="I2730" t="s">
        <v>16</v>
      </c>
      <c r="J2730">
        <v>5</v>
      </c>
      <c r="K2730" t="str">
        <f>IF(tickets_dataset[[#This Row],[status]] = "Closed", "Yes","No")</f>
        <v>Yes</v>
      </c>
      <c r="L2730" s="2">
        <f t="shared" si="168"/>
        <v>3</v>
      </c>
      <c r="M2730" t="str">
        <f t="shared" si="169"/>
        <v>No</v>
      </c>
      <c r="N2730" t="str">
        <f t="shared" si="170"/>
        <v>Mar</v>
      </c>
      <c r="O2730" s="2">
        <f t="shared" si="171"/>
        <v>0.125</v>
      </c>
      <c r="P2730" t="str">
        <f>VLOOKUP(G2730,Agents!A:E,4,FALSE)</f>
        <v>Team1</v>
      </c>
      <c r="Q2730" t="str">
        <f>VLOOKUP(G2730,Agents!A:E,5,FALSE)</f>
        <v>Mid</v>
      </c>
      <c r="R2730" t="str">
        <f>VLOOKUP(G2730,Agents!A:E,2,FALSE)</f>
        <v>Morning</v>
      </c>
    </row>
    <row r="2731" spans="1:18" x14ac:dyDescent="0.35">
      <c r="A2731" t="s">
        <v>4942</v>
      </c>
      <c r="B2731" t="s">
        <v>4943</v>
      </c>
      <c r="C2731" t="s">
        <v>50</v>
      </c>
      <c r="D2731" t="s">
        <v>26</v>
      </c>
      <c r="E2731" s="1">
        <v>46091.893750000003</v>
      </c>
      <c r="F2731" s="1">
        <v>46092.977083333331</v>
      </c>
      <c r="G2731" t="s">
        <v>357</v>
      </c>
      <c r="H2731" t="s">
        <v>15</v>
      </c>
      <c r="I2731" t="s">
        <v>16</v>
      </c>
      <c r="J2731">
        <v>5</v>
      </c>
      <c r="K2731" t="str">
        <f>IF(tickets_dataset[[#This Row],[status]] = "Closed", "Yes","No")</f>
        <v>Yes</v>
      </c>
      <c r="L2731" s="2">
        <f t="shared" si="168"/>
        <v>25.999999999883585</v>
      </c>
      <c r="M2731" t="str">
        <f t="shared" si="169"/>
        <v>No</v>
      </c>
      <c r="N2731" t="str">
        <f t="shared" si="170"/>
        <v>Mar</v>
      </c>
      <c r="O2731" s="2">
        <f t="shared" si="171"/>
        <v>1.0833333333284827</v>
      </c>
      <c r="P2731" t="str">
        <f>VLOOKUP(G2731,Agents!A:E,4,FALSE)</f>
        <v>Team1</v>
      </c>
      <c r="Q2731" t="str">
        <f>VLOOKUP(G2731,Agents!A:E,5,FALSE)</f>
        <v>Mid</v>
      </c>
      <c r="R2731" t="str">
        <f>VLOOKUP(G2731,Agents!A:E,2,FALSE)</f>
        <v>Morning</v>
      </c>
    </row>
    <row r="2732" spans="1:18" x14ac:dyDescent="0.35">
      <c r="A2732" t="s">
        <v>4944</v>
      </c>
      <c r="B2732" t="s">
        <v>4945</v>
      </c>
      <c r="C2732" t="s">
        <v>50</v>
      </c>
      <c r="D2732" t="s">
        <v>13</v>
      </c>
      <c r="E2732" s="1">
        <v>46064.671527777777</v>
      </c>
      <c r="F2732" s="1">
        <v>46065.588194444441</v>
      </c>
      <c r="G2732" t="s">
        <v>199</v>
      </c>
      <c r="H2732" t="s">
        <v>28</v>
      </c>
      <c r="I2732" t="s">
        <v>16</v>
      </c>
      <c r="J2732">
        <v>4</v>
      </c>
      <c r="K2732" t="str">
        <f>IF(tickets_dataset[[#This Row],[status]] = "Closed", "Yes","No")</f>
        <v>No</v>
      </c>
      <c r="L2732" s="2">
        <f t="shared" si="168"/>
        <v>21.999999999941792</v>
      </c>
      <c r="M2732" t="str">
        <f t="shared" si="169"/>
        <v>No</v>
      </c>
      <c r="N2732" t="str">
        <f t="shared" si="170"/>
        <v>Feb</v>
      </c>
      <c r="O2732" s="2">
        <f t="shared" si="171"/>
        <v>0.91666666666424135</v>
      </c>
      <c r="P2732" t="str">
        <f>VLOOKUP(G2732,Agents!A:E,4,FALSE)</f>
        <v>Team1</v>
      </c>
      <c r="Q2732" t="str">
        <f>VLOOKUP(G2732,Agents!A:E,5,FALSE)</f>
        <v>Junior</v>
      </c>
      <c r="R2732" t="str">
        <f>VLOOKUP(G2732,Agents!A:E,2,FALSE)</f>
        <v>Morning</v>
      </c>
    </row>
    <row r="2733" spans="1:18" x14ac:dyDescent="0.35">
      <c r="A2733" t="s">
        <v>4946</v>
      </c>
      <c r="B2733" t="s">
        <v>4947</v>
      </c>
      <c r="C2733" t="s">
        <v>22</v>
      </c>
      <c r="D2733" t="s">
        <v>26</v>
      </c>
      <c r="E2733" s="1">
        <v>46027.290277777778</v>
      </c>
      <c r="F2733" s="1">
        <v>46028.623611111114</v>
      </c>
      <c r="G2733" t="s">
        <v>216</v>
      </c>
      <c r="H2733" t="s">
        <v>15</v>
      </c>
      <c r="I2733" t="s">
        <v>16</v>
      </c>
      <c r="J2733">
        <v>3</v>
      </c>
      <c r="K2733" t="str">
        <f>IF(tickets_dataset[[#This Row],[status]] = "Closed", "Yes","No")</f>
        <v>Yes</v>
      </c>
      <c r="L2733" s="2">
        <f t="shared" si="168"/>
        <v>32.000000000058208</v>
      </c>
      <c r="M2733" t="str">
        <f t="shared" si="169"/>
        <v>No</v>
      </c>
      <c r="N2733" t="str">
        <f t="shared" si="170"/>
        <v>Jan</v>
      </c>
      <c r="O2733" s="2">
        <f t="shared" si="171"/>
        <v>1.3333333333357587</v>
      </c>
      <c r="P2733" t="str">
        <f>VLOOKUP(G2733,Agents!A:E,4,FALSE)</f>
        <v>Team5</v>
      </c>
      <c r="Q2733" t="str">
        <f>VLOOKUP(G2733,Agents!A:E,5,FALSE)</f>
        <v>Junior</v>
      </c>
      <c r="R2733" t="str">
        <f>VLOOKUP(G2733,Agents!A:E,2,FALSE)</f>
        <v>Evening</v>
      </c>
    </row>
    <row r="2734" spans="1:18" x14ac:dyDescent="0.35">
      <c r="A2734" t="s">
        <v>4948</v>
      </c>
      <c r="B2734" t="s">
        <v>4949</v>
      </c>
      <c r="C2734" t="s">
        <v>50</v>
      </c>
      <c r="D2734" t="s">
        <v>13</v>
      </c>
      <c r="E2734" s="1">
        <v>46084.465277777781</v>
      </c>
      <c r="F2734" s="1">
        <v>46086.090277777781</v>
      </c>
      <c r="G2734" t="s">
        <v>216</v>
      </c>
      <c r="H2734" t="s">
        <v>15</v>
      </c>
      <c r="I2734" t="s">
        <v>16</v>
      </c>
      <c r="J2734">
        <v>3</v>
      </c>
      <c r="K2734" t="str">
        <f>IF(tickets_dataset[[#This Row],[status]] = "Closed", "Yes","No")</f>
        <v>Yes</v>
      </c>
      <c r="L2734" s="2">
        <f t="shared" si="168"/>
        <v>39</v>
      </c>
      <c r="M2734" t="str">
        <f t="shared" si="169"/>
        <v>No</v>
      </c>
      <c r="N2734" t="str">
        <f t="shared" si="170"/>
        <v>Mar</v>
      </c>
      <c r="O2734" s="2">
        <f t="shared" si="171"/>
        <v>1.625</v>
      </c>
      <c r="P2734" t="str">
        <f>VLOOKUP(G2734,Agents!A:E,4,FALSE)</f>
        <v>Team5</v>
      </c>
      <c r="Q2734" t="str">
        <f>VLOOKUP(G2734,Agents!A:E,5,FALSE)</f>
        <v>Junior</v>
      </c>
      <c r="R2734" t="str">
        <f>VLOOKUP(G2734,Agents!A:E,2,FALSE)</f>
        <v>Evening</v>
      </c>
    </row>
    <row r="2735" spans="1:18" x14ac:dyDescent="0.35">
      <c r="A2735" t="s">
        <v>4950</v>
      </c>
      <c r="B2735" t="s">
        <v>2740</v>
      </c>
      <c r="C2735" t="s">
        <v>12</v>
      </c>
      <c r="D2735" t="s">
        <v>38</v>
      </c>
      <c r="E2735" s="1">
        <v>46058.885416666664</v>
      </c>
      <c r="F2735" s="1">
        <v>46062.802083333336</v>
      </c>
      <c r="G2735" t="s">
        <v>73</v>
      </c>
      <c r="H2735" t="s">
        <v>15</v>
      </c>
      <c r="I2735" t="s">
        <v>16</v>
      </c>
      <c r="J2735">
        <v>3</v>
      </c>
      <c r="K2735" t="str">
        <f>IF(tickets_dataset[[#This Row],[status]] = "Closed", "Yes","No")</f>
        <v>Yes</v>
      </c>
      <c r="L2735" s="2">
        <f t="shared" si="168"/>
        <v>94.000000000116415</v>
      </c>
      <c r="M2735" t="str">
        <f t="shared" si="169"/>
        <v>Yes</v>
      </c>
      <c r="N2735" t="str">
        <f t="shared" si="170"/>
        <v>Feb</v>
      </c>
      <c r="O2735" s="2">
        <f t="shared" si="171"/>
        <v>3.9166666666715173</v>
      </c>
      <c r="P2735" t="str">
        <f>VLOOKUP(G2735,Agents!A:E,4,FALSE)</f>
        <v>Team4</v>
      </c>
      <c r="Q2735" t="str">
        <f>VLOOKUP(G2735,Agents!A:E,5,FALSE)</f>
        <v>Senior</v>
      </c>
      <c r="R2735" t="str">
        <f>VLOOKUP(G2735,Agents!A:E,2,FALSE)</f>
        <v>Night</v>
      </c>
    </row>
    <row r="2736" spans="1:18" x14ac:dyDescent="0.35">
      <c r="A2736" t="s">
        <v>4951</v>
      </c>
      <c r="B2736" t="s">
        <v>4952</v>
      </c>
      <c r="C2736" t="s">
        <v>12</v>
      </c>
      <c r="D2736" t="s">
        <v>13</v>
      </c>
      <c r="E2736" s="1">
        <v>46050.222916666666</v>
      </c>
      <c r="F2736" s="1">
        <v>46051.097916666666</v>
      </c>
      <c r="G2736" t="s">
        <v>128</v>
      </c>
      <c r="H2736" t="s">
        <v>15</v>
      </c>
      <c r="I2736" t="s">
        <v>16</v>
      </c>
      <c r="J2736">
        <v>5</v>
      </c>
      <c r="K2736" t="str">
        <f>IF(tickets_dataset[[#This Row],[status]] = "Closed", "Yes","No")</f>
        <v>Yes</v>
      </c>
      <c r="L2736" s="2">
        <f t="shared" si="168"/>
        <v>21</v>
      </c>
      <c r="M2736" t="str">
        <f t="shared" si="169"/>
        <v>No</v>
      </c>
      <c r="N2736" t="str">
        <f t="shared" si="170"/>
        <v>Jan</v>
      </c>
      <c r="O2736" s="2">
        <f t="shared" si="171"/>
        <v>0.875</v>
      </c>
      <c r="P2736" t="str">
        <f>VLOOKUP(G2736,Agents!A:E,4,FALSE)</f>
        <v>Team4</v>
      </c>
      <c r="Q2736" t="str">
        <f>VLOOKUP(G2736,Agents!A:E,5,FALSE)</f>
        <v>Mid</v>
      </c>
      <c r="R2736" t="str">
        <f>VLOOKUP(G2736,Agents!A:E,2,FALSE)</f>
        <v>Night</v>
      </c>
    </row>
    <row r="2737" spans="1:18" x14ac:dyDescent="0.35">
      <c r="A2737" t="s">
        <v>4953</v>
      </c>
      <c r="B2737" t="s">
        <v>4954</v>
      </c>
      <c r="C2737" t="s">
        <v>34</v>
      </c>
      <c r="D2737" t="s">
        <v>13</v>
      </c>
      <c r="E2737" s="1">
        <v>46111.232638888891</v>
      </c>
      <c r="F2737" s="1">
        <v>46113.024305555555</v>
      </c>
      <c r="G2737" t="s">
        <v>56</v>
      </c>
      <c r="H2737" t="s">
        <v>15</v>
      </c>
      <c r="I2737" t="s">
        <v>16</v>
      </c>
      <c r="J2737">
        <v>4</v>
      </c>
      <c r="K2737" t="str">
        <f>IF(tickets_dataset[[#This Row],[status]] = "Closed", "Yes","No")</f>
        <v>Yes</v>
      </c>
      <c r="L2737" s="2">
        <f t="shared" si="168"/>
        <v>42.999999999941792</v>
      </c>
      <c r="M2737" t="str">
        <f t="shared" si="169"/>
        <v>No</v>
      </c>
      <c r="N2737" t="str">
        <f t="shared" si="170"/>
        <v>Mar</v>
      </c>
      <c r="O2737" s="2">
        <f t="shared" si="171"/>
        <v>1.7916666666642413</v>
      </c>
      <c r="P2737" t="str">
        <f>VLOOKUP(G2737,Agents!A:E,4,FALSE)</f>
        <v>Team1</v>
      </c>
      <c r="Q2737" t="str">
        <f>VLOOKUP(G2737,Agents!A:E,5,FALSE)</f>
        <v>Senior</v>
      </c>
      <c r="R2737" t="str">
        <f>VLOOKUP(G2737,Agents!A:E,2,FALSE)</f>
        <v>Night</v>
      </c>
    </row>
    <row r="2738" spans="1:18" x14ac:dyDescent="0.35">
      <c r="A2738" t="s">
        <v>4955</v>
      </c>
      <c r="B2738" t="s">
        <v>1967</v>
      </c>
      <c r="C2738" t="s">
        <v>12</v>
      </c>
      <c r="D2738" t="s">
        <v>13</v>
      </c>
      <c r="E2738" s="1">
        <v>46106.98333333333</v>
      </c>
      <c r="F2738" s="1">
        <v>46107.566666666666</v>
      </c>
      <c r="G2738" t="s">
        <v>183</v>
      </c>
      <c r="H2738" t="s">
        <v>28</v>
      </c>
      <c r="I2738" t="s">
        <v>16</v>
      </c>
      <c r="J2738">
        <v>3</v>
      </c>
      <c r="K2738" t="str">
        <f>IF(tickets_dataset[[#This Row],[status]] = "Closed", "Yes","No")</f>
        <v>No</v>
      </c>
      <c r="L2738" s="2">
        <f t="shared" si="168"/>
        <v>14.000000000058208</v>
      </c>
      <c r="M2738" t="str">
        <f t="shared" si="169"/>
        <v>No</v>
      </c>
      <c r="N2738" t="str">
        <f t="shared" si="170"/>
        <v>Mar</v>
      </c>
      <c r="O2738" s="2">
        <f t="shared" si="171"/>
        <v>0.58333333333575865</v>
      </c>
      <c r="P2738" t="str">
        <f>VLOOKUP(G2738,Agents!A:E,4,FALSE)</f>
        <v>Team3</v>
      </c>
      <c r="Q2738" t="str">
        <f>VLOOKUP(G2738,Agents!A:E,5,FALSE)</f>
        <v>Senior</v>
      </c>
      <c r="R2738" t="str">
        <f>VLOOKUP(G2738,Agents!A:E,2,FALSE)</f>
        <v>Night</v>
      </c>
    </row>
    <row r="2739" spans="1:18" x14ac:dyDescent="0.35">
      <c r="A2739" t="s">
        <v>4956</v>
      </c>
      <c r="B2739" t="s">
        <v>4957</v>
      </c>
      <c r="C2739" t="s">
        <v>34</v>
      </c>
      <c r="D2739" t="s">
        <v>26</v>
      </c>
      <c r="E2739" s="1">
        <v>46023.994444444441</v>
      </c>
      <c r="F2739" s="1">
        <v>46024.786111111112</v>
      </c>
      <c r="G2739" t="s">
        <v>239</v>
      </c>
      <c r="H2739" t="s">
        <v>15</v>
      </c>
      <c r="I2739" t="s">
        <v>16</v>
      </c>
      <c r="J2739">
        <v>4</v>
      </c>
      <c r="K2739" t="str">
        <f>IF(tickets_dataset[[#This Row],[status]] = "Closed", "Yes","No")</f>
        <v>Yes</v>
      </c>
      <c r="L2739" s="2">
        <f t="shared" si="168"/>
        <v>19.000000000116415</v>
      </c>
      <c r="M2739" t="str">
        <f t="shared" si="169"/>
        <v>No</v>
      </c>
      <c r="N2739" t="str">
        <f t="shared" si="170"/>
        <v>Jan</v>
      </c>
      <c r="O2739" s="2">
        <f t="shared" si="171"/>
        <v>0.79166666667151731</v>
      </c>
      <c r="P2739" t="str">
        <f>VLOOKUP(G2739,Agents!A:E,4,FALSE)</f>
        <v>Team1</v>
      </c>
      <c r="Q2739" t="str">
        <f>VLOOKUP(G2739,Agents!A:E,5,FALSE)</f>
        <v>Senior</v>
      </c>
      <c r="R2739" t="str">
        <f>VLOOKUP(G2739,Agents!A:E,2,FALSE)</f>
        <v>Evening</v>
      </c>
    </row>
    <row r="2740" spans="1:18" x14ac:dyDescent="0.35">
      <c r="A2740" t="s">
        <v>4958</v>
      </c>
      <c r="B2740" t="s">
        <v>4959</v>
      </c>
      <c r="C2740" t="s">
        <v>22</v>
      </c>
      <c r="D2740" t="s">
        <v>13</v>
      </c>
      <c r="E2740" s="1">
        <v>46045.387499999997</v>
      </c>
      <c r="F2740" s="1">
        <v>46046.220833333333</v>
      </c>
      <c r="G2740" t="s">
        <v>167</v>
      </c>
      <c r="H2740" t="s">
        <v>15</v>
      </c>
      <c r="I2740" t="s">
        <v>16</v>
      </c>
      <c r="J2740">
        <v>5</v>
      </c>
      <c r="K2740" t="str">
        <f>IF(tickets_dataset[[#This Row],[status]] = "Closed", "Yes","No")</f>
        <v>Yes</v>
      </c>
      <c r="L2740" s="2">
        <f t="shared" si="168"/>
        <v>20.000000000058208</v>
      </c>
      <c r="M2740" t="str">
        <f t="shared" si="169"/>
        <v>No</v>
      </c>
      <c r="N2740" t="str">
        <f t="shared" si="170"/>
        <v>Jan</v>
      </c>
      <c r="O2740" s="2">
        <f t="shared" si="171"/>
        <v>0.83333333333575865</v>
      </c>
      <c r="P2740" t="str">
        <f>VLOOKUP(G2740,Agents!A:E,4,FALSE)</f>
        <v>Team3</v>
      </c>
      <c r="Q2740" t="str">
        <f>VLOOKUP(G2740,Agents!A:E,5,FALSE)</f>
        <v>Mid</v>
      </c>
      <c r="R2740" t="str">
        <f>VLOOKUP(G2740,Agents!A:E,2,FALSE)</f>
        <v>Evening</v>
      </c>
    </row>
    <row r="2741" spans="1:18" x14ac:dyDescent="0.35">
      <c r="A2741" t="s">
        <v>4960</v>
      </c>
      <c r="B2741" t="s">
        <v>4961</v>
      </c>
      <c r="C2741" t="s">
        <v>12</v>
      </c>
      <c r="D2741" t="s">
        <v>26</v>
      </c>
      <c r="E2741" s="1">
        <v>46111.09375</v>
      </c>
      <c r="F2741" s="1">
        <v>46111.927083333336</v>
      </c>
      <c r="G2741" t="s">
        <v>344</v>
      </c>
      <c r="H2741" t="s">
        <v>15</v>
      </c>
      <c r="I2741" t="s">
        <v>16</v>
      </c>
      <c r="J2741">
        <v>3</v>
      </c>
      <c r="K2741" t="str">
        <f>IF(tickets_dataset[[#This Row],[status]] = "Closed", "Yes","No")</f>
        <v>Yes</v>
      </c>
      <c r="L2741" s="2">
        <f t="shared" si="168"/>
        <v>20.000000000058208</v>
      </c>
      <c r="M2741" t="str">
        <f t="shared" si="169"/>
        <v>No</v>
      </c>
      <c r="N2741" t="str">
        <f t="shared" si="170"/>
        <v>Mar</v>
      </c>
      <c r="O2741" s="2">
        <f t="shared" si="171"/>
        <v>0.83333333333575865</v>
      </c>
      <c r="P2741" t="str">
        <f>VLOOKUP(G2741,Agents!A:E,4,FALSE)</f>
        <v>Team4</v>
      </c>
      <c r="Q2741" t="str">
        <f>VLOOKUP(G2741,Agents!A:E,5,FALSE)</f>
        <v>Senior</v>
      </c>
      <c r="R2741" t="str">
        <f>VLOOKUP(G2741,Agents!A:E,2,FALSE)</f>
        <v>Night</v>
      </c>
    </row>
    <row r="2742" spans="1:18" x14ac:dyDescent="0.35">
      <c r="A2742" t="s">
        <v>4962</v>
      </c>
      <c r="B2742" t="s">
        <v>4963</v>
      </c>
      <c r="C2742" t="s">
        <v>22</v>
      </c>
      <c r="D2742" t="s">
        <v>38</v>
      </c>
      <c r="E2742" s="1">
        <v>46053.037499999999</v>
      </c>
      <c r="F2742" s="1">
        <v>46056.82916666667</v>
      </c>
      <c r="G2742" t="s">
        <v>234</v>
      </c>
      <c r="H2742" t="s">
        <v>15</v>
      </c>
      <c r="I2742" t="s">
        <v>16</v>
      </c>
      <c r="J2742">
        <v>5</v>
      </c>
      <c r="K2742" t="str">
        <f>IF(tickets_dataset[[#This Row],[status]] = "Closed", "Yes","No")</f>
        <v>Yes</v>
      </c>
      <c r="L2742" s="2">
        <f t="shared" si="168"/>
        <v>91.000000000116415</v>
      </c>
      <c r="M2742" t="str">
        <f t="shared" si="169"/>
        <v>Yes</v>
      </c>
      <c r="N2742" t="str">
        <f t="shared" si="170"/>
        <v>Jan</v>
      </c>
      <c r="O2742" s="2">
        <f t="shared" si="171"/>
        <v>3.7916666666715173</v>
      </c>
      <c r="P2742" t="str">
        <f>VLOOKUP(G2742,Agents!A:E,4,FALSE)</f>
        <v>Team5</v>
      </c>
      <c r="Q2742" t="str">
        <f>VLOOKUP(G2742,Agents!A:E,5,FALSE)</f>
        <v>Senior</v>
      </c>
      <c r="R2742" t="str">
        <f>VLOOKUP(G2742,Agents!A:E,2,FALSE)</f>
        <v>Night</v>
      </c>
    </row>
    <row r="2743" spans="1:18" x14ac:dyDescent="0.35">
      <c r="A2743" t="s">
        <v>4964</v>
      </c>
      <c r="B2743" t="s">
        <v>4965</v>
      </c>
      <c r="C2743" t="s">
        <v>34</v>
      </c>
      <c r="D2743" t="s">
        <v>13</v>
      </c>
      <c r="E2743" s="1">
        <v>46050.57916666667</v>
      </c>
      <c r="F2743" s="1">
        <v>46052.20416666667</v>
      </c>
      <c r="G2743" t="s">
        <v>273</v>
      </c>
      <c r="H2743" t="s">
        <v>15</v>
      </c>
      <c r="I2743" t="s">
        <v>16</v>
      </c>
      <c r="J2743">
        <v>4</v>
      </c>
      <c r="K2743" t="str">
        <f>IF(tickets_dataset[[#This Row],[status]] = "Closed", "Yes","No")</f>
        <v>Yes</v>
      </c>
      <c r="L2743" s="2">
        <f t="shared" si="168"/>
        <v>39</v>
      </c>
      <c r="M2743" t="str">
        <f t="shared" si="169"/>
        <v>No</v>
      </c>
      <c r="N2743" t="str">
        <f t="shared" si="170"/>
        <v>Jan</v>
      </c>
      <c r="O2743" s="2">
        <f t="shared" si="171"/>
        <v>1.625</v>
      </c>
      <c r="P2743" t="str">
        <f>VLOOKUP(G2743,Agents!A:E,4,FALSE)</f>
        <v>Team3</v>
      </c>
      <c r="Q2743" t="str">
        <f>VLOOKUP(G2743,Agents!A:E,5,FALSE)</f>
        <v>Senior</v>
      </c>
      <c r="R2743" t="str">
        <f>VLOOKUP(G2743,Agents!A:E,2,FALSE)</f>
        <v>Evening</v>
      </c>
    </row>
    <row r="2744" spans="1:18" x14ac:dyDescent="0.35">
      <c r="A2744" t="s">
        <v>4966</v>
      </c>
      <c r="B2744" t="s">
        <v>4967</v>
      </c>
      <c r="C2744" t="s">
        <v>50</v>
      </c>
      <c r="D2744" t="s">
        <v>13</v>
      </c>
      <c r="E2744" s="1">
        <v>46090.131944444445</v>
      </c>
      <c r="F2744" s="1">
        <v>46090.631944444445</v>
      </c>
      <c r="G2744" t="s">
        <v>190</v>
      </c>
      <c r="H2744" t="s">
        <v>15</v>
      </c>
      <c r="I2744" t="s">
        <v>16</v>
      </c>
      <c r="J2744">
        <v>4</v>
      </c>
      <c r="K2744" t="str">
        <f>IF(tickets_dataset[[#This Row],[status]] = "Closed", "Yes","No")</f>
        <v>Yes</v>
      </c>
      <c r="L2744" s="2">
        <f t="shared" si="168"/>
        <v>12</v>
      </c>
      <c r="M2744" t="str">
        <f t="shared" si="169"/>
        <v>No</v>
      </c>
      <c r="N2744" t="str">
        <f t="shared" si="170"/>
        <v>Mar</v>
      </c>
      <c r="O2744" s="2">
        <f t="shared" si="171"/>
        <v>0.5</v>
      </c>
      <c r="P2744" t="str">
        <f>VLOOKUP(G2744,Agents!A:E,4,FALSE)</f>
        <v>Team1</v>
      </c>
      <c r="Q2744" t="str">
        <f>VLOOKUP(G2744,Agents!A:E,5,FALSE)</f>
        <v>Senior</v>
      </c>
      <c r="R2744" t="str">
        <f>VLOOKUP(G2744,Agents!A:E,2,FALSE)</f>
        <v>Night</v>
      </c>
    </row>
    <row r="2745" spans="1:18" x14ac:dyDescent="0.35">
      <c r="A2745" t="s">
        <v>4968</v>
      </c>
      <c r="B2745" t="s">
        <v>1676</v>
      </c>
      <c r="C2745" t="s">
        <v>34</v>
      </c>
      <c r="D2745" t="s">
        <v>26</v>
      </c>
      <c r="E2745" s="1">
        <v>46085.522222222222</v>
      </c>
      <c r="F2745" s="1">
        <v>46087.813888888886</v>
      </c>
      <c r="G2745" t="s">
        <v>35</v>
      </c>
      <c r="H2745" t="s">
        <v>15</v>
      </c>
      <c r="I2745" t="s">
        <v>16</v>
      </c>
      <c r="J2745">
        <v>4</v>
      </c>
      <c r="K2745" t="str">
        <f>IF(tickets_dataset[[#This Row],[status]] = "Closed", "Yes","No")</f>
        <v>Yes</v>
      </c>
      <c r="L2745" s="2">
        <f t="shared" si="168"/>
        <v>54.999999999941792</v>
      </c>
      <c r="M2745" t="str">
        <f t="shared" si="169"/>
        <v>Yes</v>
      </c>
      <c r="N2745" t="str">
        <f t="shared" si="170"/>
        <v>Mar</v>
      </c>
      <c r="O2745" s="2">
        <f t="shared" si="171"/>
        <v>2.2916666666642413</v>
      </c>
      <c r="P2745" t="str">
        <f>VLOOKUP(G2745,Agents!A:E,4,FALSE)</f>
        <v>Team1</v>
      </c>
      <c r="Q2745" t="str">
        <f>VLOOKUP(G2745,Agents!A:E,5,FALSE)</f>
        <v>Senior</v>
      </c>
      <c r="R2745" t="str">
        <f>VLOOKUP(G2745,Agents!A:E,2,FALSE)</f>
        <v>Evening</v>
      </c>
    </row>
    <row r="2746" spans="1:18" x14ac:dyDescent="0.35">
      <c r="A2746" t="s">
        <v>4969</v>
      </c>
      <c r="B2746" t="s">
        <v>4970</v>
      </c>
      <c r="C2746" t="s">
        <v>50</v>
      </c>
      <c r="D2746" t="s">
        <v>38</v>
      </c>
      <c r="E2746" s="1">
        <v>46093.320138888892</v>
      </c>
      <c r="F2746" s="1">
        <v>46096.070138888892</v>
      </c>
      <c r="G2746" t="s">
        <v>211</v>
      </c>
      <c r="H2746" t="s">
        <v>15</v>
      </c>
      <c r="I2746" t="s">
        <v>16</v>
      </c>
      <c r="J2746">
        <v>5</v>
      </c>
      <c r="K2746" t="str">
        <f>IF(tickets_dataset[[#This Row],[status]] = "Closed", "Yes","No")</f>
        <v>Yes</v>
      </c>
      <c r="L2746" s="2">
        <f t="shared" si="168"/>
        <v>66</v>
      </c>
      <c r="M2746" t="str">
        <f t="shared" si="169"/>
        <v>Yes</v>
      </c>
      <c r="N2746" t="str">
        <f t="shared" si="170"/>
        <v>Mar</v>
      </c>
      <c r="O2746" s="2">
        <f t="shared" si="171"/>
        <v>2.75</v>
      </c>
      <c r="P2746" t="str">
        <f>VLOOKUP(G2746,Agents!A:E,4,FALSE)</f>
        <v>Team5</v>
      </c>
      <c r="Q2746" t="str">
        <f>VLOOKUP(G2746,Agents!A:E,5,FALSE)</f>
        <v>Senior</v>
      </c>
      <c r="R2746" t="str">
        <f>VLOOKUP(G2746,Agents!A:E,2,FALSE)</f>
        <v>Evening</v>
      </c>
    </row>
    <row r="2747" spans="1:18" x14ac:dyDescent="0.35">
      <c r="A2747" t="s">
        <v>4971</v>
      </c>
      <c r="B2747" t="s">
        <v>4972</v>
      </c>
      <c r="C2747" t="s">
        <v>50</v>
      </c>
      <c r="D2747" t="s">
        <v>26</v>
      </c>
      <c r="E2747" s="1">
        <v>46023.137499999997</v>
      </c>
      <c r="F2747" s="1">
        <v>46023.720833333333</v>
      </c>
      <c r="G2747" t="s">
        <v>59</v>
      </c>
      <c r="H2747" t="s">
        <v>15</v>
      </c>
      <c r="I2747" t="s">
        <v>16</v>
      </c>
      <c r="J2747">
        <v>3</v>
      </c>
      <c r="K2747" t="str">
        <f>IF(tickets_dataset[[#This Row],[status]] = "Closed", "Yes","No")</f>
        <v>Yes</v>
      </c>
      <c r="L2747" s="2">
        <f t="shared" si="168"/>
        <v>14.000000000058208</v>
      </c>
      <c r="M2747" t="str">
        <f t="shared" si="169"/>
        <v>No</v>
      </c>
      <c r="N2747" t="str">
        <f t="shared" si="170"/>
        <v>Jan</v>
      </c>
      <c r="O2747" s="2">
        <f t="shared" si="171"/>
        <v>0.58333333333575865</v>
      </c>
      <c r="P2747" t="str">
        <f>VLOOKUP(G2747,Agents!A:E,4,FALSE)</f>
        <v>Team3</v>
      </c>
      <c r="Q2747" t="str">
        <f>VLOOKUP(G2747,Agents!A:E,5,FALSE)</f>
        <v>Senior</v>
      </c>
      <c r="R2747" t="str">
        <f>VLOOKUP(G2747,Agents!A:E,2,FALSE)</f>
        <v>Night</v>
      </c>
    </row>
    <row r="2748" spans="1:18" x14ac:dyDescent="0.35">
      <c r="A2748" t="s">
        <v>4973</v>
      </c>
      <c r="B2748" t="s">
        <v>4974</v>
      </c>
      <c r="C2748" t="s">
        <v>12</v>
      </c>
      <c r="D2748" t="s">
        <v>26</v>
      </c>
      <c r="E2748" s="1">
        <v>46100.647916666669</v>
      </c>
      <c r="F2748" s="1">
        <v>46100.897916666669</v>
      </c>
      <c r="G2748" t="s">
        <v>149</v>
      </c>
      <c r="H2748" t="s">
        <v>15</v>
      </c>
      <c r="I2748" t="s">
        <v>16</v>
      </c>
      <c r="J2748">
        <v>5</v>
      </c>
      <c r="K2748" t="str">
        <f>IF(tickets_dataset[[#This Row],[status]] = "Closed", "Yes","No")</f>
        <v>Yes</v>
      </c>
      <c r="L2748" s="2">
        <f t="shared" si="168"/>
        <v>6</v>
      </c>
      <c r="M2748" t="str">
        <f t="shared" si="169"/>
        <v>No</v>
      </c>
      <c r="N2748" t="str">
        <f t="shared" si="170"/>
        <v>Mar</v>
      </c>
      <c r="O2748" s="2">
        <f t="shared" si="171"/>
        <v>0.25</v>
      </c>
      <c r="P2748" t="str">
        <f>VLOOKUP(G2748,Agents!A:E,4,FALSE)</f>
        <v>Team3</v>
      </c>
      <c r="Q2748" t="str">
        <f>VLOOKUP(G2748,Agents!A:E,5,FALSE)</f>
        <v>Mid</v>
      </c>
      <c r="R2748" t="str">
        <f>VLOOKUP(G2748,Agents!A:E,2,FALSE)</f>
        <v>Night</v>
      </c>
    </row>
    <row r="2749" spans="1:18" x14ac:dyDescent="0.35">
      <c r="A2749" t="s">
        <v>4975</v>
      </c>
      <c r="B2749" t="s">
        <v>323</v>
      </c>
      <c r="C2749" t="s">
        <v>76</v>
      </c>
      <c r="D2749" t="s">
        <v>26</v>
      </c>
      <c r="E2749" s="1">
        <v>46071.414583333331</v>
      </c>
      <c r="F2749" s="1">
        <v>46072.956250000003</v>
      </c>
      <c r="G2749" t="s">
        <v>164</v>
      </c>
      <c r="H2749" t="s">
        <v>132</v>
      </c>
      <c r="I2749" t="s">
        <v>16</v>
      </c>
      <c r="J2749">
        <v>2</v>
      </c>
      <c r="K2749" t="str">
        <f>IF(tickets_dataset[[#This Row],[status]] = "Closed", "Yes","No")</f>
        <v>No</v>
      </c>
      <c r="L2749" s="2">
        <f t="shared" si="168"/>
        <v>37.000000000116415</v>
      </c>
      <c r="M2749" t="str">
        <f t="shared" si="169"/>
        <v>No</v>
      </c>
      <c r="N2749" t="str">
        <f t="shared" si="170"/>
        <v>Feb</v>
      </c>
      <c r="O2749" s="2">
        <f t="shared" si="171"/>
        <v>1.5416666666715173</v>
      </c>
      <c r="P2749" t="str">
        <f>VLOOKUP(G2749,Agents!A:E,4,FALSE)</f>
        <v>Team4</v>
      </c>
      <c r="Q2749" t="str">
        <f>VLOOKUP(G2749,Agents!A:E,5,FALSE)</f>
        <v>Senior</v>
      </c>
      <c r="R2749" t="str">
        <f>VLOOKUP(G2749,Agents!A:E,2,FALSE)</f>
        <v>Evening</v>
      </c>
    </row>
    <row r="2750" spans="1:18" x14ac:dyDescent="0.35">
      <c r="A2750" t="s">
        <v>4976</v>
      </c>
      <c r="B2750" t="s">
        <v>2056</v>
      </c>
      <c r="C2750" t="s">
        <v>50</v>
      </c>
      <c r="D2750" t="s">
        <v>26</v>
      </c>
      <c r="E2750" s="1">
        <v>46092.73333333333</v>
      </c>
      <c r="F2750" s="1">
        <v>46095.191666666666</v>
      </c>
      <c r="G2750" t="s">
        <v>86</v>
      </c>
      <c r="H2750" t="s">
        <v>15</v>
      </c>
      <c r="I2750" t="s">
        <v>16</v>
      </c>
      <c r="J2750">
        <v>3</v>
      </c>
      <c r="K2750" t="str">
        <f>IF(tickets_dataset[[#This Row],[status]] = "Closed", "Yes","No")</f>
        <v>Yes</v>
      </c>
      <c r="L2750" s="2">
        <f t="shared" si="168"/>
        <v>59.000000000058208</v>
      </c>
      <c r="M2750" t="str">
        <f t="shared" si="169"/>
        <v>Yes</v>
      </c>
      <c r="N2750" t="str">
        <f t="shared" si="170"/>
        <v>Mar</v>
      </c>
      <c r="O2750" s="2">
        <f t="shared" si="171"/>
        <v>2.4583333333357587</v>
      </c>
      <c r="P2750" t="str">
        <f>VLOOKUP(G2750,Agents!A:E,4,FALSE)</f>
        <v>Team1</v>
      </c>
      <c r="Q2750" t="str">
        <f>VLOOKUP(G2750,Agents!A:E,5,FALSE)</f>
        <v>Mid</v>
      </c>
      <c r="R2750" t="str">
        <f>VLOOKUP(G2750,Agents!A:E,2,FALSE)</f>
        <v>Morning</v>
      </c>
    </row>
    <row r="2751" spans="1:18" x14ac:dyDescent="0.35">
      <c r="A2751" t="s">
        <v>4977</v>
      </c>
      <c r="B2751" t="s">
        <v>2674</v>
      </c>
      <c r="C2751" t="s">
        <v>22</v>
      </c>
      <c r="D2751" t="s">
        <v>26</v>
      </c>
      <c r="E2751" s="1">
        <v>46074.686805555553</v>
      </c>
      <c r="F2751" s="1">
        <v>46077.228472222225</v>
      </c>
      <c r="G2751" t="s">
        <v>131</v>
      </c>
      <c r="H2751" t="s">
        <v>28</v>
      </c>
      <c r="I2751" t="s">
        <v>16</v>
      </c>
      <c r="J2751">
        <v>4</v>
      </c>
      <c r="K2751" t="str">
        <f>IF(tickets_dataset[[#This Row],[status]] = "Closed", "Yes","No")</f>
        <v>No</v>
      </c>
      <c r="L2751" s="2">
        <f t="shared" si="168"/>
        <v>61.000000000116415</v>
      </c>
      <c r="M2751" t="str">
        <f t="shared" si="169"/>
        <v>Yes</v>
      </c>
      <c r="N2751" t="str">
        <f t="shared" si="170"/>
        <v>Feb</v>
      </c>
      <c r="O2751" s="2">
        <f t="shared" si="171"/>
        <v>2.5416666666715173</v>
      </c>
      <c r="P2751" t="str">
        <f>VLOOKUP(G2751,Agents!A:E,4,FALSE)</f>
        <v>Team4</v>
      </c>
      <c r="Q2751" t="str">
        <f>VLOOKUP(G2751,Agents!A:E,5,FALSE)</f>
        <v>Junior</v>
      </c>
      <c r="R2751" t="str">
        <f>VLOOKUP(G2751,Agents!A:E,2,FALSE)</f>
        <v>Night</v>
      </c>
    </row>
    <row r="2752" spans="1:18" x14ac:dyDescent="0.35">
      <c r="A2752" t="s">
        <v>4978</v>
      </c>
      <c r="B2752" t="s">
        <v>37</v>
      </c>
      <c r="C2752" t="s">
        <v>12</v>
      </c>
      <c r="D2752" t="s">
        <v>26</v>
      </c>
      <c r="E2752" s="1">
        <v>46036.021527777775</v>
      </c>
      <c r="F2752" s="1">
        <v>46037.021527777775</v>
      </c>
      <c r="G2752" t="s">
        <v>59</v>
      </c>
      <c r="H2752" t="s">
        <v>28</v>
      </c>
      <c r="I2752" t="s">
        <v>16</v>
      </c>
      <c r="J2752">
        <v>5</v>
      </c>
      <c r="K2752" t="str">
        <f>IF(tickets_dataset[[#This Row],[status]] = "Closed", "Yes","No")</f>
        <v>No</v>
      </c>
      <c r="L2752" s="2">
        <f t="shared" si="168"/>
        <v>24</v>
      </c>
      <c r="M2752" t="str">
        <f t="shared" si="169"/>
        <v>No</v>
      </c>
      <c r="N2752" t="str">
        <f t="shared" si="170"/>
        <v>Jan</v>
      </c>
      <c r="O2752" s="2">
        <f t="shared" si="171"/>
        <v>1</v>
      </c>
      <c r="P2752" t="str">
        <f>VLOOKUP(G2752,Agents!A:E,4,FALSE)</f>
        <v>Team3</v>
      </c>
      <c r="Q2752" t="str">
        <f>VLOOKUP(G2752,Agents!A:E,5,FALSE)</f>
        <v>Senior</v>
      </c>
      <c r="R2752" t="str">
        <f>VLOOKUP(G2752,Agents!A:E,2,FALSE)</f>
        <v>Night</v>
      </c>
    </row>
    <row r="2753" spans="1:18" x14ac:dyDescent="0.35">
      <c r="A2753" t="s">
        <v>4979</v>
      </c>
      <c r="B2753" t="s">
        <v>4980</v>
      </c>
      <c r="C2753" t="s">
        <v>76</v>
      </c>
      <c r="D2753" t="s">
        <v>38</v>
      </c>
      <c r="E2753" s="1">
        <v>46066.347222222219</v>
      </c>
      <c r="F2753" s="1">
        <v>46067.597222222219</v>
      </c>
      <c r="G2753" t="s">
        <v>56</v>
      </c>
      <c r="H2753" t="s">
        <v>15</v>
      </c>
      <c r="I2753" t="s">
        <v>16</v>
      </c>
      <c r="J2753">
        <v>4</v>
      </c>
      <c r="K2753" t="str">
        <f>IF(tickets_dataset[[#This Row],[status]] = "Closed", "Yes","No")</f>
        <v>Yes</v>
      </c>
      <c r="L2753" s="2">
        <f t="shared" si="168"/>
        <v>30</v>
      </c>
      <c r="M2753" t="str">
        <f t="shared" si="169"/>
        <v>No</v>
      </c>
      <c r="N2753" t="str">
        <f t="shared" si="170"/>
        <v>Feb</v>
      </c>
      <c r="O2753" s="2">
        <f t="shared" si="171"/>
        <v>1.25</v>
      </c>
      <c r="P2753" t="str">
        <f>VLOOKUP(G2753,Agents!A:E,4,FALSE)</f>
        <v>Team1</v>
      </c>
      <c r="Q2753" t="str">
        <f>VLOOKUP(G2753,Agents!A:E,5,FALSE)</f>
        <v>Senior</v>
      </c>
      <c r="R2753" t="str">
        <f>VLOOKUP(G2753,Agents!A:E,2,FALSE)</f>
        <v>Night</v>
      </c>
    </row>
    <row r="2754" spans="1:18" x14ac:dyDescent="0.35">
      <c r="A2754" t="s">
        <v>4981</v>
      </c>
      <c r="B2754" t="s">
        <v>3842</v>
      </c>
      <c r="C2754" t="s">
        <v>76</v>
      </c>
      <c r="D2754" t="s">
        <v>13</v>
      </c>
      <c r="E2754" s="1">
        <v>46025.344444444447</v>
      </c>
      <c r="F2754" s="1">
        <v>46026.677777777775</v>
      </c>
      <c r="G2754" t="s">
        <v>62</v>
      </c>
      <c r="H2754" t="s">
        <v>15</v>
      </c>
      <c r="I2754" t="s">
        <v>16</v>
      </c>
      <c r="J2754">
        <v>4</v>
      </c>
      <c r="K2754" t="str">
        <f>IF(tickets_dataset[[#This Row],[status]] = "Closed", "Yes","No")</f>
        <v>Yes</v>
      </c>
      <c r="L2754" s="2">
        <f t="shared" ref="L2754:L2817" si="172">IF(ISBLANK(F2754),"",(F2754-E2754)*24)</f>
        <v>31.999999999883585</v>
      </c>
      <c r="M2754" t="str">
        <f t="shared" ref="M2754:M2817" si="173">IF(L2754&gt;48,"Yes","No")</f>
        <v>No</v>
      </c>
      <c r="N2754" t="str">
        <f t="shared" ref="N2754:N2817" si="174">TEXT(E2754,"mmm")</f>
        <v>Jan</v>
      </c>
      <c r="O2754" s="2">
        <f t="shared" si="171"/>
        <v>1.3333333333284827</v>
      </c>
      <c r="P2754" t="str">
        <f>VLOOKUP(G2754,Agents!A:E,4,FALSE)</f>
        <v>Team1</v>
      </c>
      <c r="Q2754" t="str">
        <f>VLOOKUP(G2754,Agents!A:E,5,FALSE)</f>
        <v>Junior</v>
      </c>
      <c r="R2754" t="str">
        <f>VLOOKUP(G2754,Agents!A:E,2,FALSE)</f>
        <v>Morning</v>
      </c>
    </row>
    <row r="2755" spans="1:18" x14ac:dyDescent="0.35">
      <c r="A2755" t="s">
        <v>4982</v>
      </c>
      <c r="B2755" t="s">
        <v>4889</v>
      </c>
      <c r="C2755" t="s">
        <v>22</v>
      </c>
      <c r="D2755" t="s">
        <v>13</v>
      </c>
      <c r="E2755" s="1">
        <v>46079.836805555555</v>
      </c>
      <c r="F2755" s="1">
        <v>46080.545138888891</v>
      </c>
      <c r="G2755" t="s">
        <v>53</v>
      </c>
      <c r="H2755" t="s">
        <v>15</v>
      </c>
      <c r="I2755" t="s">
        <v>16</v>
      </c>
      <c r="J2755">
        <v>3</v>
      </c>
      <c r="K2755" t="str">
        <f>IF(tickets_dataset[[#This Row],[status]] = "Closed", "Yes","No")</f>
        <v>Yes</v>
      </c>
      <c r="L2755" s="2">
        <f t="shared" si="172"/>
        <v>17.000000000058208</v>
      </c>
      <c r="M2755" t="str">
        <f t="shared" si="173"/>
        <v>No</v>
      </c>
      <c r="N2755" t="str">
        <f t="shared" si="174"/>
        <v>Feb</v>
      </c>
      <c r="O2755" s="2">
        <f t="shared" ref="O2755:O2818" si="175">F2755-E2755</f>
        <v>0.70833333333575865</v>
      </c>
      <c r="P2755" t="str">
        <f>VLOOKUP(G2755,Agents!A:E,4,FALSE)</f>
        <v>Team1</v>
      </c>
      <c r="Q2755" t="str">
        <f>VLOOKUP(G2755,Agents!A:E,5,FALSE)</f>
        <v>Junior</v>
      </c>
      <c r="R2755" t="str">
        <f>VLOOKUP(G2755,Agents!A:E,2,FALSE)</f>
        <v>Night</v>
      </c>
    </row>
    <row r="2756" spans="1:18" x14ac:dyDescent="0.35">
      <c r="A2756" t="s">
        <v>4983</v>
      </c>
      <c r="B2756" t="s">
        <v>2784</v>
      </c>
      <c r="C2756" t="s">
        <v>76</v>
      </c>
      <c r="D2756" t="s">
        <v>26</v>
      </c>
      <c r="E2756" s="1">
        <v>46109.03402777778</v>
      </c>
      <c r="F2756" s="1">
        <v>46110.742361111108</v>
      </c>
      <c r="G2756" t="s">
        <v>282</v>
      </c>
      <c r="H2756" t="s">
        <v>15</v>
      </c>
      <c r="I2756" t="s">
        <v>16</v>
      </c>
      <c r="J2756">
        <v>3</v>
      </c>
      <c r="K2756" t="str">
        <f>IF(tickets_dataset[[#This Row],[status]] = "Closed", "Yes","No")</f>
        <v>Yes</v>
      </c>
      <c r="L2756" s="2">
        <f t="shared" si="172"/>
        <v>40.999999999883585</v>
      </c>
      <c r="M2756" t="str">
        <f t="shared" si="173"/>
        <v>No</v>
      </c>
      <c r="N2756" t="str">
        <f t="shared" si="174"/>
        <v>Mar</v>
      </c>
      <c r="O2756" s="2">
        <f t="shared" si="175"/>
        <v>1.7083333333284827</v>
      </c>
      <c r="P2756" t="str">
        <f>VLOOKUP(G2756,Agents!A:E,4,FALSE)</f>
        <v>Team4</v>
      </c>
      <c r="Q2756" t="str">
        <f>VLOOKUP(G2756,Agents!A:E,5,FALSE)</f>
        <v>Mid</v>
      </c>
      <c r="R2756" t="str">
        <f>VLOOKUP(G2756,Agents!A:E,2,FALSE)</f>
        <v>Morning</v>
      </c>
    </row>
    <row r="2757" spans="1:18" x14ac:dyDescent="0.35">
      <c r="A2757" t="s">
        <v>4984</v>
      </c>
      <c r="B2757" t="s">
        <v>4985</v>
      </c>
      <c r="C2757" t="s">
        <v>76</v>
      </c>
      <c r="D2757" t="s">
        <v>26</v>
      </c>
      <c r="E2757" s="1">
        <v>46081.8</v>
      </c>
      <c r="F2757" s="1">
        <v>46082.55</v>
      </c>
      <c r="G2757" t="s">
        <v>73</v>
      </c>
      <c r="H2757" t="s">
        <v>15</v>
      </c>
      <c r="I2757" t="s">
        <v>16</v>
      </c>
      <c r="J2757">
        <v>4</v>
      </c>
      <c r="K2757" t="str">
        <f>IF(tickets_dataset[[#This Row],[status]] = "Closed", "Yes","No")</f>
        <v>Yes</v>
      </c>
      <c r="L2757" s="2">
        <f t="shared" si="172"/>
        <v>18</v>
      </c>
      <c r="M2757" t="str">
        <f t="shared" si="173"/>
        <v>No</v>
      </c>
      <c r="N2757" t="str">
        <f t="shared" si="174"/>
        <v>Feb</v>
      </c>
      <c r="O2757" s="2">
        <f t="shared" si="175"/>
        <v>0.75</v>
      </c>
      <c r="P2757" t="str">
        <f>VLOOKUP(G2757,Agents!A:E,4,FALSE)</f>
        <v>Team4</v>
      </c>
      <c r="Q2757" t="str">
        <f>VLOOKUP(G2757,Agents!A:E,5,FALSE)</f>
        <v>Senior</v>
      </c>
      <c r="R2757" t="str">
        <f>VLOOKUP(G2757,Agents!A:E,2,FALSE)</f>
        <v>Night</v>
      </c>
    </row>
    <row r="2758" spans="1:18" x14ac:dyDescent="0.35">
      <c r="A2758" t="s">
        <v>4986</v>
      </c>
      <c r="B2758" t="s">
        <v>3071</v>
      </c>
      <c r="C2758" t="s">
        <v>12</v>
      </c>
      <c r="D2758" t="s">
        <v>38</v>
      </c>
      <c r="E2758" s="1">
        <v>46080.998611111114</v>
      </c>
      <c r="F2758" s="1">
        <v>46081.998611111114</v>
      </c>
      <c r="G2758" t="s">
        <v>256</v>
      </c>
      <c r="H2758" t="s">
        <v>15</v>
      </c>
      <c r="I2758" t="s">
        <v>16</v>
      </c>
      <c r="J2758">
        <v>5</v>
      </c>
      <c r="K2758" t="str">
        <f>IF(tickets_dataset[[#This Row],[status]] = "Closed", "Yes","No")</f>
        <v>Yes</v>
      </c>
      <c r="L2758" s="2">
        <f t="shared" si="172"/>
        <v>24</v>
      </c>
      <c r="M2758" t="str">
        <f t="shared" si="173"/>
        <v>No</v>
      </c>
      <c r="N2758" t="str">
        <f t="shared" si="174"/>
        <v>Feb</v>
      </c>
      <c r="O2758" s="2">
        <f t="shared" si="175"/>
        <v>1</v>
      </c>
      <c r="P2758" t="str">
        <f>VLOOKUP(G2758,Agents!A:E,4,FALSE)</f>
        <v>Team1</v>
      </c>
      <c r="Q2758" t="str">
        <f>VLOOKUP(G2758,Agents!A:E,5,FALSE)</f>
        <v>Mid</v>
      </c>
      <c r="R2758" t="str">
        <f>VLOOKUP(G2758,Agents!A:E,2,FALSE)</f>
        <v>Morning</v>
      </c>
    </row>
    <row r="2759" spans="1:18" x14ac:dyDescent="0.35">
      <c r="A2759" t="s">
        <v>4987</v>
      </c>
      <c r="B2759" t="s">
        <v>4988</v>
      </c>
      <c r="C2759" t="s">
        <v>34</v>
      </c>
      <c r="D2759" t="s">
        <v>38</v>
      </c>
      <c r="E2759" s="1">
        <v>46040.566666666666</v>
      </c>
      <c r="F2759" s="1">
        <v>46043.10833333333</v>
      </c>
      <c r="G2759" t="s">
        <v>311</v>
      </c>
      <c r="H2759" t="s">
        <v>15</v>
      </c>
      <c r="I2759" t="s">
        <v>16</v>
      </c>
      <c r="J2759">
        <v>4</v>
      </c>
      <c r="K2759" t="str">
        <f>IF(tickets_dataset[[#This Row],[status]] = "Closed", "Yes","No")</f>
        <v>Yes</v>
      </c>
      <c r="L2759" s="2">
        <f t="shared" si="172"/>
        <v>60.999999999941792</v>
      </c>
      <c r="M2759" t="str">
        <f t="shared" si="173"/>
        <v>Yes</v>
      </c>
      <c r="N2759" t="str">
        <f t="shared" si="174"/>
        <v>Jan</v>
      </c>
      <c r="O2759" s="2">
        <f t="shared" si="175"/>
        <v>2.5416666666642413</v>
      </c>
      <c r="P2759" t="str">
        <f>VLOOKUP(G2759,Agents!A:E,4,FALSE)</f>
        <v>Team5</v>
      </c>
      <c r="Q2759" t="str">
        <f>VLOOKUP(G2759,Agents!A:E,5,FALSE)</f>
        <v>Senior</v>
      </c>
      <c r="R2759" t="str">
        <f>VLOOKUP(G2759,Agents!A:E,2,FALSE)</f>
        <v>Evening</v>
      </c>
    </row>
    <row r="2760" spans="1:18" x14ac:dyDescent="0.35">
      <c r="A2760" t="s">
        <v>4989</v>
      </c>
      <c r="B2760" t="s">
        <v>3788</v>
      </c>
      <c r="C2760" t="s">
        <v>50</v>
      </c>
      <c r="D2760" t="s">
        <v>38</v>
      </c>
      <c r="E2760" s="1">
        <v>46096.953472222223</v>
      </c>
      <c r="F2760" s="1">
        <v>46099.578472222223</v>
      </c>
      <c r="G2760" t="s">
        <v>23</v>
      </c>
      <c r="H2760" t="s">
        <v>15</v>
      </c>
      <c r="I2760" t="s">
        <v>16</v>
      </c>
      <c r="J2760">
        <v>4</v>
      </c>
      <c r="K2760" t="str">
        <f>IF(tickets_dataset[[#This Row],[status]] = "Closed", "Yes","No")</f>
        <v>Yes</v>
      </c>
      <c r="L2760" s="2">
        <f t="shared" si="172"/>
        <v>63</v>
      </c>
      <c r="M2760" t="str">
        <f t="shared" si="173"/>
        <v>Yes</v>
      </c>
      <c r="N2760" t="str">
        <f t="shared" si="174"/>
        <v>Mar</v>
      </c>
      <c r="O2760" s="2">
        <f t="shared" si="175"/>
        <v>2.625</v>
      </c>
      <c r="P2760" t="str">
        <f>VLOOKUP(G2760,Agents!A:E,4,FALSE)</f>
        <v>Team3</v>
      </c>
      <c r="Q2760" t="str">
        <f>VLOOKUP(G2760,Agents!A:E,5,FALSE)</f>
        <v>Senior</v>
      </c>
      <c r="R2760" t="str">
        <f>VLOOKUP(G2760,Agents!A:E,2,FALSE)</f>
        <v>Evening</v>
      </c>
    </row>
    <row r="2761" spans="1:18" x14ac:dyDescent="0.35">
      <c r="A2761" t="s">
        <v>4990</v>
      </c>
      <c r="B2761" t="s">
        <v>4991</v>
      </c>
      <c r="C2761" t="s">
        <v>76</v>
      </c>
      <c r="D2761" t="s">
        <v>38</v>
      </c>
      <c r="E2761" s="1">
        <v>46104.134722222225</v>
      </c>
      <c r="F2761" s="1">
        <v>46106.259722222225</v>
      </c>
      <c r="G2761" t="s">
        <v>140</v>
      </c>
      <c r="H2761" t="s">
        <v>15</v>
      </c>
      <c r="I2761" t="s">
        <v>16</v>
      </c>
      <c r="J2761">
        <v>4</v>
      </c>
      <c r="K2761" t="str">
        <f>IF(tickets_dataset[[#This Row],[status]] = "Closed", "Yes","No")</f>
        <v>Yes</v>
      </c>
      <c r="L2761" s="2">
        <f t="shared" si="172"/>
        <v>51</v>
      </c>
      <c r="M2761" t="str">
        <f t="shared" si="173"/>
        <v>Yes</v>
      </c>
      <c r="N2761" t="str">
        <f t="shared" si="174"/>
        <v>Mar</v>
      </c>
      <c r="O2761" s="2">
        <f t="shared" si="175"/>
        <v>2.125</v>
      </c>
      <c r="P2761" t="str">
        <f>VLOOKUP(G2761,Agents!A:E,4,FALSE)</f>
        <v>Team1</v>
      </c>
      <c r="Q2761" t="str">
        <f>VLOOKUP(G2761,Agents!A:E,5,FALSE)</f>
        <v>Junior</v>
      </c>
      <c r="R2761" t="str">
        <f>VLOOKUP(G2761,Agents!A:E,2,FALSE)</f>
        <v>Morning</v>
      </c>
    </row>
    <row r="2762" spans="1:18" x14ac:dyDescent="0.35">
      <c r="A2762" t="s">
        <v>4992</v>
      </c>
      <c r="B2762" t="s">
        <v>4993</v>
      </c>
      <c r="C2762" t="s">
        <v>76</v>
      </c>
      <c r="D2762" t="s">
        <v>13</v>
      </c>
      <c r="E2762" s="1">
        <v>46095.683333333334</v>
      </c>
      <c r="F2762" s="1">
        <v>46097.1</v>
      </c>
      <c r="G2762" t="s">
        <v>190</v>
      </c>
      <c r="H2762" t="s">
        <v>15</v>
      </c>
      <c r="I2762" t="s">
        <v>16</v>
      </c>
      <c r="J2762">
        <v>3</v>
      </c>
      <c r="K2762" t="str">
        <f>IF(tickets_dataset[[#This Row],[status]] = "Closed", "Yes","No")</f>
        <v>Yes</v>
      </c>
      <c r="L2762" s="2">
        <f t="shared" si="172"/>
        <v>33.999999999941792</v>
      </c>
      <c r="M2762" t="str">
        <f t="shared" si="173"/>
        <v>No</v>
      </c>
      <c r="N2762" t="str">
        <f t="shared" si="174"/>
        <v>Mar</v>
      </c>
      <c r="O2762" s="2">
        <f t="shared" si="175"/>
        <v>1.4166666666642413</v>
      </c>
      <c r="P2762" t="str">
        <f>VLOOKUP(G2762,Agents!A:E,4,FALSE)</f>
        <v>Team1</v>
      </c>
      <c r="Q2762" t="str">
        <f>VLOOKUP(G2762,Agents!A:E,5,FALSE)</f>
        <v>Senior</v>
      </c>
      <c r="R2762" t="str">
        <f>VLOOKUP(G2762,Agents!A:E,2,FALSE)</f>
        <v>Night</v>
      </c>
    </row>
    <row r="2763" spans="1:18" x14ac:dyDescent="0.35">
      <c r="A2763" t="s">
        <v>4994</v>
      </c>
      <c r="B2763" t="s">
        <v>1737</v>
      </c>
      <c r="C2763" t="s">
        <v>50</v>
      </c>
      <c r="D2763" t="s">
        <v>26</v>
      </c>
      <c r="E2763" s="1">
        <v>46057.387499999997</v>
      </c>
      <c r="F2763" s="1">
        <v>46059.554166666669</v>
      </c>
      <c r="G2763" t="s">
        <v>83</v>
      </c>
      <c r="H2763" t="s">
        <v>132</v>
      </c>
      <c r="I2763" t="s">
        <v>16</v>
      </c>
      <c r="J2763">
        <v>5</v>
      </c>
      <c r="K2763" t="str">
        <f>IF(tickets_dataset[[#This Row],[status]] = "Closed", "Yes","No")</f>
        <v>No</v>
      </c>
      <c r="L2763" s="2">
        <f t="shared" si="172"/>
        <v>52.000000000116415</v>
      </c>
      <c r="M2763" t="str">
        <f t="shared" si="173"/>
        <v>Yes</v>
      </c>
      <c r="N2763" t="str">
        <f t="shared" si="174"/>
        <v>Feb</v>
      </c>
      <c r="O2763" s="2">
        <f t="shared" si="175"/>
        <v>2.1666666666715173</v>
      </c>
      <c r="P2763" t="str">
        <f>VLOOKUP(G2763,Agents!A:E,4,FALSE)</f>
        <v>Team2</v>
      </c>
      <c r="Q2763" t="str">
        <f>VLOOKUP(G2763,Agents!A:E,5,FALSE)</f>
        <v>Junior</v>
      </c>
      <c r="R2763" t="str">
        <f>VLOOKUP(G2763,Agents!A:E,2,FALSE)</f>
        <v>Night</v>
      </c>
    </row>
    <row r="2764" spans="1:18" x14ac:dyDescent="0.35">
      <c r="A2764" t="s">
        <v>4995</v>
      </c>
      <c r="B2764" t="s">
        <v>1653</v>
      </c>
      <c r="C2764" t="s">
        <v>12</v>
      </c>
      <c r="D2764" t="s">
        <v>13</v>
      </c>
      <c r="E2764" s="1">
        <v>46042.481944444444</v>
      </c>
      <c r="F2764" s="1">
        <v>46042.731944444444</v>
      </c>
      <c r="G2764" t="s">
        <v>62</v>
      </c>
      <c r="H2764" t="s">
        <v>15</v>
      </c>
      <c r="I2764" t="s">
        <v>16</v>
      </c>
      <c r="J2764">
        <v>4</v>
      </c>
      <c r="K2764" t="str">
        <f>IF(tickets_dataset[[#This Row],[status]] = "Closed", "Yes","No")</f>
        <v>Yes</v>
      </c>
      <c r="L2764" s="2">
        <f t="shared" si="172"/>
        <v>6</v>
      </c>
      <c r="M2764" t="str">
        <f t="shared" si="173"/>
        <v>No</v>
      </c>
      <c r="N2764" t="str">
        <f t="shared" si="174"/>
        <v>Jan</v>
      </c>
      <c r="O2764" s="2">
        <f t="shared" si="175"/>
        <v>0.25</v>
      </c>
      <c r="P2764" t="str">
        <f>VLOOKUP(G2764,Agents!A:E,4,FALSE)</f>
        <v>Team1</v>
      </c>
      <c r="Q2764" t="str">
        <f>VLOOKUP(G2764,Agents!A:E,5,FALSE)</f>
        <v>Junior</v>
      </c>
      <c r="R2764" t="str">
        <f>VLOOKUP(G2764,Agents!A:E,2,FALSE)</f>
        <v>Morning</v>
      </c>
    </row>
    <row r="2765" spans="1:18" x14ac:dyDescent="0.35">
      <c r="A2765" t="s">
        <v>4996</v>
      </c>
      <c r="B2765" t="s">
        <v>4997</v>
      </c>
      <c r="C2765" t="s">
        <v>50</v>
      </c>
      <c r="D2765" t="s">
        <v>38</v>
      </c>
      <c r="E2765" s="1">
        <v>46102.663194444445</v>
      </c>
      <c r="F2765" s="1">
        <v>46104.121527777781</v>
      </c>
      <c r="G2765" t="s">
        <v>77</v>
      </c>
      <c r="H2765" t="s">
        <v>15</v>
      </c>
      <c r="I2765" t="s">
        <v>16</v>
      </c>
      <c r="J2765">
        <v>5</v>
      </c>
      <c r="K2765" t="str">
        <f>IF(tickets_dataset[[#This Row],[status]] = "Closed", "Yes","No")</f>
        <v>Yes</v>
      </c>
      <c r="L2765" s="2">
        <f t="shared" si="172"/>
        <v>35.000000000058208</v>
      </c>
      <c r="M2765" t="str">
        <f t="shared" si="173"/>
        <v>No</v>
      </c>
      <c r="N2765" t="str">
        <f t="shared" si="174"/>
        <v>Mar</v>
      </c>
      <c r="O2765" s="2">
        <f t="shared" si="175"/>
        <v>1.4583333333357587</v>
      </c>
      <c r="P2765" t="str">
        <f>VLOOKUP(G2765,Agents!A:E,4,FALSE)</f>
        <v>Team5</v>
      </c>
      <c r="Q2765" t="str">
        <f>VLOOKUP(G2765,Agents!A:E,5,FALSE)</f>
        <v>Junior</v>
      </c>
      <c r="R2765" t="str">
        <f>VLOOKUP(G2765,Agents!A:E,2,FALSE)</f>
        <v>Evening</v>
      </c>
    </row>
    <row r="2766" spans="1:18" x14ac:dyDescent="0.35">
      <c r="A2766" t="s">
        <v>4998</v>
      </c>
      <c r="B2766" t="s">
        <v>4999</v>
      </c>
      <c r="C2766" t="s">
        <v>12</v>
      </c>
      <c r="D2766" t="s">
        <v>13</v>
      </c>
      <c r="E2766" s="1">
        <v>46057.477083333331</v>
      </c>
      <c r="F2766" s="1">
        <v>46057.852083333331</v>
      </c>
      <c r="G2766" t="s">
        <v>23</v>
      </c>
      <c r="H2766" t="s">
        <v>15</v>
      </c>
      <c r="I2766" t="s">
        <v>16</v>
      </c>
      <c r="J2766">
        <v>4</v>
      </c>
      <c r="K2766" t="str">
        <f>IF(tickets_dataset[[#This Row],[status]] = "Closed", "Yes","No")</f>
        <v>Yes</v>
      </c>
      <c r="L2766" s="2">
        <f t="shared" si="172"/>
        <v>9</v>
      </c>
      <c r="M2766" t="str">
        <f t="shared" si="173"/>
        <v>No</v>
      </c>
      <c r="N2766" t="str">
        <f t="shared" si="174"/>
        <v>Feb</v>
      </c>
      <c r="O2766" s="2">
        <f t="shared" si="175"/>
        <v>0.375</v>
      </c>
      <c r="P2766" t="str">
        <f>VLOOKUP(G2766,Agents!A:E,4,FALSE)</f>
        <v>Team3</v>
      </c>
      <c r="Q2766" t="str">
        <f>VLOOKUP(G2766,Agents!A:E,5,FALSE)</f>
        <v>Senior</v>
      </c>
      <c r="R2766" t="str">
        <f>VLOOKUP(G2766,Agents!A:E,2,FALSE)</f>
        <v>Evening</v>
      </c>
    </row>
    <row r="2767" spans="1:18" x14ac:dyDescent="0.35">
      <c r="A2767" t="s">
        <v>5000</v>
      </c>
      <c r="B2767" t="s">
        <v>5001</v>
      </c>
      <c r="C2767" t="s">
        <v>12</v>
      </c>
      <c r="D2767" t="s">
        <v>26</v>
      </c>
      <c r="E2767" s="1">
        <v>46076.194444444445</v>
      </c>
      <c r="F2767" s="1">
        <v>46078.902777777781</v>
      </c>
      <c r="G2767" t="s">
        <v>59</v>
      </c>
      <c r="H2767" t="s">
        <v>15</v>
      </c>
      <c r="I2767" t="s">
        <v>16</v>
      </c>
      <c r="J2767">
        <v>3</v>
      </c>
      <c r="K2767" t="str">
        <f>IF(tickets_dataset[[#This Row],[status]] = "Closed", "Yes","No")</f>
        <v>Yes</v>
      </c>
      <c r="L2767" s="2">
        <f t="shared" si="172"/>
        <v>65.000000000058208</v>
      </c>
      <c r="M2767" t="str">
        <f t="shared" si="173"/>
        <v>Yes</v>
      </c>
      <c r="N2767" t="str">
        <f t="shared" si="174"/>
        <v>Feb</v>
      </c>
      <c r="O2767" s="2">
        <f t="shared" si="175"/>
        <v>2.7083333333357587</v>
      </c>
      <c r="P2767" t="str">
        <f>VLOOKUP(G2767,Agents!A:E,4,FALSE)</f>
        <v>Team3</v>
      </c>
      <c r="Q2767" t="str">
        <f>VLOOKUP(G2767,Agents!A:E,5,FALSE)</f>
        <v>Senior</v>
      </c>
      <c r="R2767" t="str">
        <f>VLOOKUP(G2767,Agents!A:E,2,FALSE)</f>
        <v>Night</v>
      </c>
    </row>
    <row r="2768" spans="1:18" x14ac:dyDescent="0.35">
      <c r="A2768" t="s">
        <v>5002</v>
      </c>
      <c r="B2768" t="s">
        <v>2823</v>
      </c>
      <c r="C2768" t="s">
        <v>76</v>
      </c>
      <c r="D2768" t="s">
        <v>13</v>
      </c>
      <c r="E2768" s="1">
        <v>46040.908333333333</v>
      </c>
      <c r="F2768" s="1">
        <v>46042.408333333333</v>
      </c>
      <c r="G2768" t="s">
        <v>221</v>
      </c>
      <c r="H2768" t="s">
        <v>15</v>
      </c>
      <c r="I2768" t="s">
        <v>16</v>
      </c>
      <c r="J2768">
        <v>3</v>
      </c>
      <c r="K2768" t="str">
        <f>IF(tickets_dataset[[#This Row],[status]] = "Closed", "Yes","No")</f>
        <v>Yes</v>
      </c>
      <c r="L2768" s="2">
        <f t="shared" si="172"/>
        <v>36</v>
      </c>
      <c r="M2768" t="str">
        <f t="shared" si="173"/>
        <v>No</v>
      </c>
      <c r="N2768" t="str">
        <f t="shared" si="174"/>
        <v>Jan</v>
      </c>
      <c r="O2768" s="2">
        <f t="shared" si="175"/>
        <v>1.5</v>
      </c>
      <c r="P2768" t="str">
        <f>VLOOKUP(G2768,Agents!A:E,4,FALSE)</f>
        <v>Team4</v>
      </c>
      <c r="Q2768" t="str">
        <f>VLOOKUP(G2768,Agents!A:E,5,FALSE)</f>
        <v>Senior</v>
      </c>
      <c r="R2768" t="str">
        <f>VLOOKUP(G2768,Agents!A:E,2,FALSE)</f>
        <v>Morning</v>
      </c>
    </row>
    <row r="2769" spans="1:18" x14ac:dyDescent="0.35">
      <c r="A2769" t="s">
        <v>5003</v>
      </c>
      <c r="B2769" t="s">
        <v>2599</v>
      </c>
      <c r="C2769" t="s">
        <v>76</v>
      </c>
      <c r="D2769" t="s">
        <v>13</v>
      </c>
      <c r="E2769" s="1">
        <v>46101.002083333333</v>
      </c>
      <c r="F2769" s="1">
        <v>46101.127083333333</v>
      </c>
      <c r="G2769" t="s">
        <v>422</v>
      </c>
      <c r="H2769" t="s">
        <v>28</v>
      </c>
      <c r="I2769" t="s">
        <v>16</v>
      </c>
      <c r="J2769">
        <v>4</v>
      </c>
      <c r="K2769" t="str">
        <f>IF(tickets_dataset[[#This Row],[status]] = "Closed", "Yes","No")</f>
        <v>No</v>
      </c>
      <c r="L2769" s="2">
        <f t="shared" si="172"/>
        <v>3</v>
      </c>
      <c r="M2769" t="str">
        <f t="shared" si="173"/>
        <v>No</v>
      </c>
      <c r="N2769" t="str">
        <f t="shared" si="174"/>
        <v>Mar</v>
      </c>
      <c r="O2769" s="2">
        <f t="shared" si="175"/>
        <v>0.125</v>
      </c>
      <c r="P2769" t="str">
        <f>VLOOKUP(G2769,Agents!A:E,4,FALSE)</f>
        <v>Team5</v>
      </c>
      <c r="Q2769" t="str">
        <f>VLOOKUP(G2769,Agents!A:E,5,FALSE)</f>
        <v>Mid</v>
      </c>
      <c r="R2769" t="str">
        <f>VLOOKUP(G2769,Agents!A:E,2,FALSE)</f>
        <v>Evening</v>
      </c>
    </row>
    <row r="2770" spans="1:18" x14ac:dyDescent="0.35">
      <c r="A2770" t="s">
        <v>5004</v>
      </c>
      <c r="B2770" t="s">
        <v>5005</v>
      </c>
      <c r="C2770" t="s">
        <v>22</v>
      </c>
      <c r="D2770" t="s">
        <v>38</v>
      </c>
      <c r="E2770" s="1">
        <v>46061.659722222219</v>
      </c>
      <c r="F2770" s="1">
        <v>46064.784722222219</v>
      </c>
      <c r="G2770" t="s">
        <v>56</v>
      </c>
      <c r="H2770" t="s">
        <v>28</v>
      </c>
      <c r="I2770" t="s">
        <v>16</v>
      </c>
      <c r="J2770">
        <v>4</v>
      </c>
      <c r="K2770" t="str">
        <f>IF(tickets_dataset[[#This Row],[status]] = "Closed", "Yes","No")</f>
        <v>No</v>
      </c>
      <c r="L2770" s="2">
        <f t="shared" si="172"/>
        <v>75</v>
      </c>
      <c r="M2770" t="str">
        <f t="shared" si="173"/>
        <v>Yes</v>
      </c>
      <c r="N2770" t="str">
        <f t="shared" si="174"/>
        <v>Feb</v>
      </c>
      <c r="O2770" s="2">
        <f t="shared" si="175"/>
        <v>3.125</v>
      </c>
      <c r="P2770" t="str">
        <f>VLOOKUP(G2770,Agents!A:E,4,FALSE)</f>
        <v>Team1</v>
      </c>
      <c r="Q2770" t="str">
        <f>VLOOKUP(G2770,Agents!A:E,5,FALSE)</f>
        <v>Senior</v>
      </c>
      <c r="R2770" t="str">
        <f>VLOOKUP(G2770,Agents!A:E,2,FALSE)</f>
        <v>Night</v>
      </c>
    </row>
    <row r="2771" spans="1:18" x14ac:dyDescent="0.35">
      <c r="A2771" t="s">
        <v>5006</v>
      </c>
      <c r="B2771" t="s">
        <v>5007</v>
      </c>
      <c r="C2771" t="s">
        <v>12</v>
      </c>
      <c r="D2771" t="s">
        <v>38</v>
      </c>
      <c r="E2771" s="1">
        <v>46074.277083333334</v>
      </c>
      <c r="F2771" s="1">
        <v>46077.402083333334</v>
      </c>
      <c r="G2771" t="s">
        <v>216</v>
      </c>
      <c r="H2771" t="s">
        <v>15</v>
      </c>
      <c r="I2771" t="s">
        <v>16</v>
      </c>
      <c r="J2771">
        <v>4</v>
      </c>
      <c r="K2771" t="str">
        <f>IF(tickets_dataset[[#This Row],[status]] = "Closed", "Yes","No")</f>
        <v>Yes</v>
      </c>
      <c r="L2771" s="2">
        <f t="shared" si="172"/>
        <v>75</v>
      </c>
      <c r="M2771" t="str">
        <f t="shared" si="173"/>
        <v>Yes</v>
      </c>
      <c r="N2771" t="str">
        <f t="shared" si="174"/>
        <v>Feb</v>
      </c>
      <c r="O2771" s="2">
        <f t="shared" si="175"/>
        <v>3.125</v>
      </c>
      <c r="P2771" t="str">
        <f>VLOOKUP(G2771,Agents!A:E,4,FALSE)</f>
        <v>Team5</v>
      </c>
      <c r="Q2771" t="str">
        <f>VLOOKUP(G2771,Agents!A:E,5,FALSE)</f>
        <v>Junior</v>
      </c>
      <c r="R2771" t="str">
        <f>VLOOKUP(G2771,Agents!A:E,2,FALSE)</f>
        <v>Evening</v>
      </c>
    </row>
    <row r="2772" spans="1:18" x14ac:dyDescent="0.35">
      <c r="A2772" t="s">
        <v>5008</v>
      </c>
      <c r="B2772" t="s">
        <v>471</v>
      </c>
      <c r="C2772" t="s">
        <v>22</v>
      </c>
      <c r="D2772" t="s">
        <v>38</v>
      </c>
      <c r="E2772" s="1">
        <v>46093.392361111109</v>
      </c>
      <c r="F2772" s="1">
        <v>46094.767361111109</v>
      </c>
      <c r="G2772" t="s">
        <v>110</v>
      </c>
      <c r="H2772" t="s">
        <v>15</v>
      </c>
      <c r="I2772" t="s">
        <v>16</v>
      </c>
      <c r="J2772">
        <v>5</v>
      </c>
      <c r="K2772" t="str">
        <f>IF(tickets_dataset[[#This Row],[status]] = "Closed", "Yes","No")</f>
        <v>Yes</v>
      </c>
      <c r="L2772" s="2">
        <f t="shared" si="172"/>
        <v>33</v>
      </c>
      <c r="M2772" t="str">
        <f t="shared" si="173"/>
        <v>No</v>
      </c>
      <c r="N2772" t="str">
        <f t="shared" si="174"/>
        <v>Mar</v>
      </c>
      <c r="O2772" s="2">
        <f t="shared" si="175"/>
        <v>1.375</v>
      </c>
      <c r="P2772" t="str">
        <f>VLOOKUP(G2772,Agents!A:E,4,FALSE)</f>
        <v>Team4</v>
      </c>
      <c r="Q2772" t="str">
        <f>VLOOKUP(G2772,Agents!A:E,5,FALSE)</f>
        <v>Junior</v>
      </c>
      <c r="R2772" t="str">
        <f>VLOOKUP(G2772,Agents!A:E,2,FALSE)</f>
        <v>Morning</v>
      </c>
    </row>
    <row r="2773" spans="1:18" x14ac:dyDescent="0.35">
      <c r="A2773" t="s">
        <v>5009</v>
      </c>
      <c r="B2773" t="s">
        <v>5010</v>
      </c>
      <c r="C2773" t="s">
        <v>76</v>
      </c>
      <c r="D2773" t="s">
        <v>26</v>
      </c>
      <c r="E2773" s="1">
        <v>46093.845833333333</v>
      </c>
      <c r="F2773" s="1">
        <v>46096.012499999997</v>
      </c>
      <c r="G2773" t="s">
        <v>27</v>
      </c>
      <c r="H2773" t="s">
        <v>15</v>
      </c>
      <c r="I2773" t="s">
        <v>16</v>
      </c>
      <c r="J2773">
        <v>4</v>
      </c>
      <c r="K2773" t="str">
        <f>IF(tickets_dataset[[#This Row],[status]] = "Closed", "Yes","No")</f>
        <v>Yes</v>
      </c>
      <c r="L2773" s="2">
        <f t="shared" si="172"/>
        <v>51.999999999941792</v>
      </c>
      <c r="M2773" t="str">
        <f t="shared" si="173"/>
        <v>Yes</v>
      </c>
      <c r="N2773" t="str">
        <f t="shared" si="174"/>
        <v>Mar</v>
      </c>
      <c r="O2773" s="2">
        <f t="shared" si="175"/>
        <v>2.1666666666642413</v>
      </c>
      <c r="P2773" t="str">
        <f>VLOOKUP(G2773,Agents!A:E,4,FALSE)</f>
        <v>Team5</v>
      </c>
      <c r="Q2773" t="str">
        <f>VLOOKUP(G2773,Agents!A:E,5,FALSE)</f>
        <v>Senior</v>
      </c>
      <c r="R2773" t="str">
        <f>VLOOKUP(G2773,Agents!A:E,2,FALSE)</f>
        <v>Morning</v>
      </c>
    </row>
    <row r="2774" spans="1:18" x14ac:dyDescent="0.35">
      <c r="A2774" t="s">
        <v>5011</v>
      </c>
      <c r="B2774" t="s">
        <v>4509</v>
      </c>
      <c r="C2774" t="s">
        <v>50</v>
      </c>
      <c r="D2774" t="s">
        <v>26</v>
      </c>
      <c r="E2774" s="1">
        <v>46084.345833333333</v>
      </c>
      <c r="F2774" s="1">
        <v>46085.595833333333</v>
      </c>
      <c r="G2774" t="s">
        <v>73</v>
      </c>
      <c r="H2774" t="s">
        <v>28</v>
      </c>
      <c r="I2774" t="s">
        <v>16</v>
      </c>
      <c r="J2774">
        <v>3</v>
      </c>
      <c r="K2774" t="str">
        <f>IF(tickets_dataset[[#This Row],[status]] = "Closed", "Yes","No")</f>
        <v>No</v>
      </c>
      <c r="L2774" s="2">
        <f t="shared" si="172"/>
        <v>30</v>
      </c>
      <c r="M2774" t="str">
        <f t="shared" si="173"/>
        <v>No</v>
      </c>
      <c r="N2774" t="str">
        <f t="shared" si="174"/>
        <v>Mar</v>
      </c>
      <c r="O2774" s="2">
        <f t="shared" si="175"/>
        <v>1.25</v>
      </c>
      <c r="P2774" t="str">
        <f>VLOOKUP(G2774,Agents!A:E,4,FALSE)</f>
        <v>Team4</v>
      </c>
      <c r="Q2774" t="str">
        <f>VLOOKUP(G2774,Agents!A:E,5,FALSE)</f>
        <v>Senior</v>
      </c>
      <c r="R2774" t="str">
        <f>VLOOKUP(G2774,Agents!A:E,2,FALSE)</f>
        <v>Night</v>
      </c>
    </row>
    <row r="2775" spans="1:18" x14ac:dyDescent="0.35">
      <c r="A2775" t="s">
        <v>5012</v>
      </c>
      <c r="B2775" t="s">
        <v>5013</v>
      </c>
      <c r="C2775" t="s">
        <v>76</v>
      </c>
      <c r="D2775" t="s">
        <v>13</v>
      </c>
      <c r="E2775" s="1">
        <v>46093.503472222219</v>
      </c>
      <c r="F2775" s="1">
        <v>46095.003472222219</v>
      </c>
      <c r="G2775" t="s">
        <v>183</v>
      </c>
      <c r="H2775" t="s">
        <v>15</v>
      </c>
      <c r="I2775" t="s">
        <v>16</v>
      </c>
      <c r="J2775">
        <v>3</v>
      </c>
      <c r="K2775" t="str">
        <f>IF(tickets_dataset[[#This Row],[status]] = "Closed", "Yes","No")</f>
        <v>Yes</v>
      </c>
      <c r="L2775" s="2">
        <f t="shared" si="172"/>
        <v>36</v>
      </c>
      <c r="M2775" t="str">
        <f t="shared" si="173"/>
        <v>No</v>
      </c>
      <c r="N2775" t="str">
        <f t="shared" si="174"/>
        <v>Mar</v>
      </c>
      <c r="O2775" s="2">
        <f t="shared" si="175"/>
        <v>1.5</v>
      </c>
      <c r="P2775" t="str">
        <f>VLOOKUP(G2775,Agents!A:E,4,FALSE)</f>
        <v>Team3</v>
      </c>
      <c r="Q2775" t="str">
        <f>VLOOKUP(G2775,Agents!A:E,5,FALSE)</f>
        <v>Senior</v>
      </c>
      <c r="R2775" t="str">
        <f>VLOOKUP(G2775,Agents!A:E,2,FALSE)</f>
        <v>Night</v>
      </c>
    </row>
    <row r="2776" spans="1:18" x14ac:dyDescent="0.35">
      <c r="A2776" t="s">
        <v>5014</v>
      </c>
      <c r="B2776" t="s">
        <v>5015</v>
      </c>
      <c r="C2776" t="s">
        <v>76</v>
      </c>
      <c r="D2776" t="s">
        <v>38</v>
      </c>
      <c r="E2776" s="1">
        <v>46048.375694444447</v>
      </c>
      <c r="F2776" s="1">
        <v>46049.500694444447</v>
      </c>
      <c r="G2776" t="s">
        <v>311</v>
      </c>
      <c r="H2776" t="s">
        <v>15</v>
      </c>
      <c r="I2776" t="s">
        <v>16</v>
      </c>
      <c r="J2776">
        <v>4</v>
      </c>
      <c r="K2776" t="str">
        <f>IF(tickets_dataset[[#This Row],[status]] = "Closed", "Yes","No")</f>
        <v>Yes</v>
      </c>
      <c r="L2776" s="2">
        <f t="shared" si="172"/>
        <v>27</v>
      </c>
      <c r="M2776" t="str">
        <f t="shared" si="173"/>
        <v>No</v>
      </c>
      <c r="N2776" t="str">
        <f t="shared" si="174"/>
        <v>Jan</v>
      </c>
      <c r="O2776" s="2">
        <f t="shared" si="175"/>
        <v>1.125</v>
      </c>
      <c r="P2776" t="str">
        <f>VLOOKUP(G2776,Agents!A:E,4,FALSE)</f>
        <v>Team5</v>
      </c>
      <c r="Q2776" t="str">
        <f>VLOOKUP(G2776,Agents!A:E,5,FALSE)</f>
        <v>Senior</v>
      </c>
      <c r="R2776" t="str">
        <f>VLOOKUP(G2776,Agents!A:E,2,FALSE)</f>
        <v>Evening</v>
      </c>
    </row>
    <row r="2777" spans="1:18" x14ac:dyDescent="0.35">
      <c r="A2777" t="s">
        <v>5016</v>
      </c>
      <c r="B2777" t="s">
        <v>5017</v>
      </c>
      <c r="C2777" t="s">
        <v>76</v>
      </c>
      <c r="D2777" t="s">
        <v>13</v>
      </c>
      <c r="E2777" s="1">
        <v>46032.739583333336</v>
      </c>
      <c r="F2777" s="1">
        <v>46033.90625</v>
      </c>
      <c r="G2777" t="s">
        <v>221</v>
      </c>
      <c r="H2777" t="s">
        <v>15</v>
      </c>
      <c r="I2777" t="s">
        <v>16</v>
      </c>
      <c r="J2777">
        <v>5</v>
      </c>
      <c r="K2777" t="str">
        <f>IF(tickets_dataset[[#This Row],[status]] = "Closed", "Yes","No")</f>
        <v>Yes</v>
      </c>
      <c r="L2777" s="2">
        <f t="shared" si="172"/>
        <v>27.999999999941792</v>
      </c>
      <c r="M2777" t="str">
        <f t="shared" si="173"/>
        <v>No</v>
      </c>
      <c r="N2777" t="str">
        <f t="shared" si="174"/>
        <v>Jan</v>
      </c>
      <c r="O2777" s="2">
        <f t="shared" si="175"/>
        <v>1.1666666666642413</v>
      </c>
      <c r="P2777" t="str">
        <f>VLOOKUP(G2777,Agents!A:E,4,FALSE)</f>
        <v>Team4</v>
      </c>
      <c r="Q2777" t="str">
        <f>VLOOKUP(G2777,Agents!A:E,5,FALSE)</f>
        <v>Senior</v>
      </c>
      <c r="R2777" t="str">
        <f>VLOOKUP(G2777,Agents!A:E,2,FALSE)</f>
        <v>Morning</v>
      </c>
    </row>
    <row r="2778" spans="1:18" x14ac:dyDescent="0.35">
      <c r="A2778" t="s">
        <v>5018</v>
      </c>
      <c r="B2778" t="s">
        <v>5019</v>
      </c>
      <c r="C2778" t="s">
        <v>50</v>
      </c>
      <c r="D2778" t="s">
        <v>38</v>
      </c>
      <c r="E2778" s="1">
        <v>46036.970138888886</v>
      </c>
      <c r="F2778" s="1">
        <v>46039.220138888886</v>
      </c>
      <c r="G2778" t="s">
        <v>190</v>
      </c>
      <c r="H2778" t="s">
        <v>15</v>
      </c>
      <c r="I2778" t="s">
        <v>16</v>
      </c>
      <c r="J2778">
        <v>4</v>
      </c>
      <c r="K2778" t="str">
        <f>IF(tickets_dataset[[#This Row],[status]] = "Closed", "Yes","No")</f>
        <v>Yes</v>
      </c>
      <c r="L2778" s="2">
        <f t="shared" si="172"/>
        <v>54</v>
      </c>
      <c r="M2778" t="str">
        <f t="shared" si="173"/>
        <v>Yes</v>
      </c>
      <c r="N2778" t="str">
        <f t="shared" si="174"/>
        <v>Jan</v>
      </c>
      <c r="O2778" s="2">
        <f t="shared" si="175"/>
        <v>2.25</v>
      </c>
      <c r="P2778" t="str">
        <f>VLOOKUP(G2778,Agents!A:E,4,FALSE)</f>
        <v>Team1</v>
      </c>
      <c r="Q2778" t="str">
        <f>VLOOKUP(G2778,Agents!A:E,5,FALSE)</f>
        <v>Senior</v>
      </c>
      <c r="R2778" t="str">
        <f>VLOOKUP(G2778,Agents!A:E,2,FALSE)</f>
        <v>Night</v>
      </c>
    </row>
    <row r="2779" spans="1:18" x14ac:dyDescent="0.35">
      <c r="A2779" t="s">
        <v>5020</v>
      </c>
      <c r="B2779" t="s">
        <v>4416</v>
      </c>
      <c r="C2779" t="s">
        <v>22</v>
      </c>
      <c r="D2779" t="s">
        <v>38</v>
      </c>
      <c r="E2779" s="1">
        <v>46035.276388888888</v>
      </c>
      <c r="F2779" s="1">
        <v>46035.693055555559</v>
      </c>
      <c r="G2779" t="s">
        <v>39</v>
      </c>
      <c r="H2779" t="s">
        <v>28</v>
      </c>
      <c r="I2779" t="s">
        <v>16</v>
      </c>
      <c r="J2779">
        <v>3</v>
      </c>
      <c r="K2779" t="str">
        <f>IF(tickets_dataset[[#This Row],[status]] = "Closed", "Yes","No")</f>
        <v>No</v>
      </c>
      <c r="L2779" s="2">
        <f t="shared" si="172"/>
        <v>10.000000000116415</v>
      </c>
      <c r="M2779" t="str">
        <f t="shared" si="173"/>
        <v>No</v>
      </c>
      <c r="N2779" t="str">
        <f t="shared" si="174"/>
        <v>Jan</v>
      </c>
      <c r="O2779" s="2">
        <f t="shared" si="175"/>
        <v>0.41666666667151731</v>
      </c>
      <c r="P2779" t="str">
        <f>VLOOKUP(G2779,Agents!A:E,4,FALSE)</f>
        <v>Team3</v>
      </c>
      <c r="Q2779" t="str">
        <f>VLOOKUP(G2779,Agents!A:E,5,FALSE)</f>
        <v>Mid</v>
      </c>
      <c r="R2779" t="str">
        <f>VLOOKUP(G2779,Agents!A:E,2,FALSE)</f>
        <v>Night</v>
      </c>
    </row>
    <row r="2780" spans="1:18" x14ac:dyDescent="0.35">
      <c r="A2780" t="s">
        <v>5021</v>
      </c>
      <c r="B2780" t="s">
        <v>5022</v>
      </c>
      <c r="C2780" t="s">
        <v>76</v>
      </c>
      <c r="D2780" t="s">
        <v>26</v>
      </c>
      <c r="E2780" s="1">
        <v>46045.886111111111</v>
      </c>
      <c r="F2780" s="1">
        <v>46047.594444444447</v>
      </c>
      <c r="G2780" t="s">
        <v>110</v>
      </c>
      <c r="H2780" t="s">
        <v>15</v>
      </c>
      <c r="I2780" t="s">
        <v>16</v>
      </c>
      <c r="J2780">
        <v>4</v>
      </c>
      <c r="K2780" t="str">
        <f>IF(tickets_dataset[[#This Row],[status]] = "Closed", "Yes","No")</f>
        <v>Yes</v>
      </c>
      <c r="L2780" s="2">
        <f t="shared" si="172"/>
        <v>41.000000000058208</v>
      </c>
      <c r="M2780" t="str">
        <f t="shared" si="173"/>
        <v>No</v>
      </c>
      <c r="N2780" t="str">
        <f t="shared" si="174"/>
        <v>Jan</v>
      </c>
      <c r="O2780" s="2">
        <f t="shared" si="175"/>
        <v>1.7083333333357587</v>
      </c>
      <c r="P2780" t="str">
        <f>VLOOKUP(G2780,Agents!A:E,4,FALSE)</f>
        <v>Team4</v>
      </c>
      <c r="Q2780" t="str">
        <f>VLOOKUP(G2780,Agents!A:E,5,FALSE)</f>
        <v>Junior</v>
      </c>
      <c r="R2780" t="str">
        <f>VLOOKUP(G2780,Agents!A:E,2,FALSE)</f>
        <v>Morning</v>
      </c>
    </row>
    <row r="2781" spans="1:18" x14ac:dyDescent="0.35">
      <c r="A2781" t="s">
        <v>5023</v>
      </c>
      <c r="B2781" t="s">
        <v>5024</v>
      </c>
      <c r="C2781" t="s">
        <v>12</v>
      </c>
      <c r="D2781" t="s">
        <v>38</v>
      </c>
      <c r="E2781" s="1">
        <v>46062.217361111114</v>
      </c>
      <c r="F2781" s="1">
        <v>46063.050694444442</v>
      </c>
      <c r="G2781" t="s">
        <v>77</v>
      </c>
      <c r="H2781" t="s">
        <v>132</v>
      </c>
      <c r="I2781" t="s">
        <v>16</v>
      </c>
      <c r="J2781">
        <v>3</v>
      </c>
      <c r="K2781" t="str">
        <f>IF(tickets_dataset[[#This Row],[status]] = "Closed", "Yes","No")</f>
        <v>No</v>
      </c>
      <c r="L2781" s="2">
        <f t="shared" si="172"/>
        <v>19.999999999883585</v>
      </c>
      <c r="M2781" t="str">
        <f t="shared" si="173"/>
        <v>No</v>
      </c>
      <c r="N2781" t="str">
        <f t="shared" si="174"/>
        <v>Feb</v>
      </c>
      <c r="O2781" s="2">
        <f t="shared" si="175"/>
        <v>0.83333333332848269</v>
      </c>
      <c r="P2781" t="str">
        <f>VLOOKUP(G2781,Agents!A:E,4,FALSE)</f>
        <v>Team5</v>
      </c>
      <c r="Q2781" t="str">
        <f>VLOOKUP(G2781,Agents!A:E,5,FALSE)</f>
        <v>Junior</v>
      </c>
      <c r="R2781" t="str">
        <f>VLOOKUP(G2781,Agents!A:E,2,FALSE)</f>
        <v>Evening</v>
      </c>
    </row>
    <row r="2782" spans="1:18" x14ac:dyDescent="0.35">
      <c r="A2782" t="s">
        <v>5025</v>
      </c>
      <c r="B2782" t="s">
        <v>294</v>
      </c>
      <c r="C2782" t="s">
        <v>22</v>
      </c>
      <c r="D2782" t="s">
        <v>38</v>
      </c>
      <c r="E2782" s="1">
        <v>46040.651388888888</v>
      </c>
      <c r="F2782" s="1">
        <v>46041.359722222223</v>
      </c>
      <c r="G2782" t="s">
        <v>59</v>
      </c>
      <c r="H2782" t="s">
        <v>15</v>
      </c>
      <c r="I2782" t="s">
        <v>16</v>
      </c>
      <c r="J2782">
        <v>4</v>
      </c>
      <c r="K2782" t="str">
        <f>IF(tickets_dataset[[#This Row],[status]] = "Closed", "Yes","No")</f>
        <v>Yes</v>
      </c>
      <c r="L2782" s="2">
        <f t="shared" si="172"/>
        <v>17.000000000058208</v>
      </c>
      <c r="M2782" t="str">
        <f t="shared" si="173"/>
        <v>No</v>
      </c>
      <c r="N2782" t="str">
        <f t="shared" si="174"/>
        <v>Jan</v>
      </c>
      <c r="O2782" s="2">
        <f t="shared" si="175"/>
        <v>0.70833333333575865</v>
      </c>
      <c r="P2782" t="str">
        <f>VLOOKUP(G2782,Agents!A:E,4,FALSE)</f>
        <v>Team3</v>
      </c>
      <c r="Q2782" t="str">
        <f>VLOOKUP(G2782,Agents!A:E,5,FALSE)</f>
        <v>Senior</v>
      </c>
      <c r="R2782" t="str">
        <f>VLOOKUP(G2782,Agents!A:E,2,FALSE)</f>
        <v>Night</v>
      </c>
    </row>
    <row r="2783" spans="1:18" x14ac:dyDescent="0.35">
      <c r="A2783" t="s">
        <v>5026</v>
      </c>
      <c r="B2783" t="s">
        <v>5027</v>
      </c>
      <c r="C2783" t="s">
        <v>50</v>
      </c>
      <c r="D2783" t="s">
        <v>38</v>
      </c>
      <c r="E2783" s="1">
        <v>46087.419444444444</v>
      </c>
      <c r="F2783" s="1">
        <v>46089.87777777778</v>
      </c>
      <c r="G2783" t="s">
        <v>183</v>
      </c>
      <c r="H2783" t="s">
        <v>15</v>
      </c>
      <c r="I2783" t="s">
        <v>16</v>
      </c>
      <c r="J2783">
        <v>5</v>
      </c>
      <c r="K2783" t="str">
        <f>IF(tickets_dataset[[#This Row],[status]] = "Closed", "Yes","No")</f>
        <v>Yes</v>
      </c>
      <c r="L2783" s="2">
        <f t="shared" si="172"/>
        <v>59.000000000058208</v>
      </c>
      <c r="M2783" t="str">
        <f t="shared" si="173"/>
        <v>Yes</v>
      </c>
      <c r="N2783" t="str">
        <f t="shared" si="174"/>
        <v>Mar</v>
      </c>
      <c r="O2783" s="2">
        <f t="shared" si="175"/>
        <v>2.4583333333357587</v>
      </c>
      <c r="P2783" t="str">
        <f>VLOOKUP(G2783,Agents!A:E,4,FALSE)</f>
        <v>Team3</v>
      </c>
      <c r="Q2783" t="str">
        <f>VLOOKUP(G2783,Agents!A:E,5,FALSE)</f>
        <v>Senior</v>
      </c>
      <c r="R2783" t="str">
        <f>VLOOKUP(G2783,Agents!A:E,2,FALSE)</f>
        <v>Night</v>
      </c>
    </row>
    <row r="2784" spans="1:18" x14ac:dyDescent="0.35">
      <c r="A2784" t="s">
        <v>5028</v>
      </c>
      <c r="B2784" t="s">
        <v>5029</v>
      </c>
      <c r="C2784" t="s">
        <v>34</v>
      </c>
      <c r="D2784" t="s">
        <v>38</v>
      </c>
      <c r="E2784" s="1">
        <v>46037.477083333331</v>
      </c>
      <c r="F2784" s="1">
        <v>46041.268750000003</v>
      </c>
      <c r="G2784" t="s">
        <v>190</v>
      </c>
      <c r="H2784" t="s">
        <v>28</v>
      </c>
      <c r="I2784" t="s">
        <v>16</v>
      </c>
      <c r="J2784">
        <v>2</v>
      </c>
      <c r="K2784" t="str">
        <f>IF(tickets_dataset[[#This Row],[status]] = "Closed", "Yes","No")</f>
        <v>No</v>
      </c>
      <c r="L2784" s="2">
        <f t="shared" si="172"/>
        <v>91.000000000116415</v>
      </c>
      <c r="M2784" t="str">
        <f t="shared" si="173"/>
        <v>Yes</v>
      </c>
      <c r="N2784" t="str">
        <f t="shared" si="174"/>
        <v>Jan</v>
      </c>
      <c r="O2784" s="2">
        <f t="shared" si="175"/>
        <v>3.7916666666715173</v>
      </c>
      <c r="P2784" t="str">
        <f>VLOOKUP(G2784,Agents!A:E,4,FALSE)</f>
        <v>Team1</v>
      </c>
      <c r="Q2784" t="str">
        <f>VLOOKUP(G2784,Agents!A:E,5,FALSE)</f>
        <v>Senior</v>
      </c>
      <c r="R2784" t="str">
        <f>VLOOKUP(G2784,Agents!A:E,2,FALSE)</f>
        <v>Night</v>
      </c>
    </row>
    <row r="2785" spans="1:18" x14ac:dyDescent="0.35">
      <c r="A2785" t="s">
        <v>5030</v>
      </c>
      <c r="B2785" t="s">
        <v>5031</v>
      </c>
      <c r="C2785" t="s">
        <v>22</v>
      </c>
      <c r="D2785" t="s">
        <v>13</v>
      </c>
      <c r="E2785" s="1">
        <v>46103.938194444447</v>
      </c>
      <c r="F2785" s="1">
        <v>46105.313194444447</v>
      </c>
      <c r="G2785" t="s">
        <v>91</v>
      </c>
      <c r="H2785" t="s">
        <v>28</v>
      </c>
      <c r="I2785" t="s">
        <v>16</v>
      </c>
      <c r="J2785">
        <v>2</v>
      </c>
      <c r="K2785" t="str">
        <f>IF(tickets_dataset[[#This Row],[status]] = "Closed", "Yes","No")</f>
        <v>No</v>
      </c>
      <c r="L2785" s="2">
        <f t="shared" si="172"/>
        <v>33</v>
      </c>
      <c r="M2785" t="str">
        <f t="shared" si="173"/>
        <v>No</v>
      </c>
      <c r="N2785" t="str">
        <f t="shared" si="174"/>
        <v>Mar</v>
      </c>
      <c r="O2785" s="2">
        <f t="shared" si="175"/>
        <v>1.375</v>
      </c>
      <c r="P2785" t="str">
        <f>VLOOKUP(G2785,Agents!A:E,4,FALSE)</f>
        <v>Team5</v>
      </c>
      <c r="Q2785" t="str">
        <f>VLOOKUP(G2785,Agents!A:E,5,FALSE)</f>
        <v>Mid</v>
      </c>
      <c r="R2785" t="str">
        <f>VLOOKUP(G2785,Agents!A:E,2,FALSE)</f>
        <v>Night</v>
      </c>
    </row>
    <row r="2786" spans="1:18" x14ac:dyDescent="0.35">
      <c r="A2786" t="s">
        <v>5032</v>
      </c>
      <c r="B2786" t="s">
        <v>2811</v>
      </c>
      <c r="C2786" t="s">
        <v>50</v>
      </c>
      <c r="D2786" t="s">
        <v>13</v>
      </c>
      <c r="E2786" s="1">
        <v>46111.506249999999</v>
      </c>
      <c r="F2786" s="1">
        <v>46113.339583333334</v>
      </c>
      <c r="G2786" t="s">
        <v>45</v>
      </c>
      <c r="H2786" t="s">
        <v>15</v>
      </c>
      <c r="I2786" t="s">
        <v>16</v>
      </c>
      <c r="J2786">
        <v>5</v>
      </c>
      <c r="K2786" t="str">
        <f>IF(tickets_dataset[[#This Row],[status]] = "Closed", "Yes","No")</f>
        <v>Yes</v>
      </c>
      <c r="L2786" s="2">
        <f t="shared" si="172"/>
        <v>44.000000000058208</v>
      </c>
      <c r="M2786" t="str">
        <f t="shared" si="173"/>
        <v>No</v>
      </c>
      <c r="N2786" t="str">
        <f t="shared" si="174"/>
        <v>Mar</v>
      </c>
      <c r="O2786" s="2">
        <f t="shared" si="175"/>
        <v>1.8333333333357587</v>
      </c>
      <c r="P2786" t="str">
        <f>VLOOKUP(G2786,Agents!A:E,4,FALSE)</f>
        <v>Team5</v>
      </c>
      <c r="Q2786" t="str">
        <f>VLOOKUP(G2786,Agents!A:E,5,FALSE)</f>
        <v>Senior</v>
      </c>
      <c r="R2786" t="str">
        <f>VLOOKUP(G2786,Agents!A:E,2,FALSE)</f>
        <v>Morning</v>
      </c>
    </row>
    <row r="2787" spans="1:18" x14ac:dyDescent="0.35">
      <c r="A2787" t="s">
        <v>5033</v>
      </c>
      <c r="B2787" t="s">
        <v>5034</v>
      </c>
      <c r="C2787" t="s">
        <v>76</v>
      </c>
      <c r="D2787" t="s">
        <v>38</v>
      </c>
      <c r="E2787" s="1">
        <v>46074.186111111114</v>
      </c>
      <c r="F2787" s="1">
        <v>46074.686111111114</v>
      </c>
      <c r="G2787" t="s">
        <v>216</v>
      </c>
      <c r="H2787" t="s">
        <v>15</v>
      </c>
      <c r="I2787" t="s">
        <v>16</v>
      </c>
      <c r="J2787">
        <v>4</v>
      </c>
      <c r="K2787" t="str">
        <f>IF(tickets_dataset[[#This Row],[status]] = "Closed", "Yes","No")</f>
        <v>Yes</v>
      </c>
      <c r="L2787" s="2">
        <f t="shared" si="172"/>
        <v>12</v>
      </c>
      <c r="M2787" t="str">
        <f t="shared" si="173"/>
        <v>No</v>
      </c>
      <c r="N2787" t="str">
        <f t="shared" si="174"/>
        <v>Feb</v>
      </c>
      <c r="O2787" s="2">
        <f t="shared" si="175"/>
        <v>0.5</v>
      </c>
      <c r="P2787" t="str">
        <f>VLOOKUP(G2787,Agents!A:E,4,FALSE)</f>
        <v>Team5</v>
      </c>
      <c r="Q2787" t="str">
        <f>VLOOKUP(G2787,Agents!A:E,5,FALSE)</f>
        <v>Junior</v>
      </c>
      <c r="R2787" t="str">
        <f>VLOOKUP(G2787,Agents!A:E,2,FALSE)</f>
        <v>Evening</v>
      </c>
    </row>
    <row r="2788" spans="1:18" x14ac:dyDescent="0.35">
      <c r="A2788" t="s">
        <v>5035</v>
      </c>
      <c r="B2788" t="s">
        <v>2240</v>
      </c>
      <c r="C2788" t="s">
        <v>34</v>
      </c>
      <c r="D2788" t="s">
        <v>13</v>
      </c>
      <c r="E2788" s="1">
        <v>46081.820833333331</v>
      </c>
      <c r="F2788" s="1">
        <v>46083.195833333331</v>
      </c>
      <c r="G2788" t="s">
        <v>422</v>
      </c>
      <c r="H2788" t="s">
        <v>28</v>
      </c>
      <c r="I2788" t="s">
        <v>16</v>
      </c>
      <c r="J2788">
        <v>4</v>
      </c>
      <c r="K2788" t="str">
        <f>IF(tickets_dataset[[#This Row],[status]] = "Closed", "Yes","No")</f>
        <v>No</v>
      </c>
      <c r="L2788" s="2">
        <f t="shared" si="172"/>
        <v>33</v>
      </c>
      <c r="M2788" t="str">
        <f t="shared" si="173"/>
        <v>No</v>
      </c>
      <c r="N2788" t="str">
        <f t="shared" si="174"/>
        <v>Feb</v>
      </c>
      <c r="O2788" s="2">
        <f t="shared" si="175"/>
        <v>1.375</v>
      </c>
      <c r="P2788" t="str">
        <f>VLOOKUP(G2788,Agents!A:E,4,FALSE)</f>
        <v>Team5</v>
      </c>
      <c r="Q2788" t="str">
        <f>VLOOKUP(G2788,Agents!A:E,5,FALSE)</f>
        <v>Mid</v>
      </c>
      <c r="R2788" t="str">
        <f>VLOOKUP(G2788,Agents!A:E,2,FALSE)</f>
        <v>Evening</v>
      </c>
    </row>
    <row r="2789" spans="1:18" x14ac:dyDescent="0.35">
      <c r="A2789" t="s">
        <v>5036</v>
      </c>
      <c r="B2789" t="s">
        <v>5037</v>
      </c>
      <c r="C2789" t="s">
        <v>22</v>
      </c>
      <c r="D2789" t="s">
        <v>26</v>
      </c>
      <c r="E2789" s="1">
        <v>46087.04791666667</v>
      </c>
      <c r="F2789" s="1">
        <v>46088.214583333334</v>
      </c>
      <c r="G2789" t="s">
        <v>42</v>
      </c>
      <c r="H2789" t="s">
        <v>15</v>
      </c>
      <c r="I2789" t="s">
        <v>16</v>
      </c>
      <c r="J2789">
        <v>4</v>
      </c>
      <c r="K2789" t="str">
        <f>IF(tickets_dataset[[#This Row],[status]] = "Closed", "Yes","No")</f>
        <v>Yes</v>
      </c>
      <c r="L2789" s="2">
        <f t="shared" si="172"/>
        <v>27.999999999941792</v>
      </c>
      <c r="M2789" t="str">
        <f t="shared" si="173"/>
        <v>No</v>
      </c>
      <c r="N2789" t="str">
        <f t="shared" si="174"/>
        <v>Mar</v>
      </c>
      <c r="O2789" s="2">
        <f t="shared" si="175"/>
        <v>1.1666666666642413</v>
      </c>
      <c r="P2789" t="str">
        <f>VLOOKUP(G2789,Agents!A:E,4,FALSE)</f>
        <v>Team2</v>
      </c>
      <c r="Q2789" t="str">
        <f>VLOOKUP(G2789,Agents!A:E,5,FALSE)</f>
        <v>Junior</v>
      </c>
      <c r="R2789" t="str">
        <f>VLOOKUP(G2789,Agents!A:E,2,FALSE)</f>
        <v>Night</v>
      </c>
    </row>
    <row r="2790" spans="1:18" x14ac:dyDescent="0.35">
      <c r="A2790" t="s">
        <v>5038</v>
      </c>
      <c r="B2790" t="s">
        <v>2575</v>
      </c>
      <c r="C2790" t="s">
        <v>22</v>
      </c>
      <c r="D2790" t="s">
        <v>13</v>
      </c>
      <c r="E2790" s="1">
        <v>46064.700694444444</v>
      </c>
      <c r="F2790" s="1">
        <v>46065.867361111108</v>
      </c>
      <c r="G2790" t="s">
        <v>164</v>
      </c>
      <c r="H2790" t="s">
        <v>15</v>
      </c>
      <c r="I2790" t="s">
        <v>16</v>
      </c>
      <c r="J2790">
        <v>5</v>
      </c>
      <c r="K2790" t="str">
        <f>IF(tickets_dataset[[#This Row],[status]] = "Closed", "Yes","No")</f>
        <v>Yes</v>
      </c>
      <c r="L2790" s="2">
        <f t="shared" si="172"/>
        <v>27.999999999941792</v>
      </c>
      <c r="M2790" t="str">
        <f t="shared" si="173"/>
        <v>No</v>
      </c>
      <c r="N2790" t="str">
        <f t="shared" si="174"/>
        <v>Feb</v>
      </c>
      <c r="O2790" s="2">
        <f t="shared" si="175"/>
        <v>1.1666666666642413</v>
      </c>
      <c r="P2790" t="str">
        <f>VLOOKUP(G2790,Agents!A:E,4,FALSE)</f>
        <v>Team4</v>
      </c>
      <c r="Q2790" t="str">
        <f>VLOOKUP(G2790,Agents!A:E,5,FALSE)</f>
        <v>Senior</v>
      </c>
      <c r="R2790" t="str">
        <f>VLOOKUP(G2790,Agents!A:E,2,FALSE)</f>
        <v>Evening</v>
      </c>
    </row>
    <row r="2791" spans="1:18" x14ac:dyDescent="0.35">
      <c r="A2791" t="s">
        <v>5039</v>
      </c>
      <c r="B2791" t="s">
        <v>5040</v>
      </c>
      <c r="C2791" t="s">
        <v>12</v>
      </c>
      <c r="D2791" t="s">
        <v>38</v>
      </c>
      <c r="E2791" s="1">
        <v>46026.688888888886</v>
      </c>
      <c r="F2791" s="1">
        <v>46029.605555555558</v>
      </c>
      <c r="G2791" t="s">
        <v>67</v>
      </c>
      <c r="H2791" t="s">
        <v>15</v>
      </c>
      <c r="I2791" t="s">
        <v>16</v>
      </c>
      <c r="J2791">
        <v>4</v>
      </c>
      <c r="K2791" t="str">
        <f>IF(tickets_dataset[[#This Row],[status]] = "Closed", "Yes","No")</f>
        <v>Yes</v>
      </c>
      <c r="L2791" s="2">
        <f t="shared" si="172"/>
        <v>70.000000000116415</v>
      </c>
      <c r="M2791" t="str">
        <f t="shared" si="173"/>
        <v>Yes</v>
      </c>
      <c r="N2791" t="str">
        <f t="shared" si="174"/>
        <v>Jan</v>
      </c>
      <c r="O2791" s="2">
        <f t="shared" si="175"/>
        <v>2.9166666666715173</v>
      </c>
      <c r="P2791" t="str">
        <f>VLOOKUP(G2791,Agents!A:E,4,FALSE)</f>
        <v>Team5</v>
      </c>
      <c r="Q2791" t="str">
        <f>VLOOKUP(G2791,Agents!A:E,5,FALSE)</f>
        <v>Junior</v>
      </c>
      <c r="R2791" t="str">
        <f>VLOOKUP(G2791,Agents!A:E,2,FALSE)</f>
        <v>Evening</v>
      </c>
    </row>
    <row r="2792" spans="1:18" x14ac:dyDescent="0.35">
      <c r="A2792" t="s">
        <v>5041</v>
      </c>
      <c r="B2792" t="s">
        <v>5042</v>
      </c>
      <c r="C2792" t="s">
        <v>22</v>
      </c>
      <c r="D2792" t="s">
        <v>26</v>
      </c>
      <c r="E2792" s="1">
        <v>46090.007638888892</v>
      </c>
      <c r="F2792" s="1">
        <v>46090.924305555556</v>
      </c>
      <c r="G2792" t="s">
        <v>256</v>
      </c>
      <c r="H2792" t="s">
        <v>15</v>
      </c>
      <c r="I2792" t="s">
        <v>16</v>
      </c>
      <c r="J2792">
        <v>4</v>
      </c>
      <c r="K2792" t="str">
        <f>IF(tickets_dataset[[#This Row],[status]] = "Closed", "Yes","No")</f>
        <v>Yes</v>
      </c>
      <c r="L2792" s="2">
        <f t="shared" si="172"/>
        <v>21.999999999941792</v>
      </c>
      <c r="M2792" t="str">
        <f t="shared" si="173"/>
        <v>No</v>
      </c>
      <c r="N2792" t="str">
        <f t="shared" si="174"/>
        <v>Mar</v>
      </c>
      <c r="O2792" s="2">
        <f t="shared" si="175"/>
        <v>0.91666666666424135</v>
      </c>
      <c r="P2792" t="str">
        <f>VLOOKUP(G2792,Agents!A:E,4,FALSE)</f>
        <v>Team1</v>
      </c>
      <c r="Q2792" t="str">
        <f>VLOOKUP(G2792,Agents!A:E,5,FALSE)</f>
        <v>Mid</v>
      </c>
      <c r="R2792" t="str">
        <f>VLOOKUP(G2792,Agents!A:E,2,FALSE)</f>
        <v>Morning</v>
      </c>
    </row>
    <row r="2793" spans="1:18" x14ac:dyDescent="0.35">
      <c r="A2793" t="s">
        <v>5043</v>
      </c>
      <c r="B2793" t="s">
        <v>5044</v>
      </c>
      <c r="C2793" t="s">
        <v>12</v>
      </c>
      <c r="D2793" t="s">
        <v>13</v>
      </c>
      <c r="E2793" s="1">
        <v>46083.366666666669</v>
      </c>
      <c r="F2793" s="1">
        <v>46084.324999999997</v>
      </c>
      <c r="G2793" t="s">
        <v>357</v>
      </c>
      <c r="H2793" t="s">
        <v>15</v>
      </c>
      <c r="I2793" t="s">
        <v>68</v>
      </c>
      <c r="J2793">
        <v>4</v>
      </c>
      <c r="K2793" t="str">
        <f>IF(tickets_dataset[[#This Row],[status]] = "Closed", "Yes","No")</f>
        <v>Yes</v>
      </c>
      <c r="L2793" s="2">
        <f t="shared" si="172"/>
        <v>22.999999999883585</v>
      </c>
      <c r="M2793" t="str">
        <f t="shared" si="173"/>
        <v>No</v>
      </c>
      <c r="N2793" t="str">
        <f t="shared" si="174"/>
        <v>Mar</v>
      </c>
      <c r="O2793" s="2">
        <f t="shared" si="175"/>
        <v>0.95833333332848269</v>
      </c>
      <c r="P2793" t="str">
        <f>VLOOKUP(G2793,Agents!A:E,4,FALSE)</f>
        <v>Team1</v>
      </c>
      <c r="Q2793" t="str">
        <f>VLOOKUP(G2793,Agents!A:E,5,FALSE)</f>
        <v>Mid</v>
      </c>
      <c r="R2793" t="str">
        <f>VLOOKUP(G2793,Agents!A:E,2,FALSE)</f>
        <v>Morning</v>
      </c>
    </row>
    <row r="2794" spans="1:18" x14ac:dyDescent="0.35">
      <c r="A2794" t="s">
        <v>5045</v>
      </c>
      <c r="B2794" t="s">
        <v>3013</v>
      </c>
      <c r="C2794" t="s">
        <v>22</v>
      </c>
      <c r="D2794" t="s">
        <v>13</v>
      </c>
      <c r="E2794" s="1">
        <v>46101.384027777778</v>
      </c>
      <c r="F2794" s="1">
        <v>46102.009027777778</v>
      </c>
      <c r="G2794" t="s">
        <v>206</v>
      </c>
      <c r="H2794" t="s">
        <v>15</v>
      </c>
      <c r="I2794" t="s">
        <v>16</v>
      </c>
      <c r="J2794">
        <v>4</v>
      </c>
      <c r="K2794" t="str">
        <f>IF(tickets_dataset[[#This Row],[status]] = "Closed", "Yes","No")</f>
        <v>Yes</v>
      </c>
      <c r="L2794" s="2">
        <f t="shared" si="172"/>
        <v>15</v>
      </c>
      <c r="M2794" t="str">
        <f t="shared" si="173"/>
        <v>No</v>
      </c>
      <c r="N2794" t="str">
        <f t="shared" si="174"/>
        <v>Mar</v>
      </c>
      <c r="O2794" s="2">
        <f t="shared" si="175"/>
        <v>0.625</v>
      </c>
      <c r="P2794" t="str">
        <f>VLOOKUP(G2794,Agents!A:E,4,FALSE)</f>
        <v>Team5</v>
      </c>
      <c r="Q2794" t="str">
        <f>VLOOKUP(G2794,Agents!A:E,5,FALSE)</f>
        <v>Junior</v>
      </c>
      <c r="R2794" t="str">
        <f>VLOOKUP(G2794,Agents!A:E,2,FALSE)</f>
        <v>Evening</v>
      </c>
    </row>
    <row r="2795" spans="1:18" x14ac:dyDescent="0.35">
      <c r="A2795" t="s">
        <v>5046</v>
      </c>
      <c r="B2795" t="s">
        <v>5047</v>
      </c>
      <c r="C2795" t="s">
        <v>22</v>
      </c>
      <c r="D2795" t="s">
        <v>13</v>
      </c>
      <c r="E2795" s="1">
        <v>46055.54791666667</v>
      </c>
      <c r="F2795" s="1">
        <v>46057.381249999999</v>
      </c>
      <c r="G2795" t="s">
        <v>156</v>
      </c>
      <c r="H2795" t="s">
        <v>15</v>
      </c>
      <c r="I2795" t="s">
        <v>16</v>
      </c>
      <c r="J2795">
        <v>4</v>
      </c>
      <c r="K2795" t="str">
        <f>IF(tickets_dataset[[#This Row],[status]] = "Closed", "Yes","No")</f>
        <v>Yes</v>
      </c>
      <c r="L2795" s="2">
        <f t="shared" si="172"/>
        <v>43.999999999883585</v>
      </c>
      <c r="M2795" t="str">
        <f t="shared" si="173"/>
        <v>No</v>
      </c>
      <c r="N2795" t="str">
        <f t="shared" si="174"/>
        <v>Feb</v>
      </c>
      <c r="O2795" s="2">
        <f t="shared" si="175"/>
        <v>1.8333333333284827</v>
      </c>
      <c r="P2795" t="str">
        <f>VLOOKUP(G2795,Agents!A:E,4,FALSE)</f>
        <v>Team3</v>
      </c>
      <c r="Q2795" t="str">
        <f>VLOOKUP(G2795,Agents!A:E,5,FALSE)</f>
        <v>Mid</v>
      </c>
      <c r="R2795" t="str">
        <f>VLOOKUP(G2795,Agents!A:E,2,FALSE)</f>
        <v>Evening</v>
      </c>
    </row>
    <row r="2796" spans="1:18" x14ac:dyDescent="0.35">
      <c r="A2796" t="s">
        <v>5048</v>
      </c>
      <c r="B2796" t="s">
        <v>112</v>
      </c>
      <c r="C2796" t="s">
        <v>12</v>
      </c>
      <c r="D2796" t="s">
        <v>26</v>
      </c>
      <c r="E2796" s="1">
        <v>46071.0625</v>
      </c>
      <c r="F2796" s="1">
        <v>46073.854166666664</v>
      </c>
      <c r="G2796" t="s">
        <v>422</v>
      </c>
      <c r="H2796" t="s">
        <v>15</v>
      </c>
      <c r="I2796" t="s">
        <v>16</v>
      </c>
      <c r="J2796">
        <v>4</v>
      </c>
      <c r="K2796" t="str">
        <f>IF(tickets_dataset[[#This Row],[status]] = "Closed", "Yes","No")</f>
        <v>Yes</v>
      </c>
      <c r="L2796" s="2">
        <f t="shared" si="172"/>
        <v>66.999999999941792</v>
      </c>
      <c r="M2796" t="str">
        <f t="shared" si="173"/>
        <v>Yes</v>
      </c>
      <c r="N2796" t="str">
        <f t="shared" si="174"/>
        <v>Feb</v>
      </c>
      <c r="O2796" s="2">
        <f t="shared" si="175"/>
        <v>2.7916666666642413</v>
      </c>
      <c r="P2796" t="str">
        <f>VLOOKUP(G2796,Agents!A:E,4,FALSE)</f>
        <v>Team5</v>
      </c>
      <c r="Q2796" t="str">
        <f>VLOOKUP(G2796,Agents!A:E,5,FALSE)</f>
        <v>Mid</v>
      </c>
      <c r="R2796" t="str">
        <f>VLOOKUP(G2796,Agents!A:E,2,FALSE)</f>
        <v>Evening</v>
      </c>
    </row>
    <row r="2797" spans="1:18" x14ac:dyDescent="0.35">
      <c r="A2797" t="s">
        <v>5049</v>
      </c>
      <c r="B2797" t="s">
        <v>5050</v>
      </c>
      <c r="C2797" t="s">
        <v>76</v>
      </c>
      <c r="D2797" t="s">
        <v>26</v>
      </c>
      <c r="E2797" s="1">
        <v>46023.780555555553</v>
      </c>
      <c r="F2797" s="1">
        <v>46025.447222222225</v>
      </c>
      <c r="G2797" t="s">
        <v>42</v>
      </c>
      <c r="H2797" t="s">
        <v>132</v>
      </c>
      <c r="I2797" t="s">
        <v>16</v>
      </c>
      <c r="J2797">
        <v>3</v>
      </c>
      <c r="K2797" t="str">
        <f>IF(tickets_dataset[[#This Row],[status]] = "Closed", "Yes","No")</f>
        <v>No</v>
      </c>
      <c r="L2797" s="2">
        <f t="shared" si="172"/>
        <v>40.000000000116415</v>
      </c>
      <c r="M2797" t="str">
        <f t="shared" si="173"/>
        <v>No</v>
      </c>
      <c r="N2797" t="str">
        <f t="shared" si="174"/>
        <v>Jan</v>
      </c>
      <c r="O2797" s="2">
        <f t="shared" si="175"/>
        <v>1.6666666666715173</v>
      </c>
      <c r="P2797" t="str">
        <f>VLOOKUP(G2797,Agents!A:E,4,FALSE)</f>
        <v>Team2</v>
      </c>
      <c r="Q2797" t="str">
        <f>VLOOKUP(G2797,Agents!A:E,5,FALSE)</f>
        <v>Junior</v>
      </c>
      <c r="R2797" t="str">
        <f>VLOOKUP(G2797,Agents!A:E,2,FALSE)</f>
        <v>Night</v>
      </c>
    </row>
    <row r="2798" spans="1:18" x14ac:dyDescent="0.35">
      <c r="A2798" t="s">
        <v>5051</v>
      </c>
      <c r="B2798" t="s">
        <v>4856</v>
      </c>
      <c r="C2798" t="s">
        <v>12</v>
      </c>
      <c r="D2798" t="s">
        <v>13</v>
      </c>
      <c r="E2798" s="1">
        <v>46035.540277777778</v>
      </c>
      <c r="F2798" s="1">
        <v>46036.998611111114</v>
      </c>
      <c r="G2798" t="s">
        <v>53</v>
      </c>
      <c r="H2798" t="s">
        <v>15</v>
      </c>
      <c r="I2798" t="s">
        <v>16</v>
      </c>
      <c r="J2798">
        <v>3</v>
      </c>
      <c r="K2798" t="str">
        <f>IF(tickets_dataset[[#This Row],[status]] = "Closed", "Yes","No")</f>
        <v>Yes</v>
      </c>
      <c r="L2798" s="2">
        <f t="shared" si="172"/>
        <v>35.000000000058208</v>
      </c>
      <c r="M2798" t="str">
        <f t="shared" si="173"/>
        <v>No</v>
      </c>
      <c r="N2798" t="str">
        <f t="shared" si="174"/>
        <v>Jan</v>
      </c>
      <c r="O2798" s="2">
        <f t="shared" si="175"/>
        <v>1.4583333333357587</v>
      </c>
      <c r="P2798" t="str">
        <f>VLOOKUP(G2798,Agents!A:E,4,FALSE)</f>
        <v>Team1</v>
      </c>
      <c r="Q2798" t="str">
        <f>VLOOKUP(G2798,Agents!A:E,5,FALSE)</f>
        <v>Junior</v>
      </c>
      <c r="R2798" t="str">
        <f>VLOOKUP(G2798,Agents!A:E,2,FALSE)</f>
        <v>Night</v>
      </c>
    </row>
    <row r="2799" spans="1:18" x14ac:dyDescent="0.35">
      <c r="A2799" t="s">
        <v>5052</v>
      </c>
      <c r="B2799" t="s">
        <v>944</v>
      </c>
      <c r="C2799" t="s">
        <v>34</v>
      </c>
      <c r="D2799" t="s">
        <v>26</v>
      </c>
      <c r="E2799" s="1">
        <v>46102.378472222219</v>
      </c>
      <c r="F2799" s="1">
        <v>46103.878472222219</v>
      </c>
      <c r="G2799" t="s">
        <v>83</v>
      </c>
      <c r="H2799" t="s">
        <v>15</v>
      </c>
      <c r="I2799" t="s">
        <v>16</v>
      </c>
      <c r="J2799">
        <v>4</v>
      </c>
      <c r="K2799" t="str">
        <f>IF(tickets_dataset[[#This Row],[status]] = "Closed", "Yes","No")</f>
        <v>Yes</v>
      </c>
      <c r="L2799" s="2">
        <f t="shared" si="172"/>
        <v>36</v>
      </c>
      <c r="M2799" t="str">
        <f t="shared" si="173"/>
        <v>No</v>
      </c>
      <c r="N2799" t="str">
        <f t="shared" si="174"/>
        <v>Mar</v>
      </c>
      <c r="O2799" s="2">
        <f t="shared" si="175"/>
        <v>1.5</v>
      </c>
      <c r="P2799" t="str">
        <f>VLOOKUP(G2799,Agents!A:E,4,FALSE)</f>
        <v>Team2</v>
      </c>
      <c r="Q2799" t="str">
        <f>VLOOKUP(G2799,Agents!A:E,5,FALSE)</f>
        <v>Junior</v>
      </c>
      <c r="R2799" t="str">
        <f>VLOOKUP(G2799,Agents!A:E,2,FALSE)</f>
        <v>Night</v>
      </c>
    </row>
    <row r="2800" spans="1:18" x14ac:dyDescent="0.35">
      <c r="A2800" t="s">
        <v>5053</v>
      </c>
      <c r="B2800" t="s">
        <v>5054</v>
      </c>
      <c r="C2800" t="s">
        <v>76</v>
      </c>
      <c r="D2800" t="s">
        <v>13</v>
      </c>
      <c r="E2800" s="1">
        <v>46056.45</v>
      </c>
      <c r="F2800" s="1">
        <v>46057.366666666669</v>
      </c>
      <c r="G2800" t="s">
        <v>140</v>
      </c>
      <c r="H2800" t="s">
        <v>15</v>
      </c>
      <c r="I2800" t="s">
        <v>16</v>
      </c>
      <c r="J2800">
        <v>5</v>
      </c>
      <c r="K2800" t="str">
        <f>IF(tickets_dataset[[#This Row],[status]] = "Closed", "Yes","No")</f>
        <v>Yes</v>
      </c>
      <c r="L2800" s="2">
        <f t="shared" si="172"/>
        <v>22.000000000116415</v>
      </c>
      <c r="M2800" t="str">
        <f t="shared" si="173"/>
        <v>No</v>
      </c>
      <c r="N2800" t="str">
        <f t="shared" si="174"/>
        <v>Feb</v>
      </c>
      <c r="O2800" s="2">
        <f t="shared" si="175"/>
        <v>0.91666666667151731</v>
      </c>
      <c r="P2800" t="str">
        <f>VLOOKUP(G2800,Agents!A:E,4,FALSE)</f>
        <v>Team1</v>
      </c>
      <c r="Q2800" t="str">
        <f>VLOOKUP(G2800,Agents!A:E,5,FALSE)</f>
        <v>Junior</v>
      </c>
      <c r="R2800" t="str">
        <f>VLOOKUP(G2800,Agents!A:E,2,FALSE)</f>
        <v>Morning</v>
      </c>
    </row>
    <row r="2801" spans="1:18" x14ac:dyDescent="0.35">
      <c r="A2801" t="s">
        <v>5055</v>
      </c>
      <c r="B2801" t="s">
        <v>5056</v>
      </c>
      <c r="C2801" t="s">
        <v>22</v>
      </c>
      <c r="D2801" t="s">
        <v>38</v>
      </c>
      <c r="E2801" s="1">
        <v>46050.736111111109</v>
      </c>
      <c r="F2801" s="1">
        <v>46053.486111111109</v>
      </c>
      <c r="G2801" t="s">
        <v>190</v>
      </c>
      <c r="H2801" t="s">
        <v>15</v>
      </c>
      <c r="I2801" t="s">
        <v>68</v>
      </c>
      <c r="J2801">
        <v>4</v>
      </c>
      <c r="K2801" t="str">
        <f>IF(tickets_dataset[[#This Row],[status]] = "Closed", "Yes","No")</f>
        <v>Yes</v>
      </c>
      <c r="L2801" s="2">
        <f t="shared" si="172"/>
        <v>66</v>
      </c>
      <c r="M2801" t="str">
        <f t="shared" si="173"/>
        <v>Yes</v>
      </c>
      <c r="N2801" t="str">
        <f t="shared" si="174"/>
        <v>Jan</v>
      </c>
      <c r="O2801" s="2">
        <f t="shared" si="175"/>
        <v>2.75</v>
      </c>
      <c r="P2801" t="str">
        <f>VLOOKUP(G2801,Agents!A:E,4,FALSE)</f>
        <v>Team1</v>
      </c>
      <c r="Q2801" t="str">
        <f>VLOOKUP(G2801,Agents!A:E,5,FALSE)</f>
        <v>Senior</v>
      </c>
      <c r="R2801" t="str">
        <f>VLOOKUP(G2801,Agents!A:E,2,FALSE)</f>
        <v>Night</v>
      </c>
    </row>
    <row r="2802" spans="1:18" x14ac:dyDescent="0.35">
      <c r="A2802" t="s">
        <v>5057</v>
      </c>
      <c r="B2802" t="s">
        <v>5058</v>
      </c>
      <c r="C2802" t="s">
        <v>12</v>
      </c>
      <c r="D2802" t="s">
        <v>38</v>
      </c>
      <c r="E2802" s="1">
        <v>46050.176388888889</v>
      </c>
      <c r="F2802" s="1">
        <v>46051.384722222225</v>
      </c>
      <c r="G2802" t="s">
        <v>216</v>
      </c>
      <c r="H2802" t="s">
        <v>15</v>
      </c>
      <c r="I2802" t="s">
        <v>16</v>
      </c>
      <c r="J2802">
        <v>4</v>
      </c>
      <c r="K2802" t="str">
        <f>IF(tickets_dataset[[#This Row],[status]] = "Closed", "Yes","No")</f>
        <v>Yes</v>
      </c>
      <c r="L2802" s="2">
        <f t="shared" si="172"/>
        <v>29.000000000058208</v>
      </c>
      <c r="M2802" t="str">
        <f t="shared" si="173"/>
        <v>No</v>
      </c>
      <c r="N2802" t="str">
        <f t="shared" si="174"/>
        <v>Jan</v>
      </c>
      <c r="O2802" s="2">
        <f t="shared" si="175"/>
        <v>1.2083333333357587</v>
      </c>
      <c r="P2802" t="str">
        <f>VLOOKUP(G2802,Agents!A:E,4,FALSE)</f>
        <v>Team5</v>
      </c>
      <c r="Q2802" t="str">
        <f>VLOOKUP(G2802,Agents!A:E,5,FALSE)</f>
        <v>Junior</v>
      </c>
      <c r="R2802" t="str">
        <f>VLOOKUP(G2802,Agents!A:E,2,FALSE)</f>
        <v>Evening</v>
      </c>
    </row>
    <row r="2803" spans="1:18" x14ac:dyDescent="0.35">
      <c r="A2803" t="s">
        <v>5059</v>
      </c>
      <c r="B2803" t="s">
        <v>3834</v>
      </c>
      <c r="C2803" t="s">
        <v>50</v>
      </c>
      <c r="D2803" t="s">
        <v>26</v>
      </c>
      <c r="E2803" s="1">
        <v>46024.452777777777</v>
      </c>
      <c r="F2803" s="1">
        <v>46024.869444444441</v>
      </c>
      <c r="G2803" t="s">
        <v>100</v>
      </c>
      <c r="H2803" t="s">
        <v>15</v>
      </c>
      <c r="I2803" t="s">
        <v>16</v>
      </c>
      <c r="J2803">
        <v>3</v>
      </c>
      <c r="K2803" t="str">
        <f>IF(tickets_dataset[[#This Row],[status]] = "Closed", "Yes","No")</f>
        <v>Yes</v>
      </c>
      <c r="L2803" s="2">
        <f t="shared" si="172"/>
        <v>9.9999999999417923</v>
      </c>
      <c r="M2803" t="str">
        <f t="shared" si="173"/>
        <v>No</v>
      </c>
      <c r="N2803" t="str">
        <f t="shared" si="174"/>
        <v>Jan</v>
      </c>
      <c r="O2803" s="2">
        <f t="shared" si="175"/>
        <v>0.41666666666424135</v>
      </c>
      <c r="P2803" t="str">
        <f>VLOOKUP(G2803,Agents!A:E,4,FALSE)</f>
        <v>Team4</v>
      </c>
      <c r="Q2803" t="str">
        <f>VLOOKUP(G2803,Agents!A:E,5,FALSE)</f>
        <v>Junior</v>
      </c>
      <c r="R2803" t="str">
        <f>VLOOKUP(G2803,Agents!A:E,2,FALSE)</f>
        <v>Evening</v>
      </c>
    </row>
    <row r="2804" spans="1:18" x14ac:dyDescent="0.35">
      <c r="A2804" t="s">
        <v>5060</v>
      </c>
      <c r="B2804" t="s">
        <v>5061</v>
      </c>
      <c r="C2804" t="s">
        <v>50</v>
      </c>
      <c r="D2804" t="s">
        <v>38</v>
      </c>
      <c r="E2804" s="1">
        <v>46103.463194444441</v>
      </c>
      <c r="F2804" s="1">
        <v>46104.754861111112</v>
      </c>
      <c r="G2804" t="s">
        <v>100</v>
      </c>
      <c r="H2804" t="s">
        <v>15</v>
      </c>
      <c r="I2804" t="s">
        <v>16</v>
      </c>
      <c r="J2804">
        <v>4</v>
      </c>
      <c r="K2804" t="str">
        <f>IF(tickets_dataset[[#This Row],[status]] = "Closed", "Yes","No")</f>
        <v>Yes</v>
      </c>
      <c r="L2804" s="2">
        <f t="shared" si="172"/>
        <v>31.000000000116415</v>
      </c>
      <c r="M2804" t="str">
        <f t="shared" si="173"/>
        <v>No</v>
      </c>
      <c r="N2804" t="str">
        <f t="shared" si="174"/>
        <v>Mar</v>
      </c>
      <c r="O2804" s="2">
        <f t="shared" si="175"/>
        <v>1.2916666666715173</v>
      </c>
      <c r="P2804" t="str">
        <f>VLOOKUP(G2804,Agents!A:E,4,FALSE)</f>
        <v>Team4</v>
      </c>
      <c r="Q2804" t="str">
        <f>VLOOKUP(G2804,Agents!A:E,5,FALSE)</f>
        <v>Junior</v>
      </c>
      <c r="R2804" t="str">
        <f>VLOOKUP(G2804,Agents!A:E,2,FALSE)</f>
        <v>Evening</v>
      </c>
    </row>
    <row r="2805" spans="1:18" x14ac:dyDescent="0.35">
      <c r="A2805" t="s">
        <v>5062</v>
      </c>
      <c r="B2805" t="s">
        <v>208</v>
      </c>
      <c r="C2805" t="s">
        <v>76</v>
      </c>
      <c r="D2805" t="s">
        <v>26</v>
      </c>
      <c r="E2805" s="1">
        <v>46082.481249999997</v>
      </c>
      <c r="F2805" s="1">
        <v>46084.106249999997</v>
      </c>
      <c r="G2805" t="s">
        <v>149</v>
      </c>
      <c r="H2805" t="s">
        <v>15</v>
      </c>
      <c r="I2805" t="s">
        <v>16</v>
      </c>
      <c r="J2805">
        <v>3</v>
      </c>
      <c r="K2805" t="str">
        <f>IF(tickets_dataset[[#This Row],[status]] = "Closed", "Yes","No")</f>
        <v>Yes</v>
      </c>
      <c r="L2805" s="2">
        <f t="shared" si="172"/>
        <v>39</v>
      </c>
      <c r="M2805" t="str">
        <f t="shared" si="173"/>
        <v>No</v>
      </c>
      <c r="N2805" t="str">
        <f t="shared" si="174"/>
        <v>Mar</v>
      </c>
      <c r="O2805" s="2">
        <f t="shared" si="175"/>
        <v>1.625</v>
      </c>
      <c r="P2805" t="str">
        <f>VLOOKUP(G2805,Agents!A:E,4,FALSE)</f>
        <v>Team3</v>
      </c>
      <c r="Q2805" t="str">
        <f>VLOOKUP(G2805,Agents!A:E,5,FALSE)</f>
        <v>Mid</v>
      </c>
      <c r="R2805" t="str">
        <f>VLOOKUP(G2805,Agents!A:E,2,FALSE)</f>
        <v>Night</v>
      </c>
    </row>
    <row r="2806" spans="1:18" x14ac:dyDescent="0.35">
      <c r="A2806" t="s">
        <v>5063</v>
      </c>
      <c r="B2806" t="s">
        <v>5064</v>
      </c>
      <c r="C2806" t="s">
        <v>22</v>
      </c>
      <c r="D2806" t="s">
        <v>13</v>
      </c>
      <c r="E2806" s="1">
        <v>46103.931250000001</v>
      </c>
      <c r="F2806" s="1">
        <v>46104.222916666666</v>
      </c>
      <c r="G2806" t="s">
        <v>128</v>
      </c>
      <c r="H2806" t="s">
        <v>15</v>
      </c>
      <c r="I2806" t="s">
        <v>16</v>
      </c>
      <c r="J2806">
        <v>4</v>
      </c>
      <c r="K2806" t="str">
        <f>IF(tickets_dataset[[#This Row],[status]] = "Closed", "Yes","No")</f>
        <v>Yes</v>
      </c>
      <c r="L2806" s="2">
        <f t="shared" si="172"/>
        <v>6.9999999999417923</v>
      </c>
      <c r="M2806" t="str">
        <f t="shared" si="173"/>
        <v>No</v>
      </c>
      <c r="N2806" t="str">
        <f t="shared" si="174"/>
        <v>Mar</v>
      </c>
      <c r="O2806" s="2">
        <f t="shared" si="175"/>
        <v>0.29166666666424135</v>
      </c>
      <c r="P2806" t="str">
        <f>VLOOKUP(G2806,Agents!A:E,4,FALSE)</f>
        <v>Team4</v>
      </c>
      <c r="Q2806" t="str">
        <f>VLOOKUP(G2806,Agents!A:E,5,FALSE)</f>
        <v>Mid</v>
      </c>
      <c r="R2806" t="str">
        <f>VLOOKUP(G2806,Agents!A:E,2,FALSE)</f>
        <v>Night</v>
      </c>
    </row>
    <row r="2807" spans="1:18" x14ac:dyDescent="0.35">
      <c r="A2807" t="s">
        <v>5065</v>
      </c>
      <c r="B2807" t="s">
        <v>3440</v>
      </c>
      <c r="C2807" t="s">
        <v>50</v>
      </c>
      <c r="D2807" t="s">
        <v>13</v>
      </c>
      <c r="E2807" s="1">
        <v>46064.119444444441</v>
      </c>
      <c r="F2807" s="1">
        <v>46064.369444444441</v>
      </c>
      <c r="G2807" t="s">
        <v>103</v>
      </c>
      <c r="H2807" t="s">
        <v>15</v>
      </c>
      <c r="I2807" t="s">
        <v>16</v>
      </c>
      <c r="J2807">
        <v>5</v>
      </c>
      <c r="K2807" t="str">
        <f>IF(tickets_dataset[[#This Row],[status]] = "Closed", "Yes","No")</f>
        <v>Yes</v>
      </c>
      <c r="L2807" s="2">
        <f t="shared" si="172"/>
        <v>6</v>
      </c>
      <c r="M2807" t="str">
        <f t="shared" si="173"/>
        <v>No</v>
      </c>
      <c r="N2807" t="str">
        <f t="shared" si="174"/>
        <v>Feb</v>
      </c>
      <c r="O2807" s="2">
        <f t="shared" si="175"/>
        <v>0.25</v>
      </c>
      <c r="P2807" t="str">
        <f>VLOOKUP(G2807,Agents!A:E,4,FALSE)</f>
        <v>Team4</v>
      </c>
      <c r="Q2807" t="str">
        <f>VLOOKUP(G2807,Agents!A:E,5,FALSE)</f>
        <v>Senior</v>
      </c>
      <c r="R2807" t="str">
        <f>VLOOKUP(G2807,Agents!A:E,2,FALSE)</f>
        <v>Night</v>
      </c>
    </row>
    <row r="2808" spans="1:18" x14ac:dyDescent="0.35">
      <c r="A2808" t="s">
        <v>5066</v>
      </c>
      <c r="B2808" t="s">
        <v>2466</v>
      </c>
      <c r="C2808" t="s">
        <v>50</v>
      </c>
      <c r="D2808" t="s">
        <v>38</v>
      </c>
      <c r="E2808" s="1">
        <v>46057.629166666666</v>
      </c>
      <c r="F2808" s="1">
        <v>46057.879166666666</v>
      </c>
      <c r="G2808" t="s">
        <v>170</v>
      </c>
      <c r="H2808" t="s">
        <v>15</v>
      </c>
      <c r="I2808" t="s">
        <v>16</v>
      </c>
      <c r="J2808">
        <v>5</v>
      </c>
      <c r="K2808" t="str">
        <f>IF(tickets_dataset[[#This Row],[status]] = "Closed", "Yes","No")</f>
        <v>Yes</v>
      </c>
      <c r="L2808" s="2">
        <f t="shared" si="172"/>
        <v>6</v>
      </c>
      <c r="M2808" t="str">
        <f t="shared" si="173"/>
        <v>No</v>
      </c>
      <c r="N2808" t="str">
        <f t="shared" si="174"/>
        <v>Feb</v>
      </c>
      <c r="O2808" s="2">
        <f t="shared" si="175"/>
        <v>0.25</v>
      </c>
      <c r="P2808" t="str">
        <f>VLOOKUP(G2808,Agents!A:E,4,FALSE)</f>
        <v>Team5</v>
      </c>
      <c r="Q2808" t="str">
        <f>VLOOKUP(G2808,Agents!A:E,5,FALSE)</f>
        <v>Junior</v>
      </c>
      <c r="R2808" t="str">
        <f>VLOOKUP(G2808,Agents!A:E,2,FALSE)</f>
        <v>Night</v>
      </c>
    </row>
    <row r="2809" spans="1:18" x14ac:dyDescent="0.35">
      <c r="A2809" t="s">
        <v>5067</v>
      </c>
      <c r="B2809" t="s">
        <v>1588</v>
      </c>
      <c r="C2809" t="s">
        <v>50</v>
      </c>
      <c r="D2809" t="s">
        <v>13</v>
      </c>
      <c r="E2809" s="1">
        <v>46025.838888888888</v>
      </c>
      <c r="F2809" s="1">
        <v>46026.880555555559</v>
      </c>
      <c r="G2809" t="s">
        <v>67</v>
      </c>
      <c r="H2809" t="s">
        <v>15</v>
      </c>
      <c r="I2809" t="s">
        <v>68</v>
      </c>
      <c r="J2809">
        <v>4</v>
      </c>
      <c r="K2809" t="str">
        <f>IF(tickets_dataset[[#This Row],[status]] = "Closed", "Yes","No")</f>
        <v>Yes</v>
      </c>
      <c r="L2809" s="2">
        <f t="shared" si="172"/>
        <v>25.000000000116415</v>
      </c>
      <c r="M2809" t="str">
        <f t="shared" si="173"/>
        <v>No</v>
      </c>
      <c r="N2809" t="str">
        <f t="shared" si="174"/>
        <v>Jan</v>
      </c>
      <c r="O2809" s="2">
        <f t="shared" si="175"/>
        <v>1.0416666666715173</v>
      </c>
      <c r="P2809" t="str">
        <f>VLOOKUP(G2809,Agents!A:E,4,FALSE)</f>
        <v>Team5</v>
      </c>
      <c r="Q2809" t="str">
        <f>VLOOKUP(G2809,Agents!A:E,5,FALSE)</f>
        <v>Junior</v>
      </c>
      <c r="R2809" t="str">
        <f>VLOOKUP(G2809,Agents!A:E,2,FALSE)</f>
        <v>Evening</v>
      </c>
    </row>
    <row r="2810" spans="1:18" x14ac:dyDescent="0.35">
      <c r="A2810" t="s">
        <v>5068</v>
      </c>
      <c r="B2810" t="s">
        <v>5069</v>
      </c>
      <c r="C2810" t="s">
        <v>22</v>
      </c>
      <c r="D2810" t="s">
        <v>13</v>
      </c>
      <c r="E2810" s="1">
        <v>46077.822222222225</v>
      </c>
      <c r="F2810" s="1">
        <v>46079.613888888889</v>
      </c>
      <c r="G2810" t="s">
        <v>14</v>
      </c>
      <c r="H2810" t="s">
        <v>15</v>
      </c>
      <c r="I2810" t="s">
        <v>16</v>
      </c>
      <c r="J2810">
        <v>3</v>
      </c>
      <c r="K2810" t="str">
        <f>IF(tickets_dataset[[#This Row],[status]] = "Closed", "Yes","No")</f>
        <v>Yes</v>
      </c>
      <c r="L2810" s="2">
        <f t="shared" si="172"/>
        <v>42.999999999941792</v>
      </c>
      <c r="M2810" t="str">
        <f t="shared" si="173"/>
        <v>No</v>
      </c>
      <c r="N2810" t="str">
        <f t="shared" si="174"/>
        <v>Feb</v>
      </c>
      <c r="O2810" s="2">
        <f t="shared" si="175"/>
        <v>1.7916666666642413</v>
      </c>
      <c r="P2810" t="str">
        <f>VLOOKUP(G2810,Agents!A:E,4,FALSE)</f>
        <v>Team1</v>
      </c>
      <c r="Q2810" t="str">
        <f>VLOOKUP(G2810,Agents!A:E,5,FALSE)</f>
        <v>Senior</v>
      </c>
      <c r="R2810" t="str">
        <f>VLOOKUP(G2810,Agents!A:E,2,FALSE)</f>
        <v>Morning</v>
      </c>
    </row>
    <row r="2811" spans="1:18" x14ac:dyDescent="0.35">
      <c r="A2811" t="s">
        <v>5070</v>
      </c>
      <c r="B2811" t="s">
        <v>5071</v>
      </c>
      <c r="C2811" t="s">
        <v>50</v>
      </c>
      <c r="D2811" t="s">
        <v>38</v>
      </c>
      <c r="E2811" s="1">
        <v>46028.862500000003</v>
      </c>
      <c r="F2811" s="1">
        <v>46031.029166666667</v>
      </c>
      <c r="G2811" t="s">
        <v>42</v>
      </c>
      <c r="H2811" t="s">
        <v>15</v>
      </c>
      <c r="I2811" t="s">
        <v>16</v>
      </c>
      <c r="J2811">
        <v>4</v>
      </c>
      <c r="K2811" t="str">
        <f>IF(tickets_dataset[[#This Row],[status]] = "Closed", "Yes","No")</f>
        <v>Yes</v>
      </c>
      <c r="L2811" s="2">
        <f t="shared" si="172"/>
        <v>51.999999999941792</v>
      </c>
      <c r="M2811" t="str">
        <f t="shared" si="173"/>
        <v>Yes</v>
      </c>
      <c r="N2811" t="str">
        <f t="shared" si="174"/>
        <v>Jan</v>
      </c>
      <c r="O2811" s="2">
        <f t="shared" si="175"/>
        <v>2.1666666666642413</v>
      </c>
      <c r="P2811" t="str">
        <f>VLOOKUP(G2811,Agents!A:E,4,FALSE)</f>
        <v>Team2</v>
      </c>
      <c r="Q2811" t="str">
        <f>VLOOKUP(G2811,Agents!A:E,5,FALSE)</f>
        <v>Junior</v>
      </c>
      <c r="R2811" t="str">
        <f>VLOOKUP(G2811,Agents!A:E,2,FALSE)</f>
        <v>Night</v>
      </c>
    </row>
    <row r="2812" spans="1:18" x14ac:dyDescent="0.35">
      <c r="A2812" t="s">
        <v>5072</v>
      </c>
      <c r="B2812" t="s">
        <v>5073</v>
      </c>
      <c r="C2812" t="s">
        <v>22</v>
      </c>
      <c r="D2812" t="s">
        <v>38</v>
      </c>
      <c r="E2812" s="1">
        <v>46071.146527777775</v>
      </c>
      <c r="F2812" s="1">
        <v>46072.021527777775</v>
      </c>
      <c r="G2812" t="s">
        <v>159</v>
      </c>
      <c r="H2812" t="s">
        <v>15</v>
      </c>
      <c r="I2812" t="s">
        <v>16</v>
      </c>
      <c r="J2812">
        <v>4</v>
      </c>
      <c r="K2812" t="str">
        <f>IF(tickets_dataset[[#This Row],[status]] = "Closed", "Yes","No")</f>
        <v>Yes</v>
      </c>
      <c r="L2812" s="2">
        <f t="shared" si="172"/>
        <v>21</v>
      </c>
      <c r="M2812" t="str">
        <f t="shared" si="173"/>
        <v>No</v>
      </c>
      <c r="N2812" t="str">
        <f t="shared" si="174"/>
        <v>Feb</v>
      </c>
      <c r="O2812" s="2">
        <f t="shared" si="175"/>
        <v>0.875</v>
      </c>
      <c r="P2812" t="str">
        <f>VLOOKUP(G2812,Agents!A:E,4,FALSE)</f>
        <v>Team4</v>
      </c>
      <c r="Q2812" t="str">
        <f>VLOOKUP(G2812,Agents!A:E,5,FALSE)</f>
        <v>Mid</v>
      </c>
      <c r="R2812" t="str">
        <f>VLOOKUP(G2812,Agents!A:E,2,FALSE)</f>
        <v>Night</v>
      </c>
    </row>
    <row r="2813" spans="1:18" x14ac:dyDescent="0.35">
      <c r="A2813" t="s">
        <v>5074</v>
      </c>
      <c r="B2813" t="s">
        <v>1756</v>
      </c>
      <c r="C2813" t="s">
        <v>50</v>
      </c>
      <c r="D2813" t="s">
        <v>26</v>
      </c>
      <c r="E2813" s="1">
        <v>46064.961805555555</v>
      </c>
      <c r="F2813" s="1">
        <v>46067.128472222219</v>
      </c>
      <c r="G2813" t="s">
        <v>62</v>
      </c>
      <c r="H2813" t="s">
        <v>15</v>
      </c>
      <c r="I2813" t="s">
        <v>16</v>
      </c>
      <c r="J2813">
        <v>4</v>
      </c>
      <c r="K2813" t="str">
        <f>IF(tickets_dataset[[#This Row],[status]] = "Closed", "Yes","No")</f>
        <v>Yes</v>
      </c>
      <c r="L2813" s="2">
        <f t="shared" si="172"/>
        <v>51.999999999941792</v>
      </c>
      <c r="M2813" t="str">
        <f t="shared" si="173"/>
        <v>Yes</v>
      </c>
      <c r="N2813" t="str">
        <f t="shared" si="174"/>
        <v>Feb</v>
      </c>
      <c r="O2813" s="2">
        <f t="shared" si="175"/>
        <v>2.1666666666642413</v>
      </c>
      <c r="P2813" t="str">
        <f>VLOOKUP(G2813,Agents!A:E,4,FALSE)</f>
        <v>Team1</v>
      </c>
      <c r="Q2813" t="str">
        <f>VLOOKUP(G2813,Agents!A:E,5,FALSE)</f>
        <v>Junior</v>
      </c>
      <c r="R2813" t="str">
        <f>VLOOKUP(G2813,Agents!A:E,2,FALSE)</f>
        <v>Morning</v>
      </c>
    </row>
    <row r="2814" spans="1:18" x14ac:dyDescent="0.35">
      <c r="A2814" t="s">
        <v>5075</v>
      </c>
      <c r="B2814" t="s">
        <v>680</v>
      </c>
      <c r="C2814" t="s">
        <v>76</v>
      </c>
      <c r="D2814" t="s">
        <v>13</v>
      </c>
      <c r="E2814" s="1">
        <v>46051.064583333333</v>
      </c>
      <c r="F2814" s="1">
        <v>46051.314583333333</v>
      </c>
      <c r="G2814" t="s">
        <v>422</v>
      </c>
      <c r="H2814" t="s">
        <v>28</v>
      </c>
      <c r="I2814" t="s">
        <v>16</v>
      </c>
      <c r="J2814">
        <v>5</v>
      </c>
      <c r="K2814" t="str">
        <f>IF(tickets_dataset[[#This Row],[status]] = "Closed", "Yes","No")</f>
        <v>No</v>
      </c>
      <c r="L2814" s="2">
        <f t="shared" si="172"/>
        <v>6</v>
      </c>
      <c r="M2814" t="str">
        <f t="shared" si="173"/>
        <v>No</v>
      </c>
      <c r="N2814" t="str">
        <f t="shared" si="174"/>
        <v>Jan</v>
      </c>
      <c r="O2814" s="2">
        <f t="shared" si="175"/>
        <v>0.25</v>
      </c>
      <c r="P2814" t="str">
        <f>VLOOKUP(G2814,Agents!A:E,4,FALSE)</f>
        <v>Team5</v>
      </c>
      <c r="Q2814" t="str">
        <f>VLOOKUP(G2814,Agents!A:E,5,FALSE)</f>
        <v>Mid</v>
      </c>
      <c r="R2814" t="str">
        <f>VLOOKUP(G2814,Agents!A:E,2,FALSE)</f>
        <v>Evening</v>
      </c>
    </row>
    <row r="2815" spans="1:18" x14ac:dyDescent="0.35">
      <c r="A2815" t="s">
        <v>5076</v>
      </c>
      <c r="B2815" t="s">
        <v>2926</v>
      </c>
      <c r="C2815" t="s">
        <v>50</v>
      </c>
      <c r="D2815" t="s">
        <v>38</v>
      </c>
      <c r="E2815" s="1">
        <v>46111.849305555559</v>
      </c>
      <c r="F2815" s="1">
        <v>46114.599305555559</v>
      </c>
      <c r="G2815" t="s">
        <v>27</v>
      </c>
      <c r="H2815" t="s">
        <v>15</v>
      </c>
      <c r="I2815" t="s">
        <v>16</v>
      </c>
      <c r="J2815">
        <v>4</v>
      </c>
      <c r="K2815" t="str">
        <f>IF(tickets_dataset[[#This Row],[status]] = "Closed", "Yes","No")</f>
        <v>Yes</v>
      </c>
      <c r="L2815" s="2">
        <f t="shared" si="172"/>
        <v>66</v>
      </c>
      <c r="M2815" t="str">
        <f t="shared" si="173"/>
        <v>Yes</v>
      </c>
      <c r="N2815" t="str">
        <f t="shared" si="174"/>
        <v>Mar</v>
      </c>
      <c r="O2815" s="2">
        <f t="shared" si="175"/>
        <v>2.75</v>
      </c>
      <c r="P2815" t="str">
        <f>VLOOKUP(G2815,Agents!A:E,4,FALSE)</f>
        <v>Team5</v>
      </c>
      <c r="Q2815" t="str">
        <f>VLOOKUP(G2815,Agents!A:E,5,FALSE)</f>
        <v>Senior</v>
      </c>
      <c r="R2815" t="str">
        <f>VLOOKUP(G2815,Agents!A:E,2,FALSE)</f>
        <v>Morning</v>
      </c>
    </row>
    <row r="2816" spans="1:18" x14ac:dyDescent="0.35">
      <c r="A2816" t="s">
        <v>5077</v>
      </c>
      <c r="B2816" t="s">
        <v>1756</v>
      </c>
      <c r="C2816" t="s">
        <v>50</v>
      </c>
      <c r="D2816" t="s">
        <v>38</v>
      </c>
      <c r="E2816" s="1">
        <v>46087.166666666664</v>
      </c>
      <c r="F2816" s="1">
        <v>46088.416666666664</v>
      </c>
      <c r="G2816" t="s">
        <v>39</v>
      </c>
      <c r="H2816" t="s">
        <v>15</v>
      </c>
      <c r="I2816" t="s">
        <v>16</v>
      </c>
      <c r="J2816">
        <v>4</v>
      </c>
      <c r="K2816" t="str">
        <f>IF(tickets_dataset[[#This Row],[status]] = "Closed", "Yes","No")</f>
        <v>Yes</v>
      </c>
      <c r="L2816" s="2">
        <f t="shared" si="172"/>
        <v>30</v>
      </c>
      <c r="M2816" t="str">
        <f t="shared" si="173"/>
        <v>No</v>
      </c>
      <c r="N2816" t="str">
        <f t="shared" si="174"/>
        <v>Mar</v>
      </c>
      <c r="O2816" s="2">
        <f t="shared" si="175"/>
        <v>1.25</v>
      </c>
      <c r="P2816" t="str">
        <f>VLOOKUP(G2816,Agents!A:E,4,FALSE)</f>
        <v>Team3</v>
      </c>
      <c r="Q2816" t="str">
        <f>VLOOKUP(G2816,Agents!A:E,5,FALSE)</f>
        <v>Mid</v>
      </c>
      <c r="R2816" t="str">
        <f>VLOOKUP(G2816,Agents!A:E,2,FALSE)</f>
        <v>Night</v>
      </c>
    </row>
    <row r="2817" spans="1:18" x14ac:dyDescent="0.35">
      <c r="A2817" t="s">
        <v>5078</v>
      </c>
      <c r="B2817" t="s">
        <v>2311</v>
      </c>
      <c r="C2817" t="s">
        <v>12</v>
      </c>
      <c r="D2817" t="s">
        <v>26</v>
      </c>
      <c r="E2817" s="1">
        <v>46047.178472222222</v>
      </c>
      <c r="F2817" s="1">
        <v>46048.178472222222</v>
      </c>
      <c r="G2817" t="s">
        <v>159</v>
      </c>
      <c r="H2817" t="s">
        <v>15</v>
      </c>
      <c r="I2817" t="s">
        <v>16</v>
      </c>
      <c r="J2817">
        <v>3</v>
      </c>
      <c r="K2817" t="str">
        <f>IF(tickets_dataset[[#This Row],[status]] = "Closed", "Yes","No")</f>
        <v>Yes</v>
      </c>
      <c r="L2817" s="2">
        <f t="shared" si="172"/>
        <v>24</v>
      </c>
      <c r="M2817" t="str">
        <f t="shared" si="173"/>
        <v>No</v>
      </c>
      <c r="N2817" t="str">
        <f t="shared" si="174"/>
        <v>Jan</v>
      </c>
      <c r="O2817" s="2">
        <f t="shared" si="175"/>
        <v>1</v>
      </c>
      <c r="P2817" t="str">
        <f>VLOOKUP(G2817,Agents!A:E,4,FALSE)</f>
        <v>Team4</v>
      </c>
      <c r="Q2817" t="str">
        <f>VLOOKUP(G2817,Agents!A:E,5,FALSE)</f>
        <v>Mid</v>
      </c>
      <c r="R2817" t="str">
        <f>VLOOKUP(G2817,Agents!A:E,2,FALSE)</f>
        <v>Night</v>
      </c>
    </row>
    <row r="2818" spans="1:18" x14ac:dyDescent="0.35">
      <c r="A2818" t="s">
        <v>5079</v>
      </c>
      <c r="B2818" t="s">
        <v>352</v>
      </c>
      <c r="C2818" t="s">
        <v>22</v>
      </c>
      <c r="D2818" t="s">
        <v>13</v>
      </c>
      <c r="E2818" s="1">
        <v>46041.276388888888</v>
      </c>
      <c r="F2818" s="1">
        <v>46042.151388888888</v>
      </c>
      <c r="G2818" t="s">
        <v>42</v>
      </c>
      <c r="H2818" t="s">
        <v>28</v>
      </c>
      <c r="I2818" t="s">
        <v>16</v>
      </c>
      <c r="J2818">
        <v>4</v>
      </c>
      <c r="K2818" t="str">
        <f>IF(tickets_dataset[[#This Row],[status]] = "Closed", "Yes","No")</f>
        <v>No</v>
      </c>
      <c r="L2818" s="2">
        <f t="shared" ref="L2818:L2881" si="176">IF(ISBLANK(F2818),"",(F2818-E2818)*24)</f>
        <v>21</v>
      </c>
      <c r="M2818" t="str">
        <f t="shared" ref="M2818:M2881" si="177">IF(L2818&gt;48,"Yes","No")</f>
        <v>No</v>
      </c>
      <c r="N2818" t="str">
        <f t="shared" ref="N2818:N2881" si="178">TEXT(E2818,"mmm")</f>
        <v>Jan</v>
      </c>
      <c r="O2818" s="2">
        <f t="shared" si="175"/>
        <v>0.875</v>
      </c>
      <c r="P2818" t="str">
        <f>VLOOKUP(G2818,Agents!A:E,4,FALSE)</f>
        <v>Team2</v>
      </c>
      <c r="Q2818" t="str">
        <f>VLOOKUP(G2818,Agents!A:E,5,FALSE)</f>
        <v>Junior</v>
      </c>
      <c r="R2818" t="str">
        <f>VLOOKUP(G2818,Agents!A:E,2,FALSE)</f>
        <v>Night</v>
      </c>
    </row>
    <row r="2819" spans="1:18" x14ac:dyDescent="0.35">
      <c r="A2819" t="s">
        <v>5080</v>
      </c>
      <c r="B2819" t="s">
        <v>567</v>
      </c>
      <c r="C2819" t="s">
        <v>34</v>
      </c>
      <c r="D2819" t="s">
        <v>26</v>
      </c>
      <c r="E2819" s="1">
        <v>46094.185416666667</v>
      </c>
      <c r="F2819" s="1">
        <v>46095.435416666667</v>
      </c>
      <c r="G2819" t="s">
        <v>80</v>
      </c>
      <c r="H2819" t="s">
        <v>15</v>
      </c>
      <c r="I2819" t="s">
        <v>16</v>
      </c>
      <c r="J2819">
        <v>4</v>
      </c>
      <c r="K2819" t="str">
        <f>IF(tickets_dataset[[#This Row],[status]] = "Closed", "Yes","No")</f>
        <v>Yes</v>
      </c>
      <c r="L2819" s="2">
        <f t="shared" si="176"/>
        <v>30</v>
      </c>
      <c r="M2819" t="str">
        <f t="shared" si="177"/>
        <v>No</v>
      </c>
      <c r="N2819" t="str">
        <f t="shared" si="178"/>
        <v>Mar</v>
      </c>
      <c r="O2819" s="2">
        <f t="shared" ref="O2819:O2882" si="179">F2819-E2819</f>
        <v>1.25</v>
      </c>
      <c r="P2819" t="str">
        <f>VLOOKUP(G2819,Agents!A:E,4,FALSE)</f>
        <v>Team3</v>
      </c>
      <c r="Q2819" t="str">
        <f>VLOOKUP(G2819,Agents!A:E,5,FALSE)</f>
        <v>Junior</v>
      </c>
      <c r="R2819" t="str">
        <f>VLOOKUP(G2819,Agents!A:E,2,FALSE)</f>
        <v>Evening</v>
      </c>
    </row>
    <row r="2820" spans="1:18" x14ac:dyDescent="0.35">
      <c r="A2820" t="s">
        <v>5081</v>
      </c>
      <c r="B2820" t="s">
        <v>3798</v>
      </c>
      <c r="C2820" t="s">
        <v>76</v>
      </c>
      <c r="D2820" t="s">
        <v>26</v>
      </c>
      <c r="E2820" s="1">
        <v>46035.967361111114</v>
      </c>
      <c r="F2820" s="1">
        <v>46037.967361111114</v>
      </c>
      <c r="G2820" t="s">
        <v>45</v>
      </c>
      <c r="H2820" t="s">
        <v>15</v>
      </c>
      <c r="I2820" t="s">
        <v>16</v>
      </c>
      <c r="J2820">
        <v>2</v>
      </c>
      <c r="K2820" t="str">
        <f>IF(tickets_dataset[[#This Row],[status]] = "Closed", "Yes","No")</f>
        <v>Yes</v>
      </c>
      <c r="L2820" s="2">
        <f t="shared" si="176"/>
        <v>48</v>
      </c>
      <c r="M2820" t="str">
        <f t="shared" si="177"/>
        <v>No</v>
      </c>
      <c r="N2820" t="str">
        <f t="shared" si="178"/>
        <v>Jan</v>
      </c>
      <c r="O2820" s="2">
        <f t="shared" si="179"/>
        <v>2</v>
      </c>
      <c r="P2820" t="str">
        <f>VLOOKUP(G2820,Agents!A:E,4,FALSE)</f>
        <v>Team5</v>
      </c>
      <c r="Q2820" t="str">
        <f>VLOOKUP(G2820,Agents!A:E,5,FALSE)</f>
        <v>Senior</v>
      </c>
      <c r="R2820" t="str">
        <f>VLOOKUP(G2820,Agents!A:E,2,FALSE)</f>
        <v>Morning</v>
      </c>
    </row>
    <row r="2821" spans="1:18" x14ac:dyDescent="0.35">
      <c r="A2821" t="s">
        <v>5082</v>
      </c>
      <c r="B2821" t="s">
        <v>426</v>
      </c>
      <c r="C2821" t="s">
        <v>76</v>
      </c>
      <c r="D2821" t="s">
        <v>26</v>
      </c>
      <c r="E2821" s="1">
        <v>46111.597222222219</v>
      </c>
      <c r="F2821" s="1">
        <v>46111.805555555555</v>
      </c>
      <c r="G2821" t="s">
        <v>256</v>
      </c>
      <c r="H2821" t="s">
        <v>15</v>
      </c>
      <c r="I2821" t="s">
        <v>16</v>
      </c>
      <c r="J2821">
        <v>4</v>
      </c>
      <c r="K2821" t="str">
        <f>IF(tickets_dataset[[#This Row],[status]] = "Closed", "Yes","No")</f>
        <v>Yes</v>
      </c>
      <c r="L2821" s="2">
        <f t="shared" si="176"/>
        <v>5.0000000000582077</v>
      </c>
      <c r="M2821" t="str">
        <f t="shared" si="177"/>
        <v>No</v>
      </c>
      <c r="N2821" t="str">
        <f t="shared" si="178"/>
        <v>Mar</v>
      </c>
      <c r="O2821" s="2">
        <f t="shared" si="179"/>
        <v>0.20833333333575865</v>
      </c>
      <c r="P2821" t="str">
        <f>VLOOKUP(G2821,Agents!A:E,4,FALSE)</f>
        <v>Team1</v>
      </c>
      <c r="Q2821" t="str">
        <f>VLOOKUP(G2821,Agents!A:E,5,FALSE)</f>
        <v>Mid</v>
      </c>
      <c r="R2821" t="str">
        <f>VLOOKUP(G2821,Agents!A:E,2,FALSE)</f>
        <v>Morning</v>
      </c>
    </row>
    <row r="2822" spans="1:18" x14ac:dyDescent="0.35">
      <c r="A2822" t="s">
        <v>5083</v>
      </c>
      <c r="B2822" t="s">
        <v>1107</v>
      </c>
      <c r="C2822" t="s">
        <v>50</v>
      </c>
      <c r="D2822" t="s">
        <v>38</v>
      </c>
      <c r="E2822" s="1">
        <v>46054.553472222222</v>
      </c>
      <c r="F2822" s="1">
        <v>46056.178472222222</v>
      </c>
      <c r="G2822" t="s">
        <v>77</v>
      </c>
      <c r="H2822" t="s">
        <v>15</v>
      </c>
      <c r="I2822" t="s">
        <v>16</v>
      </c>
      <c r="J2822">
        <v>4</v>
      </c>
      <c r="K2822" t="str">
        <f>IF(tickets_dataset[[#This Row],[status]] = "Closed", "Yes","No")</f>
        <v>Yes</v>
      </c>
      <c r="L2822" s="2">
        <f t="shared" si="176"/>
        <v>39</v>
      </c>
      <c r="M2822" t="str">
        <f t="shared" si="177"/>
        <v>No</v>
      </c>
      <c r="N2822" t="str">
        <f t="shared" si="178"/>
        <v>Feb</v>
      </c>
      <c r="O2822" s="2">
        <f t="shared" si="179"/>
        <v>1.625</v>
      </c>
      <c r="P2822" t="str">
        <f>VLOOKUP(G2822,Agents!A:E,4,FALSE)</f>
        <v>Team5</v>
      </c>
      <c r="Q2822" t="str">
        <f>VLOOKUP(G2822,Agents!A:E,5,FALSE)</f>
        <v>Junior</v>
      </c>
      <c r="R2822" t="str">
        <f>VLOOKUP(G2822,Agents!A:E,2,FALSE)</f>
        <v>Evening</v>
      </c>
    </row>
    <row r="2823" spans="1:18" x14ac:dyDescent="0.35">
      <c r="A2823" t="s">
        <v>5084</v>
      </c>
      <c r="B2823" t="s">
        <v>5085</v>
      </c>
      <c r="C2823" t="s">
        <v>34</v>
      </c>
      <c r="D2823" t="s">
        <v>26</v>
      </c>
      <c r="E2823" s="1">
        <v>46061.006944444445</v>
      </c>
      <c r="F2823" s="1">
        <v>46061.256944444445</v>
      </c>
      <c r="G2823" t="s">
        <v>344</v>
      </c>
      <c r="H2823" t="s">
        <v>15</v>
      </c>
      <c r="I2823" t="s">
        <v>16</v>
      </c>
      <c r="J2823">
        <v>4</v>
      </c>
      <c r="K2823" t="str">
        <f>IF(tickets_dataset[[#This Row],[status]] = "Closed", "Yes","No")</f>
        <v>Yes</v>
      </c>
      <c r="L2823" s="2">
        <f t="shared" si="176"/>
        <v>6</v>
      </c>
      <c r="M2823" t="str">
        <f t="shared" si="177"/>
        <v>No</v>
      </c>
      <c r="N2823" t="str">
        <f t="shared" si="178"/>
        <v>Feb</v>
      </c>
      <c r="O2823" s="2">
        <f t="shared" si="179"/>
        <v>0.25</v>
      </c>
      <c r="P2823" t="str">
        <f>VLOOKUP(G2823,Agents!A:E,4,FALSE)</f>
        <v>Team4</v>
      </c>
      <c r="Q2823" t="str">
        <f>VLOOKUP(G2823,Agents!A:E,5,FALSE)</f>
        <v>Senior</v>
      </c>
      <c r="R2823" t="str">
        <f>VLOOKUP(G2823,Agents!A:E,2,FALSE)</f>
        <v>Night</v>
      </c>
    </row>
    <row r="2824" spans="1:18" x14ac:dyDescent="0.35">
      <c r="A2824" t="s">
        <v>5086</v>
      </c>
      <c r="B2824" t="s">
        <v>2761</v>
      </c>
      <c r="C2824" t="s">
        <v>50</v>
      </c>
      <c r="D2824" t="s">
        <v>38</v>
      </c>
      <c r="E2824" s="1">
        <v>46110.661111111112</v>
      </c>
      <c r="F2824" s="1">
        <v>46112.536111111112</v>
      </c>
      <c r="G2824" t="s">
        <v>159</v>
      </c>
      <c r="H2824" t="s">
        <v>28</v>
      </c>
      <c r="I2824" t="s">
        <v>16</v>
      </c>
      <c r="J2824">
        <v>4</v>
      </c>
      <c r="K2824" t="str">
        <f>IF(tickets_dataset[[#This Row],[status]] = "Closed", "Yes","No")</f>
        <v>No</v>
      </c>
      <c r="L2824" s="2">
        <f t="shared" si="176"/>
        <v>45</v>
      </c>
      <c r="M2824" t="str">
        <f t="shared" si="177"/>
        <v>No</v>
      </c>
      <c r="N2824" t="str">
        <f t="shared" si="178"/>
        <v>Mar</v>
      </c>
      <c r="O2824" s="2">
        <f t="shared" si="179"/>
        <v>1.875</v>
      </c>
      <c r="P2824" t="str">
        <f>VLOOKUP(G2824,Agents!A:E,4,FALSE)</f>
        <v>Team4</v>
      </c>
      <c r="Q2824" t="str">
        <f>VLOOKUP(G2824,Agents!A:E,5,FALSE)</f>
        <v>Mid</v>
      </c>
      <c r="R2824" t="str">
        <f>VLOOKUP(G2824,Agents!A:E,2,FALSE)</f>
        <v>Night</v>
      </c>
    </row>
    <row r="2825" spans="1:18" x14ac:dyDescent="0.35">
      <c r="A2825" t="s">
        <v>5087</v>
      </c>
      <c r="B2825" t="s">
        <v>5088</v>
      </c>
      <c r="C2825" t="s">
        <v>22</v>
      </c>
      <c r="D2825" t="s">
        <v>38</v>
      </c>
      <c r="E2825" s="1">
        <v>46066.095833333333</v>
      </c>
      <c r="F2825" s="1">
        <v>46067.595833333333</v>
      </c>
      <c r="G2825" t="s">
        <v>234</v>
      </c>
      <c r="H2825" t="s">
        <v>15</v>
      </c>
      <c r="I2825" t="s">
        <v>16</v>
      </c>
      <c r="J2825">
        <v>5</v>
      </c>
      <c r="K2825" t="str">
        <f>IF(tickets_dataset[[#This Row],[status]] = "Closed", "Yes","No")</f>
        <v>Yes</v>
      </c>
      <c r="L2825" s="2">
        <f t="shared" si="176"/>
        <v>36</v>
      </c>
      <c r="M2825" t="str">
        <f t="shared" si="177"/>
        <v>No</v>
      </c>
      <c r="N2825" t="str">
        <f t="shared" si="178"/>
        <v>Feb</v>
      </c>
      <c r="O2825" s="2">
        <f t="shared" si="179"/>
        <v>1.5</v>
      </c>
      <c r="P2825" t="str">
        <f>VLOOKUP(G2825,Agents!A:E,4,FALSE)</f>
        <v>Team5</v>
      </c>
      <c r="Q2825" t="str">
        <f>VLOOKUP(G2825,Agents!A:E,5,FALSE)</f>
        <v>Senior</v>
      </c>
      <c r="R2825" t="str">
        <f>VLOOKUP(G2825,Agents!A:E,2,FALSE)</f>
        <v>Night</v>
      </c>
    </row>
    <row r="2826" spans="1:18" x14ac:dyDescent="0.35">
      <c r="A2826" t="s">
        <v>5089</v>
      </c>
      <c r="B2826" t="s">
        <v>5090</v>
      </c>
      <c r="C2826" t="s">
        <v>34</v>
      </c>
      <c r="D2826" t="s">
        <v>13</v>
      </c>
      <c r="E2826" s="1">
        <v>46091.53402777778</v>
      </c>
      <c r="F2826" s="1">
        <v>46091.65902777778</v>
      </c>
      <c r="G2826" t="s">
        <v>59</v>
      </c>
      <c r="H2826" t="s">
        <v>15</v>
      </c>
      <c r="I2826" t="s">
        <v>16</v>
      </c>
      <c r="J2826">
        <v>4</v>
      </c>
      <c r="K2826" t="str">
        <f>IF(tickets_dataset[[#This Row],[status]] = "Closed", "Yes","No")</f>
        <v>Yes</v>
      </c>
      <c r="L2826" s="2">
        <f t="shared" si="176"/>
        <v>3</v>
      </c>
      <c r="M2826" t="str">
        <f t="shared" si="177"/>
        <v>No</v>
      </c>
      <c r="N2826" t="str">
        <f t="shared" si="178"/>
        <v>Mar</v>
      </c>
      <c r="O2826" s="2">
        <f t="shared" si="179"/>
        <v>0.125</v>
      </c>
      <c r="P2826" t="str">
        <f>VLOOKUP(G2826,Agents!A:E,4,FALSE)</f>
        <v>Team3</v>
      </c>
      <c r="Q2826" t="str">
        <f>VLOOKUP(G2826,Agents!A:E,5,FALSE)</f>
        <v>Senior</v>
      </c>
      <c r="R2826" t="str">
        <f>VLOOKUP(G2826,Agents!A:E,2,FALSE)</f>
        <v>Night</v>
      </c>
    </row>
    <row r="2827" spans="1:18" x14ac:dyDescent="0.35">
      <c r="A2827" t="s">
        <v>5091</v>
      </c>
      <c r="B2827" t="s">
        <v>5092</v>
      </c>
      <c r="C2827" t="s">
        <v>34</v>
      </c>
      <c r="D2827" t="s">
        <v>26</v>
      </c>
      <c r="E2827" s="1">
        <v>46078.723611111112</v>
      </c>
      <c r="F2827" s="1">
        <v>46080.931944444441</v>
      </c>
      <c r="G2827" t="s">
        <v>73</v>
      </c>
      <c r="H2827" t="s">
        <v>15</v>
      </c>
      <c r="I2827" t="s">
        <v>16</v>
      </c>
      <c r="J2827">
        <v>4</v>
      </c>
      <c r="K2827" t="str">
        <f>IF(tickets_dataset[[#This Row],[status]] = "Closed", "Yes","No")</f>
        <v>Yes</v>
      </c>
      <c r="L2827" s="2">
        <f t="shared" si="176"/>
        <v>52.999999999883585</v>
      </c>
      <c r="M2827" t="str">
        <f t="shared" si="177"/>
        <v>Yes</v>
      </c>
      <c r="N2827" t="str">
        <f t="shared" si="178"/>
        <v>Feb</v>
      </c>
      <c r="O2827" s="2">
        <f t="shared" si="179"/>
        <v>2.2083333333284827</v>
      </c>
      <c r="P2827" t="str">
        <f>VLOOKUP(G2827,Agents!A:E,4,FALSE)</f>
        <v>Team4</v>
      </c>
      <c r="Q2827" t="str">
        <f>VLOOKUP(G2827,Agents!A:E,5,FALSE)</f>
        <v>Senior</v>
      </c>
      <c r="R2827" t="str">
        <f>VLOOKUP(G2827,Agents!A:E,2,FALSE)</f>
        <v>Night</v>
      </c>
    </row>
    <row r="2828" spans="1:18" x14ac:dyDescent="0.35">
      <c r="A2828" t="s">
        <v>5093</v>
      </c>
      <c r="B2828" t="s">
        <v>5017</v>
      </c>
      <c r="C2828" t="s">
        <v>50</v>
      </c>
      <c r="D2828" t="s">
        <v>13</v>
      </c>
      <c r="E2828" s="1">
        <v>46052.161805555559</v>
      </c>
      <c r="F2828" s="1">
        <v>46053.953472222223</v>
      </c>
      <c r="G2828" t="s">
        <v>164</v>
      </c>
      <c r="H2828" t="s">
        <v>132</v>
      </c>
      <c r="I2828" t="s">
        <v>16</v>
      </c>
      <c r="J2828">
        <v>4</v>
      </c>
      <c r="K2828" t="str">
        <f>IF(tickets_dataset[[#This Row],[status]] = "Closed", "Yes","No")</f>
        <v>No</v>
      </c>
      <c r="L2828" s="2">
        <f t="shared" si="176"/>
        <v>42.999999999941792</v>
      </c>
      <c r="M2828" t="str">
        <f t="shared" si="177"/>
        <v>No</v>
      </c>
      <c r="N2828" t="str">
        <f t="shared" si="178"/>
        <v>Jan</v>
      </c>
      <c r="O2828" s="2">
        <f t="shared" si="179"/>
        <v>1.7916666666642413</v>
      </c>
      <c r="P2828" t="str">
        <f>VLOOKUP(G2828,Agents!A:E,4,FALSE)</f>
        <v>Team4</v>
      </c>
      <c r="Q2828" t="str">
        <f>VLOOKUP(G2828,Agents!A:E,5,FALSE)</f>
        <v>Senior</v>
      </c>
      <c r="R2828" t="str">
        <f>VLOOKUP(G2828,Agents!A:E,2,FALSE)</f>
        <v>Evening</v>
      </c>
    </row>
    <row r="2829" spans="1:18" x14ac:dyDescent="0.35">
      <c r="A2829" t="s">
        <v>5094</v>
      </c>
      <c r="B2829" t="s">
        <v>5095</v>
      </c>
      <c r="C2829" t="s">
        <v>34</v>
      </c>
      <c r="D2829" t="s">
        <v>26</v>
      </c>
      <c r="E2829" s="1">
        <v>46101.815972222219</v>
      </c>
      <c r="F2829" s="1">
        <v>46102.232638888891</v>
      </c>
      <c r="G2829" t="s">
        <v>199</v>
      </c>
      <c r="H2829" t="s">
        <v>132</v>
      </c>
      <c r="I2829" t="s">
        <v>16</v>
      </c>
      <c r="J2829">
        <v>5</v>
      </c>
      <c r="K2829" t="str">
        <f>IF(tickets_dataset[[#This Row],[status]] = "Closed", "Yes","No")</f>
        <v>No</v>
      </c>
      <c r="L2829" s="2">
        <f t="shared" si="176"/>
        <v>10.000000000116415</v>
      </c>
      <c r="M2829" t="str">
        <f t="shared" si="177"/>
        <v>No</v>
      </c>
      <c r="N2829" t="str">
        <f t="shared" si="178"/>
        <v>Mar</v>
      </c>
      <c r="O2829" s="2">
        <f t="shared" si="179"/>
        <v>0.41666666667151731</v>
      </c>
      <c r="P2829" t="str">
        <f>VLOOKUP(G2829,Agents!A:E,4,FALSE)</f>
        <v>Team1</v>
      </c>
      <c r="Q2829" t="str">
        <f>VLOOKUP(G2829,Agents!A:E,5,FALSE)</f>
        <v>Junior</v>
      </c>
      <c r="R2829" t="str">
        <f>VLOOKUP(G2829,Agents!A:E,2,FALSE)</f>
        <v>Morning</v>
      </c>
    </row>
    <row r="2830" spans="1:18" x14ac:dyDescent="0.35">
      <c r="A2830" t="s">
        <v>5096</v>
      </c>
      <c r="B2830" t="s">
        <v>148</v>
      </c>
      <c r="C2830" t="s">
        <v>76</v>
      </c>
      <c r="D2830" t="s">
        <v>26</v>
      </c>
      <c r="E2830" s="1">
        <v>46071.504166666666</v>
      </c>
      <c r="F2830" s="1">
        <v>46073.337500000001</v>
      </c>
      <c r="G2830" t="s">
        <v>42</v>
      </c>
      <c r="H2830" t="s">
        <v>15</v>
      </c>
      <c r="I2830" t="s">
        <v>68</v>
      </c>
      <c r="J2830">
        <v>3</v>
      </c>
      <c r="K2830" t="str">
        <f>IF(tickets_dataset[[#This Row],[status]] = "Closed", "Yes","No")</f>
        <v>Yes</v>
      </c>
      <c r="L2830" s="2">
        <f t="shared" si="176"/>
        <v>44.000000000058208</v>
      </c>
      <c r="M2830" t="str">
        <f t="shared" si="177"/>
        <v>No</v>
      </c>
      <c r="N2830" t="str">
        <f t="shared" si="178"/>
        <v>Feb</v>
      </c>
      <c r="O2830" s="2">
        <f t="shared" si="179"/>
        <v>1.8333333333357587</v>
      </c>
      <c r="P2830" t="str">
        <f>VLOOKUP(G2830,Agents!A:E,4,FALSE)</f>
        <v>Team2</v>
      </c>
      <c r="Q2830" t="str">
        <f>VLOOKUP(G2830,Agents!A:E,5,FALSE)</f>
        <v>Junior</v>
      </c>
      <c r="R2830" t="str">
        <f>VLOOKUP(G2830,Agents!A:E,2,FALSE)</f>
        <v>Night</v>
      </c>
    </row>
    <row r="2831" spans="1:18" x14ac:dyDescent="0.35">
      <c r="A2831" t="s">
        <v>5097</v>
      </c>
      <c r="B2831" t="s">
        <v>5098</v>
      </c>
      <c r="C2831" t="s">
        <v>34</v>
      </c>
      <c r="D2831" t="s">
        <v>26</v>
      </c>
      <c r="E2831" s="1">
        <v>46086.503472222219</v>
      </c>
      <c r="F2831" s="1">
        <v>46087.711805555555</v>
      </c>
      <c r="G2831" t="s">
        <v>91</v>
      </c>
      <c r="H2831" t="s">
        <v>15</v>
      </c>
      <c r="I2831" t="s">
        <v>16</v>
      </c>
      <c r="J2831">
        <v>5</v>
      </c>
      <c r="K2831" t="str">
        <f>IF(tickets_dataset[[#This Row],[status]] = "Closed", "Yes","No")</f>
        <v>Yes</v>
      </c>
      <c r="L2831" s="2">
        <f t="shared" si="176"/>
        <v>29.000000000058208</v>
      </c>
      <c r="M2831" t="str">
        <f t="shared" si="177"/>
        <v>No</v>
      </c>
      <c r="N2831" t="str">
        <f t="shared" si="178"/>
        <v>Mar</v>
      </c>
      <c r="O2831" s="2">
        <f t="shared" si="179"/>
        <v>1.2083333333357587</v>
      </c>
      <c r="P2831" t="str">
        <f>VLOOKUP(G2831,Agents!A:E,4,FALSE)</f>
        <v>Team5</v>
      </c>
      <c r="Q2831" t="str">
        <f>VLOOKUP(G2831,Agents!A:E,5,FALSE)</f>
        <v>Mid</v>
      </c>
      <c r="R2831" t="str">
        <f>VLOOKUP(G2831,Agents!A:E,2,FALSE)</f>
        <v>Night</v>
      </c>
    </row>
    <row r="2832" spans="1:18" x14ac:dyDescent="0.35">
      <c r="A2832" t="s">
        <v>5099</v>
      </c>
      <c r="B2832" t="s">
        <v>5100</v>
      </c>
      <c r="C2832" t="s">
        <v>34</v>
      </c>
      <c r="D2832" t="s">
        <v>26</v>
      </c>
      <c r="E2832" s="1">
        <v>46100.636111111111</v>
      </c>
      <c r="F2832" s="1">
        <v>46102.927777777775</v>
      </c>
      <c r="G2832" t="s">
        <v>256</v>
      </c>
      <c r="H2832" t="s">
        <v>15</v>
      </c>
      <c r="I2832" t="s">
        <v>16</v>
      </c>
      <c r="J2832">
        <v>4</v>
      </c>
      <c r="K2832" t="str">
        <f>IF(tickets_dataset[[#This Row],[status]] = "Closed", "Yes","No")</f>
        <v>Yes</v>
      </c>
      <c r="L2832" s="2">
        <f t="shared" si="176"/>
        <v>54.999999999941792</v>
      </c>
      <c r="M2832" t="str">
        <f t="shared" si="177"/>
        <v>Yes</v>
      </c>
      <c r="N2832" t="str">
        <f t="shared" si="178"/>
        <v>Mar</v>
      </c>
      <c r="O2832" s="2">
        <f t="shared" si="179"/>
        <v>2.2916666666642413</v>
      </c>
      <c r="P2832" t="str">
        <f>VLOOKUP(G2832,Agents!A:E,4,FALSE)</f>
        <v>Team1</v>
      </c>
      <c r="Q2832" t="str">
        <f>VLOOKUP(G2832,Agents!A:E,5,FALSE)</f>
        <v>Mid</v>
      </c>
      <c r="R2832" t="str">
        <f>VLOOKUP(G2832,Agents!A:E,2,FALSE)</f>
        <v>Morning</v>
      </c>
    </row>
    <row r="2833" spans="1:18" x14ac:dyDescent="0.35">
      <c r="A2833" t="s">
        <v>5101</v>
      </c>
      <c r="B2833" t="s">
        <v>5102</v>
      </c>
      <c r="C2833" t="s">
        <v>12</v>
      </c>
      <c r="D2833" t="s">
        <v>26</v>
      </c>
      <c r="E2833" s="1">
        <v>46060.742361111108</v>
      </c>
      <c r="F2833" s="1">
        <v>46061.40902777778</v>
      </c>
      <c r="G2833" t="s">
        <v>23</v>
      </c>
      <c r="H2833" t="s">
        <v>15</v>
      </c>
      <c r="I2833" t="s">
        <v>16</v>
      </c>
      <c r="J2833">
        <v>3</v>
      </c>
      <c r="K2833" t="str">
        <f>IF(tickets_dataset[[#This Row],[status]] = "Closed", "Yes","No")</f>
        <v>Yes</v>
      </c>
      <c r="L2833" s="2">
        <f t="shared" si="176"/>
        <v>16.000000000116415</v>
      </c>
      <c r="M2833" t="str">
        <f t="shared" si="177"/>
        <v>No</v>
      </c>
      <c r="N2833" t="str">
        <f t="shared" si="178"/>
        <v>Feb</v>
      </c>
      <c r="O2833" s="2">
        <f t="shared" si="179"/>
        <v>0.66666666667151731</v>
      </c>
      <c r="P2833" t="str">
        <f>VLOOKUP(G2833,Agents!A:E,4,FALSE)</f>
        <v>Team3</v>
      </c>
      <c r="Q2833" t="str">
        <f>VLOOKUP(G2833,Agents!A:E,5,FALSE)</f>
        <v>Senior</v>
      </c>
      <c r="R2833" t="str">
        <f>VLOOKUP(G2833,Agents!A:E,2,FALSE)</f>
        <v>Evening</v>
      </c>
    </row>
    <row r="2834" spans="1:18" x14ac:dyDescent="0.35">
      <c r="A2834" t="s">
        <v>5103</v>
      </c>
      <c r="B2834" t="s">
        <v>5104</v>
      </c>
      <c r="C2834" t="s">
        <v>50</v>
      </c>
      <c r="D2834" t="s">
        <v>38</v>
      </c>
      <c r="E2834" s="1">
        <v>46041.9375</v>
      </c>
      <c r="F2834" s="1">
        <v>46043.8125</v>
      </c>
      <c r="G2834" t="s">
        <v>100</v>
      </c>
      <c r="H2834" t="s">
        <v>15</v>
      </c>
      <c r="I2834" t="s">
        <v>16</v>
      </c>
      <c r="J2834">
        <v>5</v>
      </c>
      <c r="K2834" t="str">
        <f>IF(tickets_dataset[[#This Row],[status]] = "Closed", "Yes","No")</f>
        <v>Yes</v>
      </c>
      <c r="L2834" s="2">
        <f t="shared" si="176"/>
        <v>45</v>
      </c>
      <c r="M2834" t="str">
        <f t="shared" si="177"/>
        <v>No</v>
      </c>
      <c r="N2834" t="str">
        <f t="shared" si="178"/>
        <v>Jan</v>
      </c>
      <c r="O2834" s="2">
        <f t="shared" si="179"/>
        <v>1.875</v>
      </c>
      <c r="P2834" t="str">
        <f>VLOOKUP(G2834,Agents!A:E,4,FALSE)</f>
        <v>Team4</v>
      </c>
      <c r="Q2834" t="str">
        <f>VLOOKUP(G2834,Agents!A:E,5,FALSE)</f>
        <v>Junior</v>
      </c>
      <c r="R2834" t="str">
        <f>VLOOKUP(G2834,Agents!A:E,2,FALSE)</f>
        <v>Evening</v>
      </c>
    </row>
    <row r="2835" spans="1:18" x14ac:dyDescent="0.35">
      <c r="A2835" t="s">
        <v>5105</v>
      </c>
      <c r="B2835" t="s">
        <v>712</v>
      </c>
      <c r="C2835" t="s">
        <v>22</v>
      </c>
      <c r="D2835" t="s">
        <v>13</v>
      </c>
      <c r="E2835" s="1">
        <v>46090.94027777778</v>
      </c>
      <c r="F2835" s="1">
        <v>46091.56527777778</v>
      </c>
      <c r="G2835" t="s">
        <v>19</v>
      </c>
      <c r="H2835" t="s">
        <v>15</v>
      </c>
      <c r="I2835" t="s">
        <v>16</v>
      </c>
      <c r="J2835">
        <v>5</v>
      </c>
      <c r="K2835" t="str">
        <f>IF(tickets_dataset[[#This Row],[status]] = "Closed", "Yes","No")</f>
        <v>Yes</v>
      </c>
      <c r="L2835" s="2">
        <f t="shared" si="176"/>
        <v>15</v>
      </c>
      <c r="M2835" t="str">
        <f t="shared" si="177"/>
        <v>No</v>
      </c>
      <c r="N2835" t="str">
        <f t="shared" si="178"/>
        <v>Mar</v>
      </c>
      <c r="O2835" s="2">
        <f t="shared" si="179"/>
        <v>0.625</v>
      </c>
      <c r="P2835" t="str">
        <f>VLOOKUP(G2835,Agents!A:E,4,FALSE)</f>
        <v>Team4</v>
      </c>
      <c r="Q2835" t="str">
        <f>VLOOKUP(G2835,Agents!A:E,5,FALSE)</f>
        <v>Senior</v>
      </c>
      <c r="R2835" t="str">
        <f>VLOOKUP(G2835,Agents!A:E,2,FALSE)</f>
        <v>Evening</v>
      </c>
    </row>
    <row r="2836" spans="1:18" x14ac:dyDescent="0.35">
      <c r="A2836" t="s">
        <v>5106</v>
      </c>
      <c r="B2836" t="s">
        <v>5107</v>
      </c>
      <c r="C2836" t="s">
        <v>76</v>
      </c>
      <c r="D2836" t="s">
        <v>13</v>
      </c>
      <c r="E2836" s="1">
        <v>46105.697916666664</v>
      </c>
      <c r="F2836" s="1">
        <v>46107.572916666664</v>
      </c>
      <c r="G2836" t="s">
        <v>83</v>
      </c>
      <c r="H2836" t="s">
        <v>15</v>
      </c>
      <c r="I2836" t="s">
        <v>16</v>
      </c>
      <c r="J2836">
        <v>4</v>
      </c>
      <c r="K2836" t="str">
        <f>IF(tickets_dataset[[#This Row],[status]] = "Closed", "Yes","No")</f>
        <v>Yes</v>
      </c>
      <c r="L2836" s="2">
        <f t="shared" si="176"/>
        <v>45</v>
      </c>
      <c r="M2836" t="str">
        <f t="shared" si="177"/>
        <v>No</v>
      </c>
      <c r="N2836" t="str">
        <f t="shared" si="178"/>
        <v>Mar</v>
      </c>
      <c r="O2836" s="2">
        <f t="shared" si="179"/>
        <v>1.875</v>
      </c>
      <c r="P2836" t="str">
        <f>VLOOKUP(G2836,Agents!A:E,4,FALSE)</f>
        <v>Team2</v>
      </c>
      <c r="Q2836" t="str">
        <f>VLOOKUP(G2836,Agents!A:E,5,FALSE)</f>
        <v>Junior</v>
      </c>
      <c r="R2836" t="str">
        <f>VLOOKUP(G2836,Agents!A:E,2,FALSE)</f>
        <v>Night</v>
      </c>
    </row>
    <row r="2837" spans="1:18" x14ac:dyDescent="0.35">
      <c r="A2837" t="s">
        <v>5108</v>
      </c>
      <c r="B2837" t="s">
        <v>4921</v>
      </c>
      <c r="C2837" t="s">
        <v>12</v>
      </c>
      <c r="D2837" t="s">
        <v>13</v>
      </c>
      <c r="E2837" s="1">
        <v>46065.574999999997</v>
      </c>
      <c r="F2837" s="1">
        <v>46066.283333333333</v>
      </c>
      <c r="G2837" t="s">
        <v>422</v>
      </c>
      <c r="H2837" t="s">
        <v>15</v>
      </c>
      <c r="I2837" t="s">
        <v>16</v>
      </c>
      <c r="J2837">
        <v>4</v>
      </c>
      <c r="K2837" t="str">
        <f>IF(tickets_dataset[[#This Row],[status]] = "Closed", "Yes","No")</f>
        <v>Yes</v>
      </c>
      <c r="L2837" s="2">
        <f t="shared" si="176"/>
        <v>17.000000000058208</v>
      </c>
      <c r="M2837" t="str">
        <f t="shared" si="177"/>
        <v>No</v>
      </c>
      <c r="N2837" t="str">
        <f t="shared" si="178"/>
        <v>Feb</v>
      </c>
      <c r="O2837" s="2">
        <f t="shared" si="179"/>
        <v>0.70833333333575865</v>
      </c>
      <c r="P2837" t="str">
        <f>VLOOKUP(G2837,Agents!A:E,4,FALSE)</f>
        <v>Team5</v>
      </c>
      <c r="Q2837" t="str">
        <f>VLOOKUP(G2837,Agents!A:E,5,FALSE)</f>
        <v>Mid</v>
      </c>
      <c r="R2837" t="str">
        <f>VLOOKUP(G2837,Agents!A:E,2,FALSE)</f>
        <v>Evening</v>
      </c>
    </row>
    <row r="2838" spans="1:18" x14ac:dyDescent="0.35">
      <c r="A2838" t="s">
        <v>5109</v>
      </c>
      <c r="B2838" t="s">
        <v>3750</v>
      </c>
      <c r="C2838" t="s">
        <v>12</v>
      </c>
      <c r="D2838" t="s">
        <v>38</v>
      </c>
      <c r="E2838" s="1">
        <v>46061.79791666667</v>
      </c>
      <c r="F2838" s="1">
        <v>46063.756249999999</v>
      </c>
      <c r="G2838" t="s">
        <v>140</v>
      </c>
      <c r="H2838" t="s">
        <v>15</v>
      </c>
      <c r="I2838" t="s">
        <v>16</v>
      </c>
      <c r="J2838">
        <v>5</v>
      </c>
      <c r="K2838" t="str">
        <f>IF(tickets_dataset[[#This Row],[status]] = "Closed", "Yes","No")</f>
        <v>Yes</v>
      </c>
      <c r="L2838" s="2">
        <f t="shared" si="176"/>
        <v>46.999999999883585</v>
      </c>
      <c r="M2838" t="str">
        <f t="shared" si="177"/>
        <v>No</v>
      </c>
      <c r="N2838" t="str">
        <f t="shared" si="178"/>
        <v>Feb</v>
      </c>
      <c r="O2838" s="2">
        <f t="shared" si="179"/>
        <v>1.9583333333284827</v>
      </c>
      <c r="P2838" t="str">
        <f>VLOOKUP(G2838,Agents!A:E,4,FALSE)</f>
        <v>Team1</v>
      </c>
      <c r="Q2838" t="str">
        <f>VLOOKUP(G2838,Agents!A:E,5,FALSE)</f>
        <v>Junior</v>
      </c>
      <c r="R2838" t="str">
        <f>VLOOKUP(G2838,Agents!A:E,2,FALSE)</f>
        <v>Morning</v>
      </c>
    </row>
    <row r="2839" spans="1:18" x14ac:dyDescent="0.35">
      <c r="A2839" t="s">
        <v>5110</v>
      </c>
      <c r="B2839" t="s">
        <v>2173</v>
      </c>
      <c r="C2839" t="s">
        <v>34</v>
      </c>
      <c r="D2839" t="s">
        <v>26</v>
      </c>
      <c r="E2839" s="1">
        <v>46110.2</v>
      </c>
      <c r="F2839" s="1">
        <v>46110.533333333333</v>
      </c>
      <c r="G2839" t="s">
        <v>62</v>
      </c>
      <c r="H2839" t="s">
        <v>15</v>
      </c>
      <c r="I2839" t="s">
        <v>16</v>
      </c>
      <c r="J2839">
        <v>3</v>
      </c>
      <c r="K2839" t="str">
        <f>IF(tickets_dataset[[#This Row],[status]] = "Closed", "Yes","No")</f>
        <v>Yes</v>
      </c>
      <c r="L2839" s="2">
        <f t="shared" si="176"/>
        <v>8.0000000000582077</v>
      </c>
      <c r="M2839" t="str">
        <f t="shared" si="177"/>
        <v>No</v>
      </c>
      <c r="N2839" t="str">
        <f t="shared" si="178"/>
        <v>Mar</v>
      </c>
      <c r="O2839" s="2">
        <f t="shared" si="179"/>
        <v>0.33333333333575865</v>
      </c>
      <c r="P2839" t="str">
        <f>VLOOKUP(G2839,Agents!A:E,4,FALSE)</f>
        <v>Team1</v>
      </c>
      <c r="Q2839" t="str">
        <f>VLOOKUP(G2839,Agents!A:E,5,FALSE)</f>
        <v>Junior</v>
      </c>
      <c r="R2839" t="str">
        <f>VLOOKUP(G2839,Agents!A:E,2,FALSE)</f>
        <v>Morning</v>
      </c>
    </row>
    <row r="2840" spans="1:18" x14ac:dyDescent="0.35">
      <c r="A2840" t="s">
        <v>5111</v>
      </c>
      <c r="B2840" t="s">
        <v>5112</v>
      </c>
      <c r="C2840" t="s">
        <v>34</v>
      </c>
      <c r="D2840" t="s">
        <v>13</v>
      </c>
      <c r="E2840" s="1">
        <v>46092.856249999997</v>
      </c>
      <c r="F2840" s="1">
        <v>46094.147916666669</v>
      </c>
      <c r="G2840" t="s">
        <v>167</v>
      </c>
      <c r="H2840" t="s">
        <v>15</v>
      </c>
      <c r="I2840" t="s">
        <v>16</v>
      </c>
      <c r="J2840">
        <v>5</v>
      </c>
      <c r="K2840" t="str">
        <f>IF(tickets_dataset[[#This Row],[status]] = "Closed", "Yes","No")</f>
        <v>Yes</v>
      </c>
      <c r="L2840" s="2">
        <f t="shared" si="176"/>
        <v>31.000000000116415</v>
      </c>
      <c r="M2840" t="str">
        <f t="shared" si="177"/>
        <v>No</v>
      </c>
      <c r="N2840" t="str">
        <f t="shared" si="178"/>
        <v>Mar</v>
      </c>
      <c r="O2840" s="2">
        <f t="shared" si="179"/>
        <v>1.2916666666715173</v>
      </c>
      <c r="P2840" t="str">
        <f>VLOOKUP(G2840,Agents!A:E,4,FALSE)</f>
        <v>Team3</v>
      </c>
      <c r="Q2840" t="str">
        <f>VLOOKUP(G2840,Agents!A:E,5,FALSE)</f>
        <v>Mid</v>
      </c>
      <c r="R2840" t="str">
        <f>VLOOKUP(G2840,Agents!A:E,2,FALSE)</f>
        <v>Evening</v>
      </c>
    </row>
    <row r="2841" spans="1:18" x14ac:dyDescent="0.35">
      <c r="A2841" t="s">
        <v>5113</v>
      </c>
      <c r="B2841" t="s">
        <v>5114</v>
      </c>
      <c r="C2841" t="s">
        <v>50</v>
      </c>
      <c r="D2841" t="s">
        <v>38</v>
      </c>
      <c r="E2841" s="1">
        <v>46053.242361111108</v>
      </c>
      <c r="F2841" s="1">
        <v>46053.867361111108</v>
      </c>
      <c r="G2841" t="s">
        <v>110</v>
      </c>
      <c r="H2841" t="s">
        <v>28</v>
      </c>
      <c r="I2841" t="s">
        <v>16</v>
      </c>
      <c r="J2841">
        <v>3</v>
      </c>
      <c r="K2841" t="str">
        <f>IF(tickets_dataset[[#This Row],[status]] = "Closed", "Yes","No")</f>
        <v>No</v>
      </c>
      <c r="L2841" s="2">
        <f t="shared" si="176"/>
        <v>15</v>
      </c>
      <c r="M2841" t="str">
        <f t="shared" si="177"/>
        <v>No</v>
      </c>
      <c r="N2841" t="str">
        <f t="shared" si="178"/>
        <v>Jan</v>
      </c>
      <c r="O2841" s="2">
        <f t="shared" si="179"/>
        <v>0.625</v>
      </c>
      <c r="P2841" t="str">
        <f>VLOOKUP(G2841,Agents!A:E,4,FALSE)</f>
        <v>Team4</v>
      </c>
      <c r="Q2841" t="str">
        <f>VLOOKUP(G2841,Agents!A:E,5,FALSE)</f>
        <v>Junior</v>
      </c>
      <c r="R2841" t="str">
        <f>VLOOKUP(G2841,Agents!A:E,2,FALSE)</f>
        <v>Morning</v>
      </c>
    </row>
    <row r="2842" spans="1:18" x14ac:dyDescent="0.35">
      <c r="A2842" t="s">
        <v>5115</v>
      </c>
      <c r="B2842" t="s">
        <v>952</v>
      </c>
      <c r="C2842" t="s">
        <v>50</v>
      </c>
      <c r="D2842" t="s">
        <v>38</v>
      </c>
      <c r="E2842" s="1">
        <v>46058.245833333334</v>
      </c>
      <c r="F2842" s="1">
        <v>46061.787499999999</v>
      </c>
      <c r="G2842" t="s">
        <v>159</v>
      </c>
      <c r="H2842" t="s">
        <v>15</v>
      </c>
      <c r="I2842" t="s">
        <v>16</v>
      </c>
      <c r="J2842">
        <v>4</v>
      </c>
      <c r="K2842" t="str">
        <f>IF(tickets_dataset[[#This Row],[status]] = "Closed", "Yes","No")</f>
        <v>Yes</v>
      </c>
      <c r="L2842" s="2">
        <f t="shared" si="176"/>
        <v>84.999999999941792</v>
      </c>
      <c r="M2842" t="str">
        <f t="shared" si="177"/>
        <v>Yes</v>
      </c>
      <c r="N2842" t="str">
        <f t="shared" si="178"/>
        <v>Feb</v>
      </c>
      <c r="O2842" s="2">
        <f t="shared" si="179"/>
        <v>3.5416666666642413</v>
      </c>
      <c r="P2842" t="str">
        <f>VLOOKUP(G2842,Agents!A:E,4,FALSE)</f>
        <v>Team4</v>
      </c>
      <c r="Q2842" t="str">
        <f>VLOOKUP(G2842,Agents!A:E,5,FALSE)</f>
        <v>Mid</v>
      </c>
      <c r="R2842" t="str">
        <f>VLOOKUP(G2842,Agents!A:E,2,FALSE)</f>
        <v>Night</v>
      </c>
    </row>
    <row r="2843" spans="1:18" x14ac:dyDescent="0.35">
      <c r="A2843" t="s">
        <v>5116</v>
      </c>
      <c r="B2843" t="s">
        <v>5117</v>
      </c>
      <c r="C2843" t="s">
        <v>12</v>
      </c>
      <c r="D2843" t="s">
        <v>38</v>
      </c>
      <c r="E2843" s="1">
        <v>46066.756944444445</v>
      </c>
      <c r="F2843" s="1">
        <v>46067.965277777781</v>
      </c>
      <c r="G2843" t="s">
        <v>221</v>
      </c>
      <c r="H2843" t="s">
        <v>132</v>
      </c>
      <c r="I2843" t="s">
        <v>16</v>
      </c>
      <c r="J2843">
        <v>3</v>
      </c>
      <c r="K2843" t="str">
        <f>IF(tickets_dataset[[#This Row],[status]] = "Closed", "Yes","No")</f>
        <v>No</v>
      </c>
      <c r="L2843" s="2">
        <f t="shared" si="176"/>
        <v>29.000000000058208</v>
      </c>
      <c r="M2843" t="str">
        <f t="shared" si="177"/>
        <v>No</v>
      </c>
      <c r="N2843" t="str">
        <f t="shared" si="178"/>
        <v>Feb</v>
      </c>
      <c r="O2843" s="2">
        <f t="shared" si="179"/>
        <v>1.2083333333357587</v>
      </c>
      <c r="P2843" t="str">
        <f>VLOOKUP(G2843,Agents!A:E,4,FALSE)</f>
        <v>Team4</v>
      </c>
      <c r="Q2843" t="str">
        <f>VLOOKUP(G2843,Agents!A:E,5,FALSE)</f>
        <v>Senior</v>
      </c>
      <c r="R2843" t="str">
        <f>VLOOKUP(G2843,Agents!A:E,2,FALSE)</f>
        <v>Morning</v>
      </c>
    </row>
    <row r="2844" spans="1:18" x14ac:dyDescent="0.35">
      <c r="A2844" t="s">
        <v>5118</v>
      </c>
      <c r="B2844" t="s">
        <v>2637</v>
      </c>
      <c r="C2844" t="s">
        <v>12</v>
      </c>
      <c r="D2844" t="s">
        <v>38</v>
      </c>
      <c r="E2844" s="1">
        <v>46060.510416666664</v>
      </c>
      <c r="F2844" s="1">
        <v>46063.677083333336</v>
      </c>
      <c r="G2844" t="s">
        <v>59</v>
      </c>
      <c r="H2844" t="s">
        <v>15</v>
      </c>
      <c r="I2844" t="s">
        <v>16</v>
      </c>
      <c r="J2844">
        <v>4</v>
      </c>
      <c r="K2844" t="str">
        <f>IF(tickets_dataset[[#This Row],[status]] = "Closed", "Yes","No")</f>
        <v>Yes</v>
      </c>
      <c r="L2844" s="2">
        <f t="shared" si="176"/>
        <v>76.000000000116415</v>
      </c>
      <c r="M2844" t="str">
        <f t="shared" si="177"/>
        <v>Yes</v>
      </c>
      <c r="N2844" t="str">
        <f t="shared" si="178"/>
        <v>Feb</v>
      </c>
      <c r="O2844" s="2">
        <f t="shared" si="179"/>
        <v>3.1666666666715173</v>
      </c>
      <c r="P2844" t="str">
        <f>VLOOKUP(G2844,Agents!A:E,4,FALSE)</f>
        <v>Team3</v>
      </c>
      <c r="Q2844" t="str">
        <f>VLOOKUP(G2844,Agents!A:E,5,FALSE)</f>
        <v>Senior</v>
      </c>
      <c r="R2844" t="str">
        <f>VLOOKUP(G2844,Agents!A:E,2,FALSE)</f>
        <v>Night</v>
      </c>
    </row>
    <row r="2845" spans="1:18" x14ac:dyDescent="0.35">
      <c r="A2845" t="s">
        <v>5119</v>
      </c>
      <c r="B2845" t="s">
        <v>5120</v>
      </c>
      <c r="C2845" t="s">
        <v>34</v>
      </c>
      <c r="D2845" t="s">
        <v>26</v>
      </c>
      <c r="E2845" s="1">
        <v>46105.405555555553</v>
      </c>
      <c r="F2845" s="1">
        <v>46106.447222222225</v>
      </c>
      <c r="G2845" t="s">
        <v>273</v>
      </c>
      <c r="H2845" t="s">
        <v>15</v>
      </c>
      <c r="I2845" t="s">
        <v>16</v>
      </c>
      <c r="J2845">
        <v>5</v>
      </c>
      <c r="K2845" t="str">
        <f>IF(tickets_dataset[[#This Row],[status]] = "Closed", "Yes","No")</f>
        <v>Yes</v>
      </c>
      <c r="L2845" s="2">
        <f t="shared" si="176"/>
        <v>25.000000000116415</v>
      </c>
      <c r="M2845" t="str">
        <f t="shared" si="177"/>
        <v>No</v>
      </c>
      <c r="N2845" t="str">
        <f t="shared" si="178"/>
        <v>Mar</v>
      </c>
      <c r="O2845" s="2">
        <f t="shared" si="179"/>
        <v>1.0416666666715173</v>
      </c>
      <c r="P2845" t="str">
        <f>VLOOKUP(G2845,Agents!A:E,4,FALSE)</f>
        <v>Team3</v>
      </c>
      <c r="Q2845" t="str">
        <f>VLOOKUP(G2845,Agents!A:E,5,FALSE)</f>
        <v>Senior</v>
      </c>
      <c r="R2845" t="str">
        <f>VLOOKUP(G2845,Agents!A:E,2,FALSE)</f>
        <v>Evening</v>
      </c>
    </row>
    <row r="2846" spans="1:18" x14ac:dyDescent="0.35">
      <c r="A2846" t="s">
        <v>5121</v>
      </c>
      <c r="B2846" t="s">
        <v>1671</v>
      </c>
      <c r="C2846" t="s">
        <v>76</v>
      </c>
      <c r="D2846" t="s">
        <v>26</v>
      </c>
      <c r="E2846" s="1">
        <v>46100.836805555555</v>
      </c>
      <c r="F2846" s="1">
        <v>46102.336805555555</v>
      </c>
      <c r="G2846" t="s">
        <v>273</v>
      </c>
      <c r="H2846" t="s">
        <v>15</v>
      </c>
      <c r="I2846" t="s">
        <v>16</v>
      </c>
      <c r="J2846">
        <v>4</v>
      </c>
      <c r="K2846" t="str">
        <f>IF(tickets_dataset[[#This Row],[status]] = "Closed", "Yes","No")</f>
        <v>Yes</v>
      </c>
      <c r="L2846" s="2">
        <f t="shared" si="176"/>
        <v>36</v>
      </c>
      <c r="M2846" t="str">
        <f t="shared" si="177"/>
        <v>No</v>
      </c>
      <c r="N2846" t="str">
        <f t="shared" si="178"/>
        <v>Mar</v>
      </c>
      <c r="O2846" s="2">
        <f t="shared" si="179"/>
        <v>1.5</v>
      </c>
      <c r="P2846" t="str">
        <f>VLOOKUP(G2846,Agents!A:E,4,FALSE)</f>
        <v>Team3</v>
      </c>
      <c r="Q2846" t="str">
        <f>VLOOKUP(G2846,Agents!A:E,5,FALSE)</f>
        <v>Senior</v>
      </c>
      <c r="R2846" t="str">
        <f>VLOOKUP(G2846,Agents!A:E,2,FALSE)</f>
        <v>Evening</v>
      </c>
    </row>
    <row r="2847" spans="1:18" x14ac:dyDescent="0.35">
      <c r="A2847" t="s">
        <v>5122</v>
      </c>
      <c r="B2847" t="s">
        <v>5123</v>
      </c>
      <c r="C2847" t="s">
        <v>22</v>
      </c>
      <c r="D2847" t="s">
        <v>38</v>
      </c>
      <c r="E2847" s="1">
        <v>46110.466666666667</v>
      </c>
      <c r="F2847" s="1">
        <v>46114.216666666667</v>
      </c>
      <c r="G2847" t="s">
        <v>137</v>
      </c>
      <c r="H2847" t="s">
        <v>15</v>
      </c>
      <c r="I2847" t="s">
        <v>16</v>
      </c>
      <c r="J2847">
        <v>5</v>
      </c>
      <c r="K2847" t="str">
        <f>IF(tickets_dataset[[#This Row],[status]] = "Closed", "Yes","No")</f>
        <v>Yes</v>
      </c>
      <c r="L2847" s="2">
        <f t="shared" si="176"/>
        <v>90</v>
      </c>
      <c r="M2847" t="str">
        <f t="shared" si="177"/>
        <v>Yes</v>
      </c>
      <c r="N2847" t="str">
        <f t="shared" si="178"/>
        <v>Mar</v>
      </c>
      <c r="O2847" s="2">
        <f t="shared" si="179"/>
        <v>3.75</v>
      </c>
      <c r="P2847" t="str">
        <f>VLOOKUP(G2847,Agents!A:E,4,FALSE)</f>
        <v>Team5</v>
      </c>
      <c r="Q2847" t="str">
        <f>VLOOKUP(G2847,Agents!A:E,5,FALSE)</f>
        <v>Senior</v>
      </c>
      <c r="R2847" t="str">
        <f>VLOOKUP(G2847,Agents!A:E,2,FALSE)</f>
        <v>Night</v>
      </c>
    </row>
    <row r="2848" spans="1:18" x14ac:dyDescent="0.35">
      <c r="A2848" t="s">
        <v>5124</v>
      </c>
      <c r="B2848" t="s">
        <v>5125</v>
      </c>
      <c r="C2848" t="s">
        <v>22</v>
      </c>
      <c r="D2848" t="s">
        <v>13</v>
      </c>
      <c r="E2848" s="1">
        <v>46023.304166666669</v>
      </c>
      <c r="F2848" s="1">
        <v>46024.929166666669</v>
      </c>
      <c r="G2848" t="s">
        <v>27</v>
      </c>
      <c r="H2848" t="s">
        <v>15</v>
      </c>
      <c r="I2848" t="s">
        <v>68</v>
      </c>
      <c r="J2848">
        <v>4</v>
      </c>
      <c r="K2848" t="str">
        <f>IF(tickets_dataset[[#This Row],[status]] = "Closed", "Yes","No")</f>
        <v>Yes</v>
      </c>
      <c r="L2848" s="2">
        <f t="shared" si="176"/>
        <v>39</v>
      </c>
      <c r="M2848" t="str">
        <f t="shared" si="177"/>
        <v>No</v>
      </c>
      <c r="N2848" t="str">
        <f t="shared" si="178"/>
        <v>Jan</v>
      </c>
      <c r="O2848" s="2">
        <f t="shared" si="179"/>
        <v>1.625</v>
      </c>
      <c r="P2848" t="str">
        <f>VLOOKUP(G2848,Agents!A:E,4,FALSE)</f>
        <v>Team5</v>
      </c>
      <c r="Q2848" t="str">
        <f>VLOOKUP(G2848,Agents!A:E,5,FALSE)</f>
        <v>Senior</v>
      </c>
      <c r="R2848" t="str">
        <f>VLOOKUP(G2848,Agents!A:E,2,FALSE)</f>
        <v>Morning</v>
      </c>
    </row>
    <row r="2849" spans="1:18" x14ac:dyDescent="0.35">
      <c r="A2849" t="s">
        <v>5126</v>
      </c>
      <c r="B2849" t="s">
        <v>4718</v>
      </c>
      <c r="C2849" t="s">
        <v>22</v>
      </c>
      <c r="D2849" t="s">
        <v>26</v>
      </c>
      <c r="E2849" s="1">
        <v>46076.004861111112</v>
      </c>
      <c r="F2849" s="1">
        <v>46076.463194444441</v>
      </c>
      <c r="G2849" t="s">
        <v>422</v>
      </c>
      <c r="H2849" t="s">
        <v>15</v>
      </c>
      <c r="I2849" t="s">
        <v>16</v>
      </c>
      <c r="J2849">
        <v>5</v>
      </c>
      <c r="K2849" t="str">
        <f>IF(tickets_dataset[[#This Row],[status]] = "Closed", "Yes","No")</f>
        <v>Yes</v>
      </c>
      <c r="L2849" s="2">
        <f t="shared" si="176"/>
        <v>10.999999999883585</v>
      </c>
      <c r="M2849" t="str">
        <f t="shared" si="177"/>
        <v>No</v>
      </c>
      <c r="N2849" t="str">
        <f t="shared" si="178"/>
        <v>Feb</v>
      </c>
      <c r="O2849" s="2">
        <f t="shared" si="179"/>
        <v>0.45833333332848269</v>
      </c>
      <c r="P2849" t="str">
        <f>VLOOKUP(G2849,Agents!A:E,4,FALSE)</f>
        <v>Team5</v>
      </c>
      <c r="Q2849" t="str">
        <f>VLOOKUP(G2849,Agents!A:E,5,FALSE)</f>
        <v>Mid</v>
      </c>
      <c r="R2849" t="str">
        <f>VLOOKUP(G2849,Agents!A:E,2,FALSE)</f>
        <v>Evening</v>
      </c>
    </row>
    <row r="2850" spans="1:18" x14ac:dyDescent="0.35">
      <c r="A2850" t="s">
        <v>5127</v>
      </c>
      <c r="B2850" t="s">
        <v>2072</v>
      </c>
      <c r="C2850" t="s">
        <v>76</v>
      </c>
      <c r="D2850" t="s">
        <v>38</v>
      </c>
      <c r="E2850" s="1">
        <v>46034.311805555553</v>
      </c>
      <c r="F2850" s="1">
        <v>46036.478472222225</v>
      </c>
      <c r="G2850" t="s">
        <v>14</v>
      </c>
      <c r="H2850" t="s">
        <v>132</v>
      </c>
      <c r="I2850" t="s">
        <v>16</v>
      </c>
      <c r="J2850">
        <v>4</v>
      </c>
      <c r="K2850" t="str">
        <f>IF(tickets_dataset[[#This Row],[status]] = "Closed", "Yes","No")</f>
        <v>No</v>
      </c>
      <c r="L2850" s="2">
        <f t="shared" si="176"/>
        <v>52.000000000116415</v>
      </c>
      <c r="M2850" t="str">
        <f t="shared" si="177"/>
        <v>Yes</v>
      </c>
      <c r="N2850" t="str">
        <f t="shared" si="178"/>
        <v>Jan</v>
      </c>
      <c r="O2850" s="2">
        <f t="shared" si="179"/>
        <v>2.1666666666715173</v>
      </c>
      <c r="P2850" t="str">
        <f>VLOOKUP(G2850,Agents!A:E,4,FALSE)</f>
        <v>Team1</v>
      </c>
      <c r="Q2850" t="str">
        <f>VLOOKUP(G2850,Agents!A:E,5,FALSE)</f>
        <v>Senior</v>
      </c>
      <c r="R2850" t="str">
        <f>VLOOKUP(G2850,Agents!A:E,2,FALSE)</f>
        <v>Morning</v>
      </c>
    </row>
    <row r="2851" spans="1:18" x14ac:dyDescent="0.35">
      <c r="A2851" t="s">
        <v>5128</v>
      </c>
      <c r="B2851" t="s">
        <v>3705</v>
      </c>
      <c r="C2851" t="s">
        <v>76</v>
      </c>
      <c r="D2851" t="s">
        <v>38</v>
      </c>
      <c r="E2851" s="1">
        <v>46042.825694444444</v>
      </c>
      <c r="F2851" s="1">
        <v>46046.700694444444</v>
      </c>
      <c r="G2851" t="s">
        <v>103</v>
      </c>
      <c r="H2851" t="s">
        <v>15</v>
      </c>
      <c r="I2851" t="s">
        <v>16</v>
      </c>
      <c r="J2851">
        <v>5</v>
      </c>
      <c r="K2851" t="str">
        <f>IF(tickets_dataset[[#This Row],[status]] = "Closed", "Yes","No")</f>
        <v>Yes</v>
      </c>
      <c r="L2851" s="2">
        <f t="shared" si="176"/>
        <v>93</v>
      </c>
      <c r="M2851" t="str">
        <f t="shared" si="177"/>
        <v>Yes</v>
      </c>
      <c r="N2851" t="str">
        <f t="shared" si="178"/>
        <v>Jan</v>
      </c>
      <c r="O2851" s="2">
        <f t="shared" si="179"/>
        <v>3.875</v>
      </c>
      <c r="P2851" t="str">
        <f>VLOOKUP(G2851,Agents!A:E,4,FALSE)</f>
        <v>Team4</v>
      </c>
      <c r="Q2851" t="str">
        <f>VLOOKUP(G2851,Agents!A:E,5,FALSE)</f>
        <v>Senior</v>
      </c>
      <c r="R2851" t="str">
        <f>VLOOKUP(G2851,Agents!A:E,2,FALSE)</f>
        <v>Night</v>
      </c>
    </row>
    <row r="2852" spans="1:18" x14ac:dyDescent="0.35">
      <c r="A2852" t="s">
        <v>5129</v>
      </c>
      <c r="B2852" t="s">
        <v>3918</v>
      </c>
      <c r="C2852" t="s">
        <v>12</v>
      </c>
      <c r="D2852" t="s">
        <v>26</v>
      </c>
      <c r="E2852" s="1">
        <v>46043.822916666664</v>
      </c>
      <c r="F2852" s="1">
        <v>46046.447916666664</v>
      </c>
      <c r="G2852" t="s">
        <v>159</v>
      </c>
      <c r="H2852" t="s">
        <v>15</v>
      </c>
      <c r="I2852" t="s">
        <v>16</v>
      </c>
      <c r="J2852">
        <v>4</v>
      </c>
      <c r="K2852" t="str">
        <f>IF(tickets_dataset[[#This Row],[status]] = "Closed", "Yes","No")</f>
        <v>Yes</v>
      </c>
      <c r="L2852" s="2">
        <f t="shared" si="176"/>
        <v>63</v>
      </c>
      <c r="M2852" t="str">
        <f t="shared" si="177"/>
        <v>Yes</v>
      </c>
      <c r="N2852" t="str">
        <f t="shared" si="178"/>
        <v>Jan</v>
      </c>
      <c r="O2852" s="2">
        <f t="shared" si="179"/>
        <v>2.625</v>
      </c>
      <c r="P2852" t="str">
        <f>VLOOKUP(G2852,Agents!A:E,4,FALSE)</f>
        <v>Team4</v>
      </c>
      <c r="Q2852" t="str">
        <f>VLOOKUP(G2852,Agents!A:E,5,FALSE)</f>
        <v>Mid</v>
      </c>
      <c r="R2852" t="str">
        <f>VLOOKUP(G2852,Agents!A:E,2,FALSE)</f>
        <v>Night</v>
      </c>
    </row>
    <row r="2853" spans="1:18" x14ac:dyDescent="0.35">
      <c r="A2853" t="s">
        <v>5130</v>
      </c>
      <c r="B2853" t="s">
        <v>5131</v>
      </c>
      <c r="C2853" t="s">
        <v>76</v>
      </c>
      <c r="D2853" t="s">
        <v>13</v>
      </c>
      <c r="E2853" s="1">
        <v>46073.598611111112</v>
      </c>
      <c r="F2853" s="1">
        <v>46074.056944444441</v>
      </c>
      <c r="G2853" t="s">
        <v>311</v>
      </c>
      <c r="H2853" t="s">
        <v>15</v>
      </c>
      <c r="I2853" t="s">
        <v>16</v>
      </c>
      <c r="J2853">
        <v>4</v>
      </c>
      <c r="K2853" t="str">
        <f>IF(tickets_dataset[[#This Row],[status]] = "Closed", "Yes","No")</f>
        <v>Yes</v>
      </c>
      <c r="L2853" s="2">
        <f t="shared" si="176"/>
        <v>10.999999999883585</v>
      </c>
      <c r="M2853" t="str">
        <f t="shared" si="177"/>
        <v>No</v>
      </c>
      <c r="N2853" t="str">
        <f t="shared" si="178"/>
        <v>Feb</v>
      </c>
      <c r="O2853" s="2">
        <f t="shared" si="179"/>
        <v>0.45833333332848269</v>
      </c>
      <c r="P2853" t="str">
        <f>VLOOKUP(G2853,Agents!A:E,4,FALSE)</f>
        <v>Team5</v>
      </c>
      <c r="Q2853" t="str">
        <f>VLOOKUP(G2853,Agents!A:E,5,FALSE)</f>
        <v>Senior</v>
      </c>
      <c r="R2853" t="str">
        <f>VLOOKUP(G2853,Agents!A:E,2,FALSE)</f>
        <v>Evening</v>
      </c>
    </row>
    <row r="2854" spans="1:18" x14ac:dyDescent="0.35">
      <c r="A2854" t="s">
        <v>5132</v>
      </c>
      <c r="B2854" t="s">
        <v>5133</v>
      </c>
      <c r="C2854" t="s">
        <v>34</v>
      </c>
      <c r="D2854" t="s">
        <v>38</v>
      </c>
      <c r="E2854" s="1">
        <v>46048.155555555553</v>
      </c>
      <c r="F2854" s="1">
        <v>46051.280555555553</v>
      </c>
      <c r="G2854" t="s">
        <v>221</v>
      </c>
      <c r="H2854" t="s">
        <v>15</v>
      </c>
      <c r="I2854" t="s">
        <v>68</v>
      </c>
      <c r="J2854">
        <v>3</v>
      </c>
      <c r="K2854" t="str">
        <f>IF(tickets_dataset[[#This Row],[status]] = "Closed", "Yes","No")</f>
        <v>Yes</v>
      </c>
      <c r="L2854" s="2">
        <f t="shared" si="176"/>
        <v>75</v>
      </c>
      <c r="M2854" t="str">
        <f t="shared" si="177"/>
        <v>Yes</v>
      </c>
      <c r="N2854" t="str">
        <f t="shared" si="178"/>
        <v>Jan</v>
      </c>
      <c r="O2854" s="2">
        <f t="shared" si="179"/>
        <v>3.125</v>
      </c>
      <c r="P2854" t="str">
        <f>VLOOKUP(G2854,Agents!A:E,4,FALSE)</f>
        <v>Team4</v>
      </c>
      <c r="Q2854" t="str">
        <f>VLOOKUP(G2854,Agents!A:E,5,FALSE)</f>
        <v>Senior</v>
      </c>
      <c r="R2854" t="str">
        <f>VLOOKUP(G2854,Agents!A:E,2,FALSE)</f>
        <v>Morning</v>
      </c>
    </row>
    <row r="2855" spans="1:18" x14ac:dyDescent="0.35">
      <c r="A2855" t="s">
        <v>5134</v>
      </c>
      <c r="B2855" t="s">
        <v>5135</v>
      </c>
      <c r="C2855" t="s">
        <v>76</v>
      </c>
      <c r="D2855" t="s">
        <v>26</v>
      </c>
      <c r="E2855" s="1">
        <v>46090.632638888892</v>
      </c>
      <c r="F2855" s="1">
        <v>46093.132638888892</v>
      </c>
      <c r="G2855" t="s">
        <v>77</v>
      </c>
      <c r="H2855" t="s">
        <v>15</v>
      </c>
      <c r="I2855" t="s">
        <v>16</v>
      </c>
      <c r="J2855">
        <v>4</v>
      </c>
      <c r="K2855" t="str">
        <f>IF(tickets_dataset[[#This Row],[status]] = "Closed", "Yes","No")</f>
        <v>Yes</v>
      </c>
      <c r="L2855" s="2">
        <f t="shared" si="176"/>
        <v>60</v>
      </c>
      <c r="M2855" t="str">
        <f t="shared" si="177"/>
        <v>Yes</v>
      </c>
      <c r="N2855" t="str">
        <f t="shared" si="178"/>
        <v>Mar</v>
      </c>
      <c r="O2855" s="2">
        <f t="shared" si="179"/>
        <v>2.5</v>
      </c>
      <c r="P2855" t="str">
        <f>VLOOKUP(G2855,Agents!A:E,4,FALSE)</f>
        <v>Team5</v>
      </c>
      <c r="Q2855" t="str">
        <f>VLOOKUP(G2855,Agents!A:E,5,FALSE)</f>
        <v>Junior</v>
      </c>
      <c r="R2855" t="str">
        <f>VLOOKUP(G2855,Agents!A:E,2,FALSE)</f>
        <v>Evening</v>
      </c>
    </row>
    <row r="2856" spans="1:18" x14ac:dyDescent="0.35">
      <c r="A2856" t="s">
        <v>5136</v>
      </c>
      <c r="B2856" t="s">
        <v>5137</v>
      </c>
      <c r="C2856" t="s">
        <v>22</v>
      </c>
      <c r="D2856" t="s">
        <v>13</v>
      </c>
      <c r="E2856" s="1">
        <v>46079.558333333334</v>
      </c>
      <c r="F2856" s="1">
        <v>46079.76666666667</v>
      </c>
      <c r="G2856" t="s">
        <v>73</v>
      </c>
      <c r="H2856" t="s">
        <v>15</v>
      </c>
      <c r="I2856" t="s">
        <v>16</v>
      </c>
      <c r="J2856">
        <v>5</v>
      </c>
      <c r="K2856" t="str">
        <f>IF(tickets_dataset[[#This Row],[status]] = "Closed", "Yes","No")</f>
        <v>Yes</v>
      </c>
      <c r="L2856" s="2">
        <f t="shared" si="176"/>
        <v>5.0000000000582077</v>
      </c>
      <c r="M2856" t="str">
        <f t="shared" si="177"/>
        <v>No</v>
      </c>
      <c r="N2856" t="str">
        <f t="shared" si="178"/>
        <v>Feb</v>
      </c>
      <c r="O2856" s="2">
        <f t="shared" si="179"/>
        <v>0.20833333333575865</v>
      </c>
      <c r="P2856" t="str">
        <f>VLOOKUP(G2856,Agents!A:E,4,FALSE)</f>
        <v>Team4</v>
      </c>
      <c r="Q2856" t="str">
        <f>VLOOKUP(G2856,Agents!A:E,5,FALSE)</f>
        <v>Senior</v>
      </c>
      <c r="R2856" t="str">
        <f>VLOOKUP(G2856,Agents!A:E,2,FALSE)</f>
        <v>Night</v>
      </c>
    </row>
    <row r="2857" spans="1:18" x14ac:dyDescent="0.35">
      <c r="A2857" t="s">
        <v>5138</v>
      </c>
      <c r="B2857" t="s">
        <v>5139</v>
      </c>
      <c r="C2857" t="s">
        <v>22</v>
      </c>
      <c r="D2857" t="s">
        <v>38</v>
      </c>
      <c r="E2857" s="1">
        <v>46096.036805555559</v>
      </c>
      <c r="F2857" s="1">
        <v>46098.286805555559</v>
      </c>
      <c r="G2857" t="s">
        <v>91</v>
      </c>
      <c r="H2857" t="s">
        <v>15</v>
      </c>
      <c r="I2857" t="s">
        <v>16</v>
      </c>
      <c r="J2857">
        <v>5</v>
      </c>
      <c r="K2857" t="str">
        <f>IF(tickets_dataset[[#This Row],[status]] = "Closed", "Yes","No")</f>
        <v>Yes</v>
      </c>
      <c r="L2857" s="2">
        <f t="shared" si="176"/>
        <v>54</v>
      </c>
      <c r="M2857" t="str">
        <f t="shared" si="177"/>
        <v>Yes</v>
      </c>
      <c r="N2857" t="str">
        <f t="shared" si="178"/>
        <v>Mar</v>
      </c>
      <c r="O2857" s="2">
        <f t="shared" si="179"/>
        <v>2.25</v>
      </c>
      <c r="P2857" t="str">
        <f>VLOOKUP(G2857,Agents!A:E,4,FALSE)</f>
        <v>Team5</v>
      </c>
      <c r="Q2857" t="str">
        <f>VLOOKUP(G2857,Agents!A:E,5,FALSE)</f>
        <v>Mid</v>
      </c>
      <c r="R2857" t="str">
        <f>VLOOKUP(G2857,Agents!A:E,2,FALSE)</f>
        <v>Night</v>
      </c>
    </row>
    <row r="2858" spans="1:18" x14ac:dyDescent="0.35">
      <c r="A2858" t="s">
        <v>5140</v>
      </c>
      <c r="B2858" t="s">
        <v>5141</v>
      </c>
      <c r="C2858" t="s">
        <v>34</v>
      </c>
      <c r="D2858" t="s">
        <v>26</v>
      </c>
      <c r="E2858" s="1">
        <v>46100.479166666664</v>
      </c>
      <c r="F2858" s="1">
        <v>46101.479166666664</v>
      </c>
      <c r="G2858" t="s">
        <v>35</v>
      </c>
      <c r="H2858" t="s">
        <v>15</v>
      </c>
      <c r="I2858" t="s">
        <v>16</v>
      </c>
      <c r="J2858">
        <v>4</v>
      </c>
      <c r="K2858" t="str">
        <f>IF(tickets_dataset[[#This Row],[status]] = "Closed", "Yes","No")</f>
        <v>Yes</v>
      </c>
      <c r="L2858" s="2">
        <f t="shared" si="176"/>
        <v>24</v>
      </c>
      <c r="M2858" t="str">
        <f t="shared" si="177"/>
        <v>No</v>
      </c>
      <c r="N2858" t="str">
        <f t="shared" si="178"/>
        <v>Mar</v>
      </c>
      <c r="O2858" s="2">
        <f t="shared" si="179"/>
        <v>1</v>
      </c>
      <c r="P2858" t="str">
        <f>VLOOKUP(G2858,Agents!A:E,4,FALSE)</f>
        <v>Team1</v>
      </c>
      <c r="Q2858" t="str">
        <f>VLOOKUP(G2858,Agents!A:E,5,FALSE)</f>
        <v>Senior</v>
      </c>
      <c r="R2858" t="str">
        <f>VLOOKUP(G2858,Agents!A:E,2,FALSE)</f>
        <v>Evening</v>
      </c>
    </row>
    <row r="2859" spans="1:18" x14ac:dyDescent="0.35">
      <c r="A2859" t="s">
        <v>5142</v>
      </c>
      <c r="B2859" t="s">
        <v>3044</v>
      </c>
      <c r="C2859" t="s">
        <v>50</v>
      </c>
      <c r="D2859" t="s">
        <v>13</v>
      </c>
      <c r="E2859" s="1">
        <v>46079.89166666667</v>
      </c>
      <c r="F2859" s="1">
        <v>46081.183333333334</v>
      </c>
      <c r="G2859" t="s">
        <v>67</v>
      </c>
      <c r="H2859" t="s">
        <v>15</v>
      </c>
      <c r="I2859" t="s">
        <v>16</v>
      </c>
      <c r="J2859">
        <v>5</v>
      </c>
      <c r="K2859" t="str">
        <f>IF(tickets_dataset[[#This Row],[status]] = "Closed", "Yes","No")</f>
        <v>Yes</v>
      </c>
      <c r="L2859" s="2">
        <f t="shared" si="176"/>
        <v>30.999999999941792</v>
      </c>
      <c r="M2859" t="str">
        <f t="shared" si="177"/>
        <v>No</v>
      </c>
      <c r="N2859" t="str">
        <f t="shared" si="178"/>
        <v>Feb</v>
      </c>
      <c r="O2859" s="2">
        <f t="shared" si="179"/>
        <v>1.2916666666642413</v>
      </c>
      <c r="P2859" t="str">
        <f>VLOOKUP(G2859,Agents!A:E,4,FALSE)</f>
        <v>Team5</v>
      </c>
      <c r="Q2859" t="str">
        <f>VLOOKUP(G2859,Agents!A:E,5,FALSE)</f>
        <v>Junior</v>
      </c>
      <c r="R2859" t="str">
        <f>VLOOKUP(G2859,Agents!A:E,2,FALSE)</f>
        <v>Evening</v>
      </c>
    </row>
    <row r="2860" spans="1:18" x14ac:dyDescent="0.35">
      <c r="A2860" t="s">
        <v>5143</v>
      </c>
      <c r="B2860" t="s">
        <v>5144</v>
      </c>
      <c r="C2860" t="s">
        <v>22</v>
      </c>
      <c r="D2860" t="s">
        <v>13</v>
      </c>
      <c r="E2860" s="1">
        <v>46057.793055555558</v>
      </c>
      <c r="F2860" s="1">
        <v>46059.168055555558</v>
      </c>
      <c r="G2860" t="s">
        <v>211</v>
      </c>
      <c r="H2860" t="s">
        <v>15</v>
      </c>
      <c r="I2860" t="s">
        <v>68</v>
      </c>
      <c r="J2860">
        <v>3</v>
      </c>
      <c r="K2860" t="str">
        <f>IF(tickets_dataset[[#This Row],[status]] = "Closed", "Yes","No")</f>
        <v>Yes</v>
      </c>
      <c r="L2860" s="2">
        <f t="shared" si="176"/>
        <v>33</v>
      </c>
      <c r="M2860" t="str">
        <f t="shared" si="177"/>
        <v>No</v>
      </c>
      <c r="N2860" t="str">
        <f t="shared" si="178"/>
        <v>Feb</v>
      </c>
      <c r="O2860" s="2">
        <f t="shared" si="179"/>
        <v>1.375</v>
      </c>
      <c r="P2860" t="str">
        <f>VLOOKUP(G2860,Agents!A:E,4,FALSE)</f>
        <v>Team5</v>
      </c>
      <c r="Q2860" t="str">
        <f>VLOOKUP(G2860,Agents!A:E,5,FALSE)</f>
        <v>Senior</v>
      </c>
      <c r="R2860" t="str">
        <f>VLOOKUP(G2860,Agents!A:E,2,FALSE)</f>
        <v>Evening</v>
      </c>
    </row>
    <row r="2861" spans="1:18" x14ac:dyDescent="0.35">
      <c r="A2861" t="s">
        <v>5145</v>
      </c>
      <c r="B2861" t="s">
        <v>5146</v>
      </c>
      <c r="C2861" t="s">
        <v>76</v>
      </c>
      <c r="D2861" t="s">
        <v>26</v>
      </c>
      <c r="E2861" s="1">
        <v>46037.194444444445</v>
      </c>
      <c r="F2861" s="1">
        <v>46038.527777777781</v>
      </c>
      <c r="G2861" t="s">
        <v>183</v>
      </c>
      <c r="H2861" t="s">
        <v>28</v>
      </c>
      <c r="I2861" t="s">
        <v>16</v>
      </c>
      <c r="J2861">
        <v>2</v>
      </c>
      <c r="K2861" t="str">
        <f>IF(tickets_dataset[[#This Row],[status]] = "Closed", "Yes","No")</f>
        <v>No</v>
      </c>
      <c r="L2861" s="2">
        <f t="shared" si="176"/>
        <v>32.000000000058208</v>
      </c>
      <c r="M2861" t="str">
        <f t="shared" si="177"/>
        <v>No</v>
      </c>
      <c r="N2861" t="str">
        <f t="shared" si="178"/>
        <v>Jan</v>
      </c>
      <c r="O2861" s="2">
        <f t="shared" si="179"/>
        <v>1.3333333333357587</v>
      </c>
      <c r="P2861" t="str">
        <f>VLOOKUP(G2861,Agents!A:E,4,FALSE)</f>
        <v>Team3</v>
      </c>
      <c r="Q2861" t="str">
        <f>VLOOKUP(G2861,Agents!A:E,5,FALSE)</f>
        <v>Senior</v>
      </c>
      <c r="R2861" t="str">
        <f>VLOOKUP(G2861,Agents!A:E,2,FALSE)</f>
        <v>Night</v>
      </c>
    </row>
    <row r="2862" spans="1:18" x14ac:dyDescent="0.35">
      <c r="A2862" t="s">
        <v>5147</v>
      </c>
      <c r="B2862" t="s">
        <v>5148</v>
      </c>
      <c r="C2862" t="s">
        <v>12</v>
      </c>
      <c r="D2862" t="s">
        <v>38</v>
      </c>
      <c r="E2862" s="1">
        <v>46041.686111111114</v>
      </c>
      <c r="F2862" s="1">
        <v>46043.436111111114</v>
      </c>
      <c r="G2862" t="s">
        <v>86</v>
      </c>
      <c r="H2862" t="s">
        <v>15</v>
      </c>
      <c r="I2862" t="s">
        <v>16</v>
      </c>
      <c r="J2862">
        <v>3</v>
      </c>
      <c r="K2862" t="str">
        <f>IF(tickets_dataset[[#This Row],[status]] = "Closed", "Yes","No")</f>
        <v>Yes</v>
      </c>
      <c r="L2862" s="2">
        <f t="shared" si="176"/>
        <v>42</v>
      </c>
      <c r="M2862" t="str">
        <f t="shared" si="177"/>
        <v>No</v>
      </c>
      <c r="N2862" t="str">
        <f t="shared" si="178"/>
        <v>Jan</v>
      </c>
      <c r="O2862" s="2">
        <f t="shared" si="179"/>
        <v>1.75</v>
      </c>
      <c r="P2862" t="str">
        <f>VLOOKUP(G2862,Agents!A:E,4,FALSE)</f>
        <v>Team1</v>
      </c>
      <c r="Q2862" t="str">
        <f>VLOOKUP(G2862,Agents!A:E,5,FALSE)</f>
        <v>Mid</v>
      </c>
      <c r="R2862" t="str">
        <f>VLOOKUP(G2862,Agents!A:E,2,FALSE)</f>
        <v>Morning</v>
      </c>
    </row>
    <row r="2863" spans="1:18" x14ac:dyDescent="0.35">
      <c r="A2863" t="s">
        <v>5149</v>
      </c>
      <c r="B2863" t="s">
        <v>379</v>
      </c>
      <c r="C2863" t="s">
        <v>22</v>
      </c>
      <c r="D2863" t="s">
        <v>38</v>
      </c>
      <c r="E2863" s="1">
        <v>46083.807638888888</v>
      </c>
      <c r="F2863" s="1">
        <v>46085.099305555559</v>
      </c>
      <c r="G2863" t="s">
        <v>77</v>
      </c>
      <c r="H2863" t="s">
        <v>15</v>
      </c>
      <c r="I2863" t="s">
        <v>68</v>
      </c>
      <c r="J2863">
        <v>2</v>
      </c>
      <c r="K2863" t="str">
        <f>IF(tickets_dataset[[#This Row],[status]] = "Closed", "Yes","No")</f>
        <v>Yes</v>
      </c>
      <c r="L2863" s="2">
        <f t="shared" si="176"/>
        <v>31.000000000116415</v>
      </c>
      <c r="M2863" t="str">
        <f t="shared" si="177"/>
        <v>No</v>
      </c>
      <c r="N2863" t="str">
        <f t="shared" si="178"/>
        <v>Mar</v>
      </c>
      <c r="O2863" s="2">
        <f t="shared" si="179"/>
        <v>1.2916666666715173</v>
      </c>
      <c r="P2863" t="str">
        <f>VLOOKUP(G2863,Agents!A:E,4,FALSE)</f>
        <v>Team5</v>
      </c>
      <c r="Q2863" t="str">
        <f>VLOOKUP(G2863,Agents!A:E,5,FALSE)</f>
        <v>Junior</v>
      </c>
      <c r="R2863" t="str">
        <f>VLOOKUP(G2863,Agents!A:E,2,FALSE)</f>
        <v>Evening</v>
      </c>
    </row>
    <row r="2864" spans="1:18" x14ac:dyDescent="0.35">
      <c r="A2864" t="s">
        <v>5150</v>
      </c>
      <c r="B2864" t="s">
        <v>1584</v>
      </c>
      <c r="C2864" t="s">
        <v>12</v>
      </c>
      <c r="D2864" t="s">
        <v>26</v>
      </c>
      <c r="E2864" s="1">
        <v>46040.129166666666</v>
      </c>
      <c r="F2864" s="1">
        <v>46041.17083333333</v>
      </c>
      <c r="G2864" t="s">
        <v>216</v>
      </c>
      <c r="H2864" t="s">
        <v>15</v>
      </c>
      <c r="I2864" t="s">
        <v>16</v>
      </c>
      <c r="J2864">
        <v>3</v>
      </c>
      <c r="K2864" t="str">
        <f>IF(tickets_dataset[[#This Row],[status]] = "Closed", "Yes","No")</f>
        <v>Yes</v>
      </c>
      <c r="L2864" s="2">
        <f t="shared" si="176"/>
        <v>24.999999999941792</v>
      </c>
      <c r="M2864" t="str">
        <f t="shared" si="177"/>
        <v>No</v>
      </c>
      <c r="N2864" t="str">
        <f t="shared" si="178"/>
        <v>Jan</v>
      </c>
      <c r="O2864" s="2">
        <f t="shared" si="179"/>
        <v>1.0416666666642413</v>
      </c>
      <c r="P2864" t="str">
        <f>VLOOKUP(G2864,Agents!A:E,4,FALSE)</f>
        <v>Team5</v>
      </c>
      <c r="Q2864" t="str">
        <f>VLOOKUP(G2864,Agents!A:E,5,FALSE)</f>
        <v>Junior</v>
      </c>
      <c r="R2864" t="str">
        <f>VLOOKUP(G2864,Agents!A:E,2,FALSE)</f>
        <v>Evening</v>
      </c>
    </row>
    <row r="2865" spans="1:18" x14ac:dyDescent="0.35">
      <c r="A2865" t="s">
        <v>5151</v>
      </c>
      <c r="B2865" t="s">
        <v>2874</v>
      </c>
      <c r="C2865" t="s">
        <v>76</v>
      </c>
      <c r="D2865" t="s">
        <v>26</v>
      </c>
      <c r="E2865" s="1">
        <v>46068.617361111108</v>
      </c>
      <c r="F2865" s="1">
        <v>46069.15902777778</v>
      </c>
      <c r="G2865" t="s">
        <v>159</v>
      </c>
      <c r="H2865" t="s">
        <v>15</v>
      </c>
      <c r="I2865" t="s">
        <v>16</v>
      </c>
      <c r="J2865">
        <v>5</v>
      </c>
      <c r="K2865" t="str">
        <f>IF(tickets_dataset[[#This Row],[status]] = "Closed", "Yes","No")</f>
        <v>Yes</v>
      </c>
      <c r="L2865" s="2">
        <f t="shared" si="176"/>
        <v>13.000000000116415</v>
      </c>
      <c r="M2865" t="str">
        <f t="shared" si="177"/>
        <v>No</v>
      </c>
      <c r="N2865" t="str">
        <f t="shared" si="178"/>
        <v>Feb</v>
      </c>
      <c r="O2865" s="2">
        <f t="shared" si="179"/>
        <v>0.54166666667151731</v>
      </c>
      <c r="P2865" t="str">
        <f>VLOOKUP(G2865,Agents!A:E,4,FALSE)</f>
        <v>Team4</v>
      </c>
      <c r="Q2865" t="str">
        <f>VLOOKUP(G2865,Agents!A:E,5,FALSE)</f>
        <v>Mid</v>
      </c>
      <c r="R2865" t="str">
        <f>VLOOKUP(G2865,Agents!A:E,2,FALSE)</f>
        <v>Night</v>
      </c>
    </row>
    <row r="2866" spans="1:18" x14ac:dyDescent="0.35">
      <c r="A2866" t="s">
        <v>5152</v>
      </c>
      <c r="B2866" t="s">
        <v>1329</v>
      </c>
      <c r="C2866" t="s">
        <v>50</v>
      </c>
      <c r="D2866" t="s">
        <v>26</v>
      </c>
      <c r="E2866" s="1">
        <v>46061.472916666666</v>
      </c>
      <c r="F2866" s="1">
        <v>46062.972916666666</v>
      </c>
      <c r="G2866" t="s">
        <v>42</v>
      </c>
      <c r="H2866" t="s">
        <v>15</v>
      </c>
      <c r="I2866" t="s">
        <v>16</v>
      </c>
      <c r="J2866">
        <v>3</v>
      </c>
      <c r="K2866" t="str">
        <f>IF(tickets_dataset[[#This Row],[status]] = "Closed", "Yes","No")</f>
        <v>Yes</v>
      </c>
      <c r="L2866" s="2">
        <f t="shared" si="176"/>
        <v>36</v>
      </c>
      <c r="M2866" t="str">
        <f t="shared" si="177"/>
        <v>No</v>
      </c>
      <c r="N2866" t="str">
        <f t="shared" si="178"/>
        <v>Feb</v>
      </c>
      <c r="O2866" s="2">
        <f t="shared" si="179"/>
        <v>1.5</v>
      </c>
      <c r="P2866" t="str">
        <f>VLOOKUP(G2866,Agents!A:E,4,FALSE)</f>
        <v>Team2</v>
      </c>
      <c r="Q2866" t="str">
        <f>VLOOKUP(G2866,Agents!A:E,5,FALSE)</f>
        <v>Junior</v>
      </c>
      <c r="R2866" t="str">
        <f>VLOOKUP(G2866,Agents!A:E,2,FALSE)</f>
        <v>Night</v>
      </c>
    </row>
    <row r="2867" spans="1:18" x14ac:dyDescent="0.35">
      <c r="A2867" t="s">
        <v>5153</v>
      </c>
      <c r="B2867" t="s">
        <v>5154</v>
      </c>
      <c r="C2867" t="s">
        <v>12</v>
      </c>
      <c r="D2867" t="s">
        <v>13</v>
      </c>
      <c r="E2867" s="1">
        <v>46084.780555555553</v>
      </c>
      <c r="F2867" s="1">
        <v>46084.988888888889</v>
      </c>
      <c r="G2867" t="s">
        <v>221</v>
      </c>
      <c r="H2867" t="s">
        <v>15</v>
      </c>
      <c r="I2867" t="s">
        <v>16</v>
      </c>
      <c r="J2867">
        <v>4</v>
      </c>
      <c r="K2867" t="str">
        <f>IF(tickets_dataset[[#This Row],[status]] = "Closed", "Yes","No")</f>
        <v>Yes</v>
      </c>
      <c r="L2867" s="2">
        <f t="shared" si="176"/>
        <v>5.0000000000582077</v>
      </c>
      <c r="M2867" t="str">
        <f t="shared" si="177"/>
        <v>No</v>
      </c>
      <c r="N2867" t="str">
        <f t="shared" si="178"/>
        <v>Mar</v>
      </c>
      <c r="O2867" s="2">
        <f t="shared" si="179"/>
        <v>0.20833333333575865</v>
      </c>
      <c r="P2867" t="str">
        <f>VLOOKUP(G2867,Agents!A:E,4,FALSE)</f>
        <v>Team4</v>
      </c>
      <c r="Q2867" t="str">
        <f>VLOOKUP(G2867,Agents!A:E,5,FALSE)</f>
        <v>Senior</v>
      </c>
      <c r="R2867" t="str">
        <f>VLOOKUP(G2867,Agents!A:E,2,FALSE)</f>
        <v>Morning</v>
      </c>
    </row>
    <row r="2868" spans="1:18" x14ac:dyDescent="0.35">
      <c r="A2868" t="s">
        <v>5155</v>
      </c>
      <c r="B2868" t="s">
        <v>2295</v>
      </c>
      <c r="C2868" t="s">
        <v>50</v>
      </c>
      <c r="D2868" t="s">
        <v>38</v>
      </c>
      <c r="E2868" s="1">
        <v>46059.28125</v>
      </c>
      <c r="F2868" s="1">
        <v>46061.53125</v>
      </c>
      <c r="G2868" t="s">
        <v>234</v>
      </c>
      <c r="H2868" t="s">
        <v>15</v>
      </c>
      <c r="I2868" t="s">
        <v>68</v>
      </c>
      <c r="J2868">
        <v>3</v>
      </c>
      <c r="K2868" t="str">
        <f>IF(tickets_dataset[[#This Row],[status]] = "Closed", "Yes","No")</f>
        <v>Yes</v>
      </c>
      <c r="L2868" s="2">
        <f t="shared" si="176"/>
        <v>54</v>
      </c>
      <c r="M2868" t="str">
        <f t="shared" si="177"/>
        <v>Yes</v>
      </c>
      <c r="N2868" t="str">
        <f t="shared" si="178"/>
        <v>Feb</v>
      </c>
      <c r="O2868" s="2">
        <f t="shared" si="179"/>
        <v>2.25</v>
      </c>
      <c r="P2868" t="str">
        <f>VLOOKUP(G2868,Agents!A:E,4,FALSE)</f>
        <v>Team5</v>
      </c>
      <c r="Q2868" t="str">
        <f>VLOOKUP(G2868,Agents!A:E,5,FALSE)</f>
        <v>Senior</v>
      </c>
      <c r="R2868" t="str">
        <f>VLOOKUP(G2868,Agents!A:E,2,FALSE)</f>
        <v>Night</v>
      </c>
    </row>
    <row r="2869" spans="1:18" x14ac:dyDescent="0.35">
      <c r="A2869" t="s">
        <v>5156</v>
      </c>
      <c r="B2869" t="s">
        <v>5157</v>
      </c>
      <c r="C2869" t="s">
        <v>22</v>
      </c>
      <c r="D2869" t="s">
        <v>13</v>
      </c>
      <c r="E2869" s="1">
        <v>46089.754861111112</v>
      </c>
      <c r="F2869" s="1">
        <v>46090.171527777777</v>
      </c>
      <c r="G2869" t="s">
        <v>140</v>
      </c>
      <c r="H2869" t="s">
        <v>15</v>
      </c>
      <c r="I2869" t="s">
        <v>16</v>
      </c>
      <c r="J2869">
        <v>3</v>
      </c>
      <c r="K2869" t="str">
        <f>IF(tickets_dataset[[#This Row],[status]] = "Closed", "Yes","No")</f>
        <v>Yes</v>
      </c>
      <c r="L2869" s="2">
        <f t="shared" si="176"/>
        <v>9.9999999999417923</v>
      </c>
      <c r="M2869" t="str">
        <f t="shared" si="177"/>
        <v>No</v>
      </c>
      <c r="N2869" t="str">
        <f t="shared" si="178"/>
        <v>Mar</v>
      </c>
      <c r="O2869" s="2">
        <f t="shared" si="179"/>
        <v>0.41666666666424135</v>
      </c>
      <c r="P2869" t="str">
        <f>VLOOKUP(G2869,Agents!A:E,4,FALSE)</f>
        <v>Team1</v>
      </c>
      <c r="Q2869" t="str">
        <f>VLOOKUP(G2869,Agents!A:E,5,FALSE)</f>
        <v>Junior</v>
      </c>
      <c r="R2869" t="str">
        <f>VLOOKUP(G2869,Agents!A:E,2,FALSE)</f>
        <v>Morning</v>
      </c>
    </row>
    <row r="2870" spans="1:18" x14ac:dyDescent="0.35">
      <c r="A2870" t="s">
        <v>5158</v>
      </c>
      <c r="B2870" t="s">
        <v>4723</v>
      </c>
      <c r="C2870" t="s">
        <v>50</v>
      </c>
      <c r="D2870" t="s">
        <v>38</v>
      </c>
      <c r="E2870" s="1">
        <v>46079.188888888886</v>
      </c>
      <c r="F2870" s="1">
        <v>46081.813888888886</v>
      </c>
      <c r="G2870" t="s">
        <v>256</v>
      </c>
      <c r="H2870" t="s">
        <v>15</v>
      </c>
      <c r="I2870" t="s">
        <v>16</v>
      </c>
      <c r="J2870">
        <v>3</v>
      </c>
      <c r="K2870" t="str">
        <f>IF(tickets_dataset[[#This Row],[status]] = "Closed", "Yes","No")</f>
        <v>Yes</v>
      </c>
      <c r="L2870" s="2">
        <f t="shared" si="176"/>
        <v>63</v>
      </c>
      <c r="M2870" t="str">
        <f t="shared" si="177"/>
        <v>Yes</v>
      </c>
      <c r="N2870" t="str">
        <f t="shared" si="178"/>
        <v>Feb</v>
      </c>
      <c r="O2870" s="2">
        <f t="shared" si="179"/>
        <v>2.625</v>
      </c>
      <c r="P2870" t="str">
        <f>VLOOKUP(G2870,Agents!A:E,4,FALSE)</f>
        <v>Team1</v>
      </c>
      <c r="Q2870" t="str">
        <f>VLOOKUP(G2870,Agents!A:E,5,FALSE)</f>
        <v>Mid</v>
      </c>
      <c r="R2870" t="str">
        <f>VLOOKUP(G2870,Agents!A:E,2,FALSE)</f>
        <v>Morning</v>
      </c>
    </row>
    <row r="2871" spans="1:18" x14ac:dyDescent="0.35">
      <c r="A2871" t="s">
        <v>5159</v>
      </c>
      <c r="B2871" t="s">
        <v>5160</v>
      </c>
      <c r="C2871" t="s">
        <v>34</v>
      </c>
      <c r="D2871" t="s">
        <v>26</v>
      </c>
      <c r="E2871" s="1">
        <v>46096.115277777775</v>
      </c>
      <c r="F2871" s="1">
        <v>46098.531944444447</v>
      </c>
      <c r="G2871" t="s">
        <v>42</v>
      </c>
      <c r="H2871" t="s">
        <v>15</v>
      </c>
      <c r="I2871" t="s">
        <v>16</v>
      </c>
      <c r="J2871">
        <v>5</v>
      </c>
      <c r="K2871" t="str">
        <f>IF(tickets_dataset[[#This Row],[status]] = "Closed", "Yes","No")</f>
        <v>Yes</v>
      </c>
      <c r="L2871" s="2">
        <f t="shared" si="176"/>
        <v>58.000000000116415</v>
      </c>
      <c r="M2871" t="str">
        <f t="shared" si="177"/>
        <v>Yes</v>
      </c>
      <c r="N2871" t="str">
        <f t="shared" si="178"/>
        <v>Mar</v>
      </c>
      <c r="O2871" s="2">
        <f t="shared" si="179"/>
        <v>2.4166666666715173</v>
      </c>
      <c r="P2871" t="str">
        <f>VLOOKUP(G2871,Agents!A:E,4,FALSE)</f>
        <v>Team2</v>
      </c>
      <c r="Q2871" t="str">
        <f>VLOOKUP(G2871,Agents!A:E,5,FALSE)</f>
        <v>Junior</v>
      </c>
      <c r="R2871" t="str">
        <f>VLOOKUP(G2871,Agents!A:E,2,FALSE)</f>
        <v>Night</v>
      </c>
    </row>
    <row r="2872" spans="1:18" x14ac:dyDescent="0.35">
      <c r="A2872" t="s">
        <v>5161</v>
      </c>
      <c r="B2872" t="s">
        <v>4812</v>
      </c>
      <c r="C2872" t="s">
        <v>76</v>
      </c>
      <c r="D2872" t="s">
        <v>26</v>
      </c>
      <c r="E2872" s="1">
        <v>46070.74722222222</v>
      </c>
      <c r="F2872" s="1">
        <v>46072.99722222222</v>
      </c>
      <c r="G2872" t="s">
        <v>422</v>
      </c>
      <c r="H2872" t="s">
        <v>15</v>
      </c>
      <c r="I2872" t="s">
        <v>16</v>
      </c>
      <c r="J2872">
        <v>4</v>
      </c>
      <c r="K2872" t="str">
        <f>IF(tickets_dataset[[#This Row],[status]] = "Closed", "Yes","No")</f>
        <v>Yes</v>
      </c>
      <c r="L2872" s="2">
        <f t="shared" si="176"/>
        <v>54</v>
      </c>
      <c r="M2872" t="str">
        <f t="shared" si="177"/>
        <v>Yes</v>
      </c>
      <c r="N2872" t="str">
        <f t="shared" si="178"/>
        <v>Feb</v>
      </c>
      <c r="O2872" s="2">
        <f t="shared" si="179"/>
        <v>2.25</v>
      </c>
      <c r="P2872" t="str">
        <f>VLOOKUP(G2872,Agents!A:E,4,FALSE)</f>
        <v>Team5</v>
      </c>
      <c r="Q2872" t="str">
        <f>VLOOKUP(G2872,Agents!A:E,5,FALSE)</f>
        <v>Mid</v>
      </c>
      <c r="R2872" t="str">
        <f>VLOOKUP(G2872,Agents!A:E,2,FALSE)</f>
        <v>Evening</v>
      </c>
    </row>
    <row r="2873" spans="1:18" x14ac:dyDescent="0.35">
      <c r="A2873" t="s">
        <v>5162</v>
      </c>
      <c r="B2873" t="s">
        <v>5163</v>
      </c>
      <c r="C2873" t="s">
        <v>22</v>
      </c>
      <c r="D2873" t="s">
        <v>26</v>
      </c>
      <c r="E2873" s="1">
        <v>46078.100694444445</v>
      </c>
      <c r="F2873" s="1">
        <v>46079.475694444445</v>
      </c>
      <c r="G2873" t="s">
        <v>149</v>
      </c>
      <c r="H2873" t="s">
        <v>28</v>
      </c>
      <c r="I2873" t="s">
        <v>16</v>
      </c>
      <c r="J2873">
        <v>4</v>
      </c>
      <c r="K2873" t="str">
        <f>IF(tickets_dataset[[#This Row],[status]] = "Closed", "Yes","No")</f>
        <v>No</v>
      </c>
      <c r="L2873" s="2">
        <f t="shared" si="176"/>
        <v>33</v>
      </c>
      <c r="M2873" t="str">
        <f t="shared" si="177"/>
        <v>No</v>
      </c>
      <c r="N2873" t="str">
        <f t="shared" si="178"/>
        <v>Feb</v>
      </c>
      <c r="O2873" s="2">
        <f t="shared" si="179"/>
        <v>1.375</v>
      </c>
      <c r="P2873" t="str">
        <f>VLOOKUP(G2873,Agents!A:E,4,FALSE)</f>
        <v>Team3</v>
      </c>
      <c r="Q2873" t="str">
        <f>VLOOKUP(G2873,Agents!A:E,5,FALSE)</f>
        <v>Mid</v>
      </c>
      <c r="R2873" t="str">
        <f>VLOOKUP(G2873,Agents!A:E,2,FALSE)</f>
        <v>Night</v>
      </c>
    </row>
    <row r="2874" spans="1:18" x14ac:dyDescent="0.35">
      <c r="A2874" t="s">
        <v>5164</v>
      </c>
      <c r="B2874" t="s">
        <v>5165</v>
      </c>
      <c r="C2874" t="s">
        <v>34</v>
      </c>
      <c r="D2874" t="s">
        <v>26</v>
      </c>
      <c r="E2874" s="1">
        <v>46052.9375</v>
      </c>
      <c r="F2874" s="1">
        <v>46054.020833333336</v>
      </c>
      <c r="G2874" t="s">
        <v>159</v>
      </c>
      <c r="H2874" t="s">
        <v>15</v>
      </c>
      <c r="I2874" t="s">
        <v>16</v>
      </c>
      <c r="J2874">
        <v>4</v>
      </c>
      <c r="K2874" t="str">
        <f>IF(tickets_dataset[[#This Row],[status]] = "Closed", "Yes","No")</f>
        <v>Yes</v>
      </c>
      <c r="L2874" s="2">
        <f t="shared" si="176"/>
        <v>26.000000000058208</v>
      </c>
      <c r="M2874" t="str">
        <f t="shared" si="177"/>
        <v>No</v>
      </c>
      <c r="N2874" t="str">
        <f t="shared" si="178"/>
        <v>Jan</v>
      </c>
      <c r="O2874" s="2">
        <f t="shared" si="179"/>
        <v>1.0833333333357587</v>
      </c>
      <c r="P2874" t="str">
        <f>VLOOKUP(G2874,Agents!A:E,4,FALSE)</f>
        <v>Team4</v>
      </c>
      <c r="Q2874" t="str">
        <f>VLOOKUP(G2874,Agents!A:E,5,FALSE)</f>
        <v>Mid</v>
      </c>
      <c r="R2874" t="str">
        <f>VLOOKUP(G2874,Agents!A:E,2,FALSE)</f>
        <v>Night</v>
      </c>
    </row>
    <row r="2875" spans="1:18" x14ac:dyDescent="0.35">
      <c r="A2875" t="s">
        <v>5166</v>
      </c>
      <c r="B2875" t="s">
        <v>1018</v>
      </c>
      <c r="C2875" t="s">
        <v>50</v>
      </c>
      <c r="D2875" t="s">
        <v>38</v>
      </c>
      <c r="E2875" s="1">
        <v>46052.156944444447</v>
      </c>
      <c r="F2875" s="1">
        <v>46054.406944444447</v>
      </c>
      <c r="G2875" t="s">
        <v>77</v>
      </c>
      <c r="H2875" t="s">
        <v>15</v>
      </c>
      <c r="I2875" t="s">
        <v>16</v>
      </c>
      <c r="J2875">
        <v>5</v>
      </c>
      <c r="K2875" t="str">
        <f>IF(tickets_dataset[[#This Row],[status]] = "Closed", "Yes","No")</f>
        <v>Yes</v>
      </c>
      <c r="L2875" s="2">
        <f t="shared" si="176"/>
        <v>54</v>
      </c>
      <c r="M2875" t="str">
        <f t="shared" si="177"/>
        <v>Yes</v>
      </c>
      <c r="N2875" t="str">
        <f t="shared" si="178"/>
        <v>Jan</v>
      </c>
      <c r="O2875" s="2">
        <f t="shared" si="179"/>
        <v>2.25</v>
      </c>
      <c r="P2875" t="str">
        <f>VLOOKUP(G2875,Agents!A:E,4,FALSE)</f>
        <v>Team5</v>
      </c>
      <c r="Q2875" t="str">
        <f>VLOOKUP(G2875,Agents!A:E,5,FALSE)</f>
        <v>Junior</v>
      </c>
      <c r="R2875" t="str">
        <f>VLOOKUP(G2875,Agents!A:E,2,FALSE)</f>
        <v>Evening</v>
      </c>
    </row>
    <row r="2876" spans="1:18" x14ac:dyDescent="0.35">
      <c r="A2876" t="s">
        <v>5167</v>
      </c>
      <c r="B2876" t="s">
        <v>5168</v>
      </c>
      <c r="C2876" t="s">
        <v>34</v>
      </c>
      <c r="D2876" t="s">
        <v>38</v>
      </c>
      <c r="E2876" s="1">
        <v>46051.986805555556</v>
      </c>
      <c r="F2876" s="1">
        <v>46054.570138888892</v>
      </c>
      <c r="G2876" t="s">
        <v>190</v>
      </c>
      <c r="H2876" t="s">
        <v>15</v>
      </c>
      <c r="I2876" t="s">
        <v>16</v>
      </c>
      <c r="J2876">
        <v>3</v>
      </c>
      <c r="K2876" t="str">
        <f>IF(tickets_dataset[[#This Row],[status]] = "Closed", "Yes","No")</f>
        <v>Yes</v>
      </c>
      <c r="L2876" s="2">
        <f t="shared" si="176"/>
        <v>62.000000000058208</v>
      </c>
      <c r="M2876" t="str">
        <f t="shared" si="177"/>
        <v>Yes</v>
      </c>
      <c r="N2876" t="str">
        <f t="shared" si="178"/>
        <v>Jan</v>
      </c>
      <c r="O2876" s="2">
        <f t="shared" si="179"/>
        <v>2.5833333333357587</v>
      </c>
      <c r="P2876" t="str">
        <f>VLOOKUP(G2876,Agents!A:E,4,FALSE)</f>
        <v>Team1</v>
      </c>
      <c r="Q2876" t="str">
        <f>VLOOKUP(G2876,Agents!A:E,5,FALSE)</f>
        <v>Senior</v>
      </c>
      <c r="R2876" t="str">
        <f>VLOOKUP(G2876,Agents!A:E,2,FALSE)</f>
        <v>Night</v>
      </c>
    </row>
    <row r="2877" spans="1:18" x14ac:dyDescent="0.35">
      <c r="A2877" t="s">
        <v>5169</v>
      </c>
      <c r="B2877" t="s">
        <v>118</v>
      </c>
      <c r="C2877" t="s">
        <v>34</v>
      </c>
      <c r="D2877" t="s">
        <v>38</v>
      </c>
      <c r="E2877" s="1">
        <v>46028.979861111111</v>
      </c>
      <c r="F2877" s="1">
        <v>46032.229861111111</v>
      </c>
      <c r="G2877" t="s">
        <v>56</v>
      </c>
      <c r="H2877" t="s">
        <v>15</v>
      </c>
      <c r="I2877" t="s">
        <v>16</v>
      </c>
      <c r="J2877">
        <v>4</v>
      </c>
      <c r="K2877" t="str">
        <f>IF(tickets_dataset[[#This Row],[status]] = "Closed", "Yes","No")</f>
        <v>Yes</v>
      </c>
      <c r="L2877" s="2">
        <f t="shared" si="176"/>
        <v>78</v>
      </c>
      <c r="M2877" t="str">
        <f t="shared" si="177"/>
        <v>Yes</v>
      </c>
      <c r="N2877" t="str">
        <f t="shared" si="178"/>
        <v>Jan</v>
      </c>
      <c r="O2877" s="2">
        <f t="shared" si="179"/>
        <v>3.25</v>
      </c>
      <c r="P2877" t="str">
        <f>VLOOKUP(G2877,Agents!A:E,4,FALSE)</f>
        <v>Team1</v>
      </c>
      <c r="Q2877" t="str">
        <f>VLOOKUP(G2877,Agents!A:E,5,FALSE)</f>
        <v>Senior</v>
      </c>
      <c r="R2877" t="str">
        <f>VLOOKUP(G2877,Agents!A:E,2,FALSE)</f>
        <v>Night</v>
      </c>
    </row>
    <row r="2878" spans="1:18" x14ac:dyDescent="0.35">
      <c r="A2878" t="s">
        <v>5170</v>
      </c>
      <c r="B2878" t="s">
        <v>5171</v>
      </c>
      <c r="C2878" t="s">
        <v>50</v>
      </c>
      <c r="D2878" t="s">
        <v>38</v>
      </c>
      <c r="E2878" s="1">
        <v>46064.068055555559</v>
      </c>
      <c r="F2878" s="1">
        <v>46064.318055555559</v>
      </c>
      <c r="G2878" t="s">
        <v>140</v>
      </c>
      <c r="H2878" t="s">
        <v>15</v>
      </c>
      <c r="I2878" t="s">
        <v>16</v>
      </c>
      <c r="J2878">
        <v>3</v>
      </c>
      <c r="K2878" t="str">
        <f>IF(tickets_dataset[[#This Row],[status]] = "Closed", "Yes","No")</f>
        <v>Yes</v>
      </c>
      <c r="L2878" s="2">
        <f t="shared" si="176"/>
        <v>6</v>
      </c>
      <c r="M2878" t="str">
        <f t="shared" si="177"/>
        <v>No</v>
      </c>
      <c r="N2878" t="str">
        <f t="shared" si="178"/>
        <v>Feb</v>
      </c>
      <c r="O2878" s="2">
        <f t="shared" si="179"/>
        <v>0.25</v>
      </c>
      <c r="P2878" t="str">
        <f>VLOOKUP(G2878,Agents!A:E,4,FALSE)</f>
        <v>Team1</v>
      </c>
      <c r="Q2878" t="str">
        <f>VLOOKUP(G2878,Agents!A:E,5,FALSE)</f>
        <v>Junior</v>
      </c>
      <c r="R2878" t="str">
        <f>VLOOKUP(G2878,Agents!A:E,2,FALSE)</f>
        <v>Morning</v>
      </c>
    </row>
    <row r="2879" spans="1:18" x14ac:dyDescent="0.35">
      <c r="A2879" t="s">
        <v>5172</v>
      </c>
      <c r="B2879" t="s">
        <v>5139</v>
      </c>
      <c r="C2879" t="s">
        <v>12</v>
      </c>
      <c r="D2879" t="s">
        <v>38</v>
      </c>
      <c r="E2879" s="1">
        <v>46068.774305555555</v>
      </c>
      <c r="F2879" s="1">
        <v>46069.232638888891</v>
      </c>
      <c r="G2879" t="s">
        <v>156</v>
      </c>
      <c r="H2879" t="s">
        <v>15</v>
      </c>
      <c r="I2879" t="s">
        <v>16</v>
      </c>
      <c r="J2879">
        <v>3</v>
      </c>
      <c r="K2879" t="str">
        <f>IF(tickets_dataset[[#This Row],[status]] = "Closed", "Yes","No")</f>
        <v>Yes</v>
      </c>
      <c r="L2879" s="2">
        <f t="shared" si="176"/>
        <v>11.000000000058208</v>
      </c>
      <c r="M2879" t="str">
        <f t="shared" si="177"/>
        <v>No</v>
      </c>
      <c r="N2879" t="str">
        <f t="shared" si="178"/>
        <v>Feb</v>
      </c>
      <c r="O2879" s="2">
        <f t="shared" si="179"/>
        <v>0.45833333333575865</v>
      </c>
      <c r="P2879" t="str">
        <f>VLOOKUP(G2879,Agents!A:E,4,FALSE)</f>
        <v>Team3</v>
      </c>
      <c r="Q2879" t="str">
        <f>VLOOKUP(G2879,Agents!A:E,5,FALSE)</f>
        <v>Mid</v>
      </c>
      <c r="R2879" t="str">
        <f>VLOOKUP(G2879,Agents!A:E,2,FALSE)</f>
        <v>Evening</v>
      </c>
    </row>
    <row r="2880" spans="1:18" x14ac:dyDescent="0.35">
      <c r="A2880" t="s">
        <v>5173</v>
      </c>
      <c r="B2880" t="s">
        <v>5174</v>
      </c>
      <c r="C2880" t="s">
        <v>12</v>
      </c>
      <c r="D2880" t="s">
        <v>38</v>
      </c>
      <c r="E2880" s="1">
        <v>46072.72152777778</v>
      </c>
      <c r="F2880" s="1">
        <v>46074.013194444444</v>
      </c>
      <c r="G2880" t="s">
        <v>183</v>
      </c>
      <c r="H2880" t="s">
        <v>15</v>
      </c>
      <c r="I2880" t="s">
        <v>16</v>
      </c>
      <c r="J2880">
        <v>3</v>
      </c>
      <c r="K2880" t="str">
        <f>IF(tickets_dataset[[#This Row],[status]] = "Closed", "Yes","No")</f>
        <v>Yes</v>
      </c>
      <c r="L2880" s="2">
        <f t="shared" si="176"/>
        <v>30.999999999941792</v>
      </c>
      <c r="M2880" t="str">
        <f t="shared" si="177"/>
        <v>No</v>
      </c>
      <c r="N2880" t="str">
        <f t="shared" si="178"/>
        <v>Feb</v>
      </c>
      <c r="O2880" s="2">
        <f t="shared" si="179"/>
        <v>1.2916666666642413</v>
      </c>
      <c r="P2880" t="str">
        <f>VLOOKUP(G2880,Agents!A:E,4,FALSE)</f>
        <v>Team3</v>
      </c>
      <c r="Q2880" t="str">
        <f>VLOOKUP(G2880,Agents!A:E,5,FALSE)</f>
        <v>Senior</v>
      </c>
      <c r="R2880" t="str">
        <f>VLOOKUP(G2880,Agents!A:E,2,FALSE)</f>
        <v>Night</v>
      </c>
    </row>
    <row r="2881" spans="1:18" x14ac:dyDescent="0.35">
      <c r="A2881" t="s">
        <v>5175</v>
      </c>
      <c r="B2881" t="s">
        <v>5176</v>
      </c>
      <c r="C2881" t="s">
        <v>76</v>
      </c>
      <c r="D2881" t="s">
        <v>26</v>
      </c>
      <c r="E2881" s="1">
        <v>46037.572916666664</v>
      </c>
      <c r="F2881" s="1">
        <v>46039.447916666664</v>
      </c>
      <c r="G2881" t="s">
        <v>167</v>
      </c>
      <c r="H2881" t="s">
        <v>15</v>
      </c>
      <c r="I2881" t="s">
        <v>16</v>
      </c>
      <c r="J2881">
        <v>4</v>
      </c>
      <c r="K2881" t="str">
        <f>IF(tickets_dataset[[#This Row],[status]] = "Closed", "Yes","No")</f>
        <v>Yes</v>
      </c>
      <c r="L2881" s="2">
        <f t="shared" si="176"/>
        <v>45</v>
      </c>
      <c r="M2881" t="str">
        <f t="shared" si="177"/>
        <v>No</v>
      </c>
      <c r="N2881" t="str">
        <f t="shared" si="178"/>
        <v>Jan</v>
      </c>
      <c r="O2881" s="2">
        <f t="shared" si="179"/>
        <v>1.875</v>
      </c>
      <c r="P2881" t="str">
        <f>VLOOKUP(G2881,Agents!A:E,4,FALSE)</f>
        <v>Team3</v>
      </c>
      <c r="Q2881" t="str">
        <f>VLOOKUP(G2881,Agents!A:E,5,FALSE)</f>
        <v>Mid</v>
      </c>
      <c r="R2881" t="str">
        <f>VLOOKUP(G2881,Agents!A:E,2,FALSE)</f>
        <v>Evening</v>
      </c>
    </row>
    <row r="2882" spans="1:18" x14ac:dyDescent="0.35">
      <c r="A2882" t="s">
        <v>5177</v>
      </c>
      <c r="B2882" t="s">
        <v>680</v>
      </c>
      <c r="C2882" t="s">
        <v>12</v>
      </c>
      <c r="D2882" t="s">
        <v>38</v>
      </c>
      <c r="E2882" s="1">
        <v>46085.496527777781</v>
      </c>
      <c r="F2882" s="1">
        <v>46088.704861111109</v>
      </c>
      <c r="G2882" t="s">
        <v>80</v>
      </c>
      <c r="H2882" t="s">
        <v>15</v>
      </c>
      <c r="I2882" t="s">
        <v>16</v>
      </c>
      <c r="J2882">
        <v>3</v>
      </c>
      <c r="K2882" t="str">
        <f>IF(tickets_dataset[[#This Row],[status]] = "Closed", "Yes","No")</f>
        <v>Yes</v>
      </c>
      <c r="L2882" s="2">
        <f t="shared" ref="L2882:L2945" si="180">IF(ISBLANK(F2882),"",(F2882-E2882)*24)</f>
        <v>76.999999999883585</v>
      </c>
      <c r="M2882" t="str">
        <f t="shared" ref="M2882:M2945" si="181">IF(L2882&gt;48,"Yes","No")</f>
        <v>Yes</v>
      </c>
      <c r="N2882" t="str">
        <f t="shared" ref="N2882:N2945" si="182">TEXT(E2882,"mmm")</f>
        <v>Mar</v>
      </c>
      <c r="O2882" s="2">
        <f t="shared" si="179"/>
        <v>3.2083333333284827</v>
      </c>
      <c r="P2882" t="str">
        <f>VLOOKUP(G2882,Agents!A:E,4,FALSE)</f>
        <v>Team3</v>
      </c>
      <c r="Q2882" t="str">
        <f>VLOOKUP(G2882,Agents!A:E,5,FALSE)</f>
        <v>Junior</v>
      </c>
      <c r="R2882" t="str">
        <f>VLOOKUP(G2882,Agents!A:E,2,FALSE)</f>
        <v>Evening</v>
      </c>
    </row>
    <row r="2883" spans="1:18" x14ac:dyDescent="0.35">
      <c r="A2883" t="s">
        <v>5178</v>
      </c>
      <c r="B2883" t="s">
        <v>348</v>
      </c>
      <c r="C2883" t="s">
        <v>50</v>
      </c>
      <c r="D2883" t="s">
        <v>13</v>
      </c>
      <c r="E2883" s="1">
        <v>46052.067361111112</v>
      </c>
      <c r="F2883" s="1">
        <v>46052.942361111112</v>
      </c>
      <c r="G2883" t="s">
        <v>42</v>
      </c>
      <c r="H2883" t="s">
        <v>15</v>
      </c>
      <c r="I2883" t="s">
        <v>16</v>
      </c>
      <c r="J2883">
        <v>4</v>
      </c>
      <c r="K2883" t="str">
        <f>IF(tickets_dataset[[#This Row],[status]] = "Closed", "Yes","No")</f>
        <v>Yes</v>
      </c>
      <c r="L2883" s="2">
        <f t="shared" si="180"/>
        <v>21</v>
      </c>
      <c r="M2883" t="str">
        <f t="shared" si="181"/>
        <v>No</v>
      </c>
      <c r="N2883" t="str">
        <f t="shared" si="182"/>
        <v>Jan</v>
      </c>
      <c r="O2883" s="2">
        <f t="shared" ref="O2883:O2946" si="183">F2883-E2883</f>
        <v>0.875</v>
      </c>
      <c r="P2883" t="str">
        <f>VLOOKUP(G2883,Agents!A:E,4,FALSE)</f>
        <v>Team2</v>
      </c>
      <c r="Q2883" t="str">
        <f>VLOOKUP(G2883,Agents!A:E,5,FALSE)</f>
        <v>Junior</v>
      </c>
      <c r="R2883" t="str">
        <f>VLOOKUP(G2883,Agents!A:E,2,FALSE)</f>
        <v>Night</v>
      </c>
    </row>
    <row r="2884" spans="1:18" x14ac:dyDescent="0.35">
      <c r="A2884" t="s">
        <v>5179</v>
      </c>
      <c r="B2884" t="s">
        <v>2163</v>
      </c>
      <c r="C2884" t="s">
        <v>34</v>
      </c>
      <c r="D2884" t="s">
        <v>26</v>
      </c>
      <c r="E2884" s="1">
        <v>46095.098611111112</v>
      </c>
      <c r="F2884" s="1">
        <v>46096.390277777777</v>
      </c>
      <c r="G2884" t="s">
        <v>53</v>
      </c>
      <c r="H2884" t="s">
        <v>15</v>
      </c>
      <c r="I2884" t="s">
        <v>16</v>
      </c>
      <c r="J2884">
        <v>4</v>
      </c>
      <c r="K2884" t="str">
        <f>IF(tickets_dataset[[#This Row],[status]] = "Closed", "Yes","No")</f>
        <v>Yes</v>
      </c>
      <c r="L2884" s="2">
        <f t="shared" si="180"/>
        <v>30.999999999941792</v>
      </c>
      <c r="M2884" t="str">
        <f t="shared" si="181"/>
        <v>No</v>
      </c>
      <c r="N2884" t="str">
        <f t="shared" si="182"/>
        <v>Mar</v>
      </c>
      <c r="O2884" s="2">
        <f t="shared" si="183"/>
        <v>1.2916666666642413</v>
      </c>
      <c r="P2884" t="str">
        <f>VLOOKUP(G2884,Agents!A:E,4,FALSE)</f>
        <v>Team1</v>
      </c>
      <c r="Q2884" t="str">
        <f>VLOOKUP(G2884,Agents!A:E,5,FALSE)</f>
        <v>Junior</v>
      </c>
      <c r="R2884" t="str">
        <f>VLOOKUP(G2884,Agents!A:E,2,FALSE)</f>
        <v>Night</v>
      </c>
    </row>
    <row r="2885" spans="1:18" x14ac:dyDescent="0.35">
      <c r="A2885" t="s">
        <v>5180</v>
      </c>
      <c r="B2885" t="s">
        <v>5181</v>
      </c>
      <c r="C2885" t="s">
        <v>22</v>
      </c>
      <c r="D2885" t="s">
        <v>38</v>
      </c>
      <c r="E2885" s="1">
        <v>46106.714583333334</v>
      </c>
      <c r="F2885" s="1">
        <v>46108.756249999999</v>
      </c>
      <c r="G2885" t="s">
        <v>149</v>
      </c>
      <c r="H2885" t="s">
        <v>15</v>
      </c>
      <c r="I2885" t="s">
        <v>16</v>
      </c>
      <c r="J2885">
        <v>4</v>
      </c>
      <c r="K2885" t="str">
        <f>IF(tickets_dataset[[#This Row],[status]] = "Closed", "Yes","No")</f>
        <v>Yes</v>
      </c>
      <c r="L2885" s="2">
        <f t="shared" si="180"/>
        <v>48.999999999941792</v>
      </c>
      <c r="M2885" t="str">
        <f t="shared" si="181"/>
        <v>Yes</v>
      </c>
      <c r="N2885" t="str">
        <f t="shared" si="182"/>
        <v>Mar</v>
      </c>
      <c r="O2885" s="2">
        <f t="shared" si="183"/>
        <v>2.0416666666642413</v>
      </c>
      <c r="P2885" t="str">
        <f>VLOOKUP(G2885,Agents!A:E,4,FALSE)</f>
        <v>Team3</v>
      </c>
      <c r="Q2885" t="str">
        <f>VLOOKUP(G2885,Agents!A:E,5,FALSE)</f>
        <v>Mid</v>
      </c>
      <c r="R2885" t="str">
        <f>VLOOKUP(G2885,Agents!A:E,2,FALSE)</f>
        <v>Night</v>
      </c>
    </row>
    <row r="2886" spans="1:18" x14ac:dyDescent="0.35">
      <c r="A2886" t="s">
        <v>5182</v>
      </c>
      <c r="B2886" t="s">
        <v>5183</v>
      </c>
      <c r="C2886" t="s">
        <v>34</v>
      </c>
      <c r="D2886" t="s">
        <v>13</v>
      </c>
      <c r="E2886" s="1">
        <v>46025.938194444447</v>
      </c>
      <c r="F2886" s="1">
        <v>46026.896527777775</v>
      </c>
      <c r="G2886" t="s">
        <v>119</v>
      </c>
      <c r="H2886" t="s">
        <v>15</v>
      </c>
      <c r="I2886" t="s">
        <v>16</v>
      </c>
      <c r="J2886">
        <v>4</v>
      </c>
      <c r="K2886" t="str">
        <f>IF(tickets_dataset[[#This Row],[status]] = "Closed", "Yes","No")</f>
        <v>Yes</v>
      </c>
      <c r="L2886" s="2">
        <f t="shared" si="180"/>
        <v>22.999999999883585</v>
      </c>
      <c r="M2886" t="str">
        <f t="shared" si="181"/>
        <v>No</v>
      </c>
      <c r="N2886" t="str">
        <f t="shared" si="182"/>
        <v>Jan</v>
      </c>
      <c r="O2886" s="2">
        <f t="shared" si="183"/>
        <v>0.95833333332848269</v>
      </c>
      <c r="P2886" t="str">
        <f>VLOOKUP(G2886,Agents!A:E,4,FALSE)</f>
        <v>Team1</v>
      </c>
      <c r="Q2886" t="str">
        <f>VLOOKUP(G2886,Agents!A:E,5,FALSE)</f>
        <v>Junior</v>
      </c>
      <c r="R2886" t="str">
        <f>VLOOKUP(G2886,Agents!A:E,2,FALSE)</f>
        <v>Morning</v>
      </c>
    </row>
    <row r="2887" spans="1:18" x14ac:dyDescent="0.35">
      <c r="A2887" t="s">
        <v>5184</v>
      </c>
      <c r="B2887" t="s">
        <v>1345</v>
      </c>
      <c r="C2887" t="s">
        <v>50</v>
      </c>
      <c r="D2887" t="s">
        <v>38</v>
      </c>
      <c r="E2887" s="1">
        <v>46032.155555555553</v>
      </c>
      <c r="F2887" s="1">
        <v>46033.572222222225</v>
      </c>
      <c r="G2887" t="s">
        <v>156</v>
      </c>
      <c r="H2887" t="s">
        <v>132</v>
      </c>
      <c r="I2887" t="s">
        <v>16</v>
      </c>
      <c r="J2887">
        <v>5</v>
      </c>
      <c r="K2887" t="str">
        <f>IF(tickets_dataset[[#This Row],[status]] = "Closed", "Yes","No")</f>
        <v>No</v>
      </c>
      <c r="L2887" s="2">
        <f t="shared" si="180"/>
        <v>34.000000000116415</v>
      </c>
      <c r="M2887" t="str">
        <f t="shared" si="181"/>
        <v>No</v>
      </c>
      <c r="N2887" t="str">
        <f t="shared" si="182"/>
        <v>Jan</v>
      </c>
      <c r="O2887" s="2">
        <f t="shared" si="183"/>
        <v>1.4166666666715173</v>
      </c>
      <c r="P2887" t="str">
        <f>VLOOKUP(G2887,Agents!A:E,4,FALSE)</f>
        <v>Team3</v>
      </c>
      <c r="Q2887" t="str">
        <f>VLOOKUP(G2887,Agents!A:E,5,FALSE)</f>
        <v>Mid</v>
      </c>
      <c r="R2887" t="str">
        <f>VLOOKUP(G2887,Agents!A:E,2,FALSE)</f>
        <v>Evening</v>
      </c>
    </row>
    <row r="2888" spans="1:18" x14ac:dyDescent="0.35">
      <c r="A2888" t="s">
        <v>5185</v>
      </c>
      <c r="B2888" t="s">
        <v>1986</v>
      </c>
      <c r="C2888" t="s">
        <v>12</v>
      </c>
      <c r="D2888" t="s">
        <v>38</v>
      </c>
      <c r="E2888" s="1">
        <v>46047</v>
      </c>
      <c r="F2888" s="1">
        <v>46049.333333333336</v>
      </c>
      <c r="G2888" t="s">
        <v>83</v>
      </c>
      <c r="H2888" t="s">
        <v>28</v>
      </c>
      <c r="I2888" t="s">
        <v>16</v>
      </c>
      <c r="J2888">
        <v>4</v>
      </c>
      <c r="K2888" t="str">
        <f>IF(tickets_dataset[[#This Row],[status]] = "Closed", "Yes","No")</f>
        <v>No</v>
      </c>
      <c r="L2888" s="2">
        <f t="shared" si="180"/>
        <v>56.000000000058208</v>
      </c>
      <c r="M2888" t="str">
        <f t="shared" si="181"/>
        <v>Yes</v>
      </c>
      <c r="N2888" t="str">
        <f t="shared" si="182"/>
        <v>Jan</v>
      </c>
      <c r="O2888" s="2">
        <f t="shared" si="183"/>
        <v>2.3333333333357587</v>
      </c>
      <c r="P2888" t="str">
        <f>VLOOKUP(G2888,Agents!A:E,4,FALSE)</f>
        <v>Team2</v>
      </c>
      <c r="Q2888" t="str">
        <f>VLOOKUP(G2888,Agents!A:E,5,FALSE)</f>
        <v>Junior</v>
      </c>
      <c r="R2888" t="str">
        <f>VLOOKUP(G2888,Agents!A:E,2,FALSE)</f>
        <v>Night</v>
      </c>
    </row>
    <row r="2889" spans="1:18" x14ac:dyDescent="0.35">
      <c r="A2889" t="s">
        <v>5186</v>
      </c>
      <c r="B2889" t="s">
        <v>924</v>
      </c>
      <c r="C2889" t="s">
        <v>22</v>
      </c>
      <c r="D2889" t="s">
        <v>38</v>
      </c>
      <c r="E2889" s="1">
        <v>46043.595138888886</v>
      </c>
      <c r="F2889" s="1">
        <v>46045.553472222222</v>
      </c>
      <c r="G2889" t="s">
        <v>190</v>
      </c>
      <c r="H2889" t="s">
        <v>15</v>
      </c>
      <c r="I2889" t="s">
        <v>16</v>
      </c>
      <c r="J2889">
        <v>4</v>
      </c>
      <c r="K2889" t="str">
        <f>IF(tickets_dataset[[#This Row],[status]] = "Closed", "Yes","No")</f>
        <v>Yes</v>
      </c>
      <c r="L2889" s="2">
        <f t="shared" si="180"/>
        <v>47.000000000058208</v>
      </c>
      <c r="M2889" t="str">
        <f t="shared" si="181"/>
        <v>No</v>
      </c>
      <c r="N2889" t="str">
        <f t="shared" si="182"/>
        <v>Jan</v>
      </c>
      <c r="O2889" s="2">
        <f t="shared" si="183"/>
        <v>1.9583333333357587</v>
      </c>
      <c r="P2889" t="str">
        <f>VLOOKUP(G2889,Agents!A:E,4,FALSE)</f>
        <v>Team1</v>
      </c>
      <c r="Q2889" t="str">
        <f>VLOOKUP(G2889,Agents!A:E,5,FALSE)</f>
        <v>Senior</v>
      </c>
      <c r="R2889" t="str">
        <f>VLOOKUP(G2889,Agents!A:E,2,FALSE)</f>
        <v>Night</v>
      </c>
    </row>
    <row r="2890" spans="1:18" x14ac:dyDescent="0.35">
      <c r="A2890" t="s">
        <v>5187</v>
      </c>
      <c r="B2890" t="s">
        <v>818</v>
      </c>
      <c r="C2890" t="s">
        <v>76</v>
      </c>
      <c r="D2890" t="s">
        <v>26</v>
      </c>
      <c r="E2890" s="1">
        <v>46061.2</v>
      </c>
      <c r="F2890" s="1">
        <v>46062.491666666669</v>
      </c>
      <c r="G2890" t="s">
        <v>77</v>
      </c>
      <c r="H2890" t="s">
        <v>15</v>
      </c>
      <c r="I2890" t="s">
        <v>16</v>
      </c>
      <c r="J2890">
        <v>3</v>
      </c>
      <c r="K2890" t="str">
        <f>IF(tickets_dataset[[#This Row],[status]] = "Closed", "Yes","No")</f>
        <v>Yes</v>
      </c>
      <c r="L2890" s="2">
        <f t="shared" si="180"/>
        <v>31.000000000116415</v>
      </c>
      <c r="M2890" t="str">
        <f t="shared" si="181"/>
        <v>No</v>
      </c>
      <c r="N2890" t="str">
        <f t="shared" si="182"/>
        <v>Feb</v>
      </c>
      <c r="O2890" s="2">
        <f t="shared" si="183"/>
        <v>1.2916666666715173</v>
      </c>
      <c r="P2890" t="str">
        <f>VLOOKUP(G2890,Agents!A:E,4,FALSE)</f>
        <v>Team5</v>
      </c>
      <c r="Q2890" t="str">
        <f>VLOOKUP(G2890,Agents!A:E,5,FALSE)</f>
        <v>Junior</v>
      </c>
      <c r="R2890" t="str">
        <f>VLOOKUP(G2890,Agents!A:E,2,FALSE)</f>
        <v>Evening</v>
      </c>
    </row>
    <row r="2891" spans="1:18" x14ac:dyDescent="0.35">
      <c r="A2891" t="s">
        <v>5188</v>
      </c>
      <c r="B2891" t="s">
        <v>5189</v>
      </c>
      <c r="C2891" t="s">
        <v>76</v>
      </c>
      <c r="D2891" t="s">
        <v>38</v>
      </c>
      <c r="E2891" s="1">
        <v>46027.279861111114</v>
      </c>
      <c r="F2891" s="1">
        <v>46029.071527777778</v>
      </c>
      <c r="G2891" t="s">
        <v>164</v>
      </c>
      <c r="H2891" t="s">
        <v>15</v>
      </c>
      <c r="I2891" t="s">
        <v>16</v>
      </c>
      <c r="J2891">
        <v>4</v>
      </c>
      <c r="K2891" t="str">
        <f>IF(tickets_dataset[[#This Row],[status]] = "Closed", "Yes","No")</f>
        <v>Yes</v>
      </c>
      <c r="L2891" s="2">
        <f t="shared" si="180"/>
        <v>42.999999999941792</v>
      </c>
      <c r="M2891" t="str">
        <f t="shared" si="181"/>
        <v>No</v>
      </c>
      <c r="N2891" t="str">
        <f t="shared" si="182"/>
        <v>Jan</v>
      </c>
      <c r="O2891" s="2">
        <f t="shared" si="183"/>
        <v>1.7916666666642413</v>
      </c>
      <c r="P2891" t="str">
        <f>VLOOKUP(G2891,Agents!A:E,4,FALSE)</f>
        <v>Team4</v>
      </c>
      <c r="Q2891" t="str">
        <f>VLOOKUP(G2891,Agents!A:E,5,FALSE)</f>
        <v>Senior</v>
      </c>
      <c r="R2891" t="str">
        <f>VLOOKUP(G2891,Agents!A:E,2,FALSE)</f>
        <v>Evening</v>
      </c>
    </row>
    <row r="2892" spans="1:18" x14ac:dyDescent="0.35">
      <c r="A2892" t="s">
        <v>5190</v>
      </c>
      <c r="B2892" t="s">
        <v>5191</v>
      </c>
      <c r="C2892" t="s">
        <v>22</v>
      </c>
      <c r="D2892" t="s">
        <v>26</v>
      </c>
      <c r="E2892" s="1">
        <v>46023.849305555559</v>
      </c>
      <c r="F2892" s="1">
        <v>46025.682638888888</v>
      </c>
      <c r="G2892" t="s">
        <v>91</v>
      </c>
      <c r="H2892" t="s">
        <v>15</v>
      </c>
      <c r="I2892" t="s">
        <v>16</v>
      </c>
      <c r="J2892">
        <v>3</v>
      </c>
      <c r="K2892" t="str">
        <f>IF(tickets_dataset[[#This Row],[status]] = "Closed", "Yes","No")</f>
        <v>Yes</v>
      </c>
      <c r="L2892" s="2">
        <f t="shared" si="180"/>
        <v>43.999999999883585</v>
      </c>
      <c r="M2892" t="str">
        <f t="shared" si="181"/>
        <v>No</v>
      </c>
      <c r="N2892" t="str">
        <f t="shared" si="182"/>
        <v>Jan</v>
      </c>
      <c r="O2892" s="2">
        <f t="shared" si="183"/>
        <v>1.8333333333284827</v>
      </c>
      <c r="P2892" t="str">
        <f>VLOOKUP(G2892,Agents!A:E,4,FALSE)</f>
        <v>Team5</v>
      </c>
      <c r="Q2892" t="str">
        <f>VLOOKUP(G2892,Agents!A:E,5,FALSE)</f>
        <v>Mid</v>
      </c>
      <c r="R2892" t="str">
        <f>VLOOKUP(G2892,Agents!A:E,2,FALSE)</f>
        <v>Night</v>
      </c>
    </row>
    <row r="2893" spans="1:18" x14ac:dyDescent="0.35">
      <c r="A2893" t="s">
        <v>5192</v>
      </c>
      <c r="B2893" t="s">
        <v>5193</v>
      </c>
      <c r="C2893" t="s">
        <v>12</v>
      </c>
      <c r="D2893" t="s">
        <v>38</v>
      </c>
      <c r="E2893" s="1">
        <v>46103.293749999997</v>
      </c>
      <c r="F2893" s="1">
        <v>46106.127083333333</v>
      </c>
      <c r="G2893" t="s">
        <v>170</v>
      </c>
      <c r="H2893" t="s">
        <v>28</v>
      </c>
      <c r="I2893" t="s">
        <v>16</v>
      </c>
      <c r="J2893">
        <v>5</v>
      </c>
      <c r="K2893" t="str">
        <f>IF(tickets_dataset[[#This Row],[status]] = "Closed", "Yes","No")</f>
        <v>No</v>
      </c>
      <c r="L2893" s="2">
        <f t="shared" si="180"/>
        <v>68.000000000058208</v>
      </c>
      <c r="M2893" t="str">
        <f t="shared" si="181"/>
        <v>Yes</v>
      </c>
      <c r="N2893" t="str">
        <f t="shared" si="182"/>
        <v>Mar</v>
      </c>
      <c r="O2893" s="2">
        <f t="shared" si="183"/>
        <v>2.8333333333357587</v>
      </c>
      <c r="P2893" t="str">
        <f>VLOOKUP(G2893,Agents!A:E,4,FALSE)</f>
        <v>Team5</v>
      </c>
      <c r="Q2893" t="str">
        <f>VLOOKUP(G2893,Agents!A:E,5,FALSE)</f>
        <v>Junior</v>
      </c>
      <c r="R2893" t="str">
        <f>VLOOKUP(G2893,Agents!A:E,2,FALSE)</f>
        <v>Night</v>
      </c>
    </row>
    <row r="2894" spans="1:18" x14ac:dyDescent="0.35">
      <c r="A2894" t="s">
        <v>5194</v>
      </c>
      <c r="B2894" t="s">
        <v>5195</v>
      </c>
      <c r="C2894" t="s">
        <v>12</v>
      </c>
      <c r="D2894" t="s">
        <v>38</v>
      </c>
      <c r="E2894" s="1">
        <v>46026.609027777777</v>
      </c>
      <c r="F2894" s="1">
        <v>46026.984027777777</v>
      </c>
      <c r="G2894" t="s">
        <v>119</v>
      </c>
      <c r="H2894" t="s">
        <v>15</v>
      </c>
      <c r="I2894" t="s">
        <v>16</v>
      </c>
      <c r="J2894">
        <v>4</v>
      </c>
      <c r="K2894" t="str">
        <f>IF(tickets_dataset[[#This Row],[status]] = "Closed", "Yes","No")</f>
        <v>Yes</v>
      </c>
      <c r="L2894" s="2">
        <f t="shared" si="180"/>
        <v>9</v>
      </c>
      <c r="M2894" t="str">
        <f t="shared" si="181"/>
        <v>No</v>
      </c>
      <c r="N2894" t="str">
        <f t="shared" si="182"/>
        <v>Jan</v>
      </c>
      <c r="O2894" s="2">
        <f t="shared" si="183"/>
        <v>0.375</v>
      </c>
      <c r="P2894" t="str">
        <f>VLOOKUP(G2894,Agents!A:E,4,FALSE)</f>
        <v>Team1</v>
      </c>
      <c r="Q2894" t="str">
        <f>VLOOKUP(G2894,Agents!A:E,5,FALSE)</f>
        <v>Junior</v>
      </c>
      <c r="R2894" t="str">
        <f>VLOOKUP(G2894,Agents!A:E,2,FALSE)</f>
        <v>Morning</v>
      </c>
    </row>
    <row r="2895" spans="1:18" x14ac:dyDescent="0.35">
      <c r="A2895" t="s">
        <v>5196</v>
      </c>
      <c r="B2895" t="s">
        <v>5197</v>
      </c>
      <c r="C2895" t="s">
        <v>76</v>
      </c>
      <c r="D2895" t="s">
        <v>38</v>
      </c>
      <c r="E2895" s="1">
        <v>46091.51666666667</v>
      </c>
      <c r="F2895" s="1">
        <v>46094.64166666667</v>
      </c>
      <c r="G2895" t="s">
        <v>344</v>
      </c>
      <c r="H2895" t="s">
        <v>28</v>
      </c>
      <c r="I2895" t="s">
        <v>16</v>
      </c>
      <c r="J2895">
        <v>5</v>
      </c>
      <c r="K2895" t="str">
        <f>IF(tickets_dataset[[#This Row],[status]] = "Closed", "Yes","No")</f>
        <v>No</v>
      </c>
      <c r="L2895" s="2">
        <f t="shared" si="180"/>
        <v>75</v>
      </c>
      <c r="M2895" t="str">
        <f t="shared" si="181"/>
        <v>Yes</v>
      </c>
      <c r="N2895" t="str">
        <f t="shared" si="182"/>
        <v>Mar</v>
      </c>
      <c r="O2895" s="2">
        <f t="shared" si="183"/>
        <v>3.125</v>
      </c>
      <c r="P2895" t="str">
        <f>VLOOKUP(G2895,Agents!A:E,4,FALSE)</f>
        <v>Team4</v>
      </c>
      <c r="Q2895" t="str">
        <f>VLOOKUP(G2895,Agents!A:E,5,FALSE)</f>
        <v>Senior</v>
      </c>
      <c r="R2895" t="str">
        <f>VLOOKUP(G2895,Agents!A:E,2,FALSE)</f>
        <v>Night</v>
      </c>
    </row>
    <row r="2896" spans="1:18" x14ac:dyDescent="0.35">
      <c r="A2896" t="s">
        <v>5198</v>
      </c>
      <c r="B2896" t="s">
        <v>4544</v>
      </c>
      <c r="C2896" t="s">
        <v>34</v>
      </c>
      <c r="D2896" t="s">
        <v>26</v>
      </c>
      <c r="E2896" s="1">
        <v>46041.215277777781</v>
      </c>
      <c r="F2896" s="1">
        <v>46041.923611111109</v>
      </c>
      <c r="G2896" t="s">
        <v>39</v>
      </c>
      <c r="H2896" t="s">
        <v>15</v>
      </c>
      <c r="I2896" t="s">
        <v>16</v>
      </c>
      <c r="J2896">
        <v>4</v>
      </c>
      <c r="K2896" t="str">
        <f>IF(tickets_dataset[[#This Row],[status]] = "Closed", "Yes","No")</f>
        <v>Yes</v>
      </c>
      <c r="L2896" s="2">
        <f t="shared" si="180"/>
        <v>16.999999999883585</v>
      </c>
      <c r="M2896" t="str">
        <f t="shared" si="181"/>
        <v>No</v>
      </c>
      <c r="N2896" t="str">
        <f t="shared" si="182"/>
        <v>Jan</v>
      </c>
      <c r="O2896" s="2">
        <f t="shared" si="183"/>
        <v>0.70833333332848269</v>
      </c>
      <c r="P2896" t="str">
        <f>VLOOKUP(G2896,Agents!A:E,4,FALSE)</f>
        <v>Team3</v>
      </c>
      <c r="Q2896" t="str">
        <f>VLOOKUP(G2896,Agents!A:E,5,FALSE)</f>
        <v>Mid</v>
      </c>
      <c r="R2896" t="str">
        <f>VLOOKUP(G2896,Agents!A:E,2,FALSE)</f>
        <v>Night</v>
      </c>
    </row>
    <row r="2897" spans="1:18" x14ac:dyDescent="0.35">
      <c r="A2897" t="s">
        <v>5199</v>
      </c>
      <c r="B2897" t="s">
        <v>5200</v>
      </c>
      <c r="C2897" t="s">
        <v>12</v>
      </c>
      <c r="D2897" t="s">
        <v>26</v>
      </c>
      <c r="E2897" s="1">
        <v>46033.738888888889</v>
      </c>
      <c r="F2897" s="1">
        <v>46034.697222222225</v>
      </c>
      <c r="G2897" t="s">
        <v>282</v>
      </c>
      <c r="H2897" t="s">
        <v>132</v>
      </c>
      <c r="I2897" t="s">
        <v>16</v>
      </c>
      <c r="J2897">
        <v>4</v>
      </c>
      <c r="K2897" t="str">
        <f>IF(tickets_dataset[[#This Row],[status]] = "Closed", "Yes","No")</f>
        <v>No</v>
      </c>
      <c r="L2897" s="2">
        <f t="shared" si="180"/>
        <v>23.000000000058208</v>
      </c>
      <c r="M2897" t="str">
        <f t="shared" si="181"/>
        <v>No</v>
      </c>
      <c r="N2897" t="str">
        <f t="shared" si="182"/>
        <v>Jan</v>
      </c>
      <c r="O2897" s="2">
        <f t="shared" si="183"/>
        <v>0.95833333333575865</v>
      </c>
      <c r="P2897" t="str">
        <f>VLOOKUP(G2897,Agents!A:E,4,FALSE)</f>
        <v>Team4</v>
      </c>
      <c r="Q2897" t="str">
        <f>VLOOKUP(G2897,Agents!A:E,5,FALSE)</f>
        <v>Mid</v>
      </c>
      <c r="R2897" t="str">
        <f>VLOOKUP(G2897,Agents!A:E,2,FALSE)</f>
        <v>Morning</v>
      </c>
    </row>
    <row r="2898" spans="1:18" x14ac:dyDescent="0.35">
      <c r="A2898" t="s">
        <v>5201</v>
      </c>
      <c r="B2898" t="s">
        <v>5202</v>
      </c>
      <c r="C2898" t="s">
        <v>34</v>
      </c>
      <c r="D2898" t="s">
        <v>26</v>
      </c>
      <c r="E2898" s="1">
        <v>46088.142361111109</v>
      </c>
      <c r="F2898" s="1">
        <v>46088.642361111109</v>
      </c>
      <c r="G2898" t="s">
        <v>256</v>
      </c>
      <c r="H2898" t="s">
        <v>15</v>
      </c>
      <c r="I2898" t="s">
        <v>68</v>
      </c>
      <c r="J2898">
        <v>3</v>
      </c>
      <c r="K2898" t="str">
        <f>IF(tickets_dataset[[#This Row],[status]] = "Closed", "Yes","No")</f>
        <v>Yes</v>
      </c>
      <c r="L2898" s="2">
        <f t="shared" si="180"/>
        <v>12</v>
      </c>
      <c r="M2898" t="str">
        <f t="shared" si="181"/>
        <v>No</v>
      </c>
      <c r="N2898" t="str">
        <f t="shared" si="182"/>
        <v>Mar</v>
      </c>
      <c r="O2898" s="2">
        <f t="shared" si="183"/>
        <v>0.5</v>
      </c>
      <c r="P2898" t="str">
        <f>VLOOKUP(G2898,Agents!A:E,4,FALSE)</f>
        <v>Team1</v>
      </c>
      <c r="Q2898" t="str">
        <f>VLOOKUP(G2898,Agents!A:E,5,FALSE)</f>
        <v>Mid</v>
      </c>
      <c r="R2898" t="str">
        <f>VLOOKUP(G2898,Agents!A:E,2,FALSE)</f>
        <v>Morning</v>
      </c>
    </row>
    <row r="2899" spans="1:18" x14ac:dyDescent="0.35">
      <c r="A2899" t="s">
        <v>5203</v>
      </c>
      <c r="B2899" t="s">
        <v>2112</v>
      </c>
      <c r="C2899" t="s">
        <v>76</v>
      </c>
      <c r="D2899" t="s">
        <v>26</v>
      </c>
      <c r="E2899" s="1">
        <v>46078.154861111114</v>
      </c>
      <c r="F2899" s="1">
        <v>46080.196527777778</v>
      </c>
      <c r="G2899" t="s">
        <v>221</v>
      </c>
      <c r="H2899" t="s">
        <v>15</v>
      </c>
      <c r="I2899" t="s">
        <v>16</v>
      </c>
      <c r="J2899">
        <v>3</v>
      </c>
      <c r="K2899" t="str">
        <f>IF(tickets_dataset[[#This Row],[status]] = "Closed", "Yes","No")</f>
        <v>Yes</v>
      </c>
      <c r="L2899" s="2">
        <f t="shared" si="180"/>
        <v>48.999999999941792</v>
      </c>
      <c r="M2899" t="str">
        <f t="shared" si="181"/>
        <v>Yes</v>
      </c>
      <c r="N2899" t="str">
        <f t="shared" si="182"/>
        <v>Feb</v>
      </c>
      <c r="O2899" s="2">
        <f t="shared" si="183"/>
        <v>2.0416666666642413</v>
      </c>
      <c r="P2899" t="str">
        <f>VLOOKUP(G2899,Agents!A:E,4,FALSE)</f>
        <v>Team4</v>
      </c>
      <c r="Q2899" t="str">
        <f>VLOOKUP(G2899,Agents!A:E,5,FALSE)</f>
        <v>Senior</v>
      </c>
      <c r="R2899" t="str">
        <f>VLOOKUP(G2899,Agents!A:E,2,FALSE)</f>
        <v>Morning</v>
      </c>
    </row>
    <row r="2900" spans="1:18" x14ac:dyDescent="0.35">
      <c r="A2900" t="s">
        <v>5204</v>
      </c>
      <c r="B2900" t="s">
        <v>5205</v>
      </c>
      <c r="C2900" t="s">
        <v>76</v>
      </c>
      <c r="D2900" t="s">
        <v>13</v>
      </c>
      <c r="E2900" s="1">
        <v>46072.269444444442</v>
      </c>
      <c r="F2900" s="1">
        <v>46073.894444444442</v>
      </c>
      <c r="G2900" t="s">
        <v>234</v>
      </c>
      <c r="H2900" t="s">
        <v>15</v>
      </c>
      <c r="I2900" t="s">
        <v>16</v>
      </c>
      <c r="J2900">
        <v>3</v>
      </c>
      <c r="K2900" t="str">
        <f>IF(tickets_dataset[[#This Row],[status]] = "Closed", "Yes","No")</f>
        <v>Yes</v>
      </c>
      <c r="L2900" s="2">
        <f t="shared" si="180"/>
        <v>39</v>
      </c>
      <c r="M2900" t="str">
        <f t="shared" si="181"/>
        <v>No</v>
      </c>
      <c r="N2900" t="str">
        <f t="shared" si="182"/>
        <v>Feb</v>
      </c>
      <c r="O2900" s="2">
        <f t="shared" si="183"/>
        <v>1.625</v>
      </c>
      <c r="P2900" t="str">
        <f>VLOOKUP(G2900,Agents!A:E,4,FALSE)</f>
        <v>Team5</v>
      </c>
      <c r="Q2900" t="str">
        <f>VLOOKUP(G2900,Agents!A:E,5,FALSE)</f>
        <v>Senior</v>
      </c>
      <c r="R2900" t="str">
        <f>VLOOKUP(G2900,Agents!A:E,2,FALSE)</f>
        <v>Night</v>
      </c>
    </row>
    <row r="2901" spans="1:18" x14ac:dyDescent="0.35">
      <c r="A2901" t="s">
        <v>5206</v>
      </c>
      <c r="B2901" t="s">
        <v>5207</v>
      </c>
      <c r="C2901" t="s">
        <v>12</v>
      </c>
      <c r="D2901" t="s">
        <v>38</v>
      </c>
      <c r="E2901" s="1">
        <v>46101.90902777778</v>
      </c>
      <c r="F2901" s="1">
        <v>46105.075694444444</v>
      </c>
      <c r="G2901" t="s">
        <v>190</v>
      </c>
      <c r="H2901" t="s">
        <v>15</v>
      </c>
      <c r="I2901" t="s">
        <v>16</v>
      </c>
      <c r="J2901">
        <v>4</v>
      </c>
      <c r="K2901" t="str">
        <f>IF(tickets_dataset[[#This Row],[status]] = "Closed", "Yes","No")</f>
        <v>Yes</v>
      </c>
      <c r="L2901" s="2">
        <f t="shared" si="180"/>
        <v>75.999999999941792</v>
      </c>
      <c r="M2901" t="str">
        <f t="shared" si="181"/>
        <v>Yes</v>
      </c>
      <c r="N2901" t="str">
        <f t="shared" si="182"/>
        <v>Mar</v>
      </c>
      <c r="O2901" s="2">
        <f t="shared" si="183"/>
        <v>3.1666666666642413</v>
      </c>
      <c r="P2901" t="str">
        <f>VLOOKUP(G2901,Agents!A:E,4,FALSE)</f>
        <v>Team1</v>
      </c>
      <c r="Q2901" t="str">
        <f>VLOOKUP(G2901,Agents!A:E,5,FALSE)</f>
        <v>Senior</v>
      </c>
      <c r="R2901" t="str">
        <f>VLOOKUP(G2901,Agents!A:E,2,FALSE)</f>
        <v>Night</v>
      </c>
    </row>
    <row r="2902" spans="1:18" x14ac:dyDescent="0.35">
      <c r="A2902" t="s">
        <v>5208</v>
      </c>
      <c r="B2902" t="s">
        <v>428</v>
      </c>
      <c r="C2902" t="s">
        <v>50</v>
      </c>
      <c r="D2902" t="s">
        <v>26</v>
      </c>
      <c r="E2902" s="1">
        <v>46057.127083333333</v>
      </c>
      <c r="F2902" s="1">
        <v>46059.668749999997</v>
      </c>
      <c r="G2902" t="s">
        <v>42</v>
      </c>
      <c r="H2902" t="s">
        <v>28</v>
      </c>
      <c r="I2902" t="s">
        <v>16</v>
      </c>
      <c r="J2902">
        <v>2</v>
      </c>
      <c r="K2902" t="str">
        <f>IF(tickets_dataset[[#This Row],[status]] = "Closed", "Yes","No")</f>
        <v>No</v>
      </c>
      <c r="L2902" s="2">
        <f t="shared" si="180"/>
        <v>60.999999999941792</v>
      </c>
      <c r="M2902" t="str">
        <f t="shared" si="181"/>
        <v>Yes</v>
      </c>
      <c r="N2902" t="str">
        <f t="shared" si="182"/>
        <v>Feb</v>
      </c>
      <c r="O2902" s="2">
        <f t="shared" si="183"/>
        <v>2.5416666666642413</v>
      </c>
      <c r="P2902" t="str">
        <f>VLOOKUP(G2902,Agents!A:E,4,FALSE)</f>
        <v>Team2</v>
      </c>
      <c r="Q2902" t="str">
        <f>VLOOKUP(G2902,Agents!A:E,5,FALSE)</f>
        <v>Junior</v>
      </c>
      <c r="R2902" t="str">
        <f>VLOOKUP(G2902,Agents!A:E,2,FALSE)</f>
        <v>Night</v>
      </c>
    </row>
    <row r="2903" spans="1:18" x14ac:dyDescent="0.35">
      <c r="A2903" t="s">
        <v>5209</v>
      </c>
      <c r="B2903" t="s">
        <v>2001</v>
      </c>
      <c r="C2903" t="s">
        <v>12</v>
      </c>
      <c r="D2903" t="s">
        <v>38</v>
      </c>
      <c r="E2903" s="1">
        <v>46072.12777777778</v>
      </c>
      <c r="F2903" s="1">
        <v>46075.12777777778</v>
      </c>
      <c r="G2903" t="s">
        <v>137</v>
      </c>
      <c r="H2903" t="s">
        <v>28</v>
      </c>
      <c r="I2903" t="s">
        <v>16</v>
      </c>
      <c r="J2903">
        <v>4</v>
      </c>
      <c r="K2903" t="str">
        <f>IF(tickets_dataset[[#This Row],[status]] = "Closed", "Yes","No")</f>
        <v>No</v>
      </c>
      <c r="L2903" s="2">
        <f t="shared" si="180"/>
        <v>72</v>
      </c>
      <c r="M2903" t="str">
        <f t="shared" si="181"/>
        <v>Yes</v>
      </c>
      <c r="N2903" t="str">
        <f t="shared" si="182"/>
        <v>Feb</v>
      </c>
      <c r="O2903" s="2">
        <f t="shared" si="183"/>
        <v>3</v>
      </c>
      <c r="P2903" t="str">
        <f>VLOOKUP(G2903,Agents!A:E,4,FALSE)</f>
        <v>Team5</v>
      </c>
      <c r="Q2903" t="str">
        <f>VLOOKUP(G2903,Agents!A:E,5,FALSE)</f>
        <v>Senior</v>
      </c>
      <c r="R2903" t="str">
        <f>VLOOKUP(G2903,Agents!A:E,2,FALSE)</f>
        <v>Night</v>
      </c>
    </row>
    <row r="2904" spans="1:18" x14ac:dyDescent="0.35">
      <c r="A2904" t="s">
        <v>5210</v>
      </c>
      <c r="B2904" t="s">
        <v>5191</v>
      </c>
      <c r="C2904" t="s">
        <v>22</v>
      </c>
      <c r="D2904" t="s">
        <v>13</v>
      </c>
      <c r="E2904" s="1">
        <v>46092.98333333333</v>
      </c>
      <c r="F2904" s="1">
        <v>46094.275000000001</v>
      </c>
      <c r="G2904" t="s">
        <v>221</v>
      </c>
      <c r="H2904" t="s">
        <v>28</v>
      </c>
      <c r="I2904" t="s">
        <v>16</v>
      </c>
      <c r="J2904">
        <v>3</v>
      </c>
      <c r="K2904" t="str">
        <f>IF(tickets_dataset[[#This Row],[status]] = "Closed", "Yes","No")</f>
        <v>No</v>
      </c>
      <c r="L2904" s="2">
        <f t="shared" si="180"/>
        <v>31.000000000116415</v>
      </c>
      <c r="M2904" t="str">
        <f t="shared" si="181"/>
        <v>No</v>
      </c>
      <c r="N2904" t="str">
        <f t="shared" si="182"/>
        <v>Mar</v>
      </c>
      <c r="O2904" s="2">
        <f t="shared" si="183"/>
        <v>1.2916666666715173</v>
      </c>
      <c r="P2904" t="str">
        <f>VLOOKUP(G2904,Agents!A:E,4,FALSE)</f>
        <v>Team4</v>
      </c>
      <c r="Q2904" t="str">
        <f>VLOOKUP(G2904,Agents!A:E,5,FALSE)</f>
        <v>Senior</v>
      </c>
      <c r="R2904" t="str">
        <f>VLOOKUP(G2904,Agents!A:E,2,FALSE)</f>
        <v>Morning</v>
      </c>
    </row>
    <row r="2905" spans="1:18" x14ac:dyDescent="0.35">
      <c r="A2905" t="s">
        <v>5211</v>
      </c>
      <c r="B2905" t="s">
        <v>5212</v>
      </c>
      <c r="C2905" t="s">
        <v>22</v>
      </c>
      <c r="D2905" t="s">
        <v>26</v>
      </c>
      <c r="E2905" s="1">
        <v>46042.57916666667</v>
      </c>
      <c r="F2905" s="1">
        <v>46043.620833333334</v>
      </c>
      <c r="G2905" t="s">
        <v>45</v>
      </c>
      <c r="H2905" t="s">
        <v>28</v>
      </c>
      <c r="I2905" t="s">
        <v>16</v>
      </c>
      <c r="J2905">
        <v>5</v>
      </c>
      <c r="K2905" t="str">
        <f>IF(tickets_dataset[[#This Row],[status]] = "Closed", "Yes","No")</f>
        <v>No</v>
      </c>
      <c r="L2905" s="2">
        <f t="shared" si="180"/>
        <v>24.999999999941792</v>
      </c>
      <c r="M2905" t="str">
        <f t="shared" si="181"/>
        <v>No</v>
      </c>
      <c r="N2905" t="str">
        <f t="shared" si="182"/>
        <v>Jan</v>
      </c>
      <c r="O2905" s="2">
        <f t="shared" si="183"/>
        <v>1.0416666666642413</v>
      </c>
      <c r="P2905" t="str">
        <f>VLOOKUP(G2905,Agents!A:E,4,FALSE)</f>
        <v>Team5</v>
      </c>
      <c r="Q2905" t="str">
        <f>VLOOKUP(G2905,Agents!A:E,5,FALSE)</f>
        <v>Senior</v>
      </c>
      <c r="R2905" t="str">
        <f>VLOOKUP(G2905,Agents!A:E,2,FALSE)</f>
        <v>Morning</v>
      </c>
    </row>
    <row r="2906" spans="1:18" x14ac:dyDescent="0.35">
      <c r="A2906" t="s">
        <v>5213</v>
      </c>
      <c r="B2906" t="s">
        <v>5214</v>
      </c>
      <c r="C2906" t="s">
        <v>34</v>
      </c>
      <c r="D2906" t="s">
        <v>38</v>
      </c>
      <c r="E2906" s="1">
        <v>46081.554166666669</v>
      </c>
      <c r="F2906" s="1">
        <v>46083.095833333333</v>
      </c>
      <c r="G2906" t="s">
        <v>39</v>
      </c>
      <c r="H2906" t="s">
        <v>15</v>
      </c>
      <c r="I2906" t="s">
        <v>16</v>
      </c>
      <c r="J2906">
        <v>4</v>
      </c>
      <c r="K2906" t="str">
        <f>IF(tickets_dataset[[#This Row],[status]] = "Closed", "Yes","No")</f>
        <v>Yes</v>
      </c>
      <c r="L2906" s="2">
        <f t="shared" si="180"/>
        <v>36.999999999941792</v>
      </c>
      <c r="M2906" t="str">
        <f t="shared" si="181"/>
        <v>No</v>
      </c>
      <c r="N2906" t="str">
        <f t="shared" si="182"/>
        <v>Feb</v>
      </c>
      <c r="O2906" s="2">
        <f t="shared" si="183"/>
        <v>1.5416666666642413</v>
      </c>
      <c r="P2906" t="str">
        <f>VLOOKUP(G2906,Agents!A:E,4,FALSE)</f>
        <v>Team3</v>
      </c>
      <c r="Q2906" t="str">
        <f>VLOOKUP(G2906,Agents!A:E,5,FALSE)</f>
        <v>Mid</v>
      </c>
      <c r="R2906" t="str">
        <f>VLOOKUP(G2906,Agents!A:E,2,FALSE)</f>
        <v>Night</v>
      </c>
    </row>
    <row r="2907" spans="1:18" x14ac:dyDescent="0.35">
      <c r="A2907" t="s">
        <v>5215</v>
      </c>
      <c r="B2907" t="s">
        <v>1156</v>
      </c>
      <c r="C2907" t="s">
        <v>34</v>
      </c>
      <c r="D2907" t="s">
        <v>38</v>
      </c>
      <c r="E2907" s="1">
        <v>46080.990972222222</v>
      </c>
      <c r="F2907" s="1">
        <v>46082.657638888886</v>
      </c>
      <c r="G2907" t="s">
        <v>211</v>
      </c>
      <c r="H2907" t="s">
        <v>15</v>
      </c>
      <c r="I2907" t="s">
        <v>16</v>
      </c>
      <c r="J2907">
        <v>4</v>
      </c>
      <c r="K2907" t="str">
        <f>IF(tickets_dataset[[#This Row],[status]] = "Closed", "Yes","No")</f>
        <v>Yes</v>
      </c>
      <c r="L2907" s="2">
        <f t="shared" si="180"/>
        <v>39.999999999941792</v>
      </c>
      <c r="M2907" t="str">
        <f t="shared" si="181"/>
        <v>No</v>
      </c>
      <c r="N2907" t="str">
        <f t="shared" si="182"/>
        <v>Feb</v>
      </c>
      <c r="O2907" s="2">
        <f t="shared" si="183"/>
        <v>1.6666666666642413</v>
      </c>
      <c r="P2907" t="str">
        <f>VLOOKUP(G2907,Agents!A:E,4,FALSE)</f>
        <v>Team5</v>
      </c>
      <c r="Q2907" t="str">
        <f>VLOOKUP(G2907,Agents!A:E,5,FALSE)</f>
        <v>Senior</v>
      </c>
      <c r="R2907" t="str">
        <f>VLOOKUP(G2907,Agents!A:E,2,FALSE)</f>
        <v>Evening</v>
      </c>
    </row>
    <row r="2908" spans="1:18" x14ac:dyDescent="0.35">
      <c r="A2908" t="s">
        <v>5216</v>
      </c>
      <c r="B2908" t="s">
        <v>4087</v>
      </c>
      <c r="C2908" t="s">
        <v>50</v>
      </c>
      <c r="D2908" t="s">
        <v>26</v>
      </c>
      <c r="E2908" s="1">
        <v>46064.621527777781</v>
      </c>
      <c r="F2908" s="1">
        <v>46066.829861111109</v>
      </c>
      <c r="G2908" t="s">
        <v>23</v>
      </c>
      <c r="H2908" t="s">
        <v>15</v>
      </c>
      <c r="I2908" t="s">
        <v>16</v>
      </c>
      <c r="J2908">
        <v>5</v>
      </c>
      <c r="K2908" t="str">
        <f>IF(tickets_dataset[[#This Row],[status]] = "Closed", "Yes","No")</f>
        <v>Yes</v>
      </c>
      <c r="L2908" s="2">
        <f t="shared" si="180"/>
        <v>52.999999999883585</v>
      </c>
      <c r="M2908" t="str">
        <f t="shared" si="181"/>
        <v>Yes</v>
      </c>
      <c r="N2908" t="str">
        <f t="shared" si="182"/>
        <v>Feb</v>
      </c>
      <c r="O2908" s="2">
        <f t="shared" si="183"/>
        <v>2.2083333333284827</v>
      </c>
      <c r="P2908" t="str">
        <f>VLOOKUP(G2908,Agents!A:E,4,FALSE)</f>
        <v>Team3</v>
      </c>
      <c r="Q2908" t="str">
        <f>VLOOKUP(G2908,Agents!A:E,5,FALSE)</f>
        <v>Senior</v>
      </c>
      <c r="R2908" t="str">
        <f>VLOOKUP(G2908,Agents!A:E,2,FALSE)</f>
        <v>Evening</v>
      </c>
    </row>
    <row r="2909" spans="1:18" x14ac:dyDescent="0.35">
      <c r="A2909" t="s">
        <v>5217</v>
      </c>
      <c r="B2909" t="s">
        <v>5218</v>
      </c>
      <c r="C2909" t="s">
        <v>50</v>
      </c>
      <c r="D2909" t="s">
        <v>38</v>
      </c>
      <c r="E2909" s="1">
        <v>46059.761805555558</v>
      </c>
      <c r="F2909" s="1">
        <v>46063.136805555558</v>
      </c>
      <c r="G2909" t="s">
        <v>110</v>
      </c>
      <c r="H2909" t="s">
        <v>15</v>
      </c>
      <c r="I2909" t="s">
        <v>16</v>
      </c>
      <c r="J2909">
        <v>4</v>
      </c>
      <c r="K2909" t="str">
        <f>IF(tickets_dataset[[#This Row],[status]] = "Closed", "Yes","No")</f>
        <v>Yes</v>
      </c>
      <c r="L2909" s="2">
        <f t="shared" si="180"/>
        <v>81</v>
      </c>
      <c r="M2909" t="str">
        <f t="shared" si="181"/>
        <v>Yes</v>
      </c>
      <c r="N2909" t="str">
        <f t="shared" si="182"/>
        <v>Feb</v>
      </c>
      <c r="O2909" s="2">
        <f t="shared" si="183"/>
        <v>3.375</v>
      </c>
      <c r="P2909" t="str">
        <f>VLOOKUP(G2909,Agents!A:E,4,FALSE)</f>
        <v>Team4</v>
      </c>
      <c r="Q2909" t="str">
        <f>VLOOKUP(G2909,Agents!A:E,5,FALSE)</f>
        <v>Junior</v>
      </c>
      <c r="R2909" t="str">
        <f>VLOOKUP(G2909,Agents!A:E,2,FALSE)</f>
        <v>Morning</v>
      </c>
    </row>
    <row r="2910" spans="1:18" x14ac:dyDescent="0.35">
      <c r="A2910" t="s">
        <v>5219</v>
      </c>
      <c r="B2910" t="s">
        <v>5220</v>
      </c>
      <c r="C2910" t="s">
        <v>76</v>
      </c>
      <c r="D2910" t="s">
        <v>38</v>
      </c>
      <c r="E2910" s="1">
        <v>46077.365972222222</v>
      </c>
      <c r="F2910" s="1">
        <v>46077.657638888886</v>
      </c>
      <c r="G2910" t="s">
        <v>190</v>
      </c>
      <c r="H2910" t="s">
        <v>15</v>
      </c>
      <c r="I2910" t="s">
        <v>68</v>
      </c>
      <c r="J2910">
        <v>3</v>
      </c>
      <c r="K2910" t="str">
        <f>IF(tickets_dataset[[#This Row],[status]] = "Closed", "Yes","No")</f>
        <v>Yes</v>
      </c>
      <c r="L2910" s="2">
        <f t="shared" si="180"/>
        <v>6.9999999999417923</v>
      </c>
      <c r="M2910" t="str">
        <f t="shared" si="181"/>
        <v>No</v>
      </c>
      <c r="N2910" t="str">
        <f t="shared" si="182"/>
        <v>Feb</v>
      </c>
      <c r="O2910" s="2">
        <f t="shared" si="183"/>
        <v>0.29166666666424135</v>
      </c>
      <c r="P2910" t="str">
        <f>VLOOKUP(G2910,Agents!A:E,4,FALSE)</f>
        <v>Team1</v>
      </c>
      <c r="Q2910" t="str">
        <f>VLOOKUP(G2910,Agents!A:E,5,FALSE)</f>
        <v>Senior</v>
      </c>
      <c r="R2910" t="str">
        <f>VLOOKUP(G2910,Agents!A:E,2,FALSE)</f>
        <v>Night</v>
      </c>
    </row>
    <row r="2911" spans="1:18" x14ac:dyDescent="0.35">
      <c r="A2911" t="s">
        <v>5221</v>
      </c>
      <c r="B2911" t="s">
        <v>5222</v>
      </c>
      <c r="C2911" t="s">
        <v>22</v>
      </c>
      <c r="D2911" t="s">
        <v>38</v>
      </c>
      <c r="E2911" s="1">
        <v>46028.443749999999</v>
      </c>
      <c r="F2911" s="1">
        <v>46029.36041666667</v>
      </c>
      <c r="G2911" t="s">
        <v>53</v>
      </c>
      <c r="H2911" t="s">
        <v>15</v>
      </c>
      <c r="I2911" t="s">
        <v>16</v>
      </c>
      <c r="J2911">
        <v>3</v>
      </c>
      <c r="K2911" t="str">
        <f>IF(tickets_dataset[[#This Row],[status]] = "Closed", "Yes","No")</f>
        <v>Yes</v>
      </c>
      <c r="L2911" s="2">
        <f t="shared" si="180"/>
        <v>22.000000000116415</v>
      </c>
      <c r="M2911" t="str">
        <f t="shared" si="181"/>
        <v>No</v>
      </c>
      <c r="N2911" t="str">
        <f t="shared" si="182"/>
        <v>Jan</v>
      </c>
      <c r="O2911" s="2">
        <f t="shared" si="183"/>
        <v>0.91666666667151731</v>
      </c>
      <c r="P2911" t="str">
        <f>VLOOKUP(G2911,Agents!A:E,4,FALSE)</f>
        <v>Team1</v>
      </c>
      <c r="Q2911" t="str">
        <f>VLOOKUP(G2911,Agents!A:E,5,FALSE)</f>
        <v>Junior</v>
      </c>
      <c r="R2911" t="str">
        <f>VLOOKUP(G2911,Agents!A:E,2,FALSE)</f>
        <v>Night</v>
      </c>
    </row>
    <row r="2912" spans="1:18" x14ac:dyDescent="0.35">
      <c r="A2912" t="s">
        <v>5223</v>
      </c>
      <c r="B2912" t="s">
        <v>5224</v>
      </c>
      <c r="C2912" t="s">
        <v>50</v>
      </c>
      <c r="D2912" t="s">
        <v>26</v>
      </c>
      <c r="E2912" s="1">
        <v>46045.117361111108</v>
      </c>
      <c r="F2912" s="1">
        <v>46045.90902777778</v>
      </c>
      <c r="G2912" t="s">
        <v>59</v>
      </c>
      <c r="H2912" t="s">
        <v>15</v>
      </c>
      <c r="I2912" t="s">
        <v>16</v>
      </c>
      <c r="J2912">
        <v>5</v>
      </c>
      <c r="K2912" t="str">
        <f>IF(tickets_dataset[[#This Row],[status]] = "Closed", "Yes","No")</f>
        <v>Yes</v>
      </c>
      <c r="L2912" s="2">
        <f t="shared" si="180"/>
        <v>19.000000000116415</v>
      </c>
      <c r="M2912" t="str">
        <f t="shared" si="181"/>
        <v>No</v>
      </c>
      <c r="N2912" t="str">
        <f t="shared" si="182"/>
        <v>Jan</v>
      </c>
      <c r="O2912" s="2">
        <f t="shared" si="183"/>
        <v>0.79166666667151731</v>
      </c>
      <c r="P2912" t="str">
        <f>VLOOKUP(G2912,Agents!A:E,4,FALSE)</f>
        <v>Team3</v>
      </c>
      <c r="Q2912" t="str">
        <f>VLOOKUP(G2912,Agents!A:E,5,FALSE)</f>
        <v>Senior</v>
      </c>
      <c r="R2912" t="str">
        <f>VLOOKUP(G2912,Agents!A:E,2,FALSE)</f>
        <v>Night</v>
      </c>
    </row>
    <row r="2913" spans="1:18" x14ac:dyDescent="0.35">
      <c r="A2913" t="s">
        <v>5225</v>
      </c>
      <c r="B2913" t="s">
        <v>5226</v>
      </c>
      <c r="C2913" t="s">
        <v>12</v>
      </c>
      <c r="D2913" t="s">
        <v>38</v>
      </c>
      <c r="E2913" s="1">
        <v>46036.71875</v>
      </c>
      <c r="F2913" s="1">
        <v>46037.260416666664</v>
      </c>
      <c r="G2913" t="s">
        <v>216</v>
      </c>
      <c r="H2913" t="s">
        <v>15</v>
      </c>
      <c r="I2913" t="s">
        <v>16</v>
      </c>
      <c r="J2913">
        <v>5</v>
      </c>
      <c r="K2913" t="str">
        <f>IF(tickets_dataset[[#This Row],[status]] = "Closed", "Yes","No")</f>
        <v>Yes</v>
      </c>
      <c r="L2913" s="2">
        <f t="shared" si="180"/>
        <v>12.999999999941792</v>
      </c>
      <c r="M2913" t="str">
        <f t="shared" si="181"/>
        <v>No</v>
      </c>
      <c r="N2913" t="str">
        <f t="shared" si="182"/>
        <v>Jan</v>
      </c>
      <c r="O2913" s="2">
        <f t="shared" si="183"/>
        <v>0.54166666666424135</v>
      </c>
      <c r="P2913" t="str">
        <f>VLOOKUP(G2913,Agents!A:E,4,FALSE)</f>
        <v>Team5</v>
      </c>
      <c r="Q2913" t="str">
        <f>VLOOKUP(G2913,Agents!A:E,5,FALSE)</f>
        <v>Junior</v>
      </c>
      <c r="R2913" t="str">
        <f>VLOOKUP(G2913,Agents!A:E,2,FALSE)</f>
        <v>Evening</v>
      </c>
    </row>
    <row r="2914" spans="1:18" x14ac:dyDescent="0.35">
      <c r="A2914" t="s">
        <v>5227</v>
      </c>
      <c r="B2914" t="s">
        <v>5228</v>
      </c>
      <c r="C2914" t="s">
        <v>34</v>
      </c>
      <c r="D2914" t="s">
        <v>38</v>
      </c>
      <c r="E2914" s="1">
        <v>46078.461111111108</v>
      </c>
      <c r="F2914" s="1">
        <v>46081.169444444444</v>
      </c>
      <c r="G2914" t="s">
        <v>35</v>
      </c>
      <c r="H2914" t="s">
        <v>15</v>
      </c>
      <c r="I2914" t="s">
        <v>16</v>
      </c>
      <c r="J2914">
        <v>3</v>
      </c>
      <c r="K2914" t="str">
        <f>IF(tickets_dataset[[#This Row],[status]] = "Closed", "Yes","No")</f>
        <v>Yes</v>
      </c>
      <c r="L2914" s="2">
        <f t="shared" si="180"/>
        <v>65.000000000058208</v>
      </c>
      <c r="M2914" t="str">
        <f t="shared" si="181"/>
        <v>Yes</v>
      </c>
      <c r="N2914" t="str">
        <f t="shared" si="182"/>
        <v>Feb</v>
      </c>
      <c r="O2914" s="2">
        <f t="shared" si="183"/>
        <v>2.7083333333357587</v>
      </c>
      <c r="P2914" t="str">
        <f>VLOOKUP(G2914,Agents!A:E,4,FALSE)</f>
        <v>Team1</v>
      </c>
      <c r="Q2914" t="str">
        <f>VLOOKUP(G2914,Agents!A:E,5,FALSE)</f>
        <v>Senior</v>
      </c>
      <c r="R2914" t="str">
        <f>VLOOKUP(G2914,Agents!A:E,2,FALSE)</f>
        <v>Evening</v>
      </c>
    </row>
    <row r="2915" spans="1:18" x14ac:dyDescent="0.35">
      <c r="A2915" t="s">
        <v>5229</v>
      </c>
      <c r="B2915" t="s">
        <v>688</v>
      </c>
      <c r="C2915" t="s">
        <v>22</v>
      </c>
      <c r="D2915" t="s">
        <v>26</v>
      </c>
      <c r="E2915" s="1">
        <v>46101.833333333336</v>
      </c>
      <c r="F2915" s="1">
        <v>46104.5</v>
      </c>
      <c r="G2915" t="s">
        <v>100</v>
      </c>
      <c r="H2915" t="s">
        <v>15</v>
      </c>
      <c r="I2915" t="s">
        <v>16</v>
      </c>
      <c r="J2915">
        <v>5</v>
      </c>
      <c r="K2915" t="str">
        <f>IF(tickets_dataset[[#This Row],[status]] = "Closed", "Yes","No")</f>
        <v>Yes</v>
      </c>
      <c r="L2915" s="2">
        <f t="shared" si="180"/>
        <v>63.999999999941792</v>
      </c>
      <c r="M2915" t="str">
        <f t="shared" si="181"/>
        <v>Yes</v>
      </c>
      <c r="N2915" t="str">
        <f t="shared" si="182"/>
        <v>Mar</v>
      </c>
      <c r="O2915" s="2">
        <f t="shared" si="183"/>
        <v>2.6666666666642413</v>
      </c>
      <c r="P2915" t="str">
        <f>VLOOKUP(G2915,Agents!A:E,4,FALSE)</f>
        <v>Team4</v>
      </c>
      <c r="Q2915" t="str">
        <f>VLOOKUP(G2915,Agents!A:E,5,FALSE)</f>
        <v>Junior</v>
      </c>
      <c r="R2915" t="str">
        <f>VLOOKUP(G2915,Agents!A:E,2,FALSE)</f>
        <v>Evening</v>
      </c>
    </row>
    <row r="2916" spans="1:18" x14ac:dyDescent="0.35">
      <c r="A2916" t="s">
        <v>5230</v>
      </c>
      <c r="B2916" t="s">
        <v>4026</v>
      </c>
      <c r="C2916" t="s">
        <v>22</v>
      </c>
      <c r="D2916" t="s">
        <v>26</v>
      </c>
      <c r="E2916" s="1">
        <v>46068.068749999999</v>
      </c>
      <c r="F2916" s="1">
        <v>46070.402083333334</v>
      </c>
      <c r="G2916" t="s">
        <v>273</v>
      </c>
      <c r="H2916" t="s">
        <v>15</v>
      </c>
      <c r="I2916" t="s">
        <v>16</v>
      </c>
      <c r="J2916">
        <v>4</v>
      </c>
      <c r="K2916" t="str">
        <f>IF(tickets_dataset[[#This Row],[status]] = "Closed", "Yes","No")</f>
        <v>Yes</v>
      </c>
      <c r="L2916" s="2">
        <f t="shared" si="180"/>
        <v>56.000000000058208</v>
      </c>
      <c r="M2916" t="str">
        <f t="shared" si="181"/>
        <v>Yes</v>
      </c>
      <c r="N2916" t="str">
        <f t="shared" si="182"/>
        <v>Feb</v>
      </c>
      <c r="O2916" s="2">
        <f t="shared" si="183"/>
        <v>2.3333333333357587</v>
      </c>
      <c r="P2916" t="str">
        <f>VLOOKUP(G2916,Agents!A:E,4,FALSE)</f>
        <v>Team3</v>
      </c>
      <c r="Q2916" t="str">
        <f>VLOOKUP(G2916,Agents!A:E,5,FALSE)</f>
        <v>Senior</v>
      </c>
      <c r="R2916" t="str">
        <f>VLOOKUP(G2916,Agents!A:E,2,FALSE)</f>
        <v>Evening</v>
      </c>
    </row>
    <row r="2917" spans="1:18" x14ac:dyDescent="0.35">
      <c r="A2917" t="s">
        <v>5231</v>
      </c>
      <c r="B2917" t="s">
        <v>2835</v>
      </c>
      <c r="C2917" t="s">
        <v>76</v>
      </c>
      <c r="D2917" t="s">
        <v>26</v>
      </c>
      <c r="E2917" s="1">
        <v>46028.65902777778</v>
      </c>
      <c r="F2917" s="1">
        <v>46031.575694444444</v>
      </c>
      <c r="G2917" t="s">
        <v>149</v>
      </c>
      <c r="H2917" t="s">
        <v>15</v>
      </c>
      <c r="I2917" t="s">
        <v>16</v>
      </c>
      <c r="J2917">
        <v>5</v>
      </c>
      <c r="K2917" t="str">
        <f>IF(tickets_dataset[[#This Row],[status]] = "Closed", "Yes","No")</f>
        <v>Yes</v>
      </c>
      <c r="L2917" s="2">
        <f t="shared" si="180"/>
        <v>69.999999999941792</v>
      </c>
      <c r="M2917" t="str">
        <f t="shared" si="181"/>
        <v>Yes</v>
      </c>
      <c r="N2917" t="str">
        <f t="shared" si="182"/>
        <v>Jan</v>
      </c>
      <c r="O2917" s="2">
        <f t="shared" si="183"/>
        <v>2.9166666666642413</v>
      </c>
      <c r="P2917" t="str">
        <f>VLOOKUP(G2917,Agents!A:E,4,FALSE)</f>
        <v>Team3</v>
      </c>
      <c r="Q2917" t="str">
        <f>VLOOKUP(G2917,Agents!A:E,5,FALSE)</f>
        <v>Mid</v>
      </c>
      <c r="R2917" t="str">
        <f>VLOOKUP(G2917,Agents!A:E,2,FALSE)</f>
        <v>Night</v>
      </c>
    </row>
    <row r="2918" spans="1:18" x14ac:dyDescent="0.35">
      <c r="A2918" t="s">
        <v>5232</v>
      </c>
      <c r="B2918" t="s">
        <v>2529</v>
      </c>
      <c r="C2918" t="s">
        <v>22</v>
      </c>
      <c r="D2918" t="s">
        <v>13</v>
      </c>
      <c r="E2918" s="1">
        <v>46038.369444444441</v>
      </c>
      <c r="F2918" s="1">
        <v>46039.161111111112</v>
      </c>
      <c r="G2918" t="s">
        <v>100</v>
      </c>
      <c r="H2918" t="s">
        <v>15</v>
      </c>
      <c r="I2918" t="s">
        <v>16</v>
      </c>
      <c r="J2918">
        <v>5</v>
      </c>
      <c r="K2918" t="str">
        <f>IF(tickets_dataset[[#This Row],[status]] = "Closed", "Yes","No")</f>
        <v>Yes</v>
      </c>
      <c r="L2918" s="2">
        <f t="shared" si="180"/>
        <v>19.000000000116415</v>
      </c>
      <c r="M2918" t="str">
        <f t="shared" si="181"/>
        <v>No</v>
      </c>
      <c r="N2918" t="str">
        <f t="shared" si="182"/>
        <v>Jan</v>
      </c>
      <c r="O2918" s="2">
        <f t="shared" si="183"/>
        <v>0.79166666667151731</v>
      </c>
      <c r="P2918" t="str">
        <f>VLOOKUP(G2918,Agents!A:E,4,FALSE)</f>
        <v>Team4</v>
      </c>
      <c r="Q2918" t="str">
        <f>VLOOKUP(G2918,Agents!A:E,5,FALSE)</f>
        <v>Junior</v>
      </c>
      <c r="R2918" t="str">
        <f>VLOOKUP(G2918,Agents!A:E,2,FALSE)</f>
        <v>Evening</v>
      </c>
    </row>
    <row r="2919" spans="1:18" x14ac:dyDescent="0.35">
      <c r="A2919" t="s">
        <v>5233</v>
      </c>
      <c r="B2919" t="s">
        <v>5234</v>
      </c>
      <c r="C2919" t="s">
        <v>76</v>
      </c>
      <c r="D2919" t="s">
        <v>13</v>
      </c>
      <c r="E2919" s="1">
        <v>46060.713194444441</v>
      </c>
      <c r="F2919" s="1">
        <v>46061.129861111112</v>
      </c>
      <c r="G2919" t="s">
        <v>100</v>
      </c>
      <c r="H2919" t="s">
        <v>28</v>
      </c>
      <c r="I2919" t="s">
        <v>16</v>
      </c>
      <c r="J2919">
        <v>5</v>
      </c>
      <c r="K2919" t="str">
        <f>IF(tickets_dataset[[#This Row],[status]] = "Closed", "Yes","No")</f>
        <v>No</v>
      </c>
      <c r="L2919" s="2">
        <f t="shared" si="180"/>
        <v>10.000000000116415</v>
      </c>
      <c r="M2919" t="str">
        <f t="shared" si="181"/>
        <v>No</v>
      </c>
      <c r="N2919" t="str">
        <f t="shared" si="182"/>
        <v>Feb</v>
      </c>
      <c r="O2919" s="2">
        <f t="shared" si="183"/>
        <v>0.41666666667151731</v>
      </c>
      <c r="P2919" t="str">
        <f>VLOOKUP(G2919,Agents!A:E,4,FALSE)</f>
        <v>Team4</v>
      </c>
      <c r="Q2919" t="str">
        <f>VLOOKUP(G2919,Agents!A:E,5,FALSE)</f>
        <v>Junior</v>
      </c>
      <c r="R2919" t="str">
        <f>VLOOKUP(G2919,Agents!A:E,2,FALSE)</f>
        <v>Evening</v>
      </c>
    </row>
    <row r="2920" spans="1:18" x14ac:dyDescent="0.35">
      <c r="A2920" t="s">
        <v>5235</v>
      </c>
      <c r="B2920" t="s">
        <v>2797</v>
      </c>
      <c r="C2920" t="s">
        <v>22</v>
      </c>
      <c r="D2920" t="s">
        <v>26</v>
      </c>
      <c r="E2920" s="1">
        <v>46030.93472222222</v>
      </c>
      <c r="F2920" s="1">
        <v>46031.143055555556</v>
      </c>
      <c r="G2920" t="s">
        <v>273</v>
      </c>
      <c r="H2920" t="s">
        <v>15</v>
      </c>
      <c r="I2920" t="s">
        <v>16</v>
      </c>
      <c r="J2920">
        <v>5</v>
      </c>
      <c r="K2920" t="str">
        <f>IF(tickets_dataset[[#This Row],[status]] = "Closed", "Yes","No")</f>
        <v>Yes</v>
      </c>
      <c r="L2920" s="2">
        <f t="shared" si="180"/>
        <v>5.0000000000582077</v>
      </c>
      <c r="M2920" t="str">
        <f t="shared" si="181"/>
        <v>No</v>
      </c>
      <c r="N2920" t="str">
        <f t="shared" si="182"/>
        <v>Jan</v>
      </c>
      <c r="O2920" s="2">
        <f t="shared" si="183"/>
        <v>0.20833333333575865</v>
      </c>
      <c r="P2920" t="str">
        <f>VLOOKUP(G2920,Agents!A:E,4,FALSE)</f>
        <v>Team3</v>
      </c>
      <c r="Q2920" t="str">
        <f>VLOOKUP(G2920,Agents!A:E,5,FALSE)</f>
        <v>Senior</v>
      </c>
      <c r="R2920" t="str">
        <f>VLOOKUP(G2920,Agents!A:E,2,FALSE)</f>
        <v>Evening</v>
      </c>
    </row>
    <row r="2921" spans="1:18" x14ac:dyDescent="0.35">
      <c r="A2921" t="s">
        <v>5236</v>
      </c>
      <c r="B2921" t="s">
        <v>5237</v>
      </c>
      <c r="C2921" t="s">
        <v>22</v>
      </c>
      <c r="D2921" t="s">
        <v>13</v>
      </c>
      <c r="E2921" s="1">
        <v>46078.104166666664</v>
      </c>
      <c r="F2921" s="1">
        <v>46078.5625</v>
      </c>
      <c r="G2921" t="s">
        <v>73</v>
      </c>
      <c r="H2921" t="s">
        <v>15</v>
      </c>
      <c r="I2921" t="s">
        <v>16</v>
      </c>
      <c r="J2921">
        <v>3</v>
      </c>
      <c r="K2921" t="str">
        <f>IF(tickets_dataset[[#This Row],[status]] = "Closed", "Yes","No")</f>
        <v>Yes</v>
      </c>
      <c r="L2921" s="2">
        <f t="shared" si="180"/>
        <v>11.000000000058208</v>
      </c>
      <c r="M2921" t="str">
        <f t="shared" si="181"/>
        <v>No</v>
      </c>
      <c r="N2921" t="str">
        <f t="shared" si="182"/>
        <v>Feb</v>
      </c>
      <c r="O2921" s="2">
        <f t="shared" si="183"/>
        <v>0.45833333333575865</v>
      </c>
      <c r="P2921" t="str">
        <f>VLOOKUP(G2921,Agents!A:E,4,FALSE)</f>
        <v>Team4</v>
      </c>
      <c r="Q2921" t="str">
        <f>VLOOKUP(G2921,Agents!A:E,5,FALSE)</f>
        <v>Senior</v>
      </c>
      <c r="R2921" t="str">
        <f>VLOOKUP(G2921,Agents!A:E,2,FALSE)</f>
        <v>Night</v>
      </c>
    </row>
    <row r="2922" spans="1:18" x14ac:dyDescent="0.35">
      <c r="A2922" t="s">
        <v>5238</v>
      </c>
      <c r="B2922" t="s">
        <v>5239</v>
      </c>
      <c r="C2922" t="s">
        <v>34</v>
      </c>
      <c r="D2922" t="s">
        <v>26</v>
      </c>
      <c r="E2922" s="1">
        <v>46062.228472222225</v>
      </c>
      <c r="F2922" s="1">
        <v>46063.436805555553</v>
      </c>
      <c r="G2922" t="s">
        <v>216</v>
      </c>
      <c r="H2922" t="s">
        <v>28</v>
      </c>
      <c r="I2922" t="s">
        <v>16</v>
      </c>
      <c r="J2922">
        <v>5</v>
      </c>
      <c r="K2922" t="str">
        <f>IF(tickets_dataset[[#This Row],[status]] = "Closed", "Yes","No")</f>
        <v>No</v>
      </c>
      <c r="L2922" s="2">
        <f t="shared" si="180"/>
        <v>28.999999999883585</v>
      </c>
      <c r="M2922" t="str">
        <f t="shared" si="181"/>
        <v>No</v>
      </c>
      <c r="N2922" t="str">
        <f t="shared" si="182"/>
        <v>Feb</v>
      </c>
      <c r="O2922" s="2">
        <f t="shared" si="183"/>
        <v>1.2083333333284827</v>
      </c>
      <c r="P2922" t="str">
        <f>VLOOKUP(G2922,Agents!A:E,4,FALSE)</f>
        <v>Team5</v>
      </c>
      <c r="Q2922" t="str">
        <f>VLOOKUP(G2922,Agents!A:E,5,FALSE)</f>
        <v>Junior</v>
      </c>
      <c r="R2922" t="str">
        <f>VLOOKUP(G2922,Agents!A:E,2,FALSE)</f>
        <v>Evening</v>
      </c>
    </row>
    <row r="2923" spans="1:18" x14ac:dyDescent="0.35">
      <c r="A2923" t="s">
        <v>5240</v>
      </c>
      <c r="B2923" t="s">
        <v>5241</v>
      </c>
      <c r="C2923" t="s">
        <v>22</v>
      </c>
      <c r="D2923" t="s">
        <v>38</v>
      </c>
      <c r="E2923" s="1">
        <v>46031.095138888886</v>
      </c>
      <c r="F2923" s="1">
        <v>46031.636805555558</v>
      </c>
      <c r="G2923" t="s">
        <v>273</v>
      </c>
      <c r="H2923" t="s">
        <v>28</v>
      </c>
      <c r="I2923" t="s">
        <v>16</v>
      </c>
      <c r="J2923">
        <v>5</v>
      </c>
      <c r="K2923" t="str">
        <f>IF(tickets_dataset[[#This Row],[status]] = "Closed", "Yes","No")</f>
        <v>No</v>
      </c>
      <c r="L2923" s="2">
        <f t="shared" si="180"/>
        <v>13.000000000116415</v>
      </c>
      <c r="M2923" t="str">
        <f t="shared" si="181"/>
        <v>No</v>
      </c>
      <c r="N2923" t="str">
        <f t="shared" si="182"/>
        <v>Jan</v>
      </c>
      <c r="O2923" s="2">
        <f t="shared" si="183"/>
        <v>0.54166666667151731</v>
      </c>
      <c r="P2923" t="str">
        <f>VLOOKUP(G2923,Agents!A:E,4,FALSE)</f>
        <v>Team3</v>
      </c>
      <c r="Q2923" t="str">
        <f>VLOOKUP(G2923,Agents!A:E,5,FALSE)</f>
        <v>Senior</v>
      </c>
      <c r="R2923" t="str">
        <f>VLOOKUP(G2923,Agents!A:E,2,FALSE)</f>
        <v>Evening</v>
      </c>
    </row>
    <row r="2924" spans="1:18" x14ac:dyDescent="0.35">
      <c r="A2924" t="s">
        <v>5242</v>
      </c>
      <c r="B2924" t="s">
        <v>5243</v>
      </c>
      <c r="C2924" t="s">
        <v>22</v>
      </c>
      <c r="D2924" t="s">
        <v>26</v>
      </c>
      <c r="E2924" s="1">
        <v>46032.42083333333</v>
      </c>
      <c r="F2924" s="1">
        <v>46033.837500000001</v>
      </c>
      <c r="G2924" t="s">
        <v>128</v>
      </c>
      <c r="H2924" t="s">
        <v>15</v>
      </c>
      <c r="I2924" t="s">
        <v>16</v>
      </c>
      <c r="J2924">
        <v>4</v>
      </c>
      <c r="K2924" t="str">
        <f>IF(tickets_dataset[[#This Row],[status]] = "Closed", "Yes","No")</f>
        <v>Yes</v>
      </c>
      <c r="L2924" s="2">
        <f t="shared" si="180"/>
        <v>34.000000000116415</v>
      </c>
      <c r="M2924" t="str">
        <f t="shared" si="181"/>
        <v>No</v>
      </c>
      <c r="N2924" t="str">
        <f t="shared" si="182"/>
        <v>Jan</v>
      </c>
      <c r="O2924" s="2">
        <f t="shared" si="183"/>
        <v>1.4166666666715173</v>
      </c>
      <c r="P2924" t="str">
        <f>VLOOKUP(G2924,Agents!A:E,4,FALSE)</f>
        <v>Team4</v>
      </c>
      <c r="Q2924" t="str">
        <f>VLOOKUP(G2924,Agents!A:E,5,FALSE)</f>
        <v>Mid</v>
      </c>
      <c r="R2924" t="str">
        <f>VLOOKUP(G2924,Agents!A:E,2,FALSE)</f>
        <v>Night</v>
      </c>
    </row>
    <row r="2925" spans="1:18" x14ac:dyDescent="0.35">
      <c r="A2925" t="s">
        <v>5244</v>
      </c>
      <c r="B2925" t="s">
        <v>5245</v>
      </c>
      <c r="C2925" t="s">
        <v>12</v>
      </c>
      <c r="D2925" t="s">
        <v>13</v>
      </c>
      <c r="E2925" s="1">
        <v>46033.755555555559</v>
      </c>
      <c r="F2925" s="1">
        <v>46035.505555555559</v>
      </c>
      <c r="G2925" t="s">
        <v>31</v>
      </c>
      <c r="H2925" t="s">
        <v>15</v>
      </c>
      <c r="I2925" t="s">
        <v>16</v>
      </c>
      <c r="J2925">
        <v>3</v>
      </c>
      <c r="K2925" t="str">
        <f>IF(tickets_dataset[[#This Row],[status]] = "Closed", "Yes","No")</f>
        <v>Yes</v>
      </c>
      <c r="L2925" s="2">
        <f t="shared" si="180"/>
        <v>42</v>
      </c>
      <c r="M2925" t="str">
        <f t="shared" si="181"/>
        <v>No</v>
      </c>
      <c r="N2925" t="str">
        <f t="shared" si="182"/>
        <v>Jan</v>
      </c>
      <c r="O2925" s="2">
        <f t="shared" si="183"/>
        <v>1.75</v>
      </c>
      <c r="P2925" t="str">
        <f>VLOOKUP(G2925,Agents!A:E,4,FALSE)</f>
        <v>Team5</v>
      </c>
      <c r="Q2925" t="str">
        <f>VLOOKUP(G2925,Agents!A:E,5,FALSE)</f>
        <v>Senior</v>
      </c>
      <c r="R2925" t="str">
        <f>VLOOKUP(G2925,Agents!A:E,2,FALSE)</f>
        <v>Evening</v>
      </c>
    </row>
    <row r="2926" spans="1:18" x14ac:dyDescent="0.35">
      <c r="A2926" t="s">
        <v>5246</v>
      </c>
      <c r="B2926" t="s">
        <v>5247</v>
      </c>
      <c r="C2926" t="s">
        <v>50</v>
      </c>
      <c r="D2926" t="s">
        <v>26</v>
      </c>
      <c r="E2926" s="1">
        <v>46078.402777777781</v>
      </c>
      <c r="F2926" s="1">
        <v>46078.569444444445</v>
      </c>
      <c r="G2926" t="s">
        <v>45</v>
      </c>
      <c r="H2926" t="s">
        <v>15</v>
      </c>
      <c r="I2926" t="s">
        <v>16</v>
      </c>
      <c r="J2926">
        <v>5</v>
      </c>
      <c r="K2926" t="str">
        <f>IF(tickets_dataset[[#This Row],[status]] = "Closed", "Yes","No")</f>
        <v>Yes</v>
      </c>
      <c r="L2926" s="2">
        <f t="shared" si="180"/>
        <v>3.9999999999417923</v>
      </c>
      <c r="M2926" t="str">
        <f t="shared" si="181"/>
        <v>No</v>
      </c>
      <c r="N2926" t="str">
        <f t="shared" si="182"/>
        <v>Feb</v>
      </c>
      <c r="O2926" s="2">
        <f t="shared" si="183"/>
        <v>0.16666666666424135</v>
      </c>
      <c r="P2926" t="str">
        <f>VLOOKUP(G2926,Agents!A:E,4,FALSE)</f>
        <v>Team5</v>
      </c>
      <c r="Q2926" t="str">
        <f>VLOOKUP(G2926,Agents!A:E,5,FALSE)</f>
        <v>Senior</v>
      </c>
      <c r="R2926" t="str">
        <f>VLOOKUP(G2926,Agents!A:E,2,FALSE)</f>
        <v>Morning</v>
      </c>
    </row>
    <row r="2927" spans="1:18" x14ac:dyDescent="0.35">
      <c r="A2927" t="s">
        <v>5248</v>
      </c>
      <c r="B2927" t="s">
        <v>5249</v>
      </c>
      <c r="C2927" t="s">
        <v>22</v>
      </c>
      <c r="D2927" t="s">
        <v>38</v>
      </c>
      <c r="E2927" s="1">
        <v>46075.65</v>
      </c>
      <c r="F2927" s="1">
        <v>46076.691666666666</v>
      </c>
      <c r="G2927" t="s">
        <v>234</v>
      </c>
      <c r="H2927" t="s">
        <v>15</v>
      </c>
      <c r="I2927" t="s">
        <v>16</v>
      </c>
      <c r="J2927">
        <v>2</v>
      </c>
      <c r="K2927" t="str">
        <f>IF(tickets_dataset[[#This Row],[status]] = "Closed", "Yes","No")</f>
        <v>Yes</v>
      </c>
      <c r="L2927" s="2">
        <f t="shared" si="180"/>
        <v>24.999999999941792</v>
      </c>
      <c r="M2927" t="str">
        <f t="shared" si="181"/>
        <v>No</v>
      </c>
      <c r="N2927" t="str">
        <f t="shared" si="182"/>
        <v>Feb</v>
      </c>
      <c r="O2927" s="2">
        <f t="shared" si="183"/>
        <v>1.0416666666642413</v>
      </c>
      <c r="P2927" t="str">
        <f>VLOOKUP(G2927,Agents!A:E,4,FALSE)</f>
        <v>Team5</v>
      </c>
      <c r="Q2927" t="str">
        <f>VLOOKUP(G2927,Agents!A:E,5,FALSE)</f>
        <v>Senior</v>
      </c>
      <c r="R2927" t="str">
        <f>VLOOKUP(G2927,Agents!A:E,2,FALSE)</f>
        <v>Night</v>
      </c>
    </row>
    <row r="2928" spans="1:18" x14ac:dyDescent="0.35">
      <c r="A2928" t="s">
        <v>5250</v>
      </c>
      <c r="B2928" t="s">
        <v>5251</v>
      </c>
      <c r="C2928" t="s">
        <v>22</v>
      </c>
      <c r="D2928" t="s">
        <v>13</v>
      </c>
      <c r="E2928" s="1">
        <v>46097.625694444447</v>
      </c>
      <c r="F2928" s="1">
        <v>46099.417361111111</v>
      </c>
      <c r="G2928" t="s">
        <v>344</v>
      </c>
      <c r="H2928" t="s">
        <v>15</v>
      </c>
      <c r="I2928" t="s">
        <v>68</v>
      </c>
      <c r="J2928">
        <v>3</v>
      </c>
      <c r="K2928" t="str">
        <f>IF(tickets_dataset[[#This Row],[status]] = "Closed", "Yes","No")</f>
        <v>Yes</v>
      </c>
      <c r="L2928" s="2">
        <f t="shared" si="180"/>
        <v>42.999999999941792</v>
      </c>
      <c r="M2928" t="str">
        <f t="shared" si="181"/>
        <v>No</v>
      </c>
      <c r="N2928" t="str">
        <f t="shared" si="182"/>
        <v>Mar</v>
      </c>
      <c r="O2928" s="2">
        <f t="shared" si="183"/>
        <v>1.7916666666642413</v>
      </c>
      <c r="P2928" t="str">
        <f>VLOOKUP(G2928,Agents!A:E,4,FALSE)</f>
        <v>Team4</v>
      </c>
      <c r="Q2928" t="str">
        <f>VLOOKUP(G2928,Agents!A:E,5,FALSE)</f>
        <v>Senior</v>
      </c>
      <c r="R2928" t="str">
        <f>VLOOKUP(G2928,Agents!A:E,2,FALSE)</f>
        <v>Night</v>
      </c>
    </row>
    <row r="2929" spans="1:18" x14ac:dyDescent="0.35">
      <c r="A2929" t="s">
        <v>5252</v>
      </c>
      <c r="B2929" t="s">
        <v>5253</v>
      </c>
      <c r="C2929" t="s">
        <v>12</v>
      </c>
      <c r="D2929" t="s">
        <v>26</v>
      </c>
      <c r="E2929" s="1">
        <v>46040.673611111109</v>
      </c>
      <c r="F2929" s="1">
        <v>46041.006944444445</v>
      </c>
      <c r="G2929" t="s">
        <v>59</v>
      </c>
      <c r="H2929" t="s">
        <v>15</v>
      </c>
      <c r="I2929" t="s">
        <v>16</v>
      </c>
      <c r="J2929">
        <v>5</v>
      </c>
      <c r="K2929" t="str">
        <f>IF(tickets_dataset[[#This Row],[status]] = "Closed", "Yes","No")</f>
        <v>Yes</v>
      </c>
      <c r="L2929" s="2">
        <f t="shared" si="180"/>
        <v>8.0000000000582077</v>
      </c>
      <c r="M2929" t="str">
        <f t="shared" si="181"/>
        <v>No</v>
      </c>
      <c r="N2929" t="str">
        <f t="shared" si="182"/>
        <v>Jan</v>
      </c>
      <c r="O2929" s="2">
        <f t="shared" si="183"/>
        <v>0.33333333333575865</v>
      </c>
      <c r="P2929" t="str">
        <f>VLOOKUP(G2929,Agents!A:E,4,FALSE)</f>
        <v>Team3</v>
      </c>
      <c r="Q2929" t="str">
        <f>VLOOKUP(G2929,Agents!A:E,5,FALSE)</f>
        <v>Senior</v>
      </c>
      <c r="R2929" t="str">
        <f>VLOOKUP(G2929,Agents!A:E,2,FALSE)</f>
        <v>Night</v>
      </c>
    </row>
    <row r="2930" spans="1:18" x14ac:dyDescent="0.35">
      <c r="A2930" t="s">
        <v>5254</v>
      </c>
      <c r="B2930" t="s">
        <v>5255</v>
      </c>
      <c r="C2930" t="s">
        <v>34</v>
      </c>
      <c r="D2930" t="s">
        <v>13</v>
      </c>
      <c r="E2930" s="1">
        <v>46081.627083333333</v>
      </c>
      <c r="F2930" s="1">
        <v>46083.585416666669</v>
      </c>
      <c r="G2930" t="s">
        <v>344</v>
      </c>
      <c r="H2930" t="s">
        <v>15</v>
      </c>
      <c r="I2930" t="s">
        <v>16</v>
      </c>
      <c r="J2930">
        <v>4</v>
      </c>
      <c r="K2930" t="str">
        <f>IF(tickets_dataset[[#This Row],[status]] = "Closed", "Yes","No")</f>
        <v>Yes</v>
      </c>
      <c r="L2930" s="2">
        <f t="shared" si="180"/>
        <v>47.000000000058208</v>
      </c>
      <c r="M2930" t="str">
        <f t="shared" si="181"/>
        <v>No</v>
      </c>
      <c r="N2930" t="str">
        <f t="shared" si="182"/>
        <v>Feb</v>
      </c>
      <c r="O2930" s="2">
        <f t="shared" si="183"/>
        <v>1.9583333333357587</v>
      </c>
      <c r="P2930" t="str">
        <f>VLOOKUP(G2930,Agents!A:E,4,FALSE)</f>
        <v>Team4</v>
      </c>
      <c r="Q2930" t="str">
        <f>VLOOKUP(G2930,Agents!A:E,5,FALSE)</f>
        <v>Senior</v>
      </c>
      <c r="R2930" t="str">
        <f>VLOOKUP(G2930,Agents!A:E,2,FALSE)</f>
        <v>Night</v>
      </c>
    </row>
    <row r="2931" spans="1:18" x14ac:dyDescent="0.35">
      <c r="A2931" t="s">
        <v>5256</v>
      </c>
      <c r="B2931" t="s">
        <v>5257</v>
      </c>
      <c r="C2931" t="s">
        <v>34</v>
      </c>
      <c r="D2931" t="s">
        <v>38</v>
      </c>
      <c r="E2931" s="1">
        <v>46034.882638888892</v>
      </c>
      <c r="F2931" s="1">
        <v>46037.21597222222</v>
      </c>
      <c r="G2931" t="s">
        <v>159</v>
      </c>
      <c r="H2931" t="s">
        <v>15</v>
      </c>
      <c r="I2931" t="s">
        <v>16</v>
      </c>
      <c r="J2931">
        <v>3</v>
      </c>
      <c r="K2931" t="str">
        <f>IF(tickets_dataset[[#This Row],[status]] = "Closed", "Yes","No")</f>
        <v>Yes</v>
      </c>
      <c r="L2931" s="2">
        <f t="shared" si="180"/>
        <v>55.999999999883585</v>
      </c>
      <c r="M2931" t="str">
        <f t="shared" si="181"/>
        <v>Yes</v>
      </c>
      <c r="N2931" t="str">
        <f t="shared" si="182"/>
        <v>Jan</v>
      </c>
      <c r="O2931" s="2">
        <f t="shared" si="183"/>
        <v>2.3333333333284827</v>
      </c>
      <c r="P2931" t="str">
        <f>VLOOKUP(G2931,Agents!A:E,4,FALSE)</f>
        <v>Team4</v>
      </c>
      <c r="Q2931" t="str">
        <f>VLOOKUP(G2931,Agents!A:E,5,FALSE)</f>
        <v>Mid</v>
      </c>
      <c r="R2931" t="str">
        <f>VLOOKUP(G2931,Agents!A:E,2,FALSE)</f>
        <v>Night</v>
      </c>
    </row>
    <row r="2932" spans="1:18" x14ac:dyDescent="0.35">
      <c r="A2932" t="s">
        <v>5258</v>
      </c>
      <c r="B2932" t="s">
        <v>2839</v>
      </c>
      <c r="C2932" t="s">
        <v>12</v>
      </c>
      <c r="D2932" t="s">
        <v>38</v>
      </c>
      <c r="E2932" s="1">
        <v>46048.625694444447</v>
      </c>
      <c r="F2932" s="1">
        <v>46049.125694444447</v>
      </c>
      <c r="G2932" t="s">
        <v>100</v>
      </c>
      <c r="H2932" t="s">
        <v>15</v>
      </c>
      <c r="I2932" t="s">
        <v>16</v>
      </c>
      <c r="J2932">
        <v>4</v>
      </c>
      <c r="K2932" t="str">
        <f>IF(tickets_dataset[[#This Row],[status]] = "Closed", "Yes","No")</f>
        <v>Yes</v>
      </c>
      <c r="L2932" s="2">
        <f t="shared" si="180"/>
        <v>12</v>
      </c>
      <c r="M2932" t="str">
        <f t="shared" si="181"/>
        <v>No</v>
      </c>
      <c r="N2932" t="str">
        <f t="shared" si="182"/>
        <v>Jan</v>
      </c>
      <c r="O2932" s="2">
        <f t="shared" si="183"/>
        <v>0.5</v>
      </c>
      <c r="P2932" t="str">
        <f>VLOOKUP(G2932,Agents!A:E,4,FALSE)</f>
        <v>Team4</v>
      </c>
      <c r="Q2932" t="str">
        <f>VLOOKUP(G2932,Agents!A:E,5,FALSE)</f>
        <v>Junior</v>
      </c>
      <c r="R2932" t="str">
        <f>VLOOKUP(G2932,Agents!A:E,2,FALSE)</f>
        <v>Evening</v>
      </c>
    </row>
    <row r="2933" spans="1:18" x14ac:dyDescent="0.35">
      <c r="A2933" t="s">
        <v>5259</v>
      </c>
      <c r="B2933" t="s">
        <v>379</v>
      </c>
      <c r="C2933" t="s">
        <v>50</v>
      </c>
      <c r="D2933" t="s">
        <v>38</v>
      </c>
      <c r="E2933" s="1">
        <v>46051.645138888889</v>
      </c>
      <c r="F2933" s="1">
        <v>46054.603472222225</v>
      </c>
      <c r="G2933" t="s">
        <v>83</v>
      </c>
      <c r="H2933" t="s">
        <v>28</v>
      </c>
      <c r="I2933" t="s">
        <v>16</v>
      </c>
      <c r="J2933">
        <v>5</v>
      </c>
      <c r="K2933" t="str">
        <f>IF(tickets_dataset[[#This Row],[status]] = "Closed", "Yes","No")</f>
        <v>No</v>
      </c>
      <c r="L2933" s="2">
        <f t="shared" si="180"/>
        <v>71.000000000058208</v>
      </c>
      <c r="M2933" t="str">
        <f t="shared" si="181"/>
        <v>Yes</v>
      </c>
      <c r="N2933" t="str">
        <f t="shared" si="182"/>
        <v>Jan</v>
      </c>
      <c r="O2933" s="2">
        <f t="shared" si="183"/>
        <v>2.9583333333357587</v>
      </c>
      <c r="P2933" t="str">
        <f>VLOOKUP(G2933,Agents!A:E,4,FALSE)</f>
        <v>Team2</v>
      </c>
      <c r="Q2933" t="str">
        <f>VLOOKUP(G2933,Agents!A:E,5,FALSE)</f>
        <v>Junior</v>
      </c>
      <c r="R2933" t="str">
        <f>VLOOKUP(G2933,Agents!A:E,2,FALSE)</f>
        <v>Night</v>
      </c>
    </row>
    <row r="2934" spans="1:18" x14ac:dyDescent="0.35">
      <c r="A2934" t="s">
        <v>5260</v>
      </c>
      <c r="B2934" t="s">
        <v>5261</v>
      </c>
      <c r="C2934" t="s">
        <v>12</v>
      </c>
      <c r="D2934" t="s">
        <v>13</v>
      </c>
      <c r="E2934" s="1">
        <v>46070.09097222222</v>
      </c>
      <c r="F2934" s="1">
        <v>46071.507638888892</v>
      </c>
      <c r="G2934" t="s">
        <v>119</v>
      </c>
      <c r="H2934" t="s">
        <v>15</v>
      </c>
      <c r="I2934" t="s">
        <v>16</v>
      </c>
      <c r="J2934">
        <v>4</v>
      </c>
      <c r="K2934" t="str">
        <f>IF(tickets_dataset[[#This Row],[status]] = "Closed", "Yes","No")</f>
        <v>Yes</v>
      </c>
      <c r="L2934" s="2">
        <f t="shared" si="180"/>
        <v>34.000000000116415</v>
      </c>
      <c r="M2934" t="str">
        <f t="shared" si="181"/>
        <v>No</v>
      </c>
      <c r="N2934" t="str">
        <f t="shared" si="182"/>
        <v>Feb</v>
      </c>
      <c r="O2934" s="2">
        <f t="shared" si="183"/>
        <v>1.4166666666715173</v>
      </c>
      <c r="P2934" t="str">
        <f>VLOOKUP(G2934,Agents!A:E,4,FALSE)</f>
        <v>Team1</v>
      </c>
      <c r="Q2934" t="str">
        <f>VLOOKUP(G2934,Agents!A:E,5,FALSE)</f>
        <v>Junior</v>
      </c>
      <c r="R2934" t="str">
        <f>VLOOKUP(G2934,Agents!A:E,2,FALSE)</f>
        <v>Morning</v>
      </c>
    </row>
    <row r="2935" spans="1:18" x14ac:dyDescent="0.35">
      <c r="A2935" t="s">
        <v>5262</v>
      </c>
      <c r="B2935" t="s">
        <v>5263</v>
      </c>
      <c r="C2935" t="s">
        <v>22</v>
      </c>
      <c r="D2935" t="s">
        <v>13</v>
      </c>
      <c r="E2935" s="1">
        <v>46100.738888888889</v>
      </c>
      <c r="F2935" s="1">
        <v>46101.155555555553</v>
      </c>
      <c r="G2935" t="s">
        <v>190</v>
      </c>
      <c r="H2935" t="s">
        <v>15</v>
      </c>
      <c r="I2935" t="s">
        <v>16</v>
      </c>
      <c r="J2935">
        <v>3</v>
      </c>
      <c r="K2935" t="str">
        <f>IF(tickets_dataset[[#This Row],[status]] = "Closed", "Yes","No")</f>
        <v>Yes</v>
      </c>
      <c r="L2935" s="2">
        <f t="shared" si="180"/>
        <v>9.9999999999417923</v>
      </c>
      <c r="M2935" t="str">
        <f t="shared" si="181"/>
        <v>No</v>
      </c>
      <c r="N2935" t="str">
        <f t="shared" si="182"/>
        <v>Mar</v>
      </c>
      <c r="O2935" s="2">
        <f t="shared" si="183"/>
        <v>0.41666666666424135</v>
      </c>
      <c r="P2935" t="str">
        <f>VLOOKUP(G2935,Agents!A:E,4,FALSE)</f>
        <v>Team1</v>
      </c>
      <c r="Q2935" t="str">
        <f>VLOOKUP(G2935,Agents!A:E,5,FALSE)</f>
        <v>Senior</v>
      </c>
      <c r="R2935" t="str">
        <f>VLOOKUP(G2935,Agents!A:E,2,FALSE)</f>
        <v>Night</v>
      </c>
    </row>
    <row r="2936" spans="1:18" x14ac:dyDescent="0.35">
      <c r="A2936" t="s">
        <v>5264</v>
      </c>
      <c r="B2936" t="s">
        <v>3383</v>
      </c>
      <c r="C2936" t="s">
        <v>12</v>
      </c>
      <c r="D2936" t="s">
        <v>26</v>
      </c>
      <c r="E2936" s="1">
        <v>46107.037499999999</v>
      </c>
      <c r="F2936" s="1">
        <v>46108.912499999999</v>
      </c>
      <c r="G2936" t="s">
        <v>42</v>
      </c>
      <c r="H2936" t="s">
        <v>15</v>
      </c>
      <c r="I2936" t="s">
        <v>68</v>
      </c>
      <c r="J2936">
        <v>4</v>
      </c>
      <c r="K2936" t="str">
        <f>IF(tickets_dataset[[#This Row],[status]] = "Closed", "Yes","No")</f>
        <v>Yes</v>
      </c>
      <c r="L2936" s="2">
        <f t="shared" si="180"/>
        <v>45</v>
      </c>
      <c r="M2936" t="str">
        <f t="shared" si="181"/>
        <v>No</v>
      </c>
      <c r="N2936" t="str">
        <f t="shared" si="182"/>
        <v>Mar</v>
      </c>
      <c r="O2936" s="2">
        <f t="shared" si="183"/>
        <v>1.875</v>
      </c>
      <c r="P2936" t="str">
        <f>VLOOKUP(G2936,Agents!A:E,4,FALSE)</f>
        <v>Team2</v>
      </c>
      <c r="Q2936" t="str">
        <f>VLOOKUP(G2936,Agents!A:E,5,FALSE)</f>
        <v>Junior</v>
      </c>
      <c r="R2936" t="str">
        <f>VLOOKUP(G2936,Agents!A:E,2,FALSE)</f>
        <v>Night</v>
      </c>
    </row>
    <row r="2937" spans="1:18" x14ac:dyDescent="0.35">
      <c r="A2937" t="s">
        <v>5265</v>
      </c>
      <c r="B2937" t="s">
        <v>5266</v>
      </c>
      <c r="C2937" t="s">
        <v>34</v>
      </c>
      <c r="D2937" t="s">
        <v>13</v>
      </c>
      <c r="E2937" s="1">
        <v>46077.165972222225</v>
      </c>
      <c r="F2937" s="1">
        <v>46078.624305555553</v>
      </c>
      <c r="G2937" t="s">
        <v>62</v>
      </c>
      <c r="H2937" t="s">
        <v>15</v>
      </c>
      <c r="I2937" t="s">
        <v>16</v>
      </c>
      <c r="J2937">
        <v>4</v>
      </c>
      <c r="K2937" t="str">
        <f>IF(tickets_dataset[[#This Row],[status]] = "Closed", "Yes","No")</f>
        <v>Yes</v>
      </c>
      <c r="L2937" s="2">
        <f t="shared" si="180"/>
        <v>34.999999999883585</v>
      </c>
      <c r="M2937" t="str">
        <f t="shared" si="181"/>
        <v>No</v>
      </c>
      <c r="N2937" t="str">
        <f t="shared" si="182"/>
        <v>Feb</v>
      </c>
      <c r="O2937" s="2">
        <f t="shared" si="183"/>
        <v>1.4583333333284827</v>
      </c>
      <c r="P2937" t="str">
        <f>VLOOKUP(G2937,Agents!A:E,4,FALSE)</f>
        <v>Team1</v>
      </c>
      <c r="Q2937" t="str">
        <f>VLOOKUP(G2937,Agents!A:E,5,FALSE)</f>
        <v>Junior</v>
      </c>
      <c r="R2937" t="str">
        <f>VLOOKUP(G2937,Agents!A:E,2,FALSE)</f>
        <v>Morning</v>
      </c>
    </row>
    <row r="2938" spans="1:18" x14ac:dyDescent="0.35">
      <c r="A2938" t="s">
        <v>5267</v>
      </c>
      <c r="B2938" t="s">
        <v>5268</v>
      </c>
      <c r="C2938" t="s">
        <v>34</v>
      </c>
      <c r="D2938" t="s">
        <v>26</v>
      </c>
      <c r="E2938" s="1">
        <v>46069.931250000001</v>
      </c>
      <c r="F2938" s="1">
        <v>46071.181250000001</v>
      </c>
      <c r="G2938" t="s">
        <v>221</v>
      </c>
      <c r="H2938" t="s">
        <v>15</v>
      </c>
      <c r="I2938" t="s">
        <v>68</v>
      </c>
      <c r="J2938">
        <v>1</v>
      </c>
      <c r="K2938" t="str">
        <f>IF(tickets_dataset[[#This Row],[status]] = "Closed", "Yes","No")</f>
        <v>Yes</v>
      </c>
      <c r="L2938" s="2">
        <f t="shared" si="180"/>
        <v>30</v>
      </c>
      <c r="M2938" t="str">
        <f t="shared" si="181"/>
        <v>No</v>
      </c>
      <c r="N2938" t="str">
        <f t="shared" si="182"/>
        <v>Feb</v>
      </c>
      <c r="O2938" s="2">
        <f t="shared" si="183"/>
        <v>1.25</v>
      </c>
      <c r="P2938" t="str">
        <f>VLOOKUP(G2938,Agents!A:E,4,FALSE)</f>
        <v>Team4</v>
      </c>
      <c r="Q2938" t="str">
        <f>VLOOKUP(G2938,Agents!A:E,5,FALSE)</f>
        <v>Senior</v>
      </c>
      <c r="R2938" t="str">
        <f>VLOOKUP(G2938,Agents!A:E,2,FALSE)</f>
        <v>Morning</v>
      </c>
    </row>
    <row r="2939" spans="1:18" x14ac:dyDescent="0.35">
      <c r="A2939" t="s">
        <v>5269</v>
      </c>
      <c r="B2939" t="s">
        <v>4006</v>
      </c>
      <c r="C2939" t="s">
        <v>76</v>
      </c>
      <c r="D2939" t="s">
        <v>38</v>
      </c>
      <c r="E2939" s="1">
        <v>46047.345138888886</v>
      </c>
      <c r="F2939" s="1">
        <v>46049.803472222222</v>
      </c>
      <c r="G2939" t="s">
        <v>56</v>
      </c>
      <c r="H2939" t="s">
        <v>15</v>
      </c>
      <c r="I2939" t="s">
        <v>16</v>
      </c>
      <c r="J2939">
        <v>4</v>
      </c>
      <c r="K2939" t="str">
        <f>IF(tickets_dataset[[#This Row],[status]] = "Closed", "Yes","No")</f>
        <v>Yes</v>
      </c>
      <c r="L2939" s="2">
        <f t="shared" si="180"/>
        <v>59.000000000058208</v>
      </c>
      <c r="M2939" t="str">
        <f t="shared" si="181"/>
        <v>Yes</v>
      </c>
      <c r="N2939" t="str">
        <f t="shared" si="182"/>
        <v>Jan</v>
      </c>
      <c r="O2939" s="2">
        <f t="shared" si="183"/>
        <v>2.4583333333357587</v>
      </c>
      <c r="P2939" t="str">
        <f>VLOOKUP(G2939,Agents!A:E,4,FALSE)</f>
        <v>Team1</v>
      </c>
      <c r="Q2939" t="str">
        <f>VLOOKUP(G2939,Agents!A:E,5,FALSE)</f>
        <v>Senior</v>
      </c>
      <c r="R2939" t="str">
        <f>VLOOKUP(G2939,Agents!A:E,2,FALSE)</f>
        <v>Night</v>
      </c>
    </row>
    <row r="2940" spans="1:18" x14ac:dyDescent="0.35">
      <c r="A2940" t="s">
        <v>5270</v>
      </c>
      <c r="B2940" t="s">
        <v>5271</v>
      </c>
      <c r="C2940" t="s">
        <v>34</v>
      </c>
      <c r="D2940" t="s">
        <v>26</v>
      </c>
      <c r="E2940" s="1">
        <v>46037.372916666667</v>
      </c>
      <c r="F2940" s="1">
        <v>46039.706250000003</v>
      </c>
      <c r="G2940" t="s">
        <v>140</v>
      </c>
      <c r="H2940" t="s">
        <v>132</v>
      </c>
      <c r="I2940" t="s">
        <v>16</v>
      </c>
      <c r="J2940">
        <v>3</v>
      </c>
      <c r="K2940" t="str">
        <f>IF(tickets_dataset[[#This Row],[status]] = "Closed", "Yes","No")</f>
        <v>No</v>
      </c>
      <c r="L2940" s="2">
        <f t="shared" si="180"/>
        <v>56.000000000058208</v>
      </c>
      <c r="M2940" t="str">
        <f t="shared" si="181"/>
        <v>Yes</v>
      </c>
      <c r="N2940" t="str">
        <f t="shared" si="182"/>
        <v>Jan</v>
      </c>
      <c r="O2940" s="2">
        <f t="shared" si="183"/>
        <v>2.3333333333357587</v>
      </c>
      <c r="P2940" t="str">
        <f>VLOOKUP(G2940,Agents!A:E,4,FALSE)</f>
        <v>Team1</v>
      </c>
      <c r="Q2940" t="str">
        <f>VLOOKUP(G2940,Agents!A:E,5,FALSE)</f>
        <v>Junior</v>
      </c>
      <c r="R2940" t="str">
        <f>VLOOKUP(G2940,Agents!A:E,2,FALSE)</f>
        <v>Morning</v>
      </c>
    </row>
    <row r="2941" spans="1:18" x14ac:dyDescent="0.35">
      <c r="A2941" t="s">
        <v>5272</v>
      </c>
      <c r="B2941" t="s">
        <v>354</v>
      </c>
      <c r="C2941" t="s">
        <v>34</v>
      </c>
      <c r="D2941" t="s">
        <v>38</v>
      </c>
      <c r="E2941" s="1">
        <v>46065.107638888891</v>
      </c>
      <c r="F2941" s="1">
        <v>46066.399305555555</v>
      </c>
      <c r="G2941" t="s">
        <v>119</v>
      </c>
      <c r="H2941" t="s">
        <v>15</v>
      </c>
      <c r="I2941" t="s">
        <v>16</v>
      </c>
      <c r="J2941">
        <v>3</v>
      </c>
      <c r="K2941" t="str">
        <f>IF(tickets_dataset[[#This Row],[status]] = "Closed", "Yes","No")</f>
        <v>Yes</v>
      </c>
      <c r="L2941" s="2">
        <f t="shared" si="180"/>
        <v>30.999999999941792</v>
      </c>
      <c r="M2941" t="str">
        <f t="shared" si="181"/>
        <v>No</v>
      </c>
      <c r="N2941" t="str">
        <f t="shared" si="182"/>
        <v>Feb</v>
      </c>
      <c r="O2941" s="2">
        <f t="shared" si="183"/>
        <v>1.2916666666642413</v>
      </c>
      <c r="P2941" t="str">
        <f>VLOOKUP(G2941,Agents!A:E,4,FALSE)</f>
        <v>Team1</v>
      </c>
      <c r="Q2941" t="str">
        <f>VLOOKUP(G2941,Agents!A:E,5,FALSE)</f>
        <v>Junior</v>
      </c>
      <c r="R2941" t="str">
        <f>VLOOKUP(G2941,Agents!A:E,2,FALSE)</f>
        <v>Morning</v>
      </c>
    </row>
    <row r="2942" spans="1:18" x14ac:dyDescent="0.35">
      <c r="A2942" t="s">
        <v>5273</v>
      </c>
      <c r="B2942" t="s">
        <v>3717</v>
      </c>
      <c r="C2942" t="s">
        <v>34</v>
      </c>
      <c r="D2942" t="s">
        <v>26</v>
      </c>
      <c r="E2942" s="1">
        <v>46023.284722222219</v>
      </c>
      <c r="F2942" s="1">
        <v>46024.493055555555</v>
      </c>
      <c r="G2942" t="s">
        <v>73</v>
      </c>
      <c r="H2942" t="s">
        <v>15</v>
      </c>
      <c r="I2942" t="s">
        <v>16</v>
      </c>
      <c r="J2942">
        <v>4</v>
      </c>
      <c r="K2942" t="str">
        <f>IF(tickets_dataset[[#This Row],[status]] = "Closed", "Yes","No")</f>
        <v>Yes</v>
      </c>
      <c r="L2942" s="2">
        <f t="shared" si="180"/>
        <v>29.000000000058208</v>
      </c>
      <c r="M2942" t="str">
        <f t="shared" si="181"/>
        <v>No</v>
      </c>
      <c r="N2942" t="str">
        <f t="shared" si="182"/>
        <v>Jan</v>
      </c>
      <c r="O2942" s="2">
        <f t="shared" si="183"/>
        <v>1.2083333333357587</v>
      </c>
      <c r="P2942" t="str">
        <f>VLOOKUP(G2942,Agents!A:E,4,FALSE)</f>
        <v>Team4</v>
      </c>
      <c r="Q2942" t="str">
        <f>VLOOKUP(G2942,Agents!A:E,5,FALSE)</f>
        <v>Senior</v>
      </c>
      <c r="R2942" t="str">
        <f>VLOOKUP(G2942,Agents!A:E,2,FALSE)</f>
        <v>Night</v>
      </c>
    </row>
    <row r="2943" spans="1:18" x14ac:dyDescent="0.35">
      <c r="A2943" t="s">
        <v>5274</v>
      </c>
      <c r="B2943" t="s">
        <v>5275</v>
      </c>
      <c r="C2943" t="s">
        <v>50</v>
      </c>
      <c r="D2943" t="s">
        <v>13</v>
      </c>
      <c r="E2943" s="1">
        <v>46081.081250000003</v>
      </c>
      <c r="F2943" s="1">
        <v>46081.622916666667</v>
      </c>
      <c r="G2943" t="s">
        <v>19</v>
      </c>
      <c r="H2943" t="s">
        <v>15</v>
      </c>
      <c r="I2943" t="s">
        <v>16</v>
      </c>
      <c r="J2943">
        <v>3</v>
      </c>
      <c r="K2943" t="str">
        <f>IF(tickets_dataset[[#This Row],[status]] = "Closed", "Yes","No")</f>
        <v>Yes</v>
      </c>
      <c r="L2943" s="2">
        <f t="shared" si="180"/>
        <v>12.999999999941792</v>
      </c>
      <c r="M2943" t="str">
        <f t="shared" si="181"/>
        <v>No</v>
      </c>
      <c r="N2943" t="str">
        <f t="shared" si="182"/>
        <v>Feb</v>
      </c>
      <c r="O2943" s="2">
        <f t="shared" si="183"/>
        <v>0.54166666666424135</v>
      </c>
      <c r="P2943" t="str">
        <f>VLOOKUP(G2943,Agents!A:E,4,FALSE)</f>
        <v>Team4</v>
      </c>
      <c r="Q2943" t="str">
        <f>VLOOKUP(G2943,Agents!A:E,5,FALSE)</f>
        <v>Senior</v>
      </c>
      <c r="R2943" t="str">
        <f>VLOOKUP(G2943,Agents!A:E,2,FALSE)</f>
        <v>Evening</v>
      </c>
    </row>
    <row r="2944" spans="1:18" x14ac:dyDescent="0.35">
      <c r="A2944" t="s">
        <v>5276</v>
      </c>
      <c r="B2944" t="s">
        <v>3412</v>
      </c>
      <c r="C2944" t="s">
        <v>50</v>
      </c>
      <c r="D2944" t="s">
        <v>13</v>
      </c>
      <c r="E2944" s="1">
        <v>46079.82708333333</v>
      </c>
      <c r="F2944" s="1">
        <v>46080.535416666666</v>
      </c>
      <c r="G2944" t="s">
        <v>273</v>
      </c>
      <c r="H2944" t="s">
        <v>15</v>
      </c>
      <c r="I2944" t="s">
        <v>16</v>
      </c>
      <c r="J2944">
        <v>2</v>
      </c>
      <c r="K2944" t="str">
        <f>IF(tickets_dataset[[#This Row],[status]] = "Closed", "Yes","No")</f>
        <v>Yes</v>
      </c>
      <c r="L2944" s="2">
        <f t="shared" si="180"/>
        <v>17.000000000058208</v>
      </c>
      <c r="M2944" t="str">
        <f t="shared" si="181"/>
        <v>No</v>
      </c>
      <c r="N2944" t="str">
        <f t="shared" si="182"/>
        <v>Feb</v>
      </c>
      <c r="O2944" s="2">
        <f t="shared" si="183"/>
        <v>0.70833333333575865</v>
      </c>
      <c r="P2944" t="str">
        <f>VLOOKUP(G2944,Agents!A:E,4,FALSE)</f>
        <v>Team3</v>
      </c>
      <c r="Q2944" t="str">
        <f>VLOOKUP(G2944,Agents!A:E,5,FALSE)</f>
        <v>Senior</v>
      </c>
      <c r="R2944" t="str">
        <f>VLOOKUP(G2944,Agents!A:E,2,FALSE)</f>
        <v>Evening</v>
      </c>
    </row>
    <row r="2945" spans="1:18" x14ac:dyDescent="0.35">
      <c r="A2945" t="s">
        <v>5277</v>
      </c>
      <c r="B2945" t="s">
        <v>5278</v>
      </c>
      <c r="C2945" t="s">
        <v>22</v>
      </c>
      <c r="D2945" t="s">
        <v>38</v>
      </c>
      <c r="E2945" s="1">
        <v>46096.540972222225</v>
      </c>
      <c r="F2945" s="1">
        <v>46097.749305555553</v>
      </c>
      <c r="G2945" t="s">
        <v>100</v>
      </c>
      <c r="H2945" t="s">
        <v>15</v>
      </c>
      <c r="I2945" t="s">
        <v>16</v>
      </c>
      <c r="J2945">
        <v>5</v>
      </c>
      <c r="K2945" t="str">
        <f>IF(tickets_dataset[[#This Row],[status]] = "Closed", "Yes","No")</f>
        <v>Yes</v>
      </c>
      <c r="L2945" s="2">
        <f t="shared" si="180"/>
        <v>28.999999999883585</v>
      </c>
      <c r="M2945" t="str">
        <f t="shared" si="181"/>
        <v>No</v>
      </c>
      <c r="N2945" t="str">
        <f t="shared" si="182"/>
        <v>Mar</v>
      </c>
      <c r="O2945" s="2">
        <f t="shared" si="183"/>
        <v>1.2083333333284827</v>
      </c>
      <c r="P2945" t="str">
        <f>VLOOKUP(G2945,Agents!A:E,4,FALSE)</f>
        <v>Team4</v>
      </c>
      <c r="Q2945" t="str">
        <f>VLOOKUP(G2945,Agents!A:E,5,FALSE)</f>
        <v>Junior</v>
      </c>
      <c r="R2945" t="str">
        <f>VLOOKUP(G2945,Agents!A:E,2,FALSE)</f>
        <v>Evening</v>
      </c>
    </row>
    <row r="2946" spans="1:18" x14ac:dyDescent="0.35">
      <c r="A2946" t="s">
        <v>5279</v>
      </c>
      <c r="B2946" t="s">
        <v>2419</v>
      </c>
      <c r="C2946" t="s">
        <v>12</v>
      </c>
      <c r="D2946" t="s">
        <v>26</v>
      </c>
      <c r="E2946" s="1">
        <v>46092.709027777775</v>
      </c>
      <c r="F2946" s="1">
        <v>46093.542361111111</v>
      </c>
      <c r="G2946" t="s">
        <v>42</v>
      </c>
      <c r="H2946" t="s">
        <v>15</v>
      </c>
      <c r="I2946" t="s">
        <v>16</v>
      </c>
      <c r="J2946">
        <v>3</v>
      </c>
      <c r="K2946" t="str">
        <f>IF(tickets_dataset[[#This Row],[status]] = "Closed", "Yes","No")</f>
        <v>Yes</v>
      </c>
      <c r="L2946" s="2">
        <f t="shared" ref="L2946:L3009" si="184">IF(ISBLANK(F2946),"",(F2946-E2946)*24)</f>
        <v>20.000000000058208</v>
      </c>
      <c r="M2946" t="str">
        <f t="shared" ref="M2946:M3009" si="185">IF(L2946&gt;48,"Yes","No")</f>
        <v>No</v>
      </c>
      <c r="N2946" t="str">
        <f t="shared" ref="N2946:N3009" si="186">TEXT(E2946,"mmm")</f>
        <v>Mar</v>
      </c>
      <c r="O2946" s="2">
        <f t="shared" si="183"/>
        <v>0.83333333333575865</v>
      </c>
      <c r="P2946" t="str">
        <f>VLOOKUP(G2946,Agents!A:E,4,FALSE)</f>
        <v>Team2</v>
      </c>
      <c r="Q2946" t="str">
        <f>VLOOKUP(G2946,Agents!A:E,5,FALSE)</f>
        <v>Junior</v>
      </c>
      <c r="R2946" t="str">
        <f>VLOOKUP(G2946,Agents!A:E,2,FALSE)</f>
        <v>Night</v>
      </c>
    </row>
    <row r="2947" spans="1:18" x14ac:dyDescent="0.35">
      <c r="A2947" t="s">
        <v>5280</v>
      </c>
      <c r="B2947" t="s">
        <v>5281</v>
      </c>
      <c r="C2947" t="s">
        <v>22</v>
      </c>
      <c r="D2947" t="s">
        <v>13</v>
      </c>
      <c r="E2947" s="1">
        <v>46038.224999999999</v>
      </c>
      <c r="F2947" s="1">
        <v>46038.933333333334</v>
      </c>
      <c r="G2947" t="s">
        <v>42</v>
      </c>
      <c r="H2947" t="s">
        <v>15</v>
      </c>
      <c r="I2947" t="s">
        <v>16</v>
      </c>
      <c r="J2947">
        <v>4</v>
      </c>
      <c r="K2947" t="str">
        <f>IF(tickets_dataset[[#This Row],[status]] = "Closed", "Yes","No")</f>
        <v>Yes</v>
      </c>
      <c r="L2947" s="2">
        <f t="shared" si="184"/>
        <v>17.000000000058208</v>
      </c>
      <c r="M2947" t="str">
        <f t="shared" si="185"/>
        <v>No</v>
      </c>
      <c r="N2947" t="str">
        <f t="shared" si="186"/>
        <v>Jan</v>
      </c>
      <c r="O2947" s="2">
        <f t="shared" ref="O2947:O3010" si="187">F2947-E2947</f>
        <v>0.70833333333575865</v>
      </c>
      <c r="P2947" t="str">
        <f>VLOOKUP(G2947,Agents!A:E,4,FALSE)</f>
        <v>Team2</v>
      </c>
      <c r="Q2947" t="str">
        <f>VLOOKUP(G2947,Agents!A:E,5,FALSE)</f>
        <v>Junior</v>
      </c>
      <c r="R2947" t="str">
        <f>VLOOKUP(G2947,Agents!A:E,2,FALSE)</f>
        <v>Night</v>
      </c>
    </row>
    <row r="2948" spans="1:18" x14ac:dyDescent="0.35">
      <c r="A2948" t="s">
        <v>5282</v>
      </c>
      <c r="B2948" t="s">
        <v>1074</v>
      </c>
      <c r="C2948" t="s">
        <v>76</v>
      </c>
      <c r="D2948" t="s">
        <v>13</v>
      </c>
      <c r="E2948" s="1">
        <v>46097.823611111111</v>
      </c>
      <c r="F2948" s="1">
        <v>46099.281944444447</v>
      </c>
      <c r="G2948" t="s">
        <v>239</v>
      </c>
      <c r="H2948" t="s">
        <v>15</v>
      </c>
      <c r="I2948" t="s">
        <v>16</v>
      </c>
      <c r="J2948">
        <v>4</v>
      </c>
      <c r="K2948" t="str">
        <f>IF(tickets_dataset[[#This Row],[status]] = "Closed", "Yes","No")</f>
        <v>Yes</v>
      </c>
      <c r="L2948" s="2">
        <f t="shared" si="184"/>
        <v>35.000000000058208</v>
      </c>
      <c r="M2948" t="str">
        <f t="shared" si="185"/>
        <v>No</v>
      </c>
      <c r="N2948" t="str">
        <f t="shared" si="186"/>
        <v>Mar</v>
      </c>
      <c r="O2948" s="2">
        <f t="shared" si="187"/>
        <v>1.4583333333357587</v>
      </c>
      <c r="P2948" t="str">
        <f>VLOOKUP(G2948,Agents!A:E,4,FALSE)</f>
        <v>Team1</v>
      </c>
      <c r="Q2948" t="str">
        <f>VLOOKUP(G2948,Agents!A:E,5,FALSE)</f>
        <v>Senior</v>
      </c>
      <c r="R2948" t="str">
        <f>VLOOKUP(G2948,Agents!A:E,2,FALSE)</f>
        <v>Evening</v>
      </c>
    </row>
    <row r="2949" spans="1:18" x14ac:dyDescent="0.35">
      <c r="A2949" t="s">
        <v>5283</v>
      </c>
      <c r="B2949" t="s">
        <v>5284</v>
      </c>
      <c r="C2949" t="s">
        <v>12</v>
      </c>
      <c r="D2949" t="s">
        <v>38</v>
      </c>
      <c r="E2949" s="1">
        <v>46034.207638888889</v>
      </c>
      <c r="F2949" s="1">
        <v>46036.332638888889</v>
      </c>
      <c r="G2949" t="s">
        <v>216</v>
      </c>
      <c r="H2949" t="s">
        <v>15</v>
      </c>
      <c r="I2949" t="s">
        <v>16</v>
      </c>
      <c r="J2949">
        <v>3</v>
      </c>
      <c r="K2949" t="str">
        <f>IF(tickets_dataset[[#This Row],[status]] = "Closed", "Yes","No")</f>
        <v>Yes</v>
      </c>
      <c r="L2949" s="2">
        <f t="shared" si="184"/>
        <v>51</v>
      </c>
      <c r="M2949" t="str">
        <f t="shared" si="185"/>
        <v>Yes</v>
      </c>
      <c r="N2949" t="str">
        <f t="shared" si="186"/>
        <v>Jan</v>
      </c>
      <c r="O2949" s="2">
        <f t="shared" si="187"/>
        <v>2.125</v>
      </c>
      <c r="P2949" t="str">
        <f>VLOOKUP(G2949,Agents!A:E,4,FALSE)</f>
        <v>Team5</v>
      </c>
      <c r="Q2949" t="str">
        <f>VLOOKUP(G2949,Agents!A:E,5,FALSE)</f>
        <v>Junior</v>
      </c>
      <c r="R2949" t="str">
        <f>VLOOKUP(G2949,Agents!A:E,2,FALSE)</f>
        <v>Evening</v>
      </c>
    </row>
    <row r="2950" spans="1:18" x14ac:dyDescent="0.35">
      <c r="A2950" t="s">
        <v>5285</v>
      </c>
      <c r="B2950" t="s">
        <v>4280</v>
      </c>
      <c r="C2950" t="s">
        <v>12</v>
      </c>
      <c r="D2950" t="s">
        <v>38</v>
      </c>
      <c r="E2950" s="1">
        <v>46029.127083333333</v>
      </c>
      <c r="F2950" s="1">
        <v>46030.418749999997</v>
      </c>
      <c r="G2950" t="s">
        <v>137</v>
      </c>
      <c r="H2950" t="s">
        <v>15</v>
      </c>
      <c r="I2950" t="s">
        <v>16</v>
      </c>
      <c r="J2950">
        <v>3</v>
      </c>
      <c r="K2950" t="str">
        <f>IF(tickets_dataset[[#This Row],[status]] = "Closed", "Yes","No")</f>
        <v>Yes</v>
      </c>
      <c r="L2950" s="2">
        <f t="shared" si="184"/>
        <v>30.999999999941792</v>
      </c>
      <c r="M2950" t="str">
        <f t="shared" si="185"/>
        <v>No</v>
      </c>
      <c r="N2950" t="str">
        <f t="shared" si="186"/>
        <v>Jan</v>
      </c>
      <c r="O2950" s="2">
        <f t="shared" si="187"/>
        <v>1.2916666666642413</v>
      </c>
      <c r="P2950" t="str">
        <f>VLOOKUP(G2950,Agents!A:E,4,FALSE)</f>
        <v>Team5</v>
      </c>
      <c r="Q2950" t="str">
        <f>VLOOKUP(G2950,Agents!A:E,5,FALSE)</f>
        <v>Senior</v>
      </c>
      <c r="R2950" t="str">
        <f>VLOOKUP(G2950,Agents!A:E,2,FALSE)</f>
        <v>Night</v>
      </c>
    </row>
    <row r="2951" spans="1:18" x14ac:dyDescent="0.35">
      <c r="A2951" t="s">
        <v>5286</v>
      </c>
      <c r="B2951" t="s">
        <v>5287</v>
      </c>
      <c r="C2951" t="s">
        <v>34</v>
      </c>
      <c r="D2951" t="s">
        <v>38</v>
      </c>
      <c r="E2951" s="1">
        <v>46052.763888888891</v>
      </c>
      <c r="F2951" s="1">
        <v>46054.597222222219</v>
      </c>
      <c r="G2951" t="s">
        <v>27</v>
      </c>
      <c r="H2951" t="s">
        <v>15</v>
      </c>
      <c r="I2951" t="s">
        <v>16</v>
      </c>
      <c r="J2951">
        <v>3</v>
      </c>
      <c r="K2951" t="str">
        <f>IF(tickets_dataset[[#This Row],[status]] = "Closed", "Yes","No")</f>
        <v>Yes</v>
      </c>
      <c r="L2951" s="2">
        <f t="shared" si="184"/>
        <v>43.999999999883585</v>
      </c>
      <c r="M2951" t="str">
        <f t="shared" si="185"/>
        <v>No</v>
      </c>
      <c r="N2951" t="str">
        <f t="shared" si="186"/>
        <v>Jan</v>
      </c>
      <c r="O2951" s="2">
        <f t="shared" si="187"/>
        <v>1.8333333333284827</v>
      </c>
      <c r="P2951" t="str">
        <f>VLOOKUP(G2951,Agents!A:E,4,FALSE)</f>
        <v>Team5</v>
      </c>
      <c r="Q2951" t="str">
        <f>VLOOKUP(G2951,Agents!A:E,5,FALSE)</f>
        <v>Senior</v>
      </c>
      <c r="R2951" t="str">
        <f>VLOOKUP(G2951,Agents!A:E,2,FALSE)</f>
        <v>Morning</v>
      </c>
    </row>
    <row r="2952" spans="1:18" x14ac:dyDescent="0.35">
      <c r="A2952" t="s">
        <v>5288</v>
      </c>
      <c r="B2952" t="s">
        <v>1712</v>
      </c>
      <c r="C2952" t="s">
        <v>22</v>
      </c>
      <c r="D2952" t="s">
        <v>38</v>
      </c>
      <c r="E2952" s="1">
        <v>46044.979861111111</v>
      </c>
      <c r="F2952" s="1">
        <v>46045.646527777775</v>
      </c>
      <c r="G2952" t="s">
        <v>256</v>
      </c>
      <c r="H2952" t="s">
        <v>28</v>
      </c>
      <c r="I2952" t="s">
        <v>16</v>
      </c>
      <c r="J2952">
        <v>5</v>
      </c>
      <c r="K2952" t="str">
        <f>IF(tickets_dataset[[#This Row],[status]] = "Closed", "Yes","No")</f>
        <v>No</v>
      </c>
      <c r="L2952" s="2">
        <f t="shared" si="184"/>
        <v>15.999999999941792</v>
      </c>
      <c r="M2952" t="str">
        <f t="shared" si="185"/>
        <v>No</v>
      </c>
      <c r="N2952" t="str">
        <f t="shared" si="186"/>
        <v>Jan</v>
      </c>
      <c r="O2952" s="2">
        <f t="shared" si="187"/>
        <v>0.66666666666424135</v>
      </c>
      <c r="P2952" t="str">
        <f>VLOOKUP(G2952,Agents!A:E,4,FALSE)</f>
        <v>Team1</v>
      </c>
      <c r="Q2952" t="str">
        <f>VLOOKUP(G2952,Agents!A:E,5,FALSE)</f>
        <v>Mid</v>
      </c>
      <c r="R2952" t="str">
        <f>VLOOKUP(G2952,Agents!A:E,2,FALSE)</f>
        <v>Morning</v>
      </c>
    </row>
    <row r="2953" spans="1:18" x14ac:dyDescent="0.35">
      <c r="A2953" t="s">
        <v>5289</v>
      </c>
      <c r="B2953" t="s">
        <v>5290</v>
      </c>
      <c r="C2953" t="s">
        <v>50</v>
      </c>
      <c r="D2953" t="s">
        <v>26</v>
      </c>
      <c r="E2953" s="1">
        <v>46067.505555555559</v>
      </c>
      <c r="F2953" s="1">
        <v>46069.672222222223</v>
      </c>
      <c r="G2953" t="s">
        <v>159</v>
      </c>
      <c r="H2953" t="s">
        <v>15</v>
      </c>
      <c r="I2953" t="s">
        <v>16</v>
      </c>
      <c r="J2953">
        <v>4</v>
      </c>
      <c r="K2953" t="str">
        <f>IF(tickets_dataset[[#This Row],[status]] = "Closed", "Yes","No")</f>
        <v>Yes</v>
      </c>
      <c r="L2953" s="2">
        <f t="shared" si="184"/>
        <v>51.999999999941792</v>
      </c>
      <c r="M2953" t="str">
        <f t="shared" si="185"/>
        <v>Yes</v>
      </c>
      <c r="N2953" t="str">
        <f t="shared" si="186"/>
        <v>Feb</v>
      </c>
      <c r="O2953" s="2">
        <f t="shared" si="187"/>
        <v>2.1666666666642413</v>
      </c>
      <c r="P2953" t="str">
        <f>VLOOKUP(G2953,Agents!A:E,4,FALSE)</f>
        <v>Team4</v>
      </c>
      <c r="Q2953" t="str">
        <f>VLOOKUP(G2953,Agents!A:E,5,FALSE)</f>
        <v>Mid</v>
      </c>
      <c r="R2953" t="str">
        <f>VLOOKUP(G2953,Agents!A:E,2,FALSE)</f>
        <v>Night</v>
      </c>
    </row>
    <row r="2954" spans="1:18" x14ac:dyDescent="0.35">
      <c r="A2954" t="s">
        <v>5291</v>
      </c>
      <c r="B2954" t="s">
        <v>5292</v>
      </c>
      <c r="C2954" t="s">
        <v>34</v>
      </c>
      <c r="D2954" t="s">
        <v>13</v>
      </c>
      <c r="E2954" s="1">
        <v>46110.086111111108</v>
      </c>
      <c r="F2954" s="1">
        <v>46111.669444444444</v>
      </c>
      <c r="G2954" t="s">
        <v>39</v>
      </c>
      <c r="H2954" t="s">
        <v>15</v>
      </c>
      <c r="I2954" t="s">
        <v>16</v>
      </c>
      <c r="J2954">
        <v>3</v>
      </c>
      <c r="K2954" t="str">
        <f>IF(tickets_dataset[[#This Row],[status]] = "Closed", "Yes","No")</f>
        <v>Yes</v>
      </c>
      <c r="L2954" s="2">
        <f t="shared" si="184"/>
        <v>38.000000000058208</v>
      </c>
      <c r="M2954" t="str">
        <f t="shared" si="185"/>
        <v>No</v>
      </c>
      <c r="N2954" t="str">
        <f t="shared" si="186"/>
        <v>Mar</v>
      </c>
      <c r="O2954" s="2">
        <f t="shared" si="187"/>
        <v>1.5833333333357587</v>
      </c>
      <c r="P2954" t="str">
        <f>VLOOKUP(G2954,Agents!A:E,4,FALSE)</f>
        <v>Team3</v>
      </c>
      <c r="Q2954" t="str">
        <f>VLOOKUP(G2954,Agents!A:E,5,FALSE)</f>
        <v>Mid</v>
      </c>
      <c r="R2954" t="str">
        <f>VLOOKUP(G2954,Agents!A:E,2,FALSE)</f>
        <v>Night</v>
      </c>
    </row>
    <row r="2955" spans="1:18" x14ac:dyDescent="0.35">
      <c r="A2955" t="s">
        <v>5293</v>
      </c>
      <c r="B2955" t="s">
        <v>5294</v>
      </c>
      <c r="C2955" t="s">
        <v>12</v>
      </c>
      <c r="D2955" t="s">
        <v>13</v>
      </c>
      <c r="E2955" s="1">
        <v>46032.777777777781</v>
      </c>
      <c r="F2955" s="1">
        <v>46034.152777777781</v>
      </c>
      <c r="G2955" t="s">
        <v>67</v>
      </c>
      <c r="H2955" t="s">
        <v>28</v>
      </c>
      <c r="I2955" t="s">
        <v>16</v>
      </c>
      <c r="J2955">
        <v>3</v>
      </c>
      <c r="K2955" t="str">
        <f>IF(tickets_dataset[[#This Row],[status]] = "Closed", "Yes","No")</f>
        <v>No</v>
      </c>
      <c r="L2955" s="2">
        <f t="shared" si="184"/>
        <v>33</v>
      </c>
      <c r="M2955" t="str">
        <f t="shared" si="185"/>
        <v>No</v>
      </c>
      <c r="N2955" t="str">
        <f t="shared" si="186"/>
        <v>Jan</v>
      </c>
      <c r="O2955" s="2">
        <f t="shared" si="187"/>
        <v>1.375</v>
      </c>
      <c r="P2955" t="str">
        <f>VLOOKUP(G2955,Agents!A:E,4,FALSE)</f>
        <v>Team5</v>
      </c>
      <c r="Q2955" t="str">
        <f>VLOOKUP(G2955,Agents!A:E,5,FALSE)</f>
        <v>Junior</v>
      </c>
      <c r="R2955" t="str">
        <f>VLOOKUP(G2955,Agents!A:E,2,FALSE)</f>
        <v>Evening</v>
      </c>
    </row>
    <row r="2956" spans="1:18" x14ac:dyDescent="0.35">
      <c r="A2956" t="s">
        <v>5295</v>
      </c>
      <c r="B2956" t="s">
        <v>5296</v>
      </c>
      <c r="C2956" t="s">
        <v>22</v>
      </c>
      <c r="D2956" t="s">
        <v>26</v>
      </c>
      <c r="E2956" s="1">
        <v>46028.481944444444</v>
      </c>
      <c r="F2956" s="1">
        <v>46029.856944444444</v>
      </c>
      <c r="G2956" t="s">
        <v>216</v>
      </c>
      <c r="H2956" t="s">
        <v>15</v>
      </c>
      <c r="I2956" t="s">
        <v>16</v>
      </c>
      <c r="J2956">
        <v>5</v>
      </c>
      <c r="K2956" t="str">
        <f>IF(tickets_dataset[[#This Row],[status]] = "Closed", "Yes","No")</f>
        <v>Yes</v>
      </c>
      <c r="L2956" s="2">
        <f t="shared" si="184"/>
        <v>33</v>
      </c>
      <c r="M2956" t="str">
        <f t="shared" si="185"/>
        <v>No</v>
      </c>
      <c r="N2956" t="str">
        <f t="shared" si="186"/>
        <v>Jan</v>
      </c>
      <c r="O2956" s="2">
        <f t="shared" si="187"/>
        <v>1.375</v>
      </c>
      <c r="P2956" t="str">
        <f>VLOOKUP(G2956,Agents!A:E,4,FALSE)</f>
        <v>Team5</v>
      </c>
      <c r="Q2956" t="str">
        <f>VLOOKUP(G2956,Agents!A:E,5,FALSE)</f>
        <v>Junior</v>
      </c>
      <c r="R2956" t="str">
        <f>VLOOKUP(G2956,Agents!A:E,2,FALSE)</f>
        <v>Evening</v>
      </c>
    </row>
    <row r="2957" spans="1:18" x14ac:dyDescent="0.35">
      <c r="A2957" t="s">
        <v>5297</v>
      </c>
      <c r="B2957" t="s">
        <v>5298</v>
      </c>
      <c r="C2957" t="s">
        <v>34</v>
      </c>
      <c r="D2957" t="s">
        <v>13</v>
      </c>
      <c r="E2957" s="1">
        <v>46100.737500000003</v>
      </c>
      <c r="F2957" s="1">
        <v>46100.820833333331</v>
      </c>
      <c r="G2957" t="s">
        <v>62</v>
      </c>
      <c r="H2957" t="s">
        <v>15</v>
      </c>
      <c r="I2957" t="s">
        <v>16</v>
      </c>
      <c r="J2957">
        <v>3</v>
      </c>
      <c r="K2957" t="str">
        <f>IF(tickets_dataset[[#This Row],[status]] = "Closed", "Yes","No")</f>
        <v>Yes</v>
      </c>
      <c r="L2957" s="2">
        <f t="shared" si="184"/>
        <v>1.9999999998835847</v>
      </c>
      <c r="M2957" t="str">
        <f t="shared" si="185"/>
        <v>No</v>
      </c>
      <c r="N2957" t="str">
        <f t="shared" si="186"/>
        <v>Mar</v>
      </c>
      <c r="O2957" s="2">
        <f t="shared" si="187"/>
        <v>8.3333333328482695E-2</v>
      </c>
      <c r="P2957" t="str">
        <f>VLOOKUP(G2957,Agents!A:E,4,FALSE)</f>
        <v>Team1</v>
      </c>
      <c r="Q2957" t="str">
        <f>VLOOKUP(G2957,Agents!A:E,5,FALSE)</f>
        <v>Junior</v>
      </c>
      <c r="R2957" t="str">
        <f>VLOOKUP(G2957,Agents!A:E,2,FALSE)</f>
        <v>Morning</v>
      </c>
    </row>
    <row r="2958" spans="1:18" x14ac:dyDescent="0.35">
      <c r="A2958" t="s">
        <v>5299</v>
      </c>
      <c r="B2958" t="s">
        <v>5300</v>
      </c>
      <c r="C2958" t="s">
        <v>22</v>
      </c>
      <c r="D2958" t="s">
        <v>26</v>
      </c>
      <c r="E2958" s="1">
        <v>46044.634722222225</v>
      </c>
      <c r="F2958" s="1">
        <v>46046.176388888889</v>
      </c>
      <c r="G2958" t="s">
        <v>73</v>
      </c>
      <c r="H2958" t="s">
        <v>15</v>
      </c>
      <c r="I2958" t="s">
        <v>16</v>
      </c>
      <c r="J2958">
        <v>5</v>
      </c>
      <c r="K2958" t="str">
        <f>IF(tickets_dataset[[#This Row],[status]] = "Closed", "Yes","No")</f>
        <v>Yes</v>
      </c>
      <c r="L2958" s="2">
        <f t="shared" si="184"/>
        <v>36.999999999941792</v>
      </c>
      <c r="M2958" t="str">
        <f t="shared" si="185"/>
        <v>No</v>
      </c>
      <c r="N2958" t="str">
        <f t="shared" si="186"/>
        <v>Jan</v>
      </c>
      <c r="O2958" s="2">
        <f t="shared" si="187"/>
        <v>1.5416666666642413</v>
      </c>
      <c r="P2958" t="str">
        <f>VLOOKUP(G2958,Agents!A:E,4,FALSE)</f>
        <v>Team4</v>
      </c>
      <c r="Q2958" t="str">
        <f>VLOOKUP(G2958,Agents!A:E,5,FALSE)</f>
        <v>Senior</v>
      </c>
      <c r="R2958" t="str">
        <f>VLOOKUP(G2958,Agents!A:E,2,FALSE)</f>
        <v>Night</v>
      </c>
    </row>
    <row r="2959" spans="1:18" x14ac:dyDescent="0.35">
      <c r="A2959" t="s">
        <v>5301</v>
      </c>
      <c r="B2959" t="s">
        <v>5302</v>
      </c>
      <c r="C2959" t="s">
        <v>12</v>
      </c>
      <c r="D2959" t="s">
        <v>26</v>
      </c>
      <c r="E2959" s="1">
        <v>46066.518750000003</v>
      </c>
      <c r="F2959" s="1">
        <v>46068.352083333331</v>
      </c>
      <c r="G2959" t="s">
        <v>149</v>
      </c>
      <c r="H2959" t="s">
        <v>15</v>
      </c>
      <c r="I2959" t="s">
        <v>16</v>
      </c>
      <c r="J2959">
        <v>4</v>
      </c>
      <c r="K2959" t="str">
        <f>IF(tickets_dataset[[#This Row],[status]] = "Closed", "Yes","No")</f>
        <v>Yes</v>
      </c>
      <c r="L2959" s="2">
        <f t="shared" si="184"/>
        <v>43.999999999883585</v>
      </c>
      <c r="M2959" t="str">
        <f t="shared" si="185"/>
        <v>No</v>
      </c>
      <c r="N2959" t="str">
        <f t="shared" si="186"/>
        <v>Feb</v>
      </c>
      <c r="O2959" s="2">
        <f t="shared" si="187"/>
        <v>1.8333333333284827</v>
      </c>
      <c r="P2959" t="str">
        <f>VLOOKUP(G2959,Agents!A:E,4,FALSE)</f>
        <v>Team3</v>
      </c>
      <c r="Q2959" t="str">
        <f>VLOOKUP(G2959,Agents!A:E,5,FALSE)</f>
        <v>Mid</v>
      </c>
      <c r="R2959" t="str">
        <f>VLOOKUP(G2959,Agents!A:E,2,FALSE)</f>
        <v>Night</v>
      </c>
    </row>
    <row r="2960" spans="1:18" x14ac:dyDescent="0.35">
      <c r="A2960" t="s">
        <v>5303</v>
      </c>
      <c r="B2960" t="s">
        <v>5304</v>
      </c>
      <c r="C2960" t="s">
        <v>34</v>
      </c>
      <c r="D2960" t="s">
        <v>26</v>
      </c>
      <c r="E2960" s="1">
        <v>46034.504861111112</v>
      </c>
      <c r="F2960" s="1">
        <v>46037.379861111112</v>
      </c>
      <c r="G2960" t="s">
        <v>39</v>
      </c>
      <c r="H2960" t="s">
        <v>15</v>
      </c>
      <c r="I2960" t="s">
        <v>16</v>
      </c>
      <c r="J2960">
        <v>4</v>
      </c>
      <c r="K2960" t="str">
        <f>IF(tickets_dataset[[#This Row],[status]] = "Closed", "Yes","No")</f>
        <v>Yes</v>
      </c>
      <c r="L2960" s="2">
        <f t="shared" si="184"/>
        <v>69</v>
      </c>
      <c r="M2960" t="str">
        <f t="shared" si="185"/>
        <v>Yes</v>
      </c>
      <c r="N2960" t="str">
        <f t="shared" si="186"/>
        <v>Jan</v>
      </c>
      <c r="O2960" s="2">
        <f t="shared" si="187"/>
        <v>2.875</v>
      </c>
      <c r="P2960" t="str">
        <f>VLOOKUP(G2960,Agents!A:E,4,FALSE)</f>
        <v>Team3</v>
      </c>
      <c r="Q2960" t="str">
        <f>VLOOKUP(G2960,Agents!A:E,5,FALSE)</f>
        <v>Mid</v>
      </c>
      <c r="R2960" t="str">
        <f>VLOOKUP(G2960,Agents!A:E,2,FALSE)</f>
        <v>Night</v>
      </c>
    </row>
    <row r="2961" spans="1:18" x14ac:dyDescent="0.35">
      <c r="A2961" t="s">
        <v>5305</v>
      </c>
      <c r="B2961" t="s">
        <v>5306</v>
      </c>
      <c r="C2961" t="s">
        <v>76</v>
      </c>
      <c r="D2961" t="s">
        <v>38</v>
      </c>
      <c r="E2961" s="1">
        <v>46072.666666666664</v>
      </c>
      <c r="F2961" s="1">
        <v>46073.291666666664</v>
      </c>
      <c r="G2961" t="s">
        <v>128</v>
      </c>
      <c r="H2961" t="s">
        <v>15</v>
      </c>
      <c r="I2961" t="s">
        <v>16</v>
      </c>
      <c r="J2961">
        <v>4</v>
      </c>
      <c r="K2961" t="str">
        <f>IF(tickets_dataset[[#This Row],[status]] = "Closed", "Yes","No")</f>
        <v>Yes</v>
      </c>
      <c r="L2961" s="2">
        <f t="shared" si="184"/>
        <v>15</v>
      </c>
      <c r="M2961" t="str">
        <f t="shared" si="185"/>
        <v>No</v>
      </c>
      <c r="N2961" t="str">
        <f t="shared" si="186"/>
        <v>Feb</v>
      </c>
      <c r="O2961" s="2">
        <f t="shared" si="187"/>
        <v>0.625</v>
      </c>
      <c r="P2961" t="str">
        <f>VLOOKUP(G2961,Agents!A:E,4,FALSE)</f>
        <v>Team4</v>
      </c>
      <c r="Q2961" t="str">
        <f>VLOOKUP(G2961,Agents!A:E,5,FALSE)</f>
        <v>Mid</v>
      </c>
      <c r="R2961" t="str">
        <f>VLOOKUP(G2961,Agents!A:E,2,FALSE)</f>
        <v>Night</v>
      </c>
    </row>
    <row r="2962" spans="1:18" x14ac:dyDescent="0.35">
      <c r="A2962" t="s">
        <v>5307</v>
      </c>
      <c r="B2962" t="s">
        <v>649</v>
      </c>
      <c r="C2962" t="s">
        <v>22</v>
      </c>
      <c r="D2962" t="s">
        <v>38</v>
      </c>
      <c r="E2962" s="1">
        <v>46058.304166666669</v>
      </c>
      <c r="F2962" s="1">
        <v>46061.262499999997</v>
      </c>
      <c r="G2962" t="s">
        <v>39</v>
      </c>
      <c r="H2962" t="s">
        <v>15</v>
      </c>
      <c r="I2962" t="s">
        <v>16</v>
      </c>
      <c r="J2962">
        <v>5</v>
      </c>
      <c r="K2962" t="str">
        <f>IF(tickets_dataset[[#This Row],[status]] = "Closed", "Yes","No")</f>
        <v>Yes</v>
      </c>
      <c r="L2962" s="2">
        <f t="shared" si="184"/>
        <v>70.999999999883585</v>
      </c>
      <c r="M2962" t="str">
        <f t="shared" si="185"/>
        <v>Yes</v>
      </c>
      <c r="N2962" t="str">
        <f t="shared" si="186"/>
        <v>Feb</v>
      </c>
      <c r="O2962" s="2">
        <f t="shared" si="187"/>
        <v>2.9583333333284827</v>
      </c>
      <c r="P2962" t="str">
        <f>VLOOKUP(G2962,Agents!A:E,4,FALSE)</f>
        <v>Team3</v>
      </c>
      <c r="Q2962" t="str">
        <f>VLOOKUP(G2962,Agents!A:E,5,FALSE)</f>
        <v>Mid</v>
      </c>
      <c r="R2962" t="str">
        <f>VLOOKUP(G2962,Agents!A:E,2,FALSE)</f>
        <v>Night</v>
      </c>
    </row>
    <row r="2963" spans="1:18" x14ac:dyDescent="0.35">
      <c r="A2963" t="s">
        <v>5308</v>
      </c>
      <c r="B2963" t="s">
        <v>5309</v>
      </c>
      <c r="C2963" t="s">
        <v>50</v>
      </c>
      <c r="D2963" t="s">
        <v>38</v>
      </c>
      <c r="E2963" s="1">
        <v>46072.590277777781</v>
      </c>
      <c r="F2963" s="1">
        <v>46073.756944444445</v>
      </c>
      <c r="G2963" t="s">
        <v>234</v>
      </c>
      <c r="H2963" t="s">
        <v>15</v>
      </c>
      <c r="I2963" t="s">
        <v>16</v>
      </c>
      <c r="J2963">
        <v>4</v>
      </c>
      <c r="K2963" t="str">
        <f>IF(tickets_dataset[[#This Row],[status]] = "Closed", "Yes","No")</f>
        <v>Yes</v>
      </c>
      <c r="L2963" s="2">
        <f t="shared" si="184"/>
        <v>27.999999999941792</v>
      </c>
      <c r="M2963" t="str">
        <f t="shared" si="185"/>
        <v>No</v>
      </c>
      <c r="N2963" t="str">
        <f t="shared" si="186"/>
        <v>Feb</v>
      </c>
      <c r="O2963" s="2">
        <f t="shared" si="187"/>
        <v>1.1666666666642413</v>
      </c>
      <c r="P2963" t="str">
        <f>VLOOKUP(G2963,Agents!A:E,4,FALSE)</f>
        <v>Team5</v>
      </c>
      <c r="Q2963" t="str">
        <f>VLOOKUP(G2963,Agents!A:E,5,FALSE)</f>
        <v>Senior</v>
      </c>
      <c r="R2963" t="str">
        <f>VLOOKUP(G2963,Agents!A:E,2,FALSE)</f>
        <v>Night</v>
      </c>
    </row>
    <row r="2964" spans="1:18" x14ac:dyDescent="0.35">
      <c r="A2964" t="s">
        <v>5310</v>
      </c>
      <c r="B2964" t="s">
        <v>5311</v>
      </c>
      <c r="C2964" t="s">
        <v>50</v>
      </c>
      <c r="D2964" t="s">
        <v>26</v>
      </c>
      <c r="E2964" s="1">
        <v>46104.370833333334</v>
      </c>
      <c r="F2964" s="1">
        <v>46106.245833333334</v>
      </c>
      <c r="G2964" t="s">
        <v>23</v>
      </c>
      <c r="H2964" t="s">
        <v>15</v>
      </c>
      <c r="I2964" t="s">
        <v>16</v>
      </c>
      <c r="J2964">
        <v>4</v>
      </c>
      <c r="K2964" t="str">
        <f>IF(tickets_dataset[[#This Row],[status]] = "Closed", "Yes","No")</f>
        <v>Yes</v>
      </c>
      <c r="L2964" s="2">
        <f t="shared" si="184"/>
        <v>45</v>
      </c>
      <c r="M2964" t="str">
        <f t="shared" si="185"/>
        <v>No</v>
      </c>
      <c r="N2964" t="str">
        <f t="shared" si="186"/>
        <v>Mar</v>
      </c>
      <c r="O2964" s="2">
        <f t="shared" si="187"/>
        <v>1.875</v>
      </c>
      <c r="P2964" t="str">
        <f>VLOOKUP(G2964,Agents!A:E,4,FALSE)</f>
        <v>Team3</v>
      </c>
      <c r="Q2964" t="str">
        <f>VLOOKUP(G2964,Agents!A:E,5,FALSE)</f>
        <v>Senior</v>
      </c>
      <c r="R2964" t="str">
        <f>VLOOKUP(G2964,Agents!A:E,2,FALSE)</f>
        <v>Evening</v>
      </c>
    </row>
    <row r="2965" spans="1:18" x14ac:dyDescent="0.35">
      <c r="A2965" t="s">
        <v>5312</v>
      </c>
      <c r="B2965" t="s">
        <v>1327</v>
      </c>
      <c r="C2965" t="s">
        <v>34</v>
      </c>
      <c r="D2965" t="s">
        <v>38</v>
      </c>
      <c r="E2965" s="1">
        <v>46078.238888888889</v>
      </c>
      <c r="F2965" s="1">
        <v>46081.280555555553</v>
      </c>
      <c r="G2965" t="s">
        <v>42</v>
      </c>
      <c r="H2965" t="s">
        <v>15</v>
      </c>
      <c r="I2965" t="s">
        <v>16</v>
      </c>
      <c r="J2965">
        <v>4</v>
      </c>
      <c r="K2965" t="str">
        <f>IF(tickets_dataset[[#This Row],[status]] = "Closed", "Yes","No")</f>
        <v>Yes</v>
      </c>
      <c r="L2965" s="2">
        <f t="shared" si="184"/>
        <v>72.999999999941792</v>
      </c>
      <c r="M2965" t="str">
        <f t="shared" si="185"/>
        <v>Yes</v>
      </c>
      <c r="N2965" t="str">
        <f t="shared" si="186"/>
        <v>Feb</v>
      </c>
      <c r="O2965" s="2">
        <f t="shared" si="187"/>
        <v>3.0416666666642413</v>
      </c>
      <c r="P2965" t="str">
        <f>VLOOKUP(G2965,Agents!A:E,4,FALSE)</f>
        <v>Team2</v>
      </c>
      <c r="Q2965" t="str">
        <f>VLOOKUP(G2965,Agents!A:E,5,FALSE)</f>
        <v>Junior</v>
      </c>
      <c r="R2965" t="str">
        <f>VLOOKUP(G2965,Agents!A:E,2,FALSE)</f>
        <v>Night</v>
      </c>
    </row>
    <row r="2966" spans="1:18" x14ac:dyDescent="0.35">
      <c r="A2966" t="s">
        <v>5313</v>
      </c>
      <c r="B2966" t="s">
        <v>5314</v>
      </c>
      <c r="C2966" t="s">
        <v>76</v>
      </c>
      <c r="D2966" t="s">
        <v>38</v>
      </c>
      <c r="E2966" s="1">
        <v>46072.884722222225</v>
      </c>
      <c r="F2966" s="1">
        <v>46076.009722222225</v>
      </c>
      <c r="G2966" t="s">
        <v>149</v>
      </c>
      <c r="H2966" t="s">
        <v>15</v>
      </c>
      <c r="I2966" t="s">
        <v>16</v>
      </c>
      <c r="J2966">
        <v>4</v>
      </c>
      <c r="K2966" t="str">
        <f>IF(tickets_dataset[[#This Row],[status]] = "Closed", "Yes","No")</f>
        <v>Yes</v>
      </c>
      <c r="L2966" s="2">
        <f t="shared" si="184"/>
        <v>75</v>
      </c>
      <c r="M2966" t="str">
        <f t="shared" si="185"/>
        <v>Yes</v>
      </c>
      <c r="N2966" t="str">
        <f t="shared" si="186"/>
        <v>Feb</v>
      </c>
      <c r="O2966" s="2">
        <f t="shared" si="187"/>
        <v>3.125</v>
      </c>
      <c r="P2966" t="str">
        <f>VLOOKUP(G2966,Agents!A:E,4,FALSE)</f>
        <v>Team3</v>
      </c>
      <c r="Q2966" t="str">
        <f>VLOOKUP(G2966,Agents!A:E,5,FALSE)</f>
        <v>Mid</v>
      </c>
      <c r="R2966" t="str">
        <f>VLOOKUP(G2966,Agents!A:E,2,FALSE)</f>
        <v>Night</v>
      </c>
    </row>
    <row r="2967" spans="1:18" x14ac:dyDescent="0.35">
      <c r="A2967" t="s">
        <v>5315</v>
      </c>
      <c r="B2967" t="s">
        <v>5160</v>
      </c>
      <c r="C2967" t="s">
        <v>12</v>
      </c>
      <c r="D2967" t="s">
        <v>38</v>
      </c>
      <c r="E2967" s="1">
        <v>46061.022222222222</v>
      </c>
      <c r="F2967" s="1">
        <v>46063.688888888886</v>
      </c>
      <c r="G2967" t="s">
        <v>357</v>
      </c>
      <c r="H2967" t="s">
        <v>15</v>
      </c>
      <c r="I2967" t="s">
        <v>16</v>
      </c>
      <c r="J2967">
        <v>3</v>
      </c>
      <c r="K2967" t="str">
        <f>IF(tickets_dataset[[#This Row],[status]] = "Closed", "Yes","No")</f>
        <v>Yes</v>
      </c>
      <c r="L2967" s="2">
        <f t="shared" si="184"/>
        <v>63.999999999941792</v>
      </c>
      <c r="M2967" t="str">
        <f t="shared" si="185"/>
        <v>Yes</v>
      </c>
      <c r="N2967" t="str">
        <f t="shared" si="186"/>
        <v>Feb</v>
      </c>
      <c r="O2967" s="2">
        <f t="shared" si="187"/>
        <v>2.6666666666642413</v>
      </c>
      <c r="P2967" t="str">
        <f>VLOOKUP(G2967,Agents!A:E,4,FALSE)</f>
        <v>Team1</v>
      </c>
      <c r="Q2967" t="str">
        <f>VLOOKUP(G2967,Agents!A:E,5,FALSE)</f>
        <v>Mid</v>
      </c>
      <c r="R2967" t="str">
        <f>VLOOKUP(G2967,Agents!A:E,2,FALSE)</f>
        <v>Morning</v>
      </c>
    </row>
    <row r="2968" spans="1:18" x14ac:dyDescent="0.35">
      <c r="A2968" t="s">
        <v>5316</v>
      </c>
      <c r="B2968" t="s">
        <v>3438</v>
      </c>
      <c r="C2968" t="s">
        <v>12</v>
      </c>
      <c r="D2968" t="s">
        <v>26</v>
      </c>
      <c r="E2968" s="1">
        <v>46038.700694444444</v>
      </c>
      <c r="F2968" s="1">
        <v>46040.40902777778</v>
      </c>
      <c r="G2968" t="s">
        <v>216</v>
      </c>
      <c r="H2968" t="s">
        <v>15</v>
      </c>
      <c r="I2968" t="s">
        <v>16</v>
      </c>
      <c r="J2968">
        <v>5</v>
      </c>
      <c r="K2968" t="str">
        <f>IF(tickets_dataset[[#This Row],[status]] = "Closed", "Yes","No")</f>
        <v>Yes</v>
      </c>
      <c r="L2968" s="2">
        <f t="shared" si="184"/>
        <v>41.000000000058208</v>
      </c>
      <c r="M2968" t="str">
        <f t="shared" si="185"/>
        <v>No</v>
      </c>
      <c r="N2968" t="str">
        <f t="shared" si="186"/>
        <v>Jan</v>
      </c>
      <c r="O2968" s="2">
        <f t="shared" si="187"/>
        <v>1.7083333333357587</v>
      </c>
      <c r="P2968" t="str">
        <f>VLOOKUP(G2968,Agents!A:E,4,FALSE)</f>
        <v>Team5</v>
      </c>
      <c r="Q2968" t="str">
        <f>VLOOKUP(G2968,Agents!A:E,5,FALSE)</f>
        <v>Junior</v>
      </c>
      <c r="R2968" t="str">
        <f>VLOOKUP(G2968,Agents!A:E,2,FALSE)</f>
        <v>Evening</v>
      </c>
    </row>
    <row r="2969" spans="1:18" x14ac:dyDescent="0.35">
      <c r="A2969" t="s">
        <v>5317</v>
      </c>
      <c r="B2969" t="s">
        <v>4072</v>
      </c>
      <c r="C2969" t="s">
        <v>34</v>
      </c>
      <c r="D2969" t="s">
        <v>13</v>
      </c>
      <c r="E2969" s="1">
        <v>46026.743750000001</v>
      </c>
      <c r="F2969" s="1">
        <v>46027.95208333333</v>
      </c>
      <c r="G2969" t="s">
        <v>53</v>
      </c>
      <c r="H2969" t="s">
        <v>15</v>
      </c>
      <c r="I2969" t="s">
        <v>16</v>
      </c>
      <c r="J2969">
        <v>2</v>
      </c>
      <c r="K2969" t="str">
        <f>IF(tickets_dataset[[#This Row],[status]] = "Closed", "Yes","No")</f>
        <v>Yes</v>
      </c>
      <c r="L2969" s="2">
        <f t="shared" si="184"/>
        <v>28.999999999883585</v>
      </c>
      <c r="M2969" t="str">
        <f t="shared" si="185"/>
        <v>No</v>
      </c>
      <c r="N2969" t="str">
        <f t="shared" si="186"/>
        <v>Jan</v>
      </c>
      <c r="O2969" s="2">
        <f t="shared" si="187"/>
        <v>1.2083333333284827</v>
      </c>
      <c r="P2969" t="str">
        <f>VLOOKUP(G2969,Agents!A:E,4,FALSE)</f>
        <v>Team1</v>
      </c>
      <c r="Q2969" t="str">
        <f>VLOOKUP(G2969,Agents!A:E,5,FALSE)</f>
        <v>Junior</v>
      </c>
      <c r="R2969" t="str">
        <f>VLOOKUP(G2969,Agents!A:E,2,FALSE)</f>
        <v>Night</v>
      </c>
    </row>
    <row r="2970" spans="1:18" x14ac:dyDescent="0.35">
      <c r="A2970" t="s">
        <v>5318</v>
      </c>
      <c r="B2970" t="s">
        <v>5319</v>
      </c>
      <c r="C2970" t="s">
        <v>50</v>
      </c>
      <c r="D2970" t="s">
        <v>38</v>
      </c>
      <c r="E2970" s="1">
        <v>46108.111111111109</v>
      </c>
      <c r="F2970" s="1">
        <v>46109.902777777781</v>
      </c>
      <c r="G2970" t="s">
        <v>256</v>
      </c>
      <c r="H2970" t="s">
        <v>15</v>
      </c>
      <c r="I2970" t="s">
        <v>16</v>
      </c>
      <c r="J2970">
        <v>5</v>
      </c>
      <c r="K2970" t="str">
        <f>IF(tickets_dataset[[#This Row],[status]] = "Closed", "Yes","No")</f>
        <v>Yes</v>
      </c>
      <c r="L2970" s="2">
        <f t="shared" si="184"/>
        <v>43.000000000116415</v>
      </c>
      <c r="M2970" t="str">
        <f t="shared" si="185"/>
        <v>No</v>
      </c>
      <c r="N2970" t="str">
        <f t="shared" si="186"/>
        <v>Mar</v>
      </c>
      <c r="O2970" s="2">
        <f t="shared" si="187"/>
        <v>1.7916666666715173</v>
      </c>
      <c r="P2970" t="str">
        <f>VLOOKUP(G2970,Agents!A:E,4,FALSE)</f>
        <v>Team1</v>
      </c>
      <c r="Q2970" t="str">
        <f>VLOOKUP(G2970,Agents!A:E,5,FALSE)</f>
        <v>Mid</v>
      </c>
      <c r="R2970" t="str">
        <f>VLOOKUP(G2970,Agents!A:E,2,FALSE)</f>
        <v>Morning</v>
      </c>
    </row>
    <row r="2971" spans="1:18" x14ac:dyDescent="0.35">
      <c r="A2971" t="s">
        <v>5320</v>
      </c>
      <c r="B2971" t="s">
        <v>1058</v>
      </c>
      <c r="C2971" t="s">
        <v>22</v>
      </c>
      <c r="D2971" t="s">
        <v>13</v>
      </c>
      <c r="E2971" s="1">
        <v>46071.288194444445</v>
      </c>
      <c r="F2971" s="1">
        <v>46072.871527777781</v>
      </c>
      <c r="G2971" t="s">
        <v>42</v>
      </c>
      <c r="H2971" t="s">
        <v>15</v>
      </c>
      <c r="I2971" t="s">
        <v>16</v>
      </c>
      <c r="J2971">
        <v>4</v>
      </c>
      <c r="K2971" t="str">
        <f>IF(tickets_dataset[[#This Row],[status]] = "Closed", "Yes","No")</f>
        <v>Yes</v>
      </c>
      <c r="L2971" s="2">
        <f t="shared" si="184"/>
        <v>38.000000000058208</v>
      </c>
      <c r="M2971" t="str">
        <f t="shared" si="185"/>
        <v>No</v>
      </c>
      <c r="N2971" t="str">
        <f t="shared" si="186"/>
        <v>Feb</v>
      </c>
      <c r="O2971" s="2">
        <f t="shared" si="187"/>
        <v>1.5833333333357587</v>
      </c>
      <c r="P2971" t="str">
        <f>VLOOKUP(G2971,Agents!A:E,4,FALSE)</f>
        <v>Team2</v>
      </c>
      <c r="Q2971" t="str">
        <f>VLOOKUP(G2971,Agents!A:E,5,FALSE)</f>
        <v>Junior</v>
      </c>
      <c r="R2971" t="str">
        <f>VLOOKUP(G2971,Agents!A:E,2,FALSE)</f>
        <v>Night</v>
      </c>
    </row>
    <row r="2972" spans="1:18" x14ac:dyDescent="0.35">
      <c r="A2972" t="s">
        <v>5321</v>
      </c>
      <c r="B2972" t="s">
        <v>5322</v>
      </c>
      <c r="C2972" t="s">
        <v>34</v>
      </c>
      <c r="D2972" t="s">
        <v>38</v>
      </c>
      <c r="E2972" s="1">
        <v>46079.744444444441</v>
      </c>
      <c r="F2972" s="1">
        <v>46080.577777777777</v>
      </c>
      <c r="G2972" t="s">
        <v>190</v>
      </c>
      <c r="H2972" t="s">
        <v>15</v>
      </c>
      <c r="I2972" t="s">
        <v>16</v>
      </c>
      <c r="J2972">
        <v>3</v>
      </c>
      <c r="K2972" t="str">
        <f>IF(tickets_dataset[[#This Row],[status]] = "Closed", "Yes","No")</f>
        <v>Yes</v>
      </c>
      <c r="L2972" s="2">
        <f t="shared" si="184"/>
        <v>20.000000000058208</v>
      </c>
      <c r="M2972" t="str">
        <f t="shared" si="185"/>
        <v>No</v>
      </c>
      <c r="N2972" t="str">
        <f t="shared" si="186"/>
        <v>Feb</v>
      </c>
      <c r="O2972" s="2">
        <f t="shared" si="187"/>
        <v>0.83333333333575865</v>
      </c>
      <c r="P2972" t="str">
        <f>VLOOKUP(G2972,Agents!A:E,4,FALSE)</f>
        <v>Team1</v>
      </c>
      <c r="Q2972" t="str">
        <f>VLOOKUP(G2972,Agents!A:E,5,FALSE)</f>
        <v>Senior</v>
      </c>
      <c r="R2972" t="str">
        <f>VLOOKUP(G2972,Agents!A:E,2,FALSE)</f>
        <v>Night</v>
      </c>
    </row>
    <row r="2973" spans="1:18" x14ac:dyDescent="0.35">
      <c r="A2973" t="s">
        <v>5323</v>
      </c>
      <c r="B2973" t="s">
        <v>5324</v>
      </c>
      <c r="C2973" t="s">
        <v>50</v>
      </c>
      <c r="D2973" t="s">
        <v>38</v>
      </c>
      <c r="E2973" s="1">
        <v>46034.348611111112</v>
      </c>
      <c r="F2973" s="1">
        <v>46036.556944444441</v>
      </c>
      <c r="G2973" t="s">
        <v>221</v>
      </c>
      <c r="H2973" t="s">
        <v>132</v>
      </c>
      <c r="I2973" t="s">
        <v>16</v>
      </c>
      <c r="J2973">
        <v>5</v>
      </c>
      <c r="K2973" t="str">
        <f>IF(tickets_dataset[[#This Row],[status]] = "Closed", "Yes","No")</f>
        <v>No</v>
      </c>
      <c r="L2973" s="2">
        <f t="shared" si="184"/>
        <v>52.999999999883585</v>
      </c>
      <c r="M2973" t="str">
        <f t="shared" si="185"/>
        <v>Yes</v>
      </c>
      <c r="N2973" t="str">
        <f t="shared" si="186"/>
        <v>Jan</v>
      </c>
      <c r="O2973" s="2">
        <f t="shared" si="187"/>
        <v>2.2083333333284827</v>
      </c>
      <c r="P2973" t="str">
        <f>VLOOKUP(G2973,Agents!A:E,4,FALSE)</f>
        <v>Team4</v>
      </c>
      <c r="Q2973" t="str">
        <f>VLOOKUP(G2973,Agents!A:E,5,FALSE)</f>
        <v>Senior</v>
      </c>
      <c r="R2973" t="str">
        <f>VLOOKUP(G2973,Agents!A:E,2,FALSE)</f>
        <v>Morning</v>
      </c>
    </row>
    <row r="2974" spans="1:18" x14ac:dyDescent="0.35">
      <c r="A2974" t="s">
        <v>5325</v>
      </c>
      <c r="B2974" t="s">
        <v>5326</v>
      </c>
      <c r="C2974" t="s">
        <v>34</v>
      </c>
      <c r="D2974" t="s">
        <v>13</v>
      </c>
      <c r="E2974" s="1">
        <v>46102.874305555553</v>
      </c>
      <c r="F2974" s="1">
        <v>46104.832638888889</v>
      </c>
      <c r="G2974" t="s">
        <v>159</v>
      </c>
      <c r="H2974" t="s">
        <v>15</v>
      </c>
      <c r="I2974" t="s">
        <v>16</v>
      </c>
      <c r="J2974">
        <v>5</v>
      </c>
      <c r="K2974" t="str">
        <f>IF(tickets_dataset[[#This Row],[status]] = "Closed", "Yes","No")</f>
        <v>Yes</v>
      </c>
      <c r="L2974" s="2">
        <f t="shared" si="184"/>
        <v>47.000000000058208</v>
      </c>
      <c r="M2974" t="str">
        <f t="shared" si="185"/>
        <v>No</v>
      </c>
      <c r="N2974" t="str">
        <f t="shared" si="186"/>
        <v>Mar</v>
      </c>
      <c r="O2974" s="2">
        <f t="shared" si="187"/>
        <v>1.9583333333357587</v>
      </c>
      <c r="P2974" t="str">
        <f>VLOOKUP(G2974,Agents!A:E,4,FALSE)</f>
        <v>Team4</v>
      </c>
      <c r="Q2974" t="str">
        <f>VLOOKUP(G2974,Agents!A:E,5,FALSE)</f>
        <v>Mid</v>
      </c>
      <c r="R2974" t="str">
        <f>VLOOKUP(G2974,Agents!A:E,2,FALSE)</f>
        <v>Night</v>
      </c>
    </row>
    <row r="2975" spans="1:18" x14ac:dyDescent="0.35">
      <c r="A2975" t="s">
        <v>5327</v>
      </c>
      <c r="B2975" t="s">
        <v>4002</v>
      </c>
      <c r="C2975" t="s">
        <v>76</v>
      </c>
      <c r="D2975" t="s">
        <v>38</v>
      </c>
      <c r="E2975" s="1">
        <v>46104.46875</v>
      </c>
      <c r="F2975" s="1">
        <v>46106.84375</v>
      </c>
      <c r="G2975" t="s">
        <v>159</v>
      </c>
      <c r="H2975" t="s">
        <v>132</v>
      </c>
      <c r="I2975" t="s">
        <v>16</v>
      </c>
      <c r="J2975">
        <v>5</v>
      </c>
      <c r="K2975" t="str">
        <f>IF(tickets_dataset[[#This Row],[status]] = "Closed", "Yes","No")</f>
        <v>No</v>
      </c>
      <c r="L2975" s="2">
        <f t="shared" si="184"/>
        <v>57</v>
      </c>
      <c r="M2975" t="str">
        <f t="shared" si="185"/>
        <v>Yes</v>
      </c>
      <c r="N2975" t="str">
        <f t="shared" si="186"/>
        <v>Mar</v>
      </c>
      <c r="O2975" s="2">
        <f t="shared" si="187"/>
        <v>2.375</v>
      </c>
      <c r="P2975" t="str">
        <f>VLOOKUP(G2975,Agents!A:E,4,FALSE)</f>
        <v>Team4</v>
      </c>
      <c r="Q2975" t="str">
        <f>VLOOKUP(G2975,Agents!A:E,5,FALSE)</f>
        <v>Mid</v>
      </c>
      <c r="R2975" t="str">
        <f>VLOOKUP(G2975,Agents!A:E,2,FALSE)</f>
        <v>Night</v>
      </c>
    </row>
    <row r="2976" spans="1:18" x14ac:dyDescent="0.35">
      <c r="A2976" t="s">
        <v>5328</v>
      </c>
      <c r="B2976" t="s">
        <v>5329</v>
      </c>
      <c r="C2976" t="s">
        <v>76</v>
      </c>
      <c r="D2976" t="s">
        <v>26</v>
      </c>
      <c r="E2976" s="1">
        <v>46071.241666666669</v>
      </c>
      <c r="F2976" s="1">
        <v>46072.991666666669</v>
      </c>
      <c r="G2976" t="s">
        <v>183</v>
      </c>
      <c r="H2976" t="s">
        <v>15</v>
      </c>
      <c r="I2976" t="s">
        <v>16</v>
      </c>
      <c r="J2976">
        <v>5</v>
      </c>
      <c r="K2976" t="str">
        <f>IF(tickets_dataset[[#This Row],[status]] = "Closed", "Yes","No")</f>
        <v>Yes</v>
      </c>
      <c r="L2976" s="2">
        <f t="shared" si="184"/>
        <v>42</v>
      </c>
      <c r="M2976" t="str">
        <f t="shared" si="185"/>
        <v>No</v>
      </c>
      <c r="N2976" t="str">
        <f t="shared" si="186"/>
        <v>Feb</v>
      </c>
      <c r="O2976" s="2">
        <f t="shared" si="187"/>
        <v>1.75</v>
      </c>
      <c r="P2976" t="str">
        <f>VLOOKUP(G2976,Agents!A:E,4,FALSE)</f>
        <v>Team3</v>
      </c>
      <c r="Q2976" t="str">
        <f>VLOOKUP(G2976,Agents!A:E,5,FALSE)</f>
        <v>Senior</v>
      </c>
      <c r="R2976" t="str">
        <f>VLOOKUP(G2976,Agents!A:E,2,FALSE)</f>
        <v>Night</v>
      </c>
    </row>
    <row r="2977" spans="1:18" x14ac:dyDescent="0.35">
      <c r="A2977" t="s">
        <v>5330</v>
      </c>
      <c r="B2977" t="s">
        <v>4418</v>
      </c>
      <c r="C2977" t="s">
        <v>12</v>
      </c>
      <c r="D2977" t="s">
        <v>13</v>
      </c>
      <c r="E2977" s="1">
        <v>46058.082638888889</v>
      </c>
      <c r="F2977" s="1">
        <v>46058.332638888889</v>
      </c>
      <c r="G2977" t="s">
        <v>80</v>
      </c>
      <c r="H2977" t="s">
        <v>15</v>
      </c>
      <c r="I2977" t="s">
        <v>16</v>
      </c>
      <c r="J2977">
        <v>4</v>
      </c>
      <c r="K2977" t="str">
        <f>IF(tickets_dataset[[#This Row],[status]] = "Closed", "Yes","No")</f>
        <v>Yes</v>
      </c>
      <c r="L2977" s="2">
        <f t="shared" si="184"/>
        <v>6</v>
      </c>
      <c r="M2977" t="str">
        <f t="shared" si="185"/>
        <v>No</v>
      </c>
      <c r="N2977" t="str">
        <f t="shared" si="186"/>
        <v>Feb</v>
      </c>
      <c r="O2977" s="2">
        <f t="shared" si="187"/>
        <v>0.25</v>
      </c>
      <c r="P2977" t="str">
        <f>VLOOKUP(G2977,Agents!A:E,4,FALSE)</f>
        <v>Team3</v>
      </c>
      <c r="Q2977" t="str">
        <f>VLOOKUP(G2977,Agents!A:E,5,FALSE)</f>
        <v>Junior</v>
      </c>
      <c r="R2977" t="str">
        <f>VLOOKUP(G2977,Agents!A:E,2,FALSE)</f>
        <v>Evening</v>
      </c>
    </row>
    <row r="2978" spans="1:18" x14ac:dyDescent="0.35">
      <c r="A2978" t="s">
        <v>5331</v>
      </c>
      <c r="B2978" t="s">
        <v>5332</v>
      </c>
      <c r="C2978" t="s">
        <v>76</v>
      </c>
      <c r="D2978" t="s">
        <v>38</v>
      </c>
      <c r="E2978" s="1">
        <v>46103.578472222223</v>
      </c>
      <c r="F2978" s="1">
        <v>46105.286805555559</v>
      </c>
      <c r="G2978" t="s">
        <v>282</v>
      </c>
      <c r="H2978" t="s">
        <v>15</v>
      </c>
      <c r="I2978" t="s">
        <v>16</v>
      </c>
      <c r="J2978">
        <v>4</v>
      </c>
      <c r="K2978" t="str">
        <f>IF(tickets_dataset[[#This Row],[status]] = "Closed", "Yes","No")</f>
        <v>Yes</v>
      </c>
      <c r="L2978" s="2">
        <f t="shared" si="184"/>
        <v>41.000000000058208</v>
      </c>
      <c r="M2978" t="str">
        <f t="shared" si="185"/>
        <v>No</v>
      </c>
      <c r="N2978" t="str">
        <f t="shared" si="186"/>
        <v>Mar</v>
      </c>
      <c r="O2978" s="2">
        <f t="shared" si="187"/>
        <v>1.7083333333357587</v>
      </c>
      <c r="P2978" t="str">
        <f>VLOOKUP(G2978,Agents!A:E,4,FALSE)</f>
        <v>Team4</v>
      </c>
      <c r="Q2978" t="str">
        <f>VLOOKUP(G2978,Agents!A:E,5,FALSE)</f>
        <v>Mid</v>
      </c>
      <c r="R2978" t="str">
        <f>VLOOKUP(G2978,Agents!A:E,2,FALSE)</f>
        <v>Morning</v>
      </c>
    </row>
    <row r="2979" spans="1:18" x14ac:dyDescent="0.35">
      <c r="A2979" t="s">
        <v>5333</v>
      </c>
      <c r="B2979" t="s">
        <v>2120</v>
      </c>
      <c r="C2979" t="s">
        <v>50</v>
      </c>
      <c r="D2979" t="s">
        <v>13</v>
      </c>
      <c r="E2979" s="1">
        <v>46102.961805555555</v>
      </c>
      <c r="F2979" s="1">
        <v>46104.003472222219</v>
      </c>
      <c r="G2979" t="s">
        <v>35</v>
      </c>
      <c r="H2979" t="s">
        <v>28</v>
      </c>
      <c r="I2979" t="s">
        <v>16</v>
      </c>
      <c r="J2979">
        <v>5</v>
      </c>
      <c r="K2979" t="str">
        <f>IF(tickets_dataset[[#This Row],[status]] = "Closed", "Yes","No")</f>
        <v>No</v>
      </c>
      <c r="L2979" s="2">
        <f t="shared" si="184"/>
        <v>24.999999999941792</v>
      </c>
      <c r="M2979" t="str">
        <f t="shared" si="185"/>
        <v>No</v>
      </c>
      <c r="N2979" t="str">
        <f t="shared" si="186"/>
        <v>Mar</v>
      </c>
      <c r="O2979" s="2">
        <f t="shared" si="187"/>
        <v>1.0416666666642413</v>
      </c>
      <c r="P2979" t="str">
        <f>VLOOKUP(G2979,Agents!A:E,4,FALSE)</f>
        <v>Team1</v>
      </c>
      <c r="Q2979" t="str">
        <f>VLOOKUP(G2979,Agents!A:E,5,FALSE)</f>
        <v>Senior</v>
      </c>
      <c r="R2979" t="str">
        <f>VLOOKUP(G2979,Agents!A:E,2,FALSE)</f>
        <v>Evening</v>
      </c>
    </row>
    <row r="2980" spans="1:18" x14ac:dyDescent="0.35">
      <c r="A2980" t="s">
        <v>5334</v>
      </c>
      <c r="B2980" t="s">
        <v>5335</v>
      </c>
      <c r="C2980" t="s">
        <v>22</v>
      </c>
      <c r="D2980" t="s">
        <v>26</v>
      </c>
      <c r="E2980" s="1">
        <v>46068.259027777778</v>
      </c>
      <c r="F2980" s="1">
        <v>46070.134027777778</v>
      </c>
      <c r="G2980" t="s">
        <v>83</v>
      </c>
      <c r="H2980" t="s">
        <v>15</v>
      </c>
      <c r="I2980" t="s">
        <v>16</v>
      </c>
      <c r="J2980">
        <v>4</v>
      </c>
      <c r="K2980" t="str">
        <f>IF(tickets_dataset[[#This Row],[status]] = "Closed", "Yes","No")</f>
        <v>Yes</v>
      </c>
      <c r="L2980" s="2">
        <f t="shared" si="184"/>
        <v>45</v>
      </c>
      <c r="M2980" t="str">
        <f t="shared" si="185"/>
        <v>No</v>
      </c>
      <c r="N2980" t="str">
        <f t="shared" si="186"/>
        <v>Feb</v>
      </c>
      <c r="O2980" s="2">
        <f t="shared" si="187"/>
        <v>1.875</v>
      </c>
      <c r="P2980" t="str">
        <f>VLOOKUP(G2980,Agents!A:E,4,FALSE)</f>
        <v>Team2</v>
      </c>
      <c r="Q2980" t="str">
        <f>VLOOKUP(G2980,Agents!A:E,5,FALSE)</f>
        <v>Junior</v>
      </c>
      <c r="R2980" t="str">
        <f>VLOOKUP(G2980,Agents!A:E,2,FALSE)</f>
        <v>Night</v>
      </c>
    </row>
    <row r="2981" spans="1:18" x14ac:dyDescent="0.35">
      <c r="A2981" t="s">
        <v>5336</v>
      </c>
      <c r="B2981" t="s">
        <v>292</v>
      </c>
      <c r="C2981" t="s">
        <v>50</v>
      </c>
      <c r="D2981" t="s">
        <v>13</v>
      </c>
      <c r="E2981" s="1">
        <v>46066.998611111114</v>
      </c>
      <c r="F2981" s="1">
        <v>46067.456944444442</v>
      </c>
      <c r="G2981" t="s">
        <v>311</v>
      </c>
      <c r="H2981" t="s">
        <v>15</v>
      </c>
      <c r="I2981" t="s">
        <v>16</v>
      </c>
      <c r="J2981">
        <v>3</v>
      </c>
      <c r="K2981" t="str">
        <f>IF(tickets_dataset[[#This Row],[status]] = "Closed", "Yes","No")</f>
        <v>Yes</v>
      </c>
      <c r="L2981" s="2">
        <f t="shared" si="184"/>
        <v>10.999999999883585</v>
      </c>
      <c r="M2981" t="str">
        <f t="shared" si="185"/>
        <v>No</v>
      </c>
      <c r="N2981" t="str">
        <f t="shared" si="186"/>
        <v>Feb</v>
      </c>
      <c r="O2981" s="2">
        <f t="shared" si="187"/>
        <v>0.45833333332848269</v>
      </c>
      <c r="P2981" t="str">
        <f>VLOOKUP(G2981,Agents!A:E,4,FALSE)</f>
        <v>Team5</v>
      </c>
      <c r="Q2981" t="str">
        <f>VLOOKUP(G2981,Agents!A:E,5,FALSE)</f>
        <v>Senior</v>
      </c>
      <c r="R2981" t="str">
        <f>VLOOKUP(G2981,Agents!A:E,2,FALSE)</f>
        <v>Evening</v>
      </c>
    </row>
    <row r="2982" spans="1:18" x14ac:dyDescent="0.35">
      <c r="A2982" t="s">
        <v>5337</v>
      </c>
      <c r="B2982" t="s">
        <v>5338</v>
      </c>
      <c r="C2982" t="s">
        <v>22</v>
      </c>
      <c r="D2982" t="s">
        <v>38</v>
      </c>
      <c r="E2982" s="1">
        <v>46100.825694444444</v>
      </c>
      <c r="F2982" s="1">
        <v>46103.075694444444</v>
      </c>
      <c r="G2982" t="s">
        <v>156</v>
      </c>
      <c r="H2982" t="s">
        <v>15</v>
      </c>
      <c r="I2982" t="s">
        <v>16</v>
      </c>
      <c r="J2982">
        <v>4</v>
      </c>
      <c r="K2982" t="str">
        <f>IF(tickets_dataset[[#This Row],[status]] = "Closed", "Yes","No")</f>
        <v>Yes</v>
      </c>
      <c r="L2982" s="2">
        <f t="shared" si="184"/>
        <v>54</v>
      </c>
      <c r="M2982" t="str">
        <f t="shared" si="185"/>
        <v>Yes</v>
      </c>
      <c r="N2982" t="str">
        <f t="shared" si="186"/>
        <v>Mar</v>
      </c>
      <c r="O2982" s="2">
        <f t="shared" si="187"/>
        <v>2.25</v>
      </c>
      <c r="P2982" t="str">
        <f>VLOOKUP(G2982,Agents!A:E,4,FALSE)</f>
        <v>Team3</v>
      </c>
      <c r="Q2982" t="str">
        <f>VLOOKUP(G2982,Agents!A:E,5,FALSE)</f>
        <v>Mid</v>
      </c>
      <c r="R2982" t="str">
        <f>VLOOKUP(G2982,Agents!A:E,2,FALSE)</f>
        <v>Evening</v>
      </c>
    </row>
    <row r="2983" spans="1:18" x14ac:dyDescent="0.35">
      <c r="A2983" t="s">
        <v>5339</v>
      </c>
      <c r="B2983" t="s">
        <v>5340</v>
      </c>
      <c r="C2983" t="s">
        <v>34</v>
      </c>
      <c r="D2983" t="s">
        <v>26</v>
      </c>
      <c r="E2983" s="1">
        <v>46031.02847222222</v>
      </c>
      <c r="F2983" s="1">
        <v>46032.52847222222</v>
      </c>
      <c r="G2983" t="s">
        <v>14</v>
      </c>
      <c r="H2983" t="s">
        <v>15</v>
      </c>
      <c r="I2983" t="s">
        <v>16</v>
      </c>
      <c r="J2983">
        <v>5</v>
      </c>
      <c r="K2983" t="str">
        <f>IF(tickets_dataset[[#This Row],[status]] = "Closed", "Yes","No")</f>
        <v>Yes</v>
      </c>
      <c r="L2983" s="2">
        <f t="shared" si="184"/>
        <v>36</v>
      </c>
      <c r="M2983" t="str">
        <f t="shared" si="185"/>
        <v>No</v>
      </c>
      <c r="N2983" t="str">
        <f t="shared" si="186"/>
        <v>Jan</v>
      </c>
      <c r="O2983" s="2">
        <f t="shared" si="187"/>
        <v>1.5</v>
      </c>
      <c r="P2983" t="str">
        <f>VLOOKUP(G2983,Agents!A:E,4,FALSE)</f>
        <v>Team1</v>
      </c>
      <c r="Q2983" t="str">
        <f>VLOOKUP(G2983,Agents!A:E,5,FALSE)</f>
        <v>Senior</v>
      </c>
      <c r="R2983" t="str">
        <f>VLOOKUP(G2983,Agents!A:E,2,FALSE)</f>
        <v>Morning</v>
      </c>
    </row>
    <row r="2984" spans="1:18" x14ac:dyDescent="0.35">
      <c r="A2984" t="s">
        <v>5341</v>
      </c>
      <c r="B2984" t="s">
        <v>5342</v>
      </c>
      <c r="C2984" t="s">
        <v>22</v>
      </c>
      <c r="D2984" t="s">
        <v>38</v>
      </c>
      <c r="E2984" s="1">
        <v>46087.986805555556</v>
      </c>
      <c r="F2984" s="1">
        <v>46091.361805555556</v>
      </c>
      <c r="G2984" t="s">
        <v>239</v>
      </c>
      <c r="H2984" t="s">
        <v>28</v>
      </c>
      <c r="I2984" t="s">
        <v>16</v>
      </c>
      <c r="J2984">
        <v>3</v>
      </c>
      <c r="K2984" t="str">
        <f>IF(tickets_dataset[[#This Row],[status]] = "Closed", "Yes","No")</f>
        <v>No</v>
      </c>
      <c r="L2984" s="2">
        <f t="shared" si="184"/>
        <v>81</v>
      </c>
      <c r="M2984" t="str">
        <f t="shared" si="185"/>
        <v>Yes</v>
      </c>
      <c r="N2984" t="str">
        <f t="shared" si="186"/>
        <v>Mar</v>
      </c>
      <c r="O2984" s="2">
        <f t="shared" si="187"/>
        <v>3.375</v>
      </c>
      <c r="P2984" t="str">
        <f>VLOOKUP(G2984,Agents!A:E,4,FALSE)</f>
        <v>Team1</v>
      </c>
      <c r="Q2984" t="str">
        <f>VLOOKUP(G2984,Agents!A:E,5,FALSE)</f>
        <v>Senior</v>
      </c>
      <c r="R2984" t="str">
        <f>VLOOKUP(G2984,Agents!A:E,2,FALSE)</f>
        <v>Evening</v>
      </c>
    </row>
    <row r="2985" spans="1:18" x14ac:dyDescent="0.35">
      <c r="A2985" t="s">
        <v>5343</v>
      </c>
      <c r="B2985" t="s">
        <v>4293</v>
      </c>
      <c r="C2985" t="s">
        <v>50</v>
      </c>
      <c r="D2985" t="s">
        <v>13</v>
      </c>
      <c r="E2985" s="1">
        <v>46100.428472222222</v>
      </c>
      <c r="F2985" s="1">
        <v>46101.470138888886</v>
      </c>
      <c r="G2985" t="s">
        <v>31</v>
      </c>
      <c r="H2985" t="s">
        <v>15</v>
      </c>
      <c r="I2985" t="s">
        <v>16</v>
      </c>
      <c r="J2985">
        <v>5</v>
      </c>
      <c r="K2985" t="str">
        <f>IF(tickets_dataset[[#This Row],[status]] = "Closed", "Yes","No")</f>
        <v>Yes</v>
      </c>
      <c r="L2985" s="2">
        <f t="shared" si="184"/>
        <v>24.999999999941792</v>
      </c>
      <c r="M2985" t="str">
        <f t="shared" si="185"/>
        <v>No</v>
      </c>
      <c r="N2985" t="str">
        <f t="shared" si="186"/>
        <v>Mar</v>
      </c>
      <c r="O2985" s="2">
        <f t="shared" si="187"/>
        <v>1.0416666666642413</v>
      </c>
      <c r="P2985" t="str">
        <f>VLOOKUP(G2985,Agents!A:E,4,FALSE)</f>
        <v>Team5</v>
      </c>
      <c r="Q2985" t="str">
        <f>VLOOKUP(G2985,Agents!A:E,5,FALSE)</f>
        <v>Senior</v>
      </c>
      <c r="R2985" t="str">
        <f>VLOOKUP(G2985,Agents!A:E,2,FALSE)</f>
        <v>Evening</v>
      </c>
    </row>
    <row r="2986" spans="1:18" x14ac:dyDescent="0.35">
      <c r="A2986" t="s">
        <v>5344</v>
      </c>
      <c r="B2986" t="s">
        <v>5345</v>
      </c>
      <c r="C2986" t="s">
        <v>12</v>
      </c>
      <c r="D2986" t="s">
        <v>26</v>
      </c>
      <c r="E2986" s="1">
        <v>46066.474305555559</v>
      </c>
      <c r="F2986" s="1">
        <v>46067.390972222223</v>
      </c>
      <c r="G2986" t="s">
        <v>137</v>
      </c>
      <c r="H2986" t="s">
        <v>15</v>
      </c>
      <c r="I2986" t="s">
        <v>16</v>
      </c>
      <c r="J2986">
        <v>4</v>
      </c>
      <c r="K2986" t="str">
        <f>IF(tickets_dataset[[#This Row],[status]] = "Closed", "Yes","No")</f>
        <v>Yes</v>
      </c>
      <c r="L2986" s="2">
        <f t="shared" si="184"/>
        <v>21.999999999941792</v>
      </c>
      <c r="M2986" t="str">
        <f t="shared" si="185"/>
        <v>No</v>
      </c>
      <c r="N2986" t="str">
        <f t="shared" si="186"/>
        <v>Feb</v>
      </c>
      <c r="O2986" s="2">
        <f t="shared" si="187"/>
        <v>0.91666666666424135</v>
      </c>
      <c r="P2986" t="str">
        <f>VLOOKUP(G2986,Agents!A:E,4,FALSE)</f>
        <v>Team5</v>
      </c>
      <c r="Q2986" t="str">
        <f>VLOOKUP(G2986,Agents!A:E,5,FALSE)</f>
        <v>Senior</v>
      </c>
      <c r="R2986" t="str">
        <f>VLOOKUP(G2986,Agents!A:E,2,FALSE)</f>
        <v>Night</v>
      </c>
    </row>
    <row r="2987" spans="1:18" x14ac:dyDescent="0.35">
      <c r="A2987" t="s">
        <v>5346</v>
      </c>
      <c r="B2987" t="s">
        <v>5347</v>
      </c>
      <c r="C2987" t="s">
        <v>12</v>
      </c>
      <c r="D2987" t="s">
        <v>13</v>
      </c>
      <c r="E2987" s="1">
        <v>46095.120138888888</v>
      </c>
      <c r="F2987" s="1">
        <v>46095.370138888888</v>
      </c>
      <c r="G2987" t="s">
        <v>357</v>
      </c>
      <c r="H2987" t="s">
        <v>15</v>
      </c>
      <c r="I2987" t="s">
        <v>68</v>
      </c>
      <c r="J2987">
        <v>4</v>
      </c>
      <c r="K2987" t="str">
        <f>IF(tickets_dataset[[#This Row],[status]] = "Closed", "Yes","No")</f>
        <v>Yes</v>
      </c>
      <c r="L2987" s="2">
        <f t="shared" si="184"/>
        <v>6</v>
      </c>
      <c r="M2987" t="str">
        <f t="shared" si="185"/>
        <v>No</v>
      </c>
      <c r="N2987" t="str">
        <f t="shared" si="186"/>
        <v>Mar</v>
      </c>
      <c r="O2987" s="2">
        <f t="shared" si="187"/>
        <v>0.25</v>
      </c>
      <c r="P2987" t="str">
        <f>VLOOKUP(G2987,Agents!A:E,4,FALSE)</f>
        <v>Team1</v>
      </c>
      <c r="Q2987" t="str">
        <f>VLOOKUP(G2987,Agents!A:E,5,FALSE)</f>
        <v>Mid</v>
      </c>
      <c r="R2987" t="str">
        <f>VLOOKUP(G2987,Agents!A:E,2,FALSE)</f>
        <v>Morning</v>
      </c>
    </row>
    <row r="2988" spans="1:18" x14ac:dyDescent="0.35">
      <c r="A2988" t="s">
        <v>5348</v>
      </c>
      <c r="B2988" t="s">
        <v>3636</v>
      </c>
      <c r="C2988" t="s">
        <v>22</v>
      </c>
      <c r="D2988" t="s">
        <v>13</v>
      </c>
      <c r="E2988" s="1">
        <v>46037.877083333333</v>
      </c>
      <c r="F2988" s="1">
        <v>46038.793749999997</v>
      </c>
      <c r="G2988" t="s">
        <v>73</v>
      </c>
      <c r="H2988" t="s">
        <v>28</v>
      </c>
      <c r="I2988" t="s">
        <v>16</v>
      </c>
      <c r="J2988">
        <v>3</v>
      </c>
      <c r="K2988" t="str">
        <f>IF(tickets_dataset[[#This Row],[status]] = "Closed", "Yes","No")</f>
        <v>No</v>
      </c>
      <c r="L2988" s="2">
        <f t="shared" si="184"/>
        <v>21.999999999941792</v>
      </c>
      <c r="M2988" t="str">
        <f t="shared" si="185"/>
        <v>No</v>
      </c>
      <c r="N2988" t="str">
        <f t="shared" si="186"/>
        <v>Jan</v>
      </c>
      <c r="O2988" s="2">
        <f t="shared" si="187"/>
        <v>0.91666666666424135</v>
      </c>
      <c r="P2988" t="str">
        <f>VLOOKUP(G2988,Agents!A:E,4,FALSE)</f>
        <v>Team4</v>
      </c>
      <c r="Q2988" t="str">
        <f>VLOOKUP(G2988,Agents!A:E,5,FALSE)</f>
        <v>Senior</v>
      </c>
      <c r="R2988" t="str">
        <f>VLOOKUP(G2988,Agents!A:E,2,FALSE)</f>
        <v>Night</v>
      </c>
    </row>
    <row r="2989" spans="1:18" x14ac:dyDescent="0.35">
      <c r="A2989" t="s">
        <v>5349</v>
      </c>
      <c r="B2989" t="s">
        <v>5350</v>
      </c>
      <c r="C2989" t="s">
        <v>50</v>
      </c>
      <c r="D2989" t="s">
        <v>38</v>
      </c>
      <c r="E2989" s="1">
        <v>46057.240972222222</v>
      </c>
      <c r="F2989" s="1">
        <v>46058.115972222222</v>
      </c>
      <c r="G2989" t="s">
        <v>170</v>
      </c>
      <c r="H2989" t="s">
        <v>15</v>
      </c>
      <c r="I2989" t="s">
        <v>16</v>
      </c>
      <c r="J2989">
        <v>3</v>
      </c>
      <c r="K2989" t="str">
        <f>IF(tickets_dataset[[#This Row],[status]] = "Closed", "Yes","No")</f>
        <v>Yes</v>
      </c>
      <c r="L2989" s="2">
        <f t="shared" si="184"/>
        <v>21</v>
      </c>
      <c r="M2989" t="str">
        <f t="shared" si="185"/>
        <v>No</v>
      </c>
      <c r="N2989" t="str">
        <f t="shared" si="186"/>
        <v>Feb</v>
      </c>
      <c r="O2989" s="2">
        <f t="shared" si="187"/>
        <v>0.875</v>
      </c>
      <c r="P2989" t="str">
        <f>VLOOKUP(G2989,Agents!A:E,4,FALSE)</f>
        <v>Team5</v>
      </c>
      <c r="Q2989" t="str">
        <f>VLOOKUP(G2989,Agents!A:E,5,FALSE)</f>
        <v>Junior</v>
      </c>
      <c r="R2989" t="str">
        <f>VLOOKUP(G2989,Agents!A:E,2,FALSE)</f>
        <v>Night</v>
      </c>
    </row>
    <row r="2990" spans="1:18" x14ac:dyDescent="0.35">
      <c r="A2990" t="s">
        <v>5351</v>
      </c>
      <c r="B2990" t="s">
        <v>5352</v>
      </c>
      <c r="C2990" t="s">
        <v>12</v>
      </c>
      <c r="D2990" t="s">
        <v>13</v>
      </c>
      <c r="E2990" s="1">
        <v>46082.675694444442</v>
      </c>
      <c r="F2990" s="1">
        <v>46083.675694444442</v>
      </c>
      <c r="G2990" t="s">
        <v>311</v>
      </c>
      <c r="H2990" t="s">
        <v>15</v>
      </c>
      <c r="I2990" t="s">
        <v>16</v>
      </c>
      <c r="J2990">
        <v>5</v>
      </c>
      <c r="K2990" t="str">
        <f>IF(tickets_dataset[[#This Row],[status]] = "Closed", "Yes","No")</f>
        <v>Yes</v>
      </c>
      <c r="L2990" s="2">
        <f t="shared" si="184"/>
        <v>24</v>
      </c>
      <c r="M2990" t="str">
        <f t="shared" si="185"/>
        <v>No</v>
      </c>
      <c r="N2990" t="str">
        <f t="shared" si="186"/>
        <v>Mar</v>
      </c>
      <c r="O2990" s="2">
        <f t="shared" si="187"/>
        <v>1</v>
      </c>
      <c r="P2990" t="str">
        <f>VLOOKUP(G2990,Agents!A:E,4,FALSE)</f>
        <v>Team5</v>
      </c>
      <c r="Q2990" t="str">
        <f>VLOOKUP(G2990,Agents!A:E,5,FALSE)</f>
        <v>Senior</v>
      </c>
      <c r="R2990" t="str">
        <f>VLOOKUP(G2990,Agents!A:E,2,FALSE)</f>
        <v>Evening</v>
      </c>
    </row>
    <row r="2991" spans="1:18" x14ac:dyDescent="0.35">
      <c r="A2991" t="s">
        <v>5353</v>
      </c>
      <c r="B2991" t="s">
        <v>5354</v>
      </c>
      <c r="C2991" t="s">
        <v>76</v>
      </c>
      <c r="D2991" t="s">
        <v>13</v>
      </c>
      <c r="E2991" s="1">
        <v>46095.025694444441</v>
      </c>
      <c r="F2991" s="1">
        <v>46096.734027777777</v>
      </c>
      <c r="G2991" t="s">
        <v>128</v>
      </c>
      <c r="H2991" t="s">
        <v>15</v>
      </c>
      <c r="I2991" t="s">
        <v>16</v>
      </c>
      <c r="J2991">
        <v>4</v>
      </c>
      <c r="K2991" t="str">
        <f>IF(tickets_dataset[[#This Row],[status]] = "Closed", "Yes","No")</f>
        <v>Yes</v>
      </c>
      <c r="L2991" s="2">
        <f t="shared" si="184"/>
        <v>41.000000000058208</v>
      </c>
      <c r="M2991" t="str">
        <f t="shared" si="185"/>
        <v>No</v>
      </c>
      <c r="N2991" t="str">
        <f t="shared" si="186"/>
        <v>Mar</v>
      </c>
      <c r="O2991" s="2">
        <f t="shared" si="187"/>
        <v>1.7083333333357587</v>
      </c>
      <c r="P2991" t="str">
        <f>VLOOKUP(G2991,Agents!A:E,4,FALSE)</f>
        <v>Team4</v>
      </c>
      <c r="Q2991" t="str">
        <f>VLOOKUP(G2991,Agents!A:E,5,FALSE)</f>
        <v>Mid</v>
      </c>
      <c r="R2991" t="str">
        <f>VLOOKUP(G2991,Agents!A:E,2,FALSE)</f>
        <v>Night</v>
      </c>
    </row>
    <row r="2992" spans="1:18" x14ac:dyDescent="0.35">
      <c r="A2992" t="s">
        <v>5355</v>
      </c>
      <c r="B2992" t="s">
        <v>5356</v>
      </c>
      <c r="C2992" t="s">
        <v>34</v>
      </c>
      <c r="D2992" t="s">
        <v>26</v>
      </c>
      <c r="E2992" s="1">
        <v>46051.9</v>
      </c>
      <c r="F2992" s="1">
        <v>46052.10833333333</v>
      </c>
      <c r="G2992" t="s">
        <v>80</v>
      </c>
      <c r="H2992" t="s">
        <v>15</v>
      </c>
      <c r="I2992" t="s">
        <v>16</v>
      </c>
      <c r="J2992">
        <v>4</v>
      </c>
      <c r="K2992" t="str">
        <f>IF(tickets_dataset[[#This Row],[status]] = "Closed", "Yes","No")</f>
        <v>Yes</v>
      </c>
      <c r="L2992" s="2">
        <f t="shared" si="184"/>
        <v>4.9999999998835847</v>
      </c>
      <c r="M2992" t="str">
        <f t="shared" si="185"/>
        <v>No</v>
      </c>
      <c r="N2992" t="str">
        <f t="shared" si="186"/>
        <v>Jan</v>
      </c>
      <c r="O2992" s="2">
        <f t="shared" si="187"/>
        <v>0.20833333332848269</v>
      </c>
      <c r="P2992" t="str">
        <f>VLOOKUP(G2992,Agents!A:E,4,FALSE)</f>
        <v>Team3</v>
      </c>
      <c r="Q2992" t="str">
        <f>VLOOKUP(G2992,Agents!A:E,5,FALSE)</f>
        <v>Junior</v>
      </c>
      <c r="R2992" t="str">
        <f>VLOOKUP(G2992,Agents!A:E,2,FALSE)</f>
        <v>Evening</v>
      </c>
    </row>
    <row r="2993" spans="1:18" x14ac:dyDescent="0.35">
      <c r="A2993" t="s">
        <v>5357</v>
      </c>
      <c r="B2993" t="s">
        <v>5358</v>
      </c>
      <c r="C2993" t="s">
        <v>50</v>
      </c>
      <c r="D2993" t="s">
        <v>26</v>
      </c>
      <c r="E2993" s="1">
        <v>46101.981944444444</v>
      </c>
      <c r="F2993" s="1">
        <v>46103.606944444444</v>
      </c>
      <c r="G2993" t="s">
        <v>206</v>
      </c>
      <c r="H2993" t="s">
        <v>15</v>
      </c>
      <c r="I2993" t="s">
        <v>16</v>
      </c>
      <c r="J2993">
        <v>4</v>
      </c>
      <c r="K2993" t="str">
        <f>IF(tickets_dataset[[#This Row],[status]] = "Closed", "Yes","No")</f>
        <v>Yes</v>
      </c>
      <c r="L2993" s="2">
        <f t="shared" si="184"/>
        <v>39</v>
      </c>
      <c r="M2993" t="str">
        <f t="shared" si="185"/>
        <v>No</v>
      </c>
      <c r="N2993" t="str">
        <f t="shared" si="186"/>
        <v>Mar</v>
      </c>
      <c r="O2993" s="2">
        <f t="shared" si="187"/>
        <v>1.625</v>
      </c>
      <c r="P2993" t="str">
        <f>VLOOKUP(G2993,Agents!A:E,4,FALSE)</f>
        <v>Team5</v>
      </c>
      <c r="Q2993" t="str">
        <f>VLOOKUP(G2993,Agents!A:E,5,FALSE)</f>
        <v>Junior</v>
      </c>
      <c r="R2993" t="str">
        <f>VLOOKUP(G2993,Agents!A:E,2,FALSE)</f>
        <v>Evening</v>
      </c>
    </row>
    <row r="2994" spans="1:18" x14ac:dyDescent="0.35">
      <c r="A2994" t="s">
        <v>5359</v>
      </c>
      <c r="B2994" t="s">
        <v>4965</v>
      </c>
      <c r="C2994" t="s">
        <v>12</v>
      </c>
      <c r="D2994" t="s">
        <v>13</v>
      </c>
      <c r="E2994" s="1">
        <v>46086.093055555553</v>
      </c>
      <c r="F2994" s="1">
        <v>46087.551388888889</v>
      </c>
      <c r="G2994" t="s">
        <v>53</v>
      </c>
      <c r="H2994" t="s">
        <v>15</v>
      </c>
      <c r="I2994" t="s">
        <v>16</v>
      </c>
      <c r="J2994">
        <v>5</v>
      </c>
      <c r="K2994" t="str">
        <f>IF(tickets_dataset[[#This Row],[status]] = "Closed", "Yes","No")</f>
        <v>Yes</v>
      </c>
      <c r="L2994" s="2">
        <f t="shared" si="184"/>
        <v>35.000000000058208</v>
      </c>
      <c r="M2994" t="str">
        <f t="shared" si="185"/>
        <v>No</v>
      </c>
      <c r="N2994" t="str">
        <f t="shared" si="186"/>
        <v>Mar</v>
      </c>
      <c r="O2994" s="2">
        <f t="shared" si="187"/>
        <v>1.4583333333357587</v>
      </c>
      <c r="P2994" t="str">
        <f>VLOOKUP(G2994,Agents!A:E,4,FALSE)</f>
        <v>Team1</v>
      </c>
      <c r="Q2994" t="str">
        <f>VLOOKUP(G2994,Agents!A:E,5,FALSE)</f>
        <v>Junior</v>
      </c>
      <c r="R2994" t="str">
        <f>VLOOKUP(G2994,Agents!A:E,2,FALSE)</f>
        <v>Night</v>
      </c>
    </row>
    <row r="2995" spans="1:18" x14ac:dyDescent="0.35">
      <c r="A2995" t="s">
        <v>5360</v>
      </c>
      <c r="B2995" t="s">
        <v>5361</v>
      </c>
      <c r="C2995" t="s">
        <v>22</v>
      </c>
      <c r="D2995" t="s">
        <v>13</v>
      </c>
      <c r="E2995" s="1">
        <v>46080.973611111112</v>
      </c>
      <c r="F2995" s="1">
        <v>46082.390277777777</v>
      </c>
      <c r="G2995" t="s">
        <v>239</v>
      </c>
      <c r="H2995" t="s">
        <v>15</v>
      </c>
      <c r="I2995" t="s">
        <v>16</v>
      </c>
      <c r="J2995">
        <v>4</v>
      </c>
      <c r="K2995" t="str">
        <f>IF(tickets_dataset[[#This Row],[status]] = "Closed", "Yes","No")</f>
        <v>Yes</v>
      </c>
      <c r="L2995" s="2">
        <f t="shared" si="184"/>
        <v>33.999999999941792</v>
      </c>
      <c r="M2995" t="str">
        <f t="shared" si="185"/>
        <v>No</v>
      </c>
      <c r="N2995" t="str">
        <f t="shared" si="186"/>
        <v>Feb</v>
      </c>
      <c r="O2995" s="2">
        <f t="shared" si="187"/>
        <v>1.4166666666642413</v>
      </c>
      <c r="P2995" t="str">
        <f>VLOOKUP(G2995,Agents!A:E,4,FALSE)</f>
        <v>Team1</v>
      </c>
      <c r="Q2995" t="str">
        <f>VLOOKUP(G2995,Agents!A:E,5,FALSE)</f>
        <v>Senior</v>
      </c>
      <c r="R2995" t="str">
        <f>VLOOKUP(G2995,Agents!A:E,2,FALSE)</f>
        <v>Evening</v>
      </c>
    </row>
    <row r="2996" spans="1:18" x14ac:dyDescent="0.35">
      <c r="A2996" t="s">
        <v>5362</v>
      </c>
      <c r="B2996" t="s">
        <v>1642</v>
      </c>
      <c r="C2996" t="s">
        <v>22</v>
      </c>
      <c r="D2996" t="s">
        <v>26</v>
      </c>
      <c r="E2996" s="1">
        <v>46075.042361111111</v>
      </c>
      <c r="F2996" s="1">
        <v>46076.625694444447</v>
      </c>
      <c r="G2996" t="s">
        <v>19</v>
      </c>
      <c r="H2996" t="s">
        <v>15</v>
      </c>
      <c r="I2996" t="s">
        <v>16</v>
      </c>
      <c r="J2996">
        <v>3</v>
      </c>
      <c r="K2996" t="str">
        <f>IF(tickets_dataset[[#This Row],[status]] = "Closed", "Yes","No")</f>
        <v>Yes</v>
      </c>
      <c r="L2996" s="2">
        <f t="shared" si="184"/>
        <v>38.000000000058208</v>
      </c>
      <c r="M2996" t="str">
        <f t="shared" si="185"/>
        <v>No</v>
      </c>
      <c r="N2996" t="str">
        <f t="shared" si="186"/>
        <v>Feb</v>
      </c>
      <c r="O2996" s="2">
        <f t="shared" si="187"/>
        <v>1.5833333333357587</v>
      </c>
      <c r="P2996" t="str">
        <f>VLOOKUP(G2996,Agents!A:E,4,FALSE)</f>
        <v>Team4</v>
      </c>
      <c r="Q2996" t="str">
        <f>VLOOKUP(G2996,Agents!A:E,5,FALSE)</f>
        <v>Senior</v>
      </c>
      <c r="R2996" t="str">
        <f>VLOOKUP(G2996,Agents!A:E,2,FALSE)</f>
        <v>Evening</v>
      </c>
    </row>
    <row r="2997" spans="1:18" x14ac:dyDescent="0.35">
      <c r="A2997" t="s">
        <v>5363</v>
      </c>
      <c r="B2997" t="s">
        <v>5364</v>
      </c>
      <c r="C2997" t="s">
        <v>50</v>
      </c>
      <c r="D2997" t="s">
        <v>13</v>
      </c>
      <c r="E2997" s="1">
        <v>46081.918749999997</v>
      </c>
      <c r="F2997" s="1">
        <v>46082.085416666669</v>
      </c>
      <c r="G2997" t="s">
        <v>311</v>
      </c>
      <c r="H2997" t="s">
        <v>15</v>
      </c>
      <c r="I2997" t="s">
        <v>16</v>
      </c>
      <c r="J2997">
        <v>3</v>
      </c>
      <c r="K2997" t="str">
        <f>IF(tickets_dataset[[#This Row],[status]] = "Closed", "Yes","No")</f>
        <v>Yes</v>
      </c>
      <c r="L2997" s="2">
        <f t="shared" si="184"/>
        <v>4.0000000001164153</v>
      </c>
      <c r="M2997" t="str">
        <f t="shared" si="185"/>
        <v>No</v>
      </c>
      <c r="N2997" t="str">
        <f t="shared" si="186"/>
        <v>Feb</v>
      </c>
      <c r="O2997" s="2">
        <f t="shared" si="187"/>
        <v>0.16666666667151731</v>
      </c>
      <c r="P2997" t="str">
        <f>VLOOKUP(G2997,Agents!A:E,4,FALSE)</f>
        <v>Team5</v>
      </c>
      <c r="Q2997" t="str">
        <f>VLOOKUP(G2997,Agents!A:E,5,FALSE)</f>
        <v>Senior</v>
      </c>
      <c r="R2997" t="str">
        <f>VLOOKUP(G2997,Agents!A:E,2,FALSE)</f>
        <v>Evening</v>
      </c>
    </row>
    <row r="2998" spans="1:18" x14ac:dyDescent="0.35">
      <c r="A2998" t="s">
        <v>5365</v>
      </c>
      <c r="B2998" t="s">
        <v>589</v>
      </c>
      <c r="C2998" t="s">
        <v>34</v>
      </c>
      <c r="D2998" t="s">
        <v>38</v>
      </c>
      <c r="E2998" s="1">
        <v>46045.268055555556</v>
      </c>
      <c r="F2998" s="1">
        <v>46047.601388888892</v>
      </c>
      <c r="G2998" t="s">
        <v>156</v>
      </c>
      <c r="H2998" t="s">
        <v>15</v>
      </c>
      <c r="I2998" t="s">
        <v>16</v>
      </c>
      <c r="J2998">
        <v>5</v>
      </c>
      <c r="K2998" t="str">
        <f>IF(tickets_dataset[[#This Row],[status]] = "Closed", "Yes","No")</f>
        <v>Yes</v>
      </c>
      <c r="L2998" s="2">
        <f t="shared" si="184"/>
        <v>56.000000000058208</v>
      </c>
      <c r="M2998" t="str">
        <f t="shared" si="185"/>
        <v>Yes</v>
      </c>
      <c r="N2998" t="str">
        <f t="shared" si="186"/>
        <v>Jan</v>
      </c>
      <c r="O2998" s="2">
        <f t="shared" si="187"/>
        <v>2.3333333333357587</v>
      </c>
      <c r="P2998" t="str">
        <f>VLOOKUP(G2998,Agents!A:E,4,FALSE)</f>
        <v>Team3</v>
      </c>
      <c r="Q2998" t="str">
        <f>VLOOKUP(G2998,Agents!A:E,5,FALSE)</f>
        <v>Mid</v>
      </c>
      <c r="R2998" t="str">
        <f>VLOOKUP(G2998,Agents!A:E,2,FALSE)</f>
        <v>Evening</v>
      </c>
    </row>
    <row r="2999" spans="1:18" x14ac:dyDescent="0.35">
      <c r="A2999" t="s">
        <v>5366</v>
      </c>
      <c r="B2999" t="s">
        <v>5367</v>
      </c>
      <c r="C2999" t="s">
        <v>76</v>
      </c>
      <c r="D2999" t="s">
        <v>26</v>
      </c>
      <c r="E2999" s="1">
        <v>46040.201388888891</v>
      </c>
      <c r="F2999" s="1">
        <v>46042.284722222219</v>
      </c>
      <c r="G2999" t="s">
        <v>216</v>
      </c>
      <c r="H2999" t="s">
        <v>15</v>
      </c>
      <c r="I2999" t="s">
        <v>16</v>
      </c>
      <c r="J2999">
        <v>4</v>
      </c>
      <c r="K2999" t="str">
        <f>IF(tickets_dataset[[#This Row],[status]] = "Closed", "Yes","No")</f>
        <v>Yes</v>
      </c>
      <c r="L2999" s="2">
        <f t="shared" si="184"/>
        <v>49.999999999883585</v>
      </c>
      <c r="M2999" t="str">
        <f t="shared" si="185"/>
        <v>Yes</v>
      </c>
      <c r="N2999" t="str">
        <f t="shared" si="186"/>
        <v>Jan</v>
      </c>
      <c r="O2999" s="2">
        <f t="shared" si="187"/>
        <v>2.0833333333284827</v>
      </c>
      <c r="P2999" t="str">
        <f>VLOOKUP(G2999,Agents!A:E,4,FALSE)</f>
        <v>Team5</v>
      </c>
      <c r="Q2999" t="str">
        <f>VLOOKUP(G2999,Agents!A:E,5,FALSE)</f>
        <v>Junior</v>
      </c>
      <c r="R2999" t="str">
        <f>VLOOKUP(G2999,Agents!A:E,2,FALSE)</f>
        <v>Evening</v>
      </c>
    </row>
    <row r="3000" spans="1:18" x14ac:dyDescent="0.35">
      <c r="A3000" t="s">
        <v>5368</v>
      </c>
      <c r="B3000" t="s">
        <v>5369</v>
      </c>
      <c r="C3000" t="s">
        <v>22</v>
      </c>
      <c r="D3000" t="s">
        <v>38</v>
      </c>
      <c r="E3000" s="1">
        <v>46047.625694444447</v>
      </c>
      <c r="F3000" s="1">
        <v>46048.709027777775</v>
      </c>
      <c r="G3000" t="s">
        <v>311</v>
      </c>
      <c r="H3000" t="s">
        <v>28</v>
      </c>
      <c r="I3000" t="s">
        <v>16</v>
      </c>
      <c r="J3000">
        <v>4</v>
      </c>
      <c r="K3000" t="str">
        <f>IF(tickets_dataset[[#This Row],[status]] = "Closed", "Yes","No")</f>
        <v>No</v>
      </c>
      <c r="L3000" s="2">
        <f t="shared" si="184"/>
        <v>25.999999999883585</v>
      </c>
      <c r="M3000" t="str">
        <f t="shared" si="185"/>
        <v>No</v>
      </c>
      <c r="N3000" t="str">
        <f t="shared" si="186"/>
        <v>Jan</v>
      </c>
      <c r="O3000" s="2">
        <f t="shared" si="187"/>
        <v>1.0833333333284827</v>
      </c>
      <c r="P3000" t="str">
        <f>VLOOKUP(G3000,Agents!A:E,4,FALSE)</f>
        <v>Team5</v>
      </c>
      <c r="Q3000" t="str">
        <f>VLOOKUP(G3000,Agents!A:E,5,FALSE)</f>
        <v>Senior</v>
      </c>
      <c r="R3000" t="str">
        <f>VLOOKUP(G3000,Agents!A:E,2,FALSE)</f>
        <v>Evening</v>
      </c>
    </row>
    <row r="3001" spans="1:18" x14ac:dyDescent="0.35">
      <c r="A3001" t="s">
        <v>5370</v>
      </c>
      <c r="B3001" t="s">
        <v>4013</v>
      </c>
      <c r="C3001" t="s">
        <v>50</v>
      </c>
      <c r="D3001" t="s">
        <v>26</v>
      </c>
      <c r="E3001" s="1">
        <v>46054.719444444447</v>
      </c>
      <c r="F3001" s="1">
        <v>46056.844444444447</v>
      </c>
      <c r="G3001" t="s">
        <v>273</v>
      </c>
      <c r="H3001" t="s">
        <v>15</v>
      </c>
      <c r="I3001" t="s">
        <v>16</v>
      </c>
      <c r="J3001">
        <v>5</v>
      </c>
      <c r="K3001" t="str">
        <f>IF(tickets_dataset[[#This Row],[status]] = "Closed", "Yes","No")</f>
        <v>Yes</v>
      </c>
      <c r="L3001" s="2">
        <f t="shared" si="184"/>
        <v>51</v>
      </c>
      <c r="M3001" t="str">
        <f t="shared" si="185"/>
        <v>Yes</v>
      </c>
      <c r="N3001" t="str">
        <f t="shared" si="186"/>
        <v>Feb</v>
      </c>
      <c r="O3001" s="2">
        <f t="shared" si="187"/>
        <v>2.125</v>
      </c>
      <c r="P3001" t="str">
        <f>VLOOKUP(G3001,Agents!A:E,4,FALSE)</f>
        <v>Team3</v>
      </c>
      <c r="Q3001" t="str">
        <f>VLOOKUP(G3001,Agents!A:E,5,FALSE)</f>
        <v>Senior</v>
      </c>
      <c r="R3001" t="str">
        <f>VLOOKUP(G3001,Agents!A:E,2,FALSE)</f>
        <v>Evening</v>
      </c>
    </row>
    <row r="3002" spans="1:18" x14ac:dyDescent="0.35">
      <c r="A3002" t="s">
        <v>5371</v>
      </c>
      <c r="B3002" t="s">
        <v>4072</v>
      </c>
      <c r="C3002" t="s">
        <v>76</v>
      </c>
      <c r="D3002" t="s">
        <v>26</v>
      </c>
      <c r="E3002" s="1">
        <v>46068.234027777777</v>
      </c>
      <c r="F3002" s="1">
        <v>46069.192361111112</v>
      </c>
      <c r="G3002" t="s">
        <v>56</v>
      </c>
      <c r="H3002" t="s">
        <v>15</v>
      </c>
      <c r="I3002" t="s">
        <v>16</v>
      </c>
      <c r="J3002">
        <v>4</v>
      </c>
      <c r="K3002" t="str">
        <f>IF(tickets_dataset[[#This Row],[status]] = "Closed", "Yes","No")</f>
        <v>Yes</v>
      </c>
      <c r="L3002" s="2">
        <f t="shared" si="184"/>
        <v>23.000000000058208</v>
      </c>
      <c r="M3002" t="str">
        <f t="shared" si="185"/>
        <v>No</v>
      </c>
      <c r="N3002" t="str">
        <f t="shared" si="186"/>
        <v>Feb</v>
      </c>
      <c r="O3002" s="2">
        <f t="shared" si="187"/>
        <v>0.95833333333575865</v>
      </c>
      <c r="P3002" t="str">
        <f>VLOOKUP(G3002,Agents!A:E,4,FALSE)</f>
        <v>Team1</v>
      </c>
      <c r="Q3002" t="str">
        <f>VLOOKUP(G3002,Agents!A:E,5,FALSE)</f>
        <v>Senior</v>
      </c>
      <c r="R3002" t="str">
        <f>VLOOKUP(G3002,Agents!A:E,2,FALSE)</f>
        <v>Night</v>
      </c>
    </row>
    <row r="3003" spans="1:18" x14ac:dyDescent="0.35">
      <c r="A3003" t="s">
        <v>5372</v>
      </c>
      <c r="B3003" t="s">
        <v>5373</v>
      </c>
      <c r="C3003" t="s">
        <v>34</v>
      </c>
      <c r="D3003" t="s">
        <v>26</v>
      </c>
      <c r="E3003" s="1">
        <v>46106.287499999999</v>
      </c>
      <c r="F3003" s="1">
        <v>46107.537499999999</v>
      </c>
      <c r="G3003" t="s">
        <v>103</v>
      </c>
      <c r="H3003" t="s">
        <v>15</v>
      </c>
      <c r="I3003" t="s">
        <v>16</v>
      </c>
      <c r="J3003">
        <v>3</v>
      </c>
      <c r="K3003" t="str">
        <f>IF(tickets_dataset[[#This Row],[status]] = "Closed", "Yes","No")</f>
        <v>Yes</v>
      </c>
      <c r="L3003" s="2">
        <f t="shared" si="184"/>
        <v>30</v>
      </c>
      <c r="M3003" t="str">
        <f t="shared" si="185"/>
        <v>No</v>
      </c>
      <c r="N3003" t="str">
        <f t="shared" si="186"/>
        <v>Mar</v>
      </c>
      <c r="O3003" s="2">
        <f t="shared" si="187"/>
        <v>1.25</v>
      </c>
      <c r="P3003" t="str">
        <f>VLOOKUP(G3003,Agents!A:E,4,FALSE)</f>
        <v>Team4</v>
      </c>
      <c r="Q3003" t="str">
        <f>VLOOKUP(G3003,Agents!A:E,5,FALSE)</f>
        <v>Senior</v>
      </c>
      <c r="R3003" t="str">
        <f>VLOOKUP(G3003,Agents!A:E,2,FALSE)</f>
        <v>Night</v>
      </c>
    </row>
    <row r="3004" spans="1:18" x14ac:dyDescent="0.35">
      <c r="A3004" t="s">
        <v>5374</v>
      </c>
      <c r="B3004" t="s">
        <v>1045</v>
      </c>
      <c r="C3004" t="s">
        <v>50</v>
      </c>
      <c r="D3004" t="s">
        <v>13</v>
      </c>
      <c r="E3004" s="1">
        <v>46043.094444444447</v>
      </c>
      <c r="F3004" s="1">
        <v>46044.761111111111</v>
      </c>
      <c r="G3004" t="s">
        <v>239</v>
      </c>
      <c r="H3004" t="s">
        <v>15</v>
      </c>
      <c r="I3004" t="s">
        <v>16</v>
      </c>
      <c r="J3004">
        <v>4</v>
      </c>
      <c r="K3004" t="str">
        <f>IF(tickets_dataset[[#This Row],[status]] = "Closed", "Yes","No")</f>
        <v>Yes</v>
      </c>
      <c r="L3004" s="2">
        <f t="shared" si="184"/>
        <v>39.999999999941792</v>
      </c>
      <c r="M3004" t="str">
        <f t="shared" si="185"/>
        <v>No</v>
      </c>
      <c r="N3004" t="str">
        <f t="shared" si="186"/>
        <v>Jan</v>
      </c>
      <c r="O3004" s="2">
        <f t="shared" si="187"/>
        <v>1.6666666666642413</v>
      </c>
      <c r="P3004" t="str">
        <f>VLOOKUP(G3004,Agents!A:E,4,FALSE)</f>
        <v>Team1</v>
      </c>
      <c r="Q3004" t="str">
        <f>VLOOKUP(G3004,Agents!A:E,5,FALSE)</f>
        <v>Senior</v>
      </c>
      <c r="R3004" t="str">
        <f>VLOOKUP(G3004,Agents!A:E,2,FALSE)</f>
        <v>Evening</v>
      </c>
    </row>
    <row r="3005" spans="1:18" x14ac:dyDescent="0.35">
      <c r="A3005" t="s">
        <v>5375</v>
      </c>
      <c r="B3005" t="s">
        <v>5376</v>
      </c>
      <c r="C3005" t="s">
        <v>34</v>
      </c>
      <c r="D3005" t="s">
        <v>26</v>
      </c>
      <c r="E3005" s="1">
        <v>46107.450694444444</v>
      </c>
      <c r="F3005" s="1">
        <v>46108.325694444444</v>
      </c>
      <c r="G3005" t="s">
        <v>56</v>
      </c>
      <c r="H3005" t="s">
        <v>28</v>
      </c>
      <c r="I3005" t="s">
        <v>16</v>
      </c>
      <c r="J3005">
        <v>4</v>
      </c>
      <c r="K3005" t="str">
        <f>IF(tickets_dataset[[#This Row],[status]] = "Closed", "Yes","No")</f>
        <v>No</v>
      </c>
      <c r="L3005" s="2">
        <f t="shared" si="184"/>
        <v>21</v>
      </c>
      <c r="M3005" t="str">
        <f t="shared" si="185"/>
        <v>No</v>
      </c>
      <c r="N3005" t="str">
        <f t="shared" si="186"/>
        <v>Mar</v>
      </c>
      <c r="O3005" s="2">
        <f t="shared" si="187"/>
        <v>0.875</v>
      </c>
      <c r="P3005" t="str">
        <f>VLOOKUP(G3005,Agents!A:E,4,FALSE)</f>
        <v>Team1</v>
      </c>
      <c r="Q3005" t="str">
        <f>VLOOKUP(G3005,Agents!A:E,5,FALSE)</f>
        <v>Senior</v>
      </c>
      <c r="R3005" t="str">
        <f>VLOOKUP(G3005,Agents!A:E,2,FALSE)</f>
        <v>Night</v>
      </c>
    </row>
    <row r="3006" spans="1:18" x14ac:dyDescent="0.35">
      <c r="A3006" t="s">
        <v>5377</v>
      </c>
      <c r="B3006" t="s">
        <v>1539</v>
      </c>
      <c r="C3006" t="s">
        <v>50</v>
      </c>
      <c r="D3006" t="s">
        <v>26</v>
      </c>
      <c r="E3006" s="1">
        <v>46062.995833333334</v>
      </c>
      <c r="F3006" s="1">
        <v>46065.787499999999</v>
      </c>
      <c r="G3006" t="s">
        <v>311</v>
      </c>
      <c r="H3006" t="s">
        <v>15</v>
      </c>
      <c r="I3006" t="s">
        <v>16</v>
      </c>
      <c r="J3006">
        <v>4</v>
      </c>
      <c r="K3006" t="str">
        <f>IF(tickets_dataset[[#This Row],[status]] = "Closed", "Yes","No")</f>
        <v>Yes</v>
      </c>
      <c r="L3006" s="2">
        <f t="shared" si="184"/>
        <v>66.999999999941792</v>
      </c>
      <c r="M3006" t="str">
        <f t="shared" si="185"/>
        <v>Yes</v>
      </c>
      <c r="N3006" t="str">
        <f t="shared" si="186"/>
        <v>Feb</v>
      </c>
      <c r="O3006" s="2">
        <f t="shared" si="187"/>
        <v>2.7916666666642413</v>
      </c>
      <c r="P3006" t="str">
        <f>VLOOKUP(G3006,Agents!A:E,4,FALSE)</f>
        <v>Team5</v>
      </c>
      <c r="Q3006" t="str">
        <f>VLOOKUP(G3006,Agents!A:E,5,FALSE)</f>
        <v>Senior</v>
      </c>
      <c r="R3006" t="str">
        <f>VLOOKUP(G3006,Agents!A:E,2,FALSE)</f>
        <v>Evening</v>
      </c>
    </row>
    <row r="3007" spans="1:18" x14ac:dyDescent="0.35">
      <c r="A3007" t="s">
        <v>5378</v>
      </c>
      <c r="B3007" t="s">
        <v>1957</v>
      </c>
      <c r="C3007" t="s">
        <v>12</v>
      </c>
      <c r="D3007" t="s">
        <v>26</v>
      </c>
      <c r="E3007" s="1">
        <v>46025.152083333334</v>
      </c>
      <c r="F3007" s="1">
        <v>46027.943749999999</v>
      </c>
      <c r="G3007" t="s">
        <v>190</v>
      </c>
      <c r="H3007" t="s">
        <v>132</v>
      </c>
      <c r="I3007" t="s">
        <v>68</v>
      </c>
      <c r="J3007">
        <v>3</v>
      </c>
      <c r="K3007" t="str">
        <f>IF(tickets_dataset[[#This Row],[status]] = "Closed", "Yes","No")</f>
        <v>No</v>
      </c>
      <c r="L3007" s="2">
        <f t="shared" si="184"/>
        <v>66.999999999941792</v>
      </c>
      <c r="M3007" t="str">
        <f t="shared" si="185"/>
        <v>Yes</v>
      </c>
      <c r="N3007" t="str">
        <f t="shared" si="186"/>
        <v>Jan</v>
      </c>
      <c r="O3007" s="2">
        <f t="shared" si="187"/>
        <v>2.7916666666642413</v>
      </c>
      <c r="P3007" t="str">
        <f>VLOOKUP(G3007,Agents!A:E,4,FALSE)</f>
        <v>Team1</v>
      </c>
      <c r="Q3007" t="str">
        <f>VLOOKUP(G3007,Agents!A:E,5,FALSE)</f>
        <v>Senior</v>
      </c>
      <c r="R3007" t="str">
        <f>VLOOKUP(G3007,Agents!A:E,2,FALSE)</f>
        <v>Night</v>
      </c>
    </row>
    <row r="3008" spans="1:18" x14ac:dyDescent="0.35">
      <c r="A3008" t="s">
        <v>5379</v>
      </c>
      <c r="B3008" t="s">
        <v>5380</v>
      </c>
      <c r="C3008" t="s">
        <v>50</v>
      </c>
      <c r="D3008" t="s">
        <v>13</v>
      </c>
      <c r="E3008" s="1">
        <v>46096.081250000003</v>
      </c>
      <c r="F3008" s="1">
        <v>46098.039583333331</v>
      </c>
      <c r="G3008" t="s">
        <v>42</v>
      </c>
      <c r="H3008" t="s">
        <v>15</v>
      </c>
      <c r="I3008" t="s">
        <v>16</v>
      </c>
      <c r="J3008">
        <v>4</v>
      </c>
      <c r="K3008" t="str">
        <f>IF(tickets_dataset[[#This Row],[status]] = "Closed", "Yes","No")</f>
        <v>Yes</v>
      </c>
      <c r="L3008" s="2">
        <f t="shared" si="184"/>
        <v>46.999999999883585</v>
      </c>
      <c r="M3008" t="str">
        <f t="shared" si="185"/>
        <v>No</v>
      </c>
      <c r="N3008" t="str">
        <f t="shared" si="186"/>
        <v>Mar</v>
      </c>
      <c r="O3008" s="2">
        <f t="shared" si="187"/>
        <v>1.9583333333284827</v>
      </c>
      <c r="P3008" t="str">
        <f>VLOOKUP(G3008,Agents!A:E,4,FALSE)</f>
        <v>Team2</v>
      </c>
      <c r="Q3008" t="str">
        <f>VLOOKUP(G3008,Agents!A:E,5,FALSE)</f>
        <v>Junior</v>
      </c>
      <c r="R3008" t="str">
        <f>VLOOKUP(G3008,Agents!A:E,2,FALSE)</f>
        <v>Night</v>
      </c>
    </row>
    <row r="3009" spans="1:18" x14ac:dyDescent="0.35">
      <c r="A3009" t="s">
        <v>5381</v>
      </c>
      <c r="B3009" t="s">
        <v>5382</v>
      </c>
      <c r="C3009" t="s">
        <v>34</v>
      </c>
      <c r="D3009" t="s">
        <v>26</v>
      </c>
      <c r="E3009" s="1">
        <v>46075.366666666669</v>
      </c>
      <c r="F3009" s="1">
        <v>46075.991666666669</v>
      </c>
      <c r="G3009" t="s">
        <v>19</v>
      </c>
      <c r="H3009" t="s">
        <v>28</v>
      </c>
      <c r="I3009" t="s">
        <v>16</v>
      </c>
      <c r="J3009">
        <v>4</v>
      </c>
      <c r="K3009" t="str">
        <f>IF(tickets_dataset[[#This Row],[status]] = "Closed", "Yes","No")</f>
        <v>No</v>
      </c>
      <c r="L3009" s="2">
        <f t="shared" si="184"/>
        <v>15</v>
      </c>
      <c r="M3009" t="str">
        <f t="shared" si="185"/>
        <v>No</v>
      </c>
      <c r="N3009" t="str">
        <f t="shared" si="186"/>
        <v>Feb</v>
      </c>
      <c r="O3009" s="2">
        <f t="shared" si="187"/>
        <v>0.625</v>
      </c>
      <c r="P3009" t="str">
        <f>VLOOKUP(G3009,Agents!A:E,4,FALSE)</f>
        <v>Team4</v>
      </c>
      <c r="Q3009" t="str">
        <f>VLOOKUP(G3009,Agents!A:E,5,FALSE)</f>
        <v>Senior</v>
      </c>
      <c r="R3009" t="str">
        <f>VLOOKUP(G3009,Agents!A:E,2,FALSE)</f>
        <v>Evening</v>
      </c>
    </row>
    <row r="3010" spans="1:18" x14ac:dyDescent="0.35">
      <c r="A3010" t="s">
        <v>5383</v>
      </c>
      <c r="B3010" t="s">
        <v>5095</v>
      </c>
      <c r="C3010" t="s">
        <v>34</v>
      </c>
      <c r="D3010" t="s">
        <v>26</v>
      </c>
      <c r="E3010" s="1">
        <v>46072.915972222225</v>
      </c>
      <c r="F3010" s="1">
        <v>46073.540972222225</v>
      </c>
      <c r="G3010" t="s">
        <v>100</v>
      </c>
      <c r="H3010" t="s">
        <v>28</v>
      </c>
      <c r="I3010" t="s">
        <v>16</v>
      </c>
      <c r="J3010">
        <v>5</v>
      </c>
      <c r="K3010" t="str">
        <f>IF(tickets_dataset[[#This Row],[status]] = "Closed", "Yes","No")</f>
        <v>No</v>
      </c>
      <c r="L3010" s="2">
        <f t="shared" ref="L3010:L3073" si="188">IF(ISBLANK(F3010),"",(F3010-E3010)*24)</f>
        <v>15</v>
      </c>
      <c r="M3010" t="str">
        <f t="shared" ref="M3010:M3073" si="189">IF(L3010&gt;48,"Yes","No")</f>
        <v>No</v>
      </c>
      <c r="N3010" t="str">
        <f t="shared" ref="N3010:N3073" si="190">TEXT(E3010,"mmm")</f>
        <v>Feb</v>
      </c>
      <c r="O3010" s="2">
        <f t="shared" si="187"/>
        <v>0.625</v>
      </c>
      <c r="P3010" t="str">
        <f>VLOOKUP(G3010,Agents!A:E,4,FALSE)</f>
        <v>Team4</v>
      </c>
      <c r="Q3010" t="str">
        <f>VLOOKUP(G3010,Agents!A:E,5,FALSE)</f>
        <v>Junior</v>
      </c>
      <c r="R3010" t="str">
        <f>VLOOKUP(G3010,Agents!A:E,2,FALSE)</f>
        <v>Evening</v>
      </c>
    </row>
    <row r="3011" spans="1:18" x14ac:dyDescent="0.35">
      <c r="A3011" t="s">
        <v>5384</v>
      </c>
      <c r="B3011" t="s">
        <v>2008</v>
      </c>
      <c r="C3011" t="s">
        <v>34</v>
      </c>
      <c r="D3011" t="s">
        <v>38</v>
      </c>
      <c r="E3011" s="1">
        <v>46027.465277777781</v>
      </c>
      <c r="F3011" s="1">
        <v>46030.131944444445</v>
      </c>
      <c r="G3011" t="s">
        <v>164</v>
      </c>
      <c r="H3011" t="s">
        <v>15</v>
      </c>
      <c r="I3011" t="s">
        <v>16</v>
      </c>
      <c r="J3011">
        <v>5</v>
      </c>
      <c r="K3011" t="str">
        <f>IF(tickets_dataset[[#This Row],[status]] = "Closed", "Yes","No")</f>
        <v>Yes</v>
      </c>
      <c r="L3011" s="2">
        <f t="shared" si="188"/>
        <v>63.999999999941792</v>
      </c>
      <c r="M3011" t="str">
        <f t="shared" si="189"/>
        <v>Yes</v>
      </c>
      <c r="N3011" t="str">
        <f t="shared" si="190"/>
        <v>Jan</v>
      </c>
      <c r="O3011" s="2">
        <f t="shared" ref="O3011:O3074" si="191">F3011-E3011</f>
        <v>2.6666666666642413</v>
      </c>
      <c r="P3011" t="str">
        <f>VLOOKUP(G3011,Agents!A:E,4,FALSE)</f>
        <v>Team4</v>
      </c>
      <c r="Q3011" t="str">
        <f>VLOOKUP(G3011,Agents!A:E,5,FALSE)</f>
        <v>Senior</v>
      </c>
      <c r="R3011" t="str">
        <f>VLOOKUP(G3011,Agents!A:E,2,FALSE)</f>
        <v>Evening</v>
      </c>
    </row>
    <row r="3012" spans="1:18" x14ac:dyDescent="0.35">
      <c r="A3012" t="s">
        <v>5385</v>
      </c>
      <c r="B3012" t="s">
        <v>5386</v>
      </c>
      <c r="C3012" t="s">
        <v>12</v>
      </c>
      <c r="D3012" t="s">
        <v>13</v>
      </c>
      <c r="E3012" s="1">
        <v>46101.131944444445</v>
      </c>
      <c r="F3012" s="1">
        <v>46101.381944444445</v>
      </c>
      <c r="G3012" t="s">
        <v>216</v>
      </c>
      <c r="H3012" t="s">
        <v>28</v>
      </c>
      <c r="I3012" t="s">
        <v>16</v>
      </c>
      <c r="J3012">
        <v>4</v>
      </c>
      <c r="K3012" t="str">
        <f>IF(tickets_dataset[[#This Row],[status]] = "Closed", "Yes","No")</f>
        <v>No</v>
      </c>
      <c r="L3012" s="2">
        <f t="shared" si="188"/>
        <v>6</v>
      </c>
      <c r="M3012" t="str">
        <f t="shared" si="189"/>
        <v>No</v>
      </c>
      <c r="N3012" t="str">
        <f t="shared" si="190"/>
        <v>Mar</v>
      </c>
      <c r="O3012" s="2">
        <f t="shared" si="191"/>
        <v>0.25</v>
      </c>
      <c r="P3012" t="str">
        <f>VLOOKUP(G3012,Agents!A:E,4,FALSE)</f>
        <v>Team5</v>
      </c>
      <c r="Q3012" t="str">
        <f>VLOOKUP(G3012,Agents!A:E,5,FALSE)</f>
        <v>Junior</v>
      </c>
      <c r="R3012" t="str">
        <f>VLOOKUP(G3012,Agents!A:E,2,FALSE)</f>
        <v>Evening</v>
      </c>
    </row>
    <row r="3013" spans="1:18" x14ac:dyDescent="0.35">
      <c r="A3013" t="s">
        <v>5387</v>
      </c>
      <c r="B3013" t="s">
        <v>5388</v>
      </c>
      <c r="C3013" t="s">
        <v>22</v>
      </c>
      <c r="D3013" t="s">
        <v>26</v>
      </c>
      <c r="E3013" s="1">
        <v>46023.930555555555</v>
      </c>
      <c r="F3013" s="1">
        <v>46026.263888888891</v>
      </c>
      <c r="G3013" t="s">
        <v>59</v>
      </c>
      <c r="H3013" t="s">
        <v>28</v>
      </c>
      <c r="I3013" t="s">
        <v>16</v>
      </c>
      <c r="J3013">
        <v>5</v>
      </c>
      <c r="K3013" t="str">
        <f>IF(tickets_dataset[[#This Row],[status]] = "Closed", "Yes","No")</f>
        <v>No</v>
      </c>
      <c r="L3013" s="2">
        <f t="shared" si="188"/>
        <v>56.000000000058208</v>
      </c>
      <c r="M3013" t="str">
        <f t="shared" si="189"/>
        <v>Yes</v>
      </c>
      <c r="N3013" t="str">
        <f t="shared" si="190"/>
        <v>Jan</v>
      </c>
      <c r="O3013" s="2">
        <f t="shared" si="191"/>
        <v>2.3333333333357587</v>
      </c>
      <c r="P3013" t="str">
        <f>VLOOKUP(G3013,Agents!A:E,4,FALSE)</f>
        <v>Team3</v>
      </c>
      <c r="Q3013" t="str">
        <f>VLOOKUP(G3013,Agents!A:E,5,FALSE)</f>
        <v>Senior</v>
      </c>
      <c r="R3013" t="str">
        <f>VLOOKUP(G3013,Agents!A:E,2,FALSE)</f>
        <v>Night</v>
      </c>
    </row>
    <row r="3014" spans="1:18" x14ac:dyDescent="0.35">
      <c r="A3014" t="s">
        <v>5389</v>
      </c>
      <c r="B3014" t="s">
        <v>2942</v>
      </c>
      <c r="C3014" t="s">
        <v>12</v>
      </c>
      <c r="D3014" t="s">
        <v>26</v>
      </c>
      <c r="E3014" s="1">
        <v>46064.246527777781</v>
      </c>
      <c r="F3014" s="1">
        <v>46064.746527777781</v>
      </c>
      <c r="G3014" t="s">
        <v>156</v>
      </c>
      <c r="H3014" t="s">
        <v>15</v>
      </c>
      <c r="I3014" t="s">
        <v>16</v>
      </c>
      <c r="J3014">
        <v>5</v>
      </c>
      <c r="K3014" t="str">
        <f>IF(tickets_dataset[[#This Row],[status]] = "Closed", "Yes","No")</f>
        <v>Yes</v>
      </c>
      <c r="L3014" s="2">
        <f t="shared" si="188"/>
        <v>12</v>
      </c>
      <c r="M3014" t="str">
        <f t="shared" si="189"/>
        <v>No</v>
      </c>
      <c r="N3014" t="str">
        <f t="shared" si="190"/>
        <v>Feb</v>
      </c>
      <c r="O3014" s="2">
        <f t="shared" si="191"/>
        <v>0.5</v>
      </c>
      <c r="P3014" t="str">
        <f>VLOOKUP(G3014,Agents!A:E,4,FALSE)</f>
        <v>Team3</v>
      </c>
      <c r="Q3014" t="str">
        <f>VLOOKUP(G3014,Agents!A:E,5,FALSE)</f>
        <v>Mid</v>
      </c>
      <c r="R3014" t="str">
        <f>VLOOKUP(G3014,Agents!A:E,2,FALSE)</f>
        <v>Evening</v>
      </c>
    </row>
    <row r="3015" spans="1:18" x14ac:dyDescent="0.35">
      <c r="A3015" t="s">
        <v>5390</v>
      </c>
      <c r="B3015" t="s">
        <v>5391</v>
      </c>
      <c r="C3015" t="s">
        <v>76</v>
      </c>
      <c r="D3015" t="s">
        <v>26</v>
      </c>
      <c r="E3015" s="1">
        <v>46110.737500000003</v>
      </c>
      <c r="F3015" s="1">
        <v>46113.070833333331</v>
      </c>
      <c r="G3015" t="s">
        <v>80</v>
      </c>
      <c r="H3015" t="s">
        <v>15</v>
      </c>
      <c r="I3015" t="s">
        <v>16</v>
      </c>
      <c r="J3015">
        <v>4</v>
      </c>
      <c r="K3015" t="str">
        <f>IF(tickets_dataset[[#This Row],[status]] = "Closed", "Yes","No")</f>
        <v>Yes</v>
      </c>
      <c r="L3015" s="2">
        <f t="shared" si="188"/>
        <v>55.999999999883585</v>
      </c>
      <c r="M3015" t="str">
        <f t="shared" si="189"/>
        <v>Yes</v>
      </c>
      <c r="N3015" t="str">
        <f t="shared" si="190"/>
        <v>Mar</v>
      </c>
      <c r="O3015" s="2">
        <f t="shared" si="191"/>
        <v>2.3333333333284827</v>
      </c>
      <c r="P3015" t="str">
        <f>VLOOKUP(G3015,Agents!A:E,4,FALSE)</f>
        <v>Team3</v>
      </c>
      <c r="Q3015" t="str">
        <f>VLOOKUP(G3015,Agents!A:E,5,FALSE)</f>
        <v>Junior</v>
      </c>
      <c r="R3015" t="str">
        <f>VLOOKUP(G3015,Agents!A:E,2,FALSE)</f>
        <v>Evening</v>
      </c>
    </row>
    <row r="3016" spans="1:18" x14ac:dyDescent="0.35">
      <c r="A3016" t="s">
        <v>5392</v>
      </c>
      <c r="B3016" t="s">
        <v>4916</v>
      </c>
      <c r="C3016" t="s">
        <v>22</v>
      </c>
      <c r="D3016" t="s">
        <v>13</v>
      </c>
      <c r="E3016" s="1">
        <v>46106.527777777781</v>
      </c>
      <c r="F3016" s="1">
        <v>46106.819444444445</v>
      </c>
      <c r="G3016" t="s">
        <v>119</v>
      </c>
      <c r="H3016" t="s">
        <v>15</v>
      </c>
      <c r="I3016" t="s">
        <v>16</v>
      </c>
      <c r="J3016">
        <v>4</v>
      </c>
      <c r="K3016" t="str">
        <f>IF(tickets_dataset[[#This Row],[status]] = "Closed", "Yes","No")</f>
        <v>Yes</v>
      </c>
      <c r="L3016" s="2">
        <f t="shared" si="188"/>
        <v>6.9999999999417923</v>
      </c>
      <c r="M3016" t="str">
        <f t="shared" si="189"/>
        <v>No</v>
      </c>
      <c r="N3016" t="str">
        <f t="shared" si="190"/>
        <v>Mar</v>
      </c>
      <c r="O3016" s="2">
        <f t="shared" si="191"/>
        <v>0.29166666666424135</v>
      </c>
      <c r="P3016" t="str">
        <f>VLOOKUP(G3016,Agents!A:E,4,FALSE)</f>
        <v>Team1</v>
      </c>
      <c r="Q3016" t="str">
        <f>VLOOKUP(G3016,Agents!A:E,5,FALSE)</f>
        <v>Junior</v>
      </c>
      <c r="R3016" t="str">
        <f>VLOOKUP(G3016,Agents!A:E,2,FALSE)</f>
        <v>Morning</v>
      </c>
    </row>
    <row r="3017" spans="1:18" x14ac:dyDescent="0.35">
      <c r="A3017" t="s">
        <v>5393</v>
      </c>
      <c r="B3017" t="s">
        <v>5394</v>
      </c>
      <c r="C3017" t="s">
        <v>12</v>
      </c>
      <c r="D3017" t="s">
        <v>26</v>
      </c>
      <c r="E3017" s="1">
        <v>46031.009722222225</v>
      </c>
      <c r="F3017" s="1">
        <v>46031.801388888889</v>
      </c>
      <c r="G3017" t="s">
        <v>62</v>
      </c>
      <c r="H3017" t="s">
        <v>15</v>
      </c>
      <c r="I3017" t="s">
        <v>16</v>
      </c>
      <c r="J3017">
        <v>3</v>
      </c>
      <c r="K3017" t="str">
        <f>IF(tickets_dataset[[#This Row],[status]] = "Closed", "Yes","No")</f>
        <v>Yes</v>
      </c>
      <c r="L3017" s="2">
        <f t="shared" si="188"/>
        <v>18.999999999941792</v>
      </c>
      <c r="M3017" t="str">
        <f t="shared" si="189"/>
        <v>No</v>
      </c>
      <c r="N3017" t="str">
        <f t="shared" si="190"/>
        <v>Jan</v>
      </c>
      <c r="O3017" s="2">
        <f t="shared" si="191"/>
        <v>0.79166666666424135</v>
      </c>
      <c r="P3017" t="str">
        <f>VLOOKUP(G3017,Agents!A:E,4,FALSE)</f>
        <v>Team1</v>
      </c>
      <c r="Q3017" t="str">
        <f>VLOOKUP(G3017,Agents!A:E,5,FALSE)</f>
        <v>Junior</v>
      </c>
      <c r="R3017" t="str">
        <f>VLOOKUP(G3017,Agents!A:E,2,FALSE)</f>
        <v>Morning</v>
      </c>
    </row>
    <row r="3018" spans="1:18" x14ac:dyDescent="0.35">
      <c r="A3018" t="s">
        <v>5395</v>
      </c>
      <c r="B3018" t="s">
        <v>5396</v>
      </c>
      <c r="C3018" t="s">
        <v>34</v>
      </c>
      <c r="D3018" t="s">
        <v>38</v>
      </c>
      <c r="E3018" s="1">
        <v>46065.063888888886</v>
      </c>
      <c r="F3018" s="1">
        <v>46066.272222222222</v>
      </c>
      <c r="G3018" t="s">
        <v>190</v>
      </c>
      <c r="H3018" t="s">
        <v>15</v>
      </c>
      <c r="I3018" t="s">
        <v>16</v>
      </c>
      <c r="J3018">
        <v>5</v>
      </c>
      <c r="K3018" t="str">
        <f>IF(tickets_dataset[[#This Row],[status]] = "Closed", "Yes","No")</f>
        <v>Yes</v>
      </c>
      <c r="L3018" s="2">
        <f t="shared" si="188"/>
        <v>29.000000000058208</v>
      </c>
      <c r="M3018" t="str">
        <f t="shared" si="189"/>
        <v>No</v>
      </c>
      <c r="N3018" t="str">
        <f t="shared" si="190"/>
        <v>Feb</v>
      </c>
      <c r="O3018" s="2">
        <f t="shared" si="191"/>
        <v>1.2083333333357587</v>
      </c>
      <c r="P3018" t="str">
        <f>VLOOKUP(G3018,Agents!A:E,4,FALSE)</f>
        <v>Team1</v>
      </c>
      <c r="Q3018" t="str">
        <f>VLOOKUP(G3018,Agents!A:E,5,FALSE)</f>
        <v>Senior</v>
      </c>
      <c r="R3018" t="str">
        <f>VLOOKUP(G3018,Agents!A:E,2,FALSE)</f>
        <v>Night</v>
      </c>
    </row>
    <row r="3019" spans="1:18" x14ac:dyDescent="0.35">
      <c r="A3019" t="s">
        <v>5397</v>
      </c>
      <c r="B3019" t="s">
        <v>5398</v>
      </c>
      <c r="C3019" t="s">
        <v>76</v>
      </c>
      <c r="D3019" t="s">
        <v>26</v>
      </c>
      <c r="E3019" s="1">
        <v>46057.941666666666</v>
      </c>
      <c r="F3019" s="1">
        <v>46059.9</v>
      </c>
      <c r="G3019" t="s">
        <v>100</v>
      </c>
      <c r="H3019" t="s">
        <v>15</v>
      </c>
      <c r="I3019" t="s">
        <v>16</v>
      </c>
      <c r="J3019">
        <v>3</v>
      </c>
      <c r="K3019" t="str">
        <f>IF(tickets_dataset[[#This Row],[status]] = "Closed", "Yes","No")</f>
        <v>Yes</v>
      </c>
      <c r="L3019" s="2">
        <f t="shared" si="188"/>
        <v>47.000000000058208</v>
      </c>
      <c r="M3019" t="str">
        <f t="shared" si="189"/>
        <v>No</v>
      </c>
      <c r="N3019" t="str">
        <f t="shared" si="190"/>
        <v>Feb</v>
      </c>
      <c r="O3019" s="2">
        <f t="shared" si="191"/>
        <v>1.9583333333357587</v>
      </c>
      <c r="P3019" t="str">
        <f>VLOOKUP(G3019,Agents!A:E,4,FALSE)</f>
        <v>Team4</v>
      </c>
      <c r="Q3019" t="str">
        <f>VLOOKUP(G3019,Agents!A:E,5,FALSE)</f>
        <v>Junior</v>
      </c>
      <c r="R3019" t="str">
        <f>VLOOKUP(G3019,Agents!A:E,2,FALSE)</f>
        <v>Evening</v>
      </c>
    </row>
    <row r="3020" spans="1:18" x14ac:dyDescent="0.35">
      <c r="A3020" t="s">
        <v>5399</v>
      </c>
      <c r="B3020" t="s">
        <v>785</v>
      </c>
      <c r="C3020" t="s">
        <v>76</v>
      </c>
      <c r="D3020" t="s">
        <v>13</v>
      </c>
      <c r="E3020" s="1">
        <v>46073.46597222222</v>
      </c>
      <c r="F3020" s="1">
        <v>46074.924305555556</v>
      </c>
      <c r="G3020" t="s">
        <v>357</v>
      </c>
      <c r="H3020" t="s">
        <v>28</v>
      </c>
      <c r="I3020" t="s">
        <v>16</v>
      </c>
      <c r="J3020">
        <v>3</v>
      </c>
      <c r="K3020" t="str">
        <f>IF(tickets_dataset[[#This Row],[status]] = "Closed", "Yes","No")</f>
        <v>No</v>
      </c>
      <c r="L3020" s="2">
        <f t="shared" si="188"/>
        <v>35.000000000058208</v>
      </c>
      <c r="M3020" t="str">
        <f t="shared" si="189"/>
        <v>No</v>
      </c>
      <c r="N3020" t="str">
        <f t="shared" si="190"/>
        <v>Feb</v>
      </c>
      <c r="O3020" s="2">
        <f t="shared" si="191"/>
        <v>1.4583333333357587</v>
      </c>
      <c r="P3020" t="str">
        <f>VLOOKUP(G3020,Agents!A:E,4,FALSE)</f>
        <v>Team1</v>
      </c>
      <c r="Q3020" t="str">
        <f>VLOOKUP(G3020,Agents!A:E,5,FALSE)</f>
        <v>Mid</v>
      </c>
      <c r="R3020" t="str">
        <f>VLOOKUP(G3020,Agents!A:E,2,FALSE)</f>
        <v>Morning</v>
      </c>
    </row>
    <row r="3021" spans="1:18" x14ac:dyDescent="0.35">
      <c r="A3021" t="s">
        <v>5400</v>
      </c>
      <c r="B3021" t="s">
        <v>5401</v>
      </c>
      <c r="C3021" t="s">
        <v>50</v>
      </c>
      <c r="D3021" t="s">
        <v>26</v>
      </c>
      <c r="E3021" s="1">
        <v>46066.376388888886</v>
      </c>
      <c r="F3021" s="1">
        <v>46067.876388888886</v>
      </c>
      <c r="G3021" t="s">
        <v>211</v>
      </c>
      <c r="H3021" t="s">
        <v>28</v>
      </c>
      <c r="I3021" t="s">
        <v>16</v>
      </c>
      <c r="J3021">
        <v>4</v>
      </c>
      <c r="K3021" t="str">
        <f>IF(tickets_dataset[[#This Row],[status]] = "Closed", "Yes","No")</f>
        <v>No</v>
      </c>
      <c r="L3021" s="2">
        <f t="shared" si="188"/>
        <v>36</v>
      </c>
      <c r="M3021" t="str">
        <f t="shared" si="189"/>
        <v>No</v>
      </c>
      <c r="N3021" t="str">
        <f t="shared" si="190"/>
        <v>Feb</v>
      </c>
      <c r="O3021" s="2">
        <f t="shared" si="191"/>
        <v>1.5</v>
      </c>
      <c r="P3021" t="str">
        <f>VLOOKUP(G3021,Agents!A:E,4,FALSE)</f>
        <v>Team5</v>
      </c>
      <c r="Q3021" t="str">
        <f>VLOOKUP(G3021,Agents!A:E,5,FALSE)</f>
        <v>Senior</v>
      </c>
      <c r="R3021" t="str">
        <f>VLOOKUP(G3021,Agents!A:E,2,FALSE)</f>
        <v>Evening</v>
      </c>
    </row>
    <row r="3022" spans="1:18" x14ac:dyDescent="0.35">
      <c r="A3022" t="s">
        <v>5402</v>
      </c>
      <c r="B3022" t="s">
        <v>5403</v>
      </c>
      <c r="C3022" t="s">
        <v>34</v>
      </c>
      <c r="D3022" t="s">
        <v>13</v>
      </c>
      <c r="E3022" s="1">
        <v>46077.1875</v>
      </c>
      <c r="F3022" s="1">
        <v>46078.354166666664</v>
      </c>
      <c r="G3022" t="s">
        <v>14</v>
      </c>
      <c r="H3022" t="s">
        <v>28</v>
      </c>
      <c r="I3022" t="s">
        <v>16</v>
      </c>
      <c r="J3022">
        <v>4</v>
      </c>
      <c r="K3022" t="str">
        <f>IF(tickets_dataset[[#This Row],[status]] = "Closed", "Yes","No")</f>
        <v>No</v>
      </c>
      <c r="L3022" s="2">
        <f t="shared" si="188"/>
        <v>27.999999999941792</v>
      </c>
      <c r="M3022" t="str">
        <f t="shared" si="189"/>
        <v>No</v>
      </c>
      <c r="N3022" t="str">
        <f t="shared" si="190"/>
        <v>Feb</v>
      </c>
      <c r="O3022" s="2">
        <f t="shared" si="191"/>
        <v>1.1666666666642413</v>
      </c>
      <c r="P3022" t="str">
        <f>VLOOKUP(G3022,Agents!A:E,4,FALSE)</f>
        <v>Team1</v>
      </c>
      <c r="Q3022" t="str">
        <f>VLOOKUP(G3022,Agents!A:E,5,FALSE)</f>
        <v>Senior</v>
      </c>
      <c r="R3022" t="str">
        <f>VLOOKUP(G3022,Agents!A:E,2,FALSE)</f>
        <v>Morning</v>
      </c>
    </row>
    <row r="3023" spans="1:18" x14ac:dyDescent="0.35">
      <c r="A3023" t="s">
        <v>5404</v>
      </c>
      <c r="B3023" t="s">
        <v>260</v>
      </c>
      <c r="C3023" t="s">
        <v>34</v>
      </c>
      <c r="D3023" t="s">
        <v>26</v>
      </c>
      <c r="E3023" s="1">
        <v>46090.363194444442</v>
      </c>
      <c r="F3023" s="1">
        <v>46091.321527777778</v>
      </c>
      <c r="G3023" t="s">
        <v>86</v>
      </c>
      <c r="H3023" t="s">
        <v>15</v>
      </c>
      <c r="I3023" t="s">
        <v>16</v>
      </c>
      <c r="J3023">
        <v>5</v>
      </c>
      <c r="K3023" t="str">
        <f>IF(tickets_dataset[[#This Row],[status]] = "Closed", "Yes","No")</f>
        <v>Yes</v>
      </c>
      <c r="L3023" s="2">
        <f t="shared" si="188"/>
        <v>23.000000000058208</v>
      </c>
      <c r="M3023" t="str">
        <f t="shared" si="189"/>
        <v>No</v>
      </c>
      <c r="N3023" t="str">
        <f t="shared" si="190"/>
        <v>Mar</v>
      </c>
      <c r="O3023" s="2">
        <f t="shared" si="191"/>
        <v>0.95833333333575865</v>
      </c>
      <c r="P3023" t="str">
        <f>VLOOKUP(G3023,Agents!A:E,4,FALSE)</f>
        <v>Team1</v>
      </c>
      <c r="Q3023" t="str">
        <f>VLOOKUP(G3023,Agents!A:E,5,FALSE)</f>
        <v>Mid</v>
      </c>
      <c r="R3023" t="str">
        <f>VLOOKUP(G3023,Agents!A:E,2,FALSE)</f>
        <v>Morning</v>
      </c>
    </row>
    <row r="3024" spans="1:18" x14ac:dyDescent="0.35">
      <c r="A3024" t="s">
        <v>5405</v>
      </c>
      <c r="B3024" t="s">
        <v>3351</v>
      </c>
      <c r="C3024" t="s">
        <v>22</v>
      </c>
      <c r="D3024" t="s">
        <v>26</v>
      </c>
      <c r="E3024" s="1">
        <v>46109.796527777777</v>
      </c>
      <c r="F3024" s="1">
        <v>46112.629861111112</v>
      </c>
      <c r="G3024" t="s">
        <v>62</v>
      </c>
      <c r="H3024" t="s">
        <v>15</v>
      </c>
      <c r="I3024" t="s">
        <v>16</v>
      </c>
      <c r="J3024">
        <v>4</v>
      </c>
      <c r="K3024" t="str">
        <f>IF(tickets_dataset[[#This Row],[status]] = "Closed", "Yes","No")</f>
        <v>Yes</v>
      </c>
      <c r="L3024" s="2">
        <f t="shared" si="188"/>
        <v>68.000000000058208</v>
      </c>
      <c r="M3024" t="str">
        <f t="shared" si="189"/>
        <v>Yes</v>
      </c>
      <c r="N3024" t="str">
        <f t="shared" si="190"/>
        <v>Mar</v>
      </c>
      <c r="O3024" s="2">
        <f t="shared" si="191"/>
        <v>2.8333333333357587</v>
      </c>
      <c r="P3024" t="str">
        <f>VLOOKUP(G3024,Agents!A:E,4,FALSE)</f>
        <v>Team1</v>
      </c>
      <c r="Q3024" t="str">
        <f>VLOOKUP(G3024,Agents!A:E,5,FALSE)</f>
        <v>Junior</v>
      </c>
      <c r="R3024" t="str">
        <f>VLOOKUP(G3024,Agents!A:E,2,FALSE)</f>
        <v>Morning</v>
      </c>
    </row>
    <row r="3025" spans="1:18" x14ac:dyDescent="0.35">
      <c r="A3025" t="s">
        <v>5406</v>
      </c>
      <c r="B3025" t="s">
        <v>5407</v>
      </c>
      <c r="C3025" t="s">
        <v>22</v>
      </c>
      <c r="D3025" t="s">
        <v>26</v>
      </c>
      <c r="E3025" s="1">
        <v>46044.841666666667</v>
      </c>
      <c r="F3025" s="1">
        <v>46045.216666666667</v>
      </c>
      <c r="G3025" t="s">
        <v>149</v>
      </c>
      <c r="H3025" t="s">
        <v>15</v>
      </c>
      <c r="I3025" t="s">
        <v>16</v>
      </c>
      <c r="J3025">
        <v>5</v>
      </c>
      <c r="K3025" t="str">
        <f>IF(tickets_dataset[[#This Row],[status]] = "Closed", "Yes","No")</f>
        <v>Yes</v>
      </c>
      <c r="L3025" s="2">
        <f t="shared" si="188"/>
        <v>9</v>
      </c>
      <c r="M3025" t="str">
        <f t="shared" si="189"/>
        <v>No</v>
      </c>
      <c r="N3025" t="str">
        <f t="shared" si="190"/>
        <v>Jan</v>
      </c>
      <c r="O3025" s="2">
        <f t="shared" si="191"/>
        <v>0.375</v>
      </c>
      <c r="P3025" t="str">
        <f>VLOOKUP(G3025,Agents!A:E,4,FALSE)</f>
        <v>Team3</v>
      </c>
      <c r="Q3025" t="str">
        <f>VLOOKUP(G3025,Agents!A:E,5,FALSE)</f>
        <v>Mid</v>
      </c>
      <c r="R3025" t="str">
        <f>VLOOKUP(G3025,Agents!A:E,2,FALSE)</f>
        <v>Night</v>
      </c>
    </row>
    <row r="3026" spans="1:18" x14ac:dyDescent="0.35">
      <c r="A3026" t="s">
        <v>5408</v>
      </c>
      <c r="B3026" t="s">
        <v>5409</v>
      </c>
      <c r="C3026" t="s">
        <v>34</v>
      </c>
      <c r="D3026" t="s">
        <v>13</v>
      </c>
      <c r="E3026" s="1">
        <v>46070.513194444444</v>
      </c>
      <c r="F3026" s="1">
        <v>46071.09652777778</v>
      </c>
      <c r="G3026" t="s">
        <v>164</v>
      </c>
      <c r="H3026" t="s">
        <v>15</v>
      </c>
      <c r="I3026" t="s">
        <v>16</v>
      </c>
      <c r="J3026">
        <v>4</v>
      </c>
      <c r="K3026" t="str">
        <f>IF(tickets_dataset[[#This Row],[status]] = "Closed", "Yes","No")</f>
        <v>Yes</v>
      </c>
      <c r="L3026" s="2">
        <f t="shared" si="188"/>
        <v>14.000000000058208</v>
      </c>
      <c r="M3026" t="str">
        <f t="shared" si="189"/>
        <v>No</v>
      </c>
      <c r="N3026" t="str">
        <f t="shared" si="190"/>
        <v>Feb</v>
      </c>
      <c r="O3026" s="2">
        <f t="shared" si="191"/>
        <v>0.58333333333575865</v>
      </c>
      <c r="P3026" t="str">
        <f>VLOOKUP(G3026,Agents!A:E,4,FALSE)</f>
        <v>Team4</v>
      </c>
      <c r="Q3026" t="str">
        <f>VLOOKUP(G3026,Agents!A:E,5,FALSE)</f>
        <v>Senior</v>
      </c>
      <c r="R3026" t="str">
        <f>VLOOKUP(G3026,Agents!A:E,2,FALSE)</f>
        <v>Evening</v>
      </c>
    </row>
    <row r="3027" spans="1:18" x14ac:dyDescent="0.35">
      <c r="A3027" t="s">
        <v>5410</v>
      </c>
      <c r="B3027" t="s">
        <v>934</v>
      </c>
      <c r="C3027" t="s">
        <v>50</v>
      </c>
      <c r="D3027" t="s">
        <v>26</v>
      </c>
      <c r="E3027" s="1">
        <v>46027.199999999997</v>
      </c>
      <c r="F3027" s="1">
        <v>46029.116666666669</v>
      </c>
      <c r="G3027" t="s">
        <v>239</v>
      </c>
      <c r="H3027" t="s">
        <v>15</v>
      </c>
      <c r="I3027" t="s">
        <v>16</v>
      </c>
      <c r="J3027">
        <v>3</v>
      </c>
      <c r="K3027" t="str">
        <f>IF(tickets_dataset[[#This Row],[status]] = "Closed", "Yes","No")</f>
        <v>Yes</v>
      </c>
      <c r="L3027" s="2">
        <f t="shared" si="188"/>
        <v>46.000000000116415</v>
      </c>
      <c r="M3027" t="str">
        <f t="shared" si="189"/>
        <v>No</v>
      </c>
      <c r="N3027" t="str">
        <f t="shared" si="190"/>
        <v>Jan</v>
      </c>
      <c r="O3027" s="2">
        <f t="shared" si="191"/>
        <v>1.9166666666715173</v>
      </c>
      <c r="P3027" t="str">
        <f>VLOOKUP(G3027,Agents!A:E,4,FALSE)</f>
        <v>Team1</v>
      </c>
      <c r="Q3027" t="str">
        <f>VLOOKUP(G3027,Agents!A:E,5,FALSE)</f>
        <v>Senior</v>
      </c>
      <c r="R3027" t="str">
        <f>VLOOKUP(G3027,Agents!A:E,2,FALSE)</f>
        <v>Evening</v>
      </c>
    </row>
    <row r="3028" spans="1:18" x14ac:dyDescent="0.35">
      <c r="A3028" t="s">
        <v>5411</v>
      </c>
      <c r="B3028" t="s">
        <v>5412</v>
      </c>
      <c r="C3028" t="s">
        <v>12</v>
      </c>
      <c r="D3028" t="s">
        <v>26</v>
      </c>
      <c r="E3028" s="1">
        <v>46083.84375</v>
      </c>
      <c r="F3028" s="1">
        <v>46086.59375</v>
      </c>
      <c r="G3028" t="s">
        <v>183</v>
      </c>
      <c r="H3028" t="s">
        <v>15</v>
      </c>
      <c r="I3028" t="s">
        <v>16</v>
      </c>
      <c r="J3028">
        <v>4</v>
      </c>
      <c r="K3028" t="str">
        <f>IF(tickets_dataset[[#This Row],[status]] = "Closed", "Yes","No")</f>
        <v>Yes</v>
      </c>
      <c r="L3028" s="2">
        <f t="shared" si="188"/>
        <v>66</v>
      </c>
      <c r="M3028" t="str">
        <f t="shared" si="189"/>
        <v>Yes</v>
      </c>
      <c r="N3028" t="str">
        <f t="shared" si="190"/>
        <v>Mar</v>
      </c>
      <c r="O3028" s="2">
        <f t="shared" si="191"/>
        <v>2.75</v>
      </c>
      <c r="P3028" t="str">
        <f>VLOOKUP(G3028,Agents!A:E,4,FALSE)</f>
        <v>Team3</v>
      </c>
      <c r="Q3028" t="str">
        <f>VLOOKUP(G3028,Agents!A:E,5,FALSE)</f>
        <v>Senior</v>
      </c>
      <c r="R3028" t="str">
        <f>VLOOKUP(G3028,Agents!A:E,2,FALSE)</f>
        <v>Night</v>
      </c>
    </row>
    <row r="3029" spans="1:18" x14ac:dyDescent="0.35">
      <c r="A3029" t="s">
        <v>5413</v>
      </c>
      <c r="B3029" t="s">
        <v>5414</v>
      </c>
      <c r="C3029" t="s">
        <v>22</v>
      </c>
      <c r="D3029" t="s">
        <v>13</v>
      </c>
      <c r="E3029" s="1">
        <v>46099.453472222223</v>
      </c>
      <c r="F3029" s="1">
        <v>46100.745138888888</v>
      </c>
      <c r="G3029" t="s">
        <v>119</v>
      </c>
      <c r="H3029" t="s">
        <v>28</v>
      </c>
      <c r="I3029" t="s">
        <v>16</v>
      </c>
      <c r="J3029">
        <v>4</v>
      </c>
      <c r="K3029" t="str">
        <f>IF(tickets_dataset[[#This Row],[status]] = "Closed", "Yes","No")</f>
        <v>No</v>
      </c>
      <c r="L3029" s="2">
        <f t="shared" si="188"/>
        <v>30.999999999941792</v>
      </c>
      <c r="M3029" t="str">
        <f t="shared" si="189"/>
        <v>No</v>
      </c>
      <c r="N3029" t="str">
        <f t="shared" si="190"/>
        <v>Mar</v>
      </c>
      <c r="O3029" s="2">
        <f t="shared" si="191"/>
        <v>1.2916666666642413</v>
      </c>
      <c r="P3029" t="str">
        <f>VLOOKUP(G3029,Agents!A:E,4,FALSE)</f>
        <v>Team1</v>
      </c>
      <c r="Q3029" t="str">
        <f>VLOOKUP(G3029,Agents!A:E,5,FALSE)</f>
        <v>Junior</v>
      </c>
      <c r="R3029" t="str">
        <f>VLOOKUP(G3029,Agents!A:E,2,FALSE)</f>
        <v>Morning</v>
      </c>
    </row>
    <row r="3030" spans="1:18" x14ac:dyDescent="0.35">
      <c r="A3030" t="s">
        <v>5415</v>
      </c>
      <c r="B3030" t="s">
        <v>5416</v>
      </c>
      <c r="C3030" t="s">
        <v>50</v>
      </c>
      <c r="D3030" t="s">
        <v>26</v>
      </c>
      <c r="E3030" s="1">
        <v>46066.418055555558</v>
      </c>
      <c r="F3030" s="1">
        <v>46068.918055555558</v>
      </c>
      <c r="G3030" t="s">
        <v>422</v>
      </c>
      <c r="H3030" t="s">
        <v>15</v>
      </c>
      <c r="I3030" t="s">
        <v>16</v>
      </c>
      <c r="J3030">
        <v>3</v>
      </c>
      <c r="K3030" t="str">
        <f>IF(tickets_dataset[[#This Row],[status]] = "Closed", "Yes","No")</f>
        <v>Yes</v>
      </c>
      <c r="L3030" s="2">
        <f t="shared" si="188"/>
        <v>60</v>
      </c>
      <c r="M3030" t="str">
        <f t="shared" si="189"/>
        <v>Yes</v>
      </c>
      <c r="N3030" t="str">
        <f t="shared" si="190"/>
        <v>Feb</v>
      </c>
      <c r="O3030" s="2">
        <f t="shared" si="191"/>
        <v>2.5</v>
      </c>
      <c r="P3030" t="str">
        <f>VLOOKUP(G3030,Agents!A:E,4,FALSE)</f>
        <v>Team5</v>
      </c>
      <c r="Q3030" t="str">
        <f>VLOOKUP(G3030,Agents!A:E,5,FALSE)</f>
        <v>Mid</v>
      </c>
      <c r="R3030" t="str">
        <f>VLOOKUP(G3030,Agents!A:E,2,FALSE)</f>
        <v>Evening</v>
      </c>
    </row>
    <row r="3031" spans="1:18" x14ac:dyDescent="0.35">
      <c r="A3031" t="s">
        <v>5417</v>
      </c>
      <c r="B3031" t="s">
        <v>5418</v>
      </c>
      <c r="C3031" t="s">
        <v>12</v>
      </c>
      <c r="D3031" t="s">
        <v>13</v>
      </c>
      <c r="E3031" s="1">
        <v>46091.350694444445</v>
      </c>
      <c r="F3031" s="1">
        <v>46092.684027777781</v>
      </c>
      <c r="G3031" t="s">
        <v>80</v>
      </c>
      <c r="H3031" t="s">
        <v>15</v>
      </c>
      <c r="I3031" t="s">
        <v>16</v>
      </c>
      <c r="J3031">
        <v>4</v>
      </c>
      <c r="K3031" t="str">
        <f>IF(tickets_dataset[[#This Row],[status]] = "Closed", "Yes","No")</f>
        <v>Yes</v>
      </c>
      <c r="L3031" s="2">
        <f t="shared" si="188"/>
        <v>32.000000000058208</v>
      </c>
      <c r="M3031" t="str">
        <f t="shared" si="189"/>
        <v>No</v>
      </c>
      <c r="N3031" t="str">
        <f t="shared" si="190"/>
        <v>Mar</v>
      </c>
      <c r="O3031" s="2">
        <f t="shared" si="191"/>
        <v>1.3333333333357587</v>
      </c>
      <c r="P3031" t="str">
        <f>VLOOKUP(G3031,Agents!A:E,4,FALSE)</f>
        <v>Team3</v>
      </c>
      <c r="Q3031" t="str">
        <f>VLOOKUP(G3031,Agents!A:E,5,FALSE)</f>
        <v>Junior</v>
      </c>
      <c r="R3031" t="str">
        <f>VLOOKUP(G3031,Agents!A:E,2,FALSE)</f>
        <v>Evening</v>
      </c>
    </row>
    <row r="3032" spans="1:18" x14ac:dyDescent="0.35">
      <c r="A3032" t="s">
        <v>5419</v>
      </c>
      <c r="B3032" t="s">
        <v>5420</v>
      </c>
      <c r="C3032" t="s">
        <v>12</v>
      </c>
      <c r="D3032" t="s">
        <v>13</v>
      </c>
      <c r="E3032" s="1">
        <v>46040.054861111108</v>
      </c>
      <c r="F3032" s="1">
        <v>46040.554861111108</v>
      </c>
      <c r="G3032" t="s">
        <v>23</v>
      </c>
      <c r="H3032" t="s">
        <v>15</v>
      </c>
      <c r="I3032" t="s">
        <v>16</v>
      </c>
      <c r="J3032">
        <v>4</v>
      </c>
      <c r="K3032" t="str">
        <f>IF(tickets_dataset[[#This Row],[status]] = "Closed", "Yes","No")</f>
        <v>Yes</v>
      </c>
      <c r="L3032" s="2">
        <f t="shared" si="188"/>
        <v>12</v>
      </c>
      <c r="M3032" t="str">
        <f t="shared" si="189"/>
        <v>No</v>
      </c>
      <c r="N3032" t="str">
        <f t="shared" si="190"/>
        <v>Jan</v>
      </c>
      <c r="O3032" s="2">
        <f t="shared" si="191"/>
        <v>0.5</v>
      </c>
      <c r="P3032" t="str">
        <f>VLOOKUP(G3032,Agents!A:E,4,FALSE)</f>
        <v>Team3</v>
      </c>
      <c r="Q3032" t="str">
        <f>VLOOKUP(G3032,Agents!A:E,5,FALSE)</f>
        <v>Senior</v>
      </c>
      <c r="R3032" t="str">
        <f>VLOOKUP(G3032,Agents!A:E,2,FALSE)</f>
        <v>Evening</v>
      </c>
    </row>
    <row r="3033" spans="1:18" x14ac:dyDescent="0.35">
      <c r="A3033" t="s">
        <v>5421</v>
      </c>
      <c r="B3033" t="s">
        <v>5422</v>
      </c>
      <c r="C3033" t="s">
        <v>12</v>
      </c>
      <c r="D3033" t="s">
        <v>13</v>
      </c>
      <c r="E3033" s="1">
        <v>46067.828472222223</v>
      </c>
      <c r="F3033" s="1">
        <v>46069.536805555559</v>
      </c>
      <c r="G3033" t="s">
        <v>119</v>
      </c>
      <c r="H3033" t="s">
        <v>15</v>
      </c>
      <c r="I3033" t="s">
        <v>16</v>
      </c>
      <c r="J3033">
        <v>4</v>
      </c>
      <c r="K3033" t="str">
        <f>IF(tickets_dataset[[#This Row],[status]] = "Closed", "Yes","No")</f>
        <v>Yes</v>
      </c>
      <c r="L3033" s="2">
        <f t="shared" si="188"/>
        <v>41.000000000058208</v>
      </c>
      <c r="M3033" t="str">
        <f t="shared" si="189"/>
        <v>No</v>
      </c>
      <c r="N3033" t="str">
        <f t="shared" si="190"/>
        <v>Feb</v>
      </c>
      <c r="O3033" s="2">
        <f t="shared" si="191"/>
        <v>1.7083333333357587</v>
      </c>
      <c r="P3033" t="str">
        <f>VLOOKUP(G3033,Agents!A:E,4,FALSE)</f>
        <v>Team1</v>
      </c>
      <c r="Q3033" t="str">
        <f>VLOOKUP(G3033,Agents!A:E,5,FALSE)</f>
        <v>Junior</v>
      </c>
      <c r="R3033" t="str">
        <f>VLOOKUP(G3033,Agents!A:E,2,FALSE)</f>
        <v>Morning</v>
      </c>
    </row>
    <row r="3034" spans="1:18" x14ac:dyDescent="0.35">
      <c r="A3034" t="s">
        <v>5423</v>
      </c>
      <c r="B3034" t="s">
        <v>5424</v>
      </c>
      <c r="C3034" t="s">
        <v>12</v>
      </c>
      <c r="D3034" t="s">
        <v>38</v>
      </c>
      <c r="E3034" s="1">
        <v>46023.802083333336</v>
      </c>
      <c r="F3034" s="1">
        <v>46027.427083333336</v>
      </c>
      <c r="G3034" t="s">
        <v>56</v>
      </c>
      <c r="H3034" t="s">
        <v>15</v>
      </c>
      <c r="I3034" t="s">
        <v>68</v>
      </c>
      <c r="J3034">
        <v>4</v>
      </c>
      <c r="K3034" t="str">
        <f>IF(tickets_dataset[[#This Row],[status]] = "Closed", "Yes","No")</f>
        <v>Yes</v>
      </c>
      <c r="L3034" s="2">
        <f t="shared" si="188"/>
        <v>87</v>
      </c>
      <c r="M3034" t="str">
        <f t="shared" si="189"/>
        <v>Yes</v>
      </c>
      <c r="N3034" t="str">
        <f t="shared" si="190"/>
        <v>Jan</v>
      </c>
      <c r="O3034" s="2">
        <f t="shared" si="191"/>
        <v>3.625</v>
      </c>
      <c r="P3034" t="str">
        <f>VLOOKUP(G3034,Agents!A:E,4,FALSE)</f>
        <v>Team1</v>
      </c>
      <c r="Q3034" t="str">
        <f>VLOOKUP(G3034,Agents!A:E,5,FALSE)</f>
        <v>Senior</v>
      </c>
      <c r="R3034" t="str">
        <f>VLOOKUP(G3034,Agents!A:E,2,FALSE)</f>
        <v>Night</v>
      </c>
    </row>
    <row r="3035" spans="1:18" x14ac:dyDescent="0.35">
      <c r="A3035" t="s">
        <v>5425</v>
      </c>
      <c r="B3035" t="s">
        <v>5426</v>
      </c>
      <c r="C3035" t="s">
        <v>50</v>
      </c>
      <c r="D3035" t="s">
        <v>13</v>
      </c>
      <c r="E3035" s="1">
        <v>46093.128472222219</v>
      </c>
      <c r="F3035" s="1">
        <v>46093.628472222219</v>
      </c>
      <c r="G3035" t="s">
        <v>56</v>
      </c>
      <c r="H3035" t="s">
        <v>132</v>
      </c>
      <c r="I3035" t="s">
        <v>16</v>
      </c>
      <c r="J3035">
        <v>5</v>
      </c>
      <c r="K3035" t="str">
        <f>IF(tickets_dataset[[#This Row],[status]] = "Closed", "Yes","No")</f>
        <v>No</v>
      </c>
      <c r="L3035" s="2">
        <f t="shared" si="188"/>
        <v>12</v>
      </c>
      <c r="M3035" t="str">
        <f t="shared" si="189"/>
        <v>No</v>
      </c>
      <c r="N3035" t="str">
        <f t="shared" si="190"/>
        <v>Mar</v>
      </c>
      <c r="O3035" s="2">
        <f t="shared" si="191"/>
        <v>0.5</v>
      </c>
      <c r="P3035" t="str">
        <f>VLOOKUP(G3035,Agents!A:E,4,FALSE)</f>
        <v>Team1</v>
      </c>
      <c r="Q3035" t="str">
        <f>VLOOKUP(G3035,Agents!A:E,5,FALSE)</f>
        <v>Senior</v>
      </c>
      <c r="R3035" t="str">
        <f>VLOOKUP(G3035,Agents!A:E,2,FALSE)</f>
        <v>Night</v>
      </c>
    </row>
    <row r="3036" spans="1:18" x14ac:dyDescent="0.35">
      <c r="A3036" t="s">
        <v>5427</v>
      </c>
      <c r="B3036" t="s">
        <v>2461</v>
      </c>
      <c r="C3036" t="s">
        <v>50</v>
      </c>
      <c r="D3036" t="s">
        <v>13</v>
      </c>
      <c r="E3036" s="1">
        <v>46082.259722222225</v>
      </c>
      <c r="F3036" s="1">
        <v>46082.509722222225</v>
      </c>
      <c r="G3036" t="s">
        <v>234</v>
      </c>
      <c r="H3036" t="s">
        <v>15</v>
      </c>
      <c r="I3036" t="s">
        <v>16</v>
      </c>
      <c r="J3036">
        <v>4</v>
      </c>
      <c r="K3036" t="str">
        <f>IF(tickets_dataset[[#This Row],[status]] = "Closed", "Yes","No")</f>
        <v>Yes</v>
      </c>
      <c r="L3036" s="2">
        <f t="shared" si="188"/>
        <v>6</v>
      </c>
      <c r="M3036" t="str">
        <f t="shared" si="189"/>
        <v>No</v>
      </c>
      <c r="N3036" t="str">
        <f t="shared" si="190"/>
        <v>Mar</v>
      </c>
      <c r="O3036" s="2">
        <f t="shared" si="191"/>
        <v>0.25</v>
      </c>
      <c r="P3036" t="str">
        <f>VLOOKUP(G3036,Agents!A:E,4,FALSE)</f>
        <v>Team5</v>
      </c>
      <c r="Q3036" t="str">
        <f>VLOOKUP(G3036,Agents!A:E,5,FALSE)</f>
        <v>Senior</v>
      </c>
      <c r="R3036" t="str">
        <f>VLOOKUP(G3036,Agents!A:E,2,FALSE)</f>
        <v>Night</v>
      </c>
    </row>
    <row r="3037" spans="1:18" x14ac:dyDescent="0.35">
      <c r="A3037" t="s">
        <v>5428</v>
      </c>
      <c r="B3037" t="s">
        <v>5429</v>
      </c>
      <c r="C3037" t="s">
        <v>22</v>
      </c>
      <c r="D3037" t="s">
        <v>26</v>
      </c>
      <c r="E3037" s="1">
        <v>46055.093055555553</v>
      </c>
      <c r="F3037" s="1">
        <v>46056.801388888889</v>
      </c>
      <c r="G3037" t="s">
        <v>83</v>
      </c>
      <c r="H3037" t="s">
        <v>15</v>
      </c>
      <c r="I3037" t="s">
        <v>68</v>
      </c>
      <c r="J3037">
        <v>3</v>
      </c>
      <c r="K3037" t="str">
        <f>IF(tickets_dataset[[#This Row],[status]] = "Closed", "Yes","No")</f>
        <v>Yes</v>
      </c>
      <c r="L3037" s="2">
        <f t="shared" si="188"/>
        <v>41.000000000058208</v>
      </c>
      <c r="M3037" t="str">
        <f t="shared" si="189"/>
        <v>No</v>
      </c>
      <c r="N3037" t="str">
        <f t="shared" si="190"/>
        <v>Feb</v>
      </c>
      <c r="O3037" s="2">
        <f t="shared" si="191"/>
        <v>1.7083333333357587</v>
      </c>
      <c r="P3037" t="str">
        <f>VLOOKUP(G3037,Agents!A:E,4,FALSE)</f>
        <v>Team2</v>
      </c>
      <c r="Q3037" t="str">
        <f>VLOOKUP(G3037,Agents!A:E,5,FALSE)</f>
        <v>Junior</v>
      </c>
      <c r="R3037" t="str">
        <f>VLOOKUP(G3037,Agents!A:E,2,FALSE)</f>
        <v>Night</v>
      </c>
    </row>
    <row r="3038" spans="1:18" x14ac:dyDescent="0.35">
      <c r="A3038" t="s">
        <v>5430</v>
      </c>
      <c r="B3038" t="s">
        <v>5431</v>
      </c>
      <c r="C3038" t="s">
        <v>12</v>
      </c>
      <c r="D3038" t="s">
        <v>13</v>
      </c>
      <c r="E3038" s="1">
        <v>46099.344444444447</v>
      </c>
      <c r="F3038" s="1">
        <v>46099.719444444447</v>
      </c>
      <c r="G3038" t="s">
        <v>234</v>
      </c>
      <c r="H3038" t="s">
        <v>15</v>
      </c>
      <c r="I3038" t="s">
        <v>16</v>
      </c>
      <c r="J3038">
        <v>5</v>
      </c>
      <c r="K3038" t="str">
        <f>IF(tickets_dataset[[#This Row],[status]] = "Closed", "Yes","No")</f>
        <v>Yes</v>
      </c>
      <c r="L3038" s="2">
        <f t="shared" si="188"/>
        <v>9</v>
      </c>
      <c r="M3038" t="str">
        <f t="shared" si="189"/>
        <v>No</v>
      </c>
      <c r="N3038" t="str">
        <f t="shared" si="190"/>
        <v>Mar</v>
      </c>
      <c r="O3038" s="2">
        <f t="shared" si="191"/>
        <v>0.375</v>
      </c>
      <c r="P3038" t="str">
        <f>VLOOKUP(G3038,Agents!A:E,4,FALSE)</f>
        <v>Team5</v>
      </c>
      <c r="Q3038" t="str">
        <f>VLOOKUP(G3038,Agents!A:E,5,FALSE)</f>
        <v>Senior</v>
      </c>
      <c r="R3038" t="str">
        <f>VLOOKUP(G3038,Agents!A:E,2,FALSE)</f>
        <v>Night</v>
      </c>
    </row>
    <row r="3039" spans="1:18" x14ac:dyDescent="0.35">
      <c r="A3039" t="s">
        <v>5432</v>
      </c>
      <c r="B3039" t="s">
        <v>2690</v>
      </c>
      <c r="C3039" t="s">
        <v>34</v>
      </c>
      <c r="D3039" t="s">
        <v>13</v>
      </c>
      <c r="E3039" s="1">
        <v>46049.181944444441</v>
      </c>
      <c r="F3039" s="1">
        <v>46049.973611111112</v>
      </c>
      <c r="G3039" t="s">
        <v>167</v>
      </c>
      <c r="H3039" t="s">
        <v>15</v>
      </c>
      <c r="I3039" t="s">
        <v>16</v>
      </c>
      <c r="J3039">
        <v>3</v>
      </c>
      <c r="K3039" t="str">
        <f>IF(tickets_dataset[[#This Row],[status]] = "Closed", "Yes","No")</f>
        <v>Yes</v>
      </c>
      <c r="L3039" s="2">
        <f t="shared" si="188"/>
        <v>19.000000000116415</v>
      </c>
      <c r="M3039" t="str">
        <f t="shared" si="189"/>
        <v>No</v>
      </c>
      <c r="N3039" t="str">
        <f t="shared" si="190"/>
        <v>Jan</v>
      </c>
      <c r="O3039" s="2">
        <f t="shared" si="191"/>
        <v>0.79166666667151731</v>
      </c>
      <c r="P3039" t="str">
        <f>VLOOKUP(G3039,Agents!A:E,4,FALSE)</f>
        <v>Team3</v>
      </c>
      <c r="Q3039" t="str">
        <f>VLOOKUP(G3039,Agents!A:E,5,FALSE)</f>
        <v>Mid</v>
      </c>
      <c r="R3039" t="str">
        <f>VLOOKUP(G3039,Agents!A:E,2,FALSE)</f>
        <v>Evening</v>
      </c>
    </row>
    <row r="3040" spans="1:18" x14ac:dyDescent="0.35">
      <c r="A3040" t="s">
        <v>5433</v>
      </c>
      <c r="B3040" t="s">
        <v>5434</v>
      </c>
      <c r="C3040" t="s">
        <v>34</v>
      </c>
      <c r="D3040" t="s">
        <v>26</v>
      </c>
      <c r="E3040" s="1">
        <v>46039.993055555555</v>
      </c>
      <c r="F3040" s="1">
        <v>46041.243055555555</v>
      </c>
      <c r="G3040" t="s">
        <v>23</v>
      </c>
      <c r="H3040" t="s">
        <v>15</v>
      </c>
      <c r="I3040" t="s">
        <v>16</v>
      </c>
      <c r="J3040">
        <v>4</v>
      </c>
      <c r="K3040" t="str">
        <f>IF(tickets_dataset[[#This Row],[status]] = "Closed", "Yes","No")</f>
        <v>Yes</v>
      </c>
      <c r="L3040" s="2">
        <f t="shared" si="188"/>
        <v>30</v>
      </c>
      <c r="M3040" t="str">
        <f t="shared" si="189"/>
        <v>No</v>
      </c>
      <c r="N3040" t="str">
        <f t="shared" si="190"/>
        <v>Jan</v>
      </c>
      <c r="O3040" s="2">
        <f t="shared" si="191"/>
        <v>1.25</v>
      </c>
      <c r="P3040" t="str">
        <f>VLOOKUP(G3040,Agents!A:E,4,FALSE)</f>
        <v>Team3</v>
      </c>
      <c r="Q3040" t="str">
        <f>VLOOKUP(G3040,Agents!A:E,5,FALSE)</f>
        <v>Senior</v>
      </c>
      <c r="R3040" t="str">
        <f>VLOOKUP(G3040,Agents!A:E,2,FALSE)</f>
        <v>Evening</v>
      </c>
    </row>
    <row r="3041" spans="1:18" x14ac:dyDescent="0.35">
      <c r="A3041" t="s">
        <v>5435</v>
      </c>
      <c r="B3041" t="s">
        <v>2940</v>
      </c>
      <c r="C3041" t="s">
        <v>76</v>
      </c>
      <c r="D3041" t="s">
        <v>13</v>
      </c>
      <c r="E3041" s="1">
        <v>46070.59652777778</v>
      </c>
      <c r="F3041" s="1">
        <v>46071.59652777778</v>
      </c>
      <c r="G3041" t="s">
        <v>311</v>
      </c>
      <c r="H3041" t="s">
        <v>15</v>
      </c>
      <c r="I3041" t="s">
        <v>16</v>
      </c>
      <c r="J3041">
        <v>4</v>
      </c>
      <c r="K3041" t="str">
        <f>IF(tickets_dataset[[#This Row],[status]] = "Closed", "Yes","No")</f>
        <v>Yes</v>
      </c>
      <c r="L3041" s="2">
        <f t="shared" si="188"/>
        <v>24</v>
      </c>
      <c r="M3041" t="str">
        <f t="shared" si="189"/>
        <v>No</v>
      </c>
      <c r="N3041" t="str">
        <f t="shared" si="190"/>
        <v>Feb</v>
      </c>
      <c r="O3041" s="2">
        <f t="shared" si="191"/>
        <v>1</v>
      </c>
      <c r="P3041" t="str">
        <f>VLOOKUP(G3041,Agents!A:E,4,FALSE)</f>
        <v>Team5</v>
      </c>
      <c r="Q3041" t="str">
        <f>VLOOKUP(G3041,Agents!A:E,5,FALSE)</f>
        <v>Senior</v>
      </c>
      <c r="R3041" t="str">
        <f>VLOOKUP(G3041,Agents!A:E,2,FALSE)</f>
        <v>Evening</v>
      </c>
    </row>
    <row r="3042" spans="1:18" x14ac:dyDescent="0.35">
      <c r="A3042" t="s">
        <v>5436</v>
      </c>
      <c r="B3042" t="s">
        <v>5437</v>
      </c>
      <c r="C3042" t="s">
        <v>22</v>
      </c>
      <c r="D3042" t="s">
        <v>38</v>
      </c>
      <c r="E3042" s="1">
        <v>46042.616666666669</v>
      </c>
      <c r="F3042" s="1">
        <v>46043.283333333333</v>
      </c>
      <c r="G3042" t="s">
        <v>137</v>
      </c>
      <c r="H3042" t="s">
        <v>15</v>
      </c>
      <c r="I3042" t="s">
        <v>16</v>
      </c>
      <c r="J3042">
        <v>5</v>
      </c>
      <c r="K3042" t="str">
        <f>IF(tickets_dataset[[#This Row],[status]] = "Closed", "Yes","No")</f>
        <v>Yes</v>
      </c>
      <c r="L3042" s="2">
        <f t="shared" si="188"/>
        <v>15.999999999941792</v>
      </c>
      <c r="M3042" t="str">
        <f t="shared" si="189"/>
        <v>No</v>
      </c>
      <c r="N3042" t="str">
        <f t="shared" si="190"/>
        <v>Jan</v>
      </c>
      <c r="O3042" s="2">
        <f t="shared" si="191"/>
        <v>0.66666666666424135</v>
      </c>
      <c r="P3042" t="str">
        <f>VLOOKUP(G3042,Agents!A:E,4,FALSE)</f>
        <v>Team5</v>
      </c>
      <c r="Q3042" t="str">
        <f>VLOOKUP(G3042,Agents!A:E,5,FALSE)</f>
        <v>Senior</v>
      </c>
      <c r="R3042" t="str">
        <f>VLOOKUP(G3042,Agents!A:E,2,FALSE)</f>
        <v>Night</v>
      </c>
    </row>
    <row r="3043" spans="1:18" x14ac:dyDescent="0.35">
      <c r="A3043" t="s">
        <v>5438</v>
      </c>
      <c r="B3043" t="s">
        <v>2072</v>
      </c>
      <c r="C3043" t="s">
        <v>22</v>
      </c>
      <c r="D3043" t="s">
        <v>38</v>
      </c>
      <c r="E3043" s="1">
        <v>46067.586111111108</v>
      </c>
      <c r="F3043" s="1">
        <v>46071.294444444444</v>
      </c>
      <c r="G3043" t="s">
        <v>199</v>
      </c>
      <c r="H3043" t="s">
        <v>15</v>
      </c>
      <c r="I3043" t="s">
        <v>16</v>
      </c>
      <c r="J3043">
        <v>5</v>
      </c>
      <c r="K3043" t="str">
        <f>IF(tickets_dataset[[#This Row],[status]] = "Closed", "Yes","No")</f>
        <v>Yes</v>
      </c>
      <c r="L3043" s="2">
        <f t="shared" si="188"/>
        <v>89.000000000058208</v>
      </c>
      <c r="M3043" t="str">
        <f t="shared" si="189"/>
        <v>Yes</v>
      </c>
      <c r="N3043" t="str">
        <f t="shared" si="190"/>
        <v>Feb</v>
      </c>
      <c r="O3043" s="2">
        <f t="shared" si="191"/>
        <v>3.7083333333357587</v>
      </c>
      <c r="P3043" t="str">
        <f>VLOOKUP(G3043,Agents!A:E,4,FALSE)</f>
        <v>Team1</v>
      </c>
      <c r="Q3043" t="str">
        <f>VLOOKUP(G3043,Agents!A:E,5,FALSE)</f>
        <v>Junior</v>
      </c>
      <c r="R3043" t="str">
        <f>VLOOKUP(G3043,Agents!A:E,2,FALSE)</f>
        <v>Morning</v>
      </c>
    </row>
    <row r="3044" spans="1:18" x14ac:dyDescent="0.35">
      <c r="A3044" t="s">
        <v>5439</v>
      </c>
      <c r="B3044" t="s">
        <v>343</v>
      </c>
      <c r="C3044" t="s">
        <v>50</v>
      </c>
      <c r="D3044" t="s">
        <v>26</v>
      </c>
      <c r="E3044" s="1">
        <v>46046.314583333333</v>
      </c>
      <c r="F3044" s="1">
        <v>46046.689583333333</v>
      </c>
      <c r="G3044" t="s">
        <v>45</v>
      </c>
      <c r="H3044" t="s">
        <v>15</v>
      </c>
      <c r="I3044" t="s">
        <v>16</v>
      </c>
      <c r="J3044">
        <v>3</v>
      </c>
      <c r="K3044" t="str">
        <f>IF(tickets_dataset[[#This Row],[status]] = "Closed", "Yes","No")</f>
        <v>Yes</v>
      </c>
      <c r="L3044" s="2">
        <f t="shared" si="188"/>
        <v>9</v>
      </c>
      <c r="M3044" t="str">
        <f t="shared" si="189"/>
        <v>No</v>
      </c>
      <c r="N3044" t="str">
        <f t="shared" si="190"/>
        <v>Jan</v>
      </c>
      <c r="O3044" s="2">
        <f t="shared" si="191"/>
        <v>0.375</v>
      </c>
      <c r="P3044" t="str">
        <f>VLOOKUP(G3044,Agents!A:E,4,FALSE)</f>
        <v>Team5</v>
      </c>
      <c r="Q3044" t="str">
        <f>VLOOKUP(G3044,Agents!A:E,5,FALSE)</f>
        <v>Senior</v>
      </c>
      <c r="R3044" t="str">
        <f>VLOOKUP(G3044,Agents!A:E,2,FALSE)</f>
        <v>Morning</v>
      </c>
    </row>
    <row r="3045" spans="1:18" x14ac:dyDescent="0.35">
      <c r="A3045" t="s">
        <v>5440</v>
      </c>
      <c r="B3045" t="s">
        <v>1703</v>
      </c>
      <c r="C3045" t="s">
        <v>12</v>
      </c>
      <c r="D3045" t="s">
        <v>26</v>
      </c>
      <c r="E3045" s="1">
        <v>46100.345833333333</v>
      </c>
      <c r="F3045" s="1">
        <v>46100.554166666669</v>
      </c>
      <c r="G3045" t="s">
        <v>159</v>
      </c>
      <c r="H3045" t="s">
        <v>15</v>
      </c>
      <c r="I3045" t="s">
        <v>16</v>
      </c>
      <c r="J3045">
        <v>4</v>
      </c>
      <c r="K3045" t="str">
        <f>IF(tickets_dataset[[#This Row],[status]] = "Closed", "Yes","No")</f>
        <v>Yes</v>
      </c>
      <c r="L3045" s="2">
        <f t="shared" si="188"/>
        <v>5.0000000000582077</v>
      </c>
      <c r="M3045" t="str">
        <f t="shared" si="189"/>
        <v>No</v>
      </c>
      <c r="N3045" t="str">
        <f t="shared" si="190"/>
        <v>Mar</v>
      </c>
      <c r="O3045" s="2">
        <f t="shared" si="191"/>
        <v>0.20833333333575865</v>
      </c>
      <c r="P3045" t="str">
        <f>VLOOKUP(G3045,Agents!A:E,4,FALSE)</f>
        <v>Team4</v>
      </c>
      <c r="Q3045" t="str">
        <f>VLOOKUP(G3045,Agents!A:E,5,FALSE)</f>
        <v>Mid</v>
      </c>
      <c r="R3045" t="str">
        <f>VLOOKUP(G3045,Agents!A:E,2,FALSE)</f>
        <v>Night</v>
      </c>
    </row>
    <row r="3046" spans="1:18" x14ac:dyDescent="0.35">
      <c r="A3046" t="s">
        <v>5441</v>
      </c>
      <c r="B3046" t="s">
        <v>2801</v>
      </c>
      <c r="C3046" t="s">
        <v>50</v>
      </c>
      <c r="D3046" t="s">
        <v>13</v>
      </c>
      <c r="E3046" s="1">
        <v>46024.102777777778</v>
      </c>
      <c r="F3046" s="1">
        <v>46024.977777777778</v>
      </c>
      <c r="G3046" t="s">
        <v>39</v>
      </c>
      <c r="H3046" t="s">
        <v>15</v>
      </c>
      <c r="I3046" t="s">
        <v>16</v>
      </c>
      <c r="J3046">
        <v>4</v>
      </c>
      <c r="K3046" t="str">
        <f>IF(tickets_dataset[[#This Row],[status]] = "Closed", "Yes","No")</f>
        <v>Yes</v>
      </c>
      <c r="L3046" s="2">
        <f t="shared" si="188"/>
        <v>21</v>
      </c>
      <c r="M3046" t="str">
        <f t="shared" si="189"/>
        <v>No</v>
      </c>
      <c r="N3046" t="str">
        <f t="shared" si="190"/>
        <v>Jan</v>
      </c>
      <c r="O3046" s="2">
        <f t="shared" si="191"/>
        <v>0.875</v>
      </c>
      <c r="P3046" t="str">
        <f>VLOOKUP(G3046,Agents!A:E,4,FALSE)</f>
        <v>Team3</v>
      </c>
      <c r="Q3046" t="str">
        <f>VLOOKUP(G3046,Agents!A:E,5,FALSE)</f>
        <v>Mid</v>
      </c>
      <c r="R3046" t="str">
        <f>VLOOKUP(G3046,Agents!A:E,2,FALSE)</f>
        <v>Night</v>
      </c>
    </row>
    <row r="3047" spans="1:18" x14ac:dyDescent="0.35">
      <c r="A3047" t="s">
        <v>5442</v>
      </c>
      <c r="B3047" t="s">
        <v>5443</v>
      </c>
      <c r="C3047" t="s">
        <v>22</v>
      </c>
      <c r="D3047" t="s">
        <v>38</v>
      </c>
      <c r="E3047" s="1">
        <v>46099.114583333336</v>
      </c>
      <c r="F3047" s="1">
        <v>46101.614583333336</v>
      </c>
      <c r="G3047" t="s">
        <v>103</v>
      </c>
      <c r="H3047" t="s">
        <v>15</v>
      </c>
      <c r="I3047" t="s">
        <v>16</v>
      </c>
      <c r="J3047">
        <v>4</v>
      </c>
      <c r="K3047" t="str">
        <f>IF(tickets_dataset[[#This Row],[status]] = "Closed", "Yes","No")</f>
        <v>Yes</v>
      </c>
      <c r="L3047" s="2">
        <f t="shared" si="188"/>
        <v>60</v>
      </c>
      <c r="M3047" t="str">
        <f t="shared" si="189"/>
        <v>Yes</v>
      </c>
      <c r="N3047" t="str">
        <f t="shared" si="190"/>
        <v>Mar</v>
      </c>
      <c r="O3047" s="2">
        <f t="shared" si="191"/>
        <v>2.5</v>
      </c>
      <c r="P3047" t="str">
        <f>VLOOKUP(G3047,Agents!A:E,4,FALSE)</f>
        <v>Team4</v>
      </c>
      <c r="Q3047" t="str">
        <f>VLOOKUP(G3047,Agents!A:E,5,FALSE)</f>
        <v>Senior</v>
      </c>
      <c r="R3047" t="str">
        <f>VLOOKUP(G3047,Agents!A:E,2,FALSE)</f>
        <v>Night</v>
      </c>
    </row>
    <row r="3048" spans="1:18" x14ac:dyDescent="0.35">
      <c r="A3048" t="s">
        <v>5444</v>
      </c>
      <c r="B3048" t="s">
        <v>5445</v>
      </c>
      <c r="C3048" t="s">
        <v>50</v>
      </c>
      <c r="D3048" t="s">
        <v>13</v>
      </c>
      <c r="E3048" s="1">
        <v>46075.561111111114</v>
      </c>
      <c r="F3048" s="1">
        <v>46076.977777777778</v>
      </c>
      <c r="G3048" t="s">
        <v>216</v>
      </c>
      <c r="H3048" t="s">
        <v>15</v>
      </c>
      <c r="I3048" t="s">
        <v>16</v>
      </c>
      <c r="J3048">
        <v>5</v>
      </c>
      <c r="K3048" t="str">
        <f>IF(tickets_dataset[[#This Row],[status]] = "Closed", "Yes","No")</f>
        <v>Yes</v>
      </c>
      <c r="L3048" s="2">
        <f t="shared" si="188"/>
        <v>33.999999999941792</v>
      </c>
      <c r="M3048" t="str">
        <f t="shared" si="189"/>
        <v>No</v>
      </c>
      <c r="N3048" t="str">
        <f t="shared" si="190"/>
        <v>Feb</v>
      </c>
      <c r="O3048" s="2">
        <f t="shared" si="191"/>
        <v>1.4166666666642413</v>
      </c>
      <c r="P3048" t="str">
        <f>VLOOKUP(G3048,Agents!A:E,4,FALSE)</f>
        <v>Team5</v>
      </c>
      <c r="Q3048" t="str">
        <f>VLOOKUP(G3048,Agents!A:E,5,FALSE)</f>
        <v>Junior</v>
      </c>
      <c r="R3048" t="str">
        <f>VLOOKUP(G3048,Agents!A:E,2,FALSE)</f>
        <v>Evening</v>
      </c>
    </row>
    <row r="3049" spans="1:18" x14ac:dyDescent="0.35">
      <c r="A3049" t="s">
        <v>5446</v>
      </c>
      <c r="B3049" t="s">
        <v>2014</v>
      </c>
      <c r="C3049" t="s">
        <v>50</v>
      </c>
      <c r="D3049" t="s">
        <v>13</v>
      </c>
      <c r="E3049" s="1">
        <v>46030.445138888892</v>
      </c>
      <c r="F3049" s="1">
        <v>46031.195138888892</v>
      </c>
      <c r="G3049" t="s">
        <v>80</v>
      </c>
      <c r="H3049" t="s">
        <v>15</v>
      </c>
      <c r="I3049" t="s">
        <v>16</v>
      </c>
      <c r="J3049">
        <v>4</v>
      </c>
      <c r="K3049" t="str">
        <f>IF(tickets_dataset[[#This Row],[status]] = "Closed", "Yes","No")</f>
        <v>Yes</v>
      </c>
      <c r="L3049" s="2">
        <f t="shared" si="188"/>
        <v>18</v>
      </c>
      <c r="M3049" t="str">
        <f t="shared" si="189"/>
        <v>No</v>
      </c>
      <c r="N3049" t="str">
        <f t="shared" si="190"/>
        <v>Jan</v>
      </c>
      <c r="O3049" s="2">
        <f t="shared" si="191"/>
        <v>0.75</v>
      </c>
      <c r="P3049" t="str">
        <f>VLOOKUP(G3049,Agents!A:E,4,FALSE)</f>
        <v>Team3</v>
      </c>
      <c r="Q3049" t="str">
        <f>VLOOKUP(G3049,Agents!A:E,5,FALSE)</f>
        <v>Junior</v>
      </c>
      <c r="R3049" t="str">
        <f>VLOOKUP(G3049,Agents!A:E,2,FALSE)</f>
        <v>Evening</v>
      </c>
    </row>
    <row r="3050" spans="1:18" x14ac:dyDescent="0.35">
      <c r="A3050" t="s">
        <v>5447</v>
      </c>
      <c r="B3050" t="s">
        <v>1192</v>
      </c>
      <c r="C3050" t="s">
        <v>76</v>
      </c>
      <c r="D3050" t="s">
        <v>26</v>
      </c>
      <c r="E3050" s="1">
        <v>46052.097222222219</v>
      </c>
      <c r="F3050" s="1">
        <v>46052.597222222219</v>
      </c>
      <c r="G3050" t="s">
        <v>19</v>
      </c>
      <c r="H3050" t="s">
        <v>132</v>
      </c>
      <c r="I3050" t="s">
        <v>16</v>
      </c>
      <c r="J3050">
        <v>4</v>
      </c>
      <c r="K3050" t="str">
        <f>IF(tickets_dataset[[#This Row],[status]] = "Closed", "Yes","No")</f>
        <v>No</v>
      </c>
      <c r="L3050" s="2">
        <f t="shared" si="188"/>
        <v>12</v>
      </c>
      <c r="M3050" t="str">
        <f t="shared" si="189"/>
        <v>No</v>
      </c>
      <c r="N3050" t="str">
        <f t="shared" si="190"/>
        <v>Jan</v>
      </c>
      <c r="O3050" s="2">
        <f t="shared" si="191"/>
        <v>0.5</v>
      </c>
      <c r="P3050" t="str">
        <f>VLOOKUP(G3050,Agents!A:E,4,FALSE)</f>
        <v>Team4</v>
      </c>
      <c r="Q3050" t="str">
        <f>VLOOKUP(G3050,Agents!A:E,5,FALSE)</f>
        <v>Senior</v>
      </c>
      <c r="R3050" t="str">
        <f>VLOOKUP(G3050,Agents!A:E,2,FALSE)</f>
        <v>Evening</v>
      </c>
    </row>
    <row r="3051" spans="1:18" x14ac:dyDescent="0.35">
      <c r="A3051" t="s">
        <v>5448</v>
      </c>
      <c r="B3051" t="s">
        <v>5449</v>
      </c>
      <c r="C3051" t="s">
        <v>50</v>
      </c>
      <c r="D3051" t="s">
        <v>26</v>
      </c>
      <c r="E3051" s="1">
        <v>46042.503472222219</v>
      </c>
      <c r="F3051" s="1">
        <v>46043.420138888891</v>
      </c>
      <c r="G3051" t="s">
        <v>14</v>
      </c>
      <c r="H3051" t="s">
        <v>15</v>
      </c>
      <c r="I3051" t="s">
        <v>16</v>
      </c>
      <c r="J3051">
        <v>4</v>
      </c>
      <c r="K3051" t="str">
        <f>IF(tickets_dataset[[#This Row],[status]] = "Closed", "Yes","No")</f>
        <v>Yes</v>
      </c>
      <c r="L3051" s="2">
        <f t="shared" si="188"/>
        <v>22.000000000116415</v>
      </c>
      <c r="M3051" t="str">
        <f t="shared" si="189"/>
        <v>No</v>
      </c>
      <c r="N3051" t="str">
        <f t="shared" si="190"/>
        <v>Jan</v>
      </c>
      <c r="O3051" s="2">
        <f t="shared" si="191"/>
        <v>0.91666666667151731</v>
      </c>
      <c r="P3051" t="str">
        <f>VLOOKUP(G3051,Agents!A:E,4,FALSE)</f>
        <v>Team1</v>
      </c>
      <c r="Q3051" t="str">
        <f>VLOOKUP(G3051,Agents!A:E,5,FALSE)</f>
        <v>Senior</v>
      </c>
      <c r="R3051" t="str">
        <f>VLOOKUP(G3051,Agents!A:E,2,FALSE)</f>
        <v>Morning</v>
      </c>
    </row>
    <row r="3052" spans="1:18" x14ac:dyDescent="0.35">
      <c r="A3052" t="s">
        <v>5450</v>
      </c>
      <c r="B3052" t="s">
        <v>1988</v>
      </c>
      <c r="C3052" t="s">
        <v>76</v>
      </c>
      <c r="D3052" t="s">
        <v>38</v>
      </c>
      <c r="E3052" s="1">
        <v>46086.351388888892</v>
      </c>
      <c r="F3052" s="1">
        <v>46087.518055555556</v>
      </c>
      <c r="G3052" t="s">
        <v>42</v>
      </c>
      <c r="H3052" t="s">
        <v>15</v>
      </c>
      <c r="I3052" t="s">
        <v>16</v>
      </c>
      <c r="J3052">
        <v>5</v>
      </c>
      <c r="K3052" t="str">
        <f>IF(tickets_dataset[[#This Row],[status]] = "Closed", "Yes","No")</f>
        <v>Yes</v>
      </c>
      <c r="L3052" s="2">
        <f t="shared" si="188"/>
        <v>27.999999999941792</v>
      </c>
      <c r="M3052" t="str">
        <f t="shared" si="189"/>
        <v>No</v>
      </c>
      <c r="N3052" t="str">
        <f t="shared" si="190"/>
        <v>Mar</v>
      </c>
      <c r="O3052" s="2">
        <f t="shared" si="191"/>
        <v>1.1666666666642413</v>
      </c>
      <c r="P3052" t="str">
        <f>VLOOKUP(G3052,Agents!A:E,4,FALSE)</f>
        <v>Team2</v>
      </c>
      <c r="Q3052" t="str">
        <f>VLOOKUP(G3052,Agents!A:E,5,FALSE)</f>
        <v>Junior</v>
      </c>
      <c r="R3052" t="str">
        <f>VLOOKUP(G3052,Agents!A:E,2,FALSE)</f>
        <v>Night</v>
      </c>
    </row>
    <row r="3053" spans="1:18" x14ac:dyDescent="0.35">
      <c r="A3053" t="s">
        <v>5451</v>
      </c>
      <c r="B3053" t="s">
        <v>4816</v>
      </c>
      <c r="C3053" t="s">
        <v>50</v>
      </c>
      <c r="D3053" t="s">
        <v>26</v>
      </c>
      <c r="E3053" s="1">
        <v>46068.923611111109</v>
      </c>
      <c r="F3053" s="1">
        <v>46069.256944444445</v>
      </c>
      <c r="G3053" t="s">
        <v>282</v>
      </c>
      <c r="H3053" t="s">
        <v>15</v>
      </c>
      <c r="I3053" t="s">
        <v>16</v>
      </c>
      <c r="J3053">
        <v>3</v>
      </c>
      <c r="K3053" t="str">
        <f>IF(tickets_dataset[[#This Row],[status]] = "Closed", "Yes","No")</f>
        <v>Yes</v>
      </c>
      <c r="L3053" s="2">
        <f t="shared" si="188"/>
        <v>8.0000000000582077</v>
      </c>
      <c r="M3053" t="str">
        <f t="shared" si="189"/>
        <v>No</v>
      </c>
      <c r="N3053" t="str">
        <f t="shared" si="190"/>
        <v>Feb</v>
      </c>
      <c r="O3053" s="2">
        <f t="shared" si="191"/>
        <v>0.33333333333575865</v>
      </c>
      <c r="P3053" t="str">
        <f>VLOOKUP(G3053,Agents!A:E,4,FALSE)</f>
        <v>Team4</v>
      </c>
      <c r="Q3053" t="str">
        <f>VLOOKUP(G3053,Agents!A:E,5,FALSE)</f>
        <v>Mid</v>
      </c>
      <c r="R3053" t="str">
        <f>VLOOKUP(G3053,Agents!A:E,2,FALSE)</f>
        <v>Morning</v>
      </c>
    </row>
    <row r="3054" spans="1:18" x14ac:dyDescent="0.35">
      <c r="A3054" t="s">
        <v>5452</v>
      </c>
      <c r="B3054" t="s">
        <v>5453</v>
      </c>
      <c r="C3054" t="s">
        <v>50</v>
      </c>
      <c r="D3054" t="s">
        <v>26</v>
      </c>
      <c r="E3054" s="1">
        <v>46099.195833333331</v>
      </c>
      <c r="F3054" s="1">
        <v>46101.029166666667</v>
      </c>
      <c r="G3054" t="s">
        <v>19</v>
      </c>
      <c r="H3054" t="s">
        <v>15</v>
      </c>
      <c r="I3054" t="s">
        <v>16</v>
      </c>
      <c r="J3054">
        <v>4</v>
      </c>
      <c r="K3054" t="str">
        <f>IF(tickets_dataset[[#This Row],[status]] = "Closed", "Yes","No")</f>
        <v>Yes</v>
      </c>
      <c r="L3054" s="2">
        <f t="shared" si="188"/>
        <v>44.000000000058208</v>
      </c>
      <c r="M3054" t="str">
        <f t="shared" si="189"/>
        <v>No</v>
      </c>
      <c r="N3054" t="str">
        <f t="shared" si="190"/>
        <v>Mar</v>
      </c>
      <c r="O3054" s="2">
        <f t="shared" si="191"/>
        <v>1.8333333333357587</v>
      </c>
      <c r="P3054" t="str">
        <f>VLOOKUP(G3054,Agents!A:E,4,FALSE)</f>
        <v>Team4</v>
      </c>
      <c r="Q3054" t="str">
        <f>VLOOKUP(G3054,Agents!A:E,5,FALSE)</f>
        <v>Senior</v>
      </c>
      <c r="R3054" t="str">
        <f>VLOOKUP(G3054,Agents!A:E,2,FALSE)</f>
        <v>Evening</v>
      </c>
    </row>
    <row r="3055" spans="1:18" x14ac:dyDescent="0.35">
      <c r="A3055" t="s">
        <v>5454</v>
      </c>
      <c r="B3055" t="s">
        <v>2811</v>
      </c>
      <c r="C3055" t="s">
        <v>22</v>
      </c>
      <c r="D3055" t="s">
        <v>26</v>
      </c>
      <c r="E3055" s="1">
        <v>46105.218055555553</v>
      </c>
      <c r="F3055" s="1">
        <v>46106.551388888889</v>
      </c>
      <c r="G3055" t="s">
        <v>422</v>
      </c>
      <c r="H3055" t="s">
        <v>15</v>
      </c>
      <c r="I3055" t="s">
        <v>16</v>
      </c>
      <c r="J3055">
        <v>3</v>
      </c>
      <c r="K3055" t="str">
        <f>IF(tickets_dataset[[#This Row],[status]] = "Closed", "Yes","No")</f>
        <v>Yes</v>
      </c>
      <c r="L3055" s="2">
        <f t="shared" si="188"/>
        <v>32.000000000058208</v>
      </c>
      <c r="M3055" t="str">
        <f t="shared" si="189"/>
        <v>No</v>
      </c>
      <c r="N3055" t="str">
        <f t="shared" si="190"/>
        <v>Mar</v>
      </c>
      <c r="O3055" s="2">
        <f t="shared" si="191"/>
        <v>1.3333333333357587</v>
      </c>
      <c r="P3055" t="str">
        <f>VLOOKUP(G3055,Agents!A:E,4,FALSE)</f>
        <v>Team5</v>
      </c>
      <c r="Q3055" t="str">
        <f>VLOOKUP(G3055,Agents!A:E,5,FALSE)</f>
        <v>Mid</v>
      </c>
      <c r="R3055" t="str">
        <f>VLOOKUP(G3055,Agents!A:E,2,FALSE)</f>
        <v>Evening</v>
      </c>
    </row>
    <row r="3056" spans="1:18" x14ac:dyDescent="0.35">
      <c r="A3056" t="s">
        <v>5455</v>
      </c>
      <c r="B3056" t="s">
        <v>5456</v>
      </c>
      <c r="C3056" t="s">
        <v>76</v>
      </c>
      <c r="D3056" t="s">
        <v>38</v>
      </c>
      <c r="E3056" s="1">
        <v>46090.206250000003</v>
      </c>
      <c r="F3056" s="1">
        <v>46094.081250000003</v>
      </c>
      <c r="G3056" t="s">
        <v>239</v>
      </c>
      <c r="H3056" t="s">
        <v>15</v>
      </c>
      <c r="I3056" t="s">
        <v>16</v>
      </c>
      <c r="J3056">
        <v>5</v>
      </c>
      <c r="K3056" t="str">
        <f>IF(tickets_dataset[[#This Row],[status]] = "Closed", "Yes","No")</f>
        <v>Yes</v>
      </c>
      <c r="L3056" s="2">
        <f t="shared" si="188"/>
        <v>93</v>
      </c>
      <c r="M3056" t="str">
        <f t="shared" si="189"/>
        <v>Yes</v>
      </c>
      <c r="N3056" t="str">
        <f t="shared" si="190"/>
        <v>Mar</v>
      </c>
      <c r="O3056" s="2">
        <f t="shared" si="191"/>
        <v>3.875</v>
      </c>
      <c r="P3056" t="str">
        <f>VLOOKUP(G3056,Agents!A:E,4,FALSE)</f>
        <v>Team1</v>
      </c>
      <c r="Q3056" t="str">
        <f>VLOOKUP(G3056,Agents!A:E,5,FALSE)</f>
        <v>Senior</v>
      </c>
      <c r="R3056" t="str">
        <f>VLOOKUP(G3056,Agents!A:E,2,FALSE)</f>
        <v>Evening</v>
      </c>
    </row>
    <row r="3057" spans="1:18" x14ac:dyDescent="0.35">
      <c r="A3057" t="s">
        <v>5457</v>
      </c>
      <c r="B3057" t="s">
        <v>5458</v>
      </c>
      <c r="C3057" t="s">
        <v>76</v>
      </c>
      <c r="D3057" t="s">
        <v>13</v>
      </c>
      <c r="E3057" s="1">
        <v>46065.995138888888</v>
      </c>
      <c r="F3057" s="1">
        <v>46067.328472222223</v>
      </c>
      <c r="G3057" t="s">
        <v>357</v>
      </c>
      <c r="H3057" t="s">
        <v>15</v>
      </c>
      <c r="I3057" t="s">
        <v>16</v>
      </c>
      <c r="J3057">
        <v>3</v>
      </c>
      <c r="K3057" t="str">
        <f>IF(tickets_dataset[[#This Row],[status]] = "Closed", "Yes","No")</f>
        <v>Yes</v>
      </c>
      <c r="L3057" s="2">
        <f t="shared" si="188"/>
        <v>32.000000000058208</v>
      </c>
      <c r="M3057" t="str">
        <f t="shared" si="189"/>
        <v>No</v>
      </c>
      <c r="N3057" t="str">
        <f t="shared" si="190"/>
        <v>Feb</v>
      </c>
      <c r="O3057" s="2">
        <f t="shared" si="191"/>
        <v>1.3333333333357587</v>
      </c>
      <c r="P3057" t="str">
        <f>VLOOKUP(G3057,Agents!A:E,4,FALSE)</f>
        <v>Team1</v>
      </c>
      <c r="Q3057" t="str">
        <f>VLOOKUP(G3057,Agents!A:E,5,FALSE)</f>
        <v>Mid</v>
      </c>
      <c r="R3057" t="str">
        <f>VLOOKUP(G3057,Agents!A:E,2,FALSE)</f>
        <v>Morning</v>
      </c>
    </row>
    <row r="3058" spans="1:18" x14ac:dyDescent="0.35">
      <c r="A3058" t="s">
        <v>5459</v>
      </c>
      <c r="B3058" t="s">
        <v>2763</v>
      </c>
      <c r="C3058" t="s">
        <v>76</v>
      </c>
      <c r="D3058" t="s">
        <v>13</v>
      </c>
      <c r="E3058" s="1">
        <v>46040.181250000001</v>
      </c>
      <c r="F3058" s="1">
        <v>46041.431250000001</v>
      </c>
      <c r="G3058" t="s">
        <v>273</v>
      </c>
      <c r="H3058" t="s">
        <v>15</v>
      </c>
      <c r="I3058" t="s">
        <v>16</v>
      </c>
      <c r="J3058">
        <v>4</v>
      </c>
      <c r="K3058" t="str">
        <f>IF(tickets_dataset[[#This Row],[status]] = "Closed", "Yes","No")</f>
        <v>Yes</v>
      </c>
      <c r="L3058" s="2">
        <f t="shared" si="188"/>
        <v>30</v>
      </c>
      <c r="M3058" t="str">
        <f t="shared" si="189"/>
        <v>No</v>
      </c>
      <c r="N3058" t="str">
        <f t="shared" si="190"/>
        <v>Jan</v>
      </c>
      <c r="O3058" s="2">
        <f t="shared" si="191"/>
        <v>1.25</v>
      </c>
      <c r="P3058" t="str">
        <f>VLOOKUP(G3058,Agents!A:E,4,FALSE)</f>
        <v>Team3</v>
      </c>
      <c r="Q3058" t="str">
        <f>VLOOKUP(G3058,Agents!A:E,5,FALSE)</f>
        <v>Senior</v>
      </c>
      <c r="R3058" t="str">
        <f>VLOOKUP(G3058,Agents!A:E,2,FALSE)</f>
        <v>Evening</v>
      </c>
    </row>
    <row r="3059" spans="1:18" x14ac:dyDescent="0.35">
      <c r="A3059" t="s">
        <v>5460</v>
      </c>
      <c r="B3059" t="s">
        <v>1792</v>
      </c>
      <c r="C3059" t="s">
        <v>50</v>
      </c>
      <c r="D3059" t="s">
        <v>38</v>
      </c>
      <c r="E3059" s="1">
        <v>46077.697222222225</v>
      </c>
      <c r="F3059" s="1">
        <v>46081.197222222225</v>
      </c>
      <c r="G3059" t="s">
        <v>216</v>
      </c>
      <c r="H3059" t="s">
        <v>15</v>
      </c>
      <c r="I3059" t="s">
        <v>16</v>
      </c>
      <c r="J3059">
        <v>4</v>
      </c>
      <c r="K3059" t="str">
        <f>IF(tickets_dataset[[#This Row],[status]] = "Closed", "Yes","No")</f>
        <v>Yes</v>
      </c>
      <c r="L3059" s="2">
        <f t="shared" si="188"/>
        <v>84</v>
      </c>
      <c r="M3059" t="str">
        <f t="shared" si="189"/>
        <v>Yes</v>
      </c>
      <c r="N3059" t="str">
        <f t="shared" si="190"/>
        <v>Feb</v>
      </c>
      <c r="O3059" s="2">
        <f t="shared" si="191"/>
        <v>3.5</v>
      </c>
      <c r="P3059" t="str">
        <f>VLOOKUP(G3059,Agents!A:E,4,FALSE)</f>
        <v>Team5</v>
      </c>
      <c r="Q3059" t="str">
        <f>VLOOKUP(G3059,Agents!A:E,5,FALSE)</f>
        <v>Junior</v>
      </c>
      <c r="R3059" t="str">
        <f>VLOOKUP(G3059,Agents!A:E,2,FALSE)</f>
        <v>Evening</v>
      </c>
    </row>
    <row r="3060" spans="1:18" x14ac:dyDescent="0.35">
      <c r="A3060" t="s">
        <v>5461</v>
      </c>
      <c r="B3060" t="s">
        <v>1685</v>
      </c>
      <c r="C3060" t="s">
        <v>12</v>
      </c>
      <c r="D3060" t="s">
        <v>26</v>
      </c>
      <c r="E3060" s="1">
        <v>46078.675694444442</v>
      </c>
      <c r="F3060" s="1">
        <v>46079.175694444442</v>
      </c>
      <c r="G3060" t="s">
        <v>73</v>
      </c>
      <c r="H3060" t="s">
        <v>132</v>
      </c>
      <c r="I3060" t="s">
        <v>16</v>
      </c>
      <c r="J3060">
        <v>4</v>
      </c>
      <c r="K3060" t="str">
        <f>IF(tickets_dataset[[#This Row],[status]] = "Closed", "Yes","No")</f>
        <v>No</v>
      </c>
      <c r="L3060" s="2">
        <f t="shared" si="188"/>
        <v>12</v>
      </c>
      <c r="M3060" t="str">
        <f t="shared" si="189"/>
        <v>No</v>
      </c>
      <c r="N3060" t="str">
        <f t="shared" si="190"/>
        <v>Feb</v>
      </c>
      <c r="O3060" s="2">
        <f t="shared" si="191"/>
        <v>0.5</v>
      </c>
      <c r="P3060" t="str">
        <f>VLOOKUP(G3060,Agents!A:E,4,FALSE)</f>
        <v>Team4</v>
      </c>
      <c r="Q3060" t="str">
        <f>VLOOKUP(G3060,Agents!A:E,5,FALSE)</f>
        <v>Senior</v>
      </c>
      <c r="R3060" t="str">
        <f>VLOOKUP(G3060,Agents!A:E,2,FALSE)</f>
        <v>Night</v>
      </c>
    </row>
    <row r="3061" spans="1:18" x14ac:dyDescent="0.35">
      <c r="A3061" t="s">
        <v>5462</v>
      </c>
      <c r="B3061" t="s">
        <v>4128</v>
      </c>
      <c r="C3061" t="s">
        <v>50</v>
      </c>
      <c r="D3061" t="s">
        <v>26</v>
      </c>
      <c r="E3061" s="1">
        <v>46028.704861111109</v>
      </c>
      <c r="F3061" s="1">
        <v>46029.579861111109</v>
      </c>
      <c r="G3061" t="s">
        <v>190</v>
      </c>
      <c r="H3061" t="s">
        <v>15</v>
      </c>
      <c r="I3061" t="s">
        <v>16</v>
      </c>
      <c r="J3061">
        <v>4</v>
      </c>
      <c r="K3061" t="str">
        <f>IF(tickets_dataset[[#This Row],[status]] = "Closed", "Yes","No")</f>
        <v>Yes</v>
      </c>
      <c r="L3061" s="2">
        <f t="shared" si="188"/>
        <v>21</v>
      </c>
      <c r="M3061" t="str">
        <f t="shared" si="189"/>
        <v>No</v>
      </c>
      <c r="N3061" t="str">
        <f t="shared" si="190"/>
        <v>Jan</v>
      </c>
      <c r="O3061" s="2">
        <f t="shared" si="191"/>
        <v>0.875</v>
      </c>
      <c r="P3061" t="str">
        <f>VLOOKUP(G3061,Agents!A:E,4,FALSE)</f>
        <v>Team1</v>
      </c>
      <c r="Q3061" t="str">
        <f>VLOOKUP(G3061,Agents!A:E,5,FALSE)</f>
        <v>Senior</v>
      </c>
      <c r="R3061" t="str">
        <f>VLOOKUP(G3061,Agents!A:E,2,FALSE)</f>
        <v>Night</v>
      </c>
    </row>
    <row r="3062" spans="1:18" x14ac:dyDescent="0.35">
      <c r="A3062" t="s">
        <v>5463</v>
      </c>
      <c r="B3062" t="s">
        <v>2848</v>
      </c>
      <c r="C3062" t="s">
        <v>34</v>
      </c>
      <c r="D3062" t="s">
        <v>13</v>
      </c>
      <c r="E3062" s="1">
        <v>46029.362500000003</v>
      </c>
      <c r="F3062" s="1">
        <v>46030.320833333331</v>
      </c>
      <c r="G3062" t="s">
        <v>140</v>
      </c>
      <c r="H3062" t="s">
        <v>15</v>
      </c>
      <c r="I3062" t="s">
        <v>16</v>
      </c>
      <c r="J3062">
        <v>3</v>
      </c>
      <c r="K3062" t="str">
        <f>IF(tickets_dataset[[#This Row],[status]] = "Closed", "Yes","No")</f>
        <v>Yes</v>
      </c>
      <c r="L3062" s="2">
        <f t="shared" si="188"/>
        <v>22.999999999883585</v>
      </c>
      <c r="M3062" t="str">
        <f t="shared" si="189"/>
        <v>No</v>
      </c>
      <c r="N3062" t="str">
        <f t="shared" si="190"/>
        <v>Jan</v>
      </c>
      <c r="O3062" s="2">
        <f t="shared" si="191"/>
        <v>0.95833333332848269</v>
      </c>
      <c r="P3062" t="str">
        <f>VLOOKUP(G3062,Agents!A:E,4,FALSE)</f>
        <v>Team1</v>
      </c>
      <c r="Q3062" t="str">
        <f>VLOOKUP(G3062,Agents!A:E,5,FALSE)</f>
        <v>Junior</v>
      </c>
      <c r="R3062" t="str">
        <f>VLOOKUP(G3062,Agents!A:E,2,FALSE)</f>
        <v>Morning</v>
      </c>
    </row>
    <row r="3063" spans="1:18" x14ac:dyDescent="0.35">
      <c r="A3063" t="s">
        <v>5464</v>
      </c>
      <c r="B3063" t="s">
        <v>4293</v>
      </c>
      <c r="C3063" t="s">
        <v>22</v>
      </c>
      <c r="D3063" t="s">
        <v>26</v>
      </c>
      <c r="E3063" s="1">
        <v>46066.042361111111</v>
      </c>
      <c r="F3063" s="1">
        <v>46068.084027777775</v>
      </c>
      <c r="G3063" t="s">
        <v>45</v>
      </c>
      <c r="H3063" t="s">
        <v>15</v>
      </c>
      <c r="I3063" t="s">
        <v>16</v>
      </c>
      <c r="J3063">
        <v>3</v>
      </c>
      <c r="K3063" t="str">
        <f>IF(tickets_dataset[[#This Row],[status]] = "Closed", "Yes","No")</f>
        <v>Yes</v>
      </c>
      <c r="L3063" s="2">
        <f t="shared" si="188"/>
        <v>48.999999999941792</v>
      </c>
      <c r="M3063" t="str">
        <f t="shared" si="189"/>
        <v>Yes</v>
      </c>
      <c r="N3063" t="str">
        <f t="shared" si="190"/>
        <v>Feb</v>
      </c>
      <c r="O3063" s="2">
        <f t="shared" si="191"/>
        <v>2.0416666666642413</v>
      </c>
      <c r="P3063" t="str">
        <f>VLOOKUP(G3063,Agents!A:E,4,FALSE)</f>
        <v>Team5</v>
      </c>
      <c r="Q3063" t="str">
        <f>VLOOKUP(G3063,Agents!A:E,5,FALSE)</f>
        <v>Senior</v>
      </c>
      <c r="R3063" t="str">
        <f>VLOOKUP(G3063,Agents!A:E,2,FALSE)</f>
        <v>Morning</v>
      </c>
    </row>
    <row r="3064" spans="1:18" x14ac:dyDescent="0.35">
      <c r="A3064" t="s">
        <v>5465</v>
      </c>
      <c r="B3064" t="s">
        <v>5466</v>
      </c>
      <c r="C3064" t="s">
        <v>50</v>
      </c>
      <c r="D3064" t="s">
        <v>38</v>
      </c>
      <c r="E3064" s="1">
        <v>46101.527083333334</v>
      </c>
      <c r="F3064" s="1">
        <v>46105.152083333334</v>
      </c>
      <c r="G3064" t="s">
        <v>344</v>
      </c>
      <c r="H3064" t="s">
        <v>15</v>
      </c>
      <c r="I3064" t="s">
        <v>16</v>
      </c>
      <c r="J3064">
        <v>3</v>
      </c>
      <c r="K3064" t="str">
        <f>IF(tickets_dataset[[#This Row],[status]] = "Closed", "Yes","No")</f>
        <v>Yes</v>
      </c>
      <c r="L3064" s="2">
        <f t="shared" si="188"/>
        <v>87</v>
      </c>
      <c r="M3064" t="str">
        <f t="shared" si="189"/>
        <v>Yes</v>
      </c>
      <c r="N3064" t="str">
        <f t="shared" si="190"/>
        <v>Mar</v>
      </c>
      <c r="O3064" s="2">
        <f t="shared" si="191"/>
        <v>3.625</v>
      </c>
      <c r="P3064" t="str">
        <f>VLOOKUP(G3064,Agents!A:E,4,FALSE)</f>
        <v>Team4</v>
      </c>
      <c r="Q3064" t="str">
        <f>VLOOKUP(G3064,Agents!A:E,5,FALSE)</f>
        <v>Senior</v>
      </c>
      <c r="R3064" t="str">
        <f>VLOOKUP(G3064,Agents!A:E,2,FALSE)</f>
        <v>Night</v>
      </c>
    </row>
    <row r="3065" spans="1:18" x14ac:dyDescent="0.35">
      <c r="A3065" t="s">
        <v>5467</v>
      </c>
      <c r="B3065" t="s">
        <v>5064</v>
      </c>
      <c r="C3065" t="s">
        <v>50</v>
      </c>
      <c r="D3065" t="s">
        <v>26</v>
      </c>
      <c r="E3065" s="1">
        <v>46031.274305555555</v>
      </c>
      <c r="F3065" s="1">
        <v>46031.690972222219</v>
      </c>
      <c r="G3065" t="s">
        <v>100</v>
      </c>
      <c r="H3065" t="s">
        <v>15</v>
      </c>
      <c r="I3065" t="s">
        <v>16</v>
      </c>
      <c r="J3065">
        <v>4</v>
      </c>
      <c r="K3065" t="str">
        <f>IF(tickets_dataset[[#This Row],[status]] = "Closed", "Yes","No")</f>
        <v>Yes</v>
      </c>
      <c r="L3065" s="2">
        <f t="shared" si="188"/>
        <v>9.9999999999417923</v>
      </c>
      <c r="M3065" t="str">
        <f t="shared" si="189"/>
        <v>No</v>
      </c>
      <c r="N3065" t="str">
        <f t="shared" si="190"/>
        <v>Jan</v>
      </c>
      <c r="O3065" s="2">
        <f t="shared" si="191"/>
        <v>0.41666666666424135</v>
      </c>
      <c r="P3065" t="str">
        <f>VLOOKUP(G3065,Agents!A:E,4,FALSE)</f>
        <v>Team4</v>
      </c>
      <c r="Q3065" t="str">
        <f>VLOOKUP(G3065,Agents!A:E,5,FALSE)</f>
        <v>Junior</v>
      </c>
      <c r="R3065" t="str">
        <f>VLOOKUP(G3065,Agents!A:E,2,FALSE)</f>
        <v>Evening</v>
      </c>
    </row>
    <row r="3066" spans="1:18" x14ac:dyDescent="0.35">
      <c r="A3066" t="s">
        <v>5468</v>
      </c>
      <c r="B3066" t="s">
        <v>5469</v>
      </c>
      <c r="C3066" t="s">
        <v>76</v>
      </c>
      <c r="D3066" t="s">
        <v>13</v>
      </c>
      <c r="E3066" s="1">
        <v>46104.545138888891</v>
      </c>
      <c r="F3066" s="1">
        <v>46106.211805555555</v>
      </c>
      <c r="G3066" t="s">
        <v>199</v>
      </c>
      <c r="H3066" t="s">
        <v>15</v>
      </c>
      <c r="I3066" t="s">
        <v>16</v>
      </c>
      <c r="J3066">
        <v>4</v>
      </c>
      <c r="K3066" t="str">
        <f>IF(tickets_dataset[[#This Row],[status]] = "Closed", "Yes","No")</f>
        <v>Yes</v>
      </c>
      <c r="L3066" s="2">
        <f t="shared" si="188"/>
        <v>39.999999999941792</v>
      </c>
      <c r="M3066" t="str">
        <f t="shared" si="189"/>
        <v>No</v>
      </c>
      <c r="N3066" t="str">
        <f t="shared" si="190"/>
        <v>Mar</v>
      </c>
      <c r="O3066" s="2">
        <f t="shared" si="191"/>
        <v>1.6666666666642413</v>
      </c>
      <c r="P3066" t="str">
        <f>VLOOKUP(G3066,Agents!A:E,4,FALSE)</f>
        <v>Team1</v>
      </c>
      <c r="Q3066" t="str">
        <f>VLOOKUP(G3066,Agents!A:E,5,FALSE)</f>
        <v>Junior</v>
      </c>
      <c r="R3066" t="str">
        <f>VLOOKUP(G3066,Agents!A:E,2,FALSE)</f>
        <v>Morning</v>
      </c>
    </row>
    <row r="3067" spans="1:18" x14ac:dyDescent="0.35">
      <c r="A3067" t="s">
        <v>5470</v>
      </c>
      <c r="B3067" t="s">
        <v>4555</v>
      </c>
      <c r="C3067" t="s">
        <v>12</v>
      </c>
      <c r="D3067" t="s">
        <v>13</v>
      </c>
      <c r="E3067" s="1">
        <v>46061.268055555556</v>
      </c>
      <c r="F3067" s="1">
        <v>46063.226388888892</v>
      </c>
      <c r="G3067" t="s">
        <v>80</v>
      </c>
      <c r="H3067" t="s">
        <v>15</v>
      </c>
      <c r="I3067" t="s">
        <v>16</v>
      </c>
      <c r="J3067">
        <v>5</v>
      </c>
      <c r="K3067" t="str">
        <f>IF(tickets_dataset[[#This Row],[status]] = "Closed", "Yes","No")</f>
        <v>Yes</v>
      </c>
      <c r="L3067" s="2">
        <f t="shared" si="188"/>
        <v>47.000000000058208</v>
      </c>
      <c r="M3067" t="str">
        <f t="shared" si="189"/>
        <v>No</v>
      </c>
      <c r="N3067" t="str">
        <f t="shared" si="190"/>
        <v>Feb</v>
      </c>
      <c r="O3067" s="2">
        <f t="shared" si="191"/>
        <v>1.9583333333357587</v>
      </c>
      <c r="P3067" t="str">
        <f>VLOOKUP(G3067,Agents!A:E,4,FALSE)</f>
        <v>Team3</v>
      </c>
      <c r="Q3067" t="str">
        <f>VLOOKUP(G3067,Agents!A:E,5,FALSE)</f>
        <v>Junior</v>
      </c>
      <c r="R3067" t="str">
        <f>VLOOKUP(G3067,Agents!A:E,2,FALSE)</f>
        <v>Evening</v>
      </c>
    </row>
    <row r="3068" spans="1:18" x14ac:dyDescent="0.35">
      <c r="A3068" t="s">
        <v>5471</v>
      </c>
      <c r="B3068" t="s">
        <v>329</v>
      </c>
      <c r="C3068" t="s">
        <v>12</v>
      </c>
      <c r="D3068" t="s">
        <v>13</v>
      </c>
      <c r="E3068" s="1">
        <v>46041.668055555558</v>
      </c>
      <c r="F3068" s="1">
        <v>46041.751388888886</v>
      </c>
      <c r="G3068" t="s">
        <v>159</v>
      </c>
      <c r="H3068" t="s">
        <v>15</v>
      </c>
      <c r="I3068" t="s">
        <v>16</v>
      </c>
      <c r="J3068">
        <v>3</v>
      </c>
      <c r="K3068" t="str">
        <f>IF(tickets_dataset[[#This Row],[status]] = "Closed", "Yes","No")</f>
        <v>Yes</v>
      </c>
      <c r="L3068" s="2">
        <f t="shared" si="188"/>
        <v>1.9999999998835847</v>
      </c>
      <c r="M3068" t="str">
        <f t="shared" si="189"/>
        <v>No</v>
      </c>
      <c r="N3068" t="str">
        <f t="shared" si="190"/>
        <v>Jan</v>
      </c>
      <c r="O3068" s="2">
        <f t="shared" si="191"/>
        <v>8.3333333328482695E-2</v>
      </c>
      <c r="P3068" t="str">
        <f>VLOOKUP(G3068,Agents!A:E,4,FALSE)</f>
        <v>Team4</v>
      </c>
      <c r="Q3068" t="str">
        <f>VLOOKUP(G3068,Agents!A:E,5,FALSE)</f>
        <v>Mid</v>
      </c>
      <c r="R3068" t="str">
        <f>VLOOKUP(G3068,Agents!A:E,2,FALSE)</f>
        <v>Night</v>
      </c>
    </row>
    <row r="3069" spans="1:18" x14ac:dyDescent="0.35">
      <c r="A3069" t="s">
        <v>5472</v>
      </c>
      <c r="B3069" t="s">
        <v>5473</v>
      </c>
      <c r="C3069" t="s">
        <v>50</v>
      </c>
      <c r="D3069" t="s">
        <v>13</v>
      </c>
      <c r="E3069" s="1">
        <v>46034.804166666669</v>
      </c>
      <c r="F3069" s="1">
        <v>46035.929166666669</v>
      </c>
      <c r="G3069" t="s">
        <v>159</v>
      </c>
      <c r="H3069" t="s">
        <v>15</v>
      </c>
      <c r="I3069" t="s">
        <v>68</v>
      </c>
      <c r="J3069">
        <v>2</v>
      </c>
      <c r="K3069" t="str">
        <f>IF(tickets_dataset[[#This Row],[status]] = "Closed", "Yes","No")</f>
        <v>Yes</v>
      </c>
      <c r="L3069" s="2">
        <f t="shared" si="188"/>
        <v>27</v>
      </c>
      <c r="M3069" t="str">
        <f t="shared" si="189"/>
        <v>No</v>
      </c>
      <c r="N3069" t="str">
        <f t="shared" si="190"/>
        <v>Jan</v>
      </c>
      <c r="O3069" s="2">
        <f t="shared" si="191"/>
        <v>1.125</v>
      </c>
      <c r="P3069" t="str">
        <f>VLOOKUP(G3069,Agents!A:E,4,FALSE)</f>
        <v>Team4</v>
      </c>
      <c r="Q3069" t="str">
        <f>VLOOKUP(G3069,Agents!A:E,5,FALSE)</f>
        <v>Mid</v>
      </c>
      <c r="R3069" t="str">
        <f>VLOOKUP(G3069,Agents!A:E,2,FALSE)</f>
        <v>Night</v>
      </c>
    </row>
    <row r="3070" spans="1:18" x14ac:dyDescent="0.35">
      <c r="A3070" t="s">
        <v>5474</v>
      </c>
      <c r="B3070" t="s">
        <v>3604</v>
      </c>
      <c r="C3070" t="s">
        <v>50</v>
      </c>
      <c r="D3070" t="s">
        <v>26</v>
      </c>
      <c r="E3070" s="1">
        <v>46101.48541666667</v>
      </c>
      <c r="F3070" s="1">
        <v>46102.568749999999</v>
      </c>
      <c r="G3070" t="s">
        <v>273</v>
      </c>
      <c r="H3070" t="s">
        <v>15</v>
      </c>
      <c r="I3070" t="s">
        <v>16</v>
      </c>
      <c r="J3070">
        <v>3</v>
      </c>
      <c r="K3070" t="str">
        <f>IF(tickets_dataset[[#This Row],[status]] = "Closed", "Yes","No")</f>
        <v>Yes</v>
      </c>
      <c r="L3070" s="2">
        <f t="shared" si="188"/>
        <v>25.999999999883585</v>
      </c>
      <c r="M3070" t="str">
        <f t="shared" si="189"/>
        <v>No</v>
      </c>
      <c r="N3070" t="str">
        <f t="shared" si="190"/>
        <v>Mar</v>
      </c>
      <c r="O3070" s="2">
        <f t="shared" si="191"/>
        <v>1.0833333333284827</v>
      </c>
      <c r="P3070" t="str">
        <f>VLOOKUP(G3070,Agents!A:E,4,FALSE)</f>
        <v>Team3</v>
      </c>
      <c r="Q3070" t="str">
        <f>VLOOKUP(G3070,Agents!A:E,5,FALSE)</f>
        <v>Senior</v>
      </c>
      <c r="R3070" t="str">
        <f>VLOOKUP(G3070,Agents!A:E,2,FALSE)</f>
        <v>Evening</v>
      </c>
    </row>
    <row r="3071" spans="1:18" x14ac:dyDescent="0.35">
      <c r="A3071" t="s">
        <v>5475</v>
      </c>
      <c r="B3071" t="s">
        <v>3966</v>
      </c>
      <c r="C3071" t="s">
        <v>76</v>
      </c>
      <c r="D3071" t="s">
        <v>38</v>
      </c>
      <c r="E3071" s="1">
        <v>46034.393750000003</v>
      </c>
      <c r="F3071" s="1">
        <v>46036.810416666667</v>
      </c>
      <c r="G3071" t="s">
        <v>73</v>
      </c>
      <c r="H3071" t="s">
        <v>15</v>
      </c>
      <c r="I3071" t="s">
        <v>16</v>
      </c>
      <c r="J3071">
        <v>5</v>
      </c>
      <c r="K3071" t="str">
        <f>IF(tickets_dataset[[#This Row],[status]] = "Closed", "Yes","No")</f>
        <v>Yes</v>
      </c>
      <c r="L3071" s="2">
        <f t="shared" si="188"/>
        <v>57.999999999941792</v>
      </c>
      <c r="M3071" t="str">
        <f t="shared" si="189"/>
        <v>Yes</v>
      </c>
      <c r="N3071" t="str">
        <f t="shared" si="190"/>
        <v>Jan</v>
      </c>
      <c r="O3071" s="2">
        <f t="shared" si="191"/>
        <v>2.4166666666642413</v>
      </c>
      <c r="P3071" t="str">
        <f>VLOOKUP(G3071,Agents!A:E,4,FALSE)</f>
        <v>Team4</v>
      </c>
      <c r="Q3071" t="str">
        <f>VLOOKUP(G3071,Agents!A:E,5,FALSE)</f>
        <v>Senior</v>
      </c>
      <c r="R3071" t="str">
        <f>VLOOKUP(G3071,Agents!A:E,2,FALSE)</f>
        <v>Night</v>
      </c>
    </row>
    <row r="3072" spans="1:18" x14ac:dyDescent="0.35">
      <c r="A3072" t="s">
        <v>5476</v>
      </c>
      <c r="B3072" t="s">
        <v>5477</v>
      </c>
      <c r="C3072" t="s">
        <v>12</v>
      </c>
      <c r="D3072" t="s">
        <v>26</v>
      </c>
      <c r="E3072" s="1">
        <v>46045.117361111108</v>
      </c>
      <c r="F3072" s="1">
        <v>46046.450694444444</v>
      </c>
      <c r="G3072" t="s">
        <v>211</v>
      </c>
      <c r="H3072" t="s">
        <v>28</v>
      </c>
      <c r="I3072" t="s">
        <v>16</v>
      </c>
      <c r="J3072">
        <v>4</v>
      </c>
      <c r="K3072" t="str">
        <f>IF(tickets_dataset[[#This Row],[status]] = "Closed", "Yes","No")</f>
        <v>No</v>
      </c>
      <c r="L3072" s="2">
        <f t="shared" si="188"/>
        <v>32.000000000058208</v>
      </c>
      <c r="M3072" t="str">
        <f t="shared" si="189"/>
        <v>No</v>
      </c>
      <c r="N3072" t="str">
        <f t="shared" si="190"/>
        <v>Jan</v>
      </c>
      <c r="O3072" s="2">
        <f t="shared" si="191"/>
        <v>1.3333333333357587</v>
      </c>
      <c r="P3072" t="str">
        <f>VLOOKUP(G3072,Agents!A:E,4,FALSE)</f>
        <v>Team5</v>
      </c>
      <c r="Q3072" t="str">
        <f>VLOOKUP(G3072,Agents!A:E,5,FALSE)</f>
        <v>Senior</v>
      </c>
      <c r="R3072" t="str">
        <f>VLOOKUP(G3072,Agents!A:E,2,FALSE)</f>
        <v>Evening</v>
      </c>
    </row>
    <row r="3073" spans="1:18" x14ac:dyDescent="0.35">
      <c r="A3073" t="s">
        <v>5478</v>
      </c>
      <c r="B3073" t="s">
        <v>1929</v>
      </c>
      <c r="C3073" t="s">
        <v>76</v>
      </c>
      <c r="D3073" t="s">
        <v>26</v>
      </c>
      <c r="E3073" s="1">
        <v>46025.961805555555</v>
      </c>
      <c r="F3073" s="1">
        <v>46026.753472222219</v>
      </c>
      <c r="G3073" t="s">
        <v>221</v>
      </c>
      <c r="H3073" t="s">
        <v>15</v>
      </c>
      <c r="I3073" t="s">
        <v>16</v>
      </c>
      <c r="J3073">
        <v>3</v>
      </c>
      <c r="K3073" t="str">
        <f>IF(tickets_dataset[[#This Row],[status]] = "Closed", "Yes","No")</f>
        <v>Yes</v>
      </c>
      <c r="L3073" s="2">
        <f t="shared" si="188"/>
        <v>18.999999999941792</v>
      </c>
      <c r="M3073" t="str">
        <f t="shared" si="189"/>
        <v>No</v>
      </c>
      <c r="N3073" t="str">
        <f t="shared" si="190"/>
        <v>Jan</v>
      </c>
      <c r="O3073" s="2">
        <f t="shared" si="191"/>
        <v>0.79166666666424135</v>
      </c>
      <c r="P3073" t="str">
        <f>VLOOKUP(G3073,Agents!A:E,4,FALSE)</f>
        <v>Team4</v>
      </c>
      <c r="Q3073" t="str">
        <f>VLOOKUP(G3073,Agents!A:E,5,FALSE)</f>
        <v>Senior</v>
      </c>
      <c r="R3073" t="str">
        <f>VLOOKUP(G3073,Agents!A:E,2,FALSE)</f>
        <v>Morning</v>
      </c>
    </row>
    <row r="3074" spans="1:18" x14ac:dyDescent="0.35">
      <c r="A3074" t="s">
        <v>5479</v>
      </c>
      <c r="B3074" t="s">
        <v>3809</v>
      </c>
      <c r="C3074" t="s">
        <v>34</v>
      </c>
      <c r="D3074" t="s">
        <v>38</v>
      </c>
      <c r="E3074" s="1">
        <v>46060.497916666667</v>
      </c>
      <c r="F3074" s="1">
        <v>46061.039583333331</v>
      </c>
      <c r="G3074" t="s">
        <v>31</v>
      </c>
      <c r="H3074" t="s">
        <v>15</v>
      </c>
      <c r="I3074" t="s">
        <v>16</v>
      </c>
      <c r="J3074">
        <v>4</v>
      </c>
      <c r="K3074" t="str">
        <f>IF(tickets_dataset[[#This Row],[status]] = "Closed", "Yes","No")</f>
        <v>Yes</v>
      </c>
      <c r="L3074" s="2">
        <f t="shared" ref="L3074:L3137" si="192">IF(ISBLANK(F3074),"",(F3074-E3074)*24)</f>
        <v>12.999999999941792</v>
      </c>
      <c r="M3074" t="str">
        <f t="shared" ref="M3074:M3137" si="193">IF(L3074&gt;48,"Yes","No")</f>
        <v>No</v>
      </c>
      <c r="N3074" t="str">
        <f t="shared" ref="N3074:N3137" si="194">TEXT(E3074,"mmm")</f>
        <v>Feb</v>
      </c>
      <c r="O3074" s="2">
        <f t="shared" si="191"/>
        <v>0.54166666666424135</v>
      </c>
      <c r="P3074" t="str">
        <f>VLOOKUP(G3074,Agents!A:E,4,FALSE)</f>
        <v>Team5</v>
      </c>
      <c r="Q3074" t="str">
        <f>VLOOKUP(G3074,Agents!A:E,5,FALSE)</f>
        <v>Senior</v>
      </c>
      <c r="R3074" t="str">
        <f>VLOOKUP(G3074,Agents!A:E,2,FALSE)</f>
        <v>Evening</v>
      </c>
    </row>
    <row r="3075" spans="1:18" x14ac:dyDescent="0.35">
      <c r="A3075" t="s">
        <v>5480</v>
      </c>
      <c r="B3075" t="s">
        <v>5481</v>
      </c>
      <c r="C3075" t="s">
        <v>50</v>
      </c>
      <c r="D3075" t="s">
        <v>38</v>
      </c>
      <c r="E3075" s="1">
        <v>46048.683333333334</v>
      </c>
      <c r="F3075" s="1">
        <v>46052.39166666667</v>
      </c>
      <c r="G3075" t="s">
        <v>149</v>
      </c>
      <c r="H3075" t="s">
        <v>15</v>
      </c>
      <c r="I3075" t="s">
        <v>16</v>
      </c>
      <c r="J3075">
        <v>4</v>
      </c>
      <c r="K3075" t="str">
        <f>IF(tickets_dataset[[#This Row],[status]] = "Closed", "Yes","No")</f>
        <v>Yes</v>
      </c>
      <c r="L3075" s="2">
        <f t="shared" si="192"/>
        <v>89.000000000058208</v>
      </c>
      <c r="M3075" t="str">
        <f t="shared" si="193"/>
        <v>Yes</v>
      </c>
      <c r="N3075" t="str">
        <f t="shared" si="194"/>
        <v>Jan</v>
      </c>
      <c r="O3075" s="2">
        <f t="shared" ref="O3075:O3138" si="195">F3075-E3075</f>
        <v>3.7083333333357587</v>
      </c>
      <c r="P3075" t="str">
        <f>VLOOKUP(G3075,Agents!A:E,4,FALSE)</f>
        <v>Team3</v>
      </c>
      <c r="Q3075" t="str">
        <f>VLOOKUP(G3075,Agents!A:E,5,FALSE)</f>
        <v>Mid</v>
      </c>
      <c r="R3075" t="str">
        <f>VLOOKUP(G3075,Agents!A:E,2,FALSE)</f>
        <v>Night</v>
      </c>
    </row>
    <row r="3076" spans="1:18" x14ac:dyDescent="0.35">
      <c r="A3076" t="s">
        <v>5482</v>
      </c>
      <c r="B3076" t="s">
        <v>5483</v>
      </c>
      <c r="C3076" t="s">
        <v>50</v>
      </c>
      <c r="D3076" t="s">
        <v>38</v>
      </c>
      <c r="E3076" s="1">
        <v>46075.061111111114</v>
      </c>
      <c r="F3076" s="1">
        <v>46075.311111111114</v>
      </c>
      <c r="G3076" t="s">
        <v>91</v>
      </c>
      <c r="H3076" t="s">
        <v>15</v>
      </c>
      <c r="I3076" t="s">
        <v>16</v>
      </c>
      <c r="J3076">
        <v>3</v>
      </c>
      <c r="K3076" t="str">
        <f>IF(tickets_dataset[[#This Row],[status]] = "Closed", "Yes","No")</f>
        <v>Yes</v>
      </c>
      <c r="L3076" s="2">
        <f t="shared" si="192"/>
        <v>6</v>
      </c>
      <c r="M3076" t="str">
        <f t="shared" si="193"/>
        <v>No</v>
      </c>
      <c r="N3076" t="str">
        <f t="shared" si="194"/>
        <v>Feb</v>
      </c>
      <c r="O3076" s="2">
        <f t="shared" si="195"/>
        <v>0.25</v>
      </c>
      <c r="P3076" t="str">
        <f>VLOOKUP(G3076,Agents!A:E,4,FALSE)</f>
        <v>Team5</v>
      </c>
      <c r="Q3076" t="str">
        <f>VLOOKUP(G3076,Agents!A:E,5,FALSE)</f>
        <v>Mid</v>
      </c>
      <c r="R3076" t="str">
        <f>VLOOKUP(G3076,Agents!A:E,2,FALSE)</f>
        <v>Night</v>
      </c>
    </row>
    <row r="3077" spans="1:18" x14ac:dyDescent="0.35">
      <c r="A3077" t="s">
        <v>5484</v>
      </c>
      <c r="B3077" t="s">
        <v>5485</v>
      </c>
      <c r="C3077" t="s">
        <v>34</v>
      </c>
      <c r="D3077" t="s">
        <v>38</v>
      </c>
      <c r="E3077" s="1">
        <v>46066.930555555555</v>
      </c>
      <c r="F3077" s="1">
        <v>46070.680555555555</v>
      </c>
      <c r="G3077" t="s">
        <v>80</v>
      </c>
      <c r="H3077" t="s">
        <v>15</v>
      </c>
      <c r="I3077" t="s">
        <v>16</v>
      </c>
      <c r="J3077">
        <v>4</v>
      </c>
      <c r="K3077" t="str">
        <f>IF(tickets_dataset[[#This Row],[status]] = "Closed", "Yes","No")</f>
        <v>Yes</v>
      </c>
      <c r="L3077" s="2">
        <f t="shared" si="192"/>
        <v>90</v>
      </c>
      <c r="M3077" t="str">
        <f t="shared" si="193"/>
        <v>Yes</v>
      </c>
      <c r="N3077" t="str">
        <f t="shared" si="194"/>
        <v>Feb</v>
      </c>
      <c r="O3077" s="2">
        <f t="shared" si="195"/>
        <v>3.75</v>
      </c>
      <c r="P3077" t="str">
        <f>VLOOKUP(G3077,Agents!A:E,4,FALSE)</f>
        <v>Team3</v>
      </c>
      <c r="Q3077" t="str">
        <f>VLOOKUP(G3077,Agents!A:E,5,FALSE)</f>
        <v>Junior</v>
      </c>
      <c r="R3077" t="str">
        <f>VLOOKUP(G3077,Agents!A:E,2,FALSE)</f>
        <v>Evening</v>
      </c>
    </row>
    <row r="3078" spans="1:18" x14ac:dyDescent="0.35">
      <c r="A3078" t="s">
        <v>5486</v>
      </c>
      <c r="B3078" t="s">
        <v>2016</v>
      </c>
      <c r="C3078" t="s">
        <v>12</v>
      </c>
      <c r="D3078" t="s">
        <v>13</v>
      </c>
      <c r="E3078" s="1">
        <v>46073.094444444447</v>
      </c>
      <c r="F3078" s="1">
        <v>46073.261111111111</v>
      </c>
      <c r="G3078" t="s">
        <v>199</v>
      </c>
      <c r="H3078" t="s">
        <v>15</v>
      </c>
      <c r="I3078" t="s">
        <v>16</v>
      </c>
      <c r="J3078">
        <v>3</v>
      </c>
      <c r="K3078" t="str">
        <f>IF(tickets_dataset[[#This Row],[status]] = "Closed", "Yes","No")</f>
        <v>Yes</v>
      </c>
      <c r="L3078" s="2">
        <f t="shared" si="192"/>
        <v>3.9999999999417923</v>
      </c>
      <c r="M3078" t="str">
        <f t="shared" si="193"/>
        <v>No</v>
      </c>
      <c r="N3078" t="str">
        <f t="shared" si="194"/>
        <v>Feb</v>
      </c>
      <c r="O3078" s="2">
        <f t="shared" si="195"/>
        <v>0.16666666666424135</v>
      </c>
      <c r="P3078" t="str">
        <f>VLOOKUP(G3078,Agents!A:E,4,FALSE)</f>
        <v>Team1</v>
      </c>
      <c r="Q3078" t="str">
        <f>VLOOKUP(G3078,Agents!A:E,5,FALSE)</f>
        <v>Junior</v>
      </c>
      <c r="R3078" t="str">
        <f>VLOOKUP(G3078,Agents!A:E,2,FALSE)</f>
        <v>Morning</v>
      </c>
    </row>
    <row r="3079" spans="1:18" x14ac:dyDescent="0.35">
      <c r="A3079" t="s">
        <v>5487</v>
      </c>
      <c r="B3079" t="s">
        <v>1558</v>
      </c>
      <c r="C3079" t="s">
        <v>22</v>
      </c>
      <c r="D3079" t="s">
        <v>38</v>
      </c>
      <c r="E3079" s="1">
        <v>46057.513888888891</v>
      </c>
      <c r="F3079" s="1">
        <v>46059.347222222219</v>
      </c>
      <c r="G3079" t="s">
        <v>39</v>
      </c>
      <c r="H3079" t="s">
        <v>28</v>
      </c>
      <c r="I3079" t="s">
        <v>16</v>
      </c>
      <c r="J3079">
        <v>5</v>
      </c>
      <c r="K3079" t="str">
        <f>IF(tickets_dataset[[#This Row],[status]] = "Closed", "Yes","No")</f>
        <v>No</v>
      </c>
      <c r="L3079" s="2">
        <f t="shared" si="192"/>
        <v>43.999999999883585</v>
      </c>
      <c r="M3079" t="str">
        <f t="shared" si="193"/>
        <v>No</v>
      </c>
      <c r="N3079" t="str">
        <f t="shared" si="194"/>
        <v>Feb</v>
      </c>
      <c r="O3079" s="2">
        <f t="shared" si="195"/>
        <v>1.8333333333284827</v>
      </c>
      <c r="P3079" t="str">
        <f>VLOOKUP(G3079,Agents!A:E,4,FALSE)</f>
        <v>Team3</v>
      </c>
      <c r="Q3079" t="str">
        <f>VLOOKUP(G3079,Agents!A:E,5,FALSE)</f>
        <v>Mid</v>
      </c>
      <c r="R3079" t="str">
        <f>VLOOKUP(G3079,Agents!A:E,2,FALSE)</f>
        <v>Night</v>
      </c>
    </row>
    <row r="3080" spans="1:18" x14ac:dyDescent="0.35">
      <c r="A3080" t="s">
        <v>5488</v>
      </c>
      <c r="B3080" t="s">
        <v>5489</v>
      </c>
      <c r="C3080" t="s">
        <v>50</v>
      </c>
      <c r="D3080" t="s">
        <v>38</v>
      </c>
      <c r="E3080" s="1">
        <v>46050.270833333336</v>
      </c>
      <c r="F3080" s="1">
        <v>46054.145833333336</v>
      </c>
      <c r="G3080" t="s">
        <v>256</v>
      </c>
      <c r="H3080" t="s">
        <v>15</v>
      </c>
      <c r="I3080" t="s">
        <v>16</v>
      </c>
      <c r="J3080">
        <v>3</v>
      </c>
      <c r="K3080" t="str">
        <f>IF(tickets_dataset[[#This Row],[status]] = "Closed", "Yes","No")</f>
        <v>Yes</v>
      </c>
      <c r="L3080" s="2">
        <f t="shared" si="192"/>
        <v>93</v>
      </c>
      <c r="M3080" t="str">
        <f t="shared" si="193"/>
        <v>Yes</v>
      </c>
      <c r="N3080" t="str">
        <f t="shared" si="194"/>
        <v>Jan</v>
      </c>
      <c r="O3080" s="2">
        <f t="shared" si="195"/>
        <v>3.875</v>
      </c>
      <c r="P3080" t="str">
        <f>VLOOKUP(G3080,Agents!A:E,4,FALSE)</f>
        <v>Team1</v>
      </c>
      <c r="Q3080" t="str">
        <f>VLOOKUP(G3080,Agents!A:E,5,FALSE)</f>
        <v>Mid</v>
      </c>
      <c r="R3080" t="str">
        <f>VLOOKUP(G3080,Agents!A:E,2,FALSE)</f>
        <v>Morning</v>
      </c>
    </row>
    <row r="3081" spans="1:18" x14ac:dyDescent="0.35">
      <c r="A3081" t="s">
        <v>5490</v>
      </c>
      <c r="B3081" t="s">
        <v>5491</v>
      </c>
      <c r="C3081" t="s">
        <v>22</v>
      </c>
      <c r="D3081" t="s">
        <v>26</v>
      </c>
      <c r="E3081" s="1">
        <v>46038.741666666669</v>
      </c>
      <c r="F3081" s="1">
        <v>46040.2</v>
      </c>
      <c r="G3081" t="s">
        <v>56</v>
      </c>
      <c r="H3081" t="s">
        <v>15</v>
      </c>
      <c r="I3081" t="s">
        <v>16</v>
      </c>
      <c r="J3081">
        <v>4</v>
      </c>
      <c r="K3081" t="str">
        <f>IF(tickets_dataset[[#This Row],[status]] = "Closed", "Yes","No")</f>
        <v>Yes</v>
      </c>
      <c r="L3081" s="2">
        <f t="shared" si="192"/>
        <v>34.999999999883585</v>
      </c>
      <c r="M3081" t="str">
        <f t="shared" si="193"/>
        <v>No</v>
      </c>
      <c r="N3081" t="str">
        <f t="shared" si="194"/>
        <v>Jan</v>
      </c>
      <c r="O3081" s="2">
        <f t="shared" si="195"/>
        <v>1.4583333333284827</v>
      </c>
      <c r="P3081" t="str">
        <f>VLOOKUP(G3081,Agents!A:E,4,FALSE)</f>
        <v>Team1</v>
      </c>
      <c r="Q3081" t="str">
        <f>VLOOKUP(G3081,Agents!A:E,5,FALSE)</f>
        <v>Senior</v>
      </c>
      <c r="R3081" t="str">
        <f>VLOOKUP(G3081,Agents!A:E,2,FALSE)</f>
        <v>Night</v>
      </c>
    </row>
    <row r="3082" spans="1:18" x14ac:dyDescent="0.35">
      <c r="A3082" t="s">
        <v>5492</v>
      </c>
      <c r="B3082" t="s">
        <v>2801</v>
      </c>
      <c r="C3082" t="s">
        <v>22</v>
      </c>
      <c r="D3082" t="s">
        <v>13</v>
      </c>
      <c r="E3082" s="1">
        <v>46091.115972222222</v>
      </c>
      <c r="F3082" s="1">
        <v>46093.032638888886</v>
      </c>
      <c r="G3082" t="s">
        <v>140</v>
      </c>
      <c r="H3082" t="s">
        <v>132</v>
      </c>
      <c r="I3082" t="s">
        <v>16</v>
      </c>
      <c r="J3082">
        <v>4</v>
      </c>
      <c r="K3082" t="str">
        <f>IF(tickets_dataset[[#This Row],[status]] = "Closed", "Yes","No")</f>
        <v>No</v>
      </c>
      <c r="L3082" s="2">
        <f t="shared" si="192"/>
        <v>45.999999999941792</v>
      </c>
      <c r="M3082" t="str">
        <f t="shared" si="193"/>
        <v>No</v>
      </c>
      <c r="N3082" t="str">
        <f t="shared" si="194"/>
        <v>Mar</v>
      </c>
      <c r="O3082" s="2">
        <f t="shared" si="195"/>
        <v>1.9166666666642413</v>
      </c>
      <c r="P3082" t="str">
        <f>VLOOKUP(G3082,Agents!A:E,4,FALSE)</f>
        <v>Team1</v>
      </c>
      <c r="Q3082" t="str">
        <f>VLOOKUP(G3082,Agents!A:E,5,FALSE)</f>
        <v>Junior</v>
      </c>
      <c r="R3082" t="str">
        <f>VLOOKUP(G3082,Agents!A:E,2,FALSE)</f>
        <v>Morning</v>
      </c>
    </row>
    <row r="3083" spans="1:18" x14ac:dyDescent="0.35">
      <c r="A3083" t="s">
        <v>5493</v>
      </c>
      <c r="B3083" t="s">
        <v>3533</v>
      </c>
      <c r="C3083" t="s">
        <v>22</v>
      </c>
      <c r="D3083" t="s">
        <v>26</v>
      </c>
      <c r="E3083" s="1">
        <v>46085.738194444442</v>
      </c>
      <c r="F3083" s="1">
        <v>46086.863194444442</v>
      </c>
      <c r="G3083" t="s">
        <v>357</v>
      </c>
      <c r="H3083" t="s">
        <v>15</v>
      </c>
      <c r="I3083" t="s">
        <v>16</v>
      </c>
      <c r="J3083">
        <v>5</v>
      </c>
      <c r="K3083" t="str">
        <f>IF(tickets_dataset[[#This Row],[status]] = "Closed", "Yes","No")</f>
        <v>Yes</v>
      </c>
      <c r="L3083" s="2">
        <f t="shared" si="192"/>
        <v>27</v>
      </c>
      <c r="M3083" t="str">
        <f t="shared" si="193"/>
        <v>No</v>
      </c>
      <c r="N3083" t="str">
        <f t="shared" si="194"/>
        <v>Mar</v>
      </c>
      <c r="O3083" s="2">
        <f t="shared" si="195"/>
        <v>1.125</v>
      </c>
      <c r="P3083" t="str">
        <f>VLOOKUP(G3083,Agents!A:E,4,FALSE)</f>
        <v>Team1</v>
      </c>
      <c r="Q3083" t="str">
        <f>VLOOKUP(G3083,Agents!A:E,5,FALSE)</f>
        <v>Mid</v>
      </c>
      <c r="R3083" t="str">
        <f>VLOOKUP(G3083,Agents!A:E,2,FALSE)</f>
        <v>Morning</v>
      </c>
    </row>
    <row r="3084" spans="1:18" x14ac:dyDescent="0.35">
      <c r="A3084" t="s">
        <v>5494</v>
      </c>
      <c r="B3084" t="s">
        <v>3561</v>
      </c>
      <c r="C3084" t="s">
        <v>12</v>
      </c>
      <c r="D3084" t="s">
        <v>38</v>
      </c>
      <c r="E3084" s="1">
        <v>46098.552083333336</v>
      </c>
      <c r="F3084" s="1">
        <v>46099.46875</v>
      </c>
      <c r="G3084" t="s">
        <v>159</v>
      </c>
      <c r="H3084" t="s">
        <v>28</v>
      </c>
      <c r="I3084" t="s">
        <v>16</v>
      </c>
      <c r="J3084">
        <v>3</v>
      </c>
      <c r="K3084" t="str">
        <f>IF(tickets_dataset[[#This Row],[status]] = "Closed", "Yes","No")</f>
        <v>No</v>
      </c>
      <c r="L3084" s="2">
        <f t="shared" si="192"/>
        <v>21.999999999941792</v>
      </c>
      <c r="M3084" t="str">
        <f t="shared" si="193"/>
        <v>No</v>
      </c>
      <c r="N3084" t="str">
        <f t="shared" si="194"/>
        <v>Mar</v>
      </c>
      <c r="O3084" s="2">
        <f t="shared" si="195"/>
        <v>0.91666666666424135</v>
      </c>
      <c r="P3084" t="str">
        <f>VLOOKUP(G3084,Agents!A:E,4,FALSE)</f>
        <v>Team4</v>
      </c>
      <c r="Q3084" t="str">
        <f>VLOOKUP(G3084,Agents!A:E,5,FALSE)</f>
        <v>Mid</v>
      </c>
      <c r="R3084" t="str">
        <f>VLOOKUP(G3084,Agents!A:E,2,FALSE)</f>
        <v>Night</v>
      </c>
    </row>
    <row r="3085" spans="1:18" x14ac:dyDescent="0.35">
      <c r="A3085" t="s">
        <v>5495</v>
      </c>
      <c r="B3085" t="s">
        <v>5496</v>
      </c>
      <c r="C3085" t="s">
        <v>50</v>
      </c>
      <c r="D3085" t="s">
        <v>13</v>
      </c>
      <c r="E3085" s="1">
        <v>46049.113194444442</v>
      </c>
      <c r="F3085" s="1">
        <v>46049.779861111114</v>
      </c>
      <c r="G3085" t="s">
        <v>19</v>
      </c>
      <c r="H3085" t="s">
        <v>15</v>
      </c>
      <c r="I3085" t="s">
        <v>16</v>
      </c>
      <c r="J3085">
        <v>4</v>
      </c>
      <c r="K3085" t="str">
        <f>IF(tickets_dataset[[#This Row],[status]] = "Closed", "Yes","No")</f>
        <v>Yes</v>
      </c>
      <c r="L3085" s="2">
        <f t="shared" si="192"/>
        <v>16.000000000116415</v>
      </c>
      <c r="M3085" t="str">
        <f t="shared" si="193"/>
        <v>No</v>
      </c>
      <c r="N3085" t="str">
        <f t="shared" si="194"/>
        <v>Jan</v>
      </c>
      <c r="O3085" s="2">
        <f t="shared" si="195"/>
        <v>0.66666666667151731</v>
      </c>
      <c r="P3085" t="str">
        <f>VLOOKUP(G3085,Agents!A:E,4,FALSE)</f>
        <v>Team4</v>
      </c>
      <c r="Q3085" t="str">
        <f>VLOOKUP(G3085,Agents!A:E,5,FALSE)</f>
        <v>Senior</v>
      </c>
      <c r="R3085" t="str">
        <f>VLOOKUP(G3085,Agents!A:E,2,FALSE)</f>
        <v>Evening</v>
      </c>
    </row>
    <row r="3086" spans="1:18" x14ac:dyDescent="0.35">
      <c r="A3086" t="s">
        <v>5497</v>
      </c>
      <c r="B3086" t="s">
        <v>3705</v>
      </c>
      <c r="C3086" t="s">
        <v>76</v>
      </c>
      <c r="D3086" t="s">
        <v>13</v>
      </c>
      <c r="E3086" s="1">
        <v>46045.301388888889</v>
      </c>
      <c r="F3086" s="1">
        <v>46046.676388888889</v>
      </c>
      <c r="G3086" t="s">
        <v>23</v>
      </c>
      <c r="H3086" t="s">
        <v>15</v>
      </c>
      <c r="I3086" t="s">
        <v>16</v>
      </c>
      <c r="J3086">
        <v>5</v>
      </c>
      <c r="K3086" t="str">
        <f>IF(tickets_dataset[[#This Row],[status]] = "Closed", "Yes","No")</f>
        <v>Yes</v>
      </c>
      <c r="L3086" s="2">
        <f t="shared" si="192"/>
        <v>33</v>
      </c>
      <c r="M3086" t="str">
        <f t="shared" si="193"/>
        <v>No</v>
      </c>
      <c r="N3086" t="str">
        <f t="shared" si="194"/>
        <v>Jan</v>
      </c>
      <c r="O3086" s="2">
        <f t="shared" si="195"/>
        <v>1.375</v>
      </c>
      <c r="P3086" t="str">
        <f>VLOOKUP(G3086,Agents!A:E,4,FALSE)</f>
        <v>Team3</v>
      </c>
      <c r="Q3086" t="str">
        <f>VLOOKUP(G3086,Agents!A:E,5,FALSE)</f>
        <v>Senior</v>
      </c>
      <c r="R3086" t="str">
        <f>VLOOKUP(G3086,Agents!A:E,2,FALSE)</f>
        <v>Evening</v>
      </c>
    </row>
    <row r="3087" spans="1:18" x14ac:dyDescent="0.35">
      <c r="A3087" t="s">
        <v>5498</v>
      </c>
      <c r="B3087" t="s">
        <v>3840</v>
      </c>
      <c r="C3087" t="s">
        <v>22</v>
      </c>
      <c r="D3087" t="s">
        <v>38</v>
      </c>
      <c r="E3087" s="1">
        <v>46093.316666666666</v>
      </c>
      <c r="F3087" s="1">
        <v>46095.35833333333</v>
      </c>
      <c r="G3087" t="s">
        <v>344</v>
      </c>
      <c r="H3087" t="s">
        <v>15</v>
      </c>
      <c r="I3087" t="s">
        <v>16</v>
      </c>
      <c r="J3087">
        <v>5</v>
      </c>
      <c r="K3087" t="str">
        <f>IF(tickets_dataset[[#This Row],[status]] = "Closed", "Yes","No")</f>
        <v>Yes</v>
      </c>
      <c r="L3087" s="2">
        <f t="shared" si="192"/>
        <v>48.999999999941792</v>
      </c>
      <c r="M3087" t="str">
        <f t="shared" si="193"/>
        <v>Yes</v>
      </c>
      <c r="N3087" t="str">
        <f t="shared" si="194"/>
        <v>Mar</v>
      </c>
      <c r="O3087" s="2">
        <f t="shared" si="195"/>
        <v>2.0416666666642413</v>
      </c>
      <c r="P3087" t="str">
        <f>VLOOKUP(G3087,Agents!A:E,4,FALSE)</f>
        <v>Team4</v>
      </c>
      <c r="Q3087" t="str">
        <f>VLOOKUP(G3087,Agents!A:E,5,FALSE)</f>
        <v>Senior</v>
      </c>
      <c r="R3087" t="str">
        <f>VLOOKUP(G3087,Agents!A:E,2,FALSE)</f>
        <v>Night</v>
      </c>
    </row>
    <row r="3088" spans="1:18" x14ac:dyDescent="0.35">
      <c r="A3088" t="s">
        <v>5499</v>
      </c>
      <c r="B3088" t="s">
        <v>5500</v>
      </c>
      <c r="C3088" t="s">
        <v>22</v>
      </c>
      <c r="D3088" t="s">
        <v>13</v>
      </c>
      <c r="E3088" s="1">
        <v>46092.288888888892</v>
      </c>
      <c r="F3088" s="1">
        <v>46093.37222222222</v>
      </c>
      <c r="G3088" t="s">
        <v>128</v>
      </c>
      <c r="H3088" t="s">
        <v>28</v>
      </c>
      <c r="I3088" t="s">
        <v>16</v>
      </c>
      <c r="J3088">
        <v>4</v>
      </c>
      <c r="K3088" t="str">
        <f>IF(tickets_dataset[[#This Row],[status]] = "Closed", "Yes","No")</f>
        <v>No</v>
      </c>
      <c r="L3088" s="2">
        <f t="shared" si="192"/>
        <v>25.999999999883585</v>
      </c>
      <c r="M3088" t="str">
        <f t="shared" si="193"/>
        <v>No</v>
      </c>
      <c r="N3088" t="str">
        <f t="shared" si="194"/>
        <v>Mar</v>
      </c>
      <c r="O3088" s="2">
        <f t="shared" si="195"/>
        <v>1.0833333333284827</v>
      </c>
      <c r="P3088" t="str">
        <f>VLOOKUP(G3088,Agents!A:E,4,FALSE)</f>
        <v>Team4</v>
      </c>
      <c r="Q3088" t="str">
        <f>VLOOKUP(G3088,Agents!A:E,5,FALSE)</f>
        <v>Mid</v>
      </c>
      <c r="R3088" t="str">
        <f>VLOOKUP(G3088,Agents!A:E,2,FALSE)</f>
        <v>Night</v>
      </c>
    </row>
    <row r="3089" spans="1:18" x14ac:dyDescent="0.35">
      <c r="A3089" t="s">
        <v>5501</v>
      </c>
      <c r="B3089" t="s">
        <v>5502</v>
      </c>
      <c r="C3089" t="s">
        <v>76</v>
      </c>
      <c r="D3089" t="s">
        <v>26</v>
      </c>
      <c r="E3089" s="1">
        <v>46099.822222222225</v>
      </c>
      <c r="F3089" s="1">
        <v>46102.655555555553</v>
      </c>
      <c r="G3089" t="s">
        <v>422</v>
      </c>
      <c r="H3089" t="s">
        <v>15</v>
      </c>
      <c r="I3089" t="s">
        <v>16</v>
      </c>
      <c r="J3089">
        <v>4</v>
      </c>
      <c r="K3089" t="str">
        <f>IF(tickets_dataset[[#This Row],[status]] = "Closed", "Yes","No")</f>
        <v>Yes</v>
      </c>
      <c r="L3089" s="2">
        <f t="shared" si="192"/>
        <v>67.999999999883585</v>
      </c>
      <c r="M3089" t="str">
        <f t="shared" si="193"/>
        <v>Yes</v>
      </c>
      <c r="N3089" t="str">
        <f t="shared" si="194"/>
        <v>Mar</v>
      </c>
      <c r="O3089" s="2">
        <f t="shared" si="195"/>
        <v>2.8333333333284827</v>
      </c>
      <c r="P3089" t="str">
        <f>VLOOKUP(G3089,Agents!A:E,4,FALSE)</f>
        <v>Team5</v>
      </c>
      <c r="Q3089" t="str">
        <f>VLOOKUP(G3089,Agents!A:E,5,FALSE)</f>
        <v>Mid</v>
      </c>
      <c r="R3089" t="str">
        <f>VLOOKUP(G3089,Agents!A:E,2,FALSE)</f>
        <v>Evening</v>
      </c>
    </row>
    <row r="3090" spans="1:18" x14ac:dyDescent="0.35">
      <c r="A3090" t="s">
        <v>5503</v>
      </c>
      <c r="B3090" t="s">
        <v>967</v>
      </c>
      <c r="C3090" t="s">
        <v>12</v>
      </c>
      <c r="D3090" t="s">
        <v>38</v>
      </c>
      <c r="E3090" s="1">
        <v>46060.820138888892</v>
      </c>
      <c r="F3090" s="1">
        <v>46063.111805555556</v>
      </c>
      <c r="G3090" t="s">
        <v>164</v>
      </c>
      <c r="H3090" t="s">
        <v>15</v>
      </c>
      <c r="I3090" t="s">
        <v>16</v>
      </c>
      <c r="J3090">
        <v>5</v>
      </c>
      <c r="K3090" t="str">
        <f>IF(tickets_dataset[[#This Row],[status]] = "Closed", "Yes","No")</f>
        <v>Yes</v>
      </c>
      <c r="L3090" s="2">
        <f t="shared" si="192"/>
        <v>54.999999999941792</v>
      </c>
      <c r="M3090" t="str">
        <f t="shared" si="193"/>
        <v>Yes</v>
      </c>
      <c r="N3090" t="str">
        <f t="shared" si="194"/>
        <v>Feb</v>
      </c>
      <c r="O3090" s="2">
        <f t="shared" si="195"/>
        <v>2.2916666666642413</v>
      </c>
      <c r="P3090" t="str">
        <f>VLOOKUP(G3090,Agents!A:E,4,FALSE)</f>
        <v>Team4</v>
      </c>
      <c r="Q3090" t="str">
        <f>VLOOKUP(G3090,Agents!A:E,5,FALSE)</f>
        <v>Senior</v>
      </c>
      <c r="R3090" t="str">
        <f>VLOOKUP(G3090,Agents!A:E,2,FALSE)</f>
        <v>Evening</v>
      </c>
    </row>
    <row r="3091" spans="1:18" x14ac:dyDescent="0.35">
      <c r="A3091" t="s">
        <v>5504</v>
      </c>
      <c r="B3091" t="s">
        <v>5505</v>
      </c>
      <c r="C3091" t="s">
        <v>50</v>
      </c>
      <c r="D3091" t="s">
        <v>13</v>
      </c>
      <c r="E3091" s="1">
        <v>46065.527777777781</v>
      </c>
      <c r="F3091" s="1">
        <v>46065.986111111109</v>
      </c>
      <c r="G3091" t="s">
        <v>256</v>
      </c>
      <c r="H3091" t="s">
        <v>15</v>
      </c>
      <c r="I3091" t="s">
        <v>16</v>
      </c>
      <c r="J3091">
        <v>4</v>
      </c>
      <c r="K3091" t="str">
        <f>IF(tickets_dataset[[#This Row],[status]] = "Closed", "Yes","No")</f>
        <v>Yes</v>
      </c>
      <c r="L3091" s="2">
        <f t="shared" si="192"/>
        <v>10.999999999883585</v>
      </c>
      <c r="M3091" t="str">
        <f t="shared" si="193"/>
        <v>No</v>
      </c>
      <c r="N3091" t="str">
        <f t="shared" si="194"/>
        <v>Feb</v>
      </c>
      <c r="O3091" s="2">
        <f t="shared" si="195"/>
        <v>0.45833333332848269</v>
      </c>
      <c r="P3091" t="str">
        <f>VLOOKUP(G3091,Agents!A:E,4,FALSE)</f>
        <v>Team1</v>
      </c>
      <c r="Q3091" t="str">
        <f>VLOOKUP(G3091,Agents!A:E,5,FALSE)</f>
        <v>Mid</v>
      </c>
      <c r="R3091" t="str">
        <f>VLOOKUP(G3091,Agents!A:E,2,FALSE)</f>
        <v>Morning</v>
      </c>
    </row>
    <row r="3092" spans="1:18" x14ac:dyDescent="0.35">
      <c r="A3092" t="s">
        <v>5506</v>
      </c>
      <c r="B3092" t="s">
        <v>5507</v>
      </c>
      <c r="C3092" t="s">
        <v>22</v>
      </c>
      <c r="D3092" t="s">
        <v>38</v>
      </c>
      <c r="E3092" s="1">
        <v>46096.736111111109</v>
      </c>
      <c r="F3092" s="1">
        <v>46098.444444444445</v>
      </c>
      <c r="G3092" t="s">
        <v>344</v>
      </c>
      <c r="H3092" t="s">
        <v>28</v>
      </c>
      <c r="I3092" t="s">
        <v>16</v>
      </c>
      <c r="J3092">
        <v>4</v>
      </c>
      <c r="K3092" t="str">
        <f>IF(tickets_dataset[[#This Row],[status]] = "Closed", "Yes","No")</f>
        <v>No</v>
      </c>
      <c r="L3092" s="2">
        <f t="shared" si="192"/>
        <v>41.000000000058208</v>
      </c>
      <c r="M3092" t="str">
        <f t="shared" si="193"/>
        <v>No</v>
      </c>
      <c r="N3092" t="str">
        <f t="shared" si="194"/>
        <v>Mar</v>
      </c>
      <c r="O3092" s="2">
        <f t="shared" si="195"/>
        <v>1.7083333333357587</v>
      </c>
      <c r="P3092" t="str">
        <f>VLOOKUP(G3092,Agents!A:E,4,FALSE)</f>
        <v>Team4</v>
      </c>
      <c r="Q3092" t="str">
        <f>VLOOKUP(G3092,Agents!A:E,5,FALSE)</f>
        <v>Senior</v>
      </c>
      <c r="R3092" t="str">
        <f>VLOOKUP(G3092,Agents!A:E,2,FALSE)</f>
        <v>Night</v>
      </c>
    </row>
    <row r="3093" spans="1:18" x14ac:dyDescent="0.35">
      <c r="A3093" t="s">
        <v>5508</v>
      </c>
      <c r="B3093" t="s">
        <v>442</v>
      </c>
      <c r="C3093" t="s">
        <v>22</v>
      </c>
      <c r="D3093" t="s">
        <v>26</v>
      </c>
      <c r="E3093" s="1">
        <v>46059.991666666669</v>
      </c>
      <c r="F3093" s="1">
        <v>46062.2</v>
      </c>
      <c r="G3093" t="s">
        <v>149</v>
      </c>
      <c r="H3093" t="s">
        <v>15</v>
      </c>
      <c r="I3093" t="s">
        <v>16</v>
      </c>
      <c r="J3093">
        <v>4</v>
      </c>
      <c r="K3093" t="str">
        <f>IF(tickets_dataset[[#This Row],[status]] = "Closed", "Yes","No")</f>
        <v>Yes</v>
      </c>
      <c r="L3093" s="2">
        <f t="shared" si="192"/>
        <v>52.999999999883585</v>
      </c>
      <c r="M3093" t="str">
        <f t="shared" si="193"/>
        <v>Yes</v>
      </c>
      <c r="N3093" t="str">
        <f t="shared" si="194"/>
        <v>Feb</v>
      </c>
      <c r="O3093" s="2">
        <f t="shared" si="195"/>
        <v>2.2083333333284827</v>
      </c>
      <c r="P3093" t="str">
        <f>VLOOKUP(G3093,Agents!A:E,4,FALSE)</f>
        <v>Team3</v>
      </c>
      <c r="Q3093" t="str">
        <f>VLOOKUP(G3093,Agents!A:E,5,FALSE)</f>
        <v>Mid</v>
      </c>
      <c r="R3093" t="str">
        <f>VLOOKUP(G3093,Agents!A:E,2,FALSE)</f>
        <v>Night</v>
      </c>
    </row>
    <row r="3094" spans="1:18" x14ac:dyDescent="0.35">
      <c r="A3094" t="s">
        <v>5509</v>
      </c>
      <c r="B3094" t="s">
        <v>5443</v>
      </c>
      <c r="C3094" t="s">
        <v>22</v>
      </c>
      <c r="D3094" t="s">
        <v>26</v>
      </c>
      <c r="E3094" s="1">
        <v>46045.788888888892</v>
      </c>
      <c r="F3094" s="1">
        <v>46046.24722222222</v>
      </c>
      <c r="G3094" t="s">
        <v>67</v>
      </c>
      <c r="H3094" t="s">
        <v>15</v>
      </c>
      <c r="I3094" t="s">
        <v>16</v>
      </c>
      <c r="J3094">
        <v>5</v>
      </c>
      <c r="K3094" t="str">
        <f>IF(tickets_dataset[[#This Row],[status]] = "Closed", "Yes","No")</f>
        <v>Yes</v>
      </c>
      <c r="L3094" s="2">
        <f t="shared" si="192"/>
        <v>10.999999999883585</v>
      </c>
      <c r="M3094" t="str">
        <f t="shared" si="193"/>
        <v>No</v>
      </c>
      <c r="N3094" t="str">
        <f t="shared" si="194"/>
        <v>Jan</v>
      </c>
      <c r="O3094" s="2">
        <f t="shared" si="195"/>
        <v>0.45833333332848269</v>
      </c>
      <c r="P3094" t="str">
        <f>VLOOKUP(G3094,Agents!A:E,4,FALSE)</f>
        <v>Team5</v>
      </c>
      <c r="Q3094" t="str">
        <f>VLOOKUP(G3094,Agents!A:E,5,FALSE)</f>
        <v>Junior</v>
      </c>
      <c r="R3094" t="str">
        <f>VLOOKUP(G3094,Agents!A:E,2,FALSE)</f>
        <v>Evening</v>
      </c>
    </row>
    <row r="3095" spans="1:18" x14ac:dyDescent="0.35">
      <c r="A3095" t="s">
        <v>5510</v>
      </c>
      <c r="B3095" t="s">
        <v>5505</v>
      </c>
      <c r="C3095" t="s">
        <v>22</v>
      </c>
      <c r="D3095" t="s">
        <v>38</v>
      </c>
      <c r="E3095" s="1">
        <v>46046.987500000003</v>
      </c>
      <c r="F3095" s="1">
        <v>46049.779166666667</v>
      </c>
      <c r="G3095" t="s">
        <v>59</v>
      </c>
      <c r="H3095" t="s">
        <v>15</v>
      </c>
      <c r="I3095" t="s">
        <v>16</v>
      </c>
      <c r="J3095">
        <v>4</v>
      </c>
      <c r="K3095" t="str">
        <f>IF(tickets_dataset[[#This Row],[status]] = "Closed", "Yes","No")</f>
        <v>Yes</v>
      </c>
      <c r="L3095" s="2">
        <f t="shared" si="192"/>
        <v>66.999999999941792</v>
      </c>
      <c r="M3095" t="str">
        <f t="shared" si="193"/>
        <v>Yes</v>
      </c>
      <c r="N3095" t="str">
        <f t="shared" si="194"/>
        <v>Jan</v>
      </c>
      <c r="O3095" s="2">
        <f t="shared" si="195"/>
        <v>2.7916666666642413</v>
      </c>
      <c r="P3095" t="str">
        <f>VLOOKUP(G3095,Agents!A:E,4,FALSE)</f>
        <v>Team3</v>
      </c>
      <c r="Q3095" t="str">
        <f>VLOOKUP(G3095,Agents!A:E,5,FALSE)</f>
        <v>Senior</v>
      </c>
      <c r="R3095" t="str">
        <f>VLOOKUP(G3095,Agents!A:E,2,FALSE)</f>
        <v>Night</v>
      </c>
    </row>
    <row r="3096" spans="1:18" x14ac:dyDescent="0.35">
      <c r="A3096" t="s">
        <v>5511</v>
      </c>
      <c r="B3096" t="s">
        <v>5512</v>
      </c>
      <c r="C3096" t="s">
        <v>50</v>
      </c>
      <c r="D3096" t="s">
        <v>38</v>
      </c>
      <c r="E3096" s="1">
        <v>46049.474305555559</v>
      </c>
      <c r="F3096" s="1">
        <v>46052.640972222223</v>
      </c>
      <c r="G3096" t="s">
        <v>103</v>
      </c>
      <c r="H3096" t="s">
        <v>15</v>
      </c>
      <c r="I3096" t="s">
        <v>16</v>
      </c>
      <c r="J3096">
        <v>4</v>
      </c>
      <c r="K3096" t="str">
        <f>IF(tickets_dataset[[#This Row],[status]] = "Closed", "Yes","No")</f>
        <v>Yes</v>
      </c>
      <c r="L3096" s="2">
        <f t="shared" si="192"/>
        <v>75.999999999941792</v>
      </c>
      <c r="M3096" t="str">
        <f t="shared" si="193"/>
        <v>Yes</v>
      </c>
      <c r="N3096" t="str">
        <f t="shared" si="194"/>
        <v>Jan</v>
      </c>
      <c r="O3096" s="2">
        <f t="shared" si="195"/>
        <v>3.1666666666642413</v>
      </c>
      <c r="P3096" t="str">
        <f>VLOOKUP(G3096,Agents!A:E,4,FALSE)</f>
        <v>Team4</v>
      </c>
      <c r="Q3096" t="str">
        <f>VLOOKUP(G3096,Agents!A:E,5,FALSE)</f>
        <v>Senior</v>
      </c>
      <c r="R3096" t="str">
        <f>VLOOKUP(G3096,Agents!A:E,2,FALSE)</f>
        <v>Night</v>
      </c>
    </row>
    <row r="3097" spans="1:18" x14ac:dyDescent="0.35">
      <c r="A3097" t="s">
        <v>5513</v>
      </c>
      <c r="B3097" t="s">
        <v>5514</v>
      </c>
      <c r="C3097" t="s">
        <v>12</v>
      </c>
      <c r="D3097" t="s">
        <v>13</v>
      </c>
      <c r="E3097" s="1">
        <v>46043.90347222222</v>
      </c>
      <c r="F3097" s="1">
        <v>46045.40347222222</v>
      </c>
      <c r="G3097" t="s">
        <v>53</v>
      </c>
      <c r="H3097" t="s">
        <v>15</v>
      </c>
      <c r="I3097" t="s">
        <v>16</v>
      </c>
      <c r="J3097">
        <v>4</v>
      </c>
      <c r="K3097" t="str">
        <f>IF(tickets_dataset[[#This Row],[status]] = "Closed", "Yes","No")</f>
        <v>Yes</v>
      </c>
      <c r="L3097" s="2">
        <f t="shared" si="192"/>
        <v>36</v>
      </c>
      <c r="M3097" t="str">
        <f t="shared" si="193"/>
        <v>No</v>
      </c>
      <c r="N3097" t="str">
        <f t="shared" si="194"/>
        <v>Jan</v>
      </c>
      <c r="O3097" s="2">
        <f t="shared" si="195"/>
        <v>1.5</v>
      </c>
      <c r="P3097" t="str">
        <f>VLOOKUP(G3097,Agents!A:E,4,FALSE)</f>
        <v>Team1</v>
      </c>
      <c r="Q3097" t="str">
        <f>VLOOKUP(G3097,Agents!A:E,5,FALSE)</f>
        <v>Junior</v>
      </c>
      <c r="R3097" t="str">
        <f>VLOOKUP(G3097,Agents!A:E,2,FALSE)</f>
        <v>Night</v>
      </c>
    </row>
    <row r="3098" spans="1:18" x14ac:dyDescent="0.35">
      <c r="A3098" t="s">
        <v>5515</v>
      </c>
      <c r="B3098" t="s">
        <v>5516</v>
      </c>
      <c r="C3098" t="s">
        <v>34</v>
      </c>
      <c r="D3098" t="s">
        <v>38</v>
      </c>
      <c r="E3098" s="1">
        <v>46100.371527777781</v>
      </c>
      <c r="F3098" s="1">
        <v>46102.913194444445</v>
      </c>
      <c r="G3098" t="s">
        <v>103</v>
      </c>
      <c r="H3098" t="s">
        <v>132</v>
      </c>
      <c r="I3098" t="s">
        <v>16</v>
      </c>
      <c r="J3098">
        <v>5</v>
      </c>
      <c r="K3098" t="str">
        <f>IF(tickets_dataset[[#This Row],[status]] = "Closed", "Yes","No")</f>
        <v>No</v>
      </c>
      <c r="L3098" s="2">
        <f t="shared" si="192"/>
        <v>60.999999999941792</v>
      </c>
      <c r="M3098" t="str">
        <f t="shared" si="193"/>
        <v>Yes</v>
      </c>
      <c r="N3098" t="str">
        <f t="shared" si="194"/>
        <v>Mar</v>
      </c>
      <c r="O3098" s="2">
        <f t="shared" si="195"/>
        <v>2.5416666666642413</v>
      </c>
      <c r="P3098" t="str">
        <f>VLOOKUP(G3098,Agents!A:E,4,FALSE)</f>
        <v>Team4</v>
      </c>
      <c r="Q3098" t="str">
        <f>VLOOKUP(G3098,Agents!A:E,5,FALSE)</f>
        <v>Senior</v>
      </c>
      <c r="R3098" t="str">
        <f>VLOOKUP(G3098,Agents!A:E,2,FALSE)</f>
        <v>Night</v>
      </c>
    </row>
    <row r="3099" spans="1:18" x14ac:dyDescent="0.35">
      <c r="A3099" t="s">
        <v>5517</v>
      </c>
      <c r="B3099" t="s">
        <v>5518</v>
      </c>
      <c r="C3099" t="s">
        <v>50</v>
      </c>
      <c r="D3099" t="s">
        <v>26</v>
      </c>
      <c r="E3099" s="1">
        <v>46056.832638888889</v>
      </c>
      <c r="F3099" s="1">
        <v>46059.040972222225</v>
      </c>
      <c r="G3099" t="s">
        <v>422</v>
      </c>
      <c r="H3099" t="s">
        <v>15</v>
      </c>
      <c r="I3099" t="s">
        <v>16</v>
      </c>
      <c r="J3099">
        <v>4</v>
      </c>
      <c r="K3099" t="str">
        <f>IF(tickets_dataset[[#This Row],[status]] = "Closed", "Yes","No")</f>
        <v>Yes</v>
      </c>
      <c r="L3099" s="2">
        <f t="shared" si="192"/>
        <v>53.000000000058208</v>
      </c>
      <c r="M3099" t="str">
        <f t="shared" si="193"/>
        <v>Yes</v>
      </c>
      <c r="N3099" t="str">
        <f t="shared" si="194"/>
        <v>Feb</v>
      </c>
      <c r="O3099" s="2">
        <f t="shared" si="195"/>
        <v>2.2083333333357587</v>
      </c>
      <c r="P3099" t="str">
        <f>VLOOKUP(G3099,Agents!A:E,4,FALSE)</f>
        <v>Team5</v>
      </c>
      <c r="Q3099" t="str">
        <f>VLOOKUP(G3099,Agents!A:E,5,FALSE)</f>
        <v>Mid</v>
      </c>
      <c r="R3099" t="str">
        <f>VLOOKUP(G3099,Agents!A:E,2,FALSE)</f>
        <v>Evening</v>
      </c>
    </row>
    <row r="3100" spans="1:18" x14ac:dyDescent="0.35">
      <c r="A3100" t="s">
        <v>5519</v>
      </c>
      <c r="B3100" t="s">
        <v>5520</v>
      </c>
      <c r="C3100" t="s">
        <v>22</v>
      </c>
      <c r="D3100" t="s">
        <v>38</v>
      </c>
      <c r="E3100" s="1">
        <v>46099.959027777775</v>
      </c>
      <c r="F3100" s="1">
        <v>46102.792361111111</v>
      </c>
      <c r="G3100" t="s">
        <v>422</v>
      </c>
      <c r="H3100" t="s">
        <v>15</v>
      </c>
      <c r="I3100" t="s">
        <v>16</v>
      </c>
      <c r="J3100">
        <v>5</v>
      </c>
      <c r="K3100" t="str">
        <f>IF(tickets_dataset[[#This Row],[status]] = "Closed", "Yes","No")</f>
        <v>Yes</v>
      </c>
      <c r="L3100" s="2">
        <f t="shared" si="192"/>
        <v>68.000000000058208</v>
      </c>
      <c r="M3100" t="str">
        <f t="shared" si="193"/>
        <v>Yes</v>
      </c>
      <c r="N3100" t="str">
        <f t="shared" si="194"/>
        <v>Mar</v>
      </c>
      <c r="O3100" s="2">
        <f t="shared" si="195"/>
        <v>2.8333333333357587</v>
      </c>
      <c r="P3100" t="str">
        <f>VLOOKUP(G3100,Agents!A:E,4,FALSE)</f>
        <v>Team5</v>
      </c>
      <c r="Q3100" t="str">
        <f>VLOOKUP(G3100,Agents!A:E,5,FALSE)</f>
        <v>Mid</v>
      </c>
      <c r="R3100" t="str">
        <f>VLOOKUP(G3100,Agents!A:E,2,FALSE)</f>
        <v>Evening</v>
      </c>
    </row>
    <row r="3101" spans="1:18" x14ac:dyDescent="0.35">
      <c r="A3101" t="s">
        <v>5521</v>
      </c>
      <c r="B3101" t="s">
        <v>2289</v>
      </c>
      <c r="C3101" t="s">
        <v>34</v>
      </c>
      <c r="D3101" t="s">
        <v>26</v>
      </c>
      <c r="E3101" s="1">
        <v>46073.004166666666</v>
      </c>
      <c r="F3101" s="1">
        <v>46073.379166666666</v>
      </c>
      <c r="G3101" t="s">
        <v>119</v>
      </c>
      <c r="H3101" t="s">
        <v>15</v>
      </c>
      <c r="I3101" t="s">
        <v>16</v>
      </c>
      <c r="J3101">
        <v>5</v>
      </c>
      <c r="K3101" t="str">
        <f>IF(tickets_dataset[[#This Row],[status]] = "Closed", "Yes","No")</f>
        <v>Yes</v>
      </c>
      <c r="L3101" s="2">
        <f t="shared" si="192"/>
        <v>9</v>
      </c>
      <c r="M3101" t="str">
        <f t="shared" si="193"/>
        <v>No</v>
      </c>
      <c r="N3101" t="str">
        <f t="shared" si="194"/>
        <v>Feb</v>
      </c>
      <c r="O3101" s="2">
        <f t="shared" si="195"/>
        <v>0.375</v>
      </c>
      <c r="P3101" t="str">
        <f>VLOOKUP(G3101,Agents!A:E,4,FALSE)</f>
        <v>Team1</v>
      </c>
      <c r="Q3101" t="str">
        <f>VLOOKUP(G3101,Agents!A:E,5,FALSE)</f>
        <v>Junior</v>
      </c>
      <c r="R3101" t="str">
        <f>VLOOKUP(G3101,Agents!A:E,2,FALSE)</f>
        <v>Morning</v>
      </c>
    </row>
    <row r="3102" spans="1:18" x14ac:dyDescent="0.35">
      <c r="A3102" t="s">
        <v>5522</v>
      </c>
      <c r="B3102" t="s">
        <v>5523</v>
      </c>
      <c r="C3102" t="s">
        <v>34</v>
      </c>
      <c r="D3102" t="s">
        <v>26</v>
      </c>
      <c r="E3102" s="1">
        <v>46041.96875</v>
      </c>
      <c r="F3102" s="1">
        <v>46044.510416666664</v>
      </c>
      <c r="G3102" t="s">
        <v>164</v>
      </c>
      <c r="H3102" t="s">
        <v>28</v>
      </c>
      <c r="I3102" t="s">
        <v>16</v>
      </c>
      <c r="J3102">
        <v>5</v>
      </c>
      <c r="K3102" t="str">
        <f>IF(tickets_dataset[[#This Row],[status]] = "Closed", "Yes","No")</f>
        <v>No</v>
      </c>
      <c r="L3102" s="2">
        <f t="shared" si="192"/>
        <v>60.999999999941792</v>
      </c>
      <c r="M3102" t="str">
        <f t="shared" si="193"/>
        <v>Yes</v>
      </c>
      <c r="N3102" t="str">
        <f t="shared" si="194"/>
        <v>Jan</v>
      </c>
      <c r="O3102" s="2">
        <f t="shared" si="195"/>
        <v>2.5416666666642413</v>
      </c>
      <c r="P3102" t="str">
        <f>VLOOKUP(G3102,Agents!A:E,4,FALSE)</f>
        <v>Team4</v>
      </c>
      <c r="Q3102" t="str">
        <f>VLOOKUP(G3102,Agents!A:E,5,FALSE)</f>
        <v>Senior</v>
      </c>
      <c r="R3102" t="str">
        <f>VLOOKUP(G3102,Agents!A:E,2,FALSE)</f>
        <v>Evening</v>
      </c>
    </row>
    <row r="3103" spans="1:18" x14ac:dyDescent="0.35">
      <c r="A3103" t="s">
        <v>5524</v>
      </c>
      <c r="B3103" t="s">
        <v>5525</v>
      </c>
      <c r="C3103" t="s">
        <v>50</v>
      </c>
      <c r="D3103" t="s">
        <v>13</v>
      </c>
      <c r="E3103" s="1">
        <v>46059.70416666667</v>
      </c>
      <c r="F3103" s="1">
        <v>46059.995833333334</v>
      </c>
      <c r="G3103" t="s">
        <v>73</v>
      </c>
      <c r="H3103" t="s">
        <v>15</v>
      </c>
      <c r="I3103" t="s">
        <v>16</v>
      </c>
      <c r="J3103">
        <v>4</v>
      </c>
      <c r="K3103" t="str">
        <f>IF(tickets_dataset[[#This Row],[status]] = "Closed", "Yes","No")</f>
        <v>Yes</v>
      </c>
      <c r="L3103" s="2">
        <f t="shared" si="192"/>
        <v>6.9999999999417923</v>
      </c>
      <c r="M3103" t="str">
        <f t="shared" si="193"/>
        <v>No</v>
      </c>
      <c r="N3103" t="str">
        <f t="shared" si="194"/>
        <v>Feb</v>
      </c>
      <c r="O3103" s="2">
        <f t="shared" si="195"/>
        <v>0.29166666666424135</v>
      </c>
      <c r="P3103" t="str">
        <f>VLOOKUP(G3103,Agents!A:E,4,FALSE)</f>
        <v>Team4</v>
      </c>
      <c r="Q3103" t="str">
        <f>VLOOKUP(G3103,Agents!A:E,5,FALSE)</f>
        <v>Senior</v>
      </c>
      <c r="R3103" t="str">
        <f>VLOOKUP(G3103,Agents!A:E,2,FALSE)</f>
        <v>Night</v>
      </c>
    </row>
    <row r="3104" spans="1:18" x14ac:dyDescent="0.35">
      <c r="A3104" t="s">
        <v>5526</v>
      </c>
      <c r="B3104" t="s">
        <v>5527</v>
      </c>
      <c r="C3104" t="s">
        <v>34</v>
      </c>
      <c r="D3104" t="s">
        <v>38</v>
      </c>
      <c r="E3104" s="1">
        <v>46101.665277777778</v>
      </c>
      <c r="F3104" s="1">
        <v>46104.998611111114</v>
      </c>
      <c r="G3104" t="s">
        <v>100</v>
      </c>
      <c r="H3104" t="s">
        <v>15</v>
      </c>
      <c r="I3104" t="s">
        <v>16</v>
      </c>
      <c r="J3104">
        <v>5</v>
      </c>
      <c r="K3104" t="str">
        <f>IF(tickets_dataset[[#This Row],[status]] = "Closed", "Yes","No")</f>
        <v>Yes</v>
      </c>
      <c r="L3104" s="2">
        <f t="shared" si="192"/>
        <v>80.000000000058208</v>
      </c>
      <c r="M3104" t="str">
        <f t="shared" si="193"/>
        <v>Yes</v>
      </c>
      <c r="N3104" t="str">
        <f t="shared" si="194"/>
        <v>Mar</v>
      </c>
      <c r="O3104" s="2">
        <f t="shared" si="195"/>
        <v>3.3333333333357587</v>
      </c>
      <c r="P3104" t="str">
        <f>VLOOKUP(G3104,Agents!A:E,4,FALSE)</f>
        <v>Team4</v>
      </c>
      <c r="Q3104" t="str">
        <f>VLOOKUP(G3104,Agents!A:E,5,FALSE)</f>
        <v>Junior</v>
      </c>
      <c r="R3104" t="str">
        <f>VLOOKUP(G3104,Agents!A:E,2,FALSE)</f>
        <v>Evening</v>
      </c>
    </row>
    <row r="3105" spans="1:18" x14ac:dyDescent="0.35">
      <c r="A3105" t="s">
        <v>5528</v>
      </c>
      <c r="B3105" t="s">
        <v>5529</v>
      </c>
      <c r="C3105" t="s">
        <v>12</v>
      </c>
      <c r="D3105" t="s">
        <v>13</v>
      </c>
      <c r="E3105" s="1">
        <v>46071.138888888891</v>
      </c>
      <c r="F3105" s="1">
        <v>46072.138888888891</v>
      </c>
      <c r="G3105" t="s">
        <v>23</v>
      </c>
      <c r="H3105" t="s">
        <v>15</v>
      </c>
      <c r="I3105" t="s">
        <v>16</v>
      </c>
      <c r="J3105">
        <v>4</v>
      </c>
      <c r="K3105" t="str">
        <f>IF(tickets_dataset[[#This Row],[status]] = "Closed", "Yes","No")</f>
        <v>Yes</v>
      </c>
      <c r="L3105" s="2">
        <f t="shared" si="192"/>
        <v>24</v>
      </c>
      <c r="M3105" t="str">
        <f t="shared" si="193"/>
        <v>No</v>
      </c>
      <c r="N3105" t="str">
        <f t="shared" si="194"/>
        <v>Feb</v>
      </c>
      <c r="O3105" s="2">
        <f t="shared" si="195"/>
        <v>1</v>
      </c>
      <c r="P3105" t="str">
        <f>VLOOKUP(G3105,Agents!A:E,4,FALSE)</f>
        <v>Team3</v>
      </c>
      <c r="Q3105" t="str">
        <f>VLOOKUP(G3105,Agents!A:E,5,FALSE)</f>
        <v>Senior</v>
      </c>
      <c r="R3105" t="str">
        <f>VLOOKUP(G3105,Agents!A:E,2,FALSE)</f>
        <v>Evening</v>
      </c>
    </row>
    <row r="3106" spans="1:18" x14ac:dyDescent="0.35">
      <c r="A3106" t="s">
        <v>5530</v>
      </c>
      <c r="B3106" t="s">
        <v>2016</v>
      </c>
      <c r="C3106" t="s">
        <v>34</v>
      </c>
      <c r="D3106" t="s">
        <v>26</v>
      </c>
      <c r="E3106" s="1">
        <v>46026.877083333333</v>
      </c>
      <c r="F3106" s="1">
        <v>46028.168749999997</v>
      </c>
      <c r="G3106" t="s">
        <v>256</v>
      </c>
      <c r="H3106" t="s">
        <v>15</v>
      </c>
      <c r="I3106" t="s">
        <v>16</v>
      </c>
      <c r="J3106">
        <v>4</v>
      </c>
      <c r="K3106" t="str">
        <f>IF(tickets_dataset[[#This Row],[status]] = "Closed", "Yes","No")</f>
        <v>Yes</v>
      </c>
      <c r="L3106" s="2">
        <f t="shared" si="192"/>
        <v>30.999999999941792</v>
      </c>
      <c r="M3106" t="str">
        <f t="shared" si="193"/>
        <v>No</v>
      </c>
      <c r="N3106" t="str">
        <f t="shared" si="194"/>
        <v>Jan</v>
      </c>
      <c r="O3106" s="2">
        <f t="shared" si="195"/>
        <v>1.2916666666642413</v>
      </c>
      <c r="P3106" t="str">
        <f>VLOOKUP(G3106,Agents!A:E,4,FALSE)</f>
        <v>Team1</v>
      </c>
      <c r="Q3106" t="str">
        <f>VLOOKUP(G3106,Agents!A:E,5,FALSE)</f>
        <v>Mid</v>
      </c>
      <c r="R3106" t="str">
        <f>VLOOKUP(G3106,Agents!A:E,2,FALSE)</f>
        <v>Morning</v>
      </c>
    </row>
    <row r="3107" spans="1:18" x14ac:dyDescent="0.35">
      <c r="A3107" t="s">
        <v>5531</v>
      </c>
      <c r="B3107" t="s">
        <v>3824</v>
      </c>
      <c r="C3107" t="s">
        <v>76</v>
      </c>
      <c r="D3107" t="s">
        <v>13</v>
      </c>
      <c r="E3107" s="1">
        <v>46099.65347222222</v>
      </c>
      <c r="F3107" s="1">
        <v>46100.695138888892</v>
      </c>
      <c r="G3107" t="s">
        <v>183</v>
      </c>
      <c r="H3107" t="s">
        <v>15</v>
      </c>
      <c r="I3107" t="s">
        <v>68</v>
      </c>
      <c r="J3107">
        <v>2</v>
      </c>
      <c r="K3107" t="str">
        <f>IF(tickets_dataset[[#This Row],[status]] = "Closed", "Yes","No")</f>
        <v>Yes</v>
      </c>
      <c r="L3107" s="2">
        <f t="shared" si="192"/>
        <v>25.000000000116415</v>
      </c>
      <c r="M3107" t="str">
        <f t="shared" si="193"/>
        <v>No</v>
      </c>
      <c r="N3107" t="str">
        <f t="shared" si="194"/>
        <v>Mar</v>
      </c>
      <c r="O3107" s="2">
        <f t="shared" si="195"/>
        <v>1.0416666666715173</v>
      </c>
      <c r="P3107" t="str">
        <f>VLOOKUP(G3107,Agents!A:E,4,FALSE)</f>
        <v>Team3</v>
      </c>
      <c r="Q3107" t="str">
        <f>VLOOKUP(G3107,Agents!A:E,5,FALSE)</f>
        <v>Senior</v>
      </c>
      <c r="R3107" t="str">
        <f>VLOOKUP(G3107,Agents!A:E,2,FALSE)</f>
        <v>Night</v>
      </c>
    </row>
    <row r="3108" spans="1:18" x14ac:dyDescent="0.35">
      <c r="A3108" t="s">
        <v>5532</v>
      </c>
      <c r="B3108" t="s">
        <v>5533</v>
      </c>
      <c r="C3108" t="s">
        <v>50</v>
      </c>
      <c r="D3108" t="s">
        <v>38</v>
      </c>
      <c r="E3108" s="1">
        <v>46077.952777777777</v>
      </c>
      <c r="F3108" s="1">
        <v>46078.994444444441</v>
      </c>
      <c r="G3108" t="s">
        <v>170</v>
      </c>
      <c r="H3108" t="s">
        <v>15</v>
      </c>
      <c r="I3108" t="s">
        <v>16</v>
      </c>
      <c r="J3108">
        <v>5</v>
      </c>
      <c r="K3108" t="str">
        <f>IF(tickets_dataset[[#This Row],[status]] = "Closed", "Yes","No")</f>
        <v>Yes</v>
      </c>
      <c r="L3108" s="2">
        <f t="shared" si="192"/>
        <v>24.999999999941792</v>
      </c>
      <c r="M3108" t="str">
        <f t="shared" si="193"/>
        <v>No</v>
      </c>
      <c r="N3108" t="str">
        <f t="shared" si="194"/>
        <v>Feb</v>
      </c>
      <c r="O3108" s="2">
        <f t="shared" si="195"/>
        <v>1.0416666666642413</v>
      </c>
      <c r="P3108" t="str">
        <f>VLOOKUP(G3108,Agents!A:E,4,FALSE)</f>
        <v>Team5</v>
      </c>
      <c r="Q3108" t="str">
        <f>VLOOKUP(G3108,Agents!A:E,5,FALSE)</f>
        <v>Junior</v>
      </c>
      <c r="R3108" t="str">
        <f>VLOOKUP(G3108,Agents!A:E,2,FALSE)</f>
        <v>Night</v>
      </c>
    </row>
    <row r="3109" spans="1:18" x14ac:dyDescent="0.35">
      <c r="A3109" t="s">
        <v>5534</v>
      </c>
      <c r="B3109" t="s">
        <v>5535</v>
      </c>
      <c r="C3109" t="s">
        <v>22</v>
      </c>
      <c r="D3109" t="s">
        <v>38</v>
      </c>
      <c r="E3109" s="1">
        <v>46103.302083333336</v>
      </c>
      <c r="F3109" s="1">
        <v>46104.34375</v>
      </c>
      <c r="G3109" t="s">
        <v>357</v>
      </c>
      <c r="H3109" t="s">
        <v>15</v>
      </c>
      <c r="I3109" t="s">
        <v>16</v>
      </c>
      <c r="J3109">
        <v>4</v>
      </c>
      <c r="K3109" t="str">
        <f>IF(tickets_dataset[[#This Row],[status]] = "Closed", "Yes","No")</f>
        <v>Yes</v>
      </c>
      <c r="L3109" s="2">
        <f t="shared" si="192"/>
        <v>24.999999999941792</v>
      </c>
      <c r="M3109" t="str">
        <f t="shared" si="193"/>
        <v>No</v>
      </c>
      <c r="N3109" t="str">
        <f t="shared" si="194"/>
        <v>Mar</v>
      </c>
      <c r="O3109" s="2">
        <f t="shared" si="195"/>
        <v>1.0416666666642413</v>
      </c>
      <c r="P3109" t="str">
        <f>VLOOKUP(G3109,Agents!A:E,4,FALSE)</f>
        <v>Team1</v>
      </c>
      <c r="Q3109" t="str">
        <f>VLOOKUP(G3109,Agents!A:E,5,FALSE)</f>
        <v>Mid</v>
      </c>
      <c r="R3109" t="str">
        <f>VLOOKUP(G3109,Agents!A:E,2,FALSE)</f>
        <v>Morning</v>
      </c>
    </row>
    <row r="3110" spans="1:18" x14ac:dyDescent="0.35">
      <c r="A3110" t="s">
        <v>5536</v>
      </c>
      <c r="B3110" t="s">
        <v>3005</v>
      </c>
      <c r="C3110" t="s">
        <v>76</v>
      </c>
      <c r="D3110" t="s">
        <v>38</v>
      </c>
      <c r="E3110" s="1">
        <v>46108.75</v>
      </c>
      <c r="F3110" s="1">
        <v>46109.583333333336</v>
      </c>
      <c r="G3110" t="s">
        <v>100</v>
      </c>
      <c r="H3110" t="s">
        <v>15</v>
      </c>
      <c r="I3110" t="s">
        <v>16</v>
      </c>
      <c r="J3110">
        <v>4</v>
      </c>
      <c r="K3110" t="str">
        <f>IF(tickets_dataset[[#This Row],[status]] = "Closed", "Yes","No")</f>
        <v>Yes</v>
      </c>
      <c r="L3110" s="2">
        <f t="shared" si="192"/>
        <v>20.000000000058208</v>
      </c>
      <c r="M3110" t="str">
        <f t="shared" si="193"/>
        <v>No</v>
      </c>
      <c r="N3110" t="str">
        <f t="shared" si="194"/>
        <v>Mar</v>
      </c>
      <c r="O3110" s="2">
        <f t="shared" si="195"/>
        <v>0.83333333333575865</v>
      </c>
      <c r="P3110" t="str">
        <f>VLOOKUP(G3110,Agents!A:E,4,FALSE)</f>
        <v>Team4</v>
      </c>
      <c r="Q3110" t="str">
        <f>VLOOKUP(G3110,Agents!A:E,5,FALSE)</f>
        <v>Junior</v>
      </c>
      <c r="R3110" t="str">
        <f>VLOOKUP(G3110,Agents!A:E,2,FALSE)</f>
        <v>Evening</v>
      </c>
    </row>
    <row r="3111" spans="1:18" x14ac:dyDescent="0.35">
      <c r="A3111" t="s">
        <v>5537</v>
      </c>
      <c r="B3111" t="s">
        <v>5538</v>
      </c>
      <c r="C3111" t="s">
        <v>50</v>
      </c>
      <c r="D3111" t="s">
        <v>13</v>
      </c>
      <c r="E3111" s="1">
        <v>46094.710416666669</v>
      </c>
      <c r="F3111" s="1">
        <v>46096.293749999997</v>
      </c>
      <c r="G3111" t="s">
        <v>86</v>
      </c>
      <c r="H3111" t="s">
        <v>15</v>
      </c>
      <c r="I3111" t="s">
        <v>16</v>
      </c>
      <c r="J3111">
        <v>5</v>
      </c>
      <c r="K3111" t="str">
        <f>IF(tickets_dataset[[#This Row],[status]] = "Closed", "Yes","No")</f>
        <v>Yes</v>
      </c>
      <c r="L3111" s="2">
        <f t="shared" si="192"/>
        <v>37.999999999883585</v>
      </c>
      <c r="M3111" t="str">
        <f t="shared" si="193"/>
        <v>No</v>
      </c>
      <c r="N3111" t="str">
        <f t="shared" si="194"/>
        <v>Mar</v>
      </c>
      <c r="O3111" s="2">
        <f t="shared" si="195"/>
        <v>1.5833333333284827</v>
      </c>
      <c r="P3111" t="str">
        <f>VLOOKUP(G3111,Agents!A:E,4,FALSE)</f>
        <v>Team1</v>
      </c>
      <c r="Q3111" t="str">
        <f>VLOOKUP(G3111,Agents!A:E,5,FALSE)</f>
        <v>Mid</v>
      </c>
      <c r="R3111" t="str">
        <f>VLOOKUP(G3111,Agents!A:E,2,FALSE)</f>
        <v>Morning</v>
      </c>
    </row>
    <row r="3112" spans="1:18" x14ac:dyDescent="0.35">
      <c r="A3112" t="s">
        <v>5539</v>
      </c>
      <c r="B3112" t="s">
        <v>5540</v>
      </c>
      <c r="C3112" t="s">
        <v>50</v>
      </c>
      <c r="D3112" t="s">
        <v>13</v>
      </c>
      <c r="E3112" s="1">
        <v>46100.418749999997</v>
      </c>
      <c r="F3112" s="1">
        <v>46102.252083333333</v>
      </c>
      <c r="G3112" t="s">
        <v>282</v>
      </c>
      <c r="H3112" t="s">
        <v>15</v>
      </c>
      <c r="I3112" t="s">
        <v>16</v>
      </c>
      <c r="J3112">
        <v>5</v>
      </c>
      <c r="K3112" t="str">
        <f>IF(tickets_dataset[[#This Row],[status]] = "Closed", "Yes","No")</f>
        <v>Yes</v>
      </c>
      <c r="L3112" s="2">
        <f t="shared" si="192"/>
        <v>44.000000000058208</v>
      </c>
      <c r="M3112" t="str">
        <f t="shared" si="193"/>
        <v>No</v>
      </c>
      <c r="N3112" t="str">
        <f t="shared" si="194"/>
        <v>Mar</v>
      </c>
      <c r="O3112" s="2">
        <f t="shared" si="195"/>
        <v>1.8333333333357587</v>
      </c>
      <c r="P3112" t="str">
        <f>VLOOKUP(G3112,Agents!A:E,4,FALSE)</f>
        <v>Team4</v>
      </c>
      <c r="Q3112" t="str">
        <f>VLOOKUP(G3112,Agents!A:E,5,FALSE)</f>
        <v>Mid</v>
      </c>
      <c r="R3112" t="str">
        <f>VLOOKUP(G3112,Agents!A:E,2,FALSE)</f>
        <v>Morning</v>
      </c>
    </row>
    <row r="3113" spans="1:18" x14ac:dyDescent="0.35">
      <c r="A3113" t="s">
        <v>5541</v>
      </c>
      <c r="B3113" t="s">
        <v>5542</v>
      </c>
      <c r="C3113" t="s">
        <v>76</v>
      </c>
      <c r="D3113" t="s">
        <v>38</v>
      </c>
      <c r="E3113" s="1">
        <v>46067.535416666666</v>
      </c>
      <c r="F3113" s="1">
        <v>46068.32708333333</v>
      </c>
      <c r="G3113" t="s">
        <v>19</v>
      </c>
      <c r="H3113" t="s">
        <v>15</v>
      </c>
      <c r="I3113" t="s">
        <v>16</v>
      </c>
      <c r="J3113">
        <v>4</v>
      </c>
      <c r="K3113" t="str">
        <f>IF(tickets_dataset[[#This Row],[status]] = "Closed", "Yes","No")</f>
        <v>Yes</v>
      </c>
      <c r="L3113" s="2">
        <f t="shared" si="192"/>
        <v>18.999999999941792</v>
      </c>
      <c r="M3113" t="str">
        <f t="shared" si="193"/>
        <v>No</v>
      </c>
      <c r="N3113" t="str">
        <f t="shared" si="194"/>
        <v>Feb</v>
      </c>
      <c r="O3113" s="2">
        <f t="shared" si="195"/>
        <v>0.79166666666424135</v>
      </c>
      <c r="P3113" t="str">
        <f>VLOOKUP(G3113,Agents!A:E,4,FALSE)</f>
        <v>Team4</v>
      </c>
      <c r="Q3113" t="str">
        <f>VLOOKUP(G3113,Agents!A:E,5,FALSE)</f>
        <v>Senior</v>
      </c>
      <c r="R3113" t="str">
        <f>VLOOKUP(G3113,Agents!A:E,2,FALSE)</f>
        <v>Evening</v>
      </c>
    </row>
    <row r="3114" spans="1:18" x14ac:dyDescent="0.35">
      <c r="A3114" t="s">
        <v>5543</v>
      </c>
      <c r="B3114" t="s">
        <v>5544</v>
      </c>
      <c r="C3114" t="s">
        <v>12</v>
      </c>
      <c r="D3114" t="s">
        <v>13</v>
      </c>
      <c r="E3114" s="1">
        <v>46108.356944444444</v>
      </c>
      <c r="F3114" s="1">
        <v>46109.981944444444</v>
      </c>
      <c r="G3114" t="s">
        <v>31</v>
      </c>
      <c r="H3114" t="s">
        <v>15</v>
      </c>
      <c r="I3114" t="s">
        <v>16</v>
      </c>
      <c r="J3114">
        <v>4</v>
      </c>
      <c r="K3114" t="str">
        <f>IF(tickets_dataset[[#This Row],[status]] = "Closed", "Yes","No")</f>
        <v>Yes</v>
      </c>
      <c r="L3114" s="2">
        <f t="shared" si="192"/>
        <v>39</v>
      </c>
      <c r="M3114" t="str">
        <f t="shared" si="193"/>
        <v>No</v>
      </c>
      <c r="N3114" t="str">
        <f t="shared" si="194"/>
        <v>Mar</v>
      </c>
      <c r="O3114" s="2">
        <f t="shared" si="195"/>
        <v>1.625</v>
      </c>
      <c r="P3114" t="str">
        <f>VLOOKUP(G3114,Agents!A:E,4,FALSE)</f>
        <v>Team5</v>
      </c>
      <c r="Q3114" t="str">
        <f>VLOOKUP(G3114,Agents!A:E,5,FALSE)</f>
        <v>Senior</v>
      </c>
      <c r="R3114" t="str">
        <f>VLOOKUP(G3114,Agents!A:E,2,FALSE)</f>
        <v>Evening</v>
      </c>
    </row>
    <row r="3115" spans="1:18" x14ac:dyDescent="0.35">
      <c r="A3115" t="s">
        <v>5545</v>
      </c>
      <c r="B3115" t="s">
        <v>5546</v>
      </c>
      <c r="C3115" t="s">
        <v>50</v>
      </c>
      <c r="D3115" t="s">
        <v>38</v>
      </c>
      <c r="E3115" s="1">
        <v>46028.024305555555</v>
      </c>
      <c r="F3115" s="1">
        <v>46030.482638888891</v>
      </c>
      <c r="G3115" t="s">
        <v>86</v>
      </c>
      <c r="H3115" t="s">
        <v>15</v>
      </c>
      <c r="I3115" t="s">
        <v>16</v>
      </c>
      <c r="J3115">
        <v>4</v>
      </c>
      <c r="K3115" t="str">
        <f>IF(tickets_dataset[[#This Row],[status]] = "Closed", "Yes","No")</f>
        <v>Yes</v>
      </c>
      <c r="L3115" s="2">
        <f t="shared" si="192"/>
        <v>59.000000000058208</v>
      </c>
      <c r="M3115" t="str">
        <f t="shared" si="193"/>
        <v>Yes</v>
      </c>
      <c r="N3115" t="str">
        <f t="shared" si="194"/>
        <v>Jan</v>
      </c>
      <c r="O3115" s="2">
        <f t="shared" si="195"/>
        <v>2.4583333333357587</v>
      </c>
      <c r="P3115" t="str">
        <f>VLOOKUP(G3115,Agents!A:E,4,FALSE)</f>
        <v>Team1</v>
      </c>
      <c r="Q3115" t="str">
        <f>VLOOKUP(G3115,Agents!A:E,5,FALSE)</f>
        <v>Mid</v>
      </c>
      <c r="R3115" t="str">
        <f>VLOOKUP(G3115,Agents!A:E,2,FALSE)</f>
        <v>Morning</v>
      </c>
    </row>
    <row r="3116" spans="1:18" x14ac:dyDescent="0.35">
      <c r="A3116" t="s">
        <v>5547</v>
      </c>
      <c r="B3116" t="s">
        <v>5548</v>
      </c>
      <c r="C3116" t="s">
        <v>34</v>
      </c>
      <c r="D3116" t="s">
        <v>26</v>
      </c>
      <c r="E3116" s="1">
        <v>46100.29583333333</v>
      </c>
      <c r="F3116" s="1">
        <v>46100.462500000001</v>
      </c>
      <c r="G3116" t="s">
        <v>39</v>
      </c>
      <c r="H3116" t="s">
        <v>15</v>
      </c>
      <c r="I3116" t="s">
        <v>16</v>
      </c>
      <c r="J3116">
        <v>5</v>
      </c>
      <c r="K3116" t="str">
        <f>IF(tickets_dataset[[#This Row],[status]] = "Closed", "Yes","No")</f>
        <v>Yes</v>
      </c>
      <c r="L3116" s="2">
        <f t="shared" si="192"/>
        <v>4.0000000001164153</v>
      </c>
      <c r="M3116" t="str">
        <f t="shared" si="193"/>
        <v>No</v>
      </c>
      <c r="N3116" t="str">
        <f t="shared" si="194"/>
        <v>Mar</v>
      </c>
      <c r="O3116" s="2">
        <f t="shared" si="195"/>
        <v>0.16666666667151731</v>
      </c>
      <c r="P3116" t="str">
        <f>VLOOKUP(G3116,Agents!A:E,4,FALSE)</f>
        <v>Team3</v>
      </c>
      <c r="Q3116" t="str">
        <f>VLOOKUP(G3116,Agents!A:E,5,FALSE)</f>
        <v>Mid</v>
      </c>
      <c r="R3116" t="str">
        <f>VLOOKUP(G3116,Agents!A:E,2,FALSE)</f>
        <v>Night</v>
      </c>
    </row>
    <row r="3117" spans="1:18" x14ac:dyDescent="0.35">
      <c r="A3117" t="s">
        <v>5549</v>
      </c>
      <c r="B3117" t="s">
        <v>5550</v>
      </c>
      <c r="C3117" t="s">
        <v>50</v>
      </c>
      <c r="D3117" t="s">
        <v>38</v>
      </c>
      <c r="E3117" s="1">
        <v>46095.508333333331</v>
      </c>
      <c r="F3117" s="1">
        <v>46098.341666666667</v>
      </c>
      <c r="G3117" t="s">
        <v>357</v>
      </c>
      <c r="H3117" t="s">
        <v>15</v>
      </c>
      <c r="I3117" t="s">
        <v>16</v>
      </c>
      <c r="J3117">
        <v>4</v>
      </c>
      <c r="K3117" t="str">
        <f>IF(tickets_dataset[[#This Row],[status]] = "Closed", "Yes","No")</f>
        <v>Yes</v>
      </c>
      <c r="L3117" s="2">
        <f t="shared" si="192"/>
        <v>68.000000000058208</v>
      </c>
      <c r="M3117" t="str">
        <f t="shared" si="193"/>
        <v>Yes</v>
      </c>
      <c r="N3117" t="str">
        <f t="shared" si="194"/>
        <v>Mar</v>
      </c>
      <c r="O3117" s="2">
        <f t="shared" si="195"/>
        <v>2.8333333333357587</v>
      </c>
      <c r="P3117" t="str">
        <f>VLOOKUP(G3117,Agents!A:E,4,FALSE)</f>
        <v>Team1</v>
      </c>
      <c r="Q3117" t="str">
        <f>VLOOKUP(G3117,Agents!A:E,5,FALSE)</f>
        <v>Mid</v>
      </c>
      <c r="R3117" t="str">
        <f>VLOOKUP(G3117,Agents!A:E,2,FALSE)</f>
        <v>Morning</v>
      </c>
    </row>
    <row r="3118" spans="1:18" x14ac:dyDescent="0.35">
      <c r="A3118" t="s">
        <v>5551</v>
      </c>
      <c r="B3118" t="s">
        <v>5552</v>
      </c>
      <c r="C3118" t="s">
        <v>76</v>
      </c>
      <c r="D3118" t="s">
        <v>26</v>
      </c>
      <c r="E3118" s="1">
        <v>46061.314583333333</v>
      </c>
      <c r="F3118" s="1">
        <v>46062.647916666669</v>
      </c>
      <c r="G3118" t="s">
        <v>282</v>
      </c>
      <c r="H3118" t="s">
        <v>15</v>
      </c>
      <c r="I3118" t="s">
        <v>16</v>
      </c>
      <c r="J3118">
        <v>3</v>
      </c>
      <c r="K3118" t="str">
        <f>IF(tickets_dataset[[#This Row],[status]] = "Closed", "Yes","No")</f>
        <v>Yes</v>
      </c>
      <c r="L3118" s="2">
        <f t="shared" si="192"/>
        <v>32.000000000058208</v>
      </c>
      <c r="M3118" t="str">
        <f t="shared" si="193"/>
        <v>No</v>
      </c>
      <c r="N3118" t="str">
        <f t="shared" si="194"/>
        <v>Feb</v>
      </c>
      <c r="O3118" s="2">
        <f t="shared" si="195"/>
        <v>1.3333333333357587</v>
      </c>
      <c r="P3118" t="str">
        <f>VLOOKUP(G3118,Agents!A:E,4,FALSE)</f>
        <v>Team4</v>
      </c>
      <c r="Q3118" t="str">
        <f>VLOOKUP(G3118,Agents!A:E,5,FALSE)</f>
        <v>Mid</v>
      </c>
      <c r="R3118" t="str">
        <f>VLOOKUP(G3118,Agents!A:E,2,FALSE)</f>
        <v>Morning</v>
      </c>
    </row>
    <row r="3119" spans="1:18" x14ac:dyDescent="0.35">
      <c r="A3119" t="s">
        <v>5553</v>
      </c>
      <c r="B3119" t="s">
        <v>1442</v>
      </c>
      <c r="C3119" t="s">
        <v>22</v>
      </c>
      <c r="D3119" t="s">
        <v>38</v>
      </c>
      <c r="E3119" s="1">
        <v>46049.505555555559</v>
      </c>
      <c r="F3119" s="1">
        <v>46051.172222222223</v>
      </c>
      <c r="G3119" t="s">
        <v>344</v>
      </c>
      <c r="H3119" t="s">
        <v>15</v>
      </c>
      <c r="I3119" t="s">
        <v>16</v>
      </c>
      <c r="J3119">
        <v>2</v>
      </c>
      <c r="K3119" t="str">
        <f>IF(tickets_dataset[[#This Row],[status]] = "Closed", "Yes","No")</f>
        <v>Yes</v>
      </c>
      <c r="L3119" s="2">
        <f t="shared" si="192"/>
        <v>39.999999999941792</v>
      </c>
      <c r="M3119" t="str">
        <f t="shared" si="193"/>
        <v>No</v>
      </c>
      <c r="N3119" t="str">
        <f t="shared" si="194"/>
        <v>Jan</v>
      </c>
      <c r="O3119" s="2">
        <f t="shared" si="195"/>
        <v>1.6666666666642413</v>
      </c>
      <c r="P3119" t="str">
        <f>VLOOKUP(G3119,Agents!A:E,4,FALSE)</f>
        <v>Team4</v>
      </c>
      <c r="Q3119" t="str">
        <f>VLOOKUP(G3119,Agents!A:E,5,FALSE)</f>
        <v>Senior</v>
      </c>
      <c r="R3119" t="str">
        <f>VLOOKUP(G3119,Agents!A:E,2,FALSE)</f>
        <v>Night</v>
      </c>
    </row>
    <row r="3120" spans="1:18" x14ac:dyDescent="0.35">
      <c r="A3120" t="s">
        <v>5554</v>
      </c>
      <c r="B3120" t="s">
        <v>2182</v>
      </c>
      <c r="C3120" t="s">
        <v>50</v>
      </c>
      <c r="D3120" t="s">
        <v>38</v>
      </c>
      <c r="E3120" s="1">
        <v>46065.885416666664</v>
      </c>
      <c r="F3120" s="1">
        <v>46067.34375</v>
      </c>
      <c r="G3120" t="s">
        <v>170</v>
      </c>
      <c r="H3120" t="s">
        <v>15</v>
      </c>
      <c r="I3120" t="s">
        <v>16</v>
      </c>
      <c r="J3120">
        <v>3</v>
      </c>
      <c r="K3120" t="str">
        <f>IF(tickets_dataset[[#This Row],[status]] = "Closed", "Yes","No")</f>
        <v>Yes</v>
      </c>
      <c r="L3120" s="2">
        <f t="shared" si="192"/>
        <v>35.000000000058208</v>
      </c>
      <c r="M3120" t="str">
        <f t="shared" si="193"/>
        <v>No</v>
      </c>
      <c r="N3120" t="str">
        <f t="shared" si="194"/>
        <v>Feb</v>
      </c>
      <c r="O3120" s="2">
        <f t="shared" si="195"/>
        <v>1.4583333333357587</v>
      </c>
      <c r="P3120" t="str">
        <f>VLOOKUP(G3120,Agents!A:E,4,FALSE)</f>
        <v>Team5</v>
      </c>
      <c r="Q3120" t="str">
        <f>VLOOKUP(G3120,Agents!A:E,5,FALSE)</f>
        <v>Junior</v>
      </c>
      <c r="R3120" t="str">
        <f>VLOOKUP(G3120,Agents!A:E,2,FALSE)</f>
        <v>Night</v>
      </c>
    </row>
    <row r="3121" spans="1:18" x14ac:dyDescent="0.35">
      <c r="A3121" t="s">
        <v>5555</v>
      </c>
      <c r="B3121" t="s">
        <v>5556</v>
      </c>
      <c r="C3121" t="s">
        <v>50</v>
      </c>
      <c r="D3121" t="s">
        <v>38</v>
      </c>
      <c r="E3121" s="1">
        <v>46030.260416666664</v>
      </c>
      <c r="F3121" s="1">
        <v>46031.760416666664</v>
      </c>
      <c r="G3121" t="s">
        <v>344</v>
      </c>
      <c r="H3121" t="s">
        <v>15</v>
      </c>
      <c r="I3121" t="s">
        <v>16</v>
      </c>
      <c r="J3121">
        <v>5</v>
      </c>
      <c r="K3121" t="str">
        <f>IF(tickets_dataset[[#This Row],[status]] = "Closed", "Yes","No")</f>
        <v>Yes</v>
      </c>
      <c r="L3121" s="2">
        <f t="shared" si="192"/>
        <v>36</v>
      </c>
      <c r="M3121" t="str">
        <f t="shared" si="193"/>
        <v>No</v>
      </c>
      <c r="N3121" t="str">
        <f t="shared" si="194"/>
        <v>Jan</v>
      </c>
      <c r="O3121" s="2">
        <f t="shared" si="195"/>
        <v>1.5</v>
      </c>
      <c r="P3121" t="str">
        <f>VLOOKUP(G3121,Agents!A:E,4,FALSE)</f>
        <v>Team4</v>
      </c>
      <c r="Q3121" t="str">
        <f>VLOOKUP(G3121,Agents!A:E,5,FALSE)</f>
        <v>Senior</v>
      </c>
      <c r="R3121" t="str">
        <f>VLOOKUP(G3121,Agents!A:E,2,FALSE)</f>
        <v>Night</v>
      </c>
    </row>
    <row r="3122" spans="1:18" x14ac:dyDescent="0.35">
      <c r="A3122" t="s">
        <v>5557</v>
      </c>
      <c r="B3122" t="s">
        <v>1582</v>
      </c>
      <c r="C3122" t="s">
        <v>22</v>
      </c>
      <c r="D3122" t="s">
        <v>38</v>
      </c>
      <c r="E3122" s="1">
        <v>46049.769444444442</v>
      </c>
      <c r="F3122" s="1">
        <v>46052.311111111114</v>
      </c>
      <c r="G3122" t="s">
        <v>39</v>
      </c>
      <c r="H3122" t="s">
        <v>15</v>
      </c>
      <c r="I3122" t="s">
        <v>68</v>
      </c>
      <c r="J3122">
        <v>3</v>
      </c>
      <c r="K3122" t="str">
        <f>IF(tickets_dataset[[#This Row],[status]] = "Closed", "Yes","No")</f>
        <v>Yes</v>
      </c>
      <c r="L3122" s="2">
        <f t="shared" si="192"/>
        <v>61.000000000116415</v>
      </c>
      <c r="M3122" t="str">
        <f t="shared" si="193"/>
        <v>Yes</v>
      </c>
      <c r="N3122" t="str">
        <f t="shared" si="194"/>
        <v>Jan</v>
      </c>
      <c r="O3122" s="2">
        <f t="shared" si="195"/>
        <v>2.5416666666715173</v>
      </c>
      <c r="P3122" t="str">
        <f>VLOOKUP(G3122,Agents!A:E,4,FALSE)</f>
        <v>Team3</v>
      </c>
      <c r="Q3122" t="str">
        <f>VLOOKUP(G3122,Agents!A:E,5,FALSE)</f>
        <v>Mid</v>
      </c>
      <c r="R3122" t="str">
        <f>VLOOKUP(G3122,Agents!A:E,2,FALSE)</f>
        <v>Night</v>
      </c>
    </row>
    <row r="3123" spans="1:18" x14ac:dyDescent="0.35">
      <c r="A3123" t="s">
        <v>5558</v>
      </c>
      <c r="B3123" t="s">
        <v>5559</v>
      </c>
      <c r="C3123" t="s">
        <v>76</v>
      </c>
      <c r="D3123" t="s">
        <v>13</v>
      </c>
      <c r="E3123" s="1">
        <v>46030.853472222225</v>
      </c>
      <c r="F3123" s="1">
        <v>46031.145138888889</v>
      </c>
      <c r="G3123" t="s">
        <v>183</v>
      </c>
      <c r="H3123" t="s">
        <v>15</v>
      </c>
      <c r="I3123" t="s">
        <v>16</v>
      </c>
      <c r="J3123">
        <v>3</v>
      </c>
      <c r="K3123" t="str">
        <f>IF(tickets_dataset[[#This Row],[status]] = "Closed", "Yes","No")</f>
        <v>Yes</v>
      </c>
      <c r="L3123" s="2">
        <f t="shared" si="192"/>
        <v>6.9999999999417923</v>
      </c>
      <c r="M3123" t="str">
        <f t="shared" si="193"/>
        <v>No</v>
      </c>
      <c r="N3123" t="str">
        <f t="shared" si="194"/>
        <v>Jan</v>
      </c>
      <c r="O3123" s="2">
        <f t="shared" si="195"/>
        <v>0.29166666666424135</v>
      </c>
      <c r="P3123" t="str">
        <f>VLOOKUP(G3123,Agents!A:E,4,FALSE)</f>
        <v>Team3</v>
      </c>
      <c r="Q3123" t="str">
        <f>VLOOKUP(G3123,Agents!A:E,5,FALSE)</f>
        <v>Senior</v>
      </c>
      <c r="R3123" t="str">
        <f>VLOOKUP(G3123,Agents!A:E,2,FALSE)</f>
        <v>Night</v>
      </c>
    </row>
    <row r="3124" spans="1:18" x14ac:dyDescent="0.35">
      <c r="A3124" t="s">
        <v>5560</v>
      </c>
      <c r="B3124" t="s">
        <v>5561</v>
      </c>
      <c r="C3124" t="s">
        <v>76</v>
      </c>
      <c r="D3124" t="s">
        <v>38</v>
      </c>
      <c r="E3124" s="1">
        <v>46064.549305555556</v>
      </c>
      <c r="F3124" s="1">
        <v>46065.882638888892</v>
      </c>
      <c r="G3124" t="s">
        <v>62</v>
      </c>
      <c r="H3124" t="s">
        <v>15</v>
      </c>
      <c r="I3124" t="s">
        <v>16</v>
      </c>
      <c r="J3124">
        <v>5</v>
      </c>
      <c r="K3124" t="str">
        <f>IF(tickets_dataset[[#This Row],[status]] = "Closed", "Yes","No")</f>
        <v>Yes</v>
      </c>
      <c r="L3124" s="2">
        <f t="shared" si="192"/>
        <v>32.000000000058208</v>
      </c>
      <c r="M3124" t="str">
        <f t="shared" si="193"/>
        <v>No</v>
      </c>
      <c r="N3124" t="str">
        <f t="shared" si="194"/>
        <v>Feb</v>
      </c>
      <c r="O3124" s="2">
        <f t="shared" si="195"/>
        <v>1.3333333333357587</v>
      </c>
      <c r="P3124" t="str">
        <f>VLOOKUP(G3124,Agents!A:E,4,FALSE)</f>
        <v>Team1</v>
      </c>
      <c r="Q3124" t="str">
        <f>VLOOKUP(G3124,Agents!A:E,5,FALSE)</f>
        <v>Junior</v>
      </c>
      <c r="R3124" t="str">
        <f>VLOOKUP(G3124,Agents!A:E,2,FALSE)</f>
        <v>Morning</v>
      </c>
    </row>
    <row r="3125" spans="1:18" x14ac:dyDescent="0.35">
      <c r="A3125" t="s">
        <v>5562</v>
      </c>
      <c r="B3125" t="s">
        <v>3717</v>
      </c>
      <c r="C3125" t="s">
        <v>34</v>
      </c>
      <c r="D3125" t="s">
        <v>26</v>
      </c>
      <c r="E3125" s="1">
        <v>46092.466666666667</v>
      </c>
      <c r="F3125" s="1">
        <v>46094.675000000003</v>
      </c>
      <c r="G3125" t="s">
        <v>164</v>
      </c>
      <c r="H3125" t="s">
        <v>15</v>
      </c>
      <c r="I3125" t="s">
        <v>16</v>
      </c>
      <c r="J3125">
        <v>4</v>
      </c>
      <c r="K3125" t="str">
        <f>IF(tickets_dataset[[#This Row],[status]] = "Closed", "Yes","No")</f>
        <v>Yes</v>
      </c>
      <c r="L3125" s="2">
        <f t="shared" si="192"/>
        <v>53.000000000058208</v>
      </c>
      <c r="M3125" t="str">
        <f t="shared" si="193"/>
        <v>Yes</v>
      </c>
      <c r="N3125" t="str">
        <f t="shared" si="194"/>
        <v>Mar</v>
      </c>
      <c r="O3125" s="2">
        <f t="shared" si="195"/>
        <v>2.2083333333357587</v>
      </c>
      <c r="P3125" t="str">
        <f>VLOOKUP(G3125,Agents!A:E,4,FALSE)</f>
        <v>Team4</v>
      </c>
      <c r="Q3125" t="str">
        <f>VLOOKUP(G3125,Agents!A:E,5,FALSE)</f>
        <v>Senior</v>
      </c>
      <c r="R3125" t="str">
        <f>VLOOKUP(G3125,Agents!A:E,2,FALSE)</f>
        <v>Evening</v>
      </c>
    </row>
    <row r="3126" spans="1:18" x14ac:dyDescent="0.35">
      <c r="A3126" t="s">
        <v>5563</v>
      </c>
      <c r="B3126" t="s">
        <v>5564</v>
      </c>
      <c r="C3126" t="s">
        <v>22</v>
      </c>
      <c r="D3126" t="s">
        <v>13</v>
      </c>
      <c r="E3126" s="1">
        <v>46081.522222222222</v>
      </c>
      <c r="F3126" s="1">
        <v>46082.938888888886</v>
      </c>
      <c r="G3126" t="s">
        <v>42</v>
      </c>
      <c r="H3126" t="s">
        <v>15</v>
      </c>
      <c r="I3126" t="s">
        <v>16</v>
      </c>
      <c r="J3126">
        <v>3</v>
      </c>
      <c r="K3126" t="str">
        <f>IF(tickets_dataset[[#This Row],[status]] = "Closed", "Yes","No")</f>
        <v>Yes</v>
      </c>
      <c r="L3126" s="2">
        <f t="shared" si="192"/>
        <v>33.999999999941792</v>
      </c>
      <c r="M3126" t="str">
        <f t="shared" si="193"/>
        <v>No</v>
      </c>
      <c r="N3126" t="str">
        <f t="shared" si="194"/>
        <v>Feb</v>
      </c>
      <c r="O3126" s="2">
        <f t="shared" si="195"/>
        <v>1.4166666666642413</v>
      </c>
      <c r="P3126" t="str">
        <f>VLOOKUP(G3126,Agents!A:E,4,FALSE)</f>
        <v>Team2</v>
      </c>
      <c r="Q3126" t="str">
        <f>VLOOKUP(G3126,Agents!A:E,5,FALSE)</f>
        <v>Junior</v>
      </c>
      <c r="R3126" t="str">
        <f>VLOOKUP(G3126,Agents!A:E,2,FALSE)</f>
        <v>Night</v>
      </c>
    </row>
    <row r="3127" spans="1:18" x14ac:dyDescent="0.35">
      <c r="A3127" t="s">
        <v>5565</v>
      </c>
      <c r="B3127" t="s">
        <v>5566</v>
      </c>
      <c r="C3127" t="s">
        <v>22</v>
      </c>
      <c r="D3127" t="s">
        <v>26</v>
      </c>
      <c r="E3127" s="1">
        <v>46030.272222222222</v>
      </c>
      <c r="F3127" s="1">
        <v>46032.230555555558</v>
      </c>
      <c r="G3127" t="s">
        <v>167</v>
      </c>
      <c r="H3127" t="s">
        <v>28</v>
      </c>
      <c r="I3127" t="s">
        <v>16</v>
      </c>
      <c r="J3127">
        <v>3</v>
      </c>
      <c r="K3127" t="str">
        <f>IF(tickets_dataset[[#This Row],[status]] = "Closed", "Yes","No")</f>
        <v>No</v>
      </c>
      <c r="L3127" s="2">
        <f t="shared" si="192"/>
        <v>47.000000000058208</v>
      </c>
      <c r="M3127" t="str">
        <f t="shared" si="193"/>
        <v>No</v>
      </c>
      <c r="N3127" t="str">
        <f t="shared" si="194"/>
        <v>Jan</v>
      </c>
      <c r="O3127" s="2">
        <f t="shared" si="195"/>
        <v>1.9583333333357587</v>
      </c>
      <c r="P3127" t="str">
        <f>VLOOKUP(G3127,Agents!A:E,4,FALSE)</f>
        <v>Team3</v>
      </c>
      <c r="Q3127" t="str">
        <f>VLOOKUP(G3127,Agents!A:E,5,FALSE)</f>
        <v>Mid</v>
      </c>
      <c r="R3127" t="str">
        <f>VLOOKUP(G3127,Agents!A:E,2,FALSE)</f>
        <v>Evening</v>
      </c>
    </row>
    <row r="3128" spans="1:18" x14ac:dyDescent="0.35">
      <c r="A3128" t="s">
        <v>5567</v>
      </c>
      <c r="B3128" t="s">
        <v>5568</v>
      </c>
      <c r="C3128" t="s">
        <v>50</v>
      </c>
      <c r="D3128" t="s">
        <v>26</v>
      </c>
      <c r="E3128" s="1">
        <v>46060.086111111108</v>
      </c>
      <c r="F3128" s="1">
        <v>46061.544444444444</v>
      </c>
      <c r="G3128" t="s">
        <v>221</v>
      </c>
      <c r="H3128" t="s">
        <v>15</v>
      </c>
      <c r="I3128" t="s">
        <v>16</v>
      </c>
      <c r="J3128">
        <v>3</v>
      </c>
      <c r="K3128" t="str">
        <f>IF(tickets_dataset[[#This Row],[status]] = "Closed", "Yes","No")</f>
        <v>Yes</v>
      </c>
      <c r="L3128" s="2">
        <f t="shared" si="192"/>
        <v>35.000000000058208</v>
      </c>
      <c r="M3128" t="str">
        <f t="shared" si="193"/>
        <v>No</v>
      </c>
      <c r="N3128" t="str">
        <f t="shared" si="194"/>
        <v>Feb</v>
      </c>
      <c r="O3128" s="2">
        <f t="shared" si="195"/>
        <v>1.4583333333357587</v>
      </c>
      <c r="P3128" t="str">
        <f>VLOOKUP(G3128,Agents!A:E,4,FALSE)</f>
        <v>Team4</v>
      </c>
      <c r="Q3128" t="str">
        <f>VLOOKUP(G3128,Agents!A:E,5,FALSE)</f>
        <v>Senior</v>
      </c>
      <c r="R3128" t="str">
        <f>VLOOKUP(G3128,Agents!A:E,2,FALSE)</f>
        <v>Morning</v>
      </c>
    </row>
    <row r="3129" spans="1:18" x14ac:dyDescent="0.35">
      <c r="A3129" t="s">
        <v>5569</v>
      </c>
      <c r="B3129" t="s">
        <v>5570</v>
      </c>
      <c r="C3129" t="s">
        <v>12</v>
      </c>
      <c r="D3129" t="s">
        <v>26</v>
      </c>
      <c r="E3129" s="1">
        <v>46079.861111111109</v>
      </c>
      <c r="F3129" s="1">
        <v>46081.486111111109</v>
      </c>
      <c r="G3129" t="s">
        <v>23</v>
      </c>
      <c r="H3129" t="s">
        <v>15</v>
      </c>
      <c r="I3129" t="s">
        <v>16</v>
      </c>
      <c r="J3129">
        <v>4</v>
      </c>
      <c r="K3129" t="str">
        <f>IF(tickets_dataset[[#This Row],[status]] = "Closed", "Yes","No")</f>
        <v>Yes</v>
      </c>
      <c r="L3129" s="2">
        <f t="shared" si="192"/>
        <v>39</v>
      </c>
      <c r="M3129" t="str">
        <f t="shared" si="193"/>
        <v>No</v>
      </c>
      <c r="N3129" t="str">
        <f t="shared" si="194"/>
        <v>Feb</v>
      </c>
      <c r="O3129" s="2">
        <f t="shared" si="195"/>
        <v>1.625</v>
      </c>
      <c r="P3129" t="str">
        <f>VLOOKUP(G3129,Agents!A:E,4,FALSE)</f>
        <v>Team3</v>
      </c>
      <c r="Q3129" t="str">
        <f>VLOOKUP(G3129,Agents!A:E,5,FALSE)</f>
        <v>Senior</v>
      </c>
      <c r="R3129" t="str">
        <f>VLOOKUP(G3129,Agents!A:E,2,FALSE)</f>
        <v>Evening</v>
      </c>
    </row>
    <row r="3130" spans="1:18" x14ac:dyDescent="0.35">
      <c r="A3130" t="s">
        <v>5571</v>
      </c>
      <c r="B3130" t="s">
        <v>5572</v>
      </c>
      <c r="C3130" t="s">
        <v>34</v>
      </c>
      <c r="D3130" t="s">
        <v>26</v>
      </c>
      <c r="E3130" s="1">
        <v>46052.588888888888</v>
      </c>
      <c r="F3130" s="1">
        <v>46055.422222222223</v>
      </c>
      <c r="G3130" t="s">
        <v>344</v>
      </c>
      <c r="H3130" t="s">
        <v>15</v>
      </c>
      <c r="I3130" t="s">
        <v>16</v>
      </c>
      <c r="J3130">
        <v>4</v>
      </c>
      <c r="K3130" t="str">
        <f>IF(tickets_dataset[[#This Row],[status]] = "Closed", "Yes","No")</f>
        <v>Yes</v>
      </c>
      <c r="L3130" s="2">
        <f t="shared" si="192"/>
        <v>68.000000000058208</v>
      </c>
      <c r="M3130" t="str">
        <f t="shared" si="193"/>
        <v>Yes</v>
      </c>
      <c r="N3130" t="str">
        <f t="shared" si="194"/>
        <v>Jan</v>
      </c>
      <c r="O3130" s="2">
        <f t="shared" si="195"/>
        <v>2.8333333333357587</v>
      </c>
      <c r="P3130" t="str">
        <f>VLOOKUP(G3130,Agents!A:E,4,FALSE)</f>
        <v>Team4</v>
      </c>
      <c r="Q3130" t="str">
        <f>VLOOKUP(G3130,Agents!A:E,5,FALSE)</f>
        <v>Senior</v>
      </c>
      <c r="R3130" t="str">
        <f>VLOOKUP(G3130,Agents!A:E,2,FALSE)</f>
        <v>Night</v>
      </c>
    </row>
    <row r="3131" spans="1:18" x14ac:dyDescent="0.35">
      <c r="A3131" t="s">
        <v>5573</v>
      </c>
      <c r="B3131" t="s">
        <v>5574</v>
      </c>
      <c r="C3131" t="s">
        <v>76</v>
      </c>
      <c r="D3131" t="s">
        <v>13</v>
      </c>
      <c r="E3131" s="1">
        <v>46024.459027777775</v>
      </c>
      <c r="F3131" s="1">
        <v>46025.334027777775</v>
      </c>
      <c r="G3131" t="s">
        <v>164</v>
      </c>
      <c r="H3131" t="s">
        <v>132</v>
      </c>
      <c r="I3131" t="s">
        <v>16</v>
      </c>
      <c r="J3131">
        <v>4</v>
      </c>
      <c r="K3131" t="str">
        <f>IF(tickets_dataset[[#This Row],[status]] = "Closed", "Yes","No")</f>
        <v>No</v>
      </c>
      <c r="L3131" s="2">
        <f t="shared" si="192"/>
        <v>21</v>
      </c>
      <c r="M3131" t="str">
        <f t="shared" si="193"/>
        <v>No</v>
      </c>
      <c r="N3131" t="str">
        <f t="shared" si="194"/>
        <v>Jan</v>
      </c>
      <c r="O3131" s="2">
        <f t="shared" si="195"/>
        <v>0.875</v>
      </c>
      <c r="P3131" t="str">
        <f>VLOOKUP(G3131,Agents!A:E,4,FALSE)</f>
        <v>Team4</v>
      </c>
      <c r="Q3131" t="str">
        <f>VLOOKUP(G3131,Agents!A:E,5,FALSE)</f>
        <v>Senior</v>
      </c>
      <c r="R3131" t="str">
        <f>VLOOKUP(G3131,Agents!A:E,2,FALSE)</f>
        <v>Evening</v>
      </c>
    </row>
    <row r="3132" spans="1:18" x14ac:dyDescent="0.35">
      <c r="A3132" t="s">
        <v>5575</v>
      </c>
      <c r="B3132" t="s">
        <v>1999</v>
      </c>
      <c r="C3132" t="s">
        <v>22</v>
      </c>
      <c r="D3132" t="s">
        <v>26</v>
      </c>
      <c r="E3132" s="1">
        <v>46064.34375</v>
      </c>
      <c r="F3132" s="1">
        <v>46065.885416666664</v>
      </c>
      <c r="G3132" t="s">
        <v>67</v>
      </c>
      <c r="H3132" t="s">
        <v>15</v>
      </c>
      <c r="I3132" t="s">
        <v>16</v>
      </c>
      <c r="J3132">
        <v>5</v>
      </c>
      <c r="K3132" t="str">
        <f>IF(tickets_dataset[[#This Row],[status]] = "Closed", "Yes","No")</f>
        <v>Yes</v>
      </c>
      <c r="L3132" s="2">
        <f t="shared" si="192"/>
        <v>36.999999999941792</v>
      </c>
      <c r="M3132" t="str">
        <f t="shared" si="193"/>
        <v>No</v>
      </c>
      <c r="N3132" t="str">
        <f t="shared" si="194"/>
        <v>Feb</v>
      </c>
      <c r="O3132" s="2">
        <f t="shared" si="195"/>
        <v>1.5416666666642413</v>
      </c>
      <c r="P3132" t="str">
        <f>VLOOKUP(G3132,Agents!A:E,4,FALSE)</f>
        <v>Team5</v>
      </c>
      <c r="Q3132" t="str">
        <f>VLOOKUP(G3132,Agents!A:E,5,FALSE)</f>
        <v>Junior</v>
      </c>
      <c r="R3132" t="str">
        <f>VLOOKUP(G3132,Agents!A:E,2,FALSE)</f>
        <v>Evening</v>
      </c>
    </row>
    <row r="3133" spans="1:18" x14ac:dyDescent="0.35">
      <c r="A3133" t="s">
        <v>5576</v>
      </c>
      <c r="B3133" t="s">
        <v>2967</v>
      </c>
      <c r="C3133" t="s">
        <v>76</v>
      </c>
      <c r="D3133" t="s">
        <v>13</v>
      </c>
      <c r="E3133" s="1">
        <v>46108.837500000001</v>
      </c>
      <c r="F3133" s="1">
        <v>46110.54583333333</v>
      </c>
      <c r="G3133" t="s">
        <v>14</v>
      </c>
      <c r="H3133" t="s">
        <v>15</v>
      </c>
      <c r="I3133" t="s">
        <v>16</v>
      </c>
      <c r="J3133">
        <v>5</v>
      </c>
      <c r="K3133" t="str">
        <f>IF(tickets_dataset[[#This Row],[status]] = "Closed", "Yes","No")</f>
        <v>Yes</v>
      </c>
      <c r="L3133" s="2">
        <f t="shared" si="192"/>
        <v>40.999999999883585</v>
      </c>
      <c r="M3133" t="str">
        <f t="shared" si="193"/>
        <v>No</v>
      </c>
      <c r="N3133" t="str">
        <f t="shared" si="194"/>
        <v>Mar</v>
      </c>
      <c r="O3133" s="2">
        <f t="shared" si="195"/>
        <v>1.7083333333284827</v>
      </c>
      <c r="P3133" t="str">
        <f>VLOOKUP(G3133,Agents!A:E,4,FALSE)</f>
        <v>Team1</v>
      </c>
      <c r="Q3133" t="str">
        <f>VLOOKUP(G3133,Agents!A:E,5,FALSE)</f>
        <v>Senior</v>
      </c>
      <c r="R3133" t="str">
        <f>VLOOKUP(G3133,Agents!A:E,2,FALSE)</f>
        <v>Morning</v>
      </c>
    </row>
    <row r="3134" spans="1:18" x14ac:dyDescent="0.35">
      <c r="A3134" t="s">
        <v>5577</v>
      </c>
      <c r="B3134" t="s">
        <v>3148</v>
      </c>
      <c r="C3134" t="s">
        <v>50</v>
      </c>
      <c r="D3134" t="s">
        <v>38</v>
      </c>
      <c r="E3134" s="1">
        <v>46065.665277777778</v>
      </c>
      <c r="F3134" s="1">
        <v>46066.748611111114</v>
      </c>
      <c r="G3134" t="s">
        <v>91</v>
      </c>
      <c r="H3134" t="s">
        <v>15</v>
      </c>
      <c r="I3134" t="s">
        <v>16</v>
      </c>
      <c r="J3134">
        <v>5</v>
      </c>
      <c r="K3134" t="str">
        <f>IF(tickets_dataset[[#This Row],[status]] = "Closed", "Yes","No")</f>
        <v>Yes</v>
      </c>
      <c r="L3134" s="2">
        <f t="shared" si="192"/>
        <v>26.000000000058208</v>
      </c>
      <c r="M3134" t="str">
        <f t="shared" si="193"/>
        <v>No</v>
      </c>
      <c r="N3134" t="str">
        <f t="shared" si="194"/>
        <v>Feb</v>
      </c>
      <c r="O3134" s="2">
        <f t="shared" si="195"/>
        <v>1.0833333333357587</v>
      </c>
      <c r="P3134" t="str">
        <f>VLOOKUP(G3134,Agents!A:E,4,FALSE)</f>
        <v>Team5</v>
      </c>
      <c r="Q3134" t="str">
        <f>VLOOKUP(G3134,Agents!A:E,5,FALSE)</f>
        <v>Mid</v>
      </c>
      <c r="R3134" t="str">
        <f>VLOOKUP(G3134,Agents!A:E,2,FALSE)</f>
        <v>Night</v>
      </c>
    </row>
    <row r="3135" spans="1:18" x14ac:dyDescent="0.35">
      <c r="A3135" t="s">
        <v>5578</v>
      </c>
      <c r="B3135" t="s">
        <v>5579</v>
      </c>
      <c r="C3135" t="s">
        <v>34</v>
      </c>
      <c r="D3135" t="s">
        <v>13</v>
      </c>
      <c r="E3135" s="1">
        <v>46050.217361111114</v>
      </c>
      <c r="F3135" s="1">
        <v>46050.967361111114</v>
      </c>
      <c r="G3135" t="s">
        <v>282</v>
      </c>
      <c r="H3135" t="s">
        <v>15</v>
      </c>
      <c r="I3135" t="s">
        <v>16</v>
      </c>
      <c r="J3135">
        <v>5</v>
      </c>
      <c r="K3135" t="str">
        <f>IF(tickets_dataset[[#This Row],[status]] = "Closed", "Yes","No")</f>
        <v>Yes</v>
      </c>
      <c r="L3135" s="2">
        <f t="shared" si="192"/>
        <v>18</v>
      </c>
      <c r="M3135" t="str">
        <f t="shared" si="193"/>
        <v>No</v>
      </c>
      <c r="N3135" t="str">
        <f t="shared" si="194"/>
        <v>Jan</v>
      </c>
      <c r="O3135" s="2">
        <f t="shared" si="195"/>
        <v>0.75</v>
      </c>
      <c r="P3135" t="str">
        <f>VLOOKUP(G3135,Agents!A:E,4,FALSE)</f>
        <v>Team4</v>
      </c>
      <c r="Q3135" t="str">
        <f>VLOOKUP(G3135,Agents!A:E,5,FALSE)</f>
        <v>Mid</v>
      </c>
      <c r="R3135" t="str">
        <f>VLOOKUP(G3135,Agents!A:E,2,FALSE)</f>
        <v>Morning</v>
      </c>
    </row>
    <row r="3136" spans="1:18" x14ac:dyDescent="0.35">
      <c r="A3136" t="s">
        <v>5580</v>
      </c>
      <c r="B3136" t="s">
        <v>3092</v>
      </c>
      <c r="C3136" t="s">
        <v>34</v>
      </c>
      <c r="D3136" t="s">
        <v>26</v>
      </c>
      <c r="E3136" s="1">
        <v>46028.668055555558</v>
      </c>
      <c r="F3136" s="1">
        <v>46029.959722222222</v>
      </c>
      <c r="G3136" t="s">
        <v>149</v>
      </c>
      <c r="H3136" t="s">
        <v>15</v>
      </c>
      <c r="I3136" t="s">
        <v>16</v>
      </c>
      <c r="J3136">
        <v>4</v>
      </c>
      <c r="K3136" t="str">
        <f>IF(tickets_dataset[[#This Row],[status]] = "Closed", "Yes","No")</f>
        <v>Yes</v>
      </c>
      <c r="L3136" s="2">
        <f t="shared" si="192"/>
        <v>30.999999999941792</v>
      </c>
      <c r="M3136" t="str">
        <f t="shared" si="193"/>
        <v>No</v>
      </c>
      <c r="N3136" t="str">
        <f t="shared" si="194"/>
        <v>Jan</v>
      </c>
      <c r="O3136" s="2">
        <f t="shared" si="195"/>
        <v>1.2916666666642413</v>
      </c>
      <c r="P3136" t="str">
        <f>VLOOKUP(G3136,Agents!A:E,4,FALSE)</f>
        <v>Team3</v>
      </c>
      <c r="Q3136" t="str">
        <f>VLOOKUP(G3136,Agents!A:E,5,FALSE)</f>
        <v>Mid</v>
      </c>
      <c r="R3136" t="str">
        <f>VLOOKUP(G3136,Agents!A:E,2,FALSE)</f>
        <v>Night</v>
      </c>
    </row>
    <row r="3137" spans="1:18" x14ac:dyDescent="0.35">
      <c r="A3137" t="s">
        <v>5581</v>
      </c>
      <c r="B3137" t="s">
        <v>5582</v>
      </c>
      <c r="C3137" t="s">
        <v>50</v>
      </c>
      <c r="D3137" t="s">
        <v>26</v>
      </c>
      <c r="E3137" s="1">
        <v>46097.665277777778</v>
      </c>
      <c r="F3137" s="1">
        <v>46100.498611111114</v>
      </c>
      <c r="G3137" t="s">
        <v>422</v>
      </c>
      <c r="H3137" t="s">
        <v>15</v>
      </c>
      <c r="I3137" t="s">
        <v>16</v>
      </c>
      <c r="J3137">
        <v>4</v>
      </c>
      <c r="K3137" t="str">
        <f>IF(tickets_dataset[[#This Row],[status]] = "Closed", "Yes","No")</f>
        <v>Yes</v>
      </c>
      <c r="L3137" s="2">
        <f t="shared" si="192"/>
        <v>68.000000000058208</v>
      </c>
      <c r="M3137" t="str">
        <f t="shared" si="193"/>
        <v>Yes</v>
      </c>
      <c r="N3137" t="str">
        <f t="shared" si="194"/>
        <v>Mar</v>
      </c>
      <c r="O3137" s="2">
        <f t="shared" si="195"/>
        <v>2.8333333333357587</v>
      </c>
      <c r="P3137" t="str">
        <f>VLOOKUP(G3137,Agents!A:E,4,FALSE)</f>
        <v>Team5</v>
      </c>
      <c r="Q3137" t="str">
        <f>VLOOKUP(G3137,Agents!A:E,5,FALSE)</f>
        <v>Mid</v>
      </c>
      <c r="R3137" t="str">
        <f>VLOOKUP(G3137,Agents!A:E,2,FALSE)</f>
        <v>Evening</v>
      </c>
    </row>
    <row r="3138" spans="1:18" x14ac:dyDescent="0.35">
      <c r="A3138" t="s">
        <v>5583</v>
      </c>
      <c r="B3138" t="s">
        <v>2060</v>
      </c>
      <c r="C3138" t="s">
        <v>12</v>
      </c>
      <c r="D3138" t="s">
        <v>13</v>
      </c>
      <c r="E3138" s="1">
        <v>46078.885416666664</v>
      </c>
      <c r="F3138" s="1">
        <v>46080.427083333336</v>
      </c>
      <c r="G3138" t="s">
        <v>164</v>
      </c>
      <c r="H3138" t="s">
        <v>15</v>
      </c>
      <c r="I3138" t="s">
        <v>16</v>
      </c>
      <c r="J3138">
        <v>4</v>
      </c>
      <c r="K3138" t="str">
        <f>IF(tickets_dataset[[#This Row],[status]] = "Closed", "Yes","No")</f>
        <v>Yes</v>
      </c>
      <c r="L3138" s="2">
        <f t="shared" ref="L3138:L3201" si="196">IF(ISBLANK(F3138),"",(F3138-E3138)*24)</f>
        <v>37.000000000116415</v>
      </c>
      <c r="M3138" t="str">
        <f t="shared" ref="M3138:M3201" si="197">IF(L3138&gt;48,"Yes","No")</f>
        <v>No</v>
      </c>
      <c r="N3138" t="str">
        <f t="shared" ref="N3138:N3201" si="198">TEXT(E3138,"mmm")</f>
        <v>Feb</v>
      </c>
      <c r="O3138" s="2">
        <f t="shared" si="195"/>
        <v>1.5416666666715173</v>
      </c>
      <c r="P3138" t="str">
        <f>VLOOKUP(G3138,Agents!A:E,4,FALSE)</f>
        <v>Team4</v>
      </c>
      <c r="Q3138" t="str">
        <f>VLOOKUP(G3138,Agents!A:E,5,FALSE)</f>
        <v>Senior</v>
      </c>
      <c r="R3138" t="str">
        <f>VLOOKUP(G3138,Agents!A:E,2,FALSE)</f>
        <v>Evening</v>
      </c>
    </row>
    <row r="3139" spans="1:18" x14ac:dyDescent="0.35">
      <c r="A3139" t="s">
        <v>5584</v>
      </c>
      <c r="B3139" t="s">
        <v>5585</v>
      </c>
      <c r="C3139" t="s">
        <v>22</v>
      </c>
      <c r="D3139" t="s">
        <v>38</v>
      </c>
      <c r="E3139" s="1">
        <v>46063.490277777775</v>
      </c>
      <c r="F3139" s="1">
        <v>46063.948611111111</v>
      </c>
      <c r="G3139" t="s">
        <v>62</v>
      </c>
      <c r="H3139" t="s">
        <v>15</v>
      </c>
      <c r="I3139" t="s">
        <v>16</v>
      </c>
      <c r="J3139">
        <v>3</v>
      </c>
      <c r="K3139" t="str">
        <f>IF(tickets_dataset[[#This Row],[status]] = "Closed", "Yes","No")</f>
        <v>Yes</v>
      </c>
      <c r="L3139" s="2">
        <f t="shared" si="196"/>
        <v>11.000000000058208</v>
      </c>
      <c r="M3139" t="str">
        <f t="shared" si="197"/>
        <v>No</v>
      </c>
      <c r="N3139" t="str">
        <f t="shared" si="198"/>
        <v>Feb</v>
      </c>
      <c r="O3139" s="2">
        <f t="shared" ref="O3139:O3202" si="199">F3139-E3139</f>
        <v>0.45833333333575865</v>
      </c>
      <c r="P3139" t="str">
        <f>VLOOKUP(G3139,Agents!A:E,4,FALSE)</f>
        <v>Team1</v>
      </c>
      <c r="Q3139" t="str">
        <f>VLOOKUP(G3139,Agents!A:E,5,FALSE)</f>
        <v>Junior</v>
      </c>
      <c r="R3139" t="str">
        <f>VLOOKUP(G3139,Agents!A:E,2,FALSE)</f>
        <v>Morning</v>
      </c>
    </row>
    <row r="3140" spans="1:18" x14ac:dyDescent="0.35">
      <c r="A3140" t="s">
        <v>5586</v>
      </c>
      <c r="B3140" t="s">
        <v>5587</v>
      </c>
      <c r="C3140" t="s">
        <v>76</v>
      </c>
      <c r="D3140" t="s">
        <v>26</v>
      </c>
      <c r="E3140" s="1">
        <v>46111.814583333333</v>
      </c>
      <c r="F3140" s="1">
        <v>46112.147916666669</v>
      </c>
      <c r="G3140" t="s">
        <v>42</v>
      </c>
      <c r="H3140" t="s">
        <v>15</v>
      </c>
      <c r="I3140" t="s">
        <v>16</v>
      </c>
      <c r="J3140">
        <v>4</v>
      </c>
      <c r="K3140" t="str">
        <f>IF(tickets_dataset[[#This Row],[status]] = "Closed", "Yes","No")</f>
        <v>Yes</v>
      </c>
      <c r="L3140" s="2">
        <f t="shared" si="196"/>
        <v>8.0000000000582077</v>
      </c>
      <c r="M3140" t="str">
        <f t="shared" si="197"/>
        <v>No</v>
      </c>
      <c r="N3140" t="str">
        <f t="shared" si="198"/>
        <v>Mar</v>
      </c>
      <c r="O3140" s="2">
        <f t="shared" si="199"/>
        <v>0.33333333333575865</v>
      </c>
      <c r="P3140" t="str">
        <f>VLOOKUP(G3140,Agents!A:E,4,FALSE)</f>
        <v>Team2</v>
      </c>
      <c r="Q3140" t="str">
        <f>VLOOKUP(G3140,Agents!A:E,5,FALSE)</f>
        <v>Junior</v>
      </c>
      <c r="R3140" t="str">
        <f>VLOOKUP(G3140,Agents!A:E,2,FALSE)</f>
        <v>Night</v>
      </c>
    </row>
    <row r="3141" spans="1:18" x14ac:dyDescent="0.35">
      <c r="A3141" t="s">
        <v>5588</v>
      </c>
      <c r="B3141" t="s">
        <v>5212</v>
      </c>
      <c r="C3141" t="s">
        <v>34</v>
      </c>
      <c r="D3141" t="s">
        <v>26</v>
      </c>
      <c r="E3141" s="1">
        <v>46078.708333333336</v>
      </c>
      <c r="F3141" s="1">
        <v>46079.625</v>
      </c>
      <c r="G3141" t="s">
        <v>190</v>
      </c>
      <c r="H3141" t="s">
        <v>15</v>
      </c>
      <c r="I3141" t="s">
        <v>16</v>
      </c>
      <c r="J3141">
        <v>4</v>
      </c>
      <c r="K3141" t="str">
        <f>IF(tickets_dataset[[#This Row],[status]] = "Closed", "Yes","No")</f>
        <v>Yes</v>
      </c>
      <c r="L3141" s="2">
        <f t="shared" si="196"/>
        <v>21.999999999941792</v>
      </c>
      <c r="M3141" t="str">
        <f t="shared" si="197"/>
        <v>No</v>
      </c>
      <c r="N3141" t="str">
        <f t="shared" si="198"/>
        <v>Feb</v>
      </c>
      <c r="O3141" s="2">
        <f t="shared" si="199"/>
        <v>0.91666666666424135</v>
      </c>
      <c r="P3141" t="str">
        <f>VLOOKUP(G3141,Agents!A:E,4,FALSE)</f>
        <v>Team1</v>
      </c>
      <c r="Q3141" t="str">
        <f>VLOOKUP(G3141,Agents!A:E,5,FALSE)</f>
        <v>Senior</v>
      </c>
      <c r="R3141" t="str">
        <f>VLOOKUP(G3141,Agents!A:E,2,FALSE)</f>
        <v>Night</v>
      </c>
    </row>
    <row r="3142" spans="1:18" x14ac:dyDescent="0.35">
      <c r="A3142" t="s">
        <v>5589</v>
      </c>
      <c r="B3142" t="s">
        <v>4932</v>
      </c>
      <c r="C3142" t="s">
        <v>22</v>
      </c>
      <c r="D3142" t="s">
        <v>13</v>
      </c>
      <c r="E3142" s="1">
        <v>46033.031944444447</v>
      </c>
      <c r="F3142" s="1">
        <v>46034.281944444447</v>
      </c>
      <c r="G3142" t="s">
        <v>234</v>
      </c>
      <c r="H3142" t="s">
        <v>15</v>
      </c>
      <c r="I3142" t="s">
        <v>16</v>
      </c>
      <c r="J3142">
        <v>4</v>
      </c>
      <c r="K3142" t="str">
        <f>IF(tickets_dataset[[#This Row],[status]] = "Closed", "Yes","No")</f>
        <v>Yes</v>
      </c>
      <c r="L3142" s="2">
        <f t="shared" si="196"/>
        <v>30</v>
      </c>
      <c r="M3142" t="str">
        <f t="shared" si="197"/>
        <v>No</v>
      </c>
      <c r="N3142" t="str">
        <f t="shared" si="198"/>
        <v>Jan</v>
      </c>
      <c r="O3142" s="2">
        <f t="shared" si="199"/>
        <v>1.25</v>
      </c>
      <c r="P3142" t="str">
        <f>VLOOKUP(G3142,Agents!A:E,4,FALSE)</f>
        <v>Team5</v>
      </c>
      <c r="Q3142" t="str">
        <f>VLOOKUP(G3142,Agents!A:E,5,FALSE)</f>
        <v>Senior</v>
      </c>
      <c r="R3142" t="str">
        <f>VLOOKUP(G3142,Agents!A:E,2,FALSE)</f>
        <v>Night</v>
      </c>
    </row>
    <row r="3143" spans="1:18" x14ac:dyDescent="0.35">
      <c r="A3143" t="s">
        <v>5590</v>
      </c>
      <c r="B3143" t="s">
        <v>5591</v>
      </c>
      <c r="C3143" t="s">
        <v>22</v>
      </c>
      <c r="D3143" t="s">
        <v>26</v>
      </c>
      <c r="E3143" s="1">
        <v>46093.944444444445</v>
      </c>
      <c r="F3143" s="1">
        <v>46095.277777777781</v>
      </c>
      <c r="G3143" t="s">
        <v>131</v>
      </c>
      <c r="H3143" t="s">
        <v>15</v>
      </c>
      <c r="I3143" t="s">
        <v>16</v>
      </c>
      <c r="J3143">
        <v>4</v>
      </c>
      <c r="K3143" t="str">
        <f>IF(tickets_dataset[[#This Row],[status]] = "Closed", "Yes","No")</f>
        <v>Yes</v>
      </c>
      <c r="L3143" s="2">
        <f t="shared" si="196"/>
        <v>32.000000000058208</v>
      </c>
      <c r="M3143" t="str">
        <f t="shared" si="197"/>
        <v>No</v>
      </c>
      <c r="N3143" t="str">
        <f t="shared" si="198"/>
        <v>Mar</v>
      </c>
      <c r="O3143" s="2">
        <f t="shared" si="199"/>
        <v>1.3333333333357587</v>
      </c>
      <c r="P3143" t="str">
        <f>VLOOKUP(G3143,Agents!A:E,4,FALSE)</f>
        <v>Team4</v>
      </c>
      <c r="Q3143" t="str">
        <f>VLOOKUP(G3143,Agents!A:E,5,FALSE)</f>
        <v>Junior</v>
      </c>
      <c r="R3143" t="str">
        <f>VLOOKUP(G3143,Agents!A:E,2,FALSE)</f>
        <v>Night</v>
      </c>
    </row>
    <row r="3144" spans="1:18" x14ac:dyDescent="0.35">
      <c r="A3144" t="s">
        <v>5592</v>
      </c>
      <c r="B3144" t="s">
        <v>5593</v>
      </c>
      <c r="C3144" t="s">
        <v>22</v>
      </c>
      <c r="D3144" t="s">
        <v>13</v>
      </c>
      <c r="E3144" s="1">
        <v>46040.197222222225</v>
      </c>
      <c r="F3144" s="1">
        <v>46041.530555555553</v>
      </c>
      <c r="G3144" t="s">
        <v>206</v>
      </c>
      <c r="H3144" t="s">
        <v>15</v>
      </c>
      <c r="I3144" t="s">
        <v>16</v>
      </c>
      <c r="J3144">
        <v>4</v>
      </c>
      <c r="K3144" t="str">
        <f>IF(tickets_dataset[[#This Row],[status]] = "Closed", "Yes","No")</f>
        <v>Yes</v>
      </c>
      <c r="L3144" s="2">
        <f t="shared" si="196"/>
        <v>31.999999999883585</v>
      </c>
      <c r="M3144" t="str">
        <f t="shared" si="197"/>
        <v>No</v>
      </c>
      <c r="N3144" t="str">
        <f t="shared" si="198"/>
        <v>Jan</v>
      </c>
      <c r="O3144" s="2">
        <f t="shared" si="199"/>
        <v>1.3333333333284827</v>
      </c>
      <c r="P3144" t="str">
        <f>VLOOKUP(G3144,Agents!A:E,4,FALSE)</f>
        <v>Team5</v>
      </c>
      <c r="Q3144" t="str">
        <f>VLOOKUP(G3144,Agents!A:E,5,FALSE)</f>
        <v>Junior</v>
      </c>
      <c r="R3144" t="str">
        <f>VLOOKUP(G3144,Agents!A:E,2,FALSE)</f>
        <v>Evening</v>
      </c>
    </row>
    <row r="3145" spans="1:18" x14ac:dyDescent="0.35">
      <c r="A3145" t="s">
        <v>5594</v>
      </c>
      <c r="B3145" t="s">
        <v>3952</v>
      </c>
      <c r="C3145" t="s">
        <v>76</v>
      </c>
      <c r="D3145" t="s">
        <v>26</v>
      </c>
      <c r="E3145" s="1">
        <v>46103.226388888892</v>
      </c>
      <c r="F3145" s="1">
        <v>46105.68472222222</v>
      </c>
      <c r="G3145" t="s">
        <v>221</v>
      </c>
      <c r="H3145" t="s">
        <v>15</v>
      </c>
      <c r="I3145" t="s">
        <v>16</v>
      </c>
      <c r="J3145">
        <v>3</v>
      </c>
      <c r="K3145" t="str">
        <f>IF(tickets_dataset[[#This Row],[status]] = "Closed", "Yes","No")</f>
        <v>Yes</v>
      </c>
      <c r="L3145" s="2">
        <f t="shared" si="196"/>
        <v>58.999999999883585</v>
      </c>
      <c r="M3145" t="str">
        <f t="shared" si="197"/>
        <v>Yes</v>
      </c>
      <c r="N3145" t="str">
        <f t="shared" si="198"/>
        <v>Mar</v>
      </c>
      <c r="O3145" s="2">
        <f t="shared" si="199"/>
        <v>2.4583333333284827</v>
      </c>
      <c r="P3145" t="str">
        <f>VLOOKUP(G3145,Agents!A:E,4,FALSE)</f>
        <v>Team4</v>
      </c>
      <c r="Q3145" t="str">
        <f>VLOOKUP(G3145,Agents!A:E,5,FALSE)</f>
        <v>Senior</v>
      </c>
      <c r="R3145" t="str">
        <f>VLOOKUP(G3145,Agents!A:E,2,FALSE)</f>
        <v>Morning</v>
      </c>
    </row>
    <row r="3146" spans="1:18" x14ac:dyDescent="0.35">
      <c r="A3146" t="s">
        <v>5595</v>
      </c>
      <c r="B3146" t="s">
        <v>5596</v>
      </c>
      <c r="C3146" t="s">
        <v>50</v>
      </c>
      <c r="D3146" t="s">
        <v>26</v>
      </c>
      <c r="E3146" s="1">
        <v>46084.961111111108</v>
      </c>
      <c r="F3146" s="1">
        <v>46085.669444444444</v>
      </c>
      <c r="G3146" t="s">
        <v>14</v>
      </c>
      <c r="H3146" t="s">
        <v>15</v>
      </c>
      <c r="I3146" t="s">
        <v>16</v>
      </c>
      <c r="J3146">
        <v>5</v>
      </c>
      <c r="K3146" t="str">
        <f>IF(tickets_dataset[[#This Row],[status]] = "Closed", "Yes","No")</f>
        <v>Yes</v>
      </c>
      <c r="L3146" s="2">
        <f t="shared" si="196"/>
        <v>17.000000000058208</v>
      </c>
      <c r="M3146" t="str">
        <f t="shared" si="197"/>
        <v>No</v>
      </c>
      <c r="N3146" t="str">
        <f t="shared" si="198"/>
        <v>Mar</v>
      </c>
      <c r="O3146" s="2">
        <f t="shared" si="199"/>
        <v>0.70833333333575865</v>
      </c>
      <c r="P3146" t="str">
        <f>VLOOKUP(G3146,Agents!A:E,4,FALSE)</f>
        <v>Team1</v>
      </c>
      <c r="Q3146" t="str">
        <f>VLOOKUP(G3146,Agents!A:E,5,FALSE)</f>
        <v>Senior</v>
      </c>
      <c r="R3146" t="str">
        <f>VLOOKUP(G3146,Agents!A:E,2,FALSE)</f>
        <v>Morning</v>
      </c>
    </row>
    <row r="3147" spans="1:18" x14ac:dyDescent="0.35">
      <c r="A3147" t="s">
        <v>5597</v>
      </c>
      <c r="B3147" t="s">
        <v>5598</v>
      </c>
      <c r="C3147" t="s">
        <v>50</v>
      </c>
      <c r="D3147" t="s">
        <v>13</v>
      </c>
      <c r="E3147" s="1">
        <v>46099.259722222225</v>
      </c>
      <c r="F3147" s="1">
        <v>46099.676388888889</v>
      </c>
      <c r="G3147" t="s">
        <v>80</v>
      </c>
      <c r="H3147" t="s">
        <v>15</v>
      </c>
      <c r="I3147" t="s">
        <v>16</v>
      </c>
      <c r="J3147">
        <v>5</v>
      </c>
      <c r="K3147" t="str">
        <f>IF(tickets_dataset[[#This Row],[status]] = "Closed", "Yes","No")</f>
        <v>Yes</v>
      </c>
      <c r="L3147" s="2">
        <f t="shared" si="196"/>
        <v>9.9999999999417923</v>
      </c>
      <c r="M3147" t="str">
        <f t="shared" si="197"/>
        <v>No</v>
      </c>
      <c r="N3147" t="str">
        <f t="shared" si="198"/>
        <v>Mar</v>
      </c>
      <c r="O3147" s="2">
        <f t="shared" si="199"/>
        <v>0.41666666666424135</v>
      </c>
      <c r="P3147" t="str">
        <f>VLOOKUP(G3147,Agents!A:E,4,FALSE)</f>
        <v>Team3</v>
      </c>
      <c r="Q3147" t="str">
        <f>VLOOKUP(G3147,Agents!A:E,5,FALSE)</f>
        <v>Junior</v>
      </c>
      <c r="R3147" t="str">
        <f>VLOOKUP(G3147,Agents!A:E,2,FALSE)</f>
        <v>Evening</v>
      </c>
    </row>
    <row r="3148" spans="1:18" x14ac:dyDescent="0.35">
      <c r="A3148" t="s">
        <v>5599</v>
      </c>
      <c r="B3148" t="s">
        <v>4644</v>
      </c>
      <c r="C3148" t="s">
        <v>22</v>
      </c>
      <c r="D3148" t="s">
        <v>38</v>
      </c>
      <c r="E3148" s="1">
        <v>46106.209722222222</v>
      </c>
      <c r="F3148" s="1">
        <v>46107.834722222222</v>
      </c>
      <c r="G3148" t="s">
        <v>23</v>
      </c>
      <c r="H3148" t="s">
        <v>15</v>
      </c>
      <c r="I3148" t="s">
        <v>16</v>
      </c>
      <c r="J3148">
        <v>5</v>
      </c>
      <c r="K3148" t="str">
        <f>IF(tickets_dataset[[#This Row],[status]] = "Closed", "Yes","No")</f>
        <v>Yes</v>
      </c>
      <c r="L3148" s="2">
        <f t="shared" si="196"/>
        <v>39</v>
      </c>
      <c r="M3148" t="str">
        <f t="shared" si="197"/>
        <v>No</v>
      </c>
      <c r="N3148" t="str">
        <f t="shared" si="198"/>
        <v>Mar</v>
      </c>
      <c r="O3148" s="2">
        <f t="shared" si="199"/>
        <v>1.625</v>
      </c>
      <c r="P3148" t="str">
        <f>VLOOKUP(G3148,Agents!A:E,4,FALSE)</f>
        <v>Team3</v>
      </c>
      <c r="Q3148" t="str">
        <f>VLOOKUP(G3148,Agents!A:E,5,FALSE)</f>
        <v>Senior</v>
      </c>
      <c r="R3148" t="str">
        <f>VLOOKUP(G3148,Agents!A:E,2,FALSE)</f>
        <v>Evening</v>
      </c>
    </row>
    <row r="3149" spans="1:18" x14ac:dyDescent="0.35">
      <c r="A3149" t="s">
        <v>5600</v>
      </c>
      <c r="B3149" t="s">
        <v>5373</v>
      </c>
      <c r="C3149" t="s">
        <v>12</v>
      </c>
      <c r="D3149" t="s">
        <v>38</v>
      </c>
      <c r="E3149" s="1">
        <v>46106.668749999997</v>
      </c>
      <c r="F3149" s="1">
        <v>46108.377083333333</v>
      </c>
      <c r="G3149" t="s">
        <v>311</v>
      </c>
      <c r="H3149" t="s">
        <v>15</v>
      </c>
      <c r="I3149" t="s">
        <v>16</v>
      </c>
      <c r="J3149">
        <v>4</v>
      </c>
      <c r="K3149" t="str">
        <f>IF(tickets_dataset[[#This Row],[status]] = "Closed", "Yes","No")</f>
        <v>Yes</v>
      </c>
      <c r="L3149" s="2">
        <f t="shared" si="196"/>
        <v>41.000000000058208</v>
      </c>
      <c r="M3149" t="str">
        <f t="shared" si="197"/>
        <v>No</v>
      </c>
      <c r="N3149" t="str">
        <f t="shared" si="198"/>
        <v>Mar</v>
      </c>
      <c r="O3149" s="2">
        <f t="shared" si="199"/>
        <v>1.7083333333357587</v>
      </c>
      <c r="P3149" t="str">
        <f>VLOOKUP(G3149,Agents!A:E,4,FALSE)</f>
        <v>Team5</v>
      </c>
      <c r="Q3149" t="str">
        <f>VLOOKUP(G3149,Agents!A:E,5,FALSE)</f>
        <v>Senior</v>
      </c>
      <c r="R3149" t="str">
        <f>VLOOKUP(G3149,Agents!A:E,2,FALSE)</f>
        <v>Evening</v>
      </c>
    </row>
    <row r="3150" spans="1:18" x14ac:dyDescent="0.35">
      <c r="A3150" t="s">
        <v>5601</v>
      </c>
      <c r="B3150" t="s">
        <v>5602</v>
      </c>
      <c r="C3150" t="s">
        <v>34</v>
      </c>
      <c r="D3150" t="s">
        <v>38</v>
      </c>
      <c r="E3150" s="1">
        <v>46059.356944444444</v>
      </c>
      <c r="F3150" s="1">
        <v>46061.44027777778</v>
      </c>
      <c r="G3150" t="s">
        <v>128</v>
      </c>
      <c r="H3150" t="s">
        <v>15</v>
      </c>
      <c r="I3150" t="s">
        <v>16</v>
      </c>
      <c r="J3150">
        <v>4</v>
      </c>
      <c r="K3150" t="str">
        <f>IF(tickets_dataset[[#This Row],[status]] = "Closed", "Yes","No")</f>
        <v>Yes</v>
      </c>
      <c r="L3150" s="2">
        <f t="shared" si="196"/>
        <v>50.000000000058208</v>
      </c>
      <c r="M3150" t="str">
        <f t="shared" si="197"/>
        <v>Yes</v>
      </c>
      <c r="N3150" t="str">
        <f t="shared" si="198"/>
        <v>Feb</v>
      </c>
      <c r="O3150" s="2">
        <f t="shared" si="199"/>
        <v>2.0833333333357587</v>
      </c>
      <c r="P3150" t="str">
        <f>VLOOKUP(G3150,Agents!A:E,4,FALSE)</f>
        <v>Team4</v>
      </c>
      <c r="Q3150" t="str">
        <f>VLOOKUP(G3150,Agents!A:E,5,FALSE)</f>
        <v>Mid</v>
      </c>
      <c r="R3150" t="str">
        <f>VLOOKUP(G3150,Agents!A:E,2,FALSE)</f>
        <v>Night</v>
      </c>
    </row>
    <row r="3151" spans="1:18" x14ac:dyDescent="0.35">
      <c r="A3151" t="s">
        <v>5603</v>
      </c>
      <c r="B3151" t="s">
        <v>5604</v>
      </c>
      <c r="C3151" t="s">
        <v>50</v>
      </c>
      <c r="D3151" t="s">
        <v>26</v>
      </c>
      <c r="E3151" s="1">
        <v>46056.720138888886</v>
      </c>
      <c r="F3151" s="1">
        <v>46058.845138888886</v>
      </c>
      <c r="G3151" t="s">
        <v>282</v>
      </c>
      <c r="H3151" t="s">
        <v>15</v>
      </c>
      <c r="I3151" t="s">
        <v>16</v>
      </c>
      <c r="J3151">
        <v>3</v>
      </c>
      <c r="K3151" t="str">
        <f>IF(tickets_dataset[[#This Row],[status]] = "Closed", "Yes","No")</f>
        <v>Yes</v>
      </c>
      <c r="L3151" s="2">
        <f t="shared" si="196"/>
        <v>51</v>
      </c>
      <c r="M3151" t="str">
        <f t="shared" si="197"/>
        <v>Yes</v>
      </c>
      <c r="N3151" t="str">
        <f t="shared" si="198"/>
        <v>Feb</v>
      </c>
      <c r="O3151" s="2">
        <f t="shared" si="199"/>
        <v>2.125</v>
      </c>
      <c r="P3151" t="str">
        <f>VLOOKUP(G3151,Agents!A:E,4,FALSE)</f>
        <v>Team4</v>
      </c>
      <c r="Q3151" t="str">
        <f>VLOOKUP(G3151,Agents!A:E,5,FALSE)</f>
        <v>Mid</v>
      </c>
      <c r="R3151" t="str">
        <f>VLOOKUP(G3151,Agents!A:E,2,FALSE)</f>
        <v>Morning</v>
      </c>
    </row>
    <row r="3152" spans="1:18" x14ac:dyDescent="0.35">
      <c r="A3152" t="s">
        <v>5605</v>
      </c>
      <c r="B3152" t="s">
        <v>5606</v>
      </c>
      <c r="C3152" t="s">
        <v>12</v>
      </c>
      <c r="D3152" t="s">
        <v>38</v>
      </c>
      <c r="E3152" s="1">
        <v>46040.776388888888</v>
      </c>
      <c r="F3152" s="1">
        <v>46044.318055555559</v>
      </c>
      <c r="G3152" t="s">
        <v>86</v>
      </c>
      <c r="H3152" t="s">
        <v>15</v>
      </c>
      <c r="I3152" t="s">
        <v>16</v>
      </c>
      <c r="J3152">
        <v>4</v>
      </c>
      <c r="K3152" t="str">
        <f>IF(tickets_dataset[[#This Row],[status]] = "Closed", "Yes","No")</f>
        <v>Yes</v>
      </c>
      <c r="L3152" s="2">
        <f t="shared" si="196"/>
        <v>85.000000000116415</v>
      </c>
      <c r="M3152" t="str">
        <f t="shared" si="197"/>
        <v>Yes</v>
      </c>
      <c r="N3152" t="str">
        <f t="shared" si="198"/>
        <v>Jan</v>
      </c>
      <c r="O3152" s="2">
        <f t="shared" si="199"/>
        <v>3.5416666666715173</v>
      </c>
      <c r="P3152" t="str">
        <f>VLOOKUP(G3152,Agents!A:E,4,FALSE)</f>
        <v>Team1</v>
      </c>
      <c r="Q3152" t="str">
        <f>VLOOKUP(G3152,Agents!A:E,5,FALSE)</f>
        <v>Mid</v>
      </c>
      <c r="R3152" t="str">
        <f>VLOOKUP(G3152,Agents!A:E,2,FALSE)</f>
        <v>Morning</v>
      </c>
    </row>
    <row r="3153" spans="1:18" x14ac:dyDescent="0.35">
      <c r="A3153" t="s">
        <v>5607</v>
      </c>
      <c r="B3153" t="s">
        <v>5608</v>
      </c>
      <c r="C3153" t="s">
        <v>50</v>
      </c>
      <c r="D3153" t="s">
        <v>13</v>
      </c>
      <c r="E3153" s="1">
        <v>46066.738194444442</v>
      </c>
      <c r="F3153" s="1">
        <v>46067.613194444442</v>
      </c>
      <c r="G3153" t="s">
        <v>164</v>
      </c>
      <c r="H3153" t="s">
        <v>15</v>
      </c>
      <c r="I3153" t="s">
        <v>16</v>
      </c>
      <c r="J3153">
        <v>4</v>
      </c>
      <c r="K3153" t="str">
        <f>IF(tickets_dataset[[#This Row],[status]] = "Closed", "Yes","No")</f>
        <v>Yes</v>
      </c>
      <c r="L3153" s="2">
        <f t="shared" si="196"/>
        <v>21</v>
      </c>
      <c r="M3153" t="str">
        <f t="shared" si="197"/>
        <v>No</v>
      </c>
      <c r="N3153" t="str">
        <f t="shared" si="198"/>
        <v>Feb</v>
      </c>
      <c r="O3153" s="2">
        <f t="shared" si="199"/>
        <v>0.875</v>
      </c>
      <c r="P3153" t="str">
        <f>VLOOKUP(G3153,Agents!A:E,4,FALSE)</f>
        <v>Team4</v>
      </c>
      <c r="Q3153" t="str">
        <f>VLOOKUP(G3153,Agents!A:E,5,FALSE)</f>
        <v>Senior</v>
      </c>
      <c r="R3153" t="str">
        <f>VLOOKUP(G3153,Agents!A:E,2,FALSE)</f>
        <v>Evening</v>
      </c>
    </row>
    <row r="3154" spans="1:18" x14ac:dyDescent="0.35">
      <c r="A3154" t="s">
        <v>5609</v>
      </c>
      <c r="B3154" t="s">
        <v>3124</v>
      </c>
      <c r="C3154" t="s">
        <v>22</v>
      </c>
      <c r="D3154" t="s">
        <v>13</v>
      </c>
      <c r="E3154" s="1">
        <v>46065.770833333336</v>
      </c>
      <c r="F3154" s="1">
        <v>46065.854166666664</v>
      </c>
      <c r="G3154" t="s">
        <v>31</v>
      </c>
      <c r="H3154" t="s">
        <v>15</v>
      </c>
      <c r="I3154" t="s">
        <v>16</v>
      </c>
      <c r="J3154">
        <v>3</v>
      </c>
      <c r="K3154" t="str">
        <f>IF(tickets_dataset[[#This Row],[status]] = "Closed", "Yes","No")</f>
        <v>Yes</v>
      </c>
      <c r="L3154" s="2">
        <f t="shared" si="196"/>
        <v>1.9999999998835847</v>
      </c>
      <c r="M3154" t="str">
        <f t="shared" si="197"/>
        <v>No</v>
      </c>
      <c r="N3154" t="str">
        <f t="shared" si="198"/>
        <v>Feb</v>
      </c>
      <c r="O3154" s="2">
        <f t="shared" si="199"/>
        <v>8.3333333328482695E-2</v>
      </c>
      <c r="P3154" t="str">
        <f>VLOOKUP(G3154,Agents!A:E,4,FALSE)</f>
        <v>Team5</v>
      </c>
      <c r="Q3154" t="str">
        <f>VLOOKUP(G3154,Agents!A:E,5,FALSE)</f>
        <v>Senior</v>
      </c>
      <c r="R3154" t="str">
        <f>VLOOKUP(G3154,Agents!A:E,2,FALSE)</f>
        <v>Evening</v>
      </c>
    </row>
    <row r="3155" spans="1:18" x14ac:dyDescent="0.35">
      <c r="A3155" t="s">
        <v>5610</v>
      </c>
      <c r="B3155" t="s">
        <v>5611</v>
      </c>
      <c r="C3155" t="s">
        <v>76</v>
      </c>
      <c r="D3155" t="s">
        <v>13</v>
      </c>
      <c r="E3155" s="1">
        <v>46105.324305555558</v>
      </c>
      <c r="F3155" s="1">
        <v>46106.074305555558</v>
      </c>
      <c r="G3155" t="s">
        <v>53</v>
      </c>
      <c r="H3155" t="s">
        <v>15</v>
      </c>
      <c r="I3155" t="s">
        <v>16</v>
      </c>
      <c r="J3155">
        <v>5</v>
      </c>
      <c r="K3155" t="str">
        <f>IF(tickets_dataset[[#This Row],[status]] = "Closed", "Yes","No")</f>
        <v>Yes</v>
      </c>
      <c r="L3155" s="2">
        <f t="shared" si="196"/>
        <v>18</v>
      </c>
      <c r="M3155" t="str">
        <f t="shared" si="197"/>
        <v>No</v>
      </c>
      <c r="N3155" t="str">
        <f t="shared" si="198"/>
        <v>Mar</v>
      </c>
      <c r="O3155" s="2">
        <f t="shared" si="199"/>
        <v>0.75</v>
      </c>
      <c r="P3155" t="str">
        <f>VLOOKUP(G3155,Agents!A:E,4,FALSE)</f>
        <v>Team1</v>
      </c>
      <c r="Q3155" t="str">
        <f>VLOOKUP(G3155,Agents!A:E,5,FALSE)</f>
        <v>Junior</v>
      </c>
      <c r="R3155" t="str">
        <f>VLOOKUP(G3155,Agents!A:E,2,FALSE)</f>
        <v>Night</v>
      </c>
    </row>
    <row r="3156" spans="1:18" x14ac:dyDescent="0.35">
      <c r="A3156" t="s">
        <v>5612</v>
      </c>
      <c r="B3156" t="s">
        <v>5613</v>
      </c>
      <c r="C3156" t="s">
        <v>12</v>
      </c>
      <c r="D3156" t="s">
        <v>38</v>
      </c>
      <c r="E3156" s="1">
        <v>46035.385416666664</v>
      </c>
      <c r="F3156" s="1">
        <v>46036.59375</v>
      </c>
      <c r="G3156" t="s">
        <v>234</v>
      </c>
      <c r="H3156" t="s">
        <v>15</v>
      </c>
      <c r="I3156" t="s">
        <v>16</v>
      </c>
      <c r="J3156">
        <v>5</v>
      </c>
      <c r="K3156" t="str">
        <f>IF(tickets_dataset[[#This Row],[status]] = "Closed", "Yes","No")</f>
        <v>Yes</v>
      </c>
      <c r="L3156" s="2">
        <f t="shared" si="196"/>
        <v>29.000000000058208</v>
      </c>
      <c r="M3156" t="str">
        <f t="shared" si="197"/>
        <v>No</v>
      </c>
      <c r="N3156" t="str">
        <f t="shared" si="198"/>
        <v>Jan</v>
      </c>
      <c r="O3156" s="2">
        <f t="shared" si="199"/>
        <v>1.2083333333357587</v>
      </c>
      <c r="P3156" t="str">
        <f>VLOOKUP(G3156,Agents!A:E,4,FALSE)</f>
        <v>Team5</v>
      </c>
      <c r="Q3156" t="str">
        <f>VLOOKUP(G3156,Agents!A:E,5,FALSE)</f>
        <v>Senior</v>
      </c>
      <c r="R3156" t="str">
        <f>VLOOKUP(G3156,Agents!A:E,2,FALSE)</f>
        <v>Night</v>
      </c>
    </row>
    <row r="3157" spans="1:18" x14ac:dyDescent="0.35">
      <c r="A3157" t="s">
        <v>5614</v>
      </c>
      <c r="B3157" t="s">
        <v>5615</v>
      </c>
      <c r="C3157" t="s">
        <v>76</v>
      </c>
      <c r="D3157" t="s">
        <v>26</v>
      </c>
      <c r="E3157" s="1">
        <v>46026.781944444447</v>
      </c>
      <c r="F3157" s="1">
        <v>46026.990277777775</v>
      </c>
      <c r="G3157" t="s">
        <v>45</v>
      </c>
      <c r="H3157" t="s">
        <v>15</v>
      </c>
      <c r="I3157" t="s">
        <v>16</v>
      </c>
      <c r="J3157">
        <v>3</v>
      </c>
      <c r="K3157" t="str">
        <f>IF(tickets_dataset[[#This Row],[status]] = "Closed", "Yes","No")</f>
        <v>Yes</v>
      </c>
      <c r="L3157" s="2">
        <f t="shared" si="196"/>
        <v>4.9999999998835847</v>
      </c>
      <c r="M3157" t="str">
        <f t="shared" si="197"/>
        <v>No</v>
      </c>
      <c r="N3157" t="str">
        <f t="shared" si="198"/>
        <v>Jan</v>
      </c>
      <c r="O3157" s="2">
        <f t="shared" si="199"/>
        <v>0.20833333332848269</v>
      </c>
      <c r="P3157" t="str">
        <f>VLOOKUP(G3157,Agents!A:E,4,FALSE)</f>
        <v>Team5</v>
      </c>
      <c r="Q3157" t="str">
        <f>VLOOKUP(G3157,Agents!A:E,5,FALSE)</f>
        <v>Senior</v>
      </c>
      <c r="R3157" t="str">
        <f>VLOOKUP(G3157,Agents!A:E,2,FALSE)</f>
        <v>Morning</v>
      </c>
    </row>
    <row r="3158" spans="1:18" x14ac:dyDescent="0.35">
      <c r="A3158" t="s">
        <v>5616</v>
      </c>
      <c r="B3158" t="s">
        <v>720</v>
      </c>
      <c r="C3158" t="s">
        <v>22</v>
      </c>
      <c r="D3158" t="s">
        <v>38</v>
      </c>
      <c r="E3158" s="1">
        <v>46086.245138888888</v>
      </c>
      <c r="F3158" s="1">
        <v>46088.036805555559</v>
      </c>
      <c r="G3158" t="s">
        <v>357</v>
      </c>
      <c r="H3158" t="s">
        <v>15</v>
      </c>
      <c r="I3158" t="s">
        <v>16</v>
      </c>
      <c r="J3158">
        <v>4</v>
      </c>
      <c r="K3158" t="str">
        <f>IF(tickets_dataset[[#This Row],[status]] = "Closed", "Yes","No")</f>
        <v>Yes</v>
      </c>
      <c r="L3158" s="2">
        <f t="shared" si="196"/>
        <v>43.000000000116415</v>
      </c>
      <c r="M3158" t="str">
        <f t="shared" si="197"/>
        <v>No</v>
      </c>
      <c r="N3158" t="str">
        <f t="shared" si="198"/>
        <v>Mar</v>
      </c>
      <c r="O3158" s="2">
        <f t="shared" si="199"/>
        <v>1.7916666666715173</v>
      </c>
      <c r="P3158" t="str">
        <f>VLOOKUP(G3158,Agents!A:E,4,FALSE)</f>
        <v>Team1</v>
      </c>
      <c r="Q3158" t="str">
        <f>VLOOKUP(G3158,Agents!A:E,5,FALSE)</f>
        <v>Mid</v>
      </c>
      <c r="R3158" t="str">
        <f>VLOOKUP(G3158,Agents!A:E,2,FALSE)</f>
        <v>Morning</v>
      </c>
    </row>
    <row r="3159" spans="1:18" x14ac:dyDescent="0.35">
      <c r="A3159" t="s">
        <v>5617</v>
      </c>
      <c r="B3159" t="s">
        <v>747</v>
      </c>
      <c r="C3159" t="s">
        <v>34</v>
      </c>
      <c r="D3159" t="s">
        <v>38</v>
      </c>
      <c r="E3159" s="1">
        <v>46091.430555555555</v>
      </c>
      <c r="F3159" s="1">
        <v>46094.972222222219</v>
      </c>
      <c r="G3159" t="s">
        <v>103</v>
      </c>
      <c r="H3159" t="s">
        <v>15</v>
      </c>
      <c r="I3159" t="s">
        <v>16</v>
      </c>
      <c r="J3159">
        <v>4</v>
      </c>
      <c r="K3159" t="str">
        <f>IF(tickets_dataset[[#This Row],[status]] = "Closed", "Yes","No")</f>
        <v>Yes</v>
      </c>
      <c r="L3159" s="2">
        <f t="shared" si="196"/>
        <v>84.999999999941792</v>
      </c>
      <c r="M3159" t="str">
        <f t="shared" si="197"/>
        <v>Yes</v>
      </c>
      <c r="N3159" t="str">
        <f t="shared" si="198"/>
        <v>Mar</v>
      </c>
      <c r="O3159" s="2">
        <f t="shared" si="199"/>
        <v>3.5416666666642413</v>
      </c>
      <c r="P3159" t="str">
        <f>VLOOKUP(G3159,Agents!A:E,4,FALSE)</f>
        <v>Team4</v>
      </c>
      <c r="Q3159" t="str">
        <f>VLOOKUP(G3159,Agents!A:E,5,FALSE)</f>
        <v>Senior</v>
      </c>
      <c r="R3159" t="str">
        <f>VLOOKUP(G3159,Agents!A:E,2,FALSE)</f>
        <v>Night</v>
      </c>
    </row>
    <row r="3160" spans="1:18" x14ac:dyDescent="0.35">
      <c r="A3160" t="s">
        <v>5618</v>
      </c>
      <c r="B3160" t="s">
        <v>2637</v>
      </c>
      <c r="C3160" t="s">
        <v>34</v>
      </c>
      <c r="D3160" t="s">
        <v>13</v>
      </c>
      <c r="E3160" s="1">
        <v>46048.549305555556</v>
      </c>
      <c r="F3160" s="1">
        <v>46050.007638888892</v>
      </c>
      <c r="G3160" t="s">
        <v>190</v>
      </c>
      <c r="H3160" t="s">
        <v>15</v>
      </c>
      <c r="I3160" t="s">
        <v>16</v>
      </c>
      <c r="J3160">
        <v>4</v>
      </c>
      <c r="K3160" t="str">
        <f>IF(tickets_dataset[[#This Row],[status]] = "Closed", "Yes","No")</f>
        <v>Yes</v>
      </c>
      <c r="L3160" s="2">
        <f t="shared" si="196"/>
        <v>35.000000000058208</v>
      </c>
      <c r="M3160" t="str">
        <f t="shared" si="197"/>
        <v>No</v>
      </c>
      <c r="N3160" t="str">
        <f t="shared" si="198"/>
        <v>Jan</v>
      </c>
      <c r="O3160" s="2">
        <f t="shared" si="199"/>
        <v>1.4583333333357587</v>
      </c>
      <c r="P3160" t="str">
        <f>VLOOKUP(G3160,Agents!A:E,4,FALSE)</f>
        <v>Team1</v>
      </c>
      <c r="Q3160" t="str">
        <f>VLOOKUP(G3160,Agents!A:E,5,FALSE)</f>
        <v>Senior</v>
      </c>
      <c r="R3160" t="str">
        <f>VLOOKUP(G3160,Agents!A:E,2,FALSE)</f>
        <v>Night</v>
      </c>
    </row>
    <row r="3161" spans="1:18" x14ac:dyDescent="0.35">
      <c r="A3161" t="s">
        <v>5619</v>
      </c>
      <c r="B3161" t="s">
        <v>5620</v>
      </c>
      <c r="C3161" t="s">
        <v>34</v>
      </c>
      <c r="D3161" t="s">
        <v>26</v>
      </c>
      <c r="E3161" s="1">
        <v>46028.790972222225</v>
      </c>
      <c r="F3161" s="1">
        <v>46029.790972222225</v>
      </c>
      <c r="G3161" t="s">
        <v>62</v>
      </c>
      <c r="H3161" t="s">
        <v>15</v>
      </c>
      <c r="I3161" t="s">
        <v>16</v>
      </c>
      <c r="J3161">
        <v>4</v>
      </c>
      <c r="K3161" t="str">
        <f>IF(tickets_dataset[[#This Row],[status]] = "Closed", "Yes","No")</f>
        <v>Yes</v>
      </c>
      <c r="L3161" s="2">
        <f t="shared" si="196"/>
        <v>24</v>
      </c>
      <c r="M3161" t="str">
        <f t="shared" si="197"/>
        <v>No</v>
      </c>
      <c r="N3161" t="str">
        <f t="shared" si="198"/>
        <v>Jan</v>
      </c>
      <c r="O3161" s="2">
        <f t="shared" si="199"/>
        <v>1</v>
      </c>
      <c r="P3161" t="str">
        <f>VLOOKUP(G3161,Agents!A:E,4,FALSE)</f>
        <v>Team1</v>
      </c>
      <c r="Q3161" t="str">
        <f>VLOOKUP(G3161,Agents!A:E,5,FALSE)</f>
        <v>Junior</v>
      </c>
      <c r="R3161" t="str">
        <f>VLOOKUP(G3161,Agents!A:E,2,FALSE)</f>
        <v>Morning</v>
      </c>
    </row>
    <row r="3162" spans="1:18" x14ac:dyDescent="0.35">
      <c r="A3162" t="s">
        <v>5621</v>
      </c>
      <c r="B3162" t="s">
        <v>5622</v>
      </c>
      <c r="C3162" t="s">
        <v>12</v>
      </c>
      <c r="D3162" t="s">
        <v>26</v>
      </c>
      <c r="E3162" s="1">
        <v>46072.691666666666</v>
      </c>
      <c r="F3162" s="1">
        <v>46074.65</v>
      </c>
      <c r="G3162" t="s">
        <v>190</v>
      </c>
      <c r="H3162" t="s">
        <v>28</v>
      </c>
      <c r="I3162" t="s">
        <v>16</v>
      </c>
      <c r="J3162">
        <v>3</v>
      </c>
      <c r="K3162" t="str">
        <f>IF(tickets_dataset[[#This Row],[status]] = "Closed", "Yes","No")</f>
        <v>No</v>
      </c>
      <c r="L3162" s="2">
        <f t="shared" si="196"/>
        <v>47.000000000058208</v>
      </c>
      <c r="M3162" t="str">
        <f t="shared" si="197"/>
        <v>No</v>
      </c>
      <c r="N3162" t="str">
        <f t="shared" si="198"/>
        <v>Feb</v>
      </c>
      <c r="O3162" s="2">
        <f t="shared" si="199"/>
        <v>1.9583333333357587</v>
      </c>
      <c r="P3162" t="str">
        <f>VLOOKUP(G3162,Agents!A:E,4,FALSE)</f>
        <v>Team1</v>
      </c>
      <c r="Q3162" t="str">
        <f>VLOOKUP(G3162,Agents!A:E,5,FALSE)</f>
        <v>Senior</v>
      </c>
      <c r="R3162" t="str">
        <f>VLOOKUP(G3162,Agents!A:E,2,FALSE)</f>
        <v>Night</v>
      </c>
    </row>
    <row r="3163" spans="1:18" x14ac:dyDescent="0.35">
      <c r="A3163" t="s">
        <v>5623</v>
      </c>
      <c r="B3163" t="s">
        <v>5559</v>
      </c>
      <c r="C3163" t="s">
        <v>22</v>
      </c>
      <c r="D3163" t="s">
        <v>38</v>
      </c>
      <c r="E3163" s="1">
        <v>46041.093055555553</v>
      </c>
      <c r="F3163" s="1">
        <v>46043.718055555553</v>
      </c>
      <c r="G3163" t="s">
        <v>19</v>
      </c>
      <c r="H3163" t="s">
        <v>15</v>
      </c>
      <c r="I3163" t="s">
        <v>68</v>
      </c>
      <c r="J3163">
        <v>3</v>
      </c>
      <c r="K3163" t="str">
        <f>IF(tickets_dataset[[#This Row],[status]] = "Closed", "Yes","No")</f>
        <v>Yes</v>
      </c>
      <c r="L3163" s="2">
        <f t="shared" si="196"/>
        <v>63</v>
      </c>
      <c r="M3163" t="str">
        <f t="shared" si="197"/>
        <v>Yes</v>
      </c>
      <c r="N3163" t="str">
        <f t="shared" si="198"/>
        <v>Jan</v>
      </c>
      <c r="O3163" s="2">
        <f t="shared" si="199"/>
        <v>2.625</v>
      </c>
      <c r="P3163" t="str">
        <f>VLOOKUP(G3163,Agents!A:E,4,FALSE)</f>
        <v>Team4</v>
      </c>
      <c r="Q3163" t="str">
        <f>VLOOKUP(G3163,Agents!A:E,5,FALSE)</f>
        <v>Senior</v>
      </c>
      <c r="R3163" t="str">
        <f>VLOOKUP(G3163,Agents!A:E,2,FALSE)</f>
        <v>Evening</v>
      </c>
    </row>
    <row r="3164" spans="1:18" x14ac:dyDescent="0.35">
      <c r="A3164" t="s">
        <v>5624</v>
      </c>
      <c r="B3164" t="s">
        <v>308</v>
      </c>
      <c r="C3164" t="s">
        <v>12</v>
      </c>
      <c r="D3164" t="s">
        <v>13</v>
      </c>
      <c r="E3164" s="1">
        <v>46054.994444444441</v>
      </c>
      <c r="F3164" s="1">
        <v>46056.744444444441</v>
      </c>
      <c r="G3164" t="s">
        <v>77</v>
      </c>
      <c r="H3164" t="s">
        <v>15</v>
      </c>
      <c r="I3164" t="s">
        <v>16</v>
      </c>
      <c r="J3164">
        <v>3</v>
      </c>
      <c r="K3164" t="str">
        <f>IF(tickets_dataset[[#This Row],[status]] = "Closed", "Yes","No")</f>
        <v>Yes</v>
      </c>
      <c r="L3164" s="2">
        <f t="shared" si="196"/>
        <v>42</v>
      </c>
      <c r="M3164" t="str">
        <f t="shared" si="197"/>
        <v>No</v>
      </c>
      <c r="N3164" t="str">
        <f t="shared" si="198"/>
        <v>Feb</v>
      </c>
      <c r="O3164" s="2">
        <f t="shared" si="199"/>
        <v>1.75</v>
      </c>
      <c r="P3164" t="str">
        <f>VLOOKUP(G3164,Agents!A:E,4,FALSE)</f>
        <v>Team5</v>
      </c>
      <c r="Q3164" t="str">
        <f>VLOOKUP(G3164,Agents!A:E,5,FALSE)</f>
        <v>Junior</v>
      </c>
      <c r="R3164" t="str">
        <f>VLOOKUP(G3164,Agents!A:E,2,FALSE)</f>
        <v>Evening</v>
      </c>
    </row>
    <row r="3165" spans="1:18" x14ac:dyDescent="0.35">
      <c r="A3165" t="s">
        <v>5625</v>
      </c>
      <c r="B3165" t="s">
        <v>1705</v>
      </c>
      <c r="C3165" t="s">
        <v>76</v>
      </c>
      <c r="D3165" t="s">
        <v>13</v>
      </c>
      <c r="E3165" s="1">
        <v>46050.72152777778</v>
      </c>
      <c r="F3165" s="1">
        <v>46051.888194444444</v>
      </c>
      <c r="G3165" t="s">
        <v>39</v>
      </c>
      <c r="H3165" t="s">
        <v>15</v>
      </c>
      <c r="I3165" t="s">
        <v>16</v>
      </c>
      <c r="J3165">
        <v>3</v>
      </c>
      <c r="K3165" t="str">
        <f>IF(tickets_dataset[[#This Row],[status]] = "Closed", "Yes","No")</f>
        <v>Yes</v>
      </c>
      <c r="L3165" s="2">
        <f t="shared" si="196"/>
        <v>27.999999999941792</v>
      </c>
      <c r="M3165" t="str">
        <f t="shared" si="197"/>
        <v>No</v>
      </c>
      <c r="N3165" t="str">
        <f t="shared" si="198"/>
        <v>Jan</v>
      </c>
      <c r="O3165" s="2">
        <f t="shared" si="199"/>
        <v>1.1666666666642413</v>
      </c>
      <c r="P3165" t="str">
        <f>VLOOKUP(G3165,Agents!A:E,4,FALSE)</f>
        <v>Team3</v>
      </c>
      <c r="Q3165" t="str">
        <f>VLOOKUP(G3165,Agents!A:E,5,FALSE)</f>
        <v>Mid</v>
      </c>
      <c r="R3165" t="str">
        <f>VLOOKUP(G3165,Agents!A:E,2,FALSE)</f>
        <v>Night</v>
      </c>
    </row>
    <row r="3166" spans="1:18" x14ac:dyDescent="0.35">
      <c r="A3166" t="s">
        <v>5626</v>
      </c>
      <c r="B3166" t="s">
        <v>2072</v>
      </c>
      <c r="C3166" t="s">
        <v>50</v>
      </c>
      <c r="D3166" t="s">
        <v>38</v>
      </c>
      <c r="E3166" s="1">
        <v>46034.451388888891</v>
      </c>
      <c r="F3166" s="1">
        <v>46034.951388888891</v>
      </c>
      <c r="G3166" t="s">
        <v>59</v>
      </c>
      <c r="H3166" t="s">
        <v>15</v>
      </c>
      <c r="I3166" t="s">
        <v>16</v>
      </c>
      <c r="J3166">
        <v>3</v>
      </c>
      <c r="K3166" t="str">
        <f>IF(tickets_dataset[[#This Row],[status]] = "Closed", "Yes","No")</f>
        <v>Yes</v>
      </c>
      <c r="L3166" s="2">
        <f t="shared" si="196"/>
        <v>12</v>
      </c>
      <c r="M3166" t="str">
        <f t="shared" si="197"/>
        <v>No</v>
      </c>
      <c r="N3166" t="str">
        <f t="shared" si="198"/>
        <v>Jan</v>
      </c>
      <c r="O3166" s="2">
        <f t="shared" si="199"/>
        <v>0.5</v>
      </c>
      <c r="P3166" t="str">
        <f>VLOOKUP(G3166,Agents!A:E,4,FALSE)</f>
        <v>Team3</v>
      </c>
      <c r="Q3166" t="str">
        <f>VLOOKUP(G3166,Agents!A:E,5,FALSE)</f>
        <v>Senior</v>
      </c>
      <c r="R3166" t="str">
        <f>VLOOKUP(G3166,Agents!A:E,2,FALSE)</f>
        <v>Night</v>
      </c>
    </row>
    <row r="3167" spans="1:18" x14ac:dyDescent="0.35">
      <c r="A3167" t="s">
        <v>5627</v>
      </c>
      <c r="B3167" t="s">
        <v>5628</v>
      </c>
      <c r="C3167" t="s">
        <v>50</v>
      </c>
      <c r="D3167" t="s">
        <v>26</v>
      </c>
      <c r="E3167" s="1">
        <v>46038.410416666666</v>
      </c>
      <c r="F3167" s="1">
        <v>46039.410416666666</v>
      </c>
      <c r="G3167" t="s">
        <v>239</v>
      </c>
      <c r="H3167" t="s">
        <v>15</v>
      </c>
      <c r="I3167" t="s">
        <v>16</v>
      </c>
      <c r="J3167">
        <v>4</v>
      </c>
      <c r="K3167" t="str">
        <f>IF(tickets_dataset[[#This Row],[status]] = "Closed", "Yes","No")</f>
        <v>Yes</v>
      </c>
      <c r="L3167" s="2">
        <f t="shared" si="196"/>
        <v>24</v>
      </c>
      <c r="M3167" t="str">
        <f t="shared" si="197"/>
        <v>No</v>
      </c>
      <c r="N3167" t="str">
        <f t="shared" si="198"/>
        <v>Jan</v>
      </c>
      <c r="O3167" s="2">
        <f t="shared" si="199"/>
        <v>1</v>
      </c>
      <c r="P3167" t="str">
        <f>VLOOKUP(G3167,Agents!A:E,4,FALSE)</f>
        <v>Team1</v>
      </c>
      <c r="Q3167" t="str">
        <f>VLOOKUP(G3167,Agents!A:E,5,FALSE)</f>
        <v>Senior</v>
      </c>
      <c r="R3167" t="str">
        <f>VLOOKUP(G3167,Agents!A:E,2,FALSE)</f>
        <v>Evening</v>
      </c>
    </row>
    <row r="3168" spans="1:18" x14ac:dyDescent="0.35">
      <c r="A3168" t="s">
        <v>5629</v>
      </c>
      <c r="B3168" t="s">
        <v>5630</v>
      </c>
      <c r="C3168" t="s">
        <v>34</v>
      </c>
      <c r="D3168" t="s">
        <v>38</v>
      </c>
      <c r="E3168" s="1">
        <v>46100.853472222225</v>
      </c>
      <c r="F3168" s="1">
        <v>46101.311805555553</v>
      </c>
      <c r="G3168" t="s">
        <v>56</v>
      </c>
      <c r="H3168" t="s">
        <v>15</v>
      </c>
      <c r="I3168" t="s">
        <v>16</v>
      </c>
      <c r="J3168">
        <v>4</v>
      </c>
      <c r="K3168" t="str">
        <f>IF(tickets_dataset[[#This Row],[status]] = "Closed", "Yes","No")</f>
        <v>Yes</v>
      </c>
      <c r="L3168" s="2">
        <f t="shared" si="196"/>
        <v>10.999999999883585</v>
      </c>
      <c r="M3168" t="str">
        <f t="shared" si="197"/>
        <v>No</v>
      </c>
      <c r="N3168" t="str">
        <f t="shared" si="198"/>
        <v>Mar</v>
      </c>
      <c r="O3168" s="2">
        <f t="shared" si="199"/>
        <v>0.45833333332848269</v>
      </c>
      <c r="P3168" t="str">
        <f>VLOOKUP(G3168,Agents!A:E,4,FALSE)</f>
        <v>Team1</v>
      </c>
      <c r="Q3168" t="str">
        <f>VLOOKUP(G3168,Agents!A:E,5,FALSE)</f>
        <v>Senior</v>
      </c>
      <c r="R3168" t="str">
        <f>VLOOKUP(G3168,Agents!A:E,2,FALSE)</f>
        <v>Night</v>
      </c>
    </row>
    <row r="3169" spans="1:18" x14ac:dyDescent="0.35">
      <c r="A3169" t="s">
        <v>5631</v>
      </c>
      <c r="B3169" t="s">
        <v>5632</v>
      </c>
      <c r="C3169" t="s">
        <v>12</v>
      </c>
      <c r="D3169" t="s">
        <v>13</v>
      </c>
      <c r="E3169" s="1">
        <v>46057.613888888889</v>
      </c>
      <c r="F3169" s="1">
        <v>46057.863888888889</v>
      </c>
      <c r="G3169" t="s">
        <v>31</v>
      </c>
      <c r="H3169" t="s">
        <v>15</v>
      </c>
      <c r="I3169" t="s">
        <v>16</v>
      </c>
      <c r="J3169">
        <v>5</v>
      </c>
      <c r="K3169" t="str">
        <f>IF(tickets_dataset[[#This Row],[status]] = "Closed", "Yes","No")</f>
        <v>Yes</v>
      </c>
      <c r="L3169" s="2">
        <f t="shared" si="196"/>
        <v>6</v>
      </c>
      <c r="M3169" t="str">
        <f t="shared" si="197"/>
        <v>No</v>
      </c>
      <c r="N3169" t="str">
        <f t="shared" si="198"/>
        <v>Feb</v>
      </c>
      <c r="O3169" s="2">
        <f t="shared" si="199"/>
        <v>0.25</v>
      </c>
      <c r="P3169" t="str">
        <f>VLOOKUP(G3169,Agents!A:E,4,FALSE)</f>
        <v>Team5</v>
      </c>
      <c r="Q3169" t="str">
        <f>VLOOKUP(G3169,Agents!A:E,5,FALSE)</f>
        <v>Senior</v>
      </c>
      <c r="R3169" t="str">
        <f>VLOOKUP(G3169,Agents!A:E,2,FALSE)</f>
        <v>Evening</v>
      </c>
    </row>
    <row r="3170" spans="1:18" x14ac:dyDescent="0.35">
      <c r="A3170" t="s">
        <v>5633</v>
      </c>
      <c r="B3170" t="s">
        <v>5634</v>
      </c>
      <c r="C3170" t="s">
        <v>12</v>
      </c>
      <c r="D3170" t="s">
        <v>26</v>
      </c>
      <c r="E3170" s="1">
        <v>46106.928472222222</v>
      </c>
      <c r="F3170" s="1">
        <v>46107.303472222222</v>
      </c>
      <c r="G3170" t="s">
        <v>190</v>
      </c>
      <c r="H3170" t="s">
        <v>15</v>
      </c>
      <c r="I3170" t="s">
        <v>16</v>
      </c>
      <c r="J3170">
        <v>5</v>
      </c>
      <c r="K3170" t="str">
        <f>IF(tickets_dataset[[#This Row],[status]] = "Closed", "Yes","No")</f>
        <v>Yes</v>
      </c>
      <c r="L3170" s="2">
        <f t="shared" si="196"/>
        <v>9</v>
      </c>
      <c r="M3170" t="str">
        <f t="shared" si="197"/>
        <v>No</v>
      </c>
      <c r="N3170" t="str">
        <f t="shared" si="198"/>
        <v>Mar</v>
      </c>
      <c r="O3170" s="2">
        <f t="shared" si="199"/>
        <v>0.375</v>
      </c>
      <c r="P3170" t="str">
        <f>VLOOKUP(G3170,Agents!A:E,4,FALSE)</f>
        <v>Team1</v>
      </c>
      <c r="Q3170" t="str">
        <f>VLOOKUP(G3170,Agents!A:E,5,FALSE)</f>
        <v>Senior</v>
      </c>
      <c r="R3170" t="str">
        <f>VLOOKUP(G3170,Agents!A:E,2,FALSE)</f>
        <v>Night</v>
      </c>
    </row>
    <row r="3171" spans="1:18" x14ac:dyDescent="0.35">
      <c r="A3171" t="s">
        <v>5635</v>
      </c>
      <c r="B3171" t="s">
        <v>753</v>
      </c>
      <c r="C3171" t="s">
        <v>50</v>
      </c>
      <c r="D3171" t="s">
        <v>38</v>
      </c>
      <c r="E3171" s="1">
        <v>46101.695138888892</v>
      </c>
      <c r="F3171" s="1">
        <v>46101.986805555556</v>
      </c>
      <c r="G3171" t="s">
        <v>256</v>
      </c>
      <c r="H3171" t="s">
        <v>15</v>
      </c>
      <c r="I3171" t="s">
        <v>16</v>
      </c>
      <c r="J3171">
        <v>5</v>
      </c>
      <c r="K3171" t="str">
        <f>IF(tickets_dataset[[#This Row],[status]] = "Closed", "Yes","No")</f>
        <v>Yes</v>
      </c>
      <c r="L3171" s="2">
        <f t="shared" si="196"/>
        <v>6.9999999999417923</v>
      </c>
      <c r="M3171" t="str">
        <f t="shared" si="197"/>
        <v>No</v>
      </c>
      <c r="N3171" t="str">
        <f t="shared" si="198"/>
        <v>Mar</v>
      </c>
      <c r="O3171" s="2">
        <f t="shared" si="199"/>
        <v>0.29166666666424135</v>
      </c>
      <c r="P3171" t="str">
        <f>VLOOKUP(G3171,Agents!A:E,4,FALSE)</f>
        <v>Team1</v>
      </c>
      <c r="Q3171" t="str">
        <f>VLOOKUP(G3171,Agents!A:E,5,FALSE)</f>
        <v>Mid</v>
      </c>
      <c r="R3171" t="str">
        <f>VLOOKUP(G3171,Agents!A:E,2,FALSE)</f>
        <v>Morning</v>
      </c>
    </row>
    <row r="3172" spans="1:18" x14ac:dyDescent="0.35">
      <c r="A3172" t="s">
        <v>5636</v>
      </c>
      <c r="B3172" t="s">
        <v>5637</v>
      </c>
      <c r="C3172" t="s">
        <v>22</v>
      </c>
      <c r="D3172" t="s">
        <v>38</v>
      </c>
      <c r="E3172" s="1">
        <v>46042.496527777781</v>
      </c>
      <c r="F3172" s="1">
        <v>46045.829861111109</v>
      </c>
      <c r="G3172" t="s">
        <v>199</v>
      </c>
      <c r="H3172" t="s">
        <v>15</v>
      </c>
      <c r="I3172" t="s">
        <v>16</v>
      </c>
      <c r="J3172">
        <v>5</v>
      </c>
      <c r="K3172" t="str">
        <f>IF(tickets_dataset[[#This Row],[status]] = "Closed", "Yes","No")</f>
        <v>Yes</v>
      </c>
      <c r="L3172" s="2">
        <f t="shared" si="196"/>
        <v>79.999999999883585</v>
      </c>
      <c r="M3172" t="str">
        <f t="shared" si="197"/>
        <v>Yes</v>
      </c>
      <c r="N3172" t="str">
        <f t="shared" si="198"/>
        <v>Jan</v>
      </c>
      <c r="O3172" s="2">
        <f t="shared" si="199"/>
        <v>3.3333333333284827</v>
      </c>
      <c r="P3172" t="str">
        <f>VLOOKUP(G3172,Agents!A:E,4,FALSE)</f>
        <v>Team1</v>
      </c>
      <c r="Q3172" t="str">
        <f>VLOOKUP(G3172,Agents!A:E,5,FALSE)</f>
        <v>Junior</v>
      </c>
      <c r="R3172" t="str">
        <f>VLOOKUP(G3172,Agents!A:E,2,FALSE)</f>
        <v>Morning</v>
      </c>
    </row>
    <row r="3173" spans="1:18" x14ac:dyDescent="0.35">
      <c r="A3173" t="s">
        <v>5638</v>
      </c>
      <c r="B3173" t="s">
        <v>5639</v>
      </c>
      <c r="C3173" t="s">
        <v>34</v>
      </c>
      <c r="D3173" t="s">
        <v>26</v>
      </c>
      <c r="E3173" s="1">
        <v>46072.873611111114</v>
      </c>
      <c r="F3173" s="1">
        <v>46074.581944444442</v>
      </c>
      <c r="G3173" t="s">
        <v>45</v>
      </c>
      <c r="H3173" t="s">
        <v>15</v>
      </c>
      <c r="I3173" t="s">
        <v>16</v>
      </c>
      <c r="J3173">
        <v>3</v>
      </c>
      <c r="K3173" t="str">
        <f>IF(tickets_dataset[[#This Row],[status]] = "Closed", "Yes","No")</f>
        <v>Yes</v>
      </c>
      <c r="L3173" s="2">
        <f t="shared" si="196"/>
        <v>40.999999999883585</v>
      </c>
      <c r="M3173" t="str">
        <f t="shared" si="197"/>
        <v>No</v>
      </c>
      <c r="N3173" t="str">
        <f t="shared" si="198"/>
        <v>Feb</v>
      </c>
      <c r="O3173" s="2">
        <f t="shared" si="199"/>
        <v>1.7083333333284827</v>
      </c>
      <c r="P3173" t="str">
        <f>VLOOKUP(G3173,Agents!A:E,4,FALSE)</f>
        <v>Team5</v>
      </c>
      <c r="Q3173" t="str">
        <f>VLOOKUP(G3173,Agents!A:E,5,FALSE)</f>
        <v>Senior</v>
      </c>
      <c r="R3173" t="str">
        <f>VLOOKUP(G3173,Agents!A:E,2,FALSE)</f>
        <v>Morning</v>
      </c>
    </row>
    <row r="3174" spans="1:18" x14ac:dyDescent="0.35">
      <c r="A3174" t="s">
        <v>5640</v>
      </c>
      <c r="B3174" t="s">
        <v>383</v>
      </c>
      <c r="C3174" t="s">
        <v>12</v>
      </c>
      <c r="D3174" t="s">
        <v>26</v>
      </c>
      <c r="E3174" s="1">
        <v>46035.605555555558</v>
      </c>
      <c r="F3174" s="1">
        <v>46037.188888888886</v>
      </c>
      <c r="G3174" t="s">
        <v>140</v>
      </c>
      <c r="H3174" t="s">
        <v>15</v>
      </c>
      <c r="I3174" t="s">
        <v>16</v>
      </c>
      <c r="J3174">
        <v>3</v>
      </c>
      <c r="K3174" t="str">
        <f>IF(tickets_dataset[[#This Row],[status]] = "Closed", "Yes","No")</f>
        <v>Yes</v>
      </c>
      <c r="L3174" s="2">
        <f t="shared" si="196"/>
        <v>37.999999999883585</v>
      </c>
      <c r="M3174" t="str">
        <f t="shared" si="197"/>
        <v>No</v>
      </c>
      <c r="N3174" t="str">
        <f t="shared" si="198"/>
        <v>Jan</v>
      </c>
      <c r="O3174" s="2">
        <f t="shared" si="199"/>
        <v>1.5833333333284827</v>
      </c>
      <c r="P3174" t="str">
        <f>VLOOKUP(G3174,Agents!A:E,4,FALSE)</f>
        <v>Team1</v>
      </c>
      <c r="Q3174" t="str">
        <f>VLOOKUP(G3174,Agents!A:E,5,FALSE)</f>
        <v>Junior</v>
      </c>
      <c r="R3174" t="str">
        <f>VLOOKUP(G3174,Agents!A:E,2,FALSE)</f>
        <v>Morning</v>
      </c>
    </row>
    <row r="3175" spans="1:18" x14ac:dyDescent="0.35">
      <c r="A3175" t="s">
        <v>5641</v>
      </c>
      <c r="B3175" t="s">
        <v>3016</v>
      </c>
      <c r="C3175" t="s">
        <v>22</v>
      </c>
      <c r="D3175" t="s">
        <v>13</v>
      </c>
      <c r="E3175" s="1">
        <v>46034.716666666667</v>
      </c>
      <c r="F3175" s="1">
        <v>46036.675000000003</v>
      </c>
      <c r="G3175" t="s">
        <v>42</v>
      </c>
      <c r="H3175" t="s">
        <v>15</v>
      </c>
      <c r="I3175" t="s">
        <v>16</v>
      </c>
      <c r="J3175">
        <v>4</v>
      </c>
      <c r="K3175" t="str">
        <f>IF(tickets_dataset[[#This Row],[status]] = "Closed", "Yes","No")</f>
        <v>Yes</v>
      </c>
      <c r="L3175" s="2">
        <f t="shared" si="196"/>
        <v>47.000000000058208</v>
      </c>
      <c r="M3175" t="str">
        <f t="shared" si="197"/>
        <v>No</v>
      </c>
      <c r="N3175" t="str">
        <f t="shared" si="198"/>
        <v>Jan</v>
      </c>
      <c r="O3175" s="2">
        <f t="shared" si="199"/>
        <v>1.9583333333357587</v>
      </c>
      <c r="P3175" t="str">
        <f>VLOOKUP(G3175,Agents!A:E,4,FALSE)</f>
        <v>Team2</v>
      </c>
      <c r="Q3175" t="str">
        <f>VLOOKUP(G3175,Agents!A:E,5,FALSE)</f>
        <v>Junior</v>
      </c>
      <c r="R3175" t="str">
        <f>VLOOKUP(G3175,Agents!A:E,2,FALSE)</f>
        <v>Night</v>
      </c>
    </row>
    <row r="3176" spans="1:18" x14ac:dyDescent="0.35">
      <c r="A3176" t="s">
        <v>5642</v>
      </c>
      <c r="B3176" t="s">
        <v>5643</v>
      </c>
      <c r="C3176" t="s">
        <v>12</v>
      </c>
      <c r="D3176" t="s">
        <v>38</v>
      </c>
      <c r="E3176" s="1">
        <v>46089.8125</v>
      </c>
      <c r="F3176" s="1">
        <v>46090.520833333336</v>
      </c>
      <c r="G3176" t="s">
        <v>311</v>
      </c>
      <c r="H3176" t="s">
        <v>15</v>
      </c>
      <c r="I3176" t="s">
        <v>16</v>
      </c>
      <c r="J3176">
        <v>4</v>
      </c>
      <c r="K3176" t="str">
        <f>IF(tickets_dataset[[#This Row],[status]] = "Closed", "Yes","No")</f>
        <v>Yes</v>
      </c>
      <c r="L3176" s="2">
        <f t="shared" si="196"/>
        <v>17.000000000058208</v>
      </c>
      <c r="M3176" t="str">
        <f t="shared" si="197"/>
        <v>No</v>
      </c>
      <c r="N3176" t="str">
        <f t="shared" si="198"/>
        <v>Mar</v>
      </c>
      <c r="O3176" s="2">
        <f t="shared" si="199"/>
        <v>0.70833333333575865</v>
      </c>
      <c r="P3176" t="str">
        <f>VLOOKUP(G3176,Agents!A:E,4,FALSE)</f>
        <v>Team5</v>
      </c>
      <c r="Q3176" t="str">
        <f>VLOOKUP(G3176,Agents!A:E,5,FALSE)</f>
        <v>Senior</v>
      </c>
      <c r="R3176" t="str">
        <f>VLOOKUP(G3176,Agents!A:E,2,FALSE)</f>
        <v>Evening</v>
      </c>
    </row>
    <row r="3177" spans="1:18" x14ac:dyDescent="0.35">
      <c r="A3177" t="s">
        <v>5644</v>
      </c>
      <c r="B3177" t="s">
        <v>5645</v>
      </c>
      <c r="C3177" t="s">
        <v>34</v>
      </c>
      <c r="D3177" t="s">
        <v>13</v>
      </c>
      <c r="E3177" s="1">
        <v>46054.425694444442</v>
      </c>
      <c r="F3177" s="1">
        <v>46055.800694444442</v>
      </c>
      <c r="G3177" t="s">
        <v>14</v>
      </c>
      <c r="H3177" t="s">
        <v>15</v>
      </c>
      <c r="I3177" t="s">
        <v>16</v>
      </c>
      <c r="J3177">
        <v>5</v>
      </c>
      <c r="K3177" t="str">
        <f>IF(tickets_dataset[[#This Row],[status]] = "Closed", "Yes","No")</f>
        <v>Yes</v>
      </c>
      <c r="L3177" s="2">
        <f t="shared" si="196"/>
        <v>33</v>
      </c>
      <c r="M3177" t="str">
        <f t="shared" si="197"/>
        <v>No</v>
      </c>
      <c r="N3177" t="str">
        <f t="shared" si="198"/>
        <v>Feb</v>
      </c>
      <c r="O3177" s="2">
        <f t="shared" si="199"/>
        <v>1.375</v>
      </c>
      <c r="P3177" t="str">
        <f>VLOOKUP(G3177,Agents!A:E,4,FALSE)</f>
        <v>Team1</v>
      </c>
      <c r="Q3177" t="str">
        <f>VLOOKUP(G3177,Agents!A:E,5,FALSE)</f>
        <v>Senior</v>
      </c>
      <c r="R3177" t="str">
        <f>VLOOKUP(G3177,Agents!A:E,2,FALSE)</f>
        <v>Morning</v>
      </c>
    </row>
    <row r="3178" spans="1:18" x14ac:dyDescent="0.35">
      <c r="A3178" t="s">
        <v>5646</v>
      </c>
      <c r="B3178" t="s">
        <v>3016</v>
      </c>
      <c r="C3178" t="s">
        <v>76</v>
      </c>
      <c r="D3178" t="s">
        <v>38</v>
      </c>
      <c r="E3178" s="1">
        <v>46079.251388888886</v>
      </c>
      <c r="F3178" s="1">
        <v>46079.626388888886</v>
      </c>
      <c r="G3178" t="s">
        <v>190</v>
      </c>
      <c r="H3178" t="s">
        <v>28</v>
      </c>
      <c r="I3178" t="s">
        <v>16</v>
      </c>
      <c r="J3178">
        <v>4</v>
      </c>
      <c r="K3178" t="str">
        <f>IF(tickets_dataset[[#This Row],[status]] = "Closed", "Yes","No")</f>
        <v>No</v>
      </c>
      <c r="L3178" s="2">
        <f t="shared" si="196"/>
        <v>9</v>
      </c>
      <c r="M3178" t="str">
        <f t="shared" si="197"/>
        <v>No</v>
      </c>
      <c r="N3178" t="str">
        <f t="shared" si="198"/>
        <v>Feb</v>
      </c>
      <c r="O3178" s="2">
        <f t="shared" si="199"/>
        <v>0.375</v>
      </c>
      <c r="P3178" t="str">
        <f>VLOOKUP(G3178,Agents!A:E,4,FALSE)</f>
        <v>Team1</v>
      </c>
      <c r="Q3178" t="str">
        <f>VLOOKUP(G3178,Agents!A:E,5,FALSE)</f>
        <v>Senior</v>
      </c>
      <c r="R3178" t="str">
        <f>VLOOKUP(G3178,Agents!A:E,2,FALSE)</f>
        <v>Night</v>
      </c>
    </row>
    <row r="3179" spans="1:18" x14ac:dyDescent="0.35">
      <c r="A3179" t="s">
        <v>5647</v>
      </c>
      <c r="B3179" t="s">
        <v>5648</v>
      </c>
      <c r="C3179" t="s">
        <v>22</v>
      </c>
      <c r="D3179" t="s">
        <v>38</v>
      </c>
      <c r="E3179" s="1">
        <v>46036.618750000001</v>
      </c>
      <c r="F3179" s="1">
        <v>46039.20208333333</v>
      </c>
      <c r="G3179" t="s">
        <v>234</v>
      </c>
      <c r="H3179" t="s">
        <v>15</v>
      </c>
      <c r="I3179" t="s">
        <v>16</v>
      </c>
      <c r="J3179">
        <v>3</v>
      </c>
      <c r="K3179" t="str">
        <f>IF(tickets_dataset[[#This Row],[status]] = "Closed", "Yes","No")</f>
        <v>Yes</v>
      </c>
      <c r="L3179" s="2">
        <f t="shared" si="196"/>
        <v>61.999999999883585</v>
      </c>
      <c r="M3179" t="str">
        <f t="shared" si="197"/>
        <v>Yes</v>
      </c>
      <c r="N3179" t="str">
        <f t="shared" si="198"/>
        <v>Jan</v>
      </c>
      <c r="O3179" s="2">
        <f t="shared" si="199"/>
        <v>2.5833333333284827</v>
      </c>
      <c r="P3179" t="str">
        <f>VLOOKUP(G3179,Agents!A:E,4,FALSE)</f>
        <v>Team5</v>
      </c>
      <c r="Q3179" t="str">
        <f>VLOOKUP(G3179,Agents!A:E,5,FALSE)</f>
        <v>Senior</v>
      </c>
      <c r="R3179" t="str">
        <f>VLOOKUP(G3179,Agents!A:E,2,FALSE)</f>
        <v>Night</v>
      </c>
    </row>
    <row r="3180" spans="1:18" x14ac:dyDescent="0.35">
      <c r="A3180" t="s">
        <v>5649</v>
      </c>
      <c r="B3180" t="s">
        <v>5650</v>
      </c>
      <c r="C3180" t="s">
        <v>34</v>
      </c>
      <c r="D3180" t="s">
        <v>13</v>
      </c>
      <c r="E3180" s="1">
        <v>46109.838888888888</v>
      </c>
      <c r="F3180" s="1">
        <v>46110.088888888888</v>
      </c>
      <c r="G3180" t="s">
        <v>53</v>
      </c>
      <c r="H3180" t="s">
        <v>15</v>
      </c>
      <c r="I3180" t="s">
        <v>16</v>
      </c>
      <c r="J3180">
        <v>4</v>
      </c>
      <c r="K3180" t="str">
        <f>IF(tickets_dataset[[#This Row],[status]] = "Closed", "Yes","No")</f>
        <v>Yes</v>
      </c>
      <c r="L3180" s="2">
        <f t="shared" si="196"/>
        <v>6</v>
      </c>
      <c r="M3180" t="str">
        <f t="shared" si="197"/>
        <v>No</v>
      </c>
      <c r="N3180" t="str">
        <f t="shared" si="198"/>
        <v>Mar</v>
      </c>
      <c r="O3180" s="2">
        <f t="shared" si="199"/>
        <v>0.25</v>
      </c>
      <c r="P3180" t="str">
        <f>VLOOKUP(G3180,Agents!A:E,4,FALSE)</f>
        <v>Team1</v>
      </c>
      <c r="Q3180" t="str">
        <f>VLOOKUP(G3180,Agents!A:E,5,FALSE)</f>
        <v>Junior</v>
      </c>
      <c r="R3180" t="str">
        <f>VLOOKUP(G3180,Agents!A:E,2,FALSE)</f>
        <v>Night</v>
      </c>
    </row>
    <row r="3181" spans="1:18" x14ac:dyDescent="0.35">
      <c r="A3181" t="s">
        <v>5651</v>
      </c>
      <c r="B3181" t="s">
        <v>2233</v>
      </c>
      <c r="C3181" t="s">
        <v>76</v>
      </c>
      <c r="D3181" t="s">
        <v>26</v>
      </c>
      <c r="E3181" s="1">
        <v>46074.026388888888</v>
      </c>
      <c r="F3181" s="1">
        <v>46075.359722222223</v>
      </c>
      <c r="G3181" t="s">
        <v>19</v>
      </c>
      <c r="H3181" t="s">
        <v>15</v>
      </c>
      <c r="I3181" t="s">
        <v>16</v>
      </c>
      <c r="J3181">
        <v>4</v>
      </c>
      <c r="K3181" t="str">
        <f>IF(tickets_dataset[[#This Row],[status]] = "Closed", "Yes","No")</f>
        <v>Yes</v>
      </c>
      <c r="L3181" s="2">
        <f t="shared" si="196"/>
        <v>32.000000000058208</v>
      </c>
      <c r="M3181" t="str">
        <f t="shared" si="197"/>
        <v>No</v>
      </c>
      <c r="N3181" t="str">
        <f t="shared" si="198"/>
        <v>Feb</v>
      </c>
      <c r="O3181" s="2">
        <f t="shared" si="199"/>
        <v>1.3333333333357587</v>
      </c>
      <c r="P3181" t="str">
        <f>VLOOKUP(G3181,Agents!A:E,4,FALSE)</f>
        <v>Team4</v>
      </c>
      <c r="Q3181" t="str">
        <f>VLOOKUP(G3181,Agents!A:E,5,FALSE)</f>
        <v>Senior</v>
      </c>
      <c r="R3181" t="str">
        <f>VLOOKUP(G3181,Agents!A:E,2,FALSE)</f>
        <v>Evening</v>
      </c>
    </row>
    <row r="3182" spans="1:18" x14ac:dyDescent="0.35">
      <c r="A3182" t="s">
        <v>5652</v>
      </c>
      <c r="B3182" t="s">
        <v>3190</v>
      </c>
      <c r="C3182" t="s">
        <v>50</v>
      </c>
      <c r="D3182" t="s">
        <v>13</v>
      </c>
      <c r="E3182" s="1">
        <v>46058.731249999997</v>
      </c>
      <c r="F3182" s="1">
        <v>46059.939583333333</v>
      </c>
      <c r="G3182" t="s">
        <v>170</v>
      </c>
      <c r="H3182" t="s">
        <v>15</v>
      </c>
      <c r="I3182" t="s">
        <v>68</v>
      </c>
      <c r="J3182">
        <v>2</v>
      </c>
      <c r="K3182" t="str">
        <f>IF(tickets_dataset[[#This Row],[status]] = "Closed", "Yes","No")</f>
        <v>Yes</v>
      </c>
      <c r="L3182" s="2">
        <f t="shared" si="196"/>
        <v>29.000000000058208</v>
      </c>
      <c r="M3182" t="str">
        <f t="shared" si="197"/>
        <v>No</v>
      </c>
      <c r="N3182" t="str">
        <f t="shared" si="198"/>
        <v>Feb</v>
      </c>
      <c r="O3182" s="2">
        <f t="shared" si="199"/>
        <v>1.2083333333357587</v>
      </c>
      <c r="P3182" t="str">
        <f>VLOOKUP(G3182,Agents!A:E,4,FALSE)</f>
        <v>Team5</v>
      </c>
      <c r="Q3182" t="str">
        <f>VLOOKUP(G3182,Agents!A:E,5,FALSE)</f>
        <v>Junior</v>
      </c>
      <c r="R3182" t="str">
        <f>VLOOKUP(G3182,Agents!A:E,2,FALSE)</f>
        <v>Night</v>
      </c>
    </row>
    <row r="3183" spans="1:18" x14ac:dyDescent="0.35">
      <c r="A3183" t="s">
        <v>5653</v>
      </c>
      <c r="B3183" t="s">
        <v>185</v>
      </c>
      <c r="C3183" t="s">
        <v>76</v>
      </c>
      <c r="D3183" t="s">
        <v>13</v>
      </c>
      <c r="E3183" s="1">
        <v>46080.101388888892</v>
      </c>
      <c r="F3183" s="1">
        <v>46081.768055555556</v>
      </c>
      <c r="G3183" t="s">
        <v>183</v>
      </c>
      <c r="H3183" t="s">
        <v>15</v>
      </c>
      <c r="I3183" t="s">
        <v>16</v>
      </c>
      <c r="J3183">
        <v>3</v>
      </c>
      <c r="K3183" t="str">
        <f>IF(tickets_dataset[[#This Row],[status]] = "Closed", "Yes","No")</f>
        <v>Yes</v>
      </c>
      <c r="L3183" s="2">
        <f t="shared" si="196"/>
        <v>39.999999999941792</v>
      </c>
      <c r="M3183" t="str">
        <f t="shared" si="197"/>
        <v>No</v>
      </c>
      <c r="N3183" t="str">
        <f t="shared" si="198"/>
        <v>Feb</v>
      </c>
      <c r="O3183" s="2">
        <f t="shared" si="199"/>
        <v>1.6666666666642413</v>
      </c>
      <c r="P3183" t="str">
        <f>VLOOKUP(G3183,Agents!A:E,4,FALSE)</f>
        <v>Team3</v>
      </c>
      <c r="Q3183" t="str">
        <f>VLOOKUP(G3183,Agents!A:E,5,FALSE)</f>
        <v>Senior</v>
      </c>
      <c r="R3183" t="str">
        <f>VLOOKUP(G3183,Agents!A:E,2,FALSE)</f>
        <v>Night</v>
      </c>
    </row>
    <row r="3184" spans="1:18" x14ac:dyDescent="0.35">
      <c r="A3184" t="s">
        <v>5654</v>
      </c>
      <c r="B3184" t="s">
        <v>5655</v>
      </c>
      <c r="C3184" t="s">
        <v>12</v>
      </c>
      <c r="D3184" t="s">
        <v>38</v>
      </c>
      <c r="E3184" s="1">
        <v>46101.254861111112</v>
      </c>
      <c r="F3184" s="1">
        <v>46104.171527777777</v>
      </c>
      <c r="G3184" t="s">
        <v>190</v>
      </c>
      <c r="H3184" t="s">
        <v>15</v>
      </c>
      <c r="I3184" t="s">
        <v>16</v>
      </c>
      <c r="J3184">
        <v>4</v>
      </c>
      <c r="K3184" t="str">
        <f>IF(tickets_dataset[[#This Row],[status]] = "Closed", "Yes","No")</f>
        <v>Yes</v>
      </c>
      <c r="L3184" s="2">
        <f t="shared" si="196"/>
        <v>69.999999999941792</v>
      </c>
      <c r="M3184" t="str">
        <f t="shared" si="197"/>
        <v>Yes</v>
      </c>
      <c r="N3184" t="str">
        <f t="shared" si="198"/>
        <v>Mar</v>
      </c>
      <c r="O3184" s="2">
        <f t="shared" si="199"/>
        <v>2.9166666666642413</v>
      </c>
      <c r="P3184" t="str">
        <f>VLOOKUP(G3184,Agents!A:E,4,FALSE)</f>
        <v>Team1</v>
      </c>
      <c r="Q3184" t="str">
        <f>VLOOKUP(G3184,Agents!A:E,5,FALSE)</f>
        <v>Senior</v>
      </c>
      <c r="R3184" t="str">
        <f>VLOOKUP(G3184,Agents!A:E,2,FALSE)</f>
        <v>Night</v>
      </c>
    </row>
    <row r="3185" spans="1:18" x14ac:dyDescent="0.35">
      <c r="A3185" t="s">
        <v>5656</v>
      </c>
      <c r="B3185" t="s">
        <v>5657</v>
      </c>
      <c r="C3185" t="s">
        <v>50</v>
      </c>
      <c r="D3185" t="s">
        <v>26</v>
      </c>
      <c r="E3185" s="1">
        <v>46082.506944444445</v>
      </c>
      <c r="F3185" s="1">
        <v>46084.006944444445</v>
      </c>
      <c r="G3185" t="s">
        <v>131</v>
      </c>
      <c r="H3185" t="s">
        <v>15</v>
      </c>
      <c r="I3185" t="s">
        <v>16</v>
      </c>
      <c r="J3185">
        <v>5</v>
      </c>
      <c r="K3185" t="str">
        <f>IF(tickets_dataset[[#This Row],[status]] = "Closed", "Yes","No")</f>
        <v>Yes</v>
      </c>
      <c r="L3185" s="2">
        <f t="shared" si="196"/>
        <v>36</v>
      </c>
      <c r="M3185" t="str">
        <f t="shared" si="197"/>
        <v>No</v>
      </c>
      <c r="N3185" t="str">
        <f t="shared" si="198"/>
        <v>Mar</v>
      </c>
      <c r="O3185" s="2">
        <f t="shared" si="199"/>
        <v>1.5</v>
      </c>
      <c r="P3185" t="str">
        <f>VLOOKUP(G3185,Agents!A:E,4,FALSE)</f>
        <v>Team4</v>
      </c>
      <c r="Q3185" t="str">
        <f>VLOOKUP(G3185,Agents!A:E,5,FALSE)</f>
        <v>Junior</v>
      </c>
      <c r="R3185" t="str">
        <f>VLOOKUP(G3185,Agents!A:E,2,FALSE)</f>
        <v>Night</v>
      </c>
    </row>
    <row r="3186" spans="1:18" x14ac:dyDescent="0.35">
      <c r="A3186" t="s">
        <v>5658</v>
      </c>
      <c r="B3186" t="s">
        <v>5540</v>
      </c>
      <c r="C3186" t="s">
        <v>50</v>
      </c>
      <c r="D3186" t="s">
        <v>26</v>
      </c>
      <c r="E3186" s="1">
        <v>46029.74722222222</v>
      </c>
      <c r="F3186" s="1">
        <v>46031.163888888892</v>
      </c>
      <c r="G3186" t="s">
        <v>67</v>
      </c>
      <c r="H3186" t="s">
        <v>15</v>
      </c>
      <c r="I3186" t="s">
        <v>16</v>
      </c>
      <c r="J3186">
        <v>4</v>
      </c>
      <c r="K3186" t="str">
        <f>IF(tickets_dataset[[#This Row],[status]] = "Closed", "Yes","No")</f>
        <v>Yes</v>
      </c>
      <c r="L3186" s="2">
        <f t="shared" si="196"/>
        <v>34.000000000116415</v>
      </c>
      <c r="M3186" t="str">
        <f t="shared" si="197"/>
        <v>No</v>
      </c>
      <c r="N3186" t="str">
        <f t="shared" si="198"/>
        <v>Jan</v>
      </c>
      <c r="O3186" s="2">
        <f t="shared" si="199"/>
        <v>1.4166666666715173</v>
      </c>
      <c r="P3186" t="str">
        <f>VLOOKUP(G3186,Agents!A:E,4,FALSE)</f>
        <v>Team5</v>
      </c>
      <c r="Q3186" t="str">
        <f>VLOOKUP(G3186,Agents!A:E,5,FALSE)</f>
        <v>Junior</v>
      </c>
      <c r="R3186" t="str">
        <f>VLOOKUP(G3186,Agents!A:E,2,FALSE)</f>
        <v>Evening</v>
      </c>
    </row>
    <row r="3187" spans="1:18" x14ac:dyDescent="0.35">
      <c r="A3187" t="s">
        <v>5659</v>
      </c>
      <c r="B3187" t="s">
        <v>2309</v>
      </c>
      <c r="C3187" t="s">
        <v>34</v>
      </c>
      <c r="D3187" t="s">
        <v>13</v>
      </c>
      <c r="E3187" s="1">
        <v>46061.032638888886</v>
      </c>
      <c r="F3187" s="1">
        <v>46061.157638888886</v>
      </c>
      <c r="G3187" t="s">
        <v>199</v>
      </c>
      <c r="H3187" t="s">
        <v>15</v>
      </c>
      <c r="I3187" t="s">
        <v>16</v>
      </c>
      <c r="J3187">
        <v>5</v>
      </c>
      <c r="K3187" t="str">
        <f>IF(tickets_dataset[[#This Row],[status]] = "Closed", "Yes","No")</f>
        <v>Yes</v>
      </c>
      <c r="L3187" s="2">
        <f t="shared" si="196"/>
        <v>3</v>
      </c>
      <c r="M3187" t="str">
        <f t="shared" si="197"/>
        <v>No</v>
      </c>
      <c r="N3187" t="str">
        <f t="shared" si="198"/>
        <v>Feb</v>
      </c>
      <c r="O3187" s="2">
        <f t="shared" si="199"/>
        <v>0.125</v>
      </c>
      <c r="P3187" t="str">
        <f>VLOOKUP(G3187,Agents!A:E,4,FALSE)</f>
        <v>Team1</v>
      </c>
      <c r="Q3187" t="str">
        <f>VLOOKUP(G3187,Agents!A:E,5,FALSE)</f>
        <v>Junior</v>
      </c>
      <c r="R3187" t="str">
        <f>VLOOKUP(G3187,Agents!A:E,2,FALSE)</f>
        <v>Morning</v>
      </c>
    </row>
    <row r="3188" spans="1:18" x14ac:dyDescent="0.35">
      <c r="A3188" t="s">
        <v>5660</v>
      </c>
      <c r="B3188" t="s">
        <v>5661</v>
      </c>
      <c r="C3188" t="s">
        <v>76</v>
      </c>
      <c r="D3188" t="s">
        <v>38</v>
      </c>
      <c r="E3188" s="1">
        <v>46077.897222222222</v>
      </c>
      <c r="F3188" s="1">
        <v>46080.813888888886</v>
      </c>
      <c r="G3188" t="s">
        <v>80</v>
      </c>
      <c r="H3188" t="s">
        <v>15</v>
      </c>
      <c r="I3188" t="s">
        <v>16</v>
      </c>
      <c r="J3188">
        <v>4</v>
      </c>
      <c r="K3188" t="str">
        <f>IF(tickets_dataset[[#This Row],[status]] = "Closed", "Yes","No")</f>
        <v>Yes</v>
      </c>
      <c r="L3188" s="2">
        <f t="shared" si="196"/>
        <v>69.999999999941792</v>
      </c>
      <c r="M3188" t="str">
        <f t="shared" si="197"/>
        <v>Yes</v>
      </c>
      <c r="N3188" t="str">
        <f t="shared" si="198"/>
        <v>Feb</v>
      </c>
      <c r="O3188" s="2">
        <f t="shared" si="199"/>
        <v>2.9166666666642413</v>
      </c>
      <c r="P3188" t="str">
        <f>VLOOKUP(G3188,Agents!A:E,4,FALSE)</f>
        <v>Team3</v>
      </c>
      <c r="Q3188" t="str">
        <f>VLOOKUP(G3188,Agents!A:E,5,FALSE)</f>
        <v>Junior</v>
      </c>
      <c r="R3188" t="str">
        <f>VLOOKUP(G3188,Agents!A:E,2,FALSE)</f>
        <v>Evening</v>
      </c>
    </row>
    <row r="3189" spans="1:18" x14ac:dyDescent="0.35">
      <c r="A3189" t="s">
        <v>5662</v>
      </c>
      <c r="B3189" t="s">
        <v>5663</v>
      </c>
      <c r="C3189" t="s">
        <v>34</v>
      </c>
      <c r="D3189" t="s">
        <v>13</v>
      </c>
      <c r="E3189" s="1">
        <v>46053.148611111108</v>
      </c>
      <c r="F3189" s="1">
        <v>46053.481944444444</v>
      </c>
      <c r="G3189" t="s">
        <v>149</v>
      </c>
      <c r="H3189" t="s">
        <v>15</v>
      </c>
      <c r="I3189" t="s">
        <v>16</v>
      </c>
      <c r="J3189">
        <v>5</v>
      </c>
      <c r="K3189" t="str">
        <f>IF(tickets_dataset[[#This Row],[status]] = "Closed", "Yes","No")</f>
        <v>Yes</v>
      </c>
      <c r="L3189" s="2">
        <f t="shared" si="196"/>
        <v>8.0000000000582077</v>
      </c>
      <c r="M3189" t="str">
        <f t="shared" si="197"/>
        <v>No</v>
      </c>
      <c r="N3189" t="str">
        <f t="shared" si="198"/>
        <v>Jan</v>
      </c>
      <c r="O3189" s="2">
        <f t="shared" si="199"/>
        <v>0.33333333333575865</v>
      </c>
      <c r="P3189" t="str">
        <f>VLOOKUP(G3189,Agents!A:E,4,FALSE)</f>
        <v>Team3</v>
      </c>
      <c r="Q3189" t="str">
        <f>VLOOKUP(G3189,Agents!A:E,5,FALSE)</f>
        <v>Mid</v>
      </c>
      <c r="R3189" t="str">
        <f>VLOOKUP(G3189,Agents!A:E,2,FALSE)</f>
        <v>Night</v>
      </c>
    </row>
    <row r="3190" spans="1:18" x14ac:dyDescent="0.35">
      <c r="A3190" t="s">
        <v>5664</v>
      </c>
      <c r="B3190" t="s">
        <v>5665</v>
      </c>
      <c r="C3190" t="s">
        <v>34</v>
      </c>
      <c r="D3190" t="s">
        <v>26</v>
      </c>
      <c r="E3190" s="1">
        <v>46043.959722222222</v>
      </c>
      <c r="F3190" s="1">
        <v>46046.251388888886</v>
      </c>
      <c r="G3190" t="s">
        <v>31</v>
      </c>
      <c r="H3190" t="s">
        <v>15</v>
      </c>
      <c r="I3190" t="s">
        <v>16</v>
      </c>
      <c r="J3190">
        <v>2</v>
      </c>
      <c r="K3190" t="str">
        <f>IF(tickets_dataset[[#This Row],[status]] = "Closed", "Yes","No")</f>
        <v>Yes</v>
      </c>
      <c r="L3190" s="2">
        <f t="shared" si="196"/>
        <v>54.999999999941792</v>
      </c>
      <c r="M3190" t="str">
        <f t="shared" si="197"/>
        <v>Yes</v>
      </c>
      <c r="N3190" t="str">
        <f t="shared" si="198"/>
        <v>Jan</v>
      </c>
      <c r="O3190" s="2">
        <f t="shared" si="199"/>
        <v>2.2916666666642413</v>
      </c>
      <c r="P3190" t="str">
        <f>VLOOKUP(G3190,Agents!A:E,4,FALSE)</f>
        <v>Team5</v>
      </c>
      <c r="Q3190" t="str">
        <f>VLOOKUP(G3190,Agents!A:E,5,FALSE)</f>
        <v>Senior</v>
      </c>
      <c r="R3190" t="str">
        <f>VLOOKUP(G3190,Agents!A:E,2,FALSE)</f>
        <v>Evening</v>
      </c>
    </row>
    <row r="3191" spans="1:18" x14ac:dyDescent="0.35">
      <c r="A3191" t="s">
        <v>5666</v>
      </c>
      <c r="B3191" t="s">
        <v>1365</v>
      </c>
      <c r="C3191" t="s">
        <v>34</v>
      </c>
      <c r="D3191" t="s">
        <v>13</v>
      </c>
      <c r="E3191" s="1">
        <v>46043.484027777777</v>
      </c>
      <c r="F3191" s="1">
        <v>46045.359027777777</v>
      </c>
      <c r="G3191" t="s">
        <v>91</v>
      </c>
      <c r="H3191" t="s">
        <v>15</v>
      </c>
      <c r="I3191" t="s">
        <v>68</v>
      </c>
      <c r="J3191">
        <v>4</v>
      </c>
      <c r="K3191" t="str">
        <f>IF(tickets_dataset[[#This Row],[status]] = "Closed", "Yes","No")</f>
        <v>Yes</v>
      </c>
      <c r="L3191" s="2">
        <f t="shared" si="196"/>
        <v>45</v>
      </c>
      <c r="M3191" t="str">
        <f t="shared" si="197"/>
        <v>No</v>
      </c>
      <c r="N3191" t="str">
        <f t="shared" si="198"/>
        <v>Jan</v>
      </c>
      <c r="O3191" s="2">
        <f t="shared" si="199"/>
        <v>1.875</v>
      </c>
      <c r="P3191" t="str">
        <f>VLOOKUP(G3191,Agents!A:E,4,FALSE)</f>
        <v>Team5</v>
      </c>
      <c r="Q3191" t="str">
        <f>VLOOKUP(G3191,Agents!A:E,5,FALSE)</f>
        <v>Mid</v>
      </c>
      <c r="R3191" t="str">
        <f>VLOOKUP(G3191,Agents!A:E,2,FALSE)</f>
        <v>Night</v>
      </c>
    </row>
    <row r="3192" spans="1:18" x14ac:dyDescent="0.35">
      <c r="A3192" t="s">
        <v>5667</v>
      </c>
      <c r="B3192" t="s">
        <v>5668</v>
      </c>
      <c r="C3192" t="s">
        <v>34</v>
      </c>
      <c r="D3192" t="s">
        <v>13</v>
      </c>
      <c r="E3192" s="1">
        <v>46101.548611111109</v>
      </c>
      <c r="F3192" s="1">
        <v>46101.756944444445</v>
      </c>
      <c r="G3192" t="s">
        <v>183</v>
      </c>
      <c r="H3192" t="s">
        <v>15</v>
      </c>
      <c r="I3192" t="s">
        <v>16</v>
      </c>
      <c r="J3192">
        <v>4</v>
      </c>
      <c r="K3192" t="str">
        <f>IF(tickets_dataset[[#This Row],[status]] = "Closed", "Yes","No")</f>
        <v>Yes</v>
      </c>
      <c r="L3192" s="2">
        <f t="shared" si="196"/>
        <v>5.0000000000582077</v>
      </c>
      <c r="M3192" t="str">
        <f t="shared" si="197"/>
        <v>No</v>
      </c>
      <c r="N3192" t="str">
        <f t="shared" si="198"/>
        <v>Mar</v>
      </c>
      <c r="O3192" s="2">
        <f t="shared" si="199"/>
        <v>0.20833333333575865</v>
      </c>
      <c r="P3192" t="str">
        <f>VLOOKUP(G3192,Agents!A:E,4,FALSE)</f>
        <v>Team3</v>
      </c>
      <c r="Q3192" t="str">
        <f>VLOOKUP(G3192,Agents!A:E,5,FALSE)</f>
        <v>Senior</v>
      </c>
      <c r="R3192" t="str">
        <f>VLOOKUP(G3192,Agents!A:E,2,FALSE)</f>
        <v>Night</v>
      </c>
    </row>
    <row r="3193" spans="1:18" x14ac:dyDescent="0.35">
      <c r="A3193" t="s">
        <v>5669</v>
      </c>
      <c r="B3193" t="s">
        <v>5670</v>
      </c>
      <c r="C3193" t="s">
        <v>22</v>
      </c>
      <c r="D3193" t="s">
        <v>13</v>
      </c>
      <c r="E3193" s="1">
        <v>46033.724999999999</v>
      </c>
      <c r="F3193" s="1">
        <v>46034.474999999999</v>
      </c>
      <c r="G3193" t="s">
        <v>199</v>
      </c>
      <c r="H3193" t="s">
        <v>15</v>
      </c>
      <c r="I3193" t="s">
        <v>16</v>
      </c>
      <c r="J3193">
        <v>3</v>
      </c>
      <c r="K3193" t="str">
        <f>IF(tickets_dataset[[#This Row],[status]] = "Closed", "Yes","No")</f>
        <v>Yes</v>
      </c>
      <c r="L3193" s="2">
        <f t="shared" si="196"/>
        <v>18</v>
      </c>
      <c r="M3193" t="str">
        <f t="shared" si="197"/>
        <v>No</v>
      </c>
      <c r="N3193" t="str">
        <f t="shared" si="198"/>
        <v>Jan</v>
      </c>
      <c r="O3193" s="2">
        <f t="shared" si="199"/>
        <v>0.75</v>
      </c>
      <c r="P3193" t="str">
        <f>VLOOKUP(G3193,Agents!A:E,4,FALSE)</f>
        <v>Team1</v>
      </c>
      <c r="Q3193" t="str">
        <f>VLOOKUP(G3193,Agents!A:E,5,FALSE)</f>
        <v>Junior</v>
      </c>
      <c r="R3193" t="str">
        <f>VLOOKUP(G3193,Agents!A:E,2,FALSE)</f>
        <v>Morning</v>
      </c>
    </row>
    <row r="3194" spans="1:18" x14ac:dyDescent="0.35">
      <c r="A3194" t="s">
        <v>5671</v>
      </c>
      <c r="B3194" t="s">
        <v>1582</v>
      </c>
      <c r="C3194" t="s">
        <v>50</v>
      </c>
      <c r="D3194" t="s">
        <v>38</v>
      </c>
      <c r="E3194" s="1">
        <v>46087.994444444441</v>
      </c>
      <c r="F3194" s="1">
        <v>46090.911111111112</v>
      </c>
      <c r="G3194" t="s">
        <v>149</v>
      </c>
      <c r="H3194" t="s">
        <v>15</v>
      </c>
      <c r="I3194" t="s">
        <v>16</v>
      </c>
      <c r="J3194">
        <v>4</v>
      </c>
      <c r="K3194" t="str">
        <f>IF(tickets_dataset[[#This Row],[status]] = "Closed", "Yes","No")</f>
        <v>Yes</v>
      </c>
      <c r="L3194" s="2">
        <f t="shared" si="196"/>
        <v>70.000000000116415</v>
      </c>
      <c r="M3194" t="str">
        <f t="shared" si="197"/>
        <v>Yes</v>
      </c>
      <c r="N3194" t="str">
        <f t="shared" si="198"/>
        <v>Mar</v>
      </c>
      <c r="O3194" s="2">
        <f t="shared" si="199"/>
        <v>2.9166666666715173</v>
      </c>
      <c r="P3194" t="str">
        <f>VLOOKUP(G3194,Agents!A:E,4,FALSE)</f>
        <v>Team3</v>
      </c>
      <c r="Q3194" t="str">
        <f>VLOOKUP(G3194,Agents!A:E,5,FALSE)</f>
        <v>Mid</v>
      </c>
      <c r="R3194" t="str">
        <f>VLOOKUP(G3194,Agents!A:E,2,FALSE)</f>
        <v>Night</v>
      </c>
    </row>
    <row r="3195" spans="1:18" x14ac:dyDescent="0.35">
      <c r="A3195" t="s">
        <v>5672</v>
      </c>
      <c r="B3195" t="s">
        <v>1563</v>
      </c>
      <c r="C3195" t="s">
        <v>76</v>
      </c>
      <c r="D3195" t="s">
        <v>38</v>
      </c>
      <c r="E3195" s="1">
        <v>46102.613888888889</v>
      </c>
      <c r="F3195" s="1">
        <v>46103.863888888889</v>
      </c>
      <c r="G3195" t="s">
        <v>183</v>
      </c>
      <c r="H3195" t="s">
        <v>15</v>
      </c>
      <c r="I3195" t="s">
        <v>16</v>
      </c>
      <c r="J3195">
        <v>4</v>
      </c>
      <c r="K3195" t="str">
        <f>IF(tickets_dataset[[#This Row],[status]] = "Closed", "Yes","No")</f>
        <v>Yes</v>
      </c>
      <c r="L3195" s="2">
        <f t="shared" si="196"/>
        <v>30</v>
      </c>
      <c r="M3195" t="str">
        <f t="shared" si="197"/>
        <v>No</v>
      </c>
      <c r="N3195" t="str">
        <f t="shared" si="198"/>
        <v>Mar</v>
      </c>
      <c r="O3195" s="2">
        <f t="shared" si="199"/>
        <v>1.25</v>
      </c>
      <c r="P3195" t="str">
        <f>VLOOKUP(G3195,Agents!A:E,4,FALSE)</f>
        <v>Team3</v>
      </c>
      <c r="Q3195" t="str">
        <f>VLOOKUP(G3195,Agents!A:E,5,FALSE)</f>
        <v>Senior</v>
      </c>
      <c r="R3195" t="str">
        <f>VLOOKUP(G3195,Agents!A:E,2,FALSE)</f>
        <v>Night</v>
      </c>
    </row>
    <row r="3196" spans="1:18" x14ac:dyDescent="0.35">
      <c r="A3196" t="s">
        <v>5673</v>
      </c>
      <c r="B3196" t="s">
        <v>5674</v>
      </c>
      <c r="C3196" t="s">
        <v>34</v>
      </c>
      <c r="D3196" t="s">
        <v>38</v>
      </c>
      <c r="E3196" s="1">
        <v>46060.703472222223</v>
      </c>
      <c r="F3196" s="1">
        <v>46063.828472222223</v>
      </c>
      <c r="G3196" t="s">
        <v>234</v>
      </c>
      <c r="H3196" t="s">
        <v>15</v>
      </c>
      <c r="I3196" t="s">
        <v>16</v>
      </c>
      <c r="J3196">
        <v>4</v>
      </c>
      <c r="K3196" t="str">
        <f>IF(tickets_dataset[[#This Row],[status]] = "Closed", "Yes","No")</f>
        <v>Yes</v>
      </c>
      <c r="L3196" s="2">
        <f t="shared" si="196"/>
        <v>75</v>
      </c>
      <c r="M3196" t="str">
        <f t="shared" si="197"/>
        <v>Yes</v>
      </c>
      <c r="N3196" t="str">
        <f t="shared" si="198"/>
        <v>Feb</v>
      </c>
      <c r="O3196" s="2">
        <f t="shared" si="199"/>
        <v>3.125</v>
      </c>
      <c r="P3196" t="str">
        <f>VLOOKUP(G3196,Agents!A:E,4,FALSE)</f>
        <v>Team5</v>
      </c>
      <c r="Q3196" t="str">
        <f>VLOOKUP(G3196,Agents!A:E,5,FALSE)</f>
        <v>Senior</v>
      </c>
      <c r="R3196" t="str">
        <f>VLOOKUP(G3196,Agents!A:E,2,FALSE)</f>
        <v>Night</v>
      </c>
    </row>
    <row r="3197" spans="1:18" x14ac:dyDescent="0.35">
      <c r="A3197" t="s">
        <v>5675</v>
      </c>
      <c r="B3197" t="s">
        <v>5676</v>
      </c>
      <c r="C3197" t="s">
        <v>12</v>
      </c>
      <c r="D3197" t="s">
        <v>13</v>
      </c>
      <c r="E3197" s="1">
        <v>46065.619444444441</v>
      </c>
      <c r="F3197" s="1">
        <v>46067.536111111112</v>
      </c>
      <c r="G3197" t="s">
        <v>170</v>
      </c>
      <c r="H3197" t="s">
        <v>15</v>
      </c>
      <c r="I3197" t="s">
        <v>16</v>
      </c>
      <c r="J3197">
        <v>3</v>
      </c>
      <c r="K3197" t="str">
        <f>IF(tickets_dataset[[#This Row],[status]] = "Closed", "Yes","No")</f>
        <v>Yes</v>
      </c>
      <c r="L3197" s="2">
        <f t="shared" si="196"/>
        <v>46.000000000116415</v>
      </c>
      <c r="M3197" t="str">
        <f t="shared" si="197"/>
        <v>No</v>
      </c>
      <c r="N3197" t="str">
        <f t="shared" si="198"/>
        <v>Feb</v>
      </c>
      <c r="O3197" s="2">
        <f t="shared" si="199"/>
        <v>1.9166666666715173</v>
      </c>
      <c r="P3197" t="str">
        <f>VLOOKUP(G3197,Agents!A:E,4,FALSE)</f>
        <v>Team5</v>
      </c>
      <c r="Q3197" t="str">
        <f>VLOOKUP(G3197,Agents!A:E,5,FALSE)</f>
        <v>Junior</v>
      </c>
      <c r="R3197" t="str">
        <f>VLOOKUP(G3197,Agents!A:E,2,FALSE)</f>
        <v>Night</v>
      </c>
    </row>
    <row r="3198" spans="1:18" x14ac:dyDescent="0.35">
      <c r="A3198" t="s">
        <v>5677</v>
      </c>
      <c r="B3198" t="s">
        <v>5678</v>
      </c>
      <c r="C3198" t="s">
        <v>22</v>
      </c>
      <c r="D3198" t="s">
        <v>38</v>
      </c>
      <c r="E3198" s="1">
        <v>46087.12777777778</v>
      </c>
      <c r="F3198" s="1">
        <v>46087.586111111108</v>
      </c>
      <c r="G3198" t="s">
        <v>131</v>
      </c>
      <c r="H3198" t="s">
        <v>15</v>
      </c>
      <c r="I3198" t="s">
        <v>16</v>
      </c>
      <c r="J3198">
        <v>4</v>
      </c>
      <c r="K3198" t="str">
        <f>IF(tickets_dataset[[#This Row],[status]] = "Closed", "Yes","No")</f>
        <v>Yes</v>
      </c>
      <c r="L3198" s="2">
        <f t="shared" si="196"/>
        <v>10.999999999883585</v>
      </c>
      <c r="M3198" t="str">
        <f t="shared" si="197"/>
        <v>No</v>
      </c>
      <c r="N3198" t="str">
        <f t="shared" si="198"/>
        <v>Mar</v>
      </c>
      <c r="O3198" s="2">
        <f t="shared" si="199"/>
        <v>0.45833333332848269</v>
      </c>
      <c r="P3198" t="str">
        <f>VLOOKUP(G3198,Agents!A:E,4,FALSE)</f>
        <v>Team4</v>
      </c>
      <c r="Q3198" t="str">
        <f>VLOOKUP(G3198,Agents!A:E,5,FALSE)</f>
        <v>Junior</v>
      </c>
      <c r="R3198" t="str">
        <f>VLOOKUP(G3198,Agents!A:E,2,FALSE)</f>
        <v>Night</v>
      </c>
    </row>
    <row r="3199" spans="1:18" x14ac:dyDescent="0.35">
      <c r="A3199" t="s">
        <v>5679</v>
      </c>
      <c r="B3199" t="s">
        <v>1440</v>
      </c>
      <c r="C3199" t="s">
        <v>22</v>
      </c>
      <c r="D3199" t="s">
        <v>13</v>
      </c>
      <c r="E3199" s="1">
        <v>46066.665277777778</v>
      </c>
      <c r="F3199" s="1">
        <v>46066.748611111114</v>
      </c>
      <c r="G3199" t="s">
        <v>137</v>
      </c>
      <c r="H3199" t="s">
        <v>15</v>
      </c>
      <c r="I3199" t="s">
        <v>16</v>
      </c>
      <c r="J3199">
        <v>4</v>
      </c>
      <c r="K3199" t="str">
        <f>IF(tickets_dataset[[#This Row],[status]] = "Closed", "Yes","No")</f>
        <v>Yes</v>
      </c>
      <c r="L3199" s="2">
        <f t="shared" si="196"/>
        <v>2.0000000000582077</v>
      </c>
      <c r="M3199" t="str">
        <f t="shared" si="197"/>
        <v>No</v>
      </c>
      <c r="N3199" t="str">
        <f t="shared" si="198"/>
        <v>Feb</v>
      </c>
      <c r="O3199" s="2">
        <f t="shared" si="199"/>
        <v>8.3333333335758653E-2</v>
      </c>
      <c r="P3199" t="str">
        <f>VLOOKUP(G3199,Agents!A:E,4,FALSE)</f>
        <v>Team5</v>
      </c>
      <c r="Q3199" t="str">
        <f>VLOOKUP(G3199,Agents!A:E,5,FALSE)</f>
        <v>Senior</v>
      </c>
      <c r="R3199" t="str">
        <f>VLOOKUP(G3199,Agents!A:E,2,FALSE)</f>
        <v>Night</v>
      </c>
    </row>
    <row r="3200" spans="1:18" x14ac:dyDescent="0.35">
      <c r="A3200" t="s">
        <v>5680</v>
      </c>
      <c r="B3200" t="s">
        <v>5681</v>
      </c>
      <c r="C3200" t="s">
        <v>50</v>
      </c>
      <c r="D3200" t="s">
        <v>38</v>
      </c>
      <c r="E3200" s="1">
        <v>46039.151388888888</v>
      </c>
      <c r="F3200" s="1">
        <v>46039.484722222223</v>
      </c>
      <c r="G3200" t="s">
        <v>19</v>
      </c>
      <c r="H3200" t="s">
        <v>15</v>
      </c>
      <c r="I3200" t="s">
        <v>16</v>
      </c>
      <c r="J3200">
        <v>5</v>
      </c>
      <c r="K3200" t="str">
        <f>IF(tickets_dataset[[#This Row],[status]] = "Closed", "Yes","No")</f>
        <v>Yes</v>
      </c>
      <c r="L3200" s="2">
        <f t="shared" si="196"/>
        <v>8.0000000000582077</v>
      </c>
      <c r="M3200" t="str">
        <f t="shared" si="197"/>
        <v>No</v>
      </c>
      <c r="N3200" t="str">
        <f t="shared" si="198"/>
        <v>Jan</v>
      </c>
      <c r="O3200" s="2">
        <f t="shared" si="199"/>
        <v>0.33333333333575865</v>
      </c>
      <c r="P3200" t="str">
        <f>VLOOKUP(G3200,Agents!A:E,4,FALSE)</f>
        <v>Team4</v>
      </c>
      <c r="Q3200" t="str">
        <f>VLOOKUP(G3200,Agents!A:E,5,FALSE)</f>
        <v>Senior</v>
      </c>
      <c r="R3200" t="str">
        <f>VLOOKUP(G3200,Agents!A:E,2,FALSE)</f>
        <v>Evening</v>
      </c>
    </row>
    <row r="3201" spans="1:18" x14ac:dyDescent="0.35">
      <c r="A3201" t="s">
        <v>5682</v>
      </c>
      <c r="B3201" t="s">
        <v>2217</v>
      </c>
      <c r="C3201" t="s">
        <v>34</v>
      </c>
      <c r="D3201" t="s">
        <v>38</v>
      </c>
      <c r="E3201" s="1">
        <v>46092.09375</v>
      </c>
      <c r="F3201" s="1">
        <v>46093.927083333336</v>
      </c>
      <c r="G3201" t="s">
        <v>119</v>
      </c>
      <c r="H3201" t="s">
        <v>15</v>
      </c>
      <c r="I3201" t="s">
        <v>16</v>
      </c>
      <c r="J3201">
        <v>5</v>
      </c>
      <c r="K3201" t="str">
        <f>IF(tickets_dataset[[#This Row],[status]] = "Closed", "Yes","No")</f>
        <v>Yes</v>
      </c>
      <c r="L3201" s="2">
        <f t="shared" si="196"/>
        <v>44.000000000058208</v>
      </c>
      <c r="M3201" t="str">
        <f t="shared" si="197"/>
        <v>No</v>
      </c>
      <c r="N3201" t="str">
        <f t="shared" si="198"/>
        <v>Mar</v>
      </c>
      <c r="O3201" s="2">
        <f t="shared" si="199"/>
        <v>1.8333333333357587</v>
      </c>
      <c r="P3201" t="str">
        <f>VLOOKUP(G3201,Agents!A:E,4,FALSE)</f>
        <v>Team1</v>
      </c>
      <c r="Q3201" t="str">
        <f>VLOOKUP(G3201,Agents!A:E,5,FALSE)</f>
        <v>Junior</v>
      </c>
      <c r="R3201" t="str">
        <f>VLOOKUP(G3201,Agents!A:E,2,FALSE)</f>
        <v>Morning</v>
      </c>
    </row>
    <row r="3202" spans="1:18" x14ac:dyDescent="0.35">
      <c r="A3202" t="s">
        <v>5683</v>
      </c>
      <c r="B3202" t="s">
        <v>1154</v>
      </c>
      <c r="C3202" t="s">
        <v>22</v>
      </c>
      <c r="D3202" t="s">
        <v>38</v>
      </c>
      <c r="E3202" s="1">
        <v>46080.738888888889</v>
      </c>
      <c r="F3202" s="1">
        <v>46083.738888888889</v>
      </c>
      <c r="G3202" t="s">
        <v>110</v>
      </c>
      <c r="H3202" t="s">
        <v>15</v>
      </c>
      <c r="I3202" t="s">
        <v>16</v>
      </c>
      <c r="J3202">
        <v>4</v>
      </c>
      <c r="K3202" t="str">
        <f>IF(tickets_dataset[[#This Row],[status]] = "Closed", "Yes","No")</f>
        <v>Yes</v>
      </c>
      <c r="L3202" s="2">
        <f t="shared" ref="L3202:L3265" si="200">IF(ISBLANK(F3202),"",(F3202-E3202)*24)</f>
        <v>72</v>
      </c>
      <c r="M3202" t="str">
        <f t="shared" ref="M3202:M3265" si="201">IF(L3202&gt;48,"Yes","No")</f>
        <v>Yes</v>
      </c>
      <c r="N3202" t="str">
        <f t="shared" ref="N3202:N3265" si="202">TEXT(E3202,"mmm")</f>
        <v>Feb</v>
      </c>
      <c r="O3202" s="2">
        <f t="shared" si="199"/>
        <v>3</v>
      </c>
      <c r="P3202" t="str">
        <f>VLOOKUP(G3202,Agents!A:E,4,FALSE)</f>
        <v>Team4</v>
      </c>
      <c r="Q3202" t="str">
        <f>VLOOKUP(G3202,Agents!A:E,5,FALSE)</f>
        <v>Junior</v>
      </c>
      <c r="R3202" t="str">
        <f>VLOOKUP(G3202,Agents!A:E,2,FALSE)</f>
        <v>Morning</v>
      </c>
    </row>
    <row r="3203" spans="1:18" x14ac:dyDescent="0.35">
      <c r="A3203" t="s">
        <v>5684</v>
      </c>
      <c r="B3203" t="s">
        <v>5024</v>
      </c>
      <c r="C3203" t="s">
        <v>22</v>
      </c>
      <c r="D3203" t="s">
        <v>38</v>
      </c>
      <c r="E3203" s="1">
        <v>46048.722916666666</v>
      </c>
      <c r="F3203" s="1">
        <v>46051.13958333333</v>
      </c>
      <c r="G3203" t="s">
        <v>91</v>
      </c>
      <c r="H3203" t="s">
        <v>15</v>
      </c>
      <c r="I3203" t="s">
        <v>16</v>
      </c>
      <c r="J3203">
        <v>3</v>
      </c>
      <c r="K3203" t="str">
        <f>IF(tickets_dataset[[#This Row],[status]] = "Closed", "Yes","No")</f>
        <v>Yes</v>
      </c>
      <c r="L3203" s="2">
        <f t="shared" si="200"/>
        <v>57.999999999941792</v>
      </c>
      <c r="M3203" t="str">
        <f t="shared" si="201"/>
        <v>Yes</v>
      </c>
      <c r="N3203" t="str">
        <f t="shared" si="202"/>
        <v>Jan</v>
      </c>
      <c r="O3203" s="2">
        <f t="shared" ref="O3203:O3266" si="203">F3203-E3203</f>
        <v>2.4166666666642413</v>
      </c>
      <c r="P3203" t="str">
        <f>VLOOKUP(G3203,Agents!A:E,4,FALSE)</f>
        <v>Team5</v>
      </c>
      <c r="Q3203" t="str">
        <f>VLOOKUP(G3203,Agents!A:E,5,FALSE)</f>
        <v>Mid</v>
      </c>
      <c r="R3203" t="str">
        <f>VLOOKUP(G3203,Agents!A:E,2,FALSE)</f>
        <v>Night</v>
      </c>
    </row>
    <row r="3204" spans="1:18" x14ac:dyDescent="0.35">
      <c r="A3204" t="s">
        <v>5685</v>
      </c>
      <c r="B3204" t="s">
        <v>5686</v>
      </c>
      <c r="C3204" t="s">
        <v>34</v>
      </c>
      <c r="D3204" t="s">
        <v>26</v>
      </c>
      <c r="E3204" s="1">
        <v>46095.293055555558</v>
      </c>
      <c r="F3204" s="1">
        <v>46097.834722222222</v>
      </c>
      <c r="G3204" t="s">
        <v>164</v>
      </c>
      <c r="H3204" t="s">
        <v>15</v>
      </c>
      <c r="I3204" t="s">
        <v>16</v>
      </c>
      <c r="J3204">
        <v>3</v>
      </c>
      <c r="K3204" t="str">
        <f>IF(tickets_dataset[[#This Row],[status]] = "Closed", "Yes","No")</f>
        <v>Yes</v>
      </c>
      <c r="L3204" s="2">
        <f t="shared" si="200"/>
        <v>60.999999999941792</v>
      </c>
      <c r="M3204" t="str">
        <f t="shared" si="201"/>
        <v>Yes</v>
      </c>
      <c r="N3204" t="str">
        <f t="shared" si="202"/>
        <v>Mar</v>
      </c>
      <c r="O3204" s="2">
        <f t="shared" si="203"/>
        <v>2.5416666666642413</v>
      </c>
      <c r="P3204" t="str">
        <f>VLOOKUP(G3204,Agents!A:E,4,FALSE)</f>
        <v>Team4</v>
      </c>
      <c r="Q3204" t="str">
        <f>VLOOKUP(G3204,Agents!A:E,5,FALSE)</f>
        <v>Senior</v>
      </c>
      <c r="R3204" t="str">
        <f>VLOOKUP(G3204,Agents!A:E,2,FALSE)</f>
        <v>Evening</v>
      </c>
    </row>
    <row r="3205" spans="1:18" x14ac:dyDescent="0.35">
      <c r="A3205" t="s">
        <v>5687</v>
      </c>
      <c r="B3205" t="s">
        <v>4819</v>
      </c>
      <c r="C3205" t="s">
        <v>22</v>
      </c>
      <c r="D3205" t="s">
        <v>26</v>
      </c>
      <c r="E3205" s="1">
        <v>46047.164583333331</v>
      </c>
      <c r="F3205" s="1">
        <v>46048.206250000003</v>
      </c>
      <c r="G3205" t="s">
        <v>110</v>
      </c>
      <c r="H3205" t="s">
        <v>15</v>
      </c>
      <c r="I3205" t="s">
        <v>16</v>
      </c>
      <c r="J3205">
        <v>4</v>
      </c>
      <c r="K3205" t="str">
        <f>IF(tickets_dataset[[#This Row],[status]] = "Closed", "Yes","No")</f>
        <v>Yes</v>
      </c>
      <c r="L3205" s="2">
        <f t="shared" si="200"/>
        <v>25.000000000116415</v>
      </c>
      <c r="M3205" t="str">
        <f t="shared" si="201"/>
        <v>No</v>
      </c>
      <c r="N3205" t="str">
        <f t="shared" si="202"/>
        <v>Jan</v>
      </c>
      <c r="O3205" s="2">
        <f t="shared" si="203"/>
        <v>1.0416666666715173</v>
      </c>
      <c r="P3205" t="str">
        <f>VLOOKUP(G3205,Agents!A:E,4,FALSE)</f>
        <v>Team4</v>
      </c>
      <c r="Q3205" t="str">
        <f>VLOOKUP(G3205,Agents!A:E,5,FALSE)</f>
        <v>Junior</v>
      </c>
      <c r="R3205" t="str">
        <f>VLOOKUP(G3205,Agents!A:E,2,FALSE)</f>
        <v>Morning</v>
      </c>
    </row>
    <row r="3206" spans="1:18" x14ac:dyDescent="0.35">
      <c r="A3206" t="s">
        <v>5688</v>
      </c>
      <c r="B3206" t="s">
        <v>5689</v>
      </c>
      <c r="C3206" t="s">
        <v>12</v>
      </c>
      <c r="D3206" t="s">
        <v>26</v>
      </c>
      <c r="E3206" s="1">
        <v>46034.913194444445</v>
      </c>
      <c r="F3206" s="1">
        <v>46035.663194444445</v>
      </c>
      <c r="G3206" t="s">
        <v>128</v>
      </c>
      <c r="H3206" t="s">
        <v>15</v>
      </c>
      <c r="I3206" t="s">
        <v>16</v>
      </c>
      <c r="J3206">
        <v>4</v>
      </c>
      <c r="K3206" t="str">
        <f>IF(tickets_dataset[[#This Row],[status]] = "Closed", "Yes","No")</f>
        <v>Yes</v>
      </c>
      <c r="L3206" s="2">
        <f t="shared" si="200"/>
        <v>18</v>
      </c>
      <c r="M3206" t="str">
        <f t="shared" si="201"/>
        <v>No</v>
      </c>
      <c r="N3206" t="str">
        <f t="shared" si="202"/>
        <v>Jan</v>
      </c>
      <c r="O3206" s="2">
        <f t="shared" si="203"/>
        <v>0.75</v>
      </c>
      <c r="P3206" t="str">
        <f>VLOOKUP(G3206,Agents!A:E,4,FALSE)</f>
        <v>Team4</v>
      </c>
      <c r="Q3206" t="str">
        <f>VLOOKUP(G3206,Agents!A:E,5,FALSE)</f>
        <v>Mid</v>
      </c>
      <c r="R3206" t="str">
        <f>VLOOKUP(G3206,Agents!A:E,2,FALSE)</f>
        <v>Night</v>
      </c>
    </row>
    <row r="3207" spans="1:18" x14ac:dyDescent="0.35">
      <c r="A3207" t="s">
        <v>5690</v>
      </c>
      <c r="B3207" t="s">
        <v>3158</v>
      </c>
      <c r="C3207" t="s">
        <v>34</v>
      </c>
      <c r="D3207" t="s">
        <v>13</v>
      </c>
      <c r="E3207" s="1">
        <v>46106.71875</v>
      </c>
      <c r="F3207" s="1">
        <v>46108.635416666664</v>
      </c>
      <c r="G3207" t="s">
        <v>167</v>
      </c>
      <c r="H3207" t="s">
        <v>15</v>
      </c>
      <c r="I3207" t="s">
        <v>16</v>
      </c>
      <c r="J3207">
        <v>4</v>
      </c>
      <c r="K3207" t="str">
        <f>IF(tickets_dataset[[#This Row],[status]] = "Closed", "Yes","No")</f>
        <v>Yes</v>
      </c>
      <c r="L3207" s="2">
        <f t="shared" si="200"/>
        <v>45.999999999941792</v>
      </c>
      <c r="M3207" t="str">
        <f t="shared" si="201"/>
        <v>No</v>
      </c>
      <c r="N3207" t="str">
        <f t="shared" si="202"/>
        <v>Mar</v>
      </c>
      <c r="O3207" s="2">
        <f t="shared" si="203"/>
        <v>1.9166666666642413</v>
      </c>
      <c r="P3207" t="str">
        <f>VLOOKUP(G3207,Agents!A:E,4,FALSE)</f>
        <v>Team3</v>
      </c>
      <c r="Q3207" t="str">
        <f>VLOOKUP(G3207,Agents!A:E,5,FALSE)</f>
        <v>Mid</v>
      </c>
      <c r="R3207" t="str">
        <f>VLOOKUP(G3207,Agents!A:E,2,FALSE)</f>
        <v>Evening</v>
      </c>
    </row>
    <row r="3208" spans="1:18" x14ac:dyDescent="0.35">
      <c r="A3208" t="s">
        <v>5691</v>
      </c>
      <c r="B3208" t="s">
        <v>5692</v>
      </c>
      <c r="C3208" t="s">
        <v>12</v>
      </c>
      <c r="D3208" t="s">
        <v>26</v>
      </c>
      <c r="E3208" s="1">
        <v>46057.323611111111</v>
      </c>
      <c r="F3208" s="1">
        <v>46059.990277777775</v>
      </c>
      <c r="G3208" t="s">
        <v>140</v>
      </c>
      <c r="H3208" t="s">
        <v>15</v>
      </c>
      <c r="I3208" t="s">
        <v>16</v>
      </c>
      <c r="J3208">
        <v>4</v>
      </c>
      <c r="K3208" t="str">
        <f>IF(tickets_dataset[[#This Row],[status]] = "Closed", "Yes","No")</f>
        <v>Yes</v>
      </c>
      <c r="L3208" s="2">
        <f t="shared" si="200"/>
        <v>63.999999999941792</v>
      </c>
      <c r="M3208" t="str">
        <f t="shared" si="201"/>
        <v>Yes</v>
      </c>
      <c r="N3208" t="str">
        <f t="shared" si="202"/>
        <v>Feb</v>
      </c>
      <c r="O3208" s="2">
        <f t="shared" si="203"/>
        <v>2.6666666666642413</v>
      </c>
      <c r="P3208" t="str">
        <f>VLOOKUP(G3208,Agents!A:E,4,FALSE)</f>
        <v>Team1</v>
      </c>
      <c r="Q3208" t="str">
        <f>VLOOKUP(G3208,Agents!A:E,5,FALSE)</f>
        <v>Junior</v>
      </c>
      <c r="R3208" t="str">
        <f>VLOOKUP(G3208,Agents!A:E,2,FALSE)</f>
        <v>Morning</v>
      </c>
    </row>
    <row r="3209" spans="1:18" x14ac:dyDescent="0.35">
      <c r="A3209" t="s">
        <v>5693</v>
      </c>
      <c r="B3209" t="s">
        <v>5694</v>
      </c>
      <c r="C3209" t="s">
        <v>22</v>
      </c>
      <c r="D3209" t="s">
        <v>38</v>
      </c>
      <c r="E3209" s="1">
        <v>46069.236805555556</v>
      </c>
      <c r="F3209" s="1">
        <v>46071.40347222222</v>
      </c>
      <c r="G3209" t="s">
        <v>167</v>
      </c>
      <c r="H3209" t="s">
        <v>15</v>
      </c>
      <c r="I3209" t="s">
        <v>16</v>
      </c>
      <c r="J3209">
        <v>2</v>
      </c>
      <c r="K3209" t="str">
        <f>IF(tickets_dataset[[#This Row],[status]] = "Closed", "Yes","No")</f>
        <v>Yes</v>
      </c>
      <c r="L3209" s="2">
        <f t="shared" si="200"/>
        <v>51.999999999941792</v>
      </c>
      <c r="M3209" t="str">
        <f t="shared" si="201"/>
        <v>Yes</v>
      </c>
      <c r="N3209" t="str">
        <f t="shared" si="202"/>
        <v>Feb</v>
      </c>
      <c r="O3209" s="2">
        <f t="shared" si="203"/>
        <v>2.1666666666642413</v>
      </c>
      <c r="P3209" t="str">
        <f>VLOOKUP(G3209,Agents!A:E,4,FALSE)</f>
        <v>Team3</v>
      </c>
      <c r="Q3209" t="str">
        <f>VLOOKUP(G3209,Agents!A:E,5,FALSE)</f>
        <v>Mid</v>
      </c>
      <c r="R3209" t="str">
        <f>VLOOKUP(G3209,Agents!A:E,2,FALSE)</f>
        <v>Evening</v>
      </c>
    </row>
    <row r="3210" spans="1:18" x14ac:dyDescent="0.35">
      <c r="A3210" t="s">
        <v>5695</v>
      </c>
      <c r="B3210" t="s">
        <v>5696</v>
      </c>
      <c r="C3210" t="s">
        <v>76</v>
      </c>
      <c r="D3210" t="s">
        <v>38</v>
      </c>
      <c r="E3210" s="1">
        <v>46082.330555555556</v>
      </c>
      <c r="F3210" s="1">
        <v>46082.580555555556</v>
      </c>
      <c r="G3210" t="s">
        <v>422</v>
      </c>
      <c r="H3210" t="s">
        <v>15</v>
      </c>
      <c r="I3210" t="s">
        <v>16</v>
      </c>
      <c r="J3210">
        <v>5</v>
      </c>
      <c r="K3210" t="str">
        <f>IF(tickets_dataset[[#This Row],[status]] = "Closed", "Yes","No")</f>
        <v>Yes</v>
      </c>
      <c r="L3210" s="2">
        <f t="shared" si="200"/>
        <v>6</v>
      </c>
      <c r="M3210" t="str">
        <f t="shared" si="201"/>
        <v>No</v>
      </c>
      <c r="N3210" t="str">
        <f t="shared" si="202"/>
        <v>Mar</v>
      </c>
      <c r="O3210" s="2">
        <f t="shared" si="203"/>
        <v>0.25</v>
      </c>
      <c r="P3210" t="str">
        <f>VLOOKUP(G3210,Agents!A:E,4,FALSE)</f>
        <v>Team5</v>
      </c>
      <c r="Q3210" t="str">
        <f>VLOOKUP(G3210,Agents!A:E,5,FALSE)</f>
        <v>Mid</v>
      </c>
      <c r="R3210" t="str">
        <f>VLOOKUP(G3210,Agents!A:E,2,FALSE)</f>
        <v>Evening</v>
      </c>
    </row>
    <row r="3211" spans="1:18" x14ac:dyDescent="0.35">
      <c r="A3211" t="s">
        <v>5697</v>
      </c>
      <c r="B3211" t="s">
        <v>5698</v>
      </c>
      <c r="C3211" t="s">
        <v>50</v>
      </c>
      <c r="D3211" t="s">
        <v>26</v>
      </c>
      <c r="E3211" s="1">
        <v>46109.165277777778</v>
      </c>
      <c r="F3211" s="1">
        <v>46109.873611111114</v>
      </c>
      <c r="G3211" t="s">
        <v>77</v>
      </c>
      <c r="H3211" t="s">
        <v>15</v>
      </c>
      <c r="I3211" t="s">
        <v>16</v>
      </c>
      <c r="J3211">
        <v>3</v>
      </c>
      <c r="K3211" t="str">
        <f>IF(tickets_dataset[[#This Row],[status]] = "Closed", "Yes","No")</f>
        <v>Yes</v>
      </c>
      <c r="L3211" s="2">
        <f t="shared" si="200"/>
        <v>17.000000000058208</v>
      </c>
      <c r="M3211" t="str">
        <f t="shared" si="201"/>
        <v>No</v>
      </c>
      <c r="N3211" t="str">
        <f t="shared" si="202"/>
        <v>Mar</v>
      </c>
      <c r="O3211" s="2">
        <f t="shared" si="203"/>
        <v>0.70833333333575865</v>
      </c>
      <c r="P3211" t="str">
        <f>VLOOKUP(G3211,Agents!A:E,4,FALSE)</f>
        <v>Team5</v>
      </c>
      <c r="Q3211" t="str">
        <f>VLOOKUP(G3211,Agents!A:E,5,FALSE)</f>
        <v>Junior</v>
      </c>
      <c r="R3211" t="str">
        <f>VLOOKUP(G3211,Agents!A:E,2,FALSE)</f>
        <v>Evening</v>
      </c>
    </row>
    <row r="3212" spans="1:18" x14ac:dyDescent="0.35">
      <c r="A3212" t="s">
        <v>5699</v>
      </c>
      <c r="B3212" t="s">
        <v>5700</v>
      </c>
      <c r="C3212" t="s">
        <v>34</v>
      </c>
      <c r="D3212" t="s">
        <v>38</v>
      </c>
      <c r="E3212" s="1">
        <v>46093.974999999999</v>
      </c>
      <c r="F3212" s="1">
        <v>46095.6</v>
      </c>
      <c r="G3212" t="s">
        <v>53</v>
      </c>
      <c r="H3212" t="s">
        <v>15</v>
      </c>
      <c r="I3212" t="s">
        <v>16</v>
      </c>
      <c r="J3212">
        <v>3</v>
      </c>
      <c r="K3212" t="str">
        <f>IF(tickets_dataset[[#This Row],[status]] = "Closed", "Yes","No")</f>
        <v>Yes</v>
      </c>
      <c r="L3212" s="2">
        <f t="shared" si="200"/>
        <v>39</v>
      </c>
      <c r="M3212" t="str">
        <f t="shared" si="201"/>
        <v>No</v>
      </c>
      <c r="N3212" t="str">
        <f t="shared" si="202"/>
        <v>Mar</v>
      </c>
      <c r="O3212" s="2">
        <f t="shared" si="203"/>
        <v>1.625</v>
      </c>
      <c r="P3212" t="str">
        <f>VLOOKUP(G3212,Agents!A:E,4,FALSE)</f>
        <v>Team1</v>
      </c>
      <c r="Q3212" t="str">
        <f>VLOOKUP(G3212,Agents!A:E,5,FALSE)</f>
        <v>Junior</v>
      </c>
      <c r="R3212" t="str">
        <f>VLOOKUP(G3212,Agents!A:E,2,FALSE)</f>
        <v>Night</v>
      </c>
    </row>
    <row r="3213" spans="1:18" x14ac:dyDescent="0.35">
      <c r="A3213" t="s">
        <v>5701</v>
      </c>
      <c r="B3213" t="s">
        <v>5702</v>
      </c>
      <c r="C3213" t="s">
        <v>50</v>
      </c>
      <c r="D3213" t="s">
        <v>38</v>
      </c>
      <c r="E3213" s="1">
        <v>46040.000694444447</v>
      </c>
      <c r="F3213" s="1">
        <v>46042.875694444447</v>
      </c>
      <c r="G3213" t="s">
        <v>91</v>
      </c>
      <c r="H3213" t="s">
        <v>15</v>
      </c>
      <c r="I3213" t="s">
        <v>16</v>
      </c>
      <c r="J3213">
        <v>3</v>
      </c>
      <c r="K3213" t="str">
        <f>IF(tickets_dataset[[#This Row],[status]] = "Closed", "Yes","No")</f>
        <v>Yes</v>
      </c>
      <c r="L3213" s="2">
        <f t="shared" si="200"/>
        <v>69</v>
      </c>
      <c r="M3213" t="str">
        <f t="shared" si="201"/>
        <v>Yes</v>
      </c>
      <c r="N3213" t="str">
        <f t="shared" si="202"/>
        <v>Jan</v>
      </c>
      <c r="O3213" s="2">
        <f t="shared" si="203"/>
        <v>2.875</v>
      </c>
      <c r="P3213" t="str">
        <f>VLOOKUP(G3213,Agents!A:E,4,FALSE)</f>
        <v>Team5</v>
      </c>
      <c r="Q3213" t="str">
        <f>VLOOKUP(G3213,Agents!A:E,5,FALSE)</f>
        <v>Mid</v>
      </c>
      <c r="R3213" t="str">
        <f>VLOOKUP(G3213,Agents!A:E,2,FALSE)</f>
        <v>Night</v>
      </c>
    </row>
    <row r="3214" spans="1:18" x14ac:dyDescent="0.35">
      <c r="A3214" t="s">
        <v>5703</v>
      </c>
      <c r="B3214" t="s">
        <v>5157</v>
      </c>
      <c r="C3214" t="s">
        <v>76</v>
      </c>
      <c r="D3214" t="s">
        <v>38</v>
      </c>
      <c r="E3214" s="1">
        <v>46099.511805555558</v>
      </c>
      <c r="F3214" s="1">
        <v>46102.970138888886</v>
      </c>
      <c r="G3214" t="s">
        <v>39</v>
      </c>
      <c r="H3214" t="s">
        <v>15</v>
      </c>
      <c r="I3214" t="s">
        <v>16</v>
      </c>
      <c r="J3214">
        <v>5</v>
      </c>
      <c r="K3214" t="str">
        <f>IF(tickets_dataset[[#This Row],[status]] = "Closed", "Yes","No")</f>
        <v>Yes</v>
      </c>
      <c r="L3214" s="2">
        <f t="shared" si="200"/>
        <v>82.999999999883585</v>
      </c>
      <c r="M3214" t="str">
        <f t="shared" si="201"/>
        <v>Yes</v>
      </c>
      <c r="N3214" t="str">
        <f t="shared" si="202"/>
        <v>Mar</v>
      </c>
      <c r="O3214" s="2">
        <f t="shared" si="203"/>
        <v>3.4583333333284827</v>
      </c>
      <c r="P3214" t="str">
        <f>VLOOKUP(G3214,Agents!A:E,4,FALSE)</f>
        <v>Team3</v>
      </c>
      <c r="Q3214" t="str">
        <f>VLOOKUP(G3214,Agents!A:E,5,FALSE)</f>
        <v>Mid</v>
      </c>
      <c r="R3214" t="str">
        <f>VLOOKUP(G3214,Agents!A:E,2,FALSE)</f>
        <v>Night</v>
      </c>
    </row>
    <row r="3215" spans="1:18" x14ac:dyDescent="0.35">
      <c r="A3215" t="s">
        <v>5704</v>
      </c>
      <c r="B3215" t="s">
        <v>1389</v>
      </c>
      <c r="C3215" t="s">
        <v>34</v>
      </c>
      <c r="D3215" t="s">
        <v>38</v>
      </c>
      <c r="E3215" s="1">
        <v>46093.665277777778</v>
      </c>
      <c r="F3215" s="1">
        <v>46097.331944444442</v>
      </c>
      <c r="G3215" t="s">
        <v>190</v>
      </c>
      <c r="H3215" t="s">
        <v>15</v>
      </c>
      <c r="I3215" t="s">
        <v>16</v>
      </c>
      <c r="J3215">
        <v>3</v>
      </c>
      <c r="K3215" t="str">
        <f>IF(tickets_dataset[[#This Row],[status]] = "Closed", "Yes","No")</f>
        <v>Yes</v>
      </c>
      <c r="L3215" s="2">
        <f t="shared" si="200"/>
        <v>87.999999999941792</v>
      </c>
      <c r="M3215" t="str">
        <f t="shared" si="201"/>
        <v>Yes</v>
      </c>
      <c r="N3215" t="str">
        <f t="shared" si="202"/>
        <v>Mar</v>
      </c>
      <c r="O3215" s="2">
        <f t="shared" si="203"/>
        <v>3.6666666666642413</v>
      </c>
      <c r="P3215" t="str">
        <f>VLOOKUP(G3215,Agents!A:E,4,FALSE)</f>
        <v>Team1</v>
      </c>
      <c r="Q3215" t="str">
        <f>VLOOKUP(G3215,Agents!A:E,5,FALSE)</f>
        <v>Senior</v>
      </c>
      <c r="R3215" t="str">
        <f>VLOOKUP(G3215,Agents!A:E,2,FALSE)</f>
        <v>Night</v>
      </c>
    </row>
    <row r="3216" spans="1:18" x14ac:dyDescent="0.35">
      <c r="A3216" t="s">
        <v>5705</v>
      </c>
      <c r="B3216" t="s">
        <v>3210</v>
      </c>
      <c r="C3216" t="s">
        <v>34</v>
      </c>
      <c r="D3216" t="s">
        <v>38</v>
      </c>
      <c r="E3216" s="1">
        <v>46110.261111111111</v>
      </c>
      <c r="F3216" s="1">
        <v>46111.011111111111</v>
      </c>
      <c r="G3216" t="s">
        <v>234</v>
      </c>
      <c r="H3216" t="s">
        <v>15</v>
      </c>
      <c r="I3216" t="s">
        <v>16</v>
      </c>
      <c r="J3216">
        <v>5</v>
      </c>
      <c r="K3216" t="str">
        <f>IF(tickets_dataset[[#This Row],[status]] = "Closed", "Yes","No")</f>
        <v>Yes</v>
      </c>
      <c r="L3216" s="2">
        <f t="shared" si="200"/>
        <v>18</v>
      </c>
      <c r="M3216" t="str">
        <f t="shared" si="201"/>
        <v>No</v>
      </c>
      <c r="N3216" t="str">
        <f t="shared" si="202"/>
        <v>Mar</v>
      </c>
      <c r="O3216" s="2">
        <f t="shared" si="203"/>
        <v>0.75</v>
      </c>
      <c r="P3216" t="str">
        <f>VLOOKUP(G3216,Agents!A:E,4,FALSE)</f>
        <v>Team5</v>
      </c>
      <c r="Q3216" t="str">
        <f>VLOOKUP(G3216,Agents!A:E,5,FALSE)</f>
        <v>Senior</v>
      </c>
      <c r="R3216" t="str">
        <f>VLOOKUP(G3216,Agents!A:E,2,FALSE)</f>
        <v>Night</v>
      </c>
    </row>
    <row r="3217" spans="1:18" x14ac:dyDescent="0.35">
      <c r="A3217" t="s">
        <v>5706</v>
      </c>
      <c r="B3217" t="s">
        <v>2845</v>
      </c>
      <c r="C3217" t="s">
        <v>50</v>
      </c>
      <c r="D3217" t="s">
        <v>38</v>
      </c>
      <c r="E3217" s="1">
        <v>46027.006944444445</v>
      </c>
      <c r="F3217" s="1">
        <v>46029.548611111109</v>
      </c>
      <c r="G3217" t="s">
        <v>31</v>
      </c>
      <c r="H3217" t="s">
        <v>15</v>
      </c>
      <c r="I3217" t="s">
        <v>16</v>
      </c>
      <c r="J3217">
        <v>4</v>
      </c>
      <c r="K3217" t="str">
        <f>IF(tickets_dataset[[#This Row],[status]] = "Closed", "Yes","No")</f>
        <v>Yes</v>
      </c>
      <c r="L3217" s="2">
        <f t="shared" si="200"/>
        <v>60.999999999941792</v>
      </c>
      <c r="M3217" t="str">
        <f t="shared" si="201"/>
        <v>Yes</v>
      </c>
      <c r="N3217" t="str">
        <f t="shared" si="202"/>
        <v>Jan</v>
      </c>
      <c r="O3217" s="2">
        <f t="shared" si="203"/>
        <v>2.5416666666642413</v>
      </c>
      <c r="P3217" t="str">
        <f>VLOOKUP(G3217,Agents!A:E,4,FALSE)</f>
        <v>Team5</v>
      </c>
      <c r="Q3217" t="str">
        <f>VLOOKUP(G3217,Agents!A:E,5,FALSE)</f>
        <v>Senior</v>
      </c>
      <c r="R3217" t="str">
        <f>VLOOKUP(G3217,Agents!A:E,2,FALSE)</f>
        <v>Evening</v>
      </c>
    </row>
    <row r="3218" spans="1:18" x14ac:dyDescent="0.35">
      <c r="A3218" t="s">
        <v>5707</v>
      </c>
      <c r="B3218" t="s">
        <v>5708</v>
      </c>
      <c r="C3218" t="s">
        <v>76</v>
      </c>
      <c r="D3218" t="s">
        <v>38</v>
      </c>
      <c r="E3218" s="1">
        <v>46071.382638888892</v>
      </c>
      <c r="F3218" s="1">
        <v>46072.21597222222</v>
      </c>
      <c r="G3218" t="s">
        <v>73</v>
      </c>
      <c r="H3218" t="s">
        <v>15</v>
      </c>
      <c r="I3218" t="s">
        <v>68</v>
      </c>
      <c r="J3218">
        <v>3</v>
      </c>
      <c r="K3218" t="str">
        <f>IF(tickets_dataset[[#This Row],[status]] = "Closed", "Yes","No")</f>
        <v>Yes</v>
      </c>
      <c r="L3218" s="2">
        <f t="shared" si="200"/>
        <v>19.999999999883585</v>
      </c>
      <c r="M3218" t="str">
        <f t="shared" si="201"/>
        <v>No</v>
      </c>
      <c r="N3218" t="str">
        <f t="shared" si="202"/>
        <v>Feb</v>
      </c>
      <c r="O3218" s="2">
        <f t="shared" si="203"/>
        <v>0.83333333332848269</v>
      </c>
      <c r="P3218" t="str">
        <f>VLOOKUP(G3218,Agents!A:E,4,FALSE)</f>
        <v>Team4</v>
      </c>
      <c r="Q3218" t="str">
        <f>VLOOKUP(G3218,Agents!A:E,5,FALSE)</f>
        <v>Senior</v>
      </c>
      <c r="R3218" t="str">
        <f>VLOOKUP(G3218,Agents!A:E,2,FALSE)</f>
        <v>Night</v>
      </c>
    </row>
    <row r="3219" spans="1:18" x14ac:dyDescent="0.35">
      <c r="A3219" t="s">
        <v>5709</v>
      </c>
      <c r="B3219" t="s">
        <v>5710</v>
      </c>
      <c r="C3219" t="s">
        <v>22</v>
      </c>
      <c r="D3219" t="s">
        <v>13</v>
      </c>
      <c r="E3219" s="1">
        <v>46048.863194444442</v>
      </c>
      <c r="F3219" s="1">
        <v>46050.779861111114</v>
      </c>
      <c r="G3219" t="s">
        <v>35</v>
      </c>
      <c r="H3219" t="s">
        <v>15</v>
      </c>
      <c r="I3219" t="s">
        <v>16</v>
      </c>
      <c r="J3219">
        <v>5</v>
      </c>
      <c r="K3219" t="str">
        <f>IF(tickets_dataset[[#This Row],[status]] = "Closed", "Yes","No")</f>
        <v>Yes</v>
      </c>
      <c r="L3219" s="2">
        <f t="shared" si="200"/>
        <v>46.000000000116415</v>
      </c>
      <c r="M3219" t="str">
        <f t="shared" si="201"/>
        <v>No</v>
      </c>
      <c r="N3219" t="str">
        <f t="shared" si="202"/>
        <v>Jan</v>
      </c>
      <c r="O3219" s="2">
        <f t="shared" si="203"/>
        <v>1.9166666666715173</v>
      </c>
      <c r="P3219" t="str">
        <f>VLOOKUP(G3219,Agents!A:E,4,FALSE)</f>
        <v>Team1</v>
      </c>
      <c r="Q3219" t="str">
        <f>VLOOKUP(G3219,Agents!A:E,5,FALSE)</f>
        <v>Senior</v>
      </c>
      <c r="R3219" t="str">
        <f>VLOOKUP(G3219,Agents!A:E,2,FALSE)</f>
        <v>Evening</v>
      </c>
    </row>
    <row r="3220" spans="1:18" x14ac:dyDescent="0.35">
      <c r="A3220" t="s">
        <v>5711</v>
      </c>
      <c r="B3220" t="s">
        <v>2116</v>
      </c>
      <c r="C3220" t="s">
        <v>34</v>
      </c>
      <c r="D3220" t="s">
        <v>13</v>
      </c>
      <c r="E3220" s="1">
        <v>46074.836111111108</v>
      </c>
      <c r="F3220" s="1">
        <v>46075.294444444444</v>
      </c>
      <c r="G3220" t="s">
        <v>183</v>
      </c>
      <c r="H3220" t="s">
        <v>15</v>
      </c>
      <c r="I3220" t="s">
        <v>16</v>
      </c>
      <c r="J3220">
        <v>4</v>
      </c>
      <c r="K3220" t="str">
        <f>IF(tickets_dataset[[#This Row],[status]] = "Closed", "Yes","No")</f>
        <v>Yes</v>
      </c>
      <c r="L3220" s="2">
        <f t="shared" si="200"/>
        <v>11.000000000058208</v>
      </c>
      <c r="M3220" t="str">
        <f t="shared" si="201"/>
        <v>No</v>
      </c>
      <c r="N3220" t="str">
        <f t="shared" si="202"/>
        <v>Feb</v>
      </c>
      <c r="O3220" s="2">
        <f t="shared" si="203"/>
        <v>0.45833333333575865</v>
      </c>
      <c r="P3220" t="str">
        <f>VLOOKUP(G3220,Agents!A:E,4,FALSE)</f>
        <v>Team3</v>
      </c>
      <c r="Q3220" t="str">
        <f>VLOOKUP(G3220,Agents!A:E,5,FALSE)</f>
        <v>Senior</v>
      </c>
      <c r="R3220" t="str">
        <f>VLOOKUP(G3220,Agents!A:E,2,FALSE)</f>
        <v>Night</v>
      </c>
    </row>
    <row r="3221" spans="1:18" x14ac:dyDescent="0.35">
      <c r="A3221" t="s">
        <v>5712</v>
      </c>
      <c r="B3221" t="s">
        <v>5713</v>
      </c>
      <c r="C3221" t="s">
        <v>50</v>
      </c>
      <c r="D3221" t="s">
        <v>26</v>
      </c>
      <c r="E3221" s="1">
        <v>46058.455555555556</v>
      </c>
      <c r="F3221" s="1">
        <v>46060.74722222222</v>
      </c>
      <c r="G3221" t="s">
        <v>149</v>
      </c>
      <c r="H3221" t="s">
        <v>15</v>
      </c>
      <c r="I3221" t="s">
        <v>16</v>
      </c>
      <c r="J3221">
        <v>3</v>
      </c>
      <c r="K3221" t="str">
        <f>IF(tickets_dataset[[#This Row],[status]] = "Closed", "Yes","No")</f>
        <v>Yes</v>
      </c>
      <c r="L3221" s="2">
        <f t="shared" si="200"/>
        <v>54.999999999941792</v>
      </c>
      <c r="M3221" t="str">
        <f t="shared" si="201"/>
        <v>Yes</v>
      </c>
      <c r="N3221" t="str">
        <f t="shared" si="202"/>
        <v>Feb</v>
      </c>
      <c r="O3221" s="2">
        <f t="shared" si="203"/>
        <v>2.2916666666642413</v>
      </c>
      <c r="P3221" t="str">
        <f>VLOOKUP(G3221,Agents!A:E,4,FALSE)</f>
        <v>Team3</v>
      </c>
      <c r="Q3221" t="str">
        <f>VLOOKUP(G3221,Agents!A:E,5,FALSE)</f>
        <v>Mid</v>
      </c>
      <c r="R3221" t="str">
        <f>VLOOKUP(G3221,Agents!A:E,2,FALSE)</f>
        <v>Night</v>
      </c>
    </row>
    <row r="3222" spans="1:18" x14ac:dyDescent="0.35">
      <c r="A3222" t="s">
        <v>5714</v>
      </c>
      <c r="B3222" t="s">
        <v>5715</v>
      </c>
      <c r="C3222" t="s">
        <v>12</v>
      </c>
      <c r="D3222" t="s">
        <v>26</v>
      </c>
      <c r="E3222" s="1">
        <v>46062.655555555553</v>
      </c>
      <c r="F3222" s="1">
        <v>46064.988888888889</v>
      </c>
      <c r="G3222" t="s">
        <v>422</v>
      </c>
      <c r="H3222" t="s">
        <v>132</v>
      </c>
      <c r="I3222" t="s">
        <v>16</v>
      </c>
      <c r="J3222">
        <v>5</v>
      </c>
      <c r="K3222" t="str">
        <f>IF(tickets_dataset[[#This Row],[status]] = "Closed", "Yes","No")</f>
        <v>No</v>
      </c>
      <c r="L3222" s="2">
        <f t="shared" si="200"/>
        <v>56.000000000058208</v>
      </c>
      <c r="M3222" t="str">
        <f t="shared" si="201"/>
        <v>Yes</v>
      </c>
      <c r="N3222" t="str">
        <f t="shared" si="202"/>
        <v>Feb</v>
      </c>
      <c r="O3222" s="2">
        <f t="shared" si="203"/>
        <v>2.3333333333357587</v>
      </c>
      <c r="P3222" t="str">
        <f>VLOOKUP(G3222,Agents!A:E,4,FALSE)</f>
        <v>Team5</v>
      </c>
      <c r="Q3222" t="str">
        <f>VLOOKUP(G3222,Agents!A:E,5,FALSE)</f>
        <v>Mid</v>
      </c>
      <c r="R3222" t="str">
        <f>VLOOKUP(G3222,Agents!A:E,2,FALSE)</f>
        <v>Evening</v>
      </c>
    </row>
    <row r="3223" spans="1:18" x14ac:dyDescent="0.35">
      <c r="A3223" t="s">
        <v>5716</v>
      </c>
      <c r="B3223" t="s">
        <v>5309</v>
      </c>
      <c r="C3223" t="s">
        <v>34</v>
      </c>
      <c r="D3223" t="s">
        <v>26</v>
      </c>
      <c r="E3223" s="1">
        <v>46031.620833333334</v>
      </c>
      <c r="F3223" s="1">
        <v>46033.370833333334</v>
      </c>
      <c r="G3223" t="s">
        <v>311</v>
      </c>
      <c r="H3223" t="s">
        <v>15</v>
      </c>
      <c r="I3223" t="s">
        <v>16</v>
      </c>
      <c r="J3223">
        <v>4</v>
      </c>
      <c r="K3223" t="str">
        <f>IF(tickets_dataset[[#This Row],[status]] = "Closed", "Yes","No")</f>
        <v>Yes</v>
      </c>
      <c r="L3223" s="2">
        <f t="shared" si="200"/>
        <v>42</v>
      </c>
      <c r="M3223" t="str">
        <f t="shared" si="201"/>
        <v>No</v>
      </c>
      <c r="N3223" t="str">
        <f t="shared" si="202"/>
        <v>Jan</v>
      </c>
      <c r="O3223" s="2">
        <f t="shared" si="203"/>
        <v>1.75</v>
      </c>
      <c r="P3223" t="str">
        <f>VLOOKUP(G3223,Agents!A:E,4,FALSE)</f>
        <v>Team5</v>
      </c>
      <c r="Q3223" t="str">
        <f>VLOOKUP(G3223,Agents!A:E,5,FALSE)</f>
        <v>Senior</v>
      </c>
      <c r="R3223" t="str">
        <f>VLOOKUP(G3223,Agents!A:E,2,FALSE)</f>
        <v>Evening</v>
      </c>
    </row>
    <row r="3224" spans="1:18" x14ac:dyDescent="0.35">
      <c r="A3224" t="s">
        <v>5717</v>
      </c>
      <c r="B3224" t="s">
        <v>5718</v>
      </c>
      <c r="C3224" t="s">
        <v>50</v>
      </c>
      <c r="D3224" t="s">
        <v>26</v>
      </c>
      <c r="E3224" s="1">
        <v>46074.456944444442</v>
      </c>
      <c r="F3224" s="1">
        <v>46075.456944444442</v>
      </c>
      <c r="G3224" t="s">
        <v>45</v>
      </c>
      <c r="H3224" t="s">
        <v>15</v>
      </c>
      <c r="I3224" t="s">
        <v>16</v>
      </c>
      <c r="J3224">
        <v>5</v>
      </c>
      <c r="K3224" t="str">
        <f>IF(tickets_dataset[[#This Row],[status]] = "Closed", "Yes","No")</f>
        <v>Yes</v>
      </c>
      <c r="L3224" s="2">
        <f t="shared" si="200"/>
        <v>24</v>
      </c>
      <c r="M3224" t="str">
        <f t="shared" si="201"/>
        <v>No</v>
      </c>
      <c r="N3224" t="str">
        <f t="shared" si="202"/>
        <v>Feb</v>
      </c>
      <c r="O3224" s="2">
        <f t="shared" si="203"/>
        <v>1</v>
      </c>
      <c r="P3224" t="str">
        <f>VLOOKUP(G3224,Agents!A:E,4,FALSE)</f>
        <v>Team5</v>
      </c>
      <c r="Q3224" t="str">
        <f>VLOOKUP(G3224,Agents!A:E,5,FALSE)</f>
        <v>Senior</v>
      </c>
      <c r="R3224" t="str">
        <f>VLOOKUP(G3224,Agents!A:E,2,FALSE)</f>
        <v>Morning</v>
      </c>
    </row>
    <row r="3225" spans="1:18" x14ac:dyDescent="0.35">
      <c r="A3225" t="s">
        <v>5719</v>
      </c>
      <c r="B3225" t="s">
        <v>5720</v>
      </c>
      <c r="C3225" t="s">
        <v>22</v>
      </c>
      <c r="D3225" t="s">
        <v>13</v>
      </c>
      <c r="E3225" s="1">
        <v>46103.65</v>
      </c>
      <c r="F3225" s="1">
        <v>46103.98333333333</v>
      </c>
      <c r="G3225" t="s">
        <v>45</v>
      </c>
      <c r="H3225" t="s">
        <v>15</v>
      </c>
      <c r="I3225" t="s">
        <v>68</v>
      </c>
      <c r="J3225">
        <v>1</v>
      </c>
      <c r="K3225" t="str">
        <f>IF(tickets_dataset[[#This Row],[status]] = "Closed", "Yes","No")</f>
        <v>Yes</v>
      </c>
      <c r="L3225" s="2">
        <f t="shared" si="200"/>
        <v>7.9999999998835847</v>
      </c>
      <c r="M3225" t="str">
        <f t="shared" si="201"/>
        <v>No</v>
      </c>
      <c r="N3225" t="str">
        <f t="shared" si="202"/>
        <v>Mar</v>
      </c>
      <c r="O3225" s="2">
        <f t="shared" si="203"/>
        <v>0.33333333332848269</v>
      </c>
      <c r="P3225" t="str">
        <f>VLOOKUP(G3225,Agents!A:E,4,FALSE)</f>
        <v>Team5</v>
      </c>
      <c r="Q3225" t="str">
        <f>VLOOKUP(G3225,Agents!A:E,5,FALSE)</f>
        <v>Senior</v>
      </c>
      <c r="R3225" t="str">
        <f>VLOOKUP(G3225,Agents!A:E,2,FALSE)</f>
        <v>Morning</v>
      </c>
    </row>
    <row r="3226" spans="1:18" x14ac:dyDescent="0.35">
      <c r="A3226" t="s">
        <v>5721</v>
      </c>
      <c r="B3226" t="s">
        <v>5722</v>
      </c>
      <c r="C3226" t="s">
        <v>50</v>
      </c>
      <c r="D3226" t="s">
        <v>26</v>
      </c>
      <c r="E3226" s="1">
        <v>46053.682638888888</v>
      </c>
      <c r="F3226" s="1">
        <v>46055.557638888888</v>
      </c>
      <c r="G3226" t="s">
        <v>206</v>
      </c>
      <c r="H3226" t="s">
        <v>15</v>
      </c>
      <c r="I3226" t="s">
        <v>16</v>
      </c>
      <c r="J3226">
        <v>3</v>
      </c>
      <c r="K3226" t="str">
        <f>IF(tickets_dataset[[#This Row],[status]] = "Closed", "Yes","No")</f>
        <v>Yes</v>
      </c>
      <c r="L3226" s="2">
        <f t="shared" si="200"/>
        <v>45</v>
      </c>
      <c r="M3226" t="str">
        <f t="shared" si="201"/>
        <v>No</v>
      </c>
      <c r="N3226" t="str">
        <f t="shared" si="202"/>
        <v>Jan</v>
      </c>
      <c r="O3226" s="2">
        <f t="shared" si="203"/>
        <v>1.875</v>
      </c>
      <c r="P3226" t="str">
        <f>VLOOKUP(G3226,Agents!A:E,4,FALSE)</f>
        <v>Team5</v>
      </c>
      <c r="Q3226" t="str">
        <f>VLOOKUP(G3226,Agents!A:E,5,FALSE)</f>
        <v>Junior</v>
      </c>
      <c r="R3226" t="str">
        <f>VLOOKUP(G3226,Agents!A:E,2,FALSE)</f>
        <v>Evening</v>
      </c>
    </row>
    <row r="3227" spans="1:18" x14ac:dyDescent="0.35">
      <c r="A3227" t="s">
        <v>5723</v>
      </c>
      <c r="B3227" t="s">
        <v>785</v>
      </c>
      <c r="C3227" t="s">
        <v>34</v>
      </c>
      <c r="D3227" t="s">
        <v>13</v>
      </c>
      <c r="E3227" s="1">
        <v>46049.381249999999</v>
      </c>
      <c r="F3227" s="1">
        <v>46049.464583333334</v>
      </c>
      <c r="G3227" t="s">
        <v>131</v>
      </c>
      <c r="H3227" t="s">
        <v>15</v>
      </c>
      <c r="I3227" t="s">
        <v>16</v>
      </c>
      <c r="J3227">
        <v>3</v>
      </c>
      <c r="K3227" t="str">
        <f>IF(tickets_dataset[[#This Row],[status]] = "Closed", "Yes","No")</f>
        <v>Yes</v>
      </c>
      <c r="L3227" s="2">
        <f t="shared" si="200"/>
        <v>2.0000000000582077</v>
      </c>
      <c r="M3227" t="str">
        <f t="shared" si="201"/>
        <v>No</v>
      </c>
      <c r="N3227" t="str">
        <f t="shared" si="202"/>
        <v>Jan</v>
      </c>
      <c r="O3227" s="2">
        <f t="shared" si="203"/>
        <v>8.3333333335758653E-2</v>
      </c>
      <c r="P3227" t="str">
        <f>VLOOKUP(G3227,Agents!A:E,4,FALSE)</f>
        <v>Team4</v>
      </c>
      <c r="Q3227" t="str">
        <f>VLOOKUP(G3227,Agents!A:E,5,FALSE)</f>
        <v>Junior</v>
      </c>
      <c r="R3227" t="str">
        <f>VLOOKUP(G3227,Agents!A:E,2,FALSE)</f>
        <v>Night</v>
      </c>
    </row>
    <row r="3228" spans="1:18" x14ac:dyDescent="0.35">
      <c r="A3228" t="s">
        <v>5724</v>
      </c>
      <c r="B3228" t="s">
        <v>2342</v>
      </c>
      <c r="C3228" t="s">
        <v>50</v>
      </c>
      <c r="D3228" t="s">
        <v>13</v>
      </c>
      <c r="E3228" s="1">
        <v>46107.791666666664</v>
      </c>
      <c r="F3228" s="1">
        <v>46108.791666666664</v>
      </c>
      <c r="G3228" t="s">
        <v>170</v>
      </c>
      <c r="H3228" t="s">
        <v>15</v>
      </c>
      <c r="I3228" t="s">
        <v>16</v>
      </c>
      <c r="J3228">
        <v>5</v>
      </c>
      <c r="K3228" t="str">
        <f>IF(tickets_dataset[[#This Row],[status]] = "Closed", "Yes","No")</f>
        <v>Yes</v>
      </c>
      <c r="L3228" s="2">
        <f t="shared" si="200"/>
        <v>24</v>
      </c>
      <c r="M3228" t="str">
        <f t="shared" si="201"/>
        <v>No</v>
      </c>
      <c r="N3228" t="str">
        <f t="shared" si="202"/>
        <v>Mar</v>
      </c>
      <c r="O3228" s="2">
        <f t="shared" si="203"/>
        <v>1</v>
      </c>
      <c r="P3228" t="str">
        <f>VLOOKUP(G3228,Agents!A:E,4,FALSE)</f>
        <v>Team5</v>
      </c>
      <c r="Q3228" t="str">
        <f>VLOOKUP(G3228,Agents!A:E,5,FALSE)</f>
        <v>Junior</v>
      </c>
      <c r="R3228" t="str">
        <f>VLOOKUP(G3228,Agents!A:E,2,FALSE)</f>
        <v>Night</v>
      </c>
    </row>
    <row r="3229" spans="1:18" x14ac:dyDescent="0.35">
      <c r="A3229" t="s">
        <v>5725</v>
      </c>
      <c r="B3229" t="s">
        <v>4999</v>
      </c>
      <c r="C3229" t="s">
        <v>22</v>
      </c>
      <c r="D3229" t="s">
        <v>13</v>
      </c>
      <c r="E3229" s="1">
        <v>46111.075694444444</v>
      </c>
      <c r="F3229" s="1">
        <v>46112.242361111108</v>
      </c>
      <c r="G3229" t="s">
        <v>39</v>
      </c>
      <c r="H3229" t="s">
        <v>15</v>
      </c>
      <c r="I3229" t="s">
        <v>16</v>
      </c>
      <c r="J3229">
        <v>3</v>
      </c>
      <c r="K3229" t="str">
        <f>IF(tickets_dataset[[#This Row],[status]] = "Closed", "Yes","No")</f>
        <v>Yes</v>
      </c>
      <c r="L3229" s="2">
        <f t="shared" si="200"/>
        <v>27.999999999941792</v>
      </c>
      <c r="M3229" t="str">
        <f t="shared" si="201"/>
        <v>No</v>
      </c>
      <c r="N3229" t="str">
        <f t="shared" si="202"/>
        <v>Mar</v>
      </c>
      <c r="O3229" s="2">
        <f t="shared" si="203"/>
        <v>1.1666666666642413</v>
      </c>
      <c r="P3229" t="str">
        <f>VLOOKUP(G3229,Agents!A:E,4,FALSE)</f>
        <v>Team3</v>
      </c>
      <c r="Q3229" t="str">
        <f>VLOOKUP(G3229,Agents!A:E,5,FALSE)</f>
        <v>Mid</v>
      </c>
      <c r="R3229" t="str">
        <f>VLOOKUP(G3229,Agents!A:E,2,FALSE)</f>
        <v>Night</v>
      </c>
    </row>
    <row r="3230" spans="1:18" x14ac:dyDescent="0.35">
      <c r="A3230" t="s">
        <v>5726</v>
      </c>
      <c r="B3230" t="s">
        <v>2839</v>
      </c>
      <c r="C3230" t="s">
        <v>34</v>
      </c>
      <c r="D3230" t="s">
        <v>38</v>
      </c>
      <c r="E3230" s="1">
        <v>46110.919444444444</v>
      </c>
      <c r="F3230" s="1">
        <v>46111.419444444444</v>
      </c>
      <c r="G3230" t="s">
        <v>45</v>
      </c>
      <c r="H3230" t="s">
        <v>15</v>
      </c>
      <c r="I3230" t="s">
        <v>16</v>
      </c>
      <c r="J3230">
        <v>4</v>
      </c>
      <c r="K3230" t="str">
        <f>IF(tickets_dataset[[#This Row],[status]] = "Closed", "Yes","No")</f>
        <v>Yes</v>
      </c>
      <c r="L3230" s="2">
        <f t="shared" si="200"/>
        <v>12</v>
      </c>
      <c r="M3230" t="str">
        <f t="shared" si="201"/>
        <v>No</v>
      </c>
      <c r="N3230" t="str">
        <f t="shared" si="202"/>
        <v>Mar</v>
      </c>
      <c r="O3230" s="2">
        <f t="shared" si="203"/>
        <v>0.5</v>
      </c>
      <c r="P3230" t="str">
        <f>VLOOKUP(G3230,Agents!A:E,4,FALSE)</f>
        <v>Team5</v>
      </c>
      <c r="Q3230" t="str">
        <f>VLOOKUP(G3230,Agents!A:E,5,FALSE)</f>
        <v>Senior</v>
      </c>
      <c r="R3230" t="str">
        <f>VLOOKUP(G3230,Agents!A:E,2,FALSE)</f>
        <v>Morning</v>
      </c>
    </row>
    <row r="3231" spans="1:18" x14ac:dyDescent="0.35">
      <c r="A3231" t="s">
        <v>5727</v>
      </c>
      <c r="B3231" t="s">
        <v>1651</v>
      </c>
      <c r="C3231" t="s">
        <v>76</v>
      </c>
      <c r="D3231" t="s">
        <v>13</v>
      </c>
      <c r="E3231" s="1">
        <v>46024.905555555553</v>
      </c>
      <c r="F3231" s="1">
        <v>46025.238888888889</v>
      </c>
      <c r="G3231" t="s">
        <v>190</v>
      </c>
      <c r="H3231" t="s">
        <v>15</v>
      </c>
      <c r="I3231" t="s">
        <v>16</v>
      </c>
      <c r="J3231">
        <v>4</v>
      </c>
      <c r="K3231" t="str">
        <f>IF(tickets_dataset[[#This Row],[status]] = "Closed", "Yes","No")</f>
        <v>Yes</v>
      </c>
      <c r="L3231" s="2">
        <f t="shared" si="200"/>
        <v>8.0000000000582077</v>
      </c>
      <c r="M3231" t="str">
        <f t="shared" si="201"/>
        <v>No</v>
      </c>
      <c r="N3231" t="str">
        <f t="shared" si="202"/>
        <v>Jan</v>
      </c>
      <c r="O3231" s="2">
        <f t="shared" si="203"/>
        <v>0.33333333333575865</v>
      </c>
      <c r="P3231" t="str">
        <f>VLOOKUP(G3231,Agents!A:E,4,FALSE)</f>
        <v>Team1</v>
      </c>
      <c r="Q3231" t="str">
        <f>VLOOKUP(G3231,Agents!A:E,5,FALSE)</f>
        <v>Senior</v>
      </c>
      <c r="R3231" t="str">
        <f>VLOOKUP(G3231,Agents!A:E,2,FALSE)</f>
        <v>Night</v>
      </c>
    </row>
    <row r="3232" spans="1:18" x14ac:dyDescent="0.35">
      <c r="A3232" t="s">
        <v>5728</v>
      </c>
      <c r="B3232" t="s">
        <v>5729</v>
      </c>
      <c r="C3232" t="s">
        <v>50</v>
      </c>
      <c r="D3232" t="s">
        <v>38</v>
      </c>
      <c r="E3232" s="1">
        <v>46085.435416666667</v>
      </c>
      <c r="F3232" s="1">
        <v>46088.602083333331</v>
      </c>
      <c r="G3232" t="s">
        <v>137</v>
      </c>
      <c r="H3232" t="s">
        <v>15</v>
      </c>
      <c r="I3232" t="s">
        <v>16</v>
      </c>
      <c r="J3232">
        <v>3</v>
      </c>
      <c r="K3232" t="str">
        <f>IF(tickets_dataset[[#This Row],[status]] = "Closed", "Yes","No")</f>
        <v>Yes</v>
      </c>
      <c r="L3232" s="2">
        <f t="shared" si="200"/>
        <v>75.999999999941792</v>
      </c>
      <c r="M3232" t="str">
        <f t="shared" si="201"/>
        <v>Yes</v>
      </c>
      <c r="N3232" t="str">
        <f t="shared" si="202"/>
        <v>Mar</v>
      </c>
      <c r="O3232" s="2">
        <f t="shared" si="203"/>
        <v>3.1666666666642413</v>
      </c>
      <c r="P3232" t="str">
        <f>VLOOKUP(G3232,Agents!A:E,4,FALSE)</f>
        <v>Team5</v>
      </c>
      <c r="Q3232" t="str">
        <f>VLOOKUP(G3232,Agents!A:E,5,FALSE)</f>
        <v>Senior</v>
      </c>
      <c r="R3232" t="str">
        <f>VLOOKUP(G3232,Agents!A:E,2,FALSE)</f>
        <v>Night</v>
      </c>
    </row>
    <row r="3233" spans="1:18" x14ac:dyDescent="0.35">
      <c r="A3233" t="s">
        <v>5730</v>
      </c>
      <c r="B3233" t="s">
        <v>5731</v>
      </c>
      <c r="C3233" t="s">
        <v>34</v>
      </c>
      <c r="D3233" t="s">
        <v>13</v>
      </c>
      <c r="E3233" s="1">
        <v>46050.754166666666</v>
      </c>
      <c r="F3233" s="1">
        <v>46052.42083333333</v>
      </c>
      <c r="G3233" t="s">
        <v>273</v>
      </c>
      <c r="H3233" t="s">
        <v>15</v>
      </c>
      <c r="I3233" t="s">
        <v>16</v>
      </c>
      <c r="J3233">
        <v>4</v>
      </c>
      <c r="K3233" t="str">
        <f>IF(tickets_dataset[[#This Row],[status]] = "Closed", "Yes","No")</f>
        <v>Yes</v>
      </c>
      <c r="L3233" s="2">
        <f t="shared" si="200"/>
        <v>39.999999999941792</v>
      </c>
      <c r="M3233" t="str">
        <f t="shared" si="201"/>
        <v>No</v>
      </c>
      <c r="N3233" t="str">
        <f t="shared" si="202"/>
        <v>Jan</v>
      </c>
      <c r="O3233" s="2">
        <f t="shared" si="203"/>
        <v>1.6666666666642413</v>
      </c>
      <c r="P3233" t="str">
        <f>VLOOKUP(G3233,Agents!A:E,4,FALSE)</f>
        <v>Team3</v>
      </c>
      <c r="Q3233" t="str">
        <f>VLOOKUP(G3233,Agents!A:E,5,FALSE)</f>
        <v>Senior</v>
      </c>
      <c r="R3233" t="str">
        <f>VLOOKUP(G3233,Agents!A:E,2,FALSE)</f>
        <v>Evening</v>
      </c>
    </row>
    <row r="3234" spans="1:18" x14ac:dyDescent="0.35">
      <c r="A3234" t="s">
        <v>5732</v>
      </c>
      <c r="B3234" t="s">
        <v>520</v>
      </c>
      <c r="C3234" t="s">
        <v>50</v>
      </c>
      <c r="D3234" t="s">
        <v>13</v>
      </c>
      <c r="E3234" s="1">
        <v>46068.319444444445</v>
      </c>
      <c r="F3234" s="1">
        <v>46069.944444444445</v>
      </c>
      <c r="G3234" t="s">
        <v>239</v>
      </c>
      <c r="H3234" t="s">
        <v>15</v>
      </c>
      <c r="I3234" t="s">
        <v>16</v>
      </c>
      <c r="J3234">
        <v>3</v>
      </c>
      <c r="K3234" t="str">
        <f>IF(tickets_dataset[[#This Row],[status]] = "Closed", "Yes","No")</f>
        <v>Yes</v>
      </c>
      <c r="L3234" s="2">
        <f t="shared" si="200"/>
        <v>39</v>
      </c>
      <c r="M3234" t="str">
        <f t="shared" si="201"/>
        <v>No</v>
      </c>
      <c r="N3234" t="str">
        <f t="shared" si="202"/>
        <v>Feb</v>
      </c>
      <c r="O3234" s="2">
        <f t="shared" si="203"/>
        <v>1.625</v>
      </c>
      <c r="P3234" t="str">
        <f>VLOOKUP(G3234,Agents!A:E,4,FALSE)</f>
        <v>Team1</v>
      </c>
      <c r="Q3234" t="str">
        <f>VLOOKUP(G3234,Agents!A:E,5,FALSE)</f>
        <v>Senior</v>
      </c>
      <c r="R3234" t="str">
        <f>VLOOKUP(G3234,Agents!A:E,2,FALSE)</f>
        <v>Evening</v>
      </c>
    </row>
    <row r="3235" spans="1:18" x14ac:dyDescent="0.35">
      <c r="A3235" t="s">
        <v>5733</v>
      </c>
      <c r="B3235" t="s">
        <v>5734</v>
      </c>
      <c r="C3235" t="s">
        <v>34</v>
      </c>
      <c r="D3235" t="s">
        <v>26</v>
      </c>
      <c r="E3235" s="1">
        <v>46027.865277777775</v>
      </c>
      <c r="F3235" s="1">
        <v>46028.115277777775</v>
      </c>
      <c r="G3235" t="s">
        <v>53</v>
      </c>
      <c r="H3235" t="s">
        <v>15</v>
      </c>
      <c r="I3235" t="s">
        <v>16</v>
      </c>
      <c r="J3235">
        <v>4</v>
      </c>
      <c r="K3235" t="str">
        <f>IF(tickets_dataset[[#This Row],[status]] = "Closed", "Yes","No")</f>
        <v>Yes</v>
      </c>
      <c r="L3235" s="2">
        <f t="shared" si="200"/>
        <v>6</v>
      </c>
      <c r="M3235" t="str">
        <f t="shared" si="201"/>
        <v>No</v>
      </c>
      <c r="N3235" t="str">
        <f t="shared" si="202"/>
        <v>Jan</v>
      </c>
      <c r="O3235" s="2">
        <f t="shared" si="203"/>
        <v>0.25</v>
      </c>
      <c r="P3235" t="str">
        <f>VLOOKUP(G3235,Agents!A:E,4,FALSE)</f>
        <v>Team1</v>
      </c>
      <c r="Q3235" t="str">
        <f>VLOOKUP(G3235,Agents!A:E,5,FALSE)</f>
        <v>Junior</v>
      </c>
      <c r="R3235" t="str">
        <f>VLOOKUP(G3235,Agents!A:E,2,FALSE)</f>
        <v>Night</v>
      </c>
    </row>
    <row r="3236" spans="1:18" x14ac:dyDescent="0.35">
      <c r="A3236" t="s">
        <v>5735</v>
      </c>
      <c r="B3236" t="s">
        <v>928</v>
      </c>
      <c r="C3236" t="s">
        <v>22</v>
      </c>
      <c r="D3236" t="s">
        <v>26</v>
      </c>
      <c r="E3236" s="1">
        <v>46055.817361111112</v>
      </c>
      <c r="F3236" s="1">
        <v>46057.984027777777</v>
      </c>
      <c r="G3236" t="s">
        <v>128</v>
      </c>
      <c r="H3236" t="s">
        <v>15</v>
      </c>
      <c r="I3236" t="s">
        <v>16</v>
      </c>
      <c r="J3236">
        <v>4</v>
      </c>
      <c r="K3236" t="str">
        <f>IF(tickets_dataset[[#This Row],[status]] = "Closed", "Yes","No")</f>
        <v>Yes</v>
      </c>
      <c r="L3236" s="2">
        <f t="shared" si="200"/>
        <v>51.999999999941792</v>
      </c>
      <c r="M3236" t="str">
        <f t="shared" si="201"/>
        <v>Yes</v>
      </c>
      <c r="N3236" t="str">
        <f t="shared" si="202"/>
        <v>Feb</v>
      </c>
      <c r="O3236" s="2">
        <f t="shared" si="203"/>
        <v>2.1666666666642413</v>
      </c>
      <c r="P3236" t="str">
        <f>VLOOKUP(G3236,Agents!A:E,4,FALSE)</f>
        <v>Team4</v>
      </c>
      <c r="Q3236" t="str">
        <f>VLOOKUP(G3236,Agents!A:E,5,FALSE)</f>
        <v>Mid</v>
      </c>
      <c r="R3236" t="str">
        <f>VLOOKUP(G3236,Agents!A:E,2,FALSE)</f>
        <v>Night</v>
      </c>
    </row>
    <row r="3237" spans="1:18" x14ac:dyDescent="0.35">
      <c r="A3237" t="s">
        <v>5736</v>
      </c>
      <c r="B3237" t="s">
        <v>5737</v>
      </c>
      <c r="C3237" t="s">
        <v>22</v>
      </c>
      <c r="D3237" t="s">
        <v>26</v>
      </c>
      <c r="E3237" s="1">
        <v>46025.086111111108</v>
      </c>
      <c r="F3237" s="1">
        <v>46026.87777777778</v>
      </c>
      <c r="G3237" t="s">
        <v>27</v>
      </c>
      <c r="H3237" t="s">
        <v>15</v>
      </c>
      <c r="I3237" t="s">
        <v>16</v>
      </c>
      <c r="J3237">
        <v>4</v>
      </c>
      <c r="K3237" t="str">
        <f>IF(tickets_dataset[[#This Row],[status]] = "Closed", "Yes","No")</f>
        <v>Yes</v>
      </c>
      <c r="L3237" s="2">
        <f t="shared" si="200"/>
        <v>43.000000000116415</v>
      </c>
      <c r="M3237" t="str">
        <f t="shared" si="201"/>
        <v>No</v>
      </c>
      <c r="N3237" t="str">
        <f t="shared" si="202"/>
        <v>Jan</v>
      </c>
      <c r="O3237" s="2">
        <f t="shared" si="203"/>
        <v>1.7916666666715173</v>
      </c>
      <c r="P3237" t="str">
        <f>VLOOKUP(G3237,Agents!A:E,4,FALSE)</f>
        <v>Team5</v>
      </c>
      <c r="Q3237" t="str">
        <f>VLOOKUP(G3237,Agents!A:E,5,FALSE)</f>
        <v>Senior</v>
      </c>
      <c r="R3237" t="str">
        <f>VLOOKUP(G3237,Agents!A:E,2,FALSE)</f>
        <v>Morning</v>
      </c>
    </row>
    <row r="3238" spans="1:18" x14ac:dyDescent="0.35">
      <c r="A3238" t="s">
        <v>5738</v>
      </c>
      <c r="B3238" t="s">
        <v>653</v>
      </c>
      <c r="C3238" t="s">
        <v>12</v>
      </c>
      <c r="D3238" t="s">
        <v>13</v>
      </c>
      <c r="E3238" s="1">
        <v>46071.019444444442</v>
      </c>
      <c r="F3238" s="1">
        <v>46072.852777777778</v>
      </c>
      <c r="G3238" t="s">
        <v>164</v>
      </c>
      <c r="H3238" t="s">
        <v>15</v>
      </c>
      <c r="I3238" t="s">
        <v>16</v>
      </c>
      <c r="J3238">
        <v>5</v>
      </c>
      <c r="K3238" t="str">
        <f>IF(tickets_dataset[[#This Row],[status]] = "Closed", "Yes","No")</f>
        <v>Yes</v>
      </c>
      <c r="L3238" s="2">
        <f t="shared" si="200"/>
        <v>44.000000000058208</v>
      </c>
      <c r="M3238" t="str">
        <f t="shared" si="201"/>
        <v>No</v>
      </c>
      <c r="N3238" t="str">
        <f t="shared" si="202"/>
        <v>Feb</v>
      </c>
      <c r="O3238" s="2">
        <f t="shared" si="203"/>
        <v>1.8333333333357587</v>
      </c>
      <c r="P3238" t="str">
        <f>VLOOKUP(G3238,Agents!A:E,4,FALSE)</f>
        <v>Team4</v>
      </c>
      <c r="Q3238" t="str">
        <f>VLOOKUP(G3238,Agents!A:E,5,FALSE)</f>
        <v>Senior</v>
      </c>
      <c r="R3238" t="str">
        <f>VLOOKUP(G3238,Agents!A:E,2,FALSE)</f>
        <v>Evening</v>
      </c>
    </row>
    <row r="3239" spans="1:18" x14ac:dyDescent="0.35">
      <c r="A3239" t="s">
        <v>5739</v>
      </c>
      <c r="B3239" t="s">
        <v>4538</v>
      </c>
      <c r="C3239" t="s">
        <v>12</v>
      </c>
      <c r="D3239" t="s">
        <v>13</v>
      </c>
      <c r="E3239" s="1">
        <v>46032.699305555558</v>
      </c>
      <c r="F3239" s="1">
        <v>46034.574305555558</v>
      </c>
      <c r="G3239" t="s">
        <v>100</v>
      </c>
      <c r="H3239" t="s">
        <v>15</v>
      </c>
      <c r="I3239" t="s">
        <v>16</v>
      </c>
      <c r="J3239">
        <v>3</v>
      </c>
      <c r="K3239" t="str">
        <f>IF(tickets_dataset[[#This Row],[status]] = "Closed", "Yes","No")</f>
        <v>Yes</v>
      </c>
      <c r="L3239" s="2">
        <f t="shared" si="200"/>
        <v>45</v>
      </c>
      <c r="M3239" t="str">
        <f t="shared" si="201"/>
        <v>No</v>
      </c>
      <c r="N3239" t="str">
        <f t="shared" si="202"/>
        <v>Jan</v>
      </c>
      <c r="O3239" s="2">
        <f t="shared" si="203"/>
        <v>1.875</v>
      </c>
      <c r="P3239" t="str">
        <f>VLOOKUP(G3239,Agents!A:E,4,FALSE)</f>
        <v>Team4</v>
      </c>
      <c r="Q3239" t="str">
        <f>VLOOKUP(G3239,Agents!A:E,5,FALSE)</f>
        <v>Junior</v>
      </c>
      <c r="R3239" t="str">
        <f>VLOOKUP(G3239,Agents!A:E,2,FALSE)</f>
        <v>Evening</v>
      </c>
    </row>
    <row r="3240" spans="1:18" x14ac:dyDescent="0.35">
      <c r="A3240" t="s">
        <v>5740</v>
      </c>
      <c r="B3240" t="s">
        <v>5741</v>
      </c>
      <c r="C3240" t="s">
        <v>76</v>
      </c>
      <c r="D3240" t="s">
        <v>38</v>
      </c>
      <c r="E3240" s="1">
        <v>46096.486111111109</v>
      </c>
      <c r="F3240" s="1">
        <v>46097.236111111109</v>
      </c>
      <c r="G3240" t="s">
        <v>39</v>
      </c>
      <c r="H3240" t="s">
        <v>15</v>
      </c>
      <c r="I3240" t="s">
        <v>16</v>
      </c>
      <c r="J3240">
        <v>4</v>
      </c>
      <c r="K3240" t="str">
        <f>IF(tickets_dataset[[#This Row],[status]] = "Closed", "Yes","No")</f>
        <v>Yes</v>
      </c>
      <c r="L3240" s="2">
        <f t="shared" si="200"/>
        <v>18</v>
      </c>
      <c r="M3240" t="str">
        <f t="shared" si="201"/>
        <v>No</v>
      </c>
      <c r="N3240" t="str">
        <f t="shared" si="202"/>
        <v>Mar</v>
      </c>
      <c r="O3240" s="2">
        <f t="shared" si="203"/>
        <v>0.75</v>
      </c>
      <c r="P3240" t="str">
        <f>VLOOKUP(G3240,Agents!A:E,4,FALSE)</f>
        <v>Team3</v>
      </c>
      <c r="Q3240" t="str">
        <f>VLOOKUP(G3240,Agents!A:E,5,FALSE)</f>
        <v>Mid</v>
      </c>
      <c r="R3240" t="str">
        <f>VLOOKUP(G3240,Agents!A:E,2,FALSE)</f>
        <v>Night</v>
      </c>
    </row>
    <row r="3241" spans="1:18" x14ac:dyDescent="0.35">
      <c r="A3241" t="s">
        <v>5742</v>
      </c>
      <c r="B3241" t="s">
        <v>5743</v>
      </c>
      <c r="C3241" t="s">
        <v>12</v>
      </c>
      <c r="D3241" t="s">
        <v>38</v>
      </c>
      <c r="E3241" s="1">
        <v>46093.5</v>
      </c>
      <c r="F3241" s="1">
        <v>46096.541666666664</v>
      </c>
      <c r="G3241" t="s">
        <v>14</v>
      </c>
      <c r="H3241" t="s">
        <v>15</v>
      </c>
      <c r="I3241" t="s">
        <v>16</v>
      </c>
      <c r="J3241">
        <v>3</v>
      </c>
      <c r="K3241" t="str">
        <f>IF(tickets_dataset[[#This Row],[status]] = "Closed", "Yes","No")</f>
        <v>Yes</v>
      </c>
      <c r="L3241" s="2">
        <f t="shared" si="200"/>
        <v>72.999999999941792</v>
      </c>
      <c r="M3241" t="str">
        <f t="shared" si="201"/>
        <v>Yes</v>
      </c>
      <c r="N3241" t="str">
        <f t="shared" si="202"/>
        <v>Mar</v>
      </c>
      <c r="O3241" s="2">
        <f t="shared" si="203"/>
        <v>3.0416666666642413</v>
      </c>
      <c r="P3241" t="str">
        <f>VLOOKUP(G3241,Agents!A:E,4,FALSE)</f>
        <v>Team1</v>
      </c>
      <c r="Q3241" t="str">
        <f>VLOOKUP(G3241,Agents!A:E,5,FALSE)</f>
        <v>Senior</v>
      </c>
      <c r="R3241" t="str">
        <f>VLOOKUP(G3241,Agents!A:E,2,FALSE)</f>
        <v>Morning</v>
      </c>
    </row>
    <row r="3242" spans="1:18" x14ac:dyDescent="0.35">
      <c r="A3242" t="s">
        <v>5744</v>
      </c>
      <c r="B3242" t="s">
        <v>5745</v>
      </c>
      <c r="C3242" t="s">
        <v>12</v>
      </c>
      <c r="D3242" t="s">
        <v>26</v>
      </c>
      <c r="E3242" s="1">
        <v>46083.651388888888</v>
      </c>
      <c r="F3242" s="1">
        <v>46084.651388888888</v>
      </c>
      <c r="G3242" t="s">
        <v>77</v>
      </c>
      <c r="H3242" t="s">
        <v>15</v>
      </c>
      <c r="I3242" t="s">
        <v>68</v>
      </c>
      <c r="J3242">
        <v>3</v>
      </c>
      <c r="K3242" t="str">
        <f>IF(tickets_dataset[[#This Row],[status]] = "Closed", "Yes","No")</f>
        <v>Yes</v>
      </c>
      <c r="L3242" s="2">
        <f t="shared" si="200"/>
        <v>24</v>
      </c>
      <c r="M3242" t="str">
        <f t="shared" si="201"/>
        <v>No</v>
      </c>
      <c r="N3242" t="str">
        <f t="shared" si="202"/>
        <v>Mar</v>
      </c>
      <c r="O3242" s="2">
        <f t="shared" si="203"/>
        <v>1</v>
      </c>
      <c r="P3242" t="str">
        <f>VLOOKUP(G3242,Agents!A:E,4,FALSE)</f>
        <v>Team5</v>
      </c>
      <c r="Q3242" t="str">
        <f>VLOOKUP(G3242,Agents!A:E,5,FALSE)</f>
        <v>Junior</v>
      </c>
      <c r="R3242" t="str">
        <f>VLOOKUP(G3242,Agents!A:E,2,FALSE)</f>
        <v>Evening</v>
      </c>
    </row>
    <row r="3243" spans="1:18" x14ac:dyDescent="0.35">
      <c r="A3243" t="s">
        <v>5746</v>
      </c>
      <c r="B3243" t="s">
        <v>5747</v>
      </c>
      <c r="C3243" t="s">
        <v>76</v>
      </c>
      <c r="D3243" t="s">
        <v>38</v>
      </c>
      <c r="E3243" s="1">
        <v>46063.168749999997</v>
      </c>
      <c r="F3243" s="1">
        <v>46065.835416666669</v>
      </c>
      <c r="G3243" t="s">
        <v>103</v>
      </c>
      <c r="H3243" t="s">
        <v>15</v>
      </c>
      <c r="I3243" t="s">
        <v>16</v>
      </c>
      <c r="J3243">
        <v>4</v>
      </c>
      <c r="K3243" t="str">
        <f>IF(tickets_dataset[[#This Row],[status]] = "Closed", "Yes","No")</f>
        <v>Yes</v>
      </c>
      <c r="L3243" s="2">
        <f t="shared" si="200"/>
        <v>64.000000000116415</v>
      </c>
      <c r="M3243" t="str">
        <f t="shared" si="201"/>
        <v>Yes</v>
      </c>
      <c r="N3243" t="str">
        <f t="shared" si="202"/>
        <v>Feb</v>
      </c>
      <c r="O3243" s="2">
        <f t="shared" si="203"/>
        <v>2.6666666666715173</v>
      </c>
      <c r="P3243" t="str">
        <f>VLOOKUP(G3243,Agents!A:E,4,FALSE)</f>
        <v>Team4</v>
      </c>
      <c r="Q3243" t="str">
        <f>VLOOKUP(G3243,Agents!A:E,5,FALSE)</f>
        <v>Senior</v>
      </c>
      <c r="R3243" t="str">
        <f>VLOOKUP(G3243,Agents!A:E,2,FALSE)</f>
        <v>Night</v>
      </c>
    </row>
    <row r="3244" spans="1:18" x14ac:dyDescent="0.35">
      <c r="A3244" t="s">
        <v>5748</v>
      </c>
      <c r="B3244" t="s">
        <v>690</v>
      </c>
      <c r="C3244" t="s">
        <v>22</v>
      </c>
      <c r="D3244" t="s">
        <v>13</v>
      </c>
      <c r="E3244" s="1">
        <v>46033.118750000001</v>
      </c>
      <c r="F3244" s="1">
        <v>46034.660416666666</v>
      </c>
      <c r="G3244" t="s">
        <v>35</v>
      </c>
      <c r="H3244" t="s">
        <v>15</v>
      </c>
      <c r="I3244" t="s">
        <v>16</v>
      </c>
      <c r="J3244">
        <v>5</v>
      </c>
      <c r="K3244" t="str">
        <f>IF(tickets_dataset[[#This Row],[status]] = "Closed", "Yes","No")</f>
        <v>Yes</v>
      </c>
      <c r="L3244" s="2">
        <f t="shared" si="200"/>
        <v>36.999999999941792</v>
      </c>
      <c r="M3244" t="str">
        <f t="shared" si="201"/>
        <v>No</v>
      </c>
      <c r="N3244" t="str">
        <f t="shared" si="202"/>
        <v>Jan</v>
      </c>
      <c r="O3244" s="2">
        <f t="shared" si="203"/>
        <v>1.5416666666642413</v>
      </c>
      <c r="P3244" t="str">
        <f>VLOOKUP(G3244,Agents!A:E,4,FALSE)</f>
        <v>Team1</v>
      </c>
      <c r="Q3244" t="str">
        <f>VLOOKUP(G3244,Agents!A:E,5,FALSE)</f>
        <v>Senior</v>
      </c>
      <c r="R3244" t="str">
        <f>VLOOKUP(G3244,Agents!A:E,2,FALSE)</f>
        <v>Evening</v>
      </c>
    </row>
    <row r="3245" spans="1:18" x14ac:dyDescent="0.35">
      <c r="A3245" t="s">
        <v>5749</v>
      </c>
      <c r="B3245" t="s">
        <v>5750</v>
      </c>
      <c r="C3245" t="s">
        <v>76</v>
      </c>
      <c r="D3245" t="s">
        <v>38</v>
      </c>
      <c r="E3245" s="1">
        <v>46090.306944444441</v>
      </c>
      <c r="F3245" s="1">
        <v>46090.931944444441</v>
      </c>
      <c r="G3245" t="s">
        <v>234</v>
      </c>
      <c r="H3245" t="s">
        <v>132</v>
      </c>
      <c r="I3245" t="s">
        <v>16</v>
      </c>
      <c r="J3245">
        <v>5</v>
      </c>
      <c r="K3245" t="str">
        <f>IF(tickets_dataset[[#This Row],[status]] = "Closed", "Yes","No")</f>
        <v>No</v>
      </c>
      <c r="L3245" s="2">
        <f t="shared" si="200"/>
        <v>15</v>
      </c>
      <c r="M3245" t="str">
        <f t="shared" si="201"/>
        <v>No</v>
      </c>
      <c r="N3245" t="str">
        <f t="shared" si="202"/>
        <v>Mar</v>
      </c>
      <c r="O3245" s="2">
        <f t="shared" si="203"/>
        <v>0.625</v>
      </c>
      <c r="P3245" t="str">
        <f>VLOOKUP(G3245,Agents!A:E,4,FALSE)</f>
        <v>Team5</v>
      </c>
      <c r="Q3245" t="str">
        <f>VLOOKUP(G3245,Agents!A:E,5,FALSE)</f>
        <v>Senior</v>
      </c>
      <c r="R3245" t="str">
        <f>VLOOKUP(G3245,Agents!A:E,2,FALSE)</f>
        <v>Night</v>
      </c>
    </row>
    <row r="3246" spans="1:18" x14ac:dyDescent="0.35">
      <c r="A3246" t="s">
        <v>5751</v>
      </c>
      <c r="B3246" t="s">
        <v>2821</v>
      </c>
      <c r="C3246" t="s">
        <v>34</v>
      </c>
      <c r="D3246" t="s">
        <v>13</v>
      </c>
      <c r="E3246" s="1">
        <v>46063.045138888891</v>
      </c>
      <c r="F3246" s="1">
        <v>46063.670138888891</v>
      </c>
      <c r="G3246" t="s">
        <v>39</v>
      </c>
      <c r="H3246" t="s">
        <v>15</v>
      </c>
      <c r="I3246" t="s">
        <v>16</v>
      </c>
      <c r="J3246">
        <v>3</v>
      </c>
      <c r="K3246" t="str">
        <f>IF(tickets_dataset[[#This Row],[status]] = "Closed", "Yes","No")</f>
        <v>Yes</v>
      </c>
      <c r="L3246" s="2">
        <f t="shared" si="200"/>
        <v>15</v>
      </c>
      <c r="M3246" t="str">
        <f t="shared" si="201"/>
        <v>No</v>
      </c>
      <c r="N3246" t="str">
        <f t="shared" si="202"/>
        <v>Feb</v>
      </c>
      <c r="O3246" s="2">
        <f t="shared" si="203"/>
        <v>0.625</v>
      </c>
      <c r="P3246" t="str">
        <f>VLOOKUP(G3246,Agents!A:E,4,FALSE)</f>
        <v>Team3</v>
      </c>
      <c r="Q3246" t="str">
        <f>VLOOKUP(G3246,Agents!A:E,5,FALSE)</f>
        <v>Mid</v>
      </c>
      <c r="R3246" t="str">
        <f>VLOOKUP(G3246,Agents!A:E,2,FALSE)</f>
        <v>Night</v>
      </c>
    </row>
    <row r="3247" spans="1:18" x14ac:dyDescent="0.35">
      <c r="A3247" t="s">
        <v>5752</v>
      </c>
      <c r="B3247" t="s">
        <v>5753</v>
      </c>
      <c r="C3247" t="s">
        <v>12</v>
      </c>
      <c r="D3247" t="s">
        <v>38</v>
      </c>
      <c r="E3247" s="1">
        <v>46092.84652777778</v>
      </c>
      <c r="F3247" s="1">
        <v>46093.47152777778</v>
      </c>
      <c r="G3247" t="s">
        <v>190</v>
      </c>
      <c r="H3247" t="s">
        <v>15</v>
      </c>
      <c r="I3247" t="s">
        <v>16</v>
      </c>
      <c r="J3247">
        <v>4</v>
      </c>
      <c r="K3247" t="str">
        <f>IF(tickets_dataset[[#This Row],[status]] = "Closed", "Yes","No")</f>
        <v>Yes</v>
      </c>
      <c r="L3247" s="2">
        <f t="shared" si="200"/>
        <v>15</v>
      </c>
      <c r="M3247" t="str">
        <f t="shared" si="201"/>
        <v>No</v>
      </c>
      <c r="N3247" t="str">
        <f t="shared" si="202"/>
        <v>Mar</v>
      </c>
      <c r="O3247" s="2">
        <f t="shared" si="203"/>
        <v>0.625</v>
      </c>
      <c r="P3247" t="str">
        <f>VLOOKUP(G3247,Agents!A:E,4,FALSE)</f>
        <v>Team1</v>
      </c>
      <c r="Q3247" t="str">
        <f>VLOOKUP(G3247,Agents!A:E,5,FALSE)</f>
        <v>Senior</v>
      </c>
      <c r="R3247" t="str">
        <f>VLOOKUP(G3247,Agents!A:E,2,FALSE)</f>
        <v>Night</v>
      </c>
    </row>
    <row r="3248" spans="1:18" x14ac:dyDescent="0.35">
      <c r="A3248" t="s">
        <v>5754</v>
      </c>
      <c r="B3248" t="s">
        <v>153</v>
      </c>
      <c r="C3248" t="s">
        <v>34</v>
      </c>
      <c r="D3248" t="s">
        <v>13</v>
      </c>
      <c r="E3248" s="1">
        <v>46050.169444444444</v>
      </c>
      <c r="F3248" s="1">
        <v>46050.919444444444</v>
      </c>
      <c r="G3248" t="s">
        <v>128</v>
      </c>
      <c r="H3248" t="s">
        <v>15</v>
      </c>
      <c r="I3248" t="s">
        <v>68</v>
      </c>
      <c r="J3248">
        <v>2</v>
      </c>
      <c r="K3248" t="str">
        <f>IF(tickets_dataset[[#This Row],[status]] = "Closed", "Yes","No")</f>
        <v>Yes</v>
      </c>
      <c r="L3248" s="2">
        <f t="shared" si="200"/>
        <v>18</v>
      </c>
      <c r="M3248" t="str">
        <f t="shared" si="201"/>
        <v>No</v>
      </c>
      <c r="N3248" t="str">
        <f t="shared" si="202"/>
        <v>Jan</v>
      </c>
      <c r="O3248" s="2">
        <f t="shared" si="203"/>
        <v>0.75</v>
      </c>
      <c r="P3248" t="str">
        <f>VLOOKUP(G3248,Agents!A:E,4,FALSE)</f>
        <v>Team4</v>
      </c>
      <c r="Q3248" t="str">
        <f>VLOOKUP(G3248,Agents!A:E,5,FALSE)</f>
        <v>Mid</v>
      </c>
      <c r="R3248" t="str">
        <f>VLOOKUP(G3248,Agents!A:E,2,FALSE)</f>
        <v>Night</v>
      </c>
    </row>
    <row r="3249" spans="1:18" x14ac:dyDescent="0.35">
      <c r="A3249" t="s">
        <v>5755</v>
      </c>
      <c r="B3249" t="s">
        <v>5756</v>
      </c>
      <c r="C3249" t="s">
        <v>76</v>
      </c>
      <c r="D3249" t="s">
        <v>13</v>
      </c>
      <c r="E3249" s="1">
        <v>46038.017361111109</v>
      </c>
      <c r="F3249" s="1">
        <v>46039.850694444445</v>
      </c>
      <c r="G3249" t="s">
        <v>83</v>
      </c>
      <c r="H3249" t="s">
        <v>15</v>
      </c>
      <c r="I3249" t="s">
        <v>16</v>
      </c>
      <c r="J3249">
        <v>5</v>
      </c>
      <c r="K3249" t="str">
        <f>IF(tickets_dataset[[#This Row],[status]] = "Closed", "Yes","No")</f>
        <v>Yes</v>
      </c>
      <c r="L3249" s="2">
        <f t="shared" si="200"/>
        <v>44.000000000058208</v>
      </c>
      <c r="M3249" t="str">
        <f t="shared" si="201"/>
        <v>No</v>
      </c>
      <c r="N3249" t="str">
        <f t="shared" si="202"/>
        <v>Jan</v>
      </c>
      <c r="O3249" s="2">
        <f t="shared" si="203"/>
        <v>1.8333333333357587</v>
      </c>
      <c r="P3249" t="str">
        <f>VLOOKUP(G3249,Agents!A:E,4,FALSE)</f>
        <v>Team2</v>
      </c>
      <c r="Q3249" t="str">
        <f>VLOOKUP(G3249,Agents!A:E,5,FALSE)</f>
        <v>Junior</v>
      </c>
      <c r="R3249" t="str">
        <f>VLOOKUP(G3249,Agents!A:E,2,FALSE)</f>
        <v>Night</v>
      </c>
    </row>
    <row r="3250" spans="1:18" x14ac:dyDescent="0.35">
      <c r="A3250" t="s">
        <v>5757</v>
      </c>
      <c r="B3250" t="s">
        <v>4696</v>
      </c>
      <c r="C3250" t="s">
        <v>12</v>
      </c>
      <c r="D3250" t="s">
        <v>38</v>
      </c>
      <c r="E3250" s="1">
        <v>46062.134027777778</v>
      </c>
      <c r="F3250" s="1">
        <v>46063.300694444442</v>
      </c>
      <c r="G3250" t="s">
        <v>239</v>
      </c>
      <c r="H3250" t="s">
        <v>15</v>
      </c>
      <c r="I3250" t="s">
        <v>16</v>
      </c>
      <c r="J3250">
        <v>5</v>
      </c>
      <c r="K3250" t="str">
        <f>IF(tickets_dataset[[#This Row],[status]] = "Closed", "Yes","No")</f>
        <v>Yes</v>
      </c>
      <c r="L3250" s="2">
        <f t="shared" si="200"/>
        <v>27.999999999941792</v>
      </c>
      <c r="M3250" t="str">
        <f t="shared" si="201"/>
        <v>No</v>
      </c>
      <c r="N3250" t="str">
        <f t="shared" si="202"/>
        <v>Feb</v>
      </c>
      <c r="O3250" s="2">
        <f t="shared" si="203"/>
        <v>1.1666666666642413</v>
      </c>
      <c r="P3250" t="str">
        <f>VLOOKUP(G3250,Agents!A:E,4,FALSE)</f>
        <v>Team1</v>
      </c>
      <c r="Q3250" t="str">
        <f>VLOOKUP(G3250,Agents!A:E,5,FALSE)</f>
        <v>Senior</v>
      </c>
      <c r="R3250" t="str">
        <f>VLOOKUP(G3250,Agents!A:E,2,FALSE)</f>
        <v>Evening</v>
      </c>
    </row>
    <row r="3251" spans="1:18" x14ac:dyDescent="0.35">
      <c r="A3251" t="s">
        <v>5758</v>
      </c>
      <c r="B3251" t="s">
        <v>5759</v>
      </c>
      <c r="C3251" t="s">
        <v>76</v>
      </c>
      <c r="D3251" t="s">
        <v>13</v>
      </c>
      <c r="E3251" s="1">
        <v>46039.893750000003</v>
      </c>
      <c r="F3251" s="1">
        <v>46040.060416666667</v>
      </c>
      <c r="G3251" t="s">
        <v>31</v>
      </c>
      <c r="H3251" t="s">
        <v>15</v>
      </c>
      <c r="I3251" t="s">
        <v>16</v>
      </c>
      <c r="J3251">
        <v>4</v>
      </c>
      <c r="K3251" t="str">
        <f>IF(tickets_dataset[[#This Row],[status]] = "Closed", "Yes","No")</f>
        <v>Yes</v>
      </c>
      <c r="L3251" s="2">
        <f t="shared" si="200"/>
        <v>3.9999999999417923</v>
      </c>
      <c r="M3251" t="str">
        <f t="shared" si="201"/>
        <v>No</v>
      </c>
      <c r="N3251" t="str">
        <f t="shared" si="202"/>
        <v>Jan</v>
      </c>
      <c r="O3251" s="2">
        <f t="shared" si="203"/>
        <v>0.16666666666424135</v>
      </c>
      <c r="P3251" t="str">
        <f>VLOOKUP(G3251,Agents!A:E,4,FALSE)</f>
        <v>Team5</v>
      </c>
      <c r="Q3251" t="str">
        <f>VLOOKUP(G3251,Agents!A:E,5,FALSE)</f>
        <v>Senior</v>
      </c>
      <c r="R3251" t="str">
        <f>VLOOKUP(G3251,Agents!A:E,2,FALSE)</f>
        <v>Evening</v>
      </c>
    </row>
    <row r="3252" spans="1:18" x14ac:dyDescent="0.35">
      <c r="A3252" t="s">
        <v>5760</v>
      </c>
      <c r="B3252" t="s">
        <v>5761</v>
      </c>
      <c r="C3252" t="s">
        <v>12</v>
      </c>
      <c r="D3252" t="s">
        <v>38</v>
      </c>
      <c r="E3252" s="1">
        <v>46072.960416666669</v>
      </c>
      <c r="F3252" s="1">
        <v>46074.960416666669</v>
      </c>
      <c r="G3252" t="s">
        <v>159</v>
      </c>
      <c r="H3252" t="s">
        <v>15</v>
      </c>
      <c r="I3252" t="s">
        <v>16</v>
      </c>
      <c r="J3252">
        <v>5</v>
      </c>
      <c r="K3252" t="str">
        <f>IF(tickets_dataset[[#This Row],[status]] = "Closed", "Yes","No")</f>
        <v>Yes</v>
      </c>
      <c r="L3252" s="2">
        <f t="shared" si="200"/>
        <v>48</v>
      </c>
      <c r="M3252" t="str">
        <f t="shared" si="201"/>
        <v>No</v>
      </c>
      <c r="N3252" t="str">
        <f t="shared" si="202"/>
        <v>Feb</v>
      </c>
      <c r="O3252" s="2">
        <f t="shared" si="203"/>
        <v>2</v>
      </c>
      <c r="P3252" t="str">
        <f>VLOOKUP(G3252,Agents!A:E,4,FALSE)</f>
        <v>Team4</v>
      </c>
      <c r="Q3252" t="str">
        <f>VLOOKUP(G3252,Agents!A:E,5,FALSE)</f>
        <v>Mid</v>
      </c>
      <c r="R3252" t="str">
        <f>VLOOKUP(G3252,Agents!A:E,2,FALSE)</f>
        <v>Night</v>
      </c>
    </row>
    <row r="3253" spans="1:18" x14ac:dyDescent="0.35">
      <c r="A3253" t="s">
        <v>5762</v>
      </c>
      <c r="B3253" t="s">
        <v>112</v>
      </c>
      <c r="C3253" t="s">
        <v>76</v>
      </c>
      <c r="D3253" t="s">
        <v>13</v>
      </c>
      <c r="E3253" s="1">
        <v>46056.628472222219</v>
      </c>
      <c r="F3253" s="1">
        <v>46057.878472222219</v>
      </c>
      <c r="G3253" t="s">
        <v>45</v>
      </c>
      <c r="H3253" t="s">
        <v>15</v>
      </c>
      <c r="I3253" t="s">
        <v>16</v>
      </c>
      <c r="J3253">
        <v>4</v>
      </c>
      <c r="K3253" t="str">
        <f>IF(tickets_dataset[[#This Row],[status]] = "Closed", "Yes","No")</f>
        <v>Yes</v>
      </c>
      <c r="L3253" s="2">
        <f t="shared" si="200"/>
        <v>30</v>
      </c>
      <c r="M3253" t="str">
        <f t="shared" si="201"/>
        <v>No</v>
      </c>
      <c r="N3253" t="str">
        <f t="shared" si="202"/>
        <v>Feb</v>
      </c>
      <c r="O3253" s="2">
        <f t="shared" si="203"/>
        <v>1.25</v>
      </c>
      <c r="P3253" t="str">
        <f>VLOOKUP(G3253,Agents!A:E,4,FALSE)</f>
        <v>Team5</v>
      </c>
      <c r="Q3253" t="str">
        <f>VLOOKUP(G3253,Agents!A:E,5,FALSE)</f>
        <v>Senior</v>
      </c>
      <c r="R3253" t="str">
        <f>VLOOKUP(G3253,Agents!A:E,2,FALSE)</f>
        <v>Morning</v>
      </c>
    </row>
    <row r="3254" spans="1:18" x14ac:dyDescent="0.35">
      <c r="A3254" t="s">
        <v>5763</v>
      </c>
      <c r="B3254" t="s">
        <v>5764</v>
      </c>
      <c r="C3254" t="s">
        <v>34</v>
      </c>
      <c r="D3254" t="s">
        <v>26</v>
      </c>
      <c r="E3254" s="1">
        <v>46045.238194444442</v>
      </c>
      <c r="F3254" s="1">
        <v>46045.404861111114</v>
      </c>
      <c r="G3254" t="s">
        <v>73</v>
      </c>
      <c r="H3254" t="s">
        <v>28</v>
      </c>
      <c r="I3254" t="s">
        <v>16</v>
      </c>
      <c r="J3254">
        <v>4</v>
      </c>
      <c r="K3254" t="str">
        <f>IF(tickets_dataset[[#This Row],[status]] = "Closed", "Yes","No")</f>
        <v>No</v>
      </c>
      <c r="L3254" s="2">
        <f t="shared" si="200"/>
        <v>4.0000000001164153</v>
      </c>
      <c r="M3254" t="str">
        <f t="shared" si="201"/>
        <v>No</v>
      </c>
      <c r="N3254" t="str">
        <f t="shared" si="202"/>
        <v>Jan</v>
      </c>
      <c r="O3254" s="2">
        <f t="shared" si="203"/>
        <v>0.16666666667151731</v>
      </c>
      <c r="P3254" t="str">
        <f>VLOOKUP(G3254,Agents!A:E,4,FALSE)</f>
        <v>Team4</v>
      </c>
      <c r="Q3254" t="str">
        <f>VLOOKUP(G3254,Agents!A:E,5,FALSE)</f>
        <v>Senior</v>
      </c>
      <c r="R3254" t="str">
        <f>VLOOKUP(G3254,Agents!A:E,2,FALSE)</f>
        <v>Night</v>
      </c>
    </row>
    <row r="3255" spans="1:18" x14ac:dyDescent="0.35">
      <c r="A3255" t="s">
        <v>5765</v>
      </c>
      <c r="B3255" t="s">
        <v>1821</v>
      </c>
      <c r="C3255" t="s">
        <v>22</v>
      </c>
      <c r="D3255" t="s">
        <v>26</v>
      </c>
      <c r="E3255" s="1">
        <v>46026.77847222222</v>
      </c>
      <c r="F3255" s="1">
        <v>46029.27847222222</v>
      </c>
      <c r="G3255" t="s">
        <v>53</v>
      </c>
      <c r="H3255" t="s">
        <v>15</v>
      </c>
      <c r="I3255" t="s">
        <v>16</v>
      </c>
      <c r="J3255">
        <v>5</v>
      </c>
      <c r="K3255" t="str">
        <f>IF(tickets_dataset[[#This Row],[status]] = "Closed", "Yes","No")</f>
        <v>Yes</v>
      </c>
      <c r="L3255" s="2">
        <f t="shared" si="200"/>
        <v>60</v>
      </c>
      <c r="M3255" t="str">
        <f t="shared" si="201"/>
        <v>Yes</v>
      </c>
      <c r="N3255" t="str">
        <f t="shared" si="202"/>
        <v>Jan</v>
      </c>
      <c r="O3255" s="2">
        <f t="shared" si="203"/>
        <v>2.5</v>
      </c>
      <c r="P3255" t="str">
        <f>VLOOKUP(G3255,Agents!A:E,4,FALSE)</f>
        <v>Team1</v>
      </c>
      <c r="Q3255" t="str">
        <f>VLOOKUP(G3255,Agents!A:E,5,FALSE)</f>
        <v>Junior</v>
      </c>
      <c r="R3255" t="str">
        <f>VLOOKUP(G3255,Agents!A:E,2,FALSE)</f>
        <v>Night</v>
      </c>
    </row>
    <row r="3256" spans="1:18" x14ac:dyDescent="0.35">
      <c r="A3256" t="s">
        <v>5766</v>
      </c>
      <c r="B3256" t="s">
        <v>5284</v>
      </c>
      <c r="C3256" t="s">
        <v>76</v>
      </c>
      <c r="D3256" t="s">
        <v>38</v>
      </c>
      <c r="E3256" s="1">
        <v>46089.308333333334</v>
      </c>
      <c r="F3256" s="1">
        <v>46092.14166666667</v>
      </c>
      <c r="G3256" t="s">
        <v>31</v>
      </c>
      <c r="H3256" t="s">
        <v>15</v>
      </c>
      <c r="I3256" t="s">
        <v>16</v>
      </c>
      <c r="J3256">
        <v>4</v>
      </c>
      <c r="K3256" t="str">
        <f>IF(tickets_dataset[[#This Row],[status]] = "Closed", "Yes","No")</f>
        <v>Yes</v>
      </c>
      <c r="L3256" s="2">
        <f t="shared" si="200"/>
        <v>68.000000000058208</v>
      </c>
      <c r="M3256" t="str">
        <f t="shared" si="201"/>
        <v>Yes</v>
      </c>
      <c r="N3256" t="str">
        <f t="shared" si="202"/>
        <v>Mar</v>
      </c>
      <c r="O3256" s="2">
        <f t="shared" si="203"/>
        <v>2.8333333333357587</v>
      </c>
      <c r="P3256" t="str">
        <f>VLOOKUP(G3256,Agents!A:E,4,FALSE)</f>
        <v>Team5</v>
      </c>
      <c r="Q3256" t="str">
        <f>VLOOKUP(G3256,Agents!A:E,5,FALSE)</f>
        <v>Senior</v>
      </c>
      <c r="R3256" t="str">
        <f>VLOOKUP(G3256,Agents!A:E,2,FALSE)</f>
        <v>Evening</v>
      </c>
    </row>
    <row r="3257" spans="1:18" x14ac:dyDescent="0.35">
      <c r="A3257" t="s">
        <v>5767</v>
      </c>
      <c r="B3257" t="s">
        <v>5768</v>
      </c>
      <c r="C3257" t="s">
        <v>34</v>
      </c>
      <c r="D3257" t="s">
        <v>38</v>
      </c>
      <c r="E3257" s="1">
        <v>46104.600694444445</v>
      </c>
      <c r="F3257" s="1">
        <v>46107.684027777781</v>
      </c>
      <c r="G3257" t="s">
        <v>119</v>
      </c>
      <c r="H3257" t="s">
        <v>15</v>
      </c>
      <c r="I3257" t="s">
        <v>16</v>
      </c>
      <c r="J3257">
        <v>4</v>
      </c>
      <c r="K3257" t="str">
        <f>IF(tickets_dataset[[#This Row],[status]] = "Closed", "Yes","No")</f>
        <v>Yes</v>
      </c>
      <c r="L3257" s="2">
        <f t="shared" si="200"/>
        <v>74.000000000058208</v>
      </c>
      <c r="M3257" t="str">
        <f t="shared" si="201"/>
        <v>Yes</v>
      </c>
      <c r="N3257" t="str">
        <f t="shared" si="202"/>
        <v>Mar</v>
      </c>
      <c r="O3257" s="2">
        <f t="shared" si="203"/>
        <v>3.0833333333357587</v>
      </c>
      <c r="P3257" t="str">
        <f>VLOOKUP(G3257,Agents!A:E,4,FALSE)</f>
        <v>Team1</v>
      </c>
      <c r="Q3257" t="str">
        <f>VLOOKUP(G3257,Agents!A:E,5,FALSE)</f>
        <v>Junior</v>
      </c>
      <c r="R3257" t="str">
        <f>VLOOKUP(G3257,Agents!A:E,2,FALSE)</f>
        <v>Morning</v>
      </c>
    </row>
    <row r="3258" spans="1:18" x14ac:dyDescent="0.35">
      <c r="A3258" t="s">
        <v>5769</v>
      </c>
      <c r="B3258" t="s">
        <v>2768</v>
      </c>
      <c r="C3258" t="s">
        <v>76</v>
      </c>
      <c r="D3258" t="s">
        <v>38</v>
      </c>
      <c r="E3258" s="1">
        <v>46036.73333333333</v>
      </c>
      <c r="F3258" s="1">
        <v>46038.10833333333</v>
      </c>
      <c r="G3258" t="s">
        <v>59</v>
      </c>
      <c r="H3258" t="s">
        <v>15</v>
      </c>
      <c r="I3258" t="s">
        <v>16</v>
      </c>
      <c r="J3258">
        <v>4</v>
      </c>
      <c r="K3258" t="str">
        <f>IF(tickets_dataset[[#This Row],[status]] = "Closed", "Yes","No")</f>
        <v>Yes</v>
      </c>
      <c r="L3258" s="2">
        <f t="shared" si="200"/>
        <v>33</v>
      </c>
      <c r="M3258" t="str">
        <f t="shared" si="201"/>
        <v>No</v>
      </c>
      <c r="N3258" t="str">
        <f t="shared" si="202"/>
        <v>Jan</v>
      </c>
      <c r="O3258" s="2">
        <f t="shared" si="203"/>
        <v>1.375</v>
      </c>
      <c r="P3258" t="str">
        <f>VLOOKUP(G3258,Agents!A:E,4,FALSE)</f>
        <v>Team3</v>
      </c>
      <c r="Q3258" t="str">
        <f>VLOOKUP(G3258,Agents!A:E,5,FALSE)</f>
        <v>Senior</v>
      </c>
      <c r="R3258" t="str">
        <f>VLOOKUP(G3258,Agents!A:E,2,FALSE)</f>
        <v>Night</v>
      </c>
    </row>
    <row r="3259" spans="1:18" x14ac:dyDescent="0.35">
      <c r="A3259" t="s">
        <v>5770</v>
      </c>
      <c r="B3259" t="s">
        <v>2581</v>
      </c>
      <c r="C3259" t="s">
        <v>50</v>
      </c>
      <c r="D3259" t="s">
        <v>26</v>
      </c>
      <c r="E3259" s="1">
        <v>46087.418749999997</v>
      </c>
      <c r="F3259" s="1">
        <v>46089.668749999997</v>
      </c>
      <c r="G3259" t="s">
        <v>100</v>
      </c>
      <c r="H3259" t="s">
        <v>15</v>
      </c>
      <c r="I3259" t="s">
        <v>16</v>
      </c>
      <c r="J3259">
        <v>5</v>
      </c>
      <c r="K3259" t="str">
        <f>IF(tickets_dataset[[#This Row],[status]] = "Closed", "Yes","No")</f>
        <v>Yes</v>
      </c>
      <c r="L3259" s="2">
        <f t="shared" si="200"/>
        <v>54</v>
      </c>
      <c r="M3259" t="str">
        <f t="shared" si="201"/>
        <v>Yes</v>
      </c>
      <c r="N3259" t="str">
        <f t="shared" si="202"/>
        <v>Mar</v>
      </c>
      <c r="O3259" s="2">
        <f t="shared" si="203"/>
        <v>2.25</v>
      </c>
      <c r="P3259" t="str">
        <f>VLOOKUP(G3259,Agents!A:E,4,FALSE)</f>
        <v>Team4</v>
      </c>
      <c r="Q3259" t="str">
        <f>VLOOKUP(G3259,Agents!A:E,5,FALSE)</f>
        <v>Junior</v>
      </c>
      <c r="R3259" t="str">
        <f>VLOOKUP(G3259,Agents!A:E,2,FALSE)</f>
        <v>Evening</v>
      </c>
    </row>
    <row r="3260" spans="1:18" x14ac:dyDescent="0.35">
      <c r="A3260" t="s">
        <v>5771</v>
      </c>
      <c r="B3260" t="s">
        <v>5772</v>
      </c>
      <c r="C3260" t="s">
        <v>50</v>
      </c>
      <c r="D3260" t="s">
        <v>38</v>
      </c>
      <c r="E3260" s="1">
        <v>46079.609722222223</v>
      </c>
      <c r="F3260" s="1">
        <v>46082.734722222223</v>
      </c>
      <c r="G3260" t="s">
        <v>159</v>
      </c>
      <c r="H3260" t="s">
        <v>15</v>
      </c>
      <c r="I3260" t="s">
        <v>16</v>
      </c>
      <c r="J3260">
        <v>3</v>
      </c>
      <c r="K3260" t="str">
        <f>IF(tickets_dataset[[#This Row],[status]] = "Closed", "Yes","No")</f>
        <v>Yes</v>
      </c>
      <c r="L3260" s="2">
        <f t="shared" si="200"/>
        <v>75</v>
      </c>
      <c r="M3260" t="str">
        <f t="shared" si="201"/>
        <v>Yes</v>
      </c>
      <c r="N3260" t="str">
        <f t="shared" si="202"/>
        <v>Feb</v>
      </c>
      <c r="O3260" s="2">
        <f t="shared" si="203"/>
        <v>3.125</v>
      </c>
      <c r="P3260" t="str">
        <f>VLOOKUP(G3260,Agents!A:E,4,FALSE)</f>
        <v>Team4</v>
      </c>
      <c r="Q3260" t="str">
        <f>VLOOKUP(G3260,Agents!A:E,5,FALSE)</f>
        <v>Mid</v>
      </c>
      <c r="R3260" t="str">
        <f>VLOOKUP(G3260,Agents!A:E,2,FALSE)</f>
        <v>Night</v>
      </c>
    </row>
    <row r="3261" spans="1:18" x14ac:dyDescent="0.35">
      <c r="A3261" t="s">
        <v>5773</v>
      </c>
      <c r="B3261" t="s">
        <v>2339</v>
      </c>
      <c r="C3261" t="s">
        <v>22</v>
      </c>
      <c r="D3261" t="s">
        <v>38</v>
      </c>
      <c r="E3261" s="1">
        <v>46087.557638888888</v>
      </c>
      <c r="F3261" s="1">
        <v>46090.515972222223</v>
      </c>
      <c r="G3261" t="s">
        <v>159</v>
      </c>
      <c r="H3261" t="s">
        <v>15</v>
      </c>
      <c r="I3261" t="s">
        <v>16</v>
      </c>
      <c r="J3261">
        <v>4</v>
      </c>
      <c r="K3261" t="str">
        <f>IF(tickets_dataset[[#This Row],[status]] = "Closed", "Yes","No")</f>
        <v>Yes</v>
      </c>
      <c r="L3261" s="2">
        <f t="shared" si="200"/>
        <v>71.000000000058208</v>
      </c>
      <c r="M3261" t="str">
        <f t="shared" si="201"/>
        <v>Yes</v>
      </c>
      <c r="N3261" t="str">
        <f t="shared" si="202"/>
        <v>Mar</v>
      </c>
      <c r="O3261" s="2">
        <f t="shared" si="203"/>
        <v>2.9583333333357587</v>
      </c>
      <c r="P3261" t="str">
        <f>VLOOKUP(G3261,Agents!A:E,4,FALSE)</f>
        <v>Team4</v>
      </c>
      <c r="Q3261" t="str">
        <f>VLOOKUP(G3261,Agents!A:E,5,FALSE)</f>
        <v>Mid</v>
      </c>
      <c r="R3261" t="str">
        <f>VLOOKUP(G3261,Agents!A:E,2,FALSE)</f>
        <v>Night</v>
      </c>
    </row>
    <row r="3262" spans="1:18" x14ac:dyDescent="0.35">
      <c r="A3262" t="s">
        <v>5774</v>
      </c>
      <c r="B3262" t="s">
        <v>5775</v>
      </c>
      <c r="C3262" t="s">
        <v>50</v>
      </c>
      <c r="D3262" t="s">
        <v>26</v>
      </c>
      <c r="E3262" s="1">
        <v>46105.311805555553</v>
      </c>
      <c r="F3262" s="1">
        <v>46107.436805555553</v>
      </c>
      <c r="G3262" t="s">
        <v>164</v>
      </c>
      <c r="H3262" t="s">
        <v>15</v>
      </c>
      <c r="I3262" t="s">
        <v>16</v>
      </c>
      <c r="J3262">
        <v>5</v>
      </c>
      <c r="K3262" t="str">
        <f>IF(tickets_dataset[[#This Row],[status]] = "Closed", "Yes","No")</f>
        <v>Yes</v>
      </c>
      <c r="L3262" s="2">
        <f t="shared" si="200"/>
        <v>51</v>
      </c>
      <c r="M3262" t="str">
        <f t="shared" si="201"/>
        <v>Yes</v>
      </c>
      <c r="N3262" t="str">
        <f t="shared" si="202"/>
        <v>Mar</v>
      </c>
      <c r="O3262" s="2">
        <f t="shared" si="203"/>
        <v>2.125</v>
      </c>
      <c r="P3262" t="str">
        <f>VLOOKUP(G3262,Agents!A:E,4,FALSE)</f>
        <v>Team4</v>
      </c>
      <c r="Q3262" t="str">
        <f>VLOOKUP(G3262,Agents!A:E,5,FALSE)</f>
        <v>Senior</v>
      </c>
      <c r="R3262" t="str">
        <f>VLOOKUP(G3262,Agents!A:E,2,FALSE)</f>
        <v>Evening</v>
      </c>
    </row>
    <row r="3263" spans="1:18" x14ac:dyDescent="0.35">
      <c r="A3263" t="s">
        <v>5776</v>
      </c>
      <c r="B3263" t="s">
        <v>5777</v>
      </c>
      <c r="C3263" t="s">
        <v>50</v>
      </c>
      <c r="D3263" t="s">
        <v>13</v>
      </c>
      <c r="E3263" s="1">
        <v>46092.11041666667</v>
      </c>
      <c r="F3263" s="1">
        <v>46092.73541666667</v>
      </c>
      <c r="G3263" t="s">
        <v>199</v>
      </c>
      <c r="H3263" t="s">
        <v>15</v>
      </c>
      <c r="I3263" t="s">
        <v>16</v>
      </c>
      <c r="J3263">
        <v>5</v>
      </c>
      <c r="K3263" t="str">
        <f>IF(tickets_dataset[[#This Row],[status]] = "Closed", "Yes","No")</f>
        <v>Yes</v>
      </c>
      <c r="L3263" s="2">
        <f t="shared" si="200"/>
        <v>15</v>
      </c>
      <c r="M3263" t="str">
        <f t="shared" si="201"/>
        <v>No</v>
      </c>
      <c r="N3263" t="str">
        <f t="shared" si="202"/>
        <v>Mar</v>
      </c>
      <c r="O3263" s="2">
        <f t="shared" si="203"/>
        <v>0.625</v>
      </c>
      <c r="P3263" t="str">
        <f>VLOOKUP(G3263,Agents!A:E,4,FALSE)</f>
        <v>Team1</v>
      </c>
      <c r="Q3263" t="str">
        <f>VLOOKUP(G3263,Agents!A:E,5,FALSE)</f>
        <v>Junior</v>
      </c>
      <c r="R3263" t="str">
        <f>VLOOKUP(G3263,Agents!A:E,2,FALSE)</f>
        <v>Morning</v>
      </c>
    </row>
    <row r="3264" spans="1:18" x14ac:dyDescent="0.35">
      <c r="A3264" t="s">
        <v>5778</v>
      </c>
      <c r="B3264" t="s">
        <v>3567</v>
      </c>
      <c r="C3264" t="s">
        <v>50</v>
      </c>
      <c r="D3264" t="s">
        <v>26</v>
      </c>
      <c r="E3264" s="1">
        <v>46051.593055555553</v>
      </c>
      <c r="F3264" s="1">
        <v>46052.426388888889</v>
      </c>
      <c r="G3264" t="s">
        <v>206</v>
      </c>
      <c r="H3264" t="s">
        <v>15</v>
      </c>
      <c r="I3264" t="s">
        <v>16</v>
      </c>
      <c r="J3264">
        <v>3</v>
      </c>
      <c r="K3264" t="str">
        <f>IF(tickets_dataset[[#This Row],[status]] = "Closed", "Yes","No")</f>
        <v>Yes</v>
      </c>
      <c r="L3264" s="2">
        <f t="shared" si="200"/>
        <v>20.000000000058208</v>
      </c>
      <c r="M3264" t="str">
        <f t="shared" si="201"/>
        <v>No</v>
      </c>
      <c r="N3264" t="str">
        <f t="shared" si="202"/>
        <v>Jan</v>
      </c>
      <c r="O3264" s="2">
        <f t="shared" si="203"/>
        <v>0.83333333333575865</v>
      </c>
      <c r="P3264" t="str">
        <f>VLOOKUP(G3264,Agents!A:E,4,FALSE)</f>
        <v>Team5</v>
      </c>
      <c r="Q3264" t="str">
        <f>VLOOKUP(G3264,Agents!A:E,5,FALSE)</f>
        <v>Junior</v>
      </c>
      <c r="R3264" t="str">
        <f>VLOOKUP(G3264,Agents!A:E,2,FALSE)</f>
        <v>Evening</v>
      </c>
    </row>
    <row r="3265" spans="1:18" x14ac:dyDescent="0.35">
      <c r="A3265" t="s">
        <v>5779</v>
      </c>
      <c r="B3265" t="s">
        <v>5780</v>
      </c>
      <c r="C3265" t="s">
        <v>50</v>
      </c>
      <c r="D3265" t="s">
        <v>26</v>
      </c>
      <c r="E3265" s="1">
        <v>46056.09375</v>
      </c>
      <c r="F3265" s="1">
        <v>46058.635416666664</v>
      </c>
      <c r="G3265" t="s">
        <v>311</v>
      </c>
      <c r="H3265" t="s">
        <v>15</v>
      </c>
      <c r="I3265" t="s">
        <v>16</v>
      </c>
      <c r="J3265">
        <v>5</v>
      </c>
      <c r="K3265" t="str">
        <f>IF(tickets_dataset[[#This Row],[status]] = "Closed", "Yes","No")</f>
        <v>Yes</v>
      </c>
      <c r="L3265" s="2">
        <f t="shared" si="200"/>
        <v>60.999999999941792</v>
      </c>
      <c r="M3265" t="str">
        <f t="shared" si="201"/>
        <v>Yes</v>
      </c>
      <c r="N3265" t="str">
        <f t="shared" si="202"/>
        <v>Feb</v>
      </c>
      <c r="O3265" s="2">
        <f t="shared" si="203"/>
        <v>2.5416666666642413</v>
      </c>
      <c r="P3265" t="str">
        <f>VLOOKUP(G3265,Agents!A:E,4,FALSE)</f>
        <v>Team5</v>
      </c>
      <c r="Q3265" t="str">
        <f>VLOOKUP(G3265,Agents!A:E,5,FALSE)</f>
        <v>Senior</v>
      </c>
      <c r="R3265" t="str">
        <f>VLOOKUP(G3265,Agents!A:E,2,FALSE)</f>
        <v>Evening</v>
      </c>
    </row>
    <row r="3266" spans="1:18" x14ac:dyDescent="0.35">
      <c r="A3266" t="s">
        <v>5781</v>
      </c>
      <c r="B3266" t="s">
        <v>5782</v>
      </c>
      <c r="C3266" t="s">
        <v>12</v>
      </c>
      <c r="D3266" t="s">
        <v>26</v>
      </c>
      <c r="E3266" s="1">
        <v>46107.958333333336</v>
      </c>
      <c r="F3266" s="1">
        <v>46109.75</v>
      </c>
      <c r="G3266" t="s">
        <v>190</v>
      </c>
      <c r="H3266" t="s">
        <v>15</v>
      </c>
      <c r="I3266" t="s">
        <v>16</v>
      </c>
      <c r="J3266">
        <v>4</v>
      </c>
      <c r="K3266" t="str">
        <f>IF(tickets_dataset[[#This Row],[status]] = "Closed", "Yes","No")</f>
        <v>Yes</v>
      </c>
      <c r="L3266" s="2">
        <f t="shared" ref="L3266:L3329" si="204">IF(ISBLANK(F3266),"",(F3266-E3266)*24)</f>
        <v>42.999999999941792</v>
      </c>
      <c r="M3266" t="str">
        <f t="shared" ref="M3266:M3329" si="205">IF(L3266&gt;48,"Yes","No")</f>
        <v>No</v>
      </c>
      <c r="N3266" t="str">
        <f t="shared" ref="N3266:N3329" si="206">TEXT(E3266,"mmm")</f>
        <v>Mar</v>
      </c>
      <c r="O3266" s="2">
        <f t="shared" si="203"/>
        <v>1.7916666666642413</v>
      </c>
      <c r="P3266" t="str">
        <f>VLOOKUP(G3266,Agents!A:E,4,FALSE)</f>
        <v>Team1</v>
      </c>
      <c r="Q3266" t="str">
        <f>VLOOKUP(G3266,Agents!A:E,5,FALSE)</f>
        <v>Senior</v>
      </c>
      <c r="R3266" t="str">
        <f>VLOOKUP(G3266,Agents!A:E,2,FALSE)</f>
        <v>Night</v>
      </c>
    </row>
    <row r="3267" spans="1:18" x14ac:dyDescent="0.35">
      <c r="A3267" t="s">
        <v>5783</v>
      </c>
      <c r="B3267" t="s">
        <v>1172</v>
      </c>
      <c r="C3267" t="s">
        <v>34</v>
      </c>
      <c r="D3267" t="s">
        <v>13</v>
      </c>
      <c r="E3267" s="1">
        <v>46104.758333333331</v>
      </c>
      <c r="F3267" s="1">
        <v>46106.3</v>
      </c>
      <c r="G3267" t="s">
        <v>62</v>
      </c>
      <c r="H3267" t="s">
        <v>28</v>
      </c>
      <c r="I3267" t="s">
        <v>16</v>
      </c>
      <c r="J3267">
        <v>3</v>
      </c>
      <c r="K3267" t="str">
        <f>IF(tickets_dataset[[#This Row],[status]] = "Closed", "Yes","No")</f>
        <v>No</v>
      </c>
      <c r="L3267" s="2">
        <f t="shared" si="204"/>
        <v>37.000000000116415</v>
      </c>
      <c r="M3267" t="str">
        <f t="shared" si="205"/>
        <v>No</v>
      </c>
      <c r="N3267" t="str">
        <f t="shared" si="206"/>
        <v>Mar</v>
      </c>
      <c r="O3267" s="2">
        <f t="shared" ref="O3267:O3330" si="207">F3267-E3267</f>
        <v>1.5416666666715173</v>
      </c>
      <c r="P3267" t="str">
        <f>VLOOKUP(G3267,Agents!A:E,4,FALSE)</f>
        <v>Team1</v>
      </c>
      <c r="Q3267" t="str">
        <f>VLOOKUP(G3267,Agents!A:E,5,FALSE)</f>
        <v>Junior</v>
      </c>
      <c r="R3267" t="str">
        <f>VLOOKUP(G3267,Agents!A:E,2,FALSE)</f>
        <v>Morning</v>
      </c>
    </row>
    <row r="3268" spans="1:18" x14ac:dyDescent="0.35">
      <c r="A3268" t="s">
        <v>5784</v>
      </c>
      <c r="B3268" t="s">
        <v>5785</v>
      </c>
      <c r="C3268" t="s">
        <v>12</v>
      </c>
      <c r="D3268" t="s">
        <v>26</v>
      </c>
      <c r="E3268" s="1">
        <v>46092.831944444442</v>
      </c>
      <c r="F3268" s="1">
        <v>46093.873611111114</v>
      </c>
      <c r="G3268" t="s">
        <v>422</v>
      </c>
      <c r="H3268" t="s">
        <v>15</v>
      </c>
      <c r="I3268" t="s">
        <v>16</v>
      </c>
      <c r="J3268">
        <v>3</v>
      </c>
      <c r="K3268" t="str">
        <f>IF(tickets_dataset[[#This Row],[status]] = "Closed", "Yes","No")</f>
        <v>Yes</v>
      </c>
      <c r="L3268" s="2">
        <f t="shared" si="204"/>
        <v>25.000000000116415</v>
      </c>
      <c r="M3268" t="str">
        <f t="shared" si="205"/>
        <v>No</v>
      </c>
      <c r="N3268" t="str">
        <f t="shared" si="206"/>
        <v>Mar</v>
      </c>
      <c r="O3268" s="2">
        <f t="shared" si="207"/>
        <v>1.0416666666715173</v>
      </c>
      <c r="P3268" t="str">
        <f>VLOOKUP(G3268,Agents!A:E,4,FALSE)</f>
        <v>Team5</v>
      </c>
      <c r="Q3268" t="str">
        <f>VLOOKUP(G3268,Agents!A:E,5,FALSE)</f>
        <v>Mid</v>
      </c>
      <c r="R3268" t="str">
        <f>VLOOKUP(G3268,Agents!A:E,2,FALSE)</f>
        <v>Evening</v>
      </c>
    </row>
    <row r="3269" spans="1:18" x14ac:dyDescent="0.35">
      <c r="A3269" t="s">
        <v>5786</v>
      </c>
      <c r="B3269" t="s">
        <v>172</v>
      </c>
      <c r="C3269" t="s">
        <v>34</v>
      </c>
      <c r="D3269" t="s">
        <v>38</v>
      </c>
      <c r="E3269" s="1">
        <v>46102.26458333333</v>
      </c>
      <c r="F3269" s="1">
        <v>46105.722916666666</v>
      </c>
      <c r="G3269" t="s">
        <v>19</v>
      </c>
      <c r="H3269" t="s">
        <v>15</v>
      </c>
      <c r="I3269" t="s">
        <v>16</v>
      </c>
      <c r="J3269">
        <v>4</v>
      </c>
      <c r="K3269" t="str">
        <f>IF(tickets_dataset[[#This Row],[status]] = "Closed", "Yes","No")</f>
        <v>Yes</v>
      </c>
      <c r="L3269" s="2">
        <f t="shared" si="204"/>
        <v>83.000000000058208</v>
      </c>
      <c r="M3269" t="str">
        <f t="shared" si="205"/>
        <v>Yes</v>
      </c>
      <c r="N3269" t="str">
        <f t="shared" si="206"/>
        <v>Mar</v>
      </c>
      <c r="O3269" s="2">
        <f t="shared" si="207"/>
        <v>3.4583333333357587</v>
      </c>
      <c r="P3269" t="str">
        <f>VLOOKUP(G3269,Agents!A:E,4,FALSE)</f>
        <v>Team4</v>
      </c>
      <c r="Q3269" t="str">
        <f>VLOOKUP(G3269,Agents!A:E,5,FALSE)</f>
        <v>Senior</v>
      </c>
      <c r="R3269" t="str">
        <f>VLOOKUP(G3269,Agents!A:E,2,FALSE)</f>
        <v>Evening</v>
      </c>
    </row>
    <row r="3270" spans="1:18" x14ac:dyDescent="0.35">
      <c r="A3270" t="s">
        <v>5787</v>
      </c>
      <c r="B3270" t="s">
        <v>3542</v>
      </c>
      <c r="C3270" t="s">
        <v>76</v>
      </c>
      <c r="D3270" t="s">
        <v>26</v>
      </c>
      <c r="E3270" s="1">
        <v>46044.197916666664</v>
      </c>
      <c r="F3270" s="1">
        <v>46046.03125</v>
      </c>
      <c r="G3270" t="s">
        <v>216</v>
      </c>
      <c r="H3270" t="s">
        <v>15</v>
      </c>
      <c r="I3270" t="s">
        <v>68</v>
      </c>
      <c r="J3270">
        <v>3</v>
      </c>
      <c r="K3270" t="str">
        <f>IF(tickets_dataset[[#This Row],[status]] = "Closed", "Yes","No")</f>
        <v>Yes</v>
      </c>
      <c r="L3270" s="2">
        <f t="shared" si="204"/>
        <v>44.000000000058208</v>
      </c>
      <c r="M3270" t="str">
        <f t="shared" si="205"/>
        <v>No</v>
      </c>
      <c r="N3270" t="str">
        <f t="shared" si="206"/>
        <v>Jan</v>
      </c>
      <c r="O3270" s="2">
        <f t="shared" si="207"/>
        <v>1.8333333333357587</v>
      </c>
      <c r="P3270" t="str">
        <f>VLOOKUP(G3270,Agents!A:E,4,FALSE)</f>
        <v>Team5</v>
      </c>
      <c r="Q3270" t="str">
        <f>VLOOKUP(G3270,Agents!A:E,5,FALSE)</f>
        <v>Junior</v>
      </c>
      <c r="R3270" t="str">
        <f>VLOOKUP(G3270,Agents!A:E,2,FALSE)</f>
        <v>Evening</v>
      </c>
    </row>
    <row r="3271" spans="1:18" x14ac:dyDescent="0.35">
      <c r="A3271" t="s">
        <v>5788</v>
      </c>
      <c r="B3271" t="s">
        <v>5789</v>
      </c>
      <c r="C3271" t="s">
        <v>76</v>
      </c>
      <c r="D3271" t="s">
        <v>13</v>
      </c>
      <c r="E3271" s="1">
        <v>46065.888194444444</v>
      </c>
      <c r="F3271" s="1">
        <v>46066.513194444444</v>
      </c>
      <c r="G3271" t="s">
        <v>344</v>
      </c>
      <c r="H3271" t="s">
        <v>15</v>
      </c>
      <c r="I3271" t="s">
        <v>68</v>
      </c>
      <c r="J3271">
        <v>3</v>
      </c>
      <c r="K3271" t="str">
        <f>IF(tickets_dataset[[#This Row],[status]] = "Closed", "Yes","No")</f>
        <v>Yes</v>
      </c>
      <c r="L3271" s="2">
        <f t="shared" si="204"/>
        <v>15</v>
      </c>
      <c r="M3271" t="str">
        <f t="shared" si="205"/>
        <v>No</v>
      </c>
      <c r="N3271" t="str">
        <f t="shared" si="206"/>
        <v>Feb</v>
      </c>
      <c r="O3271" s="2">
        <f t="shared" si="207"/>
        <v>0.625</v>
      </c>
      <c r="P3271" t="str">
        <f>VLOOKUP(G3271,Agents!A:E,4,FALSE)</f>
        <v>Team4</v>
      </c>
      <c r="Q3271" t="str">
        <f>VLOOKUP(G3271,Agents!A:E,5,FALSE)</f>
        <v>Senior</v>
      </c>
      <c r="R3271" t="str">
        <f>VLOOKUP(G3271,Agents!A:E,2,FALSE)</f>
        <v>Night</v>
      </c>
    </row>
    <row r="3272" spans="1:18" x14ac:dyDescent="0.35">
      <c r="A3272" t="s">
        <v>5790</v>
      </c>
      <c r="B3272" t="s">
        <v>4601</v>
      </c>
      <c r="C3272" t="s">
        <v>50</v>
      </c>
      <c r="D3272" t="s">
        <v>26</v>
      </c>
      <c r="E3272" s="1">
        <v>46069.384027777778</v>
      </c>
      <c r="F3272" s="1">
        <v>46072.092361111114</v>
      </c>
      <c r="G3272" t="s">
        <v>86</v>
      </c>
      <c r="H3272" t="s">
        <v>15</v>
      </c>
      <c r="I3272" t="s">
        <v>16</v>
      </c>
      <c r="J3272">
        <v>5</v>
      </c>
      <c r="K3272" t="str">
        <f>IF(tickets_dataset[[#This Row],[status]] = "Closed", "Yes","No")</f>
        <v>Yes</v>
      </c>
      <c r="L3272" s="2">
        <f t="shared" si="204"/>
        <v>65.000000000058208</v>
      </c>
      <c r="M3272" t="str">
        <f t="shared" si="205"/>
        <v>Yes</v>
      </c>
      <c r="N3272" t="str">
        <f t="shared" si="206"/>
        <v>Feb</v>
      </c>
      <c r="O3272" s="2">
        <f t="shared" si="207"/>
        <v>2.7083333333357587</v>
      </c>
      <c r="P3272" t="str">
        <f>VLOOKUP(G3272,Agents!A:E,4,FALSE)</f>
        <v>Team1</v>
      </c>
      <c r="Q3272" t="str">
        <f>VLOOKUP(G3272,Agents!A:E,5,FALSE)</f>
        <v>Mid</v>
      </c>
      <c r="R3272" t="str">
        <f>VLOOKUP(G3272,Agents!A:E,2,FALSE)</f>
        <v>Morning</v>
      </c>
    </row>
    <row r="3273" spans="1:18" x14ac:dyDescent="0.35">
      <c r="A3273" t="s">
        <v>5791</v>
      </c>
      <c r="B3273" t="s">
        <v>5792</v>
      </c>
      <c r="C3273" t="s">
        <v>76</v>
      </c>
      <c r="D3273" t="s">
        <v>13</v>
      </c>
      <c r="E3273" s="1">
        <v>46066.865972222222</v>
      </c>
      <c r="F3273" s="1">
        <v>46067.115972222222</v>
      </c>
      <c r="G3273" t="s">
        <v>156</v>
      </c>
      <c r="H3273" t="s">
        <v>15</v>
      </c>
      <c r="I3273" t="s">
        <v>16</v>
      </c>
      <c r="J3273">
        <v>4</v>
      </c>
      <c r="K3273" t="str">
        <f>IF(tickets_dataset[[#This Row],[status]] = "Closed", "Yes","No")</f>
        <v>Yes</v>
      </c>
      <c r="L3273" s="2">
        <f t="shared" si="204"/>
        <v>6</v>
      </c>
      <c r="M3273" t="str">
        <f t="shared" si="205"/>
        <v>No</v>
      </c>
      <c r="N3273" t="str">
        <f t="shared" si="206"/>
        <v>Feb</v>
      </c>
      <c r="O3273" s="2">
        <f t="shared" si="207"/>
        <v>0.25</v>
      </c>
      <c r="P3273" t="str">
        <f>VLOOKUP(G3273,Agents!A:E,4,FALSE)</f>
        <v>Team3</v>
      </c>
      <c r="Q3273" t="str">
        <f>VLOOKUP(G3273,Agents!A:E,5,FALSE)</f>
        <v>Mid</v>
      </c>
      <c r="R3273" t="str">
        <f>VLOOKUP(G3273,Agents!A:E,2,FALSE)</f>
        <v>Evening</v>
      </c>
    </row>
    <row r="3274" spans="1:18" x14ac:dyDescent="0.35">
      <c r="A3274" t="s">
        <v>5793</v>
      </c>
      <c r="B3274" t="s">
        <v>5794</v>
      </c>
      <c r="C3274" t="s">
        <v>76</v>
      </c>
      <c r="D3274" t="s">
        <v>38</v>
      </c>
      <c r="E3274" s="1">
        <v>46060.296527777777</v>
      </c>
      <c r="F3274" s="1">
        <v>46062.713194444441</v>
      </c>
      <c r="G3274" t="s">
        <v>119</v>
      </c>
      <c r="H3274" t="s">
        <v>15</v>
      </c>
      <c r="I3274" t="s">
        <v>16</v>
      </c>
      <c r="J3274">
        <v>4</v>
      </c>
      <c r="K3274" t="str">
        <f>IF(tickets_dataset[[#This Row],[status]] = "Closed", "Yes","No")</f>
        <v>Yes</v>
      </c>
      <c r="L3274" s="2">
        <f t="shared" si="204"/>
        <v>57.999999999941792</v>
      </c>
      <c r="M3274" t="str">
        <f t="shared" si="205"/>
        <v>Yes</v>
      </c>
      <c r="N3274" t="str">
        <f t="shared" si="206"/>
        <v>Feb</v>
      </c>
      <c r="O3274" s="2">
        <f t="shared" si="207"/>
        <v>2.4166666666642413</v>
      </c>
      <c r="P3274" t="str">
        <f>VLOOKUP(G3274,Agents!A:E,4,FALSE)</f>
        <v>Team1</v>
      </c>
      <c r="Q3274" t="str">
        <f>VLOOKUP(G3274,Agents!A:E,5,FALSE)</f>
        <v>Junior</v>
      </c>
      <c r="R3274" t="str">
        <f>VLOOKUP(G3274,Agents!A:E,2,FALSE)</f>
        <v>Morning</v>
      </c>
    </row>
    <row r="3275" spans="1:18" x14ac:dyDescent="0.35">
      <c r="A3275" t="s">
        <v>5795</v>
      </c>
      <c r="B3275" t="s">
        <v>5796</v>
      </c>
      <c r="C3275" t="s">
        <v>34</v>
      </c>
      <c r="D3275" t="s">
        <v>38</v>
      </c>
      <c r="E3275" s="1">
        <v>46097.830555555556</v>
      </c>
      <c r="F3275" s="1">
        <v>46101.24722222222</v>
      </c>
      <c r="G3275" t="s">
        <v>91</v>
      </c>
      <c r="H3275" t="s">
        <v>15</v>
      </c>
      <c r="I3275" t="s">
        <v>16</v>
      </c>
      <c r="J3275">
        <v>3</v>
      </c>
      <c r="K3275" t="str">
        <f>IF(tickets_dataset[[#This Row],[status]] = "Closed", "Yes","No")</f>
        <v>Yes</v>
      </c>
      <c r="L3275" s="2">
        <f t="shared" si="204"/>
        <v>81.999999999941792</v>
      </c>
      <c r="M3275" t="str">
        <f t="shared" si="205"/>
        <v>Yes</v>
      </c>
      <c r="N3275" t="str">
        <f t="shared" si="206"/>
        <v>Mar</v>
      </c>
      <c r="O3275" s="2">
        <f t="shared" si="207"/>
        <v>3.4166666666642413</v>
      </c>
      <c r="P3275" t="str">
        <f>VLOOKUP(G3275,Agents!A:E,4,FALSE)</f>
        <v>Team5</v>
      </c>
      <c r="Q3275" t="str">
        <f>VLOOKUP(G3275,Agents!A:E,5,FALSE)</f>
        <v>Mid</v>
      </c>
      <c r="R3275" t="str">
        <f>VLOOKUP(G3275,Agents!A:E,2,FALSE)</f>
        <v>Night</v>
      </c>
    </row>
    <row r="3276" spans="1:18" x14ac:dyDescent="0.35">
      <c r="A3276" t="s">
        <v>5797</v>
      </c>
      <c r="B3276" t="s">
        <v>5798</v>
      </c>
      <c r="C3276" t="s">
        <v>50</v>
      </c>
      <c r="D3276" t="s">
        <v>13</v>
      </c>
      <c r="E3276" s="1">
        <v>46038.493750000001</v>
      </c>
      <c r="F3276" s="1">
        <v>46038.785416666666</v>
      </c>
      <c r="G3276" t="s">
        <v>256</v>
      </c>
      <c r="H3276" t="s">
        <v>28</v>
      </c>
      <c r="I3276" t="s">
        <v>16</v>
      </c>
      <c r="J3276">
        <v>3</v>
      </c>
      <c r="K3276" t="str">
        <f>IF(tickets_dataset[[#This Row],[status]] = "Closed", "Yes","No")</f>
        <v>No</v>
      </c>
      <c r="L3276" s="2">
        <f t="shared" si="204"/>
        <v>6.9999999999417923</v>
      </c>
      <c r="M3276" t="str">
        <f t="shared" si="205"/>
        <v>No</v>
      </c>
      <c r="N3276" t="str">
        <f t="shared" si="206"/>
        <v>Jan</v>
      </c>
      <c r="O3276" s="2">
        <f t="shared" si="207"/>
        <v>0.29166666666424135</v>
      </c>
      <c r="P3276" t="str">
        <f>VLOOKUP(G3276,Agents!A:E,4,FALSE)</f>
        <v>Team1</v>
      </c>
      <c r="Q3276" t="str">
        <f>VLOOKUP(G3276,Agents!A:E,5,FALSE)</f>
        <v>Mid</v>
      </c>
      <c r="R3276" t="str">
        <f>VLOOKUP(G3276,Agents!A:E,2,FALSE)</f>
        <v>Morning</v>
      </c>
    </row>
    <row r="3277" spans="1:18" x14ac:dyDescent="0.35">
      <c r="A3277" t="s">
        <v>5799</v>
      </c>
      <c r="B3277" t="s">
        <v>3656</v>
      </c>
      <c r="C3277" t="s">
        <v>76</v>
      </c>
      <c r="D3277" t="s">
        <v>38</v>
      </c>
      <c r="E3277" s="1">
        <v>46037.019444444442</v>
      </c>
      <c r="F3277" s="1">
        <v>46039.352777777778</v>
      </c>
      <c r="G3277" t="s">
        <v>159</v>
      </c>
      <c r="H3277" t="s">
        <v>15</v>
      </c>
      <c r="I3277" t="s">
        <v>16</v>
      </c>
      <c r="J3277">
        <v>4</v>
      </c>
      <c r="K3277" t="str">
        <f>IF(tickets_dataset[[#This Row],[status]] = "Closed", "Yes","No")</f>
        <v>Yes</v>
      </c>
      <c r="L3277" s="2">
        <f t="shared" si="204"/>
        <v>56.000000000058208</v>
      </c>
      <c r="M3277" t="str">
        <f t="shared" si="205"/>
        <v>Yes</v>
      </c>
      <c r="N3277" t="str">
        <f t="shared" si="206"/>
        <v>Jan</v>
      </c>
      <c r="O3277" s="2">
        <f t="shared" si="207"/>
        <v>2.3333333333357587</v>
      </c>
      <c r="P3277" t="str">
        <f>VLOOKUP(G3277,Agents!A:E,4,FALSE)</f>
        <v>Team4</v>
      </c>
      <c r="Q3277" t="str">
        <f>VLOOKUP(G3277,Agents!A:E,5,FALSE)</f>
        <v>Mid</v>
      </c>
      <c r="R3277" t="str">
        <f>VLOOKUP(G3277,Agents!A:E,2,FALSE)</f>
        <v>Night</v>
      </c>
    </row>
    <row r="3278" spans="1:18" x14ac:dyDescent="0.35">
      <c r="A3278" t="s">
        <v>5800</v>
      </c>
      <c r="B3278" t="s">
        <v>4614</v>
      </c>
      <c r="C3278" t="s">
        <v>22</v>
      </c>
      <c r="D3278" t="s">
        <v>38</v>
      </c>
      <c r="E3278" s="1">
        <v>46026.425000000003</v>
      </c>
      <c r="F3278" s="1">
        <v>46028.133333333331</v>
      </c>
      <c r="G3278" t="s">
        <v>156</v>
      </c>
      <c r="H3278" t="s">
        <v>15</v>
      </c>
      <c r="I3278" t="s">
        <v>16</v>
      </c>
      <c r="J3278">
        <v>5</v>
      </c>
      <c r="K3278" t="str">
        <f>IF(tickets_dataset[[#This Row],[status]] = "Closed", "Yes","No")</f>
        <v>Yes</v>
      </c>
      <c r="L3278" s="2">
        <f t="shared" si="204"/>
        <v>40.999999999883585</v>
      </c>
      <c r="M3278" t="str">
        <f t="shared" si="205"/>
        <v>No</v>
      </c>
      <c r="N3278" t="str">
        <f t="shared" si="206"/>
        <v>Jan</v>
      </c>
      <c r="O3278" s="2">
        <f t="shared" si="207"/>
        <v>1.7083333333284827</v>
      </c>
      <c r="P3278" t="str">
        <f>VLOOKUP(G3278,Agents!A:E,4,FALSE)</f>
        <v>Team3</v>
      </c>
      <c r="Q3278" t="str">
        <f>VLOOKUP(G3278,Agents!A:E,5,FALSE)</f>
        <v>Mid</v>
      </c>
      <c r="R3278" t="str">
        <f>VLOOKUP(G3278,Agents!A:E,2,FALSE)</f>
        <v>Evening</v>
      </c>
    </row>
    <row r="3279" spans="1:18" x14ac:dyDescent="0.35">
      <c r="A3279" t="s">
        <v>5801</v>
      </c>
      <c r="B3279" t="s">
        <v>5802</v>
      </c>
      <c r="C3279" t="s">
        <v>22</v>
      </c>
      <c r="D3279" t="s">
        <v>26</v>
      </c>
      <c r="E3279" s="1">
        <v>46097.074305555558</v>
      </c>
      <c r="F3279" s="1">
        <v>46097.240972222222</v>
      </c>
      <c r="G3279" t="s">
        <v>86</v>
      </c>
      <c r="H3279" t="s">
        <v>28</v>
      </c>
      <c r="I3279" t="s">
        <v>16</v>
      </c>
      <c r="J3279">
        <v>5</v>
      </c>
      <c r="K3279" t="str">
        <f>IF(tickets_dataset[[#This Row],[status]] = "Closed", "Yes","No")</f>
        <v>No</v>
      </c>
      <c r="L3279" s="2">
        <f t="shared" si="204"/>
        <v>3.9999999999417923</v>
      </c>
      <c r="M3279" t="str">
        <f t="shared" si="205"/>
        <v>No</v>
      </c>
      <c r="N3279" t="str">
        <f t="shared" si="206"/>
        <v>Mar</v>
      </c>
      <c r="O3279" s="2">
        <f t="shared" si="207"/>
        <v>0.16666666666424135</v>
      </c>
      <c r="P3279" t="str">
        <f>VLOOKUP(G3279,Agents!A:E,4,FALSE)</f>
        <v>Team1</v>
      </c>
      <c r="Q3279" t="str">
        <f>VLOOKUP(G3279,Agents!A:E,5,FALSE)</f>
        <v>Mid</v>
      </c>
      <c r="R3279" t="str">
        <f>VLOOKUP(G3279,Agents!A:E,2,FALSE)</f>
        <v>Morning</v>
      </c>
    </row>
    <row r="3280" spans="1:18" x14ac:dyDescent="0.35">
      <c r="A3280" t="s">
        <v>5803</v>
      </c>
      <c r="B3280" t="s">
        <v>5804</v>
      </c>
      <c r="C3280" t="s">
        <v>76</v>
      </c>
      <c r="D3280" t="s">
        <v>26</v>
      </c>
      <c r="E3280" s="1">
        <v>46071.754166666666</v>
      </c>
      <c r="F3280" s="1">
        <v>46073.67083333333</v>
      </c>
      <c r="G3280" t="s">
        <v>53</v>
      </c>
      <c r="H3280" t="s">
        <v>15</v>
      </c>
      <c r="I3280" t="s">
        <v>16</v>
      </c>
      <c r="J3280">
        <v>4</v>
      </c>
      <c r="K3280" t="str">
        <f>IF(tickets_dataset[[#This Row],[status]] = "Closed", "Yes","No")</f>
        <v>Yes</v>
      </c>
      <c r="L3280" s="2">
        <f t="shared" si="204"/>
        <v>45.999999999941792</v>
      </c>
      <c r="M3280" t="str">
        <f t="shared" si="205"/>
        <v>No</v>
      </c>
      <c r="N3280" t="str">
        <f t="shared" si="206"/>
        <v>Feb</v>
      </c>
      <c r="O3280" s="2">
        <f t="shared" si="207"/>
        <v>1.9166666666642413</v>
      </c>
      <c r="P3280" t="str">
        <f>VLOOKUP(G3280,Agents!A:E,4,FALSE)</f>
        <v>Team1</v>
      </c>
      <c r="Q3280" t="str">
        <f>VLOOKUP(G3280,Agents!A:E,5,FALSE)</f>
        <v>Junior</v>
      </c>
      <c r="R3280" t="str">
        <f>VLOOKUP(G3280,Agents!A:E,2,FALSE)</f>
        <v>Night</v>
      </c>
    </row>
    <row r="3281" spans="1:18" x14ac:dyDescent="0.35">
      <c r="A3281" t="s">
        <v>5805</v>
      </c>
      <c r="B3281" t="s">
        <v>5296</v>
      </c>
      <c r="C3281" t="s">
        <v>76</v>
      </c>
      <c r="D3281" t="s">
        <v>26</v>
      </c>
      <c r="E3281" s="1">
        <v>46093.222222222219</v>
      </c>
      <c r="F3281" s="1">
        <v>46095.347222222219</v>
      </c>
      <c r="G3281" t="s">
        <v>140</v>
      </c>
      <c r="H3281" t="s">
        <v>132</v>
      </c>
      <c r="I3281" t="s">
        <v>16</v>
      </c>
      <c r="J3281">
        <v>4</v>
      </c>
      <c r="K3281" t="str">
        <f>IF(tickets_dataset[[#This Row],[status]] = "Closed", "Yes","No")</f>
        <v>No</v>
      </c>
      <c r="L3281" s="2">
        <f t="shared" si="204"/>
        <v>51</v>
      </c>
      <c r="M3281" t="str">
        <f t="shared" si="205"/>
        <v>Yes</v>
      </c>
      <c r="N3281" t="str">
        <f t="shared" si="206"/>
        <v>Mar</v>
      </c>
      <c r="O3281" s="2">
        <f t="shared" si="207"/>
        <v>2.125</v>
      </c>
      <c r="P3281" t="str">
        <f>VLOOKUP(G3281,Agents!A:E,4,FALSE)</f>
        <v>Team1</v>
      </c>
      <c r="Q3281" t="str">
        <f>VLOOKUP(G3281,Agents!A:E,5,FALSE)</f>
        <v>Junior</v>
      </c>
      <c r="R3281" t="str">
        <f>VLOOKUP(G3281,Agents!A:E,2,FALSE)</f>
        <v>Morning</v>
      </c>
    </row>
    <row r="3282" spans="1:18" x14ac:dyDescent="0.35">
      <c r="A3282" t="s">
        <v>5806</v>
      </c>
      <c r="B3282" t="s">
        <v>3115</v>
      </c>
      <c r="C3282" t="s">
        <v>34</v>
      </c>
      <c r="D3282" t="s">
        <v>13</v>
      </c>
      <c r="E3282" s="1">
        <v>46075.886111111111</v>
      </c>
      <c r="F3282" s="1">
        <v>46076.594444444447</v>
      </c>
      <c r="G3282" t="s">
        <v>128</v>
      </c>
      <c r="H3282" t="s">
        <v>15</v>
      </c>
      <c r="I3282" t="s">
        <v>16</v>
      </c>
      <c r="J3282">
        <v>5</v>
      </c>
      <c r="K3282" t="str">
        <f>IF(tickets_dataset[[#This Row],[status]] = "Closed", "Yes","No")</f>
        <v>Yes</v>
      </c>
      <c r="L3282" s="2">
        <f t="shared" si="204"/>
        <v>17.000000000058208</v>
      </c>
      <c r="M3282" t="str">
        <f t="shared" si="205"/>
        <v>No</v>
      </c>
      <c r="N3282" t="str">
        <f t="shared" si="206"/>
        <v>Feb</v>
      </c>
      <c r="O3282" s="2">
        <f t="shared" si="207"/>
        <v>0.70833333333575865</v>
      </c>
      <c r="P3282" t="str">
        <f>VLOOKUP(G3282,Agents!A:E,4,FALSE)</f>
        <v>Team4</v>
      </c>
      <c r="Q3282" t="str">
        <f>VLOOKUP(G3282,Agents!A:E,5,FALSE)</f>
        <v>Mid</v>
      </c>
      <c r="R3282" t="str">
        <f>VLOOKUP(G3282,Agents!A:E,2,FALSE)</f>
        <v>Night</v>
      </c>
    </row>
    <row r="3283" spans="1:18" x14ac:dyDescent="0.35">
      <c r="A3283" t="s">
        <v>5807</v>
      </c>
      <c r="B3283" t="s">
        <v>882</v>
      </c>
      <c r="C3283" t="s">
        <v>12</v>
      </c>
      <c r="D3283" t="s">
        <v>26</v>
      </c>
      <c r="E3283" s="1">
        <v>46099.522916666669</v>
      </c>
      <c r="F3283" s="1">
        <v>46101.272916666669</v>
      </c>
      <c r="G3283" t="s">
        <v>190</v>
      </c>
      <c r="H3283" t="s">
        <v>28</v>
      </c>
      <c r="I3283" t="s">
        <v>16</v>
      </c>
      <c r="J3283">
        <v>4</v>
      </c>
      <c r="K3283" t="str">
        <f>IF(tickets_dataset[[#This Row],[status]] = "Closed", "Yes","No")</f>
        <v>No</v>
      </c>
      <c r="L3283" s="2">
        <f t="shared" si="204"/>
        <v>42</v>
      </c>
      <c r="M3283" t="str">
        <f t="shared" si="205"/>
        <v>No</v>
      </c>
      <c r="N3283" t="str">
        <f t="shared" si="206"/>
        <v>Mar</v>
      </c>
      <c r="O3283" s="2">
        <f t="shared" si="207"/>
        <v>1.75</v>
      </c>
      <c r="P3283" t="str">
        <f>VLOOKUP(G3283,Agents!A:E,4,FALSE)</f>
        <v>Team1</v>
      </c>
      <c r="Q3283" t="str">
        <f>VLOOKUP(G3283,Agents!A:E,5,FALSE)</f>
        <v>Senior</v>
      </c>
      <c r="R3283" t="str">
        <f>VLOOKUP(G3283,Agents!A:E,2,FALSE)</f>
        <v>Night</v>
      </c>
    </row>
    <row r="3284" spans="1:18" x14ac:dyDescent="0.35">
      <c r="A3284" t="s">
        <v>5808</v>
      </c>
      <c r="B3284" t="s">
        <v>833</v>
      </c>
      <c r="C3284" t="s">
        <v>50</v>
      </c>
      <c r="D3284" t="s">
        <v>38</v>
      </c>
      <c r="E3284" s="1">
        <v>46047.382638888892</v>
      </c>
      <c r="F3284" s="1">
        <v>46049.46597222222</v>
      </c>
      <c r="G3284" t="s">
        <v>53</v>
      </c>
      <c r="H3284" t="s">
        <v>132</v>
      </c>
      <c r="I3284" t="s">
        <v>16</v>
      </c>
      <c r="J3284">
        <v>5</v>
      </c>
      <c r="K3284" t="str">
        <f>IF(tickets_dataset[[#This Row],[status]] = "Closed", "Yes","No")</f>
        <v>No</v>
      </c>
      <c r="L3284" s="2">
        <f t="shared" si="204"/>
        <v>49.999999999883585</v>
      </c>
      <c r="M3284" t="str">
        <f t="shared" si="205"/>
        <v>Yes</v>
      </c>
      <c r="N3284" t="str">
        <f t="shared" si="206"/>
        <v>Jan</v>
      </c>
      <c r="O3284" s="2">
        <f t="shared" si="207"/>
        <v>2.0833333333284827</v>
      </c>
      <c r="P3284" t="str">
        <f>VLOOKUP(G3284,Agents!A:E,4,FALSE)</f>
        <v>Team1</v>
      </c>
      <c r="Q3284" t="str">
        <f>VLOOKUP(G3284,Agents!A:E,5,FALSE)</f>
        <v>Junior</v>
      </c>
      <c r="R3284" t="str">
        <f>VLOOKUP(G3284,Agents!A:E,2,FALSE)</f>
        <v>Night</v>
      </c>
    </row>
    <row r="3285" spans="1:18" x14ac:dyDescent="0.35">
      <c r="A3285" t="s">
        <v>5809</v>
      </c>
      <c r="B3285" t="s">
        <v>5810</v>
      </c>
      <c r="C3285" t="s">
        <v>12</v>
      </c>
      <c r="D3285" t="s">
        <v>13</v>
      </c>
      <c r="E3285" s="1">
        <v>46034.558333333334</v>
      </c>
      <c r="F3285" s="1">
        <v>46035.51666666667</v>
      </c>
      <c r="G3285" t="s">
        <v>170</v>
      </c>
      <c r="H3285" t="s">
        <v>15</v>
      </c>
      <c r="I3285" t="s">
        <v>16</v>
      </c>
      <c r="J3285">
        <v>5</v>
      </c>
      <c r="K3285" t="str">
        <f>IF(tickets_dataset[[#This Row],[status]] = "Closed", "Yes","No")</f>
        <v>Yes</v>
      </c>
      <c r="L3285" s="2">
        <f t="shared" si="204"/>
        <v>23.000000000058208</v>
      </c>
      <c r="M3285" t="str">
        <f t="shared" si="205"/>
        <v>No</v>
      </c>
      <c r="N3285" t="str">
        <f t="shared" si="206"/>
        <v>Jan</v>
      </c>
      <c r="O3285" s="2">
        <f t="shared" si="207"/>
        <v>0.95833333333575865</v>
      </c>
      <c r="P3285" t="str">
        <f>VLOOKUP(G3285,Agents!A:E,4,FALSE)</f>
        <v>Team5</v>
      </c>
      <c r="Q3285" t="str">
        <f>VLOOKUP(G3285,Agents!A:E,5,FALSE)</f>
        <v>Junior</v>
      </c>
      <c r="R3285" t="str">
        <f>VLOOKUP(G3285,Agents!A:E,2,FALSE)</f>
        <v>Night</v>
      </c>
    </row>
    <row r="3286" spans="1:18" x14ac:dyDescent="0.35">
      <c r="A3286" t="s">
        <v>5811</v>
      </c>
      <c r="B3286" t="s">
        <v>5812</v>
      </c>
      <c r="C3286" t="s">
        <v>50</v>
      </c>
      <c r="D3286" t="s">
        <v>13</v>
      </c>
      <c r="E3286" s="1">
        <v>46041.863888888889</v>
      </c>
      <c r="F3286" s="1">
        <v>46042.322222222225</v>
      </c>
      <c r="G3286" t="s">
        <v>167</v>
      </c>
      <c r="H3286" t="s">
        <v>15</v>
      </c>
      <c r="I3286" t="s">
        <v>16</v>
      </c>
      <c r="J3286">
        <v>5</v>
      </c>
      <c r="K3286" t="str">
        <f>IF(tickets_dataset[[#This Row],[status]] = "Closed", "Yes","No")</f>
        <v>Yes</v>
      </c>
      <c r="L3286" s="2">
        <f t="shared" si="204"/>
        <v>11.000000000058208</v>
      </c>
      <c r="M3286" t="str">
        <f t="shared" si="205"/>
        <v>No</v>
      </c>
      <c r="N3286" t="str">
        <f t="shared" si="206"/>
        <v>Jan</v>
      </c>
      <c r="O3286" s="2">
        <f t="shared" si="207"/>
        <v>0.45833333333575865</v>
      </c>
      <c r="P3286" t="str">
        <f>VLOOKUP(G3286,Agents!A:E,4,FALSE)</f>
        <v>Team3</v>
      </c>
      <c r="Q3286" t="str">
        <f>VLOOKUP(G3286,Agents!A:E,5,FALSE)</f>
        <v>Mid</v>
      </c>
      <c r="R3286" t="str">
        <f>VLOOKUP(G3286,Agents!A:E,2,FALSE)</f>
        <v>Evening</v>
      </c>
    </row>
    <row r="3287" spans="1:18" x14ac:dyDescent="0.35">
      <c r="A3287" t="s">
        <v>5813</v>
      </c>
      <c r="B3287" t="s">
        <v>5437</v>
      </c>
      <c r="C3287" t="s">
        <v>76</v>
      </c>
      <c r="D3287" t="s">
        <v>26</v>
      </c>
      <c r="E3287" s="1">
        <v>46032.756944444445</v>
      </c>
      <c r="F3287" s="1">
        <v>46033.090277777781</v>
      </c>
      <c r="G3287" t="s">
        <v>239</v>
      </c>
      <c r="H3287" t="s">
        <v>15</v>
      </c>
      <c r="I3287" t="s">
        <v>16</v>
      </c>
      <c r="J3287">
        <v>3</v>
      </c>
      <c r="K3287" t="str">
        <f>IF(tickets_dataset[[#This Row],[status]] = "Closed", "Yes","No")</f>
        <v>Yes</v>
      </c>
      <c r="L3287" s="2">
        <f t="shared" si="204"/>
        <v>8.0000000000582077</v>
      </c>
      <c r="M3287" t="str">
        <f t="shared" si="205"/>
        <v>No</v>
      </c>
      <c r="N3287" t="str">
        <f t="shared" si="206"/>
        <v>Jan</v>
      </c>
      <c r="O3287" s="2">
        <f t="shared" si="207"/>
        <v>0.33333333333575865</v>
      </c>
      <c r="P3287" t="str">
        <f>VLOOKUP(G3287,Agents!A:E,4,FALSE)</f>
        <v>Team1</v>
      </c>
      <c r="Q3287" t="str">
        <f>VLOOKUP(G3287,Agents!A:E,5,FALSE)</f>
        <v>Senior</v>
      </c>
      <c r="R3287" t="str">
        <f>VLOOKUP(G3287,Agents!A:E,2,FALSE)</f>
        <v>Evening</v>
      </c>
    </row>
    <row r="3288" spans="1:18" x14ac:dyDescent="0.35">
      <c r="A3288" t="s">
        <v>5814</v>
      </c>
      <c r="B3288" t="s">
        <v>2221</v>
      </c>
      <c r="C3288" t="s">
        <v>50</v>
      </c>
      <c r="D3288" t="s">
        <v>38</v>
      </c>
      <c r="E3288" s="1">
        <v>46093.818749999999</v>
      </c>
      <c r="F3288" s="1">
        <v>46094.693749999999</v>
      </c>
      <c r="G3288" t="s">
        <v>86</v>
      </c>
      <c r="H3288" t="s">
        <v>15</v>
      </c>
      <c r="I3288" t="s">
        <v>16</v>
      </c>
      <c r="J3288">
        <v>3</v>
      </c>
      <c r="K3288" t="str">
        <f>IF(tickets_dataset[[#This Row],[status]] = "Closed", "Yes","No")</f>
        <v>Yes</v>
      </c>
      <c r="L3288" s="2">
        <f t="shared" si="204"/>
        <v>21</v>
      </c>
      <c r="M3288" t="str">
        <f t="shared" si="205"/>
        <v>No</v>
      </c>
      <c r="N3288" t="str">
        <f t="shared" si="206"/>
        <v>Mar</v>
      </c>
      <c r="O3288" s="2">
        <f t="shared" si="207"/>
        <v>0.875</v>
      </c>
      <c r="P3288" t="str">
        <f>VLOOKUP(G3288,Agents!A:E,4,FALSE)</f>
        <v>Team1</v>
      </c>
      <c r="Q3288" t="str">
        <f>VLOOKUP(G3288,Agents!A:E,5,FALSE)</f>
        <v>Mid</v>
      </c>
      <c r="R3288" t="str">
        <f>VLOOKUP(G3288,Agents!A:E,2,FALSE)</f>
        <v>Morning</v>
      </c>
    </row>
    <row r="3289" spans="1:18" x14ac:dyDescent="0.35">
      <c r="A3289" t="s">
        <v>5815</v>
      </c>
      <c r="B3289" t="s">
        <v>5816</v>
      </c>
      <c r="C3289" t="s">
        <v>22</v>
      </c>
      <c r="D3289" t="s">
        <v>26</v>
      </c>
      <c r="E3289" s="1">
        <v>46042.478472222225</v>
      </c>
      <c r="F3289" s="1">
        <v>46044.478472222225</v>
      </c>
      <c r="G3289" t="s">
        <v>39</v>
      </c>
      <c r="H3289" t="s">
        <v>15</v>
      </c>
      <c r="I3289" t="s">
        <v>16</v>
      </c>
      <c r="J3289">
        <v>3</v>
      </c>
      <c r="K3289" t="str">
        <f>IF(tickets_dataset[[#This Row],[status]] = "Closed", "Yes","No")</f>
        <v>Yes</v>
      </c>
      <c r="L3289" s="2">
        <f t="shared" si="204"/>
        <v>48</v>
      </c>
      <c r="M3289" t="str">
        <f t="shared" si="205"/>
        <v>No</v>
      </c>
      <c r="N3289" t="str">
        <f t="shared" si="206"/>
        <v>Jan</v>
      </c>
      <c r="O3289" s="2">
        <f t="shared" si="207"/>
        <v>2</v>
      </c>
      <c r="P3289" t="str">
        <f>VLOOKUP(G3289,Agents!A:E,4,FALSE)</f>
        <v>Team3</v>
      </c>
      <c r="Q3289" t="str">
        <f>VLOOKUP(G3289,Agents!A:E,5,FALSE)</f>
        <v>Mid</v>
      </c>
      <c r="R3289" t="str">
        <f>VLOOKUP(G3289,Agents!A:E,2,FALSE)</f>
        <v>Night</v>
      </c>
    </row>
    <row r="3290" spans="1:18" x14ac:dyDescent="0.35">
      <c r="A3290" t="s">
        <v>5817</v>
      </c>
      <c r="B3290" t="s">
        <v>5818</v>
      </c>
      <c r="C3290" t="s">
        <v>34</v>
      </c>
      <c r="D3290" t="s">
        <v>13</v>
      </c>
      <c r="E3290" s="1">
        <v>46065.836111111108</v>
      </c>
      <c r="F3290" s="1">
        <v>46066.336111111108</v>
      </c>
      <c r="G3290" t="s">
        <v>39</v>
      </c>
      <c r="H3290" t="s">
        <v>15</v>
      </c>
      <c r="I3290" t="s">
        <v>16</v>
      </c>
      <c r="J3290">
        <v>3</v>
      </c>
      <c r="K3290" t="str">
        <f>IF(tickets_dataset[[#This Row],[status]] = "Closed", "Yes","No")</f>
        <v>Yes</v>
      </c>
      <c r="L3290" s="2">
        <f t="shared" si="204"/>
        <v>12</v>
      </c>
      <c r="M3290" t="str">
        <f t="shared" si="205"/>
        <v>No</v>
      </c>
      <c r="N3290" t="str">
        <f t="shared" si="206"/>
        <v>Feb</v>
      </c>
      <c r="O3290" s="2">
        <f t="shared" si="207"/>
        <v>0.5</v>
      </c>
      <c r="P3290" t="str">
        <f>VLOOKUP(G3290,Agents!A:E,4,FALSE)</f>
        <v>Team3</v>
      </c>
      <c r="Q3290" t="str">
        <f>VLOOKUP(G3290,Agents!A:E,5,FALSE)</f>
        <v>Mid</v>
      </c>
      <c r="R3290" t="str">
        <f>VLOOKUP(G3290,Agents!A:E,2,FALSE)</f>
        <v>Night</v>
      </c>
    </row>
    <row r="3291" spans="1:18" x14ac:dyDescent="0.35">
      <c r="A3291" t="s">
        <v>5819</v>
      </c>
      <c r="B3291" t="s">
        <v>5820</v>
      </c>
      <c r="C3291" t="s">
        <v>50</v>
      </c>
      <c r="D3291" t="s">
        <v>26</v>
      </c>
      <c r="E3291" s="1">
        <v>46034.323611111111</v>
      </c>
      <c r="F3291" s="1">
        <v>46036.365277777775</v>
      </c>
      <c r="G3291" t="s">
        <v>422</v>
      </c>
      <c r="H3291" t="s">
        <v>15</v>
      </c>
      <c r="I3291" t="s">
        <v>16</v>
      </c>
      <c r="J3291">
        <v>3</v>
      </c>
      <c r="K3291" t="str">
        <f>IF(tickets_dataset[[#This Row],[status]] = "Closed", "Yes","No")</f>
        <v>Yes</v>
      </c>
      <c r="L3291" s="2">
        <f t="shared" si="204"/>
        <v>48.999999999941792</v>
      </c>
      <c r="M3291" t="str">
        <f t="shared" si="205"/>
        <v>Yes</v>
      </c>
      <c r="N3291" t="str">
        <f t="shared" si="206"/>
        <v>Jan</v>
      </c>
      <c r="O3291" s="2">
        <f t="shared" si="207"/>
        <v>2.0416666666642413</v>
      </c>
      <c r="P3291" t="str">
        <f>VLOOKUP(G3291,Agents!A:E,4,FALSE)</f>
        <v>Team5</v>
      </c>
      <c r="Q3291" t="str">
        <f>VLOOKUP(G3291,Agents!A:E,5,FALSE)</f>
        <v>Mid</v>
      </c>
      <c r="R3291" t="str">
        <f>VLOOKUP(G3291,Agents!A:E,2,FALSE)</f>
        <v>Evening</v>
      </c>
    </row>
    <row r="3292" spans="1:18" x14ac:dyDescent="0.35">
      <c r="A3292" t="s">
        <v>5821</v>
      </c>
      <c r="B3292" t="s">
        <v>3666</v>
      </c>
      <c r="C3292" t="s">
        <v>50</v>
      </c>
      <c r="D3292" t="s">
        <v>13</v>
      </c>
      <c r="E3292" s="1">
        <v>46026.423611111109</v>
      </c>
      <c r="F3292" s="1">
        <v>46027.590277777781</v>
      </c>
      <c r="G3292" t="s">
        <v>234</v>
      </c>
      <c r="H3292" t="s">
        <v>28</v>
      </c>
      <c r="I3292" t="s">
        <v>16</v>
      </c>
      <c r="J3292">
        <v>3</v>
      </c>
      <c r="K3292" t="str">
        <f>IF(tickets_dataset[[#This Row],[status]] = "Closed", "Yes","No")</f>
        <v>No</v>
      </c>
      <c r="L3292" s="2">
        <f t="shared" si="204"/>
        <v>28.000000000116415</v>
      </c>
      <c r="M3292" t="str">
        <f t="shared" si="205"/>
        <v>No</v>
      </c>
      <c r="N3292" t="str">
        <f t="shared" si="206"/>
        <v>Jan</v>
      </c>
      <c r="O3292" s="2">
        <f t="shared" si="207"/>
        <v>1.1666666666715173</v>
      </c>
      <c r="P3292" t="str">
        <f>VLOOKUP(G3292,Agents!A:E,4,FALSE)</f>
        <v>Team5</v>
      </c>
      <c r="Q3292" t="str">
        <f>VLOOKUP(G3292,Agents!A:E,5,FALSE)</f>
        <v>Senior</v>
      </c>
      <c r="R3292" t="str">
        <f>VLOOKUP(G3292,Agents!A:E,2,FALSE)</f>
        <v>Night</v>
      </c>
    </row>
    <row r="3293" spans="1:18" x14ac:dyDescent="0.35">
      <c r="A3293" t="s">
        <v>5822</v>
      </c>
      <c r="B3293" t="s">
        <v>3257</v>
      </c>
      <c r="C3293" t="s">
        <v>50</v>
      </c>
      <c r="D3293" t="s">
        <v>26</v>
      </c>
      <c r="E3293" s="1">
        <v>46037.92291666667</v>
      </c>
      <c r="F3293" s="1">
        <v>46040.214583333334</v>
      </c>
      <c r="G3293" t="s">
        <v>14</v>
      </c>
      <c r="H3293" t="s">
        <v>15</v>
      </c>
      <c r="I3293" t="s">
        <v>16</v>
      </c>
      <c r="J3293">
        <v>4</v>
      </c>
      <c r="K3293" t="str">
        <f>IF(tickets_dataset[[#This Row],[status]] = "Closed", "Yes","No")</f>
        <v>Yes</v>
      </c>
      <c r="L3293" s="2">
        <f t="shared" si="204"/>
        <v>54.999999999941792</v>
      </c>
      <c r="M3293" t="str">
        <f t="shared" si="205"/>
        <v>Yes</v>
      </c>
      <c r="N3293" t="str">
        <f t="shared" si="206"/>
        <v>Jan</v>
      </c>
      <c r="O3293" s="2">
        <f t="shared" si="207"/>
        <v>2.2916666666642413</v>
      </c>
      <c r="P3293" t="str">
        <f>VLOOKUP(G3293,Agents!A:E,4,FALSE)</f>
        <v>Team1</v>
      </c>
      <c r="Q3293" t="str">
        <f>VLOOKUP(G3293,Agents!A:E,5,FALSE)</f>
        <v>Senior</v>
      </c>
      <c r="R3293" t="str">
        <f>VLOOKUP(G3293,Agents!A:E,2,FALSE)</f>
        <v>Morning</v>
      </c>
    </row>
    <row r="3294" spans="1:18" x14ac:dyDescent="0.35">
      <c r="A3294" t="s">
        <v>5823</v>
      </c>
      <c r="B3294" t="s">
        <v>1022</v>
      </c>
      <c r="C3294" t="s">
        <v>12</v>
      </c>
      <c r="D3294" t="s">
        <v>13</v>
      </c>
      <c r="E3294" s="1">
        <v>46067.924305555556</v>
      </c>
      <c r="F3294" s="1">
        <v>46068.257638888892</v>
      </c>
      <c r="G3294" t="s">
        <v>170</v>
      </c>
      <c r="H3294" t="s">
        <v>15</v>
      </c>
      <c r="I3294" t="s">
        <v>16</v>
      </c>
      <c r="J3294">
        <v>5</v>
      </c>
      <c r="K3294" t="str">
        <f>IF(tickets_dataset[[#This Row],[status]] = "Closed", "Yes","No")</f>
        <v>Yes</v>
      </c>
      <c r="L3294" s="2">
        <f t="shared" si="204"/>
        <v>8.0000000000582077</v>
      </c>
      <c r="M3294" t="str">
        <f t="shared" si="205"/>
        <v>No</v>
      </c>
      <c r="N3294" t="str">
        <f t="shared" si="206"/>
        <v>Feb</v>
      </c>
      <c r="O3294" s="2">
        <f t="shared" si="207"/>
        <v>0.33333333333575865</v>
      </c>
      <c r="P3294" t="str">
        <f>VLOOKUP(G3294,Agents!A:E,4,FALSE)</f>
        <v>Team5</v>
      </c>
      <c r="Q3294" t="str">
        <f>VLOOKUP(G3294,Agents!A:E,5,FALSE)</f>
        <v>Junior</v>
      </c>
      <c r="R3294" t="str">
        <f>VLOOKUP(G3294,Agents!A:E,2,FALSE)</f>
        <v>Night</v>
      </c>
    </row>
    <row r="3295" spans="1:18" x14ac:dyDescent="0.35">
      <c r="A3295" t="s">
        <v>5824</v>
      </c>
      <c r="B3295" t="s">
        <v>5825</v>
      </c>
      <c r="C3295" t="s">
        <v>22</v>
      </c>
      <c r="D3295" t="s">
        <v>13</v>
      </c>
      <c r="E3295" s="1">
        <v>46079.06527777778</v>
      </c>
      <c r="F3295" s="1">
        <v>46080.81527777778</v>
      </c>
      <c r="G3295" t="s">
        <v>23</v>
      </c>
      <c r="H3295" t="s">
        <v>28</v>
      </c>
      <c r="I3295" t="s">
        <v>16</v>
      </c>
      <c r="J3295">
        <v>4</v>
      </c>
      <c r="K3295" t="str">
        <f>IF(tickets_dataset[[#This Row],[status]] = "Closed", "Yes","No")</f>
        <v>No</v>
      </c>
      <c r="L3295" s="2">
        <f t="shared" si="204"/>
        <v>42</v>
      </c>
      <c r="M3295" t="str">
        <f t="shared" si="205"/>
        <v>No</v>
      </c>
      <c r="N3295" t="str">
        <f t="shared" si="206"/>
        <v>Feb</v>
      </c>
      <c r="O3295" s="2">
        <f t="shared" si="207"/>
        <v>1.75</v>
      </c>
      <c r="P3295" t="str">
        <f>VLOOKUP(G3295,Agents!A:E,4,FALSE)</f>
        <v>Team3</v>
      </c>
      <c r="Q3295" t="str">
        <f>VLOOKUP(G3295,Agents!A:E,5,FALSE)</f>
        <v>Senior</v>
      </c>
      <c r="R3295" t="str">
        <f>VLOOKUP(G3295,Agents!A:E,2,FALSE)</f>
        <v>Evening</v>
      </c>
    </row>
    <row r="3296" spans="1:18" x14ac:dyDescent="0.35">
      <c r="A3296" t="s">
        <v>5826</v>
      </c>
      <c r="B3296" t="s">
        <v>5827</v>
      </c>
      <c r="C3296" t="s">
        <v>34</v>
      </c>
      <c r="D3296" t="s">
        <v>26</v>
      </c>
      <c r="E3296" s="1">
        <v>46097.599305555559</v>
      </c>
      <c r="F3296" s="1">
        <v>46097.932638888888</v>
      </c>
      <c r="G3296" t="s">
        <v>221</v>
      </c>
      <c r="H3296" t="s">
        <v>132</v>
      </c>
      <c r="I3296" t="s">
        <v>16</v>
      </c>
      <c r="J3296">
        <v>4</v>
      </c>
      <c r="K3296" t="str">
        <f>IF(tickets_dataset[[#This Row],[status]] = "Closed", "Yes","No")</f>
        <v>No</v>
      </c>
      <c r="L3296" s="2">
        <f t="shared" si="204"/>
        <v>7.9999999998835847</v>
      </c>
      <c r="M3296" t="str">
        <f t="shared" si="205"/>
        <v>No</v>
      </c>
      <c r="N3296" t="str">
        <f t="shared" si="206"/>
        <v>Mar</v>
      </c>
      <c r="O3296" s="2">
        <f t="shared" si="207"/>
        <v>0.33333333332848269</v>
      </c>
      <c r="P3296" t="str">
        <f>VLOOKUP(G3296,Agents!A:E,4,FALSE)</f>
        <v>Team4</v>
      </c>
      <c r="Q3296" t="str">
        <f>VLOOKUP(G3296,Agents!A:E,5,FALSE)</f>
        <v>Senior</v>
      </c>
      <c r="R3296" t="str">
        <f>VLOOKUP(G3296,Agents!A:E,2,FALSE)</f>
        <v>Morning</v>
      </c>
    </row>
    <row r="3297" spans="1:18" x14ac:dyDescent="0.35">
      <c r="A3297" t="s">
        <v>5828</v>
      </c>
      <c r="B3297" t="s">
        <v>5829</v>
      </c>
      <c r="C3297" t="s">
        <v>12</v>
      </c>
      <c r="D3297" t="s">
        <v>38</v>
      </c>
      <c r="E3297" s="1">
        <v>46097.744444444441</v>
      </c>
      <c r="F3297" s="1">
        <v>46100.744444444441</v>
      </c>
      <c r="G3297" t="s">
        <v>140</v>
      </c>
      <c r="H3297" t="s">
        <v>15</v>
      </c>
      <c r="I3297" t="s">
        <v>16</v>
      </c>
      <c r="J3297">
        <v>3</v>
      </c>
      <c r="K3297" t="str">
        <f>IF(tickets_dataset[[#This Row],[status]] = "Closed", "Yes","No")</f>
        <v>Yes</v>
      </c>
      <c r="L3297" s="2">
        <f t="shared" si="204"/>
        <v>72</v>
      </c>
      <c r="M3297" t="str">
        <f t="shared" si="205"/>
        <v>Yes</v>
      </c>
      <c r="N3297" t="str">
        <f t="shared" si="206"/>
        <v>Mar</v>
      </c>
      <c r="O3297" s="2">
        <f t="shared" si="207"/>
        <v>3</v>
      </c>
      <c r="P3297" t="str">
        <f>VLOOKUP(G3297,Agents!A:E,4,FALSE)</f>
        <v>Team1</v>
      </c>
      <c r="Q3297" t="str">
        <f>VLOOKUP(G3297,Agents!A:E,5,FALSE)</f>
        <v>Junior</v>
      </c>
      <c r="R3297" t="str">
        <f>VLOOKUP(G3297,Agents!A:E,2,FALSE)</f>
        <v>Morning</v>
      </c>
    </row>
    <row r="3298" spans="1:18" x14ac:dyDescent="0.35">
      <c r="A3298" t="s">
        <v>5830</v>
      </c>
      <c r="B3298" t="s">
        <v>5831</v>
      </c>
      <c r="C3298" t="s">
        <v>50</v>
      </c>
      <c r="D3298" t="s">
        <v>38</v>
      </c>
      <c r="E3298" s="1">
        <v>46072.634027777778</v>
      </c>
      <c r="F3298" s="1">
        <v>46074.342361111114</v>
      </c>
      <c r="G3298" t="s">
        <v>83</v>
      </c>
      <c r="H3298" t="s">
        <v>15</v>
      </c>
      <c r="I3298" t="s">
        <v>16</v>
      </c>
      <c r="J3298">
        <v>3</v>
      </c>
      <c r="K3298" t="str">
        <f>IF(tickets_dataset[[#This Row],[status]] = "Closed", "Yes","No")</f>
        <v>Yes</v>
      </c>
      <c r="L3298" s="2">
        <f t="shared" si="204"/>
        <v>41.000000000058208</v>
      </c>
      <c r="M3298" t="str">
        <f t="shared" si="205"/>
        <v>No</v>
      </c>
      <c r="N3298" t="str">
        <f t="shared" si="206"/>
        <v>Feb</v>
      </c>
      <c r="O3298" s="2">
        <f t="shared" si="207"/>
        <v>1.7083333333357587</v>
      </c>
      <c r="P3298" t="str">
        <f>VLOOKUP(G3298,Agents!A:E,4,FALSE)</f>
        <v>Team2</v>
      </c>
      <c r="Q3298" t="str">
        <f>VLOOKUP(G3298,Agents!A:E,5,FALSE)</f>
        <v>Junior</v>
      </c>
      <c r="R3298" t="str">
        <f>VLOOKUP(G3298,Agents!A:E,2,FALSE)</f>
        <v>Night</v>
      </c>
    </row>
    <row r="3299" spans="1:18" x14ac:dyDescent="0.35">
      <c r="A3299" t="s">
        <v>5832</v>
      </c>
      <c r="B3299" t="s">
        <v>4226</v>
      </c>
      <c r="C3299" t="s">
        <v>76</v>
      </c>
      <c r="D3299" t="s">
        <v>38</v>
      </c>
      <c r="E3299" s="1">
        <v>46040.921527777777</v>
      </c>
      <c r="F3299" s="1">
        <v>46041.463194444441</v>
      </c>
      <c r="G3299" t="s">
        <v>39</v>
      </c>
      <c r="H3299" t="s">
        <v>15</v>
      </c>
      <c r="I3299" t="s">
        <v>16</v>
      </c>
      <c r="J3299">
        <v>4</v>
      </c>
      <c r="K3299" t="str">
        <f>IF(tickets_dataset[[#This Row],[status]] = "Closed", "Yes","No")</f>
        <v>Yes</v>
      </c>
      <c r="L3299" s="2">
        <f t="shared" si="204"/>
        <v>12.999999999941792</v>
      </c>
      <c r="M3299" t="str">
        <f t="shared" si="205"/>
        <v>No</v>
      </c>
      <c r="N3299" t="str">
        <f t="shared" si="206"/>
        <v>Jan</v>
      </c>
      <c r="O3299" s="2">
        <f t="shared" si="207"/>
        <v>0.54166666666424135</v>
      </c>
      <c r="P3299" t="str">
        <f>VLOOKUP(G3299,Agents!A:E,4,FALSE)</f>
        <v>Team3</v>
      </c>
      <c r="Q3299" t="str">
        <f>VLOOKUP(G3299,Agents!A:E,5,FALSE)</f>
        <v>Mid</v>
      </c>
      <c r="R3299" t="str">
        <f>VLOOKUP(G3299,Agents!A:E,2,FALSE)</f>
        <v>Night</v>
      </c>
    </row>
    <row r="3300" spans="1:18" x14ac:dyDescent="0.35">
      <c r="A3300" t="s">
        <v>5833</v>
      </c>
      <c r="B3300" t="s">
        <v>4676</v>
      </c>
      <c r="C3300" t="s">
        <v>76</v>
      </c>
      <c r="D3300" t="s">
        <v>38</v>
      </c>
      <c r="E3300" s="1">
        <v>46091.32708333333</v>
      </c>
      <c r="F3300" s="1">
        <v>46093.785416666666</v>
      </c>
      <c r="G3300" t="s">
        <v>23</v>
      </c>
      <c r="H3300" t="s">
        <v>15</v>
      </c>
      <c r="I3300" t="s">
        <v>16</v>
      </c>
      <c r="J3300">
        <v>5</v>
      </c>
      <c r="K3300" t="str">
        <f>IF(tickets_dataset[[#This Row],[status]] = "Closed", "Yes","No")</f>
        <v>Yes</v>
      </c>
      <c r="L3300" s="2">
        <f t="shared" si="204"/>
        <v>59.000000000058208</v>
      </c>
      <c r="M3300" t="str">
        <f t="shared" si="205"/>
        <v>Yes</v>
      </c>
      <c r="N3300" t="str">
        <f t="shared" si="206"/>
        <v>Mar</v>
      </c>
      <c r="O3300" s="2">
        <f t="shared" si="207"/>
        <v>2.4583333333357587</v>
      </c>
      <c r="P3300" t="str">
        <f>VLOOKUP(G3300,Agents!A:E,4,FALSE)</f>
        <v>Team3</v>
      </c>
      <c r="Q3300" t="str">
        <f>VLOOKUP(G3300,Agents!A:E,5,FALSE)</f>
        <v>Senior</v>
      </c>
      <c r="R3300" t="str">
        <f>VLOOKUP(G3300,Agents!A:E,2,FALSE)</f>
        <v>Evening</v>
      </c>
    </row>
    <row r="3301" spans="1:18" x14ac:dyDescent="0.35">
      <c r="A3301" t="s">
        <v>5834</v>
      </c>
      <c r="B3301" t="s">
        <v>5835</v>
      </c>
      <c r="C3301" t="s">
        <v>76</v>
      </c>
      <c r="D3301" t="s">
        <v>13</v>
      </c>
      <c r="E3301" s="1">
        <v>46024.633333333331</v>
      </c>
      <c r="F3301" s="1">
        <v>46025.175000000003</v>
      </c>
      <c r="G3301" t="s">
        <v>344</v>
      </c>
      <c r="H3301" t="s">
        <v>15</v>
      </c>
      <c r="I3301" t="s">
        <v>16</v>
      </c>
      <c r="J3301">
        <v>3</v>
      </c>
      <c r="K3301" t="str">
        <f>IF(tickets_dataset[[#This Row],[status]] = "Closed", "Yes","No")</f>
        <v>Yes</v>
      </c>
      <c r="L3301" s="2">
        <f t="shared" si="204"/>
        <v>13.000000000116415</v>
      </c>
      <c r="M3301" t="str">
        <f t="shared" si="205"/>
        <v>No</v>
      </c>
      <c r="N3301" t="str">
        <f t="shared" si="206"/>
        <v>Jan</v>
      </c>
      <c r="O3301" s="2">
        <f t="shared" si="207"/>
        <v>0.54166666667151731</v>
      </c>
      <c r="P3301" t="str">
        <f>VLOOKUP(G3301,Agents!A:E,4,FALSE)</f>
        <v>Team4</v>
      </c>
      <c r="Q3301" t="str">
        <f>VLOOKUP(G3301,Agents!A:E,5,FALSE)</f>
        <v>Senior</v>
      </c>
      <c r="R3301" t="str">
        <f>VLOOKUP(G3301,Agents!A:E,2,FALSE)</f>
        <v>Night</v>
      </c>
    </row>
    <row r="3302" spans="1:18" x14ac:dyDescent="0.35">
      <c r="A3302" t="s">
        <v>5836</v>
      </c>
      <c r="B3302" t="s">
        <v>3546</v>
      </c>
      <c r="C3302" t="s">
        <v>50</v>
      </c>
      <c r="D3302" t="s">
        <v>13</v>
      </c>
      <c r="E3302" s="1">
        <v>46111.711111111108</v>
      </c>
      <c r="F3302" s="1">
        <v>46113.25277777778</v>
      </c>
      <c r="G3302" t="s">
        <v>206</v>
      </c>
      <c r="H3302" t="s">
        <v>15</v>
      </c>
      <c r="I3302" t="s">
        <v>16</v>
      </c>
      <c r="J3302">
        <v>4</v>
      </c>
      <c r="K3302" t="str">
        <f>IF(tickets_dataset[[#This Row],[status]] = "Closed", "Yes","No")</f>
        <v>Yes</v>
      </c>
      <c r="L3302" s="2">
        <f t="shared" si="204"/>
        <v>37.000000000116415</v>
      </c>
      <c r="M3302" t="str">
        <f t="shared" si="205"/>
        <v>No</v>
      </c>
      <c r="N3302" t="str">
        <f t="shared" si="206"/>
        <v>Mar</v>
      </c>
      <c r="O3302" s="2">
        <f t="shared" si="207"/>
        <v>1.5416666666715173</v>
      </c>
      <c r="P3302" t="str">
        <f>VLOOKUP(G3302,Agents!A:E,4,FALSE)</f>
        <v>Team5</v>
      </c>
      <c r="Q3302" t="str">
        <f>VLOOKUP(G3302,Agents!A:E,5,FALSE)</f>
        <v>Junior</v>
      </c>
      <c r="R3302" t="str">
        <f>VLOOKUP(G3302,Agents!A:E,2,FALSE)</f>
        <v>Evening</v>
      </c>
    </row>
    <row r="3303" spans="1:18" x14ac:dyDescent="0.35">
      <c r="A3303" t="s">
        <v>5837</v>
      </c>
      <c r="B3303" t="s">
        <v>4267</v>
      </c>
      <c r="C3303" t="s">
        <v>12</v>
      </c>
      <c r="D3303" t="s">
        <v>38</v>
      </c>
      <c r="E3303" s="1">
        <v>46068.933333333334</v>
      </c>
      <c r="F3303" s="1">
        <v>46072.558333333334</v>
      </c>
      <c r="G3303" t="s">
        <v>19</v>
      </c>
      <c r="H3303" t="s">
        <v>15</v>
      </c>
      <c r="I3303" t="s">
        <v>16</v>
      </c>
      <c r="J3303">
        <v>5</v>
      </c>
      <c r="K3303" t="str">
        <f>IF(tickets_dataset[[#This Row],[status]] = "Closed", "Yes","No")</f>
        <v>Yes</v>
      </c>
      <c r="L3303" s="2">
        <f t="shared" si="204"/>
        <v>87</v>
      </c>
      <c r="M3303" t="str">
        <f t="shared" si="205"/>
        <v>Yes</v>
      </c>
      <c r="N3303" t="str">
        <f t="shared" si="206"/>
        <v>Feb</v>
      </c>
      <c r="O3303" s="2">
        <f t="shared" si="207"/>
        <v>3.625</v>
      </c>
      <c r="P3303" t="str">
        <f>VLOOKUP(G3303,Agents!A:E,4,FALSE)</f>
        <v>Team4</v>
      </c>
      <c r="Q3303" t="str">
        <f>VLOOKUP(G3303,Agents!A:E,5,FALSE)</f>
        <v>Senior</v>
      </c>
      <c r="R3303" t="str">
        <f>VLOOKUP(G3303,Agents!A:E,2,FALSE)</f>
        <v>Evening</v>
      </c>
    </row>
    <row r="3304" spans="1:18" x14ac:dyDescent="0.35">
      <c r="A3304" t="s">
        <v>5838</v>
      </c>
      <c r="B3304" t="s">
        <v>5839</v>
      </c>
      <c r="C3304" t="s">
        <v>34</v>
      </c>
      <c r="D3304" t="s">
        <v>26</v>
      </c>
      <c r="E3304" s="1">
        <v>46077.039583333331</v>
      </c>
      <c r="F3304" s="1">
        <v>46077.622916666667</v>
      </c>
      <c r="G3304" t="s">
        <v>35</v>
      </c>
      <c r="H3304" t="s">
        <v>15</v>
      </c>
      <c r="I3304" t="s">
        <v>16</v>
      </c>
      <c r="J3304">
        <v>4</v>
      </c>
      <c r="K3304" t="str">
        <f>IF(tickets_dataset[[#This Row],[status]] = "Closed", "Yes","No")</f>
        <v>Yes</v>
      </c>
      <c r="L3304" s="2">
        <f t="shared" si="204"/>
        <v>14.000000000058208</v>
      </c>
      <c r="M3304" t="str">
        <f t="shared" si="205"/>
        <v>No</v>
      </c>
      <c r="N3304" t="str">
        <f t="shared" si="206"/>
        <v>Feb</v>
      </c>
      <c r="O3304" s="2">
        <f t="shared" si="207"/>
        <v>0.58333333333575865</v>
      </c>
      <c r="P3304" t="str">
        <f>VLOOKUP(G3304,Agents!A:E,4,FALSE)</f>
        <v>Team1</v>
      </c>
      <c r="Q3304" t="str">
        <f>VLOOKUP(G3304,Agents!A:E,5,FALSE)</f>
        <v>Senior</v>
      </c>
      <c r="R3304" t="str">
        <f>VLOOKUP(G3304,Agents!A:E,2,FALSE)</f>
        <v>Evening</v>
      </c>
    </row>
    <row r="3305" spans="1:18" x14ac:dyDescent="0.35">
      <c r="A3305" t="s">
        <v>5840</v>
      </c>
      <c r="B3305" t="s">
        <v>5841</v>
      </c>
      <c r="C3305" t="s">
        <v>76</v>
      </c>
      <c r="D3305" t="s">
        <v>26</v>
      </c>
      <c r="E3305" s="1">
        <v>46081.788888888892</v>
      </c>
      <c r="F3305" s="1">
        <v>46082.705555555556</v>
      </c>
      <c r="G3305" t="s">
        <v>156</v>
      </c>
      <c r="H3305" t="s">
        <v>132</v>
      </c>
      <c r="I3305" t="s">
        <v>16</v>
      </c>
      <c r="J3305">
        <v>4</v>
      </c>
      <c r="K3305" t="str">
        <f>IF(tickets_dataset[[#This Row],[status]] = "Closed", "Yes","No")</f>
        <v>No</v>
      </c>
      <c r="L3305" s="2">
        <f t="shared" si="204"/>
        <v>21.999999999941792</v>
      </c>
      <c r="M3305" t="str">
        <f t="shared" si="205"/>
        <v>No</v>
      </c>
      <c r="N3305" t="str">
        <f t="shared" si="206"/>
        <v>Feb</v>
      </c>
      <c r="O3305" s="2">
        <f t="shared" si="207"/>
        <v>0.91666666666424135</v>
      </c>
      <c r="P3305" t="str">
        <f>VLOOKUP(G3305,Agents!A:E,4,FALSE)</f>
        <v>Team3</v>
      </c>
      <c r="Q3305" t="str">
        <f>VLOOKUP(G3305,Agents!A:E,5,FALSE)</f>
        <v>Mid</v>
      </c>
      <c r="R3305" t="str">
        <f>VLOOKUP(G3305,Agents!A:E,2,FALSE)</f>
        <v>Evening</v>
      </c>
    </row>
    <row r="3306" spans="1:18" x14ac:dyDescent="0.35">
      <c r="A3306" t="s">
        <v>5842</v>
      </c>
      <c r="B3306" t="s">
        <v>5843</v>
      </c>
      <c r="C3306" t="s">
        <v>22</v>
      </c>
      <c r="D3306" t="s">
        <v>13</v>
      </c>
      <c r="E3306" s="1">
        <v>46052.474999999999</v>
      </c>
      <c r="F3306" s="1">
        <v>46053.558333333334</v>
      </c>
      <c r="G3306" t="s">
        <v>211</v>
      </c>
      <c r="H3306" t="s">
        <v>15</v>
      </c>
      <c r="I3306" t="s">
        <v>16</v>
      </c>
      <c r="J3306">
        <v>3</v>
      </c>
      <c r="K3306" t="str">
        <f>IF(tickets_dataset[[#This Row],[status]] = "Closed", "Yes","No")</f>
        <v>Yes</v>
      </c>
      <c r="L3306" s="2">
        <f t="shared" si="204"/>
        <v>26.000000000058208</v>
      </c>
      <c r="M3306" t="str">
        <f t="shared" si="205"/>
        <v>No</v>
      </c>
      <c r="N3306" t="str">
        <f t="shared" si="206"/>
        <v>Jan</v>
      </c>
      <c r="O3306" s="2">
        <f t="shared" si="207"/>
        <v>1.0833333333357587</v>
      </c>
      <c r="P3306" t="str">
        <f>VLOOKUP(G3306,Agents!A:E,4,FALSE)</f>
        <v>Team5</v>
      </c>
      <c r="Q3306" t="str">
        <f>VLOOKUP(G3306,Agents!A:E,5,FALSE)</f>
        <v>Senior</v>
      </c>
      <c r="R3306" t="str">
        <f>VLOOKUP(G3306,Agents!A:E,2,FALSE)</f>
        <v>Evening</v>
      </c>
    </row>
    <row r="3307" spans="1:18" x14ac:dyDescent="0.35">
      <c r="A3307" t="s">
        <v>5844</v>
      </c>
      <c r="B3307" t="s">
        <v>5845</v>
      </c>
      <c r="C3307" t="s">
        <v>12</v>
      </c>
      <c r="D3307" t="s">
        <v>38</v>
      </c>
      <c r="E3307" s="1">
        <v>46109.326388888891</v>
      </c>
      <c r="F3307" s="1">
        <v>46111.409722222219</v>
      </c>
      <c r="G3307" t="s">
        <v>100</v>
      </c>
      <c r="H3307" t="s">
        <v>15</v>
      </c>
      <c r="I3307" t="s">
        <v>16</v>
      </c>
      <c r="J3307">
        <v>4</v>
      </c>
      <c r="K3307" t="str">
        <f>IF(tickets_dataset[[#This Row],[status]] = "Closed", "Yes","No")</f>
        <v>Yes</v>
      </c>
      <c r="L3307" s="2">
        <f t="shared" si="204"/>
        <v>49.999999999883585</v>
      </c>
      <c r="M3307" t="str">
        <f t="shared" si="205"/>
        <v>Yes</v>
      </c>
      <c r="N3307" t="str">
        <f t="shared" si="206"/>
        <v>Mar</v>
      </c>
      <c r="O3307" s="2">
        <f t="shared" si="207"/>
        <v>2.0833333333284827</v>
      </c>
      <c r="P3307" t="str">
        <f>VLOOKUP(G3307,Agents!A:E,4,FALSE)</f>
        <v>Team4</v>
      </c>
      <c r="Q3307" t="str">
        <f>VLOOKUP(G3307,Agents!A:E,5,FALSE)</f>
        <v>Junior</v>
      </c>
      <c r="R3307" t="str">
        <f>VLOOKUP(G3307,Agents!A:E,2,FALSE)</f>
        <v>Evening</v>
      </c>
    </row>
    <row r="3308" spans="1:18" x14ac:dyDescent="0.35">
      <c r="A3308" t="s">
        <v>5846</v>
      </c>
      <c r="B3308" t="s">
        <v>2417</v>
      </c>
      <c r="C3308" t="s">
        <v>22</v>
      </c>
      <c r="D3308" t="s">
        <v>13</v>
      </c>
      <c r="E3308" s="1">
        <v>46045.370833333334</v>
      </c>
      <c r="F3308" s="1">
        <v>46045.620833333334</v>
      </c>
      <c r="G3308" t="s">
        <v>42</v>
      </c>
      <c r="H3308" t="s">
        <v>15</v>
      </c>
      <c r="I3308" t="s">
        <v>16</v>
      </c>
      <c r="J3308">
        <v>4</v>
      </c>
      <c r="K3308" t="str">
        <f>IF(tickets_dataset[[#This Row],[status]] = "Closed", "Yes","No")</f>
        <v>Yes</v>
      </c>
      <c r="L3308" s="2">
        <f t="shared" si="204"/>
        <v>6</v>
      </c>
      <c r="M3308" t="str">
        <f t="shared" si="205"/>
        <v>No</v>
      </c>
      <c r="N3308" t="str">
        <f t="shared" si="206"/>
        <v>Jan</v>
      </c>
      <c r="O3308" s="2">
        <f t="shared" si="207"/>
        <v>0.25</v>
      </c>
      <c r="P3308" t="str">
        <f>VLOOKUP(G3308,Agents!A:E,4,FALSE)</f>
        <v>Team2</v>
      </c>
      <c r="Q3308" t="str">
        <f>VLOOKUP(G3308,Agents!A:E,5,FALSE)</f>
        <v>Junior</v>
      </c>
      <c r="R3308" t="str">
        <f>VLOOKUP(G3308,Agents!A:E,2,FALSE)</f>
        <v>Night</v>
      </c>
    </row>
    <row r="3309" spans="1:18" x14ac:dyDescent="0.35">
      <c r="A3309" t="s">
        <v>5847</v>
      </c>
      <c r="B3309" t="s">
        <v>5848</v>
      </c>
      <c r="C3309" t="s">
        <v>50</v>
      </c>
      <c r="D3309" t="s">
        <v>13</v>
      </c>
      <c r="E3309" s="1">
        <v>46084.124305555553</v>
      </c>
      <c r="F3309" s="1">
        <v>46084.624305555553</v>
      </c>
      <c r="G3309" t="s">
        <v>183</v>
      </c>
      <c r="H3309" t="s">
        <v>15</v>
      </c>
      <c r="I3309" t="s">
        <v>16</v>
      </c>
      <c r="J3309">
        <v>3</v>
      </c>
      <c r="K3309" t="str">
        <f>IF(tickets_dataset[[#This Row],[status]] = "Closed", "Yes","No")</f>
        <v>Yes</v>
      </c>
      <c r="L3309" s="2">
        <f t="shared" si="204"/>
        <v>12</v>
      </c>
      <c r="M3309" t="str">
        <f t="shared" si="205"/>
        <v>No</v>
      </c>
      <c r="N3309" t="str">
        <f t="shared" si="206"/>
        <v>Mar</v>
      </c>
      <c r="O3309" s="2">
        <f t="shared" si="207"/>
        <v>0.5</v>
      </c>
      <c r="P3309" t="str">
        <f>VLOOKUP(G3309,Agents!A:E,4,FALSE)</f>
        <v>Team3</v>
      </c>
      <c r="Q3309" t="str">
        <f>VLOOKUP(G3309,Agents!A:E,5,FALSE)</f>
        <v>Senior</v>
      </c>
      <c r="R3309" t="str">
        <f>VLOOKUP(G3309,Agents!A:E,2,FALSE)</f>
        <v>Night</v>
      </c>
    </row>
    <row r="3310" spans="1:18" x14ac:dyDescent="0.35">
      <c r="A3310" t="s">
        <v>5849</v>
      </c>
      <c r="B3310" t="s">
        <v>178</v>
      </c>
      <c r="C3310" t="s">
        <v>12</v>
      </c>
      <c r="D3310" t="s">
        <v>26</v>
      </c>
      <c r="E3310" s="1">
        <v>46096.129166666666</v>
      </c>
      <c r="F3310" s="1">
        <v>46098.29583333333</v>
      </c>
      <c r="G3310" t="s">
        <v>211</v>
      </c>
      <c r="H3310" t="s">
        <v>28</v>
      </c>
      <c r="I3310" t="s">
        <v>16</v>
      </c>
      <c r="J3310">
        <v>5</v>
      </c>
      <c r="K3310" t="str">
        <f>IF(tickets_dataset[[#This Row],[status]] = "Closed", "Yes","No")</f>
        <v>No</v>
      </c>
      <c r="L3310" s="2">
        <f t="shared" si="204"/>
        <v>51.999999999941792</v>
      </c>
      <c r="M3310" t="str">
        <f t="shared" si="205"/>
        <v>Yes</v>
      </c>
      <c r="N3310" t="str">
        <f t="shared" si="206"/>
        <v>Mar</v>
      </c>
      <c r="O3310" s="2">
        <f t="shared" si="207"/>
        <v>2.1666666666642413</v>
      </c>
      <c r="P3310" t="str">
        <f>VLOOKUP(G3310,Agents!A:E,4,FALSE)</f>
        <v>Team5</v>
      </c>
      <c r="Q3310" t="str">
        <f>VLOOKUP(G3310,Agents!A:E,5,FALSE)</f>
        <v>Senior</v>
      </c>
      <c r="R3310" t="str">
        <f>VLOOKUP(G3310,Agents!A:E,2,FALSE)</f>
        <v>Evening</v>
      </c>
    </row>
    <row r="3311" spans="1:18" x14ac:dyDescent="0.35">
      <c r="A3311" t="s">
        <v>5850</v>
      </c>
      <c r="B3311" t="s">
        <v>4912</v>
      </c>
      <c r="C3311" t="s">
        <v>12</v>
      </c>
      <c r="D3311" t="s">
        <v>26</v>
      </c>
      <c r="E3311" s="1">
        <v>46099.82708333333</v>
      </c>
      <c r="F3311" s="1">
        <v>46100.410416666666</v>
      </c>
      <c r="G3311" t="s">
        <v>35</v>
      </c>
      <c r="H3311" t="s">
        <v>15</v>
      </c>
      <c r="I3311" t="s">
        <v>16</v>
      </c>
      <c r="J3311">
        <v>4</v>
      </c>
      <c r="K3311" t="str">
        <f>IF(tickets_dataset[[#This Row],[status]] = "Closed", "Yes","No")</f>
        <v>Yes</v>
      </c>
      <c r="L3311" s="2">
        <f t="shared" si="204"/>
        <v>14.000000000058208</v>
      </c>
      <c r="M3311" t="str">
        <f t="shared" si="205"/>
        <v>No</v>
      </c>
      <c r="N3311" t="str">
        <f t="shared" si="206"/>
        <v>Mar</v>
      </c>
      <c r="O3311" s="2">
        <f t="shared" si="207"/>
        <v>0.58333333333575865</v>
      </c>
      <c r="P3311" t="str">
        <f>VLOOKUP(G3311,Agents!A:E,4,FALSE)</f>
        <v>Team1</v>
      </c>
      <c r="Q3311" t="str">
        <f>VLOOKUP(G3311,Agents!A:E,5,FALSE)</f>
        <v>Senior</v>
      </c>
      <c r="R3311" t="str">
        <f>VLOOKUP(G3311,Agents!A:E,2,FALSE)</f>
        <v>Evening</v>
      </c>
    </row>
    <row r="3312" spans="1:18" x14ac:dyDescent="0.35">
      <c r="A3312" t="s">
        <v>5851</v>
      </c>
      <c r="B3312" t="s">
        <v>3391</v>
      </c>
      <c r="C3312" t="s">
        <v>12</v>
      </c>
      <c r="D3312" t="s">
        <v>26</v>
      </c>
      <c r="E3312" s="1">
        <v>46063.299305555556</v>
      </c>
      <c r="F3312" s="1">
        <v>46065.132638888892</v>
      </c>
      <c r="G3312" t="s">
        <v>67</v>
      </c>
      <c r="H3312" t="s">
        <v>15</v>
      </c>
      <c r="I3312" t="s">
        <v>16</v>
      </c>
      <c r="J3312">
        <v>3</v>
      </c>
      <c r="K3312" t="str">
        <f>IF(tickets_dataset[[#This Row],[status]] = "Closed", "Yes","No")</f>
        <v>Yes</v>
      </c>
      <c r="L3312" s="2">
        <f t="shared" si="204"/>
        <v>44.000000000058208</v>
      </c>
      <c r="M3312" t="str">
        <f t="shared" si="205"/>
        <v>No</v>
      </c>
      <c r="N3312" t="str">
        <f t="shared" si="206"/>
        <v>Feb</v>
      </c>
      <c r="O3312" s="2">
        <f t="shared" si="207"/>
        <v>1.8333333333357587</v>
      </c>
      <c r="P3312" t="str">
        <f>VLOOKUP(G3312,Agents!A:E,4,FALSE)</f>
        <v>Team5</v>
      </c>
      <c r="Q3312" t="str">
        <f>VLOOKUP(G3312,Agents!A:E,5,FALSE)</f>
        <v>Junior</v>
      </c>
      <c r="R3312" t="str">
        <f>VLOOKUP(G3312,Agents!A:E,2,FALSE)</f>
        <v>Evening</v>
      </c>
    </row>
    <row r="3313" spans="1:18" x14ac:dyDescent="0.35">
      <c r="A3313" t="s">
        <v>5852</v>
      </c>
      <c r="B3313" t="s">
        <v>4905</v>
      </c>
      <c r="C3313" t="s">
        <v>34</v>
      </c>
      <c r="D3313" t="s">
        <v>38</v>
      </c>
      <c r="E3313" s="1">
        <v>46091.941666666666</v>
      </c>
      <c r="F3313" s="1">
        <v>46092.775000000001</v>
      </c>
      <c r="G3313" t="s">
        <v>140</v>
      </c>
      <c r="H3313" t="s">
        <v>15</v>
      </c>
      <c r="I3313" t="s">
        <v>16</v>
      </c>
      <c r="J3313">
        <v>5</v>
      </c>
      <c r="K3313" t="str">
        <f>IF(tickets_dataset[[#This Row],[status]] = "Closed", "Yes","No")</f>
        <v>Yes</v>
      </c>
      <c r="L3313" s="2">
        <f t="shared" si="204"/>
        <v>20.000000000058208</v>
      </c>
      <c r="M3313" t="str">
        <f t="shared" si="205"/>
        <v>No</v>
      </c>
      <c r="N3313" t="str">
        <f t="shared" si="206"/>
        <v>Mar</v>
      </c>
      <c r="O3313" s="2">
        <f t="shared" si="207"/>
        <v>0.83333333333575865</v>
      </c>
      <c r="P3313" t="str">
        <f>VLOOKUP(G3313,Agents!A:E,4,FALSE)</f>
        <v>Team1</v>
      </c>
      <c r="Q3313" t="str">
        <f>VLOOKUP(G3313,Agents!A:E,5,FALSE)</f>
        <v>Junior</v>
      </c>
      <c r="R3313" t="str">
        <f>VLOOKUP(G3313,Agents!A:E,2,FALSE)</f>
        <v>Morning</v>
      </c>
    </row>
    <row r="3314" spans="1:18" x14ac:dyDescent="0.35">
      <c r="A3314" t="s">
        <v>5853</v>
      </c>
      <c r="B3314" t="s">
        <v>5854</v>
      </c>
      <c r="C3314" t="s">
        <v>22</v>
      </c>
      <c r="D3314" t="s">
        <v>13</v>
      </c>
      <c r="E3314" s="1">
        <v>46077.184027777781</v>
      </c>
      <c r="F3314" s="1">
        <v>46077.975694444445</v>
      </c>
      <c r="G3314" t="s">
        <v>42</v>
      </c>
      <c r="H3314" t="s">
        <v>15</v>
      </c>
      <c r="I3314" t="s">
        <v>16</v>
      </c>
      <c r="J3314">
        <v>3</v>
      </c>
      <c r="K3314" t="str">
        <f>IF(tickets_dataset[[#This Row],[status]] = "Closed", "Yes","No")</f>
        <v>Yes</v>
      </c>
      <c r="L3314" s="2">
        <f t="shared" si="204"/>
        <v>18.999999999941792</v>
      </c>
      <c r="M3314" t="str">
        <f t="shared" si="205"/>
        <v>No</v>
      </c>
      <c r="N3314" t="str">
        <f t="shared" si="206"/>
        <v>Feb</v>
      </c>
      <c r="O3314" s="2">
        <f t="shared" si="207"/>
        <v>0.79166666666424135</v>
      </c>
      <c r="P3314" t="str">
        <f>VLOOKUP(G3314,Agents!A:E,4,FALSE)</f>
        <v>Team2</v>
      </c>
      <c r="Q3314" t="str">
        <f>VLOOKUP(G3314,Agents!A:E,5,FALSE)</f>
        <v>Junior</v>
      </c>
      <c r="R3314" t="str">
        <f>VLOOKUP(G3314,Agents!A:E,2,FALSE)</f>
        <v>Night</v>
      </c>
    </row>
    <row r="3315" spans="1:18" x14ac:dyDescent="0.35">
      <c r="A3315" t="s">
        <v>5855</v>
      </c>
      <c r="B3315" t="s">
        <v>5856</v>
      </c>
      <c r="C3315" t="s">
        <v>76</v>
      </c>
      <c r="D3315" t="s">
        <v>13</v>
      </c>
      <c r="E3315" s="1">
        <v>46080.580555555556</v>
      </c>
      <c r="F3315" s="1">
        <v>46081.580555555556</v>
      </c>
      <c r="G3315" t="s">
        <v>119</v>
      </c>
      <c r="H3315" t="s">
        <v>15</v>
      </c>
      <c r="I3315" t="s">
        <v>16</v>
      </c>
      <c r="J3315">
        <v>4</v>
      </c>
      <c r="K3315" t="str">
        <f>IF(tickets_dataset[[#This Row],[status]] = "Closed", "Yes","No")</f>
        <v>Yes</v>
      </c>
      <c r="L3315" s="2">
        <f t="shared" si="204"/>
        <v>24</v>
      </c>
      <c r="M3315" t="str">
        <f t="shared" si="205"/>
        <v>No</v>
      </c>
      <c r="N3315" t="str">
        <f t="shared" si="206"/>
        <v>Feb</v>
      </c>
      <c r="O3315" s="2">
        <f t="shared" si="207"/>
        <v>1</v>
      </c>
      <c r="P3315" t="str">
        <f>VLOOKUP(G3315,Agents!A:E,4,FALSE)</f>
        <v>Team1</v>
      </c>
      <c r="Q3315" t="str">
        <f>VLOOKUP(G3315,Agents!A:E,5,FALSE)</f>
        <v>Junior</v>
      </c>
      <c r="R3315" t="str">
        <f>VLOOKUP(G3315,Agents!A:E,2,FALSE)</f>
        <v>Morning</v>
      </c>
    </row>
    <row r="3316" spans="1:18" x14ac:dyDescent="0.35">
      <c r="A3316" t="s">
        <v>5857</v>
      </c>
      <c r="B3316" t="s">
        <v>5858</v>
      </c>
      <c r="C3316" t="s">
        <v>50</v>
      </c>
      <c r="D3316" t="s">
        <v>26</v>
      </c>
      <c r="E3316" s="1">
        <v>46044.864583333336</v>
      </c>
      <c r="F3316" s="1">
        <v>46046.614583333336</v>
      </c>
      <c r="G3316" t="s">
        <v>256</v>
      </c>
      <c r="H3316" t="s">
        <v>132</v>
      </c>
      <c r="I3316" t="s">
        <v>68</v>
      </c>
      <c r="J3316">
        <v>4</v>
      </c>
      <c r="K3316" t="str">
        <f>IF(tickets_dataset[[#This Row],[status]] = "Closed", "Yes","No")</f>
        <v>No</v>
      </c>
      <c r="L3316" s="2">
        <f t="shared" si="204"/>
        <v>42</v>
      </c>
      <c r="M3316" t="str">
        <f t="shared" si="205"/>
        <v>No</v>
      </c>
      <c r="N3316" t="str">
        <f t="shared" si="206"/>
        <v>Jan</v>
      </c>
      <c r="O3316" s="2">
        <f t="shared" si="207"/>
        <v>1.75</v>
      </c>
      <c r="P3316" t="str">
        <f>VLOOKUP(G3316,Agents!A:E,4,FALSE)</f>
        <v>Team1</v>
      </c>
      <c r="Q3316" t="str">
        <f>VLOOKUP(G3316,Agents!A:E,5,FALSE)</f>
        <v>Mid</v>
      </c>
      <c r="R3316" t="str">
        <f>VLOOKUP(G3316,Agents!A:E,2,FALSE)</f>
        <v>Morning</v>
      </c>
    </row>
    <row r="3317" spans="1:18" x14ac:dyDescent="0.35">
      <c r="A3317" t="s">
        <v>5859</v>
      </c>
      <c r="B3317" t="s">
        <v>5860</v>
      </c>
      <c r="C3317" t="s">
        <v>34</v>
      </c>
      <c r="D3317" t="s">
        <v>38</v>
      </c>
      <c r="E3317" s="1">
        <v>46109.493750000001</v>
      </c>
      <c r="F3317" s="1">
        <v>46112.20208333333</v>
      </c>
      <c r="G3317" t="s">
        <v>206</v>
      </c>
      <c r="H3317" t="s">
        <v>15</v>
      </c>
      <c r="I3317" t="s">
        <v>16</v>
      </c>
      <c r="J3317">
        <v>4</v>
      </c>
      <c r="K3317" t="str">
        <f>IF(tickets_dataset[[#This Row],[status]] = "Closed", "Yes","No")</f>
        <v>Yes</v>
      </c>
      <c r="L3317" s="2">
        <f t="shared" si="204"/>
        <v>64.999999999883585</v>
      </c>
      <c r="M3317" t="str">
        <f t="shared" si="205"/>
        <v>Yes</v>
      </c>
      <c r="N3317" t="str">
        <f t="shared" si="206"/>
        <v>Mar</v>
      </c>
      <c r="O3317" s="2">
        <f t="shared" si="207"/>
        <v>2.7083333333284827</v>
      </c>
      <c r="P3317" t="str">
        <f>VLOOKUP(G3317,Agents!A:E,4,FALSE)</f>
        <v>Team5</v>
      </c>
      <c r="Q3317" t="str">
        <f>VLOOKUP(G3317,Agents!A:E,5,FALSE)</f>
        <v>Junior</v>
      </c>
      <c r="R3317" t="str">
        <f>VLOOKUP(G3317,Agents!A:E,2,FALSE)</f>
        <v>Evening</v>
      </c>
    </row>
    <row r="3318" spans="1:18" x14ac:dyDescent="0.35">
      <c r="A3318" t="s">
        <v>5861</v>
      </c>
      <c r="B3318" t="s">
        <v>5862</v>
      </c>
      <c r="C3318" t="s">
        <v>76</v>
      </c>
      <c r="D3318" t="s">
        <v>26</v>
      </c>
      <c r="E3318" s="1">
        <v>46064.307638888888</v>
      </c>
      <c r="F3318" s="1">
        <v>46065.099305555559</v>
      </c>
      <c r="G3318" t="s">
        <v>357</v>
      </c>
      <c r="H3318" t="s">
        <v>15</v>
      </c>
      <c r="I3318" t="s">
        <v>68</v>
      </c>
      <c r="J3318">
        <v>2</v>
      </c>
      <c r="K3318" t="str">
        <f>IF(tickets_dataset[[#This Row],[status]] = "Closed", "Yes","No")</f>
        <v>Yes</v>
      </c>
      <c r="L3318" s="2">
        <f t="shared" si="204"/>
        <v>19.000000000116415</v>
      </c>
      <c r="M3318" t="str">
        <f t="shared" si="205"/>
        <v>No</v>
      </c>
      <c r="N3318" t="str">
        <f t="shared" si="206"/>
        <v>Feb</v>
      </c>
      <c r="O3318" s="2">
        <f t="shared" si="207"/>
        <v>0.79166666667151731</v>
      </c>
      <c r="P3318" t="str">
        <f>VLOOKUP(G3318,Agents!A:E,4,FALSE)</f>
        <v>Team1</v>
      </c>
      <c r="Q3318" t="str">
        <f>VLOOKUP(G3318,Agents!A:E,5,FALSE)</f>
        <v>Mid</v>
      </c>
      <c r="R3318" t="str">
        <f>VLOOKUP(G3318,Agents!A:E,2,FALSE)</f>
        <v>Morning</v>
      </c>
    </row>
    <row r="3319" spans="1:18" x14ac:dyDescent="0.35">
      <c r="A3319" t="s">
        <v>5863</v>
      </c>
      <c r="B3319" t="s">
        <v>5864</v>
      </c>
      <c r="C3319" t="s">
        <v>76</v>
      </c>
      <c r="D3319" t="s">
        <v>38</v>
      </c>
      <c r="E3319" s="1">
        <v>46080.768750000003</v>
      </c>
      <c r="F3319" s="1">
        <v>46081.560416666667</v>
      </c>
      <c r="G3319" t="s">
        <v>156</v>
      </c>
      <c r="H3319" t="s">
        <v>15</v>
      </c>
      <c r="I3319" t="s">
        <v>16</v>
      </c>
      <c r="J3319">
        <v>5</v>
      </c>
      <c r="K3319" t="str">
        <f>IF(tickets_dataset[[#This Row],[status]] = "Closed", "Yes","No")</f>
        <v>Yes</v>
      </c>
      <c r="L3319" s="2">
        <f t="shared" si="204"/>
        <v>18.999999999941792</v>
      </c>
      <c r="M3319" t="str">
        <f t="shared" si="205"/>
        <v>No</v>
      </c>
      <c r="N3319" t="str">
        <f t="shared" si="206"/>
        <v>Feb</v>
      </c>
      <c r="O3319" s="2">
        <f t="shared" si="207"/>
        <v>0.79166666666424135</v>
      </c>
      <c r="P3319" t="str">
        <f>VLOOKUP(G3319,Agents!A:E,4,FALSE)</f>
        <v>Team3</v>
      </c>
      <c r="Q3319" t="str">
        <f>VLOOKUP(G3319,Agents!A:E,5,FALSE)</f>
        <v>Mid</v>
      </c>
      <c r="R3319" t="str">
        <f>VLOOKUP(G3319,Agents!A:E,2,FALSE)</f>
        <v>Evening</v>
      </c>
    </row>
    <row r="3320" spans="1:18" x14ac:dyDescent="0.35">
      <c r="A3320" t="s">
        <v>5865</v>
      </c>
      <c r="B3320" t="s">
        <v>5866</v>
      </c>
      <c r="C3320" t="s">
        <v>34</v>
      </c>
      <c r="D3320" t="s">
        <v>38</v>
      </c>
      <c r="E3320" s="1">
        <v>46046.684027777781</v>
      </c>
      <c r="F3320" s="1">
        <v>46047.309027777781</v>
      </c>
      <c r="G3320" t="s">
        <v>103</v>
      </c>
      <c r="H3320" t="s">
        <v>15</v>
      </c>
      <c r="I3320" t="s">
        <v>16</v>
      </c>
      <c r="J3320">
        <v>5</v>
      </c>
      <c r="K3320" t="str">
        <f>IF(tickets_dataset[[#This Row],[status]] = "Closed", "Yes","No")</f>
        <v>Yes</v>
      </c>
      <c r="L3320" s="2">
        <f t="shared" si="204"/>
        <v>15</v>
      </c>
      <c r="M3320" t="str">
        <f t="shared" si="205"/>
        <v>No</v>
      </c>
      <c r="N3320" t="str">
        <f t="shared" si="206"/>
        <v>Jan</v>
      </c>
      <c r="O3320" s="2">
        <f t="shared" si="207"/>
        <v>0.625</v>
      </c>
      <c r="P3320" t="str">
        <f>VLOOKUP(G3320,Agents!A:E,4,FALSE)</f>
        <v>Team4</v>
      </c>
      <c r="Q3320" t="str">
        <f>VLOOKUP(G3320,Agents!A:E,5,FALSE)</f>
        <v>Senior</v>
      </c>
      <c r="R3320" t="str">
        <f>VLOOKUP(G3320,Agents!A:E,2,FALSE)</f>
        <v>Night</v>
      </c>
    </row>
    <row r="3321" spans="1:18" x14ac:dyDescent="0.35">
      <c r="A3321" t="s">
        <v>5867</v>
      </c>
      <c r="B3321" t="s">
        <v>5868</v>
      </c>
      <c r="C3321" t="s">
        <v>34</v>
      </c>
      <c r="D3321" t="s">
        <v>13</v>
      </c>
      <c r="E3321" s="1">
        <v>46101.690972222219</v>
      </c>
      <c r="F3321" s="1">
        <v>46102.357638888891</v>
      </c>
      <c r="G3321" t="s">
        <v>311</v>
      </c>
      <c r="H3321" t="s">
        <v>132</v>
      </c>
      <c r="I3321" t="s">
        <v>16</v>
      </c>
      <c r="J3321">
        <v>3</v>
      </c>
      <c r="K3321" t="str">
        <f>IF(tickets_dataset[[#This Row],[status]] = "Closed", "Yes","No")</f>
        <v>No</v>
      </c>
      <c r="L3321" s="2">
        <f t="shared" si="204"/>
        <v>16.000000000116415</v>
      </c>
      <c r="M3321" t="str">
        <f t="shared" si="205"/>
        <v>No</v>
      </c>
      <c r="N3321" t="str">
        <f t="shared" si="206"/>
        <v>Mar</v>
      </c>
      <c r="O3321" s="2">
        <f t="shared" si="207"/>
        <v>0.66666666667151731</v>
      </c>
      <c r="P3321" t="str">
        <f>VLOOKUP(G3321,Agents!A:E,4,FALSE)</f>
        <v>Team5</v>
      </c>
      <c r="Q3321" t="str">
        <f>VLOOKUP(G3321,Agents!A:E,5,FALSE)</f>
        <v>Senior</v>
      </c>
      <c r="R3321" t="str">
        <f>VLOOKUP(G3321,Agents!A:E,2,FALSE)</f>
        <v>Evening</v>
      </c>
    </row>
    <row r="3322" spans="1:18" x14ac:dyDescent="0.35">
      <c r="A3322" t="s">
        <v>5869</v>
      </c>
      <c r="B3322" t="s">
        <v>2536</v>
      </c>
      <c r="C3322" t="s">
        <v>34</v>
      </c>
      <c r="D3322" t="s">
        <v>38</v>
      </c>
      <c r="E3322" s="1">
        <v>46054.493750000001</v>
      </c>
      <c r="F3322" s="1">
        <v>46056.82708333333</v>
      </c>
      <c r="G3322" t="s">
        <v>159</v>
      </c>
      <c r="H3322" t="s">
        <v>28</v>
      </c>
      <c r="I3322" t="s">
        <v>16</v>
      </c>
      <c r="J3322">
        <v>3</v>
      </c>
      <c r="K3322" t="str">
        <f>IF(tickets_dataset[[#This Row],[status]] = "Closed", "Yes","No")</f>
        <v>No</v>
      </c>
      <c r="L3322" s="2">
        <f t="shared" si="204"/>
        <v>55.999999999883585</v>
      </c>
      <c r="M3322" t="str">
        <f t="shared" si="205"/>
        <v>Yes</v>
      </c>
      <c r="N3322" t="str">
        <f t="shared" si="206"/>
        <v>Feb</v>
      </c>
      <c r="O3322" s="2">
        <f t="shared" si="207"/>
        <v>2.3333333333284827</v>
      </c>
      <c r="P3322" t="str">
        <f>VLOOKUP(G3322,Agents!A:E,4,FALSE)</f>
        <v>Team4</v>
      </c>
      <c r="Q3322" t="str">
        <f>VLOOKUP(G3322,Agents!A:E,5,FALSE)</f>
        <v>Mid</v>
      </c>
      <c r="R3322" t="str">
        <f>VLOOKUP(G3322,Agents!A:E,2,FALSE)</f>
        <v>Night</v>
      </c>
    </row>
    <row r="3323" spans="1:18" x14ac:dyDescent="0.35">
      <c r="A3323" t="s">
        <v>5870</v>
      </c>
      <c r="B3323" t="s">
        <v>5222</v>
      </c>
      <c r="C3323" t="s">
        <v>12</v>
      </c>
      <c r="D3323" t="s">
        <v>38</v>
      </c>
      <c r="E3323" s="1">
        <v>46040.246527777781</v>
      </c>
      <c r="F3323" s="1">
        <v>46044.163194444445</v>
      </c>
      <c r="G3323" t="s">
        <v>256</v>
      </c>
      <c r="H3323" t="s">
        <v>15</v>
      </c>
      <c r="I3323" t="s">
        <v>16</v>
      </c>
      <c r="J3323">
        <v>5</v>
      </c>
      <c r="K3323" t="str">
        <f>IF(tickets_dataset[[#This Row],[status]] = "Closed", "Yes","No")</f>
        <v>Yes</v>
      </c>
      <c r="L3323" s="2">
        <f t="shared" si="204"/>
        <v>93.999999999941792</v>
      </c>
      <c r="M3323" t="str">
        <f t="shared" si="205"/>
        <v>Yes</v>
      </c>
      <c r="N3323" t="str">
        <f t="shared" si="206"/>
        <v>Jan</v>
      </c>
      <c r="O3323" s="2">
        <f t="shared" si="207"/>
        <v>3.9166666666642413</v>
      </c>
      <c r="P3323" t="str">
        <f>VLOOKUP(G3323,Agents!A:E,4,FALSE)</f>
        <v>Team1</v>
      </c>
      <c r="Q3323" t="str">
        <f>VLOOKUP(G3323,Agents!A:E,5,FALSE)</f>
        <v>Mid</v>
      </c>
      <c r="R3323" t="str">
        <f>VLOOKUP(G3323,Agents!A:E,2,FALSE)</f>
        <v>Morning</v>
      </c>
    </row>
    <row r="3324" spans="1:18" x14ac:dyDescent="0.35">
      <c r="A3324" t="s">
        <v>5871</v>
      </c>
      <c r="B3324" t="s">
        <v>4305</v>
      </c>
      <c r="C3324" t="s">
        <v>76</v>
      </c>
      <c r="D3324" t="s">
        <v>26</v>
      </c>
      <c r="E3324" s="1">
        <v>46031.40902777778</v>
      </c>
      <c r="F3324" s="1">
        <v>46033.200694444444</v>
      </c>
      <c r="G3324" t="s">
        <v>357</v>
      </c>
      <c r="H3324" t="s">
        <v>15</v>
      </c>
      <c r="I3324" t="s">
        <v>16</v>
      </c>
      <c r="J3324">
        <v>5</v>
      </c>
      <c r="K3324" t="str">
        <f>IF(tickets_dataset[[#This Row],[status]] = "Closed", "Yes","No")</f>
        <v>Yes</v>
      </c>
      <c r="L3324" s="2">
        <f t="shared" si="204"/>
        <v>42.999999999941792</v>
      </c>
      <c r="M3324" t="str">
        <f t="shared" si="205"/>
        <v>No</v>
      </c>
      <c r="N3324" t="str">
        <f t="shared" si="206"/>
        <v>Jan</v>
      </c>
      <c r="O3324" s="2">
        <f t="shared" si="207"/>
        <v>1.7916666666642413</v>
      </c>
      <c r="P3324" t="str">
        <f>VLOOKUP(G3324,Agents!A:E,4,FALSE)</f>
        <v>Team1</v>
      </c>
      <c r="Q3324" t="str">
        <f>VLOOKUP(G3324,Agents!A:E,5,FALSE)</f>
        <v>Mid</v>
      </c>
      <c r="R3324" t="str">
        <f>VLOOKUP(G3324,Agents!A:E,2,FALSE)</f>
        <v>Morning</v>
      </c>
    </row>
    <row r="3325" spans="1:18" x14ac:dyDescent="0.35">
      <c r="A3325" t="s">
        <v>5872</v>
      </c>
      <c r="B3325" t="s">
        <v>4358</v>
      </c>
      <c r="C3325" t="s">
        <v>22</v>
      </c>
      <c r="D3325" t="s">
        <v>13</v>
      </c>
      <c r="E3325" s="1">
        <v>46080.777777777781</v>
      </c>
      <c r="F3325" s="1">
        <v>46082.444444444445</v>
      </c>
      <c r="G3325" t="s">
        <v>19</v>
      </c>
      <c r="H3325" t="s">
        <v>15</v>
      </c>
      <c r="I3325" t="s">
        <v>16</v>
      </c>
      <c r="J3325">
        <v>4</v>
      </c>
      <c r="K3325" t="str">
        <f>IF(tickets_dataset[[#This Row],[status]] = "Closed", "Yes","No")</f>
        <v>Yes</v>
      </c>
      <c r="L3325" s="2">
        <f t="shared" si="204"/>
        <v>39.999999999941792</v>
      </c>
      <c r="M3325" t="str">
        <f t="shared" si="205"/>
        <v>No</v>
      </c>
      <c r="N3325" t="str">
        <f t="shared" si="206"/>
        <v>Feb</v>
      </c>
      <c r="O3325" s="2">
        <f t="shared" si="207"/>
        <v>1.6666666666642413</v>
      </c>
      <c r="P3325" t="str">
        <f>VLOOKUP(G3325,Agents!A:E,4,FALSE)</f>
        <v>Team4</v>
      </c>
      <c r="Q3325" t="str">
        <f>VLOOKUP(G3325,Agents!A:E,5,FALSE)</f>
        <v>Senior</v>
      </c>
      <c r="R3325" t="str">
        <f>VLOOKUP(G3325,Agents!A:E,2,FALSE)</f>
        <v>Evening</v>
      </c>
    </row>
    <row r="3326" spans="1:18" x14ac:dyDescent="0.35">
      <c r="A3326" t="s">
        <v>5873</v>
      </c>
      <c r="B3326" t="s">
        <v>4737</v>
      </c>
      <c r="C3326" t="s">
        <v>50</v>
      </c>
      <c r="D3326" t="s">
        <v>26</v>
      </c>
      <c r="E3326" s="1">
        <v>46071.765972222223</v>
      </c>
      <c r="F3326" s="1">
        <v>46072.974305555559</v>
      </c>
      <c r="G3326" t="s">
        <v>77</v>
      </c>
      <c r="H3326" t="s">
        <v>15</v>
      </c>
      <c r="I3326" t="s">
        <v>16</v>
      </c>
      <c r="J3326">
        <v>3</v>
      </c>
      <c r="K3326" t="str">
        <f>IF(tickets_dataset[[#This Row],[status]] = "Closed", "Yes","No")</f>
        <v>Yes</v>
      </c>
      <c r="L3326" s="2">
        <f t="shared" si="204"/>
        <v>29.000000000058208</v>
      </c>
      <c r="M3326" t="str">
        <f t="shared" si="205"/>
        <v>No</v>
      </c>
      <c r="N3326" t="str">
        <f t="shared" si="206"/>
        <v>Feb</v>
      </c>
      <c r="O3326" s="2">
        <f t="shared" si="207"/>
        <v>1.2083333333357587</v>
      </c>
      <c r="P3326" t="str">
        <f>VLOOKUP(G3326,Agents!A:E,4,FALSE)</f>
        <v>Team5</v>
      </c>
      <c r="Q3326" t="str">
        <f>VLOOKUP(G3326,Agents!A:E,5,FALSE)</f>
        <v>Junior</v>
      </c>
      <c r="R3326" t="str">
        <f>VLOOKUP(G3326,Agents!A:E,2,FALSE)</f>
        <v>Evening</v>
      </c>
    </row>
    <row r="3327" spans="1:18" x14ac:dyDescent="0.35">
      <c r="A3327" t="s">
        <v>5874</v>
      </c>
      <c r="B3327" t="s">
        <v>5875</v>
      </c>
      <c r="C3327" t="s">
        <v>76</v>
      </c>
      <c r="D3327" t="s">
        <v>13</v>
      </c>
      <c r="E3327" s="1">
        <v>46036.769444444442</v>
      </c>
      <c r="F3327" s="1">
        <v>46037.144444444442</v>
      </c>
      <c r="G3327" t="s">
        <v>80</v>
      </c>
      <c r="H3327" t="s">
        <v>15</v>
      </c>
      <c r="I3327" t="s">
        <v>16</v>
      </c>
      <c r="J3327">
        <v>3</v>
      </c>
      <c r="K3327" t="str">
        <f>IF(tickets_dataset[[#This Row],[status]] = "Closed", "Yes","No")</f>
        <v>Yes</v>
      </c>
      <c r="L3327" s="2">
        <f t="shared" si="204"/>
        <v>9</v>
      </c>
      <c r="M3327" t="str">
        <f t="shared" si="205"/>
        <v>No</v>
      </c>
      <c r="N3327" t="str">
        <f t="shared" si="206"/>
        <v>Jan</v>
      </c>
      <c r="O3327" s="2">
        <f t="shared" si="207"/>
        <v>0.375</v>
      </c>
      <c r="P3327" t="str">
        <f>VLOOKUP(G3327,Agents!A:E,4,FALSE)</f>
        <v>Team3</v>
      </c>
      <c r="Q3327" t="str">
        <f>VLOOKUP(G3327,Agents!A:E,5,FALSE)</f>
        <v>Junior</v>
      </c>
      <c r="R3327" t="str">
        <f>VLOOKUP(G3327,Agents!A:E,2,FALSE)</f>
        <v>Evening</v>
      </c>
    </row>
    <row r="3328" spans="1:18" x14ac:dyDescent="0.35">
      <c r="A3328" t="s">
        <v>5876</v>
      </c>
      <c r="B3328" t="s">
        <v>5877</v>
      </c>
      <c r="C3328" t="s">
        <v>76</v>
      </c>
      <c r="D3328" t="s">
        <v>13</v>
      </c>
      <c r="E3328" s="1">
        <v>46078.609027777777</v>
      </c>
      <c r="F3328" s="1">
        <v>46079.859027777777</v>
      </c>
      <c r="G3328" t="s">
        <v>137</v>
      </c>
      <c r="H3328" t="s">
        <v>15</v>
      </c>
      <c r="I3328" t="s">
        <v>16</v>
      </c>
      <c r="J3328">
        <v>4</v>
      </c>
      <c r="K3328" t="str">
        <f>IF(tickets_dataset[[#This Row],[status]] = "Closed", "Yes","No")</f>
        <v>Yes</v>
      </c>
      <c r="L3328" s="2">
        <f t="shared" si="204"/>
        <v>30</v>
      </c>
      <c r="M3328" t="str">
        <f t="shared" si="205"/>
        <v>No</v>
      </c>
      <c r="N3328" t="str">
        <f t="shared" si="206"/>
        <v>Feb</v>
      </c>
      <c r="O3328" s="2">
        <f t="shared" si="207"/>
        <v>1.25</v>
      </c>
      <c r="P3328" t="str">
        <f>VLOOKUP(G3328,Agents!A:E,4,FALSE)</f>
        <v>Team5</v>
      </c>
      <c r="Q3328" t="str">
        <f>VLOOKUP(G3328,Agents!A:E,5,FALSE)</f>
        <v>Senior</v>
      </c>
      <c r="R3328" t="str">
        <f>VLOOKUP(G3328,Agents!A:E,2,FALSE)</f>
        <v>Night</v>
      </c>
    </row>
    <row r="3329" spans="1:18" x14ac:dyDescent="0.35">
      <c r="A3329" t="s">
        <v>5878</v>
      </c>
      <c r="B3329" t="s">
        <v>5879</v>
      </c>
      <c r="C3329" t="s">
        <v>50</v>
      </c>
      <c r="D3329" t="s">
        <v>26</v>
      </c>
      <c r="E3329" s="1">
        <v>46045.525694444441</v>
      </c>
      <c r="F3329" s="1">
        <v>46047.984027777777</v>
      </c>
      <c r="G3329" t="s">
        <v>53</v>
      </c>
      <c r="H3329" t="s">
        <v>15</v>
      </c>
      <c r="I3329" t="s">
        <v>16</v>
      </c>
      <c r="J3329">
        <v>3</v>
      </c>
      <c r="K3329" t="str">
        <f>IF(tickets_dataset[[#This Row],[status]] = "Closed", "Yes","No")</f>
        <v>Yes</v>
      </c>
      <c r="L3329" s="2">
        <f t="shared" si="204"/>
        <v>59.000000000058208</v>
      </c>
      <c r="M3329" t="str">
        <f t="shared" si="205"/>
        <v>Yes</v>
      </c>
      <c r="N3329" t="str">
        <f t="shared" si="206"/>
        <v>Jan</v>
      </c>
      <c r="O3329" s="2">
        <f t="shared" si="207"/>
        <v>2.4583333333357587</v>
      </c>
      <c r="P3329" t="str">
        <f>VLOOKUP(G3329,Agents!A:E,4,FALSE)</f>
        <v>Team1</v>
      </c>
      <c r="Q3329" t="str">
        <f>VLOOKUP(G3329,Agents!A:E,5,FALSE)</f>
        <v>Junior</v>
      </c>
      <c r="R3329" t="str">
        <f>VLOOKUP(G3329,Agents!A:E,2,FALSE)</f>
        <v>Night</v>
      </c>
    </row>
    <row r="3330" spans="1:18" x14ac:dyDescent="0.35">
      <c r="A3330" t="s">
        <v>5880</v>
      </c>
      <c r="B3330" t="s">
        <v>172</v>
      </c>
      <c r="C3330" t="s">
        <v>34</v>
      </c>
      <c r="D3330" t="s">
        <v>38</v>
      </c>
      <c r="E3330" s="1">
        <v>46084.040972222225</v>
      </c>
      <c r="F3330" s="1">
        <v>46085.207638888889</v>
      </c>
      <c r="G3330" t="s">
        <v>83</v>
      </c>
      <c r="H3330" t="s">
        <v>15</v>
      </c>
      <c r="I3330" t="s">
        <v>16</v>
      </c>
      <c r="J3330">
        <v>5</v>
      </c>
      <c r="K3330" t="str">
        <f>IF(tickets_dataset[[#This Row],[status]] = "Closed", "Yes","No")</f>
        <v>Yes</v>
      </c>
      <c r="L3330" s="2">
        <f t="shared" ref="L3330:L3393" si="208">IF(ISBLANK(F3330),"",(F3330-E3330)*24)</f>
        <v>27.999999999941792</v>
      </c>
      <c r="M3330" t="str">
        <f t="shared" ref="M3330:M3393" si="209">IF(L3330&gt;48,"Yes","No")</f>
        <v>No</v>
      </c>
      <c r="N3330" t="str">
        <f t="shared" ref="N3330:N3393" si="210">TEXT(E3330,"mmm")</f>
        <v>Mar</v>
      </c>
      <c r="O3330" s="2">
        <f t="shared" si="207"/>
        <v>1.1666666666642413</v>
      </c>
      <c r="P3330" t="str">
        <f>VLOOKUP(G3330,Agents!A:E,4,FALSE)</f>
        <v>Team2</v>
      </c>
      <c r="Q3330" t="str">
        <f>VLOOKUP(G3330,Agents!A:E,5,FALSE)</f>
        <v>Junior</v>
      </c>
      <c r="R3330" t="str">
        <f>VLOOKUP(G3330,Agents!A:E,2,FALSE)</f>
        <v>Night</v>
      </c>
    </row>
    <row r="3331" spans="1:18" x14ac:dyDescent="0.35">
      <c r="A3331" t="s">
        <v>5881</v>
      </c>
      <c r="B3331" t="s">
        <v>5882</v>
      </c>
      <c r="C3331" t="s">
        <v>50</v>
      </c>
      <c r="D3331" t="s">
        <v>38</v>
      </c>
      <c r="E3331" s="1">
        <v>46063.802083333336</v>
      </c>
      <c r="F3331" s="1">
        <v>46064.385416666664</v>
      </c>
      <c r="G3331" t="s">
        <v>211</v>
      </c>
      <c r="H3331" t="s">
        <v>15</v>
      </c>
      <c r="I3331" t="s">
        <v>16</v>
      </c>
      <c r="J3331">
        <v>4</v>
      </c>
      <c r="K3331" t="str">
        <f>IF(tickets_dataset[[#This Row],[status]] = "Closed", "Yes","No")</f>
        <v>Yes</v>
      </c>
      <c r="L3331" s="2">
        <f t="shared" si="208"/>
        <v>13.999999999883585</v>
      </c>
      <c r="M3331" t="str">
        <f t="shared" si="209"/>
        <v>No</v>
      </c>
      <c r="N3331" t="str">
        <f t="shared" si="210"/>
        <v>Feb</v>
      </c>
      <c r="O3331" s="2">
        <f t="shared" ref="O3331:O3394" si="211">F3331-E3331</f>
        <v>0.58333333332848269</v>
      </c>
      <c r="P3331" t="str">
        <f>VLOOKUP(G3331,Agents!A:E,4,FALSE)</f>
        <v>Team5</v>
      </c>
      <c r="Q3331" t="str">
        <f>VLOOKUP(G3331,Agents!A:E,5,FALSE)</f>
        <v>Senior</v>
      </c>
      <c r="R3331" t="str">
        <f>VLOOKUP(G3331,Agents!A:E,2,FALSE)</f>
        <v>Evening</v>
      </c>
    </row>
    <row r="3332" spans="1:18" x14ac:dyDescent="0.35">
      <c r="A3332" t="s">
        <v>5883</v>
      </c>
      <c r="B3332" t="s">
        <v>5884</v>
      </c>
      <c r="C3332" t="s">
        <v>50</v>
      </c>
      <c r="D3332" t="s">
        <v>26</v>
      </c>
      <c r="E3332" s="1">
        <v>46073.969444444447</v>
      </c>
      <c r="F3332" s="1">
        <v>46075.011111111111</v>
      </c>
      <c r="G3332" t="s">
        <v>128</v>
      </c>
      <c r="H3332" t="s">
        <v>28</v>
      </c>
      <c r="I3332" t="s">
        <v>16</v>
      </c>
      <c r="J3332">
        <v>4</v>
      </c>
      <c r="K3332" t="str">
        <f>IF(tickets_dataset[[#This Row],[status]] = "Closed", "Yes","No")</f>
        <v>No</v>
      </c>
      <c r="L3332" s="2">
        <f t="shared" si="208"/>
        <v>24.999999999941792</v>
      </c>
      <c r="M3332" t="str">
        <f t="shared" si="209"/>
        <v>No</v>
      </c>
      <c r="N3332" t="str">
        <f t="shared" si="210"/>
        <v>Feb</v>
      </c>
      <c r="O3332" s="2">
        <f t="shared" si="211"/>
        <v>1.0416666666642413</v>
      </c>
      <c r="P3332" t="str">
        <f>VLOOKUP(G3332,Agents!A:E,4,FALSE)</f>
        <v>Team4</v>
      </c>
      <c r="Q3332" t="str">
        <f>VLOOKUP(G3332,Agents!A:E,5,FALSE)</f>
        <v>Mid</v>
      </c>
      <c r="R3332" t="str">
        <f>VLOOKUP(G3332,Agents!A:E,2,FALSE)</f>
        <v>Night</v>
      </c>
    </row>
    <row r="3333" spans="1:18" x14ac:dyDescent="0.35">
      <c r="A3333" t="s">
        <v>5885</v>
      </c>
      <c r="B3333" t="s">
        <v>518</v>
      </c>
      <c r="C3333" t="s">
        <v>12</v>
      </c>
      <c r="D3333" t="s">
        <v>26</v>
      </c>
      <c r="E3333" s="1">
        <v>46023.086805555555</v>
      </c>
      <c r="F3333" s="1">
        <v>46024.795138888891</v>
      </c>
      <c r="G3333" t="s">
        <v>282</v>
      </c>
      <c r="H3333" t="s">
        <v>15</v>
      </c>
      <c r="I3333" t="s">
        <v>16</v>
      </c>
      <c r="J3333">
        <v>3</v>
      </c>
      <c r="K3333" t="str">
        <f>IF(tickets_dataset[[#This Row],[status]] = "Closed", "Yes","No")</f>
        <v>Yes</v>
      </c>
      <c r="L3333" s="2">
        <f t="shared" si="208"/>
        <v>41.000000000058208</v>
      </c>
      <c r="M3333" t="str">
        <f t="shared" si="209"/>
        <v>No</v>
      </c>
      <c r="N3333" t="str">
        <f t="shared" si="210"/>
        <v>Jan</v>
      </c>
      <c r="O3333" s="2">
        <f t="shared" si="211"/>
        <v>1.7083333333357587</v>
      </c>
      <c r="P3333" t="str">
        <f>VLOOKUP(G3333,Agents!A:E,4,FALSE)</f>
        <v>Team4</v>
      </c>
      <c r="Q3333" t="str">
        <f>VLOOKUP(G3333,Agents!A:E,5,FALSE)</f>
        <v>Mid</v>
      </c>
      <c r="R3333" t="str">
        <f>VLOOKUP(G3333,Agents!A:E,2,FALSE)</f>
        <v>Morning</v>
      </c>
    </row>
    <row r="3334" spans="1:18" x14ac:dyDescent="0.35">
      <c r="A3334" t="s">
        <v>5886</v>
      </c>
      <c r="B3334" t="s">
        <v>2761</v>
      </c>
      <c r="C3334" t="s">
        <v>76</v>
      </c>
      <c r="D3334" t="s">
        <v>26</v>
      </c>
      <c r="E3334" s="1">
        <v>46049.727083333331</v>
      </c>
      <c r="F3334" s="1">
        <v>46051.268750000003</v>
      </c>
      <c r="G3334" t="s">
        <v>83</v>
      </c>
      <c r="H3334" t="s">
        <v>15</v>
      </c>
      <c r="I3334" t="s">
        <v>68</v>
      </c>
      <c r="J3334">
        <v>4</v>
      </c>
      <c r="K3334" t="str">
        <f>IF(tickets_dataset[[#This Row],[status]] = "Closed", "Yes","No")</f>
        <v>Yes</v>
      </c>
      <c r="L3334" s="2">
        <f t="shared" si="208"/>
        <v>37.000000000116415</v>
      </c>
      <c r="M3334" t="str">
        <f t="shared" si="209"/>
        <v>No</v>
      </c>
      <c r="N3334" t="str">
        <f t="shared" si="210"/>
        <v>Jan</v>
      </c>
      <c r="O3334" s="2">
        <f t="shared" si="211"/>
        <v>1.5416666666715173</v>
      </c>
      <c r="P3334" t="str">
        <f>VLOOKUP(G3334,Agents!A:E,4,FALSE)</f>
        <v>Team2</v>
      </c>
      <c r="Q3334" t="str">
        <f>VLOOKUP(G3334,Agents!A:E,5,FALSE)</f>
        <v>Junior</v>
      </c>
      <c r="R3334" t="str">
        <f>VLOOKUP(G3334,Agents!A:E,2,FALSE)</f>
        <v>Night</v>
      </c>
    </row>
    <row r="3335" spans="1:18" x14ac:dyDescent="0.35">
      <c r="A3335" t="s">
        <v>5887</v>
      </c>
      <c r="B3335" t="s">
        <v>5888</v>
      </c>
      <c r="C3335" t="s">
        <v>34</v>
      </c>
      <c r="D3335" t="s">
        <v>26</v>
      </c>
      <c r="E3335" s="1">
        <v>46086.004861111112</v>
      </c>
      <c r="F3335" s="1">
        <v>46087.588194444441</v>
      </c>
      <c r="G3335" t="s">
        <v>56</v>
      </c>
      <c r="H3335" t="s">
        <v>15</v>
      </c>
      <c r="I3335" t="s">
        <v>16</v>
      </c>
      <c r="J3335">
        <v>3</v>
      </c>
      <c r="K3335" t="str">
        <f>IF(tickets_dataset[[#This Row],[status]] = "Closed", "Yes","No")</f>
        <v>Yes</v>
      </c>
      <c r="L3335" s="2">
        <f t="shared" si="208"/>
        <v>37.999999999883585</v>
      </c>
      <c r="M3335" t="str">
        <f t="shared" si="209"/>
        <v>No</v>
      </c>
      <c r="N3335" t="str">
        <f t="shared" si="210"/>
        <v>Mar</v>
      </c>
      <c r="O3335" s="2">
        <f t="shared" si="211"/>
        <v>1.5833333333284827</v>
      </c>
      <c r="P3335" t="str">
        <f>VLOOKUP(G3335,Agents!A:E,4,FALSE)</f>
        <v>Team1</v>
      </c>
      <c r="Q3335" t="str">
        <f>VLOOKUP(G3335,Agents!A:E,5,FALSE)</f>
        <v>Senior</v>
      </c>
      <c r="R3335" t="str">
        <f>VLOOKUP(G3335,Agents!A:E,2,FALSE)</f>
        <v>Night</v>
      </c>
    </row>
    <row r="3336" spans="1:18" x14ac:dyDescent="0.35">
      <c r="A3336" t="s">
        <v>5889</v>
      </c>
      <c r="B3336" t="s">
        <v>30</v>
      </c>
      <c r="C3336" t="s">
        <v>12</v>
      </c>
      <c r="D3336" t="s">
        <v>26</v>
      </c>
      <c r="E3336" s="1">
        <v>46075.542361111111</v>
      </c>
      <c r="F3336" s="1">
        <v>46076.709027777775</v>
      </c>
      <c r="G3336" t="s">
        <v>67</v>
      </c>
      <c r="H3336" t="s">
        <v>15</v>
      </c>
      <c r="I3336" t="s">
        <v>16</v>
      </c>
      <c r="J3336">
        <v>4</v>
      </c>
      <c r="K3336" t="str">
        <f>IF(tickets_dataset[[#This Row],[status]] = "Closed", "Yes","No")</f>
        <v>Yes</v>
      </c>
      <c r="L3336" s="2">
        <f t="shared" si="208"/>
        <v>27.999999999941792</v>
      </c>
      <c r="M3336" t="str">
        <f t="shared" si="209"/>
        <v>No</v>
      </c>
      <c r="N3336" t="str">
        <f t="shared" si="210"/>
        <v>Feb</v>
      </c>
      <c r="O3336" s="2">
        <f t="shared" si="211"/>
        <v>1.1666666666642413</v>
      </c>
      <c r="P3336" t="str">
        <f>VLOOKUP(G3336,Agents!A:E,4,FALSE)</f>
        <v>Team5</v>
      </c>
      <c r="Q3336" t="str">
        <f>VLOOKUP(G3336,Agents!A:E,5,FALSE)</f>
        <v>Junior</v>
      </c>
      <c r="R3336" t="str">
        <f>VLOOKUP(G3336,Agents!A:E,2,FALSE)</f>
        <v>Evening</v>
      </c>
    </row>
    <row r="3337" spans="1:18" x14ac:dyDescent="0.35">
      <c r="A3337" t="s">
        <v>5890</v>
      </c>
      <c r="B3337" t="s">
        <v>5891</v>
      </c>
      <c r="C3337" t="s">
        <v>50</v>
      </c>
      <c r="D3337" t="s">
        <v>13</v>
      </c>
      <c r="E3337" s="1">
        <v>46025.140277777777</v>
      </c>
      <c r="F3337" s="1">
        <v>46025.723611111112</v>
      </c>
      <c r="G3337" t="s">
        <v>128</v>
      </c>
      <c r="H3337" t="s">
        <v>15</v>
      </c>
      <c r="I3337" t="s">
        <v>16</v>
      </c>
      <c r="J3337">
        <v>5</v>
      </c>
      <c r="K3337" t="str">
        <f>IF(tickets_dataset[[#This Row],[status]] = "Closed", "Yes","No")</f>
        <v>Yes</v>
      </c>
      <c r="L3337" s="2">
        <f t="shared" si="208"/>
        <v>14.000000000058208</v>
      </c>
      <c r="M3337" t="str">
        <f t="shared" si="209"/>
        <v>No</v>
      </c>
      <c r="N3337" t="str">
        <f t="shared" si="210"/>
        <v>Jan</v>
      </c>
      <c r="O3337" s="2">
        <f t="shared" si="211"/>
        <v>0.58333333333575865</v>
      </c>
      <c r="P3337" t="str">
        <f>VLOOKUP(G3337,Agents!A:E,4,FALSE)</f>
        <v>Team4</v>
      </c>
      <c r="Q3337" t="str">
        <f>VLOOKUP(G3337,Agents!A:E,5,FALSE)</f>
        <v>Mid</v>
      </c>
      <c r="R3337" t="str">
        <f>VLOOKUP(G3337,Agents!A:E,2,FALSE)</f>
        <v>Night</v>
      </c>
    </row>
    <row r="3338" spans="1:18" x14ac:dyDescent="0.35">
      <c r="A3338" t="s">
        <v>5892</v>
      </c>
      <c r="B3338" t="s">
        <v>3090</v>
      </c>
      <c r="C3338" t="s">
        <v>34</v>
      </c>
      <c r="D3338" t="s">
        <v>26</v>
      </c>
      <c r="E3338" s="1">
        <v>46075.064583333333</v>
      </c>
      <c r="F3338" s="1">
        <v>46075.731249999997</v>
      </c>
      <c r="G3338" t="s">
        <v>27</v>
      </c>
      <c r="H3338" t="s">
        <v>15</v>
      </c>
      <c r="I3338" t="s">
        <v>16</v>
      </c>
      <c r="J3338">
        <v>4</v>
      </c>
      <c r="K3338" t="str">
        <f>IF(tickets_dataset[[#This Row],[status]] = "Closed", "Yes","No")</f>
        <v>Yes</v>
      </c>
      <c r="L3338" s="2">
        <f t="shared" si="208"/>
        <v>15.999999999941792</v>
      </c>
      <c r="M3338" t="str">
        <f t="shared" si="209"/>
        <v>No</v>
      </c>
      <c r="N3338" t="str">
        <f t="shared" si="210"/>
        <v>Feb</v>
      </c>
      <c r="O3338" s="2">
        <f t="shared" si="211"/>
        <v>0.66666666666424135</v>
      </c>
      <c r="P3338" t="str">
        <f>VLOOKUP(G3338,Agents!A:E,4,FALSE)</f>
        <v>Team5</v>
      </c>
      <c r="Q3338" t="str">
        <f>VLOOKUP(G3338,Agents!A:E,5,FALSE)</f>
        <v>Senior</v>
      </c>
      <c r="R3338" t="str">
        <f>VLOOKUP(G3338,Agents!A:E,2,FALSE)</f>
        <v>Morning</v>
      </c>
    </row>
    <row r="3339" spans="1:18" x14ac:dyDescent="0.35">
      <c r="A3339" t="s">
        <v>5893</v>
      </c>
      <c r="B3339" t="s">
        <v>1050</v>
      </c>
      <c r="C3339" t="s">
        <v>34</v>
      </c>
      <c r="D3339" t="s">
        <v>13</v>
      </c>
      <c r="E3339" s="1">
        <v>46034.561111111114</v>
      </c>
      <c r="F3339" s="1">
        <v>46036.144444444442</v>
      </c>
      <c r="G3339" t="s">
        <v>39</v>
      </c>
      <c r="H3339" t="s">
        <v>28</v>
      </c>
      <c r="I3339" t="s">
        <v>16</v>
      </c>
      <c r="J3339">
        <v>3</v>
      </c>
      <c r="K3339" t="str">
        <f>IF(tickets_dataset[[#This Row],[status]] = "Closed", "Yes","No")</f>
        <v>No</v>
      </c>
      <c r="L3339" s="2">
        <f t="shared" si="208"/>
        <v>37.999999999883585</v>
      </c>
      <c r="M3339" t="str">
        <f t="shared" si="209"/>
        <v>No</v>
      </c>
      <c r="N3339" t="str">
        <f t="shared" si="210"/>
        <v>Jan</v>
      </c>
      <c r="O3339" s="2">
        <f t="shared" si="211"/>
        <v>1.5833333333284827</v>
      </c>
      <c r="P3339" t="str">
        <f>VLOOKUP(G3339,Agents!A:E,4,FALSE)</f>
        <v>Team3</v>
      </c>
      <c r="Q3339" t="str">
        <f>VLOOKUP(G3339,Agents!A:E,5,FALSE)</f>
        <v>Mid</v>
      </c>
      <c r="R3339" t="str">
        <f>VLOOKUP(G3339,Agents!A:E,2,FALSE)</f>
        <v>Night</v>
      </c>
    </row>
    <row r="3340" spans="1:18" x14ac:dyDescent="0.35">
      <c r="A3340" t="s">
        <v>5894</v>
      </c>
      <c r="B3340" t="s">
        <v>1190</v>
      </c>
      <c r="C3340" t="s">
        <v>76</v>
      </c>
      <c r="D3340" t="s">
        <v>26</v>
      </c>
      <c r="E3340" s="1">
        <v>46093.783333333333</v>
      </c>
      <c r="F3340" s="1">
        <v>46095.491666666669</v>
      </c>
      <c r="G3340" t="s">
        <v>103</v>
      </c>
      <c r="H3340" t="s">
        <v>15</v>
      </c>
      <c r="I3340" t="s">
        <v>16</v>
      </c>
      <c r="J3340">
        <v>5</v>
      </c>
      <c r="K3340" t="str">
        <f>IF(tickets_dataset[[#This Row],[status]] = "Closed", "Yes","No")</f>
        <v>Yes</v>
      </c>
      <c r="L3340" s="2">
        <f t="shared" si="208"/>
        <v>41.000000000058208</v>
      </c>
      <c r="M3340" t="str">
        <f t="shared" si="209"/>
        <v>No</v>
      </c>
      <c r="N3340" t="str">
        <f t="shared" si="210"/>
        <v>Mar</v>
      </c>
      <c r="O3340" s="2">
        <f t="shared" si="211"/>
        <v>1.7083333333357587</v>
      </c>
      <c r="P3340" t="str">
        <f>VLOOKUP(G3340,Agents!A:E,4,FALSE)</f>
        <v>Team4</v>
      </c>
      <c r="Q3340" t="str">
        <f>VLOOKUP(G3340,Agents!A:E,5,FALSE)</f>
        <v>Senior</v>
      </c>
      <c r="R3340" t="str">
        <f>VLOOKUP(G3340,Agents!A:E,2,FALSE)</f>
        <v>Night</v>
      </c>
    </row>
    <row r="3341" spans="1:18" x14ac:dyDescent="0.35">
      <c r="A3341" t="s">
        <v>5895</v>
      </c>
      <c r="B3341" t="s">
        <v>2280</v>
      </c>
      <c r="C3341" t="s">
        <v>22</v>
      </c>
      <c r="D3341" t="s">
        <v>26</v>
      </c>
      <c r="E3341" s="1">
        <v>46023.131249999999</v>
      </c>
      <c r="F3341" s="1">
        <v>46025.131249999999</v>
      </c>
      <c r="G3341" t="s">
        <v>27</v>
      </c>
      <c r="H3341" t="s">
        <v>15</v>
      </c>
      <c r="I3341" t="s">
        <v>16</v>
      </c>
      <c r="J3341">
        <v>4</v>
      </c>
      <c r="K3341" t="str">
        <f>IF(tickets_dataset[[#This Row],[status]] = "Closed", "Yes","No")</f>
        <v>Yes</v>
      </c>
      <c r="L3341" s="2">
        <f t="shared" si="208"/>
        <v>48</v>
      </c>
      <c r="M3341" t="str">
        <f t="shared" si="209"/>
        <v>No</v>
      </c>
      <c r="N3341" t="str">
        <f t="shared" si="210"/>
        <v>Jan</v>
      </c>
      <c r="O3341" s="2">
        <f t="shared" si="211"/>
        <v>2</v>
      </c>
      <c r="P3341" t="str">
        <f>VLOOKUP(G3341,Agents!A:E,4,FALSE)</f>
        <v>Team5</v>
      </c>
      <c r="Q3341" t="str">
        <f>VLOOKUP(G3341,Agents!A:E,5,FALSE)</f>
        <v>Senior</v>
      </c>
      <c r="R3341" t="str">
        <f>VLOOKUP(G3341,Agents!A:E,2,FALSE)</f>
        <v>Morning</v>
      </c>
    </row>
    <row r="3342" spans="1:18" x14ac:dyDescent="0.35">
      <c r="A3342" t="s">
        <v>5896</v>
      </c>
      <c r="B3342" t="s">
        <v>2998</v>
      </c>
      <c r="C3342" t="s">
        <v>76</v>
      </c>
      <c r="D3342" t="s">
        <v>38</v>
      </c>
      <c r="E3342" s="1">
        <v>46044.202777777777</v>
      </c>
      <c r="F3342" s="1">
        <v>46047.452777777777</v>
      </c>
      <c r="G3342" t="s">
        <v>206</v>
      </c>
      <c r="H3342" t="s">
        <v>28</v>
      </c>
      <c r="I3342" t="s">
        <v>16</v>
      </c>
      <c r="J3342">
        <v>4</v>
      </c>
      <c r="K3342" t="str">
        <f>IF(tickets_dataset[[#This Row],[status]] = "Closed", "Yes","No")</f>
        <v>No</v>
      </c>
      <c r="L3342" s="2">
        <f t="shared" si="208"/>
        <v>78</v>
      </c>
      <c r="M3342" t="str">
        <f t="shared" si="209"/>
        <v>Yes</v>
      </c>
      <c r="N3342" t="str">
        <f t="shared" si="210"/>
        <v>Jan</v>
      </c>
      <c r="O3342" s="2">
        <f t="shared" si="211"/>
        <v>3.25</v>
      </c>
      <c r="P3342" t="str">
        <f>VLOOKUP(G3342,Agents!A:E,4,FALSE)</f>
        <v>Team5</v>
      </c>
      <c r="Q3342" t="str">
        <f>VLOOKUP(G3342,Agents!A:E,5,FALSE)</f>
        <v>Junior</v>
      </c>
      <c r="R3342" t="str">
        <f>VLOOKUP(G3342,Agents!A:E,2,FALSE)</f>
        <v>Evening</v>
      </c>
    </row>
    <row r="3343" spans="1:18" x14ac:dyDescent="0.35">
      <c r="A3343" t="s">
        <v>5897</v>
      </c>
      <c r="B3343" t="s">
        <v>5898</v>
      </c>
      <c r="C3343" t="s">
        <v>76</v>
      </c>
      <c r="D3343" t="s">
        <v>26</v>
      </c>
      <c r="E3343" s="1">
        <v>46070.005555555559</v>
      </c>
      <c r="F3343" s="1">
        <v>46072.838888888888</v>
      </c>
      <c r="G3343" t="s">
        <v>73</v>
      </c>
      <c r="H3343" t="s">
        <v>15</v>
      </c>
      <c r="I3343" t="s">
        <v>16</v>
      </c>
      <c r="J3343">
        <v>3</v>
      </c>
      <c r="K3343" t="str">
        <f>IF(tickets_dataset[[#This Row],[status]] = "Closed", "Yes","No")</f>
        <v>Yes</v>
      </c>
      <c r="L3343" s="2">
        <f t="shared" si="208"/>
        <v>67.999999999883585</v>
      </c>
      <c r="M3343" t="str">
        <f t="shared" si="209"/>
        <v>Yes</v>
      </c>
      <c r="N3343" t="str">
        <f t="shared" si="210"/>
        <v>Feb</v>
      </c>
      <c r="O3343" s="2">
        <f t="shared" si="211"/>
        <v>2.8333333333284827</v>
      </c>
      <c r="P3343" t="str">
        <f>VLOOKUP(G3343,Agents!A:E,4,FALSE)</f>
        <v>Team4</v>
      </c>
      <c r="Q3343" t="str">
        <f>VLOOKUP(G3343,Agents!A:E,5,FALSE)</f>
        <v>Senior</v>
      </c>
      <c r="R3343" t="str">
        <f>VLOOKUP(G3343,Agents!A:E,2,FALSE)</f>
        <v>Night</v>
      </c>
    </row>
    <row r="3344" spans="1:18" x14ac:dyDescent="0.35">
      <c r="A3344" t="s">
        <v>5899</v>
      </c>
      <c r="B3344" t="s">
        <v>5900</v>
      </c>
      <c r="C3344" t="s">
        <v>50</v>
      </c>
      <c r="D3344" t="s">
        <v>26</v>
      </c>
      <c r="E3344" s="1">
        <v>46046.577777777777</v>
      </c>
      <c r="F3344" s="1">
        <v>46048.786111111112</v>
      </c>
      <c r="G3344" t="s">
        <v>53</v>
      </c>
      <c r="H3344" t="s">
        <v>15</v>
      </c>
      <c r="I3344" t="s">
        <v>16</v>
      </c>
      <c r="J3344">
        <v>4</v>
      </c>
      <c r="K3344" t="str">
        <f>IF(tickets_dataset[[#This Row],[status]] = "Closed", "Yes","No")</f>
        <v>Yes</v>
      </c>
      <c r="L3344" s="2">
        <f t="shared" si="208"/>
        <v>53.000000000058208</v>
      </c>
      <c r="M3344" t="str">
        <f t="shared" si="209"/>
        <v>Yes</v>
      </c>
      <c r="N3344" t="str">
        <f t="shared" si="210"/>
        <v>Jan</v>
      </c>
      <c r="O3344" s="2">
        <f t="shared" si="211"/>
        <v>2.2083333333357587</v>
      </c>
      <c r="P3344" t="str">
        <f>VLOOKUP(G3344,Agents!A:E,4,FALSE)</f>
        <v>Team1</v>
      </c>
      <c r="Q3344" t="str">
        <f>VLOOKUP(G3344,Agents!A:E,5,FALSE)</f>
        <v>Junior</v>
      </c>
      <c r="R3344" t="str">
        <f>VLOOKUP(G3344,Agents!A:E,2,FALSE)</f>
        <v>Night</v>
      </c>
    </row>
    <row r="3345" spans="1:18" x14ac:dyDescent="0.35">
      <c r="A3345" t="s">
        <v>5901</v>
      </c>
      <c r="B3345" t="s">
        <v>5902</v>
      </c>
      <c r="C3345" t="s">
        <v>22</v>
      </c>
      <c r="D3345" t="s">
        <v>38</v>
      </c>
      <c r="E3345" s="1">
        <v>46068.644444444442</v>
      </c>
      <c r="F3345" s="1">
        <v>46071.644444444442</v>
      </c>
      <c r="G3345" t="s">
        <v>42</v>
      </c>
      <c r="H3345" t="s">
        <v>15</v>
      </c>
      <c r="I3345" t="s">
        <v>16</v>
      </c>
      <c r="J3345">
        <v>3</v>
      </c>
      <c r="K3345" t="str">
        <f>IF(tickets_dataset[[#This Row],[status]] = "Closed", "Yes","No")</f>
        <v>Yes</v>
      </c>
      <c r="L3345" s="2">
        <f t="shared" si="208"/>
        <v>72</v>
      </c>
      <c r="M3345" t="str">
        <f t="shared" si="209"/>
        <v>Yes</v>
      </c>
      <c r="N3345" t="str">
        <f t="shared" si="210"/>
        <v>Feb</v>
      </c>
      <c r="O3345" s="2">
        <f t="shared" si="211"/>
        <v>3</v>
      </c>
      <c r="P3345" t="str">
        <f>VLOOKUP(G3345,Agents!A:E,4,FALSE)</f>
        <v>Team2</v>
      </c>
      <c r="Q3345" t="str">
        <f>VLOOKUP(G3345,Agents!A:E,5,FALSE)</f>
        <v>Junior</v>
      </c>
      <c r="R3345" t="str">
        <f>VLOOKUP(G3345,Agents!A:E,2,FALSE)</f>
        <v>Night</v>
      </c>
    </row>
    <row r="3346" spans="1:18" x14ac:dyDescent="0.35">
      <c r="A3346" t="s">
        <v>5903</v>
      </c>
      <c r="B3346" t="s">
        <v>1886</v>
      </c>
      <c r="C3346" t="s">
        <v>76</v>
      </c>
      <c r="D3346" t="s">
        <v>38</v>
      </c>
      <c r="E3346" s="1">
        <v>46042.295138888891</v>
      </c>
      <c r="F3346" s="1">
        <v>46043.586805555555</v>
      </c>
      <c r="G3346" t="s">
        <v>206</v>
      </c>
      <c r="H3346" t="s">
        <v>15</v>
      </c>
      <c r="I3346" t="s">
        <v>16</v>
      </c>
      <c r="J3346">
        <v>3</v>
      </c>
      <c r="K3346" t="str">
        <f>IF(tickets_dataset[[#This Row],[status]] = "Closed", "Yes","No")</f>
        <v>Yes</v>
      </c>
      <c r="L3346" s="2">
        <f t="shared" si="208"/>
        <v>30.999999999941792</v>
      </c>
      <c r="M3346" t="str">
        <f t="shared" si="209"/>
        <v>No</v>
      </c>
      <c r="N3346" t="str">
        <f t="shared" si="210"/>
        <v>Jan</v>
      </c>
      <c r="O3346" s="2">
        <f t="shared" si="211"/>
        <v>1.2916666666642413</v>
      </c>
      <c r="P3346" t="str">
        <f>VLOOKUP(G3346,Agents!A:E,4,FALSE)</f>
        <v>Team5</v>
      </c>
      <c r="Q3346" t="str">
        <f>VLOOKUP(G3346,Agents!A:E,5,FALSE)</f>
        <v>Junior</v>
      </c>
      <c r="R3346" t="str">
        <f>VLOOKUP(G3346,Agents!A:E,2,FALSE)</f>
        <v>Evening</v>
      </c>
    </row>
    <row r="3347" spans="1:18" x14ac:dyDescent="0.35">
      <c r="A3347" t="s">
        <v>5904</v>
      </c>
      <c r="B3347" t="s">
        <v>625</v>
      </c>
      <c r="C3347" t="s">
        <v>50</v>
      </c>
      <c r="D3347" t="s">
        <v>26</v>
      </c>
      <c r="E3347" s="1">
        <v>46023.651388888888</v>
      </c>
      <c r="F3347" s="1">
        <v>46025.693055555559</v>
      </c>
      <c r="G3347" t="s">
        <v>206</v>
      </c>
      <c r="H3347" t="s">
        <v>15</v>
      </c>
      <c r="I3347" t="s">
        <v>16</v>
      </c>
      <c r="J3347">
        <v>4</v>
      </c>
      <c r="K3347" t="str">
        <f>IF(tickets_dataset[[#This Row],[status]] = "Closed", "Yes","No")</f>
        <v>Yes</v>
      </c>
      <c r="L3347" s="2">
        <f t="shared" si="208"/>
        <v>49.000000000116415</v>
      </c>
      <c r="M3347" t="str">
        <f t="shared" si="209"/>
        <v>Yes</v>
      </c>
      <c r="N3347" t="str">
        <f t="shared" si="210"/>
        <v>Jan</v>
      </c>
      <c r="O3347" s="2">
        <f t="shared" si="211"/>
        <v>2.0416666666715173</v>
      </c>
      <c r="P3347" t="str">
        <f>VLOOKUP(G3347,Agents!A:E,4,FALSE)</f>
        <v>Team5</v>
      </c>
      <c r="Q3347" t="str">
        <f>VLOOKUP(G3347,Agents!A:E,5,FALSE)</f>
        <v>Junior</v>
      </c>
      <c r="R3347" t="str">
        <f>VLOOKUP(G3347,Agents!A:E,2,FALSE)</f>
        <v>Evening</v>
      </c>
    </row>
    <row r="3348" spans="1:18" x14ac:dyDescent="0.35">
      <c r="A3348" t="s">
        <v>5905</v>
      </c>
      <c r="B3348" t="s">
        <v>5906</v>
      </c>
      <c r="C3348" t="s">
        <v>22</v>
      </c>
      <c r="D3348" t="s">
        <v>26</v>
      </c>
      <c r="E3348" s="1">
        <v>46093.777777777781</v>
      </c>
      <c r="F3348" s="1">
        <v>46094.944444444445</v>
      </c>
      <c r="G3348" t="s">
        <v>221</v>
      </c>
      <c r="H3348" t="s">
        <v>15</v>
      </c>
      <c r="I3348" t="s">
        <v>16</v>
      </c>
      <c r="J3348">
        <v>5</v>
      </c>
      <c r="K3348" t="str">
        <f>IF(tickets_dataset[[#This Row],[status]] = "Closed", "Yes","No")</f>
        <v>Yes</v>
      </c>
      <c r="L3348" s="2">
        <f t="shared" si="208"/>
        <v>27.999999999941792</v>
      </c>
      <c r="M3348" t="str">
        <f t="shared" si="209"/>
        <v>No</v>
      </c>
      <c r="N3348" t="str">
        <f t="shared" si="210"/>
        <v>Mar</v>
      </c>
      <c r="O3348" s="2">
        <f t="shared" si="211"/>
        <v>1.1666666666642413</v>
      </c>
      <c r="P3348" t="str">
        <f>VLOOKUP(G3348,Agents!A:E,4,FALSE)</f>
        <v>Team4</v>
      </c>
      <c r="Q3348" t="str">
        <f>VLOOKUP(G3348,Agents!A:E,5,FALSE)</f>
        <v>Senior</v>
      </c>
      <c r="R3348" t="str">
        <f>VLOOKUP(G3348,Agents!A:E,2,FALSE)</f>
        <v>Morning</v>
      </c>
    </row>
    <row r="3349" spans="1:18" x14ac:dyDescent="0.35">
      <c r="A3349" t="s">
        <v>5907</v>
      </c>
      <c r="B3349" t="s">
        <v>5908</v>
      </c>
      <c r="C3349" t="s">
        <v>34</v>
      </c>
      <c r="D3349" t="s">
        <v>13</v>
      </c>
      <c r="E3349" s="1">
        <v>46099.487500000003</v>
      </c>
      <c r="F3349" s="1">
        <v>46100.945833333331</v>
      </c>
      <c r="G3349" t="s">
        <v>31</v>
      </c>
      <c r="H3349" t="s">
        <v>28</v>
      </c>
      <c r="I3349" t="s">
        <v>16</v>
      </c>
      <c r="J3349">
        <v>5</v>
      </c>
      <c r="K3349" t="str">
        <f>IF(tickets_dataset[[#This Row],[status]] = "Closed", "Yes","No")</f>
        <v>No</v>
      </c>
      <c r="L3349" s="2">
        <f t="shared" si="208"/>
        <v>34.999999999883585</v>
      </c>
      <c r="M3349" t="str">
        <f t="shared" si="209"/>
        <v>No</v>
      </c>
      <c r="N3349" t="str">
        <f t="shared" si="210"/>
        <v>Mar</v>
      </c>
      <c r="O3349" s="2">
        <f t="shared" si="211"/>
        <v>1.4583333333284827</v>
      </c>
      <c r="P3349" t="str">
        <f>VLOOKUP(G3349,Agents!A:E,4,FALSE)</f>
        <v>Team5</v>
      </c>
      <c r="Q3349" t="str">
        <f>VLOOKUP(G3349,Agents!A:E,5,FALSE)</f>
        <v>Senior</v>
      </c>
      <c r="R3349" t="str">
        <f>VLOOKUP(G3349,Agents!A:E,2,FALSE)</f>
        <v>Evening</v>
      </c>
    </row>
    <row r="3350" spans="1:18" x14ac:dyDescent="0.35">
      <c r="A3350" t="s">
        <v>5909</v>
      </c>
      <c r="B3350" t="s">
        <v>938</v>
      </c>
      <c r="C3350" t="s">
        <v>34</v>
      </c>
      <c r="D3350" t="s">
        <v>26</v>
      </c>
      <c r="E3350" s="1">
        <v>46092.436805555553</v>
      </c>
      <c r="F3350" s="1">
        <v>46093.395138888889</v>
      </c>
      <c r="G3350" t="s">
        <v>42</v>
      </c>
      <c r="H3350" t="s">
        <v>15</v>
      </c>
      <c r="I3350" t="s">
        <v>16</v>
      </c>
      <c r="J3350">
        <v>4</v>
      </c>
      <c r="K3350" t="str">
        <f>IF(tickets_dataset[[#This Row],[status]] = "Closed", "Yes","No")</f>
        <v>Yes</v>
      </c>
      <c r="L3350" s="2">
        <f t="shared" si="208"/>
        <v>23.000000000058208</v>
      </c>
      <c r="M3350" t="str">
        <f t="shared" si="209"/>
        <v>No</v>
      </c>
      <c r="N3350" t="str">
        <f t="shared" si="210"/>
        <v>Mar</v>
      </c>
      <c r="O3350" s="2">
        <f t="shared" si="211"/>
        <v>0.95833333333575865</v>
      </c>
      <c r="P3350" t="str">
        <f>VLOOKUP(G3350,Agents!A:E,4,FALSE)</f>
        <v>Team2</v>
      </c>
      <c r="Q3350" t="str">
        <f>VLOOKUP(G3350,Agents!A:E,5,FALSE)</f>
        <v>Junior</v>
      </c>
      <c r="R3350" t="str">
        <f>VLOOKUP(G3350,Agents!A:E,2,FALSE)</f>
        <v>Night</v>
      </c>
    </row>
    <row r="3351" spans="1:18" x14ac:dyDescent="0.35">
      <c r="A3351" t="s">
        <v>5910</v>
      </c>
      <c r="B3351" t="s">
        <v>3158</v>
      </c>
      <c r="C3351" t="s">
        <v>34</v>
      </c>
      <c r="D3351" t="s">
        <v>26</v>
      </c>
      <c r="E3351" s="1">
        <v>46029.478472222225</v>
      </c>
      <c r="F3351" s="1">
        <v>46030.728472222225</v>
      </c>
      <c r="G3351" t="s">
        <v>59</v>
      </c>
      <c r="H3351" t="s">
        <v>15</v>
      </c>
      <c r="I3351" t="s">
        <v>16</v>
      </c>
      <c r="J3351">
        <v>3</v>
      </c>
      <c r="K3351" t="str">
        <f>IF(tickets_dataset[[#This Row],[status]] = "Closed", "Yes","No")</f>
        <v>Yes</v>
      </c>
      <c r="L3351" s="2">
        <f t="shared" si="208"/>
        <v>30</v>
      </c>
      <c r="M3351" t="str">
        <f t="shared" si="209"/>
        <v>No</v>
      </c>
      <c r="N3351" t="str">
        <f t="shared" si="210"/>
        <v>Jan</v>
      </c>
      <c r="O3351" s="2">
        <f t="shared" si="211"/>
        <v>1.25</v>
      </c>
      <c r="P3351" t="str">
        <f>VLOOKUP(G3351,Agents!A:E,4,FALSE)</f>
        <v>Team3</v>
      </c>
      <c r="Q3351" t="str">
        <f>VLOOKUP(G3351,Agents!A:E,5,FALSE)</f>
        <v>Senior</v>
      </c>
      <c r="R3351" t="str">
        <f>VLOOKUP(G3351,Agents!A:E,2,FALSE)</f>
        <v>Night</v>
      </c>
    </row>
    <row r="3352" spans="1:18" x14ac:dyDescent="0.35">
      <c r="A3352" t="s">
        <v>5911</v>
      </c>
      <c r="B3352" t="s">
        <v>5912</v>
      </c>
      <c r="C3352" t="s">
        <v>22</v>
      </c>
      <c r="D3352" t="s">
        <v>13</v>
      </c>
      <c r="E3352" s="1">
        <v>46071.882638888892</v>
      </c>
      <c r="F3352" s="1">
        <v>46072.71597222222</v>
      </c>
      <c r="G3352" t="s">
        <v>149</v>
      </c>
      <c r="H3352" t="s">
        <v>15</v>
      </c>
      <c r="I3352" t="s">
        <v>16</v>
      </c>
      <c r="J3352">
        <v>4</v>
      </c>
      <c r="K3352" t="str">
        <f>IF(tickets_dataset[[#This Row],[status]] = "Closed", "Yes","No")</f>
        <v>Yes</v>
      </c>
      <c r="L3352" s="2">
        <f t="shared" si="208"/>
        <v>19.999999999883585</v>
      </c>
      <c r="M3352" t="str">
        <f t="shared" si="209"/>
        <v>No</v>
      </c>
      <c r="N3352" t="str">
        <f t="shared" si="210"/>
        <v>Feb</v>
      </c>
      <c r="O3352" s="2">
        <f t="shared" si="211"/>
        <v>0.83333333332848269</v>
      </c>
      <c r="P3352" t="str">
        <f>VLOOKUP(G3352,Agents!A:E,4,FALSE)</f>
        <v>Team3</v>
      </c>
      <c r="Q3352" t="str">
        <f>VLOOKUP(G3352,Agents!A:E,5,FALSE)</f>
        <v>Mid</v>
      </c>
      <c r="R3352" t="str">
        <f>VLOOKUP(G3352,Agents!A:E,2,FALSE)</f>
        <v>Night</v>
      </c>
    </row>
    <row r="3353" spans="1:18" x14ac:dyDescent="0.35">
      <c r="A3353" t="s">
        <v>5913</v>
      </c>
      <c r="B3353" t="s">
        <v>5914</v>
      </c>
      <c r="C3353" t="s">
        <v>76</v>
      </c>
      <c r="D3353" t="s">
        <v>26</v>
      </c>
      <c r="E3353" s="1">
        <v>46041.88958333333</v>
      </c>
      <c r="F3353" s="1">
        <v>46044.26458333333</v>
      </c>
      <c r="G3353" t="s">
        <v>27</v>
      </c>
      <c r="H3353" t="s">
        <v>15</v>
      </c>
      <c r="I3353" t="s">
        <v>16</v>
      </c>
      <c r="J3353">
        <v>4</v>
      </c>
      <c r="K3353" t="str">
        <f>IF(tickets_dataset[[#This Row],[status]] = "Closed", "Yes","No")</f>
        <v>Yes</v>
      </c>
      <c r="L3353" s="2">
        <f t="shared" si="208"/>
        <v>57</v>
      </c>
      <c r="M3353" t="str">
        <f t="shared" si="209"/>
        <v>Yes</v>
      </c>
      <c r="N3353" t="str">
        <f t="shared" si="210"/>
        <v>Jan</v>
      </c>
      <c r="O3353" s="2">
        <f t="shared" si="211"/>
        <v>2.375</v>
      </c>
      <c r="P3353" t="str">
        <f>VLOOKUP(G3353,Agents!A:E,4,FALSE)</f>
        <v>Team5</v>
      </c>
      <c r="Q3353" t="str">
        <f>VLOOKUP(G3353,Agents!A:E,5,FALSE)</f>
        <v>Senior</v>
      </c>
      <c r="R3353" t="str">
        <f>VLOOKUP(G3353,Agents!A:E,2,FALSE)</f>
        <v>Morning</v>
      </c>
    </row>
    <row r="3354" spans="1:18" x14ac:dyDescent="0.35">
      <c r="A3354" t="s">
        <v>5915</v>
      </c>
      <c r="B3354" t="s">
        <v>5916</v>
      </c>
      <c r="C3354" t="s">
        <v>76</v>
      </c>
      <c r="D3354" t="s">
        <v>38</v>
      </c>
      <c r="E3354" s="1">
        <v>46043.345833333333</v>
      </c>
      <c r="F3354" s="1">
        <v>46044.345833333333</v>
      </c>
      <c r="G3354" t="s">
        <v>131</v>
      </c>
      <c r="H3354" t="s">
        <v>15</v>
      </c>
      <c r="I3354" t="s">
        <v>16</v>
      </c>
      <c r="J3354">
        <v>3</v>
      </c>
      <c r="K3354" t="str">
        <f>IF(tickets_dataset[[#This Row],[status]] = "Closed", "Yes","No")</f>
        <v>Yes</v>
      </c>
      <c r="L3354" s="2">
        <f t="shared" si="208"/>
        <v>24</v>
      </c>
      <c r="M3354" t="str">
        <f t="shared" si="209"/>
        <v>No</v>
      </c>
      <c r="N3354" t="str">
        <f t="shared" si="210"/>
        <v>Jan</v>
      </c>
      <c r="O3354" s="2">
        <f t="shared" si="211"/>
        <v>1</v>
      </c>
      <c r="P3354" t="str">
        <f>VLOOKUP(G3354,Agents!A:E,4,FALSE)</f>
        <v>Team4</v>
      </c>
      <c r="Q3354" t="str">
        <f>VLOOKUP(G3354,Agents!A:E,5,FALSE)</f>
        <v>Junior</v>
      </c>
      <c r="R3354" t="str">
        <f>VLOOKUP(G3354,Agents!A:E,2,FALSE)</f>
        <v>Night</v>
      </c>
    </row>
    <row r="3355" spans="1:18" x14ac:dyDescent="0.35">
      <c r="A3355" t="s">
        <v>5917</v>
      </c>
      <c r="B3355" t="s">
        <v>5918</v>
      </c>
      <c r="C3355" t="s">
        <v>22</v>
      </c>
      <c r="D3355" t="s">
        <v>13</v>
      </c>
      <c r="E3355" s="1">
        <v>46036.953472222223</v>
      </c>
      <c r="F3355" s="1">
        <v>46037.370138888888</v>
      </c>
      <c r="G3355" t="s">
        <v>131</v>
      </c>
      <c r="H3355" t="s">
        <v>15</v>
      </c>
      <c r="I3355" t="s">
        <v>16</v>
      </c>
      <c r="J3355">
        <v>4</v>
      </c>
      <c r="K3355" t="str">
        <f>IF(tickets_dataset[[#This Row],[status]] = "Closed", "Yes","No")</f>
        <v>Yes</v>
      </c>
      <c r="L3355" s="2">
        <f t="shared" si="208"/>
        <v>9.9999999999417923</v>
      </c>
      <c r="M3355" t="str">
        <f t="shared" si="209"/>
        <v>No</v>
      </c>
      <c r="N3355" t="str">
        <f t="shared" si="210"/>
        <v>Jan</v>
      </c>
      <c r="O3355" s="2">
        <f t="shared" si="211"/>
        <v>0.41666666666424135</v>
      </c>
      <c r="P3355" t="str">
        <f>VLOOKUP(G3355,Agents!A:E,4,FALSE)</f>
        <v>Team4</v>
      </c>
      <c r="Q3355" t="str">
        <f>VLOOKUP(G3355,Agents!A:E,5,FALSE)</f>
        <v>Junior</v>
      </c>
      <c r="R3355" t="str">
        <f>VLOOKUP(G3355,Agents!A:E,2,FALSE)</f>
        <v>Night</v>
      </c>
    </row>
    <row r="3356" spans="1:18" x14ac:dyDescent="0.35">
      <c r="A3356" t="s">
        <v>5919</v>
      </c>
      <c r="B3356" t="s">
        <v>2511</v>
      </c>
      <c r="C3356" t="s">
        <v>50</v>
      </c>
      <c r="D3356" t="s">
        <v>26</v>
      </c>
      <c r="E3356" s="1">
        <v>46039.488194444442</v>
      </c>
      <c r="F3356" s="1">
        <v>46042.363194444442</v>
      </c>
      <c r="G3356" t="s">
        <v>256</v>
      </c>
      <c r="H3356" t="s">
        <v>15</v>
      </c>
      <c r="I3356" t="s">
        <v>16</v>
      </c>
      <c r="J3356">
        <v>5</v>
      </c>
      <c r="K3356" t="str">
        <f>IF(tickets_dataset[[#This Row],[status]] = "Closed", "Yes","No")</f>
        <v>Yes</v>
      </c>
      <c r="L3356" s="2">
        <f t="shared" si="208"/>
        <v>69</v>
      </c>
      <c r="M3356" t="str">
        <f t="shared" si="209"/>
        <v>Yes</v>
      </c>
      <c r="N3356" t="str">
        <f t="shared" si="210"/>
        <v>Jan</v>
      </c>
      <c r="O3356" s="2">
        <f t="shared" si="211"/>
        <v>2.875</v>
      </c>
      <c r="P3356" t="str">
        <f>VLOOKUP(G3356,Agents!A:E,4,FALSE)</f>
        <v>Team1</v>
      </c>
      <c r="Q3356" t="str">
        <f>VLOOKUP(G3356,Agents!A:E,5,FALSE)</f>
        <v>Mid</v>
      </c>
      <c r="R3356" t="str">
        <f>VLOOKUP(G3356,Agents!A:E,2,FALSE)</f>
        <v>Morning</v>
      </c>
    </row>
    <row r="3357" spans="1:18" x14ac:dyDescent="0.35">
      <c r="A3357" t="s">
        <v>5920</v>
      </c>
      <c r="B3357" t="s">
        <v>5921</v>
      </c>
      <c r="C3357" t="s">
        <v>76</v>
      </c>
      <c r="D3357" t="s">
        <v>38</v>
      </c>
      <c r="E3357" s="1">
        <v>46084.36041666667</v>
      </c>
      <c r="F3357" s="1">
        <v>46087.568749999999</v>
      </c>
      <c r="G3357" t="s">
        <v>170</v>
      </c>
      <c r="H3357" t="s">
        <v>15</v>
      </c>
      <c r="I3357" t="s">
        <v>16</v>
      </c>
      <c r="J3357">
        <v>3</v>
      </c>
      <c r="K3357" t="str">
        <f>IF(tickets_dataset[[#This Row],[status]] = "Closed", "Yes","No")</f>
        <v>Yes</v>
      </c>
      <c r="L3357" s="2">
        <f t="shared" si="208"/>
        <v>76.999999999883585</v>
      </c>
      <c r="M3357" t="str">
        <f t="shared" si="209"/>
        <v>Yes</v>
      </c>
      <c r="N3357" t="str">
        <f t="shared" si="210"/>
        <v>Mar</v>
      </c>
      <c r="O3357" s="2">
        <f t="shared" si="211"/>
        <v>3.2083333333284827</v>
      </c>
      <c r="P3357" t="str">
        <f>VLOOKUP(G3357,Agents!A:E,4,FALSE)</f>
        <v>Team5</v>
      </c>
      <c r="Q3357" t="str">
        <f>VLOOKUP(G3357,Agents!A:E,5,FALSE)</f>
        <v>Junior</v>
      </c>
      <c r="R3357" t="str">
        <f>VLOOKUP(G3357,Agents!A:E,2,FALSE)</f>
        <v>Night</v>
      </c>
    </row>
    <row r="3358" spans="1:18" x14ac:dyDescent="0.35">
      <c r="A3358" t="s">
        <v>5922</v>
      </c>
      <c r="B3358" t="s">
        <v>5923</v>
      </c>
      <c r="C3358" t="s">
        <v>34</v>
      </c>
      <c r="D3358" t="s">
        <v>38</v>
      </c>
      <c r="E3358" s="1">
        <v>46101.529166666667</v>
      </c>
      <c r="F3358" s="1">
        <v>46102.529166666667</v>
      </c>
      <c r="G3358" t="s">
        <v>83</v>
      </c>
      <c r="H3358" t="s">
        <v>15</v>
      </c>
      <c r="I3358" t="s">
        <v>16</v>
      </c>
      <c r="J3358">
        <v>3</v>
      </c>
      <c r="K3358" t="str">
        <f>IF(tickets_dataset[[#This Row],[status]] = "Closed", "Yes","No")</f>
        <v>Yes</v>
      </c>
      <c r="L3358" s="2">
        <f t="shared" si="208"/>
        <v>24</v>
      </c>
      <c r="M3358" t="str">
        <f t="shared" si="209"/>
        <v>No</v>
      </c>
      <c r="N3358" t="str">
        <f t="shared" si="210"/>
        <v>Mar</v>
      </c>
      <c r="O3358" s="2">
        <f t="shared" si="211"/>
        <v>1</v>
      </c>
      <c r="P3358" t="str">
        <f>VLOOKUP(G3358,Agents!A:E,4,FALSE)</f>
        <v>Team2</v>
      </c>
      <c r="Q3358" t="str">
        <f>VLOOKUP(G3358,Agents!A:E,5,FALSE)</f>
        <v>Junior</v>
      </c>
      <c r="R3358" t="str">
        <f>VLOOKUP(G3358,Agents!A:E,2,FALSE)</f>
        <v>Night</v>
      </c>
    </row>
    <row r="3359" spans="1:18" x14ac:dyDescent="0.35">
      <c r="A3359" t="s">
        <v>5924</v>
      </c>
      <c r="B3359" t="s">
        <v>3846</v>
      </c>
      <c r="C3359" t="s">
        <v>50</v>
      </c>
      <c r="D3359" t="s">
        <v>38</v>
      </c>
      <c r="E3359" s="1">
        <v>46057.505555555559</v>
      </c>
      <c r="F3359" s="1">
        <v>46060.838888888888</v>
      </c>
      <c r="G3359" t="s">
        <v>53</v>
      </c>
      <c r="H3359" t="s">
        <v>28</v>
      </c>
      <c r="I3359" t="s">
        <v>16</v>
      </c>
      <c r="J3359">
        <v>3</v>
      </c>
      <c r="K3359" t="str">
        <f>IF(tickets_dataset[[#This Row],[status]] = "Closed", "Yes","No")</f>
        <v>No</v>
      </c>
      <c r="L3359" s="2">
        <f t="shared" si="208"/>
        <v>79.999999999883585</v>
      </c>
      <c r="M3359" t="str">
        <f t="shared" si="209"/>
        <v>Yes</v>
      </c>
      <c r="N3359" t="str">
        <f t="shared" si="210"/>
        <v>Feb</v>
      </c>
      <c r="O3359" s="2">
        <f t="shared" si="211"/>
        <v>3.3333333333284827</v>
      </c>
      <c r="P3359" t="str">
        <f>VLOOKUP(G3359,Agents!A:E,4,FALSE)</f>
        <v>Team1</v>
      </c>
      <c r="Q3359" t="str">
        <f>VLOOKUP(G3359,Agents!A:E,5,FALSE)</f>
        <v>Junior</v>
      </c>
      <c r="R3359" t="str">
        <f>VLOOKUP(G3359,Agents!A:E,2,FALSE)</f>
        <v>Night</v>
      </c>
    </row>
    <row r="3360" spans="1:18" x14ac:dyDescent="0.35">
      <c r="A3360" t="s">
        <v>5925</v>
      </c>
      <c r="B3360" t="s">
        <v>2070</v>
      </c>
      <c r="C3360" t="s">
        <v>50</v>
      </c>
      <c r="D3360" t="s">
        <v>13</v>
      </c>
      <c r="E3360" s="1">
        <v>46072.956944444442</v>
      </c>
      <c r="F3360" s="1">
        <v>46073.081944444442</v>
      </c>
      <c r="G3360" t="s">
        <v>31</v>
      </c>
      <c r="H3360" t="s">
        <v>15</v>
      </c>
      <c r="I3360" t="s">
        <v>16</v>
      </c>
      <c r="J3360">
        <v>4</v>
      </c>
      <c r="K3360" t="str">
        <f>IF(tickets_dataset[[#This Row],[status]] = "Closed", "Yes","No")</f>
        <v>Yes</v>
      </c>
      <c r="L3360" s="2">
        <f t="shared" si="208"/>
        <v>3</v>
      </c>
      <c r="M3360" t="str">
        <f t="shared" si="209"/>
        <v>No</v>
      </c>
      <c r="N3360" t="str">
        <f t="shared" si="210"/>
        <v>Feb</v>
      </c>
      <c r="O3360" s="2">
        <f t="shared" si="211"/>
        <v>0.125</v>
      </c>
      <c r="P3360" t="str">
        <f>VLOOKUP(G3360,Agents!A:E,4,FALSE)</f>
        <v>Team5</v>
      </c>
      <c r="Q3360" t="str">
        <f>VLOOKUP(G3360,Agents!A:E,5,FALSE)</f>
        <v>Senior</v>
      </c>
      <c r="R3360" t="str">
        <f>VLOOKUP(G3360,Agents!A:E,2,FALSE)</f>
        <v>Evening</v>
      </c>
    </row>
    <row r="3361" spans="1:18" x14ac:dyDescent="0.35">
      <c r="A3361" t="s">
        <v>5926</v>
      </c>
      <c r="B3361" t="s">
        <v>5927</v>
      </c>
      <c r="C3361" t="s">
        <v>50</v>
      </c>
      <c r="D3361" t="s">
        <v>13</v>
      </c>
      <c r="E3361" s="1">
        <v>46026.892361111109</v>
      </c>
      <c r="F3361" s="1">
        <v>46027.975694444445</v>
      </c>
      <c r="G3361" t="s">
        <v>42</v>
      </c>
      <c r="H3361" t="s">
        <v>15</v>
      </c>
      <c r="I3361" t="s">
        <v>16</v>
      </c>
      <c r="J3361">
        <v>3</v>
      </c>
      <c r="K3361" t="str">
        <f>IF(tickets_dataset[[#This Row],[status]] = "Closed", "Yes","No")</f>
        <v>Yes</v>
      </c>
      <c r="L3361" s="2">
        <f t="shared" si="208"/>
        <v>26.000000000058208</v>
      </c>
      <c r="M3361" t="str">
        <f t="shared" si="209"/>
        <v>No</v>
      </c>
      <c r="N3361" t="str">
        <f t="shared" si="210"/>
        <v>Jan</v>
      </c>
      <c r="O3361" s="2">
        <f t="shared" si="211"/>
        <v>1.0833333333357587</v>
      </c>
      <c r="P3361" t="str">
        <f>VLOOKUP(G3361,Agents!A:E,4,FALSE)</f>
        <v>Team2</v>
      </c>
      <c r="Q3361" t="str">
        <f>VLOOKUP(G3361,Agents!A:E,5,FALSE)</f>
        <v>Junior</v>
      </c>
      <c r="R3361" t="str">
        <f>VLOOKUP(G3361,Agents!A:E,2,FALSE)</f>
        <v>Night</v>
      </c>
    </row>
    <row r="3362" spans="1:18" x14ac:dyDescent="0.35">
      <c r="A3362" t="s">
        <v>5928</v>
      </c>
      <c r="B3362" t="s">
        <v>4193</v>
      </c>
      <c r="C3362" t="s">
        <v>34</v>
      </c>
      <c r="D3362" t="s">
        <v>13</v>
      </c>
      <c r="E3362" s="1">
        <v>46024.984027777777</v>
      </c>
      <c r="F3362" s="1">
        <v>46025.234027777777</v>
      </c>
      <c r="G3362" t="s">
        <v>159</v>
      </c>
      <c r="H3362" t="s">
        <v>15</v>
      </c>
      <c r="I3362" t="s">
        <v>16</v>
      </c>
      <c r="J3362">
        <v>2</v>
      </c>
      <c r="K3362" t="str">
        <f>IF(tickets_dataset[[#This Row],[status]] = "Closed", "Yes","No")</f>
        <v>Yes</v>
      </c>
      <c r="L3362" s="2">
        <f t="shared" si="208"/>
        <v>6</v>
      </c>
      <c r="M3362" t="str">
        <f t="shared" si="209"/>
        <v>No</v>
      </c>
      <c r="N3362" t="str">
        <f t="shared" si="210"/>
        <v>Jan</v>
      </c>
      <c r="O3362" s="2">
        <f t="shared" si="211"/>
        <v>0.25</v>
      </c>
      <c r="P3362" t="str">
        <f>VLOOKUP(G3362,Agents!A:E,4,FALSE)</f>
        <v>Team4</v>
      </c>
      <c r="Q3362" t="str">
        <f>VLOOKUP(G3362,Agents!A:E,5,FALSE)</f>
        <v>Mid</v>
      </c>
      <c r="R3362" t="str">
        <f>VLOOKUP(G3362,Agents!A:E,2,FALSE)</f>
        <v>Night</v>
      </c>
    </row>
    <row r="3363" spans="1:18" x14ac:dyDescent="0.35">
      <c r="A3363" t="s">
        <v>5929</v>
      </c>
      <c r="B3363" t="s">
        <v>5930</v>
      </c>
      <c r="C3363" t="s">
        <v>22</v>
      </c>
      <c r="D3363" t="s">
        <v>13</v>
      </c>
      <c r="E3363" s="1">
        <v>46048.405555555553</v>
      </c>
      <c r="F3363" s="1">
        <v>46049.072222222225</v>
      </c>
      <c r="G3363" t="s">
        <v>164</v>
      </c>
      <c r="H3363" t="s">
        <v>15</v>
      </c>
      <c r="I3363" t="s">
        <v>16</v>
      </c>
      <c r="J3363">
        <v>3</v>
      </c>
      <c r="K3363" t="str">
        <f>IF(tickets_dataset[[#This Row],[status]] = "Closed", "Yes","No")</f>
        <v>Yes</v>
      </c>
      <c r="L3363" s="2">
        <f t="shared" si="208"/>
        <v>16.000000000116415</v>
      </c>
      <c r="M3363" t="str">
        <f t="shared" si="209"/>
        <v>No</v>
      </c>
      <c r="N3363" t="str">
        <f t="shared" si="210"/>
        <v>Jan</v>
      </c>
      <c r="O3363" s="2">
        <f t="shared" si="211"/>
        <v>0.66666666667151731</v>
      </c>
      <c r="P3363" t="str">
        <f>VLOOKUP(G3363,Agents!A:E,4,FALSE)</f>
        <v>Team4</v>
      </c>
      <c r="Q3363" t="str">
        <f>VLOOKUP(G3363,Agents!A:E,5,FALSE)</f>
        <v>Senior</v>
      </c>
      <c r="R3363" t="str">
        <f>VLOOKUP(G3363,Agents!A:E,2,FALSE)</f>
        <v>Evening</v>
      </c>
    </row>
    <row r="3364" spans="1:18" x14ac:dyDescent="0.35">
      <c r="A3364" t="s">
        <v>5931</v>
      </c>
      <c r="B3364" t="s">
        <v>1455</v>
      </c>
      <c r="C3364" t="s">
        <v>76</v>
      </c>
      <c r="D3364" t="s">
        <v>13</v>
      </c>
      <c r="E3364" s="1">
        <v>46065.427777777775</v>
      </c>
      <c r="F3364" s="1">
        <v>46065.719444444447</v>
      </c>
      <c r="G3364" t="s">
        <v>67</v>
      </c>
      <c r="H3364" t="s">
        <v>15</v>
      </c>
      <c r="I3364" t="s">
        <v>68</v>
      </c>
      <c r="J3364">
        <v>3</v>
      </c>
      <c r="K3364" t="str">
        <f>IF(tickets_dataset[[#This Row],[status]] = "Closed", "Yes","No")</f>
        <v>Yes</v>
      </c>
      <c r="L3364" s="2">
        <f t="shared" si="208"/>
        <v>7.0000000001164153</v>
      </c>
      <c r="M3364" t="str">
        <f t="shared" si="209"/>
        <v>No</v>
      </c>
      <c r="N3364" t="str">
        <f t="shared" si="210"/>
        <v>Feb</v>
      </c>
      <c r="O3364" s="2">
        <f t="shared" si="211"/>
        <v>0.29166666667151731</v>
      </c>
      <c r="P3364" t="str">
        <f>VLOOKUP(G3364,Agents!A:E,4,FALSE)</f>
        <v>Team5</v>
      </c>
      <c r="Q3364" t="str">
        <f>VLOOKUP(G3364,Agents!A:E,5,FALSE)</f>
        <v>Junior</v>
      </c>
      <c r="R3364" t="str">
        <f>VLOOKUP(G3364,Agents!A:E,2,FALSE)</f>
        <v>Evening</v>
      </c>
    </row>
    <row r="3365" spans="1:18" x14ac:dyDescent="0.35">
      <c r="A3365" t="s">
        <v>5932</v>
      </c>
      <c r="B3365" t="s">
        <v>5933</v>
      </c>
      <c r="C3365" t="s">
        <v>12</v>
      </c>
      <c r="D3365" t="s">
        <v>38</v>
      </c>
      <c r="E3365" s="1">
        <v>46104.698611111111</v>
      </c>
      <c r="F3365" s="1">
        <v>46108.198611111111</v>
      </c>
      <c r="G3365" t="s">
        <v>56</v>
      </c>
      <c r="H3365" t="s">
        <v>15</v>
      </c>
      <c r="I3365" t="s">
        <v>16</v>
      </c>
      <c r="J3365">
        <v>5</v>
      </c>
      <c r="K3365" t="str">
        <f>IF(tickets_dataset[[#This Row],[status]] = "Closed", "Yes","No")</f>
        <v>Yes</v>
      </c>
      <c r="L3365" s="2">
        <f t="shared" si="208"/>
        <v>84</v>
      </c>
      <c r="M3365" t="str">
        <f t="shared" si="209"/>
        <v>Yes</v>
      </c>
      <c r="N3365" t="str">
        <f t="shared" si="210"/>
        <v>Mar</v>
      </c>
      <c r="O3365" s="2">
        <f t="shared" si="211"/>
        <v>3.5</v>
      </c>
      <c r="P3365" t="str">
        <f>VLOOKUP(G3365,Agents!A:E,4,FALSE)</f>
        <v>Team1</v>
      </c>
      <c r="Q3365" t="str">
        <f>VLOOKUP(G3365,Agents!A:E,5,FALSE)</f>
        <v>Senior</v>
      </c>
      <c r="R3365" t="str">
        <f>VLOOKUP(G3365,Agents!A:E,2,FALSE)</f>
        <v>Night</v>
      </c>
    </row>
    <row r="3366" spans="1:18" x14ac:dyDescent="0.35">
      <c r="A3366" t="s">
        <v>5934</v>
      </c>
      <c r="B3366" t="s">
        <v>5935</v>
      </c>
      <c r="C3366" t="s">
        <v>12</v>
      </c>
      <c r="D3366" t="s">
        <v>38</v>
      </c>
      <c r="E3366" s="1">
        <v>46105.709027777775</v>
      </c>
      <c r="F3366" s="1">
        <v>46106.500694444447</v>
      </c>
      <c r="G3366" t="s">
        <v>170</v>
      </c>
      <c r="H3366" t="s">
        <v>15</v>
      </c>
      <c r="I3366" t="s">
        <v>16</v>
      </c>
      <c r="J3366">
        <v>4</v>
      </c>
      <c r="K3366" t="str">
        <f>IF(tickets_dataset[[#This Row],[status]] = "Closed", "Yes","No")</f>
        <v>Yes</v>
      </c>
      <c r="L3366" s="2">
        <f t="shared" si="208"/>
        <v>19.000000000116415</v>
      </c>
      <c r="M3366" t="str">
        <f t="shared" si="209"/>
        <v>No</v>
      </c>
      <c r="N3366" t="str">
        <f t="shared" si="210"/>
        <v>Mar</v>
      </c>
      <c r="O3366" s="2">
        <f t="shared" si="211"/>
        <v>0.79166666667151731</v>
      </c>
      <c r="P3366" t="str">
        <f>VLOOKUP(G3366,Agents!A:E,4,FALSE)</f>
        <v>Team5</v>
      </c>
      <c r="Q3366" t="str">
        <f>VLOOKUP(G3366,Agents!A:E,5,FALSE)</f>
        <v>Junior</v>
      </c>
      <c r="R3366" t="str">
        <f>VLOOKUP(G3366,Agents!A:E,2,FALSE)</f>
        <v>Night</v>
      </c>
    </row>
    <row r="3367" spans="1:18" x14ac:dyDescent="0.35">
      <c r="A3367" t="s">
        <v>5936</v>
      </c>
      <c r="B3367" t="s">
        <v>5937</v>
      </c>
      <c r="C3367" t="s">
        <v>76</v>
      </c>
      <c r="D3367" t="s">
        <v>38</v>
      </c>
      <c r="E3367" s="1">
        <v>46097.509722222225</v>
      </c>
      <c r="F3367" s="1">
        <v>46098.884722222225</v>
      </c>
      <c r="G3367" t="s">
        <v>131</v>
      </c>
      <c r="H3367" t="s">
        <v>15</v>
      </c>
      <c r="I3367" t="s">
        <v>16</v>
      </c>
      <c r="J3367">
        <v>4</v>
      </c>
      <c r="K3367" t="str">
        <f>IF(tickets_dataset[[#This Row],[status]] = "Closed", "Yes","No")</f>
        <v>Yes</v>
      </c>
      <c r="L3367" s="2">
        <f t="shared" si="208"/>
        <v>33</v>
      </c>
      <c r="M3367" t="str">
        <f t="shared" si="209"/>
        <v>No</v>
      </c>
      <c r="N3367" t="str">
        <f t="shared" si="210"/>
        <v>Mar</v>
      </c>
      <c r="O3367" s="2">
        <f t="shared" si="211"/>
        <v>1.375</v>
      </c>
      <c r="P3367" t="str">
        <f>VLOOKUP(G3367,Agents!A:E,4,FALSE)</f>
        <v>Team4</v>
      </c>
      <c r="Q3367" t="str">
        <f>VLOOKUP(G3367,Agents!A:E,5,FALSE)</f>
        <v>Junior</v>
      </c>
      <c r="R3367" t="str">
        <f>VLOOKUP(G3367,Agents!A:E,2,FALSE)</f>
        <v>Night</v>
      </c>
    </row>
    <row r="3368" spans="1:18" x14ac:dyDescent="0.35">
      <c r="A3368" t="s">
        <v>5938</v>
      </c>
      <c r="B3368" t="s">
        <v>2557</v>
      </c>
      <c r="C3368" t="s">
        <v>50</v>
      </c>
      <c r="D3368" t="s">
        <v>26</v>
      </c>
      <c r="E3368" s="1">
        <v>46052.593055555553</v>
      </c>
      <c r="F3368" s="1">
        <v>46052.926388888889</v>
      </c>
      <c r="G3368" t="s">
        <v>27</v>
      </c>
      <c r="H3368" t="s">
        <v>15</v>
      </c>
      <c r="I3368" t="s">
        <v>16</v>
      </c>
      <c r="J3368">
        <v>4</v>
      </c>
      <c r="K3368" t="str">
        <f>IF(tickets_dataset[[#This Row],[status]] = "Closed", "Yes","No")</f>
        <v>Yes</v>
      </c>
      <c r="L3368" s="2">
        <f t="shared" si="208"/>
        <v>8.0000000000582077</v>
      </c>
      <c r="M3368" t="str">
        <f t="shared" si="209"/>
        <v>No</v>
      </c>
      <c r="N3368" t="str">
        <f t="shared" si="210"/>
        <v>Jan</v>
      </c>
      <c r="O3368" s="2">
        <f t="shared" si="211"/>
        <v>0.33333333333575865</v>
      </c>
      <c r="P3368" t="str">
        <f>VLOOKUP(G3368,Agents!A:E,4,FALSE)</f>
        <v>Team5</v>
      </c>
      <c r="Q3368" t="str">
        <f>VLOOKUP(G3368,Agents!A:E,5,FALSE)</f>
        <v>Senior</v>
      </c>
      <c r="R3368" t="str">
        <f>VLOOKUP(G3368,Agents!A:E,2,FALSE)</f>
        <v>Morning</v>
      </c>
    </row>
    <row r="3369" spans="1:18" x14ac:dyDescent="0.35">
      <c r="A3369" t="s">
        <v>5939</v>
      </c>
      <c r="B3369" t="s">
        <v>3806</v>
      </c>
      <c r="C3369" t="s">
        <v>22</v>
      </c>
      <c r="D3369" t="s">
        <v>13</v>
      </c>
      <c r="E3369" s="1">
        <v>46032.842361111114</v>
      </c>
      <c r="F3369" s="1">
        <v>46033.592361111114</v>
      </c>
      <c r="G3369" t="s">
        <v>256</v>
      </c>
      <c r="H3369" t="s">
        <v>15</v>
      </c>
      <c r="I3369" t="s">
        <v>16</v>
      </c>
      <c r="J3369">
        <v>4</v>
      </c>
      <c r="K3369" t="str">
        <f>IF(tickets_dataset[[#This Row],[status]] = "Closed", "Yes","No")</f>
        <v>Yes</v>
      </c>
      <c r="L3369" s="2">
        <f t="shared" si="208"/>
        <v>18</v>
      </c>
      <c r="M3369" t="str">
        <f t="shared" si="209"/>
        <v>No</v>
      </c>
      <c r="N3369" t="str">
        <f t="shared" si="210"/>
        <v>Jan</v>
      </c>
      <c r="O3369" s="2">
        <f t="shared" si="211"/>
        <v>0.75</v>
      </c>
      <c r="P3369" t="str">
        <f>VLOOKUP(G3369,Agents!A:E,4,FALSE)</f>
        <v>Team1</v>
      </c>
      <c r="Q3369" t="str">
        <f>VLOOKUP(G3369,Agents!A:E,5,FALSE)</f>
        <v>Mid</v>
      </c>
      <c r="R3369" t="str">
        <f>VLOOKUP(G3369,Agents!A:E,2,FALSE)</f>
        <v>Morning</v>
      </c>
    </row>
    <row r="3370" spans="1:18" x14ac:dyDescent="0.35">
      <c r="A3370" t="s">
        <v>5940</v>
      </c>
      <c r="B3370" t="s">
        <v>4165</v>
      </c>
      <c r="C3370" t="s">
        <v>76</v>
      </c>
      <c r="D3370" t="s">
        <v>26</v>
      </c>
      <c r="E3370" s="1">
        <v>46097.379861111112</v>
      </c>
      <c r="F3370" s="1">
        <v>46098.213194444441</v>
      </c>
      <c r="G3370" t="s">
        <v>164</v>
      </c>
      <c r="H3370" t="s">
        <v>15</v>
      </c>
      <c r="I3370" t="s">
        <v>68</v>
      </c>
      <c r="J3370">
        <v>3</v>
      </c>
      <c r="K3370" t="str">
        <f>IF(tickets_dataset[[#This Row],[status]] = "Closed", "Yes","No")</f>
        <v>Yes</v>
      </c>
      <c r="L3370" s="2">
        <f t="shared" si="208"/>
        <v>19.999999999883585</v>
      </c>
      <c r="M3370" t="str">
        <f t="shared" si="209"/>
        <v>No</v>
      </c>
      <c r="N3370" t="str">
        <f t="shared" si="210"/>
        <v>Mar</v>
      </c>
      <c r="O3370" s="2">
        <f t="shared" si="211"/>
        <v>0.83333333332848269</v>
      </c>
      <c r="P3370" t="str">
        <f>VLOOKUP(G3370,Agents!A:E,4,FALSE)</f>
        <v>Team4</v>
      </c>
      <c r="Q3370" t="str">
        <f>VLOOKUP(G3370,Agents!A:E,5,FALSE)</f>
        <v>Senior</v>
      </c>
      <c r="R3370" t="str">
        <f>VLOOKUP(G3370,Agents!A:E,2,FALSE)</f>
        <v>Evening</v>
      </c>
    </row>
    <row r="3371" spans="1:18" x14ac:dyDescent="0.35">
      <c r="A3371" t="s">
        <v>5941</v>
      </c>
      <c r="B3371" t="s">
        <v>3269</v>
      </c>
      <c r="C3371" t="s">
        <v>34</v>
      </c>
      <c r="D3371" t="s">
        <v>26</v>
      </c>
      <c r="E3371" s="1">
        <v>46089.080555555556</v>
      </c>
      <c r="F3371" s="1">
        <v>46090.62222222222</v>
      </c>
      <c r="G3371" t="s">
        <v>56</v>
      </c>
      <c r="H3371" t="s">
        <v>15</v>
      </c>
      <c r="I3371" t="s">
        <v>16</v>
      </c>
      <c r="J3371">
        <v>5</v>
      </c>
      <c r="K3371" t="str">
        <f>IF(tickets_dataset[[#This Row],[status]] = "Closed", "Yes","No")</f>
        <v>Yes</v>
      </c>
      <c r="L3371" s="2">
        <f t="shared" si="208"/>
        <v>36.999999999941792</v>
      </c>
      <c r="M3371" t="str">
        <f t="shared" si="209"/>
        <v>No</v>
      </c>
      <c r="N3371" t="str">
        <f t="shared" si="210"/>
        <v>Mar</v>
      </c>
      <c r="O3371" s="2">
        <f t="shared" si="211"/>
        <v>1.5416666666642413</v>
      </c>
      <c r="P3371" t="str">
        <f>VLOOKUP(G3371,Agents!A:E,4,FALSE)</f>
        <v>Team1</v>
      </c>
      <c r="Q3371" t="str">
        <f>VLOOKUP(G3371,Agents!A:E,5,FALSE)</f>
        <v>Senior</v>
      </c>
      <c r="R3371" t="str">
        <f>VLOOKUP(G3371,Agents!A:E,2,FALSE)</f>
        <v>Night</v>
      </c>
    </row>
    <row r="3372" spans="1:18" x14ac:dyDescent="0.35">
      <c r="A3372" t="s">
        <v>5942</v>
      </c>
      <c r="B3372" t="s">
        <v>5943</v>
      </c>
      <c r="C3372" t="s">
        <v>76</v>
      </c>
      <c r="D3372" t="s">
        <v>13</v>
      </c>
      <c r="E3372" s="1">
        <v>46086.501388888886</v>
      </c>
      <c r="F3372" s="1">
        <v>46087.084722222222</v>
      </c>
      <c r="G3372" t="s">
        <v>35</v>
      </c>
      <c r="H3372" t="s">
        <v>132</v>
      </c>
      <c r="I3372" t="s">
        <v>68</v>
      </c>
      <c r="J3372">
        <v>3</v>
      </c>
      <c r="K3372" t="str">
        <f>IF(tickets_dataset[[#This Row],[status]] = "Closed", "Yes","No")</f>
        <v>No</v>
      </c>
      <c r="L3372" s="2">
        <f t="shared" si="208"/>
        <v>14.000000000058208</v>
      </c>
      <c r="M3372" t="str">
        <f t="shared" si="209"/>
        <v>No</v>
      </c>
      <c r="N3372" t="str">
        <f t="shared" si="210"/>
        <v>Mar</v>
      </c>
      <c r="O3372" s="2">
        <f t="shared" si="211"/>
        <v>0.58333333333575865</v>
      </c>
      <c r="P3372" t="str">
        <f>VLOOKUP(G3372,Agents!A:E,4,FALSE)</f>
        <v>Team1</v>
      </c>
      <c r="Q3372" t="str">
        <f>VLOOKUP(G3372,Agents!A:E,5,FALSE)</f>
        <v>Senior</v>
      </c>
      <c r="R3372" t="str">
        <f>VLOOKUP(G3372,Agents!A:E,2,FALSE)</f>
        <v>Evening</v>
      </c>
    </row>
    <row r="3373" spans="1:18" x14ac:dyDescent="0.35">
      <c r="A3373" t="s">
        <v>5944</v>
      </c>
      <c r="B3373" t="s">
        <v>4195</v>
      </c>
      <c r="C3373" t="s">
        <v>34</v>
      </c>
      <c r="D3373" t="s">
        <v>13</v>
      </c>
      <c r="E3373" s="1">
        <v>46109.142361111109</v>
      </c>
      <c r="F3373" s="1">
        <v>46110.434027777781</v>
      </c>
      <c r="G3373" t="s">
        <v>103</v>
      </c>
      <c r="H3373" t="s">
        <v>15</v>
      </c>
      <c r="I3373" t="s">
        <v>16</v>
      </c>
      <c r="J3373">
        <v>4</v>
      </c>
      <c r="K3373" t="str">
        <f>IF(tickets_dataset[[#This Row],[status]] = "Closed", "Yes","No")</f>
        <v>Yes</v>
      </c>
      <c r="L3373" s="2">
        <f t="shared" si="208"/>
        <v>31.000000000116415</v>
      </c>
      <c r="M3373" t="str">
        <f t="shared" si="209"/>
        <v>No</v>
      </c>
      <c r="N3373" t="str">
        <f t="shared" si="210"/>
        <v>Mar</v>
      </c>
      <c r="O3373" s="2">
        <f t="shared" si="211"/>
        <v>1.2916666666715173</v>
      </c>
      <c r="P3373" t="str">
        <f>VLOOKUP(G3373,Agents!A:E,4,FALSE)</f>
        <v>Team4</v>
      </c>
      <c r="Q3373" t="str">
        <f>VLOOKUP(G3373,Agents!A:E,5,FALSE)</f>
        <v>Senior</v>
      </c>
      <c r="R3373" t="str">
        <f>VLOOKUP(G3373,Agents!A:E,2,FALSE)</f>
        <v>Night</v>
      </c>
    </row>
    <row r="3374" spans="1:18" x14ac:dyDescent="0.35">
      <c r="A3374" t="s">
        <v>5945</v>
      </c>
      <c r="B3374" t="s">
        <v>5946</v>
      </c>
      <c r="C3374" t="s">
        <v>50</v>
      </c>
      <c r="D3374" t="s">
        <v>26</v>
      </c>
      <c r="E3374" s="1">
        <v>46079.617361111108</v>
      </c>
      <c r="F3374" s="1">
        <v>46080.992361111108</v>
      </c>
      <c r="G3374" t="s">
        <v>206</v>
      </c>
      <c r="H3374" t="s">
        <v>15</v>
      </c>
      <c r="I3374" t="s">
        <v>16</v>
      </c>
      <c r="J3374">
        <v>3</v>
      </c>
      <c r="K3374" t="str">
        <f>IF(tickets_dataset[[#This Row],[status]] = "Closed", "Yes","No")</f>
        <v>Yes</v>
      </c>
      <c r="L3374" s="2">
        <f t="shared" si="208"/>
        <v>33</v>
      </c>
      <c r="M3374" t="str">
        <f t="shared" si="209"/>
        <v>No</v>
      </c>
      <c r="N3374" t="str">
        <f t="shared" si="210"/>
        <v>Feb</v>
      </c>
      <c r="O3374" s="2">
        <f t="shared" si="211"/>
        <v>1.375</v>
      </c>
      <c r="P3374" t="str">
        <f>VLOOKUP(G3374,Agents!A:E,4,FALSE)</f>
        <v>Team5</v>
      </c>
      <c r="Q3374" t="str">
        <f>VLOOKUP(G3374,Agents!A:E,5,FALSE)</f>
        <v>Junior</v>
      </c>
      <c r="R3374" t="str">
        <f>VLOOKUP(G3374,Agents!A:E,2,FALSE)</f>
        <v>Evening</v>
      </c>
    </row>
    <row r="3375" spans="1:18" x14ac:dyDescent="0.35">
      <c r="A3375" t="s">
        <v>5947</v>
      </c>
      <c r="B3375" t="s">
        <v>5948</v>
      </c>
      <c r="C3375" t="s">
        <v>22</v>
      </c>
      <c r="D3375" t="s">
        <v>13</v>
      </c>
      <c r="E3375" s="1">
        <v>46044.863888888889</v>
      </c>
      <c r="F3375" s="1">
        <v>46046.238888888889</v>
      </c>
      <c r="G3375" t="s">
        <v>39</v>
      </c>
      <c r="H3375" t="s">
        <v>15</v>
      </c>
      <c r="I3375" t="s">
        <v>16</v>
      </c>
      <c r="J3375">
        <v>4</v>
      </c>
      <c r="K3375" t="str">
        <f>IF(tickets_dataset[[#This Row],[status]] = "Closed", "Yes","No")</f>
        <v>Yes</v>
      </c>
      <c r="L3375" s="2">
        <f t="shared" si="208"/>
        <v>33</v>
      </c>
      <c r="M3375" t="str">
        <f t="shared" si="209"/>
        <v>No</v>
      </c>
      <c r="N3375" t="str">
        <f t="shared" si="210"/>
        <v>Jan</v>
      </c>
      <c r="O3375" s="2">
        <f t="shared" si="211"/>
        <v>1.375</v>
      </c>
      <c r="P3375" t="str">
        <f>VLOOKUP(G3375,Agents!A:E,4,FALSE)</f>
        <v>Team3</v>
      </c>
      <c r="Q3375" t="str">
        <f>VLOOKUP(G3375,Agents!A:E,5,FALSE)</f>
        <v>Mid</v>
      </c>
      <c r="R3375" t="str">
        <f>VLOOKUP(G3375,Agents!A:E,2,FALSE)</f>
        <v>Night</v>
      </c>
    </row>
    <row r="3376" spans="1:18" x14ac:dyDescent="0.35">
      <c r="A3376" t="s">
        <v>5949</v>
      </c>
      <c r="B3376" t="s">
        <v>5322</v>
      </c>
      <c r="C3376" t="s">
        <v>22</v>
      </c>
      <c r="D3376" t="s">
        <v>26</v>
      </c>
      <c r="E3376" s="1">
        <v>46084.540972222225</v>
      </c>
      <c r="F3376" s="1">
        <v>46086.332638888889</v>
      </c>
      <c r="G3376" t="s">
        <v>100</v>
      </c>
      <c r="H3376" t="s">
        <v>15</v>
      </c>
      <c r="I3376" t="s">
        <v>16</v>
      </c>
      <c r="J3376">
        <v>4</v>
      </c>
      <c r="K3376" t="str">
        <f>IF(tickets_dataset[[#This Row],[status]] = "Closed", "Yes","No")</f>
        <v>Yes</v>
      </c>
      <c r="L3376" s="2">
        <f t="shared" si="208"/>
        <v>42.999999999941792</v>
      </c>
      <c r="M3376" t="str">
        <f t="shared" si="209"/>
        <v>No</v>
      </c>
      <c r="N3376" t="str">
        <f t="shared" si="210"/>
        <v>Mar</v>
      </c>
      <c r="O3376" s="2">
        <f t="shared" si="211"/>
        <v>1.7916666666642413</v>
      </c>
      <c r="P3376" t="str">
        <f>VLOOKUP(G3376,Agents!A:E,4,FALSE)</f>
        <v>Team4</v>
      </c>
      <c r="Q3376" t="str">
        <f>VLOOKUP(G3376,Agents!A:E,5,FALSE)</f>
        <v>Junior</v>
      </c>
      <c r="R3376" t="str">
        <f>VLOOKUP(G3376,Agents!A:E,2,FALSE)</f>
        <v>Evening</v>
      </c>
    </row>
    <row r="3377" spans="1:18" x14ac:dyDescent="0.35">
      <c r="A3377" t="s">
        <v>5950</v>
      </c>
      <c r="B3377" t="s">
        <v>4660</v>
      </c>
      <c r="C3377" t="s">
        <v>12</v>
      </c>
      <c r="D3377" t="s">
        <v>26</v>
      </c>
      <c r="E3377" s="1">
        <v>46023.882638888892</v>
      </c>
      <c r="F3377" s="1">
        <v>46024.21597222222</v>
      </c>
      <c r="G3377" t="s">
        <v>199</v>
      </c>
      <c r="H3377" t="s">
        <v>15</v>
      </c>
      <c r="I3377" t="s">
        <v>16</v>
      </c>
      <c r="J3377">
        <v>4</v>
      </c>
      <c r="K3377" t="str">
        <f>IF(tickets_dataset[[#This Row],[status]] = "Closed", "Yes","No")</f>
        <v>Yes</v>
      </c>
      <c r="L3377" s="2">
        <f t="shared" si="208"/>
        <v>7.9999999998835847</v>
      </c>
      <c r="M3377" t="str">
        <f t="shared" si="209"/>
        <v>No</v>
      </c>
      <c r="N3377" t="str">
        <f t="shared" si="210"/>
        <v>Jan</v>
      </c>
      <c r="O3377" s="2">
        <f t="shared" si="211"/>
        <v>0.33333333332848269</v>
      </c>
      <c r="P3377" t="str">
        <f>VLOOKUP(G3377,Agents!A:E,4,FALSE)</f>
        <v>Team1</v>
      </c>
      <c r="Q3377" t="str">
        <f>VLOOKUP(G3377,Agents!A:E,5,FALSE)</f>
        <v>Junior</v>
      </c>
      <c r="R3377" t="str">
        <f>VLOOKUP(G3377,Agents!A:E,2,FALSE)</f>
        <v>Morning</v>
      </c>
    </row>
    <row r="3378" spans="1:18" x14ac:dyDescent="0.35">
      <c r="A3378" t="s">
        <v>5951</v>
      </c>
      <c r="B3378" t="s">
        <v>5952</v>
      </c>
      <c r="C3378" t="s">
        <v>22</v>
      </c>
      <c r="D3378" t="s">
        <v>38</v>
      </c>
      <c r="E3378" s="1">
        <v>46035.873611111114</v>
      </c>
      <c r="F3378" s="1">
        <v>46038.956944444442</v>
      </c>
      <c r="G3378" t="s">
        <v>100</v>
      </c>
      <c r="H3378" t="s">
        <v>15</v>
      </c>
      <c r="I3378" t="s">
        <v>16</v>
      </c>
      <c r="J3378">
        <v>3</v>
      </c>
      <c r="K3378" t="str">
        <f>IF(tickets_dataset[[#This Row],[status]] = "Closed", "Yes","No")</f>
        <v>Yes</v>
      </c>
      <c r="L3378" s="2">
        <f t="shared" si="208"/>
        <v>73.999999999883585</v>
      </c>
      <c r="M3378" t="str">
        <f t="shared" si="209"/>
        <v>Yes</v>
      </c>
      <c r="N3378" t="str">
        <f t="shared" si="210"/>
        <v>Jan</v>
      </c>
      <c r="O3378" s="2">
        <f t="shared" si="211"/>
        <v>3.0833333333284827</v>
      </c>
      <c r="P3378" t="str">
        <f>VLOOKUP(G3378,Agents!A:E,4,FALSE)</f>
        <v>Team4</v>
      </c>
      <c r="Q3378" t="str">
        <f>VLOOKUP(G3378,Agents!A:E,5,FALSE)</f>
        <v>Junior</v>
      </c>
      <c r="R3378" t="str">
        <f>VLOOKUP(G3378,Agents!A:E,2,FALSE)</f>
        <v>Evening</v>
      </c>
    </row>
    <row r="3379" spans="1:18" x14ac:dyDescent="0.35">
      <c r="A3379" t="s">
        <v>5953</v>
      </c>
      <c r="B3379" t="s">
        <v>1323</v>
      </c>
      <c r="C3379" t="s">
        <v>76</v>
      </c>
      <c r="D3379" t="s">
        <v>13</v>
      </c>
      <c r="E3379" s="1">
        <v>46083.486111111109</v>
      </c>
      <c r="F3379" s="1">
        <v>46084.694444444445</v>
      </c>
      <c r="G3379" t="s">
        <v>216</v>
      </c>
      <c r="H3379" t="s">
        <v>15</v>
      </c>
      <c r="I3379" t="s">
        <v>16</v>
      </c>
      <c r="J3379">
        <v>5</v>
      </c>
      <c r="K3379" t="str">
        <f>IF(tickets_dataset[[#This Row],[status]] = "Closed", "Yes","No")</f>
        <v>Yes</v>
      </c>
      <c r="L3379" s="2">
        <f t="shared" si="208"/>
        <v>29.000000000058208</v>
      </c>
      <c r="M3379" t="str">
        <f t="shared" si="209"/>
        <v>No</v>
      </c>
      <c r="N3379" t="str">
        <f t="shared" si="210"/>
        <v>Mar</v>
      </c>
      <c r="O3379" s="2">
        <f t="shared" si="211"/>
        <v>1.2083333333357587</v>
      </c>
      <c r="P3379" t="str">
        <f>VLOOKUP(G3379,Agents!A:E,4,FALSE)</f>
        <v>Team5</v>
      </c>
      <c r="Q3379" t="str">
        <f>VLOOKUP(G3379,Agents!A:E,5,FALSE)</f>
        <v>Junior</v>
      </c>
      <c r="R3379" t="str">
        <f>VLOOKUP(G3379,Agents!A:E,2,FALSE)</f>
        <v>Evening</v>
      </c>
    </row>
    <row r="3380" spans="1:18" x14ac:dyDescent="0.35">
      <c r="A3380" t="s">
        <v>5954</v>
      </c>
      <c r="B3380" t="s">
        <v>5955</v>
      </c>
      <c r="C3380" t="s">
        <v>34</v>
      </c>
      <c r="D3380" t="s">
        <v>38</v>
      </c>
      <c r="E3380" s="1">
        <v>46073.73333333333</v>
      </c>
      <c r="F3380" s="1">
        <v>46076.525000000001</v>
      </c>
      <c r="G3380" t="s">
        <v>14</v>
      </c>
      <c r="H3380" t="s">
        <v>28</v>
      </c>
      <c r="I3380" t="s">
        <v>16</v>
      </c>
      <c r="J3380">
        <v>3</v>
      </c>
      <c r="K3380" t="str">
        <f>IF(tickets_dataset[[#This Row],[status]] = "Closed", "Yes","No")</f>
        <v>No</v>
      </c>
      <c r="L3380" s="2">
        <f t="shared" si="208"/>
        <v>67.000000000116415</v>
      </c>
      <c r="M3380" t="str">
        <f t="shared" si="209"/>
        <v>Yes</v>
      </c>
      <c r="N3380" t="str">
        <f t="shared" si="210"/>
        <v>Feb</v>
      </c>
      <c r="O3380" s="2">
        <f t="shared" si="211"/>
        <v>2.7916666666715173</v>
      </c>
      <c r="P3380" t="str">
        <f>VLOOKUP(G3380,Agents!A:E,4,FALSE)</f>
        <v>Team1</v>
      </c>
      <c r="Q3380" t="str">
        <f>VLOOKUP(G3380,Agents!A:E,5,FALSE)</f>
        <v>Senior</v>
      </c>
      <c r="R3380" t="str">
        <f>VLOOKUP(G3380,Agents!A:E,2,FALSE)</f>
        <v>Morning</v>
      </c>
    </row>
    <row r="3381" spans="1:18" x14ac:dyDescent="0.35">
      <c r="A3381" t="s">
        <v>5956</v>
      </c>
      <c r="B3381" t="s">
        <v>5957</v>
      </c>
      <c r="C3381" t="s">
        <v>22</v>
      </c>
      <c r="D3381" t="s">
        <v>13</v>
      </c>
      <c r="E3381" s="1">
        <v>46064.618055555555</v>
      </c>
      <c r="F3381" s="1">
        <v>46064.993055555555</v>
      </c>
      <c r="G3381" t="s">
        <v>137</v>
      </c>
      <c r="H3381" t="s">
        <v>15</v>
      </c>
      <c r="I3381" t="s">
        <v>16</v>
      </c>
      <c r="J3381">
        <v>3</v>
      </c>
      <c r="K3381" t="str">
        <f>IF(tickets_dataset[[#This Row],[status]] = "Closed", "Yes","No")</f>
        <v>Yes</v>
      </c>
      <c r="L3381" s="2">
        <f t="shared" si="208"/>
        <v>9</v>
      </c>
      <c r="M3381" t="str">
        <f t="shared" si="209"/>
        <v>No</v>
      </c>
      <c r="N3381" t="str">
        <f t="shared" si="210"/>
        <v>Feb</v>
      </c>
      <c r="O3381" s="2">
        <f t="shared" si="211"/>
        <v>0.375</v>
      </c>
      <c r="P3381" t="str">
        <f>VLOOKUP(G3381,Agents!A:E,4,FALSE)</f>
        <v>Team5</v>
      </c>
      <c r="Q3381" t="str">
        <f>VLOOKUP(G3381,Agents!A:E,5,FALSE)</f>
        <v>Senior</v>
      </c>
      <c r="R3381" t="str">
        <f>VLOOKUP(G3381,Agents!A:E,2,FALSE)</f>
        <v>Night</v>
      </c>
    </row>
    <row r="3382" spans="1:18" x14ac:dyDescent="0.35">
      <c r="A3382" t="s">
        <v>5958</v>
      </c>
      <c r="B3382" t="s">
        <v>5959</v>
      </c>
      <c r="C3382" t="s">
        <v>50</v>
      </c>
      <c r="D3382" t="s">
        <v>13</v>
      </c>
      <c r="E3382" s="1">
        <v>46042.025000000001</v>
      </c>
      <c r="F3382" s="1">
        <v>46043.60833333333</v>
      </c>
      <c r="G3382" t="s">
        <v>190</v>
      </c>
      <c r="H3382" t="s">
        <v>28</v>
      </c>
      <c r="I3382" t="s">
        <v>16</v>
      </c>
      <c r="J3382">
        <v>4</v>
      </c>
      <c r="K3382" t="str">
        <f>IF(tickets_dataset[[#This Row],[status]] = "Closed", "Yes","No")</f>
        <v>No</v>
      </c>
      <c r="L3382" s="2">
        <f t="shared" si="208"/>
        <v>37.999999999883585</v>
      </c>
      <c r="M3382" t="str">
        <f t="shared" si="209"/>
        <v>No</v>
      </c>
      <c r="N3382" t="str">
        <f t="shared" si="210"/>
        <v>Jan</v>
      </c>
      <c r="O3382" s="2">
        <f t="shared" si="211"/>
        <v>1.5833333333284827</v>
      </c>
      <c r="P3382" t="str">
        <f>VLOOKUP(G3382,Agents!A:E,4,FALSE)</f>
        <v>Team1</v>
      </c>
      <c r="Q3382" t="str">
        <f>VLOOKUP(G3382,Agents!A:E,5,FALSE)</f>
        <v>Senior</v>
      </c>
      <c r="R3382" t="str">
        <f>VLOOKUP(G3382,Agents!A:E,2,FALSE)</f>
        <v>Night</v>
      </c>
    </row>
    <row r="3383" spans="1:18" x14ac:dyDescent="0.35">
      <c r="A3383" t="s">
        <v>5960</v>
      </c>
      <c r="B3383" t="s">
        <v>5961</v>
      </c>
      <c r="C3383" t="s">
        <v>76</v>
      </c>
      <c r="D3383" t="s">
        <v>38</v>
      </c>
      <c r="E3383" s="1">
        <v>46033.515277777777</v>
      </c>
      <c r="F3383" s="1">
        <v>46037.098611111112</v>
      </c>
      <c r="G3383" t="s">
        <v>149</v>
      </c>
      <c r="H3383" t="s">
        <v>15</v>
      </c>
      <c r="I3383" t="s">
        <v>16</v>
      </c>
      <c r="J3383">
        <v>4</v>
      </c>
      <c r="K3383" t="str">
        <f>IF(tickets_dataset[[#This Row],[status]] = "Closed", "Yes","No")</f>
        <v>Yes</v>
      </c>
      <c r="L3383" s="2">
        <f t="shared" si="208"/>
        <v>86.000000000058208</v>
      </c>
      <c r="M3383" t="str">
        <f t="shared" si="209"/>
        <v>Yes</v>
      </c>
      <c r="N3383" t="str">
        <f t="shared" si="210"/>
        <v>Jan</v>
      </c>
      <c r="O3383" s="2">
        <f t="shared" si="211"/>
        <v>3.5833333333357587</v>
      </c>
      <c r="P3383" t="str">
        <f>VLOOKUP(G3383,Agents!A:E,4,FALSE)</f>
        <v>Team3</v>
      </c>
      <c r="Q3383" t="str">
        <f>VLOOKUP(G3383,Agents!A:E,5,FALSE)</f>
        <v>Mid</v>
      </c>
      <c r="R3383" t="str">
        <f>VLOOKUP(G3383,Agents!A:E,2,FALSE)</f>
        <v>Night</v>
      </c>
    </row>
    <row r="3384" spans="1:18" x14ac:dyDescent="0.35">
      <c r="A3384" t="s">
        <v>5962</v>
      </c>
      <c r="B3384" t="s">
        <v>5868</v>
      </c>
      <c r="C3384" t="s">
        <v>12</v>
      </c>
      <c r="D3384" t="s">
        <v>26</v>
      </c>
      <c r="E3384" s="1">
        <v>46077.651388888888</v>
      </c>
      <c r="F3384" s="1">
        <v>46079.693055555559</v>
      </c>
      <c r="G3384" t="s">
        <v>149</v>
      </c>
      <c r="H3384" t="s">
        <v>28</v>
      </c>
      <c r="I3384" t="s">
        <v>16</v>
      </c>
      <c r="J3384">
        <v>4</v>
      </c>
      <c r="K3384" t="str">
        <f>IF(tickets_dataset[[#This Row],[status]] = "Closed", "Yes","No")</f>
        <v>No</v>
      </c>
      <c r="L3384" s="2">
        <f t="shared" si="208"/>
        <v>49.000000000116415</v>
      </c>
      <c r="M3384" t="str">
        <f t="shared" si="209"/>
        <v>Yes</v>
      </c>
      <c r="N3384" t="str">
        <f t="shared" si="210"/>
        <v>Feb</v>
      </c>
      <c r="O3384" s="2">
        <f t="shared" si="211"/>
        <v>2.0416666666715173</v>
      </c>
      <c r="P3384" t="str">
        <f>VLOOKUP(G3384,Agents!A:E,4,FALSE)</f>
        <v>Team3</v>
      </c>
      <c r="Q3384" t="str">
        <f>VLOOKUP(G3384,Agents!A:E,5,FALSE)</f>
        <v>Mid</v>
      </c>
      <c r="R3384" t="str">
        <f>VLOOKUP(G3384,Agents!A:E,2,FALSE)</f>
        <v>Night</v>
      </c>
    </row>
    <row r="3385" spans="1:18" x14ac:dyDescent="0.35">
      <c r="A3385" t="s">
        <v>5963</v>
      </c>
      <c r="B3385" t="s">
        <v>1080</v>
      </c>
      <c r="C3385" t="s">
        <v>34</v>
      </c>
      <c r="D3385" t="s">
        <v>13</v>
      </c>
      <c r="E3385" s="1">
        <v>46052.281944444447</v>
      </c>
      <c r="F3385" s="1">
        <v>46052.573611111111</v>
      </c>
      <c r="G3385" t="s">
        <v>14</v>
      </c>
      <c r="H3385" t="s">
        <v>15</v>
      </c>
      <c r="I3385" t="s">
        <v>16</v>
      </c>
      <c r="J3385">
        <v>3</v>
      </c>
      <c r="K3385" t="str">
        <f>IF(tickets_dataset[[#This Row],[status]] = "Closed", "Yes","No")</f>
        <v>Yes</v>
      </c>
      <c r="L3385" s="2">
        <f t="shared" si="208"/>
        <v>6.9999999999417923</v>
      </c>
      <c r="M3385" t="str">
        <f t="shared" si="209"/>
        <v>No</v>
      </c>
      <c r="N3385" t="str">
        <f t="shared" si="210"/>
        <v>Jan</v>
      </c>
      <c r="O3385" s="2">
        <f t="shared" si="211"/>
        <v>0.29166666666424135</v>
      </c>
      <c r="P3385" t="str">
        <f>VLOOKUP(G3385,Agents!A:E,4,FALSE)</f>
        <v>Team1</v>
      </c>
      <c r="Q3385" t="str">
        <f>VLOOKUP(G3385,Agents!A:E,5,FALSE)</f>
        <v>Senior</v>
      </c>
      <c r="R3385" t="str">
        <f>VLOOKUP(G3385,Agents!A:E,2,FALSE)</f>
        <v>Morning</v>
      </c>
    </row>
    <row r="3386" spans="1:18" x14ac:dyDescent="0.35">
      <c r="A3386" t="s">
        <v>5964</v>
      </c>
      <c r="B3386" t="s">
        <v>208</v>
      </c>
      <c r="C3386" t="s">
        <v>22</v>
      </c>
      <c r="D3386" t="s">
        <v>26</v>
      </c>
      <c r="E3386" s="1">
        <v>46078.706250000003</v>
      </c>
      <c r="F3386" s="1">
        <v>46078.914583333331</v>
      </c>
      <c r="G3386" t="s">
        <v>103</v>
      </c>
      <c r="H3386" t="s">
        <v>15</v>
      </c>
      <c r="I3386" t="s">
        <v>16</v>
      </c>
      <c r="J3386">
        <v>5</v>
      </c>
      <c r="K3386" t="str">
        <f>IF(tickets_dataset[[#This Row],[status]] = "Closed", "Yes","No")</f>
        <v>Yes</v>
      </c>
      <c r="L3386" s="2">
        <f t="shared" si="208"/>
        <v>4.9999999998835847</v>
      </c>
      <c r="M3386" t="str">
        <f t="shared" si="209"/>
        <v>No</v>
      </c>
      <c r="N3386" t="str">
        <f t="shared" si="210"/>
        <v>Feb</v>
      </c>
      <c r="O3386" s="2">
        <f t="shared" si="211"/>
        <v>0.20833333332848269</v>
      </c>
      <c r="P3386" t="str">
        <f>VLOOKUP(G3386,Agents!A:E,4,FALSE)</f>
        <v>Team4</v>
      </c>
      <c r="Q3386" t="str">
        <f>VLOOKUP(G3386,Agents!A:E,5,FALSE)</f>
        <v>Senior</v>
      </c>
      <c r="R3386" t="str">
        <f>VLOOKUP(G3386,Agents!A:E,2,FALSE)</f>
        <v>Night</v>
      </c>
    </row>
    <row r="3387" spans="1:18" x14ac:dyDescent="0.35">
      <c r="A3387" t="s">
        <v>5965</v>
      </c>
      <c r="B3387" t="s">
        <v>5613</v>
      </c>
      <c r="C3387" t="s">
        <v>22</v>
      </c>
      <c r="D3387" t="s">
        <v>26</v>
      </c>
      <c r="E3387" s="1">
        <v>46028.795138888891</v>
      </c>
      <c r="F3387" s="1">
        <v>46031.586805555555</v>
      </c>
      <c r="G3387" t="s">
        <v>31</v>
      </c>
      <c r="H3387" t="s">
        <v>15</v>
      </c>
      <c r="I3387" t="s">
        <v>16</v>
      </c>
      <c r="J3387">
        <v>4</v>
      </c>
      <c r="K3387" t="str">
        <f>IF(tickets_dataset[[#This Row],[status]] = "Closed", "Yes","No")</f>
        <v>Yes</v>
      </c>
      <c r="L3387" s="2">
        <f t="shared" si="208"/>
        <v>66.999999999941792</v>
      </c>
      <c r="M3387" t="str">
        <f t="shared" si="209"/>
        <v>Yes</v>
      </c>
      <c r="N3387" t="str">
        <f t="shared" si="210"/>
        <v>Jan</v>
      </c>
      <c r="O3387" s="2">
        <f t="shared" si="211"/>
        <v>2.7916666666642413</v>
      </c>
      <c r="P3387" t="str">
        <f>VLOOKUP(G3387,Agents!A:E,4,FALSE)</f>
        <v>Team5</v>
      </c>
      <c r="Q3387" t="str">
        <f>VLOOKUP(G3387,Agents!A:E,5,FALSE)</f>
        <v>Senior</v>
      </c>
      <c r="R3387" t="str">
        <f>VLOOKUP(G3387,Agents!A:E,2,FALSE)</f>
        <v>Evening</v>
      </c>
    </row>
    <row r="3388" spans="1:18" x14ac:dyDescent="0.35">
      <c r="A3388" t="s">
        <v>5966</v>
      </c>
      <c r="B3388" t="s">
        <v>151</v>
      </c>
      <c r="C3388" t="s">
        <v>12</v>
      </c>
      <c r="D3388" t="s">
        <v>26</v>
      </c>
      <c r="E3388" s="1">
        <v>46059.57916666667</v>
      </c>
      <c r="F3388" s="1">
        <v>46061.412499999999</v>
      </c>
      <c r="G3388" t="s">
        <v>53</v>
      </c>
      <c r="H3388" t="s">
        <v>15</v>
      </c>
      <c r="I3388" t="s">
        <v>16</v>
      </c>
      <c r="J3388">
        <v>5</v>
      </c>
      <c r="K3388" t="str">
        <f>IF(tickets_dataset[[#This Row],[status]] = "Closed", "Yes","No")</f>
        <v>Yes</v>
      </c>
      <c r="L3388" s="2">
        <f t="shared" si="208"/>
        <v>43.999999999883585</v>
      </c>
      <c r="M3388" t="str">
        <f t="shared" si="209"/>
        <v>No</v>
      </c>
      <c r="N3388" t="str">
        <f t="shared" si="210"/>
        <v>Feb</v>
      </c>
      <c r="O3388" s="2">
        <f t="shared" si="211"/>
        <v>1.8333333333284827</v>
      </c>
      <c r="P3388" t="str">
        <f>VLOOKUP(G3388,Agents!A:E,4,FALSE)</f>
        <v>Team1</v>
      </c>
      <c r="Q3388" t="str">
        <f>VLOOKUP(G3388,Agents!A:E,5,FALSE)</f>
        <v>Junior</v>
      </c>
      <c r="R3388" t="str">
        <f>VLOOKUP(G3388,Agents!A:E,2,FALSE)</f>
        <v>Night</v>
      </c>
    </row>
    <row r="3389" spans="1:18" x14ac:dyDescent="0.35">
      <c r="A3389" t="s">
        <v>5967</v>
      </c>
      <c r="B3389" t="s">
        <v>4655</v>
      </c>
      <c r="C3389" t="s">
        <v>34</v>
      </c>
      <c r="D3389" t="s">
        <v>26</v>
      </c>
      <c r="E3389" s="1">
        <v>46071.435416666667</v>
      </c>
      <c r="F3389" s="1">
        <v>46071.643750000003</v>
      </c>
      <c r="G3389" t="s">
        <v>256</v>
      </c>
      <c r="H3389" t="s">
        <v>15</v>
      </c>
      <c r="I3389" t="s">
        <v>16</v>
      </c>
      <c r="J3389">
        <v>4</v>
      </c>
      <c r="K3389" t="str">
        <f>IF(tickets_dataset[[#This Row],[status]] = "Closed", "Yes","No")</f>
        <v>Yes</v>
      </c>
      <c r="L3389" s="2">
        <f t="shared" si="208"/>
        <v>5.0000000000582077</v>
      </c>
      <c r="M3389" t="str">
        <f t="shared" si="209"/>
        <v>No</v>
      </c>
      <c r="N3389" t="str">
        <f t="shared" si="210"/>
        <v>Feb</v>
      </c>
      <c r="O3389" s="2">
        <f t="shared" si="211"/>
        <v>0.20833333333575865</v>
      </c>
      <c r="P3389" t="str">
        <f>VLOOKUP(G3389,Agents!A:E,4,FALSE)</f>
        <v>Team1</v>
      </c>
      <c r="Q3389" t="str">
        <f>VLOOKUP(G3389,Agents!A:E,5,FALSE)</f>
        <v>Mid</v>
      </c>
      <c r="R3389" t="str">
        <f>VLOOKUP(G3389,Agents!A:E,2,FALSE)</f>
        <v>Morning</v>
      </c>
    </row>
    <row r="3390" spans="1:18" x14ac:dyDescent="0.35">
      <c r="A3390" t="s">
        <v>5968</v>
      </c>
      <c r="B3390" t="s">
        <v>5969</v>
      </c>
      <c r="C3390" t="s">
        <v>34</v>
      </c>
      <c r="D3390" t="s">
        <v>38</v>
      </c>
      <c r="E3390" s="1">
        <v>46100.775000000001</v>
      </c>
      <c r="F3390" s="1">
        <v>46104.65</v>
      </c>
      <c r="G3390" t="s">
        <v>128</v>
      </c>
      <c r="H3390" t="s">
        <v>15</v>
      </c>
      <c r="I3390" t="s">
        <v>16</v>
      </c>
      <c r="J3390">
        <v>5</v>
      </c>
      <c r="K3390" t="str">
        <f>IF(tickets_dataset[[#This Row],[status]] = "Closed", "Yes","No")</f>
        <v>Yes</v>
      </c>
      <c r="L3390" s="2">
        <f t="shared" si="208"/>
        <v>93</v>
      </c>
      <c r="M3390" t="str">
        <f t="shared" si="209"/>
        <v>Yes</v>
      </c>
      <c r="N3390" t="str">
        <f t="shared" si="210"/>
        <v>Mar</v>
      </c>
      <c r="O3390" s="2">
        <f t="shared" si="211"/>
        <v>3.875</v>
      </c>
      <c r="P3390" t="str">
        <f>VLOOKUP(G3390,Agents!A:E,4,FALSE)</f>
        <v>Team4</v>
      </c>
      <c r="Q3390" t="str">
        <f>VLOOKUP(G3390,Agents!A:E,5,FALSE)</f>
        <v>Mid</v>
      </c>
      <c r="R3390" t="str">
        <f>VLOOKUP(G3390,Agents!A:E,2,FALSE)</f>
        <v>Night</v>
      </c>
    </row>
    <row r="3391" spans="1:18" x14ac:dyDescent="0.35">
      <c r="A3391" t="s">
        <v>5970</v>
      </c>
      <c r="B3391" t="s">
        <v>3876</v>
      </c>
      <c r="C3391" t="s">
        <v>76</v>
      </c>
      <c r="D3391" t="s">
        <v>13</v>
      </c>
      <c r="E3391" s="1">
        <v>46085.001388888886</v>
      </c>
      <c r="F3391" s="1">
        <v>46085.376388888886</v>
      </c>
      <c r="G3391" t="s">
        <v>140</v>
      </c>
      <c r="H3391" t="s">
        <v>15</v>
      </c>
      <c r="I3391" t="s">
        <v>16</v>
      </c>
      <c r="J3391">
        <v>4</v>
      </c>
      <c r="K3391" t="str">
        <f>IF(tickets_dataset[[#This Row],[status]] = "Closed", "Yes","No")</f>
        <v>Yes</v>
      </c>
      <c r="L3391" s="2">
        <f t="shared" si="208"/>
        <v>9</v>
      </c>
      <c r="M3391" t="str">
        <f t="shared" si="209"/>
        <v>No</v>
      </c>
      <c r="N3391" t="str">
        <f t="shared" si="210"/>
        <v>Mar</v>
      </c>
      <c r="O3391" s="2">
        <f t="shared" si="211"/>
        <v>0.375</v>
      </c>
      <c r="P3391" t="str">
        <f>VLOOKUP(G3391,Agents!A:E,4,FALSE)</f>
        <v>Team1</v>
      </c>
      <c r="Q3391" t="str">
        <f>VLOOKUP(G3391,Agents!A:E,5,FALSE)</f>
        <v>Junior</v>
      </c>
      <c r="R3391" t="str">
        <f>VLOOKUP(G3391,Agents!A:E,2,FALSE)</f>
        <v>Morning</v>
      </c>
    </row>
    <row r="3392" spans="1:18" x14ac:dyDescent="0.35">
      <c r="A3392" t="s">
        <v>5971</v>
      </c>
      <c r="B3392" t="s">
        <v>5972</v>
      </c>
      <c r="C3392" t="s">
        <v>76</v>
      </c>
      <c r="D3392" t="s">
        <v>26</v>
      </c>
      <c r="E3392" s="1">
        <v>46092.804166666669</v>
      </c>
      <c r="F3392" s="1">
        <v>46093.887499999997</v>
      </c>
      <c r="G3392" t="s">
        <v>56</v>
      </c>
      <c r="H3392" t="s">
        <v>15</v>
      </c>
      <c r="I3392" t="s">
        <v>68</v>
      </c>
      <c r="J3392">
        <v>3</v>
      </c>
      <c r="K3392" t="str">
        <f>IF(tickets_dataset[[#This Row],[status]] = "Closed", "Yes","No")</f>
        <v>Yes</v>
      </c>
      <c r="L3392" s="2">
        <f t="shared" si="208"/>
        <v>25.999999999883585</v>
      </c>
      <c r="M3392" t="str">
        <f t="shared" si="209"/>
        <v>No</v>
      </c>
      <c r="N3392" t="str">
        <f t="shared" si="210"/>
        <v>Mar</v>
      </c>
      <c r="O3392" s="2">
        <f t="shared" si="211"/>
        <v>1.0833333333284827</v>
      </c>
      <c r="P3392" t="str">
        <f>VLOOKUP(G3392,Agents!A:E,4,FALSE)</f>
        <v>Team1</v>
      </c>
      <c r="Q3392" t="str">
        <f>VLOOKUP(G3392,Agents!A:E,5,FALSE)</f>
        <v>Senior</v>
      </c>
      <c r="R3392" t="str">
        <f>VLOOKUP(G3392,Agents!A:E,2,FALSE)</f>
        <v>Night</v>
      </c>
    </row>
    <row r="3393" spans="1:18" x14ac:dyDescent="0.35">
      <c r="A3393" t="s">
        <v>5973</v>
      </c>
      <c r="B3393" t="s">
        <v>5974</v>
      </c>
      <c r="C3393" t="s">
        <v>12</v>
      </c>
      <c r="D3393" t="s">
        <v>13</v>
      </c>
      <c r="E3393" s="1">
        <v>46066.369444444441</v>
      </c>
      <c r="F3393" s="1">
        <v>46067.119444444441</v>
      </c>
      <c r="G3393" t="s">
        <v>86</v>
      </c>
      <c r="H3393" t="s">
        <v>15</v>
      </c>
      <c r="I3393" t="s">
        <v>68</v>
      </c>
      <c r="J3393">
        <v>5</v>
      </c>
      <c r="K3393" t="str">
        <f>IF(tickets_dataset[[#This Row],[status]] = "Closed", "Yes","No")</f>
        <v>Yes</v>
      </c>
      <c r="L3393" s="2">
        <f t="shared" si="208"/>
        <v>18</v>
      </c>
      <c r="M3393" t="str">
        <f t="shared" si="209"/>
        <v>No</v>
      </c>
      <c r="N3393" t="str">
        <f t="shared" si="210"/>
        <v>Feb</v>
      </c>
      <c r="O3393" s="2">
        <f t="shared" si="211"/>
        <v>0.75</v>
      </c>
      <c r="P3393" t="str">
        <f>VLOOKUP(G3393,Agents!A:E,4,FALSE)</f>
        <v>Team1</v>
      </c>
      <c r="Q3393" t="str">
        <f>VLOOKUP(G3393,Agents!A:E,5,FALSE)</f>
        <v>Mid</v>
      </c>
      <c r="R3393" t="str">
        <f>VLOOKUP(G3393,Agents!A:E,2,FALSE)</f>
        <v>Morning</v>
      </c>
    </row>
    <row r="3394" spans="1:18" x14ac:dyDescent="0.35">
      <c r="A3394" t="s">
        <v>5975</v>
      </c>
      <c r="B3394" t="s">
        <v>2381</v>
      </c>
      <c r="C3394" t="s">
        <v>34</v>
      </c>
      <c r="D3394" t="s">
        <v>26</v>
      </c>
      <c r="E3394" s="1">
        <v>46049.498611111114</v>
      </c>
      <c r="F3394" s="1">
        <v>46051.123611111114</v>
      </c>
      <c r="G3394" t="s">
        <v>67</v>
      </c>
      <c r="H3394" t="s">
        <v>15</v>
      </c>
      <c r="I3394" t="s">
        <v>16</v>
      </c>
      <c r="J3394">
        <v>4</v>
      </c>
      <c r="K3394" t="str">
        <f>IF(tickets_dataset[[#This Row],[status]] = "Closed", "Yes","No")</f>
        <v>Yes</v>
      </c>
      <c r="L3394" s="2">
        <f t="shared" ref="L3394:L3457" si="212">IF(ISBLANK(F3394),"",(F3394-E3394)*24)</f>
        <v>39</v>
      </c>
      <c r="M3394" t="str">
        <f t="shared" ref="M3394:M3457" si="213">IF(L3394&gt;48,"Yes","No")</f>
        <v>No</v>
      </c>
      <c r="N3394" t="str">
        <f t="shared" ref="N3394:N3457" si="214">TEXT(E3394,"mmm")</f>
        <v>Jan</v>
      </c>
      <c r="O3394" s="2">
        <f t="shared" si="211"/>
        <v>1.625</v>
      </c>
      <c r="P3394" t="str">
        <f>VLOOKUP(G3394,Agents!A:E,4,FALSE)</f>
        <v>Team5</v>
      </c>
      <c r="Q3394" t="str">
        <f>VLOOKUP(G3394,Agents!A:E,5,FALSE)</f>
        <v>Junior</v>
      </c>
      <c r="R3394" t="str">
        <f>VLOOKUP(G3394,Agents!A:E,2,FALSE)</f>
        <v>Evening</v>
      </c>
    </row>
    <row r="3395" spans="1:18" x14ac:dyDescent="0.35">
      <c r="A3395" t="s">
        <v>5976</v>
      </c>
      <c r="B3395" t="s">
        <v>1389</v>
      </c>
      <c r="C3395" t="s">
        <v>22</v>
      </c>
      <c r="D3395" t="s">
        <v>38</v>
      </c>
      <c r="E3395" s="1">
        <v>46089.643055555556</v>
      </c>
      <c r="F3395" s="1">
        <v>46092.476388888892</v>
      </c>
      <c r="G3395" t="s">
        <v>35</v>
      </c>
      <c r="H3395" t="s">
        <v>28</v>
      </c>
      <c r="I3395" t="s">
        <v>16</v>
      </c>
      <c r="J3395">
        <v>4</v>
      </c>
      <c r="K3395" t="str">
        <f>IF(tickets_dataset[[#This Row],[status]] = "Closed", "Yes","No")</f>
        <v>No</v>
      </c>
      <c r="L3395" s="2">
        <f t="shared" si="212"/>
        <v>68.000000000058208</v>
      </c>
      <c r="M3395" t="str">
        <f t="shared" si="213"/>
        <v>Yes</v>
      </c>
      <c r="N3395" t="str">
        <f t="shared" si="214"/>
        <v>Mar</v>
      </c>
      <c r="O3395" s="2">
        <f t="shared" ref="O3395:O3458" si="215">F3395-E3395</f>
        <v>2.8333333333357587</v>
      </c>
      <c r="P3395" t="str">
        <f>VLOOKUP(G3395,Agents!A:E,4,FALSE)</f>
        <v>Team1</v>
      </c>
      <c r="Q3395" t="str">
        <f>VLOOKUP(G3395,Agents!A:E,5,FALSE)</f>
        <v>Senior</v>
      </c>
      <c r="R3395" t="str">
        <f>VLOOKUP(G3395,Agents!A:E,2,FALSE)</f>
        <v>Evening</v>
      </c>
    </row>
    <row r="3396" spans="1:18" x14ac:dyDescent="0.35">
      <c r="A3396" t="s">
        <v>5977</v>
      </c>
      <c r="B3396" t="s">
        <v>3177</v>
      </c>
      <c r="C3396" t="s">
        <v>34</v>
      </c>
      <c r="D3396" t="s">
        <v>38</v>
      </c>
      <c r="E3396" s="1">
        <v>46096.042361111111</v>
      </c>
      <c r="F3396" s="1">
        <v>46096.834027777775</v>
      </c>
      <c r="G3396" t="s">
        <v>422</v>
      </c>
      <c r="H3396" t="s">
        <v>15</v>
      </c>
      <c r="I3396" t="s">
        <v>16</v>
      </c>
      <c r="J3396">
        <v>4</v>
      </c>
      <c r="K3396" t="str">
        <f>IF(tickets_dataset[[#This Row],[status]] = "Closed", "Yes","No")</f>
        <v>Yes</v>
      </c>
      <c r="L3396" s="2">
        <f t="shared" si="212"/>
        <v>18.999999999941792</v>
      </c>
      <c r="M3396" t="str">
        <f t="shared" si="213"/>
        <v>No</v>
      </c>
      <c r="N3396" t="str">
        <f t="shared" si="214"/>
        <v>Mar</v>
      </c>
      <c r="O3396" s="2">
        <f t="shared" si="215"/>
        <v>0.79166666666424135</v>
      </c>
      <c r="P3396" t="str">
        <f>VLOOKUP(G3396,Agents!A:E,4,FALSE)</f>
        <v>Team5</v>
      </c>
      <c r="Q3396" t="str">
        <f>VLOOKUP(G3396,Agents!A:E,5,FALSE)</f>
        <v>Mid</v>
      </c>
      <c r="R3396" t="str">
        <f>VLOOKUP(G3396,Agents!A:E,2,FALSE)</f>
        <v>Evening</v>
      </c>
    </row>
    <row r="3397" spans="1:18" x14ac:dyDescent="0.35">
      <c r="A3397" t="s">
        <v>5978</v>
      </c>
      <c r="B3397" t="s">
        <v>2099</v>
      </c>
      <c r="C3397" t="s">
        <v>12</v>
      </c>
      <c r="D3397" t="s">
        <v>13</v>
      </c>
      <c r="E3397" s="1">
        <v>46090.75277777778</v>
      </c>
      <c r="F3397" s="1">
        <v>46092.00277777778</v>
      </c>
      <c r="G3397" t="s">
        <v>91</v>
      </c>
      <c r="H3397" t="s">
        <v>15</v>
      </c>
      <c r="I3397" t="s">
        <v>16</v>
      </c>
      <c r="J3397">
        <v>4</v>
      </c>
      <c r="K3397" t="str">
        <f>IF(tickets_dataset[[#This Row],[status]] = "Closed", "Yes","No")</f>
        <v>Yes</v>
      </c>
      <c r="L3397" s="2">
        <f t="shared" si="212"/>
        <v>30</v>
      </c>
      <c r="M3397" t="str">
        <f t="shared" si="213"/>
        <v>No</v>
      </c>
      <c r="N3397" t="str">
        <f t="shared" si="214"/>
        <v>Mar</v>
      </c>
      <c r="O3397" s="2">
        <f t="shared" si="215"/>
        <v>1.25</v>
      </c>
      <c r="P3397" t="str">
        <f>VLOOKUP(G3397,Agents!A:E,4,FALSE)</f>
        <v>Team5</v>
      </c>
      <c r="Q3397" t="str">
        <f>VLOOKUP(G3397,Agents!A:E,5,FALSE)</f>
        <v>Mid</v>
      </c>
      <c r="R3397" t="str">
        <f>VLOOKUP(G3397,Agents!A:E,2,FALSE)</f>
        <v>Night</v>
      </c>
    </row>
    <row r="3398" spans="1:18" x14ac:dyDescent="0.35">
      <c r="A3398" t="s">
        <v>5979</v>
      </c>
      <c r="B3398" t="s">
        <v>5980</v>
      </c>
      <c r="C3398" t="s">
        <v>12</v>
      </c>
      <c r="D3398" t="s">
        <v>38</v>
      </c>
      <c r="E3398" s="1">
        <v>46094.632638888892</v>
      </c>
      <c r="F3398" s="1">
        <v>46096.632638888892</v>
      </c>
      <c r="G3398" t="s">
        <v>56</v>
      </c>
      <c r="H3398" t="s">
        <v>132</v>
      </c>
      <c r="I3398" t="s">
        <v>16</v>
      </c>
      <c r="J3398">
        <v>4</v>
      </c>
      <c r="K3398" t="str">
        <f>IF(tickets_dataset[[#This Row],[status]] = "Closed", "Yes","No")</f>
        <v>No</v>
      </c>
      <c r="L3398" s="2">
        <f t="shared" si="212"/>
        <v>48</v>
      </c>
      <c r="M3398" t="str">
        <f t="shared" si="213"/>
        <v>No</v>
      </c>
      <c r="N3398" t="str">
        <f t="shared" si="214"/>
        <v>Mar</v>
      </c>
      <c r="O3398" s="2">
        <f t="shared" si="215"/>
        <v>2</v>
      </c>
      <c r="P3398" t="str">
        <f>VLOOKUP(G3398,Agents!A:E,4,FALSE)</f>
        <v>Team1</v>
      </c>
      <c r="Q3398" t="str">
        <f>VLOOKUP(G3398,Agents!A:E,5,FALSE)</f>
        <v>Senior</v>
      </c>
      <c r="R3398" t="str">
        <f>VLOOKUP(G3398,Agents!A:E,2,FALSE)</f>
        <v>Night</v>
      </c>
    </row>
    <row r="3399" spans="1:18" x14ac:dyDescent="0.35">
      <c r="A3399" t="s">
        <v>5981</v>
      </c>
      <c r="B3399" t="s">
        <v>5982</v>
      </c>
      <c r="C3399" t="s">
        <v>22</v>
      </c>
      <c r="D3399" t="s">
        <v>38</v>
      </c>
      <c r="E3399" s="1">
        <v>46040.102083333331</v>
      </c>
      <c r="F3399" s="1">
        <v>46043.602083333331</v>
      </c>
      <c r="G3399" t="s">
        <v>140</v>
      </c>
      <c r="H3399" t="s">
        <v>15</v>
      </c>
      <c r="I3399" t="s">
        <v>16</v>
      </c>
      <c r="J3399">
        <v>4</v>
      </c>
      <c r="K3399" t="str">
        <f>IF(tickets_dataset[[#This Row],[status]] = "Closed", "Yes","No")</f>
        <v>Yes</v>
      </c>
      <c r="L3399" s="2">
        <f t="shared" si="212"/>
        <v>84</v>
      </c>
      <c r="M3399" t="str">
        <f t="shared" si="213"/>
        <v>Yes</v>
      </c>
      <c r="N3399" t="str">
        <f t="shared" si="214"/>
        <v>Jan</v>
      </c>
      <c r="O3399" s="2">
        <f t="shared" si="215"/>
        <v>3.5</v>
      </c>
      <c r="P3399" t="str">
        <f>VLOOKUP(G3399,Agents!A:E,4,FALSE)</f>
        <v>Team1</v>
      </c>
      <c r="Q3399" t="str">
        <f>VLOOKUP(G3399,Agents!A:E,5,FALSE)</f>
        <v>Junior</v>
      </c>
      <c r="R3399" t="str">
        <f>VLOOKUP(G3399,Agents!A:E,2,FALSE)</f>
        <v>Morning</v>
      </c>
    </row>
    <row r="3400" spans="1:18" x14ac:dyDescent="0.35">
      <c r="A3400" t="s">
        <v>5983</v>
      </c>
      <c r="B3400" t="s">
        <v>5984</v>
      </c>
      <c r="C3400" t="s">
        <v>12</v>
      </c>
      <c r="D3400" t="s">
        <v>13</v>
      </c>
      <c r="E3400" s="1">
        <v>46051.183333333334</v>
      </c>
      <c r="F3400" s="1">
        <v>46052.474999999999</v>
      </c>
      <c r="G3400" t="s">
        <v>67</v>
      </c>
      <c r="H3400" t="s">
        <v>15</v>
      </c>
      <c r="I3400" t="s">
        <v>68</v>
      </c>
      <c r="J3400">
        <v>3</v>
      </c>
      <c r="K3400" t="str">
        <f>IF(tickets_dataset[[#This Row],[status]] = "Closed", "Yes","No")</f>
        <v>Yes</v>
      </c>
      <c r="L3400" s="2">
        <f t="shared" si="212"/>
        <v>30.999999999941792</v>
      </c>
      <c r="M3400" t="str">
        <f t="shared" si="213"/>
        <v>No</v>
      </c>
      <c r="N3400" t="str">
        <f t="shared" si="214"/>
        <v>Jan</v>
      </c>
      <c r="O3400" s="2">
        <f t="shared" si="215"/>
        <v>1.2916666666642413</v>
      </c>
      <c r="P3400" t="str">
        <f>VLOOKUP(G3400,Agents!A:E,4,FALSE)</f>
        <v>Team5</v>
      </c>
      <c r="Q3400" t="str">
        <f>VLOOKUP(G3400,Agents!A:E,5,FALSE)</f>
        <v>Junior</v>
      </c>
      <c r="R3400" t="str">
        <f>VLOOKUP(G3400,Agents!A:E,2,FALSE)</f>
        <v>Evening</v>
      </c>
    </row>
    <row r="3401" spans="1:18" x14ac:dyDescent="0.35">
      <c r="A3401" t="s">
        <v>5985</v>
      </c>
      <c r="B3401" t="s">
        <v>3240</v>
      </c>
      <c r="C3401" t="s">
        <v>12</v>
      </c>
      <c r="D3401" t="s">
        <v>26</v>
      </c>
      <c r="E3401" s="1">
        <v>46060.825694444444</v>
      </c>
      <c r="F3401" s="1">
        <v>46061.65902777778</v>
      </c>
      <c r="G3401" t="s">
        <v>183</v>
      </c>
      <c r="H3401" t="s">
        <v>15</v>
      </c>
      <c r="I3401" t="s">
        <v>16</v>
      </c>
      <c r="J3401">
        <v>5</v>
      </c>
      <c r="K3401" t="str">
        <f>IF(tickets_dataset[[#This Row],[status]] = "Closed", "Yes","No")</f>
        <v>Yes</v>
      </c>
      <c r="L3401" s="2">
        <f t="shared" si="212"/>
        <v>20.000000000058208</v>
      </c>
      <c r="M3401" t="str">
        <f t="shared" si="213"/>
        <v>No</v>
      </c>
      <c r="N3401" t="str">
        <f t="shared" si="214"/>
        <v>Feb</v>
      </c>
      <c r="O3401" s="2">
        <f t="shared" si="215"/>
        <v>0.83333333333575865</v>
      </c>
      <c r="P3401" t="str">
        <f>VLOOKUP(G3401,Agents!A:E,4,FALSE)</f>
        <v>Team3</v>
      </c>
      <c r="Q3401" t="str">
        <f>VLOOKUP(G3401,Agents!A:E,5,FALSE)</f>
        <v>Senior</v>
      </c>
      <c r="R3401" t="str">
        <f>VLOOKUP(G3401,Agents!A:E,2,FALSE)</f>
        <v>Night</v>
      </c>
    </row>
    <row r="3402" spans="1:18" x14ac:dyDescent="0.35">
      <c r="A3402" t="s">
        <v>5986</v>
      </c>
      <c r="B3402" t="s">
        <v>5987</v>
      </c>
      <c r="C3402" t="s">
        <v>34</v>
      </c>
      <c r="D3402" t="s">
        <v>13</v>
      </c>
      <c r="E3402" s="1">
        <v>46079.85833333333</v>
      </c>
      <c r="F3402" s="1">
        <v>46080.65</v>
      </c>
      <c r="G3402" t="s">
        <v>103</v>
      </c>
      <c r="H3402" t="s">
        <v>15</v>
      </c>
      <c r="I3402" t="s">
        <v>16</v>
      </c>
      <c r="J3402">
        <v>5</v>
      </c>
      <c r="K3402" t="str">
        <f>IF(tickets_dataset[[#This Row],[status]] = "Closed", "Yes","No")</f>
        <v>Yes</v>
      </c>
      <c r="L3402" s="2">
        <f t="shared" si="212"/>
        <v>19.000000000116415</v>
      </c>
      <c r="M3402" t="str">
        <f t="shared" si="213"/>
        <v>No</v>
      </c>
      <c r="N3402" t="str">
        <f t="shared" si="214"/>
        <v>Feb</v>
      </c>
      <c r="O3402" s="2">
        <f t="shared" si="215"/>
        <v>0.79166666667151731</v>
      </c>
      <c r="P3402" t="str">
        <f>VLOOKUP(G3402,Agents!A:E,4,FALSE)</f>
        <v>Team4</v>
      </c>
      <c r="Q3402" t="str">
        <f>VLOOKUP(G3402,Agents!A:E,5,FALSE)</f>
        <v>Senior</v>
      </c>
      <c r="R3402" t="str">
        <f>VLOOKUP(G3402,Agents!A:E,2,FALSE)</f>
        <v>Night</v>
      </c>
    </row>
    <row r="3403" spans="1:18" x14ac:dyDescent="0.35">
      <c r="A3403" t="s">
        <v>5988</v>
      </c>
      <c r="B3403" t="s">
        <v>5989</v>
      </c>
      <c r="C3403" t="s">
        <v>22</v>
      </c>
      <c r="D3403" t="s">
        <v>38</v>
      </c>
      <c r="E3403" s="1">
        <v>46032.269444444442</v>
      </c>
      <c r="F3403" s="1">
        <v>46035.269444444442</v>
      </c>
      <c r="G3403" t="s">
        <v>62</v>
      </c>
      <c r="H3403" t="s">
        <v>15</v>
      </c>
      <c r="I3403" t="s">
        <v>16</v>
      </c>
      <c r="J3403">
        <v>4</v>
      </c>
      <c r="K3403" t="str">
        <f>IF(tickets_dataset[[#This Row],[status]] = "Closed", "Yes","No")</f>
        <v>Yes</v>
      </c>
      <c r="L3403" s="2">
        <f t="shared" si="212"/>
        <v>72</v>
      </c>
      <c r="M3403" t="str">
        <f t="shared" si="213"/>
        <v>Yes</v>
      </c>
      <c r="N3403" t="str">
        <f t="shared" si="214"/>
        <v>Jan</v>
      </c>
      <c r="O3403" s="2">
        <f t="shared" si="215"/>
        <v>3</v>
      </c>
      <c r="P3403" t="str">
        <f>VLOOKUP(G3403,Agents!A:E,4,FALSE)</f>
        <v>Team1</v>
      </c>
      <c r="Q3403" t="str">
        <f>VLOOKUP(G3403,Agents!A:E,5,FALSE)</f>
        <v>Junior</v>
      </c>
      <c r="R3403" t="str">
        <f>VLOOKUP(G3403,Agents!A:E,2,FALSE)</f>
        <v>Morning</v>
      </c>
    </row>
    <row r="3404" spans="1:18" x14ac:dyDescent="0.35">
      <c r="A3404" t="s">
        <v>5990</v>
      </c>
      <c r="B3404" t="s">
        <v>5991</v>
      </c>
      <c r="C3404" t="s">
        <v>12</v>
      </c>
      <c r="D3404" t="s">
        <v>38</v>
      </c>
      <c r="E3404" s="1">
        <v>46067.845138888886</v>
      </c>
      <c r="F3404" s="1">
        <v>46069.470138888886</v>
      </c>
      <c r="G3404" t="s">
        <v>159</v>
      </c>
      <c r="H3404" t="s">
        <v>28</v>
      </c>
      <c r="I3404" t="s">
        <v>16</v>
      </c>
      <c r="J3404">
        <v>5</v>
      </c>
      <c r="K3404" t="str">
        <f>IF(tickets_dataset[[#This Row],[status]] = "Closed", "Yes","No")</f>
        <v>No</v>
      </c>
      <c r="L3404" s="2">
        <f t="shared" si="212"/>
        <v>39</v>
      </c>
      <c r="M3404" t="str">
        <f t="shared" si="213"/>
        <v>No</v>
      </c>
      <c r="N3404" t="str">
        <f t="shared" si="214"/>
        <v>Feb</v>
      </c>
      <c r="O3404" s="2">
        <f t="shared" si="215"/>
        <v>1.625</v>
      </c>
      <c r="P3404" t="str">
        <f>VLOOKUP(G3404,Agents!A:E,4,FALSE)</f>
        <v>Team4</v>
      </c>
      <c r="Q3404" t="str">
        <f>VLOOKUP(G3404,Agents!A:E,5,FALSE)</f>
        <v>Mid</v>
      </c>
      <c r="R3404" t="str">
        <f>VLOOKUP(G3404,Agents!A:E,2,FALSE)</f>
        <v>Night</v>
      </c>
    </row>
    <row r="3405" spans="1:18" x14ac:dyDescent="0.35">
      <c r="A3405" t="s">
        <v>5992</v>
      </c>
      <c r="B3405" t="s">
        <v>5993</v>
      </c>
      <c r="C3405" t="s">
        <v>34</v>
      </c>
      <c r="D3405" t="s">
        <v>13</v>
      </c>
      <c r="E3405" s="1">
        <v>46076.842361111114</v>
      </c>
      <c r="F3405" s="1">
        <v>46076.967361111114</v>
      </c>
      <c r="G3405" t="s">
        <v>128</v>
      </c>
      <c r="H3405" t="s">
        <v>15</v>
      </c>
      <c r="I3405" t="s">
        <v>16</v>
      </c>
      <c r="J3405">
        <v>2</v>
      </c>
      <c r="K3405" t="str">
        <f>IF(tickets_dataset[[#This Row],[status]] = "Closed", "Yes","No")</f>
        <v>Yes</v>
      </c>
      <c r="L3405" s="2">
        <f t="shared" si="212"/>
        <v>3</v>
      </c>
      <c r="M3405" t="str">
        <f t="shared" si="213"/>
        <v>No</v>
      </c>
      <c r="N3405" t="str">
        <f t="shared" si="214"/>
        <v>Feb</v>
      </c>
      <c r="O3405" s="2">
        <f t="shared" si="215"/>
        <v>0.125</v>
      </c>
      <c r="P3405" t="str">
        <f>VLOOKUP(G3405,Agents!A:E,4,FALSE)</f>
        <v>Team4</v>
      </c>
      <c r="Q3405" t="str">
        <f>VLOOKUP(G3405,Agents!A:E,5,FALSE)</f>
        <v>Mid</v>
      </c>
      <c r="R3405" t="str">
        <f>VLOOKUP(G3405,Agents!A:E,2,FALSE)</f>
        <v>Night</v>
      </c>
    </row>
    <row r="3406" spans="1:18" x14ac:dyDescent="0.35">
      <c r="A3406" t="s">
        <v>5994</v>
      </c>
      <c r="B3406" t="s">
        <v>5995</v>
      </c>
      <c r="C3406" t="s">
        <v>22</v>
      </c>
      <c r="D3406" t="s">
        <v>13</v>
      </c>
      <c r="E3406" s="1">
        <v>46082.8</v>
      </c>
      <c r="F3406" s="1">
        <v>46083.05</v>
      </c>
      <c r="G3406" t="s">
        <v>190</v>
      </c>
      <c r="H3406" t="s">
        <v>28</v>
      </c>
      <c r="I3406" t="s">
        <v>16</v>
      </c>
      <c r="J3406">
        <v>5</v>
      </c>
      <c r="K3406" t="str">
        <f>IF(tickets_dataset[[#This Row],[status]] = "Closed", "Yes","No")</f>
        <v>No</v>
      </c>
      <c r="L3406" s="2">
        <f t="shared" si="212"/>
        <v>6</v>
      </c>
      <c r="M3406" t="str">
        <f t="shared" si="213"/>
        <v>No</v>
      </c>
      <c r="N3406" t="str">
        <f t="shared" si="214"/>
        <v>Mar</v>
      </c>
      <c r="O3406" s="2">
        <f t="shared" si="215"/>
        <v>0.25</v>
      </c>
      <c r="P3406" t="str">
        <f>VLOOKUP(G3406,Agents!A:E,4,FALSE)</f>
        <v>Team1</v>
      </c>
      <c r="Q3406" t="str">
        <f>VLOOKUP(G3406,Agents!A:E,5,FALSE)</f>
        <v>Senior</v>
      </c>
      <c r="R3406" t="str">
        <f>VLOOKUP(G3406,Agents!A:E,2,FALSE)</f>
        <v>Night</v>
      </c>
    </row>
    <row r="3407" spans="1:18" x14ac:dyDescent="0.35">
      <c r="A3407" t="s">
        <v>5996</v>
      </c>
      <c r="B3407" t="s">
        <v>5997</v>
      </c>
      <c r="C3407" t="s">
        <v>34</v>
      </c>
      <c r="D3407" t="s">
        <v>13</v>
      </c>
      <c r="E3407" s="1">
        <v>46036.72152777778</v>
      </c>
      <c r="F3407" s="1">
        <v>46037.34652777778</v>
      </c>
      <c r="G3407" t="s">
        <v>19</v>
      </c>
      <c r="H3407" t="s">
        <v>15</v>
      </c>
      <c r="I3407" t="s">
        <v>16</v>
      </c>
      <c r="J3407">
        <v>3</v>
      </c>
      <c r="K3407" t="str">
        <f>IF(tickets_dataset[[#This Row],[status]] = "Closed", "Yes","No")</f>
        <v>Yes</v>
      </c>
      <c r="L3407" s="2">
        <f t="shared" si="212"/>
        <v>15</v>
      </c>
      <c r="M3407" t="str">
        <f t="shared" si="213"/>
        <v>No</v>
      </c>
      <c r="N3407" t="str">
        <f t="shared" si="214"/>
        <v>Jan</v>
      </c>
      <c r="O3407" s="2">
        <f t="shared" si="215"/>
        <v>0.625</v>
      </c>
      <c r="P3407" t="str">
        <f>VLOOKUP(G3407,Agents!A:E,4,FALSE)</f>
        <v>Team4</v>
      </c>
      <c r="Q3407" t="str">
        <f>VLOOKUP(G3407,Agents!A:E,5,FALSE)</f>
        <v>Senior</v>
      </c>
      <c r="R3407" t="str">
        <f>VLOOKUP(G3407,Agents!A:E,2,FALSE)</f>
        <v>Evening</v>
      </c>
    </row>
    <row r="3408" spans="1:18" x14ac:dyDescent="0.35">
      <c r="A3408" t="s">
        <v>5998</v>
      </c>
      <c r="B3408" t="s">
        <v>5999</v>
      </c>
      <c r="C3408" t="s">
        <v>76</v>
      </c>
      <c r="D3408" t="s">
        <v>38</v>
      </c>
      <c r="E3408" s="1">
        <v>46044.411805555559</v>
      </c>
      <c r="F3408" s="1">
        <v>46045.161805555559</v>
      </c>
      <c r="G3408" t="s">
        <v>77</v>
      </c>
      <c r="H3408" t="s">
        <v>15</v>
      </c>
      <c r="I3408" t="s">
        <v>68</v>
      </c>
      <c r="J3408">
        <v>2</v>
      </c>
      <c r="K3408" t="str">
        <f>IF(tickets_dataset[[#This Row],[status]] = "Closed", "Yes","No")</f>
        <v>Yes</v>
      </c>
      <c r="L3408" s="2">
        <f t="shared" si="212"/>
        <v>18</v>
      </c>
      <c r="M3408" t="str">
        <f t="shared" si="213"/>
        <v>No</v>
      </c>
      <c r="N3408" t="str">
        <f t="shared" si="214"/>
        <v>Jan</v>
      </c>
      <c r="O3408" s="2">
        <f t="shared" si="215"/>
        <v>0.75</v>
      </c>
      <c r="P3408" t="str">
        <f>VLOOKUP(G3408,Agents!A:E,4,FALSE)</f>
        <v>Team5</v>
      </c>
      <c r="Q3408" t="str">
        <f>VLOOKUP(G3408,Agents!A:E,5,FALSE)</f>
        <v>Junior</v>
      </c>
      <c r="R3408" t="str">
        <f>VLOOKUP(G3408,Agents!A:E,2,FALSE)</f>
        <v>Evening</v>
      </c>
    </row>
    <row r="3409" spans="1:18" x14ac:dyDescent="0.35">
      <c r="A3409" t="s">
        <v>6000</v>
      </c>
      <c r="B3409" t="s">
        <v>6001</v>
      </c>
      <c r="C3409" t="s">
        <v>12</v>
      </c>
      <c r="D3409" t="s">
        <v>13</v>
      </c>
      <c r="E3409" s="1">
        <v>46051.722916666666</v>
      </c>
      <c r="F3409" s="1">
        <v>46052.847916666666</v>
      </c>
      <c r="G3409" t="s">
        <v>27</v>
      </c>
      <c r="H3409" t="s">
        <v>15</v>
      </c>
      <c r="I3409" t="s">
        <v>68</v>
      </c>
      <c r="J3409">
        <v>2</v>
      </c>
      <c r="K3409" t="str">
        <f>IF(tickets_dataset[[#This Row],[status]] = "Closed", "Yes","No")</f>
        <v>Yes</v>
      </c>
      <c r="L3409" s="2">
        <f t="shared" si="212"/>
        <v>27</v>
      </c>
      <c r="M3409" t="str">
        <f t="shared" si="213"/>
        <v>No</v>
      </c>
      <c r="N3409" t="str">
        <f t="shared" si="214"/>
        <v>Jan</v>
      </c>
      <c r="O3409" s="2">
        <f t="shared" si="215"/>
        <v>1.125</v>
      </c>
      <c r="P3409" t="str">
        <f>VLOOKUP(G3409,Agents!A:E,4,FALSE)</f>
        <v>Team5</v>
      </c>
      <c r="Q3409" t="str">
        <f>VLOOKUP(G3409,Agents!A:E,5,FALSE)</f>
        <v>Senior</v>
      </c>
      <c r="R3409" t="str">
        <f>VLOOKUP(G3409,Agents!A:E,2,FALSE)</f>
        <v>Morning</v>
      </c>
    </row>
    <row r="3410" spans="1:18" x14ac:dyDescent="0.35">
      <c r="A3410" t="s">
        <v>6002</v>
      </c>
      <c r="B3410" t="s">
        <v>6003</v>
      </c>
      <c r="C3410" t="s">
        <v>76</v>
      </c>
      <c r="D3410" t="s">
        <v>13</v>
      </c>
      <c r="E3410" s="1">
        <v>46099.107638888891</v>
      </c>
      <c r="F3410" s="1">
        <v>46100.024305555555</v>
      </c>
      <c r="G3410" t="s">
        <v>86</v>
      </c>
      <c r="H3410" t="s">
        <v>15</v>
      </c>
      <c r="I3410" t="s">
        <v>16</v>
      </c>
      <c r="J3410">
        <v>5</v>
      </c>
      <c r="K3410" t="str">
        <f>IF(tickets_dataset[[#This Row],[status]] = "Closed", "Yes","No")</f>
        <v>Yes</v>
      </c>
      <c r="L3410" s="2">
        <f t="shared" si="212"/>
        <v>21.999999999941792</v>
      </c>
      <c r="M3410" t="str">
        <f t="shared" si="213"/>
        <v>No</v>
      </c>
      <c r="N3410" t="str">
        <f t="shared" si="214"/>
        <v>Mar</v>
      </c>
      <c r="O3410" s="2">
        <f t="shared" si="215"/>
        <v>0.91666666666424135</v>
      </c>
      <c r="P3410" t="str">
        <f>VLOOKUP(G3410,Agents!A:E,4,FALSE)</f>
        <v>Team1</v>
      </c>
      <c r="Q3410" t="str">
        <f>VLOOKUP(G3410,Agents!A:E,5,FALSE)</f>
        <v>Mid</v>
      </c>
      <c r="R3410" t="str">
        <f>VLOOKUP(G3410,Agents!A:E,2,FALSE)</f>
        <v>Morning</v>
      </c>
    </row>
    <row r="3411" spans="1:18" x14ac:dyDescent="0.35">
      <c r="A3411" t="s">
        <v>6004</v>
      </c>
      <c r="B3411" t="s">
        <v>6005</v>
      </c>
      <c r="C3411" t="s">
        <v>12</v>
      </c>
      <c r="D3411" t="s">
        <v>38</v>
      </c>
      <c r="E3411" s="1">
        <v>46033.413194444445</v>
      </c>
      <c r="F3411" s="1">
        <v>46033.996527777781</v>
      </c>
      <c r="G3411" t="s">
        <v>131</v>
      </c>
      <c r="H3411" t="s">
        <v>15</v>
      </c>
      <c r="I3411" t="s">
        <v>16</v>
      </c>
      <c r="J3411">
        <v>3</v>
      </c>
      <c r="K3411" t="str">
        <f>IF(tickets_dataset[[#This Row],[status]] = "Closed", "Yes","No")</f>
        <v>Yes</v>
      </c>
      <c r="L3411" s="2">
        <f t="shared" si="212"/>
        <v>14.000000000058208</v>
      </c>
      <c r="M3411" t="str">
        <f t="shared" si="213"/>
        <v>No</v>
      </c>
      <c r="N3411" t="str">
        <f t="shared" si="214"/>
        <v>Jan</v>
      </c>
      <c r="O3411" s="2">
        <f t="shared" si="215"/>
        <v>0.58333333333575865</v>
      </c>
      <c r="P3411" t="str">
        <f>VLOOKUP(G3411,Agents!A:E,4,FALSE)</f>
        <v>Team4</v>
      </c>
      <c r="Q3411" t="str">
        <f>VLOOKUP(G3411,Agents!A:E,5,FALSE)</f>
        <v>Junior</v>
      </c>
      <c r="R3411" t="str">
        <f>VLOOKUP(G3411,Agents!A:E,2,FALSE)</f>
        <v>Night</v>
      </c>
    </row>
    <row r="3412" spans="1:18" x14ac:dyDescent="0.35">
      <c r="A3412" t="s">
        <v>6006</v>
      </c>
      <c r="B3412" t="s">
        <v>6007</v>
      </c>
      <c r="C3412" t="s">
        <v>76</v>
      </c>
      <c r="D3412" t="s">
        <v>38</v>
      </c>
      <c r="E3412" s="1">
        <v>46029.329861111109</v>
      </c>
      <c r="F3412" s="1">
        <v>46033.288194444445</v>
      </c>
      <c r="G3412" t="s">
        <v>80</v>
      </c>
      <c r="H3412" t="s">
        <v>15</v>
      </c>
      <c r="I3412" t="s">
        <v>16</v>
      </c>
      <c r="J3412">
        <v>3</v>
      </c>
      <c r="K3412" t="str">
        <f>IF(tickets_dataset[[#This Row],[status]] = "Closed", "Yes","No")</f>
        <v>Yes</v>
      </c>
      <c r="L3412" s="2">
        <f t="shared" si="212"/>
        <v>95.000000000058208</v>
      </c>
      <c r="M3412" t="str">
        <f t="shared" si="213"/>
        <v>Yes</v>
      </c>
      <c r="N3412" t="str">
        <f t="shared" si="214"/>
        <v>Jan</v>
      </c>
      <c r="O3412" s="2">
        <f t="shared" si="215"/>
        <v>3.9583333333357587</v>
      </c>
      <c r="P3412" t="str">
        <f>VLOOKUP(G3412,Agents!A:E,4,FALSE)</f>
        <v>Team3</v>
      </c>
      <c r="Q3412" t="str">
        <f>VLOOKUP(G3412,Agents!A:E,5,FALSE)</f>
        <v>Junior</v>
      </c>
      <c r="R3412" t="str">
        <f>VLOOKUP(G3412,Agents!A:E,2,FALSE)</f>
        <v>Evening</v>
      </c>
    </row>
    <row r="3413" spans="1:18" x14ac:dyDescent="0.35">
      <c r="A3413" t="s">
        <v>6008</v>
      </c>
      <c r="B3413" t="s">
        <v>4461</v>
      </c>
      <c r="C3413" t="s">
        <v>76</v>
      </c>
      <c r="D3413" t="s">
        <v>26</v>
      </c>
      <c r="E3413" s="1">
        <v>46098.39166666667</v>
      </c>
      <c r="F3413" s="1">
        <v>46100.724999999999</v>
      </c>
      <c r="G3413" t="s">
        <v>86</v>
      </c>
      <c r="H3413" t="s">
        <v>15</v>
      </c>
      <c r="I3413" t="s">
        <v>16</v>
      </c>
      <c r="J3413">
        <v>4</v>
      </c>
      <c r="K3413" t="str">
        <f>IF(tickets_dataset[[#This Row],[status]] = "Closed", "Yes","No")</f>
        <v>Yes</v>
      </c>
      <c r="L3413" s="2">
        <f t="shared" si="212"/>
        <v>55.999999999883585</v>
      </c>
      <c r="M3413" t="str">
        <f t="shared" si="213"/>
        <v>Yes</v>
      </c>
      <c r="N3413" t="str">
        <f t="shared" si="214"/>
        <v>Mar</v>
      </c>
      <c r="O3413" s="2">
        <f t="shared" si="215"/>
        <v>2.3333333333284827</v>
      </c>
      <c r="P3413" t="str">
        <f>VLOOKUP(G3413,Agents!A:E,4,FALSE)</f>
        <v>Team1</v>
      </c>
      <c r="Q3413" t="str">
        <f>VLOOKUP(G3413,Agents!A:E,5,FALSE)</f>
        <v>Mid</v>
      </c>
      <c r="R3413" t="str">
        <f>VLOOKUP(G3413,Agents!A:E,2,FALSE)</f>
        <v>Morning</v>
      </c>
    </row>
    <row r="3414" spans="1:18" x14ac:dyDescent="0.35">
      <c r="A3414" t="s">
        <v>6009</v>
      </c>
      <c r="B3414" t="s">
        <v>5879</v>
      </c>
      <c r="C3414" t="s">
        <v>34</v>
      </c>
      <c r="D3414" t="s">
        <v>26</v>
      </c>
      <c r="E3414" s="1">
        <v>46046.161111111112</v>
      </c>
      <c r="F3414" s="1">
        <v>46048.161111111112</v>
      </c>
      <c r="G3414" t="s">
        <v>206</v>
      </c>
      <c r="H3414" t="s">
        <v>15</v>
      </c>
      <c r="I3414" t="s">
        <v>16</v>
      </c>
      <c r="J3414">
        <v>4</v>
      </c>
      <c r="K3414" t="str">
        <f>IF(tickets_dataset[[#This Row],[status]] = "Closed", "Yes","No")</f>
        <v>Yes</v>
      </c>
      <c r="L3414" s="2">
        <f t="shared" si="212"/>
        <v>48</v>
      </c>
      <c r="M3414" t="str">
        <f t="shared" si="213"/>
        <v>No</v>
      </c>
      <c r="N3414" t="str">
        <f t="shared" si="214"/>
        <v>Jan</v>
      </c>
      <c r="O3414" s="2">
        <f t="shared" si="215"/>
        <v>2</v>
      </c>
      <c r="P3414" t="str">
        <f>VLOOKUP(G3414,Agents!A:E,4,FALSE)</f>
        <v>Team5</v>
      </c>
      <c r="Q3414" t="str">
        <f>VLOOKUP(G3414,Agents!A:E,5,FALSE)</f>
        <v>Junior</v>
      </c>
      <c r="R3414" t="str">
        <f>VLOOKUP(G3414,Agents!A:E,2,FALSE)</f>
        <v>Evening</v>
      </c>
    </row>
    <row r="3415" spans="1:18" x14ac:dyDescent="0.35">
      <c r="A3415" t="s">
        <v>6010</v>
      </c>
      <c r="B3415" t="s">
        <v>3676</v>
      </c>
      <c r="C3415" t="s">
        <v>34</v>
      </c>
      <c r="D3415" t="s">
        <v>13</v>
      </c>
      <c r="E3415" s="1">
        <v>46025.13958333333</v>
      </c>
      <c r="F3415" s="1">
        <v>46026.681250000001</v>
      </c>
      <c r="G3415" t="s">
        <v>311</v>
      </c>
      <c r="H3415" t="s">
        <v>132</v>
      </c>
      <c r="I3415" t="s">
        <v>16</v>
      </c>
      <c r="J3415">
        <v>5</v>
      </c>
      <c r="K3415" t="str">
        <f>IF(tickets_dataset[[#This Row],[status]] = "Closed", "Yes","No")</f>
        <v>No</v>
      </c>
      <c r="L3415" s="2">
        <f t="shared" si="212"/>
        <v>37.000000000116415</v>
      </c>
      <c r="M3415" t="str">
        <f t="shared" si="213"/>
        <v>No</v>
      </c>
      <c r="N3415" t="str">
        <f t="shared" si="214"/>
        <v>Jan</v>
      </c>
      <c r="O3415" s="2">
        <f t="shared" si="215"/>
        <v>1.5416666666715173</v>
      </c>
      <c r="P3415" t="str">
        <f>VLOOKUP(G3415,Agents!A:E,4,FALSE)</f>
        <v>Team5</v>
      </c>
      <c r="Q3415" t="str">
        <f>VLOOKUP(G3415,Agents!A:E,5,FALSE)</f>
        <v>Senior</v>
      </c>
      <c r="R3415" t="str">
        <f>VLOOKUP(G3415,Agents!A:E,2,FALSE)</f>
        <v>Evening</v>
      </c>
    </row>
    <row r="3416" spans="1:18" x14ac:dyDescent="0.35">
      <c r="A3416" t="s">
        <v>6011</v>
      </c>
      <c r="B3416" t="s">
        <v>6012</v>
      </c>
      <c r="C3416" t="s">
        <v>76</v>
      </c>
      <c r="D3416" t="s">
        <v>26</v>
      </c>
      <c r="E3416" s="1">
        <v>46101.370833333334</v>
      </c>
      <c r="F3416" s="1">
        <v>46102.45416666667</v>
      </c>
      <c r="G3416" t="s">
        <v>86</v>
      </c>
      <c r="H3416" t="s">
        <v>15</v>
      </c>
      <c r="I3416" t="s">
        <v>16</v>
      </c>
      <c r="J3416">
        <v>5</v>
      </c>
      <c r="K3416" t="str">
        <f>IF(tickets_dataset[[#This Row],[status]] = "Closed", "Yes","No")</f>
        <v>Yes</v>
      </c>
      <c r="L3416" s="2">
        <f t="shared" si="212"/>
        <v>26.000000000058208</v>
      </c>
      <c r="M3416" t="str">
        <f t="shared" si="213"/>
        <v>No</v>
      </c>
      <c r="N3416" t="str">
        <f t="shared" si="214"/>
        <v>Mar</v>
      </c>
      <c r="O3416" s="2">
        <f t="shared" si="215"/>
        <v>1.0833333333357587</v>
      </c>
      <c r="P3416" t="str">
        <f>VLOOKUP(G3416,Agents!A:E,4,FALSE)</f>
        <v>Team1</v>
      </c>
      <c r="Q3416" t="str">
        <f>VLOOKUP(G3416,Agents!A:E,5,FALSE)</f>
        <v>Mid</v>
      </c>
      <c r="R3416" t="str">
        <f>VLOOKUP(G3416,Agents!A:E,2,FALSE)</f>
        <v>Morning</v>
      </c>
    </row>
    <row r="3417" spans="1:18" x14ac:dyDescent="0.35">
      <c r="A3417" t="s">
        <v>6013</v>
      </c>
      <c r="B3417" t="s">
        <v>6014</v>
      </c>
      <c r="C3417" t="s">
        <v>34</v>
      </c>
      <c r="D3417" t="s">
        <v>26</v>
      </c>
      <c r="E3417" s="1">
        <v>46044.188888888886</v>
      </c>
      <c r="F3417" s="1">
        <v>46046.188888888886</v>
      </c>
      <c r="G3417" t="s">
        <v>83</v>
      </c>
      <c r="H3417" t="s">
        <v>15</v>
      </c>
      <c r="I3417" t="s">
        <v>68</v>
      </c>
      <c r="J3417">
        <v>4</v>
      </c>
      <c r="K3417" t="str">
        <f>IF(tickets_dataset[[#This Row],[status]] = "Closed", "Yes","No")</f>
        <v>Yes</v>
      </c>
      <c r="L3417" s="2">
        <f t="shared" si="212"/>
        <v>48</v>
      </c>
      <c r="M3417" t="str">
        <f t="shared" si="213"/>
        <v>No</v>
      </c>
      <c r="N3417" t="str">
        <f t="shared" si="214"/>
        <v>Jan</v>
      </c>
      <c r="O3417" s="2">
        <f t="shared" si="215"/>
        <v>2</v>
      </c>
      <c r="P3417" t="str">
        <f>VLOOKUP(G3417,Agents!A:E,4,FALSE)</f>
        <v>Team2</v>
      </c>
      <c r="Q3417" t="str">
        <f>VLOOKUP(G3417,Agents!A:E,5,FALSE)</f>
        <v>Junior</v>
      </c>
      <c r="R3417" t="str">
        <f>VLOOKUP(G3417,Agents!A:E,2,FALSE)</f>
        <v>Night</v>
      </c>
    </row>
    <row r="3418" spans="1:18" x14ac:dyDescent="0.35">
      <c r="A3418" t="s">
        <v>6015</v>
      </c>
      <c r="B3418" t="s">
        <v>6016</v>
      </c>
      <c r="C3418" t="s">
        <v>50</v>
      </c>
      <c r="D3418" t="s">
        <v>26</v>
      </c>
      <c r="E3418" s="1">
        <v>46097.397916666669</v>
      </c>
      <c r="F3418" s="1">
        <v>46098.397916666669</v>
      </c>
      <c r="G3418" t="s">
        <v>170</v>
      </c>
      <c r="H3418" t="s">
        <v>15</v>
      </c>
      <c r="I3418" t="s">
        <v>16</v>
      </c>
      <c r="J3418">
        <v>3</v>
      </c>
      <c r="K3418" t="str">
        <f>IF(tickets_dataset[[#This Row],[status]] = "Closed", "Yes","No")</f>
        <v>Yes</v>
      </c>
      <c r="L3418" s="2">
        <f t="shared" si="212"/>
        <v>24</v>
      </c>
      <c r="M3418" t="str">
        <f t="shared" si="213"/>
        <v>No</v>
      </c>
      <c r="N3418" t="str">
        <f t="shared" si="214"/>
        <v>Mar</v>
      </c>
      <c r="O3418" s="2">
        <f t="shared" si="215"/>
        <v>1</v>
      </c>
      <c r="P3418" t="str">
        <f>VLOOKUP(G3418,Agents!A:E,4,FALSE)</f>
        <v>Team5</v>
      </c>
      <c r="Q3418" t="str">
        <f>VLOOKUP(G3418,Agents!A:E,5,FALSE)</f>
        <v>Junior</v>
      </c>
      <c r="R3418" t="str">
        <f>VLOOKUP(G3418,Agents!A:E,2,FALSE)</f>
        <v>Night</v>
      </c>
    </row>
    <row r="3419" spans="1:18" x14ac:dyDescent="0.35">
      <c r="A3419" t="s">
        <v>6017</v>
      </c>
      <c r="B3419" t="s">
        <v>1486</v>
      </c>
      <c r="C3419" t="s">
        <v>34</v>
      </c>
      <c r="D3419" t="s">
        <v>13</v>
      </c>
      <c r="E3419" s="1">
        <v>46037.970833333333</v>
      </c>
      <c r="F3419" s="1">
        <v>46038.970833333333</v>
      </c>
      <c r="G3419" t="s">
        <v>100</v>
      </c>
      <c r="H3419" t="s">
        <v>15</v>
      </c>
      <c r="I3419" t="s">
        <v>16</v>
      </c>
      <c r="J3419">
        <v>5</v>
      </c>
      <c r="K3419" t="str">
        <f>IF(tickets_dataset[[#This Row],[status]] = "Closed", "Yes","No")</f>
        <v>Yes</v>
      </c>
      <c r="L3419" s="2">
        <f t="shared" si="212"/>
        <v>24</v>
      </c>
      <c r="M3419" t="str">
        <f t="shared" si="213"/>
        <v>No</v>
      </c>
      <c r="N3419" t="str">
        <f t="shared" si="214"/>
        <v>Jan</v>
      </c>
      <c r="O3419" s="2">
        <f t="shared" si="215"/>
        <v>1</v>
      </c>
      <c r="P3419" t="str">
        <f>VLOOKUP(G3419,Agents!A:E,4,FALSE)</f>
        <v>Team4</v>
      </c>
      <c r="Q3419" t="str">
        <f>VLOOKUP(G3419,Agents!A:E,5,FALSE)</f>
        <v>Junior</v>
      </c>
      <c r="R3419" t="str">
        <f>VLOOKUP(G3419,Agents!A:E,2,FALSE)</f>
        <v>Evening</v>
      </c>
    </row>
    <row r="3420" spans="1:18" x14ac:dyDescent="0.35">
      <c r="A3420" t="s">
        <v>6018</v>
      </c>
      <c r="B3420" t="s">
        <v>1304</v>
      </c>
      <c r="C3420" t="s">
        <v>34</v>
      </c>
      <c r="D3420" t="s">
        <v>26</v>
      </c>
      <c r="E3420" s="1">
        <v>46104.89166666667</v>
      </c>
      <c r="F3420" s="1">
        <v>46107.35</v>
      </c>
      <c r="G3420" t="s">
        <v>256</v>
      </c>
      <c r="H3420" t="s">
        <v>15</v>
      </c>
      <c r="I3420" t="s">
        <v>16</v>
      </c>
      <c r="J3420">
        <v>3</v>
      </c>
      <c r="K3420" t="str">
        <f>IF(tickets_dataset[[#This Row],[status]] = "Closed", "Yes","No")</f>
        <v>Yes</v>
      </c>
      <c r="L3420" s="2">
        <f t="shared" si="212"/>
        <v>58.999999999883585</v>
      </c>
      <c r="M3420" t="str">
        <f t="shared" si="213"/>
        <v>Yes</v>
      </c>
      <c r="N3420" t="str">
        <f t="shared" si="214"/>
        <v>Mar</v>
      </c>
      <c r="O3420" s="2">
        <f t="shared" si="215"/>
        <v>2.4583333333284827</v>
      </c>
      <c r="P3420" t="str">
        <f>VLOOKUP(G3420,Agents!A:E,4,FALSE)</f>
        <v>Team1</v>
      </c>
      <c r="Q3420" t="str">
        <f>VLOOKUP(G3420,Agents!A:E,5,FALSE)</f>
        <v>Mid</v>
      </c>
      <c r="R3420" t="str">
        <f>VLOOKUP(G3420,Agents!A:E,2,FALSE)</f>
        <v>Morning</v>
      </c>
    </row>
    <row r="3421" spans="1:18" x14ac:dyDescent="0.35">
      <c r="A3421" t="s">
        <v>6019</v>
      </c>
      <c r="B3421" t="s">
        <v>3011</v>
      </c>
      <c r="C3421" t="s">
        <v>12</v>
      </c>
      <c r="D3421" t="s">
        <v>38</v>
      </c>
      <c r="E3421" s="1">
        <v>46047.006944444445</v>
      </c>
      <c r="F3421" s="1">
        <v>46048.298611111109</v>
      </c>
      <c r="G3421" t="s">
        <v>256</v>
      </c>
      <c r="H3421" t="s">
        <v>15</v>
      </c>
      <c r="I3421" t="s">
        <v>16</v>
      </c>
      <c r="J3421">
        <v>4</v>
      </c>
      <c r="K3421" t="str">
        <f>IF(tickets_dataset[[#This Row],[status]] = "Closed", "Yes","No")</f>
        <v>Yes</v>
      </c>
      <c r="L3421" s="2">
        <f t="shared" si="212"/>
        <v>30.999999999941792</v>
      </c>
      <c r="M3421" t="str">
        <f t="shared" si="213"/>
        <v>No</v>
      </c>
      <c r="N3421" t="str">
        <f t="shared" si="214"/>
        <v>Jan</v>
      </c>
      <c r="O3421" s="2">
        <f t="shared" si="215"/>
        <v>1.2916666666642413</v>
      </c>
      <c r="P3421" t="str">
        <f>VLOOKUP(G3421,Agents!A:E,4,FALSE)</f>
        <v>Team1</v>
      </c>
      <c r="Q3421" t="str">
        <f>VLOOKUP(G3421,Agents!A:E,5,FALSE)</f>
        <v>Mid</v>
      </c>
      <c r="R3421" t="str">
        <f>VLOOKUP(G3421,Agents!A:E,2,FALSE)</f>
        <v>Morning</v>
      </c>
    </row>
    <row r="3422" spans="1:18" x14ac:dyDescent="0.35">
      <c r="A3422" t="s">
        <v>6020</v>
      </c>
      <c r="B3422" t="s">
        <v>3301</v>
      </c>
      <c r="C3422" t="s">
        <v>50</v>
      </c>
      <c r="D3422" t="s">
        <v>13</v>
      </c>
      <c r="E3422" s="1">
        <v>46062.395138888889</v>
      </c>
      <c r="F3422" s="1">
        <v>46062.770138888889</v>
      </c>
      <c r="G3422" t="s">
        <v>62</v>
      </c>
      <c r="H3422" t="s">
        <v>15</v>
      </c>
      <c r="I3422" t="s">
        <v>16</v>
      </c>
      <c r="J3422">
        <v>5</v>
      </c>
      <c r="K3422" t="str">
        <f>IF(tickets_dataset[[#This Row],[status]] = "Closed", "Yes","No")</f>
        <v>Yes</v>
      </c>
      <c r="L3422" s="2">
        <f t="shared" si="212"/>
        <v>9</v>
      </c>
      <c r="M3422" t="str">
        <f t="shared" si="213"/>
        <v>No</v>
      </c>
      <c r="N3422" t="str">
        <f t="shared" si="214"/>
        <v>Feb</v>
      </c>
      <c r="O3422" s="2">
        <f t="shared" si="215"/>
        <v>0.375</v>
      </c>
      <c r="P3422" t="str">
        <f>VLOOKUP(G3422,Agents!A:E,4,FALSE)</f>
        <v>Team1</v>
      </c>
      <c r="Q3422" t="str">
        <f>VLOOKUP(G3422,Agents!A:E,5,FALSE)</f>
        <v>Junior</v>
      </c>
      <c r="R3422" t="str">
        <f>VLOOKUP(G3422,Agents!A:E,2,FALSE)</f>
        <v>Morning</v>
      </c>
    </row>
    <row r="3423" spans="1:18" x14ac:dyDescent="0.35">
      <c r="A3423" t="s">
        <v>6021</v>
      </c>
      <c r="B3423" t="s">
        <v>1633</v>
      </c>
      <c r="C3423" t="s">
        <v>22</v>
      </c>
      <c r="D3423" t="s">
        <v>26</v>
      </c>
      <c r="E3423" s="1">
        <v>46079.288194444445</v>
      </c>
      <c r="F3423" s="1">
        <v>46079.454861111109</v>
      </c>
      <c r="G3423" t="s">
        <v>100</v>
      </c>
      <c r="H3423" t="s">
        <v>28</v>
      </c>
      <c r="I3423" t="s">
        <v>68</v>
      </c>
      <c r="J3423">
        <v>4</v>
      </c>
      <c r="K3423" t="str">
        <f>IF(tickets_dataset[[#This Row],[status]] = "Closed", "Yes","No")</f>
        <v>No</v>
      </c>
      <c r="L3423" s="2">
        <f t="shared" si="212"/>
        <v>3.9999999999417923</v>
      </c>
      <c r="M3423" t="str">
        <f t="shared" si="213"/>
        <v>No</v>
      </c>
      <c r="N3423" t="str">
        <f t="shared" si="214"/>
        <v>Feb</v>
      </c>
      <c r="O3423" s="2">
        <f t="shared" si="215"/>
        <v>0.16666666666424135</v>
      </c>
      <c r="P3423" t="str">
        <f>VLOOKUP(G3423,Agents!A:E,4,FALSE)</f>
        <v>Team4</v>
      </c>
      <c r="Q3423" t="str">
        <f>VLOOKUP(G3423,Agents!A:E,5,FALSE)</f>
        <v>Junior</v>
      </c>
      <c r="R3423" t="str">
        <f>VLOOKUP(G3423,Agents!A:E,2,FALSE)</f>
        <v>Evening</v>
      </c>
    </row>
    <row r="3424" spans="1:18" x14ac:dyDescent="0.35">
      <c r="A3424" t="s">
        <v>6022</v>
      </c>
      <c r="B3424" t="s">
        <v>512</v>
      </c>
      <c r="C3424" t="s">
        <v>12</v>
      </c>
      <c r="D3424" t="s">
        <v>26</v>
      </c>
      <c r="E3424" s="1">
        <v>46079.199305555558</v>
      </c>
      <c r="F3424" s="1">
        <v>46081.490972222222</v>
      </c>
      <c r="G3424" t="s">
        <v>19</v>
      </c>
      <c r="H3424" t="s">
        <v>15</v>
      </c>
      <c r="I3424" t="s">
        <v>16</v>
      </c>
      <c r="J3424">
        <v>5</v>
      </c>
      <c r="K3424" t="str">
        <f>IF(tickets_dataset[[#This Row],[status]] = "Closed", "Yes","No")</f>
        <v>Yes</v>
      </c>
      <c r="L3424" s="2">
        <f t="shared" si="212"/>
        <v>54.999999999941792</v>
      </c>
      <c r="M3424" t="str">
        <f t="shared" si="213"/>
        <v>Yes</v>
      </c>
      <c r="N3424" t="str">
        <f t="shared" si="214"/>
        <v>Feb</v>
      </c>
      <c r="O3424" s="2">
        <f t="shared" si="215"/>
        <v>2.2916666666642413</v>
      </c>
      <c r="P3424" t="str">
        <f>VLOOKUP(G3424,Agents!A:E,4,FALSE)</f>
        <v>Team4</v>
      </c>
      <c r="Q3424" t="str">
        <f>VLOOKUP(G3424,Agents!A:E,5,FALSE)</f>
        <v>Senior</v>
      </c>
      <c r="R3424" t="str">
        <f>VLOOKUP(G3424,Agents!A:E,2,FALSE)</f>
        <v>Evening</v>
      </c>
    </row>
    <row r="3425" spans="1:18" x14ac:dyDescent="0.35">
      <c r="A3425" t="s">
        <v>6023</v>
      </c>
      <c r="B3425" t="s">
        <v>6024</v>
      </c>
      <c r="C3425" t="s">
        <v>76</v>
      </c>
      <c r="D3425" t="s">
        <v>38</v>
      </c>
      <c r="E3425" s="1">
        <v>46054.85</v>
      </c>
      <c r="F3425" s="1">
        <v>46058.183333333334</v>
      </c>
      <c r="G3425" t="s">
        <v>311</v>
      </c>
      <c r="H3425" t="s">
        <v>15</v>
      </c>
      <c r="I3425" t="s">
        <v>16</v>
      </c>
      <c r="J3425">
        <v>4</v>
      </c>
      <c r="K3425" t="str">
        <f>IF(tickets_dataset[[#This Row],[status]] = "Closed", "Yes","No")</f>
        <v>Yes</v>
      </c>
      <c r="L3425" s="2">
        <f t="shared" si="212"/>
        <v>80.000000000058208</v>
      </c>
      <c r="M3425" t="str">
        <f t="shared" si="213"/>
        <v>Yes</v>
      </c>
      <c r="N3425" t="str">
        <f t="shared" si="214"/>
        <v>Feb</v>
      </c>
      <c r="O3425" s="2">
        <f t="shared" si="215"/>
        <v>3.3333333333357587</v>
      </c>
      <c r="P3425" t="str">
        <f>VLOOKUP(G3425,Agents!A:E,4,FALSE)</f>
        <v>Team5</v>
      </c>
      <c r="Q3425" t="str">
        <f>VLOOKUP(G3425,Agents!A:E,5,FALSE)</f>
        <v>Senior</v>
      </c>
      <c r="R3425" t="str">
        <f>VLOOKUP(G3425,Agents!A:E,2,FALSE)</f>
        <v>Evening</v>
      </c>
    </row>
    <row r="3426" spans="1:18" x14ac:dyDescent="0.35">
      <c r="A3426" t="s">
        <v>6025</v>
      </c>
      <c r="B3426" t="s">
        <v>5218</v>
      </c>
      <c r="C3426" t="s">
        <v>50</v>
      </c>
      <c r="D3426" t="s">
        <v>13</v>
      </c>
      <c r="E3426" s="1">
        <v>46064.648611111108</v>
      </c>
      <c r="F3426" s="1">
        <v>46066.19027777778</v>
      </c>
      <c r="G3426" t="s">
        <v>110</v>
      </c>
      <c r="H3426" t="s">
        <v>15</v>
      </c>
      <c r="I3426" t="s">
        <v>16</v>
      </c>
      <c r="J3426">
        <v>3</v>
      </c>
      <c r="K3426" t="str">
        <f>IF(tickets_dataset[[#This Row],[status]] = "Closed", "Yes","No")</f>
        <v>Yes</v>
      </c>
      <c r="L3426" s="2">
        <f t="shared" si="212"/>
        <v>37.000000000116415</v>
      </c>
      <c r="M3426" t="str">
        <f t="shared" si="213"/>
        <v>No</v>
      </c>
      <c r="N3426" t="str">
        <f t="shared" si="214"/>
        <v>Feb</v>
      </c>
      <c r="O3426" s="2">
        <f t="shared" si="215"/>
        <v>1.5416666666715173</v>
      </c>
      <c r="P3426" t="str">
        <f>VLOOKUP(G3426,Agents!A:E,4,FALSE)</f>
        <v>Team4</v>
      </c>
      <c r="Q3426" t="str">
        <f>VLOOKUP(G3426,Agents!A:E,5,FALSE)</f>
        <v>Junior</v>
      </c>
      <c r="R3426" t="str">
        <f>VLOOKUP(G3426,Agents!A:E,2,FALSE)</f>
        <v>Morning</v>
      </c>
    </row>
    <row r="3427" spans="1:18" x14ac:dyDescent="0.35">
      <c r="A3427" t="s">
        <v>6026</v>
      </c>
      <c r="B3427" t="s">
        <v>5154</v>
      </c>
      <c r="C3427" t="s">
        <v>50</v>
      </c>
      <c r="D3427" t="s">
        <v>38</v>
      </c>
      <c r="E3427" s="1">
        <v>46052.338888888888</v>
      </c>
      <c r="F3427" s="1">
        <v>46054.005555555559</v>
      </c>
      <c r="G3427" t="s">
        <v>156</v>
      </c>
      <c r="H3427" t="s">
        <v>15</v>
      </c>
      <c r="I3427" t="s">
        <v>16</v>
      </c>
      <c r="J3427">
        <v>4</v>
      </c>
      <c r="K3427" t="str">
        <f>IF(tickets_dataset[[#This Row],[status]] = "Closed", "Yes","No")</f>
        <v>Yes</v>
      </c>
      <c r="L3427" s="2">
        <f t="shared" si="212"/>
        <v>40.000000000116415</v>
      </c>
      <c r="M3427" t="str">
        <f t="shared" si="213"/>
        <v>No</v>
      </c>
      <c r="N3427" t="str">
        <f t="shared" si="214"/>
        <v>Jan</v>
      </c>
      <c r="O3427" s="2">
        <f t="shared" si="215"/>
        <v>1.6666666666715173</v>
      </c>
      <c r="P3427" t="str">
        <f>VLOOKUP(G3427,Agents!A:E,4,FALSE)</f>
        <v>Team3</v>
      </c>
      <c r="Q3427" t="str">
        <f>VLOOKUP(G3427,Agents!A:E,5,FALSE)</f>
        <v>Mid</v>
      </c>
      <c r="R3427" t="str">
        <f>VLOOKUP(G3427,Agents!A:E,2,FALSE)</f>
        <v>Evening</v>
      </c>
    </row>
    <row r="3428" spans="1:18" x14ac:dyDescent="0.35">
      <c r="A3428" t="s">
        <v>6027</v>
      </c>
      <c r="B3428" t="s">
        <v>6028</v>
      </c>
      <c r="C3428" t="s">
        <v>50</v>
      </c>
      <c r="D3428" t="s">
        <v>26</v>
      </c>
      <c r="E3428" s="1">
        <v>46095.402083333334</v>
      </c>
      <c r="F3428" s="1">
        <v>46097.652083333334</v>
      </c>
      <c r="G3428" t="s">
        <v>45</v>
      </c>
      <c r="H3428" t="s">
        <v>15</v>
      </c>
      <c r="I3428" t="s">
        <v>16</v>
      </c>
      <c r="J3428">
        <v>5</v>
      </c>
      <c r="K3428" t="str">
        <f>IF(tickets_dataset[[#This Row],[status]] = "Closed", "Yes","No")</f>
        <v>Yes</v>
      </c>
      <c r="L3428" s="2">
        <f t="shared" si="212"/>
        <v>54</v>
      </c>
      <c r="M3428" t="str">
        <f t="shared" si="213"/>
        <v>Yes</v>
      </c>
      <c r="N3428" t="str">
        <f t="shared" si="214"/>
        <v>Mar</v>
      </c>
      <c r="O3428" s="2">
        <f t="shared" si="215"/>
        <v>2.25</v>
      </c>
      <c r="P3428" t="str">
        <f>VLOOKUP(G3428,Agents!A:E,4,FALSE)</f>
        <v>Team5</v>
      </c>
      <c r="Q3428" t="str">
        <f>VLOOKUP(G3428,Agents!A:E,5,FALSE)</f>
        <v>Senior</v>
      </c>
      <c r="R3428" t="str">
        <f>VLOOKUP(G3428,Agents!A:E,2,FALSE)</f>
        <v>Morning</v>
      </c>
    </row>
    <row r="3429" spans="1:18" x14ac:dyDescent="0.35">
      <c r="A3429" t="s">
        <v>6029</v>
      </c>
      <c r="B3429" t="s">
        <v>6030</v>
      </c>
      <c r="C3429" t="s">
        <v>50</v>
      </c>
      <c r="D3429" t="s">
        <v>38</v>
      </c>
      <c r="E3429" s="1">
        <v>46054.38958333333</v>
      </c>
      <c r="F3429" s="1">
        <v>46054.76458333333</v>
      </c>
      <c r="G3429" t="s">
        <v>53</v>
      </c>
      <c r="H3429" t="s">
        <v>15</v>
      </c>
      <c r="I3429" t="s">
        <v>16</v>
      </c>
      <c r="J3429">
        <v>3</v>
      </c>
      <c r="K3429" t="str">
        <f>IF(tickets_dataset[[#This Row],[status]] = "Closed", "Yes","No")</f>
        <v>Yes</v>
      </c>
      <c r="L3429" s="2">
        <f t="shared" si="212"/>
        <v>9</v>
      </c>
      <c r="M3429" t="str">
        <f t="shared" si="213"/>
        <v>No</v>
      </c>
      <c r="N3429" t="str">
        <f t="shared" si="214"/>
        <v>Feb</v>
      </c>
      <c r="O3429" s="2">
        <f t="shared" si="215"/>
        <v>0.375</v>
      </c>
      <c r="P3429" t="str">
        <f>VLOOKUP(G3429,Agents!A:E,4,FALSE)</f>
        <v>Team1</v>
      </c>
      <c r="Q3429" t="str">
        <f>VLOOKUP(G3429,Agents!A:E,5,FALSE)</f>
        <v>Junior</v>
      </c>
      <c r="R3429" t="str">
        <f>VLOOKUP(G3429,Agents!A:E,2,FALSE)</f>
        <v>Night</v>
      </c>
    </row>
    <row r="3430" spans="1:18" x14ac:dyDescent="0.35">
      <c r="A3430" t="s">
        <v>6031</v>
      </c>
      <c r="B3430" t="s">
        <v>3818</v>
      </c>
      <c r="C3430" t="s">
        <v>22</v>
      </c>
      <c r="D3430" t="s">
        <v>26</v>
      </c>
      <c r="E3430" s="1">
        <v>46098.17291666667</v>
      </c>
      <c r="F3430" s="1">
        <v>46101.006249999999</v>
      </c>
      <c r="G3430" t="s">
        <v>140</v>
      </c>
      <c r="H3430" t="s">
        <v>132</v>
      </c>
      <c r="I3430" t="s">
        <v>16</v>
      </c>
      <c r="J3430">
        <v>3</v>
      </c>
      <c r="K3430" t="str">
        <f>IF(tickets_dataset[[#This Row],[status]] = "Closed", "Yes","No")</f>
        <v>No</v>
      </c>
      <c r="L3430" s="2">
        <f t="shared" si="212"/>
        <v>67.999999999883585</v>
      </c>
      <c r="M3430" t="str">
        <f t="shared" si="213"/>
        <v>Yes</v>
      </c>
      <c r="N3430" t="str">
        <f t="shared" si="214"/>
        <v>Mar</v>
      </c>
      <c r="O3430" s="2">
        <f t="shared" si="215"/>
        <v>2.8333333333284827</v>
      </c>
      <c r="P3430" t="str">
        <f>VLOOKUP(G3430,Agents!A:E,4,FALSE)</f>
        <v>Team1</v>
      </c>
      <c r="Q3430" t="str">
        <f>VLOOKUP(G3430,Agents!A:E,5,FALSE)</f>
        <v>Junior</v>
      </c>
      <c r="R3430" t="str">
        <f>VLOOKUP(G3430,Agents!A:E,2,FALSE)</f>
        <v>Morning</v>
      </c>
    </row>
    <row r="3431" spans="1:18" x14ac:dyDescent="0.35">
      <c r="A3431" t="s">
        <v>6032</v>
      </c>
      <c r="B3431" t="s">
        <v>6033</v>
      </c>
      <c r="C3431" t="s">
        <v>34</v>
      </c>
      <c r="D3431" t="s">
        <v>13</v>
      </c>
      <c r="E3431" s="1">
        <v>46024.228472222225</v>
      </c>
      <c r="F3431" s="1">
        <v>46025.728472222225</v>
      </c>
      <c r="G3431" t="s">
        <v>422</v>
      </c>
      <c r="H3431" t="s">
        <v>15</v>
      </c>
      <c r="I3431" t="s">
        <v>16</v>
      </c>
      <c r="J3431">
        <v>4</v>
      </c>
      <c r="K3431" t="str">
        <f>IF(tickets_dataset[[#This Row],[status]] = "Closed", "Yes","No")</f>
        <v>Yes</v>
      </c>
      <c r="L3431" s="2">
        <f t="shared" si="212"/>
        <v>36</v>
      </c>
      <c r="M3431" t="str">
        <f t="shared" si="213"/>
        <v>No</v>
      </c>
      <c r="N3431" t="str">
        <f t="shared" si="214"/>
        <v>Jan</v>
      </c>
      <c r="O3431" s="2">
        <f t="shared" si="215"/>
        <v>1.5</v>
      </c>
      <c r="P3431" t="str">
        <f>VLOOKUP(G3431,Agents!A:E,4,FALSE)</f>
        <v>Team5</v>
      </c>
      <c r="Q3431" t="str">
        <f>VLOOKUP(G3431,Agents!A:E,5,FALSE)</f>
        <v>Mid</v>
      </c>
      <c r="R3431" t="str">
        <f>VLOOKUP(G3431,Agents!A:E,2,FALSE)</f>
        <v>Evening</v>
      </c>
    </row>
    <row r="3432" spans="1:18" x14ac:dyDescent="0.35">
      <c r="A3432" t="s">
        <v>6034</v>
      </c>
      <c r="B3432" t="s">
        <v>4223</v>
      </c>
      <c r="C3432" t="s">
        <v>76</v>
      </c>
      <c r="D3432" t="s">
        <v>38</v>
      </c>
      <c r="E3432" s="1">
        <v>46024.598611111112</v>
      </c>
      <c r="F3432" s="1">
        <v>46025.348611111112</v>
      </c>
      <c r="G3432" t="s">
        <v>53</v>
      </c>
      <c r="H3432" t="s">
        <v>15</v>
      </c>
      <c r="I3432" t="s">
        <v>68</v>
      </c>
      <c r="J3432">
        <v>2</v>
      </c>
      <c r="K3432" t="str">
        <f>IF(tickets_dataset[[#This Row],[status]] = "Closed", "Yes","No")</f>
        <v>Yes</v>
      </c>
      <c r="L3432" s="2">
        <f t="shared" si="212"/>
        <v>18</v>
      </c>
      <c r="M3432" t="str">
        <f t="shared" si="213"/>
        <v>No</v>
      </c>
      <c r="N3432" t="str">
        <f t="shared" si="214"/>
        <v>Jan</v>
      </c>
      <c r="O3432" s="2">
        <f t="shared" si="215"/>
        <v>0.75</v>
      </c>
      <c r="P3432" t="str">
        <f>VLOOKUP(G3432,Agents!A:E,4,FALSE)</f>
        <v>Team1</v>
      </c>
      <c r="Q3432" t="str">
        <f>VLOOKUP(G3432,Agents!A:E,5,FALSE)</f>
        <v>Junior</v>
      </c>
      <c r="R3432" t="str">
        <f>VLOOKUP(G3432,Agents!A:E,2,FALSE)</f>
        <v>Night</v>
      </c>
    </row>
    <row r="3433" spans="1:18" x14ac:dyDescent="0.35">
      <c r="A3433" t="s">
        <v>6035</v>
      </c>
      <c r="B3433" t="s">
        <v>4502</v>
      </c>
      <c r="C3433" t="s">
        <v>22</v>
      </c>
      <c r="D3433" t="s">
        <v>26</v>
      </c>
      <c r="E3433" s="1">
        <v>46083.824305555558</v>
      </c>
      <c r="F3433" s="1">
        <v>46084.157638888886</v>
      </c>
      <c r="G3433" t="s">
        <v>234</v>
      </c>
      <c r="H3433" t="s">
        <v>15</v>
      </c>
      <c r="I3433" t="s">
        <v>16</v>
      </c>
      <c r="J3433">
        <v>4</v>
      </c>
      <c r="K3433" t="str">
        <f>IF(tickets_dataset[[#This Row],[status]] = "Closed", "Yes","No")</f>
        <v>Yes</v>
      </c>
      <c r="L3433" s="2">
        <f t="shared" si="212"/>
        <v>7.9999999998835847</v>
      </c>
      <c r="M3433" t="str">
        <f t="shared" si="213"/>
        <v>No</v>
      </c>
      <c r="N3433" t="str">
        <f t="shared" si="214"/>
        <v>Mar</v>
      </c>
      <c r="O3433" s="2">
        <f t="shared" si="215"/>
        <v>0.33333333332848269</v>
      </c>
      <c r="P3433" t="str">
        <f>VLOOKUP(G3433,Agents!A:E,4,FALSE)</f>
        <v>Team5</v>
      </c>
      <c r="Q3433" t="str">
        <f>VLOOKUP(G3433,Agents!A:E,5,FALSE)</f>
        <v>Senior</v>
      </c>
      <c r="R3433" t="str">
        <f>VLOOKUP(G3433,Agents!A:E,2,FALSE)</f>
        <v>Night</v>
      </c>
    </row>
    <row r="3434" spans="1:18" x14ac:dyDescent="0.35">
      <c r="A3434" t="s">
        <v>6036</v>
      </c>
      <c r="B3434" t="s">
        <v>6037</v>
      </c>
      <c r="C3434" t="s">
        <v>76</v>
      </c>
      <c r="D3434" t="s">
        <v>38</v>
      </c>
      <c r="E3434" s="1">
        <v>46106.159722222219</v>
      </c>
      <c r="F3434" s="1">
        <v>46106.701388888891</v>
      </c>
      <c r="G3434" t="s">
        <v>35</v>
      </c>
      <c r="H3434" t="s">
        <v>15</v>
      </c>
      <c r="I3434" t="s">
        <v>16</v>
      </c>
      <c r="J3434">
        <v>3</v>
      </c>
      <c r="K3434" t="str">
        <f>IF(tickets_dataset[[#This Row],[status]] = "Closed", "Yes","No")</f>
        <v>Yes</v>
      </c>
      <c r="L3434" s="2">
        <f t="shared" si="212"/>
        <v>13.000000000116415</v>
      </c>
      <c r="M3434" t="str">
        <f t="shared" si="213"/>
        <v>No</v>
      </c>
      <c r="N3434" t="str">
        <f t="shared" si="214"/>
        <v>Mar</v>
      </c>
      <c r="O3434" s="2">
        <f t="shared" si="215"/>
        <v>0.54166666667151731</v>
      </c>
      <c r="P3434" t="str">
        <f>VLOOKUP(G3434,Agents!A:E,4,FALSE)</f>
        <v>Team1</v>
      </c>
      <c r="Q3434" t="str">
        <f>VLOOKUP(G3434,Agents!A:E,5,FALSE)</f>
        <v>Senior</v>
      </c>
      <c r="R3434" t="str">
        <f>VLOOKUP(G3434,Agents!A:E,2,FALSE)</f>
        <v>Evening</v>
      </c>
    </row>
    <row r="3435" spans="1:18" x14ac:dyDescent="0.35">
      <c r="A3435" t="s">
        <v>6038</v>
      </c>
      <c r="B3435" t="s">
        <v>6039</v>
      </c>
      <c r="C3435" t="s">
        <v>22</v>
      </c>
      <c r="D3435" t="s">
        <v>13</v>
      </c>
      <c r="E3435" s="1">
        <v>46042.478472222225</v>
      </c>
      <c r="F3435" s="1">
        <v>46043.145138888889</v>
      </c>
      <c r="G3435" t="s">
        <v>91</v>
      </c>
      <c r="H3435" t="s">
        <v>15</v>
      </c>
      <c r="I3435" t="s">
        <v>16</v>
      </c>
      <c r="J3435">
        <v>4</v>
      </c>
      <c r="K3435" t="str">
        <f>IF(tickets_dataset[[#This Row],[status]] = "Closed", "Yes","No")</f>
        <v>Yes</v>
      </c>
      <c r="L3435" s="2">
        <f t="shared" si="212"/>
        <v>15.999999999941792</v>
      </c>
      <c r="M3435" t="str">
        <f t="shared" si="213"/>
        <v>No</v>
      </c>
      <c r="N3435" t="str">
        <f t="shared" si="214"/>
        <v>Jan</v>
      </c>
      <c r="O3435" s="2">
        <f t="shared" si="215"/>
        <v>0.66666666666424135</v>
      </c>
      <c r="P3435" t="str">
        <f>VLOOKUP(G3435,Agents!A:E,4,FALSE)</f>
        <v>Team5</v>
      </c>
      <c r="Q3435" t="str">
        <f>VLOOKUP(G3435,Agents!A:E,5,FALSE)</f>
        <v>Mid</v>
      </c>
      <c r="R3435" t="str">
        <f>VLOOKUP(G3435,Agents!A:E,2,FALSE)</f>
        <v>Night</v>
      </c>
    </row>
    <row r="3436" spans="1:18" x14ac:dyDescent="0.35">
      <c r="A3436" t="s">
        <v>6040</v>
      </c>
      <c r="B3436" t="s">
        <v>4094</v>
      </c>
      <c r="C3436" t="s">
        <v>34</v>
      </c>
      <c r="D3436" t="s">
        <v>13</v>
      </c>
      <c r="E3436" s="1">
        <v>46100.654861111114</v>
      </c>
      <c r="F3436" s="1">
        <v>46100.904861111114</v>
      </c>
      <c r="G3436" t="s">
        <v>91</v>
      </c>
      <c r="H3436" t="s">
        <v>15</v>
      </c>
      <c r="I3436" t="s">
        <v>16</v>
      </c>
      <c r="J3436">
        <v>3</v>
      </c>
      <c r="K3436" t="str">
        <f>IF(tickets_dataset[[#This Row],[status]] = "Closed", "Yes","No")</f>
        <v>Yes</v>
      </c>
      <c r="L3436" s="2">
        <f t="shared" si="212"/>
        <v>6</v>
      </c>
      <c r="M3436" t="str">
        <f t="shared" si="213"/>
        <v>No</v>
      </c>
      <c r="N3436" t="str">
        <f t="shared" si="214"/>
        <v>Mar</v>
      </c>
      <c r="O3436" s="2">
        <f t="shared" si="215"/>
        <v>0.25</v>
      </c>
      <c r="P3436" t="str">
        <f>VLOOKUP(G3436,Agents!A:E,4,FALSE)</f>
        <v>Team5</v>
      </c>
      <c r="Q3436" t="str">
        <f>VLOOKUP(G3436,Agents!A:E,5,FALSE)</f>
        <v>Mid</v>
      </c>
      <c r="R3436" t="str">
        <f>VLOOKUP(G3436,Agents!A:E,2,FALSE)</f>
        <v>Night</v>
      </c>
    </row>
    <row r="3437" spans="1:18" x14ac:dyDescent="0.35">
      <c r="A3437" t="s">
        <v>6041</v>
      </c>
      <c r="B3437" t="s">
        <v>6042</v>
      </c>
      <c r="C3437" t="s">
        <v>22</v>
      </c>
      <c r="D3437" t="s">
        <v>26</v>
      </c>
      <c r="E3437" s="1">
        <v>46032.622916666667</v>
      </c>
      <c r="F3437" s="1">
        <v>46035.081250000003</v>
      </c>
      <c r="G3437" t="s">
        <v>170</v>
      </c>
      <c r="H3437" t="s">
        <v>15</v>
      </c>
      <c r="I3437" t="s">
        <v>16</v>
      </c>
      <c r="J3437">
        <v>4</v>
      </c>
      <c r="K3437" t="str">
        <f>IF(tickets_dataset[[#This Row],[status]] = "Closed", "Yes","No")</f>
        <v>Yes</v>
      </c>
      <c r="L3437" s="2">
        <f t="shared" si="212"/>
        <v>59.000000000058208</v>
      </c>
      <c r="M3437" t="str">
        <f t="shared" si="213"/>
        <v>Yes</v>
      </c>
      <c r="N3437" t="str">
        <f t="shared" si="214"/>
        <v>Jan</v>
      </c>
      <c r="O3437" s="2">
        <f t="shared" si="215"/>
        <v>2.4583333333357587</v>
      </c>
      <c r="P3437" t="str">
        <f>VLOOKUP(G3437,Agents!A:E,4,FALSE)</f>
        <v>Team5</v>
      </c>
      <c r="Q3437" t="str">
        <f>VLOOKUP(G3437,Agents!A:E,5,FALSE)</f>
        <v>Junior</v>
      </c>
      <c r="R3437" t="str">
        <f>VLOOKUP(G3437,Agents!A:E,2,FALSE)</f>
        <v>Night</v>
      </c>
    </row>
    <row r="3438" spans="1:18" x14ac:dyDescent="0.35">
      <c r="A3438" t="s">
        <v>6043</v>
      </c>
      <c r="B3438" t="s">
        <v>6044</v>
      </c>
      <c r="C3438" t="s">
        <v>50</v>
      </c>
      <c r="D3438" t="s">
        <v>38</v>
      </c>
      <c r="E3438" s="1">
        <v>46102.111111111109</v>
      </c>
      <c r="F3438" s="1">
        <v>46102.986111111109</v>
      </c>
      <c r="G3438" t="s">
        <v>344</v>
      </c>
      <c r="H3438" t="s">
        <v>15</v>
      </c>
      <c r="I3438" t="s">
        <v>16</v>
      </c>
      <c r="J3438">
        <v>4</v>
      </c>
      <c r="K3438" t="str">
        <f>IF(tickets_dataset[[#This Row],[status]] = "Closed", "Yes","No")</f>
        <v>Yes</v>
      </c>
      <c r="L3438" s="2">
        <f t="shared" si="212"/>
        <v>21</v>
      </c>
      <c r="M3438" t="str">
        <f t="shared" si="213"/>
        <v>No</v>
      </c>
      <c r="N3438" t="str">
        <f t="shared" si="214"/>
        <v>Mar</v>
      </c>
      <c r="O3438" s="2">
        <f t="shared" si="215"/>
        <v>0.875</v>
      </c>
      <c r="P3438" t="str">
        <f>VLOOKUP(G3438,Agents!A:E,4,FALSE)</f>
        <v>Team4</v>
      </c>
      <c r="Q3438" t="str">
        <f>VLOOKUP(G3438,Agents!A:E,5,FALSE)</f>
        <v>Senior</v>
      </c>
      <c r="R3438" t="str">
        <f>VLOOKUP(G3438,Agents!A:E,2,FALSE)</f>
        <v>Night</v>
      </c>
    </row>
    <row r="3439" spans="1:18" x14ac:dyDescent="0.35">
      <c r="A3439" t="s">
        <v>6045</v>
      </c>
      <c r="B3439" t="s">
        <v>6046</v>
      </c>
      <c r="C3439" t="s">
        <v>76</v>
      </c>
      <c r="D3439" t="s">
        <v>13</v>
      </c>
      <c r="E3439" s="1">
        <v>46076.987500000003</v>
      </c>
      <c r="F3439" s="1">
        <v>46077.404166666667</v>
      </c>
      <c r="G3439" t="s">
        <v>159</v>
      </c>
      <c r="H3439" t="s">
        <v>15</v>
      </c>
      <c r="I3439" t="s">
        <v>16</v>
      </c>
      <c r="J3439">
        <v>4</v>
      </c>
      <c r="K3439" t="str">
        <f>IF(tickets_dataset[[#This Row],[status]] = "Closed", "Yes","No")</f>
        <v>Yes</v>
      </c>
      <c r="L3439" s="2">
        <f t="shared" si="212"/>
        <v>9.9999999999417923</v>
      </c>
      <c r="M3439" t="str">
        <f t="shared" si="213"/>
        <v>No</v>
      </c>
      <c r="N3439" t="str">
        <f t="shared" si="214"/>
        <v>Feb</v>
      </c>
      <c r="O3439" s="2">
        <f t="shared" si="215"/>
        <v>0.41666666666424135</v>
      </c>
      <c r="P3439" t="str">
        <f>VLOOKUP(G3439,Agents!A:E,4,FALSE)</f>
        <v>Team4</v>
      </c>
      <c r="Q3439" t="str">
        <f>VLOOKUP(G3439,Agents!A:E,5,FALSE)</f>
        <v>Mid</v>
      </c>
      <c r="R3439" t="str">
        <f>VLOOKUP(G3439,Agents!A:E,2,FALSE)</f>
        <v>Night</v>
      </c>
    </row>
    <row r="3440" spans="1:18" x14ac:dyDescent="0.35">
      <c r="A3440" t="s">
        <v>6047</v>
      </c>
      <c r="B3440" t="s">
        <v>678</v>
      </c>
      <c r="C3440" t="s">
        <v>22</v>
      </c>
      <c r="D3440" t="s">
        <v>26</v>
      </c>
      <c r="E3440" s="1">
        <v>46064.959027777775</v>
      </c>
      <c r="F3440" s="1">
        <v>46067.917361111111</v>
      </c>
      <c r="G3440" t="s">
        <v>211</v>
      </c>
      <c r="H3440" t="s">
        <v>28</v>
      </c>
      <c r="I3440" t="s">
        <v>16</v>
      </c>
      <c r="J3440">
        <v>4</v>
      </c>
      <c r="K3440" t="str">
        <f>IF(tickets_dataset[[#This Row],[status]] = "Closed", "Yes","No")</f>
        <v>No</v>
      </c>
      <c r="L3440" s="2">
        <f t="shared" si="212"/>
        <v>71.000000000058208</v>
      </c>
      <c r="M3440" t="str">
        <f t="shared" si="213"/>
        <v>Yes</v>
      </c>
      <c r="N3440" t="str">
        <f t="shared" si="214"/>
        <v>Feb</v>
      </c>
      <c r="O3440" s="2">
        <f t="shared" si="215"/>
        <v>2.9583333333357587</v>
      </c>
      <c r="P3440" t="str">
        <f>VLOOKUP(G3440,Agents!A:E,4,FALSE)</f>
        <v>Team5</v>
      </c>
      <c r="Q3440" t="str">
        <f>VLOOKUP(G3440,Agents!A:E,5,FALSE)</f>
        <v>Senior</v>
      </c>
      <c r="R3440" t="str">
        <f>VLOOKUP(G3440,Agents!A:E,2,FALSE)</f>
        <v>Evening</v>
      </c>
    </row>
    <row r="3441" spans="1:18" x14ac:dyDescent="0.35">
      <c r="A3441" t="s">
        <v>6048</v>
      </c>
      <c r="B3441" t="s">
        <v>6049</v>
      </c>
      <c r="C3441" t="s">
        <v>50</v>
      </c>
      <c r="D3441" t="s">
        <v>13</v>
      </c>
      <c r="E3441" s="1">
        <v>46026.044444444444</v>
      </c>
      <c r="F3441" s="1">
        <v>46026.711111111108</v>
      </c>
      <c r="G3441" t="s">
        <v>83</v>
      </c>
      <c r="H3441" t="s">
        <v>132</v>
      </c>
      <c r="I3441" t="s">
        <v>68</v>
      </c>
      <c r="J3441">
        <v>2</v>
      </c>
      <c r="K3441" t="str">
        <f>IF(tickets_dataset[[#This Row],[status]] = "Closed", "Yes","No")</f>
        <v>No</v>
      </c>
      <c r="L3441" s="2">
        <f t="shared" si="212"/>
        <v>15.999999999941792</v>
      </c>
      <c r="M3441" t="str">
        <f t="shared" si="213"/>
        <v>No</v>
      </c>
      <c r="N3441" t="str">
        <f t="shared" si="214"/>
        <v>Jan</v>
      </c>
      <c r="O3441" s="2">
        <f t="shared" si="215"/>
        <v>0.66666666666424135</v>
      </c>
      <c r="P3441" t="str">
        <f>VLOOKUP(G3441,Agents!A:E,4,FALSE)</f>
        <v>Team2</v>
      </c>
      <c r="Q3441" t="str">
        <f>VLOOKUP(G3441,Agents!A:E,5,FALSE)</f>
        <v>Junior</v>
      </c>
      <c r="R3441" t="str">
        <f>VLOOKUP(G3441,Agents!A:E,2,FALSE)</f>
        <v>Night</v>
      </c>
    </row>
    <row r="3442" spans="1:18" x14ac:dyDescent="0.35">
      <c r="A3442" t="s">
        <v>6050</v>
      </c>
      <c r="B3442" t="s">
        <v>5071</v>
      </c>
      <c r="C3442" t="s">
        <v>12</v>
      </c>
      <c r="D3442" t="s">
        <v>38</v>
      </c>
      <c r="E3442" s="1">
        <v>46107.70208333333</v>
      </c>
      <c r="F3442" s="1">
        <v>46109.743750000001</v>
      </c>
      <c r="G3442" t="s">
        <v>216</v>
      </c>
      <c r="H3442" t="s">
        <v>132</v>
      </c>
      <c r="I3442" t="s">
        <v>16</v>
      </c>
      <c r="J3442">
        <v>5</v>
      </c>
      <c r="K3442" t="str">
        <f>IF(tickets_dataset[[#This Row],[status]] = "Closed", "Yes","No")</f>
        <v>No</v>
      </c>
      <c r="L3442" s="2">
        <f t="shared" si="212"/>
        <v>49.000000000116415</v>
      </c>
      <c r="M3442" t="str">
        <f t="shared" si="213"/>
        <v>Yes</v>
      </c>
      <c r="N3442" t="str">
        <f t="shared" si="214"/>
        <v>Mar</v>
      </c>
      <c r="O3442" s="2">
        <f t="shared" si="215"/>
        <v>2.0416666666715173</v>
      </c>
      <c r="P3442" t="str">
        <f>VLOOKUP(G3442,Agents!A:E,4,FALSE)</f>
        <v>Team5</v>
      </c>
      <c r="Q3442" t="str">
        <f>VLOOKUP(G3442,Agents!A:E,5,FALSE)</f>
        <v>Junior</v>
      </c>
      <c r="R3442" t="str">
        <f>VLOOKUP(G3442,Agents!A:E,2,FALSE)</f>
        <v>Evening</v>
      </c>
    </row>
    <row r="3443" spans="1:18" x14ac:dyDescent="0.35">
      <c r="A3443" t="s">
        <v>6051</v>
      </c>
      <c r="B3443" t="s">
        <v>6052</v>
      </c>
      <c r="C3443" t="s">
        <v>50</v>
      </c>
      <c r="D3443" t="s">
        <v>13</v>
      </c>
      <c r="E3443" s="1">
        <v>46062.883333333331</v>
      </c>
      <c r="F3443" s="1">
        <v>46063.55</v>
      </c>
      <c r="G3443" t="s">
        <v>31</v>
      </c>
      <c r="H3443" t="s">
        <v>15</v>
      </c>
      <c r="I3443" t="s">
        <v>16</v>
      </c>
      <c r="J3443">
        <v>4</v>
      </c>
      <c r="K3443" t="str">
        <f>IF(tickets_dataset[[#This Row],[status]] = "Closed", "Yes","No")</f>
        <v>Yes</v>
      </c>
      <c r="L3443" s="2">
        <f t="shared" si="212"/>
        <v>16.000000000116415</v>
      </c>
      <c r="M3443" t="str">
        <f t="shared" si="213"/>
        <v>No</v>
      </c>
      <c r="N3443" t="str">
        <f t="shared" si="214"/>
        <v>Feb</v>
      </c>
      <c r="O3443" s="2">
        <f t="shared" si="215"/>
        <v>0.66666666667151731</v>
      </c>
      <c r="P3443" t="str">
        <f>VLOOKUP(G3443,Agents!A:E,4,FALSE)</f>
        <v>Team5</v>
      </c>
      <c r="Q3443" t="str">
        <f>VLOOKUP(G3443,Agents!A:E,5,FALSE)</f>
        <v>Senior</v>
      </c>
      <c r="R3443" t="str">
        <f>VLOOKUP(G3443,Agents!A:E,2,FALSE)</f>
        <v>Evening</v>
      </c>
    </row>
    <row r="3444" spans="1:18" x14ac:dyDescent="0.35">
      <c r="A3444" t="s">
        <v>6053</v>
      </c>
      <c r="B3444" t="s">
        <v>2643</v>
      </c>
      <c r="C3444" t="s">
        <v>76</v>
      </c>
      <c r="D3444" t="s">
        <v>38</v>
      </c>
      <c r="E3444" s="1">
        <v>46070.626388888886</v>
      </c>
      <c r="F3444" s="1">
        <v>46074.001388888886</v>
      </c>
      <c r="G3444" t="s">
        <v>27</v>
      </c>
      <c r="H3444" t="s">
        <v>15</v>
      </c>
      <c r="I3444" t="s">
        <v>16</v>
      </c>
      <c r="J3444">
        <v>5</v>
      </c>
      <c r="K3444" t="str">
        <f>IF(tickets_dataset[[#This Row],[status]] = "Closed", "Yes","No")</f>
        <v>Yes</v>
      </c>
      <c r="L3444" s="2">
        <f t="shared" si="212"/>
        <v>81</v>
      </c>
      <c r="M3444" t="str">
        <f t="shared" si="213"/>
        <v>Yes</v>
      </c>
      <c r="N3444" t="str">
        <f t="shared" si="214"/>
        <v>Feb</v>
      </c>
      <c r="O3444" s="2">
        <f t="shared" si="215"/>
        <v>3.375</v>
      </c>
      <c r="P3444" t="str">
        <f>VLOOKUP(G3444,Agents!A:E,4,FALSE)</f>
        <v>Team5</v>
      </c>
      <c r="Q3444" t="str">
        <f>VLOOKUP(G3444,Agents!A:E,5,FALSE)</f>
        <v>Senior</v>
      </c>
      <c r="R3444" t="str">
        <f>VLOOKUP(G3444,Agents!A:E,2,FALSE)</f>
        <v>Morning</v>
      </c>
    </row>
    <row r="3445" spans="1:18" x14ac:dyDescent="0.35">
      <c r="A3445" t="s">
        <v>6054</v>
      </c>
      <c r="B3445" t="s">
        <v>6055</v>
      </c>
      <c r="C3445" t="s">
        <v>34</v>
      </c>
      <c r="D3445" t="s">
        <v>38</v>
      </c>
      <c r="E3445" s="1">
        <v>46073.724999999999</v>
      </c>
      <c r="F3445" s="1">
        <v>46074.974999999999</v>
      </c>
      <c r="G3445" t="s">
        <v>170</v>
      </c>
      <c r="H3445" t="s">
        <v>15</v>
      </c>
      <c r="I3445" t="s">
        <v>16</v>
      </c>
      <c r="J3445">
        <v>5</v>
      </c>
      <c r="K3445" t="str">
        <f>IF(tickets_dataset[[#This Row],[status]] = "Closed", "Yes","No")</f>
        <v>Yes</v>
      </c>
      <c r="L3445" s="2">
        <f t="shared" si="212"/>
        <v>30</v>
      </c>
      <c r="M3445" t="str">
        <f t="shared" si="213"/>
        <v>No</v>
      </c>
      <c r="N3445" t="str">
        <f t="shared" si="214"/>
        <v>Feb</v>
      </c>
      <c r="O3445" s="2">
        <f t="shared" si="215"/>
        <v>1.25</v>
      </c>
      <c r="P3445" t="str">
        <f>VLOOKUP(G3445,Agents!A:E,4,FALSE)</f>
        <v>Team5</v>
      </c>
      <c r="Q3445" t="str">
        <f>VLOOKUP(G3445,Agents!A:E,5,FALSE)</f>
        <v>Junior</v>
      </c>
      <c r="R3445" t="str">
        <f>VLOOKUP(G3445,Agents!A:E,2,FALSE)</f>
        <v>Night</v>
      </c>
    </row>
    <row r="3446" spans="1:18" x14ac:dyDescent="0.35">
      <c r="A3446" t="s">
        <v>6056</v>
      </c>
      <c r="B3446" t="s">
        <v>908</v>
      </c>
      <c r="C3446" t="s">
        <v>34</v>
      </c>
      <c r="D3446" t="s">
        <v>38</v>
      </c>
      <c r="E3446" s="1">
        <v>46041.950694444444</v>
      </c>
      <c r="F3446" s="1">
        <v>46045.325694444444</v>
      </c>
      <c r="G3446" t="s">
        <v>239</v>
      </c>
      <c r="H3446" t="s">
        <v>15</v>
      </c>
      <c r="I3446" t="s">
        <v>16</v>
      </c>
      <c r="J3446">
        <v>4</v>
      </c>
      <c r="K3446" t="str">
        <f>IF(tickets_dataset[[#This Row],[status]] = "Closed", "Yes","No")</f>
        <v>Yes</v>
      </c>
      <c r="L3446" s="2">
        <f t="shared" si="212"/>
        <v>81</v>
      </c>
      <c r="M3446" t="str">
        <f t="shared" si="213"/>
        <v>Yes</v>
      </c>
      <c r="N3446" t="str">
        <f t="shared" si="214"/>
        <v>Jan</v>
      </c>
      <c r="O3446" s="2">
        <f t="shared" si="215"/>
        <v>3.375</v>
      </c>
      <c r="P3446" t="str">
        <f>VLOOKUP(G3446,Agents!A:E,4,FALSE)</f>
        <v>Team1</v>
      </c>
      <c r="Q3446" t="str">
        <f>VLOOKUP(G3446,Agents!A:E,5,FALSE)</f>
        <v>Senior</v>
      </c>
      <c r="R3446" t="str">
        <f>VLOOKUP(G3446,Agents!A:E,2,FALSE)</f>
        <v>Evening</v>
      </c>
    </row>
    <row r="3447" spans="1:18" x14ac:dyDescent="0.35">
      <c r="A3447" t="s">
        <v>6057</v>
      </c>
      <c r="B3447" t="s">
        <v>6058</v>
      </c>
      <c r="C3447" t="s">
        <v>50</v>
      </c>
      <c r="D3447" t="s">
        <v>38</v>
      </c>
      <c r="E3447" s="1">
        <v>46045.584722222222</v>
      </c>
      <c r="F3447" s="1">
        <v>46048.668055555558</v>
      </c>
      <c r="G3447" t="s">
        <v>199</v>
      </c>
      <c r="H3447" t="s">
        <v>15</v>
      </c>
      <c r="I3447" t="s">
        <v>16</v>
      </c>
      <c r="J3447">
        <v>5</v>
      </c>
      <c r="K3447" t="str">
        <f>IF(tickets_dataset[[#This Row],[status]] = "Closed", "Yes","No")</f>
        <v>Yes</v>
      </c>
      <c r="L3447" s="2">
        <f t="shared" si="212"/>
        <v>74.000000000058208</v>
      </c>
      <c r="M3447" t="str">
        <f t="shared" si="213"/>
        <v>Yes</v>
      </c>
      <c r="N3447" t="str">
        <f t="shared" si="214"/>
        <v>Jan</v>
      </c>
      <c r="O3447" s="2">
        <f t="shared" si="215"/>
        <v>3.0833333333357587</v>
      </c>
      <c r="P3447" t="str">
        <f>VLOOKUP(G3447,Agents!A:E,4,FALSE)</f>
        <v>Team1</v>
      </c>
      <c r="Q3447" t="str">
        <f>VLOOKUP(G3447,Agents!A:E,5,FALSE)</f>
        <v>Junior</v>
      </c>
      <c r="R3447" t="str">
        <f>VLOOKUP(G3447,Agents!A:E,2,FALSE)</f>
        <v>Morning</v>
      </c>
    </row>
    <row r="3448" spans="1:18" x14ac:dyDescent="0.35">
      <c r="A3448" t="s">
        <v>6059</v>
      </c>
      <c r="B3448" t="s">
        <v>6060</v>
      </c>
      <c r="C3448" t="s">
        <v>12</v>
      </c>
      <c r="D3448" t="s">
        <v>13</v>
      </c>
      <c r="E3448" s="1">
        <v>46080.30972222222</v>
      </c>
      <c r="F3448" s="1">
        <v>46081.05972222222</v>
      </c>
      <c r="G3448" t="s">
        <v>206</v>
      </c>
      <c r="H3448" t="s">
        <v>15</v>
      </c>
      <c r="I3448" t="s">
        <v>16</v>
      </c>
      <c r="J3448">
        <v>4</v>
      </c>
      <c r="K3448" t="str">
        <f>IF(tickets_dataset[[#This Row],[status]] = "Closed", "Yes","No")</f>
        <v>Yes</v>
      </c>
      <c r="L3448" s="2">
        <f t="shared" si="212"/>
        <v>18</v>
      </c>
      <c r="M3448" t="str">
        <f t="shared" si="213"/>
        <v>No</v>
      </c>
      <c r="N3448" t="str">
        <f t="shared" si="214"/>
        <v>Feb</v>
      </c>
      <c r="O3448" s="2">
        <f t="shared" si="215"/>
        <v>0.75</v>
      </c>
      <c r="P3448" t="str">
        <f>VLOOKUP(G3448,Agents!A:E,4,FALSE)</f>
        <v>Team5</v>
      </c>
      <c r="Q3448" t="str">
        <f>VLOOKUP(G3448,Agents!A:E,5,FALSE)</f>
        <v>Junior</v>
      </c>
      <c r="R3448" t="str">
        <f>VLOOKUP(G3448,Agents!A:E,2,FALSE)</f>
        <v>Evening</v>
      </c>
    </row>
    <row r="3449" spans="1:18" x14ac:dyDescent="0.35">
      <c r="A3449" t="s">
        <v>6061</v>
      </c>
      <c r="B3449" t="s">
        <v>6062</v>
      </c>
      <c r="C3449" t="s">
        <v>34</v>
      </c>
      <c r="D3449" t="s">
        <v>38</v>
      </c>
      <c r="E3449" s="1">
        <v>46105.294444444444</v>
      </c>
      <c r="F3449" s="1">
        <v>46107.086111111108</v>
      </c>
      <c r="G3449" t="s">
        <v>357</v>
      </c>
      <c r="H3449" t="s">
        <v>15</v>
      </c>
      <c r="I3449" t="s">
        <v>16</v>
      </c>
      <c r="J3449">
        <v>4</v>
      </c>
      <c r="K3449" t="str">
        <f>IF(tickets_dataset[[#This Row],[status]] = "Closed", "Yes","No")</f>
        <v>Yes</v>
      </c>
      <c r="L3449" s="2">
        <f t="shared" si="212"/>
        <v>42.999999999941792</v>
      </c>
      <c r="M3449" t="str">
        <f t="shared" si="213"/>
        <v>No</v>
      </c>
      <c r="N3449" t="str">
        <f t="shared" si="214"/>
        <v>Mar</v>
      </c>
      <c r="O3449" s="2">
        <f t="shared" si="215"/>
        <v>1.7916666666642413</v>
      </c>
      <c r="P3449" t="str">
        <f>VLOOKUP(G3449,Agents!A:E,4,FALSE)</f>
        <v>Team1</v>
      </c>
      <c r="Q3449" t="str">
        <f>VLOOKUP(G3449,Agents!A:E,5,FALSE)</f>
        <v>Mid</v>
      </c>
      <c r="R3449" t="str">
        <f>VLOOKUP(G3449,Agents!A:E,2,FALSE)</f>
        <v>Morning</v>
      </c>
    </row>
    <row r="3450" spans="1:18" x14ac:dyDescent="0.35">
      <c r="A3450" t="s">
        <v>6063</v>
      </c>
      <c r="B3450" t="s">
        <v>5168</v>
      </c>
      <c r="C3450" t="s">
        <v>12</v>
      </c>
      <c r="D3450" t="s">
        <v>38</v>
      </c>
      <c r="E3450" s="1">
        <v>46053.474305555559</v>
      </c>
      <c r="F3450" s="1">
        <v>46054.265972222223</v>
      </c>
      <c r="G3450" t="s">
        <v>86</v>
      </c>
      <c r="H3450" t="s">
        <v>28</v>
      </c>
      <c r="I3450" t="s">
        <v>16</v>
      </c>
      <c r="J3450">
        <v>3</v>
      </c>
      <c r="K3450" t="str">
        <f>IF(tickets_dataset[[#This Row],[status]] = "Closed", "Yes","No")</f>
        <v>No</v>
      </c>
      <c r="L3450" s="2">
        <f t="shared" si="212"/>
        <v>18.999999999941792</v>
      </c>
      <c r="M3450" t="str">
        <f t="shared" si="213"/>
        <v>No</v>
      </c>
      <c r="N3450" t="str">
        <f t="shared" si="214"/>
        <v>Jan</v>
      </c>
      <c r="O3450" s="2">
        <f t="shared" si="215"/>
        <v>0.79166666666424135</v>
      </c>
      <c r="P3450" t="str">
        <f>VLOOKUP(G3450,Agents!A:E,4,FALSE)</f>
        <v>Team1</v>
      </c>
      <c r="Q3450" t="str">
        <f>VLOOKUP(G3450,Agents!A:E,5,FALSE)</f>
        <v>Mid</v>
      </c>
      <c r="R3450" t="str">
        <f>VLOOKUP(G3450,Agents!A:E,2,FALSE)</f>
        <v>Morning</v>
      </c>
    </row>
    <row r="3451" spans="1:18" x14ac:dyDescent="0.35">
      <c r="A3451" t="s">
        <v>6064</v>
      </c>
      <c r="B3451" t="s">
        <v>6065</v>
      </c>
      <c r="C3451" t="s">
        <v>22</v>
      </c>
      <c r="D3451" t="s">
        <v>13</v>
      </c>
      <c r="E3451" s="1">
        <v>46045.140972222223</v>
      </c>
      <c r="F3451" s="1">
        <v>46045.599305555559</v>
      </c>
      <c r="G3451" t="s">
        <v>273</v>
      </c>
      <c r="H3451" t="s">
        <v>15</v>
      </c>
      <c r="I3451" t="s">
        <v>16</v>
      </c>
      <c r="J3451">
        <v>3</v>
      </c>
      <c r="K3451" t="str">
        <f>IF(tickets_dataset[[#This Row],[status]] = "Closed", "Yes","No")</f>
        <v>Yes</v>
      </c>
      <c r="L3451" s="2">
        <f t="shared" si="212"/>
        <v>11.000000000058208</v>
      </c>
      <c r="M3451" t="str">
        <f t="shared" si="213"/>
        <v>No</v>
      </c>
      <c r="N3451" t="str">
        <f t="shared" si="214"/>
        <v>Jan</v>
      </c>
      <c r="O3451" s="2">
        <f t="shared" si="215"/>
        <v>0.45833333333575865</v>
      </c>
      <c r="P3451" t="str">
        <f>VLOOKUP(G3451,Agents!A:E,4,FALSE)</f>
        <v>Team3</v>
      </c>
      <c r="Q3451" t="str">
        <f>VLOOKUP(G3451,Agents!A:E,5,FALSE)</f>
        <v>Senior</v>
      </c>
      <c r="R3451" t="str">
        <f>VLOOKUP(G3451,Agents!A:E,2,FALSE)</f>
        <v>Evening</v>
      </c>
    </row>
    <row r="3452" spans="1:18" x14ac:dyDescent="0.35">
      <c r="A3452" t="s">
        <v>6066</v>
      </c>
      <c r="B3452" t="s">
        <v>975</v>
      </c>
      <c r="C3452" t="s">
        <v>76</v>
      </c>
      <c r="D3452" t="s">
        <v>38</v>
      </c>
      <c r="E3452" s="1">
        <v>46053.379861111112</v>
      </c>
      <c r="F3452" s="1">
        <v>46055.671527777777</v>
      </c>
      <c r="G3452" t="s">
        <v>110</v>
      </c>
      <c r="H3452" t="s">
        <v>28</v>
      </c>
      <c r="I3452" t="s">
        <v>16</v>
      </c>
      <c r="J3452">
        <v>4</v>
      </c>
      <c r="K3452" t="str">
        <f>IF(tickets_dataset[[#This Row],[status]] = "Closed", "Yes","No")</f>
        <v>No</v>
      </c>
      <c r="L3452" s="2">
        <f t="shared" si="212"/>
        <v>54.999999999941792</v>
      </c>
      <c r="M3452" t="str">
        <f t="shared" si="213"/>
        <v>Yes</v>
      </c>
      <c r="N3452" t="str">
        <f t="shared" si="214"/>
        <v>Jan</v>
      </c>
      <c r="O3452" s="2">
        <f t="shared" si="215"/>
        <v>2.2916666666642413</v>
      </c>
      <c r="P3452" t="str">
        <f>VLOOKUP(G3452,Agents!A:E,4,FALSE)</f>
        <v>Team4</v>
      </c>
      <c r="Q3452" t="str">
        <f>VLOOKUP(G3452,Agents!A:E,5,FALSE)</f>
        <v>Junior</v>
      </c>
      <c r="R3452" t="str">
        <f>VLOOKUP(G3452,Agents!A:E,2,FALSE)</f>
        <v>Morning</v>
      </c>
    </row>
    <row r="3453" spans="1:18" x14ac:dyDescent="0.35">
      <c r="A3453" t="s">
        <v>6067</v>
      </c>
      <c r="B3453" t="s">
        <v>6068</v>
      </c>
      <c r="C3453" t="s">
        <v>34</v>
      </c>
      <c r="D3453" t="s">
        <v>13</v>
      </c>
      <c r="E3453" s="1">
        <v>46054.543055555558</v>
      </c>
      <c r="F3453" s="1">
        <v>46056.251388888886</v>
      </c>
      <c r="G3453" t="s">
        <v>211</v>
      </c>
      <c r="H3453" t="s">
        <v>15</v>
      </c>
      <c r="I3453" t="s">
        <v>16</v>
      </c>
      <c r="J3453">
        <v>4</v>
      </c>
      <c r="K3453" t="str">
        <f>IF(tickets_dataset[[#This Row],[status]] = "Closed", "Yes","No")</f>
        <v>Yes</v>
      </c>
      <c r="L3453" s="2">
        <f t="shared" si="212"/>
        <v>40.999999999883585</v>
      </c>
      <c r="M3453" t="str">
        <f t="shared" si="213"/>
        <v>No</v>
      </c>
      <c r="N3453" t="str">
        <f t="shared" si="214"/>
        <v>Feb</v>
      </c>
      <c r="O3453" s="2">
        <f t="shared" si="215"/>
        <v>1.7083333333284827</v>
      </c>
      <c r="P3453" t="str">
        <f>VLOOKUP(G3453,Agents!A:E,4,FALSE)</f>
        <v>Team5</v>
      </c>
      <c r="Q3453" t="str">
        <f>VLOOKUP(G3453,Agents!A:E,5,FALSE)</f>
        <v>Senior</v>
      </c>
      <c r="R3453" t="str">
        <f>VLOOKUP(G3453,Agents!A:E,2,FALSE)</f>
        <v>Evening</v>
      </c>
    </row>
    <row r="3454" spans="1:18" x14ac:dyDescent="0.35">
      <c r="A3454" t="s">
        <v>6069</v>
      </c>
      <c r="B3454" t="s">
        <v>6070</v>
      </c>
      <c r="C3454" t="s">
        <v>22</v>
      </c>
      <c r="D3454" t="s">
        <v>26</v>
      </c>
      <c r="E3454" s="1">
        <v>46024.461111111108</v>
      </c>
      <c r="F3454" s="1">
        <v>46026.294444444444</v>
      </c>
      <c r="G3454" t="s">
        <v>140</v>
      </c>
      <c r="H3454" t="s">
        <v>15</v>
      </c>
      <c r="I3454" t="s">
        <v>16</v>
      </c>
      <c r="J3454">
        <v>5</v>
      </c>
      <c r="K3454" t="str">
        <f>IF(tickets_dataset[[#This Row],[status]] = "Closed", "Yes","No")</f>
        <v>Yes</v>
      </c>
      <c r="L3454" s="2">
        <f t="shared" si="212"/>
        <v>44.000000000058208</v>
      </c>
      <c r="M3454" t="str">
        <f t="shared" si="213"/>
        <v>No</v>
      </c>
      <c r="N3454" t="str">
        <f t="shared" si="214"/>
        <v>Jan</v>
      </c>
      <c r="O3454" s="2">
        <f t="shared" si="215"/>
        <v>1.8333333333357587</v>
      </c>
      <c r="P3454" t="str">
        <f>VLOOKUP(G3454,Agents!A:E,4,FALSE)</f>
        <v>Team1</v>
      </c>
      <c r="Q3454" t="str">
        <f>VLOOKUP(G3454,Agents!A:E,5,FALSE)</f>
        <v>Junior</v>
      </c>
      <c r="R3454" t="str">
        <f>VLOOKUP(G3454,Agents!A:E,2,FALSE)</f>
        <v>Morning</v>
      </c>
    </row>
    <row r="3455" spans="1:18" x14ac:dyDescent="0.35">
      <c r="A3455" t="s">
        <v>6071</v>
      </c>
      <c r="B3455" t="s">
        <v>6072</v>
      </c>
      <c r="C3455" t="s">
        <v>50</v>
      </c>
      <c r="D3455" t="s">
        <v>38</v>
      </c>
      <c r="E3455" s="1">
        <v>46071.752083333333</v>
      </c>
      <c r="F3455" s="1">
        <v>46074.460416666669</v>
      </c>
      <c r="G3455" t="s">
        <v>35</v>
      </c>
      <c r="H3455" t="s">
        <v>15</v>
      </c>
      <c r="I3455" t="s">
        <v>16</v>
      </c>
      <c r="J3455">
        <v>4</v>
      </c>
      <c r="K3455" t="str">
        <f>IF(tickets_dataset[[#This Row],[status]] = "Closed", "Yes","No")</f>
        <v>Yes</v>
      </c>
      <c r="L3455" s="2">
        <f t="shared" si="212"/>
        <v>65.000000000058208</v>
      </c>
      <c r="M3455" t="str">
        <f t="shared" si="213"/>
        <v>Yes</v>
      </c>
      <c r="N3455" t="str">
        <f t="shared" si="214"/>
        <v>Feb</v>
      </c>
      <c r="O3455" s="2">
        <f t="shared" si="215"/>
        <v>2.7083333333357587</v>
      </c>
      <c r="P3455" t="str">
        <f>VLOOKUP(G3455,Agents!A:E,4,FALSE)</f>
        <v>Team1</v>
      </c>
      <c r="Q3455" t="str">
        <f>VLOOKUP(G3455,Agents!A:E,5,FALSE)</f>
        <v>Senior</v>
      </c>
      <c r="R3455" t="str">
        <f>VLOOKUP(G3455,Agents!A:E,2,FALSE)</f>
        <v>Evening</v>
      </c>
    </row>
    <row r="3456" spans="1:18" x14ac:dyDescent="0.35">
      <c r="A3456" t="s">
        <v>6073</v>
      </c>
      <c r="B3456" t="s">
        <v>6074</v>
      </c>
      <c r="C3456" t="s">
        <v>76</v>
      </c>
      <c r="D3456" t="s">
        <v>26</v>
      </c>
      <c r="E3456" s="1">
        <v>46109.131249999999</v>
      </c>
      <c r="F3456" s="1">
        <v>46110.131249999999</v>
      </c>
      <c r="G3456" t="s">
        <v>167</v>
      </c>
      <c r="H3456" t="s">
        <v>15</v>
      </c>
      <c r="I3456" t="s">
        <v>16</v>
      </c>
      <c r="J3456">
        <v>5</v>
      </c>
      <c r="K3456" t="str">
        <f>IF(tickets_dataset[[#This Row],[status]] = "Closed", "Yes","No")</f>
        <v>Yes</v>
      </c>
      <c r="L3456" s="2">
        <f t="shared" si="212"/>
        <v>24</v>
      </c>
      <c r="M3456" t="str">
        <f t="shared" si="213"/>
        <v>No</v>
      </c>
      <c r="N3456" t="str">
        <f t="shared" si="214"/>
        <v>Mar</v>
      </c>
      <c r="O3456" s="2">
        <f t="shared" si="215"/>
        <v>1</v>
      </c>
      <c r="P3456" t="str">
        <f>VLOOKUP(G3456,Agents!A:E,4,FALSE)</f>
        <v>Team3</v>
      </c>
      <c r="Q3456" t="str">
        <f>VLOOKUP(G3456,Agents!A:E,5,FALSE)</f>
        <v>Mid</v>
      </c>
      <c r="R3456" t="str">
        <f>VLOOKUP(G3456,Agents!A:E,2,FALSE)</f>
        <v>Evening</v>
      </c>
    </row>
    <row r="3457" spans="1:18" x14ac:dyDescent="0.35">
      <c r="A3457" t="s">
        <v>6075</v>
      </c>
      <c r="B3457" t="s">
        <v>5443</v>
      </c>
      <c r="C3457" t="s">
        <v>76</v>
      </c>
      <c r="D3457" t="s">
        <v>26</v>
      </c>
      <c r="E3457" s="1">
        <v>46079.053472222222</v>
      </c>
      <c r="F3457" s="1">
        <v>46081.886805555558</v>
      </c>
      <c r="G3457" t="s">
        <v>42</v>
      </c>
      <c r="H3457" t="s">
        <v>15</v>
      </c>
      <c r="I3457" t="s">
        <v>16</v>
      </c>
      <c r="J3457">
        <v>4</v>
      </c>
      <c r="K3457" t="str">
        <f>IF(tickets_dataset[[#This Row],[status]] = "Closed", "Yes","No")</f>
        <v>Yes</v>
      </c>
      <c r="L3457" s="2">
        <f t="shared" si="212"/>
        <v>68.000000000058208</v>
      </c>
      <c r="M3457" t="str">
        <f t="shared" si="213"/>
        <v>Yes</v>
      </c>
      <c r="N3457" t="str">
        <f t="shared" si="214"/>
        <v>Feb</v>
      </c>
      <c r="O3457" s="2">
        <f t="shared" si="215"/>
        <v>2.8333333333357587</v>
      </c>
      <c r="P3457" t="str">
        <f>VLOOKUP(G3457,Agents!A:E,4,FALSE)</f>
        <v>Team2</v>
      </c>
      <c r="Q3457" t="str">
        <f>VLOOKUP(G3457,Agents!A:E,5,FALSE)</f>
        <v>Junior</v>
      </c>
      <c r="R3457" t="str">
        <f>VLOOKUP(G3457,Agents!A:E,2,FALSE)</f>
        <v>Night</v>
      </c>
    </row>
    <row r="3458" spans="1:18" x14ac:dyDescent="0.35">
      <c r="A3458" t="s">
        <v>6076</v>
      </c>
      <c r="B3458" t="s">
        <v>3627</v>
      </c>
      <c r="C3458" t="s">
        <v>22</v>
      </c>
      <c r="D3458" t="s">
        <v>13</v>
      </c>
      <c r="E3458" s="1">
        <v>46111.269444444442</v>
      </c>
      <c r="F3458" s="1">
        <v>46112.269444444442</v>
      </c>
      <c r="G3458" t="s">
        <v>67</v>
      </c>
      <c r="H3458" t="s">
        <v>15</v>
      </c>
      <c r="I3458" t="s">
        <v>16</v>
      </c>
      <c r="J3458">
        <v>3</v>
      </c>
      <c r="K3458" t="str">
        <f>IF(tickets_dataset[[#This Row],[status]] = "Closed", "Yes","No")</f>
        <v>Yes</v>
      </c>
      <c r="L3458" s="2">
        <f t="shared" ref="L3458:L3521" si="216">IF(ISBLANK(F3458),"",(F3458-E3458)*24)</f>
        <v>24</v>
      </c>
      <c r="M3458" t="str">
        <f t="shared" ref="M3458:M3521" si="217">IF(L3458&gt;48,"Yes","No")</f>
        <v>No</v>
      </c>
      <c r="N3458" t="str">
        <f t="shared" ref="N3458:N3521" si="218">TEXT(E3458,"mmm")</f>
        <v>Mar</v>
      </c>
      <c r="O3458" s="2">
        <f t="shared" si="215"/>
        <v>1</v>
      </c>
      <c r="P3458" t="str">
        <f>VLOOKUP(G3458,Agents!A:E,4,FALSE)</f>
        <v>Team5</v>
      </c>
      <c r="Q3458" t="str">
        <f>VLOOKUP(G3458,Agents!A:E,5,FALSE)</f>
        <v>Junior</v>
      </c>
      <c r="R3458" t="str">
        <f>VLOOKUP(G3458,Agents!A:E,2,FALSE)</f>
        <v>Evening</v>
      </c>
    </row>
    <row r="3459" spans="1:18" x14ac:dyDescent="0.35">
      <c r="A3459" t="s">
        <v>6077</v>
      </c>
      <c r="B3459" t="s">
        <v>6078</v>
      </c>
      <c r="C3459" t="s">
        <v>50</v>
      </c>
      <c r="D3459" t="s">
        <v>13</v>
      </c>
      <c r="E3459" s="1">
        <v>46072.552083333336</v>
      </c>
      <c r="F3459" s="1">
        <v>46074.010416666664</v>
      </c>
      <c r="G3459" t="s">
        <v>216</v>
      </c>
      <c r="H3459" t="s">
        <v>15</v>
      </c>
      <c r="I3459" t="s">
        <v>16</v>
      </c>
      <c r="J3459">
        <v>4</v>
      </c>
      <c r="K3459" t="str">
        <f>IF(tickets_dataset[[#This Row],[status]] = "Closed", "Yes","No")</f>
        <v>Yes</v>
      </c>
      <c r="L3459" s="2">
        <f t="shared" si="216"/>
        <v>34.999999999883585</v>
      </c>
      <c r="M3459" t="str">
        <f t="shared" si="217"/>
        <v>No</v>
      </c>
      <c r="N3459" t="str">
        <f t="shared" si="218"/>
        <v>Feb</v>
      </c>
      <c r="O3459" s="2">
        <f t="shared" ref="O3459:O3522" si="219">F3459-E3459</f>
        <v>1.4583333333284827</v>
      </c>
      <c r="P3459" t="str">
        <f>VLOOKUP(G3459,Agents!A:E,4,FALSE)</f>
        <v>Team5</v>
      </c>
      <c r="Q3459" t="str">
        <f>VLOOKUP(G3459,Agents!A:E,5,FALSE)</f>
        <v>Junior</v>
      </c>
      <c r="R3459" t="str">
        <f>VLOOKUP(G3459,Agents!A:E,2,FALSE)</f>
        <v>Evening</v>
      </c>
    </row>
    <row r="3460" spans="1:18" x14ac:dyDescent="0.35">
      <c r="A3460" t="s">
        <v>6079</v>
      </c>
      <c r="B3460" t="s">
        <v>6080</v>
      </c>
      <c r="C3460" t="s">
        <v>12</v>
      </c>
      <c r="D3460" t="s">
        <v>13</v>
      </c>
      <c r="E3460" s="1">
        <v>46025.068749999999</v>
      </c>
      <c r="F3460" s="1">
        <v>46026.11041666667</v>
      </c>
      <c r="G3460" t="s">
        <v>422</v>
      </c>
      <c r="H3460" t="s">
        <v>15</v>
      </c>
      <c r="I3460" t="s">
        <v>16</v>
      </c>
      <c r="J3460">
        <v>5</v>
      </c>
      <c r="K3460" t="str">
        <f>IF(tickets_dataset[[#This Row],[status]] = "Closed", "Yes","No")</f>
        <v>Yes</v>
      </c>
      <c r="L3460" s="2">
        <f t="shared" si="216"/>
        <v>25.000000000116415</v>
      </c>
      <c r="M3460" t="str">
        <f t="shared" si="217"/>
        <v>No</v>
      </c>
      <c r="N3460" t="str">
        <f t="shared" si="218"/>
        <v>Jan</v>
      </c>
      <c r="O3460" s="2">
        <f t="shared" si="219"/>
        <v>1.0416666666715173</v>
      </c>
      <c r="P3460" t="str">
        <f>VLOOKUP(G3460,Agents!A:E,4,FALSE)</f>
        <v>Team5</v>
      </c>
      <c r="Q3460" t="str">
        <f>VLOOKUP(G3460,Agents!A:E,5,FALSE)</f>
        <v>Mid</v>
      </c>
      <c r="R3460" t="str">
        <f>VLOOKUP(G3460,Agents!A:E,2,FALSE)</f>
        <v>Evening</v>
      </c>
    </row>
    <row r="3461" spans="1:18" x14ac:dyDescent="0.35">
      <c r="A3461" t="s">
        <v>6081</v>
      </c>
      <c r="B3461" t="s">
        <v>5332</v>
      </c>
      <c r="C3461" t="s">
        <v>50</v>
      </c>
      <c r="D3461" t="s">
        <v>26</v>
      </c>
      <c r="E3461" s="1">
        <v>46055.131249999999</v>
      </c>
      <c r="F3461" s="1">
        <v>46057.589583333334</v>
      </c>
      <c r="G3461" t="s">
        <v>199</v>
      </c>
      <c r="H3461" t="s">
        <v>132</v>
      </c>
      <c r="I3461" t="s">
        <v>16</v>
      </c>
      <c r="J3461">
        <v>4</v>
      </c>
      <c r="K3461" t="str">
        <f>IF(tickets_dataset[[#This Row],[status]] = "Closed", "Yes","No")</f>
        <v>No</v>
      </c>
      <c r="L3461" s="2">
        <f t="shared" si="216"/>
        <v>59.000000000058208</v>
      </c>
      <c r="M3461" t="str">
        <f t="shared" si="217"/>
        <v>Yes</v>
      </c>
      <c r="N3461" t="str">
        <f t="shared" si="218"/>
        <v>Feb</v>
      </c>
      <c r="O3461" s="2">
        <f t="shared" si="219"/>
        <v>2.4583333333357587</v>
      </c>
      <c r="P3461" t="str">
        <f>VLOOKUP(G3461,Agents!A:E,4,FALSE)</f>
        <v>Team1</v>
      </c>
      <c r="Q3461" t="str">
        <f>VLOOKUP(G3461,Agents!A:E,5,FALSE)</f>
        <v>Junior</v>
      </c>
      <c r="R3461" t="str">
        <f>VLOOKUP(G3461,Agents!A:E,2,FALSE)</f>
        <v>Morning</v>
      </c>
    </row>
    <row r="3462" spans="1:18" x14ac:dyDescent="0.35">
      <c r="A3462" t="s">
        <v>6082</v>
      </c>
      <c r="B3462" t="s">
        <v>6083</v>
      </c>
      <c r="C3462" t="s">
        <v>22</v>
      </c>
      <c r="D3462" t="s">
        <v>26</v>
      </c>
      <c r="E3462" s="1">
        <v>46107.694444444445</v>
      </c>
      <c r="F3462" s="1">
        <v>46108.944444444445</v>
      </c>
      <c r="G3462" t="s">
        <v>234</v>
      </c>
      <c r="H3462" t="s">
        <v>15</v>
      </c>
      <c r="I3462" t="s">
        <v>16</v>
      </c>
      <c r="J3462">
        <v>4</v>
      </c>
      <c r="K3462" t="str">
        <f>IF(tickets_dataset[[#This Row],[status]] = "Closed", "Yes","No")</f>
        <v>Yes</v>
      </c>
      <c r="L3462" s="2">
        <f t="shared" si="216"/>
        <v>30</v>
      </c>
      <c r="M3462" t="str">
        <f t="shared" si="217"/>
        <v>No</v>
      </c>
      <c r="N3462" t="str">
        <f t="shared" si="218"/>
        <v>Mar</v>
      </c>
      <c r="O3462" s="2">
        <f t="shared" si="219"/>
        <v>1.25</v>
      </c>
      <c r="P3462" t="str">
        <f>VLOOKUP(G3462,Agents!A:E,4,FALSE)</f>
        <v>Team5</v>
      </c>
      <c r="Q3462" t="str">
        <f>VLOOKUP(G3462,Agents!A:E,5,FALSE)</f>
        <v>Senior</v>
      </c>
      <c r="R3462" t="str">
        <f>VLOOKUP(G3462,Agents!A:E,2,FALSE)</f>
        <v>Night</v>
      </c>
    </row>
    <row r="3463" spans="1:18" x14ac:dyDescent="0.35">
      <c r="A3463" t="s">
        <v>6084</v>
      </c>
      <c r="B3463" t="s">
        <v>6085</v>
      </c>
      <c r="C3463" t="s">
        <v>12</v>
      </c>
      <c r="D3463" t="s">
        <v>13</v>
      </c>
      <c r="E3463" s="1">
        <v>46082.094444444447</v>
      </c>
      <c r="F3463" s="1">
        <v>46084.052777777775</v>
      </c>
      <c r="G3463" t="s">
        <v>27</v>
      </c>
      <c r="H3463" t="s">
        <v>15</v>
      </c>
      <c r="I3463" t="s">
        <v>16</v>
      </c>
      <c r="J3463">
        <v>5</v>
      </c>
      <c r="K3463" t="str">
        <f>IF(tickets_dataset[[#This Row],[status]] = "Closed", "Yes","No")</f>
        <v>Yes</v>
      </c>
      <c r="L3463" s="2">
        <f t="shared" si="216"/>
        <v>46.999999999883585</v>
      </c>
      <c r="M3463" t="str">
        <f t="shared" si="217"/>
        <v>No</v>
      </c>
      <c r="N3463" t="str">
        <f t="shared" si="218"/>
        <v>Mar</v>
      </c>
      <c r="O3463" s="2">
        <f t="shared" si="219"/>
        <v>1.9583333333284827</v>
      </c>
      <c r="P3463" t="str">
        <f>VLOOKUP(G3463,Agents!A:E,4,FALSE)</f>
        <v>Team5</v>
      </c>
      <c r="Q3463" t="str">
        <f>VLOOKUP(G3463,Agents!A:E,5,FALSE)</f>
        <v>Senior</v>
      </c>
      <c r="R3463" t="str">
        <f>VLOOKUP(G3463,Agents!A:E,2,FALSE)</f>
        <v>Morning</v>
      </c>
    </row>
    <row r="3464" spans="1:18" x14ac:dyDescent="0.35">
      <c r="A3464" t="s">
        <v>6086</v>
      </c>
      <c r="B3464" t="s">
        <v>6087</v>
      </c>
      <c r="C3464" t="s">
        <v>12</v>
      </c>
      <c r="D3464" t="s">
        <v>38</v>
      </c>
      <c r="E3464" s="1">
        <v>46033.52847222222</v>
      </c>
      <c r="F3464" s="1">
        <v>46037.111805555556</v>
      </c>
      <c r="G3464" t="s">
        <v>311</v>
      </c>
      <c r="H3464" t="s">
        <v>15</v>
      </c>
      <c r="I3464" t="s">
        <v>16</v>
      </c>
      <c r="J3464">
        <v>3</v>
      </c>
      <c r="K3464" t="str">
        <f>IF(tickets_dataset[[#This Row],[status]] = "Closed", "Yes","No")</f>
        <v>Yes</v>
      </c>
      <c r="L3464" s="2">
        <f t="shared" si="216"/>
        <v>86.000000000058208</v>
      </c>
      <c r="M3464" t="str">
        <f t="shared" si="217"/>
        <v>Yes</v>
      </c>
      <c r="N3464" t="str">
        <f t="shared" si="218"/>
        <v>Jan</v>
      </c>
      <c r="O3464" s="2">
        <f t="shared" si="219"/>
        <v>3.5833333333357587</v>
      </c>
      <c r="P3464" t="str">
        <f>VLOOKUP(G3464,Agents!A:E,4,FALSE)</f>
        <v>Team5</v>
      </c>
      <c r="Q3464" t="str">
        <f>VLOOKUP(G3464,Agents!A:E,5,FALSE)</f>
        <v>Senior</v>
      </c>
      <c r="R3464" t="str">
        <f>VLOOKUP(G3464,Agents!A:E,2,FALSE)</f>
        <v>Evening</v>
      </c>
    </row>
    <row r="3465" spans="1:18" x14ac:dyDescent="0.35">
      <c r="A3465" t="s">
        <v>6088</v>
      </c>
      <c r="B3465" t="s">
        <v>6089</v>
      </c>
      <c r="C3465" t="s">
        <v>34</v>
      </c>
      <c r="D3465" t="s">
        <v>38</v>
      </c>
      <c r="E3465" s="1">
        <v>46104.285416666666</v>
      </c>
      <c r="F3465" s="1">
        <v>46105.660416666666</v>
      </c>
      <c r="G3465" t="s">
        <v>86</v>
      </c>
      <c r="H3465" t="s">
        <v>15</v>
      </c>
      <c r="I3465" t="s">
        <v>16</v>
      </c>
      <c r="J3465">
        <v>4</v>
      </c>
      <c r="K3465" t="str">
        <f>IF(tickets_dataset[[#This Row],[status]] = "Closed", "Yes","No")</f>
        <v>Yes</v>
      </c>
      <c r="L3465" s="2">
        <f t="shared" si="216"/>
        <v>33</v>
      </c>
      <c r="M3465" t="str">
        <f t="shared" si="217"/>
        <v>No</v>
      </c>
      <c r="N3465" t="str">
        <f t="shared" si="218"/>
        <v>Mar</v>
      </c>
      <c r="O3465" s="2">
        <f t="shared" si="219"/>
        <v>1.375</v>
      </c>
      <c r="P3465" t="str">
        <f>VLOOKUP(G3465,Agents!A:E,4,FALSE)</f>
        <v>Team1</v>
      </c>
      <c r="Q3465" t="str">
        <f>VLOOKUP(G3465,Agents!A:E,5,FALSE)</f>
        <v>Mid</v>
      </c>
      <c r="R3465" t="str">
        <f>VLOOKUP(G3465,Agents!A:E,2,FALSE)</f>
        <v>Morning</v>
      </c>
    </row>
    <row r="3466" spans="1:18" x14ac:dyDescent="0.35">
      <c r="A3466" t="s">
        <v>6090</v>
      </c>
      <c r="B3466" t="s">
        <v>139</v>
      </c>
      <c r="C3466" t="s">
        <v>12</v>
      </c>
      <c r="D3466" t="s">
        <v>13</v>
      </c>
      <c r="E3466" s="1">
        <v>46038.938194444447</v>
      </c>
      <c r="F3466" s="1">
        <v>46039.896527777775</v>
      </c>
      <c r="G3466" t="s">
        <v>311</v>
      </c>
      <c r="H3466" t="s">
        <v>15</v>
      </c>
      <c r="I3466" t="s">
        <v>16</v>
      </c>
      <c r="J3466">
        <v>5</v>
      </c>
      <c r="K3466" t="str">
        <f>IF(tickets_dataset[[#This Row],[status]] = "Closed", "Yes","No")</f>
        <v>Yes</v>
      </c>
      <c r="L3466" s="2">
        <f t="shared" si="216"/>
        <v>22.999999999883585</v>
      </c>
      <c r="M3466" t="str">
        <f t="shared" si="217"/>
        <v>No</v>
      </c>
      <c r="N3466" t="str">
        <f t="shared" si="218"/>
        <v>Jan</v>
      </c>
      <c r="O3466" s="2">
        <f t="shared" si="219"/>
        <v>0.95833333332848269</v>
      </c>
      <c r="P3466" t="str">
        <f>VLOOKUP(G3466,Agents!A:E,4,FALSE)</f>
        <v>Team5</v>
      </c>
      <c r="Q3466" t="str">
        <f>VLOOKUP(G3466,Agents!A:E,5,FALSE)</f>
        <v>Senior</v>
      </c>
      <c r="R3466" t="str">
        <f>VLOOKUP(G3466,Agents!A:E,2,FALSE)</f>
        <v>Evening</v>
      </c>
    </row>
    <row r="3467" spans="1:18" x14ac:dyDescent="0.35">
      <c r="A3467" t="s">
        <v>6091</v>
      </c>
      <c r="B3467" t="s">
        <v>6092</v>
      </c>
      <c r="C3467" t="s">
        <v>12</v>
      </c>
      <c r="D3467" t="s">
        <v>13</v>
      </c>
      <c r="E3467" s="1">
        <v>46105.716666666667</v>
      </c>
      <c r="F3467" s="1">
        <v>46106.55</v>
      </c>
      <c r="G3467" t="s">
        <v>27</v>
      </c>
      <c r="H3467" t="s">
        <v>15</v>
      </c>
      <c r="I3467" t="s">
        <v>16</v>
      </c>
      <c r="J3467">
        <v>5</v>
      </c>
      <c r="K3467" t="str">
        <f>IF(tickets_dataset[[#This Row],[status]] = "Closed", "Yes","No")</f>
        <v>Yes</v>
      </c>
      <c r="L3467" s="2">
        <f t="shared" si="216"/>
        <v>20.000000000058208</v>
      </c>
      <c r="M3467" t="str">
        <f t="shared" si="217"/>
        <v>No</v>
      </c>
      <c r="N3467" t="str">
        <f t="shared" si="218"/>
        <v>Mar</v>
      </c>
      <c r="O3467" s="2">
        <f t="shared" si="219"/>
        <v>0.83333333333575865</v>
      </c>
      <c r="P3467" t="str">
        <f>VLOOKUP(G3467,Agents!A:E,4,FALSE)</f>
        <v>Team5</v>
      </c>
      <c r="Q3467" t="str">
        <f>VLOOKUP(G3467,Agents!A:E,5,FALSE)</f>
        <v>Senior</v>
      </c>
      <c r="R3467" t="str">
        <f>VLOOKUP(G3467,Agents!A:E,2,FALSE)</f>
        <v>Morning</v>
      </c>
    </row>
    <row r="3468" spans="1:18" x14ac:dyDescent="0.35">
      <c r="A3468" t="s">
        <v>6093</v>
      </c>
      <c r="B3468" t="s">
        <v>6094</v>
      </c>
      <c r="C3468" t="s">
        <v>12</v>
      </c>
      <c r="D3468" t="s">
        <v>26</v>
      </c>
      <c r="E3468" s="1">
        <v>46066.288194444445</v>
      </c>
      <c r="F3468" s="1">
        <v>46067.204861111109</v>
      </c>
      <c r="G3468" t="s">
        <v>211</v>
      </c>
      <c r="H3468" t="s">
        <v>15</v>
      </c>
      <c r="I3468" t="s">
        <v>16</v>
      </c>
      <c r="J3468">
        <v>4</v>
      </c>
      <c r="K3468" t="str">
        <f>IF(tickets_dataset[[#This Row],[status]] = "Closed", "Yes","No")</f>
        <v>Yes</v>
      </c>
      <c r="L3468" s="2">
        <f t="shared" si="216"/>
        <v>21.999999999941792</v>
      </c>
      <c r="M3468" t="str">
        <f t="shared" si="217"/>
        <v>No</v>
      </c>
      <c r="N3468" t="str">
        <f t="shared" si="218"/>
        <v>Feb</v>
      </c>
      <c r="O3468" s="2">
        <f t="shared" si="219"/>
        <v>0.91666666666424135</v>
      </c>
      <c r="P3468" t="str">
        <f>VLOOKUP(G3468,Agents!A:E,4,FALSE)</f>
        <v>Team5</v>
      </c>
      <c r="Q3468" t="str">
        <f>VLOOKUP(G3468,Agents!A:E,5,FALSE)</f>
        <v>Senior</v>
      </c>
      <c r="R3468" t="str">
        <f>VLOOKUP(G3468,Agents!A:E,2,FALSE)</f>
        <v>Evening</v>
      </c>
    </row>
    <row r="3469" spans="1:18" x14ac:dyDescent="0.35">
      <c r="A3469" t="s">
        <v>6095</v>
      </c>
      <c r="B3469" t="s">
        <v>6096</v>
      </c>
      <c r="C3469" t="s">
        <v>22</v>
      </c>
      <c r="D3469" t="s">
        <v>38</v>
      </c>
      <c r="E3469" s="1">
        <v>46073.589583333334</v>
      </c>
      <c r="F3469" s="1">
        <v>46075.04791666667</v>
      </c>
      <c r="G3469" t="s">
        <v>35</v>
      </c>
      <c r="H3469" t="s">
        <v>15</v>
      </c>
      <c r="I3469" t="s">
        <v>16</v>
      </c>
      <c r="J3469">
        <v>3</v>
      </c>
      <c r="K3469" t="str">
        <f>IF(tickets_dataset[[#This Row],[status]] = "Closed", "Yes","No")</f>
        <v>Yes</v>
      </c>
      <c r="L3469" s="2">
        <f t="shared" si="216"/>
        <v>35.000000000058208</v>
      </c>
      <c r="M3469" t="str">
        <f t="shared" si="217"/>
        <v>No</v>
      </c>
      <c r="N3469" t="str">
        <f t="shared" si="218"/>
        <v>Feb</v>
      </c>
      <c r="O3469" s="2">
        <f t="shared" si="219"/>
        <v>1.4583333333357587</v>
      </c>
      <c r="P3469" t="str">
        <f>VLOOKUP(G3469,Agents!A:E,4,FALSE)</f>
        <v>Team1</v>
      </c>
      <c r="Q3469" t="str">
        <f>VLOOKUP(G3469,Agents!A:E,5,FALSE)</f>
        <v>Senior</v>
      </c>
      <c r="R3469" t="str">
        <f>VLOOKUP(G3469,Agents!A:E,2,FALSE)</f>
        <v>Evening</v>
      </c>
    </row>
    <row r="3470" spans="1:18" x14ac:dyDescent="0.35">
      <c r="A3470" t="s">
        <v>6097</v>
      </c>
      <c r="B3470" t="s">
        <v>4561</v>
      </c>
      <c r="C3470" t="s">
        <v>50</v>
      </c>
      <c r="D3470" t="s">
        <v>38</v>
      </c>
      <c r="E3470" s="1">
        <v>46072.407638888886</v>
      </c>
      <c r="F3470" s="1">
        <v>46074.282638888886</v>
      </c>
      <c r="G3470" t="s">
        <v>239</v>
      </c>
      <c r="H3470" t="s">
        <v>15</v>
      </c>
      <c r="I3470" t="s">
        <v>16</v>
      </c>
      <c r="J3470">
        <v>3</v>
      </c>
      <c r="K3470" t="str">
        <f>IF(tickets_dataset[[#This Row],[status]] = "Closed", "Yes","No")</f>
        <v>Yes</v>
      </c>
      <c r="L3470" s="2">
        <f t="shared" si="216"/>
        <v>45</v>
      </c>
      <c r="M3470" t="str">
        <f t="shared" si="217"/>
        <v>No</v>
      </c>
      <c r="N3470" t="str">
        <f t="shared" si="218"/>
        <v>Feb</v>
      </c>
      <c r="O3470" s="2">
        <f t="shared" si="219"/>
        <v>1.875</v>
      </c>
      <c r="P3470" t="str">
        <f>VLOOKUP(G3470,Agents!A:E,4,FALSE)</f>
        <v>Team1</v>
      </c>
      <c r="Q3470" t="str">
        <f>VLOOKUP(G3470,Agents!A:E,5,FALSE)</f>
        <v>Senior</v>
      </c>
      <c r="R3470" t="str">
        <f>VLOOKUP(G3470,Agents!A:E,2,FALSE)</f>
        <v>Evening</v>
      </c>
    </row>
    <row r="3471" spans="1:18" x14ac:dyDescent="0.35">
      <c r="A3471" t="s">
        <v>6098</v>
      </c>
      <c r="B3471" t="s">
        <v>6083</v>
      </c>
      <c r="C3471" t="s">
        <v>34</v>
      </c>
      <c r="D3471" t="s">
        <v>38</v>
      </c>
      <c r="E3471" s="1">
        <v>46092.906944444447</v>
      </c>
      <c r="F3471" s="1">
        <v>46094.656944444447</v>
      </c>
      <c r="G3471" t="s">
        <v>45</v>
      </c>
      <c r="H3471" t="s">
        <v>15</v>
      </c>
      <c r="I3471" t="s">
        <v>16</v>
      </c>
      <c r="J3471">
        <v>3</v>
      </c>
      <c r="K3471" t="str">
        <f>IF(tickets_dataset[[#This Row],[status]] = "Closed", "Yes","No")</f>
        <v>Yes</v>
      </c>
      <c r="L3471" s="2">
        <f t="shared" si="216"/>
        <v>42</v>
      </c>
      <c r="M3471" t="str">
        <f t="shared" si="217"/>
        <v>No</v>
      </c>
      <c r="N3471" t="str">
        <f t="shared" si="218"/>
        <v>Mar</v>
      </c>
      <c r="O3471" s="2">
        <f t="shared" si="219"/>
        <v>1.75</v>
      </c>
      <c r="P3471" t="str">
        <f>VLOOKUP(G3471,Agents!A:E,4,FALSE)</f>
        <v>Team5</v>
      </c>
      <c r="Q3471" t="str">
        <f>VLOOKUP(G3471,Agents!A:E,5,FALSE)</f>
        <v>Senior</v>
      </c>
      <c r="R3471" t="str">
        <f>VLOOKUP(G3471,Agents!A:E,2,FALSE)</f>
        <v>Morning</v>
      </c>
    </row>
    <row r="3472" spans="1:18" x14ac:dyDescent="0.35">
      <c r="A3472" t="s">
        <v>6099</v>
      </c>
      <c r="B3472" t="s">
        <v>6100</v>
      </c>
      <c r="C3472" t="s">
        <v>76</v>
      </c>
      <c r="D3472" t="s">
        <v>38</v>
      </c>
      <c r="E3472" s="1">
        <v>46077.23333333333</v>
      </c>
      <c r="F3472" s="1">
        <v>46080.941666666666</v>
      </c>
      <c r="G3472" t="s">
        <v>156</v>
      </c>
      <c r="H3472" t="s">
        <v>15</v>
      </c>
      <c r="I3472" t="s">
        <v>16</v>
      </c>
      <c r="J3472">
        <v>3</v>
      </c>
      <c r="K3472" t="str">
        <f>IF(tickets_dataset[[#This Row],[status]] = "Closed", "Yes","No")</f>
        <v>Yes</v>
      </c>
      <c r="L3472" s="2">
        <f t="shared" si="216"/>
        <v>89.000000000058208</v>
      </c>
      <c r="M3472" t="str">
        <f t="shared" si="217"/>
        <v>Yes</v>
      </c>
      <c r="N3472" t="str">
        <f t="shared" si="218"/>
        <v>Feb</v>
      </c>
      <c r="O3472" s="2">
        <f t="shared" si="219"/>
        <v>3.7083333333357587</v>
      </c>
      <c r="P3472" t="str">
        <f>VLOOKUP(G3472,Agents!A:E,4,FALSE)</f>
        <v>Team3</v>
      </c>
      <c r="Q3472" t="str">
        <f>VLOOKUP(G3472,Agents!A:E,5,FALSE)</f>
        <v>Mid</v>
      </c>
      <c r="R3472" t="str">
        <f>VLOOKUP(G3472,Agents!A:E,2,FALSE)</f>
        <v>Evening</v>
      </c>
    </row>
    <row r="3473" spans="1:18" x14ac:dyDescent="0.35">
      <c r="A3473" t="s">
        <v>6101</v>
      </c>
      <c r="B3473" t="s">
        <v>603</v>
      </c>
      <c r="C3473" t="s">
        <v>12</v>
      </c>
      <c r="D3473" t="s">
        <v>38</v>
      </c>
      <c r="E3473" s="1">
        <v>46098.213194444441</v>
      </c>
      <c r="F3473" s="1">
        <v>46099.463194444441</v>
      </c>
      <c r="G3473" t="s">
        <v>56</v>
      </c>
      <c r="H3473" t="s">
        <v>15</v>
      </c>
      <c r="I3473" t="s">
        <v>16</v>
      </c>
      <c r="J3473">
        <v>4</v>
      </c>
      <c r="K3473" t="str">
        <f>IF(tickets_dataset[[#This Row],[status]] = "Closed", "Yes","No")</f>
        <v>Yes</v>
      </c>
      <c r="L3473" s="2">
        <f t="shared" si="216"/>
        <v>30</v>
      </c>
      <c r="M3473" t="str">
        <f t="shared" si="217"/>
        <v>No</v>
      </c>
      <c r="N3473" t="str">
        <f t="shared" si="218"/>
        <v>Mar</v>
      </c>
      <c r="O3473" s="2">
        <f t="shared" si="219"/>
        <v>1.25</v>
      </c>
      <c r="P3473" t="str">
        <f>VLOOKUP(G3473,Agents!A:E,4,FALSE)</f>
        <v>Team1</v>
      </c>
      <c r="Q3473" t="str">
        <f>VLOOKUP(G3473,Agents!A:E,5,FALSE)</f>
        <v>Senior</v>
      </c>
      <c r="R3473" t="str">
        <f>VLOOKUP(G3473,Agents!A:E,2,FALSE)</f>
        <v>Night</v>
      </c>
    </row>
    <row r="3474" spans="1:18" x14ac:dyDescent="0.35">
      <c r="A3474" t="s">
        <v>6102</v>
      </c>
      <c r="B3474" t="s">
        <v>6103</v>
      </c>
      <c r="C3474" t="s">
        <v>76</v>
      </c>
      <c r="D3474" t="s">
        <v>38</v>
      </c>
      <c r="E3474" s="1">
        <v>46052.4</v>
      </c>
      <c r="F3474" s="1">
        <v>46053.566666666666</v>
      </c>
      <c r="G3474" t="s">
        <v>164</v>
      </c>
      <c r="H3474" t="s">
        <v>15</v>
      </c>
      <c r="I3474" t="s">
        <v>16</v>
      </c>
      <c r="J3474">
        <v>4</v>
      </c>
      <c r="K3474" t="str">
        <f>IF(tickets_dataset[[#This Row],[status]] = "Closed", "Yes","No")</f>
        <v>Yes</v>
      </c>
      <c r="L3474" s="2">
        <f t="shared" si="216"/>
        <v>27.999999999941792</v>
      </c>
      <c r="M3474" t="str">
        <f t="shared" si="217"/>
        <v>No</v>
      </c>
      <c r="N3474" t="str">
        <f t="shared" si="218"/>
        <v>Jan</v>
      </c>
      <c r="O3474" s="2">
        <f t="shared" si="219"/>
        <v>1.1666666666642413</v>
      </c>
      <c r="P3474" t="str">
        <f>VLOOKUP(G3474,Agents!A:E,4,FALSE)</f>
        <v>Team4</v>
      </c>
      <c r="Q3474" t="str">
        <f>VLOOKUP(G3474,Agents!A:E,5,FALSE)</f>
        <v>Senior</v>
      </c>
      <c r="R3474" t="str">
        <f>VLOOKUP(G3474,Agents!A:E,2,FALSE)</f>
        <v>Evening</v>
      </c>
    </row>
    <row r="3475" spans="1:18" x14ac:dyDescent="0.35">
      <c r="A3475" t="s">
        <v>6104</v>
      </c>
      <c r="B3475" t="s">
        <v>550</v>
      </c>
      <c r="C3475" t="s">
        <v>50</v>
      </c>
      <c r="D3475" t="s">
        <v>38</v>
      </c>
      <c r="E3475" s="1">
        <v>46110.607638888891</v>
      </c>
      <c r="F3475" s="1">
        <v>46111.190972222219</v>
      </c>
      <c r="G3475" t="s">
        <v>256</v>
      </c>
      <c r="H3475" t="s">
        <v>15</v>
      </c>
      <c r="I3475" t="s">
        <v>16</v>
      </c>
      <c r="J3475">
        <v>2</v>
      </c>
      <c r="K3475" t="str">
        <f>IF(tickets_dataset[[#This Row],[status]] = "Closed", "Yes","No")</f>
        <v>Yes</v>
      </c>
      <c r="L3475" s="2">
        <f t="shared" si="216"/>
        <v>13.999999999883585</v>
      </c>
      <c r="M3475" t="str">
        <f t="shared" si="217"/>
        <v>No</v>
      </c>
      <c r="N3475" t="str">
        <f t="shared" si="218"/>
        <v>Mar</v>
      </c>
      <c r="O3475" s="2">
        <f t="shared" si="219"/>
        <v>0.58333333332848269</v>
      </c>
      <c r="P3475" t="str">
        <f>VLOOKUP(G3475,Agents!A:E,4,FALSE)</f>
        <v>Team1</v>
      </c>
      <c r="Q3475" t="str">
        <f>VLOOKUP(G3475,Agents!A:E,5,FALSE)</f>
        <v>Mid</v>
      </c>
      <c r="R3475" t="str">
        <f>VLOOKUP(G3475,Agents!A:E,2,FALSE)</f>
        <v>Morning</v>
      </c>
    </row>
    <row r="3476" spans="1:18" x14ac:dyDescent="0.35">
      <c r="A3476" t="s">
        <v>6105</v>
      </c>
      <c r="B3476" t="s">
        <v>6106</v>
      </c>
      <c r="C3476" t="s">
        <v>76</v>
      </c>
      <c r="D3476" t="s">
        <v>38</v>
      </c>
      <c r="E3476" s="1">
        <v>46102.325694444444</v>
      </c>
      <c r="F3476" s="1">
        <v>46103.117361111108</v>
      </c>
      <c r="G3476" t="s">
        <v>73</v>
      </c>
      <c r="H3476" t="s">
        <v>28</v>
      </c>
      <c r="I3476" t="s">
        <v>16</v>
      </c>
      <c r="J3476">
        <v>3</v>
      </c>
      <c r="K3476" t="str">
        <f>IF(tickets_dataset[[#This Row],[status]] = "Closed", "Yes","No")</f>
        <v>No</v>
      </c>
      <c r="L3476" s="2">
        <f t="shared" si="216"/>
        <v>18.999999999941792</v>
      </c>
      <c r="M3476" t="str">
        <f t="shared" si="217"/>
        <v>No</v>
      </c>
      <c r="N3476" t="str">
        <f t="shared" si="218"/>
        <v>Mar</v>
      </c>
      <c r="O3476" s="2">
        <f t="shared" si="219"/>
        <v>0.79166666666424135</v>
      </c>
      <c r="P3476" t="str">
        <f>VLOOKUP(G3476,Agents!A:E,4,FALSE)</f>
        <v>Team4</v>
      </c>
      <c r="Q3476" t="str">
        <f>VLOOKUP(G3476,Agents!A:E,5,FALSE)</f>
        <v>Senior</v>
      </c>
      <c r="R3476" t="str">
        <f>VLOOKUP(G3476,Agents!A:E,2,FALSE)</f>
        <v>Night</v>
      </c>
    </row>
    <row r="3477" spans="1:18" x14ac:dyDescent="0.35">
      <c r="A3477" t="s">
        <v>6107</v>
      </c>
      <c r="B3477" t="s">
        <v>2567</v>
      </c>
      <c r="C3477" t="s">
        <v>22</v>
      </c>
      <c r="D3477" t="s">
        <v>38</v>
      </c>
      <c r="E3477" s="1">
        <v>46100.144444444442</v>
      </c>
      <c r="F3477" s="1">
        <v>46102.394444444442</v>
      </c>
      <c r="G3477" t="s">
        <v>77</v>
      </c>
      <c r="H3477" t="s">
        <v>132</v>
      </c>
      <c r="I3477" t="s">
        <v>16</v>
      </c>
      <c r="J3477">
        <v>4</v>
      </c>
      <c r="K3477" t="str">
        <f>IF(tickets_dataset[[#This Row],[status]] = "Closed", "Yes","No")</f>
        <v>No</v>
      </c>
      <c r="L3477" s="2">
        <f t="shared" si="216"/>
        <v>54</v>
      </c>
      <c r="M3477" t="str">
        <f t="shared" si="217"/>
        <v>Yes</v>
      </c>
      <c r="N3477" t="str">
        <f t="shared" si="218"/>
        <v>Mar</v>
      </c>
      <c r="O3477" s="2">
        <f t="shared" si="219"/>
        <v>2.25</v>
      </c>
      <c r="P3477" t="str">
        <f>VLOOKUP(G3477,Agents!A:E,4,FALSE)</f>
        <v>Team5</v>
      </c>
      <c r="Q3477" t="str">
        <f>VLOOKUP(G3477,Agents!A:E,5,FALSE)</f>
        <v>Junior</v>
      </c>
      <c r="R3477" t="str">
        <f>VLOOKUP(G3477,Agents!A:E,2,FALSE)</f>
        <v>Evening</v>
      </c>
    </row>
    <row r="3478" spans="1:18" x14ac:dyDescent="0.35">
      <c r="A3478" t="s">
        <v>6108</v>
      </c>
      <c r="B3478" t="s">
        <v>6109</v>
      </c>
      <c r="C3478" t="s">
        <v>50</v>
      </c>
      <c r="D3478" t="s">
        <v>38</v>
      </c>
      <c r="E3478" s="1">
        <v>46031.253472222219</v>
      </c>
      <c r="F3478" s="1">
        <v>46032.295138888891</v>
      </c>
      <c r="G3478" t="s">
        <v>91</v>
      </c>
      <c r="H3478" t="s">
        <v>15</v>
      </c>
      <c r="I3478" t="s">
        <v>16</v>
      </c>
      <c r="J3478">
        <v>5</v>
      </c>
      <c r="K3478" t="str">
        <f>IF(tickets_dataset[[#This Row],[status]] = "Closed", "Yes","No")</f>
        <v>Yes</v>
      </c>
      <c r="L3478" s="2">
        <f t="shared" si="216"/>
        <v>25.000000000116415</v>
      </c>
      <c r="M3478" t="str">
        <f t="shared" si="217"/>
        <v>No</v>
      </c>
      <c r="N3478" t="str">
        <f t="shared" si="218"/>
        <v>Jan</v>
      </c>
      <c r="O3478" s="2">
        <f t="shared" si="219"/>
        <v>1.0416666666715173</v>
      </c>
      <c r="P3478" t="str">
        <f>VLOOKUP(G3478,Agents!A:E,4,FALSE)</f>
        <v>Team5</v>
      </c>
      <c r="Q3478" t="str">
        <f>VLOOKUP(G3478,Agents!A:E,5,FALSE)</f>
        <v>Mid</v>
      </c>
      <c r="R3478" t="str">
        <f>VLOOKUP(G3478,Agents!A:E,2,FALSE)</f>
        <v>Night</v>
      </c>
    </row>
    <row r="3479" spans="1:18" x14ac:dyDescent="0.35">
      <c r="A3479" t="s">
        <v>6110</v>
      </c>
      <c r="B3479" t="s">
        <v>3944</v>
      </c>
      <c r="C3479" t="s">
        <v>22</v>
      </c>
      <c r="D3479" t="s">
        <v>13</v>
      </c>
      <c r="E3479" s="1">
        <v>46032.742361111108</v>
      </c>
      <c r="F3479" s="1">
        <v>46033.825694444444</v>
      </c>
      <c r="G3479" t="s">
        <v>31</v>
      </c>
      <c r="H3479" t="s">
        <v>15</v>
      </c>
      <c r="I3479" t="s">
        <v>16</v>
      </c>
      <c r="J3479">
        <v>5</v>
      </c>
      <c r="K3479" t="str">
        <f>IF(tickets_dataset[[#This Row],[status]] = "Closed", "Yes","No")</f>
        <v>Yes</v>
      </c>
      <c r="L3479" s="2">
        <f t="shared" si="216"/>
        <v>26.000000000058208</v>
      </c>
      <c r="M3479" t="str">
        <f t="shared" si="217"/>
        <v>No</v>
      </c>
      <c r="N3479" t="str">
        <f t="shared" si="218"/>
        <v>Jan</v>
      </c>
      <c r="O3479" s="2">
        <f t="shared" si="219"/>
        <v>1.0833333333357587</v>
      </c>
      <c r="P3479" t="str">
        <f>VLOOKUP(G3479,Agents!A:E,4,FALSE)</f>
        <v>Team5</v>
      </c>
      <c r="Q3479" t="str">
        <f>VLOOKUP(G3479,Agents!A:E,5,FALSE)</f>
        <v>Senior</v>
      </c>
      <c r="R3479" t="str">
        <f>VLOOKUP(G3479,Agents!A:E,2,FALSE)</f>
        <v>Evening</v>
      </c>
    </row>
    <row r="3480" spans="1:18" x14ac:dyDescent="0.35">
      <c r="A3480" t="s">
        <v>6111</v>
      </c>
      <c r="B3480" t="s">
        <v>1722</v>
      </c>
      <c r="C3480" t="s">
        <v>76</v>
      </c>
      <c r="D3480" t="s">
        <v>26</v>
      </c>
      <c r="E3480" s="1">
        <v>46060.052083333336</v>
      </c>
      <c r="F3480" s="1">
        <v>46060.885416666664</v>
      </c>
      <c r="G3480" t="s">
        <v>128</v>
      </c>
      <c r="H3480" t="s">
        <v>15</v>
      </c>
      <c r="I3480" t="s">
        <v>16</v>
      </c>
      <c r="J3480">
        <v>3</v>
      </c>
      <c r="K3480" t="str">
        <f>IF(tickets_dataset[[#This Row],[status]] = "Closed", "Yes","No")</f>
        <v>Yes</v>
      </c>
      <c r="L3480" s="2">
        <f t="shared" si="216"/>
        <v>19.999999999883585</v>
      </c>
      <c r="M3480" t="str">
        <f t="shared" si="217"/>
        <v>No</v>
      </c>
      <c r="N3480" t="str">
        <f t="shared" si="218"/>
        <v>Feb</v>
      </c>
      <c r="O3480" s="2">
        <f t="shared" si="219"/>
        <v>0.83333333332848269</v>
      </c>
      <c r="P3480" t="str">
        <f>VLOOKUP(G3480,Agents!A:E,4,FALSE)</f>
        <v>Team4</v>
      </c>
      <c r="Q3480" t="str">
        <f>VLOOKUP(G3480,Agents!A:E,5,FALSE)</f>
        <v>Mid</v>
      </c>
      <c r="R3480" t="str">
        <f>VLOOKUP(G3480,Agents!A:E,2,FALSE)</f>
        <v>Night</v>
      </c>
    </row>
    <row r="3481" spans="1:18" x14ac:dyDescent="0.35">
      <c r="A3481" t="s">
        <v>6112</v>
      </c>
      <c r="B3481" t="s">
        <v>6113</v>
      </c>
      <c r="C3481" t="s">
        <v>12</v>
      </c>
      <c r="D3481" t="s">
        <v>26</v>
      </c>
      <c r="E3481" s="1">
        <v>46078.70208333333</v>
      </c>
      <c r="F3481" s="1">
        <v>46081.160416666666</v>
      </c>
      <c r="G3481" t="s">
        <v>234</v>
      </c>
      <c r="H3481" t="s">
        <v>15</v>
      </c>
      <c r="I3481" t="s">
        <v>16</v>
      </c>
      <c r="J3481">
        <v>4</v>
      </c>
      <c r="K3481" t="str">
        <f>IF(tickets_dataset[[#This Row],[status]] = "Closed", "Yes","No")</f>
        <v>Yes</v>
      </c>
      <c r="L3481" s="2">
        <f t="shared" si="216"/>
        <v>59.000000000058208</v>
      </c>
      <c r="M3481" t="str">
        <f t="shared" si="217"/>
        <v>Yes</v>
      </c>
      <c r="N3481" t="str">
        <f t="shared" si="218"/>
        <v>Feb</v>
      </c>
      <c r="O3481" s="2">
        <f t="shared" si="219"/>
        <v>2.4583333333357587</v>
      </c>
      <c r="P3481" t="str">
        <f>VLOOKUP(G3481,Agents!A:E,4,FALSE)</f>
        <v>Team5</v>
      </c>
      <c r="Q3481" t="str">
        <f>VLOOKUP(G3481,Agents!A:E,5,FALSE)</f>
        <v>Senior</v>
      </c>
      <c r="R3481" t="str">
        <f>VLOOKUP(G3481,Agents!A:E,2,FALSE)</f>
        <v>Night</v>
      </c>
    </row>
    <row r="3482" spans="1:18" x14ac:dyDescent="0.35">
      <c r="A3482" t="s">
        <v>6114</v>
      </c>
      <c r="B3482" t="s">
        <v>743</v>
      </c>
      <c r="C3482" t="s">
        <v>12</v>
      </c>
      <c r="D3482" t="s">
        <v>13</v>
      </c>
      <c r="E3482" s="1">
        <v>46070.912499999999</v>
      </c>
      <c r="F3482" s="1">
        <v>46071.537499999999</v>
      </c>
      <c r="G3482" t="s">
        <v>56</v>
      </c>
      <c r="H3482" t="s">
        <v>15</v>
      </c>
      <c r="I3482" t="s">
        <v>16</v>
      </c>
      <c r="J3482">
        <v>5</v>
      </c>
      <c r="K3482" t="str">
        <f>IF(tickets_dataset[[#This Row],[status]] = "Closed", "Yes","No")</f>
        <v>Yes</v>
      </c>
      <c r="L3482" s="2">
        <f t="shared" si="216"/>
        <v>15</v>
      </c>
      <c r="M3482" t="str">
        <f t="shared" si="217"/>
        <v>No</v>
      </c>
      <c r="N3482" t="str">
        <f t="shared" si="218"/>
        <v>Feb</v>
      </c>
      <c r="O3482" s="2">
        <f t="shared" si="219"/>
        <v>0.625</v>
      </c>
      <c r="P3482" t="str">
        <f>VLOOKUP(G3482,Agents!A:E,4,FALSE)</f>
        <v>Team1</v>
      </c>
      <c r="Q3482" t="str">
        <f>VLOOKUP(G3482,Agents!A:E,5,FALSE)</f>
        <v>Senior</v>
      </c>
      <c r="R3482" t="str">
        <f>VLOOKUP(G3482,Agents!A:E,2,FALSE)</f>
        <v>Night</v>
      </c>
    </row>
    <row r="3483" spans="1:18" x14ac:dyDescent="0.35">
      <c r="A3483" t="s">
        <v>6115</v>
      </c>
      <c r="B3483" t="s">
        <v>6116</v>
      </c>
      <c r="C3483" t="s">
        <v>22</v>
      </c>
      <c r="D3483" t="s">
        <v>13</v>
      </c>
      <c r="E3483" s="1">
        <v>46042.445138888892</v>
      </c>
      <c r="F3483" s="1">
        <v>46042.986805555556</v>
      </c>
      <c r="G3483" t="s">
        <v>357</v>
      </c>
      <c r="H3483" t="s">
        <v>15</v>
      </c>
      <c r="I3483" t="s">
        <v>16</v>
      </c>
      <c r="J3483">
        <v>5</v>
      </c>
      <c r="K3483" t="str">
        <f>IF(tickets_dataset[[#This Row],[status]] = "Closed", "Yes","No")</f>
        <v>Yes</v>
      </c>
      <c r="L3483" s="2">
        <f t="shared" si="216"/>
        <v>12.999999999941792</v>
      </c>
      <c r="M3483" t="str">
        <f t="shared" si="217"/>
        <v>No</v>
      </c>
      <c r="N3483" t="str">
        <f t="shared" si="218"/>
        <v>Jan</v>
      </c>
      <c r="O3483" s="2">
        <f t="shared" si="219"/>
        <v>0.54166666666424135</v>
      </c>
      <c r="P3483" t="str">
        <f>VLOOKUP(G3483,Agents!A:E,4,FALSE)</f>
        <v>Team1</v>
      </c>
      <c r="Q3483" t="str">
        <f>VLOOKUP(G3483,Agents!A:E,5,FALSE)</f>
        <v>Mid</v>
      </c>
      <c r="R3483" t="str">
        <f>VLOOKUP(G3483,Agents!A:E,2,FALSE)</f>
        <v>Morning</v>
      </c>
    </row>
    <row r="3484" spans="1:18" x14ac:dyDescent="0.35">
      <c r="A3484" t="s">
        <v>6117</v>
      </c>
      <c r="B3484" t="s">
        <v>6118</v>
      </c>
      <c r="C3484" t="s">
        <v>22</v>
      </c>
      <c r="D3484" t="s">
        <v>38</v>
      </c>
      <c r="E3484" s="1">
        <v>46039.862500000003</v>
      </c>
      <c r="F3484" s="1">
        <v>46040.820833333331</v>
      </c>
      <c r="G3484" t="s">
        <v>80</v>
      </c>
      <c r="H3484" t="s">
        <v>15</v>
      </c>
      <c r="I3484" t="s">
        <v>16</v>
      </c>
      <c r="J3484">
        <v>2</v>
      </c>
      <c r="K3484" t="str">
        <f>IF(tickets_dataset[[#This Row],[status]] = "Closed", "Yes","No")</f>
        <v>Yes</v>
      </c>
      <c r="L3484" s="2">
        <f t="shared" si="216"/>
        <v>22.999999999883585</v>
      </c>
      <c r="M3484" t="str">
        <f t="shared" si="217"/>
        <v>No</v>
      </c>
      <c r="N3484" t="str">
        <f t="shared" si="218"/>
        <v>Jan</v>
      </c>
      <c r="O3484" s="2">
        <f t="shared" si="219"/>
        <v>0.95833333332848269</v>
      </c>
      <c r="P3484" t="str">
        <f>VLOOKUP(G3484,Agents!A:E,4,FALSE)</f>
        <v>Team3</v>
      </c>
      <c r="Q3484" t="str">
        <f>VLOOKUP(G3484,Agents!A:E,5,FALSE)</f>
        <v>Junior</v>
      </c>
      <c r="R3484" t="str">
        <f>VLOOKUP(G3484,Agents!A:E,2,FALSE)</f>
        <v>Evening</v>
      </c>
    </row>
    <row r="3485" spans="1:18" x14ac:dyDescent="0.35">
      <c r="A3485" t="s">
        <v>6119</v>
      </c>
      <c r="B3485" t="s">
        <v>6120</v>
      </c>
      <c r="C3485" t="s">
        <v>76</v>
      </c>
      <c r="D3485" t="s">
        <v>13</v>
      </c>
      <c r="E3485" s="1">
        <v>46101.179166666669</v>
      </c>
      <c r="F3485" s="1">
        <v>46102.054166666669</v>
      </c>
      <c r="G3485" t="s">
        <v>67</v>
      </c>
      <c r="H3485" t="s">
        <v>15</v>
      </c>
      <c r="I3485" t="s">
        <v>16</v>
      </c>
      <c r="J3485">
        <v>4</v>
      </c>
      <c r="K3485" t="str">
        <f>IF(tickets_dataset[[#This Row],[status]] = "Closed", "Yes","No")</f>
        <v>Yes</v>
      </c>
      <c r="L3485" s="2">
        <f t="shared" si="216"/>
        <v>21</v>
      </c>
      <c r="M3485" t="str">
        <f t="shared" si="217"/>
        <v>No</v>
      </c>
      <c r="N3485" t="str">
        <f t="shared" si="218"/>
        <v>Mar</v>
      </c>
      <c r="O3485" s="2">
        <f t="shared" si="219"/>
        <v>0.875</v>
      </c>
      <c r="P3485" t="str">
        <f>VLOOKUP(G3485,Agents!A:E,4,FALSE)</f>
        <v>Team5</v>
      </c>
      <c r="Q3485" t="str">
        <f>VLOOKUP(G3485,Agents!A:E,5,FALSE)</f>
        <v>Junior</v>
      </c>
      <c r="R3485" t="str">
        <f>VLOOKUP(G3485,Agents!A:E,2,FALSE)</f>
        <v>Evening</v>
      </c>
    </row>
    <row r="3486" spans="1:18" x14ac:dyDescent="0.35">
      <c r="A3486" t="s">
        <v>6121</v>
      </c>
      <c r="B3486" t="s">
        <v>6122</v>
      </c>
      <c r="C3486" t="s">
        <v>22</v>
      </c>
      <c r="D3486" t="s">
        <v>38</v>
      </c>
      <c r="E3486" s="1">
        <v>46082.938194444447</v>
      </c>
      <c r="F3486" s="1">
        <v>46084.063194444447</v>
      </c>
      <c r="G3486" t="s">
        <v>137</v>
      </c>
      <c r="H3486" t="s">
        <v>28</v>
      </c>
      <c r="I3486" t="s">
        <v>16</v>
      </c>
      <c r="J3486">
        <v>4</v>
      </c>
      <c r="K3486" t="str">
        <f>IF(tickets_dataset[[#This Row],[status]] = "Closed", "Yes","No")</f>
        <v>No</v>
      </c>
      <c r="L3486" s="2">
        <f t="shared" si="216"/>
        <v>27</v>
      </c>
      <c r="M3486" t="str">
        <f t="shared" si="217"/>
        <v>No</v>
      </c>
      <c r="N3486" t="str">
        <f t="shared" si="218"/>
        <v>Mar</v>
      </c>
      <c r="O3486" s="2">
        <f t="shared" si="219"/>
        <v>1.125</v>
      </c>
      <c r="P3486" t="str">
        <f>VLOOKUP(G3486,Agents!A:E,4,FALSE)</f>
        <v>Team5</v>
      </c>
      <c r="Q3486" t="str">
        <f>VLOOKUP(G3486,Agents!A:E,5,FALSE)</f>
        <v>Senior</v>
      </c>
      <c r="R3486" t="str">
        <f>VLOOKUP(G3486,Agents!A:E,2,FALSE)</f>
        <v>Night</v>
      </c>
    </row>
    <row r="3487" spans="1:18" x14ac:dyDescent="0.35">
      <c r="A3487" t="s">
        <v>6123</v>
      </c>
      <c r="B3487" t="s">
        <v>3098</v>
      </c>
      <c r="C3487" t="s">
        <v>12</v>
      </c>
      <c r="D3487" t="s">
        <v>13</v>
      </c>
      <c r="E3487" s="1">
        <v>46038.116666666669</v>
      </c>
      <c r="F3487" s="1">
        <v>46038.366666666669</v>
      </c>
      <c r="G3487" t="s">
        <v>199</v>
      </c>
      <c r="H3487" t="s">
        <v>15</v>
      </c>
      <c r="I3487" t="s">
        <v>16</v>
      </c>
      <c r="J3487">
        <v>4</v>
      </c>
      <c r="K3487" t="str">
        <f>IF(tickets_dataset[[#This Row],[status]] = "Closed", "Yes","No")</f>
        <v>Yes</v>
      </c>
      <c r="L3487" s="2">
        <f t="shared" si="216"/>
        <v>6</v>
      </c>
      <c r="M3487" t="str">
        <f t="shared" si="217"/>
        <v>No</v>
      </c>
      <c r="N3487" t="str">
        <f t="shared" si="218"/>
        <v>Jan</v>
      </c>
      <c r="O3487" s="2">
        <f t="shared" si="219"/>
        <v>0.25</v>
      </c>
      <c r="P3487" t="str">
        <f>VLOOKUP(G3487,Agents!A:E,4,FALSE)</f>
        <v>Team1</v>
      </c>
      <c r="Q3487" t="str">
        <f>VLOOKUP(G3487,Agents!A:E,5,FALSE)</f>
        <v>Junior</v>
      </c>
      <c r="R3487" t="str">
        <f>VLOOKUP(G3487,Agents!A:E,2,FALSE)</f>
        <v>Morning</v>
      </c>
    </row>
    <row r="3488" spans="1:18" x14ac:dyDescent="0.35">
      <c r="A3488" t="s">
        <v>6124</v>
      </c>
      <c r="B3488" t="s">
        <v>2404</v>
      </c>
      <c r="C3488" t="s">
        <v>34</v>
      </c>
      <c r="D3488" t="s">
        <v>26</v>
      </c>
      <c r="E3488" s="1">
        <v>46101.865277777775</v>
      </c>
      <c r="F3488" s="1">
        <v>46102.448611111111</v>
      </c>
      <c r="G3488" t="s">
        <v>62</v>
      </c>
      <c r="H3488" t="s">
        <v>15</v>
      </c>
      <c r="I3488" t="s">
        <v>16</v>
      </c>
      <c r="J3488">
        <v>4</v>
      </c>
      <c r="K3488" t="str">
        <f>IF(tickets_dataset[[#This Row],[status]] = "Closed", "Yes","No")</f>
        <v>Yes</v>
      </c>
      <c r="L3488" s="2">
        <f t="shared" si="216"/>
        <v>14.000000000058208</v>
      </c>
      <c r="M3488" t="str">
        <f t="shared" si="217"/>
        <v>No</v>
      </c>
      <c r="N3488" t="str">
        <f t="shared" si="218"/>
        <v>Mar</v>
      </c>
      <c r="O3488" s="2">
        <f t="shared" si="219"/>
        <v>0.58333333333575865</v>
      </c>
      <c r="P3488" t="str">
        <f>VLOOKUP(G3488,Agents!A:E,4,FALSE)</f>
        <v>Team1</v>
      </c>
      <c r="Q3488" t="str">
        <f>VLOOKUP(G3488,Agents!A:E,5,FALSE)</f>
        <v>Junior</v>
      </c>
      <c r="R3488" t="str">
        <f>VLOOKUP(G3488,Agents!A:E,2,FALSE)</f>
        <v>Morning</v>
      </c>
    </row>
    <row r="3489" spans="1:18" x14ac:dyDescent="0.35">
      <c r="A3489" t="s">
        <v>6125</v>
      </c>
      <c r="B3489" t="s">
        <v>4728</v>
      </c>
      <c r="C3489" t="s">
        <v>76</v>
      </c>
      <c r="D3489" t="s">
        <v>13</v>
      </c>
      <c r="E3489" s="1">
        <v>46024.026388888888</v>
      </c>
      <c r="F3489" s="1">
        <v>46024.859722222223</v>
      </c>
      <c r="G3489" t="s">
        <v>53</v>
      </c>
      <c r="H3489" t="s">
        <v>28</v>
      </c>
      <c r="I3489" t="s">
        <v>68</v>
      </c>
      <c r="J3489">
        <v>3</v>
      </c>
      <c r="K3489" t="str">
        <f>IF(tickets_dataset[[#This Row],[status]] = "Closed", "Yes","No")</f>
        <v>No</v>
      </c>
      <c r="L3489" s="2">
        <f t="shared" si="216"/>
        <v>20.000000000058208</v>
      </c>
      <c r="M3489" t="str">
        <f t="shared" si="217"/>
        <v>No</v>
      </c>
      <c r="N3489" t="str">
        <f t="shared" si="218"/>
        <v>Jan</v>
      </c>
      <c r="O3489" s="2">
        <f t="shared" si="219"/>
        <v>0.83333333333575865</v>
      </c>
      <c r="P3489" t="str">
        <f>VLOOKUP(G3489,Agents!A:E,4,FALSE)</f>
        <v>Team1</v>
      </c>
      <c r="Q3489" t="str">
        <f>VLOOKUP(G3489,Agents!A:E,5,FALSE)</f>
        <v>Junior</v>
      </c>
      <c r="R3489" t="str">
        <f>VLOOKUP(G3489,Agents!A:E,2,FALSE)</f>
        <v>Night</v>
      </c>
    </row>
    <row r="3490" spans="1:18" x14ac:dyDescent="0.35">
      <c r="A3490" t="s">
        <v>6126</v>
      </c>
      <c r="B3490" t="s">
        <v>6127</v>
      </c>
      <c r="C3490" t="s">
        <v>12</v>
      </c>
      <c r="D3490" t="s">
        <v>38</v>
      </c>
      <c r="E3490" s="1">
        <v>46109.3</v>
      </c>
      <c r="F3490" s="1">
        <v>46112.633333333331</v>
      </c>
      <c r="G3490" t="s">
        <v>27</v>
      </c>
      <c r="H3490" t="s">
        <v>28</v>
      </c>
      <c r="I3490" t="s">
        <v>16</v>
      </c>
      <c r="J3490">
        <v>3</v>
      </c>
      <c r="K3490" t="str">
        <f>IF(tickets_dataset[[#This Row],[status]] = "Closed", "Yes","No")</f>
        <v>No</v>
      </c>
      <c r="L3490" s="2">
        <f t="shared" si="216"/>
        <v>79.999999999883585</v>
      </c>
      <c r="M3490" t="str">
        <f t="shared" si="217"/>
        <v>Yes</v>
      </c>
      <c r="N3490" t="str">
        <f t="shared" si="218"/>
        <v>Mar</v>
      </c>
      <c r="O3490" s="2">
        <f t="shared" si="219"/>
        <v>3.3333333333284827</v>
      </c>
      <c r="P3490" t="str">
        <f>VLOOKUP(G3490,Agents!A:E,4,FALSE)</f>
        <v>Team5</v>
      </c>
      <c r="Q3490" t="str">
        <f>VLOOKUP(G3490,Agents!A:E,5,FALSE)</f>
        <v>Senior</v>
      </c>
      <c r="R3490" t="str">
        <f>VLOOKUP(G3490,Agents!A:E,2,FALSE)</f>
        <v>Morning</v>
      </c>
    </row>
    <row r="3491" spans="1:18" x14ac:dyDescent="0.35">
      <c r="A3491" t="s">
        <v>6128</v>
      </c>
      <c r="B3491" t="s">
        <v>6129</v>
      </c>
      <c r="C3491" t="s">
        <v>12</v>
      </c>
      <c r="D3491" t="s">
        <v>26</v>
      </c>
      <c r="E3491" s="1">
        <v>46061.678472222222</v>
      </c>
      <c r="F3491" s="1">
        <v>46062.261805555558</v>
      </c>
      <c r="G3491" t="s">
        <v>256</v>
      </c>
      <c r="H3491" t="s">
        <v>15</v>
      </c>
      <c r="I3491" t="s">
        <v>16</v>
      </c>
      <c r="J3491">
        <v>4</v>
      </c>
      <c r="K3491" t="str">
        <f>IF(tickets_dataset[[#This Row],[status]] = "Closed", "Yes","No")</f>
        <v>Yes</v>
      </c>
      <c r="L3491" s="2">
        <f t="shared" si="216"/>
        <v>14.000000000058208</v>
      </c>
      <c r="M3491" t="str">
        <f t="shared" si="217"/>
        <v>No</v>
      </c>
      <c r="N3491" t="str">
        <f t="shared" si="218"/>
        <v>Feb</v>
      </c>
      <c r="O3491" s="2">
        <f t="shared" si="219"/>
        <v>0.58333333333575865</v>
      </c>
      <c r="P3491" t="str">
        <f>VLOOKUP(G3491,Agents!A:E,4,FALSE)</f>
        <v>Team1</v>
      </c>
      <c r="Q3491" t="str">
        <f>VLOOKUP(G3491,Agents!A:E,5,FALSE)</f>
        <v>Mid</v>
      </c>
      <c r="R3491" t="str">
        <f>VLOOKUP(G3491,Agents!A:E,2,FALSE)</f>
        <v>Morning</v>
      </c>
    </row>
    <row r="3492" spans="1:18" x14ac:dyDescent="0.35">
      <c r="A3492" t="s">
        <v>6130</v>
      </c>
      <c r="B3492" t="s">
        <v>153</v>
      </c>
      <c r="C3492" t="s">
        <v>12</v>
      </c>
      <c r="D3492" t="s">
        <v>26</v>
      </c>
      <c r="E3492" s="1">
        <v>46089.326388888891</v>
      </c>
      <c r="F3492" s="1">
        <v>46091.368055555555</v>
      </c>
      <c r="G3492" t="s">
        <v>83</v>
      </c>
      <c r="H3492" t="s">
        <v>15</v>
      </c>
      <c r="I3492" t="s">
        <v>16</v>
      </c>
      <c r="J3492">
        <v>4</v>
      </c>
      <c r="K3492" t="str">
        <f>IF(tickets_dataset[[#This Row],[status]] = "Closed", "Yes","No")</f>
        <v>Yes</v>
      </c>
      <c r="L3492" s="2">
        <f t="shared" si="216"/>
        <v>48.999999999941792</v>
      </c>
      <c r="M3492" t="str">
        <f t="shared" si="217"/>
        <v>Yes</v>
      </c>
      <c r="N3492" t="str">
        <f t="shared" si="218"/>
        <v>Mar</v>
      </c>
      <c r="O3492" s="2">
        <f t="shared" si="219"/>
        <v>2.0416666666642413</v>
      </c>
      <c r="P3492" t="str">
        <f>VLOOKUP(G3492,Agents!A:E,4,FALSE)</f>
        <v>Team2</v>
      </c>
      <c r="Q3492" t="str">
        <f>VLOOKUP(G3492,Agents!A:E,5,FALSE)</f>
        <v>Junior</v>
      </c>
      <c r="R3492" t="str">
        <f>VLOOKUP(G3492,Agents!A:E,2,FALSE)</f>
        <v>Night</v>
      </c>
    </row>
    <row r="3493" spans="1:18" x14ac:dyDescent="0.35">
      <c r="A3493" t="s">
        <v>6131</v>
      </c>
      <c r="B3493" t="s">
        <v>6132</v>
      </c>
      <c r="C3493" t="s">
        <v>50</v>
      </c>
      <c r="D3493" t="s">
        <v>38</v>
      </c>
      <c r="E3493" s="1">
        <v>46100.055555555555</v>
      </c>
      <c r="F3493" s="1">
        <v>46101.763888888891</v>
      </c>
      <c r="G3493" t="s">
        <v>128</v>
      </c>
      <c r="H3493" t="s">
        <v>15</v>
      </c>
      <c r="I3493" t="s">
        <v>16</v>
      </c>
      <c r="J3493">
        <v>4</v>
      </c>
      <c r="K3493" t="str">
        <f>IF(tickets_dataset[[#This Row],[status]] = "Closed", "Yes","No")</f>
        <v>Yes</v>
      </c>
      <c r="L3493" s="2">
        <f t="shared" si="216"/>
        <v>41.000000000058208</v>
      </c>
      <c r="M3493" t="str">
        <f t="shared" si="217"/>
        <v>No</v>
      </c>
      <c r="N3493" t="str">
        <f t="shared" si="218"/>
        <v>Mar</v>
      </c>
      <c r="O3493" s="2">
        <f t="shared" si="219"/>
        <v>1.7083333333357587</v>
      </c>
      <c r="P3493" t="str">
        <f>VLOOKUP(G3493,Agents!A:E,4,FALSE)</f>
        <v>Team4</v>
      </c>
      <c r="Q3493" t="str">
        <f>VLOOKUP(G3493,Agents!A:E,5,FALSE)</f>
        <v>Mid</v>
      </c>
      <c r="R3493" t="str">
        <f>VLOOKUP(G3493,Agents!A:E,2,FALSE)</f>
        <v>Night</v>
      </c>
    </row>
    <row r="3494" spans="1:18" x14ac:dyDescent="0.35">
      <c r="A3494" t="s">
        <v>6133</v>
      </c>
      <c r="B3494" t="s">
        <v>6134</v>
      </c>
      <c r="C3494" t="s">
        <v>12</v>
      </c>
      <c r="D3494" t="s">
        <v>13</v>
      </c>
      <c r="E3494" s="1">
        <v>46076.148611111108</v>
      </c>
      <c r="F3494" s="1">
        <v>46077.731944444444</v>
      </c>
      <c r="G3494" t="s">
        <v>149</v>
      </c>
      <c r="H3494" t="s">
        <v>28</v>
      </c>
      <c r="I3494" t="s">
        <v>16</v>
      </c>
      <c r="J3494">
        <v>4</v>
      </c>
      <c r="K3494" t="str">
        <f>IF(tickets_dataset[[#This Row],[status]] = "Closed", "Yes","No")</f>
        <v>No</v>
      </c>
      <c r="L3494" s="2">
        <f t="shared" si="216"/>
        <v>38.000000000058208</v>
      </c>
      <c r="M3494" t="str">
        <f t="shared" si="217"/>
        <v>No</v>
      </c>
      <c r="N3494" t="str">
        <f t="shared" si="218"/>
        <v>Feb</v>
      </c>
      <c r="O3494" s="2">
        <f t="shared" si="219"/>
        <v>1.5833333333357587</v>
      </c>
      <c r="P3494" t="str">
        <f>VLOOKUP(G3494,Agents!A:E,4,FALSE)</f>
        <v>Team3</v>
      </c>
      <c r="Q3494" t="str">
        <f>VLOOKUP(G3494,Agents!A:E,5,FALSE)</f>
        <v>Mid</v>
      </c>
      <c r="R3494" t="str">
        <f>VLOOKUP(G3494,Agents!A:E,2,FALSE)</f>
        <v>Night</v>
      </c>
    </row>
    <row r="3495" spans="1:18" x14ac:dyDescent="0.35">
      <c r="A3495" t="s">
        <v>6135</v>
      </c>
      <c r="B3495" t="s">
        <v>1186</v>
      </c>
      <c r="C3495" t="s">
        <v>76</v>
      </c>
      <c r="D3495" t="s">
        <v>13</v>
      </c>
      <c r="E3495" s="1">
        <v>46099.966666666667</v>
      </c>
      <c r="F3495" s="1">
        <v>46100.383333333331</v>
      </c>
      <c r="G3495" t="s">
        <v>100</v>
      </c>
      <c r="H3495" t="s">
        <v>15</v>
      </c>
      <c r="I3495" t="s">
        <v>16</v>
      </c>
      <c r="J3495">
        <v>2</v>
      </c>
      <c r="K3495" t="str">
        <f>IF(tickets_dataset[[#This Row],[status]] = "Closed", "Yes","No")</f>
        <v>Yes</v>
      </c>
      <c r="L3495" s="2">
        <f t="shared" si="216"/>
        <v>9.9999999999417923</v>
      </c>
      <c r="M3495" t="str">
        <f t="shared" si="217"/>
        <v>No</v>
      </c>
      <c r="N3495" t="str">
        <f t="shared" si="218"/>
        <v>Mar</v>
      </c>
      <c r="O3495" s="2">
        <f t="shared" si="219"/>
        <v>0.41666666666424135</v>
      </c>
      <c r="P3495" t="str">
        <f>VLOOKUP(G3495,Agents!A:E,4,FALSE)</f>
        <v>Team4</v>
      </c>
      <c r="Q3495" t="str">
        <f>VLOOKUP(G3495,Agents!A:E,5,FALSE)</f>
        <v>Junior</v>
      </c>
      <c r="R3495" t="str">
        <f>VLOOKUP(G3495,Agents!A:E,2,FALSE)</f>
        <v>Evening</v>
      </c>
    </row>
    <row r="3496" spans="1:18" x14ac:dyDescent="0.35">
      <c r="A3496" t="s">
        <v>6136</v>
      </c>
      <c r="B3496" t="s">
        <v>2497</v>
      </c>
      <c r="C3496" t="s">
        <v>22</v>
      </c>
      <c r="D3496" t="s">
        <v>13</v>
      </c>
      <c r="E3496" s="1">
        <v>46045.534722222219</v>
      </c>
      <c r="F3496" s="1">
        <v>46045.618055555555</v>
      </c>
      <c r="G3496" t="s">
        <v>77</v>
      </c>
      <c r="H3496" t="s">
        <v>15</v>
      </c>
      <c r="I3496" t="s">
        <v>16</v>
      </c>
      <c r="J3496">
        <v>5</v>
      </c>
      <c r="K3496" t="str">
        <f>IF(tickets_dataset[[#This Row],[status]] = "Closed", "Yes","No")</f>
        <v>Yes</v>
      </c>
      <c r="L3496" s="2">
        <f t="shared" si="216"/>
        <v>2.0000000000582077</v>
      </c>
      <c r="M3496" t="str">
        <f t="shared" si="217"/>
        <v>No</v>
      </c>
      <c r="N3496" t="str">
        <f t="shared" si="218"/>
        <v>Jan</v>
      </c>
      <c r="O3496" s="2">
        <f t="shared" si="219"/>
        <v>8.3333333335758653E-2</v>
      </c>
      <c r="P3496" t="str">
        <f>VLOOKUP(G3496,Agents!A:E,4,FALSE)</f>
        <v>Team5</v>
      </c>
      <c r="Q3496" t="str">
        <f>VLOOKUP(G3496,Agents!A:E,5,FALSE)</f>
        <v>Junior</v>
      </c>
      <c r="R3496" t="str">
        <f>VLOOKUP(G3496,Agents!A:E,2,FALSE)</f>
        <v>Evening</v>
      </c>
    </row>
    <row r="3497" spans="1:18" x14ac:dyDescent="0.35">
      <c r="A3497" t="s">
        <v>6137</v>
      </c>
      <c r="B3497" t="s">
        <v>6138</v>
      </c>
      <c r="C3497" t="s">
        <v>12</v>
      </c>
      <c r="D3497" t="s">
        <v>13</v>
      </c>
      <c r="E3497" s="1">
        <v>46032.602083333331</v>
      </c>
      <c r="F3497" s="1">
        <v>46032.977083333331</v>
      </c>
      <c r="G3497" t="s">
        <v>167</v>
      </c>
      <c r="H3497" t="s">
        <v>15</v>
      </c>
      <c r="I3497" t="s">
        <v>16</v>
      </c>
      <c r="J3497">
        <v>5</v>
      </c>
      <c r="K3497" t="str">
        <f>IF(tickets_dataset[[#This Row],[status]] = "Closed", "Yes","No")</f>
        <v>Yes</v>
      </c>
      <c r="L3497" s="2">
        <f t="shared" si="216"/>
        <v>9</v>
      </c>
      <c r="M3497" t="str">
        <f t="shared" si="217"/>
        <v>No</v>
      </c>
      <c r="N3497" t="str">
        <f t="shared" si="218"/>
        <v>Jan</v>
      </c>
      <c r="O3497" s="2">
        <f t="shared" si="219"/>
        <v>0.375</v>
      </c>
      <c r="P3497" t="str">
        <f>VLOOKUP(G3497,Agents!A:E,4,FALSE)</f>
        <v>Team3</v>
      </c>
      <c r="Q3497" t="str">
        <f>VLOOKUP(G3497,Agents!A:E,5,FALSE)</f>
        <v>Mid</v>
      </c>
      <c r="R3497" t="str">
        <f>VLOOKUP(G3497,Agents!A:E,2,FALSE)</f>
        <v>Evening</v>
      </c>
    </row>
    <row r="3498" spans="1:18" x14ac:dyDescent="0.35">
      <c r="A3498" t="s">
        <v>6139</v>
      </c>
      <c r="B3498" t="s">
        <v>1121</v>
      </c>
      <c r="C3498" t="s">
        <v>12</v>
      </c>
      <c r="D3498" t="s">
        <v>13</v>
      </c>
      <c r="E3498" s="1">
        <v>46100.876388888886</v>
      </c>
      <c r="F3498" s="1">
        <v>46101.751388888886</v>
      </c>
      <c r="G3498" t="s">
        <v>110</v>
      </c>
      <c r="H3498" t="s">
        <v>15</v>
      </c>
      <c r="I3498" t="s">
        <v>16</v>
      </c>
      <c r="J3498">
        <v>4</v>
      </c>
      <c r="K3498" t="str">
        <f>IF(tickets_dataset[[#This Row],[status]] = "Closed", "Yes","No")</f>
        <v>Yes</v>
      </c>
      <c r="L3498" s="2">
        <f t="shared" si="216"/>
        <v>21</v>
      </c>
      <c r="M3498" t="str">
        <f t="shared" si="217"/>
        <v>No</v>
      </c>
      <c r="N3498" t="str">
        <f t="shared" si="218"/>
        <v>Mar</v>
      </c>
      <c r="O3498" s="2">
        <f t="shared" si="219"/>
        <v>0.875</v>
      </c>
      <c r="P3498" t="str">
        <f>VLOOKUP(G3498,Agents!A:E,4,FALSE)</f>
        <v>Team4</v>
      </c>
      <c r="Q3498" t="str">
        <f>VLOOKUP(G3498,Agents!A:E,5,FALSE)</f>
        <v>Junior</v>
      </c>
      <c r="R3498" t="str">
        <f>VLOOKUP(G3498,Agents!A:E,2,FALSE)</f>
        <v>Morning</v>
      </c>
    </row>
    <row r="3499" spans="1:18" x14ac:dyDescent="0.35">
      <c r="A3499" t="s">
        <v>6140</v>
      </c>
      <c r="B3499" t="s">
        <v>6141</v>
      </c>
      <c r="C3499" t="s">
        <v>50</v>
      </c>
      <c r="D3499" t="s">
        <v>38</v>
      </c>
      <c r="E3499" s="1">
        <v>46097.540277777778</v>
      </c>
      <c r="F3499" s="1">
        <v>46099.998611111114</v>
      </c>
      <c r="G3499" t="s">
        <v>206</v>
      </c>
      <c r="H3499" t="s">
        <v>15</v>
      </c>
      <c r="I3499" t="s">
        <v>16</v>
      </c>
      <c r="J3499">
        <v>4</v>
      </c>
      <c r="K3499" t="str">
        <f>IF(tickets_dataset[[#This Row],[status]] = "Closed", "Yes","No")</f>
        <v>Yes</v>
      </c>
      <c r="L3499" s="2">
        <f t="shared" si="216"/>
        <v>59.000000000058208</v>
      </c>
      <c r="M3499" t="str">
        <f t="shared" si="217"/>
        <v>Yes</v>
      </c>
      <c r="N3499" t="str">
        <f t="shared" si="218"/>
        <v>Mar</v>
      </c>
      <c r="O3499" s="2">
        <f t="shared" si="219"/>
        <v>2.4583333333357587</v>
      </c>
      <c r="P3499" t="str">
        <f>VLOOKUP(G3499,Agents!A:E,4,FALSE)</f>
        <v>Team5</v>
      </c>
      <c r="Q3499" t="str">
        <f>VLOOKUP(G3499,Agents!A:E,5,FALSE)</f>
        <v>Junior</v>
      </c>
      <c r="R3499" t="str">
        <f>VLOOKUP(G3499,Agents!A:E,2,FALSE)</f>
        <v>Evening</v>
      </c>
    </row>
    <row r="3500" spans="1:18" x14ac:dyDescent="0.35">
      <c r="A3500" t="s">
        <v>6142</v>
      </c>
      <c r="B3500" t="s">
        <v>6143</v>
      </c>
      <c r="C3500" t="s">
        <v>50</v>
      </c>
      <c r="D3500" t="s">
        <v>13</v>
      </c>
      <c r="E3500" s="1">
        <v>46065.004861111112</v>
      </c>
      <c r="F3500" s="1">
        <v>46066.671527777777</v>
      </c>
      <c r="G3500" t="s">
        <v>62</v>
      </c>
      <c r="H3500" t="s">
        <v>28</v>
      </c>
      <c r="I3500" t="s">
        <v>16</v>
      </c>
      <c r="J3500">
        <v>4</v>
      </c>
      <c r="K3500" t="str">
        <f>IF(tickets_dataset[[#This Row],[status]] = "Closed", "Yes","No")</f>
        <v>No</v>
      </c>
      <c r="L3500" s="2">
        <f t="shared" si="216"/>
        <v>39.999999999941792</v>
      </c>
      <c r="M3500" t="str">
        <f t="shared" si="217"/>
        <v>No</v>
      </c>
      <c r="N3500" t="str">
        <f t="shared" si="218"/>
        <v>Feb</v>
      </c>
      <c r="O3500" s="2">
        <f t="shared" si="219"/>
        <v>1.6666666666642413</v>
      </c>
      <c r="P3500" t="str">
        <f>VLOOKUP(G3500,Agents!A:E,4,FALSE)</f>
        <v>Team1</v>
      </c>
      <c r="Q3500" t="str">
        <f>VLOOKUP(G3500,Agents!A:E,5,FALSE)</f>
        <v>Junior</v>
      </c>
      <c r="R3500" t="str">
        <f>VLOOKUP(G3500,Agents!A:E,2,FALSE)</f>
        <v>Morning</v>
      </c>
    </row>
    <row r="3501" spans="1:18" x14ac:dyDescent="0.35">
      <c r="A3501" t="s">
        <v>6144</v>
      </c>
      <c r="B3501" t="s">
        <v>6145</v>
      </c>
      <c r="C3501" t="s">
        <v>34</v>
      </c>
      <c r="D3501" t="s">
        <v>13</v>
      </c>
      <c r="E3501" s="1">
        <v>46038.331250000003</v>
      </c>
      <c r="F3501" s="1">
        <v>46040.247916666667</v>
      </c>
      <c r="G3501" t="s">
        <v>23</v>
      </c>
      <c r="H3501" t="s">
        <v>15</v>
      </c>
      <c r="I3501" t="s">
        <v>16</v>
      </c>
      <c r="J3501">
        <v>4</v>
      </c>
      <c r="K3501" t="str">
        <f>IF(tickets_dataset[[#This Row],[status]] = "Closed", "Yes","No")</f>
        <v>Yes</v>
      </c>
      <c r="L3501" s="2">
        <f t="shared" si="216"/>
        <v>45.999999999941792</v>
      </c>
      <c r="M3501" t="str">
        <f t="shared" si="217"/>
        <v>No</v>
      </c>
      <c r="N3501" t="str">
        <f t="shared" si="218"/>
        <v>Jan</v>
      </c>
      <c r="O3501" s="2">
        <f t="shared" si="219"/>
        <v>1.9166666666642413</v>
      </c>
      <c r="P3501" t="str">
        <f>VLOOKUP(G3501,Agents!A:E,4,FALSE)</f>
        <v>Team3</v>
      </c>
      <c r="Q3501" t="str">
        <f>VLOOKUP(G3501,Agents!A:E,5,FALSE)</f>
        <v>Senior</v>
      </c>
      <c r="R3501" t="str">
        <f>VLOOKUP(G3501,Agents!A:E,2,FALSE)</f>
        <v>Evening</v>
      </c>
    </row>
    <row r="3502" spans="1:18" x14ac:dyDescent="0.35">
      <c r="A3502" t="s">
        <v>6146</v>
      </c>
      <c r="B3502" t="s">
        <v>938</v>
      </c>
      <c r="C3502" t="s">
        <v>76</v>
      </c>
      <c r="D3502" t="s">
        <v>13</v>
      </c>
      <c r="E3502" s="1">
        <v>46023.547222222223</v>
      </c>
      <c r="F3502" s="1">
        <v>46025.172222222223</v>
      </c>
      <c r="G3502" t="s">
        <v>83</v>
      </c>
      <c r="H3502" t="s">
        <v>15</v>
      </c>
      <c r="I3502" t="s">
        <v>16</v>
      </c>
      <c r="J3502">
        <v>4</v>
      </c>
      <c r="K3502" t="str">
        <f>IF(tickets_dataset[[#This Row],[status]] = "Closed", "Yes","No")</f>
        <v>Yes</v>
      </c>
      <c r="L3502" s="2">
        <f t="shared" si="216"/>
        <v>39</v>
      </c>
      <c r="M3502" t="str">
        <f t="shared" si="217"/>
        <v>No</v>
      </c>
      <c r="N3502" t="str">
        <f t="shared" si="218"/>
        <v>Jan</v>
      </c>
      <c r="O3502" s="2">
        <f t="shared" si="219"/>
        <v>1.625</v>
      </c>
      <c r="P3502" t="str">
        <f>VLOOKUP(G3502,Agents!A:E,4,FALSE)</f>
        <v>Team2</v>
      </c>
      <c r="Q3502" t="str">
        <f>VLOOKUP(G3502,Agents!A:E,5,FALSE)</f>
        <v>Junior</v>
      </c>
      <c r="R3502" t="str">
        <f>VLOOKUP(G3502,Agents!A:E,2,FALSE)</f>
        <v>Night</v>
      </c>
    </row>
    <row r="3503" spans="1:18" x14ac:dyDescent="0.35">
      <c r="A3503" t="s">
        <v>6147</v>
      </c>
      <c r="B3503" t="s">
        <v>5044</v>
      </c>
      <c r="C3503" t="s">
        <v>34</v>
      </c>
      <c r="D3503" t="s">
        <v>38</v>
      </c>
      <c r="E3503" s="1">
        <v>46086.887499999997</v>
      </c>
      <c r="F3503" s="1">
        <v>46089.470833333333</v>
      </c>
      <c r="G3503" t="s">
        <v>62</v>
      </c>
      <c r="H3503" t="s">
        <v>15</v>
      </c>
      <c r="I3503" t="s">
        <v>16</v>
      </c>
      <c r="J3503">
        <v>4</v>
      </c>
      <c r="K3503" t="str">
        <f>IF(tickets_dataset[[#This Row],[status]] = "Closed", "Yes","No")</f>
        <v>Yes</v>
      </c>
      <c r="L3503" s="2">
        <f t="shared" si="216"/>
        <v>62.000000000058208</v>
      </c>
      <c r="M3503" t="str">
        <f t="shared" si="217"/>
        <v>Yes</v>
      </c>
      <c r="N3503" t="str">
        <f t="shared" si="218"/>
        <v>Mar</v>
      </c>
      <c r="O3503" s="2">
        <f t="shared" si="219"/>
        <v>2.5833333333357587</v>
      </c>
      <c r="P3503" t="str">
        <f>VLOOKUP(G3503,Agents!A:E,4,FALSE)</f>
        <v>Team1</v>
      </c>
      <c r="Q3503" t="str">
        <f>VLOOKUP(G3503,Agents!A:E,5,FALSE)</f>
        <v>Junior</v>
      </c>
      <c r="R3503" t="str">
        <f>VLOOKUP(G3503,Agents!A:E,2,FALSE)</f>
        <v>Morning</v>
      </c>
    </row>
    <row r="3504" spans="1:18" x14ac:dyDescent="0.35">
      <c r="A3504" t="s">
        <v>6148</v>
      </c>
      <c r="B3504" t="s">
        <v>573</v>
      </c>
      <c r="C3504" t="s">
        <v>76</v>
      </c>
      <c r="D3504" t="s">
        <v>38</v>
      </c>
      <c r="E3504" s="1">
        <v>46023.669444444444</v>
      </c>
      <c r="F3504" s="1">
        <v>46027.50277777778</v>
      </c>
      <c r="G3504" t="s">
        <v>42</v>
      </c>
      <c r="H3504" t="s">
        <v>15</v>
      </c>
      <c r="I3504" t="s">
        <v>16</v>
      </c>
      <c r="J3504">
        <v>3</v>
      </c>
      <c r="K3504" t="str">
        <f>IF(tickets_dataset[[#This Row],[status]] = "Closed", "Yes","No")</f>
        <v>Yes</v>
      </c>
      <c r="L3504" s="2">
        <f t="shared" si="216"/>
        <v>92.000000000058208</v>
      </c>
      <c r="M3504" t="str">
        <f t="shared" si="217"/>
        <v>Yes</v>
      </c>
      <c r="N3504" t="str">
        <f t="shared" si="218"/>
        <v>Jan</v>
      </c>
      <c r="O3504" s="2">
        <f t="shared" si="219"/>
        <v>3.8333333333357587</v>
      </c>
      <c r="P3504" t="str">
        <f>VLOOKUP(G3504,Agents!A:E,4,FALSE)</f>
        <v>Team2</v>
      </c>
      <c r="Q3504" t="str">
        <f>VLOOKUP(G3504,Agents!A:E,5,FALSE)</f>
        <v>Junior</v>
      </c>
      <c r="R3504" t="str">
        <f>VLOOKUP(G3504,Agents!A:E,2,FALSE)</f>
        <v>Night</v>
      </c>
    </row>
    <row r="3505" spans="1:18" x14ac:dyDescent="0.35">
      <c r="A3505" t="s">
        <v>6149</v>
      </c>
      <c r="B3505" t="s">
        <v>1056</v>
      </c>
      <c r="C3505" t="s">
        <v>50</v>
      </c>
      <c r="D3505" t="s">
        <v>26</v>
      </c>
      <c r="E3505" s="1">
        <v>46042.362500000003</v>
      </c>
      <c r="F3505" s="1">
        <v>46043.570833333331</v>
      </c>
      <c r="G3505" t="s">
        <v>53</v>
      </c>
      <c r="H3505" t="s">
        <v>15</v>
      </c>
      <c r="I3505" t="s">
        <v>16</v>
      </c>
      <c r="J3505">
        <v>2</v>
      </c>
      <c r="K3505" t="str">
        <f>IF(tickets_dataset[[#This Row],[status]] = "Closed", "Yes","No")</f>
        <v>Yes</v>
      </c>
      <c r="L3505" s="2">
        <f t="shared" si="216"/>
        <v>28.999999999883585</v>
      </c>
      <c r="M3505" t="str">
        <f t="shared" si="217"/>
        <v>No</v>
      </c>
      <c r="N3505" t="str">
        <f t="shared" si="218"/>
        <v>Jan</v>
      </c>
      <c r="O3505" s="2">
        <f t="shared" si="219"/>
        <v>1.2083333333284827</v>
      </c>
      <c r="P3505" t="str">
        <f>VLOOKUP(G3505,Agents!A:E,4,FALSE)</f>
        <v>Team1</v>
      </c>
      <c r="Q3505" t="str">
        <f>VLOOKUP(G3505,Agents!A:E,5,FALSE)</f>
        <v>Junior</v>
      </c>
      <c r="R3505" t="str">
        <f>VLOOKUP(G3505,Agents!A:E,2,FALSE)</f>
        <v>Night</v>
      </c>
    </row>
    <row r="3506" spans="1:18" x14ac:dyDescent="0.35">
      <c r="A3506" t="s">
        <v>6150</v>
      </c>
      <c r="B3506" t="s">
        <v>3561</v>
      </c>
      <c r="C3506" t="s">
        <v>50</v>
      </c>
      <c r="D3506" t="s">
        <v>38</v>
      </c>
      <c r="E3506" s="1">
        <v>46080.472222222219</v>
      </c>
      <c r="F3506" s="1">
        <v>46082.222222222219</v>
      </c>
      <c r="G3506" t="s">
        <v>14</v>
      </c>
      <c r="H3506" t="s">
        <v>15</v>
      </c>
      <c r="I3506" t="s">
        <v>16</v>
      </c>
      <c r="J3506">
        <v>5</v>
      </c>
      <c r="K3506" t="str">
        <f>IF(tickets_dataset[[#This Row],[status]] = "Closed", "Yes","No")</f>
        <v>Yes</v>
      </c>
      <c r="L3506" s="2">
        <f t="shared" si="216"/>
        <v>42</v>
      </c>
      <c r="M3506" t="str">
        <f t="shared" si="217"/>
        <v>No</v>
      </c>
      <c r="N3506" t="str">
        <f t="shared" si="218"/>
        <v>Feb</v>
      </c>
      <c r="O3506" s="2">
        <f t="shared" si="219"/>
        <v>1.75</v>
      </c>
      <c r="P3506" t="str">
        <f>VLOOKUP(G3506,Agents!A:E,4,FALSE)</f>
        <v>Team1</v>
      </c>
      <c r="Q3506" t="str">
        <f>VLOOKUP(G3506,Agents!A:E,5,FALSE)</f>
        <v>Senior</v>
      </c>
      <c r="R3506" t="str">
        <f>VLOOKUP(G3506,Agents!A:E,2,FALSE)</f>
        <v>Morning</v>
      </c>
    </row>
    <row r="3507" spans="1:18" x14ac:dyDescent="0.35">
      <c r="A3507" t="s">
        <v>6151</v>
      </c>
      <c r="B3507" t="s">
        <v>5694</v>
      </c>
      <c r="C3507" t="s">
        <v>22</v>
      </c>
      <c r="D3507" t="s">
        <v>38</v>
      </c>
      <c r="E3507" s="1">
        <v>46034.385416666664</v>
      </c>
      <c r="F3507" s="1">
        <v>46037.010416666664</v>
      </c>
      <c r="G3507" t="s">
        <v>45</v>
      </c>
      <c r="H3507" t="s">
        <v>28</v>
      </c>
      <c r="I3507" t="s">
        <v>16</v>
      </c>
      <c r="J3507">
        <v>4</v>
      </c>
      <c r="K3507" t="str">
        <f>IF(tickets_dataset[[#This Row],[status]] = "Closed", "Yes","No")</f>
        <v>No</v>
      </c>
      <c r="L3507" s="2">
        <f t="shared" si="216"/>
        <v>63</v>
      </c>
      <c r="M3507" t="str">
        <f t="shared" si="217"/>
        <v>Yes</v>
      </c>
      <c r="N3507" t="str">
        <f t="shared" si="218"/>
        <v>Jan</v>
      </c>
      <c r="O3507" s="2">
        <f t="shared" si="219"/>
        <v>2.625</v>
      </c>
      <c r="P3507" t="str">
        <f>VLOOKUP(G3507,Agents!A:E,4,FALSE)</f>
        <v>Team5</v>
      </c>
      <c r="Q3507" t="str">
        <f>VLOOKUP(G3507,Agents!A:E,5,FALSE)</f>
        <v>Senior</v>
      </c>
      <c r="R3507" t="str">
        <f>VLOOKUP(G3507,Agents!A:E,2,FALSE)</f>
        <v>Morning</v>
      </c>
    </row>
    <row r="3508" spans="1:18" x14ac:dyDescent="0.35">
      <c r="A3508" t="s">
        <v>6152</v>
      </c>
      <c r="B3508" t="s">
        <v>587</v>
      </c>
      <c r="C3508" t="s">
        <v>22</v>
      </c>
      <c r="D3508" t="s">
        <v>26</v>
      </c>
      <c r="E3508" s="1">
        <v>46078.470833333333</v>
      </c>
      <c r="F3508" s="1">
        <v>46081.304166666669</v>
      </c>
      <c r="G3508" t="s">
        <v>164</v>
      </c>
      <c r="H3508" t="s">
        <v>15</v>
      </c>
      <c r="I3508" t="s">
        <v>16</v>
      </c>
      <c r="J3508">
        <v>4</v>
      </c>
      <c r="K3508" t="str">
        <f>IF(tickets_dataset[[#This Row],[status]] = "Closed", "Yes","No")</f>
        <v>Yes</v>
      </c>
      <c r="L3508" s="2">
        <f t="shared" si="216"/>
        <v>68.000000000058208</v>
      </c>
      <c r="M3508" t="str">
        <f t="shared" si="217"/>
        <v>Yes</v>
      </c>
      <c r="N3508" t="str">
        <f t="shared" si="218"/>
        <v>Feb</v>
      </c>
      <c r="O3508" s="2">
        <f t="shared" si="219"/>
        <v>2.8333333333357587</v>
      </c>
      <c r="P3508" t="str">
        <f>VLOOKUP(G3508,Agents!A:E,4,FALSE)</f>
        <v>Team4</v>
      </c>
      <c r="Q3508" t="str">
        <f>VLOOKUP(G3508,Agents!A:E,5,FALSE)</f>
        <v>Senior</v>
      </c>
      <c r="R3508" t="str">
        <f>VLOOKUP(G3508,Agents!A:E,2,FALSE)</f>
        <v>Evening</v>
      </c>
    </row>
    <row r="3509" spans="1:18" x14ac:dyDescent="0.35">
      <c r="A3509" t="s">
        <v>6153</v>
      </c>
      <c r="B3509" t="s">
        <v>6154</v>
      </c>
      <c r="C3509" t="s">
        <v>76</v>
      </c>
      <c r="D3509" t="s">
        <v>38</v>
      </c>
      <c r="E3509" s="1">
        <v>46087.849305555559</v>
      </c>
      <c r="F3509" s="1">
        <v>46089.390972222223</v>
      </c>
      <c r="G3509" t="s">
        <v>19</v>
      </c>
      <c r="H3509" t="s">
        <v>15</v>
      </c>
      <c r="I3509" t="s">
        <v>16</v>
      </c>
      <c r="J3509">
        <v>5</v>
      </c>
      <c r="K3509" t="str">
        <f>IF(tickets_dataset[[#This Row],[status]] = "Closed", "Yes","No")</f>
        <v>Yes</v>
      </c>
      <c r="L3509" s="2">
        <f t="shared" si="216"/>
        <v>36.999999999941792</v>
      </c>
      <c r="M3509" t="str">
        <f t="shared" si="217"/>
        <v>No</v>
      </c>
      <c r="N3509" t="str">
        <f t="shared" si="218"/>
        <v>Mar</v>
      </c>
      <c r="O3509" s="2">
        <f t="shared" si="219"/>
        <v>1.5416666666642413</v>
      </c>
      <c r="P3509" t="str">
        <f>VLOOKUP(G3509,Agents!A:E,4,FALSE)</f>
        <v>Team4</v>
      </c>
      <c r="Q3509" t="str">
        <f>VLOOKUP(G3509,Agents!A:E,5,FALSE)</f>
        <v>Senior</v>
      </c>
      <c r="R3509" t="str">
        <f>VLOOKUP(G3509,Agents!A:E,2,FALSE)</f>
        <v>Evening</v>
      </c>
    </row>
    <row r="3510" spans="1:18" x14ac:dyDescent="0.35">
      <c r="A3510" t="s">
        <v>6155</v>
      </c>
      <c r="B3510" t="s">
        <v>5952</v>
      </c>
      <c r="C3510" t="s">
        <v>34</v>
      </c>
      <c r="D3510" t="s">
        <v>13</v>
      </c>
      <c r="E3510" s="1">
        <v>46088.319444444445</v>
      </c>
      <c r="F3510" s="1">
        <v>46089.486111111109</v>
      </c>
      <c r="G3510" t="s">
        <v>164</v>
      </c>
      <c r="H3510" t="s">
        <v>15</v>
      </c>
      <c r="I3510" t="s">
        <v>16</v>
      </c>
      <c r="J3510">
        <v>5</v>
      </c>
      <c r="K3510" t="str">
        <f>IF(tickets_dataset[[#This Row],[status]] = "Closed", "Yes","No")</f>
        <v>Yes</v>
      </c>
      <c r="L3510" s="2">
        <f t="shared" si="216"/>
        <v>27.999999999941792</v>
      </c>
      <c r="M3510" t="str">
        <f t="shared" si="217"/>
        <v>No</v>
      </c>
      <c r="N3510" t="str">
        <f t="shared" si="218"/>
        <v>Mar</v>
      </c>
      <c r="O3510" s="2">
        <f t="shared" si="219"/>
        <v>1.1666666666642413</v>
      </c>
      <c r="P3510" t="str">
        <f>VLOOKUP(G3510,Agents!A:E,4,FALSE)</f>
        <v>Team4</v>
      </c>
      <c r="Q3510" t="str">
        <f>VLOOKUP(G3510,Agents!A:E,5,FALSE)</f>
        <v>Senior</v>
      </c>
      <c r="R3510" t="str">
        <f>VLOOKUP(G3510,Agents!A:E,2,FALSE)</f>
        <v>Evening</v>
      </c>
    </row>
    <row r="3511" spans="1:18" x14ac:dyDescent="0.35">
      <c r="A3511" t="s">
        <v>6156</v>
      </c>
      <c r="B3511" t="s">
        <v>3970</v>
      </c>
      <c r="C3511" t="s">
        <v>50</v>
      </c>
      <c r="D3511" t="s">
        <v>13</v>
      </c>
      <c r="E3511" s="1">
        <v>46075.068749999999</v>
      </c>
      <c r="F3511" s="1">
        <v>46076.23541666667</v>
      </c>
      <c r="G3511" t="s">
        <v>422</v>
      </c>
      <c r="H3511" t="s">
        <v>28</v>
      </c>
      <c r="I3511" t="s">
        <v>16</v>
      </c>
      <c r="J3511">
        <v>2</v>
      </c>
      <c r="K3511" t="str">
        <f>IF(tickets_dataset[[#This Row],[status]] = "Closed", "Yes","No")</f>
        <v>No</v>
      </c>
      <c r="L3511" s="2">
        <f t="shared" si="216"/>
        <v>28.000000000116415</v>
      </c>
      <c r="M3511" t="str">
        <f t="shared" si="217"/>
        <v>No</v>
      </c>
      <c r="N3511" t="str">
        <f t="shared" si="218"/>
        <v>Feb</v>
      </c>
      <c r="O3511" s="2">
        <f t="shared" si="219"/>
        <v>1.1666666666715173</v>
      </c>
      <c r="P3511" t="str">
        <f>VLOOKUP(G3511,Agents!A:E,4,FALSE)</f>
        <v>Team5</v>
      </c>
      <c r="Q3511" t="str">
        <f>VLOOKUP(G3511,Agents!A:E,5,FALSE)</f>
        <v>Mid</v>
      </c>
      <c r="R3511" t="str">
        <f>VLOOKUP(G3511,Agents!A:E,2,FALSE)</f>
        <v>Evening</v>
      </c>
    </row>
    <row r="3512" spans="1:18" x14ac:dyDescent="0.35">
      <c r="A3512" t="s">
        <v>6157</v>
      </c>
      <c r="B3512" t="s">
        <v>2493</v>
      </c>
      <c r="C3512" t="s">
        <v>12</v>
      </c>
      <c r="D3512" t="s">
        <v>13</v>
      </c>
      <c r="E3512" s="1">
        <v>46024.242361111108</v>
      </c>
      <c r="F3512" s="1">
        <v>46026.075694444444</v>
      </c>
      <c r="G3512" t="s">
        <v>239</v>
      </c>
      <c r="H3512" t="s">
        <v>15</v>
      </c>
      <c r="I3512" t="s">
        <v>16</v>
      </c>
      <c r="J3512">
        <v>4</v>
      </c>
      <c r="K3512" t="str">
        <f>IF(tickets_dataset[[#This Row],[status]] = "Closed", "Yes","No")</f>
        <v>Yes</v>
      </c>
      <c r="L3512" s="2">
        <f t="shared" si="216"/>
        <v>44.000000000058208</v>
      </c>
      <c r="M3512" t="str">
        <f t="shared" si="217"/>
        <v>No</v>
      </c>
      <c r="N3512" t="str">
        <f t="shared" si="218"/>
        <v>Jan</v>
      </c>
      <c r="O3512" s="2">
        <f t="shared" si="219"/>
        <v>1.8333333333357587</v>
      </c>
      <c r="P3512" t="str">
        <f>VLOOKUP(G3512,Agents!A:E,4,FALSE)</f>
        <v>Team1</v>
      </c>
      <c r="Q3512" t="str">
        <f>VLOOKUP(G3512,Agents!A:E,5,FALSE)</f>
        <v>Senior</v>
      </c>
      <c r="R3512" t="str">
        <f>VLOOKUP(G3512,Agents!A:E,2,FALSE)</f>
        <v>Evening</v>
      </c>
    </row>
    <row r="3513" spans="1:18" x14ac:dyDescent="0.35">
      <c r="A3513" t="s">
        <v>6158</v>
      </c>
      <c r="B3513" t="s">
        <v>3902</v>
      </c>
      <c r="C3513" t="s">
        <v>50</v>
      </c>
      <c r="D3513" t="s">
        <v>26</v>
      </c>
      <c r="E3513" s="1">
        <v>46035.908333333333</v>
      </c>
      <c r="F3513" s="1">
        <v>46036.95</v>
      </c>
      <c r="G3513" t="s">
        <v>83</v>
      </c>
      <c r="H3513" t="s">
        <v>15</v>
      </c>
      <c r="I3513" t="s">
        <v>16</v>
      </c>
      <c r="J3513">
        <v>4</v>
      </c>
      <c r="K3513" t="str">
        <f>IF(tickets_dataset[[#This Row],[status]] = "Closed", "Yes","No")</f>
        <v>Yes</v>
      </c>
      <c r="L3513" s="2">
        <f t="shared" si="216"/>
        <v>24.999999999941792</v>
      </c>
      <c r="M3513" t="str">
        <f t="shared" si="217"/>
        <v>No</v>
      </c>
      <c r="N3513" t="str">
        <f t="shared" si="218"/>
        <v>Jan</v>
      </c>
      <c r="O3513" s="2">
        <f t="shared" si="219"/>
        <v>1.0416666666642413</v>
      </c>
      <c r="P3513" t="str">
        <f>VLOOKUP(G3513,Agents!A:E,4,FALSE)</f>
        <v>Team2</v>
      </c>
      <c r="Q3513" t="str">
        <f>VLOOKUP(G3513,Agents!A:E,5,FALSE)</f>
        <v>Junior</v>
      </c>
      <c r="R3513" t="str">
        <f>VLOOKUP(G3513,Agents!A:E,2,FALSE)</f>
        <v>Night</v>
      </c>
    </row>
    <row r="3514" spans="1:18" x14ac:dyDescent="0.35">
      <c r="A3514" t="s">
        <v>6159</v>
      </c>
      <c r="B3514" t="s">
        <v>6160</v>
      </c>
      <c r="C3514" t="s">
        <v>76</v>
      </c>
      <c r="D3514" t="s">
        <v>26</v>
      </c>
      <c r="E3514" s="1">
        <v>46089.130555555559</v>
      </c>
      <c r="F3514" s="1">
        <v>46091.547222222223</v>
      </c>
      <c r="G3514" t="s">
        <v>164</v>
      </c>
      <c r="H3514" t="s">
        <v>15</v>
      </c>
      <c r="I3514" t="s">
        <v>16</v>
      </c>
      <c r="J3514">
        <v>5</v>
      </c>
      <c r="K3514" t="str">
        <f>IF(tickets_dataset[[#This Row],[status]] = "Closed", "Yes","No")</f>
        <v>Yes</v>
      </c>
      <c r="L3514" s="2">
        <f t="shared" si="216"/>
        <v>57.999999999941792</v>
      </c>
      <c r="M3514" t="str">
        <f t="shared" si="217"/>
        <v>Yes</v>
      </c>
      <c r="N3514" t="str">
        <f t="shared" si="218"/>
        <v>Mar</v>
      </c>
      <c r="O3514" s="2">
        <f t="shared" si="219"/>
        <v>2.4166666666642413</v>
      </c>
      <c r="P3514" t="str">
        <f>VLOOKUP(G3514,Agents!A:E,4,FALSE)</f>
        <v>Team4</v>
      </c>
      <c r="Q3514" t="str">
        <f>VLOOKUP(G3514,Agents!A:E,5,FALSE)</f>
        <v>Senior</v>
      </c>
      <c r="R3514" t="str">
        <f>VLOOKUP(G3514,Agents!A:E,2,FALSE)</f>
        <v>Evening</v>
      </c>
    </row>
    <row r="3515" spans="1:18" x14ac:dyDescent="0.35">
      <c r="A3515" t="s">
        <v>6161</v>
      </c>
      <c r="B3515" t="s">
        <v>6162</v>
      </c>
      <c r="C3515" t="s">
        <v>22</v>
      </c>
      <c r="D3515" t="s">
        <v>26</v>
      </c>
      <c r="E3515" s="1">
        <v>46069.520833333336</v>
      </c>
      <c r="F3515" s="1">
        <v>46070.395833333336</v>
      </c>
      <c r="G3515" t="s">
        <v>149</v>
      </c>
      <c r="H3515" t="s">
        <v>15</v>
      </c>
      <c r="I3515" t="s">
        <v>16</v>
      </c>
      <c r="J3515">
        <v>4</v>
      </c>
      <c r="K3515" t="str">
        <f>IF(tickets_dataset[[#This Row],[status]] = "Closed", "Yes","No")</f>
        <v>Yes</v>
      </c>
      <c r="L3515" s="2">
        <f t="shared" si="216"/>
        <v>21</v>
      </c>
      <c r="M3515" t="str">
        <f t="shared" si="217"/>
        <v>No</v>
      </c>
      <c r="N3515" t="str">
        <f t="shared" si="218"/>
        <v>Feb</v>
      </c>
      <c r="O3515" s="2">
        <f t="shared" si="219"/>
        <v>0.875</v>
      </c>
      <c r="P3515" t="str">
        <f>VLOOKUP(G3515,Agents!A:E,4,FALSE)</f>
        <v>Team3</v>
      </c>
      <c r="Q3515" t="str">
        <f>VLOOKUP(G3515,Agents!A:E,5,FALSE)</f>
        <v>Mid</v>
      </c>
      <c r="R3515" t="str">
        <f>VLOOKUP(G3515,Agents!A:E,2,FALSE)</f>
        <v>Night</v>
      </c>
    </row>
    <row r="3516" spans="1:18" x14ac:dyDescent="0.35">
      <c r="A3516" t="s">
        <v>6163</v>
      </c>
      <c r="B3516" t="s">
        <v>1994</v>
      </c>
      <c r="C3516" t="s">
        <v>22</v>
      </c>
      <c r="D3516" t="s">
        <v>13</v>
      </c>
      <c r="E3516" s="1">
        <v>46062.120833333334</v>
      </c>
      <c r="F3516" s="1">
        <v>46063.745833333334</v>
      </c>
      <c r="G3516" t="s">
        <v>35</v>
      </c>
      <c r="H3516" t="s">
        <v>28</v>
      </c>
      <c r="I3516" t="s">
        <v>16</v>
      </c>
      <c r="J3516">
        <v>5</v>
      </c>
      <c r="K3516" t="str">
        <f>IF(tickets_dataset[[#This Row],[status]] = "Closed", "Yes","No")</f>
        <v>No</v>
      </c>
      <c r="L3516" s="2">
        <f t="shared" si="216"/>
        <v>39</v>
      </c>
      <c r="M3516" t="str">
        <f t="shared" si="217"/>
        <v>No</v>
      </c>
      <c r="N3516" t="str">
        <f t="shared" si="218"/>
        <v>Feb</v>
      </c>
      <c r="O3516" s="2">
        <f t="shared" si="219"/>
        <v>1.625</v>
      </c>
      <c r="P3516" t="str">
        <f>VLOOKUP(G3516,Agents!A:E,4,FALSE)</f>
        <v>Team1</v>
      </c>
      <c r="Q3516" t="str">
        <f>VLOOKUP(G3516,Agents!A:E,5,FALSE)</f>
        <v>Senior</v>
      </c>
      <c r="R3516" t="str">
        <f>VLOOKUP(G3516,Agents!A:E,2,FALSE)</f>
        <v>Evening</v>
      </c>
    </row>
    <row r="3517" spans="1:18" x14ac:dyDescent="0.35">
      <c r="A3517" t="s">
        <v>6164</v>
      </c>
      <c r="B3517" t="s">
        <v>6165</v>
      </c>
      <c r="C3517" t="s">
        <v>34</v>
      </c>
      <c r="D3517" t="s">
        <v>38</v>
      </c>
      <c r="E3517" s="1">
        <v>46105.725694444445</v>
      </c>
      <c r="F3517" s="1">
        <v>46108.017361111109</v>
      </c>
      <c r="G3517" t="s">
        <v>170</v>
      </c>
      <c r="H3517" t="s">
        <v>15</v>
      </c>
      <c r="I3517" t="s">
        <v>16</v>
      </c>
      <c r="J3517">
        <v>5</v>
      </c>
      <c r="K3517" t="str">
        <f>IF(tickets_dataset[[#This Row],[status]] = "Closed", "Yes","No")</f>
        <v>Yes</v>
      </c>
      <c r="L3517" s="2">
        <f t="shared" si="216"/>
        <v>54.999999999941792</v>
      </c>
      <c r="M3517" t="str">
        <f t="shared" si="217"/>
        <v>Yes</v>
      </c>
      <c r="N3517" t="str">
        <f t="shared" si="218"/>
        <v>Mar</v>
      </c>
      <c r="O3517" s="2">
        <f t="shared" si="219"/>
        <v>2.2916666666642413</v>
      </c>
      <c r="P3517" t="str">
        <f>VLOOKUP(G3517,Agents!A:E,4,FALSE)</f>
        <v>Team5</v>
      </c>
      <c r="Q3517" t="str">
        <f>VLOOKUP(G3517,Agents!A:E,5,FALSE)</f>
        <v>Junior</v>
      </c>
      <c r="R3517" t="str">
        <f>VLOOKUP(G3517,Agents!A:E,2,FALSE)</f>
        <v>Night</v>
      </c>
    </row>
    <row r="3518" spans="1:18" x14ac:dyDescent="0.35">
      <c r="A3518" t="s">
        <v>6166</v>
      </c>
      <c r="B3518" t="s">
        <v>2012</v>
      </c>
      <c r="C3518" t="s">
        <v>22</v>
      </c>
      <c r="D3518" t="s">
        <v>38</v>
      </c>
      <c r="E3518" s="1">
        <v>46024.183333333334</v>
      </c>
      <c r="F3518" s="1">
        <v>46027.85</v>
      </c>
      <c r="G3518" t="s">
        <v>31</v>
      </c>
      <c r="H3518" t="s">
        <v>15</v>
      </c>
      <c r="I3518" t="s">
        <v>16</v>
      </c>
      <c r="J3518">
        <v>5</v>
      </c>
      <c r="K3518" t="str">
        <f>IF(tickets_dataset[[#This Row],[status]] = "Closed", "Yes","No")</f>
        <v>Yes</v>
      </c>
      <c r="L3518" s="2">
        <f t="shared" si="216"/>
        <v>87.999999999941792</v>
      </c>
      <c r="M3518" t="str">
        <f t="shared" si="217"/>
        <v>Yes</v>
      </c>
      <c r="N3518" t="str">
        <f t="shared" si="218"/>
        <v>Jan</v>
      </c>
      <c r="O3518" s="2">
        <f t="shared" si="219"/>
        <v>3.6666666666642413</v>
      </c>
      <c r="P3518" t="str">
        <f>VLOOKUP(G3518,Agents!A:E,4,FALSE)</f>
        <v>Team5</v>
      </c>
      <c r="Q3518" t="str">
        <f>VLOOKUP(G3518,Agents!A:E,5,FALSE)</f>
        <v>Senior</v>
      </c>
      <c r="R3518" t="str">
        <f>VLOOKUP(G3518,Agents!A:E,2,FALSE)</f>
        <v>Evening</v>
      </c>
    </row>
    <row r="3519" spans="1:18" x14ac:dyDescent="0.35">
      <c r="A3519" t="s">
        <v>6167</v>
      </c>
      <c r="B3519" t="s">
        <v>4739</v>
      </c>
      <c r="C3519" t="s">
        <v>22</v>
      </c>
      <c r="D3519" t="s">
        <v>13</v>
      </c>
      <c r="E3519" s="1">
        <v>46026.54583333333</v>
      </c>
      <c r="F3519" s="1">
        <v>46028.17083333333</v>
      </c>
      <c r="G3519" t="s">
        <v>73</v>
      </c>
      <c r="H3519" t="s">
        <v>15</v>
      </c>
      <c r="I3519" t="s">
        <v>16</v>
      </c>
      <c r="J3519">
        <v>3</v>
      </c>
      <c r="K3519" t="str">
        <f>IF(tickets_dataset[[#This Row],[status]] = "Closed", "Yes","No")</f>
        <v>Yes</v>
      </c>
      <c r="L3519" s="2">
        <f t="shared" si="216"/>
        <v>39</v>
      </c>
      <c r="M3519" t="str">
        <f t="shared" si="217"/>
        <v>No</v>
      </c>
      <c r="N3519" t="str">
        <f t="shared" si="218"/>
        <v>Jan</v>
      </c>
      <c r="O3519" s="2">
        <f t="shared" si="219"/>
        <v>1.625</v>
      </c>
      <c r="P3519" t="str">
        <f>VLOOKUP(G3519,Agents!A:E,4,FALSE)</f>
        <v>Team4</v>
      </c>
      <c r="Q3519" t="str">
        <f>VLOOKUP(G3519,Agents!A:E,5,FALSE)</f>
        <v>Senior</v>
      </c>
      <c r="R3519" t="str">
        <f>VLOOKUP(G3519,Agents!A:E,2,FALSE)</f>
        <v>Night</v>
      </c>
    </row>
    <row r="3520" spans="1:18" x14ac:dyDescent="0.35">
      <c r="A3520" t="s">
        <v>6168</v>
      </c>
      <c r="B3520" t="s">
        <v>3190</v>
      </c>
      <c r="C3520" t="s">
        <v>50</v>
      </c>
      <c r="D3520" t="s">
        <v>13</v>
      </c>
      <c r="E3520" s="1">
        <v>46087.084722222222</v>
      </c>
      <c r="F3520" s="1">
        <v>46087.543055555558</v>
      </c>
      <c r="G3520" t="s">
        <v>56</v>
      </c>
      <c r="H3520" t="s">
        <v>15</v>
      </c>
      <c r="I3520" t="s">
        <v>68</v>
      </c>
      <c r="J3520">
        <v>3</v>
      </c>
      <c r="K3520" t="str">
        <f>IF(tickets_dataset[[#This Row],[status]] = "Closed", "Yes","No")</f>
        <v>Yes</v>
      </c>
      <c r="L3520" s="2">
        <f t="shared" si="216"/>
        <v>11.000000000058208</v>
      </c>
      <c r="M3520" t="str">
        <f t="shared" si="217"/>
        <v>No</v>
      </c>
      <c r="N3520" t="str">
        <f t="shared" si="218"/>
        <v>Mar</v>
      </c>
      <c r="O3520" s="2">
        <f t="shared" si="219"/>
        <v>0.45833333333575865</v>
      </c>
      <c r="P3520" t="str">
        <f>VLOOKUP(G3520,Agents!A:E,4,FALSE)</f>
        <v>Team1</v>
      </c>
      <c r="Q3520" t="str">
        <f>VLOOKUP(G3520,Agents!A:E,5,FALSE)</f>
        <v>Senior</v>
      </c>
      <c r="R3520" t="str">
        <f>VLOOKUP(G3520,Agents!A:E,2,FALSE)</f>
        <v>Night</v>
      </c>
    </row>
    <row r="3521" spans="1:18" x14ac:dyDescent="0.35">
      <c r="A3521" t="s">
        <v>6169</v>
      </c>
      <c r="B3521" t="s">
        <v>460</v>
      </c>
      <c r="C3521" t="s">
        <v>50</v>
      </c>
      <c r="D3521" t="s">
        <v>26</v>
      </c>
      <c r="E3521" s="1">
        <v>46065.093055555553</v>
      </c>
      <c r="F3521" s="1">
        <v>46065.301388888889</v>
      </c>
      <c r="G3521" t="s">
        <v>14</v>
      </c>
      <c r="H3521" t="s">
        <v>15</v>
      </c>
      <c r="I3521" t="s">
        <v>16</v>
      </c>
      <c r="J3521">
        <v>4</v>
      </c>
      <c r="K3521" t="str">
        <f>IF(tickets_dataset[[#This Row],[status]] = "Closed", "Yes","No")</f>
        <v>Yes</v>
      </c>
      <c r="L3521" s="2">
        <f t="shared" si="216"/>
        <v>5.0000000000582077</v>
      </c>
      <c r="M3521" t="str">
        <f t="shared" si="217"/>
        <v>No</v>
      </c>
      <c r="N3521" t="str">
        <f t="shared" si="218"/>
        <v>Feb</v>
      </c>
      <c r="O3521" s="2">
        <f t="shared" si="219"/>
        <v>0.20833333333575865</v>
      </c>
      <c r="P3521" t="str">
        <f>VLOOKUP(G3521,Agents!A:E,4,FALSE)</f>
        <v>Team1</v>
      </c>
      <c r="Q3521" t="str">
        <f>VLOOKUP(G3521,Agents!A:E,5,FALSE)</f>
        <v>Senior</v>
      </c>
      <c r="R3521" t="str">
        <f>VLOOKUP(G3521,Agents!A:E,2,FALSE)</f>
        <v>Morning</v>
      </c>
    </row>
    <row r="3522" spans="1:18" x14ac:dyDescent="0.35">
      <c r="A3522" t="s">
        <v>6170</v>
      </c>
      <c r="B3522" t="s">
        <v>6171</v>
      </c>
      <c r="C3522" t="s">
        <v>34</v>
      </c>
      <c r="D3522" t="s">
        <v>13</v>
      </c>
      <c r="E3522" s="1">
        <v>46098.180555555555</v>
      </c>
      <c r="F3522" s="1">
        <v>46099.305555555555</v>
      </c>
      <c r="G3522" t="s">
        <v>137</v>
      </c>
      <c r="H3522" t="s">
        <v>132</v>
      </c>
      <c r="I3522" t="s">
        <v>16</v>
      </c>
      <c r="J3522">
        <v>4</v>
      </c>
      <c r="K3522" t="str">
        <f>IF(tickets_dataset[[#This Row],[status]] = "Closed", "Yes","No")</f>
        <v>No</v>
      </c>
      <c r="L3522" s="2">
        <f t="shared" ref="L3522:L3585" si="220">IF(ISBLANK(F3522),"",(F3522-E3522)*24)</f>
        <v>27</v>
      </c>
      <c r="M3522" t="str">
        <f t="shared" ref="M3522:M3585" si="221">IF(L3522&gt;48,"Yes","No")</f>
        <v>No</v>
      </c>
      <c r="N3522" t="str">
        <f t="shared" ref="N3522:N3585" si="222">TEXT(E3522,"mmm")</f>
        <v>Mar</v>
      </c>
      <c r="O3522" s="2">
        <f t="shared" si="219"/>
        <v>1.125</v>
      </c>
      <c r="P3522" t="str">
        <f>VLOOKUP(G3522,Agents!A:E,4,FALSE)</f>
        <v>Team5</v>
      </c>
      <c r="Q3522" t="str">
        <f>VLOOKUP(G3522,Agents!A:E,5,FALSE)</f>
        <v>Senior</v>
      </c>
      <c r="R3522" t="str">
        <f>VLOOKUP(G3522,Agents!A:E,2,FALSE)</f>
        <v>Night</v>
      </c>
    </row>
    <row r="3523" spans="1:18" x14ac:dyDescent="0.35">
      <c r="A3523" t="s">
        <v>6172</v>
      </c>
      <c r="B3523" t="s">
        <v>5987</v>
      </c>
      <c r="C3523" t="s">
        <v>76</v>
      </c>
      <c r="D3523" t="s">
        <v>38</v>
      </c>
      <c r="E3523" s="1">
        <v>46032.955555555556</v>
      </c>
      <c r="F3523" s="1">
        <v>46034.080555555556</v>
      </c>
      <c r="G3523" t="s">
        <v>239</v>
      </c>
      <c r="H3523" t="s">
        <v>15</v>
      </c>
      <c r="I3523" t="s">
        <v>16</v>
      </c>
      <c r="J3523">
        <v>4</v>
      </c>
      <c r="K3523" t="str">
        <f>IF(tickets_dataset[[#This Row],[status]] = "Closed", "Yes","No")</f>
        <v>Yes</v>
      </c>
      <c r="L3523" s="2">
        <f t="shared" si="220"/>
        <v>27</v>
      </c>
      <c r="M3523" t="str">
        <f t="shared" si="221"/>
        <v>No</v>
      </c>
      <c r="N3523" t="str">
        <f t="shared" si="222"/>
        <v>Jan</v>
      </c>
      <c r="O3523" s="2">
        <f t="shared" ref="O3523:O3586" si="223">F3523-E3523</f>
        <v>1.125</v>
      </c>
      <c r="P3523" t="str">
        <f>VLOOKUP(G3523,Agents!A:E,4,FALSE)</f>
        <v>Team1</v>
      </c>
      <c r="Q3523" t="str">
        <f>VLOOKUP(G3523,Agents!A:E,5,FALSE)</f>
        <v>Senior</v>
      </c>
      <c r="R3523" t="str">
        <f>VLOOKUP(G3523,Agents!A:E,2,FALSE)</f>
        <v>Evening</v>
      </c>
    </row>
    <row r="3524" spans="1:18" x14ac:dyDescent="0.35">
      <c r="A3524" t="s">
        <v>6173</v>
      </c>
      <c r="B3524" t="s">
        <v>2419</v>
      </c>
      <c r="C3524" t="s">
        <v>12</v>
      </c>
      <c r="D3524" t="s">
        <v>13</v>
      </c>
      <c r="E3524" s="1">
        <v>46048.872916666667</v>
      </c>
      <c r="F3524" s="1">
        <v>46050.081250000003</v>
      </c>
      <c r="G3524" t="s">
        <v>56</v>
      </c>
      <c r="H3524" t="s">
        <v>15</v>
      </c>
      <c r="I3524" t="s">
        <v>16</v>
      </c>
      <c r="J3524">
        <v>5</v>
      </c>
      <c r="K3524" t="str">
        <f>IF(tickets_dataset[[#This Row],[status]] = "Closed", "Yes","No")</f>
        <v>Yes</v>
      </c>
      <c r="L3524" s="2">
        <f t="shared" si="220"/>
        <v>29.000000000058208</v>
      </c>
      <c r="M3524" t="str">
        <f t="shared" si="221"/>
        <v>No</v>
      </c>
      <c r="N3524" t="str">
        <f t="shared" si="222"/>
        <v>Jan</v>
      </c>
      <c r="O3524" s="2">
        <f t="shared" si="223"/>
        <v>1.2083333333357587</v>
      </c>
      <c r="P3524" t="str">
        <f>VLOOKUP(G3524,Agents!A:E,4,FALSE)</f>
        <v>Team1</v>
      </c>
      <c r="Q3524" t="str">
        <f>VLOOKUP(G3524,Agents!A:E,5,FALSE)</f>
        <v>Senior</v>
      </c>
      <c r="R3524" t="str">
        <f>VLOOKUP(G3524,Agents!A:E,2,FALSE)</f>
        <v>Night</v>
      </c>
    </row>
    <row r="3525" spans="1:18" x14ac:dyDescent="0.35">
      <c r="A3525" t="s">
        <v>6174</v>
      </c>
      <c r="B3525" t="s">
        <v>5650</v>
      </c>
      <c r="C3525" t="s">
        <v>12</v>
      </c>
      <c r="D3525" t="s">
        <v>26</v>
      </c>
      <c r="E3525" s="1">
        <v>46033.884027777778</v>
      </c>
      <c r="F3525" s="1">
        <v>46036.717361111114</v>
      </c>
      <c r="G3525" t="s">
        <v>103</v>
      </c>
      <c r="H3525" t="s">
        <v>28</v>
      </c>
      <c r="I3525" t="s">
        <v>16</v>
      </c>
      <c r="J3525">
        <v>4</v>
      </c>
      <c r="K3525" t="str">
        <f>IF(tickets_dataset[[#This Row],[status]] = "Closed", "Yes","No")</f>
        <v>No</v>
      </c>
      <c r="L3525" s="2">
        <f t="shared" si="220"/>
        <v>68.000000000058208</v>
      </c>
      <c r="M3525" t="str">
        <f t="shared" si="221"/>
        <v>Yes</v>
      </c>
      <c r="N3525" t="str">
        <f t="shared" si="222"/>
        <v>Jan</v>
      </c>
      <c r="O3525" s="2">
        <f t="shared" si="223"/>
        <v>2.8333333333357587</v>
      </c>
      <c r="P3525" t="str">
        <f>VLOOKUP(G3525,Agents!A:E,4,FALSE)</f>
        <v>Team4</v>
      </c>
      <c r="Q3525" t="str">
        <f>VLOOKUP(G3525,Agents!A:E,5,FALSE)</f>
        <v>Senior</v>
      </c>
      <c r="R3525" t="str">
        <f>VLOOKUP(G3525,Agents!A:E,2,FALSE)</f>
        <v>Night</v>
      </c>
    </row>
    <row r="3526" spans="1:18" x14ac:dyDescent="0.35">
      <c r="A3526" t="s">
        <v>6175</v>
      </c>
      <c r="B3526" t="s">
        <v>6176</v>
      </c>
      <c r="C3526" t="s">
        <v>50</v>
      </c>
      <c r="D3526" t="s">
        <v>26</v>
      </c>
      <c r="E3526" s="1">
        <v>46024.041666666664</v>
      </c>
      <c r="F3526" s="1">
        <v>46024.541666666664</v>
      </c>
      <c r="G3526" t="s">
        <v>19</v>
      </c>
      <c r="H3526" t="s">
        <v>28</v>
      </c>
      <c r="I3526" t="s">
        <v>16</v>
      </c>
      <c r="J3526">
        <v>3</v>
      </c>
      <c r="K3526" t="str">
        <f>IF(tickets_dataset[[#This Row],[status]] = "Closed", "Yes","No")</f>
        <v>No</v>
      </c>
      <c r="L3526" s="2">
        <f t="shared" si="220"/>
        <v>12</v>
      </c>
      <c r="M3526" t="str">
        <f t="shared" si="221"/>
        <v>No</v>
      </c>
      <c r="N3526" t="str">
        <f t="shared" si="222"/>
        <v>Jan</v>
      </c>
      <c r="O3526" s="2">
        <f t="shared" si="223"/>
        <v>0.5</v>
      </c>
      <c r="P3526" t="str">
        <f>VLOOKUP(G3526,Agents!A:E,4,FALSE)</f>
        <v>Team4</v>
      </c>
      <c r="Q3526" t="str">
        <f>VLOOKUP(G3526,Agents!A:E,5,FALSE)</f>
        <v>Senior</v>
      </c>
      <c r="R3526" t="str">
        <f>VLOOKUP(G3526,Agents!A:E,2,FALSE)</f>
        <v>Evening</v>
      </c>
    </row>
    <row r="3527" spans="1:18" x14ac:dyDescent="0.35">
      <c r="A3527" t="s">
        <v>6177</v>
      </c>
      <c r="B3527" t="s">
        <v>1778</v>
      </c>
      <c r="C3527" t="s">
        <v>76</v>
      </c>
      <c r="D3527" t="s">
        <v>13</v>
      </c>
      <c r="E3527" s="1">
        <v>46096.418749999997</v>
      </c>
      <c r="F3527" s="1">
        <v>46097.877083333333</v>
      </c>
      <c r="G3527" t="s">
        <v>164</v>
      </c>
      <c r="H3527" t="s">
        <v>15</v>
      </c>
      <c r="I3527" t="s">
        <v>16</v>
      </c>
      <c r="J3527">
        <v>3</v>
      </c>
      <c r="K3527" t="str">
        <f>IF(tickets_dataset[[#This Row],[status]] = "Closed", "Yes","No")</f>
        <v>Yes</v>
      </c>
      <c r="L3527" s="2">
        <f t="shared" si="220"/>
        <v>35.000000000058208</v>
      </c>
      <c r="M3527" t="str">
        <f t="shared" si="221"/>
        <v>No</v>
      </c>
      <c r="N3527" t="str">
        <f t="shared" si="222"/>
        <v>Mar</v>
      </c>
      <c r="O3527" s="2">
        <f t="shared" si="223"/>
        <v>1.4583333333357587</v>
      </c>
      <c r="P3527" t="str">
        <f>VLOOKUP(G3527,Agents!A:E,4,FALSE)</f>
        <v>Team4</v>
      </c>
      <c r="Q3527" t="str">
        <f>VLOOKUP(G3527,Agents!A:E,5,FALSE)</f>
        <v>Senior</v>
      </c>
      <c r="R3527" t="str">
        <f>VLOOKUP(G3527,Agents!A:E,2,FALSE)</f>
        <v>Evening</v>
      </c>
    </row>
    <row r="3528" spans="1:18" x14ac:dyDescent="0.35">
      <c r="A3528" t="s">
        <v>6178</v>
      </c>
      <c r="B3528" t="s">
        <v>1902</v>
      </c>
      <c r="C3528" t="s">
        <v>34</v>
      </c>
      <c r="D3528" t="s">
        <v>26</v>
      </c>
      <c r="E3528" s="1">
        <v>46075.467361111114</v>
      </c>
      <c r="F3528" s="1">
        <v>46076.800694444442</v>
      </c>
      <c r="G3528" t="s">
        <v>137</v>
      </c>
      <c r="H3528" t="s">
        <v>132</v>
      </c>
      <c r="I3528" t="s">
        <v>16</v>
      </c>
      <c r="J3528">
        <v>4</v>
      </c>
      <c r="K3528" t="str">
        <f>IF(tickets_dataset[[#This Row],[status]] = "Closed", "Yes","No")</f>
        <v>No</v>
      </c>
      <c r="L3528" s="2">
        <f t="shared" si="220"/>
        <v>31.999999999883585</v>
      </c>
      <c r="M3528" t="str">
        <f t="shared" si="221"/>
        <v>No</v>
      </c>
      <c r="N3528" t="str">
        <f t="shared" si="222"/>
        <v>Feb</v>
      </c>
      <c r="O3528" s="2">
        <f t="shared" si="223"/>
        <v>1.3333333333284827</v>
      </c>
      <c r="P3528" t="str">
        <f>VLOOKUP(G3528,Agents!A:E,4,FALSE)</f>
        <v>Team5</v>
      </c>
      <c r="Q3528" t="str">
        <f>VLOOKUP(G3528,Agents!A:E,5,FALSE)</f>
        <v>Senior</v>
      </c>
      <c r="R3528" t="str">
        <f>VLOOKUP(G3528,Agents!A:E,2,FALSE)</f>
        <v>Night</v>
      </c>
    </row>
    <row r="3529" spans="1:18" x14ac:dyDescent="0.35">
      <c r="A3529" t="s">
        <v>6179</v>
      </c>
      <c r="B3529" t="s">
        <v>4239</v>
      </c>
      <c r="C3529" t="s">
        <v>34</v>
      </c>
      <c r="D3529" t="s">
        <v>26</v>
      </c>
      <c r="E3529" s="1">
        <v>46039.295138888891</v>
      </c>
      <c r="F3529" s="1">
        <v>46041.711805555555</v>
      </c>
      <c r="G3529" t="s">
        <v>159</v>
      </c>
      <c r="H3529" t="s">
        <v>28</v>
      </c>
      <c r="I3529" t="s">
        <v>16</v>
      </c>
      <c r="J3529">
        <v>5</v>
      </c>
      <c r="K3529" t="str">
        <f>IF(tickets_dataset[[#This Row],[status]] = "Closed", "Yes","No")</f>
        <v>No</v>
      </c>
      <c r="L3529" s="2">
        <f t="shared" si="220"/>
        <v>57.999999999941792</v>
      </c>
      <c r="M3529" t="str">
        <f t="shared" si="221"/>
        <v>Yes</v>
      </c>
      <c r="N3529" t="str">
        <f t="shared" si="222"/>
        <v>Jan</v>
      </c>
      <c r="O3529" s="2">
        <f t="shared" si="223"/>
        <v>2.4166666666642413</v>
      </c>
      <c r="P3529" t="str">
        <f>VLOOKUP(G3529,Agents!A:E,4,FALSE)</f>
        <v>Team4</v>
      </c>
      <c r="Q3529" t="str">
        <f>VLOOKUP(G3529,Agents!A:E,5,FALSE)</f>
        <v>Mid</v>
      </c>
      <c r="R3529" t="str">
        <f>VLOOKUP(G3529,Agents!A:E,2,FALSE)</f>
        <v>Night</v>
      </c>
    </row>
    <row r="3530" spans="1:18" x14ac:dyDescent="0.35">
      <c r="A3530" t="s">
        <v>6180</v>
      </c>
      <c r="B3530" t="s">
        <v>6181</v>
      </c>
      <c r="C3530" t="s">
        <v>50</v>
      </c>
      <c r="D3530" t="s">
        <v>38</v>
      </c>
      <c r="E3530" s="1">
        <v>46058.604861111111</v>
      </c>
      <c r="F3530" s="1">
        <v>46060.104861111111</v>
      </c>
      <c r="G3530" t="s">
        <v>27</v>
      </c>
      <c r="H3530" t="s">
        <v>15</v>
      </c>
      <c r="I3530" t="s">
        <v>16</v>
      </c>
      <c r="J3530">
        <v>5</v>
      </c>
      <c r="K3530" t="str">
        <f>IF(tickets_dataset[[#This Row],[status]] = "Closed", "Yes","No")</f>
        <v>Yes</v>
      </c>
      <c r="L3530" s="2">
        <f t="shared" si="220"/>
        <v>36</v>
      </c>
      <c r="M3530" t="str">
        <f t="shared" si="221"/>
        <v>No</v>
      </c>
      <c r="N3530" t="str">
        <f t="shared" si="222"/>
        <v>Feb</v>
      </c>
      <c r="O3530" s="2">
        <f t="shared" si="223"/>
        <v>1.5</v>
      </c>
      <c r="P3530" t="str">
        <f>VLOOKUP(G3530,Agents!A:E,4,FALSE)</f>
        <v>Team5</v>
      </c>
      <c r="Q3530" t="str">
        <f>VLOOKUP(G3530,Agents!A:E,5,FALSE)</f>
        <v>Senior</v>
      </c>
      <c r="R3530" t="str">
        <f>VLOOKUP(G3530,Agents!A:E,2,FALSE)</f>
        <v>Morning</v>
      </c>
    </row>
    <row r="3531" spans="1:18" x14ac:dyDescent="0.35">
      <c r="A3531" t="s">
        <v>6182</v>
      </c>
      <c r="B3531" t="s">
        <v>6183</v>
      </c>
      <c r="C3531" t="s">
        <v>22</v>
      </c>
      <c r="D3531" t="s">
        <v>26</v>
      </c>
      <c r="E3531" s="1">
        <v>46104.109027777777</v>
      </c>
      <c r="F3531" s="1">
        <v>46106.442361111112</v>
      </c>
      <c r="G3531" t="s">
        <v>67</v>
      </c>
      <c r="H3531" t="s">
        <v>15</v>
      </c>
      <c r="I3531" t="s">
        <v>16</v>
      </c>
      <c r="J3531">
        <v>4</v>
      </c>
      <c r="K3531" t="str">
        <f>IF(tickets_dataset[[#This Row],[status]] = "Closed", "Yes","No")</f>
        <v>Yes</v>
      </c>
      <c r="L3531" s="2">
        <f t="shared" si="220"/>
        <v>56.000000000058208</v>
      </c>
      <c r="M3531" t="str">
        <f t="shared" si="221"/>
        <v>Yes</v>
      </c>
      <c r="N3531" t="str">
        <f t="shared" si="222"/>
        <v>Mar</v>
      </c>
      <c r="O3531" s="2">
        <f t="shared" si="223"/>
        <v>2.3333333333357587</v>
      </c>
      <c r="P3531" t="str">
        <f>VLOOKUP(G3531,Agents!A:E,4,FALSE)</f>
        <v>Team5</v>
      </c>
      <c r="Q3531" t="str">
        <f>VLOOKUP(G3531,Agents!A:E,5,FALSE)</f>
        <v>Junior</v>
      </c>
      <c r="R3531" t="str">
        <f>VLOOKUP(G3531,Agents!A:E,2,FALSE)</f>
        <v>Evening</v>
      </c>
    </row>
    <row r="3532" spans="1:18" x14ac:dyDescent="0.35">
      <c r="A3532" t="s">
        <v>6184</v>
      </c>
      <c r="B3532" t="s">
        <v>153</v>
      </c>
      <c r="C3532" t="s">
        <v>50</v>
      </c>
      <c r="D3532" t="s">
        <v>13</v>
      </c>
      <c r="E3532" s="1">
        <v>46098.338888888888</v>
      </c>
      <c r="F3532" s="1">
        <v>46099.463888888888</v>
      </c>
      <c r="G3532" t="s">
        <v>239</v>
      </c>
      <c r="H3532" t="s">
        <v>15</v>
      </c>
      <c r="I3532" t="s">
        <v>16</v>
      </c>
      <c r="J3532">
        <v>4</v>
      </c>
      <c r="K3532" t="str">
        <f>IF(tickets_dataset[[#This Row],[status]] = "Closed", "Yes","No")</f>
        <v>Yes</v>
      </c>
      <c r="L3532" s="2">
        <f t="shared" si="220"/>
        <v>27</v>
      </c>
      <c r="M3532" t="str">
        <f t="shared" si="221"/>
        <v>No</v>
      </c>
      <c r="N3532" t="str">
        <f t="shared" si="222"/>
        <v>Mar</v>
      </c>
      <c r="O3532" s="2">
        <f t="shared" si="223"/>
        <v>1.125</v>
      </c>
      <c r="P3532" t="str">
        <f>VLOOKUP(G3532,Agents!A:E,4,FALSE)</f>
        <v>Team1</v>
      </c>
      <c r="Q3532" t="str">
        <f>VLOOKUP(G3532,Agents!A:E,5,FALSE)</f>
        <v>Senior</v>
      </c>
      <c r="R3532" t="str">
        <f>VLOOKUP(G3532,Agents!A:E,2,FALSE)</f>
        <v>Evening</v>
      </c>
    </row>
    <row r="3533" spans="1:18" x14ac:dyDescent="0.35">
      <c r="A3533" t="s">
        <v>6185</v>
      </c>
      <c r="B3533" t="s">
        <v>6186</v>
      </c>
      <c r="C3533" t="s">
        <v>76</v>
      </c>
      <c r="D3533" t="s">
        <v>38</v>
      </c>
      <c r="E3533" s="1">
        <v>46059.798611111109</v>
      </c>
      <c r="F3533" s="1">
        <v>46060.423611111109</v>
      </c>
      <c r="G3533" t="s">
        <v>80</v>
      </c>
      <c r="H3533" t="s">
        <v>28</v>
      </c>
      <c r="I3533" t="s">
        <v>16</v>
      </c>
      <c r="J3533">
        <v>5</v>
      </c>
      <c r="K3533" t="str">
        <f>IF(tickets_dataset[[#This Row],[status]] = "Closed", "Yes","No")</f>
        <v>No</v>
      </c>
      <c r="L3533" s="2">
        <f t="shared" si="220"/>
        <v>15</v>
      </c>
      <c r="M3533" t="str">
        <f t="shared" si="221"/>
        <v>No</v>
      </c>
      <c r="N3533" t="str">
        <f t="shared" si="222"/>
        <v>Feb</v>
      </c>
      <c r="O3533" s="2">
        <f t="shared" si="223"/>
        <v>0.625</v>
      </c>
      <c r="P3533" t="str">
        <f>VLOOKUP(G3533,Agents!A:E,4,FALSE)</f>
        <v>Team3</v>
      </c>
      <c r="Q3533" t="str">
        <f>VLOOKUP(G3533,Agents!A:E,5,FALSE)</f>
        <v>Junior</v>
      </c>
      <c r="R3533" t="str">
        <f>VLOOKUP(G3533,Agents!A:E,2,FALSE)</f>
        <v>Evening</v>
      </c>
    </row>
    <row r="3534" spans="1:18" x14ac:dyDescent="0.35">
      <c r="A3534" t="s">
        <v>6187</v>
      </c>
      <c r="B3534" t="s">
        <v>6188</v>
      </c>
      <c r="C3534" t="s">
        <v>12</v>
      </c>
      <c r="D3534" t="s">
        <v>13</v>
      </c>
      <c r="E3534" s="1">
        <v>46059.121527777781</v>
      </c>
      <c r="F3534" s="1">
        <v>46060.913194444445</v>
      </c>
      <c r="G3534" t="s">
        <v>164</v>
      </c>
      <c r="H3534" t="s">
        <v>15</v>
      </c>
      <c r="I3534" t="s">
        <v>16</v>
      </c>
      <c r="J3534">
        <v>4</v>
      </c>
      <c r="K3534" t="str">
        <f>IF(tickets_dataset[[#This Row],[status]] = "Closed", "Yes","No")</f>
        <v>Yes</v>
      </c>
      <c r="L3534" s="2">
        <f t="shared" si="220"/>
        <v>42.999999999941792</v>
      </c>
      <c r="M3534" t="str">
        <f t="shared" si="221"/>
        <v>No</v>
      </c>
      <c r="N3534" t="str">
        <f t="shared" si="222"/>
        <v>Feb</v>
      </c>
      <c r="O3534" s="2">
        <f t="shared" si="223"/>
        <v>1.7916666666642413</v>
      </c>
      <c r="P3534" t="str">
        <f>VLOOKUP(G3534,Agents!A:E,4,FALSE)</f>
        <v>Team4</v>
      </c>
      <c r="Q3534" t="str">
        <f>VLOOKUP(G3534,Agents!A:E,5,FALSE)</f>
        <v>Senior</v>
      </c>
      <c r="R3534" t="str">
        <f>VLOOKUP(G3534,Agents!A:E,2,FALSE)</f>
        <v>Evening</v>
      </c>
    </row>
    <row r="3535" spans="1:18" x14ac:dyDescent="0.35">
      <c r="A3535" t="s">
        <v>6189</v>
      </c>
      <c r="B3535" t="s">
        <v>3773</v>
      </c>
      <c r="C3535" t="s">
        <v>76</v>
      </c>
      <c r="D3535" t="s">
        <v>38</v>
      </c>
      <c r="E3535" s="1">
        <v>46093.279861111114</v>
      </c>
      <c r="F3535" s="1">
        <v>46096.238194444442</v>
      </c>
      <c r="G3535" t="s">
        <v>80</v>
      </c>
      <c r="H3535" t="s">
        <v>15</v>
      </c>
      <c r="I3535" t="s">
        <v>16</v>
      </c>
      <c r="J3535">
        <v>4</v>
      </c>
      <c r="K3535" t="str">
        <f>IF(tickets_dataset[[#This Row],[status]] = "Closed", "Yes","No")</f>
        <v>Yes</v>
      </c>
      <c r="L3535" s="2">
        <f t="shared" si="220"/>
        <v>70.999999999883585</v>
      </c>
      <c r="M3535" t="str">
        <f t="shared" si="221"/>
        <v>Yes</v>
      </c>
      <c r="N3535" t="str">
        <f t="shared" si="222"/>
        <v>Mar</v>
      </c>
      <c r="O3535" s="2">
        <f t="shared" si="223"/>
        <v>2.9583333333284827</v>
      </c>
      <c r="P3535" t="str">
        <f>VLOOKUP(G3535,Agents!A:E,4,FALSE)</f>
        <v>Team3</v>
      </c>
      <c r="Q3535" t="str">
        <f>VLOOKUP(G3535,Agents!A:E,5,FALSE)</f>
        <v>Junior</v>
      </c>
      <c r="R3535" t="str">
        <f>VLOOKUP(G3535,Agents!A:E,2,FALSE)</f>
        <v>Evening</v>
      </c>
    </row>
    <row r="3536" spans="1:18" x14ac:dyDescent="0.35">
      <c r="A3536" t="s">
        <v>6190</v>
      </c>
      <c r="B3536" t="s">
        <v>6191</v>
      </c>
      <c r="C3536" t="s">
        <v>12</v>
      </c>
      <c r="D3536" t="s">
        <v>26</v>
      </c>
      <c r="E3536" s="1">
        <v>46110.533333333333</v>
      </c>
      <c r="F3536" s="1">
        <v>46111.408333333333</v>
      </c>
      <c r="G3536" t="s">
        <v>67</v>
      </c>
      <c r="H3536" t="s">
        <v>15</v>
      </c>
      <c r="I3536" t="s">
        <v>16</v>
      </c>
      <c r="J3536">
        <v>5</v>
      </c>
      <c r="K3536" t="str">
        <f>IF(tickets_dataset[[#This Row],[status]] = "Closed", "Yes","No")</f>
        <v>Yes</v>
      </c>
      <c r="L3536" s="2">
        <f t="shared" si="220"/>
        <v>21</v>
      </c>
      <c r="M3536" t="str">
        <f t="shared" si="221"/>
        <v>No</v>
      </c>
      <c r="N3536" t="str">
        <f t="shared" si="222"/>
        <v>Mar</v>
      </c>
      <c r="O3536" s="2">
        <f t="shared" si="223"/>
        <v>0.875</v>
      </c>
      <c r="P3536" t="str">
        <f>VLOOKUP(G3536,Agents!A:E,4,FALSE)</f>
        <v>Team5</v>
      </c>
      <c r="Q3536" t="str">
        <f>VLOOKUP(G3536,Agents!A:E,5,FALSE)</f>
        <v>Junior</v>
      </c>
      <c r="R3536" t="str">
        <f>VLOOKUP(G3536,Agents!A:E,2,FALSE)</f>
        <v>Evening</v>
      </c>
    </row>
    <row r="3537" spans="1:18" x14ac:dyDescent="0.35">
      <c r="A3537" t="s">
        <v>6192</v>
      </c>
      <c r="B3537" t="s">
        <v>6193</v>
      </c>
      <c r="C3537" t="s">
        <v>76</v>
      </c>
      <c r="D3537" t="s">
        <v>38</v>
      </c>
      <c r="E3537" s="1">
        <v>46081.75277777778</v>
      </c>
      <c r="F3537" s="1">
        <v>46084.169444444444</v>
      </c>
      <c r="G3537" t="s">
        <v>164</v>
      </c>
      <c r="H3537" t="s">
        <v>15</v>
      </c>
      <c r="I3537" t="s">
        <v>16</v>
      </c>
      <c r="J3537">
        <v>4</v>
      </c>
      <c r="K3537" t="str">
        <f>IF(tickets_dataset[[#This Row],[status]] = "Closed", "Yes","No")</f>
        <v>Yes</v>
      </c>
      <c r="L3537" s="2">
        <f t="shared" si="220"/>
        <v>57.999999999941792</v>
      </c>
      <c r="M3537" t="str">
        <f t="shared" si="221"/>
        <v>Yes</v>
      </c>
      <c r="N3537" t="str">
        <f t="shared" si="222"/>
        <v>Feb</v>
      </c>
      <c r="O3537" s="2">
        <f t="shared" si="223"/>
        <v>2.4166666666642413</v>
      </c>
      <c r="P3537" t="str">
        <f>VLOOKUP(G3537,Agents!A:E,4,FALSE)</f>
        <v>Team4</v>
      </c>
      <c r="Q3537" t="str">
        <f>VLOOKUP(G3537,Agents!A:E,5,FALSE)</f>
        <v>Senior</v>
      </c>
      <c r="R3537" t="str">
        <f>VLOOKUP(G3537,Agents!A:E,2,FALSE)</f>
        <v>Evening</v>
      </c>
    </row>
    <row r="3538" spans="1:18" x14ac:dyDescent="0.35">
      <c r="A3538" t="s">
        <v>6194</v>
      </c>
      <c r="B3538" t="s">
        <v>910</v>
      </c>
      <c r="C3538" t="s">
        <v>12</v>
      </c>
      <c r="D3538" t="s">
        <v>26</v>
      </c>
      <c r="E3538" s="1">
        <v>46079.527083333334</v>
      </c>
      <c r="F3538" s="1">
        <v>46080.027083333334</v>
      </c>
      <c r="G3538" t="s">
        <v>62</v>
      </c>
      <c r="H3538" t="s">
        <v>28</v>
      </c>
      <c r="I3538" t="s">
        <v>16</v>
      </c>
      <c r="J3538">
        <v>2</v>
      </c>
      <c r="K3538" t="str">
        <f>IF(tickets_dataset[[#This Row],[status]] = "Closed", "Yes","No")</f>
        <v>No</v>
      </c>
      <c r="L3538" s="2">
        <f t="shared" si="220"/>
        <v>12</v>
      </c>
      <c r="M3538" t="str">
        <f t="shared" si="221"/>
        <v>No</v>
      </c>
      <c r="N3538" t="str">
        <f t="shared" si="222"/>
        <v>Feb</v>
      </c>
      <c r="O3538" s="2">
        <f t="shared" si="223"/>
        <v>0.5</v>
      </c>
      <c r="P3538" t="str">
        <f>VLOOKUP(G3538,Agents!A:E,4,FALSE)</f>
        <v>Team1</v>
      </c>
      <c r="Q3538" t="str">
        <f>VLOOKUP(G3538,Agents!A:E,5,FALSE)</f>
        <v>Junior</v>
      </c>
      <c r="R3538" t="str">
        <f>VLOOKUP(G3538,Agents!A:E,2,FALSE)</f>
        <v>Morning</v>
      </c>
    </row>
    <row r="3539" spans="1:18" x14ac:dyDescent="0.35">
      <c r="A3539" t="s">
        <v>6195</v>
      </c>
      <c r="B3539" t="s">
        <v>6196</v>
      </c>
      <c r="C3539" t="s">
        <v>76</v>
      </c>
      <c r="D3539" t="s">
        <v>26</v>
      </c>
      <c r="E3539" s="1">
        <v>46104.579861111109</v>
      </c>
      <c r="F3539" s="1">
        <v>46105.454861111109</v>
      </c>
      <c r="G3539" t="s">
        <v>80</v>
      </c>
      <c r="H3539" t="s">
        <v>15</v>
      </c>
      <c r="I3539" t="s">
        <v>16</v>
      </c>
      <c r="J3539">
        <v>5</v>
      </c>
      <c r="K3539" t="str">
        <f>IF(tickets_dataset[[#This Row],[status]] = "Closed", "Yes","No")</f>
        <v>Yes</v>
      </c>
      <c r="L3539" s="2">
        <f t="shared" si="220"/>
        <v>21</v>
      </c>
      <c r="M3539" t="str">
        <f t="shared" si="221"/>
        <v>No</v>
      </c>
      <c r="N3539" t="str">
        <f t="shared" si="222"/>
        <v>Mar</v>
      </c>
      <c r="O3539" s="2">
        <f t="shared" si="223"/>
        <v>0.875</v>
      </c>
      <c r="P3539" t="str">
        <f>VLOOKUP(G3539,Agents!A:E,4,FALSE)</f>
        <v>Team3</v>
      </c>
      <c r="Q3539" t="str">
        <f>VLOOKUP(G3539,Agents!A:E,5,FALSE)</f>
        <v>Junior</v>
      </c>
      <c r="R3539" t="str">
        <f>VLOOKUP(G3539,Agents!A:E,2,FALSE)</f>
        <v>Evening</v>
      </c>
    </row>
    <row r="3540" spans="1:18" x14ac:dyDescent="0.35">
      <c r="A3540" t="s">
        <v>6197</v>
      </c>
      <c r="B3540" t="s">
        <v>6198</v>
      </c>
      <c r="C3540" t="s">
        <v>22</v>
      </c>
      <c r="D3540" t="s">
        <v>26</v>
      </c>
      <c r="E3540" s="1">
        <v>46093.550694444442</v>
      </c>
      <c r="F3540" s="1">
        <v>46095.009027777778</v>
      </c>
      <c r="G3540" t="s">
        <v>206</v>
      </c>
      <c r="H3540" t="s">
        <v>15</v>
      </c>
      <c r="I3540" t="s">
        <v>16</v>
      </c>
      <c r="J3540">
        <v>5</v>
      </c>
      <c r="K3540" t="str">
        <f>IF(tickets_dataset[[#This Row],[status]] = "Closed", "Yes","No")</f>
        <v>Yes</v>
      </c>
      <c r="L3540" s="2">
        <f t="shared" si="220"/>
        <v>35.000000000058208</v>
      </c>
      <c r="M3540" t="str">
        <f t="shared" si="221"/>
        <v>No</v>
      </c>
      <c r="N3540" t="str">
        <f t="shared" si="222"/>
        <v>Mar</v>
      </c>
      <c r="O3540" s="2">
        <f t="shared" si="223"/>
        <v>1.4583333333357587</v>
      </c>
      <c r="P3540" t="str">
        <f>VLOOKUP(G3540,Agents!A:E,4,FALSE)</f>
        <v>Team5</v>
      </c>
      <c r="Q3540" t="str">
        <f>VLOOKUP(G3540,Agents!A:E,5,FALSE)</f>
        <v>Junior</v>
      </c>
      <c r="R3540" t="str">
        <f>VLOOKUP(G3540,Agents!A:E,2,FALSE)</f>
        <v>Evening</v>
      </c>
    </row>
    <row r="3541" spans="1:18" x14ac:dyDescent="0.35">
      <c r="A3541" t="s">
        <v>6199</v>
      </c>
      <c r="B3541" t="s">
        <v>6200</v>
      </c>
      <c r="C3541" t="s">
        <v>12</v>
      </c>
      <c r="D3541" t="s">
        <v>38</v>
      </c>
      <c r="E3541" s="1">
        <v>46036.470138888886</v>
      </c>
      <c r="F3541" s="1">
        <v>46038.261805555558</v>
      </c>
      <c r="G3541" t="s">
        <v>156</v>
      </c>
      <c r="H3541" t="s">
        <v>15</v>
      </c>
      <c r="I3541" t="s">
        <v>16</v>
      </c>
      <c r="J3541">
        <v>4</v>
      </c>
      <c r="K3541" t="str">
        <f>IF(tickets_dataset[[#This Row],[status]] = "Closed", "Yes","No")</f>
        <v>Yes</v>
      </c>
      <c r="L3541" s="2">
        <f t="shared" si="220"/>
        <v>43.000000000116415</v>
      </c>
      <c r="M3541" t="str">
        <f t="shared" si="221"/>
        <v>No</v>
      </c>
      <c r="N3541" t="str">
        <f t="shared" si="222"/>
        <v>Jan</v>
      </c>
      <c r="O3541" s="2">
        <f t="shared" si="223"/>
        <v>1.7916666666715173</v>
      </c>
      <c r="P3541" t="str">
        <f>VLOOKUP(G3541,Agents!A:E,4,FALSE)</f>
        <v>Team3</v>
      </c>
      <c r="Q3541" t="str">
        <f>VLOOKUP(G3541,Agents!A:E,5,FALSE)</f>
        <v>Mid</v>
      </c>
      <c r="R3541" t="str">
        <f>VLOOKUP(G3541,Agents!A:E,2,FALSE)</f>
        <v>Evening</v>
      </c>
    </row>
    <row r="3542" spans="1:18" x14ac:dyDescent="0.35">
      <c r="A3542" t="s">
        <v>6201</v>
      </c>
      <c r="B3542" t="s">
        <v>3508</v>
      </c>
      <c r="C3542" t="s">
        <v>50</v>
      </c>
      <c r="D3542" t="s">
        <v>38</v>
      </c>
      <c r="E3542" s="1">
        <v>46104.926388888889</v>
      </c>
      <c r="F3542" s="1">
        <v>46106.593055555553</v>
      </c>
      <c r="G3542" t="s">
        <v>110</v>
      </c>
      <c r="H3542" t="s">
        <v>15</v>
      </c>
      <c r="I3542" t="s">
        <v>16</v>
      </c>
      <c r="J3542">
        <v>3</v>
      </c>
      <c r="K3542" t="str">
        <f>IF(tickets_dataset[[#This Row],[status]] = "Closed", "Yes","No")</f>
        <v>Yes</v>
      </c>
      <c r="L3542" s="2">
        <f t="shared" si="220"/>
        <v>39.999999999941792</v>
      </c>
      <c r="M3542" t="str">
        <f t="shared" si="221"/>
        <v>No</v>
      </c>
      <c r="N3542" t="str">
        <f t="shared" si="222"/>
        <v>Mar</v>
      </c>
      <c r="O3542" s="2">
        <f t="shared" si="223"/>
        <v>1.6666666666642413</v>
      </c>
      <c r="P3542" t="str">
        <f>VLOOKUP(G3542,Agents!A:E,4,FALSE)</f>
        <v>Team4</v>
      </c>
      <c r="Q3542" t="str">
        <f>VLOOKUP(G3542,Agents!A:E,5,FALSE)</f>
        <v>Junior</v>
      </c>
      <c r="R3542" t="str">
        <f>VLOOKUP(G3542,Agents!A:E,2,FALSE)</f>
        <v>Morning</v>
      </c>
    </row>
    <row r="3543" spans="1:18" x14ac:dyDescent="0.35">
      <c r="A3543" t="s">
        <v>6202</v>
      </c>
      <c r="B3543" t="s">
        <v>6203</v>
      </c>
      <c r="C3543" t="s">
        <v>22</v>
      </c>
      <c r="D3543" t="s">
        <v>13</v>
      </c>
      <c r="E3543" s="1">
        <v>46105.640972222223</v>
      </c>
      <c r="F3543" s="1">
        <v>46105.849305555559</v>
      </c>
      <c r="G3543" t="s">
        <v>77</v>
      </c>
      <c r="H3543" t="s">
        <v>15</v>
      </c>
      <c r="I3543" t="s">
        <v>16</v>
      </c>
      <c r="J3543">
        <v>5</v>
      </c>
      <c r="K3543" t="str">
        <f>IF(tickets_dataset[[#This Row],[status]] = "Closed", "Yes","No")</f>
        <v>Yes</v>
      </c>
      <c r="L3543" s="2">
        <f t="shared" si="220"/>
        <v>5.0000000000582077</v>
      </c>
      <c r="M3543" t="str">
        <f t="shared" si="221"/>
        <v>No</v>
      </c>
      <c r="N3543" t="str">
        <f t="shared" si="222"/>
        <v>Mar</v>
      </c>
      <c r="O3543" s="2">
        <f t="shared" si="223"/>
        <v>0.20833333333575865</v>
      </c>
      <c r="P3543" t="str">
        <f>VLOOKUP(G3543,Agents!A:E,4,FALSE)</f>
        <v>Team5</v>
      </c>
      <c r="Q3543" t="str">
        <f>VLOOKUP(G3543,Agents!A:E,5,FALSE)</f>
        <v>Junior</v>
      </c>
      <c r="R3543" t="str">
        <f>VLOOKUP(G3543,Agents!A:E,2,FALSE)</f>
        <v>Evening</v>
      </c>
    </row>
    <row r="3544" spans="1:18" x14ac:dyDescent="0.35">
      <c r="A3544" t="s">
        <v>6204</v>
      </c>
      <c r="B3544" t="s">
        <v>2155</v>
      </c>
      <c r="C3544" t="s">
        <v>34</v>
      </c>
      <c r="D3544" t="s">
        <v>38</v>
      </c>
      <c r="E3544" s="1">
        <v>46023.587500000001</v>
      </c>
      <c r="F3544" s="1">
        <v>46027.54583333333</v>
      </c>
      <c r="G3544" t="s">
        <v>344</v>
      </c>
      <c r="H3544" t="s">
        <v>28</v>
      </c>
      <c r="I3544" t="s">
        <v>16</v>
      </c>
      <c r="J3544">
        <v>5</v>
      </c>
      <c r="K3544" t="str">
        <f>IF(tickets_dataset[[#This Row],[status]] = "Closed", "Yes","No")</f>
        <v>No</v>
      </c>
      <c r="L3544" s="2">
        <f t="shared" si="220"/>
        <v>94.999999999883585</v>
      </c>
      <c r="M3544" t="str">
        <f t="shared" si="221"/>
        <v>Yes</v>
      </c>
      <c r="N3544" t="str">
        <f t="shared" si="222"/>
        <v>Jan</v>
      </c>
      <c r="O3544" s="2">
        <f t="shared" si="223"/>
        <v>3.9583333333284827</v>
      </c>
      <c r="P3544" t="str">
        <f>VLOOKUP(G3544,Agents!A:E,4,FALSE)</f>
        <v>Team4</v>
      </c>
      <c r="Q3544" t="str">
        <f>VLOOKUP(G3544,Agents!A:E,5,FALSE)</f>
        <v>Senior</v>
      </c>
      <c r="R3544" t="str">
        <f>VLOOKUP(G3544,Agents!A:E,2,FALSE)</f>
        <v>Night</v>
      </c>
    </row>
    <row r="3545" spans="1:18" x14ac:dyDescent="0.35">
      <c r="A3545" t="s">
        <v>6205</v>
      </c>
      <c r="B3545" t="s">
        <v>4799</v>
      </c>
      <c r="C3545" t="s">
        <v>34</v>
      </c>
      <c r="D3545" t="s">
        <v>13</v>
      </c>
      <c r="E3545" s="1">
        <v>46073.013194444444</v>
      </c>
      <c r="F3545" s="1">
        <v>46074.138194444444</v>
      </c>
      <c r="G3545" t="s">
        <v>239</v>
      </c>
      <c r="H3545" t="s">
        <v>15</v>
      </c>
      <c r="I3545" t="s">
        <v>68</v>
      </c>
      <c r="J3545">
        <v>3</v>
      </c>
      <c r="K3545" t="str">
        <f>IF(tickets_dataset[[#This Row],[status]] = "Closed", "Yes","No")</f>
        <v>Yes</v>
      </c>
      <c r="L3545" s="2">
        <f t="shared" si="220"/>
        <v>27</v>
      </c>
      <c r="M3545" t="str">
        <f t="shared" si="221"/>
        <v>No</v>
      </c>
      <c r="N3545" t="str">
        <f t="shared" si="222"/>
        <v>Feb</v>
      </c>
      <c r="O3545" s="2">
        <f t="shared" si="223"/>
        <v>1.125</v>
      </c>
      <c r="P3545" t="str">
        <f>VLOOKUP(G3545,Agents!A:E,4,FALSE)</f>
        <v>Team1</v>
      </c>
      <c r="Q3545" t="str">
        <f>VLOOKUP(G3545,Agents!A:E,5,FALSE)</f>
        <v>Senior</v>
      </c>
      <c r="R3545" t="str">
        <f>VLOOKUP(G3545,Agents!A:E,2,FALSE)</f>
        <v>Evening</v>
      </c>
    </row>
    <row r="3546" spans="1:18" x14ac:dyDescent="0.35">
      <c r="A3546" t="s">
        <v>6206</v>
      </c>
      <c r="B3546" t="s">
        <v>6196</v>
      </c>
      <c r="C3546" t="s">
        <v>12</v>
      </c>
      <c r="D3546" t="s">
        <v>26</v>
      </c>
      <c r="E3546" s="1">
        <v>46107.330555555556</v>
      </c>
      <c r="F3546" s="1">
        <v>46110.288888888892</v>
      </c>
      <c r="G3546" t="s">
        <v>422</v>
      </c>
      <c r="H3546" t="s">
        <v>15</v>
      </c>
      <c r="I3546" t="s">
        <v>16</v>
      </c>
      <c r="J3546">
        <v>5</v>
      </c>
      <c r="K3546" t="str">
        <f>IF(tickets_dataset[[#This Row],[status]] = "Closed", "Yes","No")</f>
        <v>Yes</v>
      </c>
      <c r="L3546" s="2">
        <f t="shared" si="220"/>
        <v>71.000000000058208</v>
      </c>
      <c r="M3546" t="str">
        <f t="shared" si="221"/>
        <v>Yes</v>
      </c>
      <c r="N3546" t="str">
        <f t="shared" si="222"/>
        <v>Mar</v>
      </c>
      <c r="O3546" s="2">
        <f t="shared" si="223"/>
        <v>2.9583333333357587</v>
      </c>
      <c r="P3546" t="str">
        <f>VLOOKUP(G3546,Agents!A:E,4,FALSE)</f>
        <v>Team5</v>
      </c>
      <c r="Q3546" t="str">
        <f>VLOOKUP(G3546,Agents!A:E,5,FALSE)</f>
        <v>Mid</v>
      </c>
      <c r="R3546" t="str">
        <f>VLOOKUP(G3546,Agents!A:E,2,FALSE)</f>
        <v>Evening</v>
      </c>
    </row>
    <row r="3547" spans="1:18" x14ac:dyDescent="0.35">
      <c r="A3547" t="s">
        <v>6207</v>
      </c>
      <c r="B3547" t="s">
        <v>3578</v>
      </c>
      <c r="C3547" t="s">
        <v>76</v>
      </c>
      <c r="D3547" t="s">
        <v>26</v>
      </c>
      <c r="E3547" s="1">
        <v>46023.1875</v>
      </c>
      <c r="F3547" s="1">
        <v>46025.729166666664</v>
      </c>
      <c r="G3547" t="s">
        <v>211</v>
      </c>
      <c r="H3547" t="s">
        <v>132</v>
      </c>
      <c r="I3547" t="s">
        <v>16</v>
      </c>
      <c r="J3547">
        <v>3</v>
      </c>
      <c r="K3547" t="str">
        <f>IF(tickets_dataset[[#This Row],[status]] = "Closed", "Yes","No")</f>
        <v>No</v>
      </c>
      <c r="L3547" s="2">
        <f t="shared" si="220"/>
        <v>60.999999999941792</v>
      </c>
      <c r="M3547" t="str">
        <f t="shared" si="221"/>
        <v>Yes</v>
      </c>
      <c r="N3547" t="str">
        <f t="shared" si="222"/>
        <v>Jan</v>
      </c>
      <c r="O3547" s="2">
        <f t="shared" si="223"/>
        <v>2.5416666666642413</v>
      </c>
      <c r="P3547" t="str">
        <f>VLOOKUP(G3547,Agents!A:E,4,FALSE)</f>
        <v>Team5</v>
      </c>
      <c r="Q3547" t="str">
        <f>VLOOKUP(G3547,Agents!A:E,5,FALSE)</f>
        <v>Senior</v>
      </c>
      <c r="R3547" t="str">
        <f>VLOOKUP(G3547,Agents!A:E,2,FALSE)</f>
        <v>Evening</v>
      </c>
    </row>
    <row r="3548" spans="1:18" x14ac:dyDescent="0.35">
      <c r="A3548" t="s">
        <v>6208</v>
      </c>
      <c r="B3548" t="s">
        <v>2604</v>
      </c>
      <c r="C3548" t="s">
        <v>12</v>
      </c>
      <c r="D3548" t="s">
        <v>38</v>
      </c>
      <c r="E3548" s="1">
        <v>46063.200694444444</v>
      </c>
      <c r="F3548" s="1">
        <v>46066.700694444444</v>
      </c>
      <c r="G3548" t="s">
        <v>56</v>
      </c>
      <c r="H3548" t="s">
        <v>15</v>
      </c>
      <c r="I3548" t="s">
        <v>16</v>
      </c>
      <c r="J3548">
        <v>5</v>
      </c>
      <c r="K3548" t="str">
        <f>IF(tickets_dataset[[#This Row],[status]] = "Closed", "Yes","No")</f>
        <v>Yes</v>
      </c>
      <c r="L3548" s="2">
        <f t="shared" si="220"/>
        <v>84</v>
      </c>
      <c r="M3548" t="str">
        <f t="shared" si="221"/>
        <v>Yes</v>
      </c>
      <c r="N3548" t="str">
        <f t="shared" si="222"/>
        <v>Feb</v>
      </c>
      <c r="O3548" s="2">
        <f t="shared" si="223"/>
        <v>3.5</v>
      </c>
      <c r="P3548" t="str">
        <f>VLOOKUP(G3548,Agents!A:E,4,FALSE)</f>
        <v>Team1</v>
      </c>
      <c r="Q3548" t="str">
        <f>VLOOKUP(G3548,Agents!A:E,5,FALSE)</f>
        <v>Senior</v>
      </c>
      <c r="R3548" t="str">
        <f>VLOOKUP(G3548,Agents!A:E,2,FALSE)</f>
        <v>Night</v>
      </c>
    </row>
    <row r="3549" spans="1:18" x14ac:dyDescent="0.35">
      <c r="A3549" t="s">
        <v>6209</v>
      </c>
      <c r="B3549" t="s">
        <v>2597</v>
      </c>
      <c r="C3549" t="s">
        <v>76</v>
      </c>
      <c r="D3549" t="s">
        <v>26</v>
      </c>
      <c r="E3549" s="1">
        <v>46039.898611111108</v>
      </c>
      <c r="F3549" s="1">
        <v>46042.106944444444</v>
      </c>
      <c r="G3549" t="s">
        <v>27</v>
      </c>
      <c r="H3549" t="s">
        <v>132</v>
      </c>
      <c r="I3549" t="s">
        <v>16</v>
      </c>
      <c r="J3549">
        <v>5</v>
      </c>
      <c r="K3549" t="str">
        <f>IF(tickets_dataset[[#This Row],[status]] = "Closed", "Yes","No")</f>
        <v>No</v>
      </c>
      <c r="L3549" s="2">
        <f t="shared" si="220"/>
        <v>53.000000000058208</v>
      </c>
      <c r="M3549" t="str">
        <f t="shared" si="221"/>
        <v>Yes</v>
      </c>
      <c r="N3549" t="str">
        <f t="shared" si="222"/>
        <v>Jan</v>
      </c>
      <c r="O3549" s="2">
        <f t="shared" si="223"/>
        <v>2.2083333333357587</v>
      </c>
      <c r="P3549" t="str">
        <f>VLOOKUP(G3549,Agents!A:E,4,FALSE)</f>
        <v>Team5</v>
      </c>
      <c r="Q3549" t="str">
        <f>VLOOKUP(G3549,Agents!A:E,5,FALSE)</f>
        <v>Senior</v>
      </c>
      <c r="R3549" t="str">
        <f>VLOOKUP(G3549,Agents!A:E,2,FALSE)</f>
        <v>Morning</v>
      </c>
    </row>
    <row r="3550" spans="1:18" x14ac:dyDescent="0.35">
      <c r="A3550" t="s">
        <v>6210</v>
      </c>
      <c r="B3550" t="s">
        <v>5606</v>
      </c>
      <c r="C3550" t="s">
        <v>12</v>
      </c>
      <c r="D3550" t="s">
        <v>26</v>
      </c>
      <c r="E3550" s="1">
        <v>46057.148611111108</v>
      </c>
      <c r="F3550" s="1">
        <v>46058.19027777778</v>
      </c>
      <c r="G3550" t="s">
        <v>199</v>
      </c>
      <c r="H3550" t="s">
        <v>15</v>
      </c>
      <c r="I3550" t="s">
        <v>16</v>
      </c>
      <c r="J3550">
        <v>3</v>
      </c>
      <c r="K3550" t="str">
        <f>IF(tickets_dataset[[#This Row],[status]] = "Closed", "Yes","No")</f>
        <v>Yes</v>
      </c>
      <c r="L3550" s="2">
        <f t="shared" si="220"/>
        <v>25.000000000116415</v>
      </c>
      <c r="M3550" t="str">
        <f t="shared" si="221"/>
        <v>No</v>
      </c>
      <c r="N3550" t="str">
        <f t="shared" si="222"/>
        <v>Feb</v>
      </c>
      <c r="O3550" s="2">
        <f t="shared" si="223"/>
        <v>1.0416666666715173</v>
      </c>
      <c r="P3550" t="str">
        <f>VLOOKUP(G3550,Agents!A:E,4,FALSE)</f>
        <v>Team1</v>
      </c>
      <c r="Q3550" t="str">
        <f>VLOOKUP(G3550,Agents!A:E,5,FALSE)</f>
        <v>Junior</v>
      </c>
      <c r="R3550" t="str">
        <f>VLOOKUP(G3550,Agents!A:E,2,FALSE)</f>
        <v>Morning</v>
      </c>
    </row>
    <row r="3551" spans="1:18" x14ac:dyDescent="0.35">
      <c r="A3551" t="s">
        <v>6211</v>
      </c>
      <c r="B3551" t="s">
        <v>4477</v>
      </c>
      <c r="C3551" t="s">
        <v>12</v>
      </c>
      <c r="D3551" t="s">
        <v>38</v>
      </c>
      <c r="E3551" s="1">
        <v>46035.263888888891</v>
      </c>
      <c r="F3551" s="1">
        <v>46035.597222222219</v>
      </c>
      <c r="G3551" t="s">
        <v>56</v>
      </c>
      <c r="H3551" t="s">
        <v>15</v>
      </c>
      <c r="I3551" t="s">
        <v>16</v>
      </c>
      <c r="J3551">
        <v>4</v>
      </c>
      <c r="K3551" t="str">
        <f>IF(tickets_dataset[[#This Row],[status]] = "Closed", "Yes","No")</f>
        <v>Yes</v>
      </c>
      <c r="L3551" s="2">
        <f t="shared" si="220"/>
        <v>7.9999999998835847</v>
      </c>
      <c r="M3551" t="str">
        <f t="shared" si="221"/>
        <v>No</v>
      </c>
      <c r="N3551" t="str">
        <f t="shared" si="222"/>
        <v>Jan</v>
      </c>
      <c r="O3551" s="2">
        <f t="shared" si="223"/>
        <v>0.33333333332848269</v>
      </c>
      <c r="P3551" t="str">
        <f>VLOOKUP(G3551,Agents!A:E,4,FALSE)</f>
        <v>Team1</v>
      </c>
      <c r="Q3551" t="str">
        <f>VLOOKUP(G3551,Agents!A:E,5,FALSE)</f>
        <v>Senior</v>
      </c>
      <c r="R3551" t="str">
        <f>VLOOKUP(G3551,Agents!A:E,2,FALSE)</f>
        <v>Night</v>
      </c>
    </row>
    <row r="3552" spans="1:18" x14ac:dyDescent="0.35">
      <c r="A3552" t="s">
        <v>6212</v>
      </c>
      <c r="B3552" t="s">
        <v>6118</v>
      </c>
      <c r="C3552" t="s">
        <v>50</v>
      </c>
      <c r="D3552" t="s">
        <v>38</v>
      </c>
      <c r="E3552" s="1">
        <v>46086.015972222223</v>
      </c>
      <c r="F3552" s="1">
        <v>46089.807638888888</v>
      </c>
      <c r="G3552" t="s">
        <v>83</v>
      </c>
      <c r="H3552" t="s">
        <v>15</v>
      </c>
      <c r="I3552" t="s">
        <v>16</v>
      </c>
      <c r="J3552">
        <v>3</v>
      </c>
      <c r="K3552" t="str">
        <f>IF(tickets_dataset[[#This Row],[status]] = "Closed", "Yes","No")</f>
        <v>Yes</v>
      </c>
      <c r="L3552" s="2">
        <f t="shared" si="220"/>
        <v>90.999999999941792</v>
      </c>
      <c r="M3552" t="str">
        <f t="shared" si="221"/>
        <v>Yes</v>
      </c>
      <c r="N3552" t="str">
        <f t="shared" si="222"/>
        <v>Mar</v>
      </c>
      <c r="O3552" s="2">
        <f t="shared" si="223"/>
        <v>3.7916666666642413</v>
      </c>
      <c r="P3552" t="str">
        <f>VLOOKUP(G3552,Agents!A:E,4,FALSE)</f>
        <v>Team2</v>
      </c>
      <c r="Q3552" t="str">
        <f>VLOOKUP(G3552,Agents!A:E,5,FALSE)</f>
        <v>Junior</v>
      </c>
      <c r="R3552" t="str">
        <f>VLOOKUP(G3552,Agents!A:E,2,FALSE)</f>
        <v>Night</v>
      </c>
    </row>
    <row r="3553" spans="1:18" x14ac:dyDescent="0.35">
      <c r="A3553" t="s">
        <v>6213</v>
      </c>
      <c r="B3553" t="s">
        <v>5634</v>
      </c>
      <c r="C3553" t="s">
        <v>76</v>
      </c>
      <c r="D3553" t="s">
        <v>38</v>
      </c>
      <c r="E3553" s="1">
        <v>46090.306944444441</v>
      </c>
      <c r="F3553" s="1">
        <v>46090.765277777777</v>
      </c>
      <c r="G3553" t="s">
        <v>183</v>
      </c>
      <c r="H3553" t="s">
        <v>15</v>
      </c>
      <c r="I3553" t="s">
        <v>16</v>
      </c>
      <c r="J3553">
        <v>4</v>
      </c>
      <c r="K3553" t="str">
        <f>IF(tickets_dataset[[#This Row],[status]] = "Closed", "Yes","No")</f>
        <v>Yes</v>
      </c>
      <c r="L3553" s="2">
        <f t="shared" si="220"/>
        <v>11.000000000058208</v>
      </c>
      <c r="M3553" t="str">
        <f t="shared" si="221"/>
        <v>No</v>
      </c>
      <c r="N3553" t="str">
        <f t="shared" si="222"/>
        <v>Mar</v>
      </c>
      <c r="O3553" s="2">
        <f t="shared" si="223"/>
        <v>0.45833333333575865</v>
      </c>
      <c r="P3553" t="str">
        <f>VLOOKUP(G3553,Agents!A:E,4,FALSE)</f>
        <v>Team3</v>
      </c>
      <c r="Q3553" t="str">
        <f>VLOOKUP(G3553,Agents!A:E,5,FALSE)</f>
        <v>Senior</v>
      </c>
      <c r="R3553" t="str">
        <f>VLOOKUP(G3553,Agents!A:E,2,FALSE)</f>
        <v>Night</v>
      </c>
    </row>
    <row r="3554" spans="1:18" x14ac:dyDescent="0.35">
      <c r="A3554" t="s">
        <v>6214</v>
      </c>
      <c r="B3554" t="s">
        <v>5456</v>
      </c>
      <c r="C3554" t="s">
        <v>76</v>
      </c>
      <c r="D3554" t="s">
        <v>26</v>
      </c>
      <c r="E3554" s="1">
        <v>46054.901388888888</v>
      </c>
      <c r="F3554" s="1">
        <v>46055.443055555559</v>
      </c>
      <c r="G3554" t="s">
        <v>221</v>
      </c>
      <c r="H3554" t="s">
        <v>15</v>
      </c>
      <c r="I3554" t="s">
        <v>16</v>
      </c>
      <c r="J3554">
        <v>3</v>
      </c>
      <c r="K3554" t="str">
        <f>IF(tickets_dataset[[#This Row],[status]] = "Closed", "Yes","No")</f>
        <v>Yes</v>
      </c>
      <c r="L3554" s="2">
        <f t="shared" si="220"/>
        <v>13.000000000116415</v>
      </c>
      <c r="M3554" t="str">
        <f t="shared" si="221"/>
        <v>No</v>
      </c>
      <c r="N3554" t="str">
        <f t="shared" si="222"/>
        <v>Feb</v>
      </c>
      <c r="O3554" s="2">
        <f t="shared" si="223"/>
        <v>0.54166666667151731</v>
      </c>
      <c r="P3554" t="str">
        <f>VLOOKUP(G3554,Agents!A:E,4,FALSE)</f>
        <v>Team4</v>
      </c>
      <c r="Q3554" t="str">
        <f>VLOOKUP(G3554,Agents!A:E,5,FALSE)</f>
        <v>Senior</v>
      </c>
      <c r="R3554" t="str">
        <f>VLOOKUP(G3554,Agents!A:E,2,FALSE)</f>
        <v>Morning</v>
      </c>
    </row>
    <row r="3555" spans="1:18" x14ac:dyDescent="0.35">
      <c r="A3555" t="s">
        <v>6215</v>
      </c>
      <c r="B3555" t="s">
        <v>6216</v>
      </c>
      <c r="C3555" t="s">
        <v>12</v>
      </c>
      <c r="D3555" t="s">
        <v>38</v>
      </c>
      <c r="E3555" s="1">
        <v>46039.673611111109</v>
      </c>
      <c r="F3555" s="1">
        <v>46043.131944444445</v>
      </c>
      <c r="G3555" t="s">
        <v>273</v>
      </c>
      <c r="H3555" t="s">
        <v>15</v>
      </c>
      <c r="I3555" t="s">
        <v>16</v>
      </c>
      <c r="J3555">
        <v>5</v>
      </c>
      <c r="K3555" t="str">
        <f>IF(tickets_dataset[[#This Row],[status]] = "Closed", "Yes","No")</f>
        <v>Yes</v>
      </c>
      <c r="L3555" s="2">
        <f t="shared" si="220"/>
        <v>83.000000000058208</v>
      </c>
      <c r="M3555" t="str">
        <f t="shared" si="221"/>
        <v>Yes</v>
      </c>
      <c r="N3555" t="str">
        <f t="shared" si="222"/>
        <v>Jan</v>
      </c>
      <c r="O3555" s="2">
        <f t="shared" si="223"/>
        <v>3.4583333333357587</v>
      </c>
      <c r="P3555" t="str">
        <f>VLOOKUP(G3555,Agents!A:E,4,FALSE)</f>
        <v>Team3</v>
      </c>
      <c r="Q3555" t="str">
        <f>VLOOKUP(G3555,Agents!A:E,5,FALSE)</f>
        <v>Senior</v>
      </c>
      <c r="R3555" t="str">
        <f>VLOOKUP(G3555,Agents!A:E,2,FALSE)</f>
        <v>Evening</v>
      </c>
    </row>
    <row r="3556" spans="1:18" x14ac:dyDescent="0.35">
      <c r="A3556" t="s">
        <v>6217</v>
      </c>
      <c r="B3556" t="s">
        <v>1939</v>
      </c>
      <c r="C3556" t="s">
        <v>34</v>
      </c>
      <c r="D3556" t="s">
        <v>38</v>
      </c>
      <c r="E3556" s="1">
        <v>46029.18472222222</v>
      </c>
      <c r="F3556" s="1">
        <v>46030.05972222222</v>
      </c>
      <c r="G3556" t="s">
        <v>164</v>
      </c>
      <c r="H3556" t="s">
        <v>15</v>
      </c>
      <c r="I3556" t="s">
        <v>16</v>
      </c>
      <c r="J3556">
        <v>3</v>
      </c>
      <c r="K3556" t="str">
        <f>IF(tickets_dataset[[#This Row],[status]] = "Closed", "Yes","No")</f>
        <v>Yes</v>
      </c>
      <c r="L3556" s="2">
        <f t="shared" si="220"/>
        <v>21</v>
      </c>
      <c r="M3556" t="str">
        <f t="shared" si="221"/>
        <v>No</v>
      </c>
      <c r="N3556" t="str">
        <f t="shared" si="222"/>
        <v>Jan</v>
      </c>
      <c r="O3556" s="2">
        <f t="shared" si="223"/>
        <v>0.875</v>
      </c>
      <c r="P3556" t="str">
        <f>VLOOKUP(G3556,Agents!A:E,4,FALSE)</f>
        <v>Team4</v>
      </c>
      <c r="Q3556" t="str">
        <f>VLOOKUP(G3556,Agents!A:E,5,FALSE)</f>
        <v>Senior</v>
      </c>
      <c r="R3556" t="str">
        <f>VLOOKUP(G3556,Agents!A:E,2,FALSE)</f>
        <v>Evening</v>
      </c>
    </row>
    <row r="3557" spans="1:18" x14ac:dyDescent="0.35">
      <c r="A3557" t="s">
        <v>6218</v>
      </c>
      <c r="B3557" t="s">
        <v>6219</v>
      </c>
      <c r="C3557" t="s">
        <v>34</v>
      </c>
      <c r="D3557" t="s">
        <v>38</v>
      </c>
      <c r="E3557" s="1">
        <v>46090.4375</v>
      </c>
      <c r="F3557" s="1">
        <v>46092.979166666664</v>
      </c>
      <c r="G3557" t="s">
        <v>27</v>
      </c>
      <c r="H3557" t="s">
        <v>15</v>
      </c>
      <c r="I3557" t="s">
        <v>16</v>
      </c>
      <c r="J3557">
        <v>4</v>
      </c>
      <c r="K3557" t="str">
        <f>IF(tickets_dataset[[#This Row],[status]] = "Closed", "Yes","No")</f>
        <v>Yes</v>
      </c>
      <c r="L3557" s="2">
        <f t="shared" si="220"/>
        <v>60.999999999941792</v>
      </c>
      <c r="M3557" t="str">
        <f t="shared" si="221"/>
        <v>Yes</v>
      </c>
      <c r="N3557" t="str">
        <f t="shared" si="222"/>
        <v>Mar</v>
      </c>
      <c r="O3557" s="2">
        <f t="shared" si="223"/>
        <v>2.5416666666642413</v>
      </c>
      <c r="P3557" t="str">
        <f>VLOOKUP(G3557,Agents!A:E,4,FALSE)</f>
        <v>Team5</v>
      </c>
      <c r="Q3557" t="str">
        <f>VLOOKUP(G3557,Agents!A:E,5,FALSE)</f>
        <v>Senior</v>
      </c>
      <c r="R3557" t="str">
        <f>VLOOKUP(G3557,Agents!A:E,2,FALSE)</f>
        <v>Morning</v>
      </c>
    </row>
    <row r="3558" spans="1:18" x14ac:dyDescent="0.35">
      <c r="A3558" t="s">
        <v>6220</v>
      </c>
      <c r="B3558" t="s">
        <v>1819</v>
      </c>
      <c r="C3558" t="s">
        <v>34</v>
      </c>
      <c r="D3558" t="s">
        <v>26</v>
      </c>
      <c r="E3558" s="1">
        <v>46075.1</v>
      </c>
      <c r="F3558" s="1">
        <v>46077.39166666667</v>
      </c>
      <c r="G3558" t="s">
        <v>239</v>
      </c>
      <c r="H3558" t="s">
        <v>15</v>
      </c>
      <c r="I3558" t="s">
        <v>16</v>
      </c>
      <c r="J3558">
        <v>4</v>
      </c>
      <c r="K3558" t="str">
        <f>IF(tickets_dataset[[#This Row],[status]] = "Closed", "Yes","No")</f>
        <v>Yes</v>
      </c>
      <c r="L3558" s="2">
        <f t="shared" si="220"/>
        <v>55.000000000116415</v>
      </c>
      <c r="M3558" t="str">
        <f t="shared" si="221"/>
        <v>Yes</v>
      </c>
      <c r="N3558" t="str">
        <f t="shared" si="222"/>
        <v>Feb</v>
      </c>
      <c r="O3558" s="2">
        <f t="shared" si="223"/>
        <v>2.2916666666715173</v>
      </c>
      <c r="P3558" t="str">
        <f>VLOOKUP(G3558,Agents!A:E,4,FALSE)</f>
        <v>Team1</v>
      </c>
      <c r="Q3558" t="str">
        <f>VLOOKUP(G3558,Agents!A:E,5,FALSE)</f>
        <v>Senior</v>
      </c>
      <c r="R3558" t="str">
        <f>VLOOKUP(G3558,Agents!A:E,2,FALSE)</f>
        <v>Evening</v>
      </c>
    </row>
    <row r="3559" spans="1:18" x14ac:dyDescent="0.35">
      <c r="A3559" t="s">
        <v>6221</v>
      </c>
      <c r="B3559" t="s">
        <v>2788</v>
      </c>
      <c r="C3559" t="s">
        <v>50</v>
      </c>
      <c r="D3559" t="s">
        <v>13</v>
      </c>
      <c r="E3559" s="1">
        <v>46045.394444444442</v>
      </c>
      <c r="F3559" s="1">
        <v>46046.686111111114</v>
      </c>
      <c r="G3559" t="s">
        <v>100</v>
      </c>
      <c r="H3559" t="s">
        <v>15</v>
      </c>
      <c r="I3559" t="s">
        <v>16</v>
      </c>
      <c r="J3559">
        <v>4</v>
      </c>
      <c r="K3559" t="str">
        <f>IF(tickets_dataset[[#This Row],[status]] = "Closed", "Yes","No")</f>
        <v>Yes</v>
      </c>
      <c r="L3559" s="2">
        <f t="shared" si="220"/>
        <v>31.000000000116415</v>
      </c>
      <c r="M3559" t="str">
        <f t="shared" si="221"/>
        <v>No</v>
      </c>
      <c r="N3559" t="str">
        <f t="shared" si="222"/>
        <v>Jan</v>
      </c>
      <c r="O3559" s="2">
        <f t="shared" si="223"/>
        <v>1.2916666666715173</v>
      </c>
      <c r="P3559" t="str">
        <f>VLOOKUP(G3559,Agents!A:E,4,FALSE)</f>
        <v>Team4</v>
      </c>
      <c r="Q3559" t="str">
        <f>VLOOKUP(G3559,Agents!A:E,5,FALSE)</f>
        <v>Junior</v>
      </c>
      <c r="R3559" t="str">
        <f>VLOOKUP(G3559,Agents!A:E,2,FALSE)</f>
        <v>Evening</v>
      </c>
    </row>
    <row r="3560" spans="1:18" x14ac:dyDescent="0.35">
      <c r="A3560" t="s">
        <v>6222</v>
      </c>
      <c r="B3560" t="s">
        <v>2782</v>
      </c>
      <c r="C3560" t="s">
        <v>12</v>
      </c>
      <c r="D3560" t="s">
        <v>13</v>
      </c>
      <c r="E3560" s="1">
        <v>46107.822222222225</v>
      </c>
      <c r="F3560" s="1">
        <v>46108.697222222225</v>
      </c>
      <c r="G3560" t="s">
        <v>239</v>
      </c>
      <c r="H3560" t="s">
        <v>15</v>
      </c>
      <c r="I3560" t="s">
        <v>16</v>
      </c>
      <c r="J3560">
        <v>3</v>
      </c>
      <c r="K3560" t="str">
        <f>IF(tickets_dataset[[#This Row],[status]] = "Closed", "Yes","No")</f>
        <v>Yes</v>
      </c>
      <c r="L3560" s="2">
        <f t="shared" si="220"/>
        <v>21</v>
      </c>
      <c r="M3560" t="str">
        <f t="shared" si="221"/>
        <v>No</v>
      </c>
      <c r="N3560" t="str">
        <f t="shared" si="222"/>
        <v>Mar</v>
      </c>
      <c r="O3560" s="2">
        <f t="shared" si="223"/>
        <v>0.875</v>
      </c>
      <c r="P3560" t="str">
        <f>VLOOKUP(G3560,Agents!A:E,4,FALSE)</f>
        <v>Team1</v>
      </c>
      <c r="Q3560" t="str">
        <f>VLOOKUP(G3560,Agents!A:E,5,FALSE)</f>
        <v>Senior</v>
      </c>
      <c r="R3560" t="str">
        <f>VLOOKUP(G3560,Agents!A:E,2,FALSE)</f>
        <v>Evening</v>
      </c>
    </row>
    <row r="3561" spans="1:18" x14ac:dyDescent="0.35">
      <c r="A3561" t="s">
        <v>6223</v>
      </c>
      <c r="B3561" t="s">
        <v>6224</v>
      </c>
      <c r="C3561" t="s">
        <v>22</v>
      </c>
      <c r="D3561" t="s">
        <v>13</v>
      </c>
      <c r="E3561" s="1">
        <v>46077.535416666666</v>
      </c>
      <c r="F3561" s="1">
        <v>46078.493750000001</v>
      </c>
      <c r="G3561" t="s">
        <v>221</v>
      </c>
      <c r="H3561" t="s">
        <v>28</v>
      </c>
      <c r="I3561" t="s">
        <v>16</v>
      </c>
      <c r="J3561">
        <v>5</v>
      </c>
      <c r="K3561" t="str">
        <f>IF(tickets_dataset[[#This Row],[status]] = "Closed", "Yes","No")</f>
        <v>No</v>
      </c>
      <c r="L3561" s="2">
        <f t="shared" si="220"/>
        <v>23.000000000058208</v>
      </c>
      <c r="M3561" t="str">
        <f t="shared" si="221"/>
        <v>No</v>
      </c>
      <c r="N3561" t="str">
        <f t="shared" si="222"/>
        <v>Feb</v>
      </c>
      <c r="O3561" s="2">
        <f t="shared" si="223"/>
        <v>0.95833333333575865</v>
      </c>
      <c r="P3561" t="str">
        <f>VLOOKUP(G3561,Agents!A:E,4,FALSE)</f>
        <v>Team4</v>
      </c>
      <c r="Q3561" t="str">
        <f>VLOOKUP(G3561,Agents!A:E,5,FALSE)</f>
        <v>Senior</v>
      </c>
      <c r="R3561" t="str">
        <f>VLOOKUP(G3561,Agents!A:E,2,FALSE)</f>
        <v>Morning</v>
      </c>
    </row>
    <row r="3562" spans="1:18" x14ac:dyDescent="0.35">
      <c r="A3562" t="s">
        <v>6225</v>
      </c>
      <c r="B3562" t="s">
        <v>6226</v>
      </c>
      <c r="C3562" t="s">
        <v>22</v>
      </c>
      <c r="D3562" t="s">
        <v>38</v>
      </c>
      <c r="E3562" s="1">
        <v>46094.647916666669</v>
      </c>
      <c r="F3562" s="1">
        <v>46095.397916666669</v>
      </c>
      <c r="G3562" t="s">
        <v>311</v>
      </c>
      <c r="H3562" t="s">
        <v>15</v>
      </c>
      <c r="I3562" t="s">
        <v>16</v>
      </c>
      <c r="J3562">
        <v>4</v>
      </c>
      <c r="K3562" t="str">
        <f>IF(tickets_dataset[[#This Row],[status]] = "Closed", "Yes","No")</f>
        <v>Yes</v>
      </c>
      <c r="L3562" s="2">
        <f t="shared" si="220"/>
        <v>18</v>
      </c>
      <c r="M3562" t="str">
        <f t="shared" si="221"/>
        <v>No</v>
      </c>
      <c r="N3562" t="str">
        <f t="shared" si="222"/>
        <v>Mar</v>
      </c>
      <c r="O3562" s="2">
        <f t="shared" si="223"/>
        <v>0.75</v>
      </c>
      <c r="P3562" t="str">
        <f>VLOOKUP(G3562,Agents!A:E,4,FALSE)</f>
        <v>Team5</v>
      </c>
      <c r="Q3562" t="str">
        <f>VLOOKUP(G3562,Agents!A:E,5,FALSE)</f>
        <v>Senior</v>
      </c>
      <c r="R3562" t="str">
        <f>VLOOKUP(G3562,Agents!A:E,2,FALSE)</f>
        <v>Evening</v>
      </c>
    </row>
    <row r="3563" spans="1:18" x14ac:dyDescent="0.35">
      <c r="A3563" t="s">
        <v>6227</v>
      </c>
      <c r="B3563" t="s">
        <v>6228</v>
      </c>
      <c r="C3563" t="s">
        <v>22</v>
      </c>
      <c r="D3563" t="s">
        <v>13</v>
      </c>
      <c r="E3563" s="1">
        <v>46031.009722222225</v>
      </c>
      <c r="F3563" s="1">
        <v>46031.384722222225</v>
      </c>
      <c r="G3563" t="s">
        <v>19</v>
      </c>
      <c r="H3563" t="s">
        <v>15</v>
      </c>
      <c r="I3563" t="s">
        <v>16</v>
      </c>
      <c r="J3563">
        <v>4</v>
      </c>
      <c r="K3563" t="str">
        <f>IF(tickets_dataset[[#This Row],[status]] = "Closed", "Yes","No")</f>
        <v>Yes</v>
      </c>
      <c r="L3563" s="2">
        <f t="shared" si="220"/>
        <v>9</v>
      </c>
      <c r="M3563" t="str">
        <f t="shared" si="221"/>
        <v>No</v>
      </c>
      <c r="N3563" t="str">
        <f t="shared" si="222"/>
        <v>Jan</v>
      </c>
      <c r="O3563" s="2">
        <f t="shared" si="223"/>
        <v>0.375</v>
      </c>
      <c r="P3563" t="str">
        <f>VLOOKUP(G3563,Agents!A:E,4,FALSE)</f>
        <v>Team4</v>
      </c>
      <c r="Q3563" t="str">
        <f>VLOOKUP(G3563,Agents!A:E,5,FALSE)</f>
        <v>Senior</v>
      </c>
      <c r="R3563" t="str">
        <f>VLOOKUP(G3563,Agents!A:E,2,FALSE)</f>
        <v>Evening</v>
      </c>
    </row>
    <row r="3564" spans="1:18" x14ac:dyDescent="0.35">
      <c r="A3564" t="s">
        <v>6229</v>
      </c>
      <c r="B3564" t="s">
        <v>3430</v>
      </c>
      <c r="C3564" t="s">
        <v>12</v>
      </c>
      <c r="D3564" t="s">
        <v>38</v>
      </c>
      <c r="E3564" s="1">
        <v>46107.206944444442</v>
      </c>
      <c r="F3564" s="1">
        <v>46108.998611111114</v>
      </c>
      <c r="G3564" t="s">
        <v>119</v>
      </c>
      <c r="H3564" t="s">
        <v>15</v>
      </c>
      <c r="I3564" t="s">
        <v>16</v>
      </c>
      <c r="J3564">
        <v>4</v>
      </c>
      <c r="K3564" t="str">
        <f>IF(tickets_dataset[[#This Row],[status]] = "Closed", "Yes","No")</f>
        <v>Yes</v>
      </c>
      <c r="L3564" s="2">
        <f t="shared" si="220"/>
        <v>43.000000000116415</v>
      </c>
      <c r="M3564" t="str">
        <f t="shared" si="221"/>
        <v>No</v>
      </c>
      <c r="N3564" t="str">
        <f t="shared" si="222"/>
        <v>Mar</v>
      </c>
      <c r="O3564" s="2">
        <f t="shared" si="223"/>
        <v>1.7916666666715173</v>
      </c>
      <c r="P3564" t="str">
        <f>VLOOKUP(G3564,Agents!A:E,4,FALSE)</f>
        <v>Team1</v>
      </c>
      <c r="Q3564" t="str">
        <f>VLOOKUP(G3564,Agents!A:E,5,FALSE)</f>
        <v>Junior</v>
      </c>
      <c r="R3564" t="str">
        <f>VLOOKUP(G3564,Agents!A:E,2,FALSE)</f>
        <v>Morning</v>
      </c>
    </row>
    <row r="3565" spans="1:18" x14ac:dyDescent="0.35">
      <c r="A3565" t="s">
        <v>6230</v>
      </c>
      <c r="B3565" t="s">
        <v>6231</v>
      </c>
      <c r="C3565" t="s">
        <v>76</v>
      </c>
      <c r="D3565" t="s">
        <v>26</v>
      </c>
      <c r="E3565" s="1">
        <v>46097.732638888891</v>
      </c>
      <c r="F3565" s="1">
        <v>46099.315972222219</v>
      </c>
      <c r="G3565" t="s">
        <v>211</v>
      </c>
      <c r="H3565" t="s">
        <v>15</v>
      </c>
      <c r="I3565" t="s">
        <v>16</v>
      </c>
      <c r="J3565">
        <v>3</v>
      </c>
      <c r="K3565" t="str">
        <f>IF(tickets_dataset[[#This Row],[status]] = "Closed", "Yes","No")</f>
        <v>Yes</v>
      </c>
      <c r="L3565" s="2">
        <f t="shared" si="220"/>
        <v>37.999999999883585</v>
      </c>
      <c r="M3565" t="str">
        <f t="shared" si="221"/>
        <v>No</v>
      </c>
      <c r="N3565" t="str">
        <f t="shared" si="222"/>
        <v>Mar</v>
      </c>
      <c r="O3565" s="2">
        <f t="shared" si="223"/>
        <v>1.5833333333284827</v>
      </c>
      <c r="P3565" t="str">
        <f>VLOOKUP(G3565,Agents!A:E,4,FALSE)</f>
        <v>Team5</v>
      </c>
      <c r="Q3565" t="str">
        <f>VLOOKUP(G3565,Agents!A:E,5,FALSE)</f>
        <v>Senior</v>
      </c>
      <c r="R3565" t="str">
        <f>VLOOKUP(G3565,Agents!A:E,2,FALSE)</f>
        <v>Evening</v>
      </c>
    </row>
    <row r="3566" spans="1:18" x14ac:dyDescent="0.35">
      <c r="A3566" t="s">
        <v>6232</v>
      </c>
      <c r="B3566" t="s">
        <v>5324</v>
      </c>
      <c r="C3566" t="s">
        <v>50</v>
      </c>
      <c r="D3566" t="s">
        <v>26</v>
      </c>
      <c r="E3566" s="1">
        <v>46064.977083333331</v>
      </c>
      <c r="F3566" s="1">
        <v>46065.977083333331</v>
      </c>
      <c r="G3566" t="s">
        <v>239</v>
      </c>
      <c r="H3566" t="s">
        <v>132</v>
      </c>
      <c r="I3566" t="s">
        <v>16</v>
      </c>
      <c r="J3566">
        <v>4</v>
      </c>
      <c r="K3566" t="str">
        <f>IF(tickets_dataset[[#This Row],[status]] = "Closed", "Yes","No")</f>
        <v>No</v>
      </c>
      <c r="L3566" s="2">
        <f t="shared" si="220"/>
        <v>24</v>
      </c>
      <c r="M3566" t="str">
        <f t="shared" si="221"/>
        <v>No</v>
      </c>
      <c r="N3566" t="str">
        <f t="shared" si="222"/>
        <v>Feb</v>
      </c>
      <c r="O3566" s="2">
        <f t="shared" si="223"/>
        <v>1</v>
      </c>
      <c r="P3566" t="str">
        <f>VLOOKUP(G3566,Agents!A:E,4,FALSE)</f>
        <v>Team1</v>
      </c>
      <c r="Q3566" t="str">
        <f>VLOOKUP(G3566,Agents!A:E,5,FALSE)</f>
        <v>Senior</v>
      </c>
      <c r="R3566" t="str">
        <f>VLOOKUP(G3566,Agents!A:E,2,FALSE)</f>
        <v>Evening</v>
      </c>
    </row>
    <row r="3567" spans="1:18" x14ac:dyDescent="0.35">
      <c r="A3567" t="s">
        <v>6233</v>
      </c>
      <c r="B3567" t="s">
        <v>6234</v>
      </c>
      <c r="C3567" t="s">
        <v>22</v>
      </c>
      <c r="D3567" t="s">
        <v>26</v>
      </c>
      <c r="E3567" s="1">
        <v>46089.213888888888</v>
      </c>
      <c r="F3567" s="1">
        <v>46091.797222222223</v>
      </c>
      <c r="G3567" t="s">
        <v>221</v>
      </c>
      <c r="H3567" t="s">
        <v>15</v>
      </c>
      <c r="I3567" t="s">
        <v>16</v>
      </c>
      <c r="J3567">
        <v>4</v>
      </c>
      <c r="K3567" t="str">
        <f>IF(tickets_dataset[[#This Row],[status]] = "Closed", "Yes","No")</f>
        <v>Yes</v>
      </c>
      <c r="L3567" s="2">
        <f t="shared" si="220"/>
        <v>62.000000000058208</v>
      </c>
      <c r="M3567" t="str">
        <f t="shared" si="221"/>
        <v>Yes</v>
      </c>
      <c r="N3567" t="str">
        <f t="shared" si="222"/>
        <v>Mar</v>
      </c>
      <c r="O3567" s="2">
        <f t="shared" si="223"/>
        <v>2.5833333333357587</v>
      </c>
      <c r="P3567" t="str">
        <f>VLOOKUP(G3567,Agents!A:E,4,FALSE)</f>
        <v>Team4</v>
      </c>
      <c r="Q3567" t="str">
        <f>VLOOKUP(G3567,Agents!A:E,5,FALSE)</f>
        <v>Senior</v>
      </c>
      <c r="R3567" t="str">
        <f>VLOOKUP(G3567,Agents!A:E,2,FALSE)</f>
        <v>Morning</v>
      </c>
    </row>
    <row r="3568" spans="1:18" x14ac:dyDescent="0.35">
      <c r="A3568" t="s">
        <v>6235</v>
      </c>
      <c r="B3568" t="s">
        <v>6236</v>
      </c>
      <c r="C3568" t="s">
        <v>34</v>
      </c>
      <c r="D3568" t="s">
        <v>13</v>
      </c>
      <c r="E3568" s="1">
        <v>46061.513194444444</v>
      </c>
      <c r="F3568" s="1">
        <v>46062.59652777778</v>
      </c>
      <c r="G3568" t="s">
        <v>39</v>
      </c>
      <c r="H3568" t="s">
        <v>15</v>
      </c>
      <c r="I3568" t="s">
        <v>16</v>
      </c>
      <c r="J3568">
        <v>4</v>
      </c>
      <c r="K3568" t="str">
        <f>IF(tickets_dataset[[#This Row],[status]] = "Closed", "Yes","No")</f>
        <v>Yes</v>
      </c>
      <c r="L3568" s="2">
        <f t="shared" si="220"/>
        <v>26.000000000058208</v>
      </c>
      <c r="M3568" t="str">
        <f t="shared" si="221"/>
        <v>No</v>
      </c>
      <c r="N3568" t="str">
        <f t="shared" si="222"/>
        <v>Feb</v>
      </c>
      <c r="O3568" s="2">
        <f t="shared" si="223"/>
        <v>1.0833333333357587</v>
      </c>
      <c r="P3568" t="str">
        <f>VLOOKUP(G3568,Agents!A:E,4,FALSE)</f>
        <v>Team3</v>
      </c>
      <c r="Q3568" t="str">
        <f>VLOOKUP(G3568,Agents!A:E,5,FALSE)</f>
        <v>Mid</v>
      </c>
      <c r="R3568" t="str">
        <f>VLOOKUP(G3568,Agents!A:E,2,FALSE)</f>
        <v>Night</v>
      </c>
    </row>
    <row r="3569" spans="1:18" x14ac:dyDescent="0.35">
      <c r="A3569" t="s">
        <v>6237</v>
      </c>
      <c r="B3569" t="s">
        <v>6238</v>
      </c>
      <c r="C3569" t="s">
        <v>22</v>
      </c>
      <c r="D3569" t="s">
        <v>13</v>
      </c>
      <c r="E3569" s="1">
        <v>46075.668055555558</v>
      </c>
      <c r="F3569" s="1">
        <v>46077.543055555558</v>
      </c>
      <c r="G3569" t="s">
        <v>80</v>
      </c>
      <c r="H3569" t="s">
        <v>15</v>
      </c>
      <c r="I3569" t="s">
        <v>16</v>
      </c>
      <c r="J3569">
        <v>4</v>
      </c>
      <c r="K3569" t="str">
        <f>IF(tickets_dataset[[#This Row],[status]] = "Closed", "Yes","No")</f>
        <v>Yes</v>
      </c>
      <c r="L3569" s="2">
        <f t="shared" si="220"/>
        <v>45</v>
      </c>
      <c r="M3569" t="str">
        <f t="shared" si="221"/>
        <v>No</v>
      </c>
      <c r="N3569" t="str">
        <f t="shared" si="222"/>
        <v>Feb</v>
      </c>
      <c r="O3569" s="2">
        <f t="shared" si="223"/>
        <v>1.875</v>
      </c>
      <c r="P3569" t="str">
        <f>VLOOKUP(G3569,Agents!A:E,4,FALSE)</f>
        <v>Team3</v>
      </c>
      <c r="Q3569" t="str">
        <f>VLOOKUP(G3569,Agents!A:E,5,FALSE)</f>
        <v>Junior</v>
      </c>
      <c r="R3569" t="str">
        <f>VLOOKUP(G3569,Agents!A:E,2,FALSE)</f>
        <v>Evening</v>
      </c>
    </row>
    <row r="3570" spans="1:18" x14ac:dyDescent="0.35">
      <c r="A3570" t="s">
        <v>6239</v>
      </c>
      <c r="B3570" t="s">
        <v>6240</v>
      </c>
      <c r="C3570" t="s">
        <v>22</v>
      </c>
      <c r="D3570" t="s">
        <v>13</v>
      </c>
      <c r="E3570" s="1">
        <v>46033.90902777778</v>
      </c>
      <c r="F3570" s="1">
        <v>46034.492361111108</v>
      </c>
      <c r="G3570" t="s">
        <v>67</v>
      </c>
      <c r="H3570" t="s">
        <v>15</v>
      </c>
      <c r="I3570" t="s">
        <v>16</v>
      </c>
      <c r="J3570">
        <v>4</v>
      </c>
      <c r="K3570" t="str">
        <f>IF(tickets_dataset[[#This Row],[status]] = "Closed", "Yes","No")</f>
        <v>Yes</v>
      </c>
      <c r="L3570" s="2">
        <f t="shared" si="220"/>
        <v>13.999999999883585</v>
      </c>
      <c r="M3570" t="str">
        <f t="shared" si="221"/>
        <v>No</v>
      </c>
      <c r="N3570" t="str">
        <f t="shared" si="222"/>
        <v>Jan</v>
      </c>
      <c r="O3570" s="2">
        <f t="shared" si="223"/>
        <v>0.58333333332848269</v>
      </c>
      <c r="P3570" t="str">
        <f>VLOOKUP(G3570,Agents!A:E,4,FALSE)</f>
        <v>Team5</v>
      </c>
      <c r="Q3570" t="str">
        <f>VLOOKUP(G3570,Agents!A:E,5,FALSE)</f>
        <v>Junior</v>
      </c>
      <c r="R3570" t="str">
        <f>VLOOKUP(G3570,Agents!A:E,2,FALSE)</f>
        <v>Evening</v>
      </c>
    </row>
    <row r="3571" spans="1:18" x14ac:dyDescent="0.35">
      <c r="A3571" t="s">
        <v>6241</v>
      </c>
      <c r="B3571" t="s">
        <v>6242</v>
      </c>
      <c r="C3571" t="s">
        <v>12</v>
      </c>
      <c r="D3571" t="s">
        <v>38</v>
      </c>
      <c r="E3571" s="1">
        <v>46109.671527777777</v>
      </c>
      <c r="F3571" s="1">
        <v>46110.213194444441</v>
      </c>
      <c r="G3571" t="s">
        <v>206</v>
      </c>
      <c r="H3571" t="s">
        <v>15</v>
      </c>
      <c r="I3571" t="s">
        <v>16</v>
      </c>
      <c r="J3571">
        <v>4</v>
      </c>
      <c r="K3571" t="str">
        <f>IF(tickets_dataset[[#This Row],[status]] = "Closed", "Yes","No")</f>
        <v>Yes</v>
      </c>
      <c r="L3571" s="2">
        <f t="shared" si="220"/>
        <v>12.999999999941792</v>
      </c>
      <c r="M3571" t="str">
        <f t="shared" si="221"/>
        <v>No</v>
      </c>
      <c r="N3571" t="str">
        <f t="shared" si="222"/>
        <v>Mar</v>
      </c>
      <c r="O3571" s="2">
        <f t="shared" si="223"/>
        <v>0.54166666666424135</v>
      </c>
      <c r="P3571" t="str">
        <f>VLOOKUP(G3571,Agents!A:E,4,FALSE)</f>
        <v>Team5</v>
      </c>
      <c r="Q3571" t="str">
        <f>VLOOKUP(G3571,Agents!A:E,5,FALSE)</f>
        <v>Junior</v>
      </c>
      <c r="R3571" t="str">
        <f>VLOOKUP(G3571,Agents!A:E,2,FALSE)</f>
        <v>Evening</v>
      </c>
    </row>
    <row r="3572" spans="1:18" x14ac:dyDescent="0.35">
      <c r="A3572" t="s">
        <v>6243</v>
      </c>
      <c r="B3572" t="s">
        <v>5914</v>
      </c>
      <c r="C3572" t="s">
        <v>50</v>
      </c>
      <c r="D3572" t="s">
        <v>38</v>
      </c>
      <c r="E3572" s="1">
        <v>46082.855555555558</v>
      </c>
      <c r="F3572" s="1">
        <v>46086.563888888886</v>
      </c>
      <c r="G3572" t="s">
        <v>211</v>
      </c>
      <c r="H3572" t="s">
        <v>15</v>
      </c>
      <c r="I3572" t="s">
        <v>16</v>
      </c>
      <c r="J3572">
        <v>3</v>
      </c>
      <c r="K3572" t="str">
        <f>IF(tickets_dataset[[#This Row],[status]] = "Closed", "Yes","No")</f>
        <v>Yes</v>
      </c>
      <c r="L3572" s="2">
        <f t="shared" si="220"/>
        <v>88.999999999883585</v>
      </c>
      <c r="M3572" t="str">
        <f t="shared" si="221"/>
        <v>Yes</v>
      </c>
      <c r="N3572" t="str">
        <f t="shared" si="222"/>
        <v>Mar</v>
      </c>
      <c r="O3572" s="2">
        <f t="shared" si="223"/>
        <v>3.7083333333284827</v>
      </c>
      <c r="P3572" t="str">
        <f>VLOOKUP(G3572,Agents!A:E,4,FALSE)</f>
        <v>Team5</v>
      </c>
      <c r="Q3572" t="str">
        <f>VLOOKUP(G3572,Agents!A:E,5,FALSE)</f>
        <v>Senior</v>
      </c>
      <c r="R3572" t="str">
        <f>VLOOKUP(G3572,Agents!A:E,2,FALSE)</f>
        <v>Evening</v>
      </c>
    </row>
    <row r="3573" spans="1:18" x14ac:dyDescent="0.35">
      <c r="A3573" t="s">
        <v>6244</v>
      </c>
      <c r="B3573" t="s">
        <v>6245</v>
      </c>
      <c r="C3573" t="s">
        <v>50</v>
      </c>
      <c r="D3573" t="s">
        <v>26</v>
      </c>
      <c r="E3573" s="1">
        <v>46095.90347222222</v>
      </c>
      <c r="F3573" s="1">
        <v>46096.945138888892</v>
      </c>
      <c r="G3573" t="s">
        <v>119</v>
      </c>
      <c r="H3573" t="s">
        <v>15</v>
      </c>
      <c r="I3573" t="s">
        <v>16</v>
      </c>
      <c r="J3573">
        <v>4</v>
      </c>
      <c r="K3573" t="str">
        <f>IF(tickets_dataset[[#This Row],[status]] = "Closed", "Yes","No")</f>
        <v>Yes</v>
      </c>
      <c r="L3573" s="2">
        <f t="shared" si="220"/>
        <v>25.000000000116415</v>
      </c>
      <c r="M3573" t="str">
        <f t="shared" si="221"/>
        <v>No</v>
      </c>
      <c r="N3573" t="str">
        <f t="shared" si="222"/>
        <v>Mar</v>
      </c>
      <c r="O3573" s="2">
        <f t="shared" si="223"/>
        <v>1.0416666666715173</v>
      </c>
      <c r="P3573" t="str">
        <f>VLOOKUP(G3573,Agents!A:E,4,FALSE)</f>
        <v>Team1</v>
      </c>
      <c r="Q3573" t="str">
        <f>VLOOKUP(G3573,Agents!A:E,5,FALSE)</f>
        <v>Junior</v>
      </c>
      <c r="R3573" t="str">
        <f>VLOOKUP(G3573,Agents!A:E,2,FALSE)</f>
        <v>Morning</v>
      </c>
    </row>
    <row r="3574" spans="1:18" x14ac:dyDescent="0.35">
      <c r="A3574" t="s">
        <v>6246</v>
      </c>
      <c r="B3574" t="s">
        <v>6247</v>
      </c>
      <c r="C3574" t="s">
        <v>50</v>
      </c>
      <c r="D3574" t="s">
        <v>13</v>
      </c>
      <c r="E3574" s="1">
        <v>46101.953472222223</v>
      </c>
      <c r="F3574" s="1">
        <v>46103.286805555559</v>
      </c>
      <c r="G3574" t="s">
        <v>59</v>
      </c>
      <c r="H3574" t="s">
        <v>15</v>
      </c>
      <c r="I3574" t="s">
        <v>16</v>
      </c>
      <c r="J3574">
        <v>4</v>
      </c>
      <c r="K3574" t="str">
        <f>IF(tickets_dataset[[#This Row],[status]] = "Closed", "Yes","No")</f>
        <v>Yes</v>
      </c>
      <c r="L3574" s="2">
        <f t="shared" si="220"/>
        <v>32.000000000058208</v>
      </c>
      <c r="M3574" t="str">
        <f t="shared" si="221"/>
        <v>No</v>
      </c>
      <c r="N3574" t="str">
        <f t="shared" si="222"/>
        <v>Mar</v>
      </c>
      <c r="O3574" s="2">
        <f t="shared" si="223"/>
        <v>1.3333333333357587</v>
      </c>
      <c r="P3574" t="str">
        <f>VLOOKUP(G3574,Agents!A:E,4,FALSE)</f>
        <v>Team3</v>
      </c>
      <c r="Q3574" t="str">
        <f>VLOOKUP(G3574,Agents!A:E,5,FALSE)</f>
        <v>Senior</v>
      </c>
      <c r="R3574" t="str">
        <f>VLOOKUP(G3574,Agents!A:E,2,FALSE)</f>
        <v>Night</v>
      </c>
    </row>
    <row r="3575" spans="1:18" x14ac:dyDescent="0.35">
      <c r="A3575" t="s">
        <v>6248</v>
      </c>
      <c r="B3575" t="s">
        <v>6249</v>
      </c>
      <c r="C3575" t="s">
        <v>34</v>
      </c>
      <c r="D3575" t="s">
        <v>13</v>
      </c>
      <c r="E3575" s="1">
        <v>46050.443749999999</v>
      </c>
      <c r="F3575" s="1">
        <v>46052.318749999999</v>
      </c>
      <c r="G3575" t="s">
        <v>67</v>
      </c>
      <c r="H3575" t="s">
        <v>15</v>
      </c>
      <c r="I3575" t="s">
        <v>16</v>
      </c>
      <c r="J3575">
        <v>5</v>
      </c>
      <c r="K3575" t="str">
        <f>IF(tickets_dataset[[#This Row],[status]] = "Closed", "Yes","No")</f>
        <v>Yes</v>
      </c>
      <c r="L3575" s="2">
        <f t="shared" si="220"/>
        <v>45</v>
      </c>
      <c r="M3575" t="str">
        <f t="shared" si="221"/>
        <v>No</v>
      </c>
      <c r="N3575" t="str">
        <f t="shared" si="222"/>
        <v>Jan</v>
      </c>
      <c r="O3575" s="2">
        <f t="shared" si="223"/>
        <v>1.875</v>
      </c>
      <c r="P3575" t="str">
        <f>VLOOKUP(G3575,Agents!A:E,4,FALSE)</f>
        <v>Team5</v>
      </c>
      <c r="Q3575" t="str">
        <f>VLOOKUP(G3575,Agents!A:E,5,FALSE)</f>
        <v>Junior</v>
      </c>
      <c r="R3575" t="str">
        <f>VLOOKUP(G3575,Agents!A:E,2,FALSE)</f>
        <v>Evening</v>
      </c>
    </row>
    <row r="3576" spans="1:18" x14ac:dyDescent="0.35">
      <c r="A3576" t="s">
        <v>6250</v>
      </c>
      <c r="B3576" t="s">
        <v>6251</v>
      </c>
      <c r="C3576" t="s">
        <v>34</v>
      </c>
      <c r="D3576" t="s">
        <v>26</v>
      </c>
      <c r="E3576" s="1">
        <v>46107.213888888888</v>
      </c>
      <c r="F3576" s="1">
        <v>46108.630555555559</v>
      </c>
      <c r="G3576" t="s">
        <v>273</v>
      </c>
      <c r="H3576" t="s">
        <v>132</v>
      </c>
      <c r="I3576" t="s">
        <v>16</v>
      </c>
      <c r="J3576">
        <v>3</v>
      </c>
      <c r="K3576" t="str">
        <f>IF(tickets_dataset[[#This Row],[status]] = "Closed", "Yes","No")</f>
        <v>No</v>
      </c>
      <c r="L3576" s="2">
        <f t="shared" si="220"/>
        <v>34.000000000116415</v>
      </c>
      <c r="M3576" t="str">
        <f t="shared" si="221"/>
        <v>No</v>
      </c>
      <c r="N3576" t="str">
        <f t="shared" si="222"/>
        <v>Mar</v>
      </c>
      <c r="O3576" s="2">
        <f t="shared" si="223"/>
        <v>1.4166666666715173</v>
      </c>
      <c r="P3576" t="str">
        <f>VLOOKUP(G3576,Agents!A:E,4,FALSE)</f>
        <v>Team3</v>
      </c>
      <c r="Q3576" t="str">
        <f>VLOOKUP(G3576,Agents!A:E,5,FALSE)</f>
        <v>Senior</v>
      </c>
      <c r="R3576" t="str">
        <f>VLOOKUP(G3576,Agents!A:E,2,FALSE)</f>
        <v>Evening</v>
      </c>
    </row>
    <row r="3577" spans="1:18" x14ac:dyDescent="0.35">
      <c r="A3577" t="s">
        <v>6252</v>
      </c>
      <c r="B3577" t="s">
        <v>2977</v>
      </c>
      <c r="C3577" t="s">
        <v>50</v>
      </c>
      <c r="D3577" t="s">
        <v>13</v>
      </c>
      <c r="E3577" s="1">
        <v>46080.293055555558</v>
      </c>
      <c r="F3577" s="1">
        <v>46080.834722222222</v>
      </c>
      <c r="G3577" t="s">
        <v>83</v>
      </c>
      <c r="H3577" t="s">
        <v>15</v>
      </c>
      <c r="I3577" t="s">
        <v>16</v>
      </c>
      <c r="J3577">
        <v>4</v>
      </c>
      <c r="K3577" t="str">
        <f>IF(tickets_dataset[[#This Row],[status]] = "Closed", "Yes","No")</f>
        <v>Yes</v>
      </c>
      <c r="L3577" s="2">
        <f t="shared" si="220"/>
        <v>12.999999999941792</v>
      </c>
      <c r="M3577" t="str">
        <f t="shared" si="221"/>
        <v>No</v>
      </c>
      <c r="N3577" t="str">
        <f t="shared" si="222"/>
        <v>Feb</v>
      </c>
      <c r="O3577" s="2">
        <f t="shared" si="223"/>
        <v>0.54166666666424135</v>
      </c>
      <c r="P3577" t="str">
        <f>VLOOKUP(G3577,Agents!A:E,4,FALSE)</f>
        <v>Team2</v>
      </c>
      <c r="Q3577" t="str">
        <f>VLOOKUP(G3577,Agents!A:E,5,FALSE)</f>
        <v>Junior</v>
      </c>
      <c r="R3577" t="str">
        <f>VLOOKUP(G3577,Agents!A:E,2,FALSE)</f>
        <v>Night</v>
      </c>
    </row>
    <row r="3578" spans="1:18" x14ac:dyDescent="0.35">
      <c r="A3578" t="s">
        <v>6253</v>
      </c>
      <c r="B3578" t="s">
        <v>6254</v>
      </c>
      <c r="C3578" t="s">
        <v>76</v>
      </c>
      <c r="D3578" t="s">
        <v>26</v>
      </c>
      <c r="E3578" s="1">
        <v>46053.101388888892</v>
      </c>
      <c r="F3578" s="1">
        <v>46054.351388888892</v>
      </c>
      <c r="G3578" t="s">
        <v>23</v>
      </c>
      <c r="H3578" t="s">
        <v>15</v>
      </c>
      <c r="I3578" t="s">
        <v>16</v>
      </c>
      <c r="J3578">
        <v>4</v>
      </c>
      <c r="K3578" t="str">
        <f>IF(tickets_dataset[[#This Row],[status]] = "Closed", "Yes","No")</f>
        <v>Yes</v>
      </c>
      <c r="L3578" s="2">
        <f t="shared" si="220"/>
        <v>30</v>
      </c>
      <c r="M3578" t="str">
        <f t="shared" si="221"/>
        <v>No</v>
      </c>
      <c r="N3578" t="str">
        <f t="shared" si="222"/>
        <v>Jan</v>
      </c>
      <c r="O3578" s="2">
        <f t="shared" si="223"/>
        <v>1.25</v>
      </c>
      <c r="P3578" t="str">
        <f>VLOOKUP(G3578,Agents!A:E,4,FALSE)</f>
        <v>Team3</v>
      </c>
      <c r="Q3578" t="str">
        <f>VLOOKUP(G3578,Agents!A:E,5,FALSE)</f>
        <v>Senior</v>
      </c>
      <c r="R3578" t="str">
        <f>VLOOKUP(G3578,Agents!A:E,2,FALSE)</f>
        <v>Evening</v>
      </c>
    </row>
    <row r="3579" spans="1:18" x14ac:dyDescent="0.35">
      <c r="A3579" t="s">
        <v>6255</v>
      </c>
      <c r="B3579" t="s">
        <v>6203</v>
      </c>
      <c r="C3579" t="s">
        <v>34</v>
      </c>
      <c r="D3579" t="s">
        <v>26</v>
      </c>
      <c r="E3579" s="1">
        <v>46023.959027777775</v>
      </c>
      <c r="F3579" s="1">
        <v>46025.584027777775</v>
      </c>
      <c r="G3579" t="s">
        <v>103</v>
      </c>
      <c r="H3579" t="s">
        <v>15</v>
      </c>
      <c r="I3579" t="s">
        <v>16</v>
      </c>
      <c r="J3579">
        <v>4</v>
      </c>
      <c r="K3579" t="str">
        <f>IF(tickets_dataset[[#This Row],[status]] = "Closed", "Yes","No")</f>
        <v>Yes</v>
      </c>
      <c r="L3579" s="2">
        <f t="shared" si="220"/>
        <v>39</v>
      </c>
      <c r="M3579" t="str">
        <f t="shared" si="221"/>
        <v>No</v>
      </c>
      <c r="N3579" t="str">
        <f t="shared" si="222"/>
        <v>Jan</v>
      </c>
      <c r="O3579" s="2">
        <f t="shared" si="223"/>
        <v>1.625</v>
      </c>
      <c r="P3579" t="str">
        <f>VLOOKUP(G3579,Agents!A:E,4,FALSE)</f>
        <v>Team4</v>
      </c>
      <c r="Q3579" t="str">
        <f>VLOOKUP(G3579,Agents!A:E,5,FALSE)</f>
        <v>Senior</v>
      </c>
      <c r="R3579" t="str">
        <f>VLOOKUP(G3579,Agents!A:E,2,FALSE)</f>
        <v>Night</v>
      </c>
    </row>
    <row r="3580" spans="1:18" x14ac:dyDescent="0.35">
      <c r="A3580" t="s">
        <v>6256</v>
      </c>
      <c r="B3580" t="s">
        <v>6257</v>
      </c>
      <c r="C3580" t="s">
        <v>34</v>
      </c>
      <c r="D3580" t="s">
        <v>13</v>
      </c>
      <c r="E3580" s="1">
        <v>46079.1</v>
      </c>
      <c r="F3580" s="1">
        <v>46079.808333333334</v>
      </c>
      <c r="G3580" t="s">
        <v>91</v>
      </c>
      <c r="H3580" t="s">
        <v>15</v>
      </c>
      <c r="I3580" t="s">
        <v>16</v>
      </c>
      <c r="J3580">
        <v>2</v>
      </c>
      <c r="K3580" t="str">
        <f>IF(tickets_dataset[[#This Row],[status]] = "Closed", "Yes","No")</f>
        <v>Yes</v>
      </c>
      <c r="L3580" s="2">
        <f t="shared" si="220"/>
        <v>17.000000000058208</v>
      </c>
      <c r="M3580" t="str">
        <f t="shared" si="221"/>
        <v>No</v>
      </c>
      <c r="N3580" t="str">
        <f t="shared" si="222"/>
        <v>Feb</v>
      </c>
      <c r="O3580" s="2">
        <f t="shared" si="223"/>
        <v>0.70833333333575865</v>
      </c>
      <c r="P3580" t="str">
        <f>VLOOKUP(G3580,Agents!A:E,4,FALSE)</f>
        <v>Team5</v>
      </c>
      <c r="Q3580" t="str">
        <f>VLOOKUP(G3580,Agents!A:E,5,FALSE)</f>
        <v>Mid</v>
      </c>
      <c r="R3580" t="str">
        <f>VLOOKUP(G3580,Agents!A:E,2,FALSE)</f>
        <v>Night</v>
      </c>
    </row>
    <row r="3581" spans="1:18" x14ac:dyDescent="0.35">
      <c r="A3581" t="s">
        <v>6258</v>
      </c>
      <c r="B3581" t="s">
        <v>5792</v>
      </c>
      <c r="C3581" t="s">
        <v>76</v>
      </c>
      <c r="D3581" t="s">
        <v>38</v>
      </c>
      <c r="E3581" s="1">
        <v>46041.272916666669</v>
      </c>
      <c r="F3581" s="1">
        <v>46043.856249999997</v>
      </c>
      <c r="G3581" t="s">
        <v>103</v>
      </c>
      <c r="H3581" t="s">
        <v>15</v>
      </c>
      <c r="I3581" t="s">
        <v>16</v>
      </c>
      <c r="J3581">
        <v>5</v>
      </c>
      <c r="K3581" t="str">
        <f>IF(tickets_dataset[[#This Row],[status]] = "Closed", "Yes","No")</f>
        <v>Yes</v>
      </c>
      <c r="L3581" s="2">
        <f t="shared" si="220"/>
        <v>61.999999999883585</v>
      </c>
      <c r="M3581" t="str">
        <f t="shared" si="221"/>
        <v>Yes</v>
      </c>
      <c r="N3581" t="str">
        <f t="shared" si="222"/>
        <v>Jan</v>
      </c>
      <c r="O3581" s="2">
        <f t="shared" si="223"/>
        <v>2.5833333333284827</v>
      </c>
      <c r="P3581" t="str">
        <f>VLOOKUP(G3581,Agents!A:E,4,FALSE)</f>
        <v>Team4</v>
      </c>
      <c r="Q3581" t="str">
        <f>VLOOKUP(G3581,Agents!A:E,5,FALSE)</f>
        <v>Senior</v>
      </c>
      <c r="R3581" t="str">
        <f>VLOOKUP(G3581,Agents!A:E,2,FALSE)</f>
        <v>Night</v>
      </c>
    </row>
    <row r="3582" spans="1:18" x14ac:dyDescent="0.35">
      <c r="A3582" t="s">
        <v>6259</v>
      </c>
      <c r="B3582" t="s">
        <v>1030</v>
      </c>
      <c r="C3582" t="s">
        <v>50</v>
      </c>
      <c r="D3582" t="s">
        <v>26</v>
      </c>
      <c r="E3582" s="1">
        <v>46094.518055555556</v>
      </c>
      <c r="F3582" s="1">
        <v>46097.351388888892</v>
      </c>
      <c r="G3582" t="s">
        <v>256</v>
      </c>
      <c r="H3582" t="s">
        <v>15</v>
      </c>
      <c r="I3582" t="s">
        <v>16</v>
      </c>
      <c r="J3582">
        <v>5</v>
      </c>
      <c r="K3582" t="str">
        <f>IF(tickets_dataset[[#This Row],[status]] = "Closed", "Yes","No")</f>
        <v>Yes</v>
      </c>
      <c r="L3582" s="2">
        <f t="shared" si="220"/>
        <v>68.000000000058208</v>
      </c>
      <c r="M3582" t="str">
        <f t="shared" si="221"/>
        <v>Yes</v>
      </c>
      <c r="N3582" t="str">
        <f t="shared" si="222"/>
        <v>Mar</v>
      </c>
      <c r="O3582" s="2">
        <f t="shared" si="223"/>
        <v>2.8333333333357587</v>
      </c>
      <c r="P3582" t="str">
        <f>VLOOKUP(G3582,Agents!A:E,4,FALSE)</f>
        <v>Team1</v>
      </c>
      <c r="Q3582" t="str">
        <f>VLOOKUP(G3582,Agents!A:E,5,FALSE)</f>
        <v>Mid</v>
      </c>
      <c r="R3582" t="str">
        <f>VLOOKUP(G3582,Agents!A:E,2,FALSE)</f>
        <v>Morning</v>
      </c>
    </row>
    <row r="3583" spans="1:18" x14ac:dyDescent="0.35">
      <c r="A3583" t="s">
        <v>6260</v>
      </c>
      <c r="B3583" t="s">
        <v>6261</v>
      </c>
      <c r="C3583" t="s">
        <v>22</v>
      </c>
      <c r="D3583" t="s">
        <v>26</v>
      </c>
      <c r="E3583" s="1">
        <v>46071.200694444444</v>
      </c>
      <c r="F3583" s="1">
        <v>46073.700694444444</v>
      </c>
      <c r="G3583" t="s">
        <v>42</v>
      </c>
      <c r="H3583" t="s">
        <v>15</v>
      </c>
      <c r="I3583" t="s">
        <v>16</v>
      </c>
      <c r="J3583">
        <v>3</v>
      </c>
      <c r="K3583" t="str">
        <f>IF(tickets_dataset[[#This Row],[status]] = "Closed", "Yes","No")</f>
        <v>Yes</v>
      </c>
      <c r="L3583" s="2">
        <f t="shared" si="220"/>
        <v>60</v>
      </c>
      <c r="M3583" t="str">
        <f t="shared" si="221"/>
        <v>Yes</v>
      </c>
      <c r="N3583" t="str">
        <f t="shared" si="222"/>
        <v>Feb</v>
      </c>
      <c r="O3583" s="2">
        <f t="shared" si="223"/>
        <v>2.5</v>
      </c>
      <c r="P3583" t="str">
        <f>VLOOKUP(G3583,Agents!A:E,4,FALSE)</f>
        <v>Team2</v>
      </c>
      <c r="Q3583" t="str">
        <f>VLOOKUP(G3583,Agents!A:E,5,FALSE)</f>
        <v>Junior</v>
      </c>
      <c r="R3583" t="str">
        <f>VLOOKUP(G3583,Agents!A:E,2,FALSE)</f>
        <v>Night</v>
      </c>
    </row>
    <row r="3584" spans="1:18" x14ac:dyDescent="0.35">
      <c r="A3584" t="s">
        <v>6262</v>
      </c>
      <c r="B3584" t="s">
        <v>6263</v>
      </c>
      <c r="C3584" t="s">
        <v>34</v>
      </c>
      <c r="D3584" t="s">
        <v>38</v>
      </c>
      <c r="E3584" s="1">
        <v>46064.552777777775</v>
      </c>
      <c r="F3584" s="1">
        <v>46068.427777777775</v>
      </c>
      <c r="G3584" t="s">
        <v>167</v>
      </c>
      <c r="H3584" t="s">
        <v>15</v>
      </c>
      <c r="I3584" t="s">
        <v>16</v>
      </c>
      <c r="J3584">
        <v>3</v>
      </c>
      <c r="K3584" t="str">
        <f>IF(tickets_dataset[[#This Row],[status]] = "Closed", "Yes","No")</f>
        <v>Yes</v>
      </c>
      <c r="L3584" s="2">
        <f t="shared" si="220"/>
        <v>93</v>
      </c>
      <c r="M3584" t="str">
        <f t="shared" si="221"/>
        <v>Yes</v>
      </c>
      <c r="N3584" t="str">
        <f t="shared" si="222"/>
        <v>Feb</v>
      </c>
      <c r="O3584" s="2">
        <f t="shared" si="223"/>
        <v>3.875</v>
      </c>
      <c r="P3584" t="str">
        <f>VLOOKUP(G3584,Agents!A:E,4,FALSE)</f>
        <v>Team3</v>
      </c>
      <c r="Q3584" t="str">
        <f>VLOOKUP(G3584,Agents!A:E,5,FALSE)</f>
        <v>Mid</v>
      </c>
      <c r="R3584" t="str">
        <f>VLOOKUP(G3584,Agents!A:E,2,FALSE)</f>
        <v>Evening</v>
      </c>
    </row>
    <row r="3585" spans="1:18" x14ac:dyDescent="0.35">
      <c r="A3585" t="s">
        <v>6264</v>
      </c>
      <c r="B3585" t="s">
        <v>6265</v>
      </c>
      <c r="C3585" t="s">
        <v>34</v>
      </c>
      <c r="D3585" t="s">
        <v>26</v>
      </c>
      <c r="E3585" s="1">
        <v>46071.342361111114</v>
      </c>
      <c r="F3585" s="1">
        <v>46071.675694444442</v>
      </c>
      <c r="G3585" t="s">
        <v>206</v>
      </c>
      <c r="H3585" t="s">
        <v>15</v>
      </c>
      <c r="I3585" t="s">
        <v>16</v>
      </c>
      <c r="J3585">
        <v>4</v>
      </c>
      <c r="K3585" t="str">
        <f>IF(tickets_dataset[[#This Row],[status]] = "Closed", "Yes","No")</f>
        <v>Yes</v>
      </c>
      <c r="L3585" s="2">
        <f t="shared" si="220"/>
        <v>7.9999999998835847</v>
      </c>
      <c r="M3585" t="str">
        <f t="shared" si="221"/>
        <v>No</v>
      </c>
      <c r="N3585" t="str">
        <f t="shared" si="222"/>
        <v>Feb</v>
      </c>
      <c r="O3585" s="2">
        <f t="shared" si="223"/>
        <v>0.33333333332848269</v>
      </c>
      <c r="P3585" t="str">
        <f>VLOOKUP(G3585,Agents!A:E,4,FALSE)</f>
        <v>Team5</v>
      </c>
      <c r="Q3585" t="str">
        <f>VLOOKUP(G3585,Agents!A:E,5,FALSE)</f>
        <v>Junior</v>
      </c>
      <c r="R3585" t="str">
        <f>VLOOKUP(G3585,Agents!A:E,2,FALSE)</f>
        <v>Evening</v>
      </c>
    </row>
    <row r="3586" spans="1:18" x14ac:dyDescent="0.35">
      <c r="A3586" t="s">
        <v>6266</v>
      </c>
      <c r="B3586" t="s">
        <v>1935</v>
      </c>
      <c r="C3586" t="s">
        <v>34</v>
      </c>
      <c r="D3586" t="s">
        <v>38</v>
      </c>
      <c r="E3586" s="1">
        <v>46041.693749999999</v>
      </c>
      <c r="F3586" s="1">
        <v>46044.86041666667</v>
      </c>
      <c r="G3586" t="s">
        <v>128</v>
      </c>
      <c r="H3586" t="s">
        <v>15</v>
      </c>
      <c r="I3586" t="s">
        <v>16</v>
      </c>
      <c r="J3586">
        <v>5</v>
      </c>
      <c r="K3586" t="str">
        <f>IF(tickets_dataset[[#This Row],[status]] = "Closed", "Yes","No")</f>
        <v>Yes</v>
      </c>
      <c r="L3586" s="2">
        <f t="shared" ref="L3586:L3649" si="224">IF(ISBLANK(F3586),"",(F3586-E3586)*24)</f>
        <v>76.000000000116415</v>
      </c>
      <c r="M3586" t="str">
        <f t="shared" ref="M3586:M3649" si="225">IF(L3586&gt;48,"Yes","No")</f>
        <v>Yes</v>
      </c>
      <c r="N3586" t="str">
        <f t="shared" ref="N3586:N3649" si="226">TEXT(E3586,"mmm")</f>
        <v>Jan</v>
      </c>
      <c r="O3586" s="2">
        <f t="shared" si="223"/>
        <v>3.1666666666715173</v>
      </c>
      <c r="P3586" t="str">
        <f>VLOOKUP(G3586,Agents!A:E,4,FALSE)</f>
        <v>Team4</v>
      </c>
      <c r="Q3586" t="str">
        <f>VLOOKUP(G3586,Agents!A:E,5,FALSE)</f>
        <v>Mid</v>
      </c>
      <c r="R3586" t="str">
        <f>VLOOKUP(G3586,Agents!A:E,2,FALSE)</f>
        <v>Night</v>
      </c>
    </row>
    <row r="3587" spans="1:18" x14ac:dyDescent="0.35">
      <c r="A3587" t="s">
        <v>6267</v>
      </c>
      <c r="B3587" t="s">
        <v>6268</v>
      </c>
      <c r="C3587" t="s">
        <v>12</v>
      </c>
      <c r="D3587" t="s">
        <v>13</v>
      </c>
      <c r="E3587" s="1">
        <v>46096.583333333336</v>
      </c>
      <c r="F3587" s="1">
        <v>46097</v>
      </c>
      <c r="G3587" t="s">
        <v>183</v>
      </c>
      <c r="H3587" t="s">
        <v>15</v>
      </c>
      <c r="I3587" t="s">
        <v>16</v>
      </c>
      <c r="J3587">
        <v>4</v>
      </c>
      <c r="K3587" t="str">
        <f>IF(tickets_dataset[[#This Row],[status]] = "Closed", "Yes","No")</f>
        <v>Yes</v>
      </c>
      <c r="L3587" s="2">
        <f t="shared" si="224"/>
        <v>9.9999999999417923</v>
      </c>
      <c r="M3587" t="str">
        <f t="shared" si="225"/>
        <v>No</v>
      </c>
      <c r="N3587" t="str">
        <f t="shared" si="226"/>
        <v>Mar</v>
      </c>
      <c r="O3587" s="2">
        <f t="shared" ref="O3587:O3650" si="227">F3587-E3587</f>
        <v>0.41666666666424135</v>
      </c>
      <c r="P3587" t="str">
        <f>VLOOKUP(G3587,Agents!A:E,4,FALSE)</f>
        <v>Team3</v>
      </c>
      <c r="Q3587" t="str">
        <f>VLOOKUP(G3587,Agents!A:E,5,FALSE)</f>
        <v>Senior</v>
      </c>
      <c r="R3587" t="str">
        <f>VLOOKUP(G3587,Agents!A:E,2,FALSE)</f>
        <v>Night</v>
      </c>
    </row>
    <row r="3588" spans="1:18" x14ac:dyDescent="0.35">
      <c r="A3588" t="s">
        <v>6269</v>
      </c>
      <c r="B3588" t="s">
        <v>5898</v>
      </c>
      <c r="C3588" t="s">
        <v>50</v>
      </c>
      <c r="D3588" t="s">
        <v>13</v>
      </c>
      <c r="E3588" s="1">
        <v>46062.852083333331</v>
      </c>
      <c r="F3588" s="1">
        <v>46062.935416666667</v>
      </c>
      <c r="G3588" t="s">
        <v>311</v>
      </c>
      <c r="H3588" t="s">
        <v>15</v>
      </c>
      <c r="I3588" t="s">
        <v>16</v>
      </c>
      <c r="J3588">
        <v>5</v>
      </c>
      <c r="K3588" t="str">
        <f>IF(tickets_dataset[[#This Row],[status]] = "Closed", "Yes","No")</f>
        <v>Yes</v>
      </c>
      <c r="L3588" s="2">
        <f t="shared" si="224"/>
        <v>2.0000000000582077</v>
      </c>
      <c r="M3588" t="str">
        <f t="shared" si="225"/>
        <v>No</v>
      </c>
      <c r="N3588" t="str">
        <f t="shared" si="226"/>
        <v>Feb</v>
      </c>
      <c r="O3588" s="2">
        <f t="shared" si="227"/>
        <v>8.3333333335758653E-2</v>
      </c>
      <c r="P3588" t="str">
        <f>VLOOKUP(G3588,Agents!A:E,4,FALSE)</f>
        <v>Team5</v>
      </c>
      <c r="Q3588" t="str">
        <f>VLOOKUP(G3588,Agents!A:E,5,FALSE)</f>
        <v>Senior</v>
      </c>
      <c r="R3588" t="str">
        <f>VLOOKUP(G3588,Agents!A:E,2,FALSE)</f>
        <v>Evening</v>
      </c>
    </row>
    <row r="3589" spans="1:18" x14ac:dyDescent="0.35">
      <c r="A3589" t="s">
        <v>6270</v>
      </c>
      <c r="B3589" t="s">
        <v>5860</v>
      </c>
      <c r="C3589" t="s">
        <v>76</v>
      </c>
      <c r="D3589" t="s">
        <v>38</v>
      </c>
      <c r="E3589" s="1">
        <v>46091.148611111108</v>
      </c>
      <c r="F3589" s="1">
        <v>46094.523611111108</v>
      </c>
      <c r="G3589" t="s">
        <v>119</v>
      </c>
      <c r="H3589" t="s">
        <v>15</v>
      </c>
      <c r="I3589" t="s">
        <v>16</v>
      </c>
      <c r="J3589">
        <v>4</v>
      </c>
      <c r="K3589" t="str">
        <f>IF(tickets_dataset[[#This Row],[status]] = "Closed", "Yes","No")</f>
        <v>Yes</v>
      </c>
      <c r="L3589" s="2">
        <f t="shared" si="224"/>
        <v>81</v>
      </c>
      <c r="M3589" t="str">
        <f t="shared" si="225"/>
        <v>Yes</v>
      </c>
      <c r="N3589" t="str">
        <f t="shared" si="226"/>
        <v>Mar</v>
      </c>
      <c r="O3589" s="2">
        <f t="shared" si="227"/>
        <v>3.375</v>
      </c>
      <c r="P3589" t="str">
        <f>VLOOKUP(G3589,Agents!A:E,4,FALSE)</f>
        <v>Team1</v>
      </c>
      <c r="Q3589" t="str">
        <f>VLOOKUP(G3589,Agents!A:E,5,FALSE)</f>
        <v>Junior</v>
      </c>
      <c r="R3589" t="str">
        <f>VLOOKUP(G3589,Agents!A:E,2,FALSE)</f>
        <v>Morning</v>
      </c>
    </row>
    <row r="3590" spans="1:18" x14ac:dyDescent="0.35">
      <c r="A3590" t="s">
        <v>6271</v>
      </c>
      <c r="B3590" t="s">
        <v>6272</v>
      </c>
      <c r="C3590" t="s">
        <v>22</v>
      </c>
      <c r="D3590" t="s">
        <v>38</v>
      </c>
      <c r="E3590" s="1">
        <v>46083.725694444445</v>
      </c>
      <c r="F3590" s="1">
        <v>46086.350694444445</v>
      </c>
      <c r="G3590" t="s">
        <v>164</v>
      </c>
      <c r="H3590" t="s">
        <v>28</v>
      </c>
      <c r="I3590" t="s">
        <v>16</v>
      </c>
      <c r="J3590">
        <v>5</v>
      </c>
      <c r="K3590" t="str">
        <f>IF(tickets_dataset[[#This Row],[status]] = "Closed", "Yes","No")</f>
        <v>No</v>
      </c>
      <c r="L3590" s="2">
        <f t="shared" si="224"/>
        <v>63</v>
      </c>
      <c r="M3590" t="str">
        <f t="shared" si="225"/>
        <v>Yes</v>
      </c>
      <c r="N3590" t="str">
        <f t="shared" si="226"/>
        <v>Mar</v>
      </c>
      <c r="O3590" s="2">
        <f t="shared" si="227"/>
        <v>2.625</v>
      </c>
      <c r="P3590" t="str">
        <f>VLOOKUP(G3590,Agents!A:E,4,FALSE)</f>
        <v>Team4</v>
      </c>
      <c r="Q3590" t="str">
        <f>VLOOKUP(G3590,Agents!A:E,5,FALSE)</f>
        <v>Senior</v>
      </c>
      <c r="R3590" t="str">
        <f>VLOOKUP(G3590,Agents!A:E,2,FALSE)</f>
        <v>Evening</v>
      </c>
    </row>
    <row r="3591" spans="1:18" x14ac:dyDescent="0.35">
      <c r="A3591" t="s">
        <v>6273</v>
      </c>
      <c r="B3591" t="s">
        <v>1705</v>
      </c>
      <c r="C3591" t="s">
        <v>76</v>
      </c>
      <c r="D3591" t="s">
        <v>38</v>
      </c>
      <c r="E3591" s="1">
        <v>46085.402083333334</v>
      </c>
      <c r="F3591" s="1">
        <v>46087.98541666667</v>
      </c>
      <c r="G3591" t="s">
        <v>190</v>
      </c>
      <c r="H3591" t="s">
        <v>15</v>
      </c>
      <c r="I3591" t="s">
        <v>16</v>
      </c>
      <c r="J3591">
        <v>5</v>
      </c>
      <c r="K3591" t="str">
        <f>IF(tickets_dataset[[#This Row],[status]] = "Closed", "Yes","No")</f>
        <v>Yes</v>
      </c>
      <c r="L3591" s="2">
        <f t="shared" si="224"/>
        <v>62.000000000058208</v>
      </c>
      <c r="M3591" t="str">
        <f t="shared" si="225"/>
        <v>Yes</v>
      </c>
      <c r="N3591" t="str">
        <f t="shared" si="226"/>
        <v>Mar</v>
      </c>
      <c r="O3591" s="2">
        <f t="shared" si="227"/>
        <v>2.5833333333357587</v>
      </c>
      <c r="P3591" t="str">
        <f>VLOOKUP(G3591,Agents!A:E,4,FALSE)</f>
        <v>Team1</v>
      </c>
      <c r="Q3591" t="str">
        <f>VLOOKUP(G3591,Agents!A:E,5,FALSE)</f>
        <v>Senior</v>
      </c>
      <c r="R3591" t="str">
        <f>VLOOKUP(G3591,Agents!A:E,2,FALSE)</f>
        <v>Night</v>
      </c>
    </row>
    <row r="3592" spans="1:18" x14ac:dyDescent="0.35">
      <c r="A3592" t="s">
        <v>6274</v>
      </c>
      <c r="B3592" t="s">
        <v>3126</v>
      </c>
      <c r="C3592" t="s">
        <v>12</v>
      </c>
      <c r="D3592" t="s">
        <v>38</v>
      </c>
      <c r="E3592" s="1">
        <v>46102.63958333333</v>
      </c>
      <c r="F3592" s="1">
        <v>46105.76458333333</v>
      </c>
      <c r="G3592" t="s">
        <v>164</v>
      </c>
      <c r="H3592" t="s">
        <v>15</v>
      </c>
      <c r="I3592" t="s">
        <v>16</v>
      </c>
      <c r="J3592">
        <v>4</v>
      </c>
      <c r="K3592" t="str">
        <f>IF(tickets_dataset[[#This Row],[status]] = "Closed", "Yes","No")</f>
        <v>Yes</v>
      </c>
      <c r="L3592" s="2">
        <f t="shared" si="224"/>
        <v>75</v>
      </c>
      <c r="M3592" t="str">
        <f t="shared" si="225"/>
        <v>Yes</v>
      </c>
      <c r="N3592" t="str">
        <f t="shared" si="226"/>
        <v>Mar</v>
      </c>
      <c r="O3592" s="2">
        <f t="shared" si="227"/>
        <v>3.125</v>
      </c>
      <c r="P3592" t="str">
        <f>VLOOKUP(G3592,Agents!A:E,4,FALSE)</f>
        <v>Team4</v>
      </c>
      <c r="Q3592" t="str">
        <f>VLOOKUP(G3592,Agents!A:E,5,FALSE)</f>
        <v>Senior</v>
      </c>
      <c r="R3592" t="str">
        <f>VLOOKUP(G3592,Agents!A:E,2,FALSE)</f>
        <v>Evening</v>
      </c>
    </row>
    <row r="3593" spans="1:18" x14ac:dyDescent="0.35">
      <c r="A3593" t="s">
        <v>6275</v>
      </c>
      <c r="B3593" t="s">
        <v>2667</v>
      </c>
      <c r="C3593" t="s">
        <v>12</v>
      </c>
      <c r="D3593" t="s">
        <v>26</v>
      </c>
      <c r="E3593" s="1">
        <v>46040.175694444442</v>
      </c>
      <c r="F3593" s="1">
        <v>46041.842361111114</v>
      </c>
      <c r="G3593" t="s">
        <v>128</v>
      </c>
      <c r="H3593" t="s">
        <v>15</v>
      </c>
      <c r="I3593" t="s">
        <v>68</v>
      </c>
      <c r="J3593">
        <v>2</v>
      </c>
      <c r="K3593" t="str">
        <f>IF(tickets_dataset[[#This Row],[status]] = "Closed", "Yes","No")</f>
        <v>Yes</v>
      </c>
      <c r="L3593" s="2">
        <f t="shared" si="224"/>
        <v>40.000000000116415</v>
      </c>
      <c r="M3593" t="str">
        <f t="shared" si="225"/>
        <v>No</v>
      </c>
      <c r="N3593" t="str">
        <f t="shared" si="226"/>
        <v>Jan</v>
      </c>
      <c r="O3593" s="2">
        <f t="shared" si="227"/>
        <v>1.6666666666715173</v>
      </c>
      <c r="P3593" t="str">
        <f>VLOOKUP(G3593,Agents!A:E,4,FALSE)</f>
        <v>Team4</v>
      </c>
      <c r="Q3593" t="str">
        <f>VLOOKUP(G3593,Agents!A:E,5,FALSE)</f>
        <v>Mid</v>
      </c>
      <c r="R3593" t="str">
        <f>VLOOKUP(G3593,Agents!A:E,2,FALSE)</f>
        <v>Night</v>
      </c>
    </row>
    <row r="3594" spans="1:18" x14ac:dyDescent="0.35">
      <c r="A3594" t="s">
        <v>6276</v>
      </c>
      <c r="B3594" t="s">
        <v>6277</v>
      </c>
      <c r="C3594" t="s">
        <v>50</v>
      </c>
      <c r="D3594" t="s">
        <v>13</v>
      </c>
      <c r="E3594" s="1">
        <v>46082.056944444441</v>
      </c>
      <c r="F3594" s="1">
        <v>46083.181944444441</v>
      </c>
      <c r="G3594" t="s">
        <v>311</v>
      </c>
      <c r="H3594" t="s">
        <v>15</v>
      </c>
      <c r="I3594" t="s">
        <v>16</v>
      </c>
      <c r="J3594">
        <v>3</v>
      </c>
      <c r="K3594" t="str">
        <f>IF(tickets_dataset[[#This Row],[status]] = "Closed", "Yes","No")</f>
        <v>Yes</v>
      </c>
      <c r="L3594" s="2">
        <f t="shared" si="224"/>
        <v>27</v>
      </c>
      <c r="M3594" t="str">
        <f t="shared" si="225"/>
        <v>No</v>
      </c>
      <c r="N3594" t="str">
        <f t="shared" si="226"/>
        <v>Mar</v>
      </c>
      <c r="O3594" s="2">
        <f t="shared" si="227"/>
        <v>1.125</v>
      </c>
      <c r="P3594" t="str">
        <f>VLOOKUP(G3594,Agents!A:E,4,FALSE)</f>
        <v>Team5</v>
      </c>
      <c r="Q3594" t="str">
        <f>VLOOKUP(G3594,Agents!A:E,5,FALSE)</f>
        <v>Senior</v>
      </c>
      <c r="R3594" t="str">
        <f>VLOOKUP(G3594,Agents!A:E,2,FALSE)</f>
        <v>Evening</v>
      </c>
    </row>
    <row r="3595" spans="1:18" x14ac:dyDescent="0.35">
      <c r="A3595" t="s">
        <v>6278</v>
      </c>
      <c r="B3595" t="s">
        <v>6279</v>
      </c>
      <c r="C3595" t="s">
        <v>34</v>
      </c>
      <c r="D3595" t="s">
        <v>38</v>
      </c>
      <c r="E3595" s="1">
        <v>46039.955555555556</v>
      </c>
      <c r="F3595" s="1">
        <v>46043.330555555556</v>
      </c>
      <c r="G3595" t="s">
        <v>282</v>
      </c>
      <c r="H3595" t="s">
        <v>15</v>
      </c>
      <c r="I3595" t="s">
        <v>16</v>
      </c>
      <c r="J3595">
        <v>5</v>
      </c>
      <c r="K3595" t="str">
        <f>IF(tickets_dataset[[#This Row],[status]] = "Closed", "Yes","No")</f>
        <v>Yes</v>
      </c>
      <c r="L3595" s="2">
        <f t="shared" si="224"/>
        <v>81</v>
      </c>
      <c r="M3595" t="str">
        <f t="shared" si="225"/>
        <v>Yes</v>
      </c>
      <c r="N3595" t="str">
        <f t="shared" si="226"/>
        <v>Jan</v>
      </c>
      <c r="O3595" s="2">
        <f t="shared" si="227"/>
        <v>3.375</v>
      </c>
      <c r="P3595" t="str">
        <f>VLOOKUP(G3595,Agents!A:E,4,FALSE)</f>
        <v>Team4</v>
      </c>
      <c r="Q3595" t="str">
        <f>VLOOKUP(G3595,Agents!A:E,5,FALSE)</f>
        <v>Mid</v>
      </c>
      <c r="R3595" t="str">
        <f>VLOOKUP(G3595,Agents!A:E,2,FALSE)</f>
        <v>Morning</v>
      </c>
    </row>
    <row r="3596" spans="1:18" x14ac:dyDescent="0.35">
      <c r="A3596" t="s">
        <v>6280</v>
      </c>
      <c r="B3596" t="s">
        <v>6281</v>
      </c>
      <c r="C3596" t="s">
        <v>12</v>
      </c>
      <c r="D3596" t="s">
        <v>38</v>
      </c>
      <c r="E3596" s="1">
        <v>46103.72152777778</v>
      </c>
      <c r="F3596" s="1">
        <v>46104.638194444444</v>
      </c>
      <c r="G3596" t="s">
        <v>83</v>
      </c>
      <c r="H3596" t="s">
        <v>15</v>
      </c>
      <c r="I3596" t="s">
        <v>16</v>
      </c>
      <c r="J3596">
        <v>5</v>
      </c>
      <c r="K3596" t="str">
        <f>IF(tickets_dataset[[#This Row],[status]] = "Closed", "Yes","No")</f>
        <v>Yes</v>
      </c>
      <c r="L3596" s="2">
        <f t="shared" si="224"/>
        <v>21.999999999941792</v>
      </c>
      <c r="M3596" t="str">
        <f t="shared" si="225"/>
        <v>No</v>
      </c>
      <c r="N3596" t="str">
        <f t="shared" si="226"/>
        <v>Mar</v>
      </c>
      <c r="O3596" s="2">
        <f t="shared" si="227"/>
        <v>0.91666666666424135</v>
      </c>
      <c r="P3596" t="str">
        <f>VLOOKUP(G3596,Agents!A:E,4,FALSE)</f>
        <v>Team2</v>
      </c>
      <c r="Q3596" t="str">
        <f>VLOOKUP(G3596,Agents!A:E,5,FALSE)</f>
        <v>Junior</v>
      </c>
      <c r="R3596" t="str">
        <f>VLOOKUP(G3596,Agents!A:E,2,FALSE)</f>
        <v>Night</v>
      </c>
    </row>
    <row r="3597" spans="1:18" x14ac:dyDescent="0.35">
      <c r="A3597" t="s">
        <v>6282</v>
      </c>
      <c r="B3597" t="s">
        <v>2672</v>
      </c>
      <c r="C3597" t="s">
        <v>76</v>
      </c>
      <c r="D3597" t="s">
        <v>26</v>
      </c>
      <c r="E3597" s="1">
        <v>46106.298611111109</v>
      </c>
      <c r="F3597" s="1">
        <v>46107.631944444445</v>
      </c>
      <c r="G3597" t="s">
        <v>211</v>
      </c>
      <c r="H3597" t="s">
        <v>15</v>
      </c>
      <c r="I3597" t="s">
        <v>16</v>
      </c>
      <c r="J3597">
        <v>4</v>
      </c>
      <c r="K3597" t="str">
        <f>IF(tickets_dataset[[#This Row],[status]] = "Closed", "Yes","No")</f>
        <v>Yes</v>
      </c>
      <c r="L3597" s="2">
        <f t="shared" si="224"/>
        <v>32.000000000058208</v>
      </c>
      <c r="M3597" t="str">
        <f t="shared" si="225"/>
        <v>No</v>
      </c>
      <c r="N3597" t="str">
        <f t="shared" si="226"/>
        <v>Mar</v>
      </c>
      <c r="O3597" s="2">
        <f t="shared" si="227"/>
        <v>1.3333333333357587</v>
      </c>
      <c r="P3597" t="str">
        <f>VLOOKUP(G3597,Agents!A:E,4,FALSE)</f>
        <v>Team5</v>
      </c>
      <c r="Q3597" t="str">
        <f>VLOOKUP(G3597,Agents!A:E,5,FALSE)</f>
        <v>Senior</v>
      </c>
      <c r="R3597" t="str">
        <f>VLOOKUP(G3597,Agents!A:E,2,FALSE)</f>
        <v>Evening</v>
      </c>
    </row>
    <row r="3598" spans="1:18" x14ac:dyDescent="0.35">
      <c r="A3598" t="s">
        <v>6283</v>
      </c>
      <c r="B3598" t="s">
        <v>393</v>
      </c>
      <c r="C3598" t="s">
        <v>50</v>
      </c>
      <c r="D3598" t="s">
        <v>13</v>
      </c>
      <c r="E3598" s="1">
        <v>46059.082638888889</v>
      </c>
      <c r="F3598" s="1">
        <v>46060.249305555553</v>
      </c>
      <c r="G3598" t="s">
        <v>59</v>
      </c>
      <c r="H3598" t="s">
        <v>15</v>
      </c>
      <c r="I3598" t="s">
        <v>16</v>
      </c>
      <c r="J3598">
        <v>5</v>
      </c>
      <c r="K3598" t="str">
        <f>IF(tickets_dataset[[#This Row],[status]] = "Closed", "Yes","No")</f>
        <v>Yes</v>
      </c>
      <c r="L3598" s="2">
        <f t="shared" si="224"/>
        <v>27.999999999941792</v>
      </c>
      <c r="M3598" t="str">
        <f t="shared" si="225"/>
        <v>No</v>
      </c>
      <c r="N3598" t="str">
        <f t="shared" si="226"/>
        <v>Feb</v>
      </c>
      <c r="O3598" s="2">
        <f t="shared" si="227"/>
        <v>1.1666666666642413</v>
      </c>
      <c r="P3598" t="str">
        <f>VLOOKUP(G3598,Agents!A:E,4,FALSE)</f>
        <v>Team3</v>
      </c>
      <c r="Q3598" t="str">
        <f>VLOOKUP(G3598,Agents!A:E,5,FALSE)</f>
        <v>Senior</v>
      </c>
      <c r="R3598" t="str">
        <f>VLOOKUP(G3598,Agents!A:E,2,FALSE)</f>
        <v>Night</v>
      </c>
    </row>
    <row r="3599" spans="1:18" x14ac:dyDescent="0.35">
      <c r="A3599" t="s">
        <v>6284</v>
      </c>
      <c r="B3599" t="s">
        <v>4065</v>
      </c>
      <c r="C3599" t="s">
        <v>76</v>
      </c>
      <c r="D3599" t="s">
        <v>26</v>
      </c>
      <c r="E3599" s="1">
        <v>46092.302777777775</v>
      </c>
      <c r="F3599" s="1">
        <v>46092.927777777775</v>
      </c>
      <c r="G3599" t="s">
        <v>149</v>
      </c>
      <c r="H3599" t="s">
        <v>15</v>
      </c>
      <c r="I3599" t="s">
        <v>16</v>
      </c>
      <c r="J3599">
        <v>4</v>
      </c>
      <c r="K3599" t="str">
        <f>IF(tickets_dataset[[#This Row],[status]] = "Closed", "Yes","No")</f>
        <v>Yes</v>
      </c>
      <c r="L3599" s="2">
        <f t="shared" si="224"/>
        <v>15</v>
      </c>
      <c r="M3599" t="str">
        <f t="shared" si="225"/>
        <v>No</v>
      </c>
      <c r="N3599" t="str">
        <f t="shared" si="226"/>
        <v>Mar</v>
      </c>
      <c r="O3599" s="2">
        <f t="shared" si="227"/>
        <v>0.625</v>
      </c>
      <c r="P3599" t="str">
        <f>VLOOKUP(G3599,Agents!A:E,4,FALSE)</f>
        <v>Team3</v>
      </c>
      <c r="Q3599" t="str">
        <f>VLOOKUP(G3599,Agents!A:E,5,FALSE)</f>
        <v>Mid</v>
      </c>
      <c r="R3599" t="str">
        <f>VLOOKUP(G3599,Agents!A:E,2,FALSE)</f>
        <v>Night</v>
      </c>
    </row>
    <row r="3600" spans="1:18" x14ac:dyDescent="0.35">
      <c r="A3600" t="s">
        <v>6285</v>
      </c>
      <c r="B3600" t="s">
        <v>6286</v>
      </c>
      <c r="C3600" t="s">
        <v>12</v>
      </c>
      <c r="D3600" t="s">
        <v>13</v>
      </c>
      <c r="E3600" s="1">
        <v>46098.915277777778</v>
      </c>
      <c r="F3600" s="1">
        <v>46100.456944444442</v>
      </c>
      <c r="G3600" t="s">
        <v>137</v>
      </c>
      <c r="H3600" t="s">
        <v>15</v>
      </c>
      <c r="I3600" t="s">
        <v>16</v>
      </c>
      <c r="J3600">
        <v>3</v>
      </c>
      <c r="K3600" t="str">
        <f>IF(tickets_dataset[[#This Row],[status]] = "Closed", "Yes","No")</f>
        <v>Yes</v>
      </c>
      <c r="L3600" s="2">
        <f t="shared" si="224"/>
        <v>36.999999999941792</v>
      </c>
      <c r="M3600" t="str">
        <f t="shared" si="225"/>
        <v>No</v>
      </c>
      <c r="N3600" t="str">
        <f t="shared" si="226"/>
        <v>Mar</v>
      </c>
      <c r="O3600" s="2">
        <f t="shared" si="227"/>
        <v>1.5416666666642413</v>
      </c>
      <c r="P3600" t="str">
        <f>VLOOKUP(G3600,Agents!A:E,4,FALSE)</f>
        <v>Team5</v>
      </c>
      <c r="Q3600" t="str">
        <f>VLOOKUP(G3600,Agents!A:E,5,FALSE)</f>
        <v>Senior</v>
      </c>
      <c r="R3600" t="str">
        <f>VLOOKUP(G3600,Agents!A:E,2,FALSE)</f>
        <v>Night</v>
      </c>
    </row>
    <row r="3601" spans="1:18" x14ac:dyDescent="0.35">
      <c r="A3601" t="s">
        <v>6287</v>
      </c>
      <c r="B3601" t="s">
        <v>350</v>
      </c>
      <c r="C3601" t="s">
        <v>22</v>
      </c>
      <c r="D3601" t="s">
        <v>26</v>
      </c>
      <c r="E3601" s="1">
        <v>46035.745833333334</v>
      </c>
      <c r="F3601" s="1">
        <v>46037.995833333334</v>
      </c>
      <c r="G3601" t="s">
        <v>156</v>
      </c>
      <c r="H3601" t="s">
        <v>15</v>
      </c>
      <c r="I3601" t="s">
        <v>68</v>
      </c>
      <c r="J3601">
        <v>3</v>
      </c>
      <c r="K3601" t="str">
        <f>IF(tickets_dataset[[#This Row],[status]] = "Closed", "Yes","No")</f>
        <v>Yes</v>
      </c>
      <c r="L3601" s="2">
        <f t="shared" si="224"/>
        <v>54</v>
      </c>
      <c r="M3601" t="str">
        <f t="shared" si="225"/>
        <v>Yes</v>
      </c>
      <c r="N3601" t="str">
        <f t="shared" si="226"/>
        <v>Jan</v>
      </c>
      <c r="O3601" s="2">
        <f t="shared" si="227"/>
        <v>2.25</v>
      </c>
      <c r="P3601" t="str">
        <f>VLOOKUP(G3601,Agents!A:E,4,FALSE)</f>
        <v>Team3</v>
      </c>
      <c r="Q3601" t="str">
        <f>VLOOKUP(G3601,Agents!A:E,5,FALSE)</f>
        <v>Mid</v>
      </c>
      <c r="R3601" t="str">
        <f>VLOOKUP(G3601,Agents!A:E,2,FALSE)</f>
        <v>Evening</v>
      </c>
    </row>
    <row r="3602" spans="1:18" x14ac:dyDescent="0.35">
      <c r="A3602" t="s">
        <v>6288</v>
      </c>
      <c r="B3602" t="s">
        <v>6289</v>
      </c>
      <c r="C3602" t="s">
        <v>34</v>
      </c>
      <c r="D3602" t="s">
        <v>26</v>
      </c>
      <c r="E3602" s="1">
        <v>46096.306250000001</v>
      </c>
      <c r="F3602" s="1">
        <v>46099.097916666666</v>
      </c>
      <c r="G3602" t="s">
        <v>273</v>
      </c>
      <c r="H3602" t="s">
        <v>28</v>
      </c>
      <c r="I3602" t="s">
        <v>16</v>
      </c>
      <c r="J3602">
        <v>3</v>
      </c>
      <c r="K3602" t="str">
        <f>IF(tickets_dataset[[#This Row],[status]] = "Closed", "Yes","No")</f>
        <v>No</v>
      </c>
      <c r="L3602" s="2">
        <f t="shared" si="224"/>
        <v>66.999999999941792</v>
      </c>
      <c r="M3602" t="str">
        <f t="shared" si="225"/>
        <v>Yes</v>
      </c>
      <c r="N3602" t="str">
        <f t="shared" si="226"/>
        <v>Mar</v>
      </c>
      <c r="O3602" s="2">
        <f t="shared" si="227"/>
        <v>2.7916666666642413</v>
      </c>
      <c r="P3602" t="str">
        <f>VLOOKUP(G3602,Agents!A:E,4,FALSE)</f>
        <v>Team3</v>
      </c>
      <c r="Q3602" t="str">
        <f>VLOOKUP(G3602,Agents!A:E,5,FALSE)</f>
        <v>Senior</v>
      </c>
      <c r="R3602" t="str">
        <f>VLOOKUP(G3602,Agents!A:E,2,FALSE)</f>
        <v>Evening</v>
      </c>
    </row>
    <row r="3603" spans="1:18" x14ac:dyDescent="0.35">
      <c r="A3603" t="s">
        <v>6290</v>
      </c>
      <c r="B3603" t="s">
        <v>2299</v>
      </c>
      <c r="C3603" t="s">
        <v>22</v>
      </c>
      <c r="D3603" t="s">
        <v>13</v>
      </c>
      <c r="E3603" s="1">
        <v>46053.143055555556</v>
      </c>
      <c r="F3603" s="1">
        <v>46054.518055555556</v>
      </c>
      <c r="G3603" t="s">
        <v>100</v>
      </c>
      <c r="H3603" t="s">
        <v>15</v>
      </c>
      <c r="I3603" t="s">
        <v>16</v>
      </c>
      <c r="J3603">
        <v>3</v>
      </c>
      <c r="K3603" t="str">
        <f>IF(tickets_dataset[[#This Row],[status]] = "Closed", "Yes","No")</f>
        <v>Yes</v>
      </c>
      <c r="L3603" s="2">
        <f t="shared" si="224"/>
        <v>33</v>
      </c>
      <c r="M3603" t="str">
        <f t="shared" si="225"/>
        <v>No</v>
      </c>
      <c r="N3603" t="str">
        <f t="shared" si="226"/>
        <v>Jan</v>
      </c>
      <c r="O3603" s="2">
        <f t="shared" si="227"/>
        <v>1.375</v>
      </c>
      <c r="P3603" t="str">
        <f>VLOOKUP(G3603,Agents!A:E,4,FALSE)</f>
        <v>Team4</v>
      </c>
      <c r="Q3603" t="str">
        <f>VLOOKUP(G3603,Agents!A:E,5,FALSE)</f>
        <v>Junior</v>
      </c>
      <c r="R3603" t="str">
        <f>VLOOKUP(G3603,Agents!A:E,2,FALSE)</f>
        <v>Evening</v>
      </c>
    </row>
    <row r="3604" spans="1:18" x14ac:dyDescent="0.35">
      <c r="A3604" t="s">
        <v>6291</v>
      </c>
      <c r="B3604" t="s">
        <v>6292</v>
      </c>
      <c r="C3604" t="s">
        <v>12</v>
      </c>
      <c r="D3604" t="s">
        <v>13</v>
      </c>
      <c r="E3604" s="1">
        <v>46108.873611111114</v>
      </c>
      <c r="F3604" s="1">
        <v>46109.123611111114</v>
      </c>
      <c r="G3604" t="s">
        <v>91</v>
      </c>
      <c r="H3604" t="s">
        <v>15</v>
      </c>
      <c r="I3604" t="s">
        <v>16</v>
      </c>
      <c r="J3604">
        <v>5</v>
      </c>
      <c r="K3604" t="str">
        <f>IF(tickets_dataset[[#This Row],[status]] = "Closed", "Yes","No")</f>
        <v>Yes</v>
      </c>
      <c r="L3604" s="2">
        <f t="shared" si="224"/>
        <v>6</v>
      </c>
      <c r="M3604" t="str">
        <f t="shared" si="225"/>
        <v>No</v>
      </c>
      <c r="N3604" t="str">
        <f t="shared" si="226"/>
        <v>Mar</v>
      </c>
      <c r="O3604" s="2">
        <f t="shared" si="227"/>
        <v>0.25</v>
      </c>
      <c r="P3604" t="str">
        <f>VLOOKUP(G3604,Agents!A:E,4,FALSE)</f>
        <v>Team5</v>
      </c>
      <c r="Q3604" t="str">
        <f>VLOOKUP(G3604,Agents!A:E,5,FALSE)</f>
        <v>Mid</v>
      </c>
      <c r="R3604" t="str">
        <f>VLOOKUP(G3604,Agents!A:E,2,FALSE)</f>
        <v>Night</v>
      </c>
    </row>
    <row r="3605" spans="1:18" x14ac:dyDescent="0.35">
      <c r="A3605" t="s">
        <v>6293</v>
      </c>
      <c r="B3605" t="s">
        <v>3928</v>
      </c>
      <c r="C3605" t="s">
        <v>34</v>
      </c>
      <c r="D3605" t="s">
        <v>38</v>
      </c>
      <c r="E3605" s="1">
        <v>46091.665972222225</v>
      </c>
      <c r="F3605" s="1">
        <v>46093.207638888889</v>
      </c>
      <c r="G3605" t="s">
        <v>53</v>
      </c>
      <c r="H3605" t="s">
        <v>15</v>
      </c>
      <c r="I3605" t="s">
        <v>16</v>
      </c>
      <c r="J3605">
        <v>3</v>
      </c>
      <c r="K3605" t="str">
        <f>IF(tickets_dataset[[#This Row],[status]] = "Closed", "Yes","No")</f>
        <v>Yes</v>
      </c>
      <c r="L3605" s="2">
        <f t="shared" si="224"/>
        <v>36.999999999941792</v>
      </c>
      <c r="M3605" t="str">
        <f t="shared" si="225"/>
        <v>No</v>
      </c>
      <c r="N3605" t="str">
        <f t="shared" si="226"/>
        <v>Mar</v>
      </c>
      <c r="O3605" s="2">
        <f t="shared" si="227"/>
        <v>1.5416666666642413</v>
      </c>
      <c r="P3605" t="str">
        <f>VLOOKUP(G3605,Agents!A:E,4,FALSE)</f>
        <v>Team1</v>
      </c>
      <c r="Q3605" t="str">
        <f>VLOOKUP(G3605,Agents!A:E,5,FALSE)</f>
        <v>Junior</v>
      </c>
      <c r="R3605" t="str">
        <f>VLOOKUP(G3605,Agents!A:E,2,FALSE)</f>
        <v>Night</v>
      </c>
    </row>
    <row r="3606" spans="1:18" x14ac:dyDescent="0.35">
      <c r="A3606" t="s">
        <v>6294</v>
      </c>
      <c r="B3606" t="s">
        <v>6295</v>
      </c>
      <c r="C3606" t="s">
        <v>22</v>
      </c>
      <c r="D3606" t="s">
        <v>38</v>
      </c>
      <c r="E3606" s="1">
        <v>46064.195833333331</v>
      </c>
      <c r="F3606" s="1">
        <v>46068.154166666667</v>
      </c>
      <c r="G3606" t="s">
        <v>216</v>
      </c>
      <c r="H3606" t="s">
        <v>15</v>
      </c>
      <c r="I3606" t="s">
        <v>16</v>
      </c>
      <c r="J3606">
        <v>4</v>
      </c>
      <c r="K3606" t="str">
        <f>IF(tickets_dataset[[#This Row],[status]] = "Closed", "Yes","No")</f>
        <v>Yes</v>
      </c>
      <c r="L3606" s="2">
        <f t="shared" si="224"/>
        <v>95.000000000058208</v>
      </c>
      <c r="M3606" t="str">
        <f t="shared" si="225"/>
        <v>Yes</v>
      </c>
      <c r="N3606" t="str">
        <f t="shared" si="226"/>
        <v>Feb</v>
      </c>
      <c r="O3606" s="2">
        <f t="shared" si="227"/>
        <v>3.9583333333357587</v>
      </c>
      <c r="P3606" t="str">
        <f>VLOOKUP(G3606,Agents!A:E,4,FALSE)</f>
        <v>Team5</v>
      </c>
      <c r="Q3606" t="str">
        <f>VLOOKUP(G3606,Agents!A:E,5,FALSE)</f>
        <v>Junior</v>
      </c>
      <c r="R3606" t="str">
        <f>VLOOKUP(G3606,Agents!A:E,2,FALSE)</f>
        <v>Evening</v>
      </c>
    </row>
    <row r="3607" spans="1:18" x14ac:dyDescent="0.35">
      <c r="A3607" t="s">
        <v>6296</v>
      </c>
      <c r="B3607" t="s">
        <v>383</v>
      </c>
      <c r="C3607" t="s">
        <v>22</v>
      </c>
      <c r="D3607" t="s">
        <v>13</v>
      </c>
      <c r="E3607" s="1">
        <v>46079.532638888886</v>
      </c>
      <c r="F3607" s="1">
        <v>46081.157638888886</v>
      </c>
      <c r="G3607" t="s">
        <v>149</v>
      </c>
      <c r="H3607" t="s">
        <v>15</v>
      </c>
      <c r="I3607" t="s">
        <v>16</v>
      </c>
      <c r="J3607">
        <v>4</v>
      </c>
      <c r="K3607" t="str">
        <f>IF(tickets_dataset[[#This Row],[status]] = "Closed", "Yes","No")</f>
        <v>Yes</v>
      </c>
      <c r="L3607" s="2">
        <f t="shared" si="224"/>
        <v>39</v>
      </c>
      <c r="M3607" t="str">
        <f t="shared" si="225"/>
        <v>No</v>
      </c>
      <c r="N3607" t="str">
        <f t="shared" si="226"/>
        <v>Feb</v>
      </c>
      <c r="O3607" s="2">
        <f t="shared" si="227"/>
        <v>1.625</v>
      </c>
      <c r="P3607" t="str">
        <f>VLOOKUP(G3607,Agents!A:E,4,FALSE)</f>
        <v>Team3</v>
      </c>
      <c r="Q3607" t="str">
        <f>VLOOKUP(G3607,Agents!A:E,5,FALSE)</f>
        <v>Mid</v>
      </c>
      <c r="R3607" t="str">
        <f>VLOOKUP(G3607,Agents!A:E,2,FALSE)</f>
        <v>Night</v>
      </c>
    </row>
    <row r="3608" spans="1:18" x14ac:dyDescent="0.35">
      <c r="A3608" t="s">
        <v>6297</v>
      </c>
      <c r="B3608" t="s">
        <v>6298</v>
      </c>
      <c r="C3608" t="s">
        <v>22</v>
      </c>
      <c r="D3608" t="s">
        <v>26</v>
      </c>
      <c r="E3608" s="1">
        <v>46042.445833333331</v>
      </c>
      <c r="F3608" s="1">
        <v>46045.362500000003</v>
      </c>
      <c r="G3608" t="s">
        <v>170</v>
      </c>
      <c r="H3608" t="s">
        <v>15</v>
      </c>
      <c r="I3608" t="s">
        <v>16</v>
      </c>
      <c r="J3608">
        <v>3</v>
      </c>
      <c r="K3608" t="str">
        <f>IF(tickets_dataset[[#This Row],[status]] = "Closed", "Yes","No")</f>
        <v>Yes</v>
      </c>
      <c r="L3608" s="2">
        <f t="shared" si="224"/>
        <v>70.000000000116415</v>
      </c>
      <c r="M3608" t="str">
        <f t="shared" si="225"/>
        <v>Yes</v>
      </c>
      <c r="N3608" t="str">
        <f t="shared" si="226"/>
        <v>Jan</v>
      </c>
      <c r="O3608" s="2">
        <f t="shared" si="227"/>
        <v>2.9166666666715173</v>
      </c>
      <c r="P3608" t="str">
        <f>VLOOKUP(G3608,Agents!A:E,4,FALSE)</f>
        <v>Team5</v>
      </c>
      <c r="Q3608" t="str">
        <f>VLOOKUP(G3608,Agents!A:E,5,FALSE)</f>
        <v>Junior</v>
      </c>
      <c r="R3608" t="str">
        <f>VLOOKUP(G3608,Agents!A:E,2,FALSE)</f>
        <v>Night</v>
      </c>
    </row>
    <row r="3609" spans="1:18" x14ac:dyDescent="0.35">
      <c r="A3609" t="s">
        <v>6299</v>
      </c>
      <c r="B3609" t="s">
        <v>6300</v>
      </c>
      <c r="C3609" t="s">
        <v>76</v>
      </c>
      <c r="D3609" t="s">
        <v>38</v>
      </c>
      <c r="E3609" s="1">
        <v>46057.811805555553</v>
      </c>
      <c r="F3609" s="1">
        <v>46059.395138888889</v>
      </c>
      <c r="G3609" t="s">
        <v>80</v>
      </c>
      <c r="H3609" t="s">
        <v>15</v>
      </c>
      <c r="I3609" t="s">
        <v>16</v>
      </c>
      <c r="J3609">
        <v>4</v>
      </c>
      <c r="K3609" t="str">
        <f>IF(tickets_dataset[[#This Row],[status]] = "Closed", "Yes","No")</f>
        <v>Yes</v>
      </c>
      <c r="L3609" s="2">
        <f t="shared" si="224"/>
        <v>38.000000000058208</v>
      </c>
      <c r="M3609" t="str">
        <f t="shared" si="225"/>
        <v>No</v>
      </c>
      <c r="N3609" t="str">
        <f t="shared" si="226"/>
        <v>Feb</v>
      </c>
      <c r="O3609" s="2">
        <f t="shared" si="227"/>
        <v>1.5833333333357587</v>
      </c>
      <c r="P3609" t="str">
        <f>VLOOKUP(G3609,Agents!A:E,4,FALSE)</f>
        <v>Team3</v>
      </c>
      <c r="Q3609" t="str">
        <f>VLOOKUP(G3609,Agents!A:E,5,FALSE)</f>
        <v>Junior</v>
      </c>
      <c r="R3609" t="str">
        <f>VLOOKUP(G3609,Agents!A:E,2,FALSE)</f>
        <v>Evening</v>
      </c>
    </row>
    <row r="3610" spans="1:18" x14ac:dyDescent="0.35">
      <c r="A3610" t="s">
        <v>6301</v>
      </c>
      <c r="B3610" t="s">
        <v>2265</v>
      </c>
      <c r="C3610" t="s">
        <v>22</v>
      </c>
      <c r="D3610" t="s">
        <v>38</v>
      </c>
      <c r="E3610" s="1">
        <v>46032.173611111109</v>
      </c>
      <c r="F3610" s="1">
        <v>46034.506944444445</v>
      </c>
      <c r="G3610" t="s">
        <v>39</v>
      </c>
      <c r="H3610" t="s">
        <v>15</v>
      </c>
      <c r="I3610" t="s">
        <v>16</v>
      </c>
      <c r="J3610">
        <v>4</v>
      </c>
      <c r="K3610" t="str">
        <f>IF(tickets_dataset[[#This Row],[status]] = "Closed", "Yes","No")</f>
        <v>Yes</v>
      </c>
      <c r="L3610" s="2">
        <f t="shared" si="224"/>
        <v>56.000000000058208</v>
      </c>
      <c r="M3610" t="str">
        <f t="shared" si="225"/>
        <v>Yes</v>
      </c>
      <c r="N3610" t="str">
        <f t="shared" si="226"/>
        <v>Jan</v>
      </c>
      <c r="O3610" s="2">
        <f t="shared" si="227"/>
        <v>2.3333333333357587</v>
      </c>
      <c r="P3610" t="str">
        <f>VLOOKUP(G3610,Agents!A:E,4,FALSE)</f>
        <v>Team3</v>
      </c>
      <c r="Q3610" t="str">
        <f>VLOOKUP(G3610,Agents!A:E,5,FALSE)</f>
        <v>Mid</v>
      </c>
      <c r="R3610" t="str">
        <f>VLOOKUP(G3610,Agents!A:E,2,FALSE)</f>
        <v>Night</v>
      </c>
    </row>
    <row r="3611" spans="1:18" x14ac:dyDescent="0.35">
      <c r="A3611" t="s">
        <v>6302</v>
      </c>
      <c r="B3611" t="s">
        <v>377</v>
      </c>
      <c r="C3611" t="s">
        <v>76</v>
      </c>
      <c r="D3611" t="s">
        <v>13</v>
      </c>
      <c r="E3611" s="1">
        <v>46075.700694444444</v>
      </c>
      <c r="F3611" s="1">
        <v>46077.40902777778</v>
      </c>
      <c r="G3611" t="s">
        <v>59</v>
      </c>
      <c r="H3611" t="s">
        <v>28</v>
      </c>
      <c r="I3611" t="s">
        <v>16</v>
      </c>
      <c r="J3611">
        <v>5</v>
      </c>
      <c r="K3611" t="str">
        <f>IF(tickets_dataset[[#This Row],[status]] = "Closed", "Yes","No")</f>
        <v>No</v>
      </c>
      <c r="L3611" s="2">
        <f t="shared" si="224"/>
        <v>41.000000000058208</v>
      </c>
      <c r="M3611" t="str">
        <f t="shared" si="225"/>
        <v>No</v>
      </c>
      <c r="N3611" t="str">
        <f t="shared" si="226"/>
        <v>Feb</v>
      </c>
      <c r="O3611" s="2">
        <f t="shared" si="227"/>
        <v>1.7083333333357587</v>
      </c>
      <c r="P3611" t="str">
        <f>VLOOKUP(G3611,Agents!A:E,4,FALSE)</f>
        <v>Team3</v>
      </c>
      <c r="Q3611" t="str">
        <f>VLOOKUP(G3611,Agents!A:E,5,FALSE)</f>
        <v>Senior</v>
      </c>
      <c r="R3611" t="str">
        <f>VLOOKUP(G3611,Agents!A:E,2,FALSE)</f>
        <v>Night</v>
      </c>
    </row>
    <row r="3612" spans="1:18" x14ac:dyDescent="0.35">
      <c r="A3612" t="s">
        <v>6303</v>
      </c>
      <c r="B3612" t="s">
        <v>6304</v>
      </c>
      <c r="C3612" t="s">
        <v>22</v>
      </c>
      <c r="D3612" t="s">
        <v>38</v>
      </c>
      <c r="E3612" s="1">
        <v>46056.331250000003</v>
      </c>
      <c r="F3612" s="1">
        <v>46058.706250000003</v>
      </c>
      <c r="G3612" t="s">
        <v>53</v>
      </c>
      <c r="H3612" t="s">
        <v>28</v>
      </c>
      <c r="I3612" t="s">
        <v>16</v>
      </c>
      <c r="J3612">
        <v>5</v>
      </c>
      <c r="K3612" t="str">
        <f>IF(tickets_dataset[[#This Row],[status]] = "Closed", "Yes","No")</f>
        <v>No</v>
      </c>
      <c r="L3612" s="2">
        <f t="shared" si="224"/>
        <v>57</v>
      </c>
      <c r="M3612" t="str">
        <f t="shared" si="225"/>
        <v>Yes</v>
      </c>
      <c r="N3612" t="str">
        <f t="shared" si="226"/>
        <v>Feb</v>
      </c>
      <c r="O3612" s="2">
        <f t="shared" si="227"/>
        <v>2.375</v>
      </c>
      <c r="P3612" t="str">
        <f>VLOOKUP(G3612,Agents!A:E,4,FALSE)</f>
        <v>Team1</v>
      </c>
      <c r="Q3612" t="str">
        <f>VLOOKUP(G3612,Agents!A:E,5,FALSE)</f>
        <v>Junior</v>
      </c>
      <c r="R3612" t="str">
        <f>VLOOKUP(G3612,Agents!A:E,2,FALSE)</f>
        <v>Night</v>
      </c>
    </row>
    <row r="3613" spans="1:18" x14ac:dyDescent="0.35">
      <c r="A3613" t="s">
        <v>6305</v>
      </c>
      <c r="B3613" t="s">
        <v>2559</v>
      </c>
      <c r="C3613" t="s">
        <v>34</v>
      </c>
      <c r="D3613" t="s">
        <v>26</v>
      </c>
      <c r="E3613" s="1">
        <v>46066.241666666669</v>
      </c>
      <c r="F3613" s="1">
        <v>46068.408333333333</v>
      </c>
      <c r="G3613" t="s">
        <v>149</v>
      </c>
      <c r="H3613" t="s">
        <v>15</v>
      </c>
      <c r="I3613" t="s">
        <v>16</v>
      </c>
      <c r="J3613">
        <v>5</v>
      </c>
      <c r="K3613" t="str">
        <f>IF(tickets_dataset[[#This Row],[status]] = "Closed", "Yes","No")</f>
        <v>Yes</v>
      </c>
      <c r="L3613" s="2">
        <f t="shared" si="224"/>
        <v>51.999999999941792</v>
      </c>
      <c r="M3613" t="str">
        <f t="shared" si="225"/>
        <v>Yes</v>
      </c>
      <c r="N3613" t="str">
        <f t="shared" si="226"/>
        <v>Feb</v>
      </c>
      <c r="O3613" s="2">
        <f t="shared" si="227"/>
        <v>2.1666666666642413</v>
      </c>
      <c r="P3613" t="str">
        <f>VLOOKUP(G3613,Agents!A:E,4,FALSE)</f>
        <v>Team3</v>
      </c>
      <c r="Q3613" t="str">
        <f>VLOOKUP(G3613,Agents!A:E,5,FALSE)</f>
        <v>Mid</v>
      </c>
      <c r="R3613" t="str">
        <f>VLOOKUP(G3613,Agents!A:E,2,FALSE)</f>
        <v>Night</v>
      </c>
    </row>
    <row r="3614" spans="1:18" x14ac:dyDescent="0.35">
      <c r="A3614" t="s">
        <v>6306</v>
      </c>
      <c r="B3614" t="s">
        <v>5634</v>
      </c>
      <c r="C3614" t="s">
        <v>50</v>
      </c>
      <c r="D3614" t="s">
        <v>26</v>
      </c>
      <c r="E3614" s="1">
        <v>46034.169444444444</v>
      </c>
      <c r="F3614" s="1">
        <v>46034.87777777778</v>
      </c>
      <c r="G3614" t="s">
        <v>62</v>
      </c>
      <c r="H3614" t="s">
        <v>15</v>
      </c>
      <c r="I3614" t="s">
        <v>16</v>
      </c>
      <c r="J3614">
        <v>3</v>
      </c>
      <c r="K3614" t="str">
        <f>IF(tickets_dataset[[#This Row],[status]] = "Closed", "Yes","No")</f>
        <v>Yes</v>
      </c>
      <c r="L3614" s="2">
        <f t="shared" si="224"/>
        <v>17.000000000058208</v>
      </c>
      <c r="M3614" t="str">
        <f t="shared" si="225"/>
        <v>No</v>
      </c>
      <c r="N3614" t="str">
        <f t="shared" si="226"/>
        <v>Jan</v>
      </c>
      <c r="O3614" s="2">
        <f t="shared" si="227"/>
        <v>0.70833333333575865</v>
      </c>
      <c r="P3614" t="str">
        <f>VLOOKUP(G3614,Agents!A:E,4,FALSE)</f>
        <v>Team1</v>
      </c>
      <c r="Q3614" t="str">
        <f>VLOOKUP(G3614,Agents!A:E,5,FALSE)</f>
        <v>Junior</v>
      </c>
      <c r="R3614" t="str">
        <f>VLOOKUP(G3614,Agents!A:E,2,FALSE)</f>
        <v>Morning</v>
      </c>
    </row>
    <row r="3615" spans="1:18" x14ac:dyDescent="0.35">
      <c r="A3615" t="s">
        <v>6307</v>
      </c>
      <c r="B3615" t="s">
        <v>6308</v>
      </c>
      <c r="C3615" t="s">
        <v>76</v>
      </c>
      <c r="D3615" t="s">
        <v>38</v>
      </c>
      <c r="E3615" s="1">
        <v>46100.136805555558</v>
      </c>
      <c r="F3615" s="1">
        <v>46102.886805555558</v>
      </c>
      <c r="G3615" t="s">
        <v>190</v>
      </c>
      <c r="H3615" t="s">
        <v>15</v>
      </c>
      <c r="I3615" t="s">
        <v>16</v>
      </c>
      <c r="J3615">
        <v>2</v>
      </c>
      <c r="K3615" t="str">
        <f>IF(tickets_dataset[[#This Row],[status]] = "Closed", "Yes","No")</f>
        <v>Yes</v>
      </c>
      <c r="L3615" s="2">
        <f t="shared" si="224"/>
        <v>66</v>
      </c>
      <c r="M3615" t="str">
        <f t="shared" si="225"/>
        <v>Yes</v>
      </c>
      <c r="N3615" t="str">
        <f t="shared" si="226"/>
        <v>Mar</v>
      </c>
      <c r="O3615" s="2">
        <f t="shared" si="227"/>
        <v>2.75</v>
      </c>
      <c r="P3615" t="str">
        <f>VLOOKUP(G3615,Agents!A:E,4,FALSE)</f>
        <v>Team1</v>
      </c>
      <c r="Q3615" t="str">
        <f>VLOOKUP(G3615,Agents!A:E,5,FALSE)</f>
        <v>Senior</v>
      </c>
      <c r="R3615" t="str">
        <f>VLOOKUP(G3615,Agents!A:E,2,FALSE)</f>
        <v>Night</v>
      </c>
    </row>
    <row r="3616" spans="1:18" x14ac:dyDescent="0.35">
      <c r="A3616" t="s">
        <v>6309</v>
      </c>
      <c r="B3616" t="s">
        <v>6310</v>
      </c>
      <c r="C3616" t="s">
        <v>34</v>
      </c>
      <c r="D3616" t="s">
        <v>13</v>
      </c>
      <c r="E3616" s="1">
        <v>46066.137499999997</v>
      </c>
      <c r="F3616" s="1">
        <v>46066.304166666669</v>
      </c>
      <c r="G3616" t="s">
        <v>56</v>
      </c>
      <c r="H3616" t="s">
        <v>15</v>
      </c>
      <c r="I3616" t="s">
        <v>16</v>
      </c>
      <c r="J3616">
        <v>4</v>
      </c>
      <c r="K3616" t="str">
        <f>IF(tickets_dataset[[#This Row],[status]] = "Closed", "Yes","No")</f>
        <v>Yes</v>
      </c>
      <c r="L3616" s="2">
        <f t="shared" si="224"/>
        <v>4.0000000001164153</v>
      </c>
      <c r="M3616" t="str">
        <f t="shared" si="225"/>
        <v>No</v>
      </c>
      <c r="N3616" t="str">
        <f t="shared" si="226"/>
        <v>Feb</v>
      </c>
      <c r="O3616" s="2">
        <f t="shared" si="227"/>
        <v>0.16666666667151731</v>
      </c>
      <c r="P3616" t="str">
        <f>VLOOKUP(G3616,Agents!A:E,4,FALSE)</f>
        <v>Team1</v>
      </c>
      <c r="Q3616" t="str">
        <f>VLOOKUP(G3616,Agents!A:E,5,FALSE)</f>
        <v>Senior</v>
      </c>
      <c r="R3616" t="str">
        <f>VLOOKUP(G3616,Agents!A:E,2,FALSE)</f>
        <v>Night</v>
      </c>
    </row>
    <row r="3617" spans="1:18" x14ac:dyDescent="0.35">
      <c r="A3617" t="s">
        <v>6311</v>
      </c>
      <c r="B3617" t="s">
        <v>6312</v>
      </c>
      <c r="C3617" t="s">
        <v>76</v>
      </c>
      <c r="D3617" t="s">
        <v>38</v>
      </c>
      <c r="E3617" s="1">
        <v>46094.956944444442</v>
      </c>
      <c r="F3617" s="1">
        <v>46098.248611111114</v>
      </c>
      <c r="G3617" t="s">
        <v>311</v>
      </c>
      <c r="H3617" t="s">
        <v>132</v>
      </c>
      <c r="I3617" t="s">
        <v>16</v>
      </c>
      <c r="J3617">
        <v>5</v>
      </c>
      <c r="K3617" t="str">
        <f>IF(tickets_dataset[[#This Row],[status]] = "Closed", "Yes","No")</f>
        <v>No</v>
      </c>
      <c r="L3617" s="2">
        <f t="shared" si="224"/>
        <v>79.000000000116415</v>
      </c>
      <c r="M3617" t="str">
        <f t="shared" si="225"/>
        <v>Yes</v>
      </c>
      <c r="N3617" t="str">
        <f t="shared" si="226"/>
        <v>Mar</v>
      </c>
      <c r="O3617" s="2">
        <f t="shared" si="227"/>
        <v>3.2916666666715173</v>
      </c>
      <c r="P3617" t="str">
        <f>VLOOKUP(G3617,Agents!A:E,4,FALSE)</f>
        <v>Team5</v>
      </c>
      <c r="Q3617" t="str">
        <f>VLOOKUP(G3617,Agents!A:E,5,FALSE)</f>
        <v>Senior</v>
      </c>
      <c r="R3617" t="str">
        <f>VLOOKUP(G3617,Agents!A:E,2,FALSE)</f>
        <v>Evening</v>
      </c>
    </row>
    <row r="3618" spans="1:18" x14ac:dyDescent="0.35">
      <c r="A3618" t="s">
        <v>6313</v>
      </c>
      <c r="B3618" t="s">
        <v>6314</v>
      </c>
      <c r="C3618" t="s">
        <v>22</v>
      </c>
      <c r="D3618" t="s">
        <v>38</v>
      </c>
      <c r="E3618" s="1">
        <v>46065.388888888891</v>
      </c>
      <c r="F3618" s="1">
        <v>46066.347222222219</v>
      </c>
      <c r="G3618" t="s">
        <v>31</v>
      </c>
      <c r="H3618" t="s">
        <v>15</v>
      </c>
      <c r="I3618" t="s">
        <v>16</v>
      </c>
      <c r="J3618">
        <v>4</v>
      </c>
      <c r="K3618" t="str">
        <f>IF(tickets_dataset[[#This Row],[status]] = "Closed", "Yes","No")</f>
        <v>Yes</v>
      </c>
      <c r="L3618" s="2">
        <f t="shared" si="224"/>
        <v>22.999999999883585</v>
      </c>
      <c r="M3618" t="str">
        <f t="shared" si="225"/>
        <v>No</v>
      </c>
      <c r="N3618" t="str">
        <f t="shared" si="226"/>
        <v>Feb</v>
      </c>
      <c r="O3618" s="2">
        <f t="shared" si="227"/>
        <v>0.95833333332848269</v>
      </c>
      <c r="P3618" t="str">
        <f>VLOOKUP(G3618,Agents!A:E,4,FALSE)</f>
        <v>Team5</v>
      </c>
      <c r="Q3618" t="str">
        <f>VLOOKUP(G3618,Agents!A:E,5,FALSE)</f>
        <v>Senior</v>
      </c>
      <c r="R3618" t="str">
        <f>VLOOKUP(G3618,Agents!A:E,2,FALSE)</f>
        <v>Evening</v>
      </c>
    </row>
    <row r="3619" spans="1:18" x14ac:dyDescent="0.35">
      <c r="A3619" t="s">
        <v>6315</v>
      </c>
      <c r="B3619" t="s">
        <v>6236</v>
      </c>
      <c r="C3619" t="s">
        <v>12</v>
      </c>
      <c r="D3619" t="s">
        <v>13</v>
      </c>
      <c r="E3619" s="1">
        <v>46086.322916666664</v>
      </c>
      <c r="F3619" s="1">
        <v>46088.28125</v>
      </c>
      <c r="G3619" t="s">
        <v>103</v>
      </c>
      <c r="H3619" t="s">
        <v>15</v>
      </c>
      <c r="I3619" t="s">
        <v>16</v>
      </c>
      <c r="J3619">
        <v>4</v>
      </c>
      <c r="K3619" t="str">
        <f>IF(tickets_dataset[[#This Row],[status]] = "Closed", "Yes","No")</f>
        <v>Yes</v>
      </c>
      <c r="L3619" s="2">
        <f t="shared" si="224"/>
        <v>47.000000000058208</v>
      </c>
      <c r="M3619" t="str">
        <f t="shared" si="225"/>
        <v>No</v>
      </c>
      <c r="N3619" t="str">
        <f t="shared" si="226"/>
        <v>Mar</v>
      </c>
      <c r="O3619" s="2">
        <f t="shared" si="227"/>
        <v>1.9583333333357587</v>
      </c>
      <c r="P3619" t="str">
        <f>VLOOKUP(G3619,Agents!A:E,4,FALSE)</f>
        <v>Team4</v>
      </c>
      <c r="Q3619" t="str">
        <f>VLOOKUP(G3619,Agents!A:E,5,FALSE)</f>
        <v>Senior</v>
      </c>
      <c r="R3619" t="str">
        <f>VLOOKUP(G3619,Agents!A:E,2,FALSE)</f>
        <v>Night</v>
      </c>
    </row>
    <row r="3620" spans="1:18" x14ac:dyDescent="0.35">
      <c r="A3620" t="s">
        <v>6316</v>
      </c>
      <c r="B3620" t="s">
        <v>6317</v>
      </c>
      <c r="C3620" t="s">
        <v>76</v>
      </c>
      <c r="D3620" t="s">
        <v>38</v>
      </c>
      <c r="E3620" s="1">
        <v>46077.70208333333</v>
      </c>
      <c r="F3620" s="1">
        <v>46078.493750000001</v>
      </c>
      <c r="G3620" t="s">
        <v>45</v>
      </c>
      <c r="H3620" t="s">
        <v>15</v>
      </c>
      <c r="I3620" t="s">
        <v>16</v>
      </c>
      <c r="J3620">
        <v>3</v>
      </c>
      <c r="K3620" t="str">
        <f>IF(tickets_dataset[[#This Row],[status]] = "Closed", "Yes","No")</f>
        <v>Yes</v>
      </c>
      <c r="L3620" s="2">
        <f t="shared" si="224"/>
        <v>19.000000000116415</v>
      </c>
      <c r="M3620" t="str">
        <f t="shared" si="225"/>
        <v>No</v>
      </c>
      <c r="N3620" t="str">
        <f t="shared" si="226"/>
        <v>Feb</v>
      </c>
      <c r="O3620" s="2">
        <f t="shared" si="227"/>
        <v>0.79166666667151731</v>
      </c>
      <c r="P3620" t="str">
        <f>VLOOKUP(G3620,Agents!A:E,4,FALSE)</f>
        <v>Team5</v>
      </c>
      <c r="Q3620" t="str">
        <f>VLOOKUP(G3620,Agents!A:E,5,FALSE)</f>
        <v>Senior</v>
      </c>
      <c r="R3620" t="str">
        <f>VLOOKUP(G3620,Agents!A:E,2,FALSE)</f>
        <v>Morning</v>
      </c>
    </row>
    <row r="3621" spans="1:18" x14ac:dyDescent="0.35">
      <c r="A3621" t="s">
        <v>6318</v>
      </c>
      <c r="B3621" t="s">
        <v>6319</v>
      </c>
      <c r="C3621" t="s">
        <v>12</v>
      </c>
      <c r="D3621" t="s">
        <v>26</v>
      </c>
      <c r="E3621" s="1">
        <v>46084.450694444444</v>
      </c>
      <c r="F3621" s="1">
        <v>46087.28402777778</v>
      </c>
      <c r="G3621" t="s">
        <v>67</v>
      </c>
      <c r="H3621" t="s">
        <v>15</v>
      </c>
      <c r="I3621" t="s">
        <v>16</v>
      </c>
      <c r="J3621">
        <v>4</v>
      </c>
      <c r="K3621" t="str">
        <f>IF(tickets_dataset[[#This Row],[status]] = "Closed", "Yes","No")</f>
        <v>Yes</v>
      </c>
      <c r="L3621" s="2">
        <f t="shared" si="224"/>
        <v>68.000000000058208</v>
      </c>
      <c r="M3621" t="str">
        <f t="shared" si="225"/>
        <v>Yes</v>
      </c>
      <c r="N3621" t="str">
        <f t="shared" si="226"/>
        <v>Mar</v>
      </c>
      <c r="O3621" s="2">
        <f t="shared" si="227"/>
        <v>2.8333333333357587</v>
      </c>
      <c r="P3621" t="str">
        <f>VLOOKUP(G3621,Agents!A:E,4,FALSE)</f>
        <v>Team5</v>
      </c>
      <c r="Q3621" t="str">
        <f>VLOOKUP(G3621,Agents!A:E,5,FALSE)</f>
        <v>Junior</v>
      </c>
      <c r="R3621" t="str">
        <f>VLOOKUP(G3621,Agents!A:E,2,FALSE)</f>
        <v>Evening</v>
      </c>
    </row>
    <row r="3622" spans="1:18" x14ac:dyDescent="0.35">
      <c r="A3622" t="s">
        <v>6320</v>
      </c>
      <c r="B3622" t="s">
        <v>5689</v>
      </c>
      <c r="C3622" t="s">
        <v>22</v>
      </c>
      <c r="D3622" t="s">
        <v>38</v>
      </c>
      <c r="E3622" s="1">
        <v>46088.104166666664</v>
      </c>
      <c r="F3622" s="1">
        <v>46091.854166666664</v>
      </c>
      <c r="G3622" t="s">
        <v>199</v>
      </c>
      <c r="H3622" t="s">
        <v>15</v>
      </c>
      <c r="I3622" t="s">
        <v>16</v>
      </c>
      <c r="J3622">
        <v>3</v>
      </c>
      <c r="K3622" t="str">
        <f>IF(tickets_dataset[[#This Row],[status]] = "Closed", "Yes","No")</f>
        <v>Yes</v>
      </c>
      <c r="L3622" s="2">
        <f t="shared" si="224"/>
        <v>90</v>
      </c>
      <c r="M3622" t="str">
        <f t="shared" si="225"/>
        <v>Yes</v>
      </c>
      <c r="N3622" t="str">
        <f t="shared" si="226"/>
        <v>Mar</v>
      </c>
      <c r="O3622" s="2">
        <f t="shared" si="227"/>
        <v>3.75</v>
      </c>
      <c r="P3622" t="str">
        <f>VLOOKUP(G3622,Agents!A:E,4,FALSE)</f>
        <v>Team1</v>
      </c>
      <c r="Q3622" t="str">
        <f>VLOOKUP(G3622,Agents!A:E,5,FALSE)</f>
        <v>Junior</v>
      </c>
      <c r="R3622" t="str">
        <f>VLOOKUP(G3622,Agents!A:E,2,FALSE)</f>
        <v>Morning</v>
      </c>
    </row>
    <row r="3623" spans="1:18" x14ac:dyDescent="0.35">
      <c r="A3623" t="s">
        <v>6321</v>
      </c>
      <c r="B3623" t="s">
        <v>6322</v>
      </c>
      <c r="C3623" t="s">
        <v>50</v>
      </c>
      <c r="D3623" t="s">
        <v>13</v>
      </c>
      <c r="E3623" s="1">
        <v>46110.526388888888</v>
      </c>
      <c r="F3623" s="1">
        <v>46111.234722222223</v>
      </c>
      <c r="G3623" t="s">
        <v>83</v>
      </c>
      <c r="H3623" t="s">
        <v>15</v>
      </c>
      <c r="I3623" t="s">
        <v>16</v>
      </c>
      <c r="J3623">
        <v>4</v>
      </c>
      <c r="K3623" t="str">
        <f>IF(tickets_dataset[[#This Row],[status]] = "Closed", "Yes","No")</f>
        <v>Yes</v>
      </c>
      <c r="L3623" s="2">
        <f t="shared" si="224"/>
        <v>17.000000000058208</v>
      </c>
      <c r="M3623" t="str">
        <f t="shared" si="225"/>
        <v>No</v>
      </c>
      <c r="N3623" t="str">
        <f t="shared" si="226"/>
        <v>Mar</v>
      </c>
      <c r="O3623" s="2">
        <f t="shared" si="227"/>
        <v>0.70833333333575865</v>
      </c>
      <c r="P3623" t="str">
        <f>VLOOKUP(G3623,Agents!A:E,4,FALSE)</f>
        <v>Team2</v>
      </c>
      <c r="Q3623" t="str">
        <f>VLOOKUP(G3623,Agents!A:E,5,FALSE)</f>
        <v>Junior</v>
      </c>
      <c r="R3623" t="str">
        <f>VLOOKUP(G3623,Agents!A:E,2,FALSE)</f>
        <v>Night</v>
      </c>
    </row>
    <row r="3624" spans="1:18" x14ac:dyDescent="0.35">
      <c r="A3624" t="s">
        <v>6323</v>
      </c>
      <c r="B3624" t="s">
        <v>4644</v>
      </c>
      <c r="C3624" t="s">
        <v>34</v>
      </c>
      <c r="D3624" t="s">
        <v>26</v>
      </c>
      <c r="E3624" s="1">
        <v>46090.049305555556</v>
      </c>
      <c r="F3624" s="1">
        <v>46090.757638888892</v>
      </c>
      <c r="G3624" t="s">
        <v>211</v>
      </c>
      <c r="H3624" t="s">
        <v>15</v>
      </c>
      <c r="I3624" t="s">
        <v>16</v>
      </c>
      <c r="J3624">
        <v>4</v>
      </c>
      <c r="K3624" t="str">
        <f>IF(tickets_dataset[[#This Row],[status]] = "Closed", "Yes","No")</f>
        <v>Yes</v>
      </c>
      <c r="L3624" s="2">
        <f t="shared" si="224"/>
        <v>17.000000000058208</v>
      </c>
      <c r="M3624" t="str">
        <f t="shared" si="225"/>
        <v>No</v>
      </c>
      <c r="N3624" t="str">
        <f t="shared" si="226"/>
        <v>Mar</v>
      </c>
      <c r="O3624" s="2">
        <f t="shared" si="227"/>
        <v>0.70833333333575865</v>
      </c>
      <c r="P3624" t="str">
        <f>VLOOKUP(G3624,Agents!A:E,4,FALSE)</f>
        <v>Team5</v>
      </c>
      <c r="Q3624" t="str">
        <f>VLOOKUP(G3624,Agents!A:E,5,FALSE)</f>
        <v>Senior</v>
      </c>
      <c r="R3624" t="str">
        <f>VLOOKUP(G3624,Agents!A:E,2,FALSE)</f>
        <v>Evening</v>
      </c>
    </row>
    <row r="3625" spans="1:18" x14ac:dyDescent="0.35">
      <c r="A3625" t="s">
        <v>6324</v>
      </c>
      <c r="B3625" t="s">
        <v>6325</v>
      </c>
      <c r="C3625" t="s">
        <v>50</v>
      </c>
      <c r="D3625" t="s">
        <v>13</v>
      </c>
      <c r="E3625" s="1">
        <v>46053.338888888888</v>
      </c>
      <c r="F3625" s="1">
        <v>46053.797222222223</v>
      </c>
      <c r="G3625" t="s">
        <v>256</v>
      </c>
      <c r="H3625" t="s">
        <v>15</v>
      </c>
      <c r="I3625" t="s">
        <v>16</v>
      </c>
      <c r="J3625">
        <v>2</v>
      </c>
      <c r="K3625" t="str">
        <f>IF(tickets_dataset[[#This Row],[status]] = "Closed", "Yes","No")</f>
        <v>Yes</v>
      </c>
      <c r="L3625" s="2">
        <f t="shared" si="224"/>
        <v>11.000000000058208</v>
      </c>
      <c r="M3625" t="str">
        <f t="shared" si="225"/>
        <v>No</v>
      </c>
      <c r="N3625" t="str">
        <f t="shared" si="226"/>
        <v>Jan</v>
      </c>
      <c r="O3625" s="2">
        <f t="shared" si="227"/>
        <v>0.45833333333575865</v>
      </c>
      <c r="P3625" t="str">
        <f>VLOOKUP(G3625,Agents!A:E,4,FALSE)</f>
        <v>Team1</v>
      </c>
      <c r="Q3625" t="str">
        <f>VLOOKUP(G3625,Agents!A:E,5,FALSE)</f>
        <v>Mid</v>
      </c>
      <c r="R3625" t="str">
        <f>VLOOKUP(G3625,Agents!A:E,2,FALSE)</f>
        <v>Morning</v>
      </c>
    </row>
    <row r="3626" spans="1:18" x14ac:dyDescent="0.35">
      <c r="A3626" t="s">
        <v>6326</v>
      </c>
      <c r="B3626" t="s">
        <v>6327</v>
      </c>
      <c r="C3626" t="s">
        <v>34</v>
      </c>
      <c r="D3626" t="s">
        <v>26</v>
      </c>
      <c r="E3626" s="1">
        <v>46048.203472222223</v>
      </c>
      <c r="F3626" s="1">
        <v>46049.953472222223</v>
      </c>
      <c r="G3626" t="s">
        <v>31</v>
      </c>
      <c r="H3626" t="s">
        <v>15</v>
      </c>
      <c r="I3626" t="s">
        <v>16</v>
      </c>
      <c r="J3626">
        <v>4</v>
      </c>
      <c r="K3626" t="str">
        <f>IF(tickets_dataset[[#This Row],[status]] = "Closed", "Yes","No")</f>
        <v>Yes</v>
      </c>
      <c r="L3626" s="2">
        <f t="shared" si="224"/>
        <v>42</v>
      </c>
      <c r="M3626" t="str">
        <f t="shared" si="225"/>
        <v>No</v>
      </c>
      <c r="N3626" t="str">
        <f t="shared" si="226"/>
        <v>Jan</v>
      </c>
      <c r="O3626" s="2">
        <f t="shared" si="227"/>
        <v>1.75</v>
      </c>
      <c r="P3626" t="str">
        <f>VLOOKUP(G3626,Agents!A:E,4,FALSE)</f>
        <v>Team5</v>
      </c>
      <c r="Q3626" t="str">
        <f>VLOOKUP(G3626,Agents!A:E,5,FALSE)</f>
        <v>Senior</v>
      </c>
      <c r="R3626" t="str">
        <f>VLOOKUP(G3626,Agents!A:E,2,FALSE)</f>
        <v>Evening</v>
      </c>
    </row>
    <row r="3627" spans="1:18" x14ac:dyDescent="0.35">
      <c r="A3627" t="s">
        <v>6328</v>
      </c>
      <c r="B3627" t="s">
        <v>552</v>
      </c>
      <c r="C3627" t="s">
        <v>22</v>
      </c>
      <c r="D3627" t="s">
        <v>26</v>
      </c>
      <c r="E3627" s="1">
        <v>46077.543749999997</v>
      </c>
      <c r="F3627" s="1">
        <v>46079.002083333333</v>
      </c>
      <c r="G3627" t="s">
        <v>39</v>
      </c>
      <c r="H3627" t="s">
        <v>132</v>
      </c>
      <c r="I3627" t="s">
        <v>16</v>
      </c>
      <c r="J3627">
        <v>5</v>
      </c>
      <c r="K3627" t="str">
        <f>IF(tickets_dataset[[#This Row],[status]] = "Closed", "Yes","No")</f>
        <v>No</v>
      </c>
      <c r="L3627" s="2">
        <f t="shared" si="224"/>
        <v>35.000000000058208</v>
      </c>
      <c r="M3627" t="str">
        <f t="shared" si="225"/>
        <v>No</v>
      </c>
      <c r="N3627" t="str">
        <f t="shared" si="226"/>
        <v>Feb</v>
      </c>
      <c r="O3627" s="2">
        <f t="shared" si="227"/>
        <v>1.4583333333357587</v>
      </c>
      <c r="P3627" t="str">
        <f>VLOOKUP(G3627,Agents!A:E,4,FALSE)</f>
        <v>Team3</v>
      </c>
      <c r="Q3627" t="str">
        <f>VLOOKUP(G3627,Agents!A:E,5,FALSE)</f>
        <v>Mid</v>
      </c>
      <c r="R3627" t="str">
        <f>VLOOKUP(G3627,Agents!A:E,2,FALSE)</f>
        <v>Night</v>
      </c>
    </row>
    <row r="3628" spans="1:18" x14ac:dyDescent="0.35">
      <c r="A3628" t="s">
        <v>6329</v>
      </c>
      <c r="B3628" t="s">
        <v>6330</v>
      </c>
      <c r="C3628" t="s">
        <v>34</v>
      </c>
      <c r="D3628" t="s">
        <v>38</v>
      </c>
      <c r="E3628" s="1">
        <v>46066.813888888886</v>
      </c>
      <c r="F3628" s="1">
        <v>46069.813888888886</v>
      </c>
      <c r="G3628" t="s">
        <v>282</v>
      </c>
      <c r="H3628" t="s">
        <v>15</v>
      </c>
      <c r="I3628" t="s">
        <v>16</v>
      </c>
      <c r="J3628">
        <v>3</v>
      </c>
      <c r="K3628" t="str">
        <f>IF(tickets_dataset[[#This Row],[status]] = "Closed", "Yes","No")</f>
        <v>Yes</v>
      </c>
      <c r="L3628" s="2">
        <f t="shared" si="224"/>
        <v>72</v>
      </c>
      <c r="M3628" t="str">
        <f t="shared" si="225"/>
        <v>Yes</v>
      </c>
      <c r="N3628" t="str">
        <f t="shared" si="226"/>
        <v>Feb</v>
      </c>
      <c r="O3628" s="2">
        <f t="shared" si="227"/>
        <v>3</v>
      </c>
      <c r="P3628" t="str">
        <f>VLOOKUP(G3628,Agents!A:E,4,FALSE)</f>
        <v>Team4</v>
      </c>
      <c r="Q3628" t="str">
        <f>VLOOKUP(G3628,Agents!A:E,5,FALSE)</f>
        <v>Mid</v>
      </c>
      <c r="R3628" t="str">
        <f>VLOOKUP(G3628,Agents!A:E,2,FALSE)</f>
        <v>Morning</v>
      </c>
    </row>
    <row r="3629" spans="1:18" x14ac:dyDescent="0.35">
      <c r="A3629" t="s">
        <v>6331</v>
      </c>
      <c r="B3629" t="s">
        <v>6332</v>
      </c>
      <c r="C3629" t="s">
        <v>34</v>
      </c>
      <c r="D3629" t="s">
        <v>26</v>
      </c>
      <c r="E3629" s="1">
        <v>46038.130555555559</v>
      </c>
      <c r="F3629" s="1">
        <v>46040.422222222223</v>
      </c>
      <c r="G3629" t="s">
        <v>19</v>
      </c>
      <c r="H3629" t="s">
        <v>15</v>
      </c>
      <c r="I3629" t="s">
        <v>16</v>
      </c>
      <c r="J3629">
        <v>3</v>
      </c>
      <c r="K3629" t="str">
        <f>IF(tickets_dataset[[#This Row],[status]] = "Closed", "Yes","No")</f>
        <v>Yes</v>
      </c>
      <c r="L3629" s="2">
        <f t="shared" si="224"/>
        <v>54.999999999941792</v>
      </c>
      <c r="M3629" t="str">
        <f t="shared" si="225"/>
        <v>Yes</v>
      </c>
      <c r="N3629" t="str">
        <f t="shared" si="226"/>
        <v>Jan</v>
      </c>
      <c r="O3629" s="2">
        <f t="shared" si="227"/>
        <v>2.2916666666642413</v>
      </c>
      <c r="P3629" t="str">
        <f>VLOOKUP(G3629,Agents!A:E,4,FALSE)</f>
        <v>Team4</v>
      </c>
      <c r="Q3629" t="str">
        <f>VLOOKUP(G3629,Agents!A:E,5,FALSE)</f>
        <v>Senior</v>
      </c>
      <c r="R3629" t="str">
        <f>VLOOKUP(G3629,Agents!A:E,2,FALSE)</f>
        <v>Evening</v>
      </c>
    </row>
    <row r="3630" spans="1:18" x14ac:dyDescent="0.35">
      <c r="A3630" t="s">
        <v>6333</v>
      </c>
      <c r="B3630" t="s">
        <v>6334</v>
      </c>
      <c r="C3630" t="s">
        <v>12</v>
      </c>
      <c r="D3630" t="s">
        <v>26</v>
      </c>
      <c r="E3630" s="1">
        <v>46111.829861111109</v>
      </c>
      <c r="F3630" s="1">
        <v>46114.538194444445</v>
      </c>
      <c r="G3630" t="s">
        <v>211</v>
      </c>
      <c r="H3630" t="s">
        <v>15</v>
      </c>
      <c r="I3630" t="s">
        <v>16</v>
      </c>
      <c r="J3630">
        <v>4</v>
      </c>
      <c r="K3630" t="str">
        <f>IF(tickets_dataset[[#This Row],[status]] = "Closed", "Yes","No")</f>
        <v>Yes</v>
      </c>
      <c r="L3630" s="2">
        <f t="shared" si="224"/>
        <v>65.000000000058208</v>
      </c>
      <c r="M3630" t="str">
        <f t="shared" si="225"/>
        <v>Yes</v>
      </c>
      <c r="N3630" t="str">
        <f t="shared" si="226"/>
        <v>Mar</v>
      </c>
      <c r="O3630" s="2">
        <f t="shared" si="227"/>
        <v>2.7083333333357587</v>
      </c>
      <c r="P3630" t="str">
        <f>VLOOKUP(G3630,Agents!A:E,4,FALSE)</f>
        <v>Team5</v>
      </c>
      <c r="Q3630" t="str">
        <f>VLOOKUP(G3630,Agents!A:E,5,FALSE)</f>
        <v>Senior</v>
      </c>
      <c r="R3630" t="str">
        <f>VLOOKUP(G3630,Agents!A:E,2,FALSE)</f>
        <v>Evening</v>
      </c>
    </row>
    <row r="3631" spans="1:18" x14ac:dyDescent="0.35">
      <c r="A3631" t="s">
        <v>6335</v>
      </c>
      <c r="B3631" t="s">
        <v>6336</v>
      </c>
      <c r="C3631" t="s">
        <v>34</v>
      </c>
      <c r="D3631" t="s">
        <v>26</v>
      </c>
      <c r="E3631" s="1">
        <v>46111.530555555553</v>
      </c>
      <c r="F3631" s="1">
        <v>46113.613888888889</v>
      </c>
      <c r="G3631" t="s">
        <v>137</v>
      </c>
      <c r="H3631" t="s">
        <v>28</v>
      </c>
      <c r="I3631" t="s">
        <v>16</v>
      </c>
      <c r="J3631">
        <v>4</v>
      </c>
      <c r="K3631" t="str">
        <f>IF(tickets_dataset[[#This Row],[status]] = "Closed", "Yes","No")</f>
        <v>No</v>
      </c>
      <c r="L3631" s="2">
        <f t="shared" si="224"/>
        <v>50.000000000058208</v>
      </c>
      <c r="M3631" t="str">
        <f t="shared" si="225"/>
        <v>Yes</v>
      </c>
      <c r="N3631" t="str">
        <f t="shared" si="226"/>
        <v>Mar</v>
      </c>
      <c r="O3631" s="2">
        <f t="shared" si="227"/>
        <v>2.0833333333357587</v>
      </c>
      <c r="P3631" t="str">
        <f>VLOOKUP(G3631,Agents!A:E,4,FALSE)</f>
        <v>Team5</v>
      </c>
      <c r="Q3631" t="str">
        <f>VLOOKUP(G3631,Agents!A:E,5,FALSE)</f>
        <v>Senior</v>
      </c>
      <c r="R3631" t="str">
        <f>VLOOKUP(G3631,Agents!A:E,2,FALSE)</f>
        <v>Night</v>
      </c>
    </row>
    <row r="3632" spans="1:18" x14ac:dyDescent="0.35">
      <c r="A3632" t="s">
        <v>6337</v>
      </c>
      <c r="B3632" t="s">
        <v>1939</v>
      </c>
      <c r="C3632" t="s">
        <v>76</v>
      </c>
      <c r="D3632" t="s">
        <v>13</v>
      </c>
      <c r="E3632" s="1">
        <v>46085.412499999999</v>
      </c>
      <c r="F3632" s="1">
        <v>46086.120833333334</v>
      </c>
      <c r="G3632" t="s">
        <v>357</v>
      </c>
      <c r="H3632" t="s">
        <v>15</v>
      </c>
      <c r="I3632" t="s">
        <v>16</v>
      </c>
      <c r="J3632">
        <v>5</v>
      </c>
      <c r="K3632" t="str">
        <f>IF(tickets_dataset[[#This Row],[status]] = "Closed", "Yes","No")</f>
        <v>Yes</v>
      </c>
      <c r="L3632" s="2">
        <f t="shared" si="224"/>
        <v>17.000000000058208</v>
      </c>
      <c r="M3632" t="str">
        <f t="shared" si="225"/>
        <v>No</v>
      </c>
      <c r="N3632" t="str">
        <f t="shared" si="226"/>
        <v>Mar</v>
      </c>
      <c r="O3632" s="2">
        <f t="shared" si="227"/>
        <v>0.70833333333575865</v>
      </c>
      <c r="P3632" t="str">
        <f>VLOOKUP(G3632,Agents!A:E,4,FALSE)</f>
        <v>Team1</v>
      </c>
      <c r="Q3632" t="str">
        <f>VLOOKUP(G3632,Agents!A:E,5,FALSE)</f>
        <v>Mid</v>
      </c>
      <c r="R3632" t="str">
        <f>VLOOKUP(G3632,Agents!A:E,2,FALSE)</f>
        <v>Morning</v>
      </c>
    </row>
    <row r="3633" spans="1:18" x14ac:dyDescent="0.35">
      <c r="A3633" t="s">
        <v>6338</v>
      </c>
      <c r="B3633" t="s">
        <v>1070</v>
      </c>
      <c r="C3633" t="s">
        <v>50</v>
      </c>
      <c r="D3633" t="s">
        <v>13</v>
      </c>
      <c r="E3633" s="1">
        <v>46078.759722222225</v>
      </c>
      <c r="F3633" s="1">
        <v>46080.051388888889</v>
      </c>
      <c r="G3633" t="s">
        <v>14</v>
      </c>
      <c r="H3633" t="s">
        <v>15</v>
      </c>
      <c r="I3633" t="s">
        <v>16</v>
      </c>
      <c r="J3633">
        <v>5</v>
      </c>
      <c r="K3633" t="str">
        <f>IF(tickets_dataset[[#This Row],[status]] = "Closed", "Yes","No")</f>
        <v>Yes</v>
      </c>
      <c r="L3633" s="2">
        <f t="shared" si="224"/>
        <v>30.999999999941792</v>
      </c>
      <c r="M3633" t="str">
        <f t="shared" si="225"/>
        <v>No</v>
      </c>
      <c r="N3633" t="str">
        <f t="shared" si="226"/>
        <v>Feb</v>
      </c>
      <c r="O3633" s="2">
        <f t="shared" si="227"/>
        <v>1.2916666666642413</v>
      </c>
      <c r="P3633" t="str">
        <f>VLOOKUP(G3633,Agents!A:E,4,FALSE)</f>
        <v>Team1</v>
      </c>
      <c r="Q3633" t="str">
        <f>VLOOKUP(G3633,Agents!A:E,5,FALSE)</f>
        <v>Senior</v>
      </c>
      <c r="R3633" t="str">
        <f>VLOOKUP(G3633,Agents!A:E,2,FALSE)</f>
        <v>Morning</v>
      </c>
    </row>
    <row r="3634" spans="1:18" x14ac:dyDescent="0.35">
      <c r="A3634" t="s">
        <v>6339</v>
      </c>
      <c r="B3634" t="s">
        <v>2606</v>
      </c>
      <c r="C3634" t="s">
        <v>76</v>
      </c>
      <c r="D3634" t="s">
        <v>26</v>
      </c>
      <c r="E3634" s="1">
        <v>46048.624305555553</v>
      </c>
      <c r="F3634" s="1">
        <v>46050.749305555553</v>
      </c>
      <c r="G3634" t="s">
        <v>211</v>
      </c>
      <c r="H3634" t="s">
        <v>15</v>
      </c>
      <c r="I3634" t="s">
        <v>16</v>
      </c>
      <c r="J3634">
        <v>5</v>
      </c>
      <c r="K3634" t="str">
        <f>IF(tickets_dataset[[#This Row],[status]] = "Closed", "Yes","No")</f>
        <v>Yes</v>
      </c>
      <c r="L3634" s="2">
        <f t="shared" si="224"/>
        <v>51</v>
      </c>
      <c r="M3634" t="str">
        <f t="shared" si="225"/>
        <v>Yes</v>
      </c>
      <c r="N3634" t="str">
        <f t="shared" si="226"/>
        <v>Jan</v>
      </c>
      <c r="O3634" s="2">
        <f t="shared" si="227"/>
        <v>2.125</v>
      </c>
      <c r="P3634" t="str">
        <f>VLOOKUP(G3634,Agents!A:E,4,FALSE)</f>
        <v>Team5</v>
      </c>
      <c r="Q3634" t="str">
        <f>VLOOKUP(G3634,Agents!A:E,5,FALSE)</f>
        <v>Senior</v>
      </c>
      <c r="R3634" t="str">
        <f>VLOOKUP(G3634,Agents!A:E,2,FALSE)</f>
        <v>Evening</v>
      </c>
    </row>
    <row r="3635" spans="1:18" x14ac:dyDescent="0.35">
      <c r="A3635" t="s">
        <v>6340</v>
      </c>
      <c r="B3635" t="s">
        <v>6341</v>
      </c>
      <c r="C3635" t="s">
        <v>12</v>
      </c>
      <c r="D3635" t="s">
        <v>26</v>
      </c>
      <c r="E3635" s="1">
        <v>46103.691666666666</v>
      </c>
      <c r="F3635" s="1">
        <v>46104.025000000001</v>
      </c>
      <c r="G3635" t="s">
        <v>14</v>
      </c>
      <c r="H3635" t="s">
        <v>15</v>
      </c>
      <c r="I3635" t="s">
        <v>16</v>
      </c>
      <c r="J3635">
        <v>4</v>
      </c>
      <c r="K3635" t="str">
        <f>IF(tickets_dataset[[#This Row],[status]] = "Closed", "Yes","No")</f>
        <v>Yes</v>
      </c>
      <c r="L3635" s="2">
        <f t="shared" si="224"/>
        <v>8.0000000000582077</v>
      </c>
      <c r="M3635" t="str">
        <f t="shared" si="225"/>
        <v>No</v>
      </c>
      <c r="N3635" t="str">
        <f t="shared" si="226"/>
        <v>Mar</v>
      </c>
      <c r="O3635" s="2">
        <f t="shared" si="227"/>
        <v>0.33333333333575865</v>
      </c>
      <c r="P3635" t="str">
        <f>VLOOKUP(G3635,Agents!A:E,4,FALSE)</f>
        <v>Team1</v>
      </c>
      <c r="Q3635" t="str">
        <f>VLOOKUP(G3635,Agents!A:E,5,FALSE)</f>
        <v>Senior</v>
      </c>
      <c r="R3635" t="str">
        <f>VLOOKUP(G3635,Agents!A:E,2,FALSE)</f>
        <v>Morning</v>
      </c>
    </row>
    <row r="3636" spans="1:18" x14ac:dyDescent="0.35">
      <c r="A3636" t="s">
        <v>6342</v>
      </c>
      <c r="B3636" t="s">
        <v>6343</v>
      </c>
      <c r="C3636" t="s">
        <v>34</v>
      </c>
      <c r="D3636" t="s">
        <v>38</v>
      </c>
      <c r="E3636" s="1">
        <v>46111.918749999997</v>
      </c>
      <c r="F3636" s="1">
        <v>46114.002083333333</v>
      </c>
      <c r="G3636" t="s">
        <v>140</v>
      </c>
      <c r="H3636" t="s">
        <v>15</v>
      </c>
      <c r="I3636" t="s">
        <v>16</v>
      </c>
      <c r="J3636">
        <v>4</v>
      </c>
      <c r="K3636" t="str">
        <f>IF(tickets_dataset[[#This Row],[status]] = "Closed", "Yes","No")</f>
        <v>Yes</v>
      </c>
      <c r="L3636" s="2">
        <f t="shared" si="224"/>
        <v>50.000000000058208</v>
      </c>
      <c r="M3636" t="str">
        <f t="shared" si="225"/>
        <v>Yes</v>
      </c>
      <c r="N3636" t="str">
        <f t="shared" si="226"/>
        <v>Mar</v>
      </c>
      <c r="O3636" s="2">
        <f t="shared" si="227"/>
        <v>2.0833333333357587</v>
      </c>
      <c r="P3636" t="str">
        <f>VLOOKUP(G3636,Agents!A:E,4,FALSE)</f>
        <v>Team1</v>
      </c>
      <c r="Q3636" t="str">
        <f>VLOOKUP(G3636,Agents!A:E,5,FALSE)</f>
        <v>Junior</v>
      </c>
      <c r="R3636" t="str">
        <f>VLOOKUP(G3636,Agents!A:E,2,FALSE)</f>
        <v>Morning</v>
      </c>
    </row>
    <row r="3637" spans="1:18" x14ac:dyDescent="0.35">
      <c r="A3637" t="s">
        <v>6344</v>
      </c>
      <c r="B3637" t="s">
        <v>6345</v>
      </c>
      <c r="C3637" t="s">
        <v>34</v>
      </c>
      <c r="D3637" t="s">
        <v>38</v>
      </c>
      <c r="E3637" s="1">
        <v>46083.311805555553</v>
      </c>
      <c r="F3637" s="1">
        <v>46087.270138888889</v>
      </c>
      <c r="G3637" t="s">
        <v>170</v>
      </c>
      <c r="H3637" t="s">
        <v>15</v>
      </c>
      <c r="I3637" t="s">
        <v>16</v>
      </c>
      <c r="J3637">
        <v>4</v>
      </c>
      <c r="K3637" t="str">
        <f>IF(tickets_dataset[[#This Row],[status]] = "Closed", "Yes","No")</f>
        <v>Yes</v>
      </c>
      <c r="L3637" s="2">
        <f t="shared" si="224"/>
        <v>95.000000000058208</v>
      </c>
      <c r="M3637" t="str">
        <f t="shared" si="225"/>
        <v>Yes</v>
      </c>
      <c r="N3637" t="str">
        <f t="shared" si="226"/>
        <v>Mar</v>
      </c>
      <c r="O3637" s="2">
        <f t="shared" si="227"/>
        <v>3.9583333333357587</v>
      </c>
      <c r="P3637" t="str">
        <f>VLOOKUP(G3637,Agents!A:E,4,FALSE)</f>
        <v>Team5</v>
      </c>
      <c r="Q3637" t="str">
        <f>VLOOKUP(G3637,Agents!A:E,5,FALSE)</f>
        <v>Junior</v>
      </c>
      <c r="R3637" t="str">
        <f>VLOOKUP(G3637,Agents!A:E,2,FALSE)</f>
        <v>Night</v>
      </c>
    </row>
    <row r="3638" spans="1:18" x14ac:dyDescent="0.35">
      <c r="A3638" t="s">
        <v>6346</v>
      </c>
      <c r="B3638" t="s">
        <v>2835</v>
      </c>
      <c r="C3638" t="s">
        <v>34</v>
      </c>
      <c r="D3638" t="s">
        <v>13</v>
      </c>
      <c r="E3638" s="1">
        <v>46087.915277777778</v>
      </c>
      <c r="F3638" s="1">
        <v>46089.373611111114</v>
      </c>
      <c r="G3638" t="s">
        <v>357</v>
      </c>
      <c r="H3638" t="s">
        <v>15</v>
      </c>
      <c r="I3638" t="s">
        <v>16</v>
      </c>
      <c r="J3638">
        <v>3</v>
      </c>
      <c r="K3638" t="str">
        <f>IF(tickets_dataset[[#This Row],[status]] = "Closed", "Yes","No")</f>
        <v>Yes</v>
      </c>
      <c r="L3638" s="2">
        <f t="shared" si="224"/>
        <v>35.000000000058208</v>
      </c>
      <c r="M3638" t="str">
        <f t="shared" si="225"/>
        <v>No</v>
      </c>
      <c r="N3638" t="str">
        <f t="shared" si="226"/>
        <v>Mar</v>
      </c>
      <c r="O3638" s="2">
        <f t="shared" si="227"/>
        <v>1.4583333333357587</v>
      </c>
      <c r="P3638" t="str">
        <f>VLOOKUP(G3638,Agents!A:E,4,FALSE)</f>
        <v>Team1</v>
      </c>
      <c r="Q3638" t="str">
        <f>VLOOKUP(G3638,Agents!A:E,5,FALSE)</f>
        <v>Mid</v>
      </c>
      <c r="R3638" t="str">
        <f>VLOOKUP(G3638,Agents!A:E,2,FALSE)</f>
        <v>Morning</v>
      </c>
    </row>
    <row r="3639" spans="1:18" x14ac:dyDescent="0.35">
      <c r="A3639" t="s">
        <v>6347</v>
      </c>
      <c r="B3639" t="s">
        <v>6348</v>
      </c>
      <c r="C3639" t="s">
        <v>76</v>
      </c>
      <c r="D3639" t="s">
        <v>26</v>
      </c>
      <c r="E3639" s="1">
        <v>46107.970138888886</v>
      </c>
      <c r="F3639" s="1">
        <v>46108.636805555558</v>
      </c>
      <c r="G3639" t="s">
        <v>59</v>
      </c>
      <c r="H3639" t="s">
        <v>15</v>
      </c>
      <c r="I3639" t="s">
        <v>16</v>
      </c>
      <c r="J3639">
        <v>3</v>
      </c>
      <c r="K3639" t="str">
        <f>IF(tickets_dataset[[#This Row],[status]] = "Closed", "Yes","No")</f>
        <v>Yes</v>
      </c>
      <c r="L3639" s="2">
        <f t="shared" si="224"/>
        <v>16.000000000116415</v>
      </c>
      <c r="M3639" t="str">
        <f t="shared" si="225"/>
        <v>No</v>
      </c>
      <c r="N3639" t="str">
        <f t="shared" si="226"/>
        <v>Mar</v>
      </c>
      <c r="O3639" s="2">
        <f t="shared" si="227"/>
        <v>0.66666666667151731</v>
      </c>
      <c r="P3639" t="str">
        <f>VLOOKUP(G3639,Agents!A:E,4,FALSE)</f>
        <v>Team3</v>
      </c>
      <c r="Q3639" t="str">
        <f>VLOOKUP(G3639,Agents!A:E,5,FALSE)</f>
        <v>Senior</v>
      </c>
      <c r="R3639" t="str">
        <f>VLOOKUP(G3639,Agents!A:E,2,FALSE)</f>
        <v>Night</v>
      </c>
    </row>
    <row r="3640" spans="1:18" x14ac:dyDescent="0.35">
      <c r="A3640" t="s">
        <v>6349</v>
      </c>
      <c r="B3640" t="s">
        <v>1196</v>
      </c>
      <c r="C3640" t="s">
        <v>12</v>
      </c>
      <c r="D3640" t="s">
        <v>13</v>
      </c>
      <c r="E3640" s="1">
        <v>46037.220138888886</v>
      </c>
      <c r="F3640" s="1">
        <v>46037.761805555558</v>
      </c>
      <c r="G3640" t="s">
        <v>164</v>
      </c>
      <c r="H3640" t="s">
        <v>15</v>
      </c>
      <c r="I3640" t="s">
        <v>68</v>
      </c>
      <c r="J3640">
        <v>3</v>
      </c>
      <c r="K3640" t="str">
        <f>IF(tickets_dataset[[#This Row],[status]] = "Closed", "Yes","No")</f>
        <v>Yes</v>
      </c>
      <c r="L3640" s="2">
        <f t="shared" si="224"/>
        <v>13.000000000116415</v>
      </c>
      <c r="M3640" t="str">
        <f t="shared" si="225"/>
        <v>No</v>
      </c>
      <c r="N3640" t="str">
        <f t="shared" si="226"/>
        <v>Jan</v>
      </c>
      <c r="O3640" s="2">
        <f t="shared" si="227"/>
        <v>0.54166666667151731</v>
      </c>
      <c r="P3640" t="str">
        <f>VLOOKUP(G3640,Agents!A:E,4,FALSE)</f>
        <v>Team4</v>
      </c>
      <c r="Q3640" t="str">
        <f>VLOOKUP(G3640,Agents!A:E,5,FALSE)</f>
        <v>Senior</v>
      </c>
      <c r="R3640" t="str">
        <f>VLOOKUP(G3640,Agents!A:E,2,FALSE)</f>
        <v>Evening</v>
      </c>
    </row>
    <row r="3641" spans="1:18" x14ac:dyDescent="0.35">
      <c r="A3641" t="s">
        <v>6350</v>
      </c>
      <c r="B3641" t="s">
        <v>3736</v>
      </c>
      <c r="C3641" t="s">
        <v>34</v>
      </c>
      <c r="D3641" t="s">
        <v>26</v>
      </c>
      <c r="E3641" s="1">
        <v>46081.979166666664</v>
      </c>
      <c r="F3641" s="1">
        <v>46084.770833333336</v>
      </c>
      <c r="G3641" t="s">
        <v>119</v>
      </c>
      <c r="H3641" t="s">
        <v>15</v>
      </c>
      <c r="I3641" t="s">
        <v>16</v>
      </c>
      <c r="J3641">
        <v>5</v>
      </c>
      <c r="K3641" t="str">
        <f>IF(tickets_dataset[[#This Row],[status]] = "Closed", "Yes","No")</f>
        <v>Yes</v>
      </c>
      <c r="L3641" s="2">
        <f t="shared" si="224"/>
        <v>67.000000000116415</v>
      </c>
      <c r="M3641" t="str">
        <f t="shared" si="225"/>
        <v>Yes</v>
      </c>
      <c r="N3641" t="str">
        <f t="shared" si="226"/>
        <v>Feb</v>
      </c>
      <c r="O3641" s="2">
        <f t="shared" si="227"/>
        <v>2.7916666666715173</v>
      </c>
      <c r="P3641" t="str">
        <f>VLOOKUP(G3641,Agents!A:E,4,FALSE)</f>
        <v>Team1</v>
      </c>
      <c r="Q3641" t="str">
        <f>VLOOKUP(G3641,Agents!A:E,5,FALSE)</f>
        <v>Junior</v>
      </c>
      <c r="R3641" t="str">
        <f>VLOOKUP(G3641,Agents!A:E,2,FALSE)</f>
        <v>Morning</v>
      </c>
    </row>
    <row r="3642" spans="1:18" x14ac:dyDescent="0.35">
      <c r="A3642" t="s">
        <v>6351</v>
      </c>
      <c r="B3642" t="s">
        <v>6352</v>
      </c>
      <c r="C3642" t="s">
        <v>12</v>
      </c>
      <c r="D3642" t="s">
        <v>13</v>
      </c>
      <c r="E3642" s="1">
        <v>46072.897916666669</v>
      </c>
      <c r="F3642" s="1">
        <v>46073.147916666669</v>
      </c>
      <c r="G3642" t="s">
        <v>234</v>
      </c>
      <c r="H3642" t="s">
        <v>15</v>
      </c>
      <c r="I3642" t="s">
        <v>16</v>
      </c>
      <c r="J3642">
        <v>5</v>
      </c>
      <c r="K3642" t="str">
        <f>IF(tickets_dataset[[#This Row],[status]] = "Closed", "Yes","No")</f>
        <v>Yes</v>
      </c>
      <c r="L3642" s="2">
        <f t="shared" si="224"/>
        <v>6</v>
      </c>
      <c r="M3642" t="str">
        <f t="shared" si="225"/>
        <v>No</v>
      </c>
      <c r="N3642" t="str">
        <f t="shared" si="226"/>
        <v>Feb</v>
      </c>
      <c r="O3642" s="2">
        <f t="shared" si="227"/>
        <v>0.25</v>
      </c>
      <c r="P3642" t="str">
        <f>VLOOKUP(G3642,Agents!A:E,4,FALSE)</f>
        <v>Team5</v>
      </c>
      <c r="Q3642" t="str">
        <f>VLOOKUP(G3642,Agents!A:E,5,FALSE)</f>
        <v>Senior</v>
      </c>
      <c r="R3642" t="str">
        <f>VLOOKUP(G3642,Agents!A:E,2,FALSE)</f>
        <v>Night</v>
      </c>
    </row>
    <row r="3643" spans="1:18" x14ac:dyDescent="0.35">
      <c r="A3643" t="s">
        <v>6353</v>
      </c>
      <c r="B3643" t="s">
        <v>2513</v>
      </c>
      <c r="C3643" t="s">
        <v>34</v>
      </c>
      <c r="D3643" t="s">
        <v>26</v>
      </c>
      <c r="E3643" s="1">
        <v>46044.715277777781</v>
      </c>
      <c r="F3643" s="1">
        <v>46045.798611111109</v>
      </c>
      <c r="G3643" t="s">
        <v>19</v>
      </c>
      <c r="H3643" t="s">
        <v>15</v>
      </c>
      <c r="I3643" t="s">
        <v>68</v>
      </c>
      <c r="J3643">
        <v>2</v>
      </c>
      <c r="K3643" t="str">
        <f>IF(tickets_dataset[[#This Row],[status]] = "Closed", "Yes","No")</f>
        <v>Yes</v>
      </c>
      <c r="L3643" s="2">
        <f t="shared" si="224"/>
        <v>25.999999999883585</v>
      </c>
      <c r="M3643" t="str">
        <f t="shared" si="225"/>
        <v>No</v>
      </c>
      <c r="N3643" t="str">
        <f t="shared" si="226"/>
        <v>Jan</v>
      </c>
      <c r="O3643" s="2">
        <f t="shared" si="227"/>
        <v>1.0833333333284827</v>
      </c>
      <c r="P3643" t="str">
        <f>VLOOKUP(G3643,Agents!A:E,4,FALSE)</f>
        <v>Team4</v>
      </c>
      <c r="Q3643" t="str">
        <f>VLOOKUP(G3643,Agents!A:E,5,FALSE)</f>
        <v>Senior</v>
      </c>
      <c r="R3643" t="str">
        <f>VLOOKUP(G3643,Agents!A:E,2,FALSE)</f>
        <v>Evening</v>
      </c>
    </row>
    <row r="3644" spans="1:18" x14ac:dyDescent="0.35">
      <c r="A3644" t="s">
        <v>6354</v>
      </c>
      <c r="B3644" t="s">
        <v>6355</v>
      </c>
      <c r="C3644" t="s">
        <v>12</v>
      </c>
      <c r="D3644" t="s">
        <v>13</v>
      </c>
      <c r="E3644" s="1">
        <v>46035.542361111111</v>
      </c>
      <c r="F3644" s="1">
        <v>46036.125694444447</v>
      </c>
      <c r="G3644" t="s">
        <v>119</v>
      </c>
      <c r="H3644" t="s">
        <v>15</v>
      </c>
      <c r="I3644" t="s">
        <v>16</v>
      </c>
      <c r="J3644">
        <v>4</v>
      </c>
      <c r="K3644" t="str">
        <f>IF(tickets_dataset[[#This Row],[status]] = "Closed", "Yes","No")</f>
        <v>Yes</v>
      </c>
      <c r="L3644" s="2">
        <f t="shared" si="224"/>
        <v>14.000000000058208</v>
      </c>
      <c r="M3644" t="str">
        <f t="shared" si="225"/>
        <v>No</v>
      </c>
      <c r="N3644" t="str">
        <f t="shared" si="226"/>
        <v>Jan</v>
      </c>
      <c r="O3644" s="2">
        <f t="shared" si="227"/>
        <v>0.58333333333575865</v>
      </c>
      <c r="P3644" t="str">
        <f>VLOOKUP(G3644,Agents!A:E,4,FALSE)</f>
        <v>Team1</v>
      </c>
      <c r="Q3644" t="str">
        <f>VLOOKUP(G3644,Agents!A:E,5,FALSE)</f>
        <v>Junior</v>
      </c>
      <c r="R3644" t="str">
        <f>VLOOKUP(G3644,Agents!A:E,2,FALSE)</f>
        <v>Morning</v>
      </c>
    </row>
    <row r="3645" spans="1:18" x14ac:dyDescent="0.35">
      <c r="A3645" t="s">
        <v>6356</v>
      </c>
      <c r="B3645" t="s">
        <v>6357</v>
      </c>
      <c r="C3645" t="s">
        <v>12</v>
      </c>
      <c r="D3645" t="s">
        <v>26</v>
      </c>
      <c r="E3645" s="1">
        <v>46063.234722222223</v>
      </c>
      <c r="F3645" s="1">
        <v>46066.193055555559</v>
      </c>
      <c r="G3645" t="s">
        <v>91</v>
      </c>
      <c r="H3645" t="s">
        <v>28</v>
      </c>
      <c r="I3645" t="s">
        <v>16</v>
      </c>
      <c r="J3645">
        <v>5</v>
      </c>
      <c r="K3645" t="str">
        <f>IF(tickets_dataset[[#This Row],[status]] = "Closed", "Yes","No")</f>
        <v>No</v>
      </c>
      <c r="L3645" s="2">
        <f t="shared" si="224"/>
        <v>71.000000000058208</v>
      </c>
      <c r="M3645" t="str">
        <f t="shared" si="225"/>
        <v>Yes</v>
      </c>
      <c r="N3645" t="str">
        <f t="shared" si="226"/>
        <v>Feb</v>
      </c>
      <c r="O3645" s="2">
        <f t="shared" si="227"/>
        <v>2.9583333333357587</v>
      </c>
      <c r="P3645" t="str">
        <f>VLOOKUP(G3645,Agents!A:E,4,FALSE)</f>
        <v>Team5</v>
      </c>
      <c r="Q3645" t="str">
        <f>VLOOKUP(G3645,Agents!A:E,5,FALSE)</f>
        <v>Mid</v>
      </c>
      <c r="R3645" t="str">
        <f>VLOOKUP(G3645,Agents!A:E,2,FALSE)</f>
        <v>Night</v>
      </c>
    </row>
    <row r="3646" spans="1:18" x14ac:dyDescent="0.35">
      <c r="A3646" t="s">
        <v>6358</v>
      </c>
      <c r="B3646" t="s">
        <v>5022</v>
      </c>
      <c r="C3646" t="s">
        <v>12</v>
      </c>
      <c r="D3646" t="s">
        <v>26</v>
      </c>
      <c r="E3646" s="1">
        <v>46093.224305555559</v>
      </c>
      <c r="F3646" s="1">
        <v>46093.599305555559</v>
      </c>
      <c r="G3646" t="s">
        <v>91</v>
      </c>
      <c r="H3646" t="s">
        <v>15</v>
      </c>
      <c r="I3646" t="s">
        <v>16</v>
      </c>
      <c r="J3646">
        <v>4</v>
      </c>
      <c r="K3646" t="str">
        <f>IF(tickets_dataset[[#This Row],[status]] = "Closed", "Yes","No")</f>
        <v>Yes</v>
      </c>
      <c r="L3646" s="2">
        <f t="shared" si="224"/>
        <v>9</v>
      </c>
      <c r="M3646" t="str">
        <f t="shared" si="225"/>
        <v>No</v>
      </c>
      <c r="N3646" t="str">
        <f t="shared" si="226"/>
        <v>Mar</v>
      </c>
      <c r="O3646" s="2">
        <f t="shared" si="227"/>
        <v>0.375</v>
      </c>
      <c r="P3646" t="str">
        <f>VLOOKUP(G3646,Agents!A:E,4,FALSE)</f>
        <v>Team5</v>
      </c>
      <c r="Q3646" t="str">
        <f>VLOOKUP(G3646,Agents!A:E,5,FALSE)</f>
        <v>Mid</v>
      </c>
      <c r="R3646" t="str">
        <f>VLOOKUP(G3646,Agents!A:E,2,FALSE)</f>
        <v>Night</v>
      </c>
    </row>
    <row r="3647" spans="1:18" x14ac:dyDescent="0.35">
      <c r="A3647" t="s">
        <v>6359</v>
      </c>
      <c r="B3647" t="s">
        <v>6360</v>
      </c>
      <c r="C3647" t="s">
        <v>34</v>
      </c>
      <c r="D3647" t="s">
        <v>38</v>
      </c>
      <c r="E3647" s="1">
        <v>46099.484722222223</v>
      </c>
      <c r="F3647" s="1">
        <v>46103.359722222223</v>
      </c>
      <c r="G3647" t="s">
        <v>56</v>
      </c>
      <c r="H3647" t="s">
        <v>15</v>
      </c>
      <c r="I3647" t="s">
        <v>16</v>
      </c>
      <c r="J3647">
        <v>4</v>
      </c>
      <c r="K3647" t="str">
        <f>IF(tickets_dataset[[#This Row],[status]] = "Closed", "Yes","No")</f>
        <v>Yes</v>
      </c>
      <c r="L3647" s="2">
        <f t="shared" si="224"/>
        <v>93</v>
      </c>
      <c r="M3647" t="str">
        <f t="shared" si="225"/>
        <v>Yes</v>
      </c>
      <c r="N3647" t="str">
        <f t="shared" si="226"/>
        <v>Mar</v>
      </c>
      <c r="O3647" s="2">
        <f t="shared" si="227"/>
        <v>3.875</v>
      </c>
      <c r="P3647" t="str">
        <f>VLOOKUP(G3647,Agents!A:E,4,FALSE)</f>
        <v>Team1</v>
      </c>
      <c r="Q3647" t="str">
        <f>VLOOKUP(G3647,Agents!A:E,5,FALSE)</f>
        <v>Senior</v>
      </c>
      <c r="R3647" t="str">
        <f>VLOOKUP(G3647,Agents!A:E,2,FALSE)</f>
        <v>Night</v>
      </c>
    </row>
    <row r="3648" spans="1:18" x14ac:dyDescent="0.35">
      <c r="A3648" t="s">
        <v>6361</v>
      </c>
      <c r="B3648" t="s">
        <v>6362</v>
      </c>
      <c r="C3648" t="s">
        <v>34</v>
      </c>
      <c r="D3648" t="s">
        <v>38</v>
      </c>
      <c r="E3648" s="1">
        <v>46046.076388888891</v>
      </c>
      <c r="F3648" s="1">
        <v>46047.451388888891</v>
      </c>
      <c r="G3648" t="s">
        <v>110</v>
      </c>
      <c r="H3648" t="s">
        <v>15</v>
      </c>
      <c r="I3648" t="s">
        <v>16</v>
      </c>
      <c r="J3648">
        <v>4</v>
      </c>
      <c r="K3648" t="str">
        <f>IF(tickets_dataset[[#This Row],[status]] = "Closed", "Yes","No")</f>
        <v>Yes</v>
      </c>
      <c r="L3648" s="2">
        <f t="shared" si="224"/>
        <v>33</v>
      </c>
      <c r="M3648" t="str">
        <f t="shared" si="225"/>
        <v>No</v>
      </c>
      <c r="N3648" t="str">
        <f t="shared" si="226"/>
        <v>Jan</v>
      </c>
      <c r="O3648" s="2">
        <f t="shared" si="227"/>
        <v>1.375</v>
      </c>
      <c r="P3648" t="str">
        <f>VLOOKUP(G3648,Agents!A:E,4,FALSE)</f>
        <v>Team4</v>
      </c>
      <c r="Q3648" t="str">
        <f>VLOOKUP(G3648,Agents!A:E,5,FALSE)</f>
        <v>Junior</v>
      </c>
      <c r="R3648" t="str">
        <f>VLOOKUP(G3648,Agents!A:E,2,FALSE)</f>
        <v>Morning</v>
      </c>
    </row>
    <row r="3649" spans="1:18" x14ac:dyDescent="0.35">
      <c r="A3649" t="s">
        <v>6363</v>
      </c>
      <c r="B3649" t="s">
        <v>2335</v>
      </c>
      <c r="C3649" t="s">
        <v>50</v>
      </c>
      <c r="D3649" t="s">
        <v>26</v>
      </c>
      <c r="E3649" s="1">
        <v>46063.574305555558</v>
      </c>
      <c r="F3649" s="1">
        <v>46064.740972222222</v>
      </c>
      <c r="G3649" t="s">
        <v>35</v>
      </c>
      <c r="H3649" t="s">
        <v>15</v>
      </c>
      <c r="I3649" t="s">
        <v>16</v>
      </c>
      <c r="J3649">
        <v>4</v>
      </c>
      <c r="K3649" t="str">
        <f>IF(tickets_dataset[[#This Row],[status]] = "Closed", "Yes","No")</f>
        <v>Yes</v>
      </c>
      <c r="L3649" s="2">
        <f t="shared" si="224"/>
        <v>27.999999999941792</v>
      </c>
      <c r="M3649" t="str">
        <f t="shared" si="225"/>
        <v>No</v>
      </c>
      <c r="N3649" t="str">
        <f t="shared" si="226"/>
        <v>Feb</v>
      </c>
      <c r="O3649" s="2">
        <f t="shared" si="227"/>
        <v>1.1666666666642413</v>
      </c>
      <c r="P3649" t="str">
        <f>VLOOKUP(G3649,Agents!A:E,4,FALSE)</f>
        <v>Team1</v>
      </c>
      <c r="Q3649" t="str">
        <f>VLOOKUP(G3649,Agents!A:E,5,FALSE)</f>
        <v>Senior</v>
      </c>
      <c r="R3649" t="str">
        <f>VLOOKUP(G3649,Agents!A:E,2,FALSE)</f>
        <v>Evening</v>
      </c>
    </row>
    <row r="3650" spans="1:18" x14ac:dyDescent="0.35">
      <c r="A3650" t="s">
        <v>6364</v>
      </c>
      <c r="B3650" t="s">
        <v>2196</v>
      </c>
      <c r="C3650" t="s">
        <v>22</v>
      </c>
      <c r="D3650" t="s">
        <v>38</v>
      </c>
      <c r="E3650" s="1">
        <v>46076.523611111108</v>
      </c>
      <c r="F3650" s="1">
        <v>46079.106944444444</v>
      </c>
      <c r="G3650" t="s">
        <v>211</v>
      </c>
      <c r="H3650" t="s">
        <v>15</v>
      </c>
      <c r="I3650" t="s">
        <v>16</v>
      </c>
      <c r="J3650">
        <v>3</v>
      </c>
      <c r="K3650" t="str">
        <f>IF(tickets_dataset[[#This Row],[status]] = "Closed", "Yes","No")</f>
        <v>Yes</v>
      </c>
      <c r="L3650" s="2">
        <f t="shared" ref="L3650:L3713" si="228">IF(ISBLANK(F3650),"",(F3650-E3650)*24)</f>
        <v>62.000000000058208</v>
      </c>
      <c r="M3650" t="str">
        <f t="shared" ref="M3650:M3713" si="229">IF(L3650&gt;48,"Yes","No")</f>
        <v>Yes</v>
      </c>
      <c r="N3650" t="str">
        <f t="shared" ref="N3650:N3713" si="230">TEXT(E3650,"mmm")</f>
        <v>Feb</v>
      </c>
      <c r="O3650" s="2">
        <f t="shared" si="227"/>
        <v>2.5833333333357587</v>
      </c>
      <c r="P3650" t="str">
        <f>VLOOKUP(G3650,Agents!A:E,4,FALSE)</f>
        <v>Team5</v>
      </c>
      <c r="Q3650" t="str">
        <f>VLOOKUP(G3650,Agents!A:E,5,FALSE)</f>
        <v>Senior</v>
      </c>
      <c r="R3650" t="str">
        <f>VLOOKUP(G3650,Agents!A:E,2,FALSE)</f>
        <v>Evening</v>
      </c>
    </row>
    <row r="3651" spans="1:18" x14ac:dyDescent="0.35">
      <c r="A3651" t="s">
        <v>6365</v>
      </c>
      <c r="B3651" t="s">
        <v>262</v>
      </c>
      <c r="C3651" t="s">
        <v>12</v>
      </c>
      <c r="D3651" t="s">
        <v>26</v>
      </c>
      <c r="E3651" s="1">
        <v>46048.770833333336</v>
      </c>
      <c r="F3651" s="1">
        <v>46051.520833333336</v>
      </c>
      <c r="G3651" t="s">
        <v>35</v>
      </c>
      <c r="H3651" t="s">
        <v>15</v>
      </c>
      <c r="I3651" t="s">
        <v>16</v>
      </c>
      <c r="J3651">
        <v>3</v>
      </c>
      <c r="K3651" t="str">
        <f>IF(tickets_dataset[[#This Row],[status]] = "Closed", "Yes","No")</f>
        <v>Yes</v>
      </c>
      <c r="L3651" s="2">
        <f t="shared" si="228"/>
        <v>66</v>
      </c>
      <c r="M3651" t="str">
        <f t="shared" si="229"/>
        <v>Yes</v>
      </c>
      <c r="N3651" t="str">
        <f t="shared" si="230"/>
        <v>Jan</v>
      </c>
      <c r="O3651" s="2">
        <f t="shared" ref="O3651:O3714" si="231">F3651-E3651</f>
        <v>2.75</v>
      </c>
      <c r="P3651" t="str">
        <f>VLOOKUP(G3651,Agents!A:E,4,FALSE)</f>
        <v>Team1</v>
      </c>
      <c r="Q3651" t="str">
        <f>VLOOKUP(G3651,Agents!A:E,5,FALSE)</f>
        <v>Senior</v>
      </c>
      <c r="R3651" t="str">
        <f>VLOOKUP(G3651,Agents!A:E,2,FALSE)</f>
        <v>Evening</v>
      </c>
    </row>
    <row r="3652" spans="1:18" x14ac:dyDescent="0.35">
      <c r="A3652" t="s">
        <v>6366</v>
      </c>
      <c r="B3652" t="s">
        <v>6367</v>
      </c>
      <c r="C3652" t="s">
        <v>50</v>
      </c>
      <c r="D3652" t="s">
        <v>13</v>
      </c>
      <c r="E3652" s="1">
        <v>46101.55972222222</v>
      </c>
      <c r="F3652" s="1">
        <v>46101.726388888892</v>
      </c>
      <c r="G3652" t="s">
        <v>77</v>
      </c>
      <c r="H3652" t="s">
        <v>15</v>
      </c>
      <c r="I3652" t="s">
        <v>16</v>
      </c>
      <c r="J3652">
        <v>3</v>
      </c>
      <c r="K3652" t="str">
        <f>IF(tickets_dataset[[#This Row],[status]] = "Closed", "Yes","No")</f>
        <v>Yes</v>
      </c>
      <c r="L3652" s="2">
        <f t="shared" si="228"/>
        <v>4.0000000001164153</v>
      </c>
      <c r="M3652" t="str">
        <f t="shared" si="229"/>
        <v>No</v>
      </c>
      <c r="N3652" t="str">
        <f t="shared" si="230"/>
        <v>Mar</v>
      </c>
      <c r="O3652" s="2">
        <f t="shared" si="231"/>
        <v>0.16666666667151731</v>
      </c>
      <c r="P3652" t="str">
        <f>VLOOKUP(G3652,Agents!A:E,4,FALSE)</f>
        <v>Team5</v>
      </c>
      <c r="Q3652" t="str">
        <f>VLOOKUP(G3652,Agents!A:E,5,FALSE)</f>
        <v>Junior</v>
      </c>
      <c r="R3652" t="str">
        <f>VLOOKUP(G3652,Agents!A:E,2,FALSE)</f>
        <v>Evening</v>
      </c>
    </row>
    <row r="3653" spans="1:18" x14ac:dyDescent="0.35">
      <c r="A3653" t="s">
        <v>6368</v>
      </c>
      <c r="B3653" t="s">
        <v>393</v>
      </c>
      <c r="C3653" t="s">
        <v>12</v>
      </c>
      <c r="D3653" t="s">
        <v>13</v>
      </c>
      <c r="E3653" s="1">
        <v>46043.251388888886</v>
      </c>
      <c r="F3653" s="1">
        <v>46044.334722222222</v>
      </c>
      <c r="G3653" t="s">
        <v>73</v>
      </c>
      <c r="H3653" t="s">
        <v>28</v>
      </c>
      <c r="I3653" t="s">
        <v>16</v>
      </c>
      <c r="J3653">
        <v>3</v>
      </c>
      <c r="K3653" t="str">
        <f>IF(tickets_dataset[[#This Row],[status]] = "Closed", "Yes","No")</f>
        <v>No</v>
      </c>
      <c r="L3653" s="2">
        <f t="shared" si="228"/>
        <v>26.000000000058208</v>
      </c>
      <c r="M3653" t="str">
        <f t="shared" si="229"/>
        <v>No</v>
      </c>
      <c r="N3653" t="str">
        <f t="shared" si="230"/>
        <v>Jan</v>
      </c>
      <c r="O3653" s="2">
        <f t="shared" si="231"/>
        <v>1.0833333333357587</v>
      </c>
      <c r="P3653" t="str">
        <f>VLOOKUP(G3653,Agents!A:E,4,FALSE)</f>
        <v>Team4</v>
      </c>
      <c r="Q3653" t="str">
        <f>VLOOKUP(G3653,Agents!A:E,5,FALSE)</f>
        <v>Senior</v>
      </c>
      <c r="R3653" t="str">
        <f>VLOOKUP(G3653,Agents!A:E,2,FALSE)</f>
        <v>Night</v>
      </c>
    </row>
    <row r="3654" spans="1:18" x14ac:dyDescent="0.35">
      <c r="A3654" t="s">
        <v>6369</v>
      </c>
      <c r="B3654" t="s">
        <v>5866</v>
      </c>
      <c r="C3654" t="s">
        <v>50</v>
      </c>
      <c r="D3654" t="s">
        <v>13</v>
      </c>
      <c r="E3654" s="1">
        <v>46079.369444444441</v>
      </c>
      <c r="F3654" s="1">
        <v>46081.036111111112</v>
      </c>
      <c r="G3654" t="s">
        <v>344</v>
      </c>
      <c r="H3654" t="s">
        <v>15</v>
      </c>
      <c r="I3654" t="s">
        <v>16</v>
      </c>
      <c r="J3654">
        <v>4</v>
      </c>
      <c r="K3654" t="str">
        <f>IF(tickets_dataset[[#This Row],[status]] = "Closed", "Yes","No")</f>
        <v>Yes</v>
      </c>
      <c r="L3654" s="2">
        <f t="shared" si="228"/>
        <v>40.000000000116415</v>
      </c>
      <c r="M3654" t="str">
        <f t="shared" si="229"/>
        <v>No</v>
      </c>
      <c r="N3654" t="str">
        <f t="shared" si="230"/>
        <v>Feb</v>
      </c>
      <c r="O3654" s="2">
        <f t="shared" si="231"/>
        <v>1.6666666666715173</v>
      </c>
      <c r="P3654" t="str">
        <f>VLOOKUP(G3654,Agents!A:E,4,FALSE)</f>
        <v>Team4</v>
      </c>
      <c r="Q3654" t="str">
        <f>VLOOKUP(G3654,Agents!A:E,5,FALSE)</f>
        <v>Senior</v>
      </c>
      <c r="R3654" t="str">
        <f>VLOOKUP(G3654,Agents!A:E,2,FALSE)</f>
        <v>Night</v>
      </c>
    </row>
    <row r="3655" spans="1:18" x14ac:dyDescent="0.35">
      <c r="A3655" t="s">
        <v>6370</v>
      </c>
      <c r="B3655" t="s">
        <v>6371</v>
      </c>
      <c r="C3655" t="s">
        <v>76</v>
      </c>
      <c r="D3655" t="s">
        <v>13</v>
      </c>
      <c r="E3655" s="1">
        <v>46040.237500000003</v>
      </c>
      <c r="F3655" s="1">
        <v>46040.404166666667</v>
      </c>
      <c r="G3655" t="s">
        <v>357</v>
      </c>
      <c r="H3655" t="s">
        <v>15</v>
      </c>
      <c r="I3655" t="s">
        <v>16</v>
      </c>
      <c r="J3655">
        <v>3</v>
      </c>
      <c r="K3655" t="str">
        <f>IF(tickets_dataset[[#This Row],[status]] = "Closed", "Yes","No")</f>
        <v>Yes</v>
      </c>
      <c r="L3655" s="2">
        <f t="shared" si="228"/>
        <v>3.9999999999417923</v>
      </c>
      <c r="M3655" t="str">
        <f t="shared" si="229"/>
        <v>No</v>
      </c>
      <c r="N3655" t="str">
        <f t="shared" si="230"/>
        <v>Jan</v>
      </c>
      <c r="O3655" s="2">
        <f t="shared" si="231"/>
        <v>0.16666666666424135</v>
      </c>
      <c r="P3655" t="str">
        <f>VLOOKUP(G3655,Agents!A:E,4,FALSE)</f>
        <v>Team1</v>
      </c>
      <c r="Q3655" t="str">
        <f>VLOOKUP(G3655,Agents!A:E,5,FALSE)</f>
        <v>Mid</v>
      </c>
      <c r="R3655" t="str">
        <f>VLOOKUP(G3655,Agents!A:E,2,FALSE)</f>
        <v>Morning</v>
      </c>
    </row>
    <row r="3656" spans="1:18" x14ac:dyDescent="0.35">
      <c r="A3656" t="s">
        <v>6372</v>
      </c>
      <c r="B3656" t="s">
        <v>6373</v>
      </c>
      <c r="C3656" t="s">
        <v>12</v>
      </c>
      <c r="D3656" t="s">
        <v>13</v>
      </c>
      <c r="E3656" s="1">
        <v>46031.602777777778</v>
      </c>
      <c r="F3656" s="1">
        <v>46031.977777777778</v>
      </c>
      <c r="G3656" t="s">
        <v>83</v>
      </c>
      <c r="H3656" t="s">
        <v>15</v>
      </c>
      <c r="I3656" t="s">
        <v>16</v>
      </c>
      <c r="J3656">
        <v>3</v>
      </c>
      <c r="K3656" t="str">
        <f>IF(tickets_dataset[[#This Row],[status]] = "Closed", "Yes","No")</f>
        <v>Yes</v>
      </c>
      <c r="L3656" s="2">
        <f t="shared" si="228"/>
        <v>9</v>
      </c>
      <c r="M3656" t="str">
        <f t="shared" si="229"/>
        <v>No</v>
      </c>
      <c r="N3656" t="str">
        <f t="shared" si="230"/>
        <v>Jan</v>
      </c>
      <c r="O3656" s="2">
        <f t="shared" si="231"/>
        <v>0.375</v>
      </c>
      <c r="P3656" t="str">
        <f>VLOOKUP(G3656,Agents!A:E,4,FALSE)</f>
        <v>Team2</v>
      </c>
      <c r="Q3656" t="str">
        <f>VLOOKUP(G3656,Agents!A:E,5,FALSE)</f>
        <v>Junior</v>
      </c>
      <c r="R3656" t="str">
        <f>VLOOKUP(G3656,Agents!A:E,2,FALSE)</f>
        <v>Night</v>
      </c>
    </row>
    <row r="3657" spans="1:18" x14ac:dyDescent="0.35">
      <c r="A3657" t="s">
        <v>6374</v>
      </c>
      <c r="B3657" t="s">
        <v>2381</v>
      </c>
      <c r="C3657" t="s">
        <v>50</v>
      </c>
      <c r="D3657" t="s">
        <v>13</v>
      </c>
      <c r="E3657" s="1">
        <v>46033.799305555556</v>
      </c>
      <c r="F3657" s="1">
        <v>46034.59097222222</v>
      </c>
      <c r="G3657" t="s">
        <v>14</v>
      </c>
      <c r="H3657" t="s">
        <v>15</v>
      </c>
      <c r="I3657" t="s">
        <v>16</v>
      </c>
      <c r="J3657">
        <v>4</v>
      </c>
      <c r="K3657" t="str">
        <f>IF(tickets_dataset[[#This Row],[status]] = "Closed", "Yes","No")</f>
        <v>Yes</v>
      </c>
      <c r="L3657" s="2">
        <f t="shared" si="228"/>
        <v>18.999999999941792</v>
      </c>
      <c r="M3657" t="str">
        <f t="shared" si="229"/>
        <v>No</v>
      </c>
      <c r="N3657" t="str">
        <f t="shared" si="230"/>
        <v>Jan</v>
      </c>
      <c r="O3657" s="2">
        <f t="shared" si="231"/>
        <v>0.79166666666424135</v>
      </c>
      <c r="P3657" t="str">
        <f>VLOOKUP(G3657,Agents!A:E,4,FALSE)</f>
        <v>Team1</v>
      </c>
      <c r="Q3657" t="str">
        <f>VLOOKUP(G3657,Agents!A:E,5,FALSE)</f>
        <v>Senior</v>
      </c>
      <c r="R3657" t="str">
        <f>VLOOKUP(G3657,Agents!A:E,2,FALSE)</f>
        <v>Morning</v>
      </c>
    </row>
    <row r="3658" spans="1:18" x14ac:dyDescent="0.35">
      <c r="A3658" t="s">
        <v>6375</v>
      </c>
      <c r="B3658" t="s">
        <v>6376</v>
      </c>
      <c r="C3658" t="s">
        <v>76</v>
      </c>
      <c r="D3658" t="s">
        <v>26</v>
      </c>
      <c r="E3658" s="1">
        <v>46030.337500000001</v>
      </c>
      <c r="F3658" s="1">
        <v>46031.879166666666</v>
      </c>
      <c r="G3658" t="s">
        <v>39</v>
      </c>
      <c r="H3658" t="s">
        <v>15</v>
      </c>
      <c r="I3658" t="s">
        <v>16</v>
      </c>
      <c r="J3658">
        <v>5</v>
      </c>
      <c r="K3658" t="str">
        <f>IF(tickets_dataset[[#This Row],[status]] = "Closed", "Yes","No")</f>
        <v>Yes</v>
      </c>
      <c r="L3658" s="2">
        <f t="shared" si="228"/>
        <v>36.999999999941792</v>
      </c>
      <c r="M3658" t="str">
        <f t="shared" si="229"/>
        <v>No</v>
      </c>
      <c r="N3658" t="str">
        <f t="shared" si="230"/>
        <v>Jan</v>
      </c>
      <c r="O3658" s="2">
        <f t="shared" si="231"/>
        <v>1.5416666666642413</v>
      </c>
      <c r="P3658" t="str">
        <f>VLOOKUP(G3658,Agents!A:E,4,FALSE)</f>
        <v>Team3</v>
      </c>
      <c r="Q3658" t="str">
        <f>VLOOKUP(G3658,Agents!A:E,5,FALSE)</f>
        <v>Mid</v>
      </c>
      <c r="R3658" t="str">
        <f>VLOOKUP(G3658,Agents!A:E,2,FALSE)</f>
        <v>Night</v>
      </c>
    </row>
    <row r="3659" spans="1:18" x14ac:dyDescent="0.35">
      <c r="A3659" t="s">
        <v>6377</v>
      </c>
      <c r="B3659" t="s">
        <v>3277</v>
      </c>
      <c r="C3659" t="s">
        <v>22</v>
      </c>
      <c r="D3659" t="s">
        <v>13</v>
      </c>
      <c r="E3659" s="1">
        <v>46054.34097222222</v>
      </c>
      <c r="F3659" s="1">
        <v>46055.757638888892</v>
      </c>
      <c r="G3659" t="s">
        <v>140</v>
      </c>
      <c r="H3659" t="s">
        <v>15</v>
      </c>
      <c r="I3659" t="s">
        <v>16</v>
      </c>
      <c r="J3659">
        <v>4</v>
      </c>
      <c r="K3659" t="str">
        <f>IF(tickets_dataset[[#This Row],[status]] = "Closed", "Yes","No")</f>
        <v>Yes</v>
      </c>
      <c r="L3659" s="2">
        <f t="shared" si="228"/>
        <v>34.000000000116415</v>
      </c>
      <c r="M3659" t="str">
        <f t="shared" si="229"/>
        <v>No</v>
      </c>
      <c r="N3659" t="str">
        <f t="shared" si="230"/>
        <v>Feb</v>
      </c>
      <c r="O3659" s="2">
        <f t="shared" si="231"/>
        <v>1.4166666666715173</v>
      </c>
      <c r="P3659" t="str">
        <f>VLOOKUP(G3659,Agents!A:E,4,FALSE)</f>
        <v>Team1</v>
      </c>
      <c r="Q3659" t="str">
        <f>VLOOKUP(G3659,Agents!A:E,5,FALSE)</f>
        <v>Junior</v>
      </c>
      <c r="R3659" t="str">
        <f>VLOOKUP(G3659,Agents!A:E,2,FALSE)</f>
        <v>Morning</v>
      </c>
    </row>
    <row r="3660" spans="1:18" x14ac:dyDescent="0.35">
      <c r="A3660" t="s">
        <v>6378</v>
      </c>
      <c r="B3660" t="s">
        <v>6379</v>
      </c>
      <c r="C3660" t="s">
        <v>22</v>
      </c>
      <c r="D3660" t="s">
        <v>38</v>
      </c>
      <c r="E3660" s="1">
        <v>46073.215277777781</v>
      </c>
      <c r="F3660" s="1">
        <v>46076.840277777781</v>
      </c>
      <c r="G3660" t="s">
        <v>344</v>
      </c>
      <c r="H3660" t="s">
        <v>15</v>
      </c>
      <c r="I3660" t="s">
        <v>16</v>
      </c>
      <c r="J3660">
        <v>4</v>
      </c>
      <c r="K3660" t="str">
        <f>IF(tickets_dataset[[#This Row],[status]] = "Closed", "Yes","No")</f>
        <v>Yes</v>
      </c>
      <c r="L3660" s="2">
        <f t="shared" si="228"/>
        <v>87</v>
      </c>
      <c r="M3660" t="str">
        <f t="shared" si="229"/>
        <v>Yes</v>
      </c>
      <c r="N3660" t="str">
        <f t="shared" si="230"/>
        <v>Feb</v>
      </c>
      <c r="O3660" s="2">
        <f t="shared" si="231"/>
        <v>3.625</v>
      </c>
      <c r="P3660" t="str">
        <f>VLOOKUP(G3660,Agents!A:E,4,FALSE)</f>
        <v>Team4</v>
      </c>
      <c r="Q3660" t="str">
        <f>VLOOKUP(G3660,Agents!A:E,5,FALSE)</f>
        <v>Senior</v>
      </c>
      <c r="R3660" t="str">
        <f>VLOOKUP(G3660,Agents!A:E,2,FALSE)</f>
        <v>Night</v>
      </c>
    </row>
    <row r="3661" spans="1:18" x14ac:dyDescent="0.35">
      <c r="A3661" t="s">
        <v>6380</v>
      </c>
      <c r="B3661" t="s">
        <v>1188</v>
      </c>
      <c r="C3661" t="s">
        <v>76</v>
      </c>
      <c r="D3661" t="s">
        <v>38</v>
      </c>
      <c r="E3661" s="1">
        <v>46092.259027777778</v>
      </c>
      <c r="F3661" s="1">
        <v>46095.342361111114</v>
      </c>
      <c r="G3661" t="s">
        <v>131</v>
      </c>
      <c r="H3661" t="s">
        <v>15</v>
      </c>
      <c r="I3661" t="s">
        <v>16</v>
      </c>
      <c r="J3661">
        <v>3</v>
      </c>
      <c r="K3661" t="str">
        <f>IF(tickets_dataset[[#This Row],[status]] = "Closed", "Yes","No")</f>
        <v>Yes</v>
      </c>
      <c r="L3661" s="2">
        <f t="shared" si="228"/>
        <v>74.000000000058208</v>
      </c>
      <c r="M3661" t="str">
        <f t="shared" si="229"/>
        <v>Yes</v>
      </c>
      <c r="N3661" t="str">
        <f t="shared" si="230"/>
        <v>Mar</v>
      </c>
      <c r="O3661" s="2">
        <f t="shared" si="231"/>
        <v>3.0833333333357587</v>
      </c>
      <c r="P3661" t="str">
        <f>VLOOKUP(G3661,Agents!A:E,4,FALSE)</f>
        <v>Team4</v>
      </c>
      <c r="Q3661" t="str">
        <f>VLOOKUP(G3661,Agents!A:E,5,FALSE)</f>
        <v>Junior</v>
      </c>
      <c r="R3661" t="str">
        <f>VLOOKUP(G3661,Agents!A:E,2,FALSE)</f>
        <v>Night</v>
      </c>
    </row>
    <row r="3662" spans="1:18" x14ac:dyDescent="0.35">
      <c r="A3662" t="s">
        <v>6381</v>
      </c>
      <c r="B3662" t="s">
        <v>121</v>
      </c>
      <c r="C3662" t="s">
        <v>22</v>
      </c>
      <c r="D3662" t="s">
        <v>13</v>
      </c>
      <c r="E3662" s="1">
        <v>46075.34652777778</v>
      </c>
      <c r="F3662" s="1">
        <v>46075.554861111108</v>
      </c>
      <c r="G3662" t="s">
        <v>23</v>
      </c>
      <c r="H3662" t="s">
        <v>15</v>
      </c>
      <c r="I3662" t="s">
        <v>16</v>
      </c>
      <c r="J3662">
        <v>4</v>
      </c>
      <c r="K3662" t="str">
        <f>IF(tickets_dataset[[#This Row],[status]] = "Closed", "Yes","No")</f>
        <v>Yes</v>
      </c>
      <c r="L3662" s="2">
        <f t="shared" si="228"/>
        <v>4.9999999998835847</v>
      </c>
      <c r="M3662" t="str">
        <f t="shared" si="229"/>
        <v>No</v>
      </c>
      <c r="N3662" t="str">
        <f t="shared" si="230"/>
        <v>Feb</v>
      </c>
      <c r="O3662" s="2">
        <f t="shared" si="231"/>
        <v>0.20833333332848269</v>
      </c>
      <c r="P3662" t="str">
        <f>VLOOKUP(G3662,Agents!A:E,4,FALSE)</f>
        <v>Team3</v>
      </c>
      <c r="Q3662" t="str">
        <f>VLOOKUP(G3662,Agents!A:E,5,FALSE)</f>
        <v>Senior</v>
      </c>
      <c r="R3662" t="str">
        <f>VLOOKUP(G3662,Agents!A:E,2,FALSE)</f>
        <v>Evening</v>
      </c>
    </row>
    <row r="3663" spans="1:18" x14ac:dyDescent="0.35">
      <c r="A3663" t="s">
        <v>6382</v>
      </c>
      <c r="B3663" t="s">
        <v>5064</v>
      </c>
      <c r="C3663" t="s">
        <v>34</v>
      </c>
      <c r="D3663" t="s">
        <v>26</v>
      </c>
      <c r="E3663" s="1">
        <v>46038.719444444447</v>
      </c>
      <c r="F3663" s="1">
        <v>46041.594444444447</v>
      </c>
      <c r="G3663" t="s">
        <v>311</v>
      </c>
      <c r="H3663" t="s">
        <v>132</v>
      </c>
      <c r="I3663" t="s">
        <v>16</v>
      </c>
      <c r="J3663">
        <v>5</v>
      </c>
      <c r="K3663" t="str">
        <f>IF(tickets_dataset[[#This Row],[status]] = "Closed", "Yes","No")</f>
        <v>No</v>
      </c>
      <c r="L3663" s="2">
        <f t="shared" si="228"/>
        <v>69</v>
      </c>
      <c r="M3663" t="str">
        <f t="shared" si="229"/>
        <v>Yes</v>
      </c>
      <c r="N3663" t="str">
        <f t="shared" si="230"/>
        <v>Jan</v>
      </c>
      <c r="O3663" s="2">
        <f t="shared" si="231"/>
        <v>2.875</v>
      </c>
      <c r="P3663" t="str">
        <f>VLOOKUP(G3663,Agents!A:E,4,FALSE)</f>
        <v>Team5</v>
      </c>
      <c r="Q3663" t="str">
        <f>VLOOKUP(G3663,Agents!A:E,5,FALSE)</f>
        <v>Senior</v>
      </c>
      <c r="R3663" t="str">
        <f>VLOOKUP(G3663,Agents!A:E,2,FALSE)</f>
        <v>Evening</v>
      </c>
    </row>
    <row r="3664" spans="1:18" x14ac:dyDescent="0.35">
      <c r="A3664" t="s">
        <v>6383</v>
      </c>
      <c r="B3664" t="s">
        <v>4690</v>
      </c>
      <c r="C3664" t="s">
        <v>34</v>
      </c>
      <c r="D3664" t="s">
        <v>38</v>
      </c>
      <c r="E3664" s="1">
        <v>46081.456250000003</v>
      </c>
      <c r="F3664" s="1">
        <v>46083.206250000003</v>
      </c>
      <c r="G3664" t="s">
        <v>91</v>
      </c>
      <c r="H3664" t="s">
        <v>15</v>
      </c>
      <c r="I3664" t="s">
        <v>16</v>
      </c>
      <c r="J3664">
        <v>5</v>
      </c>
      <c r="K3664" t="str">
        <f>IF(tickets_dataset[[#This Row],[status]] = "Closed", "Yes","No")</f>
        <v>Yes</v>
      </c>
      <c r="L3664" s="2">
        <f t="shared" si="228"/>
        <v>42</v>
      </c>
      <c r="M3664" t="str">
        <f t="shared" si="229"/>
        <v>No</v>
      </c>
      <c r="N3664" t="str">
        <f t="shared" si="230"/>
        <v>Feb</v>
      </c>
      <c r="O3664" s="2">
        <f t="shared" si="231"/>
        <v>1.75</v>
      </c>
      <c r="P3664" t="str">
        <f>VLOOKUP(G3664,Agents!A:E,4,FALSE)</f>
        <v>Team5</v>
      </c>
      <c r="Q3664" t="str">
        <f>VLOOKUP(G3664,Agents!A:E,5,FALSE)</f>
        <v>Mid</v>
      </c>
      <c r="R3664" t="str">
        <f>VLOOKUP(G3664,Agents!A:E,2,FALSE)</f>
        <v>Night</v>
      </c>
    </row>
    <row r="3665" spans="1:18" x14ac:dyDescent="0.35">
      <c r="A3665" t="s">
        <v>6384</v>
      </c>
      <c r="B3665" t="s">
        <v>3652</v>
      </c>
      <c r="C3665" t="s">
        <v>22</v>
      </c>
      <c r="D3665" t="s">
        <v>38</v>
      </c>
      <c r="E3665" s="1">
        <v>46025.304166666669</v>
      </c>
      <c r="F3665" s="1">
        <v>46027.887499999997</v>
      </c>
      <c r="G3665" t="s">
        <v>73</v>
      </c>
      <c r="H3665" t="s">
        <v>15</v>
      </c>
      <c r="I3665" t="s">
        <v>16</v>
      </c>
      <c r="J3665">
        <v>5</v>
      </c>
      <c r="K3665" t="str">
        <f>IF(tickets_dataset[[#This Row],[status]] = "Closed", "Yes","No")</f>
        <v>Yes</v>
      </c>
      <c r="L3665" s="2">
        <f t="shared" si="228"/>
        <v>61.999999999883585</v>
      </c>
      <c r="M3665" t="str">
        <f t="shared" si="229"/>
        <v>Yes</v>
      </c>
      <c r="N3665" t="str">
        <f t="shared" si="230"/>
        <v>Jan</v>
      </c>
      <c r="O3665" s="2">
        <f t="shared" si="231"/>
        <v>2.5833333333284827</v>
      </c>
      <c r="P3665" t="str">
        <f>VLOOKUP(G3665,Agents!A:E,4,FALSE)</f>
        <v>Team4</v>
      </c>
      <c r="Q3665" t="str">
        <f>VLOOKUP(G3665,Agents!A:E,5,FALSE)</f>
        <v>Senior</v>
      </c>
      <c r="R3665" t="str">
        <f>VLOOKUP(G3665,Agents!A:E,2,FALSE)</f>
        <v>Night</v>
      </c>
    </row>
    <row r="3666" spans="1:18" x14ac:dyDescent="0.35">
      <c r="A3666" t="s">
        <v>6385</v>
      </c>
      <c r="B3666" t="s">
        <v>6386</v>
      </c>
      <c r="C3666" t="s">
        <v>50</v>
      </c>
      <c r="D3666" t="s">
        <v>38</v>
      </c>
      <c r="E3666" s="1">
        <v>46048.257638888892</v>
      </c>
      <c r="F3666" s="1">
        <v>46049.34097222222</v>
      </c>
      <c r="G3666" t="s">
        <v>159</v>
      </c>
      <c r="H3666" t="s">
        <v>15</v>
      </c>
      <c r="I3666" t="s">
        <v>16</v>
      </c>
      <c r="J3666">
        <v>5</v>
      </c>
      <c r="K3666" t="str">
        <f>IF(tickets_dataset[[#This Row],[status]] = "Closed", "Yes","No")</f>
        <v>Yes</v>
      </c>
      <c r="L3666" s="2">
        <f t="shared" si="228"/>
        <v>25.999999999883585</v>
      </c>
      <c r="M3666" t="str">
        <f t="shared" si="229"/>
        <v>No</v>
      </c>
      <c r="N3666" t="str">
        <f t="shared" si="230"/>
        <v>Jan</v>
      </c>
      <c r="O3666" s="2">
        <f t="shared" si="231"/>
        <v>1.0833333333284827</v>
      </c>
      <c r="P3666" t="str">
        <f>VLOOKUP(G3666,Agents!A:E,4,FALSE)</f>
        <v>Team4</v>
      </c>
      <c r="Q3666" t="str">
        <f>VLOOKUP(G3666,Agents!A:E,5,FALSE)</f>
        <v>Mid</v>
      </c>
      <c r="R3666" t="str">
        <f>VLOOKUP(G3666,Agents!A:E,2,FALSE)</f>
        <v>Night</v>
      </c>
    </row>
    <row r="3667" spans="1:18" x14ac:dyDescent="0.35">
      <c r="A3667" t="s">
        <v>6387</v>
      </c>
      <c r="B3667" t="s">
        <v>189</v>
      </c>
      <c r="C3667" t="s">
        <v>76</v>
      </c>
      <c r="D3667" t="s">
        <v>13</v>
      </c>
      <c r="E3667" s="1">
        <v>46054.26666666667</v>
      </c>
      <c r="F3667" s="1">
        <v>46056.058333333334</v>
      </c>
      <c r="G3667" t="s">
        <v>131</v>
      </c>
      <c r="H3667" t="s">
        <v>15</v>
      </c>
      <c r="I3667" t="s">
        <v>16</v>
      </c>
      <c r="J3667">
        <v>3</v>
      </c>
      <c r="K3667" t="str">
        <f>IF(tickets_dataset[[#This Row],[status]] = "Closed", "Yes","No")</f>
        <v>Yes</v>
      </c>
      <c r="L3667" s="2">
        <f t="shared" si="228"/>
        <v>42.999999999941792</v>
      </c>
      <c r="M3667" t="str">
        <f t="shared" si="229"/>
        <v>No</v>
      </c>
      <c r="N3667" t="str">
        <f t="shared" si="230"/>
        <v>Feb</v>
      </c>
      <c r="O3667" s="2">
        <f t="shared" si="231"/>
        <v>1.7916666666642413</v>
      </c>
      <c r="P3667" t="str">
        <f>VLOOKUP(G3667,Agents!A:E,4,FALSE)</f>
        <v>Team4</v>
      </c>
      <c r="Q3667" t="str">
        <f>VLOOKUP(G3667,Agents!A:E,5,FALSE)</f>
        <v>Junior</v>
      </c>
      <c r="R3667" t="str">
        <f>VLOOKUP(G3667,Agents!A:E,2,FALSE)</f>
        <v>Night</v>
      </c>
    </row>
    <row r="3668" spans="1:18" x14ac:dyDescent="0.35">
      <c r="A3668" t="s">
        <v>6388</v>
      </c>
      <c r="B3668" t="s">
        <v>6033</v>
      </c>
      <c r="C3668" t="s">
        <v>12</v>
      </c>
      <c r="D3668" t="s">
        <v>13</v>
      </c>
      <c r="E3668" s="1">
        <v>46097.490972222222</v>
      </c>
      <c r="F3668" s="1">
        <v>46099.365972222222</v>
      </c>
      <c r="G3668" t="s">
        <v>19</v>
      </c>
      <c r="H3668" t="s">
        <v>15</v>
      </c>
      <c r="I3668" t="s">
        <v>68</v>
      </c>
      <c r="J3668">
        <v>4</v>
      </c>
      <c r="K3668" t="str">
        <f>IF(tickets_dataset[[#This Row],[status]] = "Closed", "Yes","No")</f>
        <v>Yes</v>
      </c>
      <c r="L3668" s="2">
        <f t="shared" si="228"/>
        <v>45</v>
      </c>
      <c r="M3668" t="str">
        <f t="shared" si="229"/>
        <v>No</v>
      </c>
      <c r="N3668" t="str">
        <f t="shared" si="230"/>
        <v>Mar</v>
      </c>
      <c r="O3668" s="2">
        <f t="shared" si="231"/>
        <v>1.875</v>
      </c>
      <c r="P3668" t="str">
        <f>VLOOKUP(G3668,Agents!A:E,4,FALSE)</f>
        <v>Team4</v>
      </c>
      <c r="Q3668" t="str">
        <f>VLOOKUP(G3668,Agents!A:E,5,FALSE)</f>
        <v>Senior</v>
      </c>
      <c r="R3668" t="str">
        <f>VLOOKUP(G3668,Agents!A:E,2,FALSE)</f>
        <v>Evening</v>
      </c>
    </row>
    <row r="3669" spans="1:18" x14ac:dyDescent="0.35">
      <c r="A3669" t="s">
        <v>6389</v>
      </c>
      <c r="B3669" t="s">
        <v>6390</v>
      </c>
      <c r="C3669" t="s">
        <v>34</v>
      </c>
      <c r="D3669" t="s">
        <v>38</v>
      </c>
      <c r="E3669" s="1">
        <v>46079.981249999997</v>
      </c>
      <c r="F3669" s="1">
        <v>46082.981249999997</v>
      </c>
      <c r="G3669" t="s">
        <v>422</v>
      </c>
      <c r="H3669" t="s">
        <v>15</v>
      </c>
      <c r="I3669" t="s">
        <v>68</v>
      </c>
      <c r="J3669">
        <v>3</v>
      </c>
      <c r="K3669" t="str">
        <f>IF(tickets_dataset[[#This Row],[status]] = "Closed", "Yes","No")</f>
        <v>Yes</v>
      </c>
      <c r="L3669" s="2">
        <f t="shared" si="228"/>
        <v>72</v>
      </c>
      <c r="M3669" t="str">
        <f t="shared" si="229"/>
        <v>Yes</v>
      </c>
      <c r="N3669" t="str">
        <f t="shared" si="230"/>
        <v>Feb</v>
      </c>
      <c r="O3669" s="2">
        <f t="shared" si="231"/>
        <v>3</v>
      </c>
      <c r="P3669" t="str">
        <f>VLOOKUP(G3669,Agents!A:E,4,FALSE)</f>
        <v>Team5</v>
      </c>
      <c r="Q3669" t="str">
        <f>VLOOKUP(G3669,Agents!A:E,5,FALSE)</f>
        <v>Mid</v>
      </c>
      <c r="R3669" t="str">
        <f>VLOOKUP(G3669,Agents!A:E,2,FALSE)</f>
        <v>Evening</v>
      </c>
    </row>
    <row r="3670" spans="1:18" x14ac:dyDescent="0.35">
      <c r="A3670" t="s">
        <v>6391</v>
      </c>
      <c r="B3670" t="s">
        <v>2696</v>
      </c>
      <c r="C3670" t="s">
        <v>34</v>
      </c>
      <c r="D3670" t="s">
        <v>13</v>
      </c>
      <c r="E3670" s="1">
        <v>46084.917361111111</v>
      </c>
      <c r="F3670" s="1">
        <v>46086.334027777775</v>
      </c>
      <c r="G3670" t="s">
        <v>110</v>
      </c>
      <c r="H3670" t="s">
        <v>15</v>
      </c>
      <c r="I3670" t="s">
        <v>16</v>
      </c>
      <c r="J3670">
        <v>5</v>
      </c>
      <c r="K3670" t="str">
        <f>IF(tickets_dataset[[#This Row],[status]] = "Closed", "Yes","No")</f>
        <v>Yes</v>
      </c>
      <c r="L3670" s="2">
        <f t="shared" si="228"/>
        <v>33.999999999941792</v>
      </c>
      <c r="M3670" t="str">
        <f t="shared" si="229"/>
        <v>No</v>
      </c>
      <c r="N3670" t="str">
        <f t="shared" si="230"/>
        <v>Mar</v>
      </c>
      <c r="O3670" s="2">
        <f t="shared" si="231"/>
        <v>1.4166666666642413</v>
      </c>
      <c r="P3670" t="str">
        <f>VLOOKUP(G3670,Agents!A:E,4,FALSE)</f>
        <v>Team4</v>
      </c>
      <c r="Q3670" t="str">
        <f>VLOOKUP(G3670,Agents!A:E,5,FALSE)</f>
        <v>Junior</v>
      </c>
      <c r="R3670" t="str">
        <f>VLOOKUP(G3670,Agents!A:E,2,FALSE)</f>
        <v>Morning</v>
      </c>
    </row>
    <row r="3671" spans="1:18" x14ac:dyDescent="0.35">
      <c r="A3671" t="s">
        <v>6392</v>
      </c>
      <c r="B3671" t="s">
        <v>1041</v>
      </c>
      <c r="C3671" t="s">
        <v>50</v>
      </c>
      <c r="D3671" t="s">
        <v>13</v>
      </c>
      <c r="E3671" s="1">
        <v>46100.180555555555</v>
      </c>
      <c r="F3671" s="1">
        <v>46101.513888888891</v>
      </c>
      <c r="G3671" t="s">
        <v>119</v>
      </c>
      <c r="H3671" t="s">
        <v>15</v>
      </c>
      <c r="I3671" t="s">
        <v>68</v>
      </c>
      <c r="J3671">
        <v>3</v>
      </c>
      <c r="K3671" t="str">
        <f>IF(tickets_dataset[[#This Row],[status]] = "Closed", "Yes","No")</f>
        <v>Yes</v>
      </c>
      <c r="L3671" s="2">
        <f t="shared" si="228"/>
        <v>32.000000000058208</v>
      </c>
      <c r="M3671" t="str">
        <f t="shared" si="229"/>
        <v>No</v>
      </c>
      <c r="N3671" t="str">
        <f t="shared" si="230"/>
        <v>Mar</v>
      </c>
      <c r="O3671" s="2">
        <f t="shared" si="231"/>
        <v>1.3333333333357587</v>
      </c>
      <c r="P3671" t="str">
        <f>VLOOKUP(G3671,Agents!A:E,4,FALSE)</f>
        <v>Team1</v>
      </c>
      <c r="Q3671" t="str">
        <f>VLOOKUP(G3671,Agents!A:E,5,FALSE)</f>
        <v>Junior</v>
      </c>
      <c r="R3671" t="str">
        <f>VLOOKUP(G3671,Agents!A:E,2,FALSE)</f>
        <v>Morning</v>
      </c>
    </row>
    <row r="3672" spans="1:18" x14ac:dyDescent="0.35">
      <c r="A3672" t="s">
        <v>6393</v>
      </c>
      <c r="B3672" t="s">
        <v>6394</v>
      </c>
      <c r="C3672" t="s">
        <v>76</v>
      </c>
      <c r="D3672" t="s">
        <v>38</v>
      </c>
      <c r="E3672" s="1">
        <v>46102.913194444445</v>
      </c>
      <c r="F3672" s="1">
        <v>46103.829861111109</v>
      </c>
      <c r="G3672" t="s">
        <v>344</v>
      </c>
      <c r="H3672" t="s">
        <v>15</v>
      </c>
      <c r="I3672" t="s">
        <v>16</v>
      </c>
      <c r="J3672">
        <v>4</v>
      </c>
      <c r="K3672" t="str">
        <f>IF(tickets_dataset[[#This Row],[status]] = "Closed", "Yes","No")</f>
        <v>Yes</v>
      </c>
      <c r="L3672" s="2">
        <f t="shared" si="228"/>
        <v>21.999999999941792</v>
      </c>
      <c r="M3672" t="str">
        <f t="shared" si="229"/>
        <v>No</v>
      </c>
      <c r="N3672" t="str">
        <f t="shared" si="230"/>
        <v>Mar</v>
      </c>
      <c r="O3672" s="2">
        <f t="shared" si="231"/>
        <v>0.91666666666424135</v>
      </c>
      <c r="P3672" t="str">
        <f>VLOOKUP(G3672,Agents!A:E,4,FALSE)</f>
        <v>Team4</v>
      </c>
      <c r="Q3672" t="str">
        <f>VLOOKUP(G3672,Agents!A:E,5,FALSE)</f>
        <v>Senior</v>
      </c>
      <c r="R3672" t="str">
        <f>VLOOKUP(G3672,Agents!A:E,2,FALSE)</f>
        <v>Night</v>
      </c>
    </row>
    <row r="3673" spans="1:18" x14ac:dyDescent="0.35">
      <c r="A3673" t="s">
        <v>6395</v>
      </c>
      <c r="B3673" t="s">
        <v>1403</v>
      </c>
      <c r="C3673" t="s">
        <v>22</v>
      </c>
      <c r="D3673" t="s">
        <v>38</v>
      </c>
      <c r="E3673" s="1">
        <v>46067.018055555556</v>
      </c>
      <c r="F3673" s="1">
        <v>46070.518055555556</v>
      </c>
      <c r="G3673" t="s">
        <v>83</v>
      </c>
      <c r="H3673" t="s">
        <v>15</v>
      </c>
      <c r="I3673" t="s">
        <v>16</v>
      </c>
      <c r="J3673">
        <v>2</v>
      </c>
      <c r="K3673" t="str">
        <f>IF(tickets_dataset[[#This Row],[status]] = "Closed", "Yes","No")</f>
        <v>Yes</v>
      </c>
      <c r="L3673" s="2">
        <f t="shared" si="228"/>
        <v>84</v>
      </c>
      <c r="M3673" t="str">
        <f t="shared" si="229"/>
        <v>Yes</v>
      </c>
      <c r="N3673" t="str">
        <f t="shared" si="230"/>
        <v>Feb</v>
      </c>
      <c r="O3673" s="2">
        <f t="shared" si="231"/>
        <v>3.5</v>
      </c>
      <c r="P3673" t="str">
        <f>VLOOKUP(G3673,Agents!A:E,4,FALSE)</f>
        <v>Team2</v>
      </c>
      <c r="Q3673" t="str">
        <f>VLOOKUP(G3673,Agents!A:E,5,FALSE)</f>
        <v>Junior</v>
      </c>
      <c r="R3673" t="str">
        <f>VLOOKUP(G3673,Agents!A:E,2,FALSE)</f>
        <v>Night</v>
      </c>
    </row>
    <row r="3674" spans="1:18" x14ac:dyDescent="0.35">
      <c r="A3674" t="s">
        <v>6396</v>
      </c>
      <c r="B3674" t="s">
        <v>6397</v>
      </c>
      <c r="C3674" t="s">
        <v>34</v>
      </c>
      <c r="D3674" t="s">
        <v>26</v>
      </c>
      <c r="E3674" s="1">
        <v>46051.032638888886</v>
      </c>
      <c r="F3674" s="1">
        <v>46052.990972222222</v>
      </c>
      <c r="G3674" t="s">
        <v>53</v>
      </c>
      <c r="H3674" t="s">
        <v>15</v>
      </c>
      <c r="I3674" t="s">
        <v>16</v>
      </c>
      <c r="J3674">
        <v>4</v>
      </c>
      <c r="K3674" t="str">
        <f>IF(tickets_dataset[[#This Row],[status]] = "Closed", "Yes","No")</f>
        <v>Yes</v>
      </c>
      <c r="L3674" s="2">
        <f t="shared" si="228"/>
        <v>47.000000000058208</v>
      </c>
      <c r="M3674" t="str">
        <f t="shared" si="229"/>
        <v>No</v>
      </c>
      <c r="N3674" t="str">
        <f t="shared" si="230"/>
        <v>Jan</v>
      </c>
      <c r="O3674" s="2">
        <f t="shared" si="231"/>
        <v>1.9583333333357587</v>
      </c>
      <c r="P3674" t="str">
        <f>VLOOKUP(G3674,Agents!A:E,4,FALSE)</f>
        <v>Team1</v>
      </c>
      <c r="Q3674" t="str">
        <f>VLOOKUP(G3674,Agents!A:E,5,FALSE)</f>
        <v>Junior</v>
      </c>
      <c r="R3674" t="str">
        <f>VLOOKUP(G3674,Agents!A:E,2,FALSE)</f>
        <v>Night</v>
      </c>
    </row>
    <row r="3675" spans="1:18" x14ac:dyDescent="0.35">
      <c r="A3675" t="s">
        <v>6398</v>
      </c>
      <c r="B3675" t="s">
        <v>2990</v>
      </c>
      <c r="C3675" t="s">
        <v>34</v>
      </c>
      <c r="D3675" t="s">
        <v>13</v>
      </c>
      <c r="E3675" s="1">
        <v>46034.988194444442</v>
      </c>
      <c r="F3675" s="1">
        <v>46036.113194444442</v>
      </c>
      <c r="G3675" t="s">
        <v>221</v>
      </c>
      <c r="H3675" t="s">
        <v>15</v>
      </c>
      <c r="I3675" t="s">
        <v>16</v>
      </c>
      <c r="J3675">
        <v>4</v>
      </c>
      <c r="K3675" t="str">
        <f>IF(tickets_dataset[[#This Row],[status]] = "Closed", "Yes","No")</f>
        <v>Yes</v>
      </c>
      <c r="L3675" s="2">
        <f t="shared" si="228"/>
        <v>27</v>
      </c>
      <c r="M3675" t="str">
        <f t="shared" si="229"/>
        <v>No</v>
      </c>
      <c r="N3675" t="str">
        <f t="shared" si="230"/>
        <v>Jan</v>
      </c>
      <c r="O3675" s="2">
        <f t="shared" si="231"/>
        <v>1.125</v>
      </c>
      <c r="P3675" t="str">
        <f>VLOOKUP(G3675,Agents!A:E,4,FALSE)</f>
        <v>Team4</v>
      </c>
      <c r="Q3675" t="str">
        <f>VLOOKUP(G3675,Agents!A:E,5,FALSE)</f>
        <v>Senior</v>
      </c>
      <c r="R3675" t="str">
        <f>VLOOKUP(G3675,Agents!A:E,2,FALSE)</f>
        <v>Morning</v>
      </c>
    </row>
    <row r="3676" spans="1:18" x14ac:dyDescent="0.35">
      <c r="A3676" t="s">
        <v>6399</v>
      </c>
      <c r="B3676" t="s">
        <v>6400</v>
      </c>
      <c r="C3676" t="s">
        <v>34</v>
      </c>
      <c r="D3676" t="s">
        <v>13</v>
      </c>
      <c r="E3676" s="1">
        <v>46037.054166666669</v>
      </c>
      <c r="F3676" s="1">
        <v>46037.137499999997</v>
      </c>
      <c r="G3676" t="s">
        <v>77</v>
      </c>
      <c r="H3676" t="s">
        <v>15</v>
      </c>
      <c r="I3676" t="s">
        <v>16</v>
      </c>
      <c r="J3676">
        <v>5</v>
      </c>
      <c r="K3676" t="str">
        <f>IF(tickets_dataset[[#This Row],[status]] = "Closed", "Yes","No")</f>
        <v>Yes</v>
      </c>
      <c r="L3676" s="2">
        <f t="shared" si="228"/>
        <v>1.9999999998835847</v>
      </c>
      <c r="M3676" t="str">
        <f t="shared" si="229"/>
        <v>No</v>
      </c>
      <c r="N3676" t="str">
        <f t="shared" si="230"/>
        <v>Jan</v>
      </c>
      <c r="O3676" s="2">
        <f t="shared" si="231"/>
        <v>8.3333333328482695E-2</v>
      </c>
      <c r="P3676" t="str">
        <f>VLOOKUP(G3676,Agents!A:E,4,FALSE)</f>
        <v>Team5</v>
      </c>
      <c r="Q3676" t="str">
        <f>VLOOKUP(G3676,Agents!A:E,5,FALSE)</f>
        <v>Junior</v>
      </c>
      <c r="R3676" t="str">
        <f>VLOOKUP(G3676,Agents!A:E,2,FALSE)</f>
        <v>Evening</v>
      </c>
    </row>
    <row r="3677" spans="1:18" x14ac:dyDescent="0.35">
      <c r="A3677" t="s">
        <v>6401</v>
      </c>
      <c r="B3677" t="s">
        <v>4919</v>
      </c>
      <c r="C3677" t="s">
        <v>76</v>
      </c>
      <c r="D3677" t="s">
        <v>13</v>
      </c>
      <c r="E3677" s="1">
        <v>46101.719444444447</v>
      </c>
      <c r="F3677" s="1">
        <v>46102.427777777775</v>
      </c>
      <c r="G3677" t="s">
        <v>164</v>
      </c>
      <c r="H3677" t="s">
        <v>15</v>
      </c>
      <c r="I3677" t="s">
        <v>16</v>
      </c>
      <c r="J3677">
        <v>4</v>
      </c>
      <c r="K3677" t="str">
        <f>IF(tickets_dataset[[#This Row],[status]] = "Closed", "Yes","No")</f>
        <v>Yes</v>
      </c>
      <c r="L3677" s="2">
        <f t="shared" si="228"/>
        <v>16.999999999883585</v>
      </c>
      <c r="M3677" t="str">
        <f t="shared" si="229"/>
        <v>No</v>
      </c>
      <c r="N3677" t="str">
        <f t="shared" si="230"/>
        <v>Mar</v>
      </c>
      <c r="O3677" s="2">
        <f t="shared" si="231"/>
        <v>0.70833333332848269</v>
      </c>
      <c r="P3677" t="str">
        <f>VLOOKUP(G3677,Agents!A:E,4,FALSE)</f>
        <v>Team4</v>
      </c>
      <c r="Q3677" t="str">
        <f>VLOOKUP(G3677,Agents!A:E,5,FALSE)</f>
        <v>Senior</v>
      </c>
      <c r="R3677" t="str">
        <f>VLOOKUP(G3677,Agents!A:E,2,FALSE)</f>
        <v>Evening</v>
      </c>
    </row>
    <row r="3678" spans="1:18" x14ac:dyDescent="0.35">
      <c r="A3678" t="s">
        <v>6402</v>
      </c>
      <c r="B3678" t="s">
        <v>6403</v>
      </c>
      <c r="C3678" t="s">
        <v>22</v>
      </c>
      <c r="D3678" t="s">
        <v>38</v>
      </c>
      <c r="E3678" s="1">
        <v>46068.634722222225</v>
      </c>
      <c r="F3678" s="1">
        <v>46071.176388888889</v>
      </c>
      <c r="G3678" t="s">
        <v>119</v>
      </c>
      <c r="H3678" t="s">
        <v>28</v>
      </c>
      <c r="I3678" t="s">
        <v>16</v>
      </c>
      <c r="J3678">
        <v>5</v>
      </c>
      <c r="K3678" t="str">
        <f>IF(tickets_dataset[[#This Row],[status]] = "Closed", "Yes","No")</f>
        <v>No</v>
      </c>
      <c r="L3678" s="2">
        <f t="shared" si="228"/>
        <v>60.999999999941792</v>
      </c>
      <c r="M3678" t="str">
        <f t="shared" si="229"/>
        <v>Yes</v>
      </c>
      <c r="N3678" t="str">
        <f t="shared" si="230"/>
        <v>Feb</v>
      </c>
      <c r="O3678" s="2">
        <f t="shared" si="231"/>
        <v>2.5416666666642413</v>
      </c>
      <c r="P3678" t="str">
        <f>VLOOKUP(G3678,Agents!A:E,4,FALSE)</f>
        <v>Team1</v>
      </c>
      <c r="Q3678" t="str">
        <f>VLOOKUP(G3678,Agents!A:E,5,FALSE)</f>
        <v>Junior</v>
      </c>
      <c r="R3678" t="str">
        <f>VLOOKUP(G3678,Agents!A:E,2,FALSE)</f>
        <v>Morning</v>
      </c>
    </row>
    <row r="3679" spans="1:18" x14ac:dyDescent="0.35">
      <c r="A3679" t="s">
        <v>6404</v>
      </c>
      <c r="B3679" t="s">
        <v>6405</v>
      </c>
      <c r="C3679" t="s">
        <v>34</v>
      </c>
      <c r="D3679" t="s">
        <v>26</v>
      </c>
      <c r="E3679" s="1">
        <v>46034.895138888889</v>
      </c>
      <c r="F3679" s="1">
        <v>46037.228472222225</v>
      </c>
      <c r="G3679" t="s">
        <v>256</v>
      </c>
      <c r="H3679" t="s">
        <v>15</v>
      </c>
      <c r="I3679" t="s">
        <v>16</v>
      </c>
      <c r="J3679">
        <v>5</v>
      </c>
      <c r="K3679" t="str">
        <f>IF(tickets_dataset[[#This Row],[status]] = "Closed", "Yes","No")</f>
        <v>Yes</v>
      </c>
      <c r="L3679" s="2">
        <f t="shared" si="228"/>
        <v>56.000000000058208</v>
      </c>
      <c r="M3679" t="str">
        <f t="shared" si="229"/>
        <v>Yes</v>
      </c>
      <c r="N3679" t="str">
        <f t="shared" si="230"/>
        <v>Jan</v>
      </c>
      <c r="O3679" s="2">
        <f t="shared" si="231"/>
        <v>2.3333333333357587</v>
      </c>
      <c r="P3679" t="str">
        <f>VLOOKUP(G3679,Agents!A:E,4,FALSE)</f>
        <v>Team1</v>
      </c>
      <c r="Q3679" t="str">
        <f>VLOOKUP(G3679,Agents!A:E,5,FALSE)</f>
        <v>Mid</v>
      </c>
      <c r="R3679" t="str">
        <f>VLOOKUP(G3679,Agents!A:E,2,FALSE)</f>
        <v>Morning</v>
      </c>
    </row>
    <row r="3680" spans="1:18" x14ac:dyDescent="0.35">
      <c r="A3680" t="s">
        <v>6406</v>
      </c>
      <c r="B3680" t="s">
        <v>6407</v>
      </c>
      <c r="C3680" t="s">
        <v>22</v>
      </c>
      <c r="D3680" t="s">
        <v>38</v>
      </c>
      <c r="E3680" s="1">
        <v>46082.895833333336</v>
      </c>
      <c r="F3680" s="1">
        <v>46084.1875</v>
      </c>
      <c r="G3680" t="s">
        <v>35</v>
      </c>
      <c r="H3680" t="s">
        <v>15</v>
      </c>
      <c r="I3680" t="s">
        <v>16</v>
      </c>
      <c r="J3680">
        <v>4</v>
      </c>
      <c r="K3680" t="str">
        <f>IF(tickets_dataset[[#This Row],[status]] = "Closed", "Yes","No")</f>
        <v>Yes</v>
      </c>
      <c r="L3680" s="2">
        <f t="shared" si="228"/>
        <v>30.999999999941792</v>
      </c>
      <c r="M3680" t="str">
        <f t="shared" si="229"/>
        <v>No</v>
      </c>
      <c r="N3680" t="str">
        <f t="shared" si="230"/>
        <v>Mar</v>
      </c>
      <c r="O3680" s="2">
        <f t="shared" si="231"/>
        <v>1.2916666666642413</v>
      </c>
      <c r="P3680" t="str">
        <f>VLOOKUP(G3680,Agents!A:E,4,FALSE)</f>
        <v>Team1</v>
      </c>
      <c r="Q3680" t="str">
        <f>VLOOKUP(G3680,Agents!A:E,5,FALSE)</f>
        <v>Senior</v>
      </c>
      <c r="R3680" t="str">
        <f>VLOOKUP(G3680,Agents!A:E,2,FALSE)</f>
        <v>Evening</v>
      </c>
    </row>
    <row r="3681" spans="1:18" x14ac:dyDescent="0.35">
      <c r="A3681" t="s">
        <v>6408</v>
      </c>
      <c r="B3681" t="s">
        <v>5434</v>
      </c>
      <c r="C3681" t="s">
        <v>12</v>
      </c>
      <c r="D3681" t="s">
        <v>38</v>
      </c>
      <c r="E3681" s="1">
        <v>46090.662499999999</v>
      </c>
      <c r="F3681" s="1">
        <v>46092.537499999999</v>
      </c>
      <c r="G3681" t="s">
        <v>344</v>
      </c>
      <c r="H3681" t="s">
        <v>15</v>
      </c>
      <c r="I3681" t="s">
        <v>16</v>
      </c>
      <c r="J3681">
        <v>5</v>
      </c>
      <c r="K3681" t="str">
        <f>IF(tickets_dataset[[#This Row],[status]] = "Closed", "Yes","No")</f>
        <v>Yes</v>
      </c>
      <c r="L3681" s="2">
        <f t="shared" si="228"/>
        <v>45</v>
      </c>
      <c r="M3681" t="str">
        <f t="shared" si="229"/>
        <v>No</v>
      </c>
      <c r="N3681" t="str">
        <f t="shared" si="230"/>
        <v>Mar</v>
      </c>
      <c r="O3681" s="2">
        <f t="shared" si="231"/>
        <v>1.875</v>
      </c>
      <c r="P3681" t="str">
        <f>VLOOKUP(G3681,Agents!A:E,4,FALSE)</f>
        <v>Team4</v>
      </c>
      <c r="Q3681" t="str">
        <f>VLOOKUP(G3681,Agents!A:E,5,FALSE)</f>
        <v>Senior</v>
      </c>
      <c r="R3681" t="str">
        <f>VLOOKUP(G3681,Agents!A:E,2,FALSE)</f>
        <v>Night</v>
      </c>
    </row>
    <row r="3682" spans="1:18" x14ac:dyDescent="0.35">
      <c r="A3682" t="s">
        <v>6409</v>
      </c>
      <c r="B3682" t="s">
        <v>6410</v>
      </c>
      <c r="C3682" t="s">
        <v>76</v>
      </c>
      <c r="D3682" t="s">
        <v>26</v>
      </c>
      <c r="E3682" s="1">
        <v>46080.04791666667</v>
      </c>
      <c r="F3682" s="1">
        <v>46080.67291666667</v>
      </c>
      <c r="G3682" t="s">
        <v>110</v>
      </c>
      <c r="H3682" t="s">
        <v>15</v>
      </c>
      <c r="I3682" t="s">
        <v>16</v>
      </c>
      <c r="J3682">
        <v>5</v>
      </c>
      <c r="K3682" t="str">
        <f>IF(tickets_dataset[[#This Row],[status]] = "Closed", "Yes","No")</f>
        <v>Yes</v>
      </c>
      <c r="L3682" s="2">
        <f t="shared" si="228"/>
        <v>15</v>
      </c>
      <c r="M3682" t="str">
        <f t="shared" si="229"/>
        <v>No</v>
      </c>
      <c r="N3682" t="str">
        <f t="shared" si="230"/>
        <v>Feb</v>
      </c>
      <c r="O3682" s="2">
        <f t="shared" si="231"/>
        <v>0.625</v>
      </c>
      <c r="P3682" t="str">
        <f>VLOOKUP(G3682,Agents!A:E,4,FALSE)</f>
        <v>Team4</v>
      </c>
      <c r="Q3682" t="str">
        <f>VLOOKUP(G3682,Agents!A:E,5,FALSE)</f>
        <v>Junior</v>
      </c>
      <c r="R3682" t="str">
        <f>VLOOKUP(G3682,Agents!A:E,2,FALSE)</f>
        <v>Morning</v>
      </c>
    </row>
    <row r="3683" spans="1:18" x14ac:dyDescent="0.35">
      <c r="A3683" t="s">
        <v>6411</v>
      </c>
      <c r="B3683" t="s">
        <v>3341</v>
      </c>
      <c r="C3683" t="s">
        <v>12</v>
      </c>
      <c r="D3683" t="s">
        <v>26</v>
      </c>
      <c r="E3683" s="1">
        <v>46106.10833333333</v>
      </c>
      <c r="F3683" s="1">
        <v>46108.10833333333</v>
      </c>
      <c r="G3683" t="s">
        <v>131</v>
      </c>
      <c r="H3683" t="s">
        <v>15</v>
      </c>
      <c r="I3683" t="s">
        <v>16</v>
      </c>
      <c r="J3683">
        <v>5</v>
      </c>
      <c r="K3683" t="str">
        <f>IF(tickets_dataset[[#This Row],[status]] = "Closed", "Yes","No")</f>
        <v>Yes</v>
      </c>
      <c r="L3683" s="2">
        <f t="shared" si="228"/>
        <v>48</v>
      </c>
      <c r="M3683" t="str">
        <f t="shared" si="229"/>
        <v>No</v>
      </c>
      <c r="N3683" t="str">
        <f t="shared" si="230"/>
        <v>Mar</v>
      </c>
      <c r="O3683" s="2">
        <f t="shared" si="231"/>
        <v>2</v>
      </c>
      <c r="P3683" t="str">
        <f>VLOOKUP(G3683,Agents!A:E,4,FALSE)</f>
        <v>Team4</v>
      </c>
      <c r="Q3683" t="str">
        <f>VLOOKUP(G3683,Agents!A:E,5,FALSE)</f>
        <v>Junior</v>
      </c>
      <c r="R3683" t="str">
        <f>VLOOKUP(G3683,Agents!A:E,2,FALSE)</f>
        <v>Night</v>
      </c>
    </row>
    <row r="3684" spans="1:18" x14ac:dyDescent="0.35">
      <c r="A3684" t="s">
        <v>6412</v>
      </c>
      <c r="B3684" t="s">
        <v>6413</v>
      </c>
      <c r="C3684" t="s">
        <v>12</v>
      </c>
      <c r="D3684" t="s">
        <v>13</v>
      </c>
      <c r="E3684" s="1">
        <v>46054.834722222222</v>
      </c>
      <c r="F3684" s="1">
        <v>46054.959722222222</v>
      </c>
      <c r="G3684" t="s">
        <v>183</v>
      </c>
      <c r="H3684" t="s">
        <v>15</v>
      </c>
      <c r="I3684" t="s">
        <v>16</v>
      </c>
      <c r="J3684">
        <v>4</v>
      </c>
      <c r="K3684" t="str">
        <f>IF(tickets_dataset[[#This Row],[status]] = "Closed", "Yes","No")</f>
        <v>Yes</v>
      </c>
      <c r="L3684" s="2">
        <f t="shared" si="228"/>
        <v>3</v>
      </c>
      <c r="M3684" t="str">
        <f t="shared" si="229"/>
        <v>No</v>
      </c>
      <c r="N3684" t="str">
        <f t="shared" si="230"/>
        <v>Feb</v>
      </c>
      <c r="O3684" s="2">
        <f t="shared" si="231"/>
        <v>0.125</v>
      </c>
      <c r="P3684" t="str">
        <f>VLOOKUP(G3684,Agents!A:E,4,FALSE)</f>
        <v>Team3</v>
      </c>
      <c r="Q3684" t="str">
        <f>VLOOKUP(G3684,Agents!A:E,5,FALSE)</f>
        <v>Senior</v>
      </c>
      <c r="R3684" t="str">
        <f>VLOOKUP(G3684,Agents!A:E,2,FALSE)</f>
        <v>Night</v>
      </c>
    </row>
    <row r="3685" spans="1:18" x14ac:dyDescent="0.35">
      <c r="A3685" t="s">
        <v>6414</v>
      </c>
      <c r="B3685" t="s">
        <v>3533</v>
      </c>
      <c r="C3685" t="s">
        <v>50</v>
      </c>
      <c r="D3685" t="s">
        <v>38</v>
      </c>
      <c r="E3685" s="1">
        <v>46032.706250000003</v>
      </c>
      <c r="F3685" s="1">
        <v>46034.122916666667</v>
      </c>
      <c r="G3685" t="s">
        <v>91</v>
      </c>
      <c r="H3685" t="s">
        <v>15</v>
      </c>
      <c r="I3685" t="s">
        <v>16</v>
      </c>
      <c r="J3685">
        <v>4</v>
      </c>
      <c r="K3685" t="str">
        <f>IF(tickets_dataset[[#This Row],[status]] = "Closed", "Yes","No")</f>
        <v>Yes</v>
      </c>
      <c r="L3685" s="2">
        <f t="shared" si="228"/>
        <v>33.999999999941792</v>
      </c>
      <c r="M3685" t="str">
        <f t="shared" si="229"/>
        <v>No</v>
      </c>
      <c r="N3685" t="str">
        <f t="shared" si="230"/>
        <v>Jan</v>
      </c>
      <c r="O3685" s="2">
        <f t="shared" si="231"/>
        <v>1.4166666666642413</v>
      </c>
      <c r="P3685" t="str">
        <f>VLOOKUP(G3685,Agents!A:E,4,FALSE)</f>
        <v>Team5</v>
      </c>
      <c r="Q3685" t="str">
        <f>VLOOKUP(G3685,Agents!A:E,5,FALSE)</f>
        <v>Mid</v>
      </c>
      <c r="R3685" t="str">
        <f>VLOOKUP(G3685,Agents!A:E,2,FALSE)</f>
        <v>Night</v>
      </c>
    </row>
    <row r="3686" spans="1:18" x14ac:dyDescent="0.35">
      <c r="A3686" t="s">
        <v>6415</v>
      </c>
      <c r="B3686" t="s">
        <v>2114</v>
      </c>
      <c r="C3686" t="s">
        <v>22</v>
      </c>
      <c r="D3686" t="s">
        <v>38</v>
      </c>
      <c r="E3686" s="1">
        <v>46043.321527777778</v>
      </c>
      <c r="F3686" s="1">
        <v>46046.196527777778</v>
      </c>
      <c r="G3686" t="s">
        <v>110</v>
      </c>
      <c r="H3686" t="s">
        <v>15</v>
      </c>
      <c r="I3686" t="s">
        <v>16</v>
      </c>
      <c r="J3686">
        <v>3</v>
      </c>
      <c r="K3686" t="str">
        <f>IF(tickets_dataset[[#This Row],[status]] = "Closed", "Yes","No")</f>
        <v>Yes</v>
      </c>
      <c r="L3686" s="2">
        <f t="shared" si="228"/>
        <v>69</v>
      </c>
      <c r="M3686" t="str">
        <f t="shared" si="229"/>
        <v>Yes</v>
      </c>
      <c r="N3686" t="str">
        <f t="shared" si="230"/>
        <v>Jan</v>
      </c>
      <c r="O3686" s="2">
        <f t="shared" si="231"/>
        <v>2.875</v>
      </c>
      <c r="P3686" t="str">
        <f>VLOOKUP(G3686,Agents!A:E,4,FALSE)</f>
        <v>Team4</v>
      </c>
      <c r="Q3686" t="str">
        <f>VLOOKUP(G3686,Agents!A:E,5,FALSE)</f>
        <v>Junior</v>
      </c>
      <c r="R3686" t="str">
        <f>VLOOKUP(G3686,Agents!A:E,2,FALSE)</f>
        <v>Morning</v>
      </c>
    </row>
    <row r="3687" spans="1:18" x14ac:dyDescent="0.35">
      <c r="A3687" t="s">
        <v>6416</v>
      </c>
      <c r="B3687" t="s">
        <v>6417</v>
      </c>
      <c r="C3687" t="s">
        <v>50</v>
      </c>
      <c r="D3687" t="s">
        <v>26</v>
      </c>
      <c r="E3687" s="1">
        <v>46031.476388888892</v>
      </c>
      <c r="F3687" s="1">
        <v>46033.851388888892</v>
      </c>
      <c r="G3687" t="s">
        <v>67</v>
      </c>
      <c r="H3687" t="s">
        <v>15</v>
      </c>
      <c r="I3687" t="s">
        <v>16</v>
      </c>
      <c r="J3687">
        <v>4</v>
      </c>
      <c r="K3687" t="str">
        <f>IF(tickets_dataset[[#This Row],[status]] = "Closed", "Yes","No")</f>
        <v>Yes</v>
      </c>
      <c r="L3687" s="2">
        <f t="shared" si="228"/>
        <v>57</v>
      </c>
      <c r="M3687" t="str">
        <f t="shared" si="229"/>
        <v>Yes</v>
      </c>
      <c r="N3687" t="str">
        <f t="shared" si="230"/>
        <v>Jan</v>
      </c>
      <c r="O3687" s="2">
        <f t="shared" si="231"/>
        <v>2.375</v>
      </c>
      <c r="P3687" t="str">
        <f>VLOOKUP(G3687,Agents!A:E,4,FALSE)</f>
        <v>Team5</v>
      </c>
      <c r="Q3687" t="str">
        <f>VLOOKUP(G3687,Agents!A:E,5,FALSE)</f>
        <v>Junior</v>
      </c>
      <c r="R3687" t="str">
        <f>VLOOKUP(G3687,Agents!A:E,2,FALSE)</f>
        <v>Evening</v>
      </c>
    </row>
    <row r="3688" spans="1:18" x14ac:dyDescent="0.35">
      <c r="A3688" t="s">
        <v>6418</v>
      </c>
      <c r="B3688" t="s">
        <v>1673</v>
      </c>
      <c r="C3688" t="s">
        <v>12</v>
      </c>
      <c r="D3688" t="s">
        <v>13</v>
      </c>
      <c r="E3688" s="1">
        <v>46074.925694444442</v>
      </c>
      <c r="F3688" s="1">
        <v>46076.300694444442</v>
      </c>
      <c r="G3688" t="s">
        <v>199</v>
      </c>
      <c r="H3688" t="s">
        <v>15</v>
      </c>
      <c r="I3688" t="s">
        <v>16</v>
      </c>
      <c r="J3688">
        <v>3</v>
      </c>
      <c r="K3688" t="str">
        <f>IF(tickets_dataset[[#This Row],[status]] = "Closed", "Yes","No")</f>
        <v>Yes</v>
      </c>
      <c r="L3688" s="2">
        <f t="shared" si="228"/>
        <v>33</v>
      </c>
      <c r="M3688" t="str">
        <f t="shared" si="229"/>
        <v>No</v>
      </c>
      <c r="N3688" t="str">
        <f t="shared" si="230"/>
        <v>Feb</v>
      </c>
      <c r="O3688" s="2">
        <f t="shared" si="231"/>
        <v>1.375</v>
      </c>
      <c r="P3688" t="str">
        <f>VLOOKUP(G3688,Agents!A:E,4,FALSE)</f>
        <v>Team1</v>
      </c>
      <c r="Q3688" t="str">
        <f>VLOOKUP(G3688,Agents!A:E,5,FALSE)</f>
        <v>Junior</v>
      </c>
      <c r="R3688" t="str">
        <f>VLOOKUP(G3688,Agents!A:E,2,FALSE)</f>
        <v>Morning</v>
      </c>
    </row>
    <row r="3689" spans="1:18" x14ac:dyDescent="0.35">
      <c r="A3689" t="s">
        <v>6419</v>
      </c>
      <c r="B3689" t="s">
        <v>4896</v>
      </c>
      <c r="C3689" t="s">
        <v>22</v>
      </c>
      <c r="D3689" t="s">
        <v>26</v>
      </c>
      <c r="E3689" s="1">
        <v>46049.252083333333</v>
      </c>
      <c r="F3689" s="1">
        <v>46050.835416666669</v>
      </c>
      <c r="G3689" t="s">
        <v>86</v>
      </c>
      <c r="H3689" t="s">
        <v>15</v>
      </c>
      <c r="I3689" t="s">
        <v>68</v>
      </c>
      <c r="J3689">
        <v>2</v>
      </c>
      <c r="K3689" t="str">
        <f>IF(tickets_dataset[[#This Row],[status]] = "Closed", "Yes","No")</f>
        <v>Yes</v>
      </c>
      <c r="L3689" s="2">
        <f t="shared" si="228"/>
        <v>38.000000000058208</v>
      </c>
      <c r="M3689" t="str">
        <f t="shared" si="229"/>
        <v>No</v>
      </c>
      <c r="N3689" t="str">
        <f t="shared" si="230"/>
        <v>Jan</v>
      </c>
      <c r="O3689" s="2">
        <f t="shared" si="231"/>
        <v>1.5833333333357587</v>
      </c>
      <c r="P3689" t="str">
        <f>VLOOKUP(G3689,Agents!A:E,4,FALSE)</f>
        <v>Team1</v>
      </c>
      <c r="Q3689" t="str">
        <f>VLOOKUP(G3689,Agents!A:E,5,FALSE)</f>
        <v>Mid</v>
      </c>
      <c r="R3689" t="str">
        <f>VLOOKUP(G3689,Agents!A:E,2,FALSE)</f>
        <v>Morning</v>
      </c>
    </row>
    <row r="3690" spans="1:18" x14ac:dyDescent="0.35">
      <c r="A3690" t="s">
        <v>6420</v>
      </c>
      <c r="B3690" t="s">
        <v>6421</v>
      </c>
      <c r="C3690" t="s">
        <v>12</v>
      </c>
      <c r="D3690" t="s">
        <v>26</v>
      </c>
      <c r="E3690" s="1">
        <v>46086.619444444441</v>
      </c>
      <c r="F3690" s="1">
        <v>46087.619444444441</v>
      </c>
      <c r="G3690" t="s">
        <v>183</v>
      </c>
      <c r="H3690" t="s">
        <v>15</v>
      </c>
      <c r="I3690" t="s">
        <v>16</v>
      </c>
      <c r="J3690">
        <v>4</v>
      </c>
      <c r="K3690" t="str">
        <f>IF(tickets_dataset[[#This Row],[status]] = "Closed", "Yes","No")</f>
        <v>Yes</v>
      </c>
      <c r="L3690" s="2">
        <f t="shared" si="228"/>
        <v>24</v>
      </c>
      <c r="M3690" t="str">
        <f t="shared" si="229"/>
        <v>No</v>
      </c>
      <c r="N3690" t="str">
        <f t="shared" si="230"/>
        <v>Mar</v>
      </c>
      <c r="O3690" s="2">
        <f t="shared" si="231"/>
        <v>1</v>
      </c>
      <c r="P3690" t="str">
        <f>VLOOKUP(G3690,Agents!A:E,4,FALSE)</f>
        <v>Team3</v>
      </c>
      <c r="Q3690" t="str">
        <f>VLOOKUP(G3690,Agents!A:E,5,FALSE)</f>
        <v>Senior</v>
      </c>
      <c r="R3690" t="str">
        <f>VLOOKUP(G3690,Agents!A:E,2,FALSE)</f>
        <v>Night</v>
      </c>
    </row>
    <row r="3691" spans="1:18" x14ac:dyDescent="0.35">
      <c r="A3691" t="s">
        <v>6422</v>
      </c>
      <c r="B3691" t="s">
        <v>6423</v>
      </c>
      <c r="C3691" t="s">
        <v>34</v>
      </c>
      <c r="D3691" t="s">
        <v>38</v>
      </c>
      <c r="E3691" s="1">
        <v>46063.002083333333</v>
      </c>
      <c r="F3691" s="1">
        <v>46064.252083333333</v>
      </c>
      <c r="G3691" t="s">
        <v>282</v>
      </c>
      <c r="H3691" t="s">
        <v>28</v>
      </c>
      <c r="I3691" t="s">
        <v>16</v>
      </c>
      <c r="J3691">
        <v>4</v>
      </c>
      <c r="K3691" t="str">
        <f>IF(tickets_dataset[[#This Row],[status]] = "Closed", "Yes","No")</f>
        <v>No</v>
      </c>
      <c r="L3691" s="2">
        <f t="shared" si="228"/>
        <v>30</v>
      </c>
      <c r="M3691" t="str">
        <f t="shared" si="229"/>
        <v>No</v>
      </c>
      <c r="N3691" t="str">
        <f t="shared" si="230"/>
        <v>Feb</v>
      </c>
      <c r="O3691" s="2">
        <f t="shared" si="231"/>
        <v>1.25</v>
      </c>
      <c r="P3691" t="str">
        <f>VLOOKUP(G3691,Agents!A:E,4,FALSE)</f>
        <v>Team4</v>
      </c>
      <c r="Q3691" t="str">
        <f>VLOOKUP(G3691,Agents!A:E,5,FALSE)</f>
        <v>Mid</v>
      </c>
      <c r="R3691" t="str">
        <f>VLOOKUP(G3691,Agents!A:E,2,FALSE)</f>
        <v>Morning</v>
      </c>
    </row>
    <row r="3692" spans="1:18" x14ac:dyDescent="0.35">
      <c r="A3692" t="s">
        <v>6424</v>
      </c>
      <c r="B3692" t="s">
        <v>6425</v>
      </c>
      <c r="C3692" t="s">
        <v>22</v>
      </c>
      <c r="D3692" t="s">
        <v>13</v>
      </c>
      <c r="E3692" s="1">
        <v>46098.601388888892</v>
      </c>
      <c r="F3692" s="1">
        <v>46100.351388888892</v>
      </c>
      <c r="G3692" t="s">
        <v>128</v>
      </c>
      <c r="H3692" t="s">
        <v>15</v>
      </c>
      <c r="I3692" t="s">
        <v>16</v>
      </c>
      <c r="J3692">
        <v>5</v>
      </c>
      <c r="K3692" t="str">
        <f>IF(tickets_dataset[[#This Row],[status]] = "Closed", "Yes","No")</f>
        <v>Yes</v>
      </c>
      <c r="L3692" s="2">
        <f t="shared" si="228"/>
        <v>42</v>
      </c>
      <c r="M3692" t="str">
        <f t="shared" si="229"/>
        <v>No</v>
      </c>
      <c r="N3692" t="str">
        <f t="shared" si="230"/>
        <v>Mar</v>
      </c>
      <c r="O3692" s="2">
        <f t="shared" si="231"/>
        <v>1.75</v>
      </c>
      <c r="P3692" t="str">
        <f>VLOOKUP(G3692,Agents!A:E,4,FALSE)</f>
        <v>Team4</v>
      </c>
      <c r="Q3692" t="str">
        <f>VLOOKUP(G3692,Agents!A:E,5,FALSE)</f>
        <v>Mid</v>
      </c>
      <c r="R3692" t="str">
        <f>VLOOKUP(G3692,Agents!A:E,2,FALSE)</f>
        <v>Night</v>
      </c>
    </row>
    <row r="3693" spans="1:18" x14ac:dyDescent="0.35">
      <c r="A3693" t="s">
        <v>6426</v>
      </c>
      <c r="B3693" t="s">
        <v>6427</v>
      </c>
      <c r="C3693" t="s">
        <v>22</v>
      </c>
      <c r="D3693" t="s">
        <v>13</v>
      </c>
      <c r="E3693" s="1">
        <v>46087.208333333336</v>
      </c>
      <c r="F3693" s="1">
        <v>46088.25</v>
      </c>
      <c r="G3693" t="s">
        <v>190</v>
      </c>
      <c r="H3693" t="s">
        <v>15</v>
      </c>
      <c r="I3693" t="s">
        <v>16</v>
      </c>
      <c r="J3693">
        <v>3</v>
      </c>
      <c r="K3693" t="str">
        <f>IF(tickets_dataset[[#This Row],[status]] = "Closed", "Yes","No")</f>
        <v>Yes</v>
      </c>
      <c r="L3693" s="2">
        <f t="shared" si="228"/>
        <v>24.999999999941792</v>
      </c>
      <c r="M3693" t="str">
        <f t="shared" si="229"/>
        <v>No</v>
      </c>
      <c r="N3693" t="str">
        <f t="shared" si="230"/>
        <v>Mar</v>
      </c>
      <c r="O3693" s="2">
        <f t="shared" si="231"/>
        <v>1.0416666666642413</v>
      </c>
      <c r="P3693" t="str">
        <f>VLOOKUP(G3693,Agents!A:E,4,FALSE)</f>
        <v>Team1</v>
      </c>
      <c r="Q3693" t="str">
        <f>VLOOKUP(G3693,Agents!A:E,5,FALSE)</f>
        <v>Senior</v>
      </c>
      <c r="R3693" t="str">
        <f>VLOOKUP(G3693,Agents!A:E,2,FALSE)</f>
        <v>Night</v>
      </c>
    </row>
    <row r="3694" spans="1:18" x14ac:dyDescent="0.35">
      <c r="A3694" t="s">
        <v>6428</v>
      </c>
      <c r="B3694" t="s">
        <v>125</v>
      </c>
      <c r="C3694" t="s">
        <v>12</v>
      </c>
      <c r="D3694" t="s">
        <v>26</v>
      </c>
      <c r="E3694" s="1">
        <v>46089.934027777781</v>
      </c>
      <c r="F3694" s="1">
        <v>46092.059027777781</v>
      </c>
      <c r="G3694" t="s">
        <v>59</v>
      </c>
      <c r="H3694" t="s">
        <v>15</v>
      </c>
      <c r="I3694" t="s">
        <v>68</v>
      </c>
      <c r="J3694">
        <v>1</v>
      </c>
      <c r="K3694" t="str">
        <f>IF(tickets_dataset[[#This Row],[status]] = "Closed", "Yes","No")</f>
        <v>Yes</v>
      </c>
      <c r="L3694" s="2">
        <f t="shared" si="228"/>
        <v>51</v>
      </c>
      <c r="M3694" t="str">
        <f t="shared" si="229"/>
        <v>Yes</v>
      </c>
      <c r="N3694" t="str">
        <f t="shared" si="230"/>
        <v>Mar</v>
      </c>
      <c r="O3694" s="2">
        <f t="shared" si="231"/>
        <v>2.125</v>
      </c>
      <c r="P3694" t="str">
        <f>VLOOKUP(G3694,Agents!A:E,4,FALSE)</f>
        <v>Team3</v>
      </c>
      <c r="Q3694" t="str">
        <f>VLOOKUP(G3694,Agents!A:E,5,FALSE)</f>
        <v>Senior</v>
      </c>
      <c r="R3694" t="str">
        <f>VLOOKUP(G3694,Agents!A:E,2,FALSE)</f>
        <v>Night</v>
      </c>
    </row>
    <row r="3695" spans="1:18" x14ac:dyDescent="0.35">
      <c r="A3695" t="s">
        <v>6429</v>
      </c>
      <c r="B3695" t="s">
        <v>6430</v>
      </c>
      <c r="C3695" t="s">
        <v>12</v>
      </c>
      <c r="D3695" t="s">
        <v>26</v>
      </c>
      <c r="E3695" s="1">
        <v>46033.595138888886</v>
      </c>
      <c r="F3695" s="1">
        <v>46034.470138888886</v>
      </c>
      <c r="G3695" t="s">
        <v>190</v>
      </c>
      <c r="H3695" t="s">
        <v>15</v>
      </c>
      <c r="I3695" t="s">
        <v>16</v>
      </c>
      <c r="J3695">
        <v>5</v>
      </c>
      <c r="K3695" t="str">
        <f>IF(tickets_dataset[[#This Row],[status]] = "Closed", "Yes","No")</f>
        <v>Yes</v>
      </c>
      <c r="L3695" s="2">
        <f t="shared" si="228"/>
        <v>21</v>
      </c>
      <c r="M3695" t="str">
        <f t="shared" si="229"/>
        <v>No</v>
      </c>
      <c r="N3695" t="str">
        <f t="shared" si="230"/>
        <v>Jan</v>
      </c>
      <c r="O3695" s="2">
        <f t="shared" si="231"/>
        <v>0.875</v>
      </c>
      <c r="P3695" t="str">
        <f>VLOOKUP(G3695,Agents!A:E,4,FALSE)</f>
        <v>Team1</v>
      </c>
      <c r="Q3695" t="str">
        <f>VLOOKUP(G3695,Agents!A:E,5,FALSE)</f>
        <v>Senior</v>
      </c>
      <c r="R3695" t="str">
        <f>VLOOKUP(G3695,Agents!A:E,2,FALSE)</f>
        <v>Night</v>
      </c>
    </row>
    <row r="3696" spans="1:18" x14ac:dyDescent="0.35">
      <c r="A3696" t="s">
        <v>6431</v>
      </c>
      <c r="B3696" t="s">
        <v>5443</v>
      </c>
      <c r="C3696" t="s">
        <v>34</v>
      </c>
      <c r="D3696" t="s">
        <v>38</v>
      </c>
      <c r="E3696" s="1">
        <v>46076.511111111111</v>
      </c>
      <c r="F3696" s="1">
        <v>46080.386111111111</v>
      </c>
      <c r="G3696" t="s">
        <v>45</v>
      </c>
      <c r="H3696" t="s">
        <v>15</v>
      </c>
      <c r="I3696" t="s">
        <v>16</v>
      </c>
      <c r="J3696">
        <v>4</v>
      </c>
      <c r="K3696" t="str">
        <f>IF(tickets_dataset[[#This Row],[status]] = "Closed", "Yes","No")</f>
        <v>Yes</v>
      </c>
      <c r="L3696" s="2">
        <f t="shared" si="228"/>
        <v>93</v>
      </c>
      <c r="M3696" t="str">
        <f t="shared" si="229"/>
        <v>Yes</v>
      </c>
      <c r="N3696" t="str">
        <f t="shared" si="230"/>
        <v>Feb</v>
      </c>
      <c r="O3696" s="2">
        <f t="shared" si="231"/>
        <v>3.875</v>
      </c>
      <c r="P3696" t="str">
        <f>VLOOKUP(G3696,Agents!A:E,4,FALSE)</f>
        <v>Team5</v>
      </c>
      <c r="Q3696" t="str">
        <f>VLOOKUP(G3696,Agents!A:E,5,FALSE)</f>
        <v>Senior</v>
      </c>
      <c r="R3696" t="str">
        <f>VLOOKUP(G3696,Agents!A:E,2,FALSE)</f>
        <v>Morning</v>
      </c>
    </row>
    <row r="3697" spans="1:18" x14ac:dyDescent="0.35">
      <c r="A3697" t="s">
        <v>6432</v>
      </c>
      <c r="B3697" t="s">
        <v>495</v>
      </c>
      <c r="C3697" t="s">
        <v>34</v>
      </c>
      <c r="D3697" t="s">
        <v>38</v>
      </c>
      <c r="E3697" s="1">
        <v>46038.656944444447</v>
      </c>
      <c r="F3697" s="1">
        <v>46042.115277777775</v>
      </c>
      <c r="G3697" t="s">
        <v>344</v>
      </c>
      <c r="H3697" t="s">
        <v>15</v>
      </c>
      <c r="I3697" t="s">
        <v>16</v>
      </c>
      <c r="J3697">
        <v>4</v>
      </c>
      <c r="K3697" t="str">
        <f>IF(tickets_dataset[[#This Row],[status]] = "Closed", "Yes","No")</f>
        <v>Yes</v>
      </c>
      <c r="L3697" s="2">
        <f t="shared" si="228"/>
        <v>82.999999999883585</v>
      </c>
      <c r="M3697" t="str">
        <f t="shared" si="229"/>
        <v>Yes</v>
      </c>
      <c r="N3697" t="str">
        <f t="shared" si="230"/>
        <v>Jan</v>
      </c>
      <c r="O3697" s="2">
        <f t="shared" si="231"/>
        <v>3.4583333333284827</v>
      </c>
      <c r="P3697" t="str">
        <f>VLOOKUP(G3697,Agents!A:E,4,FALSE)</f>
        <v>Team4</v>
      </c>
      <c r="Q3697" t="str">
        <f>VLOOKUP(G3697,Agents!A:E,5,FALSE)</f>
        <v>Senior</v>
      </c>
      <c r="R3697" t="str">
        <f>VLOOKUP(G3697,Agents!A:E,2,FALSE)</f>
        <v>Night</v>
      </c>
    </row>
    <row r="3698" spans="1:18" x14ac:dyDescent="0.35">
      <c r="A3698" t="s">
        <v>6433</v>
      </c>
      <c r="B3698" t="s">
        <v>5708</v>
      </c>
      <c r="C3698" t="s">
        <v>76</v>
      </c>
      <c r="D3698" t="s">
        <v>26</v>
      </c>
      <c r="E3698" s="1">
        <v>46071.20208333333</v>
      </c>
      <c r="F3698" s="1">
        <v>46071.95208333333</v>
      </c>
      <c r="G3698" t="s">
        <v>56</v>
      </c>
      <c r="H3698" t="s">
        <v>15</v>
      </c>
      <c r="I3698" t="s">
        <v>16</v>
      </c>
      <c r="J3698">
        <v>5</v>
      </c>
      <c r="K3698" t="str">
        <f>IF(tickets_dataset[[#This Row],[status]] = "Closed", "Yes","No")</f>
        <v>Yes</v>
      </c>
      <c r="L3698" s="2">
        <f t="shared" si="228"/>
        <v>18</v>
      </c>
      <c r="M3698" t="str">
        <f t="shared" si="229"/>
        <v>No</v>
      </c>
      <c r="N3698" t="str">
        <f t="shared" si="230"/>
        <v>Feb</v>
      </c>
      <c r="O3698" s="2">
        <f t="shared" si="231"/>
        <v>0.75</v>
      </c>
      <c r="P3698" t="str">
        <f>VLOOKUP(G3698,Agents!A:E,4,FALSE)</f>
        <v>Team1</v>
      </c>
      <c r="Q3698" t="str">
        <f>VLOOKUP(G3698,Agents!A:E,5,FALSE)</f>
        <v>Senior</v>
      </c>
      <c r="R3698" t="str">
        <f>VLOOKUP(G3698,Agents!A:E,2,FALSE)</f>
        <v>Night</v>
      </c>
    </row>
    <row r="3699" spans="1:18" x14ac:dyDescent="0.35">
      <c r="A3699" t="s">
        <v>6434</v>
      </c>
      <c r="B3699" t="s">
        <v>1943</v>
      </c>
      <c r="C3699" t="s">
        <v>50</v>
      </c>
      <c r="D3699" t="s">
        <v>13</v>
      </c>
      <c r="E3699" s="1">
        <v>46098.731944444444</v>
      </c>
      <c r="F3699" s="1">
        <v>46100.19027777778</v>
      </c>
      <c r="G3699" t="s">
        <v>211</v>
      </c>
      <c r="H3699" t="s">
        <v>15</v>
      </c>
      <c r="I3699" t="s">
        <v>16</v>
      </c>
      <c r="J3699">
        <v>4</v>
      </c>
      <c r="K3699" t="str">
        <f>IF(tickets_dataset[[#This Row],[status]] = "Closed", "Yes","No")</f>
        <v>Yes</v>
      </c>
      <c r="L3699" s="2">
        <f t="shared" si="228"/>
        <v>35.000000000058208</v>
      </c>
      <c r="M3699" t="str">
        <f t="shared" si="229"/>
        <v>No</v>
      </c>
      <c r="N3699" t="str">
        <f t="shared" si="230"/>
        <v>Mar</v>
      </c>
      <c r="O3699" s="2">
        <f t="shared" si="231"/>
        <v>1.4583333333357587</v>
      </c>
      <c r="P3699" t="str">
        <f>VLOOKUP(G3699,Agents!A:E,4,FALSE)</f>
        <v>Team5</v>
      </c>
      <c r="Q3699" t="str">
        <f>VLOOKUP(G3699,Agents!A:E,5,FALSE)</f>
        <v>Senior</v>
      </c>
      <c r="R3699" t="str">
        <f>VLOOKUP(G3699,Agents!A:E,2,FALSE)</f>
        <v>Evening</v>
      </c>
    </row>
    <row r="3700" spans="1:18" x14ac:dyDescent="0.35">
      <c r="A3700" t="s">
        <v>6435</v>
      </c>
      <c r="B3700" t="s">
        <v>6436</v>
      </c>
      <c r="C3700" t="s">
        <v>76</v>
      </c>
      <c r="D3700" t="s">
        <v>13</v>
      </c>
      <c r="E3700" s="1">
        <v>46078.661111111112</v>
      </c>
      <c r="F3700" s="1">
        <v>46079.994444444441</v>
      </c>
      <c r="G3700" t="s">
        <v>27</v>
      </c>
      <c r="H3700" t="s">
        <v>132</v>
      </c>
      <c r="I3700" t="s">
        <v>16</v>
      </c>
      <c r="J3700">
        <v>4</v>
      </c>
      <c r="K3700" t="str">
        <f>IF(tickets_dataset[[#This Row],[status]] = "Closed", "Yes","No")</f>
        <v>No</v>
      </c>
      <c r="L3700" s="2">
        <f t="shared" si="228"/>
        <v>31.999999999883585</v>
      </c>
      <c r="M3700" t="str">
        <f t="shared" si="229"/>
        <v>No</v>
      </c>
      <c r="N3700" t="str">
        <f t="shared" si="230"/>
        <v>Feb</v>
      </c>
      <c r="O3700" s="2">
        <f t="shared" si="231"/>
        <v>1.3333333333284827</v>
      </c>
      <c r="P3700" t="str">
        <f>VLOOKUP(G3700,Agents!A:E,4,FALSE)</f>
        <v>Team5</v>
      </c>
      <c r="Q3700" t="str">
        <f>VLOOKUP(G3700,Agents!A:E,5,FALSE)</f>
        <v>Senior</v>
      </c>
      <c r="R3700" t="str">
        <f>VLOOKUP(G3700,Agents!A:E,2,FALSE)</f>
        <v>Morning</v>
      </c>
    </row>
    <row r="3701" spans="1:18" x14ac:dyDescent="0.35">
      <c r="A3701" t="s">
        <v>6437</v>
      </c>
      <c r="B3701" t="s">
        <v>6438</v>
      </c>
      <c r="C3701" t="s">
        <v>22</v>
      </c>
      <c r="D3701" t="s">
        <v>26</v>
      </c>
      <c r="E3701" s="1">
        <v>46035.882638888892</v>
      </c>
      <c r="F3701" s="1">
        <v>46037.71597222222</v>
      </c>
      <c r="G3701" t="s">
        <v>91</v>
      </c>
      <c r="H3701" t="s">
        <v>132</v>
      </c>
      <c r="I3701" t="s">
        <v>16</v>
      </c>
      <c r="J3701">
        <v>4</v>
      </c>
      <c r="K3701" t="str">
        <f>IF(tickets_dataset[[#This Row],[status]] = "Closed", "Yes","No")</f>
        <v>No</v>
      </c>
      <c r="L3701" s="2">
        <f t="shared" si="228"/>
        <v>43.999999999883585</v>
      </c>
      <c r="M3701" t="str">
        <f t="shared" si="229"/>
        <v>No</v>
      </c>
      <c r="N3701" t="str">
        <f t="shared" si="230"/>
        <v>Jan</v>
      </c>
      <c r="O3701" s="2">
        <f t="shared" si="231"/>
        <v>1.8333333333284827</v>
      </c>
      <c r="P3701" t="str">
        <f>VLOOKUP(G3701,Agents!A:E,4,FALSE)</f>
        <v>Team5</v>
      </c>
      <c r="Q3701" t="str">
        <f>VLOOKUP(G3701,Agents!A:E,5,FALSE)</f>
        <v>Mid</v>
      </c>
      <c r="R3701" t="str">
        <f>VLOOKUP(G3701,Agents!A:E,2,FALSE)</f>
        <v>Night</v>
      </c>
    </row>
    <row r="3702" spans="1:18" x14ac:dyDescent="0.35">
      <c r="A3702" t="s">
        <v>6439</v>
      </c>
      <c r="B3702" t="s">
        <v>6440</v>
      </c>
      <c r="C3702" t="s">
        <v>12</v>
      </c>
      <c r="D3702" t="s">
        <v>26</v>
      </c>
      <c r="E3702" s="1">
        <v>46065.909722222219</v>
      </c>
      <c r="F3702" s="1">
        <v>46067.076388888891</v>
      </c>
      <c r="G3702" t="s">
        <v>199</v>
      </c>
      <c r="H3702" t="s">
        <v>132</v>
      </c>
      <c r="I3702" t="s">
        <v>16</v>
      </c>
      <c r="J3702">
        <v>5</v>
      </c>
      <c r="K3702" t="str">
        <f>IF(tickets_dataset[[#This Row],[status]] = "Closed", "Yes","No")</f>
        <v>No</v>
      </c>
      <c r="L3702" s="2">
        <f t="shared" si="228"/>
        <v>28.000000000116415</v>
      </c>
      <c r="M3702" t="str">
        <f t="shared" si="229"/>
        <v>No</v>
      </c>
      <c r="N3702" t="str">
        <f t="shared" si="230"/>
        <v>Feb</v>
      </c>
      <c r="O3702" s="2">
        <f t="shared" si="231"/>
        <v>1.1666666666715173</v>
      </c>
      <c r="P3702" t="str">
        <f>VLOOKUP(G3702,Agents!A:E,4,FALSE)</f>
        <v>Team1</v>
      </c>
      <c r="Q3702" t="str">
        <f>VLOOKUP(G3702,Agents!A:E,5,FALSE)</f>
        <v>Junior</v>
      </c>
      <c r="R3702" t="str">
        <f>VLOOKUP(G3702,Agents!A:E,2,FALSE)</f>
        <v>Morning</v>
      </c>
    </row>
    <row r="3703" spans="1:18" x14ac:dyDescent="0.35">
      <c r="A3703" t="s">
        <v>6441</v>
      </c>
      <c r="B3703" t="s">
        <v>5888</v>
      </c>
      <c r="C3703" t="s">
        <v>34</v>
      </c>
      <c r="D3703" t="s">
        <v>13</v>
      </c>
      <c r="E3703" s="1">
        <v>46033.159722222219</v>
      </c>
      <c r="F3703" s="1">
        <v>46034.034722222219</v>
      </c>
      <c r="G3703" t="s">
        <v>31</v>
      </c>
      <c r="H3703" t="s">
        <v>15</v>
      </c>
      <c r="I3703" t="s">
        <v>16</v>
      </c>
      <c r="J3703">
        <v>3</v>
      </c>
      <c r="K3703" t="str">
        <f>IF(tickets_dataset[[#This Row],[status]] = "Closed", "Yes","No")</f>
        <v>Yes</v>
      </c>
      <c r="L3703" s="2">
        <f t="shared" si="228"/>
        <v>21</v>
      </c>
      <c r="M3703" t="str">
        <f t="shared" si="229"/>
        <v>No</v>
      </c>
      <c r="N3703" t="str">
        <f t="shared" si="230"/>
        <v>Jan</v>
      </c>
      <c r="O3703" s="2">
        <f t="shared" si="231"/>
        <v>0.875</v>
      </c>
      <c r="P3703" t="str">
        <f>VLOOKUP(G3703,Agents!A:E,4,FALSE)</f>
        <v>Team5</v>
      </c>
      <c r="Q3703" t="str">
        <f>VLOOKUP(G3703,Agents!A:E,5,FALSE)</f>
        <v>Senior</v>
      </c>
      <c r="R3703" t="str">
        <f>VLOOKUP(G3703,Agents!A:E,2,FALSE)</f>
        <v>Evening</v>
      </c>
    </row>
    <row r="3704" spans="1:18" x14ac:dyDescent="0.35">
      <c r="A3704" t="s">
        <v>6442</v>
      </c>
      <c r="B3704" t="s">
        <v>1438</v>
      </c>
      <c r="C3704" t="s">
        <v>34</v>
      </c>
      <c r="D3704" t="s">
        <v>13</v>
      </c>
      <c r="E3704" s="1">
        <v>46038.009027777778</v>
      </c>
      <c r="F3704" s="1">
        <v>46039.467361111114</v>
      </c>
      <c r="G3704" t="s">
        <v>273</v>
      </c>
      <c r="H3704" t="s">
        <v>15</v>
      </c>
      <c r="I3704" t="s">
        <v>16</v>
      </c>
      <c r="J3704">
        <v>4</v>
      </c>
      <c r="K3704" t="str">
        <f>IF(tickets_dataset[[#This Row],[status]] = "Closed", "Yes","No")</f>
        <v>Yes</v>
      </c>
      <c r="L3704" s="2">
        <f t="shared" si="228"/>
        <v>35.000000000058208</v>
      </c>
      <c r="M3704" t="str">
        <f t="shared" si="229"/>
        <v>No</v>
      </c>
      <c r="N3704" t="str">
        <f t="shared" si="230"/>
        <v>Jan</v>
      </c>
      <c r="O3704" s="2">
        <f t="shared" si="231"/>
        <v>1.4583333333357587</v>
      </c>
      <c r="P3704" t="str">
        <f>VLOOKUP(G3704,Agents!A:E,4,FALSE)</f>
        <v>Team3</v>
      </c>
      <c r="Q3704" t="str">
        <f>VLOOKUP(G3704,Agents!A:E,5,FALSE)</f>
        <v>Senior</v>
      </c>
      <c r="R3704" t="str">
        <f>VLOOKUP(G3704,Agents!A:E,2,FALSE)</f>
        <v>Evening</v>
      </c>
    </row>
    <row r="3705" spans="1:18" x14ac:dyDescent="0.35">
      <c r="A3705" t="s">
        <v>6443</v>
      </c>
      <c r="B3705" t="s">
        <v>6444</v>
      </c>
      <c r="C3705" t="s">
        <v>76</v>
      </c>
      <c r="D3705" t="s">
        <v>26</v>
      </c>
      <c r="E3705" s="1">
        <v>46107.548611111109</v>
      </c>
      <c r="F3705" s="1">
        <v>46108.840277777781</v>
      </c>
      <c r="G3705" t="s">
        <v>256</v>
      </c>
      <c r="H3705" t="s">
        <v>15</v>
      </c>
      <c r="I3705" t="s">
        <v>16</v>
      </c>
      <c r="J3705">
        <v>5</v>
      </c>
      <c r="K3705" t="str">
        <f>IF(tickets_dataset[[#This Row],[status]] = "Closed", "Yes","No")</f>
        <v>Yes</v>
      </c>
      <c r="L3705" s="2">
        <f t="shared" si="228"/>
        <v>31.000000000116415</v>
      </c>
      <c r="M3705" t="str">
        <f t="shared" si="229"/>
        <v>No</v>
      </c>
      <c r="N3705" t="str">
        <f t="shared" si="230"/>
        <v>Mar</v>
      </c>
      <c r="O3705" s="2">
        <f t="shared" si="231"/>
        <v>1.2916666666715173</v>
      </c>
      <c r="P3705" t="str">
        <f>VLOOKUP(G3705,Agents!A:E,4,FALSE)</f>
        <v>Team1</v>
      </c>
      <c r="Q3705" t="str">
        <f>VLOOKUP(G3705,Agents!A:E,5,FALSE)</f>
        <v>Mid</v>
      </c>
      <c r="R3705" t="str">
        <f>VLOOKUP(G3705,Agents!A:E,2,FALSE)</f>
        <v>Morning</v>
      </c>
    </row>
    <row r="3706" spans="1:18" x14ac:dyDescent="0.35">
      <c r="A3706" t="s">
        <v>6445</v>
      </c>
      <c r="B3706" t="s">
        <v>6446</v>
      </c>
      <c r="C3706" t="s">
        <v>50</v>
      </c>
      <c r="D3706" t="s">
        <v>26</v>
      </c>
      <c r="E3706" s="1">
        <v>46089.55972222222</v>
      </c>
      <c r="F3706" s="1">
        <v>46089.893055555556</v>
      </c>
      <c r="G3706" t="s">
        <v>164</v>
      </c>
      <c r="H3706" t="s">
        <v>15</v>
      </c>
      <c r="I3706" t="s">
        <v>16</v>
      </c>
      <c r="J3706">
        <v>4</v>
      </c>
      <c r="K3706" t="str">
        <f>IF(tickets_dataset[[#This Row],[status]] = "Closed", "Yes","No")</f>
        <v>Yes</v>
      </c>
      <c r="L3706" s="2">
        <f t="shared" si="228"/>
        <v>8.0000000000582077</v>
      </c>
      <c r="M3706" t="str">
        <f t="shared" si="229"/>
        <v>No</v>
      </c>
      <c r="N3706" t="str">
        <f t="shared" si="230"/>
        <v>Mar</v>
      </c>
      <c r="O3706" s="2">
        <f t="shared" si="231"/>
        <v>0.33333333333575865</v>
      </c>
      <c r="P3706" t="str">
        <f>VLOOKUP(G3706,Agents!A:E,4,FALSE)</f>
        <v>Team4</v>
      </c>
      <c r="Q3706" t="str">
        <f>VLOOKUP(G3706,Agents!A:E,5,FALSE)</f>
        <v>Senior</v>
      </c>
      <c r="R3706" t="str">
        <f>VLOOKUP(G3706,Agents!A:E,2,FALSE)</f>
        <v>Evening</v>
      </c>
    </row>
    <row r="3707" spans="1:18" x14ac:dyDescent="0.35">
      <c r="A3707" t="s">
        <v>6447</v>
      </c>
      <c r="B3707" t="s">
        <v>6448</v>
      </c>
      <c r="C3707" t="s">
        <v>50</v>
      </c>
      <c r="D3707" t="s">
        <v>13</v>
      </c>
      <c r="E3707" s="1">
        <v>46053.880555555559</v>
      </c>
      <c r="F3707" s="1">
        <v>46054.588888888888</v>
      </c>
      <c r="G3707" t="s">
        <v>256</v>
      </c>
      <c r="H3707" t="s">
        <v>15</v>
      </c>
      <c r="I3707" t="s">
        <v>68</v>
      </c>
      <c r="J3707">
        <v>2</v>
      </c>
      <c r="K3707" t="str">
        <f>IF(tickets_dataset[[#This Row],[status]] = "Closed", "Yes","No")</f>
        <v>Yes</v>
      </c>
      <c r="L3707" s="2">
        <f t="shared" si="228"/>
        <v>16.999999999883585</v>
      </c>
      <c r="M3707" t="str">
        <f t="shared" si="229"/>
        <v>No</v>
      </c>
      <c r="N3707" t="str">
        <f t="shared" si="230"/>
        <v>Jan</v>
      </c>
      <c r="O3707" s="2">
        <f t="shared" si="231"/>
        <v>0.70833333332848269</v>
      </c>
      <c r="P3707" t="str">
        <f>VLOOKUP(G3707,Agents!A:E,4,FALSE)</f>
        <v>Team1</v>
      </c>
      <c r="Q3707" t="str">
        <f>VLOOKUP(G3707,Agents!A:E,5,FALSE)</f>
        <v>Mid</v>
      </c>
      <c r="R3707" t="str">
        <f>VLOOKUP(G3707,Agents!A:E,2,FALSE)</f>
        <v>Morning</v>
      </c>
    </row>
    <row r="3708" spans="1:18" x14ac:dyDescent="0.35">
      <c r="A3708" t="s">
        <v>6449</v>
      </c>
      <c r="B3708" t="s">
        <v>1920</v>
      </c>
      <c r="C3708" t="s">
        <v>12</v>
      </c>
      <c r="D3708" t="s">
        <v>13</v>
      </c>
      <c r="E3708" s="1">
        <v>46045.310416666667</v>
      </c>
      <c r="F3708" s="1">
        <v>46047.227083333331</v>
      </c>
      <c r="G3708" t="s">
        <v>19</v>
      </c>
      <c r="H3708" t="s">
        <v>15</v>
      </c>
      <c r="I3708" t="s">
        <v>68</v>
      </c>
      <c r="J3708">
        <v>3</v>
      </c>
      <c r="K3708" t="str">
        <f>IF(tickets_dataset[[#This Row],[status]] = "Closed", "Yes","No")</f>
        <v>Yes</v>
      </c>
      <c r="L3708" s="2">
        <f t="shared" si="228"/>
        <v>45.999999999941792</v>
      </c>
      <c r="M3708" t="str">
        <f t="shared" si="229"/>
        <v>No</v>
      </c>
      <c r="N3708" t="str">
        <f t="shared" si="230"/>
        <v>Jan</v>
      </c>
      <c r="O3708" s="2">
        <f t="shared" si="231"/>
        <v>1.9166666666642413</v>
      </c>
      <c r="P3708" t="str">
        <f>VLOOKUP(G3708,Agents!A:E,4,FALSE)</f>
        <v>Team4</v>
      </c>
      <c r="Q3708" t="str">
        <f>VLOOKUP(G3708,Agents!A:E,5,FALSE)</f>
        <v>Senior</v>
      </c>
      <c r="R3708" t="str">
        <f>VLOOKUP(G3708,Agents!A:E,2,FALSE)</f>
        <v>Evening</v>
      </c>
    </row>
    <row r="3709" spans="1:18" x14ac:dyDescent="0.35">
      <c r="A3709" t="s">
        <v>6450</v>
      </c>
      <c r="B3709" t="s">
        <v>6451</v>
      </c>
      <c r="C3709" t="s">
        <v>76</v>
      </c>
      <c r="D3709" t="s">
        <v>26</v>
      </c>
      <c r="E3709" s="1">
        <v>46103.304166666669</v>
      </c>
      <c r="F3709" s="1">
        <v>46105.054166666669</v>
      </c>
      <c r="G3709" t="s">
        <v>344</v>
      </c>
      <c r="H3709" t="s">
        <v>15</v>
      </c>
      <c r="I3709" t="s">
        <v>16</v>
      </c>
      <c r="J3709">
        <v>4</v>
      </c>
      <c r="K3709" t="str">
        <f>IF(tickets_dataset[[#This Row],[status]] = "Closed", "Yes","No")</f>
        <v>Yes</v>
      </c>
      <c r="L3709" s="2">
        <f t="shared" si="228"/>
        <v>42</v>
      </c>
      <c r="M3709" t="str">
        <f t="shared" si="229"/>
        <v>No</v>
      </c>
      <c r="N3709" t="str">
        <f t="shared" si="230"/>
        <v>Mar</v>
      </c>
      <c r="O3709" s="2">
        <f t="shared" si="231"/>
        <v>1.75</v>
      </c>
      <c r="P3709" t="str">
        <f>VLOOKUP(G3709,Agents!A:E,4,FALSE)</f>
        <v>Team4</v>
      </c>
      <c r="Q3709" t="str">
        <f>VLOOKUP(G3709,Agents!A:E,5,FALSE)</f>
        <v>Senior</v>
      </c>
      <c r="R3709" t="str">
        <f>VLOOKUP(G3709,Agents!A:E,2,FALSE)</f>
        <v>Night</v>
      </c>
    </row>
    <row r="3710" spans="1:18" x14ac:dyDescent="0.35">
      <c r="A3710" t="s">
        <v>6452</v>
      </c>
      <c r="B3710" t="s">
        <v>6453</v>
      </c>
      <c r="C3710" t="s">
        <v>22</v>
      </c>
      <c r="D3710" t="s">
        <v>38</v>
      </c>
      <c r="E3710" s="1">
        <v>46052.581944444442</v>
      </c>
      <c r="F3710" s="1">
        <v>46056.248611111114</v>
      </c>
      <c r="G3710" t="s">
        <v>110</v>
      </c>
      <c r="H3710" t="s">
        <v>15</v>
      </c>
      <c r="I3710" t="s">
        <v>16</v>
      </c>
      <c r="J3710">
        <v>4</v>
      </c>
      <c r="K3710" t="str">
        <f>IF(tickets_dataset[[#This Row],[status]] = "Closed", "Yes","No")</f>
        <v>Yes</v>
      </c>
      <c r="L3710" s="2">
        <f t="shared" si="228"/>
        <v>88.000000000116415</v>
      </c>
      <c r="M3710" t="str">
        <f t="shared" si="229"/>
        <v>Yes</v>
      </c>
      <c r="N3710" t="str">
        <f t="shared" si="230"/>
        <v>Jan</v>
      </c>
      <c r="O3710" s="2">
        <f t="shared" si="231"/>
        <v>3.6666666666715173</v>
      </c>
      <c r="P3710" t="str">
        <f>VLOOKUP(G3710,Agents!A:E,4,FALSE)</f>
        <v>Team4</v>
      </c>
      <c r="Q3710" t="str">
        <f>VLOOKUP(G3710,Agents!A:E,5,FALSE)</f>
        <v>Junior</v>
      </c>
      <c r="R3710" t="str">
        <f>VLOOKUP(G3710,Agents!A:E,2,FALSE)</f>
        <v>Morning</v>
      </c>
    </row>
    <row r="3711" spans="1:18" x14ac:dyDescent="0.35">
      <c r="A3711" t="s">
        <v>6454</v>
      </c>
      <c r="B3711" t="s">
        <v>6455</v>
      </c>
      <c r="C3711" t="s">
        <v>22</v>
      </c>
      <c r="D3711" t="s">
        <v>38</v>
      </c>
      <c r="E3711" s="1">
        <v>46089.887499999997</v>
      </c>
      <c r="F3711" s="1">
        <v>46093.012499999997</v>
      </c>
      <c r="G3711" t="s">
        <v>234</v>
      </c>
      <c r="H3711" t="s">
        <v>28</v>
      </c>
      <c r="I3711" t="s">
        <v>16</v>
      </c>
      <c r="J3711">
        <v>4</v>
      </c>
      <c r="K3711" t="str">
        <f>IF(tickets_dataset[[#This Row],[status]] = "Closed", "Yes","No")</f>
        <v>No</v>
      </c>
      <c r="L3711" s="2">
        <f t="shared" si="228"/>
        <v>75</v>
      </c>
      <c r="M3711" t="str">
        <f t="shared" si="229"/>
        <v>Yes</v>
      </c>
      <c r="N3711" t="str">
        <f t="shared" si="230"/>
        <v>Mar</v>
      </c>
      <c r="O3711" s="2">
        <f t="shared" si="231"/>
        <v>3.125</v>
      </c>
      <c r="P3711" t="str">
        <f>VLOOKUP(G3711,Agents!A:E,4,FALSE)</f>
        <v>Team5</v>
      </c>
      <c r="Q3711" t="str">
        <f>VLOOKUP(G3711,Agents!A:E,5,FALSE)</f>
        <v>Senior</v>
      </c>
      <c r="R3711" t="str">
        <f>VLOOKUP(G3711,Agents!A:E,2,FALSE)</f>
        <v>Night</v>
      </c>
    </row>
    <row r="3712" spans="1:18" x14ac:dyDescent="0.35">
      <c r="A3712" t="s">
        <v>6456</v>
      </c>
      <c r="B3712" t="s">
        <v>3666</v>
      </c>
      <c r="C3712" t="s">
        <v>22</v>
      </c>
      <c r="D3712" t="s">
        <v>13</v>
      </c>
      <c r="E3712" s="1">
        <v>46098.320138888892</v>
      </c>
      <c r="F3712" s="1">
        <v>46098.445138888892</v>
      </c>
      <c r="G3712" t="s">
        <v>119</v>
      </c>
      <c r="H3712" t="s">
        <v>15</v>
      </c>
      <c r="I3712" t="s">
        <v>16</v>
      </c>
      <c r="J3712">
        <v>3</v>
      </c>
      <c r="K3712" t="str">
        <f>IF(tickets_dataset[[#This Row],[status]] = "Closed", "Yes","No")</f>
        <v>Yes</v>
      </c>
      <c r="L3712" s="2">
        <f t="shared" si="228"/>
        <v>3</v>
      </c>
      <c r="M3712" t="str">
        <f t="shared" si="229"/>
        <v>No</v>
      </c>
      <c r="N3712" t="str">
        <f t="shared" si="230"/>
        <v>Mar</v>
      </c>
      <c r="O3712" s="2">
        <f t="shared" si="231"/>
        <v>0.125</v>
      </c>
      <c r="P3712" t="str">
        <f>VLOOKUP(G3712,Agents!A:E,4,FALSE)</f>
        <v>Team1</v>
      </c>
      <c r="Q3712" t="str">
        <f>VLOOKUP(G3712,Agents!A:E,5,FALSE)</f>
        <v>Junior</v>
      </c>
      <c r="R3712" t="str">
        <f>VLOOKUP(G3712,Agents!A:E,2,FALSE)</f>
        <v>Morning</v>
      </c>
    </row>
    <row r="3713" spans="1:18" x14ac:dyDescent="0.35">
      <c r="A3713" t="s">
        <v>6457</v>
      </c>
      <c r="B3713" t="s">
        <v>3729</v>
      </c>
      <c r="C3713" t="s">
        <v>34</v>
      </c>
      <c r="D3713" t="s">
        <v>38</v>
      </c>
      <c r="E3713" s="1">
        <v>46064.161111111112</v>
      </c>
      <c r="F3713" s="1">
        <v>46067.161111111112</v>
      </c>
      <c r="G3713" t="s">
        <v>156</v>
      </c>
      <c r="H3713" t="s">
        <v>28</v>
      </c>
      <c r="I3713" t="s">
        <v>16</v>
      </c>
      <c r="J3713">
        <v>5</v>
      </c>
      <c r="K3713" t="str">
        <f>IF(tickets_dataset[[#This Row],[status]] = "Closed", "Yes","No")</f>
        <v>No</v>
      </c>
      <c r="L3713" s="2">
        <f t="shared" si="228"/>
        <v>72</v>
      </c>
      <c r="M3713" t="str">
        <f t="shared" si="229"/>
        <v>Yes</v>
      </c>
      <c r="N3713" t="str">
        <f t="shared" si="230"/>
        <v>Feb</v>
      </c>
      <c r="O3713" s="2">
        <f t="shared" si="231"/>
        <v>3</v>
      </c>
      <c r="P3713" t="str">
        <f>VLOOKUP(G3713,Agents!A:E,4,FALSE)</f>
        <v>Team3</v>
      </c>
      <c r="Q3713" t="str">
        <f>VLOOKUP(G3713,Agents!A:E,5,FALSE)</f>
        <v>Mid</v>
      </c>
      <c r="R3713" t="str">
        <f>VLOOKUP(G3713,Agents!A:E,2,FALSE)</f>
        <v>Evening</v>
      </c>
    </row>
    <row r="3714" spans="1:18" x14ac:dyDescent="0.35">
      <c r="A3714" t="s">
        <v>6458</v>
      </c>
      <c r="B3714" t="s">
        <v>6096</v>
      </c>
      <c r="C3714" t="s">
        <v>50</v>
      </c>
      <c r="D3714" t="s">
        <v>26</v>
      </c>
      <c r="E3714" s="1">
        <v>46107.620833333334</v>
      </c>
      <c r="F3714" s="1">
        <v>46109.120833333334</v>
      </c>
      <c r="G3714" t="s">
        <v>422</v>
      </c>
      <c r="H3714" t="s">
        <v>132</v>
      </c>
      <c r="I3714" t="s">
        <v>16</v>
      </c>
      <c r="J3714">
        <v>5</v>
      </c>
      <c r="K3714" t="str">
        <f>IF(tickets_dataset[[#This Row],[status]] = "Closed", "Yes","No")</f>
        <v>No</v>
      </c>
      <c r="L3714" s="2">
        <f t="shared" ref="L3714:L3777" si="232">IF(ISBLANK(F3714),"",(F3714-E3714)*24)</f>
        <v>36</v>
      </c>
      <c r="M3714" t="str">
        <f t="shared" ref="M3714:M3777" si="233">IF(L3714&gt;48,"Yes","No")</f>
        <v>No</v>
      </c>
      <c r="N3714" t="str">
        <f t="shared" ref="N3714:N3777" si="234">TEXT(E3714,"mmm")</f>
        <v>Mar</v>
      </c>
      <c r="O3714" s="2">
        <f t="shared" si="231"/>
        <v>1.5</v>
      </c>
      <c r="P3714" t="str">
        <f>VLOOKUP(G3714,Agents!A:E,4,FALSE)</f>
        <v>Team5</v>
      </c>
      <c r="Q3714" t="str">
        <f>VLOOKUP(G3714,Agents!A:E,5,FALSE)</f>
        <v>Mid</v>
      </c>
      <c r="R3714" t="str">
        <f>VLOOKUP(G3714,Agents!A:E,2,FALSE)</f>
        <v>Evening</v>
      </c>
    </row>
    <row r="3715" spans="1:18" x14ac:dyDescent="0.35">
      <c r="A3715" t="s">
        <v>6459</v>
      </c>
      <c r="B3715" t="s">
        <v>6460</v>
      </c>
      <c r="C3715" t="s">
        <v>12</v>
      </c>
      <c r="D3715" t="s">
        <v>13</v>
      </c>
      <c r="E3715" s="1">
        <v>46025.072222222225</v>
      </c>
      <c r="F3715" s="1">
        <v>46025.155555555553</v>
      </c>
      <c r="G3715" t="s">
        <v>103</v>
      </c>
      <c r="H3715" t="s">
        <v>15</v>
      </c>
      <c r="I3715" t="s">
        <v>16</v>
      </c>
      <c r="J3715">
        <v>4</v>
      </c>
      <c r="K3715" t="str">
        <f>IF(tickets_dataset[[#This Row],[status]] = "Closed", "Yes","No")</f>
        <v>Yes</v>
      </c>
      <c r="L3715" s="2">
        <f t="shared" si="232"/>
        <v>1.9999999998835847</v>
      </c>
      <c r="M3715" t="str">
        <f t="shared" si="233"/>
        <v>No</v>
      </c>
      <c r="N3715" t="str">
        <f t="shared" si="234"/>
        <v>Jan</v>
      </c>
      <c r="O3715" s="2">
        <f t="shared" ref="O3715:O3778" si="235">F3715-E3715</f>
        <v>8.3333333328482695E-2</v>
      </c>
      <c r="P3715" t="str">
        <f>VLOOKUP(G3715,Agents!A:E,4,FALSE)</f>
        <v>Team4</v>
      </c>
      <c r="Q3715" t="str">
        <f>VLOOKUP(G3715,Agents!A:E,5,FALSE)</f>
        <v>Senior</v>
      </c>
      <c r="R3715" t="str">
        <f>VLOOKUP(G3715,Agents!A:E,2,FALSE)</f>
        <v>Night</v>
      </c>
    </row>
    <row r="3716" spans="1:18" x14ac:dyDescent="0.35">
      <c r="A3716" t="s">
        <v>6461</v>
      </c>
      <c r="B3716" t="s">
        <v>4725</v>
      </c>
      <c r="C3716" t="s">
        <v>12</v>
      </c>
      <c r="D3716" t="s">
        <v>26</v>
      </c>
      <c r="E3716" s="1">
        <v>46062.100694444445</v>
      </c>
      <c r="F3716" s="1">
        <v>46063.934027777781</v>
      </c>
      <c r="G3716" t="s">
        <v>80</v>
      </c>
      <c r="H3716" t="s">
        <v>15</v>
      </c>
      <c r="I3716" t="s">
        <v>16</v>
      </c>
      <c r="J3716">
        <v>5</v>
      </c>
      <c r="K3716" t="str">
        <f>IF(tickets_dataset[[#This Row],[status]] = "Closed", "Yes","No")</f>
        <v>Yes</v>
      </c>
      <c r="L3716" s="2">
        <f t="shared" si="232"/>
        <v>44.000000000058208</v>
      </c>
      <c r="M3716" t="str">
        <f t="shared" si="233"/>
        <v>No</v>
      </c>
      <c r="N3716" t="str">
        <f t="shared" si="234"/>
        <v>Feb</v>
      </c>
      <c r="O3716" s="2">
        <f t="shared" si="235"/>
        <v>1.8333333333357587</v>
      </c>
      <c r="P3716" t="str">
        <f>VLOOKUP(G3716,Agents!A:E,4,FALSE)</f>
        <v>Team3</v>
      </c>
      <c r="Q3716" t="str">
        <f>VLOOKUP(G3716,Agents!A:E,5,FALSE)</f>
        <v>Junior</v>
      </c>
      <c r="R3716" t="str">
        <f>VLOOKUP(G3716,Agents!A:E,2,FALSE)</f>
        <v>Evening</v>
      </c>
    </row>
    <row r="3717" spans="1:18" x14ac:dyDescent="0.35">
      <c r="A3717" t="s">
        <v>6462</v>
      </c>
      <c r="B3717" t="s">
        <v>317</v>
      </c>
      <c r="C3717" t="s">
        <v>76</v>
      </c>
      <c r="D3717" t="s">
        <v>13</v>
      </c>
      <c r="E3717" s="1">
        <v>46067.007638888892</v>
      </c>
      <c r="F3717" s="1">
        <v>46067.59097222222</v>
      </c>
      <c r="G3717" t="s">
        <v>131</v>
      </c>
      <c r="H3717" t="s">
        <v>15</v>
      </c>
      <c r="I3717" t="s">
        <v>16</v>
      </c>
      <c r="J3717">
        <v>5</v>
      </c>
      <c r="K3717" t="str">
        <f>IF(tickets_dataset[[#This Row],[status]] = "Closed", "Yes","No")</f>
        <v>Yes</v>
      </c>
      <c r="L3717" s="2">
        <f t="shared" si="232"/>
        <v>13.999999999883585</v>
      </c>
      <c r="M3717" t="str">
        <f t="shared" si="233"/>
        <v>No</v>
      </c>
      <c r="N3717" t="str">
        <f t="shared" si="234"/>
        <v>Feb</v>
      </c>
      <c r="O3717" s="2">
        <f t="shared" si="235"/>
        <v>0.58333333332848269</v>
      </c>
      <c r="P3717" t="str">
        <f>VLOOKUP(G3717,Agents!A:E,4,FALSE)</f>
        <v>Team4</v>
      </c>
      <c r="Q3717" t="str">
        <f>VLOOKUP(G3717,Agents!A:E,5,FALSE)</f>
        <v>Junior</v>
      </c>
      <c r="R3717" t="str">
        <f>VLOOKUP(G3717,Agents!A:E,2,FALSE)</f>
        <v>Night</v>
      </c>
    </row>
    <row r="3718" spans="1:18" x14ac:dyDescent="0.35">
      <c r="A3718" t="s">
        <v>6463</v>
      </c>
      <c r="B3718" t="s">
        <v>3529</v>
      </c>
      <c r="C3718" t="s">
        <v>76</v>
      </c>
      <c r="D3718" t="s">
        <v>38</v>
      </c>
      <c r="E3718" s="1">
        <v>46082.572222222225</v>
      </c>
      <c r="F3718" s="1">
        <v>46084.113888888889</v>
      </c>
      <c r="G3718" t="s">
        <v>83</v>
      </c>
      <c r="H3718" t="s">
        <v>15</v>
      </c>
      <c r="I3718" t="s">
        <v>16</v>
      </c>
      <c r="J3718">
        <v>3</v>
      </c>
      <c r="K3718" t="str">
        <f>IF(tickets_dataset[[#This Row],[status]] = "Closed", "Yes","No")</f>
        <v>Yes</v>
      </c>
      <c r="L3718" s="2">
        <f t="shared" si="232"/>
        <v>36.999999999941792</v>
      </c>
      <c r="M3718" t="str">
        <f t="shared" si="233"/>
        <v>No</v>
      </c>
      <c r="N3718" t="str">
        <f t="shared" si="234"/>
        <v>Mar</v>
      </c>
      <c r="O3718" s="2">
        <f t="shared" si="235"/>
        <v>1.5416666666642413</v>
      </c>
      <c r="P3718" t="str">
        <f>VLOOKUP(G3718,Agents!A:E,4,FALSE)</f>
        <v>Team2</v>
      </c>
      <c r="Q3718" t="str">
        <f>VLOOKUP(G3718,Agents!A:E,5,FALSE)</f>
        <v>Junior</v>
      </c>
      <c r="R3718" t="str">
        <f>VLOOKUP(G3718,Agents!A:E,2,FALSE)</f>
        <v>Night</v>
      </c>
    </row>
    <row r="3719" spans="1:18" x14ac:dyDescent="0.35">
      <c r="A3719" t="s">
        <v>6464</v>
      </c>
      <c r="B3719" t="s">
        <v>1391</v>
      </c>
      <c r="C3719" t="s">
        <v>50</v>
      </c>
      <c r="D3719" t="s">
        <v>13</v>
      </c>
      <c r="E3719" s="1">
        <v>46077.561111111114</v>
      </c>
      <c r="F3719" s="1">
        <v>46077.852777777778</v>
      </c>
      <c r="G3719" t="s">
        <v>59</v>
      </c>
      <c r="H3719" t="s">
        <v>15</v>
      </c>
      <c r="I3719" t="s">
        <v>16</v>
      </c>
      <c r="J3719">
        <v>3</v>
      </c>
      <c r="K3719" t="str">
        <f>IF(tickets_dataset[[#This Row],[status]] = "Closed", "Yes","No")</f>
        <v>Yes</v>
      </c>
      <c r="L3719" s="2">
        <f t="shared" si="232"/>
        <v>6.9999999999417923</v>
      </c>
      <c r="M3719" t="str">
        <f t="shared" si="233"/>
        <v>No</v>
      </c>
      <c r="N3719" t="str">
        <f t="shared" si="234"/>
        <v>Feb</v>
      </c>
      <c r="O3719" s="2">
        <f t="shared" si="235"/>
        <v>0.29166666666424135</v>
      </c>
      <c r="P3719" t="str">
        <f>VLOOKUP(G3719,Agents!A:E,4,FALSE)</f>
        <v>Team3</v>
      </c>
      <c r="Q3719" t="str">
        <f>VLOOKUP(G3719,Agents!A:E,5,FALSE)</f>
        <v>Senior</v>
      </c>
      <c r="R3719" t="str">
        <f>VLOOKUP(G3719,Agents!A:E,2,FALSE)</f>
        <v>Night</v>
      </c>
    </row>
    <row r="3720" spans="1:18" x14ac:dyDescent="0.35">
      <c r="A3720" t="s">
        <v>6465</v>
      </c>
      <c r="B3720" t="s">
        <v>6466</v>
      </c>
      <c r="C3720" t="s">
        <v>76</v>
      </c>
      <c r="D3720" t="s">
        <v>13</v>
      </c>
      <c r="E3720" s="1">
        <v>46044.762499999997</v>
      </c>
      <c r="F3720" s="1">
        <v>46045.970833333333</v>
      </c>
      <c r="G3720" t="s">
        <v>167</v>
      </c>
      <c r="H3720" t="s">
        <v>15</v>
      </c>
      <c r="I3720" t="s">
        <v>68</v>
      </c>
      <c r="J3720">
        <v>4</v>
      </c>
      <c r="K3720" t="str">
        <f>IF(tickets_dataset[[#This Row],[status]] = "Closed", "Yes","No")</f>
        <v>Yes</v>
      </c>
      <c r="L3720" s="2">
        <f t="shared" si="232"/>
        <v>29.000000000058208</v>
      </c>
      <c r="M3720" t="str">
        <f t="shared" si="233"/>
        <v>No</v>
      </c>
      <c r="N3720" t="str">
        <f t="shared" si="234"/>
        <v>Jan</v>
      </c>
      <c r="O3720" s="2">
        <f t="shared" si="235"/>
        <v>1.2083333333357587</v>
      </c>
      <c r="P3720" t="str">
        <f>VLOOKUP(G3720,Agents!A:E,4,FALSE)</f>
        <v>Team3</v>
      </c>
      <c r="Q3720" t="str">
        <f>VLOOKUP(G3720,Agents!A:E,5,FALSE)</f>
        <v>Mid</v>
      </c>
      <c r="R3720" t="str">
        <f>VLOOKUP(G3720,Agents!A:E,2,FALSE)</f>
        <v>Evening</v>
      </c>
    </row>
    <row r="3721" spans="1:18" x14ac:dyDescent="0.35">
      <c r="A3721" t="s">
        <v>6467</v>
      </c>
      <c r="B3721" t="s">
        <v>6468</v>
      </c>
      <c r="C3721" t="s">
        <v>76</v>
      </c>
      <c r="D3721" t="s">
        <v>13</v>
      </c>
      <c r="E3721" s="1">
        <v>46066.131249999999</v>
      </c>
      <c r="F3721" s="1">
        <v>46066.256249999999</v>
      </c>
      <c r="G3721" t="s">
        <v>131</v>
      </c>
      <c r="H3721" t="s">
        <v>15</v>
      </c>
      <c r="I3721" t="s">
        <v>16</v>
      </c>
      <c r="J3721">
        <v>3</v>
      </c>
      <c r="K3721" t="str">
        <f>IF(tickets_dataset[[#This Row],[status]] = "Closed", "Yes","No")</f>
        <v>Yes</v>
      </c>
      <c r="L3721" s="2">
        <f t="shared" si="232"/>
        <v>3</v>
      </c>
      <c r="M3721" t="str">
        <f t="shared" si="233"/>
        <v>No</v>
      </c>
      <c r="N3721" t="str">
        <f t="shared" si="234"/>
        <v>Feb</v>
      </c>
      <c r="O3721" s="2">
        <f t="shared" si="235"/>
        <v>0.125</v>
      </c>
      <c r="P3721" t="str">
        <f>VLOOKUP(G3721,Agents!A:E,4,FALSE)</f>
        <v>Team4</v>
      </c>
      <c r="Q3721" t="str">
        <f>VLOOKUP(G3721,Agents!A:E,5,FALSE)</f>
        <v>Junior</v>
      </c>
      <c r="R3721" t="str">
        <f>VLOOKUP(G3721,Agents!A:E,2,FALSE)</f>
        <v>Night</v>
      </c>
    </row>
    <row r="3722" spans="1:18" x14ac:dyDescent="0.35">
      <c r="A3722" t="s">
        <v>6469</v>
      </c>
      <c r="B3722" t="s">
        <v>4193</v>
      </c>
      <c r="C3722" t="s">
        <v>22</v>
      </c>
      <c r="D3722" t="s">
        <v>13</v>
      </c>
      <c r="E3722" s="1">
        <v>46049.01666666667</v>
      </c>
      <c r="F3722" s="1">
        <v>46049.933333333334</v>
      </c>
      <c r="G3722" t="s">
        <v>59</v>
      </c>
      <c r="H3722" t="s">
        <v>15</v>
      </c>
      <c r="I3722" t="s">
        <v>16</v>
      </c>
      <c r="J3722">
        <v>4</v>
      </c>
      <c r="K3722" t="str">
        <f>IF(tickets_dataset[[#This Row],[status]] = "Closed", "Yes","No")</f>
        <v>Yes</v>
      </c>
      <c r="L3722" s="2">
        <f t="shared" si="232"/>
        <v>21.999999999941792</v>
      </c>
      <c r="M3722" t="str">
        <f t="shared" si="233"/>
        <v>No</v>
      </c>
      <c r="N3722" t="str">
        <f t="shared" si="234"/>
        <v>Jan</v>
      </c>
      <c r="O3722" s="2">
        <f t="shared" si="235"/>
        <v>0.91666666666424135</v>
      </c>
      <c r="P3722" t="str">
        <f>VLOOKUP(G3722,Agents!A:E,4,FALSE)</f>
        <v>Team3</v>
      </c>
      <c r="Q3722" t="str">
        <f>VLOOKUP(G3722,Agents!A:E,5,FALSE)</f>
        <v>Senior</v>
      </c>
      <c r="R3722" t="str">
        <f>VLOOKUP(G3722,Agents!A:E,2,FALSE)</f>
        <v>Night</v>
      </c>
    </row>
    <row r="3723" spans="1:18" x14ac:dyDescent="0.35">
      <c r="A3723" t="s">
        <v>6470</v>
      </c>
      <c r="B3723" t="s">
        <v>1004</v>
      </c>
      <c r="C3723" t="s">
        <v>12</v>
      </c>
      <c r="D3723" t="s">
        <v>26</v>
      </c>
      <c r="E3723" s="1">
        <v>46068.35833333333</v>
      </c>
      <c r="F3723" s="1">
        <v>46071.15</v>
      </c>
      <c r="G3723" t="s">
        <v>216</v>
      </c>
      <c r="H3723" t="s">
        <v>15</v>
      </c>
      <c r="I3723" t="s">
        <v>16</v>
      </c>
      <c r="J3723">
        <v>5</v>
      </c>
      <c r="K3723" t="str">
        <f>IF(tickets_dataset[[#This Row],[status]] = "Closed", "Yes","No")</f>
        <v>Yes</v>
      </c>
      <c r="L3723" s="2">
        <f t="shared" si="232"/>
        <v>67.000000000116415</v>
      </c>
      <c r="M3723" t="str">
        <f t="shared" si="233"/>
        <v>Yes</v>
      </c>
      <c r="N3723" t="str">
        <f t="shared" si="234"/>
        <v>Feb</v>
      </c>
      <c r="O3723" s="2">
        <f t="shared" si="235"/>
        <v>2.7916666666715173</v>
      </c>
      <c r="P3723" t="str">
        <f>VLOOKUP(G3723,Agents!A:E,4,FALSE)</f>
        <v>Team5</v>
      </c>
      <c r="Q3723" t="str">
        <f>VLOOKUP(G3723,Agents!A:E,5,FALSE)</f>
        <v>Junior</v>
      </c>
      <c r="R3723" t="str">
        <f>VLOOKUP(G3723,Agents!A:E,2,FALSE)</f>
        <v>Evening</v>
      </c>
    </row>
    <row r="3724" spans="1:18" x14ac:dyDescent="0.35">
      <c r="A3724" t="s">
        <v>6471</v>
      </c>
      <c r="B3724" t="s">
        <v>6472</v>
      </c>
      <c r="C3724" t="s">
        <v>12</v>
      </c>
      <c r="D3724" t="s">
        <v>13</v>
      </c>
      <c r="E3724" s="1">
        <v>46070.24722222222</v>
      </c>
      <c r="F3724" s="1">
        <v>46070.87222222222</v>
      </c>
      <c r="G3724" t="s">
        <v>67</v>
      </c>
      <c r="H3724" t="s">
        <v>28</v>
      </c>
      <c r="I3724" t="s">
        <v>68</v>
      </c>
      <c r="J3724">
        <v>2</v>
      </c>
      <c r="K3724" t="str">
        <f>IF(tickets_dataset[[#This Row],[status]] = "Closed", "Yes","No")</f>
        <v>No</v>
      </c>
      <c r="L3724" s="2">
        <f t="shared" si="232"/>
        <v>15</v>
      </c>
      <c r="M3724" t="str">
        <f t="shared" si="233"/>
        <v>No</v>
      </c>
      <c r="N3724" t="str">
        <f t="shared" si="234"/>
        <v>Feb</v>
      </c>
      <c r="O3724" s="2">
        <f t="shared" si="235"/>
        <v>0.625</v>
      </c>
      <c r="P3724" t="str">
        <f>VLOOKUP(G3724,Agents!A:E,4,FALSE)</f>
        <v>Team5</v>
      </c>
      <c r="Q3724" t="str">
        <f>VLOOKUP(G3724,Agents!A:E,5,FALSE)</f>
        <v>Junior</v>
      </c>
      <c r="R3724" t="str">
        <f>VLOOKUP(G3724,Agents!A:E,2,FALSE)</f>
        <v>Evening</v>
      </c>
    </row>
    <row r="3725" spans="1:18" x14ac:dyDescent="0.35">
      <c r="A3725" t="s">
        <v>6473</v>
      </c>
      <c r="B3725" t="s">
        <v>5630</v>
      </c>
      <c r="C3725" t="s">
        <v>34</v>
      </c>
      <c r="D3725" t="s">
        <v>26</v>
      </c>
      <c r="E3725" s="1">
        <v>46096.539583333331</v>
      </c>
      <c r="F3725" s="1">
        <v>46098.289583333331</v>
      </c>
      <c r="G3725" t="s">
        <v>140</v>
      </c>
      <c r="H3725" t="s">
        <v>132</v>
      </c>
      <c r="I3725" t="s">
        <v>16</v>
      </c>
      <c r="J3725">
        <v>4</v>
      </c>
      <c r="K3725" t="str">
        <f>IF(tickets_dataset[[#This Row],[status]] = "Closed", "Yes","No")</f>
        <v>No</v>
      </c>
      <c r="L3725" s="2">
        <f t="shared" si="232"/>
        <v>42</v>
      </c>
      <c r="M3725" t="str">
        <f t="shared" si="233"/>
        <v>No</v>
      </c>
      <c r="N3725" t="str">
        <f t="shared" si="234"/>
        <v>Mar</v>
      </c>
      <c r="O3725" s="2">
        <f t="shared" si="235"/>
        <v>1.75</v>
      </c>
      <c r="P3725" t="str">
        <f>VLOOKUP(G3725,Agents!A:E,4,FALSE)</f>
        <v>Team1</v>
      </c>
      <c r="Q3725" t="str">
        <f>VLOOKUP(G3725,Agents!A:E,5,FALSE)</f>
        <v>Junior</v>
      </c>
      <c r="R3725" t="str">
        <f>VLOOKUP(G3725,Agents!A:E,2,FALSE)</f>
        <v>Morning</v>
      </c>
    </row>
    <row r="3726" spans="1:18" x14ac:dyDescent="0.35">
      <c r="A3726" t="s">
        <v>6474</v>
      </c>
      <c r="B3726" t="s">
        <v>6475</v>
      </c>
      <c r="C3726" t="s">
        <v>50</v>
      </c>
      <c r="D3726" t="s">
        <v>38</v>
      </c>
      <c r="E3726" s="1">
        <v>46079.043055555558</v>
      </c>
      <c r="F3726" s="1">
        <v>46082.084722222222</v>
      </c>
      <c r="G3726" t="s">
        <v>35</v>
      </c>
      <c r="H3726" t="s">
        <v>15</v>
      </c>
      <c r="I3726" t="s">
        <v>68</v>
      </c>
      <c r="J3726">
        <v>2</v>
      </c>
      <c r="K3726" t="str">
        <f>IF(tickets_dataset[[#This Row],[status]] = "Closed", "Yes","No")</f>
        <v>Yes</v>
      </c>
      <c r="L3726" s="2">
        <f t="shared" si="232"/>
        <v>72.999999999941792</v>
      </c>
      <c r="M3726" t="str">
        <f t="shared" si="233"/>
        <v>Yes</v>
      </c>
      <c r="N3726" t="str">
        <f t="shared" si="234"/>
        <v>Feb</v>
      </c>
      <c r="O3726" s="2">
        <f t="shared" si="235"/>
        <v>3.0416666666642413</v>
      </c>
      <c r="P3726" t="str">
        <f>VLOOKUP(G3726,Agents!A:E,4,FALSE)</f>
        <v>Team1</v>
      </c>
      <c r="Q3726" t="str">
        <f>VLOOKUP(G3726,Agents!A:E,5,FALSE)</f>
        <v>Senior</v>
      </c>
      <c r="R3726" t="str">
        <f>VLOOKUP(G3726,Agents!A:E,2,FALSE)</f>
        <v>Evening</v>
      </c>
    </row>
    <row r="3727" spans="1:18" x14ac:dyDescent="0.35">
      <c r="A3727" t="s">
        <v>6476</v>
      </c>
      <c r="B3727" t="s">
        <v>6477</v>
      </c>
      <c r="C3727" t="s">
        <v>76</v>
      </c>
      <c r="D3727" t="s">
        <v>13</v>
      </c>
      <c r="E3727" s="1">
        <v>46043.5</v>
      </c>
      <c r="F3727" s="1">
        <v>46045.416666666664</v>
      </c>
      <c r="G3727" t="s">
        <v>39</v>
      </c>
      <c r="H3727" t="s">
        <v>15</v>
      </c>
      <c r="I3727" t="s">
        <v>16</v>
      </c>
      <c r="J3727">
        <v>4</v>
      </c>
      <c r="K3727" t="str">
        <f>IF(tickets_dataset[[#This Row],[status]] = "Closed", "Yes","No")</f>
        <v>Yes</v>
      </c>
      <c r="L3727" s="2">
        <f t="shared" si="232"/>
        <v>45.999999999941792</v>
      </c>
      <c r="M3727" t="str">
        <f t="shared" si="233"/>
        <v>No</v>
      </c>
      <c r="N3727" t="str">
        <f t="shared" si="234"/>
        <v>Jan</v>
      </c>
      <c r="O3727" s="2">
        <f t="shared" si="235"/>
        <v>1.9166666666642413</v>
      </c>
      <c r="P3727" t="str">
        <f>VLOOKUP(G3727,Agents!A:E,4,FALSE)</f>
        <v>Team3</v>
      </c>
      <c r="Q3727" t="str">
        <f>VLOOKUP(G3727,Agents!A:E,5,FALSE)</f>
        <v>Mid</v>
      </c>
      <c r="R3727" t="str">
        <f>VLOOKUP(G3727,Agents!A:E,2,FALSE)</f>
        <v>Night</v>
      </c>
    </row>
    <row r="3728" spans="1:18" x14ac:dyDescent="0.35">
      <c r="A3728" t="s">
        <v>6478</v>
      </c>
      <c r="B3728" t="s">
        <v>2149</v>
      </c>
      <c r="C3728" t="s">
        <v>22</v>
      </c>
      <c r="D3728" t="s">
        <v>38</v>
      </c>
      <c r="E3728" s="1">
        <v>46094.445833333331</v>
      </c>
      <c r="F3728" s="1">
        <v>46097.987500000003</v>
      </c>
      <c r="G3728" t="s">
        <v>140</v>
      </c>
      <c r="H3728" t="s">
        <v>15</v>
      </c>
      <c r="I3728" t="s">
        <v>16</v>
      </c>
      <c r="J3728">
        <v>5</v>
      </c>
      <c r="K3728" t="str">
        <f>IF(tickets_dataset[[#This Row],[status]] = "Closed", "Yes","No")</f>
        <v>Yes</v>
      </c>
      <c r="L3728" s="2">
        <f t="shared" si="232"/>
        <v>85.000000000116415</v>
      </c>
      <c r="M3728" t="str">
        <f t="shared" si="233"/>
        <v>Yes</v>
      </c>
      <c r="N3728" t="str">
        <f t="shared" si="234"/>
        <v>Mar</v>
      </c>
      <c r="O3728" s="2">
        <f t="shared" si="235"/>
        <v>3.5416666666715173</v>
      </c>
      <c r="P3728" t="str">
        <f>VLOOKUP(G3728,Agents!A:E,4,FALSE)</f>
        <v>Team1</v>
      </c>
      <c r="Q3728" t="str">
        <f>VLOOKUP(G3728,Agents!A:E,5,FALSE)</f>
        <v>Junior</v>
      </c>
      <c r="R3728" t="str">
        <f>VLOOKUP(G3728,Agents!A:E,2,FALSE)</f>
        <v>Morning</v>
      </c>
    </row>
    <row r="3729" spans="1:18" x14ac:dyDescent="0.35">
      <c r="A3729" t="s">
        <v>6479</v>
      </c>
      <c r="B3729" t="s">
        <v>2311</v>
      </c>
      <c r="C3729" t="s">
        <v>12</v>
      </c>
      <c r="D3729" t="s">
        <v>26</v>
      </c>
      <c r="E3729" s="1">
        <v>46096.367361111108</v>
      </c>
      <c r="F3729" s="1">
        <v>46099.117361111108</v>
      </c>
      <c r="G3729" t="s">
        <v>83</v>
      </c>
      <c r="H3729" t="s">
        <v>15</v>
      </c>
      <c r="I3729" t="s">
        <v>16</v>
      </c>
      <c r="J3729">
        <v>4</v>
      </c>
      <c r="K3729" t="str">
        <f>IF(tickets_dataset[[#This Row],[status]] = "Closed", "Yes","No")</f>
        <v>Yes</v>
      </c>
      <c r="L3729" s="2">
        <f t="shared" si="232"/>
        <v>66</v>
      </c>
      <c r="M3729" t="str">
        <f t="shared" si="233"/>
        <v>Yes</v>
      </c>
      <c r="N3729" t="str">
        <f t="shared" si="234"/>
        <v>Mar</v>
      </c>
      <c r="O3729" s="2">
        <f t="shared" si="235"/>
        <v>2.75</v>
      </c>
      <c r="P3729" t="str">
        <f>VLOOKUP(G3729,Agents!A:E,4,FALSE)</f>
        <v>Team2</v>
      </c>
      <c r="Q3729" t="str">
        <f>VLOOKUP(G3729,Agents!A:E,5,FALSE)</f>
        <v>Junior</v>
      </c>
      <c r="R3729" t="str">
        <f>VLOOKUP(G3729,Agents!A:E,2,FALSE)</f>
        <v>Night</v>
      </c>
    </row>
    <row r="3730" spans="1:18" x14ac:dyDescent="0.35">
      <c r="A3730" t="s">
        <v>6480</v>
      </c>
      <c r="B3730" t="s">
        <v>6481</v>
      </c>
      <c r="C3730" t="s">
        <v>12</v>
      </c>
      <c r="D3730" t="s">
        <v>13</v>
      </c>
      <c r="E3730" s="1">
        <v>46039.342361111114</v>
      </c>
      <c r="F3730" s="1">
        <v>46040.634027777778</v>
      </c>
      <c r="G3730" t="s">
        <v>239</v>
      </c>
      <c r="H3730" t="s">
        <v>15</v>
      </c>
      <c r="I3730" t="s">
        <v>16</v>
      </c>
      <c r="J3730">
        <v>3</v>
      </c>
      <c r="K3730" t="str">
        <f>IF(tickets_dataset[[#This Row],[status]] = "Closed", "Yes","No")</f>
        <v>Yes</v>
      </c>
      <c r="L3730" s="2">
        <f t="shared" si="232"/>
        <v>30.999999999941792</v>
      </c>
      <c r="M3730" t="str">
        <f t="shared" si="233"/>
        <v>No</v>
      </c>
      <c r="N3730" t="str">
        <f t="shared" si="234"/>
        <v>Jan</v>
      </c>
      <c r="O3730" s="2">
        <f t="shared" si="235"/>
        <v>1.2916666666642413</v>
      </c>
      <c r="P3730" t="str">
        <f>VLOOKUP(G3730,Agents!A:E,4,FALSE)</f>
        <v>Team1</v>
      </c>
      <c r="Q3730" t="str">
        <f>VLOOKUP(G3730,Agents!A:E,5,FALSE)</f>
        <v>Senior</v>
      </c>
      <c r="R3730" t="str">
        <f>VLOOKUP(G3730,Agents!A:E,2,FALSE)</f>
        <v>Evening</v>
      </c>
    </row>
    <row r="3731" spans="1:18" x14ac:dyDescent="0.35">
      <c r="A3731" t="s">
        <v>6482</v>
      </c>
      <c r="B3731" t="s">
        <v>508</v>
      </c>
      <c r="C3731" t="s">
        <v>22</v>
      </c>
      <c r="D3731" t="s">
        <v>38</v>
      </c>
      <c r="E3731" s="1">
        <v>46094.716666666667</v>
      </c>
      <c r="F3731" s="1">
        <v>46095.341666666667</v>
      </c>
      <c r="G3731" t="s">
        <v>190</v>
      </c>
      <c r="H3731" t="s">
        <v>15</v>
      </c>
      <c r="I3731" t="s">
        <v>16</v>
      </c>
      <c r="J3731">
        <v>5</v>
      </c>
      <c r="K3731" t="str">
        <f>IF(tickets_dataset[[#This Row],[status]] = "Closed", "Yes","No")</f>
        <v>Yes</v>
      </c>
      <c r="L3731" s="2">
        <f t="shared" si="232"/>
        <v>15</v>
      </c>
      <c r="M3731" t="str">
        <f t="shared" si="233"/>
        <v>No</v>
      </c>
      <c r="N3731" t="str">
        <f t="shared" si="234"/>
        <v>Mar</v>
      </c>
      <c r="O3731" s="2">
        <f t="shared" si="235"/>
        <v>0.625</v>
      </c>
      <c r="P3731" t="str">
        <f>VLOOKUP(G3731,Agents!A:E,4,FALSE)</f>
        <v>Team1</v>
      </c>
      <c r="Q3731" t="str">
        <f>VLOOKUP(G3731,Agents!A:E,5,FALSE)</f>
        <v>Senior</v>
      </c>
      <c r="R3731" t="str">
        <f>VLOOKUP(G3731,Agents!A:E,2,FALSE)</f>
        <v>Night</v>
      </c>
    </row>
    <row r="3732" spans="1:18" x14ac:dyDescent="0.35">
      <c r="A3732" t="s">
        <v>6483</v>
      </c>
      <c r="B3732" t="s">
        <v>1778</v>
      </c>
      <c r="C3732" t="s">
        <v>76</v>
      </c>
      <c r="D3732" t="s">
        <v>26</v>
      </c>
      <c r="E3732" s="1">
        <v>46095.475694444445</v>
      </c>
      <c r="F3732" s="1">
        <v>46096.434027777781</v>
      </c>
      <c r="G3732" t="s">
        <v>190</v>
      </c>
      <c r="H3732" t="s">
        <v>15</v>
      </c>
      <c r="I3732" t="s">
        <v>16</v>
      </c>
      <c r="J3732">
        <v>4</v>
      </c>
      <c r="K3732" t="str">
        <f>IF(tickets_dataset[[#This Row],[status]] = "Closed", "Yes","No")</f>
        <v>Yes</v>
      </c>
      <c r="L3732" s="2">
        <f t="shared" si="232"/>
        <v>23.000000000058208</v>
      </c>
      <c r="M3732" t="str">
        <f t="shared" si="233"/>
        <v>No</v>
      </c>
      <c r="N3732" t="str">
        <f t="shared" si="234"/>
        <v>Mar</v>
      </c>
      <c r="O3732" s="2">
        <f t="shared" si="235"/>
        <v>0.95833333333575865</v>
      </c>
      <c r="P3732" t="str">
        <f>VLOOKUP(G3732,Agents!A:E,4,FALSE)</f>
        <v>Team1</v>
      </c>
      <c r="Q3732" t="str">
        <f>VLOOKUP(G3732,Agents!A:E,5,FALSE)</f>
        <v>Senior</v>
      </c>
      <c r="R3732" t="str">
        <f>VLOOKUP(G3732,Agents!A:E,2,FALSE)</f>
        <v>Night</v>
      </c>
    </row>
    <row r="3733" spans="1:18" x14ac:dyDescent="0.35">
      <c r="A3733" t="s">
        <v>6484</v>
      </c>
      <c r="B3733" t="s">
        <v>2653</v>
      </c>
      <c r="C3733" t="s">
        <v>34</v>
      </c>
      <c r="D3733" t="s">
        <v>38</v>
      </c>
      <c r="E3733" s="1">
        <v>46056.979861111111</v>
      </c>
      <c r="F3733" s="1">
        <v>46059.896527777775</v>
      </c>
      <c r="G3733" t="s">
        <v>234</v>
      </c>
      <c r="H3733" t="s">
        <v>132</v>
      </c>
      <c r="I3733" t="s">
        <v>16</v>
      </c>
      <c r="J3733">
        <v>3</v>
      </c>
      <c r="K3733" t="str">
        <f>IF(tickets_dataset[[#This Row],[status]] = "Closed", "Yes","No")</f>
        <v>No</v>
      </c>
      <c r="L3733" s="2">
        <f t="shared" si="232"/>
        <v>69.999999999941792</v>
      </c>
      <c r="M3733" t="str">
        <f t="shared" si="233"/>
        <v>Yes</v>
      </c>
      <c r="N3733" t="str">
        <f t="shared" si="234"/>
        <v>Feb</v>
      </c>
      <c r="O3733" s="2">
        <f t="shared" si="235"/>
        <v>2.9166666666642413</v>
      </c>
      <c r="P3733" t="str">
        <f>VLOOKUP(G3733,Agents!A:E,4,FALSE)</f>
        <v>Team5</v>
      </c>
      <c r="Q3733" t="str">
        <f>VLOOKUP(G3733,Agents!A:E,5,FALSE)</f>
        <v>Senior</v>
      </c>
      <c r="R3733" t="str">
        <f>VLOOKUP(G3733,Agents!A:E,2,FALSE)</f>
        <v>Night</v>
      </c>
    </row>
    <row r="3734" spans="1:18" x14ac:dyDescent="0.35">
      <c r="A3734" t="s">
        <v>6485</v>
      </c>
      <c r="B3734" t="s">
        <v>3482</v>
      </c>
      <c r="C3734" t="s">
        <v>12</v>
      </c>
      <c r="D3734" t="s">
        <v>26</v>
      </c>
      <c r="E3734" s="1">
        <v>46047.856249999997</v>
      </c>
      <c r="F3734" s="1">
        <v>46049.606249999997</v>
      </c>
      <c r="G3734" t="s">
        <v>170</v>
      </c>
      <c r="H3734" t="s">
        <v>15</v>
      </c>
      <c r="I3734" t="s">
        <v>16</v>
      </c>
      <c r="J3734">
        <v>4</v>
      </c>
      <c r="K3734" t="str">
        <f>IF(tickets_dataset[[#This Row],[status]] = "Closed", "Yes","No")</f>
        <v>Yes</v>
      </c>
      <c r="L3734" s="2">
        <f t="shared" si="232"/>
        <v>42</v>
      </c>
      <c r="M3734" t="str">
        <f t="shared" si="233"/>
        <v>No</v>
      </c>
      <c r="N3734" t="str">
        <f t="shared" si="234"/>
        <v>Jan</v>
      </c>
      <c r="O3734" s="2">
        <f t="shared" si="235"/>
        <v>1.75</v>
      </c>
      <c r="P3734" t="str">
        <f>VLOOKUP(G3734,Agents!A:E,4,FALSE)</f>
        <v>Team5</v>
      </c>
      <c r="Q3734" t="str">
        <f>VLOOKUP(G3734,Agents!A:E,5,FALSE)</f>
        <v>Junior</v>
      </c>
      <c r="R3734" t="str">
        <f>VLOOKUP(G3734,Agents!A:E,2,FALSE)</f>
        <v>Night</v>
      </c>
    </row>
    <row r="3735" spans="1:18" x14ac:dyDescent="0.35">
      <c r="A3735" t="s">
        <v>6486</v>
      </c>
      <c r="B3735" t="s">
        <v>2667</v>
      </c>
      <c r="C3735" t="s">
        <v>76</v>
      </c>
      <c r="D3735" t="s">
        <v>13</v>
      </c>
      <c r="E3735" s="1">
        <v>46048.494444444441</v>
      </c>
      <c r="F3735" s="1">
        <v>46049.077777777777</v>
      </c>
      <c r="G3735" t="s">
        <v>199</v>
      </c>
      <c r="H3735" t="s">
        <v>15</v>
      </c>
      <c r="I3735" t="s">
        <v>68</v>
      </c>
      <c r="J3735">
        <v>2</v>
      </c>
      <c r="K3735" t="str">
        <f>IF(tickets_dataset[[#This Row],[status]] = "Closed", "Yes","No")</f>
        <v>Yes</v>
      </c>
      <c r="L3735" s="2">
        <f t="shared" si="232"/>
        <v>14.000000000058208</v>
      </c>
      <c r="M3735" t="str">
        <f t="shared" si="233"/>
        <v>No</v>
      </c>
      <c r="N3735" t="str">
        <f t="shared" si="234"/>
        <v>Jan</v>
      </c>
      <c r="O3735" s="2">
        <f t="shared" si="235"/>
        <v>0.58333333333575865</v>
      </c>
      <c r="P3735" t="str">
        <f>VLOOKUP(G3735,Agents!A:E,4,FALSE)</f>
        <v>Team1</v>
      </c>
      <c r="Q3735" t="str">
        <f>VLOOKUP(G3735,Agents!A:E,5,FALSE)</f>
        <v>Junior</v>
      </c>
      <c r="R3735" t="str">
        <f>VLOOKUP(G3735,Agents!A:E,2,FALSE)</f>
        <v>Morning</v>
      </c>
    </row>
    <row r="3736" spans="1:18" x14ac:dyDescent="0.35">
      <c r="A3736" t="s">
        <v>6487</v>
      </c>
      <c r="B3736" t="s">
        <v>4450</v>
      </c>
      <c r="C3736" t="s">
        <v>12</v>
      </c>
      <c r="D3736" t="s">
        <v>38</v>
      </c>
      <c r="E3736" s="1">
        <v>46043.925000000003</v>
      </c>
      <c r="F3736" s="1">
        <v>46046.55</v>
      </c>
      <c r="G3736" t="s">
        <v>128</v>
      </c>
      <c r="H3736" t="s">
        <v>28</v>
      </c>
      <c r="I3736" t="s">
        <v>16</v>
      </c>
      <c r="J3736">
        <v>4</v>
      </c>
      <c r="K3736" t="str">
        <f>IF(tickets_dataset[[#This Row],[status]] = "Closed", "Yes","No")</f>
        <v>No</v>
      </c>
      <c r="L3736" s="2">
        <f t="shared" si="232"/>
        <v>63</v>
      </c>
      <c r="M3736" t="str">
        <f t="shared" si="233"/>
        <v>Yes</v>
      </c>
      <c r="N3736" t="str">
        <f t="shared" si="234"/>
        <v>Jan</v>
      </c>
      <c r="O3736" s="2">
        <f t="shared" si="235"/>
        <v>2.625</v>
      </c>
      <c r="P3736" t="str">
        <f>VLOOKUP(G3736,Agents!A:E,4,FALSE)</f>
        <v>Team4</v>
      </c>
      <c r="Q3736" t="str">
        <f>VLOOKUP(G3736,Agents!A:E,5,FALSE)</f>
        <v>Mid</v>
      </c>
      <c r="R3736" t="str">
        <f>VLOOKUP(G3736,Agents!A:E,2,FALSE)</f>
        <v>Night</v>
      </c>
    </row>
    <row r="3737" spans="1:18" x14ac:dyDescent="0.35">
      <c r="A3737" t="s">
        <v>6488</v>
      </c>
      <c r="B3737" t="s">
        <v>155</v>
      </c>
      <c r="C3737" t="s">
        <v>22</v>
      </c>
      <c r="D3737" t="s">
        <v>26</v>
      </c>
      <c r="E3737" s="1">
        <v>46101.89166666667</v>
      </c>
      <c r="F3737" s="1">
        <v>46103.39166666667</v>
      </c>
      <c r="G3737" t="s">
        <v>311</v>
      </c>
      <c r="H3737" t="s">
        <v>15</v>
      </c>
      <c r="I3737" t="s">
        <v>68</v>
      </c>
      <c r="J3737">
        <v>4</v>
      </c>
      <c r="K3737" t="str">
        <f>IF(tickets_dataset[[#This Row],[status]] = "Closed", "Yes","No")</f>
        <v>Yes</v>
      </c>
      <c r="L3737" s="2">
        <f t="shared" si="232"/>
        <v>36</v>
      </c>
      <c r="M3737" t="str">
        <f t="shared" si="233"/>
        <v>No</v>
      </c>
      <c r="N3737" t="str">
        <f t="shared" si="234"/>
        <v>Mar</v>
      </c>
      <c r="O3737" s="2">
        <f t="shared" si="235"/>
        <v>1.5</v>
      </c>
      <c r="P3737" t="str">
        <f>VLOOKUP(G3737,Agents!A:E,4,FALSE)</f>
        <v>Team5</v>
      </c>
      <c r="Q3737" t="str">
        <f>VLOOKUP(G3737,Agents!A:E,5,FALSE)</f>
        <v>Senior</v>
      </c>
      <c r="R3737" t="str">
        <f>VLOOKUP(G3737,Agents!A:E,2,FALSE)</f>
        <v>Evening</v>
      </c>
    </row>
    <row r="3738" spans="1:18" x14ac:dyDescent="0.35">
      <c r="A3738" t="s">
        <v>6489</v>
      </c>
      <c r="B3738" t="s">
        <v>2763</v>
      </c>
      <c r="C3738" t="s">
        <v>22</v>
      </c>
      <c r="D3738" t="s">
        <v>13</v>
      </c>
      <c r="E3738" s="1">
        <v>46040.261111111111</v>
      </c>
      <c r="F3738" s="1">
        <v>46041.802777777775</v>
      </c>
      <c r="G3738" t="s">
        <v>137</v>
      </c>
      <c r="H3738" t="s">
        <v>15</v>
      </c>
      <c r="I3738" t="s">
        <v>16</v>
      </c>
      <c r="J3738">
        <v>4</v>
      </c>
      <c r="K3738" t="str">
        <f>IF(tickets_dataset[[#This Row],[status]] = "Closed", "Yes","No")</f>
        <v>Yes</v>
      </c>
      <c r="L3738" s="2">
        <f t="shared" si="232"/>
        <v>36.999999999941792</v>
      </c>
      <c r="M3738" t="str">
        <f t="shared" si="233"/>
        <v>No</v>
      </c>
      <c r="N3738" t="str">
        <f t="shared" si="234"/>
        <v>Jan</v>
      </c>
      <c r="O3738" s="2">
        <f t="shared" si="235"/>
        <v>1.5416666666642413</v>
      </c>
      <c r="P3738" t="str">
        <f>VLOOKUP(G3738,Agents!A:E,4,FALSE)</f>
        <v>Team5</v>
      </c>
      <c r="Q3738" t="str">
        <f>VLOOKUP(G3738,Agents!A:E,5,FALSE)</f>
        <v>Senior</v>
      </c>
      <c r="R3738" t="str">
        <f>VLOOKUP(G3738,Agents!A:E,2,FALSE)</f>
        <v>Night</v>
      </c>
    </row>
    <row r="3739" spans="1:18" x14ac:dyDescent="0.35">
      <c r="A3739" t="s">
        <v>6490</v>
      </c>
      <c r="B3739" t="s">
        <v>1196</v>
      </c>
      <c r="C3739" t="s">
        <v>12</v>
      </c>
      <c r="D3739" t="s">
        <v>13</v>
      </c>
      <c r="E3739" s="1">
        <v>46084.405555555553</v>
      </c>
      <c r="F3739" s="1">
        <v>46084.738888888889</v>
      </c>
      <c r="G3739" t="s">
        <v>86</v>
      </c>
      <c r="H3739" t="s">
        <v>132</v>
      </c>
      <c r="I3739" t="s">
        <v>16</v>
      </c>
      <c r="J3739">
        <v>3</v>
      </c>
      <c r="K3739" t="str">
        <f>IF(tickets_dataset[[#This Row],[status]] = "Closed", "Yes","No")</f>
        <v>No</v>
      </c>
      <c r="L3739" s="2">
        <f t="shared" si="232"/>
        <v>8.0000000000582077</v>
      </c>
      <c r="M3739" t="str">
        <f t="shared" si="233"/>
        <v>No</v>
      </c>
      <c r="N3739" t="str">
        <f t="shared" si="234"/>
        <v>Mar</v>
      </c>
      <c r="O3739" s="2">
        <f t="shared" si="235"/>
        <v>0.33333333333575865</v>
      </c>
      <c r="P3739" t="str">
        <f>VLOOKUP(G3739,Agents!A:E,4,FALSE)</f>
        <v>Team1</v>
      </c>
      <c r="Q3739" t="str">
        <f>VLOOKUP(G3739,Agents!A:E,5,FALSE)</f>
        <v>Mid</v>
      </c>
      <c r="R3739" t="str">
        <f>VLOOKUP(G3739,Agents!A:E,2,FALSE)</f>
        <v>Morning</v>
      </c>
    </row>
    <row r="3740" spans="1:18" x14ac:dyDescent="0.35">
      <c r="A3740" t="s">
        <v>6491</v>
      </c>
      <c r="B3740" t="s">
        <v>4804</v>
      </c>
      <c r="C3740" t="s">
        <v>22</v>
      </c>
      <c r="D3740" t="s">
        <v>38</v>
      </c>
      <c r="E3740" s="1">
        <v>46048.676388888889</v>
      </c>
      <c r="F3740" s="1">
        <v>46049.509722222225</v>
      </c>
      <c r="G3740" t="s">
        <v>137</v>
      </c>
      <c r="H3740" t="s">
        <v>15</v>
      </c>
      <c r="I3740" t="s">
        <v>16</v>
      </c>
      <c r="J3740">
        <v>4</v>
      </c>
      <c r="K3740" t="str">
        <f>IF(tickets_dataset[[#This Row],[status]] = "Closed", "Yes","No")</f>
        <v>Yes</v>
      </c>
      <c r="L3740" s="2">
        <f t="shared" si="232"/>
        <v>20.000000000058208</v>
      </c>
      <c r="M3740" t="str">
        <f t="shared" si="233"/>
        <v>No</v>
      </c>
      <c r="N3740" t="str">
        <f t="shared" si="234"/>
        <v>Jan</v>
      </c>
      <c r="O3740" s="2">
        <f t="shared" si="235"/>
        <v>0.83333333333575865</v>
      </c>
      <c r="P3740" t="str">
        <f>VLOOKUP(G3740,Agents!A:E,4,FALSE)</f>
        <v>Team5</v>
      </c>
      <c r="Q3740" t="str">
        <f>VLOOKUP(G3740,Agents!A:E,5,FALSE)</f>
        <v>Senior</v>
      </c>
      <c r="R3740" t="str">
        <f>VLOOKUP(G3740,Agents!A:E,2,FALSE)</f>
        <v>Night</v>
      </c>
    </row>
    <row r="3741" spans="1:18" x14ac:dyDescent="0.35">
      <c r="A3741" t="s">
        <v>6492</v>
      </c>
      <c r="B3741" t="s">
        <v>4308</v>
      </c>
      <c r="C3741" t="s">
        <v>22</v>
      </c>
      <c r="D3741" t="s">
        <v>26</v>
      </c>
      <c r="E3741" s="1">
        <v>46108.502083333333</v>
      </c>
      <c r="F3741" s="1">
        <v>46108.793749999997</v>
      </c>
      <c r="G3741" t="s">
        <v>53</v>
      </c>
      <c r="H3741" t="s">
        <v>15</v>
      </c>
      <c r="I3741" t="s">
        <v>16</v>
      </c>
      <c r="J3741">
        <v>2</v>
      </c>
      <c r="K3741" t="str">
        <f>IF(tickets_dataset[[#This Row],[status]] = "Closed", "Yes","No")</f>
        <v>Yes</v>
      </c>
      <c r="L3741" s="2">
        <f t="shared" si="232"/>
        <v>6.9999999999417923</v>
      </c>
      <c r="M3741" t="str">
        <f t="shared" si="233"/>
        <v>No</v>
      </c>
      <c r="N3741" t="str">
        <f t="shared" si="234"/>
        <v>Mar</v>
      </c>
      <c r="O3741" s="2">
        <f t="shared" si="235"/>
        <v>0.29166666666424135</v>
      </c>
      <c r="P3741" t="str">
        <f>VLOOKUP(G3741,Agents!A:E,4,FALSE)</f>
        <v>Team1</v>
      </c>
      <c r="Q3741" t="str">
        <f>VLOOKUP(G3741,Agents!A:E,5,FALSE)</f>
        <v>Junior</v>
      </c>
      <c r="R3741" t="str">
        <f>VLOOKUP(G3741,Agents!A:E,2,FALSE)</f>
        <v>Night</v>
      </c>
    </row>
    <row r="3742" spans="1:18" x14ac:dyDescent="0.35">
      <c r="A3742" t="s">
        <v>6493</v>
      </c>
      <c r="B3742" t="s">
        <v>3393</v>
      </c>
      <c r="C3742" t="s">
        <v>50</v>
      </c>
      <c r="D3742" t="s">
        <v>38</v>
      </c>
      <c r="E3742" s="1">
        <v>46111.965277777781</v>
      </c>
      <c r="F3742" s="1">
        <v>46112.798611111109</v>
      </c>
      <c r="G3742" t="s">
        <v>131</v>
      </c>
      <c r="H3742" t="s">
        <v>15</v>
      </c>
      <c r="I3742" t="s">
        <v>16</v>
      </c>
      <c r="J3742">
        <v>4</v>
      </c>
      <c r="K3742" t="str">
        <f>IF(tickets_dataset[[#This Row],[status]] = "Closed", "Yes","No")</f>
        <v>Yes</v>
      </c>
      <c r="L3742" s="2">
        <f t="shared" si="232"/>
        <v>19.999999999883585</v>
      </c>
      <c r="M3742" t="str">
        <f t="shared" si="233"/>
        <v>No</v>
      </c>
      <c r="N3742" t="str">
        <f t="shared" si="234"/>
        <v>Mar</v>
      </c>
      <c r="O3742" s="2">
        <f t="shared" si="235"/>
        <v>0.83333333332848269</v>
      </c>
      <c r="P3742" t="str">
        <f>VLOOKUP(G3742,Agents!A:E,4,FALSE)</f>
        <v>Team4</v>
      </c>
      <c r="Q3742" t="str">
        <f>VLOOKUP(G3742,Agents!A:E,5,FALSE)</f>
        <v>Junior</v>
      </c>
      <c r="R3742" t="str">
        <f>VLOOKUP(G3742,Agents!A:E,2,FALSE)</f>
        <v>Night</v>
      </c>
    </row>
    <row r="3743" spans="1:18" x14ac:dyDescent="0.35">
      <c r="A3743" t="s">
        <v>6494</v>
      </c>
      <c r="B3743" t="s">
        <v>6495</v>
      </c>
      <c r="C3743" t="s">
        <v>34</v>
      </c>
      <c r="D3743" t="s">
        <v>38</v>
      </c>
      <c r="E3743" s="1">
        <v>46079.870833333334</v>
      </c>
      <c r="F3743" s="1">
        <v>46082.120833333334</v>
      </c>
      <c r="G3743" t="s">
        <v>39</v>
      </c>
      <c r="H3743" t="s">
        <v>15</v>
      </c>
      <c r="I3743" t="s">
        <v>16</v>
      </c>
      <c r="J3743">
        <v>5</v>
      </c>
      <c r="K3743" t="str">
        <f>IF(tickets_dataset[[#This Row],[status]] = "Closed", "Yes","No")</f>
        <v>Yes</v>
      </c>
      <c r="L3743" s="2">
        <f t="shared" si="232"/>
        <v>54</v>
      </c>
      <c r="M3743" t="str">
        <f t="shared" si="233"/>
        <v>Yes</v>
      </c>
      <c r="N3743" t="str">
        <f t="shared" si="234"/>
        <v>Feb</v>
      </c>
      <c r="O3743" s="2">
        <f t="shared" si="235"/>
        <v>2.25</v>
      </c>
      <c r="P3743" t="str">
        <f>VLOOKUP(G3743,Agents!A:E,4,FALSE)</f>
        <v>Team3</v>
      </c>
      <c r="Q3743" t="str">
        <f>VLOOKUP(G3743,Agents!A:E,5,FALSE)</f>
        <v>Mid</v>
      </c>
      <c r="R3743" t="str">
        <f>VLOOKUP(G3743,Agents!A:E,2,FALSE)</f>
        <v>Night</v>
      </c>
    </row>
    <row r="3744" spans="1:18" x14ac:dyDescent="0.35">
      <c r="A3744" t="s">
        <v>6496</v>
      </c>
      <c r="B3744" t="s">
        <v>2484</v>
      </c>
      <c r="C3744" t="s">
        <v>50</v>
      </c>
      <c r="D3744" t="s">
        <v>38</v>
      </c>
      <c r="E3744" s="1">
        <v>46081.470138888886</v>
      </c>
      <c r="F3744" s="1">
        <v>46082.470138888886</v>
      </c>
      <c r="G3744" t="s">
        <v>67</v>
      </c>
      <c r="H3744" t="s">
        <v>15</v>
      </c>
      <c r="I3744" t="s">
        <v>16</v>
      </c>
      <c r="J3744">
        <v>3</v>
      </c>
      <c r="K3744" t="str">
        <f>IF(tickets_dataset[[#This Row],[status]] = "Closed", "Yes","No")</f>
        <v>Yes</v>
      </c>
      <c r="L3744" s="2">
        <f t="shared" si="232"/>
        <v>24</v>
      </c>
      <c r="M3744" t="str">
        <f t="shared" si="233"/>
        <v>No</v>
      </c>
      <c r="N3744" t="str">
        <f t="shared" si="234"/>
        <v>Feb</v>
      </c>
      <c r="O3744" s="2">
        <f t="shared" si="235"/>
        <v>1</v>
      </c>
      <c r="P3744" t="str">
        <f>VLOOKUP(G3744,Agents!A:E,4,FALSE)</f>
        <v>Team5</v>
      </c>
      <c r="Q3744" t="str">
        <f>VLOOKUP(G3744,Agents!A:E,5,FALSE)</f>
        <v>Junior</v>
      </c>
      <c r="R3744" t="str">
        <f>VLOOKUP(G3744,Agents!A:E,2,FALSE)</f>
        <v>Evening</v>
      </c>
    </row>
    <row r="3745" spans="1:18" x14ac:dyDescent="0.35">
      <c r="A3745" t="s">
        <v>6497</v>
      </c>
      <c r="B3745" t="s">
        <v>262</v>
      </c>
      <c r="C3745" t="s">
        <v>22</v>
      </c>
      <c r="D3745" t="s">
        <v>13</v>
      </c>
      <c r="E3745" s="1">
        <v>46037.393055555556</v>
      </c>
      <c r="F3745" s="1">
        <v>46038.268055555556</v>
      </c>
      <c r="G3745" t="s">
        <v>27</v>
      </c>
      <c r="H3745" t="s">
        <v>132</v>
      </c>
      <c r="I3745" t="s">
        <v>16</v>
      </c>
      <c r="J3745">
        <v>5</v>
      </c>
      <c r="K3745" t="str">
        <f>IF(tickets_dataset[[#This Row],[status]] = "Closed", "Yes","No")</f>
        <v>No</v>
      </c>
      <c r="L3745" s="2">
        <f t="shared" si="232"/>
        <v>21</v>
      </c>
      <c r="M3745" t="str">
        <f t="shared" si="233"/>
        <v>No</v>
      </c>
      <c r="N3745" t="str">
        <f t="shared" si="234"/>
        <v>Jan</v>
      </c>
      <c r="O3745" s="2">
        <f t="shared" si="235"/>
        <v>0.875</v>
      </c>
      <c r="P3745" t="str">
        <f>VLOOKUP(G3745,Agents!A:E,4,FALSE)</f>
        <v>Team5</v>
      </c>
      <c r="Q3745" t="str">
        <f>VLOOKUP(G3745,Agents!A:E,5,FALSE)</f>
        <v>Senior</v>
      </c>
      <c r="R3745" t="str">
        <f>VLOOKUP(G3745,Agents!A:E,2,FALSE)</f>
        <v>Morning</v>
      </c>
    </row>
    <row r="3746" spans="1:18" x14ac:dyDescent="0.35">
      <c r="A3746" t="s">
        <v>6498</v>
      </c>
      <c r="B3746" t="s">
        <v>356</v>
      </c>
      <c r="C3746" t="s">
        <v>22</v>
      </c>
      <c r="D3746" t="s">
        <v>26</v>
      </c>
      <c r="E3746" s="1">
        <v>46040.474999999999</v>
      </c>
      <c r="F3746" s="1">
        <v>46042.1</v>
      </c>
      <c r="G3746" t="s">
        <v>206</v>
      </c>
      <c r="H3746" t="s">
        <v>28</v>
      </c>
      <c r="I3746" t="s">
        <v>16</v>
      </c>
      <c r="J3746">
        <v>5</v>
      </c>
      <c r="K3746" t="str">
        <f>IF(tickets_dataset[[#This Row],[status]] = "Closed", "Yes","No")</f>
        <v>No</v>
      </c>
      <c r="L3746" s="2">
        <f t="shared" si="232"/>
        <v>39</v>
      </c>
      <c r="M3746" t="str">
        <f t="shared" si="233"/>
        <v>No</v>
      </c>
      <c r="N3746" t="str">
        <f t="shared" si="234"/>
        <v>Jan</v>
      </c>
      <c r="O3746" s="2">
        <f t="shared" si="235"/>
        <v>1.625</v>
      </c>
      <c r="P3746" t="str">
        <f>VLOOKUP(G3746,Agents!A:E,4,FALSE)</f>
        <v>Team5</v>
      </c>
      <c r="Q3746" t="str">
        <f>VLOOKUP(G3746,Agents!A:E,5,FALSE)</f>
        <v>Junior</v>
      </c>
      <c r="R3746" t="str">
        <f>VLOOKUP(G3746,Agents!A:E,2,FALSE)</f>
        <v>Evening</v>
      </c>
    </row>
    <row r="3747" spans="1:18" x14ac:dyDescent="0.35">
      <c r="A3747" t="s">
        <v>6499</v>
      </c>
      <c r="B3747" t="s">
        <v>6500</v>
      </c>
      <c r="C3747" t="s">
        <v>34</v>
      </c>
      <c r="D3747" t="s">
        <v>38</v>
      </c>
      <c r="E3747" s="1">
        <v>46028.350694444445</v>
      </c>
      <c r="F3747" s="1">
        <v>46029.017361111109</v>
      </c>
      <c r="G3747" t="s">
        <v>239</v>
      </c>
      <c r="H3747" t="s">
        <v>15</v>
      </c>
      <c r="I3747" t="s">
        <v>16</v>
      </c>
      <c r="J3747">
        <v>5</v>
      </c>
      <c r="K3747" t="str">
        <f>IF(tickets_dataset[[#This Row],[status]] = "Closed", "Yes","No")</f>
        <v>Yes</v>
      </c>
      <c r="L3747" s="2">
        <f t="shared" si="232"/>
        <v>15.999999999941792</v>
      </c>
      <c r="M3747" t="str">
        <f t="shared" si="233"/>
        <v>No</v>
      </c>
      <c r="N3747" t="str">
        <f t="shared" si="234"/>
        <v>Jan</v>
      </c>
      <c r="O3747" s="2">
        <f t="shared" si="235"/>
        <v>0.66666666666424135</v>
      </c>
      <c r="P3747" t="str">
        <f>VLOOKUP(G3747,Agents!A:E,4,FALSE)</f>
        <v>Team1</v>
      </c>
      <c r="Q3747" t="str">
        <f>VLOOKUP(G3747,Agents!A:E,5,FALSE)</f>
        <v>Senior</v>
      </c>
      <c r="R3747" t="str">
        <f>VLOOKUP(G3747,Agents!A:E,2,FALSE)</f>
        <v>Evening</v>
      </c>
    </row>
    <row r="3748" spans="1:18" x14ac:dyDescent="0.35">
      <c r="A3748" t="s">
        <v>6501</v>
      </c>
      <c r="B3748" t="s">
        <v>6502</v>
      </c>
      <c r="C3748" t="s">
        <v>12</v>
      </c>
      <c r="D3748" t="s">
        <v>38</v>
      </c>
      <c r="E3748" s="1">
        <v>46070.376388888886</v>
      </c>
      <c r="F3748" s="1">
        <v>46071.751388888886</v>
      </c>
      <c r="G3748" t="s">
        <v>140</v>
      </c>
      <c r="H3748" t="s">
        <v>28</v>
      </c>
      <c r="I3748" t="s">
        <v>16</v>
      </c>
      <c r="J3748">
        <v>3</v>
      </c>
      <c r="K3748" t="str">
        <f>IF(tickets_dataset[[#This Row],[status]] = "Closed", "Yes","No")</f>
        <v>No</v>
      </c>
      <c r="L3748" s="2">
        <f t="shared" si="232"/>
        <v>33</v>
      </c>
      <c r="M3748" t="str">
        <f t="shared" si="233"/>
        <v>No</v>
      </c>
      <c r="N3748" t="str">
        <f t="shared" si="234"/>
        <v>Feb</v>
      </c>
      <c r="O3748" s="2">
        <f t="shared" si="235"/>
        <v>1.375</v>
      </c>
      <c r="P3748" t="str">
        <f>VLOOKUP(G3748,Agents!A:E,4,FALSE)</f>
        <v>Team1</v>
      </c>
      <c r="Q3748" t="str">
        <f>VLOOKUP(G3748,Agents!A:E,5,FALSE)</f>
        <v>Junior</v>
      </c>
      <c r="R3748" t="str">
        <f>VLOOKUP(G3748,Agents!A:E,2,FALSE)</f>
        <v>Morning</v>
      </c>
    </row>
    <row r="3749" spans="1:18" x14ac:dyDescent="0.35">
      <c r="A3749" t="s">
        <v>6503</v>
      </c>
      <c r="B3749" t="s">
        <v>6504</v>
      </c>
      <c r="C3749" t="s">
        <v>76</v>
      </c>
      <c r="D3749" t="s">
        <v>38</v>
      </c>
      <c r="E3749" s="1">
        <v>46108.65902777778</v>
      </c>
      <c r="F3749" s="1">
        <v>46111.742361111108</v>
      </c>
      <c r="G3749" t="s">
        <v>282</v>
      </c>
      <c r="H3749" t="s">
        <v>132</v>
      </c>
      <c r="I3749" t="s">
        <v>16</v>
      </c>
      <c r="J3749">
        <v>3</v>
      </c>
      <c r="K3749" t="str">
        <f>IF(tickets_dataset[[#This Row],[status]] = "Closed", "Yes","No")</f>
        <v>No</v>
      </c>
      <c r="L3749" s="2">
        <f t="shared" si="232"/>
        <v>73.999999999883585</v>
      </c>
      <c r="M3749" t="str">
        <f t="shared" si="233"/>
        <v>Yes</v>
      </c>
      <c r="N3749" t="str">
        <f t="shared" si="234"/>
        <v>Mar</v>
      </c>
      <c r="O3749" s="2">
        <f t="shared" si="235"/>
        <v>3.0833333333284827</v>
      </c>
      <c r="P3749" t="str">
        <f>VLOOKUP(G3749,Agents!A:E,4,FALSE)</f>
        <v>Team4</v>
      </c>
      <c r="Q3749" t="str">
        <f>VLOOKUP(G3749,Agents!A:E,5,FALSE)</f>
        <v>Mid</v>
      </c>
      <c r="R3749" t="str">
        <f>VLOOKUP(G3749,Agents!A:E,2,FALSE)</f>
        <v>Morning</v>
      </c>
    </row>
    <row r="3750" spans="1:18" x14ac:dyDescent="0.35">
      <c r="A3750" t="s">
        <v>6505</v>
      </c>
      <c r="B3750" t="s">
        <v>6506</v>
      </c>
      <c r="C3750" t="s">
        <v>76</v>
      </c>
      <c r="D3750" t="s">
        <v>38</v>
      </c>
      <c r="E3750" s="1">
        <v>46102.80972222222</v>
      </c>
      <c r="F3750" s="1">
        <v>46103.351388888892</v>
      </c>
      <c r="G3750" t="s">
        <v>23</v>
      </c>
      <c r="H3750" t="s">
        <v>15</v>
      </c>
      <c r="I3750" t="s">
        <v>16</v>
      </c>
      <c r="J3750">
        <v>4</v>
      </c>
      <c r="K3750" t="str">
        <f>IF(tickets_dataset[[#This Row],[status]] = "Closed", "Yes","No")</f>
        <v>Yes</v>
      </c>
      <c r="L3750" s="2">
        <f t="shared" si="232"/>
        <v>13.000000000116415</v>
      </c>
      <c r="M3750" t="str">
        <f t="shared" si="233"/>
        <v>No</v>
      </c>
      <c r="N3750" t="str">
        <f t="shared" si="234"/>
        <v>Mar</v>
      </c>
      <c r="O3750" s="2">
        <f t="shared" si="235"/>
        <v>0.54166666667151731</v>
      </c>
      <c r="P3750" t="str">
        <f>VLOOKUP(G3750,Agents!A:E,4,FALSE)</f>
        <v>Team3</v>
      </c>
      <c r="Q3750" t="str">
        <f>VLOOKUP(G3750,Agents!A:E,5,FALSE)</f>
        <v>Senior</v>
      </c>
      <c r="R3750" t="str">
        <f>VLOOKUP(G3750,Agents!A:E,2,FALSE)</f>
        <v>Evening</v>
      </c>
    </row>
    <row r="3751" spans="1:18" x14ac:dyDescent="0.35">
      <c r="A3751" t="s">
        <v>6507</v>
      </c>
      <c r="B3751" t="s">
        <v>3168</v>
      </c>
      <c r="C3751" t="s">
        <v>34</v>
      </c>
      <c r="D3751" t="s">
        <v>38</v>
      </c>
      <c r="E3751" s="1">
        <v>46090.77847222222</v>
      </c>
      <c r="F3751" s="1">
        <v>46091.361805555556</v>
      </c>
      <c r="G3751" t="s">
        <v>67</v>
      </c>
      <c r="H3751" t="s">
        <v>15</v>
      </c>
      <c r="I3751" t="s">
        <v>16</v>
      </c>
      <c r="J3751">
        <v>4</v>
      </c>
      <c r="K3751" t="str">
        <f>IF(tickets_dataset[[#This Row],[status]] = "Closed", "Yes","No")</f>
        <v>Yes</v>
      </c>
      <c r="L3751" s="2">
        <f t="shared" si="232"/>
        <v>14.000000000058208</v>
      </c>
      <c r="M3751" t="str">
        <f t="shared" si="233"/>
        <v>No</v>
      </c>
      <c r="N3751" t="str">
        <f t="shared" si="234"/>
        <v>Mar</v>
      </c>
      <c r="O3751" s="2">
        <f t="shared" si="235"/>
        <v>0.58333333333575865</v>
      </c>
      <c r="P3751" t="str">
        <f>VLOOKUP(G3751,Agents!A:E,4,FALSE)</f>
        <v>Team5</v>
      </c>
      <c r="Q3751" t="str">
        <f>VLOOKUP(G3751,Agents!A:E,5,FALSE)</f>
        <v>Junior</v>
      </c>
      <c r="R3751" t="str">
        <f>VLOOKUP(G3751,Agents!A:E,2,FALSE)</f>
        <v>Evening</v>
      </c>
    </row>
    <row r="3752" spans="1:18" x14ac:dyDescent="0.35">
      <c r="A3752" t="s">
        <v>6508</v>
      </c>
      <c r="B3752" t="s">
        <v>18</v>
      </c>
      <c r="C3752" t="s">
        <v>76</v>
      </c>
      <c r="D3752" t="s">
        <v>26</v>
      </c>
      <c r="E3752" s="1">
        <v>46071.871527777781</v>
      </c>
      <c r="F3752" s="1">
        <v>46072.746527777781</v>
      </c>
      <c r="G3752" t="s">
        <v>216</v>
      </c>
      <c r="H3752" t="s">
        <v>15</v>
      </c>
      <c r="I3752" t="s">
        <v>16</v>
      </c>
      <c r="J3752">
        <v>4</v>
      </c>
      <c r="K3752" t="str">
        <f>IF(tickets_dataset[[#This Row],[status]] = "Closed", "Yes","No")</f>
        <v>Yes</v>
      </c>
      <c r="L3752" s="2">
        <f t="shared" si="232"/>
        <v>21</v>
      </c>
      <c r="M3752" t="str">
        <f t="shared" si="233"/>
        <v>No</v>
      </c>
      <c r="N3752" t="str">
        <f t="shared" si="234"/>
        <v>Feb</v>
      </c>
      <c r="O3752" s="2">
        <f t="shared" si="235"/>
        <v>0.875</v>
      </c>
      <c r="P3752" t="str">
        <f>VLOOKUP(G3752,Agents!A:E,4,FALSE)</f>
        <v>Team5</v>
      </c>
      <c r="Q3752" t="str">
        <f>VLOOKUP(G3752,Agents!A:E,5,FALSE)</f>
        <v>Junior</v>
      </c>
      <c r="R3752" t="str">
        <f>VLOOKUP(G3752,Agents!A:E,2,FALSE)</f>
        <v>Evening</v>
      </c>
    </row>
    <row r="3753" spans="1:18" x14ac:dyDescent="0.35">
      <c r="A3753" t="s">
        <v>6509</v>
      </c>
      <c r="B3753" t="s">
        <v>6510</v>
      </c>
      <c r="C3753" t="s">
        <v>34</v>
      </c>
      <c r="D3753" t="s">
        <v>26</v>
      </c>
      <c r="E3753" s="1">
        <v>46042.995138888888</v>
      </c>
      <c r="F3753" s="1">
        <v>46043.286805555559</v>
      </c>
      <c r="G3753" t="s">
        <v>67</v>
      </c>
      <c r="H3753" t="s">
        <v>15</v>
      </c>
      <c r="I3753" t="s">
        <v>16</v>
      </c>
      <c r="J3753">
        <v>4</v>
      </c>
      <c r="K3753" t="str">
        <f>IF(tickets_dataset[[#This Row],[status]] = "Closed", "Yes","No")</f>
        <v>Yes</v>
      </c>
      <c r="L3753" s="2">
        <f t="shared" si="232"/>
        <v>7.0000000001164153</v>
      </c>
      <c r="M3753" t="str">
        <f t="shared" si="233"/>
        <v>No</v>
      </c>
      <c r="N3753" t="str">
        <f t="shared" si="234"/>
        <v>Jan</v>
      </c>
      <c r="O3753" s="2">
        <f t="shared" si="235"/>
        <v>0.29166666667151731</v>
      </c>
      <c r="P3753" t="str">
        <f>VLOOKUP(G3753,Agents!A:E,4,FALSE)</f>
        <v>Team5</v>
      </c>
      <c r="Q3753" t="str">
        <f>VLOOKUP(G3753,Agents!A:E,5,FALSE)</f>
        <v>Junior</v>
      </c>
      <c r="R3753" t="str">
        <f>VLOOKUP(G3753,Agents!A:E,2,FALSE)</f>
        <v>Evening</v>
      </c>
    </row>
    <row r="3754" spans="1:18" x14ac:dyDescent="0.35">
      <c r="A3754" t="s">
        <v>6511</v>
      </c>
      <c r="B3754" t="s">
        <v>1931</v>
      </c>
      <c r="C3754" t="s">
        <v>76</v>
      </c>
      <c r="D3754" t="s">
        <v>13</v>
      </c>
      <c r="E3754" s="1">
        <v>46042.292361111111</v>
      </c>
      <c r="F3754" s="1">
        <v>46043.459027777775</v>
      </c>
      <c r="G3754" t="s">
        <v>110</v>
      </c>
      <c r="H3754" t="s">
        <v>15</v>
      </c>
      <c r="I3754" t="s">
        <v>16</v>
      </c>
      <c r="J3754">
        <v>4</v>
      </c>
      <c r="K3754" t="str">
        <f>IF(tickets_dataset[[#This Row],[status]] = "Closed", "Yes","No")</f>
        <v>Yes</v>
      </c>
      <c r="L3754" s="2">
        <f t="shared" si="232"/>
        <v>27.999999999941792</v>
      </c>
      <c r="M3754" t="str">
        <f t="shared" si="233"/>
        <v>No</v>
      </c>
      <c r="N3754" t="str">
        <f t="shared" si="234"/>
        <v>Jan</v>
      </c>
      <c r="O3754" s="2">
        <f t="shared" si="235"/>
        <v>1.1666666666642413</v>
      </c>
      <c r="P3754" t="str">
        <f>VLOOKUP(G3754,Agents!A:E,4,FALSE)</f>
        <v>Team4</v>
      </c>
      <c r="Q3754" t="str">
        <f>VLOOKUP(G3754,Agents!A:E,5,FALSE)</f>
        <v>Junior</v>
      </c>
      <c r="R3754" t="str">
        <f>VLOOKUP(G3754,Agents!A:E,2,FALSE)</f>
        <v>Morning</v>
      </c>
    </row>
    <row r="3755" spans="1:18" x14ac:dyDescent="0.35">
      <c r="A3755" t="s">
        <v>6512</v>
      </c>
      <c r="B3755" t="s">
        <v>6513</v>
      </c>
      <c r="C3755" t="s">
        <v>12</v>
      </c>
      <c r="D3755" t="s">
        <v>26</v>
      </c>
      <c r="E3755" s="1">
        <v>46045.712500000001</v>
      </c>
      <c r="F3755" s="1">
        <v>46047.962500000001</v>
      </c>
      <c r="G3755" t="s">
        <v>100</v>
      </c>
      <c r="H3755" t="s">
        <v>15</v>
      </c>
      <c r="I3755" t="s">
        <v>16</v>
      </c>
      <c r="J3755">
        <v>5</v>
      </c>
      <c r="K3755" t="str">
        <f>IF(tickets_dataset[[#This Row],[status]] = "Closed", "Yes","No")</f>
        <v>Yes</v>
      </c>
      <c r="L3755" s="2">
        <f t="shared" si="232"/>
        <v>54</v>
      </c>
      <c r="M3755" t="str">
        <f t="shared" si="233"/>
        <v>Yes</v>
      </c>
      <c r="N3755" t="str">
        <f t="shared" si="234"/>
        <v>Jan</v>
      </c>
      <c r="O3755" s="2">
        <f t="shared" si="235"/>
        <v>2.25</v>
      </c>
      <c r="P3755" t="str">
        <f>VLOOKUP(G3755,Agents!A:E,4,FALSE)</f>
        <v>Team4</v>
      </c>
      <c r="Q3755" t="str">
        <f>VLOOKUP(G3755,Agents!A:E,5,FALSE)</f>
        <v>Junior</v>
      </c>
      <c r="R3755" t="str">
        <f>VLOOKUP(G3755,Agents!A:E,2,FALSE)</f>
        <v>Evening</v>
      </c>
    </row>
    <row r="3756" spans="1:18" x14ac:dyDescent="0.35">
      <c r="A3756" t="s">
        <v>6514</v>
      </c>
      <c r="B3756" t="s">
        <v>757</v>
      </c>
      <c r="C3756" t="s">
        <v>50</v>
      </c>
      <c r="D3756" t="s">
        <v>13</v>
      </c>
      <c r="E3756" s="1">
        <v>46082.923611111109</v>
      </c>
      <c r="F3756" s="1">
        <v>46084.215277777781</v>
      </c>
      <c r="G3756" t="s">
        <v>67</v>
      </c>
      <c r="H3756" t="s">
        <v>15</v>
      </c>
      <c r="I3756" t="s">
        <v>16</v>
      </c>
      <c r="J3756">
        <v>5</v>
      </c>
      <c r="K3756" t="str">
        <f>IF(tickets_dataset[[#This Row],[status]] = "Closed", "Yes","No")</f>
        <v>Yes</v>
      </c>
      <c r="L3756" s="2">
        <f t="shared" si="232"/>
        <v>31.000000000116415</v>
      </c>
      <c r="M3756" t="str">
        <f t="shared" si="233"/>
        <v>No</v>
      </c>
      <c r="N3756" t="str">
        <f t="shared" si="234"/>
        <v>Mar</v>
      </c>
      <c r="O3756" s="2">
        <f t="shared" si="235"/>
        <v>1.2916666666715173</v>
      </c>
      <c r="P3756" t="str">
        <f>VLOOKUP(G3756,Agents!A:E,4,FALSE)</f>
        <v>Team5</v>
      </c>
      <c r="Q3756" t="str">
        <f>VLOOKUP(G3756,Agents!A:E,5,FALSE)</f>
        <v>Junior</v>
      </c>
      <c r="R3756" t="str">
        <f>VLOOKUP(G3756,Agents!A:E,2,FALSE)</f>
        <v>Evening</v>
      </c>
    </row>
    <row r="3757" spans="1:18" x14ac:dyDescent="0.35">
      <c r="A3757" t="s">
        <v>6515</v>
      </c>
      <c r="B3757" t="s">
        <v>6516</v>
      </c>
      <c r="C3757" t="s">
        <v>34</v>
      </c>
      <c r="D3757" t="s">
        <v>13</v>
      </c>
      <c r="E3757" s="1">
        <v>46048.361111111109</v>
      </c>
      <c r="F3757" s="1">
        <v>46049.819444444445</v>
      </c>
      <c r="G3757" t="s">
        <v>83</v>
      </c>
      <c r="H3757" t="s">
        <v>15</v>
      </c>
      <c r="I3757" t="s">
        <v>16</v>
      </c>
      <c r="J3757">
        <v>4</v>
      </c>
      <c r="K3757" t="str">
        <f>IF(tickets_dataset[[#This Row],[status]] = "Closed", "Yes","No")</f>
        <v>Yes</v>
      </c>
      <c r="L3757" s="2">
        <f t="shared" si="232"/>
        <v>35.000000000058208</v>
      </c>
      <c r="M3757" t="str">
        <f t="shared" si="233"/>
        <v>No</v>
      </c>
      <c r="N3757" t="str">
        <f t="shared" si="234"/>
        <v>Jan</v>
      </c>
      <c r="O3757" s="2">
        <f t="shared" si="235"/>
        <v>1.4583333333357587</v>
      </c>
      <c r="P3757" t="str">
        <f>VLOOKUP(G3757,Agents!A:E,4,FALSE)</f>
        <v>Team2</v>
      </c>
      <c r="Q3757" t="str">
        <f>VLOOKUP(G3757,Agents!A:E,5,FALSE)</f>
        <v>Junior</v>
      </c>
      <c r="R3757" t="str">
        <f>VLOOKUP(G3757,Agents!A:E,2,FALSE)</f>
        <v>Night</v>
      </c>
    </row>
    <row r="3758" spans="1:18" x14ac:dyDescent="0.35">
      <c r="A3758" t="s">
        <v>6517</v>
      </c>
      <c r="B3758" t="s">
        <v>6518</v>
      </c>
      <c r="C3758" t="s">
        <v>76</v>
      </c>
      <c r="D3758" t="s">
        <v>13</v>
      </c>
      <c r="E3758" s="1">
        <v>46087.861805555556</v>
      </c>
      <c r="F3758" s="1">
        <v>46087.986805555556</v>
      </c>
      <c r="G3758" t="s">
        <v>159</v>
      </c>
      <c r="H3758" t="s">
        <v>15</v>
      </c>
      <c r="I3758" t="s">
        <v>16</v>
      </c>
      <c r="J3758">
        <v>5</v>
      </c>
      <c r="K3758" t="str">
        <f>IF(tickets_dataset[[#This Row],[status]] = "Closed", "Yes","No")</f>
        <v>Yes</v>
      </c>
      <c r="L3758" s="2">
        <f t="shared" si="232"/>
        <v>3</v>
      </c>
      <c r="M3758" t="str">
        <f t="shared" si="233"/>
        <v>No</v>
      </c>
      <c r="N3758" t="str">
        <f t="shared" si="234"/>
        <v>Mar</v>
      </c>
      <c r="O3758" s="2">
        <f t="shared" si="235"/>
        <v>0.125</v>
      </c>
      <c r="P3758" t="str">
        <f>VLOOKUP(G3758,Agents!A:E,4,FALSE)</f>
        <v>Team4</v>
      </c>
      <c r="Q3758" t="str">
        <f>VLOOKUP(G3758,Agents!A:E,5,FALSE)</f>
        <v>Mid</v>
      </c>
      <c r="R3758" t="str">
        <f>VLOOKUP(G3758,Agents!A:E,2,FALSE)</f>
        <v>Night</v>
      </c>
    </row>
    <row r="3759" spans="1:18" x14ac:dyDescent="0.35">
      <c r="A3759" t="s">
        <v>6519</v>
      </c>
      <c r="B3759" t="s">
        <v>6520</v>
      </c>
      <c r="C3759" t="s">
        <v>34</v>
      </c>
      <c r="D3759" t="s">
        <v>38</v>
      </c>
      <c r="E3759" s="1">
        <v>46046.242361111108</v>
      </c>
      <c r="F3759" s="1">
        <v>46046.867361111108</v>
      </c>
      <c r="G3759" t="s">
        <v>53</v>
      </c>
      <c r="H3759" t="s">
        <v>15</v>
      </c>
      <c r="I3759" t="s">
        <v>16</v>
      </c>
      <c r="J3759">
        <v>5</v>
      </c>
      <c r="K3759" t="str">
        <f>IF(tickets_dataset[[#This Row],[status]] = "Closed", "Yes","No")</f>
        <v>Yes</v>
      </c>
      <c r="L3759" s="2">
        <f t="shared" si="232"/>
        <v>15</v>
      </c>
      <c r="M3759" t="str">
        <f t="shared" si="233"/>
        <v>No</v>
      </c>
      <c r="N3759" t="str">
        <f t="shared" si="234"/>
        <v>Jan</v>
      </c>
      <c r="O3759" s="2">
        <f t="shared" si="235"/>
        <v>0.625</v>
      </c>
      <c r="P3759" t="str">
        <f>VLOOKUP(G3759,Agents!A:E,4,FALSE)</f>
        <v>Team1</v>
      </c>
      <c r="Q3759" t="str">
        <f>VLOOKUP(G3759,Agents!A:E,5,FALSE)</f>
        <v>Junior</v>
      </c>
      <c r="R3759" t="str">
        <f>VLOOKUP(G3759,Agents!A:E,2,FALSE)</f>
        <v>Night</v>
      </c>
    </row>
    <row r="3760" spans="1:18" x14ac:dyDescent="0.35">
      <c r="A3760" t="s">
        <v>6521</v>
      </c>
      <c r="B3760" t="s">
        <v>6522</v>
      </c>
      <c r="C3760" t="s">
        <v>34</v>
      </c>
      <c r="D3760" t="s">
        <v>13</v>
      </c>
      <c r="E3760" s="1">
        <v>46077.268055555556</v>
      </c>
      <c r="F3760" s="1">
        <v>46077.893055555556</v>
      </c>
      <c r="G3760" t="s">
        <v>42</v>
      </c>
      <c r="H3760" t="s">
        <v>15</v>
      </c>
      <c r="I3760" t="s">
        <v>68</v>
      </c>
      <c r="J3760">
        <v>2</v>
      </c>
      <c r="K3760" t="str">
        <f>IF(tickets_dataset[[#This Row],[status]] = "Closed", "Yes","No")</f>
        <v>Yes</v>
      </c>
      <c r="L3760" s="2">
        <f t="shared" si="232"/>
        <v>15</v>
      </c>
      <c r="M3760" t="str">
        <f t="shared" si="233"/>
        <v>No</v>
      </c>
      <c r="N3760" t="str">
        <f t="shared" si="234"/>
        <v>Feb</v>
      </c>
      <c r="O3760" s="2">
        <f t="shared" si="235"/>
        <v>0.625</v>
      </c>
      <c r="P3760" t="str">
        <f>VLOOKUP(G3760,Agents!A:E,4,FALSE)</f>
        <v>Team2</v>
      </c>
      <c r="Q3760" t="str">
        <f>VLOOKUP(G3760,Agents!A:E,5,FALSE)</f>
        <v>Junior</v>
      </c>
      <c r="R3760" t="str">
        <f>VLOOKUP(G3760,Agents!A:E,2,FALSE)</f>
        <v>Night</v>
      </c>
    </row>
    <row r="3761" spans="1:18" x14ac:dyDescent="0.35">
      <c r="A3761" t="s">
        <v>6523</v>
      </c>
      <c r="B3761" t="s">
        <v>2090</v>
      </c>
      <c r="C3761" t="s">
        <v>50</v>
      </c>
      <c r="D3761" t="s">
        <v>26</v>
      </c>
      <c r="E3761" s="1">
        <v>46101.54583333333</v>
      </c>
      <c r="F3761" s="1">
        <v>46103.17083333333</v>
      </c>
      <c r="G3761" t="s">
        <v>59</v>
      </c>
      <c r="H3761" t="s">
        <v>15</v>
      </c>
      <c r="I3761" t="s">
        <v>16</v>
      </c>
      <c r="J3761">
        <v>4</v>
      </c>
      <c r="K3761" t="str">
        <f>IF(tickets_dataset[[#This Row],[status]] = "Closed", "Yes","No")</f>
        <v>Yes</v>
      </c>
      <c r="L3761" s="2">
        <f t="shared" si="232"/>
        <v>39</v>
      </c>
      <c r="M3761" t="str">
        <f t="shared" si="233"/>
        <v>No</v>
      </c>
      <c r="N3761" t="str">
        <f t="shared" si="234"/>
        <v>Mar</v>
      </c>
      <c r="O3761" s="2">
        <f t="shared" si="235"/>
        <v>1.625</v>
      </c>
      <c r="P3761" t="str">
        <f>VLOOKUP(G3761,Agents!A:E,4,FALSE)</f>
        <v>Team3</v>
      </c>
      <c r="Q3761" t="str">
        <f>VLOOKUP(G3761,Agents!A:E,5,FALSE)</f>
        <v>Senior</v>
      </c>
      <c r="R3761" t="str">
        <f>VLOOKUP(G3761,Agents!A:E,2,FALSE)</f>
        <v>Night</v>
      </c>
    </row>
    <row r="3762" spans="1:18" x14ac:dyDescent="0.35">
      <c r="A3762" t="s">
        <v>6524</v>
      </c>
      <c r="B3762" t="s">
        <v>6525</v>
      </c>
      <c r="C3762" t="s">
        <v>76</v>
      </c>
      <c r="D3762" t="s">
        <v>26</v>
      </c>
      <c r="E3762" s="1">
        <v>46067.938888888886</v>
      </c>
      <c r="F3762" s="1">
        <v>46069.230555555558</v>
      </c>
      <c r="G3762" t="s">
        <v>344</v>
      </c>
      <c r="H3762" t="s">
        <v>15</v>
      </c>
      <c r="I3762" t="s">
        <v>16</v>
      </c>
      <c r="J3762">
        <v>4</v>
      </c>
      <c r="K3762" t="str">
        <f>IF(tickets_dataset[[#This Row],[status]] = "Closed", "Yes","No")</f>
        <v>Yes</v>
      </c>
      <c r="L3762" s="2">
        <f t="shared" si="232"/>
        <v>31.000000000116415</v>
      </c>
      <c r="M3762" t="str">
        <f t="shared" si="233"/>
        <v>No</v>
      </c>
      <c r="N3762" t="str">
        <f t="shared" si="234"/>
        <v>Feb</v>
      </c>
      <c r="O3762" s="2">
        <f t="shared" si="235"/>
        <v>1.2916666666715173</v>
      </c>
      <c r="P3762" t="str">
        <f>VLOOKUP(G3762,Agents!A:E,4,FALSE)</f>
        <v>Team4</v>
      </c>
      <c r="Q3762" t="str">
        <f>VLOOKUP(G3762,Agents!A:E,5,FALSE)</f>
        <v>Senior</v>
      </c>
      <c r="R3762" t="str">
        <f>VLOOKUP(G3762,Agents!A:E,2,FALSE)</f>
        <v>Night</v>
      </c>
    </row>
    <row r="3763" spans="1:18" x14ac:dyDescent="0.35">
      <c r="A3763" t="s">
        <v>6526</v>
      </c>
      <c r="B3763" t="s">
        <v>6527</v>
      </c>
      <c r="C3763" t="s">
        <v>50</v>
      </c>
      <c r="D3763" t="s">
        <v>13</v>
      </c>
      <c r="E3763" s="1">
        <v>46033.478472222225</v>
      </c>
      <c r="F3763" s="1">
        <v>46033.770138888889</v>
      </c>
      <c r="G3763" t="s">
        <v>170</v>
      </c>
      <c r="H3763" t="s">
        <v>15</v>
      </c>
      <c r="I3763" t="s">
        <v>16</v>
      </c>
      <c r="J3763">
        <v>4</v>
      </c>
      <c r="K3763" t="str">
        <f>IF(tickets_dataset[[#This Row],[status]] = "Closed", "Yes","No")</f>
        <v>Yes</v>
      </c>
      <c r="L3763" s="2">
        <f t="shared" si="232"/>
        <v>6.9999999999417923</v>
      </c>
      <c r="M3763" t="str">
        <f t="shared" si="233"/>
        <v>No</v>
      </c>
      <c r="N3763" t="str">
        <f t="shared" si="234"/>
        <v>Jan</v>
      </c>
      <c r="O3763" s="2">
        <f t="shared" si="235"/>
        <v>0.29166666666424135</v>
      </c>
      <c r="P3763" t="str">
        <f>VLOOKUP(G3763,Agents!A:E,4,FALSE)</f>
        <v>Team5</v>
      </c>
      <c r="Q3763" t="str">
        <f>VLOOKUP(G3763,Agents!A:E,5,FALSE)</f>
        <v>Junior</v>
      </c>
      <c r="R3763" t="str">
        <f>VLOOKUP(G3763,Agents!A:E,2,FALSE)</f>
        <v>Night</v>
      </c>
    </row>
    <row r="3764" spans="1:18" x14ac:dyDescent="0.35">
      <c r="A3764" t="s">
        <v>6528</v>
      </c>
      <c r="B3764" t="s">
        <v>6529</v>
      </c>
      <c r="C3764" t="s">
        <v>50</v>
      </c>
      <c r="D3764" t="s">
        <v>26</v>
      </c>
      <c r="E3764" s="1">
        <v>46068.072222222225</v>
      </c>
      <c r="F3764" s="1">
        <v>46069.613888888889</v>
      </c>
      <c r="G3764" t="s">
        <v>216</v>
      </c>
      <c r="H3764" t="s">
        <v>28</v>
      </c>
      <c r="I3764" t="s">
        <v>16</v>
      </c>
      <c r="J3764">
        <v>4</v>
      </c>
      <c r="K3764" t="str">
        <f>IF(tickets_dataset[[#This Row],[status]] = "Closed", "Yes","No")</f>
        <v>No</v>
      </c>
      <c r="L3764" s="2">
        <f t="shared" si="232"/>
        <v>36.999999999941792</v>
      </c>
      <c r="M3764" t="str">
        <f t="shared" si="233"/>
        <v>No</v>
      </c>
      <c r="N3764" t="str">
        <f t="shared" si="234"/>
        <v>Feb</v>
      </c>
      <c r="O3764" s="2">
        <f t="shared" si="235"/>
        <v>1.5416666666642413</v>
      </c>
      <c r="P3764" t="str">
        <f>VLOOKUP(G3764,Agents!A:E,4,FALSE)</f>
        <v>Team5</v>
      </c>
      <c r="Q3764" t="str">
        <f>VLOOKUP(G3764,Agents!A:E,5,FALSE)</f>
        <v>Junior</v>
      </c>
      <c r="R3764" t="str">
        <f>VLOOKUP(G3764,Agents!A:E,2,FALSE)</f>
        <v>Evening</v>
      </c>
    </row>
    <row r="3765" spans="1:18" x14ac:dyDescent="0.35">
      <c r="A3765" t="s">
        <v>6530</v>
      </c>
      <c r="B3765" t="s">
        <v>6531</v>
      </c>
      <c r="C3765" t="s">
        <v>50</v>
      </c>
      <c r="D3765" t="s">
        <v>26</v>
      </c>
      <c r="E3765" s="1">
        <v>46031.170138888891</v>
      </c>
      <c r="F3765" s="1">
        <v>46032.503472222219</v>
      </c>
      <c r="G3765" t="s">
        <v>86</v>
      </c>
      <c r="H3765" t="s">
        <v>15</v>
      </c>
      <c r="I3765" t="s">
        <v>16</v>
      </c>
      <c r="J3765">
        <v>5</v>
      </c>
      <c r="K3765" t="str">
        <f>IF(tickets_dataset[[#This Row],[status]] = "Closed", "Yes","No")</f>
        <v>Yes</v>
      </c>
      <c r="L3765" s="2">
        <f t="shared" si="232"/>
        <v>31.999999999883585</v>
      </c>
      <c r="M3765" t="str">
        <f t="shared" si="233"/>
        <v>No</v>
      </c>
      <c r="N3765" t="str">
        <f t="shared" si="234"/>
        <v>Jan</v>
      </c>
      <c r="O3765" s="2">
        <f t="shared" si="235"/>
        <v>1.3333333333284827</v>
      </c>
      <c r="P3765" t="str">
        <f>VLOOKUP(G3765,Agents!A:E,4,FALSE)</f>
        <v>Team1</v>
      </c>
      <c r="Q3765" t="str">
        <f>VLOOKUP(G3765,Agents!A:E,5,FALSE)</f>
        <v>Mid</v>
      </c>
      <c r="R3765" t="str">
        <f>VLOOKUP(G3765,Agents!A:E,2,FALSE)</f>
        <v>Morning</v>
      </c>
    </row>
    <row r="3766" spans="1:18" x14ac:dyDescent="0.35">
      <c r="A3766" t="s">
        <v>6532</v>
      </c>
      <c r="B3766" t="s">
        <v>5606</v>
      </c>
      <c r="C3766" t="s">
        <v>34</v>
      </c>
      <c r="D3766" t="s">
        <v>38</v>
      </c>
      <c r="E3766" s="1">
        <v>46076.246527777781</v>
      </c>
      <c r="F3766" s="1">
        <v>46078.538194444445</v>
      </c>
      <c r="G3766" t="s">
        <v>282</v>
      </c>
      <c r="H3766" t="s">
        <v>15</v>
      </c>
      <c r="I3766" t="s">
        <v>16</v>
      </c>
      <c r="J3766">
        <v>4</v>
      </c>
      <c r="K3766" t="str">
        <f>IF(tickets_dataset[[#This Row],[status]] = "Closed", "Yes","No")</f>
        <v>Yes</v>
      </c>
      <c r="L3766" s="2">
        <f t="shared" si="232"/>
        <v>54.999999999941792</v>
      </c>
      <c r="M3766" t="str">
        <f t="shared" si="233"/>
        <v>Yes</v>
      </c>
      <c r="N3766" t="str">
        <f t="shared" si="234"/>
        <v>Feb</v>
      </c>
      <c r="O3766" s="2">
        <f t="shared" si="235"/>
        <v>2.2916666666642413</v>
      </c>
      <c r="P3766" t="str">
        <f>VLOOKUP(G3766,Agents!A:E,4,FALSE)</f>
        <v>Team4</v>
      </c>
      <c r="Q3766" t="str">
        <f>VLOOKUP(G3766,Agents!A:E,5,FALSE)</f>
        <v>Mid</v>
      </c>
      <c r="R3766" t="str">
        <f>VLOOKUP(G3766,Agents!A:E,2,FALSE)</f>
        <v>Morning</v>
      </c>
    </row>
    <row r="3767" spans="1:18" x14ac:dyDescent="0.35">
      <c r="A3767" t="s">
        <v>6533</v>
      </c>
      <c r="B3767" t="s">
        <v>6534</v>
      </c>
      <c r="C3767" t="s">
        <v>34</v>
      </c>
      <c r="D3767" t="s">
        <v>13</v>
      </c>
      <c r="E3767" s="1">
        <v>46042.869444444441</v>
      </c>
      <c r="F3767" s="1">
        <v>46044.286111111112</v>
      </c>
      <c r="G3767" t="s">
        <v>344</v>
      </c>
      <c r="H3767" t="s">
        <v>15</v>
      </c>
      <c r="I3767" t="s">
        <v>16</v>
      </c>
      <c r="J3767">
        <v>5</v>
      </c>
      <c r="K3767" t="str">
        <f>IF(tickets_dataset[[#This Row],[status]] = "Closed", "Yes","No")</f>
        <v>Yes</v>
      </c>
      <c r="L3767" s="2">
        <f t="shared" si="232"/>
        <v>34.000000000116415</v>
      </c>
      <c r="M3767" t="str">
        <f t="shared" si="233"/>
        <v>No</v>
      </c>
      <c r="N3767" t="str">
        <f t="shared" si="234"/>
        <v>Jan</v>
      </c>
      <c r="O3767" s="2">
        <f t="shared" si="235"/>
        <v>1.4166666666715173</v>
      </c>
      <c r="P3767" t="str">
        <f>VLOOKUP(G3767,Agents!A:E,4,FALSE)</f>
        <v>Team4</v>
      </c>
      <c r="Q3767" t="str">
        <f>VLOOKUP(G3767,Agents!A:E,5,FALSE)</f>
        <v>Senior</v>
      </c>
      <c r="R3767" t="str">
        <f>VLOOKUP(G3767,Agents!A:E,2,FALSE)</f>
        <v>Night</v>
      </c>
    </row>
    <row r="3768" spans="1:18" x14ac:dyDescent="0.35">
      <c r="A3768" t="s">
        <v>6535</v>
      </c>
      <c r="B3768" t="s">
        <v>6536</v>
      </c>
      <c r="C3768" t="s">
        <v>34</v>
      </c>
      <c r="D3768" t="s">
        <v>38</v>
      </c>
      <c r="E3768" s="1">
        <v>46098.772916666669</v>
      </c>
      <c r="F3768" s="1">
        <v>46101.022916666669</v>
      </c>
      <c r="G3768" t="s">
        <v>45</v>
      </c>
      <c r="H3768" t="s">
        <v>15</v>
      </c>
      <c r="I3768" t="s">
        <v>16</v>
      </c>
      <c r="J3768">
        <v>4</v>
      </c>
      <c r="K3768" t="str">
        <f>IF(tickets_dataset[[#This Row],[status]] = "Closed", "Yes","No")</f>
        <v>Yes</v>
      </c>
      <c r="L3768" s="2">
        <f t="shared" si="232"/>
        <v>54</v>
      </c>
      <c r="M3768" t="str">
        <f t="shared" si="233"/>
        <v>Yes</v>
      </c>
      <c r="N3768" t="str">
        <f t="shared" si="234"/>
        <v>Mar</v>
      </c>
      <c r="O3768" s="2">
        <f t="shared" si="235"/>
        <v>2.25</v>
      </c>
      <c r="P3768" t="str">
        <f>VLOOKUP(G3768,Agents!A:E,4,FALSE)</f>
        <v>Team5</v>
      </c>
      <c r="Q3768" t="str">
        <f>VLOOKUP(G3768,Agents!A:E,5,FALSE)</f>
        <v>Senior</v>
      </c>
      <c r="R3768" t="str">
        <f>VLOOKUP(G3768,Agents!A:E,2,FALSE)</f>
        <v>Morning</v>
      </c>
    </row>
    <row r="3769" spans="1:18" x14ac:dyDescent="0.35">
      <c r="A3769" t="s">
        <v>6537</v>
      </c>
      <c r="B3769" t="s">
        <v>3491</v>
      </c>
      <c r="C3769" t="s">
        <v>34</v>
      </c>
      <c r="D3769" t="s">
        <v>26</v>
      </c>
      <c r="E3769" s="1">
        <v>46078.612500000003</v>
      </c>
      <c r="F3769" s="1">
        <v>46080.029166666667</v>
      </c>
      <c r="G3769" t="s">
        <v>86</v>
      </c>
      <c r="H3769" t="s">
        <v>15</v>
      </c>
      <c r="I3769" t="s">
        <v>16</v>
      </c>
      <c r="J3769">
        <v>5</v>
      </c>
      <c r="K3769" t="str">
        <f>IF(tickets_dataset[[#This Row],[status]] = "Closed", "Yes","No")</f>
        <v>Yes</v>
      </c>
      <c r="L3769" s="2">
        <f t="shared" si="232"/>
        <v>33.999999999941792</v>
      </c>
      <c r="M3769" t="str">
        <f t="shared" si="233"/>
        <v>No</v>
      </c>
      <c r="N3769" t="str">
        <f t="shared" si="234"/>
        <v>Feb</v>
      </c>
      <c r="O3769" s="2">
        <f t="shared" si="235"/>
        <v>1.4166666666642413</v>
      </c>
      <c r="P3769" t="str">
        <f>VLOOKUP(G3769,Agents!A:E,4,FALSE)</f>
        <v>Team1</v>
      </c>
      <c r="Q3769" t="str">
        <f>VLOOKUP(G3769,Agents!A:E,5,FALSE)</f>
        <v>Mid</v>
      </c>
      <c r="R3769" t="str">
        <f>VLOOKUP(G3769,Agents!A:E,2,FALSE)</f>
        <v>Morning</v>
      </c>
    </row>
    <row r="3770" spans="1:18" x14ac:dyDescent="0.35">
      <c r="A3770" t="s">
        <v>6538</v>
      </c>
      <c r="B3770" t="s">
        <v>6539</v>
      </c>
      <c r="C3770" t="s">
        <v>34</v>
      </c>
      <c r="D3770" t="s">
        <v>13</v>
      </c>
      <c r="E3770" s="1">
        <v>46039.387499999997</v>
      </c>
      <c r="F3770" s="1">
        <v>46041.095833333333</v>
      </c>
      <c r="G3770" t="s">
        <v>206</v>
      </c>
      <c r="H3770" t="s">
        <v>15</v>
      </c>
      <c r="I3770" t="s">
        <v>16</v>
      </c>
      <c r="J3770">
        <v>5</v>
      </c>
      <c r="K3770" t="str">
        <f>IF(tickets_dataset[[#This Row],[status]] = "Closed", "Yes","No")</f>
        <v>Yes</v>
      </c>
      <c r="L3770" s="2">
        <f t="shared" si="232"/>
        <v>41.000000000058208</v>
      </c>
      <c r="M3770" t="str">
        <f t="shared" si="233"/>
        <v>No</v>
      </c>
      <c r="N3770" t="str">
        <f t="shared" si="234"/>
        <v>Jan</v>
      </c>
      <c r="O3770" s="2">
        <f t="shared" si="235"/>
        <v>1.7083333333357587</v>
      </c>
      <c r="P3770" t="str">
        <f>VLOOKUP(G3770,Agents!A:E,4,FALSE)</f>
        <v>Team5</v>
      </c>
      <c r="Q3770" t="str">
        <f>VLOOKUP(G3770,Agents!A:E,5,FALSE)</f>
        <v>Junior</v>
      </c>
      <c r="R3770" t="str">
        <f>VLOOKUP(G3770,Agents!A:E,2,FALSE)</f>
        <v>Evening</v>
      </c>
    </row>
    <row r="3771" spans="1:18" x14ac:dyDescent="0.35">
      <c r="A3771" t="s">
        <v>6540</v>
      </c>
      <c r="B3771" t="s">
        <v>6541</v>
      </c>
      <c r="C3771" t="s">
        <v>34</v>
      </c>
      <c r="D3771" t="s">
        <v>38</v>
      </c>
      <c r="E3771" s="1">
        <v>46029.898611111108</v>
      </c>
      <c r="F3771" s="1">
        <v>46030.856944444444</v>
      </c>
      <c r="G3771" t="s">
        <v>221</v>
      </c>
      <c r="H3771" t="s">
        <v>15</v>
      </c>
      <c r="I3771" t="s">
        <v>16</v>
      </c>
      <c r="J3771">
        <v>5</v>
      </c>
      <c r="K3771" t="str">
        <f>IF(tickets_dataset[[#This Row],[status]] = "Closed", "Yes","No")</f>
        <v>Yes</v>
      </c>
      <c r="L3771" s="2">
        <f t="shared" si="232"/>
        <v>23.000000000058208</v>
      </c>
      <c r="M3771" t="str">
        <f t="shared" si="233"/>
        <v>No</v>
      </c>
      <c r="N3771" t="str">
        <f t="shared" si="234"/>
        <v>Jan</v>
      </c>
      <c r="O3771" s="2">
        <f t="shared" si="235"/>
        <v>0.95833333333575865</v>
      </c>
      <c r="P3771" t="str">
        <f>VLOOKUP(G3771,Agents!A:E,4,FALSE)</f>
        <v>Team4</v>
      </c>
      <c r="Q3771" t="str">
        <f>VLOOKUP(G3771,Agents!A:E,5,FALSE)</f>
        <v>Senior</v>
      </c>
      <c r="R3771" t="str">
        <f>VLOOKUP(G3771,Agents!A:E,2,FALSE)</f>
        <v>Morning</v>
      </c>
    </row>
    <row r="3772" spans="1:18" x14ac:dyDescent="0.35">
      <c r="A3772" t="s">
        <v>6542</v>
      </c>
      <c r="B3772" t="s">
        <v>6345</v>
      </c>
      <c r="C3772" t="s">
        <v>76</v>
      </c>
      <c r="D3772" t="s">
        <v>38</v>
      </c>
      <c r="E3772" s="1">
        <v>46096.984027777777</v>
      </c>
      <c r="F3772" s="1">
        <v>46099.025694444441</v>
      </c>
      <c r="G3772" t="s">
        <v>53</v>
      </c>
      <c r="H3772" t="s">
        <v>132</v>
      </c>
      <c r="I3772" t="s">
        <v>16</v>
      </c>
      <c r="J3772">
        <v>4</v>
      </c>
      <c r="K3772" t="str">
        <f>IF(tickets_dataset[[#This Row],[status]] = "Closed", "Yes","No")</f>
        <v>No</v>
      </c>
      <c r="L3772" s="2">
        <f t="shared" si="232"/>
        <v>48.999999999941792</v>
      </c>
      <c r="M3772" t="str">
        <f t="shared" si="233"/>
        <v>Yes</v>
      </c>
      <c r="N3772" t="str">
        <f t="shared" si="234"/>
        <v>Mar</v>
      </c>
      <c r="O3772" s="2">
        <f t="shared" si="235"/>
        <v>2.0416666666642413</v>
      </c>
      <c r="P3772" t="str">
        <f>VLOOKUP(G3772,Agents!A:E,4,FALSE)</f>
        <v>Team1</v>
      </c>
      <c r="Q3772" t="str">
        <f>VLOOKUP(G3772,Agents!A:E,5,FALSE)</f>
        <v>Junior</v>
      </c>
      <c r="R3772" t="str">
        <f>VLOOKUP(G3772,Agents!A:E,2,FALSE)</f>
        <v>Night</v>
      </c>
    </row>
    <row r="3773" spans="1:18" x14ac:dyDescent="0.35">
      <c r="A3773" t="s">
        <v>6543</v>
      </c>
      <c r="B3773" t="s">
        <v>2891</v>
      </c>
      <c r="C3773" t="s">
        <v>76</v>
      </c>
      <c r="D3773" t="s">
        <v>26</v>
      </c>
      <c r="E3773" s="1">
        <v>46029.702777777777</v>
      </c>
      <c r="F3773" s="1">
        <v>46031.744444444441</v>
      </c>
      <c r="G3773" t="s">
        <v>23</v>
      </c>
      <c r="H3773" t="s">
        <v>15</v>
      </c>
      <c r="I3773" t="s">
        <v>16</v>
      </c>
      <c r="J3773">
        <v>5</v>
      </c>
      <c r="K3773" t="str">
        <f>IF(tickets_dataset[[#This Row],[status]] = "Closed", "Yes","No")</f>
        <v>Yes</v>
      </c>
      <c r="L3773" s="2">
        <f t="shared" si="232"/>
        <v>48.999999999941792</v>
      </c>
      <c r="M3773" t="str">
        <f t="shared" si="233"/>
        <v>Yes</v>
      </c>
      <c r="N3773" t="str">
        <f t="shared" si="234"/>
        <v>Jan</v>
      </c>
      <c r="O3773" s="2">
        <f t="shared" si="235"/>
        <v>2.0416666666642413</v>
      </c>
      <c r="P3773" t="str">
        <f>VLOOKUP(G3773,Agents!A:E,4,FALSE)</f>
        <v>Team3</v>
      </c>
      <c r="Q3773" t="str">
        <f>VLOOKUP(G3773,Agents!A:E,5,FALSE)</f>
        <v>Senior</v>
      </c>
      <c r="R3773" t="str">
        <f>VLOOKUP(G3773,Agents!A:E,2,FALSE)</f>
        <v>Evening</v>
      </c>
    </row>
    <row r="3774" spans="1:18" x14ac:dyDescent="0.35">
      <c r="A3774" t="s">
        <v>6544</v>
      </c>
      <c r="B3774" t="s">
        <v>241</v>
      </c>
      <c r="C3774" t="s">
        <v>12</v>
      </c>
      <c r="D3774" t="s">
        <v>38</v>
      </c>
      <c r="E3774" s="1">
        <v>46089.754166666666</v>
      </c>
      <c r="F3774" s="1">
        <v>46093.087500000001</v>
      </c>
      <c r="G3774" t="s">
        <v>35</v>
      </c>
      <c r="H3774" t="s">
        <v>15</v>
      </c>
      <c r="I3774" t="s">
        <v>16</v>
      </c>
      <c r="J3774">
        <v>4</v>
      </c>
      <c r="K3774" t="str">
        <f>IF(tickets_dataset[[#This Row],[status]] = "Closed", "Yes","No")</f>
        <v>Yes</v>
      </c>
      <c r="L3774" s="2">
        <f t="shared" si="232"/>
        <v>80.000000000058208</v>
      </c>
      <c r="M3774" t="str">
        <f t="shared" si="233"/>
        <v>Yes</v>
      </c>
      <c r="N3774" t="str">
        <f t="shared" si="234"/>
        <v>Mar</v>
      </c>
      <c r="O3774" s="2">
        <f t="shared" si="235"/>
        <v>3.3333333333357587</v>
      </c>
      <c r="P3774" t="str">
        <f>VLOOKUP(G3774,Agents!A:E,4,FALSE)</f>
        <v>Team1</v>
      </c>
      <c r="Q3774" t="str">
        <f>VLOOKUP(G3774,Agents!A:E,5,FALSE)</f>
        <v>Senior</v>
      </c>
      <c r="R3774" t="str">
        <f>VLOOKUP(G3774,Agents!A:E,2,FALSE)</f>
        <v>Evening</v>
      </c>
    </row>
    <row r="3775" spans="1:18" x14ac:dyDescent="0.35">
      <c r="A3775" t="s">
        <v>6545</v>
      </c>
      <c r="B3775" t="s">
        <v>6546</v>
      </c>
      <c r="C3775" t="s">
        <v>22</v>
      </c>
      <c r="D3775" t="s">
        <v>38</v>
      </c>
      <c r="E3775" s="1">
        <v>46097.538888888892</v>
      </c>
      <c r="F3775" s="1">
        <v>46098.330555555556</v>
      </c>
      <c r="G3775" t="s">
        <v>59</v>
      </c>
      <c r="H3775" t="s">
        <v>15</v>
      </c>
      <c r="I3775" t="s">
        <v>16</v>
      </c>
      <c r="J3775">
        <v>3</v>
      </c>
      <c r="K3775" t="str">
        <f>IF(tickets_dataset[[#This Row],[status]] = "Closed", "Yes","No")</f>
        <v>Yes</v>
      </c>
      <c r="L3775" s="2">
        <f t="shared" si="232"/>
        <v>18.999999999941792</v>
      </c>
      <c r="M3775" t="str">
        <f t="shared" si="233"/>
        <v>No</v>
      </c>
      <c r="N3775" t="str">
        <f t="shared" si="234"/>
        <v>Mar</v>
      </c>
      <c r="O3775" s="2">
        <f t="shared" si="235"/>
        <v>0.79166666666424135</v>
      </c>
      <c r="P3775" t="str">
        <f>VLOOKUP(G3775,Agents!A:E,4,FALSE)</f>
        <v>Team3</v>
      </c>
      <c r="Q3775" t="str">
        <f>VLOOKUP(G3775,Agents!A:E,5,FALSE)</f>
        <v>Senior</v>
      </c>
      <c r="R3775" t="str">
        <f>VLOOKUP(G3775,Agents!A:E,2,FALSE)</f>
        <v>Night</v>
      </c>
    </row>
    <row r="3776" spans="1:18" x14ac:dyDescent="0.35">
      <c r="A3776" t="s">
        <v>6547</v>
      </c>
      <c r="B3776" t="s">
        <v>6548</v>
      </c>
      <c r="C3776" t="s">
        <v>34</v>
      </c>
      <c r="D3776" t="s">
        <v>13</v>
      </c>
      <c r="E3776" s="1">
        <v>46097.601388888892</v>
      </c>
      <c r="F3776" s="1">
        <v>46098.768055555556</v>
      </c>
      <c r="G3776" t="s">
        <v>23</v>
      </c>
      <c r="H3776" t="s">
        <v>132</v>
      </c>
      <c r="I3776" t="s">
        <v>16</v>
      </c>
      <c r="J3776">
        <v>4</v>
      </c>
      <c r="K3776" t="str">
        <f>IF(tickets_dataset[[#This Row],[status]] = "Closed", "Yes","No")</f>
        <v>No</v>
      </c>
      <c r="L3776" s="2">
        <f t="shared" si="232"/>
        <v>27.999999999941792</v>
      </c>
      <c r="M3776" t="str">
        <f t="shared" si="233"/>
        <v>No</v>
      </c>
      <c r="N3776" t="str">
        <f t="shared" si="234"/>
        <v>Mar</v>
      </c>
      <c r="O3776" s="2">
        <f t="shared" si="235"/>
        <v>1.1666666666642413</v>
      </c>
      <c r="P3776" t="str">
        <f>VLOOKUP(G3776,Agents!A:E,4,FALSE)</f>
        <v>Team3</v>
      </c>
      <c r="Q3776" t="str">
        <f>VLOOKUP(G3776,Agents!A:E,5,FALSE)</f>
        <v>Senior</v>
      </c>
      <c r="R3776" t="str">
        <f>VLOOKUP(G3776,Agents!A:E,2,FALSE)</f>
        <v>Evening</v>
      </c>
    </row>
    <row r="3777" spans="1:18" x14ac:dyDescent="0.35">
      <c r="A3777" t="s">
        <v>6549</v>
      </c>
      <c r="B3777" t="s">
        <v>3160</v>
      </c>
      <c r="C3777" t="s">
        <v>76</v>
      </c>
      <c r="D3777" t="s">
        <v>13</v>
      </c>
      <c r="E3777" s="1">
        <v>46028.097222222219</v>
      </c>
      <c r="F3777" s="1">
        <v>46029.680555555555</v>
      </c>
      <c r="G3777" t="s">
        <v>211</v>
      </c>
      <c r="H3777" t="s">
        <v>15</v>
      </c>
      <c r="I3777" t="s">
        <v>16</v>
      </c>
      <c r="J3777">
        <v>4</v>
      </c>
      <c r="K3777" t="str">
        <f>IF(tickets_dataset[[#This Row],[status]] = "Closed", "Yes","No")</f>
        <v>Yes</v>
      </c>
      <c r="L3777" s="2">
        <f t="shared" si="232"/>
        <v>38.000000000058208</v>
      </c>
      <c r="M3777" t="str">
        <f t="shared" si="233"/>
        <v>No</v>
      </c>
      <c r="N3777" t="str">
        <f t="shared" si="234"/>
        <v>Jan</v>
      </c>
      <c r="O3777" s="2">
        <f t="shared" si="235"/>
        <v>1.5833333333357587</v>
      </c>
      <c r="P3777" t="str">
        <f>VLOOKUP(G3777,Agents!A:E,4,FALSE)</f>
        <v>Team5</v>
      </c>
      <c r="Q3777" t="str">
        <f>VLOOKUP(G3777,Agents!A:E,5,FALSE)</f>
        <v>Senior</v>
      </c>
      <c r="R3777" t="str">
        <f>VLOOKUP(G3777,Agents!A:E,2,FALSE)</f>
        <v>Evening</v>
      </c>
    </row>
    <row r="3778" spans="1:18" x14ac:dyDescent="0.35">
      <c r="A3778" t="s">
        <v>6550</v>
      </c>
      <c r="B3778" t="s">
        <v>1064</v>
      </c>
      <c r="C3778" t="s">
        <v>50</v>
      </c>
      <c r="D3778" t="s">
        <v>38</v>
      </c>
      <c r="E3778" s="1">
        <v>46068.833333333336</v>
      </c>
      <c r="F3778" s="1">
        <v>46070.625</v>
      </c>
      <c r="G3778" t="s">
        <v>273</v>
      </c>
      <c r="H3778" t="s">
        <v>28</v>
      </c>
      <c r="I3778" t="s">
        <v>68</v>
      </c>
      <c r="J3778">
        <v>2</v>
      </c>
      <c r="K3778" t="str">
        <f>IF(tickets_dataset[[#This Row],[status]] = "Closed", "Yes","No")</f>
        <v>No</v>
      </c>
      <c r="L3778" s="2">
        <f t="shared" ref="L3778:L3841" si="236">IF(ISBLANK(F3778),"",(F3778-E3778)*24)</f>
        <v>42.999999999941792</v>
      </c>
      <c r="M3778" t="str">
        <f t="shared" ref="M3778:M3841" si="237">IF(L3778&gt;48,"Yes","No")</f>
        <v>No</v>
      </c>
      <c r="N3778" t="str">
        <f t="shared" ref="N3778:N3841" si="238">TEXT(E3778,"mmm")</f>
        <v>Feb</v>
      </c>
      <c r="O3778" s="2">
        <f t="shared" si="235"/>
        <v>1.7916666666642413</v>
      </c>
      <c r="P3778" t="str">
        <f>VLOOKUP(G3778,Agents!A:E,4,FALSE)</f>
        <v>Team3</v>
      </c>
      <c r="Q3778" t="str">
        <f>VLOOKUP(G3778,Agents!A:E,5,FALSE)</f>
        <v>Senior</v>
      </c>
      <c r="R3778" t="str">
        <f>VLOOKUP(G3778,Agents!A:E,2,FALSE)</f>
        <v>Evening</v>
      </c>
    </row>
    <row r="3779" spans="1:18" x14ac:dyDescent="0.35">
      <c r="A3779" t="s">
        <v>6551</v>
      </c>
      <c r="B3779" t="s">
        <v>6552</v>
      </c>
      <c r="C3779" t="s">
        <v>12</v>
      </c>
      <c r="D3779" t="s">
        <v>38</v>
      </c>
      <c r="E3779" s="1">
        <v>46052.400694444441</v>
      </c>
      <c r="F3779" s="1">
        <v>46056.275694444441</v>
      </c>
      <c r="G3779" t="s">
        <v>62</v>
      </c>
      <c r="H3779" t="s">
        <v>15</v>
      </c>
      <c r="I3779" t="s">
        <v>16</v>
      </c>
      <c r="J3779">
        <v>4</v>
      </c>
      <c r="K3779" t="str">
        <f>IF(tickets_dataset[[#This Row],[status]] = "Closed", "Yes","No")</f>
        <v>Yes</v>
      </c>
      <c r="L3779" s="2">
        <f t="shared" si="236"/>
        <v>93</v>
      </c>
      <c r="M3779" t="str">
        <f t="shared" si="237"/>
        <v>Yes</v>
      </c>
      <c r="N3779" t="str">
        <f t="shared" si="238"/>
        <v>Jan</v>
      </c>
      <c r="O3779" s="2">
        <f t="shared" ref="O3779:O3842" si="239">F3779-E3779</f>
        <v>3.875</v>
      </c>
      <c r="P3779" t="str">
        <f>VLOOKUP(G3779,Agents!A:E,4,FALSE)</f>
        <v>Team1</v>
      </c>
      <c r="Q3779" t="str">
        <f>VLOOKUP(G3779,Agents!A:E,5,FALSE)</f>
        <v>Junior</v>
      </c>
      <c r="R3779" t="str">
        <f>VLOOKUP(G3779,Agents!A:E,2,FALSE)</f>
        <v>Morning</v>
      </c>
    </row>
    <row r="3780" spans="1:18" x14ac:dyDescent="0.35">
      <c r="A3780" t="s">
        <v>6553</v>
      </c>
      <c r="B3780" t="s">
        <v>6554</v>
      </c>
      <c r="C3780" t="s">
        <v>34</v>
      </c>
      <c r="D3780" t="s">
        <v>13</v>
      </c>
      <c r="E3780" s="1">
        <v>46076.586111111108</v>
      </c>
      <c r="F3780" s="1">
        <v>46077.75277777778</v>
      </c>
      <c r="G3780" t="s">
        <v>39</v>
      </c>
      <c r="H3780" t="s">
        <v>15</v>
      </c>
      <c r="I3780" t="s">
        <v>16</v>
      </c>
      <c r="J3780">
        <v>5</v>
      </c>
      <c r="K3780" t="str">
        <f>IF(tickets_dataset[[#This Row],[status]] = "Closed", "Yes","No")</f>
        <v>Yes</v>
      </c>
      <c r="L3780" s="2">
        <f t="shared" si="236"/>
        <v>28.000000000116415</v>
      </c>
      <c r="M3780" t="str">
        <f t="shared" si="237"/>
        <v>No</v>
      </c>
      <c r="N3780" t="str">
        <f t="shared" si="238"/>
        <v>Feb</v>
      </c>
      <c r="O3780" s="2">
        <f t="shared" si="239"/>
        <v>1.1666666666715173</v>
      </c>
      <c r="P3780" t="str">
        <f>VLOOKUP(G3780,Agents!A:E,4,FALSE)</f>
        <v>Team3</v>
      </c>
      <c r="Q3780" t="str">
        <f>VLOOKUP(G3780,Agents!A:E,5,FALSE)</f>
        <v>Mid</v>
      </c>
      <c r="R3780" t="str">
        <f>VLOOKUP(G3780,Agents!A:E,2,FALSE)</f>
        <v>Night</v>
      </c>
    </row>
    <row r="3781" spans="1:18" x14ac:dyDescent="0.35">
      <c r="A3781" t="s">
        <v>6555</v>
      </c>
      <c r="B3781" t="s">
        <v>998</v>
      </c>
      <c r="C3781" t="s">
        <v>12</v>
      </c>
      <c r="D3781" t="s">
        <v>26</v>
      </c>
      <c r="E3781" s="1">
        <v>46066.159722222219</v>
      </c>
      <c r="F3781" s="1">
        <v>46067.868055555555</v>
      </c>
      <c r="G3781" t="s">
        <v>53</v>
      </c>
      <c r="H3781" t="s">
        <v>15</v>
      </c>
      <c r="I3781" t="s">
        <v>16</v>
      </c>
      <c r="J3781">
        <v>5</v>
      </c>
      <c r="K3781" t="str">
        <f>IF(tickets_dataset[[#This Row],[status]] = "Closed", "Yes","No")</f>
        <v>Yes</v>
      </c>
      <c r="L3781" s="2">
        <f t="shared" si="236"/>
        <v>41.000000000058208</v>
      </c>
      <c r="M3781" t="str">
        <f t="shared" si="237"/>
        <v>No</v>
      </c>
      <c r="N3781" t="str">
        <f t="shared" si="238"/>
        <v>Feb</v>
      </c>
      <c r="O3781" s="2">
        <f t="shared" si="239"/>
        <v>1.7083333333357587</v>
      </c>
      <c r="P3781" t="str">
        <f>VLOOKUP(G3781,Agents!A:E,4,FALSE)</f>
        <v>Team1</v>
      </c>
      <c r="Q3781" t="str">
        <f>VLOOKUP(G3781,Agents!A:E,5,FALSE)</f>
        <v>Junior</v>
      </c>
      <c r="R3781" t="str">
        <f>VLOOKUP(G3781,Agents!A:E,2,FALSE)</f>
        <v>Night</v>
      </c>
    </row>
    <row r="3782" spans="1:18" x14ac:dyDescent="0.35">
      <c r="A3782" t="s">
        <v>6556</v>
      </c>
      <c r="B3782" t="s">
        <v>6557</v>
      </c>
      <c r="C3782" t="s">
        <v>12</v>
      </c>
      <c r="D3782" t="s">
        <v>38</v>
      </c>
      <c r="E3782" s="1">
        <v>46097.57916666667</v>
      </c>
      <c r="F3782" s="1">
        <v>46100.745833333334</v>
      </c>
      <c r="G3782" t="s">
        <v>140</v>
      </c>
      <c r="H3782" t="s">
        <v>132</v>
      </c>
      <c r="I3782" t="s">
        <v>16</v>
      </c>
      <c r="J3782">
        <v>5</v>
      </c>
      <c r="K3782" t="str">
        <f>IF(tickets_dataset[[#This Row],[status]] = "Closed", "Yes","No")</f>
        <v>No</v>
      </c>
      <c r="L3782" s="2">
        <f t="shared" si="236"/>
        <v>75.999999999941792</v>
      </c>
      <c r="M3782" t="str">
        <f t="shared" si="237"/>
        <v>Yes</v>
      </c>
      <c r="N3782" t="str">
        <f t="shared" si="238"/>
        <v>Mar</v>
      </c>
      <c r="O3782" s="2">
        <f t="shared" si="239"/>
        <v>3.1666666666642413</v>
      </c>
      <c r="P3782" t="str">
        <f>VLOOKUP(G3782,Agents!A:E,4,FALSE)</f>
        <v>Team1</v>
      </c>
      <c r="Q3782" t="str">
        <f>VLOOKUP(G3782,Agents!A:E,5,FALSE)</f>
        <v>Junior</v>
      </c>
      <c r="R3782" t="str">
        <f>VLOOKUP(G3782,Agents!A:E,2,FALSE)</f>
        <v>Morning</v>
      </c>
    </row>
    <row r="3783" spans="1:18" x14ac:dyDescent="0.35">
      <c r="A3783" t="s">
        <v>6558</v>
      </c>
      <c r="B3783" t="s">
        <v>864</v>
      </c>
      <c r="C3783" t="s">
        <v>12</v>
      </c>
      <c r="D3783" t="s">
        <v>26</v>
      </c>
      <c r="E3783" s="1">
        <v>46023.476388888892</v>
      </c>
      <c r="F3783" s="1">
        <v>46024.43472222222</v>
      </c>
      <c r="G3783" t="s">
        <v>39</v>
      </c>
      <c r="H3783" t="s">
        <v>15</v>
      </c>
      <c r="I3783" t="s">
        <v>16</v>
      </c>
      <c r="J3783">
        <v>4</v>
      </c>
      <c r="K3783" t="str">
        <f>IF(tickets_dataset[[#This Row],[status]] = "Closed", "Yes","No")</f>
        <v>Yes</v>
      </c>
      <c r="L3783" s="2">
        <f t="shared" si="236"/>
        <v>22.999999999883585</v>
      </c>
      <c r="M3783" t="str">
        <f t="shared" si="237"/>
        <v>No</v>
      </c>
      <c r="N3783" t="str">
        <f t="shared" si="238"/>
        <v>Jan</v>
      </c>
      <c r="O3783" s="2">
        <f t="shared" si="239"/>
        <v>0.95833333332848269</v>
      </c>
      <c r="P3783" t="str">
        <f>VLOOKUP(G3783,Agents!A:E,4,FALSE)</f>
        <v>Team3</v>
      </c>
      <c r="Q3783" t="str">
        <f>VLOOKUP(G3783,Agents!A:E,5,FALSE)</f>
        <v>Mid</v>
      </c>
      <c r="R3783" t="str">
        <f>VLOOKUP(G3783,Agents!A:E,2,FALSE)</f>
        <v>Night</v>
      </c>
    </row>
    <row r="3784" spans="1:18" x14ac:dyDescent="0.35">
      <c r="A3784" t="s">
        <v>6559</v>
      </c>
      <c r="B3784" t="s">
        <v>3906</v>
      </c>
      <c r="C3784" t="s">
        <v>76</v>
      </c>
      <c r="D3784" t="s">
        <v>26</v>
      </c>
      <c r="E3784" s="1">
        <v>46051.456944444442</v>
      </c>
      <c r="F3784" s="1">
        <v>46054.081944444442</v>
      </c>
      <c r="G3784" t="s">
        <v>131</v>
      </c>
      <c r="H3784" t="s">
        <v>15</v>
      </c>
      <c r="I3784" t="s">
        <v>16</v>
      </c>
      <c r="J3784">
        <v>4</v>
      </c>
      <c r="K3784" t="str">
        <f>IF(tickets_dataset[[#This Row],[status]] = "Closed", "Yes","No")</f>
        <v>Yes</v>
      </c>
      <c r="L3784" s="2">
        <f t="shared" si="236"/>
        <v>63</v>
      </c>
      <c r="M3784" t="str">
        <f t="shared" si="237"/>
        <v>Yes</v>
      </c>
      <c r="N3784" t="str">
        <f t="shared" si="238"/>
        <v>Jan</v>
      </c>
      <c r="O3784" s="2">
        <f t="shared" si="239"/>
        <v>2.625</v>
      </c>
      <c r="P3784" t="str">
        <f>VLOOKUP(G3784,Agents!A:E,4,FALSE)</f>
        <v>Team4</v>
      </c>
      <c r="Q3784" t="str">
        <f>VLOOKUP(G3784,Agents!A:E,5,FALSE)</f>
        <v>Junior</v>
      </c>
      <c r="R3784" t="str">
        <f>VLOOKUP(G3784,Agents!A:E,2,FALSE)</f>
        <v>Night</v>
      </c>
    </row>
    <row r="3785" spans="1:18" x14ac:dyDescent="0.35">
      <c r="A3785" t="s">
        <v>6560</v>
      </c>
      <c r="B3785" t="s">
        <v>3890</v>
      </c>
      <c r="C3785" t="s">
        <v>50</v>
      </c>
      <c r="D3785" t="s">
        <v>13</v>
      </c>
      <c r="E3785" s="1">
        <v>46110.834722222222</v>
      </c>
      <c r="F3785" s="1">
        <v>46111.959722222222</v>
      </c>
      <c r="G3785" t="s">
        <v>234</v>
      </c>
      <c r="H3785" t="s">
        <v>15</v>
      </c>
      <c r="I3785" t="s">
        <v>68</v>
      </c>
      <c r="J3785">
        <v>2</v>
      </c>
      <c r="K3785" t="str">
        <f>IF(tickets_dataset[[#This Row],[status]] = "Closed", "Yes","No")</f>
        <v>Yes</v>
      </c>
      <c r="L3785" s="2">
        <f t="shared" si="236"/>
        <v>27</v>
      </c>
      <c r="M3785" t="str">
        <f t="shared" si="237"/>
        <v>No</v>
      </c>
      <c r="N3785" t="str">
        <f t="shared" si="238"/>
        <v>Mar</v>
      </c>
      <c r="O3785" s="2">
        <f t="shared" si="239"/>
        <v>1.125</v>
      </c>
      <c r="P3785" t="str">
        <f>VLOOKUP(G3785,Agents!A:E,4,FALSE)</f>
        <v>Team5</v>
      </c>
      <c r="Q3785" t="str">
        <f>VLOOKUP(G3785,Agents!A:E,5,FALSE)</f>
        <v>Senior</v>
      </c>
      <c r="R3785" t="str">
        <f>VLOOKUP(G3785,Agents!A:E,2,FALSE)</f>
        <v>Night</v>
      </c>
    </row>
    <row r="3786" spans="1:18" x14ac:dyDescent="0.35">
      <c r="A3786" t="s">
        <v>6561</v>
      </c>
      <c r="B3786" t="s">
        <v>6308</v>
      </c>
      <c r="C3786" t="s">
        <v>50</v>
      </c>
      <c r="D3786" t="s">
        <v>26</v>
      </c>
      <c r="E3786" s="1">
        <v>46098.798611111109</v>
      </c>
      <c r="F3786" s="1">
        <v>46099.423611111109</v>
      </c>
      <c r="G3786" t="s">
        <v>59</v>
      </c>
      <c r="H3786" t="s">
        <v>15</v>
      </c>
      <c r="I3786" t="s">
        <v>16</v>
      </c>
      <c r="J3786">
        <v>4</v>
      </c>
      <c r="K3786" t="str">
        <f>IF(tickets_dataset[[#This Row],[status]] = "Closed", "Yes","No")</f>
        <v>Yes</v>
      </c>
      <c r="L3786" s="2">
        <f t="shared" si="236"/>
        <v>15</v>
      </c>
      <c r="M3786" t="str">
        <f t="shared" si="237"/>
        <v>No</v>
      </c>
      <c r="N3786" t="str">
        <f t="shared" si="238"/>
        <v>Mar</v>
      </c>
      <c r="O3786" s="2">
        <f t="shared" si="239"/>
        <v>0.625</v>
      </c>
      <c r="P3786" t="str">
        <f>VLOOKUP(G3786,Agents!A:E,4,FALSE)</f>
        <v>Team3</v>
      </c>
      <c r="Q3786" t="str">
        <f>VLOOKUP(G3786,Agents!A:E,5,FALSE)</f>
        <v>Senior</v>
      </c>
      <c r="R3786" t="str">
        <f>VLOOKUP(G3786,Agents!A:E,2,FALSE)</f>
        <v>Night</v>
      </c>
    </row>
    <row r="3787" spans="1:18" x14ac:dyDescent="0.35">
      <c r="A3787" t="s">
        <v>6562</v>
      </c>
      <c r="B3787" t="s">
        <v>6563</v>
      </c>
      <c r="C3787" t="s">
        <v>12</v>
      </c>
      <c r="D3787" t="s">
        <v>38</v>
      </c>
      <c r="E3787" s="1">
        <v>46067.39166666667</v>
      </c>
      <c r="F3787" s="1">
        <v>46069.683333333334</v>
      </c>
      <c r="G3787" t="s">
        <v>83</v>
      </c>
      <c r="H3787" t="s">
        <v>15</v>
      </c>
      <c r="I3787" t="s">
        <v>16</v>
      </c>
      <c r="J3787">
        <v>4</v>
      </c>
      <c r="K3787" t="str">
        <f>IF(tickets_dataset[[#This Row],[status]] = "Closed", "Yes","No")</f>
        <v>Yes</v>
      </c>
      <c r="L3787" s="2">
        <f t="shared" si="236"/>
        <v>54.999999999941792</v>
      </c>
      <c r="M3787" t="str">
        <f t="shared" si="237"/>
        <v>Yes</v>
      </c>
      <c r="N3787" t="str">
        <f t="shared" si="238"/>
        <v>Feb</v>
      </c>
      <c r="O3787" s="2">
        <f t="shared" si="239"/>
        <v>2.2916666666642413</v>
      </c>
      <c r="P3787" t="str">
        <f>VLOOKUP(G3787,Agents!A:E,4,FALSE)</f>
        <v>Team2</v>
      </c>
      <c r="Q3787" t="str">
        <f>VLOOKUP(G3787,Agents!A:E,5,FALSE)</f>
        <v>Junior</v>
      </c>
      <c r="R3787" t="str">
        <f>VLOOKUP(G3787,Agents!A:E,2,FALSE)</f>
        <v>Night</v>
      </c>
    </row>
    <row r="3788" spans="1:18" x14ac:dyDescent="0.35">
      <c r="A3788" t="s">
        <v>6564</v>
      </c>
      <c r="B3788" t="s">
        <v>6565</v>
      </c>
      <c r="C3788" t="s">
        <v>76</v>
      </c>
      <c r="D3788" t="s">
        <v>26</v>
      </c>
      <c r="E3788" s="1">
        <v>46070.880555555559</v>
      </c>
      <c r="F3788" s="1">
        <v>46073.380555555559</v>
      </c>
      <c r="G3788" t="s">
        <v>221</v>
      </c>
      <c r="H3788" t="s">
        <v>15</v>
      </c>
      <c r="I3788" t="s">
        <v>16</v>
      </c>
      <c r="J3788">
        <v>5</v>
      </c>
      <c r="K3788" t="str">
        <f>IF(tickets_dataset[[#This Row],[status]] = "Closed", "Yes","No")</f>
        <v>Yes</v>
      </c>
      <c r="L3788" s="2">
        <f t="shared" si="236"/>
        <v>60</v>
      </c>
      <c r="M3788" t="str">
        <f t="shared" si="237"/>
        <v>Yes</v>
      </c>
      <c r="N3788" t="str">
        <f t="shared" si="238"/>
        <v>Feb</v>
      </c>
      <c r="O3788" s="2">
        <f t="shared" si="239"/>
        <v>2.5</v>
      </c>
      <c r="P3788" t="str">
        <f>VLOOKUP(G3788,Agents!A:E,4,FALSE)</f>
        <v>Team4</v>
      </c>
      <c r="Q3788" t="str">
        <f>VLOOKUP(G3788,Agents!A:E,5,FALSE)</f>
        <v>Senior</v>
      </c>
      <c r="R3788" t="str">
        <f>VLOOKUP(G3788,Agents!A:E,2,FALSE)</f>
        <v>Morning</v>
      </c>
    </row>
    <row r="3789" spans="1:18" x14ac:dyDescent="0.35">
      <c r="A3789" t="s">
        <v>6566</v>
      </c>
      <c r="B3789" t="s">
        <v>6567</v>
      </c>
      <c r="C3789" t="s">
        <v>34</v>
      </c>
      <c r="D3789" t="s">
        <v>13</v>
      </c>
      <c r="E3789" s="1">
        <v>46049.703472222223</v>
      </c>
      <c r="F3789" s="1">
        <v>46050.453472222223</v>
      </c>
      <c r="G3789" t="s">
        <v>27</v>
      </c>
      <c r="H3789" t="s">
        <v>15</v>
      </c>
      <c r="I3789" t="s">
        <v>16</v>
      </c>
      <c r="J3789">
        <v>4</v>
      </c>
      <c r="K3789" t="str">
        <f>IF(tickets_dataset[[#This Row],[status]] = "Closed", "Yes","No")</f>
        <v>Yes</v>
      </c>
      <c r="L3789" s="2">
        <f t="shared" si="236"/>
        <v>18</v>
      </c>
      <c r="M3789" t="str">
        <f t="shared" si="237"/>
        <v>No</v>
      </c>
      <c r="N3789" t="str">
        <f t="shared" si="238"/>
        <v>Jan</v>
      </c>
      <c r="O3789" s="2">
        <f t="shared" si="239"/>
        <v>0.75</v>
      </c>
      <c r="P3789" t="str">
        <f>VLOOKUP(G3789,Agents!A:E,4,FALSE)</f>
        <v>Team5</v>
      </c>
      <c r="Q3789" t="str">
        <f>VLOOKUP(G3789,Agents!A:E,5,FALSE)</f>
        <v>Senior</v>
      </c>
      <c r="R3789" t="str">
        <f>VLOOKUP(G3789,Agents!A:E,2,FALSE)</f>
        <v>Morning</v>
      </c>
    </row>
    <row r="3790" spans="1:18" x14ac:dyDescent="0.35">
      <c r="A3790" t="s">
        <v>6568</v>
      </c>
      <c r="B3790" t="s">
        <v>6569</v>
      </c>
      <c r="C3790" t="s">
        <v>76</v>
      </c>
      <c r="D3790" t="s">
        <v>26</v>
      </c>
      <c r="E3790" s="1">
        <v>46094.84097222222</v>
      </c>
      <c r="F3790" s="1">
        <v>46095.09097222222</v>
      </c>
      <c r="G3790" t="s">
        <v>234</v>
      </c>
      <c r="H3790" t="s">
        <v>28</v>
      </c>
      <c r="I3790" t="s">
        <v>16</v>
      </c>
      <c r="J3790">
        <v>4</v>
      </c>
      <c r="K3790" t="str">
        <f>IF(tickets_dataset[[#This Row],[status]] = "Closed", "Yes","No")</f>
        <v>No</v>
      </c>
      <c r="L3790" s="2">
        <f t="shared" si="236"/>
        <v>6</v>
      </c>
      <c r="M3790" t="str">
        <f t="shared" si="237"/>
        <v>No</v>
      </c>
      <c r="N3790" t="str">
        <f t="shared" si="238"/>
        <v>Mar</v>
      </c>
      <c r="O3790" s="2">
        <f t="shared" si="239"/>
        <v>0.25</v>
      </c>
      <c r="P3790" t="str">
        <f>VLOOKUP(G3790,Agents!A:E,4,FALSE)</f>
        <v>Team5</v>
      </c>
      <c r="Q3790" t="str">
        <f>VLOOKUP(G3790,Agents!A:E,5,FALSE)</f>
        <v>Senior</v>
      </c>
      <c r="R3790" t="str">
        <f>VLOOKUP(G3790,Agents!A:E,2,FALSE)</f>
        <v>Night</v>
      </c>
    </row>
    <row r="3791" spans="1:18" x14ac:dyDescent="0.35">
      <c r="A3791" t="s">
        <v>6570</v>
      </c>
      <c r="B3791" t="s">
        <v>1133</v>
      </c>
      <c r="C3791" t="s">
        <v>12</v>
      </c>
      <c r="D3791" t="s">
        <v>26</v>
      </c>
      <c r="E3791" s="1">
        <v>46045.917361111111</v>
      </c>
      <c r="F3791" s="1">
        <v>46046.750694444447</v>
      </c>
      <c r="G3791" t="s">
        <v>39</v>
      </c>
      <c r="H3791" t="s">
        <v>132</v>
      </c>
      <c r="I3791" t="s">
        <v>16</v>
      </c>
      <c r="J3791">
        <v>4</v>
      </c>
      <c r="K3791" t="str">
        <f>IF(tickets_dataset[[#This Row],[status]] = "Closed", "Yes","No")</f>
        <v>No</v>
      </c>
      <c r="L3791" s="2">
        <f t="shared" si="236"/>
        <v>20.000000000058208</v>
      </c>
      <c r="M3791" t="str">
        <f t="shared" si="237"/>
        <v>No</v>
      </c>
      <c r="N3791" t="str">
        <f t="shared" si="238"/>
        <v>Jan</v>
      </c>
      <c r="O3791" s="2">
        <f t="shared" si="239"/>
        <v>0.83333333333575865</v>
      </c>
      <c r="P3791" t="str">
        <f>VLOOKUP(G3791,Agents!A:E,4,FALSE)</f>
        <v>Team3</v>
      </c>
      <c r="Q3791" t="str">
        <f>VLOOKUP(G3791,Agents!A:E,5,FALSE)</f>
        <v>Mid</v>
      </c>
      <c r="R3791" t="str">
        <f>VLOOKUP(G3791,Agents!A:E,2,FALSE)</f>
        <v>Night</v>
      </c>
    </row>
    <row r="3792" spans="1:18" x14ac:dyDescent="0.35">
      <c r="A3792" t="s">
        <v>6571</v>
      </c>
      <c r="B3792" t="s">
        <v>148</v>
      </c>
      <c r="C3792" t="s">
        <v>34</v>
      </c>
      <c r="D3792" t="s">
        <v>13</v>
      </c>
      <c r="E3792" s="1">
        <v>46059.279861111114</v>
      </c>
      <c r="F3792" s="1">
        <v>46059.613194444442</v>
      </c>
      <c r="G3792" t="s">
        <v>83</v>
      </c>
      <c r="H3792" t="s">
        <v>28</v>
      </c>
      <c r="I3792" t="s">
        <v>16</v>
      </c>
      <c r="J3792">
        <v>5</v>
      </c>
      <c r="K3792" t="str">
        <f>IF(tickets_dataset[[#This Row],[status]] = "Closed", "Yes","No")</f>
        <v>No</v>
      </c>
      <c r="L3792" s="2">
        <f t="shared" si="236"/>
        <v>7.9999999998835847</v>
      </c>
      <c r="M3792" t="str">
        <f t="shared" si="237"/>
        <v>No</v>
      </c>
      <c r="N3792" t="str">
        <f t="shared" si="238"/>
        <v>Feb</v>
      </c>
      <c r="O3792" s="2">
        <f t="shared" si="239"/>
        <v>0.33333333332848269</v>
      </c>
      <c r="P3792" t="str">
        <f>VLOOKUP(G3792,Agents!A:E,4,FALSE)</f>
        <v>Team2</v>
      </c>
      <c r="Q3792" t="str">
        <f>VLOOKUP(G3792,Agents!A:E,5,FALSE)</f>
        <v>Junior</v>
      </c>
      <c r="R3792" t="str">
        <f>VLOOKUP(G3792,Agents!A:E,2,FALSE)</f>
        <v>Night</v>
      </c>
    </row>
    <row r="3793" spans="1:18" x14ac:dyDescent="0.35">
      <c r="A3793" t="s">
        <v>6572</v>
      </c>
      <c r="B3793" t="s">
        <v>6573</v>
      </c>
      <c r="C3793" t="s">
        <v>76</v>
      </c>
      <c r="D3793" t="s">
        <v>26</v>
      </c>
      <c r="E3793" s="1">
        <v>46090.817361111112</v>
      </c>
      <c r="F3793" s="1">
        <v>46092.817361111112</v>
      </c>
      <c r="G3793" t="s">
        <v>140</v>
      </c>
      <c r="H3793" t="s">
        <v>15</v>
      </c>
      <c r="I3793" t="s">
        <v>16</v>
      </c>
      <c r="J3793">
        <v>4</v>
      </c>
      <c r="K3793" t="str">
        <f>IF(tickets_dataset[[#This Row],[status]] = "Closed", "Yes","No")</f>
        <v>Yes</v>
      </c>
      <c r="L3793" s="2">
        <f t="shared" si="236"/>
        <v>48</v>
      </c>
      <c r="M3793" t="str">
        <f t="shared" si="237"/>
        <v>No</v>
      </c>
      <c r="N3793" t="str">
        <f t="shared" si="238"/>
        <v>Mar</v>
      </c>
      <c r="O3793" s="2">
        <f t="shared" si="239"/>
        <v>2</v>
      </c>
      <c r="P3793" t="str">
        <f>VLOOKUP(G3793,Agents!A:E,4,FALSE)</f>
        <v>Team1</v>
      </c>
      <c r="Q3793" t="str">
        <f>VLOOKUP(G3793,Agents!A:E,5,FALSE)</f>
        <v>Junior</v>
      </c>
      <c r="R3793" t="str">
        <f>VLOOKUP(G3793,Agents!A:E,2,FALSE)</f>
        <v>Morning</v>
      </c>
    </row>
    <row r="3794" spans="1:18" x14ac:dyDescent="0.35">
      <c r="A3794" t="s">
        <v>6574</v>
      </c>
      <c r="B3794" t="s">
        <v>1939</v>
      </c>
      <c r="C3794" t="s">
        <v>76</v>
      </c>
      <c r="D3794" t="s">
        <v>38</v>
      </c>
      <c r="E3794" s="1">
        <v>46064.039583333331</v>
      </c>
      <c r="F3794" s="1">
        <v>46064.414583333331</v>
      </c>
      <c r="G3794" t="s">
        <v>53</v>
      </c>
      <c r="H3794" t="s">
        <v>15</v>
      </c>
      <c r="I3794" t="s">
        <v>16</v>
      </c>
      <c r="J3794">
        <v>5</v>
      </c>
      <c r="K3794" t="str">
        <f>IF(tickets_dataset[[#This Row],[status]] = "Closed", "Yes","No")</f>
        <v>Yes</v>
      </c>
      <c r="L3794" s="2">
        <f t="shared" si="236"/>
        <v>9</v>
      </c>
      <c r="M3794" t="str">
        <f t="shared" si="237"/>
        <v>No</v>
      </c>
      <c r="N3794" t="str">
        <f t="shared" si="238"/>
        <v>Feb</v>
      </c>
      <c r="O3794" s="2">
        <f t="shared" si="239"/>
        <v>0.375</v>
      </c>
      <c r="P3794" t="str">
        <f>VLOOKUP(G3794,Agents!A:E,4,FALSE)</f>
        <v>Team1</v>
      </c>
      <c r="Q3794" t="str">
        <f>VLOOKUP(G3794,Agents!A:E,5,FALSE)</f>
        <v>Junior</v>
      </c>
      <c r="R3794" t="str">
        <f>VLOOKUP(G3794,Agents!A:E,2,FALSE)</f>
        <v>Night</v>
      </c>
    </row>
    <row r="3795" spans="1:18" x14ac:dyDescent="0.35">
      <c r="A3795" t="s">
        <v>6575</v>
      </c>
      <c r="B3795" t="s">
        <v>5369</v>
      </c>
      <c r="C3795" t="s">
        <v>34</v>
      </c>
      <c r="D3795" t="s">
        <v>38</v>
      </c>
      <c r="E3795" s="1">
        <v>46039.019444444442</v>
      </c>
      <c r="F3795" s="1">
        <v>46041.561111111114</v>
      </c>
      <c r="G3795" t="s">
        <v>83</v>
      </c>
      <c r="H3795" t="s">
        <v>15</v>
      </c>
      <c r="I3795" t="s">
        <v>16</v>
      </c>
      <c r="J3795">
        <v>4</v>
      </c>
      <c r="K3795" t="str">
        <f>IF(tickets_dataset[[#This Row],[status]] = "Closed", "Yes","No")</f>
        <v>Yes</v>
      </c>
      <c r="L3795" s="2">
        <f t="shared" si="236"/>
        <v>61.000000000116415</v>
      </c>
      <c r="M3795" t="str">
        <f t="shared" si="237"/>
        <v>Yes</v>
      </c>
      <c r="N3795" t="str">
        <f t="shared" si="238"/>
        <v>Jan</v>
      </c>
      <c r="O3795" s="2">
        <f t="shared" si="239"/>
        <v>2.5416666666715173</v>
      </c>
      <c r="P3795" t="str">
        <f>VLOOKUP(G3795,Agents!A:E,4,FALSE)</f>
        <v>Team2</v>
      </c>
      <c r="Q3795" t="str">
        <f>VLOOKUP(G3795,Agents!A:E,5,FALSE)</f>
        <v>Junior</v>
      </c>
      <c r="R3795" t="str">
        <f>VLOOKUP(G3795,Agents!A:E,2,FALSE)</f>
        <v>Night</v>
      </c>
    </row>
    <row r="3796" spans="1:18" x14ac:dyDescent="0.35">
      <c r="A3796" t="s">
        <v>6576</v>
      </c>
      <c r="B3796" t="s">
        <v>5645</v>
      </c>
      <c r="C3796" t="s">
        <v>12</v>
      </c>
      <c r="D3796" t="s">
        <v>13</v>
      </c>
      <c r="E3796" s="1">
        <v>46088.207638888889</v>
      </c>
      <c r="F3796" s="1">
        <v>46089.540972222225</v>
      </c>
      <c r="G3796" t="s">
        <v>422</v>
      </c>
      <c r="H3796" t="s">
        <v>15</v>
      </c>
      <c r="I3796" t="s">
        <v>16</v>
      </c>
      <c r="J3796">
        <v>3</v>
      </c>
      <c r="K3796" t="str">
        <f>IF(tickets_dataset[[#This Row],[status]] = "Closed", "Yes","No")</f>
        <v>Yes</v>
      </c>
      <c r="L3796" s="2">
        <f t="shared" si="236"/>
        <v>32.000000000058208</v>
      </c>
      <c r="M3796" t="str">
        <f t="shared" si="237"/>
        <v>No</v>
      </c>
      <c r="N3796" t="str">
        <f t="shared" si="238"/>
        <v>Mar</v>
      </c>
      <c r="O3796" s="2">
        <f t="shared" si="239"/>
        <v>1.3333333333357587</v>
      </c>
      <c r="P3796" t="str">
        <f>VLOOKUP(G3796,Agents!A:E,4,FALSE)</f>
        <v>Team5</v>
      </c>
      <c r="Q3796" t="str">
        <f>VLOOKUP(G3796,Agents!A:E,5,FALSE)</f>
        <v>Mid</v>
      </c>
      <c r="R3796" t="str">
        <f>VLOOKUP(G3796,Agents!A:E,2,FALSE)</f>
        <v>Evening</v>
      </c>
    </row>
    <row r="3797" spans="1:18" x14ac:dyDescent="0.35">
      <c r="A3797" t="s">
        <v>6577</v>
      </c>
      <c r="B3797" t="s">
        <v>6427</v>
      </c>
      <c r="C3797" t="s">
        <v>34</v>
      </c>
      <c r="D3797" t="s">
        <v>13</v>
      </c>
      <c r="E3797" s="1">
        <v>46089.563888888886</v>
      </c>
      <c r="F3797" s="1">
        <v>46091.397222222222</v>
      </c>
      <c r="G3797" t="s">
        <v>206</v>
      </c>
      <c r="H3797" t="s">
        <v>15</v>
      </c>
      <c r="I3797" t="s">
        <v>16</v>
      </c>
      <c r="J3797">
        <v>2</v>
      </c>
      <c r="K3797" t="str">
        <f>IF(tickets_dataset[[#This Row],[status]] = "Closed", "Yes","No")</f>
        <v>Yes</v>
      </c>
      <c r="L3797" s="2">
        <f t="shared" si="236"/>
        <v>44.000000000058208</v>
      </c>
      <c r="M3797" t="str">
        <f t="shared" si="237"/>
        <v>No</v>
      </c>
      <c r="N3797" t="str">
        <f t="shared" si="238"/>
        <v>Mar</v>
      </c>
      <c r="O3797" s="2">
        <f t="shared" si="239"/>
        <v>1.8333333333357587</v>
      </c>
      <c r="P3797" t="str">
        <f>VLOOKUP(G3797,Agents!A:E,4,FALSE)</f>
        <v>Team5</v>
      </c>
      <c r="Q3797" t="str">
        <f>VLOOKUP(G3797,Agents!A:E,5,FALSE)</f>
        <v>Junior</v>
      </c>
      <c r="R3797" t="str">
        <f>VLOOKUP(G3797,Agents!A:E,2,FALSE)</f>
        <v>Evening</v>
      </c>
    </row>
    <row r="3798" spans="1:18" x14ac:dyDescent="0.35">
      <c r="A3798" t="s">
        <v>6578</v>
      </c>
      <c r="B3798" t="s">
        <v>1176</v>
      </c>
      <c r="C3798" t="s">
        <v>12</v>
      </c>
      <c r="D3798" t="s">
        <v>13</v>
      </c>
      <c r="E3798" s="1">
        <v>46067.152777777781</v>
      </c>
      <c r="F3798" s="1">
        <v>46068.652777777781</v>
      </c>
      <c r="G3798" t="s">
        <v>119</v>
      </c>
      <c r="H3798" t="s">
        <v>28</v>
      </c>
      <c r="I3798" t="s">
        <v>16</v>
      </c>
      <c r="J3798">
        <v>4</v>
      </c>
      <c r="K3798" t="str">
        <f>IF(tickets_dataset[[#This Row],[status]] = "Closed", "Yes","No")</f>
        <v>No</v>
      </c>
      <c r="L3798" s="2">
        <f t="shared" si="236"/>
        <v>36</v>
      </c>
      <c r="M3798" t="str">
        <f t="shared" si="237"/>
        <v>No</v>
      </c>
      <c r="N3798" t="str">
        <f t="shared" si="238"/>
        <v>Feb</v>
      </c>
      <c r="O3798" s="2">
        <f t="shared" si="239"/>
        <v>1.5</v>
      </c>
      <c r="P3798" t="str">
        <f>VLOOKUP(G3798,Agents!A:E,4,FALSE)</f>
        <v>Team1</v>
      </c>
      <c r="Q3798" t="str">
        <f>VLOOKUP(G3798,Agents!A:E,5,FALSE)</f>
        <v>Junior</v>
      </c>
      <c r="R3798" t="str">
        <f>VLOOKUP(G3798,Agents!A:E,2,FALSE)</f>
        <v>Morning</v>
      </c>
    </row>
    <row r="3799" spans="1:18" x14ac:dyDescent="0.35">
      <c r="A3799" t="s">
        <v>6579</v>
      </c>
      <c r="B3799" t="s">
        <v>6580</v>
      </c>
      <c r="C3799" t="s">
        <v>34</v>
      </c>
      <c r="D3799" t="s">
        <v>26</v>
      </c>
      <c r="E3799" s="1">
        <v>46053.911111111112</v>
      </c>
      <c r="F3799" s="1">
        <v>46056.286111111112</v>
      </c>
      <c r="G3799" t="s">
        <v>35</v>
      </c>
      <c r="H3799" t="s">
        <v>15</v>
      </c>
      <c r="I3799" t="s">
        <v>16</v>
      </c>
      <c r="J3799">
        <v>3</v>
      </c>
      <c r="K3799" t="str">
        <f>IF(tickets_dataset[[#This Row],[status]] = "Closed", "Yes","No")</f>
        <v>Yes</v>
      </c>
      <c r="L3799" s="2">
        <f t="shared" si="236"/>
        <v>57</v>
      </c>
      <c r="M3799" t="str">
        <f t="shared" si="237"/>
        <v>Yes</v>
      </c>
      <c r="N3799" t="str">
        <f t="shared" si="238"/>
        <v>Jan</v>
      </c>
      <c r="O3799" s="2">
        <f t="shared" si="239"/>
        <v>2.375</v>
      </c>
      <c r="P3799" t="str">
        <f>VLOOKUP(G3799,Agents!A:E,4,FALSE)</f>
        <v>Team1</v>
      </c>
      <c r="Q3799" t="str">
        <f>VLOOKUP(G3799,Agents!A:E,5,FALSE)</f>
        <v>Senior</v>
      </c>
      <c r="R3799" t="str">
        <f>VLOOKUP(G3799,Agents!A:E,2,FALSE)</f>
        <v>Evening</v>
      </c>
    </row>
    <row r="3800" spans="1:18" x14ac:dyDescent="0.35">
      <c r="A3800" t="s">
        <v>6581</v>
      </c>
      <c r="B3800" t="s">
        <v>6582</v>
      </c>
      <c r="C3800" t="s">
        <v>76</v>
      </c>
      <c r="D3800" t="s">
        <v>38</v>
      </c>
      <c r="E3800" s="1">
        <v>46067.905555555553</v>
      </c>
      <c r="F3800" s="1">
        <v>46070.780555555553</v>
      </c>
      <c r="G3800" t="s">
        <v>59</v>
      </c>
      <c r="H3800" t="s">
        <v>15</v>
      </c>
      <c r="I3800" t="s">
        <v>16</v>
      </c>
      <c r="J3800">
        <v>3</v>
      </c>
      <c r="K3800" t="str">
        <f>IF(tickets_dataset[[#This Row],[status]] = "Closed", "Yes","No")</f>
        <v>Yes</v>
      </c>
      <c r="L3800" s="2">
        <f t="shared" si="236"/>
        <v>69</v>
      </c>
      <c r="M3800" t="str">
        <f t="shared" si="237"/>
        <v>Yes</v>
      </c>
      <c r="N3800" t="str">
        <f t="shared" si="238"/>
        <v>Feb</v>
      </c>
      <c r="O3800" s="2">
        <f t="shared" si="239"/>
        <v>2.875</v>
      </c>
      <c r="P3800" t="str">
        <f>VLOOKUP(G3800,Agents!A:E,4,FALSE)</f>
        <v>Team3</v>
      </c>
      <c r="Q3800" t="str">
        <f>VLOOKUP(G3800,Agents!A:E,5,FALSE)</f>
        <v>Senior</v>
      </c>
      <c r="R3800" t="str">
        <f>VLOOKUP(G3800,Agents!A:E,2,FALSE)</f>
        <v>Night</v>
      </c>
    </row>
    <row r="3801" spans="1:18" x14ac:dyDescent="0.35">
      <c r="A3801" t="s">
        <v>6583</v>
      </c>
      <c r="B3801" t="s">
        <v>3693</v>
      </c>
      <c r="C3801" t="s">
        <v>50</v>
      </c>
      <c r="D3801" t="s">
        <v>13</v>
      </c>
      <c r="E3801" s="1">
        <v>46066.626388888886</v>
      </c>
      <c r="F3801" s="1">
        <v>46067.001388888886</v>
      </c>
      <c r="G3801" t="s">
        <v>119</v>
      </c>
      <c r="H3801" t="s">
        <v>15</v>
      </c>
      <c r="I3801" t="s">
        <v>16</v>
      </c>
      <c r="J3801">
        <v>4</v>
      </c>
      <c r="K3801" t="str">
        <f>IF(tickets_dataset[[#This Row],[status]] = "Closed", "Yes","No")</f>
        <v>Yes</v>
      </c>
      <c r="L3801" s="2">
        <f t="shared" si="236"/>
        <v>9</v>
      </c>
      <c r="M3801" t="str">
        <f t="shared" si="237"/>
        <v>No</v>
      </c>
      <c r="N3801" t="str">
        <f t="shared" si="238"/>
        <v>Feb</v>
      </c>
      <c r="O3801" s="2">
        <f t="shared" si="239"/>
        <v>0.375</v>
      </c>
      <c r="P3801" t="str">
        <f>VLOOKUP(G3801,Agents!A:E,4,FALSE)</f>
        <v>Team1</v>
      </c>
      <c r="Q3801" t="str">
        <f>VLOOKUP(G3801,Agents!A:E,5,FALSE)</f>
        <v>Junior</v>
      </c>
      <c r="R3801" t="str">
        <f>VLOOKUP(G3801,Agents!A:E,2,FALSE)</f>
        <v>Morning</v>
      </c>
    </row>
    <row r="3802" spans="1:18" x14ac:dyDescent="0.35">
      <c r="A3802" t="s">
        <v>6584</v>
      </c>
      <c r="B3802" t="s">
        <v>5483</v>
      </c>
      <c r="C3802" t="s">
        <v>76</v>
      </c>
      <c r="D3802" t="s">
        <v>38</v>
      </c>
      <c r="E3802" s="1">
        <v>46028.029861111114</v>
      </c>
      <c r="F3802" s="1">
        <v>46030.279861111114</v>
      </c>
      <c r="G3802" t="s">
        <v>23</v>
      </c>
      <c r="H3802" t="s">
        <v>15</v>
      </c>
      <c r="I3802" t="s">
        <v>16</v>
      </c>
      <c r="J3802">
        <v>3</v>
      </c>
      <c r="K3802" t="str">
        <f>IF(tickets_dataset[[#This Row],[status]] = "Closed", "Yes","No")</f>
        <v>Yes</v>
      </c>
      <c r="L3802" s="2">
        <f t="shared" si="236"/>
        <v>54</v>
      </c>
      <c r="M3802" t="str">
        <f t="shared" si="237"/>
        <v>Yes</v>
      </c>
      <c r="N3802" t="str">
        <f t="shared" si="238"/>
        <v>Jan</v>
      </c>
      <c r="O3802" s="2">
        <f t="shared" si="239"/>
        <v>2.25</v>
      </c>
      <c r="P3802" t="str">
        <f>VLOOKUP(G3802,Agents!A:E,4,FALSE)</f>
        <v>Team3</v>
      </c>
      <c r="Q3802" t="str">
        <f>VLOOKUP(G3802,Agents!A:E,5,FALSE)</f>
        <v>Senior</v>
      </c>
      <c r="R3802" t="str">
        <f>VLOOKUP(G3802,Agents!A:E,2,FALSE)</f>
        <v>Evening</v>
      </c>
    </row>
    <row r="3803" spans="1:18" x14ac:dyDescent="0.35">
      <c r="A3803" t="s">
        <v>6585</v>
      </c>
      <c r="B3803" t="s">
        <v>3283</v>
      </c>
      <c r="C3803" t="s">
        <v>12</v>
      </c>
      <c r="D3803" t="s">
        <v>38</v>
      </c>
      <c r="E3803" s="1">
        <v>46060.710416666669</v>
      </c>
      <c r="F3803" s="1">
        <v>46062.502083333333</v>
      </c>
      <c r="G3803" t="s">
        <v>80</v>
      </c>
      <c r="H3803" t="s">
        <v>15</v>
      </c>
      <c r="I3803" t="s">
        <v>16</v>
      </c>
      <c r="J3803">
        <v>4</v>
      </c>
      <c r="K3803" t="str">
        <f>IF(tickets_dataset[[#This Row],[status]] = "Closed", "Yes","No")</f>
        <v>Yes</v>
      </c>
      <c r="L3803" s="2">
        <f t="shared" si="236"/>
        <v>42.999999999941792</v>
      </c>
      <c r="M3803" t="str">
        <f t="shared" si="237"/>
        <v>No</v>
      </c>
      <c r="N3803" t="str">
        <f t="shared" si="238"/>
        <v>Feb</v>
      </c>
      <c r="O3803" s="2">
        <f t="shared" si="239"/>
        <v>1.7916666666642413</v>
      </c>
      <c r="P3803" t="str">
        <f>VLOOKUP(G3803,Agents!A:E,4,FALSE)</f>
        <v>Team3</v>
      </c>
      <c r="Q3803" t="str">
        <f>VLOOKUP(G3803,Agents!A:E,5,FALSE)</f>
        <v>Junior</v>
      </c>
      <c r="R3803" t="str">
        <f>VLOOKUP(G3803,Agents!A:E,2,FALSE)</f>
        <v>Evening</v>
      </c>
    </row>
    <row r="3804" spans="1:18" x14ac:dyDescent="0.35">
      <c r="A3804" t="s">
        <v>6586</v>
      </c>
      <c r="B3804" t="s">
        <v>5753</v>
      </c>
      <c r="C3804" t="s">
        <v>76</v>
      </c>
      <c r="D3804" t="s">
        <v>26</v>
      </c>
      <c r="E3804" s="1">
        <v>46071.709027777775</v>
      </c>
      <c r="F3804" s="1">
        <v>46072.209027777775</v>
      </c>
      <c r="G3804" t="s">
        <v>119</v>
      </c>
      <c r="H3804" t="s">
        <v>15</v>
      </c>
      <c r="I3804" t="s">
        <v>16</v>
      </c>
      <c r="J3804">
        <v>5</v>
      </c>
      <c r="K3804" t="str">
        <f>IF(tickets_dataset[[#This Row],[status]] = "Closed", "Yes","No")</f>
        <v>Yes</v>
      </c>
      <c r="L3804" s="2">
        <f t="shared" si="236"/>
        <v>12</v>
      </c>
      <c r="M3804" t="str">
        <f t="shared" si="237"/>
        <v>No</v>
      </c>
      <c r="N3804" t="str">
        <f t="shared" si="238"/>
        <v>Feb</v>
      </c>
      <c r="O3804" s="2">
        <f t="shared" si="239"/>
        <v>0.5</v>
      </c>
      <c r="P3804" t="str">
        <f>VLOOKUP(G3804,Agents!A:E,4,FALSE)</f>
        <v>Team1</v>
      </c>
      <c r="Q3804" t="str">
        <f>VLOOKUP(G3804,Agents!A:E,5,FALSE)</f>
        <v>Junior</v>
      </c>
      <c r="R3804" t="str">
        <f>VLOOKUP(G3804,Agents!A:E,2,FALSE)</f>
        <v>Morning</v>
      </c>
    </row>
    <row r="3805" spans="1:18" x14ac:dyDescent="0.35">
      <c r="A3805" t="s">
        <v>6587</v>
      </c>
      <c r="B3805" t="s">
        <v>6588</v>
      </c>
      <c r="C3805" t="s">
        <v>34</v>
      </c>
      <c r="D3805" t="s">
        <v>26</v>
      </c>
      <c r="E3805" s="1">
        <v>46069.036805555559</v>
      </c>
      <c r="F3805" s="1">
        <v>46071.078472222223</v>
      </c>
      <c r="G3805" t="s">
        <v>156</v>
      </c>
      <c r="H3805" t="s">
        <v>15</v>
      </c>
      <c r="I3805" t="s">
        <v>68</v>
      </c>
      <c r="J3805">
        <v>4</v>
      </c>
      <c r="K3805" t="str">
        <f>IF(tickets_dataset[[#This Row],[status]] = "Closed", "Yes","No")</f>
        <v>Yes</v>
      </c>
      <c r="L3805" s="2">
        <f t="shared" si="236"/>
        <v>48.999999999941792</v>
      </c>
      <c r="M3805" t="str">
        <f t="shared" si="237"/>
        <v>Yes</v>
      </c>
      <c r="N3805" t="str">
        <f t="shared" si="238"/>
        <v>Feb</v>
      </c>
      <c r="O3805" s="2">
        <f t="shared" si="239"/>
        <v>2.0416666666642413</v>
      </c>
      <c r="P3805" t="str">
        <f>VLOOKUP(G3805,Agents!A:E,4,FALSE)</f>
        <v>Team3</v>
      </c>
      <c r="Q3805" t="str">
        <f>VLOOKUP(G3805,Agents!A:E,5,FALSE)</f>
        <v>Mid</v>
      </c>
      <c r="R3805" t="str">
        <f>VLOOKUP(G3805,Agents!A:E,2,FALSE)</f>
        <v>Evening</v>
      </c>
    </row>
    <row r="3806" spans="1:18" x14ac:dyDescent="0.35">
      <c r="A3806" t="s">
        <v>6589</v>
      </c>
      <c r="B3806" t="s">
        <v>6590</v>
      </c>
      <c r="C3806" t="s">
        <v>22</v>
      </c>
      <c r="D3806" t="s">
        <v>26</v>
      </c>
      <c r="E3806" s="1">
        <v>46050.73541666667</v>
      </c>
      <c r="F3806" s="1">
        <v>46052.61041666667</v>
      </c>
      <c r="G3806" t="s">
        <v>83</v>
      </c>
      <c r="H3806" t="s">
        <v>15</v>
      </c>
      <c r="I3806" t="s">
        <v>16</v>
      </c>
      <c r="J3806">
        <v>4</v>
      </c>
      <c r="K3806" t="str">
        <f>IF(tickets_dataset[[#This Row],[status]] = "Closed", "Yes","No")</f>
        <v>Yes</v>
      </c>
      <c r="L3806" s="2">
        <f t="shared" si="236"/>
        <v>45</v>
      </c>
      <c r="M3806" t="str">
        <f t="shared" si="237"/>
        <v>No</v>
      </c>
      <c r="N3806" t="str">
        <f t="shared" si="238"/>
        <v>Jan</v>
      </c>
      <c r="O3806" s="2">
        <f t="shared" si="239"/>
        <v>1.875</v>
      </c>
      <c r="P3806" t="str">
        <f>VLOOKUP(G3806,Agents!A:E,4,FALSE)</f>
        <v>Team2</v>
      </c>
      <c r="Q3806" t="str">
        <f>VLOOKUP(G3806,Agents!A:E,5,FALSE)</f>
        <v>Junior</v>
      </c>
      <c r="R3806" t="str">
        <f>VLOOKUP(G3806,Agents!A:E,2,FALSE)</f>
        <v>Night</v>
      </c>
    </row>
    <row r="3807" spans="1:18" x14ac:dyDescent="0.35">
      <c r="A3807" t="s">
        <v>6591</v>
      </c>
      <c r="B3807" t="s">
        <v>4807</v>
      </c>
      <c r="C3807" t="s">
        <v>76</v>
      </c>
      <c r="D3807" t="s">
        <v>26</v>
      </c>
      <c r="E3807" s="1">
        <v>46068.101388888892</v>
      </c>
      <c r="F3807" s="1">
        <v>46069.55972222222</v>
      </c>
      <c r="G3807" t="s">
        <v>422</v>
      </c>
      <c r="H3807" t="s">
        <v>15</v>
      </c>
      <c r="I3807" t="s">
        <v>16</v>
      </c>
      <c r="J3807">
        <v>4</v>
      </c>
      <c r="K3807" t="str">
        <f>IF(tickets_dataset[[#This Row],[status]] = "Closed", "Yes","No")</f>
        <v>Yes</v>
      </c>
      <c r="L3807" s="2">
        <f t="shared" si="236"/>
        <v>34.999999999883585</v>
      </c>
      <c r="M3807" t="str">
        <f t="shared" si="237"/>
        <v>No</v>
      </c>
      <c r="N3807" t="str">
        <f t="shared" si="238"/>
        <v>Feb</v>
      </c>
      <c r="O3807" s="2">
        <f t="shared" si="239"/>
        <v>1.4583333333284827</v>
      </c>
      <c r="P3807" t="str">
        <f>VLOOKUP(G3807,Agents!A:E,4,FALSE)</f>
        <v>Team5</v>
      </c>
      <c r="Q3807" t="str">
        <f>VLOOKUP(G3807,Agents!A:E,5,FALSE)</f>
        <v>Mid</v>
      </c>
      <c r="R3807" t="str">
        <f>VLOOKUP(G3807,Agents!A:E,2,FALSE)</f>
        <v>Evening</v>
      </c>
    </row>
    <row r="3808" spans="1:18" x14ac:dyDescent="0.35">
      <c r="A3808" t="s">
        <v>6592</v>
      </c>
      <c r="B3808" t="s">
        <v>3264</v>
      </c>
      <c r="C3808" t="s">
        <v>50</v>
      </c>
      <c r="D3808" t="s">
        <v>26</v>
      </c>
      <c r="E3808" s="1">
        <v>46040.04583333333</v>
      </c>
      <c r="F3808" s="1">
        <v>46041.17083333333</v>
      </c>
      <c r="G3808" t="s">
        <v>67</v>
      </c>
      <c r="H3808" t="s">
        <v>15</v>
      </c>
      <c r="I3808" t="s">
        <v>16</v>
      </c>
      <c r="J3808">
        <v>3</v>
      </c>
      <c r="K3808" t="str">
        <f>IF(tickets_dataset[[#This Row],[status]] = "Closed", "Yes","No")</f>
        <v>Yes</v>
      </c>
      <c r="L3808" s="2">
        <f t="shared" si="236"/>
        <v>27</v>
      </c>
      <c r="M3808" t="str">
        <f t="shared" si="237"/>
        <v>No</v>
      </c>
      <c r="N3808" t="str">
        <f t="shared" si="238"/>
        <v>Jan</v>
      </c>
      <c r="O3808" s="2">
        <f t="shared" si="239"/>
        <v>1.125</v>
      </c>
      <c r="P3808" t="str">
        <f>VLOOKUP(G3808,Agents!A:E,4,FALSE)</f>
        <v>Team5</v>
      </c>
      <c r="Q3808" t="str">
        <f>VLOOKUP(G3808,Agents!A:E,5,FALSE)</f>
        <v>Junior</v>
      </c>
      <c r="R3808" t="str">
        <f>VLOOKUP(G3808,Agents!A:E,2,FALSE)</f>
        <v>Evening</v>
      </c>
    </row>
    <row r="3809" spans="1:18" x14ac:dyDescent="0.35">
      <c r="A3809" t="s">
        <v>6593</v>
      </c>
      <c r="B3809" t="s">
        <v>6594</v>
      </c>
      <c r="C3809" t="s">
        <v>76</v>
      </c>
      <c r="D3809" t="s">
        <v>38</v>
      </c>
      <c r="E3809" s="1">
        <v>46057.184027777781</v>
      </c>
      <c r="F3809" s="1">
        <v>46059.517361111109</v>
      </c>
      <c r="G3809" t="s">
        <v>221</v>
      </c>
      <c r="H3809" t="s">
        <v>15</v>
      </c>
      <c r="I3809" t="s">
        <v>16</v>
      </c>
      <c r="J3809">
        <v>3</v>
      </c>
      <c r="K3809" t="str">
        <f>IF(tickets_dataset[[#This Row],[status]] = "Closed", "Yes","No")</f>
        <v>Yes</v>
      </c>
      <c r="L3809" s="2">
        <f t="shared" si="236"/>
        <v>55.999999999883585</v>
      </c>
      <c r="M3809" t="str">
        <f t="shared" si="237"/>
        <v>Yes</v>
      </c>
      <c r="N3809" t="str">
        <f t="shared" si="238"/>
        <v>Feb</v>
      </c>
      <c r="O3809" s="2">
        <f t="shared" si="239"/>
        <v>2.3333333333284827</v>
      </c>
      <c r="P3809" t="str">
        <f>VLOOKUP(G3809,Agents!A:E,4,FALSE)</f>
        <v>Team4</v>
      </c>
      <c r="Q3809" t="str">
        <f>VLOOKUP(G3809,Agents!A:E,5,FALSE)</f>
        <v>Senior</v>
      </c>
      <c r="R3809" t="str">
        <f>VLOOKUP(G3809,Agents!A:E,2,FALSE)</f>
        <v>Morning</v>
      </c>
    </row>
    <row r="3810" spans="1:18" x14ac:dyDescent="0.35">
      <c r="A3810" t="s">
        <v>6595</v>
      </c>
      <c r="B3810" t="s">
        <v>6596</v>
      </c>
      <c r="C3810" t="s">
        <v>12</v>
      </c>
      <c r="D3810" t="s">
        <v>26</v>
      </c>
      <c r="E3810" s="1">
        <v>46053.80972222222</v>
      </c>
      <c r="F3810" s="1">
        <v>46055.68472222222</v>
      </c>
      <c r="G3810" t="s">
        <v>170</v>
      </c>
      <c r="H3810" t="s">
        <v>15</v>
      </c>
      <c r="I3810" t="s">
        <v>68</v>
      </c>
      <c r="J3810">
        <v>2</v>
      </c>
      <c r="K3810" t="str">
        <f>IF(tickets_dataset[[#This Row],[status]] = "Closed", "Yes","No")</f>
        <v>Yes</v>
      </c>
      <c r="L3810" s="2">
        <f t="shared" si="236"/>
        <v>45</v>
      </c>
      <c r="M3810" t="str">
        <f t="shared" si="237"/>
        <v>No</v>
      </c>
      <c r="N3810" t="str">
        <f t="shared" si="238"/>
        <v>Jan</v>
      </c>
      <c r="O3810" s="2">
        <f t="shared" si="239"/>
        <v>1.875</v>
      </c>
      <c r="P3810" t="str">
        <f>VLOOKUP(G3810,Agents!A:E,4,FALSE)</f>
        <v>Team5</v>
      </c>
      <c r="Q3810" t="str">
        <f>VLOOKUP(G3810,Agents!A:E,5,FALSE)</f>
        <v>Junior</v>
      </c>
      <c r="R3810" t="str">
        <f>VLOOKUP(G3810,Agents!A:E,2,FALSE)</f>
        <v>Night</v>
      </c>
    </row>
    <row r="3811" spans="1:18" x14ac:dyDescent="0.35">
      <c r="A3811" t="s">
        <v>6597</v>
      </c>
      <c r="B3811" t="s">
        <v>6598</v>
      </c>
      <c r="C3811" t="s">
        <v>22</v>
      </c>
      <c r="D3811" t="s">
        <v>13</v>
      </c>
      <c r="E3811" s="1">
        <v>46085.17291666667</v>
      </c>
      <c r="F3811" s="1">
        <v>46086.67291666667</v>
      </c>
      <c r="G3811" t="s">
        <v>140</v>
      </c>
      <c r="H3811" t="s">
        <v>15</v>
      </c>
      <c r="I3811" t="s">
        <v>16</v>
      </c>
      <c r="J3811">
        <v>3</v>
      </c>
      <c r="K3811" t="str">
        <f>IF(tickets_dataset[[#This Row],[status]] = "Closed", "Yes","No")</f>
        <v>Yes</v>
      </c>
      <c r="L3811" s="2">
        <f t="shared" si="236"/>
        <v>36</v>
      </c>
      <c r="M3811" t="str">
        <f t="shared" si="237"/>
        <v>No</v>
      </c>
      <c r="N3811" t="str">
        <f t="shared" si="238"/>
        <v>Mar</v>
      </c>
      <c r="O3811" s="2">
        <f t="shared" si="239"/>
        <v>1.5</v>
      </c>
      <c r="P3811" t="str">
        <f>VLOOKUP(G3811,Agents!A:E,4,FALSE)</f>
        <v>Team1</v>
      </c>
      <c r="Q3811" t="str">
        <f>VLOOKUP(G3811,Agents!A:E,5,FALSE)</f>
        <v>Junior</v>
      </c>
      <c r="R3811" t="str">
        <f>VLOOKUP(G3811,Agents!A:E,2,FALSE)</f>
        <v>Morning</v>
      </c>
    </row>
    <row r="3812" spans="1:18" x14ac:dyDescent="0.35">
      <c r="A3812" t="s">
        <v>6599</v>
      </c>
      <c r="B3812" t="s">
        <v>6600</v>
      </c>
      <c r="C3812" t="s">
        <v>22</v>
      </c>
      <c r="D3812" t="s">
        <v>38</v>
      </c>
      <c r="E3812" s="1">
        <v>46072.074999999997</v>
      </c>
      <c r="F3812" s="1">
        <v>46074.533333333333</v>
      </c>
      <c r="G3812" t="s">
        <v>35</v>
      </c>
      <c r="H3812" t="s">
        <v>15</v>
      </c>
      <c r="I3812" t="s">
        <v>16</v>
      </c>
      <c r="J3812">
        <v>4</v>
      </c>
      <c r="K3812" t="str">
        <f>IF(tickets_dataset[[#This Row],[status]] = "Closed", "Yes","No")</f>
        <v>Yes</v>
      </c>
      <c r="L3812" s="2">
        <f t="shared" si="236"/>
        <v>59.000000000058208</v>
      </c>
      <c r="M3812" t="str">
        <f t="shared" si="237"/>
        <v>Yes</v>
      </c>
      <c r="N3812" t="str">
        <f t="shared" si="238"/>
        <v>Feb</v>
      </c>
      <c r="O3812" s="2">
        <f t="shared" si="239"/>
        <v>2.4583333333357587</v>
      </c>
      <c r="P3812" t="str">
        <f>VLOOKUP(G3812,Agents!A:E,4,FALSE)</f>
        <v>Team1</v>
      </c>
      <c r="Q3812" t="str">
        <f>VLOOKUP(G3812,Agents!A:E,5,FALSE)</f>
        <v>Senior</v>
      </c>
      <c r="R3812" t="str">
        <f>VLOOKUP(G3812,Agents!A:E,2,FALSE)</f>
        <v>Evening</v>
      </c>
    </row>
    <row r="3813" spans="1:18" x14ac:dyDescent="0.35">
      <c r="A3813" t="s">
        <v>6601</v>
      </c>
      <c r="B3813" t="s">
        <v>1178</v>
      </c>
      <c r="C3813" t="s">
        <v>22</v>
      </c>
      <c r="D3813" t="s">
        <v>38</v>
      </c>
      <c r="E3813" s="1">
        <v>46043.345138888886</v>
      </c>
      <c r="F3813" s="1">
        <v>46044.345138888886</v>
      </c>
      <c r="G3813" t="s">
        <v>199</v>
      </c>
      <c r="H3813" t="s">
        <v>28</v>
      </c>
      <c r="I3813" t="s">
        <v>16</v>
      </c>
      <c r="J3813">
        <v>4</v>
      </c>
      <c r="K3813" t="str">
        <f>IF(tickets_dataset[[#This Row],[status]] = "Closed", "Yes","No")</f>
        <v>No</v>
      </c>
      <c r="L3813" s="2">
        <f t="shared" si="236"/>
        <v>24</v>
      </c>
      <c r="M3813" t="str">
        <f t="shared" si="237"/>
        <v>No</v>
      </c>
      <c r="N3813" t="str">
        <f t="shared" si="238"/>
        <v>Jan</v>
      </c>
      <c r="O3813" s="2">
        <f t="shared" si="239"/>
        <v>1</v>
      </c>
      <c r="P3813" t="str">
        <f>VLOOKUP(G3813,Agents!A:E,4,FALSE)</f>
        <v>Team1</v>
      </c>
      <c r="Q3813" t="str">
        <f>VLOOKUP(G3813,Agents!A:E,5,FALSE)</f>
        <v>Junior</v>
      </c>
      <c r="R3813" t="str">
        <f>VLOOKUP(G3813,Agents!A:E,2,FALSE)</f>
        <v>Morning</v>
      </c>
    </row>
    <row r="3814" spans="1:18" x14ac:dyDescent="0.35">
      <c r="A3814" t="s">
        <v>6602</v>
      </c>
      <c r="B3814" t="s">
        <v>6603</v>
      </c>
      <c r="C3814" t="s">
        <v>50</v>
      </c>
      <c r="D3814" t="s">
        <v>26</v>
      </c>
      <c r="E3814" s="1">
        <v>46048.854861111111</v>
      </c>
      <c r="F3814" s="1">
        <v>46051.021527777775</v>
      </c>
      <c r="G3814" t="s">
        <v>45</v>
      </c>
      <c r="H3814" t="s">
        <v>15</v>
      </c>
      <c r="I3814" t="s">
        <v>16</v>
      </c>
      <c r="J3814">
        <v>4</v>
      </c>
      <c r="K3814" t="str">
        <f>IF(tickets_dataset[[#This Row],[status]] = "Closed", "Yes","No")</f>
        <v>Yes</v>
      </c>
      <c r="L3814" s="2">
        <f t="shared" si="236"/>
        <v>51.999999999941792</v>
      </c>
      <c r="M3814" t="str">
        <f t="shared" si="237"/>
        <v>Yes</v>
      </c>
      <c r="N3814" t="str">
        <f t="shared" si="238"/>
        <v>Jan</v>
      </c>
      <c r="O3814" s="2">
        <f t="shared" si="239"/>
        <v>2.1666666666642413</v>
      </c>
      <c r="P3814" t="str">
        <f>VLOOKUP(G3814,Agents!A:E,4,FALSE)</f>
        <v>Team5</v>
      </c>
      <c r="Q3814" t="str">
        <f>VLOOKUP(G3814,Agents!A:E,5,FALSE)</f>
        <v>Senior</v>
      </c>
      <c r="R3814" t="str">
        <f>VLOOKUP(G3814,Agents!A:E,2,FALSE)</f>
        <v>Morning</v>
      </c>
    </row>
    <row r="3815" spans="1:18" x14ac:dyDescent="0.35">
      <c r="A3815" t="s">
        <v>6604</v>
      </c>
      <c r="B3815" t="s">
        <v>6605</v>
      </c>
      <c r="C3815" t="s">
        <v>50</v>
      </c>
      <c r="D3815" t="s">
        <v>38</v>
      </c>
      <c r="E3815" s="1">
        <v>46064.827777777777</v>
      </c>
      <c r="F3815" s="1">
        <v>46066.661111111112</v>
      </c>
      <c r="G3815" t="s">
        <v>23</v>
      </c>
      <c r="H3815" t="s">
        <v>28</v>
      </c>
      <c r="I3815" t="s">
        <v>16</v>
      </c>
      <c r="J3815">
        <v>3</v>
      </c>
      <c r="K3815" t="str">
        <f>IF(tickets_dataset[[#This Row],[status]] = "Closed", "Yes","No")</f>
        <v>No</v>
      </c>
      <c r="L3815" s="2">
        <f t="shared" si="236"/>
        <v>44.000000000058208</v>
      </c>
      <c r="M3815" t="str">
        <f t="shared" si="237"/>
        <v>No</v>
      </c>
      <c r="N3815" t="str">
        <f t="shared" si="238"/>
        <v>Feb</v>
      </c>
      <c r="O3815" s="2">
        <f t="shared" si="239"/>
        <v>1.8333333333357587</v>
      </c>
      <c r="P3815" t="str">
        <f>VLOOKUP(G3815,Agents!A:E,4,FALSE)</f>
        <v>Team3</v>
      </c>
      <c r="Q3815" t="str">
        <f>VLOOKUP(G3815,Agents!A:E,5,FALSE)</f>
        <v>Senior</v>
      </c>
      <c r="R3815" t="str">
        <f>VLOOKUP(G3815,Agents!A:E,2,FALSE)</f>
        <v>Evening</v>
      </c>
    </row>
    <row r="3816" spans="1:18" x14ac:dyDescent="0.35">
      <c r="A3816" t="s">
        <v>6606</v>
      </c>
      <c r="B3816" t="s">
        <v>3980</v>
      </c>
      <c r="C3816" t="s">
        <v>50</v>
      </c>
      <c r="D3816" t="s">
        <v>38</v>
      </c>
      <c r="E3816" s="1">
        <v>46096.523611111108</v>
      </c>
      <c r="F3816" s="1">
        <v>46099.398611111108</v>
      </c>
      <c r="G3816" t="s">
        <v>344</v>
      </c>
      <c r="H3816" t="s">
        <v>15</v>
      </c>
      <c r="I3816" t="s">
        <v>16</v>
      </c>
      <c r="J3816">
        <v>3</v>
      </c>
      <c r="K3816" t="str">
        <f>IF(tickets_dataset[[#This Row],[status]] = "Closed", "Yes","No")</f>
        <v>Yes</v>
      </c>
      <c r="L3816" s="2">
        <f t="shared" si="236"/>
        <v>69</v>
      </c>
      <c r="M3816" t="str">
        <f t="shared" si="237"/>
        <v>Yes</v>
      </c>
      <c r="N3816" t="str">
        <f t="shared" si="238"/>
        <v>Mar</v>
      </c>
      <c r="O3816" s="2">
        <f t="shared" si="239"/>
        <v>2.875</v>
      </c>
      <c r="P3816" t="str">
        <f>VLOOKUP(G3816,Agents!A:E,4,FALSE)</f>
        <v>Team4</v>
      </c>
      <c r="Q3816" t="str">
        <f>VLOOKUP(G3816,Agents!A:E,5,FALSE)</f>
        <v>Senior</v>
      </c>
      <c r="R3816" t="str">
        <f>VLOOKUP(G3816,Agents!A:E,2,FALSE)</f>
        <v>Night</v>
      </c>
    </row>
    <row r="3817" spans="1:18" x14ac:dyDescent="0.35">
      <c r="A3817" t="s">
        <v>6607</v>
      </c>
      <c r="B3817" t="s">
        <v>1580</v>
      </c>
      <c r="C3817" t="s">
        <v>12</v>
      </c>
      <c r="D3817" t="s">
        <v>26</v>
      </c>
      <c r="E3817" s="1">
        <v>46048.456250000003</v>
      </c>
      <c r="F3817" s="1">
        <v>46049.914583333331</v>
      </c>
      <c r="G3817" t="s">
        <v>206</v>
      </c>
      <c r="H3817" t="s">
        <v>15</v>
      </c>
      <c r="I3817" t="s">
        <v>16</v>
      </c>
      <c r="J3817">
        <v>4</v>
      </c>
      <c r="K3817" t="str">
        <f>IF(tickets_dataset[[#This Row],[status]] = "Closed", "Yes","No")</f>
        <v>Yes</v>
      </c>
      <c r="L3817" s="2">
        <f t="shared" si="236"/>
        <v>34.999999999883585</v>
      </c>
      <c r="M3817" t="str">
        <f t="shared" si="237"/>
        <v>No</v>
      </c>
      <c r="N3817" t="str">
        <f t="shared" si="238"/>
        <v>Jan</v>
      </c>
      <c r="O3817" s="2">
        <f t="shared" si="239"/>
        <v>1.4583333333284827</v>
      </c>
      <c r="P3817" t="str">
        <f>VLOOKUP(G3817,Agents!A:E,4,FALSE)</f>
        <v>Team5</v>
      </c>
      <c r="Q3817" t="str">
        <f>VLOOKUP(G3817,Agents!A:E,5,FALSE)</f>
        <v>Junior</v>
      </c>
      <c r="R3817" t="str">
        <f>VLOOKUP(G3817,Agents!A:E,2,FALSE)</f>
        <v>Evening</v>
      </c>
    </row>
    <row r="3818" spans="1:18" x14ac:dyDescent="0.35">
      <c r="A3818" t="s">
        <v>6608</v>
      </c>
      <c r="B3818" t="s">
        <v>6609</v>
      </c>
      <c r="C3818" t="s">
        <v>76</v>
      </c>
      <c r="D3818" t="s">
        <v>38</v>
      </c>
      <c r="E3818" s="1">
        <v>46063.197222222225</v>
      </c>
      <c r="F3818" s="1">
        <v>46063.613888888889</v>
      </c>
      <c r="G3818" t="s">
        <v>170</v>
      </c>
      <c r="H3818" t="s">
        <v>15</v>
      </c>
      <c r="I3818" t="s">
        <v>16</v>
      </c>
      <c r="J3818">
        <v>4</v>
      </c>
      <c r="K3818" t="str">
        <f>IF(tickets_dataset[[#This Row],[status]] = "Closed", "Yes","No")</f>
        <v>Yes</v>
      </c>
      <c r="L3818" s="2">
        <f t="shared" si="236"/>
        <v>9.9999999999417923</v>
      </c>
      <c r="M3818" t="str">
        <f t="shared" si="237"/>
        <v>No</v>
      </c>
      <c r="N3818" t="str">
        <f t="shared" si="238"/>
        <v>Feb</v>
      </c>
      <c r="O3818" s="2">
        <f t="shared" si="239"/>
        <v>0.41666666666424135</v>
      </c>
      <c r="P3818" t="str">
        <f>VLOOKUP(G3818,Agents!A:E,4,FALSE)</f>
        <v>Team5</v>
      </c>
      <c r="Q3818" t="str">
        <f>VLOOKUP(G3818,Agents!A:E,5,FALSE)</f>
        <v>Junior</v>
      </c>
      <c r="R3818" t="str">
        <f>VLOOKUP(G3818,Agents!A:E,2,FALSE)</f>
        <v>Night</v>
      </c>
    </row>
    <row r="3819" spans="1:18" x14ac:dyDescent="0.35">
      <c r="A3819" t="s">
        <v>6610</v>
      </c>
      <c r="B3819" t="s">
        <v>1333</v>
      </c>
      <c r="C3819" t="s">
        <v>76</v>
      </c>
      <c r="D3819" t="s">
        <v>38</v>
      </c>
      <c r="E3819" s="1">
        <v>46046.744444444441</v>
      </c>
      <c r="F3819" s="1">
        <v>46047.619444444441</v>
      </c>
      <c r="G3819" t="s">
        <v>137</v>
      </c>
      <c r="H3819" t="s">
        <v>15</v>
      </c>
      <c r="I3819" t="s">
        <v>16</v>
      </c>
      <c r="J3819">
        <v>4</v>
      </c>
      <c r="K3819" t="str">
        <f>IF(tickets_dataset[[#This Row],[status]] = "Closed", "Yes","No")</f>
        <v>Yes</v>
      </c>
      <c r="L3819" s="2">
        <f t="shared" si="236"/>
        <v>21</v>
      </c>
      <c r="M3819" t="str">
        <f t="shared" si="237"/>
        <v>No</v>
      </c>
      <c r="N3819" t="str">
        <f t="shared" si="238"/>
        <v>Jan</v>
      </c>
      <c r="O3819" s="2">
        <f t="shared" si="239"/>
        <v>0.875</v>
      </c>
      <c r="P3819" t="str">
        <f>VLOOKUP(G3819,Agents!A:E,4,FALSE)</f>
        <v>Team5</v>
      </c>
      <c r="Q3819" t="str">
        <f>VLOOKUP(G3819,Agents!A:E,5,FALSE)</f>
        <v>Senior</v>
      </c>
      <c r="R3819" t="str">
        <f>VLOOKUP(G3819,Agents!A:E,2,FALSE)</f>
        <v>Night</v>
      </c>
    </row>
    <row r="3820" spans="1:18" x14ac:dyDescent="0.35">
      <c r="A3820" t="s">
        <v>6611</v>
      </c>
      <c r="B3820" t="s">
        <v>1896</v>
      </c>
      <c r="C3820" t="s">
        <v>12</v>
      </c>
      <c r="D3820" t="s">
        <v>38</v>
      </c>
      <c r="E3820" s="1">
        <v>46063.043749999997</v>
      </c>
      <c r="F3820" s="1">
        <v>46064.335416666669</v>
      </c>
      <c r="G3820" t="s">
        <v>170</v>
      </c>
      <c r="H3820" t="s">
        <v>15</v>
      </c>
      <c r="I3820" t="s">
        <v>16</v>
      </c>
      <c r="J3820">
        <v>5</v>
      </c>
      <c r="K3820" t="str">
        <f>IF(tickets_dataset[[#This Row],[status]] = "Closed", "Yes","No")</f>
        <v>Yes</v>
      </c>
      <c r="L3820" s="2">
        <f t="shared" si="236"/>
        <v>31.000000000116415</v>
      </c>
      <c r="M3820" t="str">
        <f t="shared" si="237"/>
        <v>No</v>
      </c>
      <c r="N3820" t="str">
        <f t="shared" si="238"/>
        <v>Feb</v>
      </c>
      <c r="O3820" s="2">
        <f t="shared" si="239"/>
        <v>1.2916666666715173</v>
      </c>
      <c r="P3820" t="str">
        <f>VLOOKUP(G3820,Agents!A:E,4,FALSE)</f>
        <v>Team5</v>
      </c>
      <c r="Q3820" t="str">
        <f>VLOOKUP(G3820,Agents!A:E,5,FALSE)</f>
        <v>Junior</v>
      </c>
      <c r="R3820" t="str">
        <f>VLOOKUP(G3820,Agents!A:E,2,FALSE)</f>
        <v>Night</v>
      </c>
    </row>
    <row r="3821" spans="1:18" x14ac:dyDescent="0.35">
      <c r="A3821" t="s">
        <v>6612</v>
      </c>
      <c r="B3821" t="s">
        <v>6613</v>
      </c>
      <c r="C3821" t="s">
        <v>34</v>
      </c>
      <c r="D3821" t="s">
        <v>13</v>
      </c>
      <c r="E3821" s="1">
        <v>46031.488888888889</v>
      </c>
      <c r="F3821" s="1">
        <v>46031.988888888889</v>
      </c>
      <c r="G3821" t="s">
        <v>170</v>
      </c>
      <c r="H3821" t="s">
        <v>15</v>
      </c>
      <c r="I3821" t="s">
        <v>16</v>
      </c>
      <c r="J3821">
        <v>4</v>
      </c>
      <c r="K3821" t="str">
        <f>IF(tickets_dataset[[#This Row],[status]] = "Closed", "Yes","No")</f>
        <v>Yes</v>
      </c>
      <c r="L3821" s="2">
        <f t="shared" si="236"/>
        <v>12</v>
      </c>
      <c r="M3821" t="str">
        <f t="shared" si="237"/>
        <v>No</v>
      </c>
      <c r="N3821" t="str">
        <f t="shared" si="238"/>
        <v>Jan</v>
      </c>
      <c r="O3821" s="2">
        <f t="shared" si="239"/>
        <v>0.5</v>
      </c>
      <c r="P3821" t="str">
        <f>VLOOKUP(G3821,Agents!A:E,4,FALSE)</f>
        <v>Team5</v>
      </c>
      <c r="Q3821" t="str">
        <f>VLOOKUP(G3821,Agents!A:E,5,FALSE)</f>
        <v>Junior</v>
      </c>
      <c r="R3821" t="str">
        <f>VLOOKUP(G3821,Agents!A:E,2,FALSE)</f>
        <v>Night</v>
      </c>
    </row>
    <row r="3822" spans="1:18" x14ac:dyDescent="0.35">
      <c r="A3822" t="s">
        <v>6614</v>
      </c>
      <c r="B3822" t="s">
        <v>6615</v>
      </c>
      <c r="C3822" t="s">
        <v>12</v>
      </c>
      <c r="D3822" t="s">
        <v>13</v>
      </c>
      <c r="E3822" s="1">
        <v>46029.818749999999</v>
      </c>
      <c r="F3822" s="1">
        <v>46030.36041666667</v>
      </c>
      <c r="G3822" t="s">
        <v>221</v>
      </c>
      <c r="H3822" t="s">
        <v>15</v>
      </c>
      <c r="I3822" t="s">
        <v>16</v>
      </c>
      <c r="J3822">
        <v>4</v>
      </c>
      <c r="K3822" t="str">
        <f>IF(tickets_dataset[[#This Row],[status]] = "Closed", "Yes","No")</f>
        <v>Yes</v>
      </c>
      <c r="L3822" s="2">
        <f t="shared" si="236"/>
        <v>13.000000000116415</v>
      </c>
      <c r="M3822" t="str">
        <f t="shared" si="237"/>
        <v>No</v>
      </c>
      <c r="N3822" t="str">
        <f t="shared" si="238"/>
        <v>Jan</v>
      </c>
      <c r="O3822" s="2">
        <f t="shared" si="239"/>
        <v>0.54166666667151731</v>
      </c>
      <c r="P3822" t="str">
        <f>VLOOKUP(G3822,Agents!A:E,4,FALSE)</f>
        <v>Team4</v>
      </c>
      <c r="Q3822" t="str">
        <f>VLOOKUP(G3822,Agents!A:E,5,FALSE)</f>
        <v>Senior</v>
      </c>
      <c r="R3822" t="str">
        <f>VLOOKUP(G3822,Agents!A:E,2,FALSE)</f>
        <v>Morning</v>
      </c>
    </row>
    <row r="3823" spans="1:18" x14ac:dyDescent="0.35">
      <c r="A3823" t="s">
        <v>6616</v>
      </c>
      <c r="B3823" t="s">
        <v>4315</v>
      </c>
      <c r="C3823" t="s">
        <v>50</v>
      </c>
      <c r="D3823" t="s">
        <v>26</v>
      </c>
      <c r="E3823" s="1">
        <v>46079.681250000001</v>
      </c>
      <c r="F3823" s="1">
        <v>46080.806250000001</v>
      </c>
      <c r="G3823" t="s">
        <v>59</v>
      </c>
      <c r="H3823" t="s">
        <v>15</v>
      </c>
      <c r="I3823" t="s">
        <v>16</v>
      </c>
      <c r="J3823">
        <v>5</v>
      </c>
      <c r="K3823" t="str">
        <f>IF(tickets_dataset[[#This Row],[status]] = "Closed", "Yes","No")</f>
        <v>Yes</v>
      </c>
      <c r="L3823" s="2">
        <f t="shared" si="236"/>
        <v>27</v>
      </c>
      <c r="M3823" t="str">
        <f t="shared" si="237"/>
        <v>No</v>
      </c>
      <c r="N3823" t="str">
        <f t="shared" si="238"/>
        <v>Feb</v>
      </c>
      <c r="O3823" s="2">
        <f t="shared" si="239"/>
        <v>1.125</v>
      </c>
      <c r="P3823" t="str">
        <f>VLOOKUP(G3823,Agents!A:E,4,FALSE)</f>
        <v>Team3</v>
      </c>
      <c r="Q3823" t="str">
        <f>VLOOKUP(G3823,Agents!A:E,5,FALSE)</f>
        <v>Senior</v>
      </c>
      <c r="R3823" t="str">
        <f>VLOOKUP(G3823,Agents!A:E,2,FALSE)</f>
        <v>Night</v>
      </c>
    </row>
    <row r="3824" spans="1:18" x14ac:dyDescent="0.35">
      <c r="A3824" t="s">
        <v>6617</v>
      </c>
      <c r="B3824" t="s">
        <v>6618</v>
      </c>
      <c r="C3824" t="s">
        <v>50</v>
      </c>
      <c r="D3824" t="s">
        <v>38</v>
      </c>
      <c r="E3824" s="1">
        <v>46052.375694444447</v>
      </c>
      <c r="F3824" s="1">
        <v>46053.792361111111</v>
      </c>
      <c r="G3824" t="s">
        <v>42</v>
      </c>
      <c r="H3824" t="s">
        <v>15</v>
      </c>
      <c r="I3824" t="s">
        <v>16</v>
      </c>
      <c r="J3824">
        <v>4</v>
      </c>
      <c r="K3824" t="str">
        <f>IF(tickets_dataset[[#This Row],[status]] = "Closed", "Yes","No")</f>
        <v>Yes</v>
      </c>
      <c r="L3824" s="2">
        <f t="shared" si="236"/>
        <v>33.999999999941792</v>
      </c>
      <c r="M3824" t="str">
        <f t="shared" si="237"/>
        <v>No</v>
      </c>
      <c r="N3824" t="str">
        <f t="shared" si="238"/>
        <v>Jan</v>
      </c>
      <c r="O3824" s="2">
        <f t="shared" si="239"/>
        <v>1.4166666666642413</v>
      </c>
      <c r="P3824" t="str">
        <f>VLOOKUP(G3824,Agents!A:E,4,FALSE)</f>
        <v>Team2</v>
      </c>
      <c r="Q3824" t="str">
        <f>VLOOKUP(G3824,Agents!A:E,5,FALSE)</f>
        <v>Junior</v>
      </c>
      <c r="R3824" t="str">
        <f>VLOOKUP(G3824,Agents!A:E,2,FALSE)</f>
        <v>Night</v>
      </c>
    </row>
    <row r="3825" spans="1:18" x14ac:dyDescent="0.35">
      <c r="A3825" t="s">
        <v>6619</v>
      </c>
      <c r="B3825" t="s">
        <v>5750</v>
      </c>
      <c r="C3825" t="s">
        <v>22</v>
      </c>
      <c r="D3825" t="s">
        <v>13</v>
      </c>
      <c r="E3825" s="1">
        <v>46072.60833333333</v>
      </c>
      <c r="F3825" s="1">
        <v>46073.85833333333</v>
      </c>
      <c r="G3825" t="s">
        <v>103</v>
      </c>
      <c r="H3825" t="s">
        <v>15</v>
      </c>
      <c r="I3825" t="s">
        <v>68</v>
      </c>
      <c r="J3825">
        <v>3</v>
      </c>
      <c r="K3825" t="str">
        <f>IF(tickets_dataset[[#This Row],[status]] = "Closed", "Yes","No")</f>
        <v>Yes</v>
      </c>
      <c r="L3825" s="2">
        <f t="shared" si="236"/>
        <v>30</v>
      </c>
      <c r="M3825" t="str">
        <f t="shared" si="237"/>
        <v>No</v>
      </c>
      <c r="N3825" t="str">
        <f t="shared" si="238"/>
        <v>Feb</v>
      </c>
      <c r="O3825" s="2">
        <f t="shared" si="239"/>
        <v>1.25</v>
      </c>
      <c r="P3825" t="str">
        <f>VLOOKUP(G3825,Agents!A:E,4,FALSE)</f>
        <v>Team4</v>
      </c>
      <c r="Q3825" t="str">
        <f>VLOOKUP(G3825,Agents!A:E,5,FALSE)</f>
        <v>Senior</v>
      </c>
      <c r="R3825" t="str">
        <f>VLOOKUP(G3825,Agents!A:E,2,FALSE)</f>
        <v>Night</v>
      </c>
    </row>
    <row r="3826" spans="1:18" x14ac:dyDescent="0.35">
      <c r="A3826" t="s">
        <v>6620</v>
      </c>
      <c r="B3826" t="s">
        <v>6621</v>
      </c>
      <c r="C3826" t="s">
        <v>34</v>
      </c>
      <c r="D3826" t="s">
        <v>38</v>
      </c>
      <c r="E3826" s="1">
        <v>46026.268055555556</v>
      </c>
      <c r="F3826" s="1">
        <v>46027.893055555556</v>
      </c>
      <c r="G3826" t="s">
        <v>164</v>
      </c>
      <c r="H3826" t="s">
        <v>15</v>
      </c>
      <c r="I3826" t="s">
        <v>68</v>
      </c>
      <c r="J3826">
        <v>3</v>
      </c>
      <c r="K3826" t="str">
        <f>IF(tickets_dataset[[#This Row],[status]] = "Closed", "Yes","No")</f>
        <v>Yes</v>
      </c>
      <c r="L3826" s="2">
        <f t="shared" si="236"/>
        <v>39</v>
      </c>
      <c r="M3826" t="str">
        <f t="shared" si="237"/>
        <v>No</v>
      </c>
      <c r="N3826" t="str">
        <f t="shared" si="238"/>
        <v>Jan</v>
      </c>
      <c r="O3826" s="2">
        <f t="shared" si="239"/>
        <v>1.625</v>
      </c>
      <c r="P3826" t="str">
        <f>VLOOKUP(G3826,Agents!A:E,4,FALSE)</f>
        <v>Team4</v>
      </c>
      <c r="Q3826" t="str">
        <f>VLOOKUP(G3826,Agents!A:E,5,FALSE)</f>
        <v>Senior</v>
      </c>
      <c r="R3826" t="str">
        <f>VLOOKUP(G3826,Agents!A:E,2,FALSE)</f>
        <v>Evening</v>
      </c>
    </row>
    <row r="3827" spans="1:18" x14ac:dyDescent="0.35">
      <c r="A3827" t="s">
        <v>6622</v>
      </c>
      <c r="B3827" t="s">
        <v>6623</v>
      </c>
      <c r="C3827" t="s">
        <v>22</v>
      </c>
      <c r="D3827" t="s">
        <v>38</v>
      </c>
      <c r="E3827" s="1">
        <v>46076.729166666664</v>
      </c>
      <c r="F3827" s="1">
        <v>46077.6875</v>
      </c>
      <c r="G3827" t="s">
        <v>156</v>
      </c>
      <c r="H3827" t="s">
        <v>15</v>
      </c>
      <c r="I3827" t="s">
        <v>16</v>
      </c>
      <c r="J3827">
        <v>5</v>
      </c>
      <c r="K3827" t="str">
        <f>IF(tickets_dataset[[#This Row],[status]] = "Closed", "Yes","No")</f>
        <v>Yes</v>
      </c>
      <c r="L3827" s="2">
        <f t="shared" si="236"/>
        <v>23.000000000058208</v>
      </c>
      <c r="M3827" t="str">
        <f t="shared" si="237"/>
        <v>No</v>
      </c>
      <c r="N3827" t="str">
        <f t="shared" si="238"/>
        <v>Feb</v>
      </c>
      <c r="O3827" s="2">
        <f t="shared" si="239"/>
        <v>0.95833333333575865</v>
      </c>
      <c r="P3827" t="str">
        <f>VLOOKUP(G3827,Agents!A:E,4,FALSE)</f>
        <v>Team3</v>
      </c>
      <c r="Q3827" t="str">
        <f>VLOOKUP(G3827,Agents!A:E,5,FALSE)</f>
        <v>Mid</v>
      </c>
      <c r="R3827" t="str">
        <f>VLOOKUP(G3827,Agents!A:E,2,FALSE)</f>
        <v>Evening</v>
      </c>
    </row>
    <row r="3828" spans="1:18" x14ac:dyDescent="0.35">
      <c r="A3828" t="s">
        <v>6624</v>
      </c>
      <c r="B3828" t="s">
        <v>6625</v>
      </c>
      <c r="C3828" t="s">
        <v>22</v>
      </c>
      <c r="D3828" t="s">
        <v>26</v>
      </c>
      <c r="E3828" s="1">
        <v>46042.792361111111</v>
      </c>
      <c r="F3828" s="1">
        <v>46045.292361111111</v>
      </c>
      <c r="G3828" t="s">
        <v>19</v>
      </c>
      <c r="H3828" t="s">
        <v>15</v>
      </c>
      <c r="I3828" t="s">
        <v>16</v>
      </c>
      <c r="J3828">
        <v>3</v>
      </c>
      <c r="K3828" t="str">
        <f>IF(tickets_dataset[[#This Row],[status]] = "Closed", "Yes","No")</f>
        <v>Yes</v>
      </c>
      <c r="L3828" s="2">
        <f t="shared" si="236"/>
        <v>60</v>
      </c>
      <c r="M3828" t="str">
        <f t="shared" si="237"/>
        <v>Yes</v>
      </c>
      <c r="N3828" t="str">
        <f t="shared" si="238"/>
        <v>Jan</v>
      </c>
      <c r="O3828" s="2">
        <f t="shared" si="239"/>
        <v>2.5</v>
      </c>
      <c r="P3828" t="str">
        <f>VLOOKUP(G3828,Agents!A:E,4,FALSE)</f>
        <v>Team4</v>
      </c>
      <c r="Q3828" t="str">
        <f>VLOOKUP(G3828,Agents!A:E,5,FALSE)</f>
        <v>Senior</v>
      </c>
      <c r="R3828" t="str">
        <f>VLOOKUP(G3828,Agents!A:E,2,FALSE)</f>
        <v>Evening</v>
      </c>
    </row>
    <row r="3829" spans="1:18" x14ac:dyDescent="0.35">
      <c r="A3829" t="s">
        <v>6626</v>
      </c>
      <c r="B3829" t="s">
        <v>1815</v>
      </c>
      <c r="C3829" t="s">
        <v>12</v>
      </c>
      <c r="D3829" t="s">
        <v>38</v>
      </c>
      <c r="E3829" s="1">
        <v>46059.809027777781</v>
      </c>
      <c r="F3829" s="1">
        <v>46061.475694444445</v>
      </c>
      <c r="G3829" t="s">
        <v>422</v>
      </c>
      <c r="H3829" t="s">
        <v>15</v>
      </c>
      <c r="I3829" t="s">
        <v>16</v>
      </c>
      <c r="J3829">
        <v>5</v>
      </c>
      <c r="K3829" t="str">
        <f>IF(tickets_dataset[[#This Row],[status]] = "Closed", "Yes","No")</f>
        <v>Yes</v>
      </c>
      <c r="L3829" s="2">
        <f t="shared" si="236"/>
        <v>39.999999999941792</v>
      </c>
      <c r="M3829" t="str">
        <f t="shared" si="237"/>
        <v>No</v>
      </c>
      <c r="N3829" t="str">
        <f t="shared" si="238"/>
        <v>Feb</v>
      </c>
      <c r="O3829" s="2">
        <f t="shared" si="239"/>
        <v>1.6666666666642413</v>
      </c>
      <c r="P3829" t="str">
        <f>VLOOKUP(G3829,Agents!A:E,4,FALSE)</f>
        <v>Team5</v>
      </c>
      <c r="Q3829" t="str">
        <f>VLOOKUP(G3829,Agents!A:E,5,FALSE)</f>
        <v>Mid</v>
      </c>
      <c r="R3829" t="str">
        <f>VLOOKUP(G3829,Agents!A:E,2,FALSE)</f>
        <v>Evening</v>
      </c>
    </row>
    <row r="3830" spans="1:18" x14ac:dyDescent="0.35">
      <c r="A3830" t="s">
        <v>6627</v>
      </c>
      <c r="B3830" t="s">
        <v>6628</v>
      </c>
      <c r="C3830" t="s">
        <v>50</v>
      </c>
      <c r="D3830" t="s">
        <v>13</v>
      </c>
      <c r="E3830" s="1">
        <v>46036.618750000001</v>
      </c>
      <c r="F3830" s="1">
        <v>46036.95208333333</v>
      </c>
      <c r="G3830" t="s">
        <v>156</v>
      </c>
      <c r="H3830" t="s">
        <v>15</v>
      </c>
      <c r="I3830" t="s">
        <v>16</v>
      </c>
      <c r="J3830">
        <v>4</v>
      </c>
      <c r="K3830" t="str">
        <f>IF(tickets_dataset[[#This Row],[status]] = "Closed", "Yes","No")</f>
        <v>Yes</v>
      </c>
      <c r="L3830" s="2">
        <f t="shared" si="236"/>
        <v>7.9999999998835847</v>
      </c>
      <c r="M3830" t="str">
        <f t="shared" si="237"/>
        <v>No</v>
      </c>
      <c r="N3830" t="str">
        <f t="shared" si="238"/>
        <v>Jan</v>
      </c>
      <c r="O3830" s="2">
        <f t="shared" si="239"/>
        <v>0.33333333332848269</v>
      </c>
      <c r="P3830" t="str">
        <f>VLOOKUP(G3830,Agents!A:E,4,FALSE)</f>
        <v>Team3</v>
      </c>
      <c r="Q3830" t="str">
        <f>VLOOKUP(G3830,Agents!A:E,5,FALSE)</f>
        <v>Mid</v>
      </c>
      <c r="R3830" t="str">
        <f>VLOOKUP(G3830,Agents!A:E,2,FALSE)</f>
        <v>Evening</v>
      </c>
    </row>
    <row r="3831" spans="1:18" x14ac:dyDescent="0.35">
      <c r="A3831" t="s">
        <v>6629</v>
      </c>
      <c r="B3831" t="s">
        <v>1896</v>
      </c>
      <c r="C3831" t="s">
        <v>34</v>
      </c>
      <c r="D3831" t="s">
        <v>26</v>
      </c>
      <c r="E3831" s="1">
        <v>46041.037499999999</v>
      </c>
      <c r="F3831" s="1">
        <v>46042.495833333334</v>
      </c>
      <c r="G3831" t="s">
        <v>56</v>
      </c>
      <c r="H3831" t="s">
        <v>28</v>
      </c>
      <c r="I3831" t="s">
        <v>68</v>
      </c>
      <c r="J3831">
        <v>4</v>
      </c>
      <c r="K3831" t="str">
        <f>IF(tickets_dataset[[#This Row],[status]] = "Closed", "Yes","No")</f>
        <v>No</v>
      </c>
      <c r="L3831" s="2">
        <f t="shared" si="236"/>
        <v>35.000000000058208</v>
      </c>
      <c r="M3831" t="str">
        <f t="shared" si="237"/>
        <v>No</v>
      </c>
      <c r="N3831" t="str">
        <f t="shared" si="238"/>
        <v>Jan</v>
      </c>
      <c r="O3831" s="2">
        <f t="shared" si="239"/>
        <v>1.4583333333357587</v>
      </c>
      <c r="P3831" t="str">
        <f>VLOOKUP(G3831,Agents!A:E,4,FALSE)</f>
        <v>Team1</v>
      </c>
      <c r="Q3831" t="str">
        <f>VLOOKUP(G3831,Agents!A:E,5,FALSE)</f>
        <v>Senior</v>
      </c>
      <c r="R3831" t="str">
        <f>VLOOKUP(G3831,Agents!A:E,2,FALSE)</f>
        <v>Night</v>
      </c>
    </row>
    <row r="3832" spans="1:18" x14ac:dyDescent="0.35">
      <c r="A3832" t="s">
        <v>6630</v>
      </c>
      <c r="B3832" t="s">
        <v>6631</v>
      </c>
      <c r="C3832" t="s">
        <v>50</v>
      </c>
      <c r="D3832" t="s">
        <v>26</v>
      </c>
      <c r="E3832" s="1">
        <v>46108.425694444442</v>
      </c>
      <c r="F3832" s="1">
        <v>46109.425694444442</v>
      </c>
      <c r="G3832" t="s">
        <v>273</v>
      </c>
      <c r="H3832" t="s">
        <v>15</v>
      </c>
      <c r="I3832" t="s">
        <v>16</v>
      </c>
      <c r="J3832">
        <v>3</v>
      </c>
      <c r="K3832" t="str">
        <f>IF(tickets_dataset[[#This Row],[status]] = "Closed", "Yes","No")</f>
        <v>Yes</v>
      </c>
      <c r="L3832" s="2">
        <f t="shared" si="236"/>
        <v>24</v>
      </c>
      <c r="M3832" t="str">
        <f t="shared" si="237"/>
        <v>No</v>
      </c>
      <c r="N3832" t="str">
        <f t="shared" si="238"/>
        <v>Mar</v>
      </c>
      <c r="O3832" s="2">
        <f t="shared" si="239"/>
        <v>1</v>
      </c>
      <c r="P3832" t="str">
        <f>VLOOKUP(G3832,Agents!A:E,4,FALSE)</f>
        <v>Team3</v>
      </c>
      <c r="Q3832" t="str">
        <f>VLOOKUP(G3832,Agents!A:E,5,FALSE)</f>
        <v>Senior</v>
      </c>
      <c r="R3832" t="str">
        <f>VLOOKUP(G3832,Agents!A:E,2,FALSE)</f>
        <v>Evening</v>
      </c>
    </row>
    <row r="3833" spans="1:18" x14ac:dyDescent="0.35">
      <c r="A3833" t="s">
        <v>6632</v>
      </c>
      <c r="B3833" t="s">
        <v>346</v>
      </c>
      <c r="C3833" t="s">
        <v>22</v>
      </c>
      <c r="D3833" t="s">
        <v>13</v>
      </c>
      <c r="E3833" s="1">
        <v>46058.922222222223</v>
      </c>
      <c r="F3833" s="1">
        <v>46059.005555555559</v>
      </c>
      <c r="G3833" t="s">
        <v>170</v>
      </c>
      <c r="H3833" t="s">
        <v>15</v>
      </c>
      <c r="I3833" t="s">
        <v>16</v>
      </c>
      <c r="J3833">
        <v>5</v>
      </c>
      <c r="K3833" t="str">
        <f>IF(tickets_dataset[[#This Row],[status]] = "Closed", "Yes","No")</f>
        <v>Yes</v>
      </c>
      <c r="L3833" s="2">
        <f t="shared" si="236"/>
        <v>2.0000000000582077</v>
      </c>
      <c r="M3833" t="str">
        <f t="shared" si="237"/>
        <v>No</v>
      </c>
      <c r="N3833" t="str">
        <f t="shared" si="238"/>
        <v>Feb</v>
      </c>
      <c r="O3833" s="2">
        <f t="shared" si="239"/>
        <v>8.3333333335758653E-2</v>
      </c>
      <c r="P3833" t="str">
        <f>VLOOKUP(G3833,Agents!A:E,4,FALSE)</f>
        <v>Team5</v>
      </c>
      <c r="Q3833" t="str">
        <f>VLOOKUP(G3833,Agents!A:E,5,FALSE)</f>
        <v>Junior</v>
      </c>
      <c r="R3833" t="str">
        <f>VLOOKUP(G3833,Agents!A:E,2,FALSE)</f>
        <v>Night</v>
      </c>
    </row>
    <row r="3834" spans="1:18" x14ac:dyDescent="0.35">
      <c r="A3834" t="s">
        <v>6633</v>
      </c>
      <c r="B3834" t="s">
        <v>6634</v>
      </c>
      <c r="C3834" t="s">
        <v>50</v>
      </c>
      <c r="D3834" t="s">
        <v>26</v>
      </c>
      <c r="E3834" s="1">
        <v>46023.402777777781</v>
      </c>
      <c r="F3834" s="1">
        <v>46026.319444444445</v>
      </c>
      <c r="G3834" t="s">
        <v>100</v>
      </c>
      <c r="H3834" t="s">
        <v>15</v>
      </c>
      <c r="I3834" t="s">
        <v>16</v>
      </c>
      <c r="J3834">
        <v>3</v>
      </c>
      <c r="K3834" t="str">
        <f>IF(tickets_dataset[[#This Row],[status]] = "Closed", "Yes","No")</f>
        <v>Yes</v>
      </c>
      <c r="L3834" s="2">
        <f t="shared" si="236"/>
        <v>69.999999999941792</v>
      </c>
      <c r="M3834" t="str">
        <f t="shared" si="237"/>
        <v>Yes</v>
      </c>
      <c r="N3834" t="str">
        <f t="shared" si="238"/>
        <v>Jan</v>
      </c>
      <c r="O3834" s="2">
        <f t="shared" si="239"/>
        <v>2.9166666666642413</v>
      </c>
      <c r="P3834" t="str">
        <f>VLOOKUP(G3834,Agents!A:E,4,FALSE)</f>
        <v>Team4</v>
      </c>
      <c r="Q3834" t="str">
        <f>VLOOKUP(G3834,Agents!A:E,5,FALSE)</f>
        <v>Junior</v>
      </c>
      <c r="R3834" t="str">
        <f>VLOOKUP(G3834,Agents!A:E,2,FALSE)</f>
        <v>Evening</v>
      </c>
    </row>
    <row r="3835" spans="1:18" x14ac:dyDescent="0.35">
      <c r="A3835" t="s">
        <v>6635</v>
      </c>
      <c r="B3835" t="s">
        <v>2459</v>
      </c>
      <c r="C3835" t="s">
        <v>12</v>
      </c>
      <c r="D3835" t="s">
        <v>26</v>
      </c>
      <c r="E3835" s="1">
        <v>46038.805555555555</v>
      </c>
      <c r="F3835" s="1">
        <v>46040.347222222219</v>
      </c>
      <c r="G3835" t="s">
        <v>206</v>
      </c>
      <c r="H3835" t="s">
        <v>15</v>
      </c>
      <c r="I3835" t="s">
        <v>16</v>
      </c>
      <c r="J3835">
        <v>4</v>
      </c>
      <c r="K3835" t="str">
        <f>IF(tickets_dataset[[#This Row],[status]] = "Closed", "Yes","No")</f>
        <v>Yes</v>
      </c>
      <c r="L3835" s="2">
        <f t="shared" si="236"/>
        <v>36.999999999941792</v>
      </c>
      <c r="M3835" t="str">
        <f t="shared" si="237"/>
        <v>No</v>
      </c>
      <c r="N3835" t="str">
        <f t="shared" si="238"/>
        <v>Jan</v>
      </c>
      <c r="O3835" s="2">
        <f t="shared" si="239"/>
        <v>1.5416666666642413</v>
      </c>
      <c r="P3835" t="str">
        <f>VLOOKUP(G3835,Agents!A:E,4,FALSE)</f>
        <v>Team5</v>
      </c>
      <c r="Q3835" t="str">
        <f>VLOOKUP(G3835,Agents!A:E,5,FALSE)</f>
        <v>Junior</v>
      </c>
      <c r="R3835" t="str">
        <f>VLOOKUP(G3835,Agents!A:E,2,FALSE)</f>
        <v>Evening</v>
      </c>
    </row>
    <row r="3836" spans="1:18" x14ac:dyDescent="0.35">
      <c r="A3836" t="s">
        <v>6636</v>
      </c>
      <c r="B3836" t="s">
        <v>2682</v>
      </c>
      <c r="C3836" t="s">
        <v>12</v>
      </c>
      <c r="D3836" t="s">
        <v>38</v>
      </c>
      <c r="E3836" s="1">
        <v>46033.852083333331</v>
      </c>
      <c r="F3836" s="1">
        <v>46035.560416666667</v>
      </c>
      <c r="G3836" t="s">
        <v>131</v>
      </c>
      <c r="H3836" t="s">
        <v>15</v>
      </c>
      <c r="I3836" t="s">
        <v>16</v>
      </c>
      <c r="J3836">
        <v>3</v>
      </c>
      <c r="K3836" t="str">
        <f>IF(tickets_dataset[[#This Row],[status]] = "Closed", "Yes","No")</f>
        <v>Yes</v>
      </c>
      <c r="L3836" s="2">
        <f t="shared" si="236"/>
        <v>41.000000000058208</v>
      </c>
      <c r="M3836" t="str">
        <f t="shared" si="237"/>
        <v>No</v>
      </c>
      <c r="N3836" t="str">
        <f t="shared" si="238"/>
        <v>Jan</v>
      </c>
      <c r="O3836" s="2">
        <f t="shared" si="239"/>
        <v>1.7083333333357587</v>
      </c>
      <c r="P3836" t="str">
        <f>VLOOKUP(G3836,Agents!A:E,4,FALSE)</f>
        <v>Team4</v>
      </c>
      <c r="Q3836" t="str">
        <f>VLOOKUP(G3836,Agents!A:E,5,FALSE)</f>
        <v>Junior</v>
      </c>
      <c r="R3836" t="str">
        <f>VLOOKUP(G3836,Agents!A:E,2,FALSE)</f>
        <v>Night</v>
      </c>
    </row>
    <row r="3837" spans="1:18" x14ac:dyDescent="0.35">
      <c r="A3837" t="s">
        <v>6637</v>
      </c>
      <c r="B3837" t="s">
        <v>6638</v>
      </c>
      <c r="C3837" t="s">
        <v>22</v>
      </c>
      <c r="D3837" t="s">
        <v>13</v>
      </c>
      <c r="E3837" s="1">
        <v>46104.489583333336</v>
      </c>
      <c r="F3837" s="1">
        <v>46104.614583333336</v>
      </c>
      <c r="G3837" t="s">
        <v>56</v>
      </c>
      <c r="H3837" t="s">
        <v>15</v>
      </c>
      <c r="I3837" t="s">
        <v>16</v>
      </c>
      <c r="J3837">
        <v>3</v>
      </c>
      <c r="K3837" t="str">
        <f>IF(tickets_dataset[[#This Row],[status]] = "Closed", "Yes","No")</f>
        <v>Yes</v>
      </c>
      <c r="L3837" s="2">
        <f t="shared" si="236"/>
        <v>3</v>
      </c>
      <c r="M3837" t="str">
        <f t="shared" si="237"/>
        <v>No</v>
      </c>
      <c r="N3837" t="str">
        <f t="shared" si="238"/>
        <v>Mar</v>
      </c>
      <c r="O3837" s="2">
        <f t="shared" si="239"/>
        <v>0.125</v>
      </c>
      <c r="P3837" t="str">
        <f>VLOOKUP(G3837,Agents!A:E,4,FALSE)</f>
        <v>Team1</v>
      </c>
      <c r="Q3837" t="str">
        <f>VLOOKUP(G3837,Agents!A:E,5,FALSE)</f>
        <v>Senior</v>
      </c>
      <c r="R3837" t="str">
        <f>VLOOKUP(G3837,Agents!A:E,2,FALSE)</f>
        <v>Night</v>
      </c>
    </row>
    <row r="3838" spans="1:18" x14ac:dyDescent="0.35">
      <c r="A3838" t="s">
        <v>6639</v>
      </c>
      <c r="B3838" t="s">
        <v>1389</v>
      </c>
      <c r="C3838" t="s">
        <v>12</v>
      </c>
      <c r="D3838" t="s">
        <v>13</v>
      </c>
      <c r="E3838" s="1">
        <v>46093.650694444441</v>
      </c>
      <c r="F3838" s="1">
        <v>46094.692361111112</v>
      </c>
      <c r="G3838" t="s">
        <v>103</v>
      </c>
      <c r="H3838" t="s">
        <v>15</v>
      </c>
      <c r="I3838" t="s">
        <v>16</v>
      </c>
      <c r="J3838">
        <v>5</v>
      </c>
      <c r="K3838" t="str">
        <f>IF(tickets_dataset[[#This Row],[status]] = "Closed", "Yes","No")</f>
        <v>Yes</v>
      </c>
      <c r="L3838" s="2">
        <f t="shared" si="236"/>
        <v>25.000000000116415</v>
      </c>
      <c r="M3838" t="str">
        <f t="shared" si="237"/>
        <v>No</v>
      </c>
      <c r="N3838" t="str">
        <f t="shared" si="238"/>
        <v>Mar</v>
      </c>
      <c r="O3838" s="2">
        <f t="shared" si="239"/>
        <v>1.0416666666715173</v>
      </c>
      <c r="P3838" t="str">
        <f>VLOOKUP(G3838,Agents!A:E,4,FALSE)</f>
        <v>Team4</v>
      </c>
      <c r="Q3838" t="str">
        <f>VLOOKUP(G3838,Agents!A:E,5,FALSE)</f>
        <v>Senior</v>
      </c>
      <c r="R3838" t="str">
        <f>VLOOKUP(G3838,Agents!A:E,2,FALSE)</f>
        <v>Night</v>
      </c>
    </row>
    <row r="3839" spans="1:18" x14ac:dyDescent="0.35">
      <c r="A3839" t="s">
        <v>6640</v>
      </c>
      <c r="B3839" t="s">
        <v>479</v>
      </c>
      <c r="C3839" t="s">
        <v>50</v>
      </c>
      <c r="D3839" t="s">
        <v>38</v>
      </c>
      <c r="E3839" s="1">
        <v>46111.029861111114</v>
      </c>
      <c r="F3839" s="1">
        <v>46113.279861111114</v>
      </c>
      <c r="G3839" t="s">
        <v>199</v>
      </c>
      <c r="H3839" t="s">
        <v>15</v>
      </c>
      <c r="I3839" t="s">
        <v>16</v>
      </c>
      <c r="J3839">
        <v>4</v>
      </c>
      <c r="K3839" t="str">
        <f>IF(tickets_dataset[[#This Row],[status]] = "Closed", "Yes","No")</f>
        <v>Yes</v>
      </c>
      <c r="L3839" s="2">
        <f t="shared" si="236"/>
        <v>54</v>
      </c>
      <c r="M3839" t="str">
        <f t="shared" si="237"/>
        <v>Yes</v>
      </c>
      <c r="N3839" t="str">
        <f t="shared" si="238"/>
        <v>Mar</v>
      </c>
      <c r="O3839" s="2">
        <f t="shared" si="239"/>
        <v>2.25</v>
      </c>
      <c r="P3839" t="str">
        <f>VLOOKUP(G3839,Agents!A:E,4,FALSE)</f>
        <v>Team1</v>
      </c>
      <c r="Q3839" t="str">
        <f>VLOOKUP(G3839,Agents!A:E,5,FALSE)</f>
        <v>Junior</v>
      </c>
      <c r="R3839" t="str">
        <f>VLOOKUP(G3839,Agents!A:E,2,FALSE)</f>
        <v>Morning</v>
      </c>
    </row>
    <row r="3840" spans="1:18" x14ac:dyDescent="0.35">
      <c r="A3840" t="s">
        <v>6641</v>
      </c>
      <c r="B3840" t="s">
        <v>4916</v>
      </c>
      <c r="C3840" t="s">
        <v>22</v>
      </c>
      <c r="D3840" t="s">
        <v>38</v>
      </c>
      <c r="E3840" s="1">
        <v>46110.22152777778</v>
      </c>
      <c r="F3840" s="1">
        <v>46111.97152777778</v>
      </c>
      <c r="G3840" t="s">
        <v>170</v>
      </c>
      <c r="H3840" t="s">
        <v>15</v>
      </c>
      <c r="I3840" t="s">
        <v>16</v>
      </c>
      <c r="J3840">
        <v>3</v>
      </c>
      <c r="K3840" t="str">
        <f>IF(tickets_dataset[[#This Row],[status]] = "Closed", "Yes","No")</f>
        <v>Yes</v>
      </c>
      <c r="L3840" s="2">
        <f t="shared" si="236"/>
        <v>42</v>
      </c>
      <c r="M3840" t="str">
        <f t="shared" si="237"/>
        <v>No</v>
      </c>
      <c r="N3840" t="str">
        <f t="shared" si="238"/>
        <v>Mar</v>
      </c>
      <c r="O3840" s="2">
        <f t="shared" si="239"/>
        <v>1.75</v>
      </c>
      <c r="P3840" t="str">
        <f>VLOOKUP(G3840,Agents!A:E,4,FALSE)</f>
        <v>Team5</v>
      </c>
      <c r="Q3840" t="str">
        <f>VLOOKUP(G3840,Agents!A:E,5,FALSE)</f>
        <v>Junior</v>
      </c>
      <c r="R3840" t="str">
        <f>VLOOKUP(G3840,Agents!A:E,2,FALSE)</f>
        <v>Night</v>
      </c>
    </row>
    <row r="3841" spans="1:18" x14ac:dyDescent="0.35">
      <c r="A3841" t="s">
        <v>6642</v>
      </c>
      <c r="B3841" t="s">
        <v>6643</v>
      </c>
      <c r="C3841" t="s">
        <v>34</v>
      </c>
      <c r="D3841" t="s">
        <v>26</v>
      </c>
      <c r="E3841" s="1">
        <v>46111.902777777781</v>
      </c>
      <c r="F3841" s="1">
        <v>46113.736111111109</v>
      </c>
      <c r="G3841" t="s">
        <v>170</v>
      </c>
      <c r="H3841" t="s">
        <v>28</v>
      </c>
      <c r="I3841" t="s">
        <v>16</v>
      </c>
      <c r="J3841">
        <v>4</v>
      </c>
      <c r="K3841" t="str">
        <f>IF(tickets_dataset[[#This Row],[status]] = "Closed", "Yes","No")</f>
        <v>No</v>
      </c>
      <c r="L3841" s="2">
        <f t="shared" si="236"/>
        <v>43.999999999883585</v>
      </c>
      <c r="M3841" t="str">
        <f t="shared" si="237"/>
        <v>No</v>
      </c>
      <c r="N3841" t="str">
        <f t="shared" si="238"/>
        <v>Mar</v>
      </c>
      <c r="O3841" s="2">
        <f t="shared" si="239"/>
        <v>1.8333333333284827</v>
      </c>
      <c r="P3841" t="str">
        <f>VLOOKUP(G3841,Agents!A:E,4,FALSE)</f>
        <v>Team5</v>
      </c>
      <c r="Q3841" t="str">
        <f>VLOOKUP(G3841,Agents!A:E,5,FALSE)</f>
        <v>Junior</v>
      </c>
      <c r="R3841" t="str">
        <f>VLOOKUP(G3841,Agents!A:E,2,FALSE)</f>
        <v>Night</v>
      </c>
    </row>
    <row r="3842" spans="1:18" x14ac:dyDescent="0.35">
      <c r="A3842" t="s">
        <v>6644</v>
      </c>
      <c r="B3842" t="s">
        <v>724</v>
      </c>
      <c r="C3842" t="s">
        <v>50</v>
      </c>
      <c r="D3842" t="s">
        <v>26</v>
      </c>
      <c r="E3842" s="1">
        <v>46089.994444444441</v>
      </c>
      <c r="F3842" s="1">
        <v>46090.786111111112</v>
      </c>
      <c r="G3842" t="s">
        <v>53</v>
      </c>
      <c r="H3842" t="s">
        <v>15</v>
      </c>
      <c r="I3842" t="s">
        <v>16</v>
      </c>
      <c r="J3842">
        <v>4</v>
      </c>
      <c r="K3842" t="str">
        <f>IF(tickets_dataset[[#This Row],[status]] = "Closed", "Yes","No")</f>
        <v>Yes</v>
      </c>
      <c r="L3842" s="2">
        <f t="shared" ref="L3842:L3905" si="240">IF(ISBLANK(F3842),"",(F3842-E3842)*24)</f>
        <v>19.000000000116415</v>
      </c>
      <c r="M3842" t="str">
        <f t="shared" ref="M3842:M3905" si="241">IF(L3842&gt;48,"Yes","No")</f>
        <v>No</v>
      </c>
      <c r="N3842" t="str">
        <f t="shared" ref="N3842:N3905" si="242">TEXT(E3842,"mmm")</f>
        <v>Mar</v>
      </c>
      <c r="O3842" s="2">
        <f t="shared" si="239"/>
        <v>0.79166666667151731</v>
      </c>
      <c r="P3842" t="str">
        <f>VLOOKUP(G3842,Agents!A:E,4,FALSE)</f>
        <v>Team1</v>
      </c>
      <c r="Q3842" t="str">
        <f>VLOOKUP(G3842,Agents!A:E,5,FALSE)</f>
        <v>Junior</v>
      </c>
      <c r="R3842" t="str">
        <f>VLOOKUP(G3842,Agents!A:E,2,FALSE)</f>
        <v>Night</v>
      </c>
    </row>
    <row r="3843" spans="1:18" x14ac:dyDescent="0.35">
      <c r="A3843" t="s">
        <v>6645</v>
      </c>
      <c r="B3843" t="s">
        <v>6646</v>
      </c>
      <c r="C3843" t="s">
        <v>76</v>
      </c>
      <c r="D3843" t="s">
        <v>26</v>
      </c>
      <c r="E3843" s="1">
        <v>46041.119444444441</v>
      </c>
      <c r="F3843" s="1">
        <v>46043.161111111112</v>
      </c>
      <c r="G3843" t="s">
        <v>183</v>
      </c>
      <c r="H3843" t="s">
        <v>15</v>
      </c>
      <c r="I3843" t="s">
        <v>16</v>
      </c>
      <c r="J3843">
        <v>4</v>
      </c>
      <c r="K3843" t="str">
        <f>IF(tickets_dataset[[#This Row],[status]] = "Closed", "Yes","No")</f>
        <v>Yes</v>
      </c>
      <c r="L3843" s="2">
        <f t="shared" si="240"/>
        <v>49.000000000116415</v>
      </c>
      <c r="M3843" t="str">
        <f t="shared" si="241"/>
        <v>Yes</v>
      </c>
      <c r="N3843" t="str">
        <f t="shared" si="242"/>
        <v>Jan</v>
      </c>
      <c r="O3843" s="2">
        <f t="shared" ref="O3843:O3906" si="243">F3843-E3843</f>
        <v>2.0416666666715173</v>
      </c>
      <c r="P3843" t="str">
        <f>VLOOKUP(G3843,Agents!A:E,4,FALSE)</f>
        <v>Team3</v>
      </c>
      <c r="Q3843" t="str">
        <f>VLOOKUP(G3843,Agents!A:E,5,FALSE)</f>
        <v>Senior</v>
      </c>
      <c r="R3843" t="str">
        <f>VLOOKUP(G3843,Agents!A:E,2,FALSE)</f>
        <v>Night</v>
      </c>
    </row>
    <row r="3844" spans="1:18" x14ac:dyDescent="0.35">
      <c r="A3844" t="s">
        <v>6647</v>
      </c>
      <c r="B3844" t="s">
        <v>6648</v>
      </c>
      <c r="C3844" t="s">
        <v>22</v>
      </c>
      <c r="D3844" t="s">
        <v>13</v>
      </c>
      <c r="E3844" s="1">
        <v>46050.59375</v>
      </c>
      <c r="F3844" s="1">
        <v>46051.135416666664</v>
      </c>
      <c r="G3844" t="s">
        <v>137</v>
      </c>
      <c r="H3844" t="s">
        <v>15</v>
      </c>
      <c r="I3844" t="s">
        <v>16</v>
      </c>
      <c r="J3844">
        <v>4</v>
      </c>
      <c r="K3844" t="str">
        <f>IF(tickets_dataset[[#This Row],[status]] = "Closed", "Yes","No")</f>
        <v>Yes</v>
      </c>
      <c r="L3844" s="2">
        <f t="shared" si="240"/>
        <v>12.999999999941792</v>
      </c>
      <c r="M3844" t="str">
        <f t="shared" si="241"/>
        <v>No</v>
      </c>
      <c r="N3844" t="str">
        <f t="shared" si="242"/>
        <v>Jan</v>
      </c>
      <c r="O3844" s="2">
        <f t="shared" si="243"/>
        <v>0.54166666666424135</v>
      </c>
      <c r="P3844" t="str">
        <f>VLOOKUP(G3844,Agents!A:E,4,FALSE)</f>
        <v>Team5</v>
      </c>
      <c r="Q3844" t="str">
        <f>VLOOKUP(G3844,Agents!A:E,5,FALSE)</f>
        <v>Senior</v>
      </c>
      <c r="R3844" t="str">
        <f>VLOOKUP(G3844,Agents!A:E,2,FALSE)</f>
        <v>Night</v>
      </c>
    </row>
    <row r="3845" spans="1:18" x14ac:dyDescent="0.35">
      <c r="A3845" t="s">
        <v>6649</v>
      </c>
      <c r="B3845" t="s">
        <v>463</v>
      </c>
      <c r="C3845" t="s">
        <v>22</v>
      </c>
      <c r="D3845" t="s">
        <v>38</v>
      </c>
      <c r="E3845" s="1">
        <v>46025.92291666667</v>
      </c>
      <c r="F3845" s="1">
        <v>46027.92291666667</v>
      </c>
      <c r="G3845" t="s">
        <v>91</v>
      </c>
      <c r="H3845" t="s">
        <v>15</v>
      </c>
      <c r="I3845" t="s">
        <v>16</v>
      </c>
      <c r="J3845">
        <v>5</v>
      </c>
      <c r="K3845" t="str">
        <f>IF(tickets_dataset[[#This Row],[status]] = "Closed", "Yes","No")</f>
        <v>Yes</v>
      </c>
      <c r="L3845" s="2">
        <f t="shared" si="240"/>
        <v>48</v>
      </c>
      <c r="M3845" t="str">
        <f t="shared" si="241"/>
        <v>No</v>
      </c>
      <c r="N3845" t="str">
        <f t="shared" si="242"/>
        <v>Jan</v>
      </c>
      <c r="O3845" s="2">
        <f t="shared" si="243"/>
        <v>2</v>
      </c>
      <c r="P3845" t="str">
        <f>VLOOKUP(G3845,Agents!A:E,4,FALSE)</f>
        <v>Team5</v>
      </c>
      <c r="Q3845" t="str">
        <f>VLOOKUP(G3845,Agents!A:E,5,FALSE)</f>
        <v>Mid</v>
      </c>
      <c r="R3845" t="str">
        <f>VLOOKUP(G3845,Agents!A:E,2,FALSE)</f>
        <v>Night</v>
      </c>
    </row>
    <row r="3846" spans="1:18" x14ac:dyDescent="0.35">
      <c r="A3846" t="s">
        <v>6650</v>
      </c>
      <c r="B3846" t="s">
        <v>890</v>
      </c>
      <c r="C3846" t="s">
        <v>34</v>
      </c>
      <c r="D3846" t="s">
        <v>38</v>
      </c>
      <c r="E3846" s="1">
        <v>46079.01458333333</v>
      </c>
      <c r="F3846" s="1">
        <v>46079.347916666666</v>
      </c>
      <c r="G3846" t="s">
        <v>56</v>
      </c>
      <c r="H3846" t="s">
        <v>15</v>
      </c>
      <c r="I3846" t="s">
        <v>16</v>
      </c>
      <c r="J3846">
        <v>4</v>
      </c>
      <c r="K3846" t="str">
        <f>IF(tickets_dataset[[#This Row],[status]] = "Closed", "Yes","No")</f>
        <v>Yes</v>
      </c>
      <c r="L3846" s="2">
        <f t="shared" si="240"/>
        <v>8.0000000000582077</v>
      </c>
      <c r="M3846" t="str">
        <f t="shared" si="241"/>
        <v>No</v>
      </c>
      <c r="N3846" t="str">
        <f t="shared" si="242"/>
        <v>Feb</v>
      </c>
      <c r="O3846" s="2">
        <f t="shared" si="243"/>
        <v>0.33333333333575865</v>
      </c>
      <c r="P3846" t="str">
        <f>VLOOKUP(G3846,Agents!A:E,4,FALSE)</f>
        <v>Team1</v>
      </c>
      <c r="Q3846" t="str">
        <f>VLOOKUP(G3846,Agents!A:E,5,FALSE)</f>
        <v>Senior</v>
      </c>
      <c r="R3846" t="str">
        <f>VLOOKUP(G3846,Agents!A:E,2,FALSE)</f>
        <v>Night</v>
      </c>
    </row>
    <row r="3847" spans="1:18" x14ac:dyDescent="0.35">
      <c r="A3847" t="s">
        <v>6651</v>
      </c>
      <c r="B3847" t="s">
        <v>6652</v>
      </c>
      <c r="C3847" t="s">
        <v>76</v>
      </c>
      <c r="D3847" t="s">
        <v>26</v>
      </c>
      <c r="E3847" s="1">
        <v>46072.818055555559</v>
      </c>
      <c r="F3847" s="1">
        <v>46073.776388888888</v>
      </c>
      <c r="G3847" t="s">
        <v>164</v>
      </c>
      <c r="H3847" t="s">
        <v>15</v>
      </c>
      <c r="I3847" t="s">
        <v>16</v>
      </c>
      <c r="J3847">
        <v>4</v>
      </c>
      <c r="K3847" t="str">
        <f>IF(tickets_dataset[[#This Row],[status]] = "Closed", "Yes","No")</f>
        <v>Yes</v>
      </c>
      <c r="L3847" s="2">
        <f t="shared" si="240"/>
        <v>22.999999999883585</v>
      </c>
      <c r="M3847" t="str">
        <f t="shared" si="241"/>
        <v>No</v>
      </c>
      <c r="N3847" t="str">
        <f t="shared" si="242"/>
        <v>Feb</v>
      </c>
      <c r="O3847" s="2">
        <f t="shared" si="243"/>
        <v>0.95833333332848269</v>
      </c>
      <c r="P3847" t="str">
        <f>VLOOKUP(G3847,Agents!A:E,4,FALSE)</f>
        <v>Team4</v>
      </c>
      <c r="Q3847" t="str">
        <f>VLOOKUP(G3847,Agents!A:E,5,FALSE)</f>
        <v>Senior</v>
      </c>
      <c r="R3847" t="str">
        <f>VLOOKUP(G3847,Agents!A:E,2,FALSE)</f>
        <v>Evening</v>
      </c>
    </row>
    <row r="3848" spans="1:18" x14ac:dyDescent="0.35">
      <c r="A3848" t="s">
        <v>6653</v>
      </c>
      <c r="B3848" t="s">
        <v>6518</v>
      </c>
      <c r="C3848" t="s">
        <v>34</v>
      </c>
      <c r="D3848" t="s">
        <v>26</v>
      </c>
      <c r="E3848" s="1">
        <v>46023.661111111112</v>
      </c>
      <c r="F3848" s="1">
        <v>46025.536111111112</v>
      </c>
      <c r="G3848" t="s">
        <v>23</v>
      </c>
      <c r="H3848" t="s">
        <v>28</v>
      </c>
      <c r="I3848" t="s">
        <v>16</v>
      </c>
      <c r="J3848">
        <v>4</v>
      </c>
      <c r="K3848" t="str">
        <f>IF(tickets_dataset[[#This Row],[status]] = "Closed", "Yes","No")</f>
        <v>No</v>
      </c>
      <c r="L3848" s="2">
        <f t="shared" si="240"/>
        <v>45</v>
      </c>
      <c r="M3848" t="str">
        <f t="shared" si="241"/>
        <v>No</v>
      </c>
      <c r="N3848" t="str">
        <f t="shared" si="242"/>
        <v>Jan</v>
      </c>
      <c r="O3848" s="2">
        <f t="shared" si="243"/>
        <v>1.875</v>
      </c>
      <c r="P3848" t="str">
        <f>VLOOKUP(G3848,Agents!A:E,4,FALSE)</f>
        <v>Team3</v>
      </c>
      <c r="Q3848" t="str">
        <f>VLOOKUP(G3848,Agents!A:E,5,FALSE)</f>
        <v>Senior</v>
      </c>
      <c r="R3848" t="str">
        <f>VLOOKUP(G3848,Agents!A:E,2,FALSE)</f>
        <v>Evening</v>
      </c>
    </row>
    <row r="3849" spans="1:18" x14ac:dyDescent="0.35">
      <c r="A3849" t="s">
        <v>6654</v>
      </c>
      <c r="B3849" t="s">
        <v>6655</v>
      </c>
      <c r="C3849" t="s">
        <v>22</v>
      </c>
      <c r="D3849" t="s">
        <v>26</v>
      </c>
      <c r="E3849" s="1">
        <v>46045.883333333331</v>
      </c>
      <c r="F3849" s="1">
        <v>46047.341666666667</v>
      </c>
      <c r="G3849" t="s">
        <v>86</v>
      </c>
      <c r="H3849" t="s">
        <v>15</v>
      </c>
      <c r="I3849" t="s">
        <v>16</v>
      </c>
      <c r="J3849">
        <v>3</v>
      </c>
      <c r="K3849" t="str">
        <f>IF(tickets_dataset[[#This Row],[status]] = "Closed", "Yes","No")</f>
        <v>Yes</v>
      </c>
      <c r="L3849" s="2">
        <f t="shared" si="240"/>
        <v>35.000000000058208</v>
      </c>
      <c r="M3849" t="str">
        <f t="shared" si="241"/>
        <v>No</v>
      </c>
      <c r="N3849" t="str">
        <f t="shared" si="242"/>
        <v>Jan</v>
      </c>
      <c r="O3849" s="2">
        <f t="shared" si="243"/>
        <v>1.4583333333357587</v>
      </c>
      <c r="P3849" t="str">
        <f>VLOOKUP(G3849,Agents!A:E,4,FALSE)</f>
        <v>Team1</v>
      </c>
      <c r="Q3849" t="str">
        <f>VLOOKUP(G3849,Agents!A:E,5,FALSE)</f>
        <v>Mid</v>
      </c>
      <c r="R3849" t="str">
        <f>VLOOKUP(G3849,Agents!A:E,2,FALSE)</f>
        <v>Morning</v>
      </c>
    </row>
    <row r="3850" spans="1:18" x14ac:dyDescent="0.35">
      <c r="A3850" t="s">
        <v>6656</v>
      </c>
      <c r="B3850" t="s">
        <v>6657</v>
      </c>
      <c r="C3850" t="s">
        <v>76</v>
      </c>
      <c r="D3850" t="s">
        <v>13</v>
      </c>
      <c r="E3850" s="1">
        <v>46087.421527777777</v>
      </c>
      <c r="F3850" s="1">
        <v>46087.713194444441</v>
      </c>
      <c r="G3850" t="s">
        <v>140</v>
      </c>
      <c r="H3850" t="s">
        <v>15</v>
      </c>
      <c r="I3850" t="s">
        <v>16</v>
      </c>
      <c r="J3850">
        <v>5</v>
      </c>
      <c r="K3850" t="str">
        <f>IF(tickets_dataset[[#This Row],[status]] = "Closed", "Yes","No")</f>
        <v>Yes</v>
      </c>
      <c r="L3850" s="2">
        <f t="shared" si="240"/>
        <v>6.9999999999417923</v>
      </c>
      <c r="M3850" t="str">
        <f t="shared" si="241"/>
        <v>No</v>
      </c>
      <c r="N3850" t="str">
        <f t="shared" si="242"/>
        <v>Mar</v>
      </c>
      <c r="O3850" s="2">
        <f t="shared" si="243"/>
        <v>0.29166666666424135</v>
      </c>
      <c r="P3850" t="str">
        <f>VLOOKUP(G3850,Agents!A:E,4,FALSE)</f>
        <v>Team1</v>
      </c>
      <c r="Q3850" t="str">
        <f>VLOOKUP(G3850,Agents!A:E,5,FALSE)</f>
        <v>Junior</v>
      </c>
      <c r="R3850" t="str">
        <f>VLOOKUP(G3850,Agents!A:E,2,FALSE)</f>
        <v>Morning</v>
      </c>
    </row>
    <row r="3851" spans="1:18" x14ac:dyDescent="0.35">
      <c r="A3851" t="s">
        <v>6658</v>
      </c>
      <c r="B3851" t="s">
        <v>6659</v>
      </c>
      <c r="C3851" t="s">
        <v>22</v>
      </c>
      <c r="D3851" t="s">
        <v>13</v>
      </c>
      <c r="E3851" s="1">
        <v>46053.700694444444</v>
      </c>
      <c r="F3851" s="1">
        <v>46054.242361111108</v>
      </c>
      <c r="G3851" t="s">
        <v>42</v>
      </c>
      <c r="H3851" t="s">
        <v>15</v>
      </c>
      <c r="I3851" t="s">
        <v>16</v>
      </c>
      <c r="J3851">
        <v>4</v>
      </c>
      <c r="K3851" t="str">
        <f>IF(tickets_dataset[[#This Row],[status]] = "Closed", "Yes","No")</f>
        <v>Yes</v>
      </c>
      <c r="L3851" s="2">
        <f t="shared" si="240"/>
        <v>12.999999999941792</v>
      </c>
      <c r="M3851" t="str">
        <f t="shared" si="241"/>
        <v>No</v>
      </c>
      <c r="N3851" t="str">
        <f t="shared" si="242"/>
        <v>Jan</v>
      </c>
      <c r="O3851" s="2">
        <f t="shared" si="243"/>
        <v>0.54166666666424135</v>
      </c>
      <c r="P3851" t="str">
        <f>VLOOKUP(G3851,Agents!A:E,4,FALSE)</f>
        <v>Team2</v>
      </c>
      <c r="Q3851" t="str">
        <f>VLOOKUP(G3851,Agents!A:E,5,FALSE)</f>
        <v>Junior</v>
      </c>
      <c r="R3851" t="str">
        <f>VLOOKUP(G3851,Agents!A:E,2,FALSE)</f>
        <v>Night</v>
      </c>
    </row>
    <row r="3852" spans="1:18" x14ac:dyDescent="0.35">
      <c r="A3852" t="s">
        <v>6660</v>
      </c>
      <c r="B3852" t="s">
        <v>595</v>
      </c>
      <c r="C3852" t="s">
        <v>34</v>
      </c>
      <c r="D3852" t="s">
        <v>13</v>
      </c>
      <c r="E3852" s="1">
        <v>46081.727083333331</v>
      </c>
      <c r="F3852" s="1">
        <v>46082.727083333331</v>
      </c>
      <c r="G3852" t="s">
        <v>156</v>
      </c>
      <c r="H3852" t="s">
        <v>15</v>
      </c>
      <c r="I3852" t="s">
        <v>16</v>
      </c>
      <c r="J3852">
        <v>3</v>
      </c>
      <c r="K3852" t="str">
        <f>IF(tickets_dataset[[#This Row],[status]] = "Closed", "Yes","No")</f>
        <v>Yes</v>
      </c>
      <c r="L3852" s="2">
        <f t="shared" si="240"/>
        <v>24</v>
      </c>
      <c r="M3852" t="str">
        <f t="shared" si="241"/>
        <v>No</v>
      </c>
      <c r="N3852" t="str">
        <f t="shared" si="242"/>
        <v>Feb</v>
      </c>
      <c r="O3852" s="2">
        <f t="shared" si="243"/>
        <v>1</v>
      </c>
      <c r="P3852" t="str">
        <f>VLOOKUP(G3852,Agents!A:E,4,FALSE)</f>
        <v>Team3</v>
      </c>
      <c r="Q3852" t="str">
        <f>VLOOKUP(G3852,Agents!A:E,5,FALSE)</f>
        <v>Mid</v>
      </c>
      <c r="R3852" t="str">
        <f>VLOOKUP(G3852,Agents!A:E,2,FALSE)</f>
        <v>Evening</v>
      </c>
    </row>
    <row r="3853" spans="1:18" x14ac:dyDescent="0.35">
      <c r="A3853" t="s">
        <v>6661</v>
      </c>
      <c r="B3853" t="s">
        <v>4607</v>
      </c>
      <c r="C3853" t="s">
        <v>76</v>
      </c>
      <c r="D3853" t="s">
        <v>26</v>
      </c>
      <c r="E3853" s="1">
        <v>46073.835416666669</v>
      </c>
      <c r="F3853" s="1">
        <v>46075.585416666669</v>
      </c>
      <c r="G3853" t="s">
        <v>103</v>
      </c>
      <c r="H3853" t="s">
        <v>15</v>
      </c>
      <c r="I3853" t="s">
        <v>16</v>
      </c>
      <c r="J3853">
        <v>4</v>
      </c>
      <c r="K3853" t="str">
        <f>IF(tickets_dataset[[#This Row],[status]] = "Closed", "Yes","No")</f>
        <v>Yes</v>
      </c>
      <c r="L3853" s="2">
        <f t="shared" si="240"/>
        <v>42</v>
      </c>
      <c r="M3853" t="str">
        <f t="shared" si="241"/>
        <v>No</v>
      </c>
      <c r="N3853" t="str">
        <f t="shared" si="242"/>
        <v>Feb</v>
      </c>
      <c r="O3853" s="2">
        <f t="shared" si="243"/>
        <v>1.75</v>
      </c>
      <c r="P3853" t="str">
        <f>VLOOKUP(G3853,Agents!A:E,4,FALSE)</f>
        <v>Team4</v>
      </c>
      <c r="Q3853" t="str">
        <f>VLOOKUP(G3853,Agents!A:E,5,FALSE)</f>
        <v>Senior</v>
      </c>
      <c r="R3853" t="str">
        <f>VLOOKUP(G3853,Agents!A:E,2,FALSE)</f>
        <v>Night</v>
      </c>
    </row>
    <row r="3854" spans="1:18" x14ac:dyDescent="0.35">
      <c r="A3854" t="s">
        <v>6662</v>
      </c>
      <c r="B3854" t="s">
        <v>791</v>
      </c>
      <c r="C3854" t="s">
        <v>34</v>
      </c>
      <c r="D3854" t="s">
        <v>13</v>
      </c>
      <c r="E3854" s="1">
        <v>46029.995138888888</v>
      </c>
      <c r="F3854" s="1">
        <v>46031.453472222223</v>
      </c>
      <c r="G3854" t="s">
        <v>256</v>
      </c>
      <c r="H3854" t="s">
        <v>15</v>
      </c>
      <c r="I3854" t="s">
        <v>16</v>
      </c>
      <c r="J3854">
        <v>4</v>
      </c>
      <c r="K3854" t="str">
        <f>IF(tickets_dataset[[#This Row],[status]] = "Closed", "Yes","No")</f>
        <v>Yes</v>
      </c>
      <c r="L3854" s="2">
        <f t="shared" si="240"/>
        <v>35.000000000058208</v>
      </c>
      <c r="M3854" t="str">
        <f t="shared" si="241"/>
        <v>No</v>
      </c>
      <c r="N3854" t="str">
        <f t="shared" si="242"/>
        <v>Jan</v>
      </c>
      <c r="O3854" s="2">
        <f t="shared" si="243"/>
        <v>1.4583333333357587</v>
      </c>
      <c r="P3854" t="str">
        <f>VLOOKUP(G3854,Agents!A:E,4,FALSE)</f>
        <v>Team1</v>
      </c>
      <c r="Q3854" t="str">
        <f>VLOOKUP(G3854,Agents!A:E,5,FALSE)</f>
        <v>Mid</v>
      </c>
      <c r="R3854" t="str">
        <f>VLOOKUP(G3854,Agents!A:E,2,FALSE)</f>
        <v>Morning</v>
      </c>
    </row>
    <row r="3855" spans="1:18" x14ac:dyDescent="0.35">
      <c r="A3855" t="s">
        <v>6663</v>
      </c>
      <c r="B3855" t="s">
        <v>2756</v>
      </c>
      <c r="C3855" t="s">
        <v>34</v>
      </c>
      <c r="D3855" t="s">
        <v>13</v>
      </c>
      <c r="E3855" s="1">
        <v>46055.793055555558</v>
      </c>
      <c r="F3855" s="1">
        <v>46056.334722222222</v>
      </c>
      <c r="G3855" t="s">
        <v>183</v>
      </c>
      <c r="H3855" t="s">
        <v>15</v>
      </c>
      <c r="I3855" t="s">
        <v>16</v>
      </c>
      <c r="J3855">
        <v>5</v>
      </c>
      <c r="K3855" t="str">
        <f>IF(tickets_dataset[[#This Row],[status]] = "Closed", "Yes","No")</f>
        <v>Yes</v>
      </c>
      <c r="L3855" s="2">
        <f t="shared" si="240"/>
        <v>12.999999999941792</v>
      </c>
      <c r="M3855" t="str">
        <f t="shared" si="241"/>
        <v>No</v>
      </c>
      <c r="N3855" t="str">
        <f t="shared" si="242"/>
        <v>Feb</v>
      </c>
      <c r="O3855" s="2">
        <f t="shared" si="243"/>
        <v>0.54166666666424135</v>
      </c>
      <c r="P3855" t="str">
        <f>VLOOKUP(G3855,Agents!A:E,4,FALSE)</f>
        <v>Team3</v>
      </c>
      <c r="Q3855" t="str">
        <f>VLOOKUP(G3855,Agents!A:E,5,FALSE)</f>
        <v>Senior</v>
      </c>
      <c r="R3855" t="str">
        <f>VLOOKUP(G3855,Agents!A:E,2,FALSE)</f>
        <v>Night</v>
      </c>
    </row>
    <row r="3856" spans="1:18" x14ac:dyDescent="0.35">
      <c r="A3856" t="s">
        <v>6664</v>
      </c>
      <c r="B3856" t="s">
        <v>5825</v>
      </c>
      <c r="C3856" t="s">
        <v>34</v>
      </c>
      <c r="D3856" t="s">
        <v>38</v>
      </c>
      <c r="E3856" s="1">
        <v>46101.347222222219</v>
      </c>
      <c r="F3856" s="1">
        <v>46103.055555555555</v>
      </c>
      <c r="G3856" t="s">
        <v>211</v>
      </c>
      <c r="H3856" t="s">
        <v>15</v>
      </c>
      <c r="I3856" t="s">
        <v>16</v>
      </c>
      <c r="J3856">
        <v>4</v>
      </c>
      <c r="K3856" t="str">
        <f>IF(tickets_dataset[[#This Row],[status]] = "Closed", "Yes","No")</f>
        <v>Yes</v>
      </c>
      <c r="L3856" s="2">
        <f t="shared" si="240"/>
        <v>41.000000000058208</v>
      </c>
      <c r="M3856" t="str">
        <f t="shared" si="241"/>
        <v>No</v>
      </c>
      <c r="N3856" t="str">
        <f t="shared" si="242"/>
        <v>Mar</v>
      </c>
      <c r="O3856" s="2">
        <f t="shared" si="243"/>
        <v>1.7083333333357587</v>
      </c>
      <c r="P3856" t="str">
        <f>VLOOKUP(G3856,Agents!A:E,4,FALSE)</f>
        <v>Team5</v>
      </c>
      <c r="Q3856" t="str">
        <f>VLOOKUP(G3856,Agents!A:E,5,FALSE)</f>
        <v>Senior</v>
      </c>
      <c r="R3856" t="str">
        <f>VLOOKUP(G3856,Agents!A:E,2,FALSE)</f>
        <v>Evening</v>
      </c>
    </row>
    <row r="3857" spans="1:18" x14ac:dyDescent="0.35">
      <c r="A3857" t="s">
        <v>6665</v>
      </c>
      <c r="B3857" t="s">
        <v>5205</v>
      </c>
      <c r="C3857" t="s">
        <v>76</v>
      </c>
      <c r="D3857" t="s">
        <v>38</v>
      </c>
      <c r="E3857" s="1">
        <v>46076.087500000001</v>
      </c>
      <c r="F3857" s="1">
        <v>46079.087500000001</v>
      </c>
      <c r="G3857" t="s">
        <v>221</v>
      </c>
      <c r="H3857" t="s">
        <v>28</v>
      </c>
      <c r="I3857" t="s">
        <v>16</v>
      </c>
      <c r="J3857">
        <v>4</v>
      </c>
      <c r="K3857" t="str">
        <f>IF(tickets_dataset[[#This Row],[status]] = "Closed", "Yes","No")</f>
        <v>No</v>
      </c>
      <c r="L3857" s="2">
        <f t="shared" si="240"/>
        <v>72</v>
      </c>
      <c r="M3857" t="str">
        <f t="shared" si="241"/>
        <v>Yes</v>
      </c>
      <c r="N3857" t="str">
        <f t="shared" si="242"/>
        <v>Feb</v>
      </c>
      <c r="O3857" s="2">
        <f t="shared" si="243"/>
        <v>3</v>
      </c>
      <c r="P3857" t="str">
        <f>VLOOKUP(G3857,Agents!A:E,4,FALSE)</f>
        <v>Team4</v>
      </c>
      <c r="Q3857" t="str">
        <f>VLOOKUP(G3857,Agents!A:E,5,FALSE)</f>
        <v>Senior</v>
      </c>
      <c r="R3857" t="str">
        <f>VLOOKUP(G3857,Agents!A:E,2,FALSE)</f>
        <v>Morning</v>
      </c>
    </row>
    <row r="3858" spans="1:18" x14ac:dyDescent="0.35">
      <c r="A3858" t="s">
        <v>6666</v>
      </c>
      <c r="B3858" t="s">
        <v>1298</v>
      </c>
      <c r="C3858" t="s">
        <v>76</v>
      </c>
      <c r="D3858" t="s">
        <v>38</v>
      </c>
      <c r="E3858" s="1">
        <v>46068.743055555555</v>
      </c>
      <c r="F3858" s="1">
        <v>46071.868055555555</v>
      </c>
      <c r="G3858" t="s">
        <v>67</v>
      </c>
      <c r="H3858" t="s">
        <v>132</v>
      </c>
      <c r="I3858" t="s">
        <v>16</v>
      </c>
      <c r="J3858">
        <v>4</v>
      </c>
      <c r="K3858" t="str">
        <f>IF(tickets_dataset[[#This Row],[status]] = "Closed", "Yes","No")</f>
        <v>No</v>
      </c>
      <c r="L3858" s="2">
        <f t="shared" si="240"/>
        <v>75</v>
      </c>
      <c r="M3858" t="str">
        <f t="shared" si="241"/>
        <v>Yes</v>
      </c>
      <c r="N3858" t="str">
        <f t="shared" si="242"/>
        <v>Feb</v>
      </c>
      <c r="O3858" s="2">
        <f t="shared" si="243"/>
        <v>3.125</v>
      </c>
      <c r="P3858" t="str">
        <f>VLOOKUP(G3858,Agents!A:E,4,FALSE)</f>
        <v>Team5</v>
      </c>
      <c r="Q3858" t="str">
        <f>VLOOKUP(G3858,Agents!A:E,5,FALSE)</f>
        <v>Junior</v>
      </c>
      <c r="R3858" t="str">
        <f>VLOOKUP(G3858,Agents!A:E,2,FALSE)</f>
        <v>Evening</v>
      </c>
    </row>
    <row r="3859" spans="1:18" x14ac:dyDescent="0.35">
      <c r="A3859" t="s">
        <v>6667</v>
      </c>
      <c r="B3859" t="s">
        <v>2819</v>
      </c>
      <c r="C3859" t="s">
        <v>50</v>
      </c>
      <c r="D3859" t="s">
        <v>26</v>
      </c>
      <c r="E3859" s="1">
        <v>46031.85</v>
      </c>
      <c r="F3859" s="1">
        <v>46033.224999999999</v>
      </c>
      <c r="G3859" t="s">
        <v>344</v>
      </c>
      <c r="H3859" t="s">
        <v>15</v>
      </c>
      <c r="I3859" t="s">
        <v>16</v>
      </c>
      <c r="J3859">
        <v>3</v>
      </c>
      <c r="K3859" t="str">
        <f>IF(tickets_dataset[[#This Row],[status]] = "Closed", "Yes","No")</f>
        <v>Yes</v>
      </c>
      <c r="L3859" s="2">
        <f t="shared" si="240"/>
        <v>33</v>
      </c>
      <c r="M3859" t="str">
        <f t="shared" si="241"/>
        <v>No</v>
      </c>
      <c r="N3859" t="str">
        <f t="shared" si="242"/>
        <v>Jan</v>
      </c>
      <c r="O3859" s="2">
        <f t="shared" si="243"/>
        <v>1.375</v>
      </c>
      <c r="P3859" t="str">
        <f>VLOOKUP(G3859,Agents!A:E,4,FALSE)</f>
        <v>Team4</v>
      </c>
      <c r="Q3859" t="str">
        <f>VLOOKUP(G3859,Agents!A:E,5,FALSE)</f>
        <v>Senior</v>
      </c>
      <c r="R3859" t="str">
        <f>VLOOKUP(G3859,Agents!A:E,2,FALSE)</f>
        <v>Night</v>
      </c>
    </row>
    <row r="3860" spans="1:18" x14ac:dyDescent="0.35">
      <c r="A3860" t="s">
        <v>6668</v>
      </c>
      <c r="B3860" t="s">
        <v>6030</v>
      </c>
      <c r="C3860" t="s">
        <v>12</v>
      </c>
      <c r="D3860" t="s">
        <v>13</v>
      </c>
      <c r="E3860" s="1">
        <v>46035.737500000003</v>
      </c>
      <c r="F3860" s="1">
        <v>46036.695833333331</v>
      </c>
      <c r="G3860" t="s">
        <v>131</v>
      </c>
      <c r="H3860" t="s">
        <v>28</v>
      </c>
      <c r="I3860" t="s">
        <v>16</v>
      </c>
      <c r="J3860">
        <v>5</v>
      </c>
      <c r="K3860" t="str">
        <f>IF(tickets_dataset[[#This Row],[status]] = "Closed", "Yes","No")</f>
        <v>No</v>
      </c>
      <c r="L3860" s="2">
        <f t="shared" si="240"/>
        <v>22.999999999883585</v>
      </c>
      <c r="M3860" t="str">
        <f t="shared" si="241"/>
        <v>No</v>
      </c>
      <c r="N3860" t="str">
        <f t="shared" si="242"/>
        <v>Jan</v>
      </c>
      <c r="O3860" s="2">
        <f t="shared" si="243"/>
        <v>0.95833333332848269</v>
      </c>
      <c r="P3860" t="str">
        <f>VLOOKUP(G3860,Agents!A:E,4,FALSE)</f>
        <v>Team4</v>
      </c>
      <c r="Q3860" t="str">
        <f>VLOOKUP(G3860,Agents!A:E,5,FALSE)</f>
        <v>Junior</v>
      </c>
      <c r="R3860" t="str">
        <f>VLOOKUP(G3860,Agents!A:E,2,FALSE)</f>
        <v>Night</v>
      </c>
    </row>
    <row r="3861" spans="1:18" x14ac:dyDescent="0.35">
      <c r="A3861" t="s">
        <v>6669</v>
      </c>
      <c r="B3861" t="s">
        <v>436</v>
      </c>
      <c r="C3861" t="s">
        <v>34</v>
      </c>
      <c r="D3861" t="s">
        <v>38</v>
      </c>
      <c r="E3861" s="1">
        <v>46028.892361111109</v>
      </c>
      <c r="F3861" s="1">
        <v>46031.517361111109</v>
      </c>
      <c r="G3861" t="s">
        <v>211</v>
      </c>
      <c r="H3861" t="s">
        <v>15</v>
      </c>
      <c r="I3861" t="s">
        <v>16</v>
      </c>
      <c r="J3861">
        <v>5</v>
      </c>
      <c r="K3861" t="str">
        <f>IF(tickets_dataset[[#This Row],[status]] = "Closed", "Yes","No")</f>
        <v>Yes</v>
      </c>
      <c r="L3861" s="2">
        <f t="shared" si="240"/>
        <v>63</v>
      </c>
      <c r="M3861" t="str">
        <f t="shared" si="241"/>
        <v>Yes</v>
      </c>
      <c r="N3861" t="str">
        <f t="shared" si="242"/>
        <v>Jan</v>
      </c>
      <c r="O3861" s="2">
        <f t="shared" si="243"/>
        <v>2.625</v>
      </c>
      <c r="P3861" t="str">
        <f>VLOOKUP(G3861,Agents!A:E,4,FALSE)</f>
        <v>Team5</v>
      </c>
      <c r="Q3861" t="str">
        <f>VLOOKUP(G3861,Agents!A:E,5,FALSE)</f>
        <v>Senior</v>
      </c>
      <c r="R3861" t="str">
        <f>VLOOKUP(G3861,Agents!A:E,2,FALSE)</f>
        <v>Evening</v>
      </c>
    </row>
    <row r="3862" spans="1:18" x14ac:dyDescent="0.35">
      <c r="A3862" t="s">
        <v>6670</v>
      </c>
      <c r="B3862" t="s">
        <v>6671</v>
      </c>
      <c r="C3862" t="s">
        <v>76</v>
      </c>
      <c r="D3862" t="s">
        <v>13</v>
      </c>
      <c r="E3862" s="1">
        <v>46059.195833333331</v>
      </c>
      <c r="F3862" s="1">
        <v>46059.987500000003</v>
      </c>
      <c r="G3862" t="s">
        <v>357</v>
      </c>
      <c r="H3862" t="s">
        <v>15</v>
      </c>
      <c r="I3862" t="s">
        <v>16</v>
      </c>
      <c r="J3862">
        <v>4</v>
      </c>
      <c r="K3862" t="str">
        <f>IF(tickets_dataset[[#This Row],[status]] = "Closed", "Yes","No")</f>
        <v>Yes</v>
      </c>
      <c r="L3862" s="2">
        <f t="shared" si="240"/>
        <v>19.000000000116415</v>
      </c>
      <c r="M3862" t="str">
        <f t="shared" si="241"/>
        <v>No</v>
      </c>
      <c r="N3862" t="str">
        <f t="shared" si="242"/>
        <v>Feb</v>
      </c>
      <c r="O3862" s="2">
        <f t="shared" si="243"/>
        <v>0.79166666667151731</v>
      </c>
      <c r="P3862" t="str">
        <f>VLOOKUP(G3862,Agents!A:E,4,FALSE)</f>
        <v>Team1</v>
      </c>
      <c r="Q3862" t="str">
        <f>VLOOKUP(G3862,Agents!A:E,5,FALSE)</f>
        <v>Mid</v>
      </c>
      <c r="R3862" t="str">
        <f>VLOOKUP(G3862,Agents!A:E,2,FALSE)</f>
        <v>Morning</v>
      </c>
    </row>
    <row r="3863" spans="1:18" x14ac:dyDescent="0.35">
      <c r="A3863" t="s">
        <v>6672</v>
      </c>
      <c r="B3863" t="s">
        <v>6673</v>
      </c>
      <c r="C3863" t="s">
        <v>34</v>
      </c>
      <c r="D3863" t="s">
        <v>38</v>
      </c>
      <c r="E3863" s="1">
        <v>46101.695833333331</v>
      </c>
      <c r="F3863" s="1">
        <v>46104.029166666667</v>
      </c>
      <c r="G3863" t="s">
        <v>273</v>
      </c>
      <c r="H3863" t="s">
        <v>15</v>
      </c>
      <c r="I3863" t="s">
        <v>16</v>
      </c>
      <c r="J3863">
        <v>4</v>
      </c>
      <c r="K3863" t="str">
        <f>IF(tickets_dataset[[#This Row],[status]] = "Closed", "Yes","No")</f>
        <v>Yes</v>
      </c>
      <c r="L3863" s="2">
        <f t="shared" si="240"/>
        <v>56.000000000058208</v>
      </c>
      <c r="M3863" t="str">
        <f t="shared" si="241"/>
        <v>Yes</v>
      </c>
      <c r="N3863" t="str">
        <f t="shared" si="242"/>
        <v>Mar</v>
      </c>
      <c r="O3863" s="2">
        <f t="shared" si="243"/>
        <v>2.3333333333357587</v>
      </c>
      <c r="P3863" t="str">
        <f>VLOOKUP(G3863,Agents!A:E,4,FALSE)</f>
        <v>Team3</v>
      </c>
      <c r="Q3863" t="str">
        <f>VLOOKUP(G3863,Agents!A:E,5,FALSE)</f>
        <v>Senior</v>
      </c>
      <c r="R3863" t="str">
        <f>VLOOKUP(G3863,Agents!A:E,2,FALSE)</f>
        <v>Evening</v>
      </c>
    </row>
    <row r="3864" spans="1:18" x14ac:dyDescent="0.35">
      <c r="A3864" t="s">
        <v>6674</v>
      </c>
      <c r="B3864" t="s">
        <v>6675</v>
      </c>
      <c r="C3864" t="s">
        <v>76</v>
      </c>
      <c r="D3864" t="s">
        <v>38</v>
      </c>
      <c r="E3864" s="1">
        <v>46040.926388888889</v>
      </c>
      <c r="F3864" s="1">
        <v>46043.218055555553</v>
      </c>
      <c r="G3864" t="s">
        <v>131</v>
      </c>
      <c r="H3864" t="s">
        <v>15</v>
      </c>
      <c r="I3864" t="s">
        <v>16</v>
      </c>
      <c r="J3864">
        <v>4</v>
      </c>
      <c r="K3864" t="str">
        <f>IF(tickets_dataset[[#This Row],[status]] = "Closed", "Yes","No")</f>
        <v>Yes</v>
      </c>
      <c r="L3864" s="2">
        <f t="shared" si="240"/>
        <v>54.999999999941792</v>
      </c>
      <c r="M3864" t="str">
        <f t="shared" si="241"/>
        <v>Yes</v>
      </c>
      <c r="N3864" t="str">
        <f t="shared" si="242"/>
        <v>Jan</v>
      </c>
      <c r="O3864" s="2">
        <f t="shared" si="243"/>
        <v>2.2916666666642413</v>
      </c>
      <c r="P3864" t="str">
        <f>VLOOKUP(G3864,Agents!A:E,4,FALSE)</f>
        <v>Team4</v>
      </c>
      <c r="Q3864" t="str">
        <f>VLOOKUP(G3864,Agents!A:E,5,FALSE)</f>
        <v>Junior</v>
      </c>
      <c r="R3864" t="str">
        <f>VLOOKUP(G3864,Agents!A:E,2,FALSE)</f>
        <v>Night</v>
      </c>
    </row>
    <row r="3865" spans="1:18" x14ac:dyDescent="0.35">
      <c r="A3865" t="s">
        <v>6676</v>
      </c>
      <c r="B3865" t="s">
        <v>6413</v>
      </c>
      <c r="C3865" t="s">
        <v>34</v>
      </c>
      <c r="D3865" t="s">
        <v>26</v>
      </c>
      <c r="E3865" s="1">
        <v>46100.613888888889</v>
      </c>
      <c r="F3865" s="1">
        <v>46102.238888888889</v>
      </c>
      <c r="G3865" t="s">
        <v>216</v>
      </c>
      <c r="H3865" t="s">
        <v>15</v>
      </c>
      <c r="I3865" t="s">
        <v>16</v>
      </c>
      <c r="J3865">
        <v>3</v>
      </c>
      <c r="K3865" t="str">
        <f>IF(tickets_dataset[[#This Row],[status]] = "Closed", "Yes","No")</f>
        <v>Yes</v>
      </c>
      <c r="L3865" s="2">
        <f t="shared" si="240"/>
        <v>39</v>
      </c>
      <c r="M3865" t="str">
        <f t="shared" si="241"/>
        <v>No</v>
      </c>
      <c r="N3865" t="str">
        <f t="shared" si="242"/>
        <v>Mar</v>
      </c>
      <c r="O3865" s="2">
        <f t="shared" si="243"/>
        <v>1.625</v>
      </c>
      <c r="P3865" t="str">
        <f>VLOOKUP(G3865,Agents!A:E,4,FALSE)</f>
        <v>Team5</v>
      </c>
      <c r="Q3865" t="str">
        <f>VLOOKUP(G3865,Agents!A:E,5,FALSE)</f>
        <v>Junior</v>
      </c>
      <c r="R3865" t="str">
        <f>VLOOKUP(G3865,Agents!A:E,2,FALSE)</f>
        <v>Evening</v>
      </c>
    </row>
    <row r="3866" spans="1:18" x14ac:dyDescent="0.35">
      <c r="A3866" t="s">
        <v>6677</v>
      </c>
      <c r="B3866" t="s">
        <v>3879</v>
      </c>
      <c r="C3866" t="s">
        <v>76</v>
      </c>
      <c r="D3866" t="s">
        <v>26</v>
      </c>
      <c r="E3866" s="1">
        <v>46110.270833333336</v>
      </c>
      <c r="F3866" s="1">
        <v>46112.1875</v>
      </c>
      <c r="G3866" t="s">
        <v>77</v>
      </c>
      <c r="H3866" t="s">
        <v>15</v>
      </c>
      <c r="I3866" t="s">
        <v>16</v>
      </c>
      <c r="J3866">
        <v>5</v>
      </c>
      <c r="K3866" t="str">
        <f>IF(tickets_dataset[[#This Row],[status]] = "Closed", "Yes","No")</f>
        <v>Yes</v>
      </c>
      <c r="L3866" s="2">
        <f t="shared" si="240"/>
        <v>45.999999999941792</v>
      </c>
      <c r="M3866" t="str">
        <f t="shared" si="241"/>
        <v>No</v>
      </c>
      <c r="N3866" t="str">
        <f t="shared" si="242"/>
        <v>Mar</v>
      </c>
      <c r="O3866" s="2">
        <f t="shared" si="243"/>
        <v>1.9166666666642413</v>
      </c>
      <c r="P3866" t="str">
        <f>VLOOKUP(G3866,Agents!A:E,4,FALSE)</f>
        <v>Team5</v>
      </c>
      <c r="Q3866" t="str">
        <f>VLOOKUP(G3866,Agents!A:E,5,FALSE)</f>
        <v>Junior</v>
      </c>
      <c r="R3866" t="str">
        <f>VLOOKUP(G3866,Agents!A:E,2,FALSE)</f>
        <v>Evening</v>
      </c>
    </row>
    <row r="3867" spans="1:18" x14ac:dyDescent="0.35">
      <c r="A3867" t="s">
        <v>6678</v>
      </c>
      <c r="B3867" t="s">
        <v>6679</v>
      </c>
      <c r="C3867" t="s">
        <v>50</v>
      </c>
      <c r="D3867" t="s">
        <v>38</v>
      </c>
      <c r="E3867" s="1">
        <v>46024.961805555555</v>
      </c>
      <c r="F3867" s="1">
        <v>46026.128472222219</v>
      </c>
      <c r="G3867" t="s">
        <v>39</v>
      </c>
      <c r="H3867" t="s">
        <v>15</v>
      </c>
      <c r="I3867" t="s">
        <v>16</v>
      </c>
      <c r="J3867">
        <v>3</v>
      </c>
      <c r="K3867" t="str">
        <f>IF(tickets_dataset[[#This Row],[status]] = "Closed", "Yes","No")</f>
        <v>Yes</v>
      </c>
      <c r="L3867" s="2">
        <f t="shared" si="240"/>
        <v>27.999999999941792</v>
      </c>
      <c r="M3867" t="str">
        <f t="shared" si="241"/>
        <v>No</v>
      </c>
      <c r="N3867" t="str">
        <f t="shared" si="242"/>
        <v>Jan</v>
      </c>
      <c r="O3867" s="2">
        <f t="shared" si="243"/>
        <v>1.1666666666642413</v>
      </c>
      <c r="P3867" t="str">
        <f>VLOOKUP(G3867,Agents!A:E,4,FALSE)</f>
        <v>Team3</v>
      </c>
      <c r="Q3867" t="str">
        <f>VLOOKUP(G3867,Agents!A:E,5,FALSE)</f>
        <v>Mid</v>
      </c>
      <c r="R3867" t="str">
        <f>VLOOKUP(G3867,Agents!A:E,2,FALSE)</f>
        <v>Night</v>
      </c>
    </row>
    <row r="3868" spans="1:18" x14ac:dyDescent="0.35">
      <c r="A3868" t="s">
        <v>6680</v>
      </c>
      <c r="B3868" t="s">
        <v>2519</v>
      </c>
      <c r="C3868" t="s">
        <v>34</v>
      </c>
      <c r="D3868" t="s">
        <v>26</v>
      </c>
      <c r="E3868" s="1">
        <v>46095.984027777777</v>
      </c>
      <c r="F3868" s="1">
        <v>46097.817361111112</v>
      </c>
      <c r="G3868" t="s">
        <v>239</v>
      </c>
      <c r="H3868" t="s">
        <v>15</v>
      </c>
      <c r="I3868" t="s">
        <v>16</v>
      </c>
      <c r="J3868">
        <v>5</v>
      </c>
      <c r="K3868" t="str">
        <f>IF(tickets_dataset[[#This Row],[status]] = "Closed", "Yes","No")</f>
        <v>Yes</v>
      </c>
      <c r="L3868" s="2">
        <f t="shared" si="240"/>
        <v>44.000000000058208</v>
      </c>
      <c r="M3868" t="str">
        <f t="shared" si="241"/>
        <v>No</v>
      </c>
      <c r="N3868" t="str">
        <f t="shared" si="242"/>
        <v>Mar</v>
      </c>
      <c r="O3868" s="2">
        <f t="shared" si="243"/>
        <v>1.8333333333357587</v>
      </c>
      <c r="P3868" t="str">
        <f>VLOOKUP(G3868,Agents!A:E,4,FALSE)</f>
        <v>Team1</v>
      </c>
      <c r="Q3868" t="str">
        <f>VLOOKUP(G3868,Agents!A:E,5,FALSE)</f>
        <v>Senior</v>
      </c>
      <c r="R3868" t="str">
        <f>VLOOKUP(G3868,Agents!A:E,2,FALSE)</f>
        <v>Evening</v>
      </c>
    </row>
    <row r="3869" spans="1:18" x14ac:dyDescent="0.35">
      <c r="A3869" t="s">
        <v>6681</v>
      </c>
      <c r="B3869" t="s">
        <v>3299</v>
      </c>
      <c r="C3869" t="s">
        <v>34</v>
      </c>
      <c r="D3869" t="s">
        <v>38</v>
      </c>
      <c r="E3869" s="1">
        <v>46030.603472222225</v>
      </c>
      <c r="F3869" s="1">
        <v>46031.853472222225</v>
      </c>
      <c r="G3869" t="s">
        <v>83</v>
      </c>
      <c r="H3869" t="s">
        <v>15</v>
      </c>
      <c r="I3869" t="s">
        <v>16</v>
      </c>
      <c r="J3869">
        <v>4</v>
      </c>
      <c r="K3869" t="str">
        <f>IF(tickets_dataset[[#This Row],[status]] = "Closed", "Yes","No")</f>
        <v>Yes</v>
      </c>
      <c r="L3869" s="2">
        <f t="shared" si="240"/>
        <v>30</v>
      </c>
      <c r="M3869" t="str">
        <f t="shared" si="241"/>
        <v>No</v>
      </c>
      <c r="N3869" t="str">
        <f t="shared" si="242"/>
        <v>Jan</v>
      </c>
      <c r="O3869" s="2">
        <f t="shared" si="243"/>
        <v>1.25</v>
      </c>
      <c r="P3869" t="str">
        <f>VLOOKUP(G3869,Agents!A:E,4,FALSE)</f>
        <v>Team2</v>
      </c>
      <c r="Q3869" t="str">
        <f>VLOOKUP(G3869,Agents!A:E,5,FALSE)</f>
        <v>Junior</v>
      </c>
      <c r="R3869" t="str">
        <f>VLOOKUP(G3869,Agents!A:E,2,FALSE)</f>
        <v>Night</v>
      </c>
    </row>
    <row r="3870" spans="1:18" x14ac:dyDescent="0.35">
      <c r="A3870" t="s">
        <v>6682</v>
      </c>
      <c r="B3870" t="s">
        <v>3865</v>
      </c>
      <c r="C3870" t="s">
        <v>76</v>
      </c>
      <c r="D3870" t="s">
        <v>38</v>
      </c>
      <c r="E3870" s="1">
        <v>46108.441666666666</v>
      </c>
      <c r="F3870" s="1">
        <v>46111.691666666666</v>
      </c>
      <c r="G3870" t="s">
        <v>31</v>
      </c>
      <c r="H3870" t="s">
        <v>15</v>
      </c>
      <c r="I3870" t="s">
        <v>16</v>
      </c>
      <c r="J3870">
        <v>4</v>
      </c>
      <c r="K3870" t="str">
        <f>IF(tickets_dataset[[#This Row],[status]] = "Closed", "Yes","No")</f>
        <v>Yes</v>
      </c>
      <c r="L3870" s="2">
        <f t="shared" si="240"/>
        <v>78</v>
      </c>
      <c r="M3870" t="str">
        <f t="shared" si="241"/>
        <v>Yes</v>
      </c>
      <c r="N3870" t="str">
        <f t="shared" si="242"/>
        <v>Mar</v>
      </c>
      <c r="O3870" s="2">
        <f t="shared" si="243"/>
        <v>3.25</v>
      </c>
      <c r="P3870" t="str">
        <f>VLOOKUP(G3870,Agents!A:E,4,FALSE)</f>
        <v>Team5</v>
      </c>
      <c r="Q3870" t="str">
        <f>VLOOKUP(G3870,Agents!A:E,5,FALSE)</f>
        <v>Senior</v>
      </c>
      <c r="R3870" t="str">
        <f>VLOOKUP(G3870,Agents!A:E,2,FALSE)</f>
        <v>Evening</v>
      </c>
    </row>
    <row r="3871" spans="1:18" x14ac:dyDescent="0.35">
      <c r="A3871" t="s">
        <v>6683</v>
      </c>
      <c r="B3871" t="s">
        <v>5753</v>
      </c>
      <c r="C3871" t="s">
        <v>12</v>
      </c>
      <c r="D3871" t="s">
        <v>26</v>
      </c>
      <c r="E3871" s="1">
        <v>46099.394444444442</v>
      </c>
      <c r="F3871" s="1">
        <v>46101.519444444442</v>
      </c>
      <c r="G3871" t="s">
        <v>282</v>
      </c>
      <c r="H3871" t="s">
        <v>15</v>
      </c>
      <c r="I3871" t="s">
        <v>16</v>
      </c>
      <c r="J3871">
        <v>1</v>
      </c>
      <c r="K3871" t="str">
        <f>IF(tickets_dataset[[#This Row],[status]] = "Closed", "Yes","No")</f>
        <v>Yes</v>
      </c>
      <c r="L3871" s="2">
        <f t="shared" si="240"/>
        <v>51</v>
      </c>
      <c r="M3871" t="str">
        <f t="shared" si="241"/>
        <v>Yes</v>
      </c>
      <c r="N3871" t="str">
        <f t="shared" si="242"/>
        <v>Mar</v>
      </c>
      <c r="O3871" s="2">
        <f t="shared" si="243"/>
        <v>2.125</v>
      </c>
      <c r="P3871" t="str">
        <f>VLOOKUP(G3871,Agents!A:E,4,FALSE)</f>
        <v>Team4</v>
      </c>
      <c r="Q3871" t="str">
        <f>VLOOKUP(G3871,Agents!A:E,5,FALSE)</f>
        <v>Mid</v>
      </c>
      <c r="R3871" t="str">
        <f>VLOOKUP(G3871,Agents!A:E,2,FALSE)</f>
        <v>Morning</v>
      </c>
    </row>
    <row r="3872" spans="1:18" x14ac:dyDescent="0.35">
      <c r="A3872" t="s">
        <v>6684</v>
      </c>
      <c r="B3872" t="s">
        <v>4671</v>
      </c>
      <c r="C3872" t="s">
        <v>34</v>
      </c>
      <c r="D3872" t="s">
        <v>38</v>
      </c>
      <c r="E3872" s="1">
        <v>46026.995833333334</v>
      </c>
      <c r="F3872" s="1">
        <v>46030.287499999999</v>
      </c>
      <c r="G3872" t="s">
        <v>39</v>
      </c>
      <c r="H3872" t="s">
        <v>132</v>
      </c>
      <c r="I3872" t="s">
        <v>16</v>
      </c>
      <c r="J3872">
        <v>5</v>
      </c>
      <c r="K3872" t="str">
        <f>IF(tickets_dataset[[#This Row],[status]] = "Closed", "Yes","No")</f>
        <v>No</v>
      </c>
      <c r="L3872" s="2">
        <f t="shared" si="240"/>
        <v>78.999999999941792</v>
      </c>
      <c r="M3872" t="str">
        <f t="shared" si="241"/>
        <v>Yes</v>
      </c>
      <c r="N3872" t="str">
        <f t="shared" si="242"/>
        <v>Jan</v>
      </c>
      <c r="O3872" s="2">
        <f t="shared" si="243"/>
        <v>3.2916666666642413</v>
      </c>
      <c r="P3872" t="str">
        <f>VLOOKUP(G3872,Agents!A:E,4,FALSE)</f>
        <v>Team3</v>
      </c>
      <c r="Q3872" t="str">
        <f>VLOOKUP(G3872,Agents!A:E,5,FALSE)</f>
        <v>Mid</v>
      </c>
      <c r="R3872" t="str">
        <f>VLOOKUP(G3872,Agents!A:E,2,FALSE)</f>
        <v>Night</v>
      </c>
    </row>
    <row r="3873" spans="1:18" x14ac:dyDescent="0.35">
      <c r="A3873" t="s">
        <v>6685</v>
      </c>
      <c r="B3873" t="s">
        <v>6686</v>
      </c>
      <c r="C3873" t="s">
        <v>22</v>
      </c>
      <c r="D3873" t="s">
        <v>13</v>
      </c>
      <c r="E3873" s="1">
        <v>46084.359027777777</v>
      </c>
      <c r="F3873" s="1">
        <v>46085.400694444441</v>
      </c>
      <c r="G3873" t="s">
        <v>164</v>
      </c>
      <c r="H3873" t="s">
        <v>15</v>
      </c>
      <c r="I3873" t="s">
        <v>16</v>
      </c>
      <c r="J3873">
        <v>5</v>
      </c>
      <c r="K3873" t="str">
        <f>IF(tickets_dataset[[#This Row],[status]] = "Closed", "Yes","No")</f>
        <v>Yes</v>
      </c>
      <c r="L3873" s="2">
        <f t="shared" si="240"/>
        <v>24.999999999941792</v>
      </c>
      <c r="M3873" t="str">
        <f t="shared" si="241"/>
        <v>No</v>
      </c>
      <c r="N3873" t="str">
        <f t="shared" si="242"/>
        <v>Mar</v>
      </c>
      <c r="O3873" s="2">
        <f t="shared" si="243"/>
        <v>1.0416666666642413</v>
      </c>
      <c r="P3873" t="str">
        <f>VLOOKUP(G3873,Agents!A:E,4,FALSE)</f>
        <v>Team4</v>
      </c>
      <c r="Q3873" t="str">
        <f>VLOOKUP(G3873,Agents!A:E,5,FALSE)</f>
        <v>Senior</v>
      </c>
      <c r="R3873" t="str">
        <f>VLOOKUP(G3873,Agents!A:E,2,FALSE)</f>
        <v>Evening</v>
      </c>
    </row>
    <row r="3874" spans="1:18" x14ac:dyDescent="0.35">
      <c r="A3874" t="s">
        <v>6687</v>
      </c>
      <c r="B3874" t="s">
        <v>6688</v>
      </c>
      <c r="C3874" t="s">
        <v>22</v>
      </c>
      <c r="D3874" t="s">
        <v>38</v>
      </c>
      <c r="E3874" s="1">
        <v>46092.893750000003</v>
      </c>
      <c r="F3874" s="1">
        <v>46094.852083333331</v>
      </c>
      <c r="G3874" t="s">
        <v>164</v>
      </c>
      <c r="H3874" t="s">
        <v>15</v>
      </c>
      <c r="I3874" t="s">
        <v>16</v>
      </c>
      <c r="J3874">
        <v>4</v>
      </c>
      <c r="K3874" t="str">
        <f>IF(tickets_dataset[[#This Row],[status]] = "Closed", "Yes","No")</f>
        <v>Yes</v>
      </c>
      <c r="L3874" s="2">
        <f t="shared" si="240"/>
        <v>46.999999999883585</v>
      </c>
      <c r="M3874" t="str">
        <f t="shared" si="241"/>
        <v>No</v>
      </c>
      <c r="N3874" t="str">
        <f t="shared" si="242"/>
        <v>Mar</v>
      </c>
      <c r="O3874" s="2">
        <f t="shared" si="243"/>
        <v>1.9583333333284827</v>
      </c>
      <c r="P3874" t="str">
        <f>VLOOKUP(G3874,Agents!A:E,4,FALSE)</f>
        <v>Team4</v>
      </c>
      <c r="Q3874" t="str">
        <f>VLOOKUP(G3874,Agents!A:E,5,FALSE)</f>
        <v>Senior</v>
      </c>
      <c r="R3874" t="str">
        <f>VLOOKUP(G3874,Agents!A:E,2,FALSE)</f>
        <v>Evening</v>
      </c>
    </row>
    <row r="3875" spans="1:18" x14ac:dyDescent="0.35">
      <c r="A3875" t="s">
        <v>6689</v>
      </c>
      <c r="B3875" t="s">
        <v>6455</v>
      </c>
      <c r="C3875" t="s">
        <v>12</v>
      </c>
      <c r="D3875" t="s">
        <v>13</v>
      </c>
      <c r="E3875" s="1">
        <v>46107.56527777778</v>
      </c>
      <c r="F3875" s="1">
        <v>46108.981944444444</v>
      </c>
      <c r="G3875" t="s">
        <v>67</v>
      </c>
      <c r="H3875" t="s">
        <v>15</v>
      </c>
      <c r="I3875" t="s">
        <v>16</v>
      </c>
      <c r="J3875">
        <v>5</v>
      </c>
      <c r="K3875" t="str">
        <f>IF(tickets_dataset[[#This Row],[status]] = "Closed", "Yes","No")</f>
        <v>Yes</v>
      </c>
      <c r="L3875" s="2">
        <f t="shared" si="240"/>
        <v>33.999999999941792</v>
      </c>
      <c r="M3875" t="str">
        <f t="shared" si="241"/>
        <v>No</v>
      </c>
      <c r="N3875" t="str">
        <f t="shared" si="242"/>
        <v>Mar</v>
      </c>
      <c r="O3875" s="2">
        <f t="shared" si="243"/>
        <v>1.4166666666642413</v>
      </c>
      <c r="P3875" t="str">
        <f>VLOOKUP(G3875,Agents!A:E,4,FALSE)</f>
        <v>Team5</v>
      </c>
      <c r="Q3875" t="str">
        <f>VLOOKUP(G3875,Agents!A:E,5,FALSE)</f>
        <v>Junior</v>
      </c>
      <c r="R3875" t="str">
        <f>VLOOKUP(G3875,Agents!A:E,2,FALSE)</f>
        <v>Evening</v>
      </c>
    </row>
    <row r="3876" spans="1:18" x14ac:dyDescent="0.35">
      <c r="A3876" t="s">
        <v>6690</v>
      </c>
      <c r="B3876" t="s">
        <v>6691</v>
      </c>
      <c r="C3876" t="s">
        <v>50</v>
      </c>
      <c r="D3876" t="s">
        <v>26</v>
      </c>
      <c r="E3876" s="1">
        <v>46062.31527777778</v>
      </c>
      <c r="F3876" s="1">
        <v>46064.44027777778</v>
      </c>
      <c r="G3876" t="s">
        <v>80</v>
      </c>
      <c r="H3876" t="s">
        <v>28</v>
      </c>
      <c r="I3876" t="s">
        <v>16</v>
      </c>
      <c r="J3876">
        <v>3</v>
      </c>
      <c r="K3876" t="str">
        <f>IF(tickets_dataset[[#This Row],[status]] = "Closed", "Yes","No")</f>
        <v>No</v>
      </c>
      <c r="L3876" s="2">
        <f t="shared" si="240"/>
        <v>51</v>
      </c>
      <c r="M3876" t="str">
        <f t="shared" si="241"/>
        <v>Yes</v>
      </c>
      <c r="N3876" t="str">
        <f t="shared" si="242"/>
        <v>Feb</v>
      </c>
      <c r="O3876" s="2">
        <f t="shared" si="243"/>
        <v>2.125</v>
      </c>
      <c r="P3876" t="str">
        <f>VLOOKUP(G3876,Agents!A:E,4,FALSE)</f>
        <v>Team3</v>
      </c>
      <c r="Q3876" t="str">
        <f>VLOOKUP(G3876,Agents!A:E,5,FALSE)</f>
        <v>Junior</v>
      </c>
      <c r="R3876" t="str">
        <f>VLOOKUP(G3876,Agents!A:E,2,FALSE)</f>
        <v>Evening</v>
      </c>
    </row>
    <row r="3877" spans="1:18" x14ac:dyDescent="0.35">
      <c r="A3877" t="s">
        <v>6692</v>
      </c>
      <c r="B3877" t="s">
        <v>1082</v>
      </c>
      <c r="C3877" t="s">
        <v>34</v>
      </c>
      <c r="D3877" t="s">
        <v>13</v>
      </c>
      <c r="E3877" s="1">
        <v>46087.813194444447</v>
      </c>
      <c r="F3877" s="1">
        <v>46089.479861111111</v>
      </c>
      <c r="G3877" t="s">
        <v>128</v>
      </c>
      <c r="H3877" t="s">
        <v>15</v>
      </c>
      <c r="I3877" t="s">
        <v>16</v>
      </c>
      <c r="J3877">
        <v>3</v>
      </c>
      <c r="K3877" t="str">
        <f>IF(tickets_dataset[[#This Row],[status]] = "Closed", "Yes","No")</f>
        <v>Yes</v>
      </c>
      <c r="L3877" s="2">
        <f t="shared" si="240"/>
        <v>39.999999999941792</v>
      </c>
      <c r="M3877" t="str">
        <f t="shared" si="241"/>
        <v>No</v>
      </c>
      <c r="N3877" t="str">
        <f t="shared" si="242"/>
        <v>Mar</v>
      </c>
      <c r="O3877" s="2">
        <f t="shared" si="243"/>
        <v>1.6666666666642413</v>
      </c>
      <c r="P3877" t="str">
        <f>VLOOKUP(G3877,Agents!A:E,4,FALSE)</f>
        <v>Team4</v>
      </c>
      <c r="Q3877" t="str">
        <f>VLOOKUP(G3877,Agents!A:E,5,FALSE)</f>
        <v>Mid</v>
      </c>
      <c r="R3877" t="str">
        <f>VLOOKUP(G3877,Agents!A:E,2,FALSE)</f>
        <v>Night</v>
      </c>
    </row>
    <row r="3878" spans="1:18" x14ac:dyDescent="0.35">
      <c r="A3878" t="s">
        <v>6693</v>
      </c>
      <c r="B3878" t="s">
        <v>6694</v>
      </c>
      <c r="C3878" t="s">
        <v>12</v>
      </c>
      <c r="D3878" t="s">
        <v>38</v>
      </c>
      <c r="E3878" s="1">
        <v>46080.908333333333</v>
      </c>
      <c r="F3878" s="1">
        <v>46081.991666666669</v>
      </c>
      <c r="G3878" t="s">
        <v>42</v>
      </c>
      <c r="H3878" t="s">
        <v>28</v>
      </c>
      <c r="I3878" t="s">
        <v>16</v>
      </c>
      <c r="J3878">
        <v>4</v>
      </c>
      <c r="K3878" t="str">
        <f>IF(tickets_dataset[[#This Row],[status]] = "Closed", "Yes","No")</f>
        <v>No</v>
      </c>
      <c r="L3878" s="2">
        <f t="shared" si="240"/>
        <v>26.000000000058208</v>
      </c>
      <c r="M3878" t="str">
        <f t="shared" si="241"/>
        <v>No</v>
      </c>
      <c r="N3878" t="str">
        <f t="shared" si="242"/>
        <v>Feb</v>
      </c>
      <c r="O3878" s="2">
        <f t="shared" si="243"/>
        <v>1.0833333333357587</v>
      </c>
      <c r="P3878" t="str">
        <f>VLOOKUP(G3878,Agents!A:E,4,FALSE)</f>
        <v>Team2</v>
      </c>
      <c r="Q3878" t="str">
        <f>VLOOKUP(G3878,Agents!A:E,5,FALSE)</f>
        <v>Junior</v>
      </c>
      <c r="R3878" t="str">
        <f>VLOOKUP(G3878,Agents!A:E,2,FALSE)</f>
        <v>Night</v>
      </c>
    </row>
    <row r="3879" spans="1:18" x14ac:dyDescent="0.35">
      <c r="A3879" t="s">
        <v>6695</v>
      </c>
      <c r="B3879" t="s">
        <v>6696</v>
      </c>
      <c r="C3879" t="s">
        <v>34</v>
      </c>
      <c r="D3879" t="s">
        <v>26</v>
      </c>
      <c r="E3879" s="1">
        <v>46042.638194444444</v>
      </c>
      <c r="F3879" s="1">
        <v>46043.179861111108</v>
      </c>
      <c r="G3879" t="s">
        <v>357</v>
      </c>
      <c r="H3879" t="s">
        <v>132</v>
      </c>
      <c r="I3879" t="s">
        <v>16</v>
      </c>
      <c r="J3879">
        <v>4</v>
      </c>
      <c r="K3879" t="str">
        <f>IF(tickets_dataset[[#This Row],[status]] = "Closed", "Yes","No")</f>
        <v>No</v>
      </c>
      <c r="L3879" s="2">
        <f t="shared" si="240"/>
        <v>12.999999999941792</v>
      </c>
      <c r="M3879" t="str">
        <f t="shared" si="241"/>
        <v>No</v>
      </c>
      <c r="N3879" t="str">
        <f t="shared" si="242"/>
        <v>Jan</v>
      </c>
      <c r="O3879" s="2">
        <f t="shared" si="243"/>
        <v>0.54166666666424135</v>
      </c>
      <c r="P3879" t="str">
        <f>VLOOKUP(G3879,Agents!A:E,4,FALSE)</f>
        <v>Team1</v>
      </c>
      <c r="Q3879" t="str">
        <f>VLOOKUP(G3879,Agents!A:E,5,FALSE)</f>
        <v>Mid</v>
      </c>
      <c r="R3879" t="str">
        <f>VLOOKUP(G3879,Agents!A:E,2,FALSE)</f>
        <v>Morning</v>
      </c>
    </row>
    <row r="3880" spans="1:18" x14ac:dyDescent="0.35">
      <c r="A3880" t="s">
        <v>6697</v>
      </c>
      <c r="B3880" t="s">
        <v>6698</v>
      </c>
      <c r="C3880" t="s">
        <v>76</v>
      </c>
      <c r="D3880" t="s">
        <v>38</v>
      </c>
      <c r="E3880" s="1">
        <v>46044.739583333336</v>
      </c>
      <c r="F3880" s="1">
        <v>46048.40625</v>
      </c>
      <c r="G3880" t="s">
        <v>357</v>
      </c>
      <c r="H3880" t="s">
        <v>15</v>
      </c>
      <c r="I3880" t="s">
        <v>16</v>
      </c>
      <c r="J3880">
        <v>5</v>
      </c>
      <c r="K3880" t="str">
        <f>IF(tickets_dataset[[#This Row],[status]] = "Closed", "Yes","No")</f>
        <v>Yes</v>
      </c>
      <c r="L3880" s="2">
        <f t="shared" si="240"/>
        <v>87.999999999941792</v>
      </c>
      <c r="M3880" t="str">
        <f t="shared" si="241"/>
        <v>Yes</v>
      </c>
      <c r="N3880" t="str">
        <f t="shared" si="242"/>
        <v>Jan</v>
      </c>
      <c r="O3880" s="2">
        <f t="shared" si="243"/>
        <v>3.6666666666642413</v>
      </c>
      <c r="P3880" t="str">
        <f>VLOOKUP(G3880,Agents!A:E,4,FALSE)</f>
        <v>Team1</v>
      </c>
      <c r="Q3880" t="str">
        <f>VLOOKUP(G3880,Agents!A:E,5,FALSE)</f>
        <v>Mid</v>
      </c>
      <c r="R3880" t="str">
        <f>VLOOKUP(G3880,Agents!A:E,2,FALSE)</f>
        <v>Morning</v>
      </c>
    </row>
    <row r="3881" spans="1:18" x14ac:dyDescent="0.35">
      <c r="A3881" t="s">
        <v>6699</v>
      </c>
      <c r="B3881" t="s">
        <v>6700</v>
      </c>
      <c r="C3881" t="s">
        <v>22</v>
      </c>
      <c r="D3881" t="s">
        <v>26</v>
      </c>
      <c r="E3881" s="1">
        <v>46046.397916666669</v>
      </c>
      <c r="F3881" s="1">
        <v>46046.689583333333</v>
      </c>
      <c r="G3881" t="s">
        <v>42</v>
      </c>
      <c r="H3881" t="s">
        <v>15</v>
      </c>
      <c r="I3881" t="s">
        <v>16</v>
      </c>
      <c r="J3881">
        <v>3</v>
      </c>
      <c r="K3881" t="str">
        <f>IF(tickets_dataset[[#This Row],[status]] = "Closed", "Yes","No")</f>
        <v>Yes</v>
      </c>
      <c r="L3881" s="2">
        <f t="shared" si="240"/>
        <v>6.9999999999417923</v>
      </c>
      <c r="M3881" t="str">
        <f t="shared" si="241"/>
        <v>No</v>
      </c>
      <c r="N3881" t="str">
        <f t="shared" si="242"/>
        <v>Jan</v>
      </c>
      <c r="O3881" s="2">
        <f t="shared" si="243"/>
        <v>0.29166666666424135</v>
      </c>
      <c r="P3881" t="str">
        <f>VLOOKUP(G3881,Agents!A:E,4,FALSE)</f>
        <v>Team2</v>
      </c>
      <c r="Q3881" t="str">
        <f>VLOOKUP(G3881,Agents!A:E,5,FALSE)</f>
        <v>Junior</v>
      </c>
      <c r="R3881" t="str">
        <f>VLOOKUP(G3881,Agents!A:E,2,FALSE)</f>
        <v>Night</v>
      </c>
    </row>
    <row r="3882" spans="1:18" x14ac:dyDescent="0.35">
      <c r="A3882" t="s">
        <v>6701</v>
      </c>
      <c r="B3882" t="s">
        <v>4293</v>
      </c>
      <c r="C3882" t="s">
        <v>50</v>
      </c>
      <c r="D3882" t="s">
        <v>38</v>
      </c>
      <c r="E3882" s="1">
        <v>46067.253472222219</v>
      </c>
      <c r="F3882" s="1">
        <v>46069.586805555555</v>
      </c>
      <c r="G3882" t="s">
        <v>183</v>
      </c>
      <c r="H3882" t="s">
        <v>15</v>
      </c>
      <c r="I3882" t="s">
        <v>16</v>
      </c>
      <c r="J3882">
        <v>4</v>
      </c>
      <c r="K3882" t="str">
        <f>IF(tickets_dataset[[#This Row],[status]] = "Closed", "Yes","No")</f>
        <v>Yes</v>
      </c>
      <c r="L3882" s="2">
        <f t="shared" si="240"/>
        <v>56.000000000058208</v>
      </c>
      <c r="M3882" t="str">
        <f t="shared" si="241"/>
        <v>Yes</v>
      </c>
      <c r="N3882" t="str">
        <f t="shared" si="242"/>
        <v>Feb</v>
      </c>
      <c r="O3882" s="2">
        <f t="shared" si="243"/>
        <v>2.3333333333357587</v>
      </c>
      <c r="P3882" t="str">
        <f>VLOOKUP(G3882,Agents!A:E,4,FALSE)</f>
        <v>Team3</v>
      </c>
      <c r="Q3882" t="str">
        <f>VLOOKUP(G3882,Agents!A:E,5,FALSE)</f>
        <v>Senior</v>
      </c>
      <c r="R3882" t="str">
        <f>VLOOKUP(G3882,Agents!A:E,2,FALSE)</f>
        <v>Night</v>
      </c>
    </row>
    <row r="3883" spans="1:18" x14ac:dyDescent="0.35">
      <c r="A3883" t="s">
        <v>6702</v>
      </c>
      <c r="B3883" t="s">
        <v>6703</v>
      </c>
      <c r="C3883" t="s">
        <v>22</v>
      </c>
      <c r="D3883" t="s">
        <v>38</v>
      </c>
      <c r="E3883" s="1">
        <v>46085.236805555556</v>
      </c>
      <c r="F3883" s="1">
        <v>46089.195138888892</v>
      </c>
      <c r="G3883" t="s">
        <v>73</v>
      </c>
      <c r="H3883" t="s">
        <v>28</v>
      </c>
      <c r="I3883" t="s">
        <v>16</v>
      </c>
      <c r="J3883">
        <v>4</v>
      </c>
      <c r="K3883" t="str">
        <f>IF(tickets_dataset[[#This Row],[status]] = "Closed", "Yes","No")</f>
        <v>No</v>
      </c>
      <c r="L3883" s="2">
        <f t="shared" si="240"/>
        <v>95.000000000058208</v>
      </c>
      <c r="M3883" t="str">
        <f t="shared" si="241"/>
        <v>Yes</v>
      </c>
      <c r="N3883" t="str">
        <f t="shared" si="242"/>
        <v>Mar</v>
      </c>
      <c r="O3883" s="2">
        <f t="shared" si="243"/>
        <v>3.9583333333357587</v>
      </c>
      <c r="P3883" t="str">
        <f>VLOOKUP(G3883,Agents!A:E,4,FALSE)</f>
        <v>Team4</v>
      </c>
      <c r="Q3883" t="str">
        <f>VLOOKUP(G3883,Agents!A:E,5,FALSE)</f>
        <v>Senior</v>
      </c>
      <c r="R3883" t="str">
        <f>VLOOKUP(G3883,Agents!A:E,2,FALSE)</f>
        <v>Night</v>
      </c>
    </row>
    <row r="3884" spans="1:18" x14ac:dyDescent="0.35">
      <c r="A3884" t="s">
        <v>6704</v>
      </c>
      <c r="B3884" t="s">
        <v>6705</v>
      </c>
      <c r="C3884" t="s">
        <v>12</v>
      </c>
      <c r="D3884" t="s">
        <v>26</v>
      </c>
      <c r="E3884" s="1">
        <v>46031.332638888889</v>
      </c>
      <c r="F3884" s="1">
        <v>46033.332638888889</v>
      </c>
      <c r="G3884" t="s">
        <v>206</v>
      </c>
      <c r="H3884" t="s">
        <v>15</v>
      </c>
      <c r="I3884" t="s">
        <v>16</v>
      </c>
      <c r="J3884">
        <v>3</v>
      </c>
      <c r="K3884" t="str">
        <f>IF(tickets_dataset[[#This Row],[status]] = "Closed", "Yes","No")</f>
        <v>Yes</v>
      </c>
      <c r="L3884" s="2">
        <f t="shared" si="240"/>
        <v>48</v>
      </c>
      <c r="M3884" t="str">
        <f t="shared" si="241"/>
        <v>No</v>
      </c>
      <c r="N3884" t="str">
        <f t="shared" si="242"/>
        <v>Jan</v>
      </c>
      <c r="O3884" s="2">
        <f t="shared" si="243"/>
        <v>2</v>
      </c>
      <c r="P3884" t="str">
        <f>VLOOKUP(G3884,Agents!A:E,4,FALSE)</f>
        <v>Team5</v>
      </c>
      <c r="Q3884" t="str">
        <f>VLOOKUP(G3884,Agents!A:E,5,FALSE)</f>
        <v>Junior</v>
      </c>
      <c r="R3884" t="str">
        <f>VLOOKUP(G3884,Agents!A:E,2,FALSE)</f>
        <v>Evening</v>
      </c>
    </row>
    <row r="3885" spans="1:18" x14ac:dyDescent="0.35">
      <c r="A3885" t="s">
        <v>6706</v>
      </c>
      <c r="B3885" t="s">
        <v>4496</v>
      </c>
      <c r="C3885" t="s">
        <v>34</v>
      </c>
      <c r="D3885" t="s">
        <v>38</v>
      </c>
      <c r="E3885" s="1">
        <v>46108.185416666667</v>
      </c>
      <c r="F3885" s="1">
        <v>46110.643750000003</v>
      </c>
      <c r="G3885" t="s">
        <v>80</v>
      </c>
      <c r="H3885" t="s">
        <v>15</v>
      </c>
      <c r="I3885" t="s">
        <v>16</v>
      </c>
      <c r="J3885">
        <v>4</v>
      </c>
      <c r="K3885" t="str">
        <f>IF(tickets_dataset[[#This Row],[status]] = "Closed", "Yes","No")</f>
        <v>Yes</v>
      </c>
      <c r="L3885" s="2">
        <f t="shared" si="240"/>
        <v>59.000000000058208</v>
      </c>
      <c r="M3885" t="str">
        <f t="shared" si="241"/>
        <v>Yes</v>
      </c>
      <c r="N3885" t="str">
        <f t="shared" si="242"/>
        <v>Mar</v>
      </c>
      <c r="O3885" s="2">
        <f t="shared" si="243"/>
        <v>2.4583333333357587</v>
      </c>
      <c r="P3885" t="str">
        <f>VLOOKUP(G3885,Agents!A:E,4,FALSE)</f>
        <v>Team3</v>
      </c>
      <c r="Q3885" t="str">
        <f>VLOOKUP(G3885,Agents!A:E,5,FALSE)</f>
        <v>Junior</v>
      </c>
      <c r="R3885" t="str">
        <f>VLOOKUP(G3885,Agents!A:E,2,FALSE)</f>
        <v>Evening</v>
      </c>
    </row>
    <row r="3886" spans="1:18" x14ac:dyDescent="0.35">
      <c r="A3886" t="s">
        <v>6707</v>
      </c>
      <c r="B3886" t="s">
        <v>6708</v>
      </c>
      <c r="C3886" t="s">
        <v>50</v>
      </c>
      <c r="D3886" t="s">
        <v>26</v>
      </c>
      <c r="E3886" s="1">
        <v>46087.390277777777</v>
      </c>
      <c r="F3886" s="1">
        <v>46087.806944444441</v>
      </c>
      <c r="G3886" t="s">
        <v>156</v>
      </c>
      <c r="H3886" t="s">
        <v>15</v>
      </c>
      <c r="I3886" t="s">
        <v>16</v>
      </c>
      <c r="J3886">
        <v>3</v>
      </c>
      <c r="K3886" t="str">
        <f>IF(tickets_dataset[[#This Row],[status]] = "Closed", "Yes","No")</f>
        <v>Yes</v>
      </c>
      <c r="L3886" s="2">
        <f t="shared" si="240"/>
        <v>9.9999999999417923</v>
      </c>
      <c r="M3886" t="str">
        <f t="shared" si="241"/>
        <v>No</v>
      </c>
      <c r="N3886" t="str">
        <f t="shared" si="242"/>
        <v>Mar</v>
      </c>
      <c r="O3886" s="2">
        <f t="shared" si="243"/>
        <v>0.41666666666424135</v>
      </c>
      <c r="P3886" t="str">
        <f>VLOOKUP(G3886,Agents!A:E,4,FALSE)</f>
        <v>Team3</v>
      </c>
      <c r="Q3886" t="str">
        <f>VLOOKUP(G3886,Agents!A:E,5,FALSE)</f>
        <v>Mid</v>
      </c>
      <c r="R3886" t="str">
        <f>VLOOKUP(G3886,Agents!A:E,2,FALSE)</f>
        <v>Evening</v>
      </c>
    </row>
    <row r="3887" spans="1:18" x14ac:dyDescent="0.35">
      <c r="A3887" t="s">
        <v>6709</v>
      </c>
      <c r="B3887" t="s">
        <v>6710</v>
      </c>
      <c r="C3887" t="s">
        <v>22</v>
      </c>
      <c r="D3887" t="s">
        <v>26</v>
      </c>
      <c r="E3887" s="1">
        <v>46031.622916666667</v>
      </c>
      <c r="F3887" s="1">
        <v>46033.164583333331</v>
      </c>
      <c r="G3887" t="s">
        <v>199</v>
      </c>
      <c r="H3887" t="s">
        <v>28</v>
      </c>
      <c r="I3887" t="s">
        <v>16</v>
      </c>
      <c r="J3887">
        <v>5</v>
      </c>
      <c r="K3887" t="str">
        <f>IF(tickets_dataset[[#This Row],[status]] = "Closed", "Yes","No")</f>
        <v>No</v>
      </c>
      <c r="L3887" s="2">
        <f t="shared" si="240"/>
        <v>36.999999999941792</v>
      </c>
      <c r="M3887" t="str">
        <f t="shared" si="241"/>
        <v>No</v>
      </c>
      <c r="N3887" t="str">
        <f t="shared" si="242"/>
        <v>Jan</v>
      </c>
      <c r="O3887" s="2">
        <f t="shared" si="243"/>
        <v>1.5416666666642413</v>
      </c>
      <c r="P3887" t="str">
        <f>VLOOKUP(G3887,Agents!A:E,4,FALSE)</f>
        <v>Team1</v>
      </c>
      <c r="Q3887" t="str">
        <f>VLOOKUP(G3887,Agents!A:E,5,FALSE)</f>
        <v>Junior</v>
      </c>
      <c r="R3887" t="str">
        <f>VLOOKUP(G3887,Agents!A:E,2,FALSE)</f>
        <v>Morning</v>
      </c>
    </row>
    <row r="3888" spans="1:18" x14ac:dyDescent="0.35">
      <c r="A3888" t="s">
        <v>6711</v>
      </c>
      <c r="B3888" t="s">
        <v>3242</v>
      </c>
      <c r="C3888" t="s">
        <v>76</v>
      </c>
      <c r="D3888" t="s">
        <v>38</v>
      </c>
      <c r="E3888" s="1">
        <v>46108.617361111108</v>
      </c>
      <c r="F3888" s="1">
        <v>46108.867361111108</v>
      </c>
      <c r="G3888" t="s">
        <v>221</v>
      </c>
      <c r="H3888" t="s">
        <v>15</v>
      </c>
      <c r="I3888" t="s">
        <v>16</v>
      </c>
      <c r="J3888">
        <v>4</v>
      </c>
      <c r="K3888" t="str">
        <f>IF(tickets_dataset[[#This Row],[status]] = "Closed", "Yes","No")</f>
        <v>Yes</v>
      </c>
      <c r="L3888" s="2">
        <f t="shared" si="240"/>
        <v>6</v>
      </c>
      <c r="M3888" t="str">
        <f t="shared" si="241"/>
        <v>No</v>
      </c>
      <c r="N3888" t="str">
        <f t="shared" si="242"/>
        <v>Mar</v>
      </c>
      <c r="O3888" s="2">
        <f t="shared" si="243"/>
        <v>0.25</v>
      </c>
      <c r="P3888" t="str">
        <f>VLOOKUP(G3888,Agents!A:E,4,FALSE)</f>
        <v>Team4</v>
      </c>
      <c r="Q3888" t="str">
        <f>VLOOKUP(G3888,Agents!A:E,5,FALSE)</f>
        <v>Senior</v>
      </c>
      <c r="R3888" t="str">
        <f>VLOOKUP(G3888,Agents!A:E,2,FALSE)</f>
        <v>Morning</v>
      </c>
    </row>
    <row r="3889" spans="1:18" x14ac:dyDescent="0.35">
      <c r="A3889" t="s">
        <v>6712</v>
      </c>
      <c r="B3889" t="s">
        <v>2801</v>
      </c>
      <c r="C3889" t="s">
        <v>76</v>
      </c>
      <c r="D3889" t="s">
        <v>13</v>
      </c>
      <c r="E3889" s="1">
        <v>46044.563888888886</v>
      </c>
      <c r="F3889" s="1">
        <v>46046.188888888886</v>
      </c>
      <c r="G3889" t="s">
        <v>14</v>
      </c>
      <c r="H3889" t="s">
        <v>28</v>
      </c>
      <c r="I3889" t="s">
        <v>16</v>
      </c>
      <c r="J3889">
        <v>5</v>
      </c>
      <c r="K3889" t="str">
        <f>IF(tickets_dataset[[#This Row],[status]] = "Closed", "Yes","No")</f>
        <v>No</v>
      </c>
      <c r="L3889" s="2">
        <f t="shared" si="240"/>
        <v>39</v>
      </c>
      <c r="M3889" t="str">
        <f t="shared" si="241"/>
        <v>No</v>
      </c>
      <c r="N3889" t="str">
        <f t="shared" si="242"/>
        <v>Jan</v>
      </c>
      <c r="O3889" s="2">
        <f t="shared" si="243"/>
        <v>1.625</v>
      </c>
      <c r="P3889" t="str">
        <f>VLOOKUP(G3889,Agents!A:E,4,FALSE)</f>
        <v>Team1</v>
      </c>
      <c r="Q3889" t="str">
        <f>VLOOKUP(G3889,Agents!A:E,5,FALSE)</f>
        <v>Senior</v>
      </c>
      <c r="R3889" t="str">
        <f>VLOOKUP(G3889,Agents!A:E,2,FALSE)</f>
        <v>Morning</v>
      </c>
    </row>
    <row r="3890" spans="1:18" x14ac:dyDescent="0.35">
      <c r="A3890" t="s">
        <v>6713</v>
      </c>
      <c r="B3890" t="s">
        <v>6714</v>
      </c>
      <c r="C3890" t="s">
        <v>34</v>
      </c>
      <c r="D3890" t="s">
        <v>26</v>
      </c>
      <c r="E3890" s="1">
        <v>46074.954861111109</v>
      </c>
      <c r="F3890" s="1">
        <v>46075.413194444445</v>
      </c>
      <c r="G3890" t="s">
        <v>167</v>
      </c>
      <c r="H3890" t="s">
        <v>15</v>
      </c>
      <c r="I3890" t="s">
        <v>16</v>
      </c>
      <c r="J3890">
        <v>4</v>
      </c>
      <c r="K3890" t="str">
        <f>IF(tickets_dataset[[#This Row],[status]] = "Closed", "Yes","No")</f>
        <v>Yes</v>
      </c>
      <c r="L3890" s="2">
        <f t="shared" si="240"/>
        <v>11.000000000058208</v>
      </c>
      <c r="M3890" t="str">
        <f t="shared" si="241"/>
        <v>No</v>
      </c>
      <c r="N3890" t="str">
        <f t="shared" si="242"/>
        <v>Feb</v>
      </c>
      <c r="O3890" s="2">
        <f t="shared" si="243"/>
        <v>0.45833333333575865</v>
      </c>
      <c r="P3890" t="str">
        <f>VLOOKUP(G3890,Agents!A:E,4,FALSE)</f>
        <v>Team3</v>
      </c>
      <c r="Q3890" t="str">
        <f>VLOOKUP(G3890,Agents!A:E,5,FALSE)</f>
        <v>Mid</v>
      </c>
      <c r="R3890" t="str">
        <f>VLOOKUP(G3890,Agents!A:E,2,FALSE)</f>
        <v>Evening</v>
      </c>
    </row>
    <row r="3891" spans="1:18" x14ac:dyDescent="0.35">
      <c r="A3891" t="s">
        <v>6715</v>
      </c>
      <c r="B3891" t="s">
        <v>412</v>
      </c>
      <c r="C3891" t="s">
        <v>76</v>
      </c>
      <c r="D3891" t="s">
        <v>13</v>
      </c>
      <c r="E3891" s="1">
        <v>46041.825694444444</v>
      </c>
      <c r="F3891" s="1">
        <v>46043.575694444444</v>
      </c>
      <c r="G3891" t="s">
        <v>282</v>
      </c>
      <c r="H3891" t="s">
        <v>15</v>
      </c>
      <c r="I3891" t="s">
        <v>16</v>
      </c>
      <c r="J3891">
        <v>2</v>
      </c>
      <c r="K3891" t="str">
        <f>IF(tickets_dataset[[#This Row],[status]] = "Closed", "Yes","No")</f>
        <v>Yes</v>
      </c>
      <c r="L3891" s="2">
        <f t="shared" si="240"/>
        <v>42</v>
      </c>
      <c r="M3891" t="str">
        <f t="shared" si="241"/>
        <v>No</v>
      </c>
      <c r="N3891" t="str">
        <f t="shared" si="242"/>
        <v>Jan</v>
      </c>
      <c r="O3891" s="2">
        <f t="shared" si="243"/>
        <v>1.75</v>
      </c>
      <c r="P3891" t="str">
        <f>VLOOKUP(G3891,Agents!A:E,4,FALSE)</f>
        <v>Team4</v>
      </c>
      <c r="Q3891" t="str">
        <f>VLOOKUP(G3891,Agents!A:E,5,FALSE)</f>
        <v>Mid</v>
      </c>
      <c r="R3891" t="str">
        <f>VLOOKUP(G3891,Agents!A:E,2,FALSE)</f>
        <v>Morning</v>
      </c>
    </row>
    <row r="3892" spans="1:18" x14ac:dyDescent="0.35">
      <c r="A3892" t="s">
        <v>6716</v>
      </c>
      <c r="B3892" t="s">
        <v>6007</v>
      </c>
      <c r="C3892" t="s">
        <v>22</v>
      </c>
      <c r="D3892" t="s">
        <v>38</v>
      </c>
      <c r="E3892" s="1">
        <v>46075.479861111111</v>
      </c>
      <c r="F3892" s="1">
        <v>46076.771527777775</v>
      </c>
      <c r="G3892" t="s">
        <v>45</v>
      </c>
      <c r="H3892" t="s">
        <v>15</v>
      </c>
      <c r="I3892" t="s">
        <v>16</v>
      </c>
      <c r="J3892">
        <v>4</v>
      </c>
      <c r="K3892" t="str">
        <f>IF(tickets_dataset[[#This Row],[status]] = "Closed", "Yes","No")</f>
        <v>Yes</v>
      </c>
      <c r="L3892" s="2">
        <f t="shared" si="240"/>
        <v>30.999999999941792</v>
      </c>
      <c r="M3892" t="str">
        <f t="shared" si="241"/>
        <v>No</v>
      </c>
      <c r="N3892" t="str">
        <f t="shared" si="242"/>
        <v>Feb</v>
      </c>
      <c r="O3892" s="2">
        <f t="shared" si="243"/>
        <v>1.2916666666642413</v>
      </c>
      <c r="P3892" t="str">
        <f>VLOOKUP(G3892,Agents!A:E,4,FALSE)</f>
        <v>Team5</v>
      </c>
      <c r="Q3892" t="str">
        <f>VLOOKUP(G3892,Agents!A:E,5,FALSE)</f>
        <v>Senior</v>
      </c>
      <c r="R3892" t="str">
        <f>VLOOKUP(G3892,Agents!A:E,2,FALSE)</f>
        <v>Morning</v>
      </c>
    </row>
    <row r="3893" spans="1:18" x14ac:dyDescent="0.35">
      <c r="A3893" t="s">
        <v>6717</v>
      </c>
      <c r="B3893" t="s">
        <v>4588</v>
      </c>
      <c r="C3893" t="s">
        <v>76</v>
      </c>
      <c r="D3893" t="s">
        <v>38</v>
      </c>
      <c r="E3893" s="1">
        <v>46024.6</v>
      </c>
      <c r="F3893" s="1">
        <v>46028.433333333334</v>
      </c>
      <c r="G3893" t="s">
        <v>100</v>
      </c>
      <c r="H3893" t="s">
        <v>15</v>
      </c>
      <c r="I3893" t="s">
        <v>16</v>
      </c>
      <c r="J3893">
        <v>4</v>
      </c>
      <c r="K3893" t="str">
        <f>IF(tickets_dataset[[#This Row],[status]] = "Closed", "Yes","No")</f>
        <v>Yes</v>
      </c>
      <c r="L3893" s="2">
        <f t="shared" si="240"/>
        <v>92.000000000058208</v>
      </c>
      <c r="M3893" t="str">
        <f t="shared" si="241"/>
        <v>Yes</v>
      </c>
      <c r="N3893" t="str">
        <f t="shared" si="242"/>
        <v>Jan</v>
      </c>
      <c r="O3893" s="2">
        <f t="shared" si="243"/>
        <v>3.8333333333357587</v>
      </c>
      <c r="P3893" t="str">
        <f>VLOOKUP(G3893,Agents!A:E,4,FALSE)</f>
        <v>Team4</v>
      </c>
      <c r="Q3893" t="str">
        <f>VLOOKUP(G3893,Agents!A:E,5,FALSE)</f>
        <v>Junior</v>
      </c>
      <c r="R3893" t="str">
        <f>VLOOKUP(G3893,Agents!A:E,2,FALSE)</f>
        <v>Evening</v>
      </c>
    </row>
    <row r="3894" spans="1:18" x14ac:dyDescent="0.35">
      <c r="A3894" t="s">
        <v>6718</v>
      </c>
      <c r="B3894" t="s">
        <v>6719</v>
      </c>
      <c r="C3894" t="s">
        <v>76</v>
      </c>
      <c r="D3894" t="s">
        <v>13</v>
      </c>
      <c r="E3894" s="1">
        <v>46059.23333333333</v>
      </c>
      <c r="F3894" s="1">
        <v>46059.98333333333</v>
      </c>
      <c r="G3894" t="s">
        <v>45</v>
      </c>
      <c r="H3894" t="s">
        <v>15</v>
      </c>
      <c r="I3894" t="s">
        <v>16</v>
      </c>
      <c r="J3894">
        <v>3</v>
      </c>
      <c r="K3894" t="str">
        <f>IF(tickets_dataset[[#This Row],[status]] = "Closed", "Yes","No")</f>
        <v>Yes</v>
      </c>
      <c r="L3894" s="2">
        <f t="shared" si="240"/>
        <v>18</v>
      </c>
      <c r="M3894" t="str">
        <f t="shared" si="241"/>
        <v>No</v>
      </c>
      <c r="N3894" t="str">
        <f t="shared" si="242"/>
        <v>Feb</v>
      </c>
      <c r="O3894" s="2">
        <f t="shared" si="243"/>
        <v>0.75</v>
      </c>
      <c r="P3894" t="str">
        <f>VLOOKUP(G3894,Agents!A:E,4,FALSE)</f>
        <v>Team5</v>
      </c>
      <c r="Q3894" t="str">
        <f>VLOOKUP(G3894,Agents!A:E,5,FALSE)</f>
        <v>Senior</v>
      </c>
      <c r="R3894" t="str">
        <f>VLOOKUP(G3894,Agents!A:E,2,FALSE)</f>
        <v>Morning</v>
      </c>
    </row>
    <row r="3895" spans="1:18" x14ac:dyDescent="0.35">
      <c r="A3895" t="s">
        <v>6720</v>
      </c>
      <c r="B3895" t="s">
        <v>6721</v>
      </c>
      <c r="C3895" t="s">
        <v>76</v>
      </c>
      <c r="D3895" t="s">
        <v>26</v>
      </c>
      <c r="E3895" s="1">
        <v>46047.81527777778</v>
      </c>
      <c r="F3895" s="1">
        <v>46050.731944444444</v>
      </c>
      <c r="G3895" t="s">
        <v>344</v>
      </c>
      <c r="H3895" t="s">
        <v>28</v>
      </c>
      <c r="I3895" t="s">
        <v>16</v>
      </c>
      <c r="J3895">
        <v>5</v>
      </c>
      <c r="K3895" t="str">
        <f>IF(tickets_dataset[[#This Row],[status]] = "Closed", "Yes","No")</f>
        <v>No</v>
      </c>
      <c r="L3895" s="2">
        <f t="shared" si="240"/>
        <v>69.999999999941792</v>
      </c>
      <c r="M3895" t="str">
        <f t="shared" si="241"/>
        <v>Yes</v>
      </c>
      <c r="N3895" t="str">
        <f t="shared" si="242"/>
        <v>Jan</v>
      </c>
      <c r="O3895" s="2">
        <f t="shared" si="243"/>
        <v>2.9166666666642413</v>
      </c>
      <c r="P3895" t="str">
        <f>VLOOKUP(G3895,Agents!A:E,4,FALSE)</f>
        <v>Team4</v>
      </c>
      <c r="Q3895" t="str">
        <f>VLOOKUP(G3895,Agents!A:E,5,FALSE)</f>
        <v>Senior</v>
      </c>
      <c r="R3895" t="str">
        <f>VLOOKUP(G3895,Agents!A:E,2,FALSE)</f>
        <v>Night</v>
      </c>
    </row>
    <row r="3896" spans="1:18" x14ac:dyDescent="0.35">
      <c r="A3896" t="s">
        <v>6722</v>
      </c>
      <c r="B3896" t="s">
        <v>6723</v>
      </c>
      <c r="C3896" t="s">
        <v>34</v>
      </c>
      <c r="D3896" t="s">
        <v>13</v>
      </c>
      <c r="E3896" s="1">
        <v>46105.205555555556</v>
      </c>
      <c r="F3896" s="1">
        <v>46106.705555555556</v>
      </c>
      <c r="G3896" t="s">
        <v>199</v>
      </c>
      <c r="H3896" t="s">
        <v>15</v>
      </c>
      <c r="I3896" t="s">
        <v>16</v>
      </c>
      <c r="J3896">
        <v>5</v>
      </c>
      <c r="K3896" t="str">
        <f>IF(tickets_dataset[[#This Row],[status]] = "Closed", "Yes","No")</f>
        <v>Yes</v>
      </c>
      <c r="L3896" s="2">
        <f t="shared" si="240"/>
        <v>36</v>
      </c>
      <c r="M3896" t="str">
        <f t="shared" si="241"/>
        <v>No</v>
      </c>
      <c r="N3896" t="str">
        <f t="shared" si="242"/>
        <v>Mar</v>
      </c>
      <c r="O3896" s="2">
        <f t="shared" si="243"/>
        <v>1.5</v>
      </c>
      <c r="P3896" t="str">
        <f>VLOOKUP(G3896,Agents!A:E,4,FALSE)</f>
        <v>Team1</v>
      </c>
      <c r="Q3896" t="str">
        <f>VLOOKUP(G3896,Agents!A:E,5,FALSE)</f>
        <v>Junior</v>
      </c>
      <c r="R3896" t="str">
        <f>VLOOKUP(G3896,Agents!A:E,2,FALSE)</f>
        <v>Morning</v>
      </c>
    </row>
    <row r="3897" spans="1:18" x14ac:dyDescent="0.35">
      <c r="A3897" t="s">
        <v>6724</v>
      </c>
      <c r="B3897" t="s">
        <v>6725</v>
      </c>
      <c r="C3897" t="s">
        <v>76</v>
      </c>
      <c r="D3897" t="s">
        <v>38</v>
      </c>
      <c r="E3897" s="1">
        <v>46030.583333333336</v>
      </c>
      <c r="F3897" s="1">
        <v>46032.666666666664</v>
      </c>
      <c r="G3897" t="s">
        <v>234</v>
      </c>
      <c r="H3897" t="s">
        <v>15</v>
      </c>
      <c r="I3897" t="s">
        <v>16</v>
      </c>
      <c r="J3897">
        <v>5</v>
      </c>
      <c r="K3897" t="str">
        <f>IF(tickets_dataset[[#This Row],[status]] = "Closed", "Yes","No")</f>
        <v>Yes</v>
      </c>
      <c r="L3897" s="2">
        <f t="shared" si="240"/>
        <v>49.999999999883585</v>
      </c>
      <c r="M3897" t="str">
        <f t="shared" si="241"/>
        <v>Yes</v>
      </c>
      <c r="N3897" t="str">
        <f t="shared" si="242"/>
        <v>Jan</v>
      </c>
      <c r="O3897" s="2">
        <f t="shared" si="243"/>
        <v>2.0833333333284827</v>
      </c>
      <c r="P3897" t="str">
        <f>VLOOKUP(G3897,Agents!A:E,4,FALSE)</f>
        <v>Team5</v>
      </c>
      <c r="Q3897" t="str">
        <f>VLOOKUP(G3897,Agents!A:E,5,FALSE)</f>
        <v>Senior</v>
      </c>
      <c r="R3897" t="str">
        <f>VLOOKUP(G3897,Agents!A:E,2,FALSE)</f>
        <v>Night</v>
      </c>
    </row>
    <row r="3898" spans="1:18" x14ac:dyDescent="0.35">
      <c r="A3898" t="s">
        <v>6726</v>
      </c>
      <c r="B3898" t="s">
        <v>6727</v>
      </c>
      <c r="C3898" t="s">
        <v>12</v>
      </c>
      <c r="D3898" t="s">
        <v>26</v>
      </c>
      <c r="E3898" s="1">
        <v>46046.809027777781</v>
      </c>
      <c r="F3898" s="1">
        <v>46048.475694444445</v>
      </c>
      <c r="G3898" t="s">
        <v>62</v>
      </c>
      <c r="H3898" t="s">
        <v>15</v>
      </c>
      <c r="I3898" t="s">
        <v>68</v>
      </c>
      <c r="J3898">
        <v>3</v>
      </c>
      <c r="K3898" t="str">
        <f>IF(tickets_dataset[[#This Row],[status]] = "Closed", "Yes","No")</f>
        <v>Yes</v>
      </c>
      <c r="L3898" s="2">
        <f t="shared" si="240"/>
        <v>39.999999999941792</v>
      </c>
      <c r="M3898" t="str">
        <f t="shared" si="241"/>
        <v>No</v>
      </c>
      <c r="N3898" t="str">
        <f t="shared" si="242"/>
        <v>Jan</v>
      </c>
      <c r="O3898" s="2">
        <f t="shared" si="243"/>
        <v>1.6666666666642413</v>
      </c>
      <c r="P3898" t="str">
        <f>VLOOKUP(G3898,Agents!A:E,4,FALSE)</f>
        <v>Team1</v>
      </c>
      <c r="Q3898" t="str">
        <f>VLOOKUP(G3898,Agents!A:E,5,FALSE)</f>
        <v>Junior</v>
      </c>
      <c r="R3898" t="str">
        <f>VLOOKUP(G3898,Agents!A:E,2,FALSE)</f>
        <v>Morning</v>
      </c>
    </row>
    <row r="3899" spans="1:18" x14ac:dyDescent="0.35">
      <c r="A3899" t="s">
        <v>6728</v>
      </c>
      <c r="B3899" t="s">
        <v>6729</v>
      </c>
      <c r="C3899" t="s">
        <v>50</v>
      </c>
      <c r="D3899" t="s">
        <v>38</v>
      </c>
      <c r="E3899" s="1">
        <v>46040.12777777778</v>
      </c>
      <c r="F3899" s="1">
        <v>46040.669444444444</v>
      </c>
      <c r="G3899" t="s">
        <v>170</v>
      </c>
      <c r="H3899" t="s">
        <v>15</v>
      </c>
      <c r="I3899" t="s">
        <v>16</v>
      </c>
      <c r="J3899">
        <v>5</v>
      </c>
      <c r="K3899" t="str">
        <f>IF(tickets_dataset[[#This Row],[status]] = "Closed", "Yes","No")</f>
        <v>Yes</v>
      </c>
      <c r="L3899" s="2">
        <f t="shared" si="240"/>
        <v>12.999999999941792</v>
      </c>
      <c r="M3899" t="str">
        <f t="shared" si="241"/>
        <v>No</v>
      </c>
      <c r="N3899" t="str">
        <f t="shared" si="242"/>
        <v>Jan</v>
      </c>
      <c r="O3899" s="2">
        <f t="shared" si="243"/>
        <v>0.54166666666424135</v>
      </c>
      <c r="P3899" t="str">
        <f>VLOOKUP(G3899,Agents!A:E,4,FALSE)</f>
        <v>Team5</v>
      </c>
      <c r="Q3899" t="str">
        <f>VLOOKUP(G3899,Agents!A:E,5,FALSE)</f>
        <v>Junior</v>
      </c>
      <c r="R3899" t="str">
        <f>VLOOKUP(G3899,Agents!A:E,2,FALSE)</f>
        <v>Night</v>
      </c>
    </row>
    <row r="3900" spans="1:18" x14ac:dyDescent="0.35">
      <c r="A3900" t="s">
        <v>6730</v>
      </c>
      <c r="B3900" t="s">
        <v>5777</v>
      </c>
      <c r="C3900" t="s">
        <v>76</v>
      </c>
      <c r="D3900" t="s">
        <v>13</v>
      </c>
      <c r="E3900" s="1">
        <v>46076.365277777775</v>
      </c>
      <c r="F3900" s="1">
        <v>46077.948611111111</v>
      </c>
      <c r="G3900" t="s">
        <v>239</v>
      </c>
      <c r="H3900" t="s">
        <v>15</v>
      </c>
      <c r="I3900" t="s">
        <v>16</v>
      </c>
      <c r="J3900">
        <v>4</v>
      </c>
      <c r="K3900" t="str">
        <f>IF(tickets_dataset[[#This Row],[status]] = "Closed", "Yes","No")</f>
        <v>Yes</v>
      </c>
      <c r="L3900" s="2">
        <f t="shared" si="240"/>
        <v>38.000000000058208</v>
      </c>
      <c r="M3900" t="str">
        <f t="shared" si="241"/>
        <v>No</v>
      </c>
      <c r="N3900" t="str">
        <f t="shared" si="242"/>
        <v>Feb</v>
      </c>
      <c r="O3900" s="2">
        <f t="shared" si="243"/>
        <v>1.5833333333357587</v>
      </c>
      <c r="P3900" t="str">
        <f>VLOOKUP(G3900,Agents!A:E,4,FALSE)</f>
        <v>Team1</v>
      </c>
      <c r="Q3900" t="str">
        <f>VLOOKUP(G3900,Agents!A:E,5,FALSE)</f>
        <v>Senior</v>
      </c>
      <c r="R3900" t="str">
        <f>VLOOKUP(G3900,Agents!A:E,2,FALSE)</f>
        <v>Evening</v>
      </c>
    </row>
    <row r="3901" spans="1:18" x14ac:dyDescent="0.35">
      <c r="A3901" t="s">
        <v>6731</v>
      </c>
      <c r="B3901" t="s">
        <v>2075</v>
      </c>
      <c r="C3901" t="s">
        <v>12</v>
      </c>
      <c r="D3901" t="s">
        <v>38</v>
      </c>
      <c r="E3901" s="1">
        <v>46057.588888888888</v>
      </c>
      <c r="F3901" s="1">
        <v>46060.088888888888</v>
      </c>
      <c r="G3901" t="s">
        <v>206</v>
      </c>
      <c r="H3901" t="s">
        <v>15</v>
      </c>
      <c r="I3901" t="s">
        <v>16</v>
      </c>
      <c r="J3901">
        <v>4</v>
      </c>
      <c r="K3901" t="str">
        <f>IF(tickets_dataset[[#This Row],[status]] = "Closed", "Yes","No")</f>
        <v>Yes</v>
      </c>
      <c r="L3901" s="2">
        <f t="shared" si="240"/>
        <v>60</v>
      </c>
      <c r="M3901" t="str">
        <f t="shared" si="241"/>
        <v>Yes</v>
      </c>
      <c r="N3901" t="str">
        <f t="shared" si="242"/>
        <v>Feb</v>
      </c>
      <c r="O3901" s="2">
        <f t="shared" si="243"/>
        <v>2.5</v>
      </c>
      <c r="P3901" t="str">
        <f>VLOOKUP(G3901,Agents!A:E,4,FALSE)</f>
        <v>Team5</v>
      </c>
      <c r="Q3901" t="str">
        <f>VLOOKUP(G3901,Agents!A:E,5,FALSE)</f>
        <v>Junior</v>
      </c>
      <c r="R3901" t="str">
        <f>VLOOKUP(G3901,Agents!A:E,2,FALSE)</f>
        <v>Evening</v>
      </c>
    </row>
    <row r="3902" spans="1:18" x14ac:dyDescent="0.35">
      <c r="A3902" t="s">
        <v>6732</v>
      </c>
      <c r="B3902" t="s">
        <v>2882</v>
      </c>
      <c r="C3902" t="s">
        <v>50</v>
      </c>
      <c r="D3902" t="s">
        <v>13</v>
      </c>
      <c r="E3902" s="1">
        <v>46060.044444444444</v>
      </c>
      <c r="F3902" s="1">
        <v>46061.75277777778</v>
      </c>
      <c r="G3902" t="s">
        <v>23</v>
      </c>
      <c r="H3902" t="s">
        <v>15</v>
      </c>
      <c r="I3902" t="s">
        <v>16</v>
      </c>
      <c r="J3902">
        <v>4</v>
      </c>
      <c r="K3902" t="str">
        <f>IF(tickets_dataset[[#This Row],[status]] = "Closed", "Yes","No")</f>
        <v>Yes</v>
      </c>
      <c r="L3902" s="2">
        <f t="shared" si="240"/>
        <v>41.000000000058208</v>
      </c>
      <c r="M3902" t="str">
        <f t="shared" si="241"/>
        <v>No</v>
      </c>
      <c r="N3902" t="str">
        <f t="shared" si="242"/>
        <v>Feb</v>
      </c>
      <c r="O3902" s="2">
        <f t="shared" si="243"/>
        <v>1.7083333333357587</v>
      </c>
      <c r="P3902" t="str">
        <f>VLOOKUP(G3902,Agents!A:E,4,FALSE)</f>
        <v>Team3</v>
      </c>
      <c r="Q3902" t="str">
        <f>VLOOKUP(G3902,Agents!A:E,5,FALSE)</f>
        <v>Senior</v>
      </c>
      <c r="R3902" t="str">
        <f>VLOOKUP(G3902,Agents!A:E,2,FALSE)</f>
        <v>Evening</v>
      </c>
    </row>
    <row r="3903" spans="1:18" x14ac:dyDescent="0.35">
      <c r="A3903" t="s">
        <v>6733</v>
      </c>
      <c r="B3903" t="s">
        <v>3987</v>
      </c>
      <c r="C3903" t="s">
        <v>34</v>
      </c>
      <c r="D3903" t="s">
        <v>13</v>
      </c>
      <c r="E3903" s="1">
        <v>46040.855555555558</v>
      </c>
      <c r="F3903" s="1">
        <v>46042.355555555558</v>
      </c>
      <c r="G3903" t="s">
        <v>39</v>
      </c>
      <c r="H3903" t="s">
        <v>15</v>
      </c>
      <c r="I3903" t="s">
        <v>68</v>
      </c>
      <c r="J3903">
        <v>4</v>
      </c>
      <c r="K3903" t="str">
        <f>IF(tickets_dataset[[#This Row],[status]] = "Closed", "Yes","No")</f>
        <v>Yes</v>
      </c>
      <c r="L3903" s="2">
        <f t="shared" si="240"/>
        <v>36</v>
      </c>
      <c r="M3903" t="str">
        <f t="shared" si="241"/>
        <v>No</v>
      </c>
      <c r="N3903" t="str">
        <f t="shared" si="242"/>
        <v>Jan</v>
      </c>
      <c r="O3903" s="2">
        <f t="shared" si="243"/>
        <v>1.5</v>
      </c>
      <c r="P3903" t="str">
        <f>VLOOKUP(G3903,Agents!A:E,4,FALSE)</f>
        <v>Team3</v>
      </c>
      <c r="Q3903" t="str">
        <f>VLOOKUP(G3903,Agents!A:E,5,FALSE)</f>
        <v>Mid</v>
      </c>
      <c r="R3903" t="str">
        <f>VLOOKUP(G3903,Agents!A:E,2,FALSE)</f>
        <v>Night</v>
      </c>
    </row>
    <row r="3904" spans="1:18" x14ac:dyDescent="0.35">
      <c r="A3904" t="s">
        <v>6734</v>
      </c>
      <c r="B3904" t="s">
        <v>3007</v>
      </c>
      <c r="C3904" t="s">
        <v>22</v>
      </c>
      <c r="D3904" t="s">
        <v>13</v>
      </c>
      <c r="E3904" s="1">
        <v>46097.065972222219</v>
      </c>
      <c r="F3904" s="1">
        <v>46097.815972222219</v>
      </c>
      <c r="G3904" t="s">
        <v>164</v>
      </c>
      <c r="H3904" t="s">
        <v>15</v>
      </c>
      <c r="I3904" t="s">
        <v>16</v>
      </c>
      <c r="J3904">
        <v>5</v>
      </c>
      <c r="K3904" t="str">
        <f>IF(tickets_dataset[[#This Row],[status]] = "Closed", "Yes","No")</f>
        <v>Yes</v>
      </c>
      <c r="L3904" s="2">
        <f t="shared" si="240"/>
        <v>18</v>
      </c>
      <c r="M3904" t="str">
        <f t="shared" si="241"/>
        <v>No</v>
      </c>
      <c r="N3904" t="str">
        <f t="shared" si="242"/>
        <v>Mar</v>
      </c>
      <c r="O3904" s="2">
        <f t="shared" si="243"/>
        <v>0.75</v>
      </c>
      <c r="P3904" t="str">
        <f>VLOOKUP(G3904,Agents!A:E,4,FALSE)</f>
        <v>Team4</v>
      </c>
      <c r="Q3904" t="str">
        <f>VLOOKUP(G3904,Agents!A:E,5,FALSE)</f>
        <v>Senior</v>
      </c>
      <c r="R3904" t="str">
        <f>VLOOKUP(G3904,Agents!A:E,2,FALSE)</f>
        <v>Evening</v>
      </c>
    </row>
    <row r="3905" spans="1:18" x14ac:dyDescent="0.35">
      <c r="A3905" t="s">
        <v>6735</v>
      </c>
      <c r="B3905" t="s">
        <v>4006</v>
      </c>
      <c r="C3905" t="s">
        <v>22</v>
      </c>
      <c r="D3905" t="s">
        <v>13</v>
      </c>
      <c r="E3905" s="1">
        <v>46091.551388888889</v>
      </c>
      <c r="F3905" s="1">
        <v>46092.301388888889</v>
      </c>
      <c r="G3905" t="s">
        <v>149</v>
      </c>
      <c r="H3905" t="s">
        <v>15</v>
      </c>
      <c r="I3905" t="s">
        <v>16</v>
      </c>
      <c r="J3905">
        <v>4</v>
      </c>
      <c r="K3905" t="str">
        <f>IF(tickets_dataset[[#This Row],[status]] = "Closed", "Yes","No")</f>
        <v>Yes</v>
      </c>
      <c r="L3905" s="2">
        <f t="shared" si="240"/>
        <v>18</v>
      </c>
      <c r="M3905" t="str">
        <f t="shared" si="241"/>
        <v>No</v>
      </c>
      <c r="N3905" t="str">
        <f t="shared" si="242"/>
        <v>Mar</v>
      </c>
      <c r="O3905" s="2">
        <f t="shared" si="243"/>
        <v>0.75</v>
      </c>
      <c r="P3905" t="str">
        <f>VLOOKUP(G3905,Agents!A:E,4,FALSE)</f>
        <v>Team3</v>
      </c>
      <c r="Q3905" t="str">
        <f>VLOOKUP(G3905,Agents!A:E,5,FALSE)</f>
        <v>Mid</v>
      </c>
      <c r="R3905" t="str">
        <f>VLOOKUP(G3905,Agents!A:E,2,FALSE)</f>
        <v>Night</v>
      </c>
    </row>
    <row r="3906" spans="1:18" x14ac:dyDescent="0.35">
      <c r="A3906" t="s">
        <v>6736</v>
      </c>
      <c r="B3906" t="s">
        <v>5579</v>
      </c>
      <c r="C3906" t="s">
        <v>76</v>
      </c>
      <c r="D3906" t="s">
        <v>26</v>
      </c>
      <c r="E3906" s="1">
        <v>46081.380555555559</v>
      </c>
      <c r="F3906" s="1">
        <v>46083.213888888888</v>
      </c>
      <c r="G3906" t="s">
        <v>31</v>
      </c>
      <c r="H3906" t="s">
        <v>15</v>
      </c>
      <c r="I3906" t="s">
        <v>16</v>
      </c>
      <c r="J3906">
        <v>4</v>
      </c>
      <c r="K3906" t="str">
        <f>IF(tickets_dataset[[#This Row],[status]] = "Closed", "Yes","No")</f>
        <v>Yes</v>
      </c>
      <c r="L3906" s="2">
        <f t="shared" ref="L3906:L3969" si="244">IF(ISBLANK(F3906),"",(F3906-E3906)*24)</f>
        <v>43.999999999883585</v>
      </c>
      <c r="M3906" t="str">
        <f t="shared" ref="M3906:M3969" si="245">IF(L3906&gt;48,"Yes","No")</f>
        <v>No</v>
      </c>
      <c r="N3906" t="str">
        <f t="shared" ref="N3906:N3969" si="246">TEXT(E3906,"mmm")</f>
        <v>Feb</v>
      </c>
      <c r="O3906" s="2">
        <f t="shared" si="243"/>
        <v>1.8333333333284827</v>
      </c>
      <c r="P3906" t="str">
        <f>VLOOKUP(G3906,Agents!A:E,4,FALSE)</f>
        <v>Team5</v>
      </c>
      <c r="Q3906" t="str">
        <f>VLOOKUP(G3906,Agents!A:E,5,FALSE)</f>
        <v>Senior</v>
      </c>
      <c r="R3906" t="str">
        <f>VLOOKUP(G3906,Agents!A:E,2,FALSE)</f>
        <v>Evening</v>
      </c>
    </row>
    <row r="3907" spans="1:18" x14ac:dyDescent="0.35">
      <c r="A3907" t="s">
        <v>6737</v>
      </c>
      <c r="B3907" t="s">
        <v>5200</v>
      </c>
      <c r="C3907" t="s">
        <v>22</v>
      </c>
      <c r="D3907" t="s">
        <v>13</v>
      </c>
      <c r="E3907" s="1">
        <v>46031.460416666669</v>
      </c>
      <c r="F3907" s="1">
        <v>46032.668749999997</v>
      </c>
      <c r="G3907" t="s">
        <v>357</v>
      </c>
      <c r="H3907" t="s">
        <v>15</v>
      </c>
      <c r="I3907" t="s">
        <v>16</v>
      </c>
      <c r="J3907">
        <v>4</v>
      </c>
      <c r="K3907" t="str">
        <f>IF(tickets_dataset[[#This Row],[status]] = "Closed", "Yes","No")</f>
        <v>Yes</v>
      </c>
      <c r="L3907" s="2">
        <f t="shared" si="244"/>
        <v>28.999999999883585</v>
      </c>
      <c r="M3907" t="str">
        <f t="shared" si="245"/>
        <v>No</v>
      </c>
      <c r="N3907" t="str">
        <f t="shared" si="246"/>
        <v>Jan</v>
      </c>
      <c r="O3907" s="2">
        <f t="shared" ref="O3907:O3970" si="247">F3907-E3907</f>
        <v>1.2083333333284827</v>
      </c>
      <c r="P3907" t="str">
        <f>VLOOKUP(G3907,Agents!A:E,4,FALSE)</f>
        <v>Team1</v>
      </c>
      <c r="Q3907" t="str">
        <f>VLOOKUP(G3907,Agents!A:E,5,FALSE)</f>
        <v>Mid</v>
      </c>
      <c r="R3907" t="str">
        <f>VLOOKUP(G3907,Agents!A:E,2,FALSE)</f>
        <v>Morning</v>
      </c>
    </row>
    <row r="3908" spans="1:18" x14ac:dyDescent="0.35">
      <c r="A3908" t="s">
        <v>6738</v>
      </c>
      <c r="B3908" t="s">
        <v>6739</v>
      </c>
      <c r="C3908" t="s">
        <v>22</v>
      </c>
      <c r="D3908" t="s">
        <v>38</v>
      </c>
      <c r="E3908" s="1">
        <v>46028.895138888889</v>
      </c>
      <c r="F3908" s="1">
        <v>46031.561805555553</v>
      </c>
      <c r="G3908" t="s">
        <v>211</v>
      </c>
      <c r="H3908" t="s">
        <v>15</v>
      </c>
      <c r="I3908" t="s">
        <v>16</v>
      </c>
      <c r="J3908">
        <v>3</v>
      </c>
      <c r="K3908" t="str">
        <f>IF(tickets_dataset[[#This Row],[status]] = "Closed", "Yes","No")</f>
        <v>Yes</v>
      </c>
      <c r="L3908" s="2">
        <f t="shared" si="244"/>
        <v>63.999999999941792</v>
      </c>
      <c r="M3908" t="str">
        <f t="shared" si="245"/>
        <v>Yes</v>
      </c>
      <c r="N3908" t="str">
        <f t="shared" si="246"/>
        <v>Jan</v>
      </c>
      <c r="O3908" s="2">
        <f t="shared" si="247"/>
        <v>2.6666666666642413</v>
      </c>
      <c r="P3908" t="str">
        <f>VLOOKUP(G3908,Agents!A:E,4,FALSE)</f>
        <v>Team5</v>
      </c>
      <c r="Q3908" t="str">
        <f>VLOOKUP(G3908,Agents!A:E,5,FALSE)</f>
        <v>Senior</v>
      </c>
      <c r="R3908" t="str">
        <f>VLOOKUP(G3908,Agents!A:E,2,FALSE)</f>
        <v>Evening</v>
      </c>
    </row>
    <row r="3909" spans="1:18" x14ac:dyDescent="0.35">
      <c r="A3909" t="s">
        <v>6740</v>
      </c>
      <c r="B3909" t="s">
        <v>6741</v>
      </c>
      <c r="C3909" t="s">
        <v>12</v>
      </c>
      <c r="D3909" t="s">
        <v>38</v>
      </c>
      <c r="E3909" s="1">
        <v>46093.366666666669</v>
      </c>
      <c r="F3909" s="1">
        <v>46095.908333333333</v>
      </c>
      <c r="G3909" t="s">
        <v>128</v>
      </c>
      <c r="H3909" t="s">
        <v>15</v>
      </c>
      <c r="I3909" t="s">
        <v>16</v>
      </c>
      <c r="J3909">
        <v>4</v>
      </c>
      <c r="K3909" t="str">
        <f>IF(tickets_dataset[[#This Row],[status]] = "Closed", "Yes","No")</f>
        <v>Yes</v>
      </c>
      <c r="L3909" s="2">
        <f t="shared" si="244"/>
        <v>60.999999999941792</v>
      </c>
      <c r="M3909" t="str">
        <f t="shared" si="245"/>
        <v>Yes</v>
      </c>
      <c r="N3909" t="str">
        <f t="shared" si="246"/>
        <v>Mar</v>
      </c>
      <c r="O3909" s="2">
        <f t="shared" si="247"/>
        <v>2.5416666666642413</v>
      </c>
      <c r="P3909" t="str">
        <f>VLOOKUP(G3909,Agents!A:E,4,FALSE)</f>
        <v>Team4</v>
      </c>
      <c r="Q3909" t="str">
        <f>VLOOKUP(G3909,Agents!A:E,5,FALSE)</f>
        <v>Mid</v>
      </c>
      <c r="R3909" t="str">
        <f>VLOOKUP(G3909,Agents!A:E,2,FALSE)</f>
        <v>Night</v>
      </c>
    </row>
    <row r="3910" spans="1:18" x14ac:dyDescent="0.35">
      <c r="A3910" t="s">
        <v>6742</v>
      </c>
      <c r="B3910" t="s">
        <v>6743</v>
      </c>
      <c r="C3910" t="s">
        <v>76</v>
      </c>
      <c r="D3910" t="s">
        <v>13</v>
      </c>
      <c r="E3910" s="1">
        <v>46068.256944444445</v>
      </c>
      <c r="F3910" s="1">
        <v>46068.631944444445</v>
      </c>
      <c r="G3910" t="s">
        <v>103</v>
      </c>
      <c r="H3910" t="s">
        <v>15</v>
      </c>
      <c r="I3910" t="s">
        <v>16</v>
      </c>
      <c r="J3910">
        <v>3</v>
      </c>
      <c r="K3910" t="str">
        <f>IF(tickets_dataset[[#This Row],[status]] = "Closed", "Yes","No")</f>
        <v>Yes</v>
      </c>
      <c r="L3910" s="2">
        <f t="shared" si="244"/>
        <v>9</v>
      </c>
      <c r="M3910" t="str">
        <f t="shared" si="245"/>
        <v>No</v>
      </c>
      <c r="N3910" t="str">
        <f t="shared" si="246"/>
        <v>Feb</v>
      </c>
      <c r="O3910" s="2">
        <f t="shared" si="247"/>
        <v>0.375</v>
      </c>
      <c r="P3910" t="str">
        <f>VLOOKUP(G3910,Agents!A:E,4,FALSE)</f>
        <v>Team4</v>
      </c>
      <c r="Q3910" t="str">
        <f>VLOOKUP(G3910,Agents!A:E,5,FALSE)</f>
        <v>Senior</v>
      </c>
      <c r="R3910" t="str">
        <f>VLOOKUP(G3910,Agents!A:E,2,FALSE)</f>
        <v>Night</v>
      </c>
    </row>
    <row r="3911" spans="1:18" x14ac:dyDescent="0.35">
      <c r="A3911" t="s">
        <v>6744</v>
      </c>
      <c r="B3911" t="s">
        <v>6745</v>
      </c>
      <c r="C3911" t="s">
        <v>50</v>
      </c>
      <c r="D3911" t="s">
        <v>13</v>
      </c>
      <c r="E3911" s="1">
        <v>46068.479861111111</v>
      </c>
      <c r="F3911" s="1">
        <v>46068.688194444447</v>
      </c>
      <c r="G3911" t="s">
        <v>42</v>
      </c>
      <c r="H3911" t="s">
        <v>15</v>
      </c>
      <c r="I3911" t="s">
        <v>16</v>
      </c>
      <c r="J3911">
        <v>5</v>
      </c>
      <c r="K3911" t="str">
        <f>IF(tickets_dataset[[#This Row],[status]] = "Closed", "Yes","No")</f>
        <v>Yes</v>
      </c>
      <c r="L3911" s="2">
        <f t="shared" si="244"/>
        <v>5.0000000000582077</v>
      </c>
      <c r="M3911" t="str">
        <f t="shared" si="245"/>
        <v>No</v>
      </c>
      <c r="N3911" t="str">
        <f t="shared" si="246"/>
        <v>Feb</v>
      </c>
      <c r="O3911" s="2">
        <f t="shared" si="247"/>
        <v>0.20833333333575865</v>
      </c>
      <c r="P3911" t="str">
        <f>VLOOKUP(G3911,Agents!A:E,4,FALSE)</f>
        <v>Team2</v>
      </c>
      <c r="Q3911" t="str">
        <f>VLOOKUP(G3911,Agents!A:E,5,FALSE)</f>
        <v>Junior</v>
      </c>
      <c r="R3911" t="str">
        <f>VLOOKUP(G3911,Agents!A:E,2,FALSE)</f>
        <v>Night</v>
      </c>
    </row>
    <row r="3912" spans="1:18" x14ac:dyDescent="0.35">
      <c r="A3912" t="s">
        <v>6746</v>
      </c>
      <c r="B3912" t="s">
        <v>5877</v>
      </c>
      <c r="C3912" t="s">
        <v>22</v>
      </c>
      <c r="D3912" t="s">
        <v>13</v>
      </c>
      <c r="E3912" s="1">
        <v>46054.338194444441</v>
      </c>
      <c r="F3912" s="1">
        <v>46055.171527777777</v>
      </c>
      <c r="G3912" t="s">
        <v>140</v>
      </c>
      <c r="H3912" t="s">
        <v>15</v>
      </c>
      <c r="I3912" t="s">
        <v>16</v>
      </c>
      <c r="J3912">
        <v>3</v>
      </c>
      <c r="K3912" t="str">
        <f>IF(tickets_dataset[[#This Row],[status]] = "Closed", "Yes","No")</f>
        <v>Yes</v>
      </c>
      <c r="L3912" s="2">
        <f t="shared" si="244"/>
        <v>20.000000000058208</v>
      </c>
      <c r="M3912" t="str">
        <f t="shared" si="245"/>
        <v>No</v>
      </c>
      <c r="N3912" t="str">
        <f t="shared" si="246"/>
        <v>Feb</v>
      </c>
      <c r="O3912" s="2">
        <f t="shared" si="247"/>
        <v>0.83333333333575865</v>
      </c>
      <c r="P3912" t="str">
        <f>VLOOKUP(G3912,Agents!A:E,4,FALSE)</f>
        <v>Team1</v>
      </c>
      <c r="Q3912" t="str">
        <f>VLOOKUP(G3912,Agents!A:E,5,FALSE)</f>
        <v>Junior</v>
      </c>
      <c r="R3912" t="str">
        <f>VLOOKUP(G3912,Agents!A:E,2,FALSE)</f>
        <v>Morning</v>
      </c>
    </row>
    <row r="3913" spans="1:18" x14ac:dyDescent="0.35">
      <c r="A3913" t="s">
        <v>6747</v>
      </c>
      <c r="B3913" t="s">
        <v>6748</v>
      </c>
      <c r="C3913" t="s">
        <v>50</v>
      </c>
      <c r="D3913" t="s">
        <v>26</v>
      </c>
      <c r="E3913" s="1">
        <v>46082.97152777778</v>
      </c>
      <c r="F3913" s="1">
        <v>46084.138194444444</v>
      </c>
      <c r="G3913" t="s">
        <v>256</v>
      </c>
      <c r="H3913" t="s">
        <v>28</v>
      </c>
      <c r="I3913" t="s">
        <v>16</v>
      </c>
      <c r="J3913">
        <v>4</v>
      </c>
      <c r="K3913" t="str">
        <f>IF(tickets_dataset[[#This Row],[status]] = "Closed", "Yes","No")</f>
        <v>No</v>
      </c>
      <c r="L3913" s="2">
        <f t="shared" si="244"/>
        <v>27.999999999941792</v>
      </c>
      <c r="M3913" t="str">
        <f t="shared" si="245"/>
        <v>No</v>
      </c>
      <c r="N3913" t="str">
        <f t="shared" si="246"/>
        <v>Mar</v>
      </c>
      <c r="O3913" s="2">
        <f t="shared" si="247"/>
        <v>1.1666666666642413</v>
      </c>
      <c r="P3913" t="str">
        <f>VLOOKUP(G3913,Agents!A:E,4,FALSE)</f>
        <v>Team1</v>
      </c>
      <c r="Q3913" t="str">
        <f>VLOOKUP(G3913,Agents!A:E,5,FALSE)</f>
        <v>Mid</v>
      </c>
      <c r="R3913" t="str">
        <f>VLOOKUP(G3913,Agents!A:E,2,FALSE)</f>
        <v>Morning</v>
      </c>
    </row>
    <row r="3914" spans="1:18" x14ac:dyDescent="0.35">
      <c r="A3914" t="s">
        <v>6749</v>
      </c>
      <c r="B3914" t="s">
        <v>3071</v>
      </c>
      <c r="C3914" t="s">
        <v>22</v>
      </c>
      <c r="D3914" t="s">
        <v>38</v>
      </c>
      <c r="E3914" s="1">
        <v>46028.35</v>
      </c>
      <c r="F3914" s="1">
        <v>46028.974999999999</v>
      </c>
      <c r="G3914" t="s">
        <v>77</v>
      </c>
      <c r="H3914" t="s">
        <v>15</v>
      </c>
      <c r="I3914" t="s">
        <v>16</v>
      </c>
      <c r="J3914">
        <v>3</v>
      </c>
      <c r="K3914" t="str">
        <f>IF(tickets_dataset[[#This Row],[status]] = "Closed", "Yes","No")</f>
        <v>Yes</v>
      </c>
      <c r="L3914" s="2">
        <f t="shared" si="244"/>
        <v>15</v>
      </c>
      <c r="M3914" t="str">
        <f t="shared" si="245"/>
        <v>No</v>
      </c>
      <c r="N3914" t="str">
        <f t="shared" si="246"/>
        <v>Jan</v>
      </c>
      <c r="O3914" s="2">
        <f t="shared" si="247"/>
        <v>0.625</v>
      </c>
      <c r="P3914" t="str">
        <f>VLOOKUP(G3914,Agents!A:E,4,FALSE)</f>
        <v>Team5</v>
      </c>
      <c r="Q3914" t="str">
        <f>VLOOKUP(G3914,Agents!A:E,5,FALSE)</f>
        <v>Junior</v>
      </c>
      <c r="R3914" t="str">
        <f>VLOOKUP(G3914,Agents!A:E,2,FALSE)</f>
        <v>Evening</v>
      </c>
    </row>
    <row r="3915" spans="1:18" x14ac:dyDescent="0.35">
      <c r="A3915" t="s">
        <v>6750</v>
      </c>
      <c r="B3915" t="s">
        <v>1984</v>
      </c>
      <c r="C3915" t="s">
        <v>22</v>
      </c>
      <c r="D3915" t="s">
        <v>13</v>
      </c>
      <c r="E3915" s="1">
        <v>46079.811805555553</v>
      </c>
      <c r="F3915" s="1">
        <v>46080.853472222225</v>
      </c>
      <c r="G3915" t="s">
        <v>311</v>
      </c>
      <c r="H3915" t="s">
        <v>15</v>
      </c>
      <c r="I3915" t="s">
        <v>16</v>
      </c>
      <c r="J3915">
        <v>5</v>
      </c>
      <c r="K3915" t="str">
        <f>IF(tickets_dataset[[#This Row],[status]] = "Closed", "Yes","No")</f>
        <v>Yes</v>
      </c>
      <c r="L3915" s="2">
        <f t="shared" si="244"/>
        <v>25.000000000116415</v>
      </c>
      <c r="M3915" t="str">
        <f t="shared" si="245"/>
        <v>No</v>
      </c>
      <c r="N3915" t="str">
        <f t="shared" si="246"/>
        <v>Feb</v>
      </c>
      <c r="O3915" s="2">
        <f t="shared" si="247"/>
        <v>1.0416666666715173</v>
      </c>
      <c r="P3915" t="str">
        <f>VLOOKUP(G3915,Agents!A:E,4,FALSE)</f>
        <v>Team5</v>
      </c>
      <c r="Q3915" t="str">
        <f>VLOOKUP(G3915,Agents!A:E,5,FALSE)</f>
        <v>Senior</v>
      </c>
      <c r="R3915" t="str">
        <f>VLOOKUP(G3915,Agents!A:E,2,FALSE)</f>
        <v>Evening</v>
      </c>
    </row>
    <row r="3916" spans="1:18" x14ac:dyDescent="0.35">
      <c r="A3916" t="s">
        <v>6751</v>
      </c>
      <c r="B3916" t="s">
        <v>833</v>
      </c>
      <c r="C3916" t="s">
        <v>12</v>
      </c>
      <c r="D3916" t="s">
        <v>38</v>
      </c>
      <c r="E3916" s="1">
        <v>46040.09375</v>
      </c>
      <c r="F3916" s="1">
        <v>46041.552083333336</v>
      </c>
      <c r="G3916" t="s">
        <v>183</v>
      </c>
      <c r="H3916" t="s">
        <v>15</v>
      </c>
      <c r="I3916" t="s">
        <v>16</v>
      </c>
      <c r="J3916">
        <v>4</v>
      </c>
      <c r="K3916" t="str">
        <f>IF(tickets_dataset[[#This Row],[status]] = "Closed", "Yes","No")</f>
        <v>Yes</v>
      </c>
      <c r="L3916" s="2">
        <f t="shared" si="244"/>
        <v>35.000000000058208</v>
      </c>
      <c r="M3916" t="str">
        <f t="shared" si="245"/>
        <v>No</v>
      </c>
      <c r="N3916" t="str">
        <f t="shared" si="246"/>
        <v>Jan</v>
      </c>
      <c r="O3916" s="2">
        <f t="shared" si="247"/>
        <v>1.4583333333357587</v>
      </c>
      <c r="P3916" t="str">
        <f>VLOOKUP(G3916,Agents!A:E,4,FALSE)</f>
        <v>Team3</v>
      </c>
      <c r="Q3916" t="str">
        <f>VLOOKUP(G3916,Agents!A:E,5,FALSE)</f>
        <v>Senior</v>
      </c>
      <c r="R3916" t="str">
        <f>VLOOKUP(G3916,Agents!A:E,2,FALSE)</f>
        <v>Night</v>
      </c>
    </row>
    <row r="3917" spans="1:18" x14ac:dyDescent="0.35">
      <c r="A3917" t="s">
        <v>6752</v>
      </c>
      <c r="B3917" t="s">
        <v>6753</v>
      </c>
      <c r="C3917" t="s">
        <v>76</v>
      </c>
      <c r="D3917" t="s">
        <v>26</v>
      </c>
      <c r="E3917" s="1">
        <v>46096.786805555559</v>
      </c>
      <c r="F3917" s="1">
        <v>46097.078472222223</v>
      </c>
      <c r="G3917" t="s">
        <v>140</v>
      </c>
      <c r="H3917" t="s">
        <v>15</v>
      </c>
      <c r="I3917" t="s">
        <v>68</v>
      </c>
      <c r="J3917">
        <v>3</v>
      </c>
      <c r="K3917" t="str">
        <f>IF(tickets_dataset[[#This Row],[status]] = "Closed", "Yes","No")</f>
        <v>Yes</v>
      </c>
      <c r="L3917" s="2">
        <f t="shared" si="244"/>
        <v>6.9999999999417923</v>
      </c>
      <c r="M3917" t="str">
        <f t="shared" si="245"/>
        <v>No</v>
      </c>
      <c r="N3917" t="str">
        <f t="shared" si="246"/>
        <v>Mar</v>
      </c>
      <c r="O3917" s="2">
        <f t="shared" si="247"/>
        <v>0.29166666666424135</v>
      </c>
      <c r="P3917" t="str">
        <f>VLOOKUP(G3917,Agents!A:E,4,FALSE)</f>
        <v>Team1</v>
      </c>
      <c r="Q3917" t="str">
        <f>VLOOKUP(G3917,Agents!A:E,5,FALSE)</f>
        <v>Junior</v>
      </c>
      <c r="R3917" t="str">
        <f>VLOOKUP(G3917,Agents!A:E,2,FALSE)</f>
        <v>Morning</v>
      </c>
    </row>
    <row r="3918" spans="1:18" x14ac:dyDescent="0.35">
      <c r="A3918" t="s">
        <v>6754</v>
      </c>
      <c r="B3918" t="s">
        <v>1192</v>
      </c>
      <c r="C3918" t="s">
        <v>76</v>
      </c>
      <c r="D3918" t="s">
        <v>38</v>
      </c>
      <c r="E3918" s="1">
        <v>46055.051388888889</v>
      </c>
      <c r="F3918" s="1">
        <v>46058.093055555553</v>
      </c>
      <c r="G3918" t="s">
        <v>103</v>
      </c>
      <c r="H3918" t="s">
        <v>15</v>
      </c>
      <c r="I3918" t="s">
        <v>16</v>
      </c>
      <c r="J3918">
        <v>4</v>
      </c>
      <c r="K3918" t="str">
        <f>IF(tickets_dataset[[#This Row],[status]] = "Closed", "Yes","No")</f>
        <v>Yes</v>
      </c>
      <c r="L3918" s="2">
        <f t="shared" si="244"/>
        <v>72.999999999941792</v>
      </c>
      <c r="M3918" t="str">
        <f t="shared" si="245"/>
        <v>Yes</v>
      </c>
      <c r="N3918" t="str">
        <f t="shared" si="246"/>
        <v>Feb</v>
      </c>
      <c r="O3918" s="2">
        <f t="shared" si="247"/>
        <v>3.0416666666642413</v>
      </c>
      <c r="P3918" t="str">
        <f>VLOOKUP(G3918,Agents!A:E,4,FALSE)</f>
        <v>Team4</v>
      </c>
      <c r="Q3918" t="str">
        <f>VLOOKUP(G3918,Agents!A:E,5,FALSE)</f>
        <v>Senior</v>
      </c>
      <c r="R3918" t="str">
        <f>VLOOKUP(G3918,Agents!A:E,2,FALSE)</f>
        <v>Night</v>
      </c>
    </row>
    <row r="3919" spans="1:18" x14ac:dyDescent="0.35">
      <c r="A3919" t="s">
        <v>6755</v>
      </c>
      <c r="B3919" t="s">
        <v>6756</v>
      </c>
      <c r="C3919" t="s">
        <v>34</v>
      </c>
      <c r="D3919" t="s">
        <v>26</v>
      </c>
      <c r="E3919" s="1">
        <v>46039.795138888891</v>
      </c>
      <c r="F3919" s="1">
        <v>46040.503472222219</v>
      </c>
      <c r="G3919" t="s">
        <v>77</v>
      </c>
      <c r="H3919" t="s">
        <v>15</v>
      </c>
      <c r="I3919" t="s">
        <v>16</v>
      </c>
      <c r="J3919">
        <v>5</v>
      </c>
      <c r="K3919" t="str">
        <f>IF(tickets_dataset[[#This Row],[status]] = "Closed", "Yes","No")</f>
        <v>Yes</v>
      </c>
      <c r="L3919" s="2">
        <f t="shared" si="244"/>
        <v>16.999999999883585</v>
      </c>
      <c r="M3919" t="str">
        <f t="shared" si="245"/>
        <v>No</v>
      </c>
      <c r="N3919" t="str">
        <f t="shared" si="246"/>
        <v>Jan</v>
      </c>
      <c r="O3919" s="2">
        <f t="shared" si="247"/>
        <v>0.70833333332848269</v>
      </c>
      <c r="P3919" t="str">
        <f>VLOOKUP(G3919,Agents!A:E,4,FALSE)</f>
        <v>Team5</v>
      </c>
      <c r="Q3919" t="str">
        <f>VLOOKUP(G3919,Agents!A:E,5,FALSE)</f>
        <v>Junior</v>
      </c>
      <c r="R3919" t="str">
        <f>VLOOKUP(G3919,Agents!A:E,2,FALSE)</f>
        <v>Evening</v>
      </c>
    </row>
    <row r="3920" spans="1:18" x14ac:dyDescent="0.35">
      <c r="A3920" t="s">
        <v>6757</v>
      </c>
      <c r="B3920" t="s">
        <v>6758</v>
      </c>
      <c r="C3920" t="s">
        <v>50</v>
      </c>
      <c r="D3920" t="s">
        <v>26</v>
      </c>
      <c r="E3920" s="1">
        <v>46034.341666666667</v>
      </c>
      <c r="F3920" s="1">
        <v>46036.008333333331</v>
      </c>
      <c r="G3920" t="s">
        <v>234</v>
      </c>
      <c r="H3920" t="s">
        <v>15</v>
      </c>
      <c r="I3920" t="s">
        <v>68</v>
      </c>
      <c r="J3920">
        <v>3</v>
      </c>
      <c r="K3920" t="str">
        <f>IF(tickets_dataset[[#This Row],[status]] = "Closed", "Yes","No")</f>
        <v>Yes</v>
      </c>
      <c r="L3920" s="2">
        <f t="shared" si="244"/>
        <v>39.999999999941792</v>
      </c>
      <c r="M3920" t="str">
        <f t="shared" si="245"/>
        <v>No</v>
      </c>
      <c r="N3920" t="str">
        <f t="shared" si="246"/>
        <v>Jan</v>
      </c>
      <c r="O3920" s="2">
        <f t="shared" si="247"/>
        <v>1.6666666666642413</v>
      </c>
      <c r="P3920" t="str">
        <f>VLOOKUP(G3920,Agents!A:E,4,FALSE)</f>
        <v>Team5</v>
      </c>
      <c r="Q3920" t="str">
        <f>VLOOKUP(G3920,Agents!A:E,5,FALSE)</f>
        <v>Senior</v>
      </c>
      <c r="R3920" t="str">
        <f>VLOOKUP(G3920,Agents!A:E,2,FALSE)</f>
        <v>Night</v>
      </c>
    </row>
    <row r="3921" spans="1:18" x14ac:dyDescent="0.35">
      <c r="A3921" t="s">
        <v>6759</v>
      </c>
      <c r="B3921" t="s">
        <v>6760</v>
      </c>
      <c r="C3921" t="s">
        <v>76</v>
      </c>
      <c r="D3921" t="s">
        <v>13</v>
      </c>
      <c r="E3921" s="1">
        <v>46024.434027777781</v>
      </c>
      <c r="F3921" s="1">
        <v>46025.392361111109</v>
      </c>
      <c r="G3921" t="s">
        <v>73</v>
      </c>
      <c r="H3921" t="s">
        <v>15</v>
      </c>
      <c r="I3921" t="s">
        <v>16</v>
      </c>
      <c r="J3921">
        <v>2</v>
      </c>
      <c r="K3921" t="str">
        <f>IF(tickets_dataset[[#This Row],[status]] = "Closed", "Yes","No")</f>
        <v>Yes</v>
      </c>
      <c r="L3921" s="2">
        <f t="shared" si="244"/>
        <v>22.999999999883585</v>
      </c>
      <c r="M3921" t="str">
        <f t="shared" si="245"/>
        <v>No</v>
      </c>
      <c r="N3921" t="str">
        <f t="shared" si="246"/>
        <v>Jan</v>
      </c>
      <c r="O3921" s="2">
        <f t="shared" si="247"/>
        <v>0.95833333332848269</v>
      </c>
      <c r="P3921" t="str">
        <f>VLOOKUP(G3921,Agents!A:E,4,FALSE)</f>
        <v>Team4</v>
      </c>
      <c r="Q3921" t="str">
        <f>VLOOKUP(G3921,Agents!A:E,5,FALSE)</f>
        <v>Senior</v>
      </c>
      <c r="R3921" t="str">
        <f>VLOOKUP(G3921,Agents!A:E,2,FALSE)</f>
        <v>Night</v>
      </c>
    </row>
    <row r="3922" spans="1:18" x14ac:dyDescent="0.35">
      <c r="A3922" t="s">
        <v>6761</v>
      </c>
      <c r="B3922" t="s">
        <v>2649</v>
      </c>
      <c r="C3922" t="s">
        <v>34</v>
      </c>
      <c r="D3922" t="s">
        <v>13</v>
      </c>
      <c r="E3922" s="1">
        <v>46073.668749999997</v>
      </c>
      <c r="F3922" s="1">
        <v>46075.543749999997</v>
      </c>
      <c r="G3922" t="s">
        <v>119</v>
      </c>
      <c r="H3922" t="s">
        <v>15</v>
      </c>
      <c r="I3922" t="s">
        <v>16</v>
      </c>
      <c r="J3922">
        <v>5</v>
      </c>
      <c r="K3922" t="str">
        <f>IF(tickets_dataset[[#This Row],[status]] = "Closed", "Yes","No")</f>
        <v>Yes</v>
      </c>
      <c r="L3922" s="2">
        <f t="shared" si="244"/>
        <v>45</v>
      </c>
      <c r="M3922" t="str">
        <f t="shared" si="245"/>
        <v>No</v>
      </c>
      <c r="N3922" t="str">
        <f t="shared" si="246"/>
        <v>Feb</v>
      </c>
      <c r="O3922" s="2">
        <f t="shared" si="247"/>
        <v>1.875</v>
      </c>
      <c r="P3922" t="str">
        <f>VLOOKUP(G3922,Agents!A:E,4,FALSE)</f>
        <v>Team1</v>
      </c>
      <c r="Q3922" t="str">
        <f>VLOOKUP(G3922,Agents!A:E,5,FALSE)</f>
        <v>Junior</v>
      </c>
      <c r="R3922" t="str">
        <f>VLOOKUP(G3922,Agents!A:E,2,FALSE)</f>
        <v>Morning</v>
      </c>
    </row>
    <row r="3923" spans="1:18" x14ac:dyDescent="0.35">
      <c r="A3923" t="s">
        <v>6762</v>
      </c>
      <c r="B3923" t="s">
        <v>4509</v>
      </c>
      <c r="C3923" t="s">
        <v>76</v>
      </c>
      <c r="D3923" t="s">
        <v>13</v>
      </c>
      <c r="E3923" s="1">
        <v>46097.85</v>
      </c>
      <c r="F3923" s="1">
        <v>46098.51666666667</v>
      </c>
      <c r="G3923" t="s">
        <v>137</v>
      </c>
      <c r="H3923" t="s">
        <v>15</v>
      </c>
      <c r="I3923" t="s">
        <v>68</v>
      </c>
      <c r="J3923">
        <v>2</v>
      </c>
      <c r="K3923" t="str">
        <f>IF(tickets_dataset[[#This Row],[status]] = "Closed", "Yes","No")</f>
        <v>Yes</v>
      </c>
      <c r="L3923" s="2">
        <f t="shared" si="244"/>
        <v>16.000000000116415</v>
      </c>
      <c r="M3923" t="str">
        <f t="shared" si="245"/>
        <v>No</v>
      </c>
      <c r="N3923" t="str">
        <f t="shared" si="246"/>
        <v>Mar</v>
      </c>
      <c r="O3923" s="2">
        <f t="shared" si="247"/>
        <v>0.66666666667151731</v>
      </c>
      <c r="P3923" t="str">
        <f>VLOOKUP(G3923,Agents!A:E,4,FALSE)</f>
        <v>Team5</v>
      </c>
      <c r="Q3923" t="str">
        <f>VLOOKUP(G3923,Agents!A:E,5,FALSE)</f>
        <v>Senior</v>
      </c>
      <c r="R3923" t="str">
        <f>VLOOKUP(G3923,Agents!A:E,2,FALSE)</f>
        <v>Night</v>
      </c>
    </row>
    <row r="3924" spans="1:18" x14ac:dyDescent="0.35">
      <c r="A3924" t="s">
        <v>6763</v>
      </c>
      <c r="B3924" t="s">
        <v>561</v>
      </c>
      <c r="C3924" t="s">
        <v>50</v>
      </c>
      <c r="D3924" t="s">
        <v>13</v>
      </c>
      <c r="E3924" s="1">
        <v>46029.915277777778</v>
      </c>
      <c r="F3924" s="1">
        <v>46030.748611111114</v>
      </c>
      <c r="G3924" t="s">
        <v>131</v>
      </c>
      <c r="H3924" t="s">
        <v>15</v>
      </c>
      <c r="I3924" t="s">
        <v>68</v>
      </c>
      <c r="J3924">
        <v>3</v>
      </c>
      <c r="K3924" t="str">
        <f>IF(tickets_dataset[[#This Row],[status]] = "Closed", "Yes","No")</f>
        <v>Yes</v>
      </c>
      <c r="L3924" s="2">
        <f t="shared" si="244"/>
        <v>20.000000000058208</v>
      </c>
      <c r="M3924" t="str">
        <f t="shared" si="245"/>
        <v>No</v>
      </c>
      <c r="N3924" t="str">
        <f t="shared" si="246"/>
        <v>Jan</v>
      </c>
      <c r="O3924" s="2">
        <f t="shared" si="247"/>
        <v>0.83333333333575865</v>
      </c>
      <c r="P3924" t="str">
        <f>VLOOKUP(G3924,Agents!A:E,4,FALSE)</f>
        <v>Team4</v>
      </c>
      <c r="Q3924" t="str">
        <f>VLOOKUP(G3924,Agents!A:E,5,FALSE)</f>
        <v>Junior</v>
      </c>
      <c r="R3924" t="str">
        <f>VLOOKUP(G3924,Agents!A:E,2,FALSE)</f>
        <v>Night</v>
      </c>
    </row>
    <row r="3925" spans="1:18" x14ac:dyDescent="0.35">
      <c r="A3925" t="s">
        <v>6764</v>
      </c>
      <c r="B3925" t="s">
        <v>1590</v>
      </c>
      <c r="C3925" t="s">
        <v>76</v>
      </c>
      <c r="D3925" t="s">
        <v>13</v>
      </c>
      <c r="E3925" s="1">
        <v>46079.679166666669</v>
      </c>
      <c r="F3925" s="1">
        <v>46081.554166666669</v>
      </c>
      <c r="G3925" t="s">
        <v>67</v>
      </c>
      <c r="H3925" t="s">
        <v>28</v>
      </c>
      <c r="I3925" t="s">
        <v>68</v>
      </c>
      <c r="J3925">
        <v>2</v>
      </c>
      <c r="K3925" t="str">
        <f>IF(tickets_dataset[[#This Row],[status]] = "Closed", "Yes","No")</f>
        <v>No</v>
      </c>
      <c r="L3925" s="2">
        <f t="shared" si="244"/>
        <v>45</v>
      </c>
      <c r="M3925" t="str">
        <f t="shared" si="245"/>
        <v>No</v>
      </c>
      <c r="N3925" t="str">
        <f t="shared" si="246"/>
        <v>Feb</v>
      </c>
      <c r="O3925" s="2">
        <f t="shared" si="247"/>
        <v>1.875</v>
      </c>
      <c r="P3925" t="str">
        <f>VLOOKUP(G3925,Agents!A:E,4,FALSE)</f>
        <v>Team5</v>
      </c>
      <c r="Q3925" t="str">
        <f>VLOOKUP(G3925,Agents!A:E,5,FALSE)</f>
        <v>Junior</v>
      </c>
      <c r="R3925" t="str">
        <f>VLOOKUP(G3925,Agents!A:E,2,FALSE)</f>
        <v>Evening</v>
      </c>
    </row>
    <row r="3926" spans="1:18" x14ac:dyDescent="0.35">
      <c r="A3926" t="s">
        <v>6765</v>
      </c>
      <c r="B3926" t="s">
        <v>6766</v>
      </c>
      <c r="C3926" t="s">
        <v>22</v>
      </c>
      <c r="D3926" t="s">
        <v>26</v>
      </c>
      <c r="E3926" s="1">
        <v>46066.986805555556</v>
      </c>
      <c r="F3926" s="1">
        <v>46069.695138888892</v>
      </c>
      <c r="G3926" t="s">
        <v>77</v>
      </c>
      <c r="H3926" t="s">
        <v>15</v>
      </c>
      <c r="I3926" t="s">
        <v>16</v>
      </c>
      <c r="J3926">
        <v>4</v>
      </c>
      <c r="K3926" t="str">
        <f>IF(tickets_dataset[[#This Row],[status]] = "Closed", "Yes","No")</f>
        <v>Yes</v>
      </c>
      <c r="L3926" s="2">
        <f t="shared" si="244"/>
        <v>65.000000000058208</v>
      </c>
      <c r="M3926" t="str">
        <f t="shared" si="245"/>
        <v>Yes</v>
      </c>
      <c r="N3926" t="str">
        <f t="shared" si="246"/>
        <v>Feb</v>
      </c>
      <c r="O3926" s="2">
        <f t="shared" si="247"/>
        <v>2.7083333333357587</v>
      </c>
      <c r="P3926" t="str">
        <f>VLOOKUP(G3926,Agents!A:E,4,FALSE)</f>
        <v>Team5</v>
      </c>
      <c r="Q3926" t="str">
        <f>VLOOKUP(G3926,Agents!A:E,5,FALSE)</f>
        <v>Junior</v>
      </c>
      <c r="R3926" t="str">
        <f>VLOOKUP(G3926,Agents!A:E,2,FALSE)</f>
        <v>Evening</v>
      </c>
    </row>
    <row r="3927" spans="1:18" x14ac:dyDescent="0.35">
      <c r="A3927" t="s">
        <v>6767</v>
      </c>
      <c r="B3927" t="s">
        <v>198</v>
      </c>
      <c r="C3927" t="s">
        <v>34</v>
      </c>
      <c r="D3927" t="s">
        <v>38</v>
      </c>
      <c r="E3927" s="1">
        <v>46111.005555555559</v>
      </c>
      <c r="F3927" s="1">
        <v>46111.422222222223</v>
      </c>
      <c r="G3927" t="s">
        <v>221</v>
      </c>
      <c r="H3927" t="s">
        <v>15</v>
      </c>
      <c r="I3927" t="s">
        <v>16</v>
      </c>
      <c r="J3927">
        <v>5</v>
      </c>
      <c r="K3927" t="str">
        <f>IF(tickets_dataset[[#This Row],[status]] = "Closed", "Yes","No")</f>
        <v>Yes</v>
      </c>
      <c r="L3927" s="2">
        <f t="shared" si="244"/>
        <v>9.9999999999417923</v>
      </c>
      <c r="M3927" t="str">
        <f t="shared" si="245"/>
        <v>No</v>
      </c>
      <c r="N3927" t="str">
        <f t="shared" si="246"/>
        <v>Mar</v>
      </c>
      <c r="O3927" s="2">
        <f t="shared" si="247"/>
        <v>0.41666666666424135</v>
      </c>
      <c r="P3927" t="str">
        <f>VLOOKUP(G3927,Agents!A:E,4,FALSE)</f>
        <v>Team4</v>
      </c>
      <c r="Q3927" t="str">
        <f>VLOOKUP(G3927,Agents!A:E,5,FALSE)</f>
        <v>Senior</v>
      </c>
      <c r="R3927" t="str">
        <f>VLOOKUP(G3927,Agents!A:E,2,FALSE)</f>
        <v>Morning</v>
      </c>
    </row>
    <row r="3928" spans="1:18" x14ac:dyDescent="0.35">
      <c r="A3928" t="s">
        <v>6768</v>
      </c>
      <c r="B3928" t="s">
        <v>4320</v>
      </c>
      <c r="C3928" t="s">
        <v>50</v>
      </c>
      <c r="D3928" t="s">
        <v>38</v>
      </c>
      <c r="E3928" s="1">
        <v>46108.128472222219</v>
      </c>
      <c r="F3928" s="1">
        <v>46111.211805555555</v>
      </c>
      <c r="G3928" t="s">
        <v>77</v>
      </c>
      <c r="H3928" t="s">
        <v>15</v>
      </c>
      <c r="I3928" t="s">
        <v>16</v>
      </c>
      <c r="J3928">
        <v>3</v>
      </c>
      <c r="K3928" t="str">
        <f>IF(tickets_dataset[[#This Row],[status]] = "Closed", "Yes","No")</f>
        <v>Yes</v>
      </c>
      <c r="L3928" s="2">
        <f t="shared" si="244"/>
        <v>74.000000000058208</v>
      </c>
      <c r="M3928" t="str">
        <f t="shared" si="245"/>
        <v>Yes</v>
      </c>
      <c r="N3928" t="str">
        <f t="shared" si="246"/>
        <v>Mar</v>
      </c>
      <c r="O3928" s="2">
        <f t="shared" si="247"/>
        <v>3.0833333333357587</v>
      </c>
      <c r="P3928" t="str">
        <f>VLOOKUP(G3928,Agents!A:E,4,FALSE)</f>
        <v>Team5</v>
      </c>
      <c r="Q3928" t="str">
        <f>VLOOKUP(G3928,Agents!A:E,5,FALSE)</f>
        <v>Junior</v>
      </c>
      <c r="R3928" t="str">
        <f>VLOOKUP(G3928,Agents!A:E,2,FALSE)</f>
        <v>Evening</v>
      </c>
    </row>
    <row r="3929" spans="1:18" x14ac:dyDescent="0.35">
      <c r="A3929" t="s">
        <v>6769</v>
      </c>
      <c r="B3929" t="s">
        <v>2811</v>
      </c>
      <c r="C3929" t="s">
        <v>22</v>
      </c>
      <c r="D3929" t="s">
        <v>13</v>
      </c>
      <c r="E3929" s="1">
        <v>46040.223611111112</v>
      </c>
      <c r="F3929" s="1">
        <v>46041.973611111112</v>
      </c>
      <c r="G3929" t="s">
        <v>190</v>
      </c>
      <c r="H3929" t="s">
        <v>15</v>
      </c>
      <c r="I3929" t="s">
        <v>16</v>
      </c>
      <c r="J3929">
        <v>4</v>
      </c>
      <c r="K3929" t="str">
        <f>IF(tickets_dataset[[#This Row],[status]] = "Closed", "Yes","No")</f>
        <v>Yes</v>
      </c>
      <c r="L3929" s="2">
        <f t="shared" si="244"/>
        <v>42</v>
      </c>
      <c r="M3929" t="str">
        <f t="shared" si="245"/>
        <v>No</v>
      </c>
      <c r="N3929" t="str">
        <f t="shared" si="246"/>
        <v>Jan</v>
      </c>
      <c r="O3929" s="2">
        <f t="shared" si="247"/>
        <v>1.75</v>
      </c>
      <c r="P3929" t="str">
        <f>VLOOKUP(G3929,Agents!A:E,4,FALSE)</f>
        <v>Team1</v>
      </c>
      <c r="Q3929" t="str">
        <f>VLOOKUP(G3929,Agents!A:E,5,FALSE)</f>
        <v>Senior</v>
      </c>
      <c r="R3929" t="str">
        <f>VLOOKUP(G3929,Agents!A:E,2,FALSE)</f>
        <v>Night</v>
      </c>
    </row>
    <row r="3930" spans="1:18" x14ac:dyDescent="0.35">
      <c r="A3930" t="s">
        <v>6770</v>
      </c>
      <c r="B3930" t="s">
        <v>1739</v>
      </c>
      <c r="C3930" t="s">
        <v>22</v>
      </c>
      <c r="D3930" t="s">
        <v>26</v>
      </c>
      <c r="E3930" s="1">
        <v>46031.615972222222</v>
      </c>
      <c r="F3930" s="1">
        <v>46032.740972222222</v>
      </c>
      <c r="G3930" t="s">
        <v>45</v>
      </c>
      <c r="H3930" t="s">
        <v>15</v>
      </c>
      <c r="I3930" t="s">
        <v>16</v>
      </c>
      <c r="J3930">
        <v>3</v>
      </c>
      <c r="K3930" t="str">
        <f>IF(tickets_dataset[[#This Row],[status]] = "Closed", "Yes","No")</f>
        <v>Yes</v>
      </c>
      <c r="L3930" s="2">
        <f t="shared" si="244"/>
        <v>27</v>
      </c>
      <c r="M3930" t="str">
        <f t="shared" si="245"/>
        <v>No</v>
      </c>
      <c r="N3930" t="str">
        <f t="shared" si="246"/>
        <v>Jan</v>
      </c>
      <c r="O3930" s="2">
        <f t="shared" si="247"/>
        <v>1.125</v>
      </c>
      <c r="P3930" t="str">
        <f>VLOOKUP(G3930,Agents!A:E,4,FALSE)</f>
        <v>Team5</v>
      </c>
      <c r="Q3930" t="str">
        <f>VLOOKUP(G3930,Agents!A:E,5,FALSE)</f>
        <v>Senior</v>
      </c>
      <c r="R3930" t="str">
        <f>VLOOKUP(G3930,Agents!A:E,2,FALSE)</f>
        <v>Morning</v>
      </c>
    </row>
    <row r="3931" spans="1:18" x14ac:dyDescent="0.35">
      <c r="A3931" t="s">
        <v>6771</v>
      </c>
      <c r="B3931" t="s">
        <v>5347</v>
      </c>
      <c r="C3931" t="s">
        <v>12</v>
      </c>
      <c r="D3931" t="s">
        <v>38</v>
      </c>
      <c r="E3931" s="1">
        <v>46093.577777777777</v>
      </c>
      <c r="F3931" s="1">
        <v>46094.577777777777</v>
      </c>
      <c r="G3931" t="s">
        <v>128</v>
      </c>
      <c r="H3931" t="s">
        <v>15</v>
      </c>
      <c r="I3931" t="s">
        <v>16</v>
      </c>
      <c r="J3931">
        <v>4</v>
      </c>
      <c r="K3931" t="str">
        <f>IF(tickets_dataset[[#This Row],[status]] = "Closed", "Yes","No")</f>
        <v>Yes</v>
      </c>
      <c r="L3931" s="2">
        <f t="shared" si="244"/>
        <v>24</v>
      </c>
      <c r="M3931" t="str">
        <f t="shared" si="245"/>
        <v>No</v>
      </c>
      <c r="N3931" t="str">
        <f t="shared" si="246"/>
        <v>Mar</v>
      </c>
      <c r="O3931" s="2">
        <f t="shared" si="247"/>
        <v>1</v>
      </c>
      <c r="P3931" t="str">
        <f>VLOOKUP(G3931,Agents!A:E,4,FALSE)</f>
        <v>Team4</v>
      </c>
      <c r="Q3931" t="str">
        <f>VLOOKUP(G3931,Agents!A:E,5,FALSE)</f>
        <v>Mid</v>
      </c>
      <c r="R3931" t="str">
        <f>VLOOKUP(G3931,Agents!A:E,2,FALSE)</f>
        <v>Night</v>
      </c>
    </row>
    <row r="3932" spans="1:18" x14ac:dyDescent="0.35">
      <c r="A3932" t="s">
        <v>6772</v>
      </c>
      <c r="B3932" t="s">
        <v>198</v>
      </c>
      <c r="C3932" t="s">
        <v>22</v>
      </c>
      <c r="D3932" t="s">
        <v>13</v>
      </c>
      <c r="E3932" s="1">
        <v>46085.87222222222</v>
      </c>
      <c r="F3932" s="1">
        <v>46087.74722222222</v>
      </c>
      <c r="G3932" t="s">
        <v>56</v>
      </c>
      <c r="H3932" t="s">
        <v>15</v>
      </c>
      <c r="I3932" t="s">
        <v>16</v>
      </c>
      <c r="J3932">
        <v>4</v>
      </c>
      <c r="K3932" t="str">
        <f>IF(tickets_dataset[[#This Row],[status]] = "Closed", "Yes","No")</f>
        <v>Yes</v>
      </c>
      <c r="L3932" s="2">
        <f t="shared" si="244"/>
        <v>45</v>
      </c>
      <c r="M3932" t="str">
        <f t="shared" si="245"/>
        <v>No</v>
      </c>
      <c r="N3932" t="str">
        <f t="shared" si="246"/>
        <v>Mar</v>
      </c>
      <c r="O3932" s="2">
        <f t="shared" si="247"/>
        <v>1.875</v>
      </c>
      <c r="P3932" t="str">
        <f>VLOOKUP(G3932,Agents!A:E,4,FALSE)</f>
        <v>Team1</v>
      </c>
      <c r="Q3932" t="str">
        <f>VLOOKUP(G3932,Agents!A:E,5,FALSE)</f>
        <v>Senior</v>
      </c>
      <c r="R3932" t="str">
        <f>VLOOKUP(G3932,Agents!A:E,2,FALSE)</f>
        <v>Night</v>
      </c>
    </row>
    <row r="3933" spans="1:18" x14ac:dyDescent="0.35">
      <c r="A3933" t="s">
        <v>6773</v>
      </c>
      <c r="B3933" t="s">
        <v>6774</v>
      </c>
      <c r="C3933" t="s">
        <v>50</v>
      </c>
      <c r="D3933" t="s">
        <v>13</v>
      </c>
      <c r="E3933" s="1">
        <v>46037.46597222222</v>
      </c>
      <c r="F3933" s="1">
        <v>46039.34097222222</v>
      </c>
      <c r="G3933" t="s">
        <v>53</v>
      </c>
      <c r="H3933" t="s">
        <v>15</v>
      </c>
      <c r="I3933" t="s">
        <v>68</v>
      </c>
      <c r="J3933">
        <v>3</v>
      </c>
      <c r="K3933" t="str">
        <f>IF(tickets_dataset[[#This Row],[status]] = "Closed", "Yes","No")</f>
        <v>Yes</v>
      </c>
      <c r="L3933" s="2">
        <f t="shared" si="244"/>
        <v>45</v>
      </c>
      <c r="M3933" t="str">
        <f t="shared" si="245"/>
        <v>No</v>
      </c>
      <c r="N3933" t="str">
        <f t="shared" si="246"/>
        <v>Jan</v>
      </c>
      <c r="O3933" s="2">
        <f t="shared" si="247"/>
        <v>1.875</v>
      </c>
      <c r="P3933" t="str">
        <f>VLOOKUP(G3933,Agents!A:E,4,FALSE)</f>
        <v>Team1</v>
      </c>
      <c r="Q3933" t="str">
        <f>VLOOKUP(G3933,Agents!A:E,5,FALSE)</f>
        <v>Junior</v>
      </c>
      <c r="R3933" t="str">
        <f>VLOOKUP(G3933,Agents!A:E,2,FALSE)</f>
        <v>Night</v>
      </c>
    </row>
    <row r="3934" spans="1:18" x14ac:dyDescent="0.35">
      <c r="A3934" t="s">
        <v>6775</v>
      </c>
      <c r="B3934" t="s">
        <v>587</v>
      </c>
      <c r="C3934" t="s">
        <v>76</v>
      </c>
      <c r="D3934" t="s">
        <v>26</v>
      </c>
      <c r="E3934" s="1">
        <v>46068.316666666666</v>
      </c>
      <c r="F3934" s="1">
        <v>46070.441666666666</v>
      </c>
      <c r="G3934" t="s">
        <v>39</v>
      </c>
      <c r="H3934" t="s">
        <v>15</v>
      </c>
      <c r="I3934" t="s">
        <v>16</v>
      </c>
      <c r="J3934">
        <v>3</v>
      </c>
      <c r="K3934" t="str">
        <f>IF(tickets_dataset[[#This Row],[status]] = "Closed", "Yes","No")</f>
        <v>Yes</v>
      </c>
      <c r="L3934" s="2">
        <f t="shared" si="244"/>
        <v>51</v>
      </c>
      <c r="M3934" t="str">
        <f t="shared" si="245"/>
        <v>Yes</v>
      </c>
      <c r="N3934" t="str">
        <f t="shared" si="246"/>
        <v>Feb</v>
      </c>
      <c r="O3934" s="2">
        <f t="shared" si="247"/>
        <v>2.125</v>
      </c>
      <c r="P3934" t="str">
        <f>VLOOKUP(G3934,Agents!A:E,4,FALSE)</f>
        <v>Team3</v>
      </c>
      <c r="Q3934" t="str">
        <f>VLOOKUP(G3934,Agents!A:E,5,FALSE)</f>
        <v>Mid</v>
      </c>
      <c r="R3934" t="str">
        <f>VLOOKUP(G3934,Agents!A:E,2,FALSE)</f>
        <v>Night</v>
      </c>
    </row>
    <row r="3935" spans="1:18" x14ac:dyDescent="0.35">
      <c r="A3935" t="s">
        <v>6776</v>
      </c>
      <c r="B3935" t="s">
        <v>6777</v>
      </c>
      <c r="C3935" t="s">
        <v>12</v>
      </c>
      <c r="D3935" t="s">
        <v>13</v>
      </c>
      <c r="E3935" s="1">
        <v>46082.152777777781</v>
      </c>
      <c r="F3935" s="1">
        <v>46084.027777777781</v>
      </c>
      <c r="G3935" t="s">
        <v>311</v>
      </c>
      <c r="H3935" t="s">
        <v>15</v>
      </c>
      <c r="I3935" t="s">
        <v>68</v>
      </c>
      <c r="J3935">
        <v>3</v>
      </c>
      <c r="K3935" t="str">
        <f>IF(tickets_dataset[[#This Row],[status]] = "Closed", "Yes","No")</f>
        <v>Yes</v>
      </c>
      <c r="L3935" s="2">
        <f t="shared" si="244"/>
        <v>45</v>
      </c>
      <c r="M3935" t="str">
        <f t="shared" si="245"/>
        <v>No</v>
      </c>
      <c r="N3935" t="str">
        <f t="shared" si="246"/>
        <v>Mar</v>
      </c>
      <c r="O3935" s="2">
        <f t="shared" si="247"/>
        <v>1.875</v>
      </c>
      <c r="P3935" t="str">
        <f>VLOOKUP(G3935,Agents!A:E,4,FALSE)</f>
        <v>Team5</v>
      </c>
      <c r="Q3935" t="str">
        <f>VLOOKUP(G3935,Agents!A:E,5,FALSE)</f>
        <v>Senior</v>
      </c>
      <c r="R3935" t="str">
        <f>VLOOKUP(G3935,Agents!A:E,2,FALSE)</f>
        <v>Evening</v>
      </c>
    </row>
    <row r="3936" spans="1:18" x14ac:dyDescent="0.35">
      <c r="A3936" t="s">
        <v>6778</v>
      </c>
      <c r="B3936" t="s">
        <v>3585</v>
      </c>
      <c r="C3936" t="s">
        <v>50</v>
      </c>
      <c r="D3936" t="s">
        <v>38</v>
      </c>
      <c r="E3936" s="1">
        <v>46054.466666666667</v>
      </c>
      <c r="F3936" s="1">
        <v>46055.008333333331</v>
      </c>
      <c r="G3936" t="s">
        <v>14</v>
      </c>
      <c r="H3936" t="s">
        <v>15</v>
      </c>
      <c r="I3936" t="s">
        <v>16</v>
      </c>
      <c r="J3936">
        <v>3</v>
      </c>
      <c r="K3936" t="str">
        <f>IF(tickets_dataset[[#This Row],[status]] = "Closed", "Yes","No")</f>
        <v>Yes</v>
      </c>
      <c r="L3936" s="2">
        <f t="shared" si="244"/>
        <v>12.999999999941792</v>
      </c>
      <c r="M3936" t="str">
        <f t="shared" si="245"/>
        <v>No</v>
      </c>
      <c r="N3936" t="str">
        <f t="shared" si="246"/>
        <v>Feb</v>
      </c>
      <c r="O3936" s="2">
        <f t="shared" si="247"/>
        <v>0.54166666666424135</v>
      </c>
      <c r="P3936" t="str">
        <f>VLOOKUP(G3936,Agents!A:E,4,FALSE)</f>
        <v>Team1</v>
      </c>
      <c r="Q3936" t="str">
        <f>VLOOKUP(G3936,Agents!A:E,5,FALSE)</f>
        <v>Senior</v>
      </c>
      <c r="R3936" t="str">
        <f>VLOOKUP(G3936,Agents!A:E,2,FALSE)</f>
        <v>Morning</v>
      </c>
    </row>
    <row r="3937" spans="1:18" x14ac:dyDescent="0.35">
      <c r="A3937" t="s">
        <v>6779</v>
      </c>
      <c r="B3937" t="s">
        <v>6780</v>
      </c>
      <c r="C3937" t="s">
        <v>22</v>
      </c>
      <c r="D3937" t="s">
        <v>38</v>
      </c>
      <c r="E3937" s="1">
        <v>46083.484722222223</v>
      </c>
      <c r="F3937" s="1">
        <v>46087.359722222223</v>
      </c>
      <c r="G3937" t="s">
        <v>83</v>
      </c>
      <c r="H3937" t="s">
        <v>15</v>
      </c>
      <c r="I3937" t="s">
        <v>16</v>
      </c>
      <c r="J3937">
        <v>5</v>
      </c>
      <c r="K3937" t="str">
        <f>IF(tickets_dataset[[#This Row],[status]] = "Closed", "Yes","No")</f>
        <v>Yes</v>
      </c>
      <c r="L3937" s="2">
        <f t="shared" si="244"/>
        <v>93</v>
      </c>
      <c r="M3937" t="str">
        <f t="shared" si="245"/>
        <v>Yes</v>
      </c>
      <c r="N3937" t="str">
        <f t="shared" si="246"/>
        <v>Mar</v>
      </c>
      <c r="O3937" s="2">
        <f t="shared" si="247"/>
        <v>3.875</v>
      </c>
      <c r="P3937" t="str">
        <f>VLOOKUP(G3937,Agents!A:E,4,FALSE)</f>
        <v>Team2</v>
      </c>
      <c r="Q3937" t="str">
        <f>VLOOKUP(G3937,Agents!A:E,5,FALSE)</f>
        <v>Junior</v>
      </c>
      <c r="R3937" t="str">
        <f>VLOOKUP(G3937,Agents!A:E,2,FALSE)</f>
        <v>Night</v>
      </c>
    </row>
    <row r="3938" spans="1:18" x14ac:dyDescent="0.35">
      <c r="A3938" t="s">
        <v>6781</v>
      </c>
      <c r="B3938" t="s">
        <v>1494</v>
      </c>
      <c r="C3938" t="s">
        <v>22</v>
      </c>
      <c r="D3938" t="s">
        <v>38</v>
      </c>
      <c r="E3938" s="1">
        <v>46097.605555555558</v>
      </c>
      <c r="F3938" s="1">
        <v>46099.897222222222</v>
      </c>
      <c r="G3938" t="s">
        <v>100</v>
      </c>
      <c r="H3938" t="s">
        <v>15</v>
      </c>
      <c r="I3938" t="s">
        <v>16</v>
      </c>
      <c r="J3938">
        <v>3</v>
      </c>
      <c r="K3938" t="str">
        <f>IF(tickets_dataset[[#This Row],[status]] = "Closed", "Yes","No")</f>
        <v>Yes</v>
      </c>
      <c r="L3938" s="2">
        <f t="shared" si="244"/>
        <v>54.999999999941792</v>
      </c>
      <c r="M3938" t="str">
        <f t="shared" si="245"/>
        <v>Yes</v>
      </c>
      <c r="N3938" t="str">
        <f t="shared" si="246"/>
        <v>Mar</v>
      </c>
      <c r="O3938" s="2">
        <f t="shared" si="247"/>
        <v>2.2916666666642413</v>
      </c>
      <c r="P3938" t="str">
        <f>VLOOKUP(G3938,Agents!A:E,4,FALSE)</f>
        <v>Team4</v>
      </c>
      <c r="Q3938" t="str">
        <f>VLOOKUP(G3938,Agents!A:E,5,FALSE)</f>
        <v>Junior</v>
      </c>
      <c r="R3938" t="str">
        <f>VLOOKUP(G3938,Agents!A:E,2,FALSE)</f>
        <v>Evening</v>
      </c>
    </row>
    <row r="3939" spans="1:18" x14ac:dyDescent="0.35">
      <c r="A3939" t="s">
        <v>6782</v>
      </c>
      <c r="B3939" t="s">
        <v>6783</v>
      </c>
      <c r="C3939" t="s">
        <v>12</v>
      </c>
      <c r="D3939" t="s">
        <v>26</v>
      </c>
      <c r="E3939" s="1">
        <v>46104.865277777775</v>
      </c>
      <c r="F3939" s="1">
        <v>46106.115277777775</v>
      </c>
      <c r="G3939" t="s">
        <v>170</v>
      </c>
      <c r="H3939" t="s">
        <v>15</v>
      </c>
      <c r="I3939" t="s">
        <v>68</v>
      </c>
      <c r="J3939">
        <v>3</v>
      </c>
      <c r="K3939" t="str">
        <f>IF(tickets_dataset[[#This Row],[status]] = "Closed", "Yes","No")</f>
        <v>Yes</v>
      </c>
      <c r="L3939" s="2">
        <f t="shared" si="244"/>
        <v>30</v>
      </c>
      <c r="M3939" t="str">
        <f t="shared" si="245"/>
        <v>No</v>
      </c>
      <c r="N3939" t="str">
        <f t="shared" si="246"/>
        <v>Mar</v>
      </c>
      <c r="O3939" s="2">
        <f t="shared" si="247"/>
        <v>1.25</v>
      </c>
      <c r="P3939" t="str">
        <f>VLOOKUP(G3939,Agents!A:E,4,FALSE)</f>
        <v>Team5</v>
      </c>
      <c r="Q3939" t="str">
        <f>VLOOKUP(G3939,Agents!A:E,5,FALSE)</f>
        <v>Junior</v>
      </c>
      <c r="R3939" t="str">
        <f>VLOOKUP(G3939,Agents!A:E,2,FALSE)</f>
        <v>Night</v>
      </c>
    </row>
    <row r="3940" spans="1:18" x14ac:dyDescent="0.35">
      <c r="A3940" t="s">
        <v>6784</v>
      </c>
      <c r="B3940" t="s">
        <v>2064</v>
      </c>
      <c r="C3940" t="s">
        <v>50</v>
      </c>
      <c r="D3940" t="s">
        <v>13</v>
      </c>
      <c r="E3940" s="1">
        <v>46068.097916666666</v>
      </c>
      <c r="F3940" s="1">
        <v>46069.097916666666</v>
      </c>
      <c r="G3940" t="s">
        <v>211</v>
      </c>
      <c r="H3940" t="s">
        <v>15</v>
      </c>
      <c r="I3940" t="s">
        <v>16</v>
      </c>
      <c r="J3940">
        <v>3</v>
      </c>
      <c r="K3940" t="str">
        <f>IF(tickets_dataset[[#This Row],[status]] = "Closed", "Yes","No")</f>
        <v>Yes</v>
      </c>
      <c r="L3940" s="2">
        <f t="shared" si="244"/>
        <v>24</v>
      </c>
      <c r="M3940" t="str">
        <f t="shared" si="245"/>
        <v>No</v>
      </c>
      <c r="N3940" t="str">
        <f t="shared" si="246"/>
        <v>Feb</v>
      </c>
      <c r="O3940" s="2">
        <f t="shared" si="247"/>
        <v>1</v>
      </c>
      <c r="P3940" t="str">
        <f>VLOOKUP(G3940,Agents!A:E,4,FALSE)</f>
        <v>Team5</v>
      </c>
      <c r="Q3940" t="str">
        <f>VLOOKUP(G3940,Agents!A:E,5,FALSE)</f>
        <v>Senior</v>
      </c>
      <c r="R3940" t="str">
        <f>VLOOKUP(G3940,Agents!A:E,2,FALSE)</f>
        <v>Evening</v>
      </c>
    </row>
    <row r="3941" spans="1:18" x14ac:dyDescent="0.35">
      <c r="A3941" t="s">
        <v>6785</v>
      </c>
      <c r="B3941" t="s">
        <v>6786</v>
      </c>
      <c r="C3941" t="s">
        <v>12</v>
      </c>
      <c r="D3941" t="s">
        <v>26</v>
      </c>
      <c r="E3941" s="1">
        <v>46072.154166666667</v>
      </c>
      <c r="F3941" s="1">
        <v>46074.445833333331</v>
      </c>
      <c r="G3941" t="s">
        <v>183</v>
      </c>
      <c r="H3941" t="s">
        <v>28</v>
      </c>
      <c r="I3941" t="s">
        <v>16</v>
      </c>
      <c r="J3941">
        <v>4</v>
      </c>
      <c r="K3941" t="str">
        <f>IF(tickets_dataset[[#This Row],[status]] = "Closed", "Yes","No")</f>
        <v>No</v>
      </c>
      <c r="L3941" s="2">
        <f t="shared" si="244"/>
        <v>54.999999999941792</v>
      </c>
      <c r="M3941" t="str">
        <f t="shared" si="245"/>
        <v>Yes</v>
      </c>
      <c r="N3941" t="str">
        <f t="shared" si="246"/>
        <v>Feb</v>
      </c>
      <c r="O3941" s="2">
        <f t="shared" si="247"/>
        <v>2.2916666666642413</v>
      </c>
      <c r="P3941" t="str">
        <f>VLOOKUP(G3941,Agents!A:E,4,FALSE)</f>
        <v>Team3</v>
      </c>
      <c r="Q3941" t="str">
        <f>VLOOKUP(G3941,Agents!A:E,5,FALSE)</f>
        <v>Senior</v>
      </c>
      <c r="R3941" t="str">
        <f>VLOOKUP(G3941,Agents!A:E,2,FALSE)</f>
        <v>Night</v>
      </c>
    </row>
    <row r="3942" spans="1:18" x14ac:dyDescent="0.35">
      <c r="A3942" t="s">
        <v>6787</v>
      </c>
      <c r="B3942" t="s">
        <v>5527</v>
      </c>
      <c r="C3942" t="s">
        <v>34</v>
      </c>
      <c r="D3942" t="s">
        <v>38</v>
      </c>
      <c r="E3942" s="1">
        <v>46083.506249999999</v>
      </c>
      <c r="F3942" s="1">
        <v>46084.131249999999</v>
      </c>
      <c r="G3942" t="s">
        <v>103</v>
      </c>
      <c r="H3942" t="s">
        <v>28</v>
      </c>
      <c r="I3942" t="s">
        <v>16</v>
      </c>
      <c r="J3942">
        <v>5</v>
      </c>
      <c r="K3942" t="str">
        <f>IF(tickets_dataset[[#This Row],[status]] = "Closed", "Yes","No")</f>
        <v>No</v>
      </c>
      <c r="L3942" s="2">
        <f t="shared" si="244"/>
        <v>15</v>
      </c>
      <c r="M3942" t="str">
        <f t="shared" si="245"/>
        <v>No</v>
      </c>
      <c r="N3942" t="str">
        <f t="shared" si="246"/>
        <v>Mar</v>
      </c>
      <c r="O3942" s="2">
        <f t="shared" si="247"/>
        <v>0.625</v>
      </c>
      <c r="P3942" t="str">
        <f>VLOOKUP(G3942,Agents!A:E,4,FALSE)</f>
        <v>Team4</v>
      </c>
      <c r="Q3942" t="str">
        <f>VLOOKUP(G3942,Agents!A:E,5,FALSE)</f>
        <v>Senior</v>
      </c>
      <c r="R3942" t="str">
        <f>VLOOKUP(G3942,Agents!A:E,2,FALSE)</f>
        <v>Night</v>
      </c>
    </row>
    <row r="3943" spans="1:18" x14ac:dyDescent="0.35">
      <c r="A3943" t="s">
        <v>6788</v>
      </c>
      <c r="B3943" t="s">
        <v>5692</v>
      </c>
      <c r="C3943" t="s">
        <v>50</v>
      </c>
      <c r="D3943" t="s">
        <v>38</v>
      </c>
      <c r="E3943" s="1">
        <v>46111.740972222222</v>
      </c>
      <c r="F3943" s="1">
        <v>46114.449305555558</v>
      </c>
      <c r="G3943" t="s">
        <v>311</v>
      </c>
      <c r="H3943" t="s">
        <v>15</v>
      </c>
      <c r="I3943" t="s">
        <v>16</v>
      </c>
      <c r="J3943">
        <v>4</v>
      </c>
      <c r="K3943" t="str">
        <f>IF(tickets_dataset[[#This Row],[status]] = "Closed", "Yes","No")</f>
        <v>Yes</v>
      </c>
      <c r="L3943" s="2">
        <f t="shared" si="244"/>
        <v>65.000000000058208</v>
      </c>
      <c r="M3943" t="str">
        <f t="shared" si="245"/>
        <v>Yes</v>
      </c>
      <c r="N3943" t="str">
        <f t="shared" si="246"/>
        <v>Mar</v>
      </c>
      <c r="O3943" s="2">
        <f t="shared" si="247"/>
        <v>2.7083333333357587</v>
      </c>
      <c r="P3943" t="str">
        <f>VLOOKUP(G3943,Agents!A:E,4,FALSE)</f>
        <v>Team5</v>
      </c>
      <c r="Q3943" t="str">
        <f>VLOOKUP(G3943,Agents!A:E,5,FALSE)</f>
        <v>Senior</v>
      </c>
      <c r="R3943" t="str">
        <f>VLOOKUP(G3943,Agents!A:E,2,FALSE)</f>
        <v>Evening</v>
      </c>
    </row>
    <row r="3944" spans="1:18" x14ac:dyDescent="0.35">
      <c r="A3944" t="s">
        <v>6789</v>
      </c>
      <c r="B3944" t="s">
        <v>6790</v>
      </c>
      <c r="C3944" t="s">
        <v>34</v>
      </c>
      <c r="D3944" t="s">
        <v>38</v>
      </c>
      <c r="E3944" s="1">
        <v>46099.724999999999</v>
      </c>
      <c r="F3944" s="1">
        <v>46102.058333333334</v>
      </c>
      <c r="G3944" t="s">
        <v>27</v>
      </c>
      <c r="H3944" t="s">
        <v>15</v>
      </c>
      <c r="I3944" t="s">
        <v>16</v>
      </c>
      <c r="J3944">
        <v>2</v>
      </c>
      <c r="K3944" t="str">
        <f>IF(tickets_dataset[[#This Row],[status]] = "Closed", "Yes","No")</f>
        <v>Yes</v>
      </c>
      <c r="L3944" s="2">
        <f t="shared" si="244"/>
        <v>56.000000000058208</v>
      </c>
      <c r="M3944" t="str">
        <f t="shared" si="245"/>
        <v>Yes</v>
      </c>
      <c r="N3944" t="str">
        <f t="shared" si="246"/>
        <v>Mar</v>
      </c>
      <c r="O3944" s="2">
        <f t="shared" si="247"/>
        <v>2.3333333333357587</v>
      </c>
      <c r="P3944" t="str">
        <f>VLOOKUP(G3944,Agents!A:E,4,FALSE)</f>
        <v>Team5</v>
      </c>
      <c r="Q3944" t="str">
        <f>VLOOKUP(G3944,Agents!A:E,5,FALSE)</f>
        <v>Senior</v>
      </c>
      <c r="R3944" t="str">
        <f>VLOOKUP(G3944,Agents!A:E,2,FALSE)</f>
        <v>Morning</v>
      </c>
    </row>
    <row r="3945" spans="1:18" x14ac:dyDescent="0.35">
      <c r="A3945" t="s">
        <v>6791</v>
      </c>
      <c r="B3945" t="s">
        <v>6792</v>
      </c>
      <c r="C3945" t="s">
        <v>50</v>
      </c>
      <c r="D3945" t="s">
        <v>13</v>
      </c>
      <c r="E3945" s="1">
        <v>46080.12777777778</v>
      </c>
      <c r="F3945" s="1">
        <v>46081.37777777778</v>
      </c>
      <c r="G3945" t="s">
        <v>77</v>
      </c>
      <c r="H3945" t="s">
        <v>15</v>
      </c>
      <c r="I3945" t="s">
        <v>16</v>
      </c>
      <c r="J3945">
        <v>4</v>
      </c>
      <c r="K3945" t="str">
        <f>IF(tickets_dataset[[#This Row],[status]] = "Closed", "Yes","No")</f>
        <v>Yes</v>
      </c>
      <c r="L3945" s="2">
        <f t="shared" si="244"/>
        <v>30</v>
      </c>
      <c r="M3945" t="str">
        <f t="shared" si="245"/>
        <v>No</v>
      </c>
      <c r="N3945" t="str">
        <f t="shared" si="246"/>
        <v>Feb</v>
      </c>
      <c r="O3945" s="2">
        <f t="shared" si="247"/>
        <v>1.25</v>
      </c>
      <c r="P3945" t="str">
        <f>VLOOKUP(G3945,Agents!A:E,4,FALSE)</f>
        <v>Team5</v>
      </c>
      <c r="Q3945" t="str">
        <f>VLOOKUP(G3945,Agents!A:E,5,FALSE)</f>
        <v>Junior</v>
      </c>
      <c r="R3945" t="str">
        <f>VLOOKUP(G3945,Agents!A:E,2,FALSE)</f>
        <v>Evening</v>
      </c>
    </row>
    <row r="3946" spans="1:18" x14ac:dyDescent="0.35">
      <c r="A3946" t="s">
        <v>6793</v>
      </c>
      <c r="B3946" t="s">
        <v>6794</v>
      </c>
      <c r="C3946" t="s">
        <v>50</v>
      </c>
      <c r="D3946" t="s">
        <v>13</v>
      </c>
      <c r="E3946" s="1">
        <v>46104.694444444445</v>
      </c>
      <c r="F3946" s="1">
        <v>46104.902777777781</v>
      </c>
      <c r="G3946" t="s">
        <v>170</v>
      </c>
      <c r="H3946" t="s">
        <v>28</v>
      </c>
      <c r="I3946" t="s">
        <v>16</v>
      </c>
      <c r="J3946">
        <v>4</v>
      </c>
      <c r="K3946" t="str">
        <f>IF(tickets_dataset[[#This Row],[status]] = "Closed", "Yes","No")</f>
        <v>No</v>
      </c>
      <c r="L3946" s="2">
        <f t="shared" si="244"/>
        <v>5.0000000000582077</v>
      </c>
      <c r="M3946" t="str">
        <f t="shared" si="245"/>
        <v>No</v>
      </c>
      <c r="N3946" t="str">
        <f t="shared" si="246"/>
        <v>Mar</v>
      </c>
      <c r="O3946" s="2">
        <f t="shared" si="247"/>
        <v>0.20833333333575865</v>
      </c>
      <c r="P3946" t="str">
        <f>VLOOKUP(G3946,Agents!A:E,4,FALSE)</f>
        <v>Team5</v>
      </c>
      <c r="Q3946" t="str">
        <f>VLOOKUP(G3946,Agents!A:E,5,FALSE)</f>
        <v>Junior</v>
      </c>
      <c r="R3946" t="str">
        <f>VLOOKUP(G3946,Agents!A:E,2,FALSE)</f>
        <v>Night</v>
      </c>
    </row>
    <row r="3947" spans="1:18" x14ac:dyDescent="0.35">
      <c r="A3947" t="s">
        <v>6795</v>
      </c>
      <c r="B3947" t="s">
        <v>6710</v>
      </c>
      <c r="C3947" t="s">
        <v>34</v>
      </c>
      <c r="D3947" t="s">
        <v>38</v>
      </c>
      <c r="E3947" s="1">
        <v>46078.804861111108</v>
      </c>
      <c r="F3947" s="1">
        <v>46082.388194444444</v>
      </c>
      <c r="G3947" t="s">
        <v>239</v>
      </c>
      <c r="H3947" t="s">
        <v>15</v>
      </c>
      <c r="I3947" t="s">
        <v>16</v>
      </c>
      <c r="J3947">
        <v>3</v>
      </c>
      <c r="K3947" t="str">
        <f>IF(tickets_dataset[[#This Row],[status]] = "Closed", "Yes","No")</f>
        <v>Yes</v>
      </c>
      <c r="L3947" s="2">
        <f t="shared" si="244"/>
        <v>86.000000000058208</v>
      </c>
      <c r="M3947" t="str">
        <f t="shared" si="245"/>
        <v>Yes</v>
      </c>
      <c r="N3947" t="str">
        <f t="shared" si="246"/>
        <v>Feb</v>
      </c>
      <c r="O3947" s="2">
        <f t="shared" si="247"/>
        <v>3.5833333333357587</v>
      </c>
      <c r="P3947" t="str">
        <f>VLOOKUP(G3947,Agents!A:E,4,FALSE)</f>
        <v>Team1</v>
      </c>
      <c r="Q3947" t="str">
        <f>VLOOKUP(G3947,Agents!A:E,5,FALSE)</f>
        <v>Senior</v>
      </c>
      <c r="R3947" t="str">
        <f>VLOOKUP(G3947,Agents!A:E,2,FALSE)</f>
        <v>Evening</v>
      </c>
    </row>
    <row r="3948" spans="1:18" x14ac:dyDescent="0.35">
      <c r="A3948" t="s">
        <v>6796</v>
      </c>
      <c r="B3948" t="s">
        <v>6797</v>
      </c>
      <c r="C3948" t="s">
        <v>34</v>
      </c>
      <c r="D3948" t="s">
        <v>26</v>
      </c>
      <c r="E3948" s="1">
        <v>46073.302083333336</v>
      </c>
      <c r="F3948" s="1">
        <v>46073.927083333336</v>
      </c>
      <c r="G3948" t="s">
        <v>273</v>
      </c>
      <c r="H3948" t="s">
        <v>28</v>
      </c>
      <c r="I3948" t="s">
        <v>68</v>
      </c>
      <c r="J3948">
        <v>3</v>
      </c>
      <c r="K3948" t="str">
        <f>IF(tickets_dataset[[#This Row],[status]] = "Closed", "Yes","No")</f>
        <v>No</v>
      </c>
      <c r="L3948" s="2">
        <f t="shared" si="244"/>
        <v>15</v>
      </c>
      <c r="M3948" t="str">
        <f t="shared" si="245"/>
        <v>No</v>
      </c>
      <c r="N3948" t="str">
        <f t="shared" si="246"/>
        <v>Feb</v>
      </c>
      <c r="O3948" s="2">
        <f t="shared" si="247"/>
        <v>0.625</v>
      </c>
      <c r="P3948" t="str">
        <f>VLOOKUP(G3948,Agents!A:E,4,FALSE)</f>
        <v>Team3</v>
      </c>
      <c r="Q3948" t="str">
        <f>VLOOKUP(G3948,Agents!A:E,5,FALSE)</f>
        <v>Senior</v>
      </c>
      <c r="R3948" t="str">
        <f>VLOOKUP(G3948,Agents!A:E,2,FALSE)</f>
        <v>Evening</v>
      </c>
    </row>
    <row r="3949" spans="1:18" x14ac:dyDescent="0.35">
      <c r="A3949" t="s">
        <v>6798</v>
      </c>
      <c r="B3949" t="s">
        <v>6799</v>
      </c>
      <c r="C3949" t="s">
        <v>22</v>
      </c>
      <c r="D3949" t="s">
        <v>13</v>
      </c>
      <c r="E3949" s="1">
        <v>46085.717361111114</v>
      </c>
      <c r="F3949" s="1">
        <v>46086.050694444442</v>
      </c>
      <c r="G3949" t="s">
        <v>27</v>
      </c>
      <c r="H3949" t="s">
        <v>15</v>
      </c>
      <c r="I3949" t="s">
        <v>16</v>
      </c>
      <c r="J3949">
        <v>3</v>
      </c>
      <c r="K3949" t="str">
        <f>IF(tickets_dataset[[#This Row],[status]] = "Closed", "Yes","No")</f>
        <v>Yes</v>
      </c>
      <c r="L3949" s="2">
        <f t="shared" si="244"/>
        <v>7.9999999998835847</v>
      </c>
      <c r="M3949" t="str">
        <f t="shared" si="245"/>
        <v>No</v>
      </c>
      <c r="N3949" t="str">
        <f t="shared" si="246"/>
        <v>Mar</v>
      </c>
      <c r="O3949" s="2">
        <f t="shared" si="247"/>
        <v>0.33333333332848269</v>
      </c>
      <c r="P3949" t="str">
        <f>VLOOKUP(G3949,Agents!A:E,4,FALSE)</f>
        <v>Team5</v>
      </c>
      <c r="Q3949" t="str">
        <f>VLOOKUP(G3949,Agents!A:E,5,FALSE)</f>
        <v>Senior</v>
      </c>
      <c r="R3949" t="str">
        <f>VLOOKUP(G3949,Agents!A:E,2,FALSE)</f>
        <v>Morning</v>
      </c>
    </row>
    <row r="3950" spans="1:18" x14ac:dyDescent="0.35">
      <c r="A3950" t="s">
        <v>6800</v>
      </c>
      <c r="B3950" t="s">
        <v>6801</v>
      </c>
      <c r="C3950" t="s">
        <v>22</v>
      </c>
      <c r="D3950" t="s">
        <v>38</v>
      </c>
      <c r="E3950" s="1">
        <v>46076.711805555555</v>
      </c>
      <c r="F3950" s="1">
        <v>46080.003472222219</v>
      </c>
      <c r="G3950" t="s">
        <v>239</v>
      </c>
      <c r="H3950" t="s">
        <v>28</v>
      </c>
      <c r="I3950" t="s">
        <v>16</v>
      </c>
      <c r="J3950">
        <v>4</v>
      </c>
      <c r="K3950" t="str">
        <f>IF(tickets_dataset[[#This Row],[status]] = "Closed", "Yes","No")</f>
        <v>No</v>
      </c>
      <c r="L3950" s="2">
        <f t="shared" si="244"/>
        <v>78.999999999941792</v>
      </c>
      <c r="M3950" t="str">
        <f t="shared" si="245"/>
        <v>Yes</v>
      </c>
      <c r="N3950" t="str">
        <f t="shared" si="246"/>
        <v>Feb</v>
      </c>
      <c r="O3950" s="2">
        <f t="shared" si="247"/>
        <v>3.2916666666642413</v>
      </c>
      <c r="P3950" t="str">
        <f>VLOOKUP(G3950,Agents!A:E,4,FALSE)</f>
        <v>Team1</v>
      </c>
      <c r="Q3950" t="str">
        <f>VLOOKUP(G3950,Agents!A:E,5,FALSE)</f>
        <v>Senior</v>
      </c>
      <c r="R3950" t="str">
        <f>VLOOKUP(G3950,Agents!A:E,2,FALSE)</f>
        <v>Evening</v>
      </c>
    </row>
    <row r="3951" spans="1:18" x14ac:dyDescent="0.35">
      <c r="A3951" t="s">
        <v>6802</v>
      </c>
      <c r="B3951" t="s">
        <v>6803</v>
      </c>
      <c r="C3951" t="s">
        <v>22</v>
      </c>
      <c r="D3951" t="s">
        <v>13</v>
      </c>
      <c r="E3951" s="1">
        <v>46049.947222222225</v>
      </c>
      <c r="F3951" s="1">
        <v>46051.780555555553</v>
      </c>
      <c r="G3951" t="s">
        <v>137</v>
      </c>
      <c r="H3951" t="s">
        <v>28</v>
      </c>
      <c r="I3951" t="s">
        <v>16</v>
      </c>
      <c r="J3951">
        <v>4</v>
      </c>
      <c r="K3951" t="str">
        <f>IF(tickets_dataset[[#This Row],[status]] = "Closed", "Yes","No")</f>
        <v>No</v>
      </c>
      <c r="L3951" s="2">
        <f t="shared" si="244"/>
        <v>43.999999999883585</v>
      </c>
      <c r="M3951" t="str">
        <f t="shared" si="245"/>
        <v>No</v>
      </c>
      <c r="N3951" t="str">
        <f t="shared" si="246"/>
        <v>Jan</v>
      </c>
      <c r="O3951" s="2">
        <f t="shared" si="247"/>
        <v>1.8333333333284827</v>
      </c>
      <c r="P3951" t="str">
        <f>VLOOKUP(G3951,Agents!A:E,4,FALSE)</f>
        <v>Team5</v>
      </c>
      <c r="Q3951" t="str">
        <f>VLOOKUP(G3951,Agents!A:E,5,FALSE)</f>
        <v>Senior</v>
      </c>
      <c r="R3951" t="str">
        <f>VLOOKUP(G3951,Agents!A:E,2,FALSE)</f>
        <v>Night</v>
      </c>
    </row>
    <row r="3952" spans="1:18" x14ac:dyDescent="0.35">
      <c r="A3952" t="s">
        <v>6804</v>
      </c>
      <c r="B3952" t="s">
        <v>1039</v>
      </c>
      <c r="C3952" t="s">
        <v>50</v>
      </c>
      <c r="D3952" t="s">
        <v>26</v>
      </c>
      <c r="E3952" s="1">
        <v>46029.695833333331</v>
      </c>
      <c r="F3952" s="1">
        <v>46031.320833333331</v>
      </c>
      <c r="G3952" t="s">
        <v>45</v>
      </c>
      <c r="H3952" t="s">
        <v>28</v>
      </c>
      <c r="I3952" t="s">
        <v>16</v>
      </c>
      <c r="J3952">
        <v>4</v>
      </c>
      <c r="K3952" t="str">
        <f>IF(tickets_dataset[[#This Row],[status]] = "Closed", "Yes","No")</f>
        <v>No</v>
      </c>
      <c r="L3952" s="2">
        <f t="shared" si="244"/>
        <v>39</v>
      </c>
      <c r="M3952" t="str">
        <f t="shared" si="245"/>
        <v>No</v>
      </c>
      <c r="N3952" t="str">
        <f t="shared" si="246"/>
        <v>Jan</v>
      </c>
      <c r="O3952" s="2">
        <f t="shared" si="247"/>
        <v>1.625</v>
      </c>
      <c r="P3952" t="str">
        <f>VLOOKUP(G3952,Agents!A:E,4,FALSE)</f>
        <v>Team5</v>
      </c>
      <c r="Q3952" t="str">
        <f>VLOOKUP(G3952,Agents!A:E,5,FALSE)</f>
        <v>Senior</v>
      </c>
      <c r="R3952" t="str">
        <f>VLOOKUP(G3952,Agents!A:E,2,FALSE)</f>
        <v>Morning</v>
      </c>
    </row>
    <row r="3953" spans="1:18" x14ac:dyDescent="0.35">
      <c r="A3953" t="s">
        <v>6805</v>
      </c>
      <c r="B3953" t="s">
        <v>700</v>
      </c>
      <c r="C3953" t="s">
        <v>22</v>
      </c>
      <c r="D3953" t="s">
        <v>38</v>
      </c>
      <c r="E3953" s="1">
        <v>46111.65902777778</v>
      </c>
      <c r="F3953" s="1">
        <v>46113.28402777778</v>
      </c>
      <c r="G3953" t="s">
        <v>91</v>
      </c>
      <c r="H3953" t="s">
        <v>15</v>
      </c>
      <c r="I3953" t="s">
        <v>16</v>
      </c>
      <c r="J3953">
        <v>4</v>
      </c>
      <c r="K3953" t="str">
        <f>IF(tickets_dataset[[#This Row],[status]] = "Closed", "Yes","No")</f>
        <v>Yes</v>
      </c>
      <c r="L3953" s="2">
        <f t="shared" si="244"/>
        <v>39</v>
      </c>
      <c r="M3953" t="str">
        <f t="shared" si="245"/>
        <v>No</v>
      </c>
      <c r="N3953" t="str">
        <f t="shared" si="246"/>
        <v>Mar</v>
      </c>
      <c r="O3953" s="2">
        <f t="shared" si="247"/>
        <v>1.625</v>
      </c>
      <c r="P3953" t="str">
        <f>VLOOKUP(G3953,Agents!A:E,4,FALSE)</f>
        <v>Team5</v>
      </c>
      <c r="Q3953" t="str">
        <f>VLOOKUP(G3953,Agents!A:E,5,FALSE)</f>
        <v>Mid</v>
      </c>
      <c r="R3953" t="str">
        <f>VLOOKUP(G3953,Agents!A:E,2,FALSE)</f>
        <v>Night</v>
      </c>
    </row>
    <row r="3954" spans="1:18" x14ac:dyDescent="0.35">
      <c r="A3954" t="s">
        <v>6806</v>
      </c>
      <c r="B3954" t="s">
        <v>64</v>
      </c>
      <c r="C3954" t="s">
        <v>12</v>
      </c>
      <c r="D3954" t="s">
        <v>38</v>
      </c>
      <c r="E3954" s="1">
        <v>46067.786805555559</v>
      </c>
      <c r="F3954" s="1">
        <v>46068.495138888888</v>
      </c>
      <c r="G3954" t="s">
        <v>190</v>
      </c>
      <c r="H3954" t="s">
        <v>15</v>
      </c>
      <c r="I3954" t="s">
        <v>16</v>
      </c>
      <c r="J3954">
        <v>4</v>
      </c>
      <c r="K3954" t="str">
        <f>IF(tickets_dataset[[#This Row],[status]] = "Closed", "Yes","No")</f>
        <v>Yes</v>
      </c>
      <c r="L3954" s="2">
        <f t="shared" si="244"/>
        <v>16.999999999883585</v>
      </c>
      <c r="M3954" t="str">
        <f t="shared" si="245"/>
        <v>No</v>
      </c>
      <c r="N3954" t="str">
        <f t="shared" si="246"/>
        <v>Feb</v>
      </c>
      <c r="O3954" s="2">
        <f t="shared" si="247"/>
        <v>0.70833333332848269</v>
      </c>
      <c r="P3954" t="str">
        <f>VLOOKUP(G3954,Agents!A:E,4,FALSE)</f>
        <v>Team1</v>
      </c>
      <c r="Q3954" t="str">
        <f>VLOOKUP(G3954,Agents!A:E,5,FALSE)</f>
        <v>Senior</v>
      </c>
      <c r="R3954" t="str">
        <f>VLOOKUP(G3954,Agents!A:E,2,FALSE)</f>
        <v>Night</v>
      </c>
    </row>
    <row r="3955" spans="1:18" x14ac:dyDescent="0.35">
      <c r="A3955" t="s">
        <v>6807</v>
      </c>
      <c r="B3955" t="s">
        <v>6808</v>
      </c>
      <c r="C3955" t="s">
        <v>12</v>
      </c>
      <c r="D3955" t="s">
        <v>26</v>
      </c>
      <c r="E3955" s="1">
        <v>46098.118055555555</v>
      </c>
      <c r="F3955" s="1">
        <v>46100.159722222219</v>
      </c>
      <c r="G3955" t="s">
        <v>27</v>
      </c>
      <c r="H3955" t="s">
        <v>15</v>
      </c>
      <c r="I3955" t="s">
        <v>16</v>
      </c>
      <c r="J3955">
        <v>4</v>
      </c>
      <c r="K3955" t="str">
        <f>IF(tickets_dataset[[#This Row],[status]] = "Closed", "Yes","No")</f>
        <v>Yes</v>
      </c>
      <c r="L3955" s="2">
        <f t="shared" si="244"/>
        <v>48.999999999941792</v>
      </c>
      <c r="M3955" t="str">
        <f t="shared" si="245"/>
        <v>Yes</v>
      </c>
      <c r="N3955" t="str">
        <f t="shared" si="246"/>
        <v>Mar</v>
      </c>
      <c r="O3955" s="2">
        <f t="shared" si="247"/>
        <v>2.0416666666642413</v>
      </c>
      <c r="P3955" t="str">
        <f>VLOOKUP(G3955,Agents!A:E,4,FALSE)</f>
        <v>Team5</v>
      </c>
      <c r="Q3955" t="str">
        <f>VLOOKUP(G3955,Agents!A:E,5,FALSE)</f>
        <v>Senior</v>
      </c>
      <c r="R3955" t="str">
        <f>VLOOKUP(G3955,Agents!A:E,2,FALSE)</f>
        <v>Morning</v>
      </c>
    </row>
    <row r="3956" spans="1:18" x14ac:dyDescent="0.35">
      <c r="A3956" t="s">
        <v>6809</v>
      </c>
      <c r="B3956" t="s">
        <v>6810</v>
      </c>
      <c r="C3956" t="s">
        <v>12</v>
      </c>
      <c r="D3956" t="s">
        <v>38</v>
      </c>
      <c r="E3956" s="1">
        <v>46066.755555555559</v>
      </c>
      <c r="F3956" s="1">
        <v>46069.380555555559</v>
      </c>
      <c r="G3956" t="s">
        <v>167</v>
      </c>
      <c r="H3956" t="s">
        <v>15</v>
      </c>
      <c r="I3956" t="s">
        <v>16</v>
      </c>
      <c r="J3956">
        <v>3</v>
      </c>
      <c r="K3956" t="str">
        <f>IF(tickets_dataset[[#This Row],[status]] = "Closed", "Yes","No")</f>
        <v>Yes</v>
      </c>
      <c r="L3956" s="2">
        <f t="shared" si="244"/>
        <v>63</v>
      </c>
      <c r="M3956" t="str">
        <f t="shared" si="245"/>
        <v>Yes</v>
      </c>
      <c r="N3956" t="str">
        <f t="shared" si="246"/>
        <v>Feb</v>
      </c>
      <c r="O3956" s="2">
        <f t="shared" si="247"/>
        <v>2.625</v>
      </c>
      <c r="P3956" t="str">
        <f>VLOOKUP(G3956,Agents!A:E,4,FALSE)</f>
        <v>Team3</v>
      </c>
      <c r="Q3956" t="str">
        <f>VLOOKUP(G3956,Agents!A:E,5,FALSE)</f>
        <v>Mid</v>
      </c>
      <c r="R3956" t="str">
        <f>VLOOKUP(G3956,Agents!A:E,2,FALSE)</f>
        <v>Evening</v>
      </c>
    </row>
    <row r="3957" spans="1:18" x14ac:dyDescent="0.35">
      <c r="A3957" t="s">
        <v>6811</v>
      </c>
      <c r="B3957" t="s">
        <v>5245</v>
      </c>
      <c r="C3957" t="s">
        <v>22</v>
      </c>
      <c r="D3957" t="s">
        <v>26</v>
      </c>
      <c r="E3957" s="1">
        <v>46080.413194444445</v>
      </c>
      <c r="F3957" s="1">
        <v>46082.788194444445</v>
      </c>
      <c r="G3957" t="s">
        <v>273</v>
      </c>
      <c r="H3957" t="s">
        <v>15</v>
      </c>
      <c r="I3957" t="s">
        <v>16</v>
      </c>
      <c r="J3957">
        <v>5</v>
      </c>
      <c r="K3957" t="str">
        <f>IF(tickets_dataset[[#This Row],[status]] = "Closed", "Yes","No")</f>
        <v>Yes</v>
      </c>
      <c r="L3957" s="2">
        <f t="shared" si="244"/>
        <v>57</v>
      </c>
      <c r="M3957" t="str">
        <f t="shared" si="245"/>
        <v>Yes</v>
      </c>
      <c r="N3957" t="str">
        <f t="shared" si="246"/>
        <v>Feb</v>
      </c>
      <c r="O3957" s="2">
        <f t="shared" si="247"/>
        <v>2.375</v>
      </c>
      <c r="P3957" t="str">
        <f>VLOOKUP(G3957,Agents!A:E,4,FALSE)</f>
        <v>Team3</v>
      </c>
      <c r="Q3957" t="str">
        <f>VLOOKUP(G3957,Agents!A:E,5,FALSE)</f>
        <v>Senior</v>
      </c>
      <c r="R3957" t="str">
        <f>VLOOKUP(G3957,Agents!A:E,2,FALSE)</f>
        <v>Evening</v>
      </c>
    </row>
    <row r="3958" spans="1:18" x14ac:dyDescent="0.35">
      <c r="A3958" t="s">
        <v>6812</v>
      </c>
      <c r="B3958" t="s">
        <v>840</v>
      </c>
      <c r="C3958" t="s">
        <v>50</v>
      </c>
      <c r="D3958" t="s">
        <v>38</v>
      </c>
      <c r="E3958" s="1">
        <v>46040.263888888891</v>
      </c>
      <c r="F3958" s="1">
        <v>46041.472222222219</v>
      </c>
      <c r="G3958" t="s">
        <v>282</v>
      </c>
      <c r="H3958" t="s">
        <v>15</v>
      </c>
      <c r="I3958" t="s">
        <v>16</v>
      </c>
      <c r="J3958">
        <v>4</v>
      </c>
      <c r="K3958" t="str">
        <f>IF(tickets_dataset[[#This Row],[status]] = "Closed", "Yes","No")</f>
        <v>Yes</v>
      </c>
      <c r="L3958" s="2">
        <f t="shared" si="244"/>
        <v>28.999999999883585</v>
      </c>
      <c r="M3958" t="str">
        <f t="shared" si="245"/>
        <v>No</v>
      </c>
      <c r="N3958" t="str">
        <f t="shared" si="246"/>
        <v>Jan</v>
      </c>
      <c r="O3958" s="2">
        <f t="shared" si="247"/>
        <v>1.2083333333284827</v>
      </c>
      <c r="P3958" t="str">
        <f>VLOOKUP(G3958,Agents!A:E,4,FALSE)</f>
        <v>Team4</v>
      </c>
      <c r="Q3958" t="str">
        <f>VLOOKUP(G3958,Agents!A:E,5,FALSE)</f>
        <v>Mid</v>
      </c>
      <c r="R3958" t="str">
        <f>VLOOKUP(G3958,Agents!A:E,2,FALSE)</f>
        <v>Morning</v>
      </c>
    </row>
    <row r="3959" spans="1:18" x14ac:dyDescent="0.35">
      <c r="A3959" t="s">
        <v>6813</v>
      </c>
      <c r="B3959" t="s">
        <v>6186</v>
      </c>
      <c r="C3959" t="s">
        <v>76</v>
      </c>
      <c r="D3959" t="s">
        <v>38</v>
      </c>
      <c r="E3959" s="1">
        <v>46090.081250000003</v>
      </c>
      <c r="F3959" s="1">
        <v>46090.956250000003</v>
      </c>
      <c r="G3959" t="s">
        <v>164</v>
      </c>
      <c r="H3959" t="s">
        <v>15</v>
      </c>
      <c r="I3959" t="s">
        <v>16</v>
      </c>
      <c r="J3959">
        <v>2</v>
      </c>
      <c r="K3959" t="str">
        <f>IF(tickets_dataset[[#This Row],[status]] = "Closed", "Yes","No")</f>
        <v>Yes</v>
      </c>
      <c r="L3959" s="2">
        <f t="shared" si="244"/>
        <v>21</v>
      </c>
      <c r="M3959" t="str">
        <f t="shared" si="245"/>
        <v>No</v>
      </c>
      <c r="N3959" t="str">
        <f t="shared" si="246"/>
        <v>Mar</v>
      </c>
      <c r="O3959" s="2">
        <f t="shared" si="247"/>
        <v>0.875</v>
      </c>
      <c r="P3959" t="str">
        <f>VLOOKUP(G3959,Agents!A:E,4,FALSE)</f>
        <v>Team4</v>
      </c>
      <c r="Q3959" t="str">
        <f>VLOOKUP(G3959,Agents!A:E,5,FALSE)</f>
        <v>Senior</v>
      </c>
      <c r="R3959" t="str">
        <f>VLOOKUP(G3959,Agents!A:E,2,FALSE)</f>
        <v>Evening</v>
      </c>
    </row>
    <row r="3960" spans="1:18" x14ac:dyDescent="0.35">
      <c r="A3960" t="s">
        <v>6814</v>
      </c>
      <c r="B3960" t="s">
        <v>6783</v>
      </c>
      <c r="C3960" t="s">
        <v>76</v>
      </c>
      <c r="D3960" t="s">
        <v>38</v>
      </c>
      <c r="E3960" s="1">
        <v>46084.532638888886</v>
      </c>
      <c r="F3960" s="1">
        <v>46085.365972222222</v>
      </c>
      <c r="G3960" t="s">
        <v>183</v>
      </c>
      <c r="H3960" t="s">
        <v>28</v>
      </c>
      <c r="I3960" t="s">
        <v>16</v>
      </c>
      <c r="J3960">
        <v>5</v>
      </c>
      <c r="K3960" t="str">
        <f>IF(tickets_dataset[[#This Row],[status]] = "Closed", "Yes","No")</f>
        <v>No</v>
      </c>
      <c r="L3960" s="2">
        <f t="shared" si="244"/>
        <v>20.000000000058208</v>
      </c>
      <c r="M3960" t="str">
        <f t="shared" si="245"/>
        <v>No</v>
      </c>
      <c r="N3960" t="str">
        <f t="shared" si="246"/>
        <v>Mar</v>
      </c>
      <c r="O3960" s="2">
        <f t="shared" si="247"/>
        <v>0.83333333333575865</v>
      </c>
      <c r="P3960" t="str">
        <f>VLOOKUP(G3960,Agents!A:E,4,FALSE)</f>
        <v>Team3</v>
      </c>
      <c r="Q3960" t="str">
        <f>VLOOKUP(G3960,Agents!A:E,5,FALSE)</f>
        <v>Senior</v>
      </c>
      <c r="R3960" t="str">
        <f>VLOOKUP(G3960,Agents!A:E,2,FALSE)</f>
        <v>Night</v>
      </c>
    </row>
    <row r="3961" spans="1:18" x14ac:dyDescent="0.35">
      <c r="A3961" t="s">
        <v>6815</v>
      </c>
      <c r="B3961" t="s">
        <v>6816</v>
      </c>
      <c r="C3961" t="s">
        <v>22</v>
      </c>
      <c r="D3961" t="s">
        <v>13</v>
      </c>
      <c r="E3961" s="1">
        <v>46051.997916666667</v>
      </c>
      <c r="F3961" s="1">
        <v>46053.956250000003</v>
      </c>
      <c r="G3961" t="s">
        <v>80</v>
      </c>
      <c r="H3961" t="s">
        <v>15</v>
      </c>
      <c r="I3961" t="s">
        <v>16</v>
      </c>
      <c r="J3961">
        <v>3</v>
      </c>
      <c r="K3961" t="str">
        <f>IF(tickets_dataset[[#This Row],[status]] = "Closed", "Yes","No")</f>
        <v>Yes</v>
      </c>
      <c r="L3961" s="2">
        <f t="shared" si="244"/>
        <v>47.000000000058208</v>
      </c>
      <c r="M3961" t="str">
        <f t="shared" si="245"/>
        <v>No</v>
      </c>
      <c r="N3961" t="str">
        <f t="shared" si="246"/>
        <v>Jan</v>
      </c>
      <c r="O3961" s="2">
        <f t="shared" si="247"/>
        <v>1.9583333333357587</v>
      </c>
      <c r="P3961" t="str">
        <f>VLOOKUP(G3961,Agents!A:E,4,FALSE)</f>
        <v>Team3</v>
      </c>
      <c r="Q3961" t="str">
        <f>VLOOKUP(G3961,Agents!A:E,5,FALSE)</f>
        <v>Junior</v>
      </c>
      <c r="R3961" t="str">
        <f>VLOOKUP(G3961,Agents!A:E,2,FALSE)</f>
        <v>Evening</v>
      </c>
    </row>
    <row r="3962" spans="1:18" x14ac:dyDescent="0.35">
      <c r="A3962" t="s">
        <v>6817</v>
      </c>
      <c r="B3962" t="s">
        <v>706</v>
      </c>
      <c r="C3962" t="s">
        <v>50</v>
      </c>
      <c r="D3962" t="s">
        <v>13</v>
      </c>
      <c r="E3962" s="1">
        <v>46079.243055555555</v>
      </c>
      <c r="F3962" s="1">
        <v>46079.826388888891</v>
      </c>
      <c r="G3962" t="s">
        <v>80</v>
      </c>
      <c r="H3962" t="s">
        <v>15</v>
      </c>
      <c r="I3962" t="s">
        <v>16</v>
      </c>
      <c r="J3962">
        <v>4</v>
      </c>
      <c r="K3962" t="str">
        <f>IF(tickets_dataset[[#This Row],[status]] = "Closed", "Yes","No")</f>
        <v>Yes</v>
      </c>
      <c r="L3962" s="2">
        <f t="shared" si="244"/>
        <v>14.000000000058208</v>
      </c>
      <c r="M3962" t="str">
        <f t="shared" si="245"/>
        <v>No</v>
      </c>
      <c r="N3962" t="str">
        <f t="shared" si="246"/>
        <v>Feb</v>
      </c>
      <c r="O3962" s="2">
        <f t="shared" si="247"/>
        <v>0.58333333333575865</v>
      </c>
      <c r="P3962" t="str">
        <f>VLOOKUP(G3962,Agents!A:E,4,FALSE)</f>
        <v>Team3</v>
      </c>
      <c r="Q3962" t="str">
        <f>VLOOKUP(G3962,Agents!A:E,5,FALSE)</f>
        <v>Junior</v>
      </c>
      <c r="R3962" t="str">
        <f>VLOOKUP(G3962,Agents!A:E,2,FALSE)</f>
        <v>Evening</v>
      </c>
    </row>
    <row r="3963" spans="1:18" x14ac:dyDescent="0.35">
      <c r="A3963" t="s">
        <v>6818</v>
      </c>
      <c r="B3963" t="s">
        <v>6819</v>
      </c>
      <c r="C3963" t="s">
        <v>76</v>
      </c>
      <c r="D3963" t="s">
        <v>26</v>
      </c>
      <c r="E3963" s="1">
        <v>46023.540277777778</v>
      </c>
      <c r="F3963" s="1">
        <v>46025.415277777778</v>
      </c>
      <c r="G3963" t="s">
        <v>211</v>
      </c>
      <c r="H3963" t="s">
        <v>15</v>
      </c>
      <c r="I3963" t="s">
        <v>16</v>
      </c>
      <c r="J3963">
        <v>3</v>
      </c>
      <c r="K3963" t="str">
        <f>IF(tickets_dataset[[#This Row],[status]] = "Closed", "Yes","No")</f>
        <v>Yes</v>
      </c>
      <c r="L3963" s="2">
        <f t="shared" si="244"/>
        <v>45</v>
      </c>
      <c r="M3963" t="str">
        <f t="shared" si="245"/>
        <v>No</v>
      </c>
      <c r="N3963" t="str">
        <f t="shared" si="246"/>
        <v>Jan</v>
      </c>
      <c r="O3963" s="2">
        <f t="shared" si="247"/>
        <v>1.875</v>
      </c>
      <c r="P3963" t="str">
        <f>VLOOKUP(G3963,Agents!A:E,4,FALSE)</f>
        <v>Team5</v>
      </c>
      <c r="Q3963" t="str">
        <f>VLOOKUP(G3963,Agents!A:E,5,FALSE)</f>
        <v>Senior</v>
      </c>
      <c r="R3963" t="str">
        <f>VLOOKUP(G3963,Agents!A:E,2,FALSE)</f>
        <v>Evening</v>
      </c>
    </row>
    <row r="3964" spans="1:18" x14ac:dyDescent="0.35">
      <c r="A3964" t="s">
        <v>6820</v>
      </c>
      <c r="B3964" t="s">
        <v>3108</v>
      </c>
      <c r="C3964" t="s">
        <v>76</v>
      </c>
      <c r="D3964" t="s">
        <v>13</v>
      </c>
      <c r="E3964" s="1">
        <v>46037.693749999999</v>
      </c>
      <c r="F3964" s="1">
        <v>46039.527083333334</v>
      </c>
      <c r="G3964" t="s">
        <v>211</v>
      </c>
      <c r="H3964" t="s">
        <v>15</v>
      </c>
      <c r="I3964" t="s">
        <v>16</v>
      </c>
      <c r="J3964">
        <v>3</v>
      </c>
      <c r="K3964" t="str">
        <f>IF(tickets_dataset[[#This Row],[status]] = "Closed", "Yes","No")</f>
        <v>Yes</v>
      </c>
      <c r="L3964" s="2">
        <f t="shared" si="244"/>
        <v>44.000000000058208</v>
      </c>
      <c r="M3964" t="str">
        <f t="shared" si="245"/>
        <v>No</v>
      </c>
      <c r="N3964" t="str">
        <f t="shared" si="246"/>
        <v>Jan</v>
      </c>
      <c r="O3964" s="2">
        <f t="shared" si="247"/>
        <v>1.8333333333357587</v>
      </c>
      <c r="P3964" t="str">
        <f>VLOOKUP(G3964,Agents!A:E,4,FALSE)</f>
        <v>Team5</v>
      </c>
      <c r="Q3964" t="str">
        <f>VLOOKUP(G3964,Agents!A:E,5,FALSE)</f>
        <v>Senior</v>
      </c>
      <c r="R3964" t="str">
        <f>VLOOKUP(G3964,Agents!A:E,2,FALSE)</f>
        <v>Evening</v>
      </c>
    </row>
    <row r="3965" spans="1:18" x14ac:dyDescent="0.35">
      <c r="A3965" t="s">
        <v>6821</v>
      </c>
      <c r="B3965" t="s">
        <v>6822</v>
      </c>
      <c r="C3965" t="s">
        <v>22</v>
      </c>
      <c r="D3965" t="s">
        <v>38</v>
      </c>
      <c r="E3965" s="1">
        <v>46092.586111111108</v>
      </c>
      <c r="F3965" s="1">
        <v>46094.336111111108</v>
      </c>
      <c r="G3965" t="s">
        <v>140</v>
      </c>
      <c r="H3965" t="s">
        <v>15</v>
      </c>
      <c r="I3965" t="s">
        <v>16</v>
      </c>
      <c r="J3965">
        <v>5</v>
      </c>
      <c r="K3965" t="str">
        <f>IF(tickets_dataset[[#This Row],[status]] = "Closed", "Yes","No")</f>
        <v>Yes</v>
      </c>
      <c r="L3965" s="2">
        <f t="shared" si="244"/>
        <v>42</v>
      </c>
      <c r="M3965" t="str">
        <f t="shared" si="245"/>
        <v>No</v>
      </c>
      <c r="N3965" t="str">
        <f t="shared" si="246"/>
        <v>Mar</v>
      </c>
      <c r="O3965" s="2">
        <f t="shared" si="247"/>
        <v>1.75</v>
      </c>
      <c r="P3965" t="str">
        <f>VLOOKUP(G3965,Agents!A:E,4,FALSE)</f>
        <v>Team1</v>
      </c>
      <c r="Q3965" t="str">
        <f>VLOOKUP(G3965,Agents!A:E,5,FALSE)</f>
        <v>Junior</v>
      </c>
      <c r="R3965" t="str">
        <f>VLOOKUP(G3965,Agents!A:E,2,FALSE)</f>
        <v>Morning</v>
      </c>
    </row>
    <row r="3966" spans="1:18" x14ac:dyDescent="0.35">
      <c r="A3966" t="s">
        <v>6823</v>
      </c>
      <c r="B3966" t="s">
        <v>1085</v>
      </c>
      <c r="C3966" t="s">
        <v>50</v>
      </c>
      <c r="D3966" t="s">
        <v>13</v>
      </c>
      <c r="E3966" s="1">
        <v>46038.292361111111</v>
      </c>
      <c r="F3966" s="1">
        <v>46039.459027777775</v>
      </c>
      <c r="G3966" t="s">
        <v>128</v>
      </c>
      <c r="H3966" t="s">
        <v>15</v>
      </c>
      <c r="I3966" t="s">
        <v>16</v>
      </c>
      <c r="J3966">
        <v>4</v>
      </c>
      <c r="K3966" t="str">
        <f>IF(tickets_dataset[[#This Row],[status]] = "Closed", "Yes","No")</f>
        <v>Yes</v>
      </c>
      <c r="L3966" s="2">
        <f t="shared" si="244"/>
        <v>27.999999999941792</v>
      </c>
      <c r="M3966" t="str">
        <f t="shared" si="245"/>
        <v>No</v>
      </c>
      <c r="N3966" t="str">
        <f t="shared" si="246"/>
        <v>Jan</v>
      </c>
      <c r="O3966" s="2">
        <f t="shared" si="247"/>
        <v>1.1666666666642413</v>
      </c>
      <c r="P3966" t="str">
        <f>VLOOKUP(G3966,Agents!A:E,4,FALSE)</f>
        <v>Team4</v>
      </c>
      <c r="Q3966" t="str">
        <f>VLOOKUP(G3966,Agents!A:E,5,FALSE)</f>
        <v>Mid</v>
      </c>
      <c r="R3966" t="str">
        <f>VLOOKUP(G3966,Agents!A:E,2,FALSE)</f>
        <v>Night</v>
      </c>
    </row>
    <row r="3967" spans="1:18" x14ac:dyDescent="0.35">
      <c r="A3967" t="s">
        <v>6824</v>
      </c>
      <c r="B3967" t="s">
        <v>2263</v>
      </c>
      <c r="C3967" t="s">
        <v>12</v>
      </c>
      <c r="D3967" t="s">
        <v>38</v>
      </c>
      <c r="E3967" s="1">
        <v>46103.750694444447</v>
      </c>
      <c r="F3967" s="1">
        <v>46105.709027777775</v>
      </c>
      <c r="G3967" t="s">
        <v>80</v>
      </c>
      <c r="H3967" t="s">
        <v>28</v>
      </c>
      <c r="I3967" t="s">
        <v>16</v>
      </c>
      <c r="J3967">
        <v>4</v>
      </c>
      <c r="K3967" t="str">
        <f>IF(tickets_dataset[[#This Row],[status]] = "Closed", "Yes","No")</f>
        <v>No</v>
      </c>
      <c r="L3967" s="2">
        <f t="shared" si="244"/>
        <v>46.999999999883585</v>
      </c>
      <c r="M3967" t="str">
        <f t="shared" si="245"/>
        <v>No</v>
      </c>
      <c r="N3967" t="str">
        <f t="shared" si="246"/>
        <v>Mar</v>
      </c>
      <c r="O3967" s="2">
        <f t="shared" si="247"/>
        <v>1.9583333333284827</v>
      </c>
      <c r="P3967" t="str">
        <f>VLOOKUP(G3967,Agents!A:E,4,FALSE)</f>
        <v>Team3</v>
      </c>
      <c r="Q3967" t="str">
        <f>VLOOKUP(G3967,Agents!A:E,5,FALSE)</f>
        <v>Junior</v>
      </c>
      <c r="R3967" t="str">
        <f>VLOOKUP(G3967,Agents!A:E,2,FALSE)</f>
        <v>Evening</v>
      </c>
    </row>
    <row r="3968" spans="1:18" x14ac:dyDescent="0.35">
      <c r="A3968" t="s">
        <v>6825</v>
      </c>
      <c r="B3968" t="s">
        <v>6826</v>
      </c>
      <c r="C3968" t="s">
        <v>22</v>
      </c>
      <c r="D3968" t="s">
        <v>38</v>
      </c>
      <c r="E3968" s="1">
        <v>46111.026388888888</v>
      </c>
      <c r="F3968" s="1">
        <v>46112.984722222223</v>
      </c>
      <c r="G3968" t="s">
        <v>62</v>
      </c>
      <c r="H3968" t="s">
        <v>15</v>
      </c>
      <c r="I3968" t="s">
        <v>16</v>
      </c>
      <c r="J3968">
        <v>3</v>
      </c>
      <c r="K3968" t="str">
        <f>IF(tickets_dataset[[#This Row],[status]] = "Closed", "Yes","No")</f>
        <v>Yes</v>
      </c>
      <c r="L3968" s="2">
        <f t="shared" si="244"/>
        <v>47.000000000058208</v>
      </c>
      <c r="M3968" t="str">
        <f t="shared" si="245"/>
        <v>No</v>
      </c>
      <c r="N3968" t="str">
        <f t="shared" si="246"/>
        <v>Mar</v>
      </c>
      <c r="O3968" s="2">
        <f t="shared" si="247"/>
        <v>1.9583333333357587</v>
      </c>
      <c r="P3968" t="str">
        <f>VLOOKUP(G3968,Agents!A:E,4,FALSE)</f>
        <v>Team1</v>
      </c>
      <c r="Q3968" t="str">
        <f>VLOOKUP(G3968,Agents!A:E,5,FALSE)</f>
        <v>Junior</v>
      </c>
      <c r="R3968" t="str">
        <f>VLOOKUP(G3968,Agents!A:E,2,FALSE)</f>
        <v>Morning</v>
      </c>
    </row>
    <row r="3969" spans="1:18" x14ac:dyDescent="0.35">
      <c r="A3969" t="s">
        <v>6827</v>
      </c>
      <c r="B3969" t="s">
        <v>1947</v>
      </c>
      <c r="C3969" t="s">
        <v>50</v>
      </c>
      <c r="D3969" t="s">
        <v>26</v>
      </c>
      <c r="E3969" s="1">
        <v>46047.686111111114</v>
      </c>
      <c r="F3969" s="1">
        <v>46050.519444444442</v>
      </c>
      <c r="G3969" t="s">
        <v>216</v>
      </c>
      <c r="H3969" t="s">
        <v>15</v>
      </c>
      <c r="I3969" t="s">
        <v>16</v>
      </c>
      <c r="J3969">
        <v>4</v>
      </c>
      <c r="K3969" t="str">
        <f>IF(tickets_dataset[[#This Row],[status]] = "Closed", "Yes","No")</f>
        <v>Yes</v>
      </c>
      <c r="L3969" s="2">
        <f t="shared" si="244"/>
        <v>67.999999999883585</v>
      </c>
      <c r="M3969" t="str">
        <f t="shared" si="245"/>
        <v>Yes</v>
      </c>
      <c r="N3969" t="str">
        <f t="shared" si="246"/>
        <v>Jan</v>
      </c>
      <c r="O3969" s="2">
        <f t="shared" si="247"/>
        <v>2.8333333333284827</v>
      </c>
      <c r="P3969" t="str">
        <f>VLOOKUP(G3969,Agents!A:E,4,FALSE)</f>
        <v>Team5</v>
      </c>
      <c r="Q3969" t="str">
        <f>VLOOKUP(G3969,Agents!A:E,5,FALSE)</f>
        <v>Junior</v>
      </c>
      <c r="R3969" t="str">
        <f>VLOOKUP(G3969,Agents!A:E,2,FALSE)</f>
        <v>Evening</v>
      </c>
    </row>
    <row r="3970" spans="1:18" x14ac:dyDescent="0.35">
      <c r="A3970" t="s">
        <v>6828</v>
      </c>
      <c r="B3970" t="s">
        <v>6829</v>
      </c>
      <c r="C3970" t="s">
        <v>22</v>
      </c>
      <c r="D3970" t="s">
        <v>38</v>
      </c>
      <c r="E3970" s="1">
        <v>46029.927777777775</v>
      </c>
      <c r="F3970" s="1">
        <v>46031.177777777775</v>
      </c>
      <c r="G3970" t="s">
        <v>256</v>
      </c>
      <c r="H3970" t="s">
        <v>15</v>
      </c>
      <c r="I3970" t="s">
        <v>16</v>
      </c>
      <c r="J3970">
        <v>2</v>
      </c>
      <c r="K3970" t="str">
        <f>IF(tickets_dataset[[#This Row],[status]] = "Closed", "Yes","No")</f>
        <v>Yes</v>
      </c>
      <c r="L3970" s="2">
        <f t="shared" ref="L3970:L4033" si="248">IF(ISBLANK(F3970),"",(F3970-E3970)*24)</f>
        <v>30</v>
      </c>
      <c r="M3970" t="str">
        <f t="shared" ref="M3970:M4033" si="249">IF(L3970&gt;48,"Yes","No")</f>
        <v>No</v>
      </c>
      <c r="N3970" t="str">
        <f t="shared" ref="N3970:N4033" si="250">TEXT(E3970,"mmm")</f>
        <v>Jan</v>
      </c>
      <c r="O3970" s="2">
        <f t="shared" si="247"/>
        <v>1.25</v>
      </c>
      <c r="P3970" t="str">
        <f>VLOOKUP(G3970,Agents!A:E,4,FALSE)</f>
        <v>Team1</v>
      </c>
      <c r="Q3970" t="str">
        <f>VLOOKUP(G3970,Agents!A:E,5,FALSE)</f>
        <v>Mid</v>
      </c>
      <c r="R3970" t="str">
        <f>VLOOKUP(G3970,Agents!A:E,2,FALSE)</f>
        <v>Morning</v>
      </c>
    </row>
    <row r="3971" spans="1:18" x14ac:dyDescent="0.35">
      <c r="A3971" t="s">
        <v>6830</v>
      </c>
      <c r="B3971" t="s">
        <v>1131</v>
      </c>
      <c r="C3971" t="s">
        <v>12</v>
      </c>
      <c r="D3971" t="s">
        <v>13</v>
      </c>
      <c r="E3971" s="1">
        <v>46025.736805555556</v>
      </c>
      <c r="F3971" s="1">
        <v>46026.195138888892</v>
      </c>
      <c r="G3971" t="s">
        <v>170</v>
      </c>
      <c r="H3971" t="s">
        <v>15</v>
      </c>
      <c r="I3971" t="s">
        <v>16</v>
      </c>
      <c r="J3971">
        <v>5</v>
      </c>
      <c r="K3971" t="str">
        <f>IF(tickets_dataset[[#This Row],[status]] = "Closed", "Yes","No")</f>
        <v>Yes</v>
      </c>
      <c r="L3971" s="2">
        <f t="shared" si="248"/>
        <v>11.000000000058208</v>
      </c>
      <c r="M3971" t="str">
        <f t="shared" si="249"/>
        <v>No</v>
      </c>
      <c r="N3971" t="str">
        <f t="shared" si="250"/>
        <v>Jan</v>
      </c>
      <c r="O3971" s="2">
        <f t="shared" ref="O3971:O4034" si="251">F3971-E3971</f>
        <v>0.45833333333575865</v>
      </c>
      <c r="P3971" t="str">
        <f>VLOOKUP(G3971,Agents!A:E,4,FALSE)</f>
        <v>Team5</v>
      </c>
      <c r="Q3971" t="str">
        <f>VLOOKUP(G3971,Agents!A:E,5,FALSE)</f>
        <v>Junior</v>
      </c>
      <c r="R3971" t="str">
        <f>VLOOKUP(G3971,Agents!A:E,2,FALSE)</f>
        <v>Night</v>
      </c>
    </row>
    <row r="3972" spans="1:18" x14ac:dyDescent="0.35">
      <c r="A3972" t="s">
        <v>6831</v>
      </c>
      <c r="B3972" t="s">
        <v>5782</v>
      </c>
      <c r="C3972" t="s">
        <v>34</v>
      </c>
      <c r="D3972" t="s">
        <v>13</v>
      </c>
      <c r="E3972" s="1">
        <v>46096.375694444447</v>
      </c>
      <c r="F3972" s="1">
        <v>46096.959027777775</v>
      </c>
      <c r="G3972" t="s">
        <v>422</v>
      </c>
      <c r="H3972" t="s">
        <v>15</v>
      </c>
      <c r="I3972" t="s">
        <v>16</v>
      </c>
      <c r="J3972">
        <v>5</v>
      </c>
      <c r="K3972" t="str">
        <f>IF(tickets_dataset[[#This Row],[status]] = "Closed", "Yes","No")</f>
        <v>Yes</v>
      </c>
      <c r="L3972" s="2">
        <f t="shared" si="248"/>
        <v>13.999999999883585</v>
      </c>
      <c r="M3972" t="str">
        <f t="shared" si="249"/>
        <v>No</v>
      </c>
      <c r="N3972" t="str">
        <f t="shared" si="250"/>
        <v>Mar</v>
      </c>
      <c r="O3972" s="2">
        <f t="shared" si="251"/>
        <v>0.58333333332848269</v>
      </c>
      <c r="P3972" t="str">
        <f>VLOOKUP(G3972,Agents!A:E,4,FALSE)</f>
        <v>Team5</v>
      </c>
      <c r="Q3972" t="str">
        <f>VLOOKUP(G3972,Agents!A:E,5,FALSE)</f>
        <v>Mid</v>
      </c>
      <c r="R3972" t="str">
        <f>VLOOKUP(G3972,Agents!A:E,2,FALSE)</f>
        <v>Evening</v>
      </c>
    </row>
    <row r="3973" spans="1:18" x14ac:dyDescent="0.35">
      <c r="A3973" t="s">
        <v>6832</v>
      </c>
      <c r="B3973" t="s">
        <v>1633</v>
      </c>
      <c r="C3973" t="s">
        <v>34</v>
      </c>
      <c r="D3973" t="s">
        <v>26</v>
      </c>
      <c r="E3973" s="1">
        <v>46037.295138888891</v>
      </c>
      <c r="F3973" s="1">
        <v>46039.753472222219</v>
      </c>
      <c r="G3973" t="s">
        <v>67</v>
      </c>
      <c r="H3973" t="s">
        <v>15</v>
      </c>
      <c r="I3973" t="s">
        <v>16</v>
      </c>
      <c r="J3973">
        <v>4</v>
      </c>
      <c r="K3973" t="str">
        <f>IF(tickets_dataset[[#This Row],[status]] = "Closed", "Yes","No")</f>
        <v>Yes</v>
      </c>
      <c r="L3973" s="2">
        <f t="shared" si="248"/>
        <v>58.999999999883585</v>
      </c>
      <c r="M3973" t="str">
        <f t="shared" si="249"/>
        <v>Yes</v>
      </c>
      <c r="N3973" t="str">
        <f t="shared" si="250"/>
        <v>Jan</v>
      </c>
      <c r="O3973" s="2">
        <f t="shared" si="251"/>
        <v>2.4583333333284827</v>
      </c>
      <c r="P3973" t="str">
        <f>VLOOKUP(G3973,Agents!A:E,4,FALSE)</f>
        <v>Team5</v>
      </c>
      <c r="Q3973" t="str">
        <f>VLOOKUP(G3973,Agents!A:E,5,FALSE)</f>
        <v>Junior</v>
      </c>
      <c r="R3973" t="str">
        <f>VLOOKUP(G3973,Agents!A:E,2,FALSE)</f>
        <v>Evening</v>
      </c>
    </row>
    <row r="3974" spans="1:18" x14ac:dyDescent="0.35">
      <c r="A3974" t="s">
        <v>6833</v>
      </c>
      <c r="B3974" t="s">
        <v>6834</v>
      </c>
      <c r="C3974" t="s">
        <v>22</v>
      </c>
      <c r="D3974" t="s">
        <v>26</v>
      </c>
      <c r="E3974" s="1">
        <v>46051.760416666664</v>
      </c>
      <c r="F3974" s="1">
        <v>46052.552083333336</v>
      </c>
      <c r="G3974" t="s">
        <v>110</v>
      </c>
      <c r="H3974" t="s">
        <v>15</v>
      </c>
      <c r="I3974" t="s">
        <v>16</v>
      </c>
      <c r="J3974">
        <v>3</v>
      </c>
      <c r="K3974" t="str">
        <f>IF(tickets_dataset[[#This Row],[status]] = "Closed", "Yes","No")</f>
        <v>Yes</v>
      </c>
      <c r="L3974" s="2">
        <f t="shared" si="248"/>
        <v>19.000000000116415</v>
      </c>
      <c r="M3974" t="str">
        <f t="shared" si="249"/>
        <v>No</v>
      </c>
      <c r="N3974" t="str">
        <f t="shared" si="250"/>
        <v>Jan</v>
      </c>
      <c r="O3974" s="2">
        <f t="shared" si="251"/>
        <v>0.79166666667151731</v>
      </c>
      <c r="P3974" t="str">
        <f>VLOOKUP(G3974,Agents!A:E,4,FALSE)</f>
        <v>Team4</v>
      </c>
      <c r="Q3974" t="str">
        <f>VLOOKUP(G3974,Agents!A:E,5,FALSE)</f>
        <v>Junior</v>
      </c>
      <c r="R3974" t="str">
        <f>VLOOKUP(G3974,Agents!A:E,2,FALSE)</f>
        <v>Morning</v>
      </c>
    </row>
    <row r="3975" spans="1:18" x14ac:dyDescent="0.35">
      <c r="A3975" t="s">
        <v>6835</v>
      </c>
      <c r="B3975" t="s">
        <v>1955</v>
      </c>
      <c r="C3975" t="s">
        <v>34</v>
      </c>
      <c r="D3975" t="s">
        <v>38</v>
      </c>
      <c r="E3975" s="1">
        <v>46051.29791666667</v>
      </c>
      <c r="F3975" s="1">
        <v>46053.756249999999</v>
      </c>
      <c r="G3975" t="s">
        <v>39</v>
      </c>
      <c r="H3975" t="s">
        <v>15</v>
      </c>
      <c r="I3975" t="s">
        <v>16</v>
      </c>
      <c r="J3975">
        <v>4</v>
      </c>
      <c r="K3975" t="str">
        <f>IF(tickets_dataset[[#This Row],[status]] = "Closed", "Yes","No")</f>
        <v>Yes</v>
      </c>
      <c r="L3975" s="2">
        <f t="shared" si="248"/>
        <v>58.999999999883585</v>
      </c>
      <c r="M3975" t="str">
        <f t="shared" si="249"/>
        <v>Yes</v>
      </c>
      <c r="N3975" t="str">
        <f t="shared" si="250"/>
        <v>Jan</v>
      </c>
      <c r="O3975" s="2">
        <f t="shared" si="251"/>
        <v>2.4583333333284827</v>
      </c>
      <c r="P3975" t="str">
        <f>VLOOKUP(G3975,Agents!A:E,4,FALSE)</f>
        <v>Team3</v>
      </c>
      <c r="Q3975" t="str">
        <f>VLOOKUP(G3975,Agents!A:E,5,FALSE)</f>
        <v>Mid</v>
      </c>
      <c r="R3975" t="str">
        <f>VLOOKUP(G3975,Agents!A:E,2,FALSE)</f>
        <v>Night</v>
      </c>
    </row>
    <row r="3976" spans="1:18" x14ac:dyDescent="0.35">
      <c r="A3976" t="s">
        <v>6836</v>
      </c>
      <c r="B3976" t="s">
        <v>6837</v>
      </c>
      <c r="C3976" t="s">
        <v>34</v>
      </c>
      <c r="D3976" t="s">
        <v>26</v>
      </c>
      <c r="E3976" s="1">
        <v>46040.313888888886</v>
      </c>
      <c r="F3976" s="1">
        <v>46042.230555555558</v>
      </c>
      <c r="G3976" t="s">
        <v>273</v>
      </c>
      <c r="H3976" t="s">
        <v>15</v>
      </c>
      <c r="I3976" t="s">
        <v>16</v>
      </c>
      <c r="J3976">
        <v>4</v>
      </c>
      <c r="K3976" t="str">
        <f>IF(tickets_dataset[[#This Row],[status]] = "Closed", "Yes","No")</f>
        <v>Yes</v>
      </c>
      <c r="L3976" s="2">
        <f t="shared" si="248"/>
        <v>46.000000000116415</v>
      </c>
      <c r="M3976" t="str">
        <f t="shared" si="249"/>
        <v>No</v>
      </c>
      <c r="N3976" t="str">
        <f t="shared" si="250"/>
        <v>Jan</v>
      </c>
      <c r="O3976" s="2">
        <f t="shared" si="251"/>
        <v>1.9166666666715173</v>
      </c>
      <c r="P3976" t="str">
        <f>VLOOKUP(G3976,Agents!A:E,4,FALSE)</f>
        <v>Team3</v>
      </c>
      <c r="Q3976" t="str">
        <f>VLOOKUP(G3976,Agents!A:E,5,FALSE)</f>
        <v>Senior</v>
      </c>
      <c r="R3976" t="str">
        <f>VLOOKUP(G3976,Agents!A:E,2,FALSE)</f>
        <v>Evening</v>
      </c>
    </row>
    <row r="3977" spans="1:18" x14ac:dyDescent="0.35">
      <c r="A3977" t="s">
        <v>6838</v>
      </c>
      <c r="B3977" t="s">
        <v>6044</v>
      </c>
      <c r="C3977" t="s">
        <v>22</v>
      </c>
      <c r="D3977" t="s">
        <v>38</v>
      </c>
      <c r="E3977" s="1">
        <v>46033.62222222222</v>
      </c>
      <c r="F3977" s="1">
        <v>46035.830555555556</v>
      </c>
      <c r="G3977" t="s">
        <v>128</v>
      </c>
      <c r="H3977" t="s">
        <v>15</v>
      </c>
      <c r="I3977" t="s">
        <v>16</v>
      </c>
      <c r="J3977">
        <v>4</v>
      </c>
      <c r="K3977" t="str">
        <f>IF(tickets_dataset[[#This Row],[status]] = "Closed", "Yes","No")</f>
        <v>Yes</v>
      </c>
      <c r="L3977" s="2">
        <f t="shared" si="248"/>
        <v>53.000000000058208</v>
      </c>
      <c r="M3977" t="str">
        <f t="shared" si="249"/>
        <v>Yes</v>
      </c>
      <c r="N3977" t="str">
        <f t="shared" si="250"/>
        <v>Jan</v>
      </c>
      <c r="O3977" s="2">
        <f t="shared" si="251"/>
        <v>2.2083333333357587</v>
      </c>
      <c r="P3977" t="str">
        <f>VLOOKUP(G3977,Agents!A:E,4,FALSE)</f>
        <v>Team4</v>
      </c>
      <c r="Q3977" t="str">
        <f>VLOOKUP(G3977,Agents!A:E,5,FALSE)</f>
        <v>Mid</v>
      </c>
      <c r="R3977" t="str">
        <f>VLOOKUP(G3977,Agents!A:E,2,FALSE)</f>
        <v>Night</v>
      </c>
    </row>
    <row r="3978" spans="1:18" x14ac:dyDescent="0.35">
      <c r="A3978" t="s">
        <v>6839</v>
      </c>
      <c r="B3978" t="s">
        <v>1267</v>
      </c>
      <c r="C3978" t="s">
        <v>34</v>
      </c>
      <c r="D3978" t="s">
        <v>26</v>
      </c>
      <c r="E3978" s="1">
        <v>46101.28402777778</v>
      </c>
      <c r="F3978" s="1">
        <v>46102.450694444444</v>
      </c>
      <c r="G3978" t="s">
        <v>23</v>
      </c>
      <c r="H3978" t="s">
        <v>15</v>
      </c>
      <c r="I3978" t="s">
        <v>16</v>
      </c>
      <c r="J3978">
        <v>4</v>
      </c>
      <c r="K3978" t="str">
        <f>IF(tickets_dataset[[#This Row],[status]] = "Closed", "Yes","No")</f>
        <v>Yes</v>
      </c>
      <c r="L3978" s="2">
        <f t="shared" si="248"/>
        <v>27.999999999941792</v>
      </c>
      <c r="M3978" t="str">
        <f t="shared" si="249"/>
        <v>No</v>
      </c>
      <c r="N3978" t="str">
        <f t="shared" si="250"/>
        <v>Mar</v>
      </c>
      <c r="O3978" s="2">
        <f t="shared" si="251"/>
        <v>1.1666666666642413</v>
      </c>
      <c r="P3978" t="str">
        <f>VLOOKUP(G3978,Agents!A:E,4,FALSE)</f>
        <v>Team3</v>
      </c>
      <c r="Q3978" t="str">
        <f>VLOOKUP(G3978,Agents!A:E,5,FALSE)</f>
        <v>Senior</v>
      </c>
      <c r="R3978" t="str">
        <f>VLOOKUP(G3978,Agents!A:E,2,FALSE)</f>
        <v>Evening</v>
      </c>
    </row>
    <row r="3979" spans="1:18" x14ac:dyDescent="0.35">
      <c r="A3979" t="s">
        <v>6840</v>
      </c>
      <c r="B3979" t="s">
        <v>6841</v>
      </c>
      <c r="C3979" t="s">
        <v>12</v>
      </c>
      <c r="D3979" t="s">
        <v>38</v>
      </c>
      <c r="E3979" s="1">
        <v>46072.688194444447</v>
      </c>
      <c r="F3979" s="1">
        <v>46074.604861111111</v>
      </c>
      <c r="G3979" t="s">
        <v>156</v>
      </c>
      <c r="H3979" t="s">
        <v>15</v>
      </c>
      <c r="I3979" t="s">
        <v>16</v>
      </c>
      <c r="J3979">
        <v>3</v>
      </c>
      <c r="K3979" t="str">
        <f>IF(tickets_dataset[[#This Row],[status]] = "Closed", "Yes","No")</f>
        <v>Yes</v>
      </c>
      <c r="L3979" s="2">
        <f t="shared" si="248"/>
        <v>45.999999999941792</v>
      </c>
      <c r="M3979" t="str">
        <f t="shared" si="249"/>
        <v>No</v>
      </c>
      <c r="N3979" t="str">
        <f t="shared" si="250"/>
        <v>Feb</v>
      </c>
      <c r="O3979" s="2">
        <f t="shared" si="251"/>
        <v>1.9166666666642413</v>
      </c>
      <c r="P3979" t="str">
        <f>VLOOKUP(G3979,Agents!A:E,4,FALSE)</f>
        <v>Team3</v>
      </c>
      <c r="Q3979" t="str">
        <f>VLOOKUP(G3979,Agents!A:E,5,FALSE)</f>
        <v>Mid</v>
      </c>
      <c r="R3979" t="str">
        <f>VLOOKUP(G3979,Agents!A:E,2,FALSE)</f>
        <v>Evening</v>
      </c>
    </row>
    <row r="3980" spans="1:18" x14ac:dyDescent="0.35">
      <c r="A3980" t="s">
        <v>6842</v>
      </c>
      <c r="B3980" t="s">
        <v>5302</v>
      </c>
      <c r="C3980" t="s">
        <v>50</v>
      </c>
      <c r="D3980" t="s">
        <v>13</v>
      </c>
      <c r="E3980" s="1">
        <v>46036.00277777778</v>
      </c>
      <c r="F3980" s="1">
        <v>46037.961111111108</v>
      </c>
      <c r="G3980" t="s">
        <v>183</v>
      </c>
      <c r="H3980" t="s">
        <v>15</v>
      </c>
      <c r="I3980" t="s">
        <v>16</v>
      </c>
      <c r="J3980">
        <v>3</v>
      </c>
      <c r="K3980" t="str">
        <f>IF(tickets_dataset[[#This Row],[status]] = "Closed", "Yes","No")</f>
        <v>Yes</v>
      </c>
      <c r="L3980" s="2">
        <f t="shared" si="248"/>
        <v>46.999999999883585</v>
      </c>
      <c r="M3980" t="str">
        <f t="shared" si="249"/>
        <v>No</v>
      </c>
      <c r="N3980" t="str">
        <f t="shared" si="250"/>
        <v>Jan</v>
      </c>
      <c r="O3980" s="2">
        <f t="shared" si="251"/>
        <v>1.9583333333284827</v>
      </c>
      <c r="P3980" t="str">
        <f>VLOOKUP(G3980,Agents!A:E,4,FALSE)</f>
        <v>Team3</v>
      </c>
      <c r="Q3980" t="str">
        <f>VLOOKUP(G3980,Agents!A:E,5,FALSE)</f>
        <v>Senior</v>
      </c>
      <c r="R3980" t="str">
        <f>VLOOKUP(G3980,Agents!A:E,2,FALSE)</f>
        <v>Night</v>
      </c>
    </row>
    <row r="3981" spans="1:18" x14ac:dyDescent="0.35">
      <c r="A3981" t="s">
        <v>6843</v>
      </c>
      <c r="B3981" t="s">
        <v>1608</v>
      </c>
      <c r="C3981" t="s">
        <v>34</v>
      </c>
      <c r="D3981" t="s">
        <v>26</v>
      </c>
      <c r="E3981" s="1">
        <v>46091.379166666666</v>
      </c>
      <c r="F3981" s="1">
        <v>46091.712500000001</v>
      </c>
      <c r="G3981" t="s">
        <v>100</v>
      </c>
      <c r="H3981" t="s">
        <v>15</v>
      </c>
      <c r="I3981" t="s">
        <v>16</v>
      </c>
      <c r="J3981">
        <v>4</v>
      </c>
      <c r="K3981" t="str">
        <f>IF(tickets_dataset[[#This Row],[status]] = "Closed", "Yes","No")</f>
        <v>Yes</v>
      </c>
      <c r="L3981" s="2">
        <f t="shared" si="248"/>
        <v>8.0000000000582077</v>
      </c>
      <c r="M3981" t="str">
        <f t="shared" si="249"/>
        <v>No</v>
      </c>
      <c r="N3981" t="str">
        <f t="shared" si="250"/>
        <v>Mar</v>
      </c>
      <c r="O3981" s="2">
        <f t="shared" si="251"/>
        <v>0.33333333333575865</v>
      </c>
      <c r="P3981" t="str">
        <f>VLOOKUP(G3981,Agents!A:E,4,FALSE)</f>
        <v>Team4</v>
      </c>
      <c r="Q3981" t="str">
        <f>VLOOKUP(G3981,Agents!A:E,5,FALSE)</f>
        <v>Junior</v>
      </c>
      <c r="R3981" t="str">
        <f>VLOOKUP(G3981,Agents!A:E,2,FALSE)</f>
        <v>Evening</v>
      </c>
    </row>
    <row r="3982" spans="1:18" x14ac:dyDescent="0.35">
      <c r="A3982" t="s">
        <v>6844</v>
      </c>
      <c r="B3982" t="s">
        <v>1279</v>
      </c>
      <c r="C3982" t="s">
        <v>12</v>
      </c>
      <c r="D3982" t="s">
        <v>38</v>
      </c>
      <c r="E3982" s="1">
        <v>46024.486805555556</v>
      </c>
      <c r="F3982" s="1">
        <v>46027.820138888892</v>
      </c>
      <c r="G3982" t="s">
        <v>39</v>
      </c>
      <c r="H3982" t="s">
        <v>15</v>
      </c>
      <c r="I3982" t="s">
        <v>16</v>
      </c>
      <c r="J3982">
        <v>4</v>
      </c>
      <c r="K3982" t="str">
        <f>IF(tickets_dataset[[#This Row],[status]] = "Closed", "Yes","No")</f>
        <v>Yes</v>
      </c>
      <c r="L3982" s="2">
        <f t="shared" si="248"/>
        <v>80.000000000058208</v>
      </c>
      <c r="M3982" t="str">
        <f t="shared" si="249"/>
        <v>Yes</v>
      </c>
      <c r="N3982" t="str">
        <f t="shared" si="250"/>
        <v>Jan</v>
      </c>
      <c r="O3982" s="2">
        <f t="shared" si="251"/>
        <v>3.3333333333357587</v>
      </c>
      <c r="P3982" t="str">
        <f>VLOOKUP(G3982,Agents!A:E,4,FALSE)</f>
        <v>Team3</v>
      </c>
      <c r="Q3982" t="str">
        <f>VLOOKUP(G3982,Agents!A:E,5,FALSE)</f>
        <v>Mid</v>
      </c>
      <c r="R3982" t="str">
        <f>VLOOKUP(G3982,Agents!A:E,2,FALSE)</f>
        <v>Night</v>
      </c>
    </row>
    <row r="3983" spans="1:18" x14ac:dyDescent="0.35">
      <c r="A3983" t="s">
        <v>6845</v>
      </c>
      <c r="B3983" t="s">
        <v>2884</v>
      </c>
      <c r="C3983" t="s">
        <v>76</v>
      </c>
      <c r="D3983" t="s">
        <v>13</v>
      </c>
      <c r="E3983" s="1">
        <v>46055.103472222225</v>
      </c>
      <c r="F3983" s="1">
        <v>46056.645138888889</v>
      </c>
      <c r="G3983" t="s">
        <v>234</v>
      </c>
      <c r="H3983" t="s">
        <v>15</v>
      </c>
      <c r="I3983" t="s">
        <v>16</v>
      </c>
      <c r="J3983">
        <v>3</v>
      </c>
      <c r="K3983" t="str">
        <f>IF(tickets_dataset[[#This Row],[status]] = "Closed", "Yes","No")</f>
        <v>Yes</v>
      </c>
      <c r="L3983" s="2">
        <f t="shared" si="248"/>
        <v>36.999999999941792</v>
      </c>
      <c r="M3983" t="str">
        <f t="shared" si="249"/>
        <v>No</v>
      </c>
      <c r="N3983" t="str">
        <f t="shared" si="250"/>
        <v>Feb</v>
      </c>
      <c r="O3983" s="2">
        <f t="shared" si="251"/>
        <v>1.5416666666642413</v>
      </c>
      <c r="P3983" t="str">
        <f>VLOOKUP(G3983,Agents!A:E,4,FALSE)</f>
        <v>Team5</v>
      </c>
      <c r="Q3983" t="str">
        <f>VLOOKUP(G3983,Agents!A:E,5,FALSE)</f>
        <v>Senior</v>
      </c>
      <c r="R3983" t="str">
        <f>VLOOKUP(G3983,Agents!A:E,2,FALSE)</f>
        <v>Night</v>
      </c>
    </row>
    <row r="3984" spans="1:18" x14ac:dyDescent="0.35">
      <c r="A3984" t="s">
        <v>6846</v>
      </c>
      <c r="B3984" t="s">
        <v>196</v>
      </c>
      <c r="C3984" t="s">
        <v>76</v>
      </c>
      <c r="D3984" t="s">
        <v>13</v>
      </c>
      <c r="E3984" s="1">
        <v>46078.098611111112</v>
      </c>
      <c r="F3984" s="1">
        <v>46079.765277777777</v>
      </c>
      <c r="G3984" t="s">
        <v>100</v>
      </c>
      <c r="H3984" t="s">
        <v>15</v>
      </c>
      <c r="I3984" t="s">
        <v>16</v>
      </c>
      <c r="J3984">
        <v>5</v>
      </c>
      <c r="K3984" t="str">
        <f>IF(tickets_dataset[[#This Row],[status]] = "Closed", "Yes","No")</f>
        <v>Yes</v>
      </c>
      <c r="L3984" s="2">
        <f t="shared" si="248"/>
        <v>39.999999999941792</v>
      </c>
      <c r="M3984" t="str">
        <f t="shared" si="249"/>
        <v>No</v>
      </c>
      <c r="N3984" t="str">
        <f t="shared" si="250"/>
        <v>Feb</v>
      </c>
      <c r="O3984" s="2">
        <f t="shared" si="251"/>
        <v>1.6666666666642413</v>
      </c>
      <c r="P3984" t="str">
        <f>VLOOKUP(G3984,Agents!A:E,4,FALSE)</f>
        <v>Team4</v>
      </c>
      <c r="Q3984" t="str">
        <f>VLOOKUP(G3984,Agents!A:E,5,FALSE)</f>
        <v>Junior</v>
      </c>
      <c r="R3984" t="str">
        <f>VLOOKUP(G3984,Agents!A:E,2,FALSE)</f>
        <v>Evening</v>
      </c>
    </row>
    <row r="3985" spans="1:18" x14ac:dyDescent="0.35">
      <c r="A3985" t="s">
        <v>6847</v>
      </c>
      <c r="B3985" t="s">
        <v>4431</v>
      </c>
      <c r="C3985" t="s">
        <v>12</v>
      </c>
      <c r="D3985" t="s">
        <v>13</v>
      </c>
      <c r="E3985" s="1">
        <v>46046.111805555556</v>
      </c>
      <c r="F3985" s="1">
        <v>46047.65347222222</v>
      </c>
      <c r="G3985" t="s">
        <v>39</v>
      </c>
      <c r="H3985" t="s">
        <v>15</v>
      </c>
      <c r="I3985" t="s">
        <v>16</v>
      </c>
      <c r="J3985">
        <v>3</v>
      </c>
      <c r="K3985" t="str">
        <f>IF(tickets_dataset[[#This Row],[status]] = "Closed", "Yes","No")</f>
        <v>Yes</v>
      </c>
      <c r="L3985" s="2">
        <f t="shared" si="248"/>
        <v>36.999999999941792</v>
      </c>
      <c r="M3985" t="str">
        <f t="shared" si="249"/>
        <v>No</v>
      </c>
      <c r="N3985" t="str">
        <f t="shared" si="250"/>
        <v>Jan</v>
      </c>
      <c r="O3985" s="2">
        <f t="shared" si="251"/>
        <v>1.5416666666642413</v>
      </c>
      <c r="P3985" t="str">
        <f>VLOOKUP(G3985,Agents!A:E,4,FALSE)</f>
        <v>Team3</v>
      </c>
      <c r="Q3985" t="str">
        <f>VLOOKUP(G3985,Agents!A:E,5,FALSE)</f>
        <v>Mid</v>
      </c>
      <c r="R3985" t="str">
        <f>VLOOKUP(G3985,Agents!A:E,2,FALSE)</f>
        <v>Night</v>
      </c>
    </row>
    <row r="3986" spans="1:18" x14ac:dyDescent="0.35">
      <c r="A3986" t="s">
        <v>6848</v>
      </c>
      <c r="B3986" t="s">
        <v>6014</v>
      </c>
      <c r="C3986" t="s">
        <v>34</v>
      </c>
      <c r="D3986" t="s">
        <v>38</v>
      </c>
      <c r="E3986" s="1">
        <v>46038.15625</v>
      </c>
      <c r="F3986" s="1">
        <v>46041.614583333336</v>
      </c>
      <c r="G3986" t="s">
        <v>110</v>
      </c>
      <c r="H3986" t="s">
        <v>15</v>
      </c>
      <c r="I3986" t="s">
        <v>16</v>
      </c>
      <c r="J3986">
        <v>3</v>
      </c>
      <c r="K3986" t="str">
        <f>IF(tickets_dataset[[#This Row],[status]] = "Closed", "Yes","No")</f>
        <v>Yes</v>
      </c>
      <c r="L3986" s="2">
        <f t="shared" si="248"/>
        <v>83.000000000058208</v>
      </c>
      <c r="M3986" t="str">
        <f t="shared" si="249"/>
        <v>Yes</v>
      </c>
      <c r="N3986" t="str">
        <f t="shared" si="250"/>
        <v>Jan</v>
      </c>
      <c r="O3986" s="2">
        <f t="shared" si="251"/>
        <v>3.4583333333357587</v>
      </c>
      <c r="P3986" t="str">
        <f>VLOOKUP(G3986,Agents!A:E,4,FALSE)</f>
        <v>Team4</v>
      </c>
      <c r="Q3986" t="str">
        <f>VLOOKUP(G3986,Agents!A:E,5,FALSE)</f>
        <v>Junior</v>
      </c>
      <c r="R3986" t="str">
        <f>VLOOKUP(G3986,Agents!A:E,2,FALSE)</f>
        <v>Morning</v>
      </c>
    </row>
    <row r="3987" spans="1:18" x14ac:dyDescent="0.35">
      <c r="A3987" t="s">
        <v>6849</v>
      </c>
      <c r="B3987" t="s">
        <v>3200</v>
      </c>
      <c r="C3987" t="s">
        <v>12</v>
      </c>
      <c r="D3987" t="s">
        <v>13</v>
      </c>
      <c r="E3987" s="1">
        <v>46082.250694444447</v>
      </c>
      <c r="F3987" s="1">
        <v>46083.875694444447</v>
      </c>
      <c r="G3987" t="s">
        <v>170</v>
      </c>
      <c r="H3987" t="s">
        <v>15</v>
      </c>
      <c r="I3987" t="s">
        <v>16</v>
      </c>
      <c r="J3987">
        <v>4</v>
      </c>
      <c r="K3987" t="str">
        <f>IF(tickets_dataset[[#This Row],[status]] = "Closed", "Yes","No")</f>
        <v>Yes</v>
      </c>
      <c r="L3987" s="2">
        <f t="shared" si="248"/>
        <v>39</v>
      </c>
      <c r="M3987" t="str">
        <f t="shared" si="249"/>
        <v>No</v>
      </c>
      <c r="N3987" t="str">
        <f t="shared" si="250"/>
        <v>Mar</v>
      </c>
      <c r="O3987" s="2">
        <f t="shared" si="251"/>
        <v>1.625</v>
      </c>
      <c r="P3987" t="str">
        <f>VLOOKUP(G3987,Agents!A:E,4,FALSE)</f>
        <v>Team5</v>
      </c>
      <c r="Q3987" t="str">
        <f>VLOOKUP(G3987,Agents!A:E,5,FALSE)</f>
        <v>Junior</v>
      </c>
      <c r="R3987" t="str">
        <f>VLOOKUP(G3987,Agents!A:E,2,FALSE)</f>
        <v>Night</v>
      </c>
    </row>
    <row r="3988" spans="1:18" x14ac:dyDescent="0.35">
      <c r="A3988" t="s">
        <v>6850</v>
      </c>
      <c r="B3988" t="s">
        <v>1537</v>
      </c>
      <c r="C3988" t="s">
        <v>12</v>
      </c>
      <c r="D3988" t="s">
        <v>13</v>
      </c>
      <c r="E3988" s="1">
        <v>46110.87222222222</v>
      </c>
      <c r="F3988" s="1">
        <v>46112.038888888892</v>
      </c>
      <c r="G3988" t="s">
        <v>110</v>
      </c>
      <c r="H3988" t="s">
        <v>15</v>
      </c>
      <c r="I3988" t="s">
        <v>16</v>
      </c>
      <c r="J3988">
        <v>5</v>
      </c>
      <c r="K3988" t="str">
        <f>IF(tickets_dataset[[#This Row],[status]] = "Closed", "Yes","No")</f>
        <v>Yes</v>
      </c>
      <c r="L3988" s="2">
        <f t="shared" si="248"/>
        <v>28.000000000116415</v>
      </c>
      <c r="M3988" t="str">
        <f t="shared" si="249"/>
        <v>No</v>
      </c>
      <c r="N3988" t="str">
        <f t="shared" si="250"/>
        <v>Mar</v>
      </c>
      <c r="O3988" s="2">
        <f t="shared" si="251"/>
        <v>1.1666666666715173</v>
      </c>
      <c r="P3988" t="str">
        <f>VLOOKUP(G3988,Agents!A:E,4,FALSE)</f>
        <v>Team4</v>
      </c>
      <c r="Q3988" t="str">
        <f>VLOOKUP(G3988,Agents!A:E,5,FALSE)</f>
        <v>Junior</v>
      </c>
      <c r="R3988" t="str">
        <f>VLOOKUP(G3988,Agents!A:E,2,FALSE)</f>
        <v>Morning</v>
      </c>
    </row>
    <row r="3989" spans="1:18" x14ac:dyDescent="0.35">
      <c r="A3989" t="s">
        <v>6851</v>
      </c>
      <c r="B3989" t="s">
        <v>6852</v>
      </c>
      <c r="C3989" t="s">
        <v>12</v>
      </c>
      <c r="D3989" t="s">
        <v>38</v>
      </c>
      <c r="E3989" s="1">
        <v>46061.04583333333</v>
      </c>
      <c r="F3989" s="1">
        <v>46062.004166666666</v>
      </c>
      <c r="G3989" t="s">
        <v>311</v>
      </c>
      <c r="H3989" t="s">
        <v>28</v>
      </c>
      <c r="I3989" t="s">
        <v>16</v>
      </c>
      <c r="J3989">
        <v>4</v>
      </c>
      <c r="K3989" t="str">
        <f>IF(tickets_dataset[[#This Row],[status]] = "Closed", "Yes","No")</f>
        <v>No</v>
      </c>
      <c r="L3989" s="2">
        <f t="shared" si="248"/>
        <v>23.000000000058208</v>
      </c>
      <c r="M3989" t="str">
        <f t="shared" si="249"/>
        <v>No</v>
      </c>
      <c r="N3989" t="str">
        <f t="shared" si="250"/>
        <v>Feb</v>
      </c>
      <c r="O3989" s="2">
        <f t="shared" si="251"/>
        <v>0.95833333333575865</v>
      </c>
      <c r="P3989" t="str">
        <f>VLOOKUP(G3989,Agents!A:E,4,FALSE)</f>
        <v>Team5</v>
      </c>
      <c r="Q3989" t="str">
        <f>VLOOKUP(G3989,Agents!A:E,5,FALSE)</f>
        <v>Senior</v>
      </c>
      <c r="R3989" t="str">
        <f>VLOOKUP(G3989,Agents!A:E,2,FALSE)</f>
        <v>Evening</v>
      </c>
    </row>
    <row r="3990" spans="1:18" x14ac:dyDescent="0.35">
      <c r="A3990" t="s">
        <v>6853</v>
      </c>
      <c r="B3990" t="s">
        <v>1877</v>
      </c>
      <c r="C3990" t="s">
        <v>22</v>
      </c>
      <c r="D3990" t="s">
        <v>13</v>
      </c>
      <c r="E3990" s="1">
        <v>46071.191666666666</v>
      </c>
      <c r="F3990" s="1">
        <v>46071.35833333333</v>
      </c>
      <c r="G3990" t="s">
        <v>35</v>
      </c>
      <c r="H3990" t="s">
        <v>15</v>
      </c>
      <c r="I3990" t="s">
        <v>16</v>
      </c>
      <c r="J3990">
        <v>4</v>
      </c>
      <c r="K3990" t="str">
        <f>IF(tickets_dataset[[#This Row],[status]] = "Closed", "Yes","No")</f>
        <v>Yes</v>
      </c>
      <c r="L3990" s="2">
        <f t="shared" si="248"/>
        <v>3.9999999999417923</v>
      </c>
      <c r="M3990" t="str">
        <f t="shared" si="249"/>
        <v>No</v>
      </c>
      <c r="N3990" t="str">
        <f t="shared" si="250"/>
        <v>Feb</v>
      </c>
      <c r="O3990" s="2">
        <f t="shared" si="251"/>
        <v>0.16666666666424135</v>
      </c>
      <c r="P3990" t="str">
        <f>VLOOKUP(G3990,Agents!A:E,4,FALSE)</f>
        <v>Team1</v>
      </c>
      <c r="Q3990" t="str">
        <f>VLOOKUP(G3990,Agents!A:E,5,FALSE)</f>
        <v>Senior</v>
      </c>
      <c r="R3990" t="str">
        <f>VLOOKUP(G3990,Agents!A:E,2,FALSE)</f>
        <v>Evening</v>
      </c>
    </row>
    <row r="3991" spans="1:18" x14ac:dyDescent="0.35">
      <c r="A3991" t="s">
        <v>6854</v>
      </c>
      <c r="B3991" t="s">
        <v>6700</v>
      </c>
      <c r="C3991" t="s">
        <v>76</v>
      </c>
      <c r="D3991" t="s">
        <v>38</v>
      </c>
      <c r="E3991" s="1">
        <v>46052.506249999999</v>
      </c>
      <c r="F3991" s="1">
        <v>46055.17291666667</v>
      </c>
      <c r="G3991" t="s">
        <v>23</v>
      </c>
      <c r="H3991" t="s">
        <v>15</v>
      </c>
      <c r="I3991" t="s">
        <v>16</v>
      </c>
      <c r="J3991">
        <v>5</v>
      </c>
      <c r="K3991" t="str">
        <f>IF(tickets_dataset[[#This Row],[status]] = "Closed", "Yes","No")</f>
        <v>Yes</v>
      </c>
      <c r="L3991" s="2">
        <f t="shared" si="248"/>
        <v>64.000000000116415</v>
      </c>
      <c r="M3991" t="str">
        <f t="shared" si="249"/>
        <v>Yes</v>
      </c>
      <c r="N3991" t="str">
        <f t="shared" si="250"/>
        <v>Jan</v>
      </c>
      <c r="O3991" s="2">
        <f t="shared" si="251"/>
        <v>2.6666666666715173</v>
      </c>
      <c r="P3991" t="str">
        <f>VLOOKUP(G3991,Agents!A:E,4,FALSE)</f>
        <v>Team3</v>
      </c>
      <c r="Q3991" t="str">
        <f>VLOOKUP(G3991,Agents!A:E,5,FALSE)</f>
        <v>Senior</v>
      </c>
      <c r="R3991" t="str">
        <f>VLOOKUP(G3991,Agents!A:E,2,FALSE)</f>
        <v>Evening</v>
      </c>
    </row>
    <row r="3992" spans="1:18" x14ac:dyDescent="0.35">
      <c r="A3992" t="s">
        <v>6855</v>
      </c>
      <c r="B3992" t="s">
        <v>3670</v>
      </c>
      <c r="C3992" t="s">
        <v>34</v>
      </c>
      <c r="D3992" t="s">
        <v>38</v>
      </c>
      <c r="E3992" s="1">
        <v>46084.773611111108</v>
      </c>
      <c r="F3992" s="1">
        <v>46087.481944444444</v>
      </c>
      <c r="G3992" t="s">
        <v>23</v>
      </c>
      <c r="H3992" t="s">
        <v>15</v>
      </c>
      <c r="I3992" t="s">
        <v>16</v>
      </c>
      <c r="J3992">
        <v>4</v>
      </c>
      <c r="K3992" t="str">
        <f>IF(tickets_dataset[[#This Row],[status]] = "Closed", "Yes","No")</f>
        <v>Yes</v>
      </c>
      <c r="L3992" s="2">
        <f t="shared" si="248"/>
        <v>65.000000000058208</v>
      </c>
      <c r="M3992" t="str">
        <f t="shared" si="249"/>
        <v>Yes</v>
      </c>
      <c r="N3992" t="str">
        <f t="shared" si="250"/>
        <v>Mar</v>
      </c>
      <c r="O3992" s="2">
        <f t="shared" si="251"/>
        <v>2.7083333333357587</v>
      </c>
      <c r="P3992" t="str">
        <f>VLOOKUP(G3992,Agents!A:E,4,FALSE)</f>
        <v>Team3</v>
      </c>
      <c r="Q3992" t="str">
        <f>VLOOKUP(G3992,Agents!A:E,5,FALSE)</f>
        <v>Senior</v>
      </c>
      <c r="R3992" t="str">
        <f>VLOOKUP(G3992,Agents!A:E,2,FALSE)</f>
        <v>Evening</v>
      </c>
    </row>
    <row r="3993" spans="1:18" x14ac:dyDescent="0.35">
      <c r="A3993" t="s">
        <v>6856</v>
      </c>
      <c r="B3993" t="s">
        <v>6857</v>
      </c>
      <c r="C3993" t="s">
        <v>76</v>
      </c>
      <c r="D3993" t="s">
        <v>38</v>
      </c>
      <c r="E3993" s="1">
        <v>46102.86041666667</v>
      </c>
      <c r="F3993" s="1">
        <v>46105.068749999999</v>
      </c>
      <c r="G3993" t="s">
        <v>164</v>
      </c>
      <c r="H3993" t="s">
        <v>15</v>
      </c>
      <c r="I3993" t="s">
        <v>16</v>
      </c>
      <c r="J3993">
        <v>4</v>
      </c>
      <c r="K3993" t="str">
        <f>IF(tickets_dataset[[#This Row],[status]] = "Closed", "Yes","No")</f>
        <v>Yes</v>
      </c>
      <c r="L3993" s="2">
        <f t="shared" si="248"/>
        <v>52.999999999883585</v>
      </c>
      <c r="M3993" t="str">
        <f t="shared" si="249"/>
        <v>Yes</v>
      </c>
      <c r="N3993" t="str">
        <f t="shared" si="250"/>
        <v>Mar</v>
      </c>
      <c r="O3993" s="2">
        <f t="shared" si="251"/>
        <v>2.2083333333284827</v>
      </c>
      <c r="P3993" t="str">
        <f>VLOOKUP(G3993,Agents!A:E,4,FALSE)</f>
        <v>Team4</v>
      </c>
      <c r="Q3993" t="str">
        <f>VLOOKUP(G3993,Agents!A:E,5,FALSE)</f>
        <v>Senior</v>
      </c>
      <c r="R3993" t="str">
        <f>VLOOKUP(G3993,Agents!A:E,2,FALSE)</f>
        <v>Evening</v>
      </c>
    </row>
    <row r="3994" spans="1:18" x14ac:dyDescent="0.35">
      <c r="A3994" t="s">
        <v>6858</v>
      </c>
      <c r="B3994" t="s">
        <v>1484</v>
      </c>
      <c r="C3994" t="s">
        <v>50</v>
      </c>
      <c r="D3994" t="s">
        <v>38</v>
      </c>
      <c r="E3994" s="1">
        <v>46041.884722222225</v>
      </c>
      <c r="F3994" s="1">
        <v>46042.593055555553</v>
      </c>
      <c r="G3994" t="s">
        <v>86</v>
      </c>
      <c r="H3994" t="s">
        <v>28</v>
      </c>
      <c r="I3994" t="s">
        <v>16</v>
      </c>
      <c r="J3994">
        <v>3</v>
      </c>
      <c r="K3994" t="str">
        <f>IF(tickets_dataset[[#This Row],[status]] = "Closed", "Yes","No")</f>
        <v>No</v>
      </c>
      <c r="L3994" s="2">
        <f t="shared" si="248"/>
        <v>16.999999999883585</v>
      </c>
      <c r="M3994" t="str">
        <f t="shared" si="249"/>
        <v>No</v>
      </c>
      <c r="N3994" t="str">
        <f t="shared" si="250"/>
        <v>Jan</v>
      </c>
      <c r="O3994" s="2">
        <f t="shared" si="251"/>
        <v>0.70833333332848269</v>
      </c>
      <c r="P3994" t="str">
        <f>VLOOKUP(G3994,Agents!A:E,4,FALSE)</f>
        <v>Team1</v>
      </c>
      <c r="Q3994" t="str">
        <f>VLOOKUP(G3994,Agents!A:E,5,FALSE)</f>
        <v>Mid</v>
      </c>
      <c r="R3994" t="str">
        <f>VLOOKUP(G3994,Agents!A:E,2,FALSE)</f>
        <v>Morning</v>
      </c>
    </row>
    <row r="3995" spans="1:18" x14ac:dyDescent="0.35">
      <c r="A3995" t="s">
        <v>6859</v>
      </c>
      <c r="B3995" t="s">
        <v>6860</v>
      </c>
      <c r="C3995" t="s">
        <v>34</v>
      </c>
      <c r="D3995" t="s">
        <v>38</v>
      </c>
      <c r="E3995" s="1">
        <v>46045.665972222225</v>
      </c>
      <c r="F3995" s="1">
        <v>46047.290972222225</v>
      </c>
      <c r="G3995" t="s">
        <v>53</v>
      </c>
      <c r="H3995" t="s">
        <v>15</v>
      </c>
      <c r="I3995" t="s">
        <v>16</v>
      </c>
      <c r="J3995">
        <v>5</v>
      </c>
      <c r="K3995" t="str">
        <f>IF(tickets_dataset[[#This Row],[status]] = "Closed", "Yes","No")</f>
        <v>Yes</v>
      </c>
      <c r="L3995" s="2">
        <f t="shared" si="248"/>
        <v>39</v>
      </c>
      <c r="M3995" t="str">
        <f t="shared" si="249"/>
        <v>No</v>
      </c>
      <c r="N3995" t="str">
        <f t="shared" si="250"/>
        <v>Jan</v>
      </c>
      <c r="O3995" s="2">
        <f t="shared" si="251"/>
        <v>1.625</v>
      </c>
      <c r="P3995" t="str">
        <f>VLOOKUP(G3995,Agents!A:E,4,FALSE)</f>
        <v>Team1</v>
      </c>
      <c r="Q3995" t="str">
        <f>VLOOKUP(G3995,Agents!A:E,5,FALSE)</f>
        <v>Junior</v>
      </c>
      <c r="R3995" t="str">
        <f>VLOOKUP(G3995,Agents!A:E,2,FALSE)</f>
        <v>Night</v>
      </c>
    </row>
    <row r="3996" spans="1:18" x14ac:dyDescent="0.35">
      <c r="A3996" t="s">
        <v>6861</v>
      </c>
      <c r="B3996" t="s">
        <v>870</v>
      </c>
      <c r="C3996" t="s">
        <v>50</v>
      </c>
      <c r="D3996" t="s">
        <v>26</v>
      </c>
      <c r="E3996" s="1">
        <v>46094.106249999997</v>
      </c>
      <c r="F3996" s="1">
        <v>46096.647916666669</v>
      </c>
      <c r="G3996" t="s">
        <v>86</v>
      </c>
      <c r="H3996" t="s">
        <v>15</v>
      </c>
      <c r="I3996" t="s">
        <v>16</v>
      </c>
      <c r="J3996">
        <v>4</v>
      </c>
      <c r="K3996" t="str">
        <f>IF(tickets_dataset[[#This Row],[status]] = "Closed", "Yes","No")</f>
        <v>Yes</v>
      </c>
      <c r="L3996" s="2">
        <f t="shared" si="248"/>
        <v>61.000000000116415</v>
      </c>
      <c r="M3996" t="str">
        <f t="shared" si="249"/>
        <v>Yes</v>
      </c>
      <c r="N3996" t="str">
        <f t="shared" si="250"/>
        <v>Mar</v>
      </c>
      <c r="O3996" s="2">
        <f t="shared" si="251"/>
        <v>2.5416666666715173</v>
      </c>
      <c r="P3996" t="str">
        <f>VLOOKUP(G3996,Agents!A:E,4,FALSE)</f>
        <v>Team1</v>
      </c>
      <c r="Q3996" t="str">
        <f>VLOOKUP(G3996,Agents!A:E,5,FALSE)</f>
        <v>Mid</v>
      </c>
      <c r="R3996" t="str">
        <f>VLOOKUP(G3996,Agents!A:E,2,FALSE)</f>
        <v>Morning</v>
      </c>
    </row>
    <row r="3997" spans="1:18" x14ac:dyDescent="0.35">
      <c r="A3997" t="s">
        <v>6862</v>
      </c>
      <c r="B3997" t="s">
        <v>6863</v>
      </c>
      <c r="C3997" t="s">
        <v>12</v>
      </c>
      <c r="D3997" t="s">
        <v>38</v>
      </c>
      <c r="E3997" s="1">
        <v>46070.810416666667</v>
      </c>
      <c r="F3997" s="1">
        <v>46074.727083333331</v>
      </c>
      <c r="G3997" t="s">
        <v>159</v>
      </c>
      <c r="H3997" t="s">
        <v>15</v>
      </c>
      <c r="I3997" t="s">
        <v>16</v>
      </c>
      <c r="J3997">
        <v>4</v>
      </c>
      <c r="K3997" t="str">
        <f>IF(tickets_dataset[[#This Row],[status]] = "Closed", "Yes","No")</f>
        <v>Yes</v>
      </c>
      <c r="L3997" s="2">
        <f t="shared" si="248"/>
        <v>93.999999999941792</v>
      </c>
      <c r="M3997" t="str">
        <f t="shared" si="249"/>
        <v>Yes</v>
      </c>
      <c r="N3997" t="str">
        <f t="shared" si="250"/>
        <v>Feb</v>
      </c>
      <c r="O3997" s="2">
        <f t="shared" si="251"/>
        <v>3.9166666666642413</v>
      </c>
      <c r="P3997" t="str">
        <f>VLOOKUP(G3997,Agents!A:E,4,FALSE)</f>
        <v>Team4</v>
      </c>
      <c r="Q3997" t="str">
        <f>VLOOKUP(G3997,Agents!A:E,5,FALSE)</f>
        <v>Mid</v>
      </c>
      <c r="R3997" t="str">
        <f>VLOOKUP(G3997,Agents!A:E,2,FALSE)</f>
        <v>Night</v>
      </c>
    </row>
    <row r="3998" spans="1:18" x14ac:dyDescent="0.35">
      <c r="A3998" t="s">
        <v>6864</v>
      </c>
      <c r="B3998" t="s">
        <v>4213</v>
      </c>
      <c r="C3998" t="s">
        <v>34</v>
      </c>
      <c r="D3998" t="s">
        <v>13</v>
      </c>
      <c r="E3998" s="1">
        <v>46029.104861111111</v>
      </c>
      <c r="F3998" s="1">
        <v>46031.021527777775</v>
      </c>
      <c r="G3998" t="s">
        <v>170</v>
      </c>
      <c r="H3998" t="s">
        <v>15</v>
      </c>
      <c r="I3998" t="s">
        <v>16</v>
      </c>
      <c r="J3998">
        <v>4</v>
      </c>
      <c r="K3998" t="str">
        <f>IF(tickets_dataset[[#This Row],[status]] = "Closed", "Yes","No")</f>
        <v>Yes</v>
      </c>
      <c r="L3998" s="2">
        <f t="shared" si="248"/>
        <v>45.999999999941792</v>
      </c>
      <c r="M3998" t="str">
        <f t="shared" si="249"/>
        <v>No</v>
      </c>
      <c r="N3998" t="str">
        <f t="shared" si="250"/>
        <v>Jan</v>
      </c>
      <c r="O3998" s="2">
        <f t="shared" si="251"/>
        <v>1.9166666666642413</v>
      </c>
      <c r="P3998" t="str">
        <f>VLOOKUP(G3998,Agents!A:E,4,FALSE)</f>
        <v>Team5</v>
      </c>
      <c r="Q3998" t="str">
        <f>VLOOKUP(G3998,Agents!A:E,5,FALSE)</f>
        <v>Junior</v>
      </c>
      <c r="R3998" t="str">
        <f>VLOOKUP(G3998,Agents!A:E,2,FALSE)</f>
        <v>Night</v>
      </c>
    </row>
    <row r="3999" spans="1:18" x14ac:dyDescent="0.35">
      <c r="A3999" t="s">
        <v>6865</v>
      </c>
      <c r="B3999" t="s">
        <v>6866</v>
      </c>
      <c r="C3999" t="s">
        <v>22</v>
      </c>
      <c r="D3999" t="s">
        <v>38</v>
      </c>
      <c r="E3999" s="1">
        <v>46026.078472222223</v>
      </c>
      <c r="F3999" s="1">
        <v>46029.453472222223</v>
      </c>
      <c r="G3999" t="s">
        <v>211</v>
      </c>
      <c r="H3999" t="s">
        <v>15</v>
      </c>
      <c r="I3999" t="s">
        <v>68</v>
      </c>
      <c r="J3999">
        <v>2</v>
      </c>
      <c r="K3999" t="str">
        <f>IF(tickets_dataset[[#This Row],[status]] = "Closed", "Yes","No")</f>
        <v>Yes</v>
      </c>
      <c r="L3999" s="2">
        <f t="shared" si="248"/>
        <v>81</v>
      </c>
      <c r="M3999" t="str">
        <f t="shared" si="249"/>
        <v>Yes</v>
      </c>
      <c r="N3999" t="str">
        <f t="shared" si="250"/>
        <v>Jan</v>
      </c>
      <c r="O3999" s="2">
        <f t="shared" si="251"/>
        <v>3.375</v>
      </c>
      <c r="P3999" t="str">
        <f>VLOOKUP(G3999,Agents!A:E,4,FALSE)</f>
        <v>Team5</v>
      </c>
      <c r="Q3999" t="str">
        <f>VLOOKUP(G3999,Agents!A:E,5,FALSE)</f>
        <v>Senior</v>
      </c>
      <c r="R3999" t="str">
        <f>VLOOKUP(G3999,Agents!A:E,2,FALSE)</f>
        <v>Evening</v>
      </c>
    </row>
    <row r="4000" spans="1:18" x14ac:dyDescent="0.35">
      <c r="A4000" t="s">
        <v>6867</v>
      </c>
      <c r="B4000" t="s">
        <v>1164</v>
      </c>
      <c r="C4000" t="s">
        <v>34</v>
      </c>
      <c r="D4000" t="s">
        <v>13</v>
      </c>
      <c r="E4000" s="1">
        <v>46091.668749999997</v>
      </c>
      <c r="F4000" s="1">
        <v>46093.502083333333</v>
      </c>
      <c r="G4000" t="s">
        <v>282</v>
      </c>
      <c r="H4000" t="s">
        <v>15</v>
      </c>
      <c r="I4000" t="s">
        <v>16</v>
      </c>
      <c r="J4000">
        <v>5</v>
      </c>
      <c r="K4000" t="str">
        <f>IF(tickets_dataset[[#This Row],[status]] = "Closed", "Yes","No")</f>
        <v>Yes</v>
      </c>
      <c r="L4000" s="2">
        <f t="shared" si="248"/>
        <v>44.000000000058208</v>
      </c>
      <c r="M4000" t="str">
        <f t="shared" si="249"/>
        <v>No</v>
      </c>
      <c r="N4000" t="str">
        <f t="shared" si="250"/>
        <v>Mar</v>
      </c>
      <c r="O4000" s="2">
        <f t="shared" si="251"/>
        <v>1.8333333333357587</v>
      </c>
      <c r="P4000" t="str">
        <f>VLOOKUP(G4000,Agents!A:E,4,FALSE)</f>
        <v>Team4</v>
      </c>
      <c r="Q4000" t="str">
        <f>VLOOKUP(G4000,Agents!A:E,5,FALSE)</f>
        <v>Mid</v>
      </c>
      <c r="R4000" t="str">
        <f>VLOOKUP(G4000,Agents!A:E,2,FALSE)</f>
        <v>Morning</v>
      </c>
    </row>
    <row r="4001" spans="1:18" x14ac:dyDescent="0.35">
      <c r="A4001" t="s">
        <v>6868</v>
      </c>
      <c r="B4001" t="s">
        <v>6869</v>
      </c>
      <c r="C4001" t="s">
        <v>50</v>
      </c>
      <c r="D4001" t="s">
        <v>38</v>
      </c>
      <c r="E4001" s="1">
        <v>46047.959722222222</v>
      </c>
      <c r="F4001" s="1">
        <v>46048.459722222222</v>
      </c>
      <c r="G4001" t="s">
        <v>35</v>
      </c>
      <c r="H4001" t="s">
        <v>15</v>
      </c>
      <c r="I4001" t="s">
        <v>16</v>
      </c>
      <c r="J4001">
        <v>4</v>
      </c>
      <c r="K4001" t="str">
        <f>IF(tickets_dataset[[#This Row],[status]] = "Closed", "Yes","No")</f>
        <v>Yes</v>
      </c>
      <c r="L4001" s="2">
        <f t="shared" si="248"/>
        <v>12</v>
      </c>
      <c r="M4001" t="str">
        <f t="shared" si="249"/>
        <v>No</v>
      </c>
      <c r="N4001" t="str">
        <f t="shared" si="250"/>
        <v>Jan</v>
      </c>
      <c r="O4001" s="2">
        <f t="shared" si="251"/>
        <v>0.5</v>
      </c>
      <c r="P4001" t="str">
        <f>VLOOKUP(G4001,Agents!A:E,4,FALSE)</f>
        <v>Team1</v>
      </c>
      <c r="Q4001" t="str">
        <f>VLOOKUP(G4001,Agents!A:E,5,FALSE)</f>
        <v>Senior</v>
      </c>
      <c r="R4001" t="str">
        <f>VLOOKUP(G4001,Agents!A:E,2,FALSE)</f>
        <v>Evening</v>
      </c>
    </row>
    <row r="4002" spans="1:18" x14ac:dyDescent="0.35">
      <c r="A4002" t="s">
        <v>6870</v>
      </c>
      <c r="B4002" t="s">
        <v>6871</v>
      </c>
      <c r="C4002" t="s">
        <v>22</v>
      </c>
      <c r="D4002" t="s">
        <v>26</v>
      </c>
      <c r="E4002" s="1">
        <v>46049.15902777778</v>
      </c>
      <c r="F4002" s="1">
        <v>46050.367361111108</v>
      </c>
      <c r="G4002" t="s">
        <v>282</v>
      </c>
      <c r="H4002" t="s">
        <v>15</v>
      </c>
      <c r="I4002" t="s">
        <v>16</v>
      </c>
      <c r="J4002">
        <v>4</v>
      </c>
      <c r="K4002" t="str">
        <f>IF(tickets_dataset[[#This Row],[status]] = "Closed", "Yes","No")</f>
        <v>Yes</v>
      </c>
      <c r="L4002" s="2">
        <f t="shared" si="248"/>
        <v>28.999999999883585</v>
      </c>
      <c r="M4002" t="str">
        <f t="shared" si="249"/>
        <v>No</v>
      </c>
      <c r="N4002" t="str">
        <f t="shared" si="250"/>
        <v>Jan</v>
      </c>
      <c r="O4002" s="2">
        <f t="shared" si="251"/>
        <v>1.2083333333284827</v>
      </c>
      <c r="P4002" t="str">
        <f>VLOOKUP(G4002,Agents!A:E,4,FALSE)</f>
        <v>Team4</v>
      </c>
      <c r="Q4002" t="str">
        <f>VLOOKUP(G4002,Agents!A:E,5,FALSE)</f>
        <v>Mid</v>
      </c>
      <c r="R4002" t="str">
        <f>VLOOKUP(G4002,Agents!A:E,2,FALSE)</f>
        <v>Morning</v>
      </c>
    </row>
    <row r="4003" spans="1:18" x14ac:dyDescent="0.35">
      <c r="A4003" t="s">
        <v>6872</v>
      </c>
      <c r="B4003" t="s">
        <v>4919</v>
      </c>
      <c r="C4003" t="s">
        <v>12</v>
      </c>
      <c r="D4003" t="s">
        <v>13</v>
      </c>
      <c r="E4003" s="1">
        <v>46064.271527777775</v>
      </c>
      <c r="F4003" s="1">
        <v>46065.313194444447</v>
      </c>
      <c r="G4003" t="s">
        <v>170</v>
      </c>
      <c r="H4003" t="s">
        <v>15</v>
      </c>
      <c r="I4003" t="s">
        <v>68</v>
      </c>
      <c r="J4003">
        <v>4</v>
      </c>
      <c r="K4003" t="str">
        <f>IF(tickets_dataset[[#This Row],[status]] = "Closed", "Yes","No")</f>
        <v>Yes</v>
      </c>
      <c r="L4003" s="2">
        <f t="shared" si="248"/>
        <v>25.000000000116415</v>
      </c>
      <c r="M4003" t="str">
        <f t="shared" si="249"/>
        <v>No</v>
      </c>
      <c r="N4003" t="str">
        <f t="shared" si="250"/>
        <v>Feb</v>
      </c>
      <c r="O4003" s="2">
        <f t="shared" si="251"/>
        <v>1.0416666666715173</v>
      </c>
      <c r="P4003" t="str">
        <f>VLOOKUP(G4003,Agents!A:E,4,FALSE)</f>
        <v>Team5</v>
      </c>
      <c r="Q4003" t="str">
        <f>VLOOKUP(G4003,Agents!A:E,5,FALSE)</f>
        <v>Junior</v>
      </c>
      <c r="R4003" t="str">
        <f>VLOOKUP(G4003,Agents!A:E,2,FALSE)</f>
        <v>Night</v>
      </c>
    </row>
    <row r="4004" spans="1:18" x14ac:dyDescent="0.35">
      <c r="A4004" t="s">
        <v>6873</v>
      </c>
      <c r="B4004" t="s">
        <v>4217</v>
      </c>
      <c r="C4004" t="s">
        <v>12</v>
      </c>
      <c r="D4004" t="s">
        <v>38</v>
      </c>
      <c r="E4004" s="1">
        <v>46083.739583333336</v>
      </c>
      <c r="F4004" s="1">
        <v>46087.197916666664</v>
      </c>
      <c r="G4004" t="s">
        <v>211</v>
      </c>
      <c r="H4004" t="s">
        <v>15</v>
      </c>
      <c r="I4004" t="s">
        <v>16</v>
      </c>
      <c r="J4004">
        <v>4</v>
      </c>
      <c r="K4004" t="str">
        <f>IF(tickets_dataset[[#This Row],[status]] = "Closed", "Yes","No")</f>
        <v>Yes</v>
      </c>
      <c r="L4004" s="2">
        <f t="shared" si="248"/>
        <v>82.999999999883585</v>
      </c>
      <c r="M4004" t="str">
        <f t="shared" si="249"/>
        <v>Yes</v>
      </c>
      <c r="N4004" t="str">
        <f t="shared" si="250"/>
        <v>Mar</v>
      </c>
      <c r="O4004" s="2">
        <f t="shared" si="251"/>
        <v>3.4583333333284827</v>
      </c>
      <c r="P4004" t="str">
        <f>VLOOKUP(G4004,Agents!A:E,4,FALSE)</f>
        <v>Team5</v>
      </c>
      <c r="Q4004" t="str">
        <f>VLOOKUP(G4004,Agents!A:E,5,FALSE)</f>
        <v>Senior</v>
      </c>
      <c r="R4004" t="str">
        <f>VLOOKUP(G4004,Agents!A:E,2,FALSE)</f>
        <v>Evening</v>
      </c>
    </row>
    <row r="4005" spans="1:18" x14ac:dyDescent="0.35">
      <c r="A4005" t="s">
        <v>6874</v>
      </c>
      <c r="B4005" t="s">
        <v>2826</v>
      </c>
      <c r="C4005" t="s">
        <v>50</v>
      </c>
      <c r="D4005" t="s">
        <v>26</v>
      </c>
      <c r="E4005" s="1">
        <v>46071.053472222222</v>
      </c>
      <c r="F4005" s="1">
        <v>46073.386805555558</v>
      </c>
      <c r="G4005" t="s">
        <v>216</v>
      </c>
      <c r="H4005" t="s">
        <v>15</v>
      </c>
      <c r="I4005" t="s">
        <v>16</v>
      </c>
      <c r="J4005">
        <v>4</v>
      </c>
      <c r="K4005" t="str">
        <f>IF(tickets_dataset[[#This Row],[status]] = "Closed", "Yes","No")</f>
        <v>Yes</v>
      </c>
      <c r="L4005" s="2">
        <f t="shared" si="248"/>
        <v>56.000000000058208</v>
      </c>
      <c r="M4005" t="str">
        <f t="shared" si="249"/>
        <v>Yes</v>
      </c>
      <c r="N4005" t="str">
        <f t="shared" si="250"/>
        <v>Feb</v>
      </c>
      <c r="O4005" s="2">
        <f t="shared" si="251"/>
        <v>2.3333333333357587</v>
      </c>
      <c r="P4005" t="str">
        <f>VLOOKUP(G4005,Agents!A:E,4,FALSE)</f>
        <v>Team5</v>
      </c>
      <c r="Q4005" t="str">
        <f>VLOOKUP(G4005,Agents!A:E,5,FALSE)</f>
        <v>Junior</v>
      </c>
      <c r="R4005" t="str">
        <f>VLOOKUP(G4005,Agents!A:E,2,FALSE)</f>
        <v>Evening</v>
      </c>
    </row>
    <row r="4006" spans="1:18" x14ac:dyDescent="0.35">
      <c r="A4006" t="s">
        <v>6875</v>
      </c>
      <c r="B4006" t="s">
        <v>5722</v>
      </c>
      <c r="C4006" t="s">
        <v>76</v>
      </c>
      <c r="D4006" t="s">
        <v>38</v>
      </c>
      <c r="E4006" s="1">
        <v>46032.942361111112</v>
      </c>
      <c r="F4006" s="1">
        <v>46035.692361111112</v>
      </c>
      <c r="G4006" t="s">
        <v>131</v>
      </c>
      <c r="H4006" t="s">
        <v>15</v>
      </c>
      <c r="I4006" t="s">
        <v>16</v>
      </c>
      <c r="J4006">
        <v>4</v>
      </c>
      <c r="K4006" t="str">
        <f>IF(tickets_dataset[[#This Row],[status]] = "Closed", "Yes","No")</f>
        <v>Yes</v>
      </c>
      <c r="L4006" s="2">
        <f t="shared" si="248"/>
        <v>66</v>
      </c>
      <c r="M4006" t="str">
        <f t="shared" si="249"/>
        <v>Yes</v>
      </c>
      <c r="N4006" t="str">
        <f t="shared" si="250"/>
        <v>Jan</v>
      </c>
      <c r="O4006" s="2">
        <f t="shared" si="251"/>
        <v>2.75</v>
      </c>
      <c r="P4006" t="str">
        <f>VLOOKUP(G4006,Agents!A:E,4,FALSE)</f>
        <v>Team4</v>
      </c>
      <c r="Q4006" t="str">
        <f>VLOOKUP(G4006,Agents!A:E,5,FALSE)</f>
        <v>Junior</v>
      </c>
      <c r="R4006" t="str">
        <f>VLOOKUP(G4006,Agents!A:E,2,FALSE)</f>
        <v>Night</v>
      </c>
    </row>
    <row r="4007" spans="1:18" x14ac:dyDescent="0.35">
      <c r="A4007" t="s">
        <v>6876</v>
      </c>
      <c r="B4007" t="s">
        <v>11</v>
      </c>
      <c r="C4007" t="s">
        <v>50</v>
      </c>
      <c r="D4007" t="s">
        <v>38</v>
      </c>
      <c r="E4007" s="1">
        <v>46067.127083333333</v>
      </c>
      <c r="F4007" s="1">
        <v>46070.335416666669</v>
      </c>
      <c r="G4007" t="s">
        <v>59</v>
      </c>
      <c r="H4007" t="s">
        <v>132</v>
      </c>
      <c r="I4007" t="s">
        <v>16</v>
      </c>
      <c r="J4007">
        <v>4</v>
      </c>
      <c r="K4007" t="str">
        <f>IF(tickets_dataset[[#This Row],[status]] = "Closed", "Yes","No")</f>
        <v>No</v>
      </c>
      <c r="L4007" s="2">
        <f t="shared" si="248"/>
        <v>77.000000000058208</v>
      </c>
      <c r="M4007" t="str">
        <f t="shared" si="249"/>
        <v>Yes</v>
      </c>
      <c r="N4007" t="str">
        <f t="shared" si="250"/>
        <v>Feb</v>
      </c>
      <c r="O4007" s="2">
        <f t="shared" si="251"/>
        <v>3.2083333333357587</v>
      </c>
      <c r="P4007" t="str">
        <f>VLOOKUP(G4007,Agents!A:E,4,FALSE)</f>
        <v>Team3</v>
      </c>
      <c r="Q4007" t="str">
        <f>VLOOKUP(G4007,Agents!A:E,5,FALSE)</f>
        <v>Senior</v>
      </c>
      <c r="R4007" t="str">
        <f>VLOOKUP(G4007,Agents!A:E,2,FALSE)</f>
        <v>Night</v>
      </c>
    </row>
    <row r="4008" spans="1:18" x14ac:dyDescent="0.35">
      <c r="A4008" t="s">
        <v>6877</v>
      </c>
      <c r="B4008" t="s">
        <v>3425</v>
      </c>
      <c r="C4008" t="s">
        <v>22</v>
      </c>
      <c r="D4008" t="s">
        <v>38</v>
      </c>
      <c r="E4008" s="1">
        <v>46110.643750000003</v>
      </c>
      <c r="F4008" s="1">
        <v>46114.393750000003</v>
      </c>
      <c r="G4008" t="s">
        <v>35</v>
      </c>
      <c r="H4008" t="s">
        <v>28</v>
      </c>
      <c r="I4008" t="s">
        <v>16</v>
      </c>
      <c r="J4008">
        <v>4</v>
      </c>
      <c r="K4008" t="str">
        <f>IF(tickets_dataset[[#This Row],[status]] = "Closed", "Yes","No")</f>
        <v>No</v>
      </c>
      <c r="L4008" s="2">
        <f t="shared" si="248"/>
        <v>90</v>
      </c>
      <c r="M4008" t="str">
        <f t="shared" si="249"/>
        <v>Yes</v>
      </c>
      <c r="N4008" t="str">
        <f t="shared" si="250"/>
        <v>Mar</v>
      </c>
      <c r="O4008" s="2">
        <f t="shared" si="251"/>
        <v>3.75</v>
      </c>
      <c r="P4008" t="str">
        <f>VLOOKUP(G4008,Agents!A:E,4,FALSE)</f>
        <v>Team1</v>
      </c>
      <c r="Q4008" t="str">
        <f>VLOOKUP(G4008,Agents!A:E,5,FALSE)</f>
        <v>Senior</v>
      </c>
      <c r="R4008" t="str">
        <f>VLOOKUP(G4008,Agents!A:E,2,FALSE)</f>
        <v>Evening</v>
      </c>
    </row>
    <row r="4009" spans="1:18" x14ac:dyDescent="0.35">
      <c r="A4009" t="s">
        <v>6878</v>
      </c>
      <c r="B4009" t="s">
        <v>3148</v>
      </c>
      <c r="C4009" t="s">
        <v>34</v>
      </c>
      <c r="D4009" t="s">
        <v>26</v>
      </c>
      <c r="E4009" s="1">
        <v>46105.229861111111</v>
      </c>
      <c r="F4009" s="1">
        <v>46106.104861111111</v>
      </c>
      <c r="G4009" t="s">
        <v>216</v>
      </c>
      <c r="H4009" t="s">
        <v>15</v>
      </c>
      <c r="I4009" t="s">
        <v>68</v>
      </c>
      <c r="J4009">
        <v>4</v>
      </c>
      <c r="K4009" t="str">
        <f>IF(tickets_dataset[[#This Row],[status]] = "Closed", "Yes","No")</f>
        <v>Yes</v>
      </c>
      <c r="L4009" s="2">
        <f t="shared" si="248"/>
        <v>21</v>
      </c>
      <c r="M4009" t="str">
        <f t="shared" si="249"/>
        <v>No</v>
      </c>
      <c r="N4009" t="str">
        <f t="shared" si="250"/>
        <v>Mar</v>
      </c>
      <c r="O4009" s="2">
        <f t="shared" si="251"/>
        <v>0.875</v>
      </c>
      <c r="P4009" t="str">
        <f>VLOOKUP(G4009,Agents!A:E,4,FALSE)</f>
        <v>Team5</v>
      </c>
      <c r="Q4009" t="str">
        <f>VLOOKUP(G4009,Agents!A:E,5,FALSE)</f>
        <v>Junior</v>
      </c>
      <c r="R4009" t="str">
        <f>VLOOKUP(G4009,Agents!A:E,2,FALSE)</f>
        <v>Evening</v>
      </c>
    </row>
    <row r="4010" spans="1:18" x14ac:dyDescent="0.35">
      <c r="A4010" t="s">
        <v>6879</v>
      </c>
      <c r="B4010" t="s">
        <v>6880</v>
      </c>
      <c r="C4010" t="s">
        <v>50</v>
      </c>
      <c r="D4010" t="s">
        <v>13</v>
      </c>
      <c r="E4010" s="1">
        <v>46101.123611111114</v>
      </c>
      <c r="F4010" s="1">
        <v>46101.248611111114</v>
      </c>
      <c r="G4010" t="s">
        <v>357</v>
      </c>
      <c r="H4010" t="s">
        <v>132</v>
      </c>
      <c r="I4010" t="s">
        <v>16</v>
      </c>
      <c r="J4010">
        <v>4</v>
      </c>
      <c r="K4010" t="str">
        <f>IF(tickets_dataset[[#This Row],[status]] = "Closed", "Yes","No")</f>
        <v>No</v>
      </c>
      <c r="L4010" s="2">
        <f t="shared" si="248"/>
        <v>3</v>
      </c>
      <c r="M4010" t="str">
        <f t="shared" si="249"/>
        <v>No</v>
      </c>
      <c r="N4010" t="str">
        <f t="shared" si="250"/>
        <v>Mar</v>
      </c>
      <c r="O4010" s="2">
        <f t="shared" si="251"/>
        <v>0.125</v>
      </c>
      <c r="P4010" t="str">
        <f>VLOOKUP(G4010,Agents!A:E,4,FALSE)</f>
        <v>Team1</v>
      </c>
      <c r="Q4010" t="str">
        <f>VLOOKUP(G4010,Agents!A:E,5,FALSE)</f>
        <v>Mid</v>
      </c>
      <c r="R4010" t="str">
        <f>VLOOKUP(G4010,Agents!A:E,2,FALSE)</f>
        <v>Morning</v>
      </c>
    </row>
    <row r="4011" spans="1:18" x14ac:dyDescent="0.35">
      <c r="A4011" t="s">
        <v>6881</v>
      </c>
      <c r="B4011" t="s">
        <v>6882</v>
      </c>
      <c r="C4011" t="s">
        <v>12</v>
      </c>
      <c r="D4011" t="s">
        <v>13</v>
      </c>
      <c r="E4011" s="1">
        <v>46102.420138888891</v>
      </c>
      <c r="F4011" s="1">
        <v>46103.878472222219</v>
      </c>
      <c r="G4011" t="s">
        <v>190</v>
      </c>
      <c r="H4011" t="s">
        <v>15</v>
      </c>
      <c r="I4011" t="s">
        <v>16</v>
      </c>
      <c r="J4011">
        <v>4</v>
      </c>
      <c r="K4011" t="str">
        <f>IF(tickets_dataset[[#This Row],[status]] = "Closed", "Yes","No")</f>
        <v>Yes</v>
      </c>
      <c r="L4011" s="2">
        <f t="shared" si="248"/>
        <v>34.999999999883585</v>
      </c>
      <c r="M4011" t="str">
        <f t="shared" si="249"/>
        <v>No</v>
      </c>
      <c r="N4011" t="str">
        <f t="shared" si="250"/>
        <v>Mar</v>
      </c>
      <c r="O4011" s="2">
        <f t="shared" si="251"/>
        <v>1.4583333333284827</v>
      </c>
      <c r="P4011" t="str">
        <f>VLOOKUP(G4011,Agents!A:E,4,FALSE)</f>
        <v>Team1</v>
      </c>
      <c r="Q4011" t="str">
        <f>VLOOKUP(G4011,Agents!A:E,5,FALSE)</f>
        <v>Senior</v>
      </c>
      <c r="R4011" t="str">
        <f>VLOOKUP(G4011,Agents!A:E,2,FALSE)</f>
        <v>Night</v>
      </c>
    </row>
    <row r="4012" spans="1:18" x14ac:dyDescent="0.35">
      <c r="A4012" t="s">
        <v>6883</v>
      </c>
      <c r="B4012" t="s">
        <v>5496</v>
      </c>
      <c r="C4012" t="s">
        <v>50</v>
      </c>
      <c r="D4012" t="s">
        <v>26</v>
      </c>
      <c r="E4012" s="1">
        <v>46108.282638888886</v>
      </c>
      <c r="F4012" s="1">
        <v>46108.782638888886</v>
      </c>
      <c r="G4012" t="s">
        <v>149</v>
      </c>
      <c r="H4012" t="s">
        <v>28</v>
      </c>
      <c r="I4012" t="s">
        <v>16</v>
      </c>
      <c r="J4012">
        <v>4</v>
      </c>
      <c r="K4012" t="str">
        <f>IF(tickets_dataset[[#This Row],[status]] = "Closed", "Yes","No")</f>
        <v>No</v>
      </c>
      <c r="L4012" s="2">
        <f t="shared" si="248"/>
        <v>12</v>
      </c>
      <c r="M4012" t="str">
        <f t="shared" si="249"/>
        <v>No</v>
      </c>
      <c r="N4012" t="str">
        <f t="shared" si="250"/>
        <v>Mar</v>
      </c>
      <c r="O4012" s="2">
        <f t="shared" si="251"/>
        <v>0.5</v>
      </c>
      <c r="P4012" t="str">
        <f>VLOOKUP(G4012,Agents!A:E,4,FALSE)</f>
        <v>Team3</v>
      </c>
      <c r="Q4012" t="str">
        <f>VLOOKUP(G4012,Agents!A:E,5,FALSE)</f>
        <v>Mid</v>
      </c>
      <c r="R4012" t="str">
        <f>VLOOKUP(G4012,Agents!A:E,2,FALSE)</f>
        <v>Night</v>
      </c>
    </row>
    <row r="4013" spans="1:18" x14ac:dyDescent="0.35">
      <c r="A4013" t="s">
        <v>6884</v>
      </c>
      <c r="B4013" t="s">
        <v>1097</v>
      </c>
      <c r="C4013" t="s">
        <v>12</v>
      </c>
      <c r="D4013" t="s">
        <v>13</v>
      </c>
      <c r="E4013" s="1">
        <v>46101.577777777777</v>
      </c>
      <c r="F4013" s="1">
        <v>46102.744444444441</v>
      </c>
      <c r="G4013" t="s">
        <v>422</v>
      </c>
      <c r="H4013" t="s">
        <v>132</v>
      </c>
      <c r="I4013" t="s">
        <v>16</v>
      </c>
      <c r="J4013">
        <v>5</v>
      </c>
      <c r="K4013" t="str">
        <f>IF(tickets_dataset[[#This Row],[status]] = "Closed", "Yes","No")</f>
        <v>No</v>
      </c>
      <c r="L4013" s="2">
        <f t="shared" si="248"/>
        <v>27.999999999941792</v>
      </c>
      <c r="M4013" t="str">
        <f t="shared" si="249"/>
        <v>No</v>
      </c>
      <c r="N4013" t="str">
        <f t="shared" si="250"/>
        <v>Mar</v>
      </c>
      <c r="O4013" s="2">
        <f t="shared" si="251"/>
        <v>1.1666666666642413</v>
      </c>
      <c r="P4013" t="str">
        <f>VLOOKUP(G4013,Agents!A:E,4,FALSE)</f>
        <v>Team5</v>
      </c>
      <c r="Q4013" t="str">
        <f>VLOOKUP(G4013,Agents!A:E,5,FALSE)</f>
        <v>Mid</v>
      </c>
      <c r="R4013" t="str">
        <f>VLOOKUP(G4013,Agents!A:E,2,FALSE)</f>
        <v>Evening</v>
      </c>
    </row>
    <row r="4014" spans="1:18" x14ac:dyDescent="0.35">
      <c r="A4014" t="s">
        <v>6885</v>
      </c>
      <c r="B4014" t="s">
        <v>4251</v>
      </c>
      <c r="C4014" t="s">
        <v>34</v>
      </c>
      <c r="D4014" t="s">
        <v>13</v>
      </c>
      <c r="E4014" s="1">
        <v>46107.713888888888</v>
      </c>
      <c r="F4014" s="1">
        <v>46107.838888888888</v>
      </c>
      <c r="G4014" t="s">
        <v>80</v>
      </c>
      <c r="H4014" t="s">
        <v>15</v>
      </c>
      <c r="I4014" t="s">
        <v>16</v>
      </c>
      <c r="J4014">
        <v>4</v>
      </c>
      <c r="K4014" t="str">
        <f>IF(tickets_dataset[[#This Row],[status]] = "Closed", "Yes","No")</f>
        <v>Yes</v>
      </c>
      <c r="L4014" s="2">
        <f t="shared" si="248"/>
        <v>3</v>
      </c>
      <c r="M4014" t="str">
        <f t="shared" si="249"/>
        <v>No</v>
      </c>
      <c r="N4014" t="str">
        <f t="shared" si="250"/>
        <v>Mar</v>
      </c>
      <c r="O4014" s="2">
        <f t="shared" si="251"/>
        <v>0.125</v>
      </c>
      <c r="P4014" t="str">
        <f>VLOOKUP(G4014,Agents!A:E,4,FALSE)</f>
        <v>Team3</v>
      </c>
      <c r="Q4014" t="str">
        <f>VLOOKUP(G4014,Agents!A:E,5,FALSE)</f>
        <v>Junior</v>
      </c>
      <c r="R4014" t="str">
        <f>VLOOKUP(G4014,Agents!A:E,2,FALSE)</f>
        <v>Evening</v>
      </c>
    </row>
    <row r="4015" spans="1:18" x14ac:dyDescent="0.35">
      <c r="A4015" t="s">
        <v>6886</v>
      </c>
      <c r="B4015" t="s">
        <v>6887</v>
      </c>
      <c r="C4015" t="s">
        <v>50</v>
      </c>
      <c r="D4015" t="s">
        <v>26</v>
      </c>
      <c r="E4015" s="1">
        <v>46045.51458333333</v>
      </c>
      <c r="F4015" s="1">
        <v>46045.722916666666</v>
      </c>
      <c r="G4015" t="s">
        <v>140</v>
      </c>
      <c r="H4015" t="s">
        <v>15</v>
      </c>
      <c r="I4015" t="s">
        <v>16</v>
      </c>
      <c r="J4015">
        <v>4</v>
      </c>
      <c r="K4015" t="str">
        <f>IF(tickets_dataset[[#This Row],[status]] = "Closed", "Yes","No")</f>
        <v>Yes</v>
      </c>
      <c r="L4015" s="2">
        <f t="shared" si="248"/>
        <v>5.0000000000582077</v>
      </c>
      <c r="M4015" t="str">
        <f t="shared" si="249"/>
        <v>No</v>
      </c>
      <c r="N4015" t="str">
        <f t="shared" si="250"/>
        <v>Jan</v>
      </c>
      <c r="O4015" s="2">
        <f t="shared" si="251"/>
        <v>0.20833333333575865</v>
      </c>
      <c r="P4015" t="str">
        <f>VLOOKUP(G4015,Agents!A:E,4,FALSE)</f>
        <v>Team1</v>
      </c>
      <c r="Q4015" t="str">
        <f>VLOOKUP(G4015,Agents!A:E,5,FALSE)</f>
        <v>Junior</v>
      </c>
      <c r="R4015" t="str">
        <f>VLOOKUP(G4015,Agents!A:E,2,FALSE)</f>
        <v>Morning</v>
      </c>
    </row>
    <row r="4016" spans="1:18" x14ac:dyDescent="0.35">
      <c r="A4016" t="s">
        <v>6888</v>
      </c>
      <c r="B4016" t="s">
        <v>6889</v>
      </c>
      <c r="C4016" t="s">
        <v>76</v>
      </c>
      <c r="D4016" t="s">
        <v>13</v>
      </c>
      <c r="E4016" s="1">
        <v>46023.001388888886</v>
      </c>
      <c r="F4016" s="1">
        <v>46024.168055555558</v>
      </c>
      <c r="G4016" t="s">
        <v>206</v>
      </c>
      <c r="H4016" t="s">
        <v>15</v>
      </c>
      <c r="I4016" t="s">
        <v>16</v>
      </c>
      <c r="J4016">
        <v>4</v>
      </c>
      <c r="K4016" t="str">
        <f>IF(tickets_dataset[[#This Row],[status]] = "Closed", "Yes","No")</f>
        <v>Yes</v>
      </c>
      <c r="L4016" s="2">
        <f t="shared" si="248"/>
        <v>28.000000000116415</v>
      </c>
      <c r="M4016" t="str">
        <f t="shared" si="249"/>
        <v>No</v>
      </c>
      <c r="N4016" t="str">
        <f t="shared" si="250"/>
        <v>Jan</v>
      </c>
      <c r="O4016" s="2">
        <f t="shared" si="251"/>
        <v>1.1666666666715173</v>
      </c>
      <c r="P4016" t="str">
        <f>VLOOKUP(G4016,Agents!A:E,4,FALSE)</f>
        <v>Team5</v>
      </c>
      <c r="Q4016" t="str">
        <f>VLOOKUP(G4016,Agents!A:E,5,FALSE)</f>
        <v>Junior</v>
      </c>
      <c r="R4016" t="str">
        <f>VLOOKUP(G4016,Agents!A:E,2,FALSE)</f>
        <v>Evening</v>
      </c>
    </row>
    <row r="4017" spans="1:18" x14ac:dyDescent="0.35">
      <c r="A4017" t="s">
        <v>6890</v>
      </c>
      <c r="B4017" t="s">
        <v>6891</v>
      </c>
      <c r="C4017" t="s">
        <v>76</v>
      </c>
      <c r="D4017" t="s">
        <v>38</v>
      </c>
      <c r="E4017" s="1">
        <v>46068.850694444445</v>
      </c>
      <c r="F4017" s="1">
        <v>46070.142361111109</v>
      </c>
      <c r="G4017" t="s">
        <v>27</v>
      </c>
      <c r="H4017" t="s">
        <v>15</v>
      </c>
      <c r="I4017" t="s">
        <v>68</v>
      </c>
      <c r="J4017">
        <v>2</v>
      </c>
      <c r="K4017" t="str">
        <f>IF(tickets_dataset[[#This Row],[status]] = "Closed", "Yes","No")</f>
        <v>Yes</v>
      </c>
      <c r="L4017" s="2">
        <f t="shared" si="248"/>
        <v>30.999999999941792</v>
      </c>
      <c r="M4017" t="str">
        <f t="shared" si="249"/>
        <v>No</v>
      </c>
      <c r="N4017" t="str">
        <f t="shared" si="250"/>
        <v>Feb</v>
      </c>
      <c r="O4017" s="2">
        <f t="shared" si="251"/>
        <v>1.2916666666642413</v>
      </c>
      <c r="P4017" t="str">
        <f>VLOOKUP(G4017,Agents!A:E,4,FALSE)</f>
        <v>Team5</v>
      </c>
      <c r="Q4017" t="str">
        <f>VLOOKUP(G4017,Agents!A:E,5,FALSE)</f>
        <v>Senior</v>
      </c>
      <c r="R4017" t="str">
        <f>VLOOKUP(G4017,Agents!A:E,2,FALSE)</f>
        <v>Morning</v>
      </c>
    </row>
    <row r="4018" spans="1:18" x14ac:dyDescent="0.35">
      <c r="A4018" t="s">
        <v>6892</v>
      </c>
      <c r="B4018" t="s">
        <v>3578</v>
      </c>
      <c r="C4018" t="s">
        <v>22</v>
      </c>
      <c r="D4018" t="s">
        <v>13</v>
      </c>
      <c r="E4018" s="1">
        <v>46077.442361111112</v>
      </c>
      <c r="F4018" s="1">
        <v>46078.734027777777</v>
      </c>
      <c r="G4018" t="s">
        <v>422</v>
      </c>
      <c r="H4018" t="s">
        <v>28</v>
      </c>
      <c r="I4018" t="s">
        <v>16</v>
      </c>
      <c r="J4018">
        <v>4</v>
      </c>
      <c r="K4018" t="str">
        <f>IF(tickets_dataset[[#This Row],[status]] = "Closed", "Yes","No")</f>
        <v>No</v>
      </c>
      <c r="L4018" s="2">
        <f t="shared" si="248"/>
        <v>30.999999999941792</v>
      </c>
      <c r="M4018" t="str">
        <f t="shared" si="249"/>
        <v>No</v>
      </c>
      <c r="N4018" t="str">
        <f t="shared" si="250"/>
        <v>Feb</v>
      </c>
      <c r="O4018" s="2">
        <f t="shared" si="251"/>
        <v>1.2916666666642413</v>
      </c>
      <c r="P4018" t="str">
        <f>VLOOKUP(G4018,Agents!A:E,4,FALSE)</f>
        <v>Team5</v>
      </c>
      <c r="Q4018" t="str">
        <f>VLOOKUP(G4018,Agents!A:E,5,FALSE)</f>
        <v>Mid</v>
      </c>
      <c r="R4018" t="str">
        <f>VLOOKUP(G4018,Agents!A:E,2,FALSE)</f>
        <v>Evening</v>
      </c>
    </row>
    <row r="4019" spans="1:18" x14ac:dyDescent="0.35">
      <c r="A4019" t="s">
        <v>6893</v>
      </c>
      <c r="B4019" t="s">
        <v>6894</v>
      </c>
      <c r="C4019" t="s">
        <v>12</v>
      </c>
      <c r="D4019" t="s">
        <v>38</v>
      </c>
      <c r="E4019" s="1">
        <v>46065.395833333336</v>
      </c>
      <c r="F4019" s="1">
        <v>46067.0625</v>
      </c>
      <c r="G4019" t="s">
        <v>149</v>
      </c>
      <c r="H4019" t="s">
        <v>15</v>
      </c>
      <c r="I4019" t="s">
        <v>16</v>
      </c>
      <c r="J4019">
        <v>4</v>
      </c>
      <c r="K4019" t="str">
        <f>IF(tickets_dataset[[#This Row],[status]] = "Closed", "Yes","No")</f>
        <v>Yes</v>
      </c>
      <c r="L4019" s="2">
        <f t="shared" si="248"/>
        <v>39.999999999941792</v>
      </c>
      <c r="M4019" t="str">
        <f t="shared" si="249"/>
        <v>No</v>
      </c>
      <c r="N4019" t="str">
        <f t="shared" si="250"/>
        <v>Feb</v>
      </c>
      <c r="O4019" s="2">
        <f t="shared" si="251"/>
        <v>1.6666666666642413</v>
      </c>
      <c r="P4019" t="str">
        <f>VLOOKUP(G4019,Agents!A:E,4,FALSE)</f>
        <v>Team3</v>
      </c>
      <c r="Q4019" t="str">
        <f>VLOOKUP(G4019,Agents!A:E,5,FALSE)</f>
        <v>Mid</v>
      </c>
      <c r="R4019" t="str">
        <f>VLOOKUP(G4019,Agents!A:E,2,FALSE)</f>
        <v>Night</v>
      </c>
    </row>
    <row r="4020" spans="1:18" x14ac:dyDescent="0.35">
      <c r="A4020" t="s">
        <v>6895</v>
      </c>
      <c r="B4020" t="s">
        <v>3206</v>
      </c>
      <c r="C4020" t="s">
        <v>34</v>
      </c>
      <c r="D4020" t="s">
        <v>38</v>
      </c>
      <c r="E4020" s="1">
        <v>46060.093055555553</v>
      </c>
      <c r="F4020" s="1">
        <v>46062.926388888889</v>
      </c>
      <c r="G4020" t="s">
        <v>190</v>
      </c>
      <c r="H4020" t="s">
        <v>15</v>
      </c>
      <c r="I4020" t="s">
        <v>16</v>
      </c>
      <c r="J4020">
        <v>3</v>
      </c>
      <c r="K4020" t="str">
        <f>IF(tickets_dataset[[#This Row],[status]] = "Closed", "Yes","No")</f>
        <v>Yes</v>
      </c>
      <c r="L4020" s="2">
        <f t="shared" si="248"/>
        <v>68.000000000058208</v>
      </c>
      <c r="M4020" t="str">
        <f t="shared" si="249"/>
        <v>Yes</v>
      </c>
      <c r="N4020" t="str">
        <f t="shared" si="250"/>
        <v>Feb</v>
      </c>
      <c r="O4020" s="2">
        <f t="shared" si="251"/>
        <v>2.8333333333357587</v>
      </c>
      <c r="P4020" t="str">
        <f>VLOOKUP(G4020,Agents!A:E,4,FALSE)</f>
        <v>Team1</v>
      </c>
      <c r="Q4020" t="str">
        <f>VLOOKUP(G4020,Agents!A:E,5,FALSE)</f>
        <v>Senior</v>
      </c>
      <c r="R4020" t="str">
        <f>VLOOKUP(G4020,Agents!A:E,2,FALSE)</f>
        <v>Night</v>
      </c>
    </row>
    <row r="4021" spans="1:18" x14ac:dyDescent="0.35">
      <c r="A4021" t="s">
        <v>6896</v>
      </c>
      <c r="B4021" t="s">
        <v>6897</v>
      </c>
      <c r="C4021" t="s">
        <v>22</v>
      </c>
      <c r="D4021" t="s">
        <v>26</v>
      </c>
      <c r="E4021" s="1">
        <v>46060.936111111114</v>
      </c>
      <c r="F4021" s="1">
        <v>46061.352777777778</v>
      </c>
      <c r="G4021" t="s">
        <v>183</v>
      </c>
      <c r="H4021" t="s">
        <v>28</v>
      </c>
      <c r="I4021" t="s">
        <v>16</v>
      </c>
      <c r="J4021">
        <v>4</v>
      </c>
      <c r="K4021" t="str">
        <f>IF(tickets_dataset[[#This Row],[status]] = "Closed", "Yes","No")</f>
        <v>No</v>
      </c>
      <c r="L4021" s="2">
        <f t="shared" si="248"/>
        <v>9.9999999999417923</v>
      </c>
      <c r="M4021" t="str">
        <f t="shared" si="249"/>
        <v>No</v>
      </c>
      <c r="N4021" t="str">
        <f t="shared" si="250"/>
        <v>Feb</v>
      </c>
      <c r="O4021" s="2">
        <f t="shared" si="251"/>
        <v>0.41666666666424135</v>
      </c>
      <c r="P4021" t="str">
        <f>VLOOKUP(G4021,Agents!A:E,4,FALSE)</f>
        <v>Team3</v>
      </c>
      <c r="Q4021" t="str">
        <f>VLOOKUP(G4021,Agents!A:E,5,FALSE)</f>
        <v>Senior</v>
      </c>
      <c r="R4021" t="str">
        <f>VLOOKUP(G4021,Agents!A:E,2,FALSE)</f>
        <v>Night</v>
      </c>
    </row>
    <row r="4022" spans="1:18" x14ac:dyDescent="0.35">
      <c r="A4022" t="s">
        <v>6898</v>
      </c>
      <c r="B4022" t="s">
        <v>6899</v>
      </c>
      <c r="C4022" t="s">
        <v>76</v>
      </c>
      <c r="D4022" t="s">
        <v>38</v>
      </c>
      <c r="E4022" s="1">
        <v>46053.042361111111</v>
      </c>
      <c r="F4022" s="1">
        <v>46055.584027777775</v>
      </c>
      <c r="G4022" t="s">
        <v>137</v>
      </c>
      <c r="H4022" t="s">
        <v>28</v>
      </c>
      <c r="I4022" t="s">
        <v>16</v>
      </c>
      <c r="J4022">
        <v>4</v>
      </c>
      <c r="K4022" t="str">
        <f>IF(tickets_dataset[[#This Row],[status]] = "Closed", "Yes","No")</f>
        <v>No</v>
      </c>
      <c r="L4022" s="2">
        <f t="shared" si="248"/>
        <v>60.999999999941792</v>
      </c>
      <c r="M4022" t="str">
        <f t="shared" si="249"/>
        <v>Yes</v>
      </c>
      <c r="N4022" t="str">
        <f t="shared" si="250"/>
        <v>Jan</v>
      </c>
      <c r="O4022" s="2">
        <f t="shared" si="251"/>
        <v>2.5416666666642413</v>
      </c>
      <c r="P4022" t="str">
        <f>VLOOKUP(G4022,Agents!A:E,4,FALSE)</f>
        <v>Team5</v>
      </c>
      <c r="Q4022" t="str">
        <f>VLOOKUP(G4022,Agents!A:E,5,FALSE)</f>
        <v>Senior</v>
      </c>
      <c r="R4022" t="str">
        <f>VLOOKUP(G4022,Agents!A:E,2,FALSE)</f>
        <v>Night</v>
      </c>
    </row>
    <row r="4023" spans="1:18" x14ac:dyDescent="0.35">
      <c r="A4023" t="s">
        <v>6900</v>
      </c>
      <c r="B4023" t="s">
        <v>3222</v>
      </c>
      <c r="C4023" t="s">
        <v>22</v>
      </c>
      <c r="D4023" t="s">
        <v>13</v>
      </c>
      <c r="E4023" s="1">
        <v>46091.265972222223</v>
      </c>
      <c r="F4023" s="1">
        <v>46092.682638888888</v>
      </c>
      <c r="G4023" t="s">
        <v>221</v>
      </c>
      <c r="H4023" t="s">
        <v>15</v>
      </c>
      <c r="I4023" t="s">
        <v>16</v>
      </c>
      <c r="J4023">
        <v>5</v>
      </c>
      <c r="K4023" t="str">
        <f>IF(tickets_dataset[[#This Row],[status]] = "Closed", "Yes","No")</f>
        <v>Yes</v>
      </c>
      <c r="L4023" s="2">
        <f t="shared" si="248"/>
        <v>33.999999999941792</v>
      </c>
      <c r="M4023" t="str">
        <f t="shared" si="249"/>
        <v>No</v>
      </c>
      <c r="N4023" t="str">
        <f t="shared" si="250"/>
        <v>Mar</v>
      </c>
      <c r="O4023" s="2">
        <f t="shared" si="251"/>
        <v>1.4166666666642413</v>
      </c>
      <c r="P4023" t="str">
        <f>VLOOKUP(G4023,Agents!A:E,4,FALSE)</f>
        <v>Team4</v>
      </c>
      <c r="Q4023" t="str">
        <f>VLOOKUP(G4023,Agents!A:E,5,FALSE)</f>
        <v>Senior</v>
      </c>
      <c r="R4023" t="str">
        <f>VLOOKUP(G4023,Agents!A:E,2,FALSE)</f>
        <v>Morning</v>
      </c>
    </row>
    <row r="4024" spans="1:18" x14ac:dyDescent="0.35">
      <c r="A4024" t="s">
        <v>6901</v>
      </c>
      <c r="B4024" t="s">
        <v>816</v>
      </c>
      <c r="C4024" t="s">
        <v>76</v>
      </c>
      <c r="D4024" t="s">
        <v>26</v>
      </c>
      <c r="E4024" s="1">
        <v>46085.432638888888</v>
      </c>
      <c r="F4024" s="1">
        <v>46087.640972222223</v>
      </c>
      <c r="G4024" t="s">
        <v>83</v>
      </c>
      <c r="H4024" t="s">
        <v>15</v>
      </c>
      <c r="I4024" t="s">
        <v>16</v>
      </c>
      <c r="J4024">
        <v>5</v>
      </c>
      <c r="K4024" t="str">
        <f>IF(tickets_dataset[[#This Row],[status]] = "Closed", "Yes","No")</f>
        <v>Yes</v>
      </c>
      <c r="L4024" s="2">
        <f t="shared" si="248"/>
        <v>53.000000000058208</v>
      </c>
      <c r="M4024" t="str">
        <f t="shared" si="249"/>
        <v>Yes</v>
      </c>
      <c r="N4024" t="str">
        <f t="shared" si="250"/>
        <v>Mar</v>
      </c>
      <c r="O4024" s="2">
        <f t="shared" si="251"/>
        <v>2.2083333333357587</v>
      </c>
      <c r="P4024" t="str">
        <f>VLOOKUP(G4024,Agents!A:E,4,FALSE)</f>
        <v>Team2</v>
      </c>
      <c r="Q4024" t="str">
        <f>VLOOKUP(G4024,Agents!A:E,5,FALSE)</f>
        <v>Junior</v>
      </c>
      <c r="R4024" t="str">
        <f>VLOOKUP(G4024,Agents!A:E,2,FALSE)</f>
        <v>Night</v>
      </c>
    </row>
    <row r="4025" spans="1:18" x14ac:dyDescent="0.35">
      <c r="A4025" t="s">
        <v>6902</v>
      </c>
      <c r="B4025" t="s">
        <v>5845</v>
      </c>
      <c r="C4025" t="s">
        <v>12</v>
      </c>
      <c r="D4025" t="s">
        <v>13</v>
      </c>
      <c r="E4025" s="1">
        <v>46108.29583333333</v>
      </c>
      <c r="F4025" s="1">
        <v>46109.462500000001</v>
      </c>
      <c r="G4025" t="s">
        <v>91</v>
      </c>
      <c r="H4025" t="s">
        <v>15</v>
      </c>
      <c r="I4025" t="s">
        <v>16</v>
      </c>
      <c r="J4025">
        <v>5</v>
      </c>
      <c r="K4025" t="str">
        <f>IF(tickets_dataset[[#This Row],[status]] = "Closed", "Yes","No")</f>
        <v>Yes</v>
      </c>
      <c r="L4025" s="2">
        <f t="shared" si="248"/>
        <v>28.000000000116415</v>
      </c>
      <c r="M4025" t="str">
        <f t="shared" si="249"/>
        <v>No</v>
      </c>
      <c r="N4025" t="str">
        <f t="shared" si="250"/>
        <v>Mar</v>
      </c>
      <c r="O4025" s="2">
        <f t="shared" si="251"/>
        <v>1.1666666666715173</v>
      </c>
      <c r="P4025" t="str">
        <f>VLOOKUP(G4025,Agents!A:E,4,FALSE)</f>
        <v>Team5</v>
      </c>
      <c r="Q4025" t="str">
        <f>VLOOKUP(G4025,Agents!A:E,5,FALSE)</f>
        <v>Mid</v>
      </c>
      <c r="R4025" t="str">
        <f>VLOOKUP(G4025,Agents!A:E,2,FALSE)</f>
        <v>Night</v>
      </c>
    </row>
    <row r="4026" spans="1:18" x14ac:dyDescent="0.35">
      <c r="A4026" t="s">
        <v>6903</v>
      </c>
      <c r="B4026" t="s">
        <v>1953</v>
      </c>
      <c r="C4026" t="s">
        <v>76</v>
      </c>
      <c r="D4026" t="s">
        <v>13</v>
      </c>
      <c r="E4026" s="1">
        <v>46059.480555555558</v>
      </c>
      <c r="F4026" s="1">
        <v>46060.855555555558</v>
      </c>
      <c r="G4026" t="s">
        <v>27</v>
      </c>
      <c r="H4026" t="s">
        <v>28</v>
      </c>
      <c r="I4026" t="s">
        <v>68</v>
      </c>
      <c r="J4026">
        <v>5</v>
      </c>
      <c r="K4026" t="str">
        <f>IF(tickets_dataset[[#This Row],[status]] = "Closed", "Yes","No")</f>
        <v>No</v>
      </c>
      <c r="L4026" s="2">
        <f t="shared" si="248"/>
        <v>33</v>
      </c>
      <c r="M4026" t="str">
        <f t="shared" si="249"/>
        <v>No</v>
      </c>
      <c r="N4026" t="str">
        <f t="shared" si="250"/>
        <v>Feb</v>
      </c>
      <c r="O4026" s="2">
        <f t="shared" si="251"/>
        <v>1.375</v>
      </c>
      <c r="P4026" t="str">
        <f>VLOOKUP(G4026,Agents!A:E,4,FALSE)</f>
        <v>Team5</v>
      </c>
      <c r="Q4026" t="str">
        <f>VLOOKUP(G4026,Agents!A:E,5,FALSE)</f>
        <v>Senior</v>
      </c>
      <c r="R4026" t="str">
        <f>VLOOKUP(G4026,Agents!A:E,2,FALSE)</f>
        <v>Morning</v>
      </c>
    </row>
    <row r="4027" spans="1:18" x14ac:dyDescent="0.35">
      <c r="A4027" t="s">
        <v>6904</v>
      </c>
      <c r="B4027" t="s">
        <v>1022</v>
      </c>
      <c r="C4027" t="s">
        <v>50</v>
      </c>
      <c r="D4027" t="s">
        <v>13</v>
      </c>
      <c r="E4027" s="1">
        <v>46086.515972222223</v>
      </c>
      <c r="F4027" s="1">
        <v>46087.265972222223</v>
      </c>
      <c r="G4027" t="s">
        <v>357</v>
      </c>
      <c r="H4027" t="s">
        <v>15</v>
      </c>
      <c r="I4027" t="s">
        <v>16</v>
      </c>
      <c r="J4027">
        <v>4</v>
      </c>
      <c r="K4027" t="str">
        <f>IF(tickets_dataset[[#This Row],[status]] = "Closed", "Yes","No")</f>
        <v>Yes</v>
      </c>
      <c r="L4027" s="2">
        <f t="shared" si="248"/>
        <v>18</v>
      </c>
      <c r="M4027" t="str">
        <f t="shared" si="249"/>
        <v>No</v>
      </c>
      <c r="N4027" t="str">
        <f t="shared" si="250"/>
        <v>Mar</v>
      </c>
      <c r="O4027" s="2">
        <f t="shared" si="251"/>
        <v>0.75</v>
      </c>
      <c r="P4027" t="str">
        <f>VLOOKUP(G4027,Agents!A:E,4,FALSE)</f>
        <v>Team1</v>
      </c>
      <c r="Q4027" t="str">
        <f>VLOOKUP(G4027,Agents!A:E,5,FALSE)</f>
        <v>Mid</v>
      </c>
      <c r="R4027" t="str">
        <f>VLOOKUP(G4027,Agents!A:E,2,FALSE)</f>
        <v>Morning</v>
      </c>
    </row>
    <row r="4028" spans="1:18" x14ac:dyDescent="0.35">
      <c r="A4028" t="s">
        <v>6905</v>
      </c>
      <c r="B4028" t="s">
        <v>3271</v>
      </c>
      <c r="C4028" t="s">
        <v>22</v>
      </c>
      <c r="D4028" t="s">
        <v>13</v>
      </c>
      <c r="E4028" s="1">
        <v>46090.779166666667</v>
      </c>
      <c r="F4028" s="1">
        <v>46091.654166666667</v>
      </c>
      <c r="G4028" t="s">
        <v>35</v>
      </c>
      <c r="H4028" t="s">
        <v>15</v>
      </c>
      <c r="I4028" t="s">
        <v>16</v>
      </c>
      <c r="J4028">
        <v>4</v>
      </c>
      <c r="K4028" t="str">
        <f>IF(tickets_dataset[[#This Row],[status]] = "Closed", "Yes","No")</f>
        <v>Yes</v>
      </c>
      <c r="L4028" s="2">
        <f t="shared" si="248"/>
        <v>21</v>
      </c>
      <c r="M4028" t="str">
        <f t="shared" si="249"/>
        <v>No</v>
      </c>
      <c r="N4028" t="str">
        <f t="shared" si="250"/>
        <v>Mar</v>
      </c>
      <c r="O4028" s="2">
        <f t="shared" si="251"/>
        <v>0.875</v>
      </c>
      <c r="P4028" t="str">
        <f>VLOOKUP(G4028,Agents!A:E,4,FALSE)</f>
        <v>Team1</v>
      </c>
      <c r="Q4028" t="str">
        <f>VLOOKUP(G4028,Agents!A:E,5,FALSE)</f>
        <v>Senior</v>
      </c>
      <c r="R4028" t="str">
        <f>VLOOKUP(G4028,Agents!A:E,2,FALSE)</f>
        <v>Evening</v>
      </c>
    </row>
    <row r="4029" spans="1:18" x14ac:dyDescent="0.35">
      <c r="A4029" t="s">
        <v>6906</v>
      </c>
      <c r="B4029" t="s">
        <v>6907</v>
      </c>
      <c r="C4029" t="s">
        <v>76</v>
      </c>
      <c r="D4029" t="s">
        <v>38</v>
      </c>
      <c r="E4029" s="1">
        <v>46094.149305555555</v>
      </c>
      <c r="F4029" s="1">
        <v>46096.940972222219</v>
      </c>
      <c r="G4029" t="s">
        <v>211</v>
      </c>
      <c r="H4029" t="s">
        <v>15</v>
      </c>
      <c r="I4029" t="s">
        <v>68</v>
      </c>
      <c r="J4029">
        <v>3</v>
      </c>
      <c r="K4029" t="str">
        <f>IF(tickets_dataset[[#This Row],[status]] = "Closed", "Yes","No")</f>
        <v>Yes</v>
      </c>
      <c r="L4029" s="2">
        <f t="shared" si="248"/>
        <v>66.999999999941792</v>
      </c>
      <c r="M4029" t="str">
        <f t="shared" si="249"/>
        <v>Yes</v>
      </c>
      <c r="N4029" t="str">
        <f t="shared" si="250"/>
        <v>Mar</v>
      </c>
      <c r="O4029" s="2">
        <f t="shared" si="251"/>
        <v>2.7916666666642413</v>
      </c>
      <c r="P4029" t="str">
        <f>VLOOKUP(G4029,Agents!A:E,4,FALSE)</f>
        <v>Team5</v>
      </c>
      <c r="Q4029" t="str">
        <f>VLOOKUP(G4029,Agents!A:E,5,FALSE)</f>
        <v>Senior</v>
      </c>
      <c r="R4029" t="str">
        <f>VLOOKUP(G4029,Agents!A:E,2,FALSE)</f>
        <v>Evening</v>
      </c>
    </row>
    <row r="4030" spans="1:18" x14ac:dyDescent="0.35">
      <c r="A4030" t="s">
        <v>6908</v>
      </c>
      <c r="B4030" t="s">
        <v>3253</v>
      </c>
      <c r="C4030" t="s">
        <v>22</v>
      </c>
      <c r="D4030" t="s">
        <v>26</v>
      </c>
      <c r="E4030" s="1">
        <v>46031.572916666664</v>
      </c>
      <c r="F4030" s="1">
        <v>46032.15625</v>
      </c>
      <c r="G4030" t="s">
        <v>140</v>
      </c>
      <c r="H4030" t="s">
        <v>15</v>
      </c>
      <c r="I4030" t="s">
        <v>16</v>
      </c>
      <c r="J4030">
        <v>5</v>
      </c>
      <c r="K4030" t="str">
        <f>IF(tickets_dataset[[#This Row],[status]] = "Closed", "Yes","No")</f>
        <v>Yes</v>
      </c>
      <c r="L4030" s="2">
        <f t="shared" si="248"/>
        <v>14.000000000058208</v>
      </c>
      <c r="M4030" t="str">
        <f t="shared" si="249"/>
        <v>No</v>
      </c>
      <c r="N4030" t="str">
        <f t="shared" si="250"/>
        <v>Jan</v>
      </c>
      <c r="O4030" s="2">
        <f t="shared" si="251"/>
        <v>0.58333333333575865</v>
      </c>
      <c r="P4030" t="str">
        <f>VLOOKUP(G4030,Agents!A:E,4,FALSE)</f>
        <v>Team1</v>
      </c>
      <c r="Q4030" t="str">
        <f>VLOOKUP(G4030,Agents!A:E,5,FALSE)</f>
        <v>Junior</v>
      </c>
      <c r="R4030" t="str">
        <f>VLOOKUP(G4030,Agents!A:E,2,FALSE)</f>
        <v>Morning</v>
      </c>
    </row>
    <row r="4031" spans="1:18" x14ac:dyDescent="0.35">
      <c r="A4031" t="s">
        <v>6909</v>
      </c>
      <c r="B4031" t="s">
        <v>3571</v>
      </c>
      <c r="C4031" t="s">
        <v>22</v>
      </c>
      <c r="D4031" t="s">
        <v>13</v>
      </c>
      <c r="E4031" s="1">
        <v>46027.197916666664</v>
      </c>
      <c r="F4031" s="1">
        <v>46028.40625</v>
      </c>
      <c r="G4031" t="s">
        <v>216</v>
      </c>
      <c r="H4031" t="s">
        <v>15</v>
      </c>
      <c r="I4031" t="s">
        <v>16</v>
      </c>
      <c r="J4031">
        <v>2</v>
      </c>
      <c r="K4031" t="str">
        <f>IF(tickets_dataset[[#This Row],[status]] = "Closed", "Yes","No")</f>
        <v>Yes</v>
      </c>
      <c r="L4031" s="2">
        <f t="shared" si="248"/>
        <v>29.000000000058208</v>
      </c>
      <c r="M4031" t="str">
        <f t="shared" si="249"/>
        <v>No</v>
      </c>
      <c r="N4031" t="str">
        <f t="shared" si="250"/>
        <v>Jan</v>
      </c>
      <c r="O4031" s="2">
        <f t="shared" si="251"/>
        <v>1.2083333333357587</v>
      </c>
      <c r="P4031" t="str">
        <f>VLOOKUP(G4031,Agents!A:E,4,FALSE)</f>
        <v>Team5</v>
      </c>
      <c r="Q4031" t="str">
        <f>VLOOKUP(G4031,Agents!A:E,5,FALSE)</f>
        <v>Junior</v>
      </c>
      <c r="R4031" t="str">
        <f>VLOOKUP(G4031,Agents!A:E,2,FALSE)</f>
        <v>Evening</v>
      </c>
    </row>
    <row r="4032" spans="1:18" x14ac:dyDescent="0.35">
      <c r="A4032" t="s">
        <v>6910</v>
      </c>
      <c r="B4032" t="s">
        <v>6911</v>
      </c>
      <c r="C4032" t="s">
        <v>50</v>
      </c>
      <c r="D4032" t="s">
        <v>38</v>
      </c>
      <c r="E4032" s="1">
        <v>46027.799305555556</v>
      </c>
      <c r="F4032" s="1">
        <v>46031.132638888892</v>
      </c>
      <c r="G4032" t="s">
        <v>73</v>
      </c>
      <c r="H4032" t="s">
        <v>15</v>
      </c>
      <c r="I4032" t="s">
        <v>16</v>
      </c>
      <c r="J4032">
        <v>4</v>
      </c>
      <c r="K4032" t="str">
        <f>IF(tickets_dataset[[#This Row],[status]] = "Closed", "Yes","No")</f>
        <v>Yes</v>
      </c>
      <c r="L4032" s="2">
        <f t="shared" si="248"/>
        <v>80.000000000058208</v>
      </c>
      <c r="M4032" t="str">
        <f t="shared" si="249"/>
        <v>Yes</v>
      </c>
      <c r="N4032" t="str">
        <f t="shared" si="250"/>
        <v>Jan</v>
      </c>
      <c r="O4032" s="2">
        <f t="shared" si="251"/>
        <v>3.3333333333357587</v>
      </c>
      <c r="P4032" t="str">
        <f>VLOOKUP(G4032,Agents!A:E,4,FALSE)</f>
        <v>Team4</v>
      </c>
      <c r="Q4032" t="str">
        <f>VLOOKUP(G4032,Agents!A:E,5,FALSE)</f>
        <v>Senior</v>
      </c>
      <c r="R4032" t="str">
        <f>VLOOKUP(G4032,Agents!A:E,2,FALSE)</f>
        <v>Night</v>
      </c>
    </row>
    <row r="4033" spans="1:18" x14ac:dyDescent="0.35">
      <c r="A4033" t="s">
        <v>6912</v>
      </c>
      <c r="B4033" t="s">
        <v>6394</v>
      </c>
      <c r="C4033" t="s">
        <v>50</v>
      </c>
      <c r="D4033" t="s">
        <v>13</v>
      </c>
      <c r="E4033" s="1">
        <v>46065.263194444444</v>
      </c>
      <c r="F4033" s="1">
        <v>46065.388194444444</v>
      </c>
      <c r="G4033" t="s">
        <v>59</v>
      </c>
      <c r="H4033" t="s">
        <v>15</v>
      </c>
      <c r="I4033" t="s">
        <v>16</v>
      </c>
      <c r="J4033">
        <v>5</v>
      </c>
      <c r="K4033" t="str">
        <f>IF(tickets_dataset[[#This Row],[status]] = "Closed", "Yes","No")</f>
        <v>Yes</v>
      </c>
      <c r="L4033" s="2">
        <f t="shared" si="248"/>
        <v>3</v>
      </c>
      <c r="M4033" t="str">
        <f t="shared" si="249"/>
        <v>No</v>
      </c>
      <c r="N4033" t="str">
        <f t="shared" si="250"/>
        <v>Feb</v>
      </c>
      <c r="O4033" s="2">
        <f t="shared" si="251"/>
        <v>0.125</v>
      </c>
      <c r="P4033" t="str">
        <f>VLOOKUP(G4033,Agents!A:E,4,FALSE)</f>
        <v>Team3</v>
      </c>
      <c r="Q4033" t="str">
        <f>VLOOKUP(G4033,Agents!A:E,5,FALSE)</f>
        <v>Senior</v>
      </c>
      <c r="R4033" t="str">
        <f>VLOOKUP(G4033,Agents!A:E,2,FALSE)</f>
        <v>Night</v>
      </c>
    </row>
    <row r="4034" spans="1:18" x14ac:dyDescent="0.35">
      <c r="A4034" t="s">
        <v>6913</v>
      </c>
      <c r="B4034" t="s">
        <v>6058</v>
      </c>
      <c r="C4034" t="s">
        <v>50</v>
      </c>
      <c r="D4034" t="s">
        <v>13</v>
      </c>
      <c r="E4034" s="1">
        <v>46086.583333333336</v>
      </c>
      <c r="F4034" s="1">
        <v>46088.25</v>
      </c>
      <c r="G4034" t="s">
        <v>344</v>
      </c>
      <c r="H4034" t="s">
        <v>28</v>
      </c>
      <c r="I4034" t="s">
        <v>16</v>
      </c>
      <c r="J4034">
        <v>4</v>
      </c>
      <c r="K4034" t="str">
        <f>IF(tickets_dataset[[#This Row],[status]] = "Closed", "Yes","No")</f>
        <v>No</v>
      </c>
      <c r="L4034" s="2">
        <f t="shared" ref="L4034:L4097" si="252">IF(ISBLANK(F4034),"",(F4034-E4034)*24)</f>
        <v>39.999999999941792</v>
      </c>
      <c r="M4034" t="str">
        <f t="shared" ref="M4034:M4097" si="253">IF(L4034&gt;48,"Yes","No")</f>
        <v>No</v>
      </c>
      <c r="N4034" t="str">
        <f t="shared" ref="N4034:N4097" si="254">TEXT(E4034,"mmm")</f>
        <v>Mar</v>
      </c>
      <c r="O4034" s="2">
        <f t="shared" si="251"/>
        <v>1.6666666666642413</v>
      </c>
      <c r="P4034" t="str">
        <f>VLOOKUP(G4034,Agents!A:E,4,FALSE)</f>
        <v>Team4</v>
      </c>
      <c r="Q4034" t="str">
        <f>VLOOKUP(G4034,Agents!A:E,5,FALSE)</f>
        <v>Senior</v>
      </c>
      <c r="R4034" t="str">
        <f>VLOOKUP(G4034,Agents!A:E,2,FALSE)</f>
        <v>Night</v>
      </c>
    </row>
    <row r="4035" spans="1:18" x14ac:dyDescent="0.35">
      <c r="A4035" t="s">
        <v>6914</v>
      </c>
      <c r="B4035" t="s">
        <v>6915</v>
      </c>
      <c r="C4035" t="s">
        <v>34</v>
      </c>
      <c r="D4035" t="s">
        <v>13</v>
      </c>
      <c r="E4035" s="1">
        <v>46106.815972222219</v>
      </c>
      <c r="F4035" s="1">
        <v>46107.940972222219</v>
      </c>
      <c r="G4035" t="s">
        <v>23</v>
      </c>
      <c r="H4035" t="s">
        <v>28</v>
      </c>
      <c r="I4035" t="s">
        <v>16</v>
      </c>
      <c r="J4035">
        <v>4</v>
      </c>
      <c r="K4035" t="str">
        <f>IF(tickets_dataset[[#This Row],[status]] = "Closed", "Yes","No")</f>
        <v>No</v>
      </c>
      <c r="L4035" s="2">
        <f t="shared" si="252"/>
        <v>27</v>
      </c>
      <c r="M4035" t="str">
        <f t="shared" si="253"/>
        <v>No</v>
      </c>
      <c r="N4035" t="str">
        <f t="shared" si="254"/>
        <v>Mar</v>
      </c>
      <c r="O4035" s="2">
        <f t="shared" ref="O4035:O4098" si="255">F4035-E4035</f>
        <v>1.125</v>
      </c>
      <c r="P4035" t="str">
        <f>VLOOKUP(G4035,Agents!A:E,4,FALSE)</f>
        <v>Team3</v>
      </c>
      <c r="Q4035" t="str">
        <f>VLOOKUP(G4035,Agents!A:E,5,FALSE)</f>
        <v>Senior</v>
      </c>
      <c r="R4035" t="str">
        <f>VLOOKUP(G4035,Agents!A:E,2,FALSE)</f>
        <v>Evening</v>
      </c>
    </row>
    <row r="4036" spans="1:18" x14ac:dyDescent="0.35">
      <c r="A4036" t="s">
        <v>6916</v>
      </c>
      <c r="B4036" t="s">
        <v>6917</v>
      </c>
      <c r="C4036" t="s">
        <v>22</v>
      </c>
      <c r="D4036" t="s">
        <v>13</v>
      </c>
      <c r="E4036" s="1">
        <v>46046.875</v>
      </c>
      <c r="F4036" s="1">
        <v>46047.625</v>
      </c>
      <c r="G4036" t="s">
        <v>206</v>
      </c>
      <c r="H4036" t="s">
        <v>15</v>
      </c>
      <c r="I4036" t="s">
        <v>68</v>
      </c>
      <c r="J4036">
        <v>2</v>
      </c>
      <c r="K4036" t="str">
        <f>IF(tickets_dataset[[#This Row],[status]] = "Closed", "Yes","No")</f>
        <v>Yes</v>
      </c>
      <c r="L4036" s="2">
        <f t="shared" si="252"/>
        <v>18</v>
      </c>
      <c r="M4036" t="str">
        <f t="shared" si="253"/>
        <v>No</v>
      </c>
      <c r="N4036" t="str">
        <f t="shared" si="254"/>
        <v>Jan</v>
      </c>
      <c r="O4036" s="2">
        <f t="shared" si="255"/>
        <v>0.75</v>
      </c>
      <c r="P4036" t="str">
        <f>VLOOKUP(G4036,Agents!A:E,4,FALSE)</f>
        <v>Team5</v>
      </c>
      <c r="Q4036" t="str">
        <f>VLOOKUP(G4036,Agents!A:E,5,FALSE)</f>
        <v>Junior</v>
      </c>
      <c r="R4036" t="str">
        <f>VLOOKUP(G4036,Agents!A:E,2,FALSE)</f>
        <v>Evening</v>
      </c>
    </row>
    <row r="4037" spans="1:18" x14ac:dyDescent="0.35">
      <c r="A4037" t="s">
        <v>6918</v>
      </c>
      <c r="B4037" t="s">
        <v>5648</v>
      </c>
      <c r="C4037" t="s">
        <v>12</v>
      </c>
      <c r="D4037" t="s">
        <v>38</v>
      </c>
      <c r="E4037" s="1">
        <v>46067.898611111108</v>
      </c>
      <c r="F4037" s="1">
        <v>46069.06527777778</v>
      </c>
      <c r="G4037" t="s">
        <v>56</v>
      </c>
      <c r="H4037" t="s">
        <v>28</v>
      </c>
      <c r="I4037" t="s">
        <v>16</v>
      </c>
      <c r="J4037">
        <v>3</v>
      </c>
      <c r="K4037" t="str">
        <f>IF(tickets_dataset[[#This Row],[status]] = "Closed", "Yes","No")</f>
        <v>No</v>
      </c>
      <c r="L4037" s="2">
        <f t="shared" si="252"/>
        <v>28.000000000116415</v>
      </c>
      <c r="M4037" t="str">
        <f t="shared" si="253"/>
        <v>No</v>
      </c>
      <c r="N4037" t="str">
        <f t="shared" si="254"/>
        <v>Feb</v>
      </c>
      <c r="O4037" s="2">
        <f t="shared" si="255"/>
        <v>1.1666666666715173</v>
      </c>
      <c r="P4037" t="str">
        <f>VLOOKUP(G4037,Agents!A:E,4,FALSE)</f>
        <v>Team1</v>
      </c>
      <c r="Q4037" t="str">
        <f>VLOOKUP(G4037,Agents!A:E,5,FALSE)</f>
        <v>Senior</v>
      </c>
      <c r="R4037" t="str">
        <f>VLOOKUP(G4037,Agents!A:E,2,FALSE)</f>
        <v>Night</v>
      </c>
    </row>
    <row r="4038" spans="1:18" x14ac:dyDescent="0.35">
      <c r="A4038" t="s">
        <v>6919</v>
      </c>
      <c r="B4038" t="s">
        <v>5426</v>
      </c>
      <c r="C4038" t="s">
        <v>50</v>
      </c>
      <c r="D4038" t="s">
        <v>13</v>
      </c>
      <c r="E4038" s="1">
        <v>46027.556250000001</v>
      </c>
      <c r="F4038" s="1">
        <v>46029.51458333333</v>
      </c>
      <c r="G4038" t="s">
        <v>183</v>
      </c>
      <c r="H4038" t="s">
        <v>15</v>
      </c>
      <c r="I4038" t="s">
        <v>16</v>
      </c>
      <c r="J4038">
        <v>4</v>
      </c>
      <c r="K4038" t="str">
        <f>IF(tickets_dataset[[#This Row],[status]] = "Closed", "Yes","No")</f>
        <v>Yes</v>
      </c>
      <c r="L4038" s="2">
        <f t="shared" si="252"/>
        <v>46.999999999883585</v>
      </c>
      <c r="M4038" t="str">
        <f t="shared" si="253"/>
        <v>No</v>
      </c>
      <c r="N4038" t="str">
        <f t="shared" si="254"/>
        <v>Jan</v>
      </c>
      <c r="O4038" s="2">
        <f t="shared" si="255"/>
        <v>1.9583333333284827</v>
      </c>
      <c r="P4038" t="str">
        <f>VLOOKUP(G4038,Agents!A:E,4,FALSE)</f>
        <v>Team3</v>
      </c>
      <c r="Q4038" t="str">
        <f>VLOOKUP(G4038,Agents!A:E,5,FALSE)</f>
        <v>Senior</v>
      </c>
      <c r="R4038" t="str">
        <f>VLOOKUP(G4038,Agents!A:E,2,FALSE)</f>
        <v>Night</v>
      </c>
    </row>
    <row r="4039" spans="1:18" x14ac:dyDescent="0.35">
      <c r="A4039" t="s">
        <v>6920</v>
      </c>
      <c r="B4039" t="s">
        <v>1578</v>
      </c>
      <c r="C4039" t="s">
        <v>50</v>
      </c>
      <c r="D4039" t="s">
        <v>26</v>
      </c>
      <c r="E4039" s="1">
        <v>46111.523611111108</v>
      </c>
      <c r="F4039" s="1">
        <v>46113.898611111108</v>
      </c>
      <c r="G4039" t="s">
        <v>137</v>
      </c>
      <c r="H4039" t="s">
        <v>15</v>
      </c>
      <c r="I4039" t="s">
        <v>16</v>
      </c>
      <c r="J4039">
        <v>5</v>
      </c>
      <c r="K4039" t="str">
        <f>IF(tickets_dataset[[#This Row],[status]] = "Closed", "Yes","No")</f>
        <v>Yes</v>
      </c>
      <c r="L4039" s="2">
        <f t="shared" si="252"/>
        <v>57</v>
      </c>
      <c r="M4039" t="str">
        <f t="shared" si="253"/>
        <v>Yes</v>
      </c>
      <c r="N4039" t="str">
        <f t="shared" si="254"/>
        <v>Mar</v>
      </c>
      <c r="O4039" s="2">
        <f t="shared" si="255"/>
        <v>2.375</v>
      </c>
      <c r="P4039" t="str">
        <f>VLOOKUP(G4039,Agents!A:E,4,FALSE)</f>
        <v>Team5</v>
      </c>
      <c r="Q4039" t="str">
        <f>VLOOKUP(G4039,Agents!A:E,5,FALSE)</f>
        <v>Senior</v>
      </c>
      <c r="R4039" t="str">
        <f>VLOOKUP(G4039,Agents!A:E,2,FALSE)</f>
        <v>Night</v>
      </c>
    </row>
    <row r="4040" spans="1:18" x14ac:dyDescent="0.35">
      <c r="A4040" t="s">
        <v>6921</v>
      </c>
      <c r="B4040" t="s">
        <v>6922</v>
      </c>
      <c r="C4040" t="s">
        <v>50</v>
      </c>
      <c r="D4040" t="s">
        <v>38</v>
      </c>
      <c r="E4040" s="1">
        <v>46034.604166666664</v>
      </c>
      <c r="F4040" s="1">
        <v>46035.354166666664</v>
      </c>
      <c r="G4040" t="s">
        <v>234</v>
      </c>
      <c r="H4040" t="s">
        <v>15</v>
      </c>
      <c r="I4040" t="s">
        <v>16</v>
      </c>
      <c r="J4040">
        <v>4</v>
      </c>
      <c r="K4040" t="str">
        <f>IF(tickets_dataset[[#This Row],[status]] = "Closed", "Yes","No")</f>
        <v>Yes</v>
      </c>
      <c r="L4040" s="2">
        <f t="shared" si="252"/>
        <v>18</v>
      </c>
      <c r="M4040" t="str">
        <f t="shared" si="253"/>
        <v>No</v>
      </c>
      <c r="N4040" t="str">
        <f t="shared" si="254"/>
        <v>Jan</v>
      </c>
      <c r="O4040" s="2">
        <f t="shared" si="255"/>
        <v>0.75</v>
      </c>
      <c r="P4040" t="str">
        <f>VLOOKUP(G4040,Agents!A:E,4,FALSE)</f>
        <v>Team5</v>
      </c>
      <c r="Q4040" t="str">
        <f>VLOOKUP(G4040,Agents!A:E,5,FALSE)</f>
        <v>Senior</v>
      </c>
      <c r="R4040" t="str">
        <f>VLOOKUP(G4040,Agents!A:E,2,FALSE)</f>
        <v>Night</v>
      </c>
    </row>
    <row r="4041" spans="1:18" x14ac:dyDescent="0.35">
      <c r="A4041" t="s">
        <v>6923</v>
      </c>
      <c r="B4041" t="s">
        <v>6924</v>
      </c>
      <c r="C4041" t="s">
        <v>34</v>
      </c>
      <c r="D4041" t="s">
        <v>13</v>
      </c>
      <c r="E4041" s="1">
        <v>46107.618750000001</v>
      </c>
      <c r="F4041" s="1">
        <v>46109.243750000001</v>
      </c>
      <c r="G4041" t="s">
        <v>77</v>
      </c>
      <c r="H4041" t="s">
        <v>15</v>
      </c>
      <c r="I4041" t="s">
        <v>16</v>
      </c>
      <c r="J4041">
        <v>4</v>
      </c>
      <c r="K4041" t="str">
        <f>IF(tickets_dataset[[#This Row],[status]] = "Closed", "Yes","No")</f>
        <v>Yes</v>
      </c>
      <c r="L4041" s="2">
        <f t="shared" si="252"/>
        <v>39</v>
      </c>
      <c r="M4041" t="str">
        <f t="shared" si="253"/>
        <v>No</v>
      </c>
      <c r="N4041" t="str">
        <f t="shared" si="254"/>
        <v>Mar</v>
      </c>
      <c r="O4041" s="2">
        <f t="shared" si="255"/>
        <v>1.625</v>
      </c>
      <c r="P4041" t="str">
        <f>VLOOKUP(G4041,Agents!A:E,4,FALSE)</f>
        <v>Team5</v>
      </c>
      <c r="Q4041" t="str">
        <f>VLOOKUP(G4041,Agents!A:E,5,FALSE)</f>
        <v>Junior</v>
      </c>
      <c r="R4041" t="str">
        <f>VLOOKUP(G4041,Agents!A:E,2,FALSE)</f>
        <v>Evening</v>
      </c>
    </row>
    <row r="4042" spans="1:18" x14ac:dyDescent="0.35">
      <c r="A4042" t="s">
        <v>6925</v>
      </c>
      <c r="B4042" t="s">
        <v>6502</v>
      </c>
      <c r="C4042" t="s">
        <v>76</v>
      </c>
      <c r="D4042" t="s">
        <v>38</v>
      </c>
      <c r="E4042" s="1">
        <v>46055.629861111112</v>
      </c>
      <c r="F4042" s="1">
        <v>46058.004861111112</v>
      </c>
      <c r="G4042" t="s">
        <v>131</v>
      </c>
      <c r="H4042" t="s">
        <v>15</v>
      </c>
      <c r="I4042" t="s">
        <v>16</v>
      </c>
      <c r="J4042">
        <v>4</v>
      </c>
      <c r="K4042" t="str">
        <f>IF(tickets_dataset[[#This Row],[status]] = "Closed", "Yes","No")</f>
        <v>Yes</v>
      </c>
      <c r="L4042" s="2">
        <f t="shared" si="252"/>
        <v>57</v>
      </c>
      <c r="M4042" t="str">
        <f t="shared" si="253"/>
        <v>Yes</v>
      </c>
      <c r="N4042" t="str">
        <f t="shared" si="254"/>
        <v>Feb</v>
      </c>
      <c r="O4042" s="2">
        <f t="shared" si="255"/>
        <v>2.375</v>
      </c>
      <c r="P4042" t="str">
        <f>VLOOKUP(G4042,Agents!A:E,4,FALSE)</f>
        <v>Team4</v>
      </c>
      <c r="Q4042" t="str">
        <f>VLOOKUP(G4042,Agents!A:E,5,FALSE)</f>
        <v>Junior</v>
      </c>
      <c r="R4042" t="str">
        <f>VLOOKUP(G4042,Agents!A:E,2,FALSE)</f>
        <v>Night</v>
      </c>
    </row>
    <row r="4043" spans="1:18" x14ac:dyDescent="0.35">
      <c r="A4043" t="s">
        <v>6926</v>
      </c>
      <c r="B4043" t="s">
        <v>2221</v>
      </c>
      <c r="C4043" t="s">
        <v>22</v>
      </c>
      <c r="D4043" t="s">
        <v>13</v>
      </c>
      <c r="E4043" s="1">
        <v>46085.825694444444</v>
      </c>
      <c r="F4043" s="1">
        <v>46085.950694444444</v>
      </c>
      <c r="G4043" t="s">
        <v>80</v>
      </c>
      <c r="H4043" t="s">
        <v>15</v>
      </c>
      <c r="I4043" t="s">
        <v>16</v>
      </c>
      <c r="J4043">
        <v>4</v>
      </c>
      <c r="K4043" t="str">
        <f>IF(tickets_dataset[[#This Row],[status]] = "Closed", "Yes","No")</f>
        <v>Yes</v>
      </c>
      <c r="L4043" s="2">
        <f t="shared" si="252"/>
        <v>3</v>
      </c>
      <c r="M4043" t="str">
        <f t="shared" si="253"/>
        <v>No</v>
      </c>
      <c r="N4043" t="str">
        <f t="shared" si="254"/>
        <v>Mar</v>
      </c>
      <c r="O4043" s="2">
        <f t="shared" si="255"/>
        <v>0.125</v>
      </c>
      <c r="P4043" t="str">
        <f>VLOOKUP(G4043,Agents!A:E,4,FALSE)</f>
        <v>Team3</v>
      </c>
      <c r="Q4043" t="str">
        <f>VLOOKUP(G4043,Agents!A:E,5,FALSE)</f>
        <v>Junior</v>
      </c>
      <c r="R4043" t="str">
        <f>VLOOKUP(G4043,Agents!A:E,2,FALSE)</f>
        <v>Evening</v>
      </c>
    </row>
    <row r="4044" spans="1:18" x14ac:dyDescent="0.35">
      <c r="A4044" t="s">
        <v>6927</v>
      </c>
      <c r="B4044" t="s">
        <v>6928</v>
      </c>
      <c r="C4044" t="s">
        <v>50</v>
      </c>
      <c r="D4044" t="s">
        <v>26</v>
      </c>
      <c r="E4044" s="1">
        <v>46044.04583333333</v>
      </c>
      <c r="F4044" s="1">
        <v>46044.29583333333</v>
      </c>
      <c r="G4044" t="s">
        <v>56</v>
      </c>
      <c r="H4044" t="s">
        <v>15</v>
      </c>
      <c r="I4044" t="s">
        <v>16</v>
      </c>
      <c r="J4044">
        <v>4</v>
      </c>
      <c r="K4044" t="str">
        <f>IF(tickets_dataset[[#This Row],[status]] = "Closed", "Yes","No")</f>
        <v>Yes</v>
      </c>
      <c r="L4044" s="2">
        <f t="shared" si="252"/>
        <v>6</v>
      </c>
      <c r="M4044" t="str">
        <f t="shared" si="253"/>
        <v>No</v>
      </c>
      <c r="N4044" t="str">
        <f t="shared" si="254"/>
        <v>Jan</v>
      </c>
      <c r="O4044" s="2">
        <f t="shared" si="255"/>
        <v>0.25</v>
      </c>
      <c r="P4044" t="str">
        <f>VLOOKUP(G4044,Agents!A:E,4,FALSE)</f>
        <v>Team1</v>
      </c>
      <c r="Q4044" t="str">
        <f>VLOOKUP(G4044,Agents!A:E,5,FALSE)</f>
        <v>Senior</v>
      </c>
      <c r="R4044" t="str">
        <f>VLOOKUP(G4044,Agents!A:E,2,FALSE)</f>
        <v>Night</v>
      </c>
    </row>
    <row r="4045" spans="1:18" x14ac:dyDescent="0.35">
      <c r="A4045" t="s">
        <v>6929</v>
      </c>
      <c r="B4045" t="s">
        <v>6930</v>
      </c>
      <c r="C4045" t="s">
        <v>34</v>
      </c>
      <c r="D4045" t="s">
        <v>13</v>
      </c>
      <c r="E4045" s="1">
        <v>46075.058333333334</v>
      </c>
      <c r="F4045" s="1">
        <v>46076.64166666667</v>
      </c>
      <c r="G4045" t="s">
        <v>110</v>
      </c>
      <c r="H4045" t="s">
        <v>15</v>
      </c>
      <c r="I4045" t="s">
        <v>16</v>
      </c>
      <c r="J4045">
        <v>4</v>
      </c>
      <c r="K4045" t="str">
        <f>IF(tickets_dataset[[#This Row],[status]] = "Closed", "Yes","No")</f>
        <v>Yes</v>
      </c>
      <c r="L4045" s="2">
        <f t="shared" si="252"/>
        <v>38.000000000058208</v>
      </c>
      <c r="M4045" t="str">
        <f t="shared" si="253"/>
        <v>No</v>
      </c>
      <c r="N4045" t="str">
        <f t="shared" si="254"/>
        <v>Feb</v>
      </c>
      <c r="O4045" s="2">
        <f t="shared" si="255"/>
        <v>1.5833333333357587</v>
      </c>
      <c r="P4045" t="str">
        <f>VLOOKUP(G4045,Agents!A:E,4,FALSE)</f>
        <v>Team4</v>
      </c>
      <c r="Q4045" t="str">
        <f>VLOOKUP(G4045,Agents!A:E,5,FALSE)</f>
        <v>Junior</v>
      </c>
      <c r="R4045" t="str">
        <f>VLOOKUP(G4045,Agents!A:E,2,FALSE)</f>
        <v>Morning</v>
      </c>
    </row>
    <row r="4046" spans="1:18" x14ac:dyDescent="0.35">
      <c r="A4046" t="s">
        <v>6931</v>
      </c>
      <c r="B4046" t="s">
        <v>4512</v>
      </c>
      <c r="C4046" t="s">
        <v>76</v>
      </c>
      <c r="D4046" t="s">
        <v>38</v>
      </c>
      <c r="E4046" s="1">
        <v>46057.76458333333</v>
      </c>
      <c r="F4046" s="1">
        <v>46060.556250000001</v>
      </c>
      <c r="G4046" t="s">
        <v>140</v>
      </c>
      <c r="H4046" t="s">
        <v>15</v>
      </c>
      <c r="I4046" t="s">
        <v>16</v>
      </c>
      <c r="J4046">
        <v>3</v>
      </c>
      <c r="K4046" t="str">
        <f>IF(tickets_dataset[[#This Row],[status]] = "Closed", "Yes","No")</f>
        <v>Yes</v>
      </c>
      <c r="L4046" s="2">
        <f t="shared" si="252"/>
        <v>67.000000000116415</v>
      </c>
      <c r="M4046" t="str">
        <f t="shared" si="253"/>
        <v>Yes</v>
      </c>
      <c r="N4046" t="str">
        <f t="shared" si="254"/>
        <v>Feb</v>
      </c>
      <c r="O4046" s="2">
        <f t="shared" si="255"/>
        <v>2.7916666666715173</v>
      </c>
      <c r="P4046" t="str">
        <f>VLOOKUP(G4046,Agents!A:E,4,FALSE)</f>
        <v>Team1</v>
      </c>
      <c r="Q4046" t="str">
        <f>VLOOKUP(G4046,Agents!A:E,5,FALSE)</f>
        <v>Junior</v>
      </c>
      <c r="R4046" t="str">
        <f>VLOOKUP(G4046,Agents!A:E,2,FALSE)</f>
        <v>Morning</v>
      </c>
    </row>
    <row r="4047" spans="1:18" x14ac:dyDescent="0.35">
      <c r="A4047" t="s">
        <v>6932</v>
      </c>
      <c r="B4047" t="s">
        <v>6933</v>
      </c>
      <c r="C4047" t="s">
        <v>12</v>
      </c>
      <c r="D4047" t="s">
        <v>38</v>
      </c>
      <c r="E4047" s="1">
        <v>46048.109027777777</v>
      </c>
      <c r="F4047" s="1">
        <v>46051.609027777777</v>
      </c>
      <c r="G4047" t="s">
        <v>357</v>
      </c>
      <c r="H4047" t="s">
        <v>132</v>
      </c>
      <c r="I4047" t="s">
        <v>16</v>
      </c>
      <c r="J4047">
        <v>4</v>
      </c>
      <c r="K4047" t="str">
        <f>IF(tickets_dataset[[#This Row],[status]] = "Closed", "Yes","No")</f>
        <v>No</v>
      </c>
      <c r="L4047" s="2">
        <f t="shared" si="252"/>
        <v>84</v>
      </c>
      <c r="M4047" t="str">
        <f t="shared" si="253"/>
        <v>Yes</v>
      </c>
      <c r="N4047" t="str">
        <f t="shared" si="254"/>
        <v>Jan</v>
      </c>
      <c r="O4047" s="2">
        <f t="shared" si="255"/>
        <v>3.5</v>
      </c>
      <c r="P4047" t="str">
        <f>VLOOKUP(G4047,Agents!A:E,4,FALSE)</f>
        <v>Team1</v>
      </c>
      <c r="Q4047" t="str">
        <f>VLOOKUP(G4047,Agents!A:E,5,FALSE)</f>
        <v>Mid</v>
      </c>
      <c r="R4047" t="str">
        <f>VLOOKUP(G4047,Agents!A:E,2,FALSE)</f>
        <v>Morning</v>
      </c>
    </row>
    <row r="4048" spans="1:18" x14ac:dyDescent="0.35">
      <c r="A4048" t="s">
        <v>6934</v>
      </c>
      <c r="B4048" t="s">
        <v>779</v>
      </c>
      <c r="C4048" t="s">
        <v>12</v>
      </c>
      <c r="D4048" t="s">
        <v>38</v>
      </c>
      <c r="E4048" s="1">
        <v>46051.986805555556</v>
      </c>
      <c r="F4048" s="1">
        <v>46055.40347222222</v>
      </c>
      <c r="G4048" t="s">
        <v>183</v>
      </c>
      <c r="H4048" t="s">
        <v>15</v>
      </c>
      <c r="I4048" t="s">
        <v>16</v>
      </c>
      <c r="J4048">
        <v>4</v>
      </c>
      <c r="K4048" t="str">
        <f>IF(tickets_dataset[[#This Row],[status]] = "Closed", "Yes","No")</f>
        <v>Yes</v>
      </c>
      <c r="L4048" s="2">
        <f t="shared" si="252"/>
        <v>81.999999999941792</v>
      </c>
      <c r="M4048" t="str">
        <f t="shared" si="253"/>
        <v>Yes</v>
      </c>
      <c r="N4048" t="str">
        <f t="shared" si="254"/>
        <v>Jan</v>
      </c>
      <c r="O4048" s="2">
        <f t="shared" si="255"/>
        <v>3.4166666666642413</v>
      </c>
      <c r="P4048" t="str">
        <f>VLOOKUP(G4048,Agents!A:E,4,FALSE)</f>
        <v>Team3</v>
      </c>
      <c r="Q4048" t="str">
        <f>VLOOKUP(G4048,Agents!A:E,5,FALSE)</f>
        <v>Senior</v>
      </c>
      <c r="R4048" t="str">
        <f>VLOOKUP(G4048,Agents!A:E,2,FALSE)</f>
        <v>Night</v>
      </c>
    </row>
    <row r="4049" spans="1:18" x14ac:dyDescent="0.35">
      <c r="A4049" t="s">
        <v>6935</v>
      </c>
      <c r="B4049" t="s">
        <v>6936</v>
      </c>
      <c r="C4049" t="s">
        <v>76</v>
      </c>
      <c r="D4049" t="s">
        <v>38</v>
      </c>
      <c r="E4049" s="1">
        <v>46085.662499999999</v>
      </c>
      <c r="F4049" s="1">
        <v>46087.82916666667</v>
      </c>
      <c r="G4049" t="s">
        <v>27</v>
      </c>
      <c r="H4049" t="s">
        <v>132</v>
      </c>
      <c r="I4049" t="s">
        <v>16</v>
      </c>
      <c r="J4049">
        <v>5</v>
      </c>
      <c r="K4049" t="str">
        <f>IF(tickets_dataset[[#This Row],[status]] = "Closed", "Yes","No")</f>
        <v>No</v>
      </c>
      <c r="L4049" s="2">
        <f t="shared" si="252"/>
        <v>52.000000000116415</v>
      </c>
      <c r="M4049" t="str">
        <f t="shared" si="253"/>
        <v>Yes</v>
      </c>
      <c r="N4049" t="str">
        <f t="shared" si="254"/>
        <v>Mar</v>
      </c>
      <c r="O4049" s="2">
        <f t="shared" si="255"/>
        <v>2.1666666666715173</v>
      </c>
      <c r="P4049" t="str">
        <f>VLOOKUP(G4049,Agents!A:E,4,FALSE)</f>
        <v>Team5</v>
      </c>
      <c r="Q4049" t="str">
        <f>VLOOKUP(G4049,Agents!A:E,5,FALSE)</f>
        <v>Senior</v>
      </c>
      <c r="R4049" t="str">
        <f>VLOOKUP(G4049,Agents!A:E,2,FALSE)</f>
        <v>Morning</v>
      </c>
    </row>
    <row r="4050" spans="1:18" x14ac:dyDescent="0.35">
      <c r="A4050" t="s">
        <v>6937</v>
      </c>
      <c r="B4050" t="s">
        <v>6938</v>
      </c>
      <c r="C4050" t="s">
        <v>12</v>
      </c>
      <c r="D4050" t="s">
        <v>38</v>
      </c>
      <c r="E4050" s="1">
        <v>46103.396527777775</v>
      </c>
      <c r="F4050" s="1">
        <v>46104.729861111111</v>
      </c>
      <c r="G4050" t="s">
        <v>14</v>
      </c>
      <c r="H4050" t="s">
        <v>15</v>
      </c>
      <c r="I4050" t="s">
        <v>16</v>
      </c>
      <c r="J4050">
        <v>3</v>
      </c>
      <c r="K4050" t="str">
        <f>IF(tickets_dataset[[#This Row],[status]] = "Closed", "Yes","No")</f>
        <v>Yes</v>
      </c>
      <c r="L4050" s="2">
        <f t="shared" si="252"/>
        <v>32.000000000058208</v>
      </c>
      <c r="M4050" t="str">
        <f t="shared" si="253"/>
        <v>No</v>
      </c>
      <c r="N4050" t="str">
        <f t="shared" si="254"/>
        <v>Mar</v>
      </c>
      <c r="O4050" s="2">
        <f t="shared" si="255"/>
        <v>1.3333333333357587</v>
      </c>
      <c r="P4050" t="str">
        <f>VLOOKUP(G4050,Agents!A:E,4,FALSE)</f>
        <v>Team1</v>
      </c>
      <c r="Q4050" t="str">
        <f>VLOOKUP(G4050,Agents!A:E,5,FALSE)</f>
        <v>Senior</v>
      </c>
      <c r="R4050" t="str">
        <f>VLOOKUP(G4050,Agents!A:E,2,FALSE)</f>
        <v>Morning</v>
      </c>
    </row>
    <row r="4051" spans="1:18" x14ac:dyDescent="0.35">
      <c r="A4051" t="s">
        <v>6939</v>
      </c>
      <c r="B4051" t="s">
        <v>6940</v>
      </c>
      <c r="C4051" t="s">
        <v>34</v>
      </c>
      <c r="D4051" t="s">
        <v>38</v>
      </c>
      <c r="E4051" s="1">
        <v>46082.577777777777</v>
      </c>
      <c r="F4051" s="1">
        <v>46085.452777777777</v>
      </c>
      <c r="G4051" t="s">
        <v>170</v>
      </c>
      <c r="H4051" t="s">
        <v>28</v>
      </c>
      <c r="I4051" t="s">
        <v>16</v>
      </c>
      <c r="J4051">
        <v>4</v>
      </c>
      <c r="K4051" t="str">
        <f>IF(tickets_dataset[[#This Row],[status]] = "Closed", "Yes","No")</f>
        <v>No</v>
      </c>
      <c r="L4051" s="2">
        <f t="shared" si="252"/>
        <v>69</v>
      </c>
      <c r="M4051" t="str">
        <f t="shared" si="253"/>
        <v>Yes</v>
      </c>
      <c r="N4051" t="str">
        <f t="shared" si="254"/>
        <v>Mar</v>
      </c>
      <c r="O4051" s="2">
        <f t="shared" si="255"/>
        <v>2.875</v>
      </c>
      <c r="P4051" t="str">
        <f>VLOOKUP(G4051,Agents!A:E,4,FALSE)</f>
        <v>Team5</v>
      </c>
      <c r="Q4051" t="str">
        <f>VLOOKUP(G4051,Agents!A:E,5,FALSE)</f>
        <v>Junior</v>
      </c>
      <c r="R4051" t="str">
        <f>VLOOKUP(G4051,Agents!A:E,2,FALSE)</f>
        <v>Night</v>
      </c>
    </row>
    <row r="4052" spans="1:18" x14ac:dyDescent="0.35">
      <c r="A4052" t="s">
        <v>6941</v>
      </c>
      <c r="B4052" t="s">
        <v>6942</v>
      </c>
      <c r="C4052" t="s">
        <v>12</v>
      </c>
      <c r="D4052" t="s">
        <v>13</v>
      </c>
      <c r="E4052" s="1">
        <v>46032.178472222222</v>
      </c>
      <c r="F4052" s="1">
        <v>46033.678472222222</v>
      </c>
      <c r="G4052" t="s">
        <v>422</v>
      </c>
      <c r="H4052" t="s">
        <v>15</v>
      </c>
      <c r="I4052" t="s">
        <v>16</v>
      </c>
      <c r="J4052">
        <v>4</v>
      </c>
      <c r="K4052" t="str">
        <f>IF(tickets_dataset[[#This Row],[status]] = "Closed", "Yes","No")</f>
        <v>Yes</v>
      </c>
      <c r="L4052" s="2">
        <f t="shared" si="252"/>
        <v>36</v>
      </c>
      <c r="M4052" t="str">
        <f t="shared" si="253"/>
        <v>No</v>
      </c>
      <c r="N4052" t="str">
        <f t="shared" si="254"/>
        <v>Jan</v>
      </c>
      <c r="O4052" s="2">
        <f t="shared" si="255"/>
        <v>1.5</v>
      </c>
      <c r="P4052" t="str">
        <f>VLOOKUP(G4052,Agents!A:E,4,FALSE)</f>
        <v>Team5</v>
      </c>
      <c r="Q4052" t="str">
        <f>VLOOKUP(G4052,Agents!A:E,5,FALSE)</f>
        <v>Mid</v>
      </c>
      <c r="R4052" t="str">
        <f>VLOOKUP(G4052,Agents!A:E,2,FALSE)</f>
        <v>Evening</v>
      </c>
    </row>
    <row r="4053" spans="1:18" x14ac:dyDescent="0.35">
      <c r="A4053" t="s">
        <v>6943</v>
      </c>
      <c r="B4053" t="s">
        <v>6944</v>
      </c>
      <c r="C4053" t="s">
        <v>76</v>
      </c>
      <c r="D4053" t="s">
        <v>13</v>
      </c>
      <c r="E4053" s="1">
        <v>46026.822916666664</v>
      </c>
      <c r="F4053" s="1">
        <v>46027.739583333336</v>
      </c>
      <c r="G4053" t="s">
        <v>119</v>
      </c>
      <c r="H4053" t="s">
        <v>15</v>
      </c>
      <c r="I4053" t="s">
        <v>16</v>
      </c>
      <c r="J4053">
        <v>4</v>
      </c>
      <c r="K4053" t="str">
        <f>IF(tickets_dataset[[#This Row],[status]] = "Closed", "Yes","No")</f>
        <v>Yes</v>
      </c>
      <c r="L4053" s="2">
        <f t="shared" si="252"/>
        <v>22.000000000116415</v>
      </c>
      <c r="M4053" t="str">
        <f t="shared" si="253"/>
        <v>No</v>
      </c>
      <c r="N4053" t="str">
        <f t="shared" si="254"/>
        <v>Jan</v>
      </c>
      <c r="O4053" s="2">
        <f t="shared" si="255"/>
        <v>0.91666666667151731</v>
      </c>
      <c r="P4053" t="str">
        <f>VLOOKUP(G4053,Agents!A:E,4,FALSE)</f>
        <v>Team1</v>
      </c>
      <c r="Q4053" t="str">
        <f>VLOOKUP(G4053,Agents!A:E,5,FALSE)</f>
        <v>Junior</v>
      </c>
      <c r="R4053" t="str">
        <f>VLOOKUP(G4053,Agents!A:E,2,FALSE)</f>
        <v>Morning</v>
      </c>
    </row>
    <row r="4054" spans="1:18" x14ac:dyDescent="0.35">
      <c r="A4054" t="s">
        <v>6945</v>
      </c>
      <c r="B4054" t="s">
        <v>6946</v>
      </c>
      <c r="C4054" t="s">
        <v>12</v>
      </c>
      <c r="D4054" t="s">
        <v>26</v>
      </c>
      <c r="E4054" s="1">
        <v>46085.154166666667</v>
      </c>
      <c r="F4054" s="1">
        <v>46085.654166666667</v>
      </c>
      <c r="G4054" t="s">
        <v>31</v>
      </c>
      <c r="H4054" t="s">
        <v>15</v>
      </c>
      <c r="I4054" t="s">
        <v>16</v>
      </c>
      <c r="J4054">
        <v>5</v>
      </c>
      <c r="K4054" t="str">
        <f>IF(tickets_dataset[[#This Row],[status]] = "Closed", "Yes","No")</f>
        <v>Yes</v>
      </c>
      <c r="L4054" s="2">
        <f t="shared" si="252"/>
        <v>12</v>
      </c>
      <c r="M4054" t="str">
        <f t="shared" si="253"/>
        <v>No</v>
      </c>
      <c r="N4054" t="str">
        <f t="shared" si="254"/>
        <v>Mar</v>
      </c>
      <c r="O4054" s="2">
        <f t="shared" si="255"/>
        <v>0.5</v>
      </c>
      <c r="P4054" t="str">
        <f>VLOOKUP(G4054,Agents!A:E,4,FALSE)</f>
        <v>Team5</v>
      </c>
      <c r="Q4054" t="str">
        <f>VLOOKUP(G4054,Agents!A:E,5,FALSE)</f>
        <v>Senior</v>
      </c>
      <c r="R4054" t="str">
        <f>VLOOKUP(G4054,Agents!A:E,2,FALSE)</f>
        <v>Evening</v>
      </c>
    </row>
    <row r="4055" spans="1:18" x14ac:dyDescent="0.35">
      <c r="A4055" t="s">
        <v>6947</v>
      </c>
      <c r="B4055" t="s">
        <v>6948</v>
      </c>
      <c r="C4055" t="s">
        <v>50</v>
      </c>
      <c r="D4055" t="s">
        <v>38</v>
      </c>
      <c r="E4055" s="1">
        <v>46104.129166666666</v>
      </c>
      <c r="F4055" s="1">
        <v>46107.712500000001</v>
      </c>
      <c r="G4055" t="s">
        <v>45</v>
      </c>
      <c r="H4055" t="s">
        <v>15</v>
      </c>
      <c r="I4055" t="s">
        <v>16</v>
      </c>
      <c r="J4055">
        <v>4</v>
      </c>
      <c r="K4055" t="str">
        <f>IF(tickets_dataset[[#This Row],[status]] = "Closed", "Yes","No")</f>
        <v>Yes</v>
      </c>
      <c r="L4055" s="2">
        <f t="shared" si="252"/>
        <v>86.000000000058208</v>
      </c>
      <c r="M4055" t="str">
        <f t="shared" si="253"/>
        <v>Yes</v>
      </c>
      <c r="N4055" t="str">
        <f t="shared" si="254"/>
        <v>Mar</v>
      </c>
      <c r="O4055" s="2">
        <f t="shared" si="255"/>
        <v>3.5833333333357587</v>
      </c>
      <c r="P4055" t="str">
        <f>VLOOKUP(G4055,Agents!A:E,4,FALSE)</f>
        <v>Team5</v>
      </c>
      <c r="Q4055" t="str">
        <f>VLOOKUP(G4055,Agents!A:E,5,FALSE)</f>
        <v>Senior</v>
      </c>
      <c r="R4055" t="str">
        <f>VLOOKUP(G4055,Agents!A:E,2,FALSE)</f>
        <v>Morning</v>
      </c>
    </row>
    <row r="4056" spans="1:18" x14ac:dyDescent="0.35">
      <c r="A4056" t="s">
        <v>6949</v>
      </c>
      <c r="B4056" t="s">
        <v>5908</v>
      </c>
      <c r="C4056" t="s">
        <v>22</v>
      </c>
      <c r="D4056" t="s">
        <v>38</v>
      </c>
      <c r="E4056" s="1">
        <v>46088.650694444441</v>
      </c>
      <c r="F4056" s="1">
        <v>46091.859027777777</v>
      </c>
      <c r="G4056" t="s">
        <v>19</v>
      </c>
      <c r="H4056" t="s">
        <v>132</v>
      </c>
      <c r="I4056" t="s">
        <v>16</v>
      </c>
      <c r="J4056">
        <v>3</v>
      </c>
      <c r="K4056" t="str">
        <f>IF(tickets_dataset[[#This Row],[status]] = "Closed", "Yes","No")</f>
        <v>No</v>
      </c>
      <c r="L4056" s="2">
        <f t="shared" si="252"/>
        <v>77.000000000058208</v>
      </c>
      <c r="M4056" t="str">
        <f t="shared" si="253"/>
        <v>Yes</v>
      </c>
      <c r="N4056" t="str">
        <f t="shared" si="254"/>
        <v>Mar</v>
      </c>
      <c r="O4056" s="2">
        <f t="shared" si="255"/>
        <v>3.2083333333357587</v>
      </c>
      <c r="P4056" t="str">
        <f>VLOOKUP(G4056,Agents!A:E,4,FALSE)</f>
        <v>Team4</v>
      </c>
      <c r="Q4056" t="str">
        <f>VLOOKUP(G4056,Agents!A:E,5,FALSE)</f>
        <v>Senior</v>
      </c>
      <c r="R4056" t="str">
        <f>VLOOKUP(G4056,Agents!A:E,2,FALSE)</f>
        <v>Evening</v>
      </c>
    </row>
    <row r="4057" spans="1:18" x14ac:dyDescent="0.35">
      <c r="A4057" t="s">
        <v>6950</v>
      </c>
      <c r="B4057" t="s">
        <v>6951</v>
      </c>
      <c r="C4057" t="s">
        <v>50</v>
      </c>
      <c r="D4057" t="s">
        <v>38</v>
      </c>
      <c r="E4057" s="1">
        <v>46099.540972222225</v>
      </c>
      <c r="F4057" s="1">
        <v>46101.332638888889</v>
      </c>
      <c r="G4057" t="s">
        <v>103</v>
      </c>
      <c r="H4057" t="s">
        <v>132</v>
      </c>
      <c r="I4057" t="s">
        <v>68</v>
      </c>
      <c r="J4057">
        <v>3</v>
      </c>
      <c r="K4057" t="str">
        <f>IF(tickets_dataset[[#This Row],[status]] = "Closed", "Yes","No")</f>
        <v>No</v>
      </c>
      <c r="L4057" s="2">
        <f t="shared" si="252"/>
        <v>42.999999999941792</v>
      </c>
      <c r="M4057" t="str">
        <f t="shared" si="253"/>
        <v>No</v>
      </c>
      <c r="N4057" t="str">
        <f t="shared" si="254"/>
        <v>Mar</v>
      </c>
      <c r="O4057" s="2">
        <f t="shared" si="255"/>
        <v>1.7916666666642413</v>
      </c>
      <c r="P4057" t="str">
        <f>VLOOKUP(G4057,Agents!A:E,4,FALSE)</f>
        <v>Team4</v>
      </c>
      <c r="Q4057" t="str">
        <f>VLOOKUP(G4057,Agents!A:E,5,FALSE)</f>
        <v>Senior</v>
      </c>
      <c r="R4057" t="str">
        <f>VLOOKUP(G4057,Agents!A:E,2,FALSE)</f>
        <v>Night</v>
      </c>
    </row>
    <row r="4058" spans="1:18" x14ac:dyDescent="0.35">
      <c r="A4058" t="s">
        <v>6952</v>
      </c>
      <c r="B4058" t="s">
        <v>6953</v>
      </c>
      <c r="C4058" t="s">
        <v>12</v>
      </c>
      <c r="D4058" t="s">
        <v>38</v>
      </c>
      <c r="E4058" s="1">
        <v>46073.10833333333</v>
      </c>
      <c r="F4058" s="1">
        <v>46075.941666666666</v>
      </c>
      <c r="G4058" t="s">
        <v>131</v>
      </c>
      <c r="H4058" t="s">
        <v>15</v>
      </c>
      <c r="I4058" t="s">
        <v>68</v>
      </c>
      <c r="J4058">
        <v>4</v>
      </c>
      <c r="K4058" t="str">
        <f>IF(tickets_dataset[[#This Row],[status]] = "Closed", "Yes","No")</f>
        <v>Yes</v>
      </c>
      <c r="L4058" s="2">
        <f t="shared" si="252"/>
        <v>68.000000000058208</v>
      </c>
      <c r="M4058" t="str">
        <f t="shared" si="253"/>
        <v>Yes</v>
      </c>
      <c r="N4058" t="str">
        <f t="shared" si="254"/>
        <v>Feb</v>
      </c>
      <c r="O4058" s="2">
        <f t="shared" si="255"/>
        <v>2.8333333333357587</v>
      </c>
      <c r="P4058" t="str">
        <f>VLOOKUP(G4058,Agents!A:E,4,FALSE)</f>
        <v>Team4</v>
      </c>
      <c r="Q4058" t="str">
        <f>VLOOKUP(G4058,Agents!A:E,5,FALSE)</f>
        <v>Junior</v>
      </c>
      <c r="R4058" t="str">
        <f>VLOOKUP(G4058,Agents!A:E,2,FALSE)</f>
        <v>Night</v>
      </c>
    </row>
    <row r="4059" spans="1:18" x14ac:dyDescent="0.35">
      <c r="A4059" t="s">
        <v>6954</v>
      </c>
      <c r="B4059" t="s">
        <v>3646</v>
      </c>
      <c r="C4059" t="s">
        <v>12</v>
      </c>
      <c r="D4059" t="s">
        <v>26</v>
      </c>
      <c r="E4059" s="1">
        <v>46074.441666666666</v>
      </c>
      <c r="F4059" s="1">
        <v>46076.941666666666</v>
      </c>
      <c r="G4059" t="s">
        <v>256</v>
      </c>
      <c r="H4059" t="s">
        <v>132</v>
      </c>
      <c r="I4059" t="s">
        <v>16</v>
      </c>
      <c r="J4059">
        <v>3</v>
      </c>
      <c r="K4059" t="str">
        <f>IF(tickets_dataset[[#This Row],[status]] = "Closed", "Yes","No")</f>
        <v>No</v>
      </c>
      <c r="L4059" s="2">
        <f t="shared" si="252"/>
        <v>60</v>
      </c>
      <c r="M4059" t="str">
        <f t="shared" si="253"/>
        <v>Yes</v>
      </c>
      <c r="N4059" t="str">
        <f t="shared" si="254"/>
        <v>Feb</v>
      </c>
      <c r="O4059" s="2">
        <f t="shared" si="255"/>
        <v>2.5</v>
      </c>
      <c r="P4059" t="str">
        <f>VLOOKUP(G4059,Agents!A:E,4,FALSE)</f>
        <v>Team1</v>
      </c>
      <c r="Q4059" t="str">
        <f>VLOOKUP(G4059,Agents!A:E,5,FALSE)</f>
        <v>Mid</v>
      </c>
      <c r="R4059" t="str">
        <f>VLOOKUP(G4059,Agents!A:E,2,FALSE)</f>
        <v>Morning</v>
      </c>
    </row>
    <row r="4060" spans="1:18" x14ac:dyDescent="0.35">
      <c r="A4060" t="s">
        <v>6955</v>
      </c>
      <c r="B4060" t="s">
        <v>6956</v>
      </c>
      <c r="C4060" t="s">
        <v>50</v>
      </c>
      <c r="D4060" t="s">
        <v>38</v>
      </c>
      <c r="E4060" s="1">
        <v>46088.629861111112</v>
      </c>
      <c r="F4060" s="1">
        <v>46089.546527777777</v>
      </c>
      <c r="G4060" t="s">
        <v>119</v>
      </c>
      <c r="H4060" t="s">
        <v>15</v>
      </c>
      <c r="I4060" t="s">
        <v>16</v>
      </c>
      <c r="J4060">
        <v>3</v>
      </c>
      <c r="K4060" t="str">
        <f>IF(tickets_dataset[[#This Row],[status]] = "Closed", "Yes","No")</f>
        <v>Yes</v>
      </c>
      <c r="L4060" s="2">
        <f t="shared" si="252"/>
        <v>21.999999999941792</v>
      </c>
      <c r="M4060" t="str">
        <f t="shared" si="253"/>
        <v>No</v>
      </c>
      <c r="N4060" t="str">
        <f t="shared" si="254"/>
        <v>Mar</v>
      </c>
      <c r="O4060" s="2">
        <f t="shared" si="255"/>
        <v>0.91666666666424135</v>
      </c>
      <c r="P4060" t="str">
        <f>VLOOKUP(G4060,Agents!A:E,4,FALSE)</f>
        <v>Team1</v>
      </c>
      <c r="Q4060" t="str">
        <f>VLOOKUP(G4060,Agents!A:E,5,FALSE)</f>
        <v>Junior</v>
      </c>
      <c r="R4060" t="str">
        <f>VLOOKUP(G4060,Agents!A:E,2,FALSE)</f>
        <v>Morning</v>
      </c>
    </row>
    <row r="4061" spans="1:18" x14ac:dyDescent="0.35">
      <c r="A4061" t="s">
        <v>6957</v>
      </c>
      <c r="B4061" t="s">
        <v>4856</v>
      </c>
      <c r="C4061" t="s">
        <v>12</v>
      </c>
      <c r="D4061" t="s">
        <v>26</v>
      </c>
      <c r="E4061" s="1">
        <v>46042.646527777775</v>
      </c>
      <c r="F4061" s="1">
        <v>46043.771527777775</v>
      </c>
      <c r="G4061" t="s">
        <v>206</v>
      </c>
      <c r="H4061" t="s">
        <v>15</v>
      </c>
      <c r="I4061" t="s">
        <v>16</v>
      </c>
      <c r="J4061">
        <v>2</v>
      </c>
      <c r="K4061" t="str">
        <f>IF(tickets_dataset[[#This Row],[status]] = "Closed", "Yes","No")</f>
        <v>Yes</v>
      </c>
      <c r="L4061" s="2">
        <f t="shared" si="252"/>
        <v>27</v>
      </c>
      <c r="M4061" t="str">
        <f t="shared" si="253"/>
        <v>No</v>
      </c>
      <c r="N4061" t="str">
        <f t="shared" si="254"/>
        <v>Jan</v>
      </c>
      <c r="O4061" s="2">
        <f t="shared" si="255"/>
        <v>1.125</v>
      </c>
      <c r="P4061" t="str">
        <f>VLOOKUP(G4061,Agents!A:E,4,FALSE)</f>
        <v>Team5</v>
      </c>
      <c r="Q4061" t="str">
        <f>VLOOKUP(G4061,Agents!A:E,5,FALSE)</f>
        <v>Junior</v>
      </c>
      <c r="R4061" t="str">
        <f>VLOOKUP(G4061,Agents!A:E,2,FALSE)</f>
        <v>Evening</v>
      </c>
    </row>
    <row r="4062" spans="1:18" x14ac:dyDescent="0.35">
      <c r="A4062" t="s">
        <v>6958</v>
      </c>
      <c r="B4062" t="s">
        <v>2852</v>
      </c>
      <c r="C4062" t="s">
        <v>22</v>
      </c>
      <c r="D4062" t="s">
        <v>26</v>
      </c>
      <c r="E4062" s="1">
        <v>46102.691666666666</v>
      </c>
      <c r="F4062" s="1">
        <v>46104.691666666666</v>
      </c>
      <c r="G4062" t="s">
        <v>103</v>
      </c>
      <c r="H4062" t="s">
        <v>15</v>
      </c>
      <c r="I4062" t="s">
        <v>16</v>
      </c>
      <c r="J4062">
        <v>4</v>
      </c>
      <c r="K4062" t="str">
        <f>IF(tickets_dataset[[#This Row],[status]] = "Closed", "Yes","No")</f>
        <v>Yes</v>
      </c>
      <c r="L4062" s="2">
        <f t="shared" si="252"/>
        <v>48</v>
      </c>
      <c r="M4062" t="str">
        <f t="shared" si="253"/>
        <v>No</v>
      </c>
      <c r="N4062" t="str">
        <f t="shared" si="254"/>
        <v>Mar</v>
      </c>
      <c r="O4062" s="2">
        <f t="shared" si="255"/>
        <v>2</v>
      </c>
      <c r="P4062" t="str">
        <f>VLOOKUP(G4062,Agents!A:E,4,FALSE)</f>
        <v>Team4</v>
      </c>
      <c r="Q4062" t="str">
        <f>VLOOKUP(G4062,Agents!A:E,5,FALSE)</f>
        <v>Senior</v>
      </c>
      <c r="R4062" t="str">
        <f>VLOOKUP(G4062,Agents!A:E,2,FALSE)</f>
        <v>Night</v>
      </c>
    </row>
    <row r="4063" spans="1:18" x14ac:dyDescent="0.35">
      <c r="A4063" t="s">
        <v>6959</v>
      </c>
      <c r="B4063" t="s">
        <v>2229</v>
      </c>
      <c r="C4063" t="s">
        <v>12</v>
      </c>
      <c r="D4063" t="s">
        <v>13</v>
      </c>
      <c r="E4063" s="1">
        <v>46083.405555555553</v>
      </c>
      <c r="F4063" s="1">
        <v>46083.988888888889</v>
      </c>
      <c r="G4063" t="s">
        <v>282</v>
      </c>
      <c r="H4063" t="s">
        <v>15</v>
      </c>
      <c r="I4063" t="s">
        <v>68</v>
      </c>
      <c r="J4063">
        <v>3</v>
      </c>
      <c r="K4063" t="str">
        <f>IF(tickets_dataset[[#This Row],[status]] = "Closed", "Yes","No")</f>
        <v>Yes</v>
      </c>
      <c r="L4063" s="2">
        <f t="shared" si="252"/>
        <v>14.000000000058208</v>
      </c>
      <c r="M4063" t="str">
        <f t="shared" si="253"/>
        <v>No</v>
      </c>
      <c r="N4063" t="str">
        <f t="shared" si="254"/>
        <v>Mar</v>
      </c>
      <c r="O4063" s="2">
        <f t="shared" si="255"/>
        <v>0.58333333333575865</v>
      </c>
      <c r="P4063" t="str">
        <f>VLOOKUP(G4063,Agents!A:E,4,FALSE)</f>
        <v>Team4</v>
      </c>
      <c r="Q4063" t="str">
        <f>VLOOKUP(G4063,Agents!A:E,5,FALSE)</f>
        <v>Mid</v>
      </c>
      <c r="R4063" t="str">
        <f>VLOOKUP(G4063,Agents!A:E,2,FALSE)</f>
        <v>Morning</v>
      </c>
    </row>
    <row r="4064" spans="1:18" x14ac:dyDescent="0.35">
      <c r="A4064" t="s">
        <v>6960</v>
      </c>
      <c r="B4064" t="s">
        <v>6961</v>
      </c>
      <c r="C4064" t="s">
        <v>50</v>
      </c>
      <c r="D4064" t="s">
        <v>26</v>
      </c>
      <c r="E4064" s="1">
        <v>46083.296527777777</v>
      </c>
      <c r="F4064" s="1">
        <v>46084.338194444441</v>
      </c>
      <c r="G4064" t="s">
        <v>256</v>
      </c>
      <c r="H4064" t="s">
        <v>132</v>
      </c>
      <c r="I4064" t="s">
        <v>16</v>
      </c>
      <c r="J4064">
        <v>4</v>
      </c>
      <c r="K4064" t="str">
        <f>IF(tickets_dataset[[#This Row],[status]] = "Closed", "Yes","No")</f>
        <v>No</v>
      </c>
      <c r="L4064" s="2">
        <f t="shared" si="252"/>
        <v>24.999999999941792</v>
      </c>
      <c r="M4064" t="str">
        <f t="shared" si="253"/>
        <v>No</v>
      </c>
      <c r="N4064" t="str">
        <f t="shared" si="254"/>
        <v>Mar</v>
      </c>
      <c r="O4064" s="2">
        <f t="shared" si="255"/>
        <v>1.0416666666642413</v>
      </c>
      <c r="P4064" t="str">
        <f>VLOOKUP(G4064,Agents!A:E,4,FALSE)</f>
        <v>Team1</v>
      </c>
      <c r="Q4064" t="str">
        <f>VLOOKUP(G4064,Agents!A:E,5,FALSE)</f>
        <v>Mid</v>
      </c>
      <c r="R4064" t="str">
        <f>VLOOKUP(G4064,Agents!A:E,2,FALSE)</f>
        <v>Morning</v>
      </c>
    </row>
    <row r="4065" spans="1:18" x14ac:dyDescent="0.35">
      <c r="A4065" t="s">
        <v>6962</v>
      </c>
      <c r="B4065" t="s">
        <v>4801</v>
      </c>
      <c r="C4065" t="s">
        <v>34</v>
      </c>
      <c r="D4065" t="s">
        <v>13</v>
      </c>
      <c r="E4065" s="1">
        <v>46094.368750000001</v>
      </c>
      <c r="F4065" s="1">
        <v>46095.660416666666</v>
      </c>
      <c r="G4065" t="s">
        <v>27</v>
      </c>
      <c r="H4065" t="s">
        <v>15</v>
      </c>
      <c r="I4065" t="s">
        <v>16</v>
      </c>
      <c r="J4065">
        <v>5</v>
      </c>
      <c r="K4065" t="str">
        <f>IF(tickets_dataset[[#This Row],[status]] = "Closed", "Yes","No")</f>
        <v>Yes</v>
      </c>
      <c r="L4065" s="2">
        <f t="shared" si="252"/>
        <v>30.999999999941792</v>
      </c>
      <c r="M4065" t="str">
        <f t="shared" si="253"/>
        <v>No</v>
      </c>
      <c r="N4065" t="str">
        <f t="shared" si="254"/>
        <v>Mar</v>
      </c>
      <c r="O4065" s="2">
        <f t="shared" si="255"/>
        <v>1.2916666666642413</v>
      </c>
      <c r="P4065" t="str">
        <f>VLOOKUP(G4065,Agents!A:E,4,FALSE)</f>
        <v>Team5</v>
      </c>
      <c r="Q4065" t="str">
        <f>VLOOKUP(G4065,Agents!A:E,5,FALSE)</f>
        <v>Senior</v>
      </c>
      <c r="R4065" t="str">
        <f>VLOOKUP(G4065,Agents!A:E,2,FALSE)</f>
        <v>Morning</v>
      </c>
    </row>
    <row r="4066" spans="1:18" x14ac:dyDescent="0.35">
      <c r="A4066" t="s">
        <v>6963</v>
      </c>
      <c r="B4066" t="s">
        <v>6964</v>
      </c>
      <c r="C4066" t="s">
        <v>76</v>
      </c>
      <c r="D4066" t="s">
        <v>38</v>
      </c>
      <c r="E4066" s="1">
        <v>46032.368055555555</v>
      </c>
      <c r="F4066" s="1">
        <v>46035.159722222219</v>
      </c>
      <c r="G4066" t="s">
        <v>221</v>
      </c>
      <c r="H4066" t="s">
        <v>15</v>
      </c>
      <c r="I4066" t="s">
        <v>16</v>
      </c>
      <c r="J4066">
        <v>4</v>
      </c>
      <c r="K4066" t="str">
        <f>IF(tickets_dataset[[#This Row],[status]] = "Closed", "Yes","No")</f>
        <v>Yes</v>
      </c>
      <c r="L4066" s="2">
        <f t="shared" si="252"/>
        <v>66.999999999941792</v>
      </c>
      <c r="M4066" t="str">
        <f t="shared" si="253"/>
        <v>Yes</v>
      </c>
      <c r="N4066" t="str">
        <f t="shared" si="254"/>
        <v>Jan</v>
      </c>
      <c r="O4066" s="2">
        <f t="shared" si="255"/>
        <v>2.7916666666642413</v>
      </c>
      <c r="P4066" t="str">
        <f>VLOOKUP(G4066,Agents!A:E,4,FALSE)</f>
        <v>Team4</v>
      </c>
      <c r="Q4066" t="str">
        <f>VLOOKUP(G4066,Agents!A:E,5,FALSE)</f>
        <v>Senior</v>
      </c>
      <c r="R4066" t="str">
        <f>VLOOKUP(G4066,Agents!A:E,2,FALSE)</f>
        <v>Morning</v>
      </c>
    </row>
    <row r="4067" spans="1:18" x14ac:dyDescent="0.35">
      <c r="A4067" t="s">
        <v>6965</v>
      </c>
      <c r="B4067" t="s">
        <v>6966</v>
      </c>
      <c r="C4067" t="s">
        <v>12</v>
      </c>
      <c r="D4067" t="s">
        <v>13</v>
      </c>
      <c r="E4067" s="1">
        <v>46048.361805555556</v>
      </c>
      <c r="F4067" s="1">
        <v>46050.195138888892</v>
      </c>
      <c r="G4067" t="s">
        <v>140</v>
      </c>
      <c r="H4067" t="s">
        <v>15</v>
      </c>
      <c r="I4067" t="s">
        <v>16</v>
      </c>
      <c r="J4067">
        <v>5</v>
      </c>
      <c r="K4067" t="str">
        <f>IF(tickets_dataset[[#This Row],[status]] = "Closed", "Yes","No")</f>
        <v>Yes</v>
      </c>
      <c r="L4067" s="2">
        <f t="shared" si="252"/>
        <v>44.000000000058208</v>
      </c>
      <c r="M4067" t="str">
        <f t="shared" si="253"/>
        <v>No</v>
      </c>
      <c r="N4067" t="str">
        <f t="shared" si="254"/>
        <v>Jan</v>
      </c>
      <c r="O4067" s="2">
        <f t="shared" si="255"/>
        <v>1.8333333333357587</v>
      </c>
      <c r="P4067" t="str">
        <f>VLOOKUP(G4067,Agents!A:E,4,FALSE)</f>
        <v>Team1</v>
      </c>
      <c r="Q4067" t="str">
        <f>VLOOKUP(G4067,Agents!A:E,5,FALSE)</f>
        <v>Junior</v>
      </c>
      <c r="R4067" t="str">
        <f>VLOOKUP(G4067,Agents!A:E,2,FALSE)</f>
        <v>Morning</v>
      </c>
    </row>
    <row r="4068" spans="1:18" x14ac:dyDescent="0.35">
      <c r="A4068" t="s">
        <v>6967</v>
      </c>
      <c r="B4068" t="s">
        <v>6968</v>
      </c>
      <c r="C4068" t="s">
        <v>22</v>
      </c>
      <c r="D4068" t="s">
        <v>26</v>
      </c>
      <c r="E4068" s="1">
        <v>46065.786111111112</v>
      </c>
      <c r="F4068" s="1">
        <v>46066.994444444441</v>
      </c>
      <c r="G4068" t="s">
        <v>73</v>
      </c>
      <c r="H4068" t="s">
        <v>15</v>
      </c>
      <c r="I4068" t="s">
        <v>16</v>
      </c>
      <c r="J4068">
        <v>4</v>
      </c>
      <c r="K4068" t="str">
        <f>IF(tickets_dataset[[#This Row],[status]] = "Closed", "Yes","No")</f>
        <v>Yes</v>
      </c>
      <c r="L4068" s="2">
        <f t="shared" si="252"/>
        <v>28.999999999883585</v>
      </c>
      <c r="M4068" t="str">
        <f t="shared" si="253"/>
        <v>No</v>
      </c>
      <c r="N4068" t="str">
        <f t="shared" si="254"/>
        <v>Feb</v>
      </c>
      <c r="O4068" s="2">
        <f t="shared" si="255"/>
        <v>1.2083333333284827</v>
      </c>
      <c r="P4068" t="str">
        <f>VLOOKUP(G4068,Agents!A:E,4,FALSE)</f>
        <v>Team4</v>
      </c>
      <c r="Q4068" t="str">
        <f>VLOOKUP(G4068,Agents!A:E,5,FALSE)</f>
        <v>Senior</v>
      </c>
      <c r="R4068" t="str">
        <f>VLOOKUP(G4068,Agents!A:E,2,FALSE)</f>
        <v>Night</v>
      </c>
    </row>
    <row r="4069" spans="1:18" x14ac:dyDescent="0.35">
      <c r="A4069" t="s">
        <v>6969</v>
      </c>
      <c r="B4069" t="s">
        <v>2893</v>
      </c>
      <c r="C4069" t="s">
        <v>76</v>
      </c>
      <c r="D4069" t="s">
        <v>26</v>
      </c>
      <c r="E4069" s="1">
        <v>46028.798611111109</v>
      </c>
      <c r="F4069" s="1">
        <v>46030.090277777781</v>
      </c>
      <c r="G4069" t="s">
        <v>56</v>
      </c>
      <c r="H4069" t="s">
        <v>15</v>
      </c>
      <c r="I4069" t="s">
        <v>16</v>
      </c>
      <c r="J4069">
        <v>4</v>
      </c>
      <c r="K4069" t="str">
        <f>IF(tickets_dataset[[#This Row],[status]] = "Closed", "Yes","No")</f>
        <v>Yes</v>
      </c>
      <c r="L4069" s="2">
        <f t="shared" si="252"/>
        <v>31.000000000116415</v>
      </c>
      <c r="M4069" t="str">
        <f t="shared" si="253"/>
        <v>No</v>
      </c>
      <c r="N4069" t="str">
        <f t="shared" si="254"/>
        <v>Jan</v>
      </c>
      <c r="O4069" s="2">
        <f t="shared" si="255"/>
        <v>1.2916666666715173</v>
      </c>
      <c r="P4069" t="str">
        <f>VLOOKUP(G4069,Agents!A:E,4,FALSE)</f>
        <v>Team1</v>
      </c>
      <c r="Q4069" t="str">
        <f>VLOOKUP(G4069,Agents!A:E,5,FALSE)</f>
        <v>Senior</v>
      </c>
      <c r="R4069" t="str">
        <f>VLOOKUP(G4069,Agents!A:E,2,FALSE)</f>
        <v>Night</v>
      </c>
    </row>
    <row r="4070" spans="1:18" x14ac:dyDescent="0.35">
      <c r="A4070" t="s">
        <v>6970</v>
      </c>
      <c r="B4070" t="s">
        <v>6971</v>
      </c>
      <c r="C4070" t="s">
        <v>22</v>
      </c>
      <c r="D4070" t="s">
        <v>13</v>
      </c>
      <c r="E4070" s="1">
        <v>46092.544444444444</v>
      </c>
      <c r="F4070" s="1">
        <v>46092.919444444444</v>
      </c>
      <c r="G4070" t="s">
        <v>206</v>
      </c>
      <c r="H4070" t="s">
        <v>132</v>
      </c>
      <c r="I4070" t="s">
        <v>16</v>
      </c>
      <c r="J4070">
        <v>5</v>
      </c>
      <c r="K4070" t="str">
        <f>IF(tickets_dataset[[#This Row],[status]] = "Closed", "Yes","No")</f>
        <v>No</v>
      </c>
      <c r="L4070" s="2">
        <f t="shared" si="252"/>
        <v>9</v>
      </c>
      <c r="M4070" t="str">
        <f t="shared" si="253"/>
        <v>No</v>
      </c>
      <c r="N4070" t="str">
        <f t="shared" si="254"/>
        <v>Mar</v>
      </c>
      <c r="O4070" s="2">
        <f t="shared" si="255"/>
        <v>0.375</v>
      </c>
      <c r="P4070" t="str">
        <f>VLOOKUP(G4070,Agents!A:E,4,FALSE)</f>
        <v>Team5</v>
      </c>
      <c r="Q4070" t="str">
        <f>VLOOKUP(G4070,Agents!A:E,5,FALSE)</f>
        <v>Junior</v>
      </c>
      <c r="R4070" t="str">
        <f>VLOOKUP(G4070,Agents!A:E,2,FALSE)</f>
        <v>Evening</v>
      </c>
    </row>
    <row r="4071" spans="1:18" x14ac:dyDescent="0.35">
      <c r="A4071" t="s">
        <v>6972</v>
      </c>
      <c r="B4071" t="s">
        <v>6973</v>
      </c>
      <c r="C4071" t="s">
        <v>76</v>
      </c>
      <c r="D4071" t="s">
        <v>38</v>
      </c>
      <c r="E4071" s="1">
        <v>46055.932638888888</v>
      </c>
      <c r="F4071" s="1">
        <v>46058.307638888888</v>
      </c>
      <c r="G4071" t="s">
        <v>62</v>
      </c>
      <c r="H4071" t="s">
        <v>15</v>
      </c>
      <c r="I4071" t="s">
        <v>16</v>
      </c>
      <c r="J4071">
        <v>5</v>
      </c>
      <c r="K4071" t="str">
        <f>IF(tickets_dataset[[#This Row],[status]] = "Closed", "Yes","No")</f>
        <v>Yes</v>
      </c>
      <c r="L4071" s="2">
        <f t="shared" si="252"/>
        <v>57</v>
      </c>
      <c r="M4071" t="str">
        <f t="shared" si="253"/>
        <v>Yes</v>
      </c>
      <c r="N4071" t="str">
        <f t="shared" si="254"/>
        <v>Feb</v>
      </c>
      <c r="O4071" s="2">
        <f t="shared" si="255"/>
        <v>2.375</v>
      </c>
      <c r="P4071" t="str">
        <f>VLOOKUP(G4071,Agents!A:E,4,FALSE)</f>
        <v>Team1</v>
      </c>
      <c r="Q4071" t="str">
        <f>VLOOKUP(G4071,Agents!A:E,5,FALSE)</f>
        <v>Junior</v>
      </c>
      <c r="R4071" t="str">
        <f>VLOOKUP(G4071,Agents!A:E,2,FALSE)</f>
        <v>Morning</v>
      </c>
    </row>
    <row r="4072" spans="1:18" x14ac:dyDescent="0.35">
      <c r="A4072" t="s">
        <v>6974</v>
      </c>
      <c r="B4072" t="s">
        <v>3715</v>
      </c>
      <c r="C4072" t="s">
        <v>22</v>
      </c>
      <c r="D4072" t="s">
        <v>13</v>
      </c>
      <c r="E4072" s="1">
        <v>46038.50277777778</v>
      </c>
      <c r="F4072" s="1">
        <v>46040.086111111108</v>
      </c>
      <c r="G4072" t="s">
        <v>344</v>
      </c>
      <c r="H4072" t="s">
        <v>15</v>
      </c>
      <c r="I4072" t="s">
        <v>16</v>
      </c>
      <c r="J4072">
        <v>5</v>
      </c>
      <c r="K4072" t="str">
        <f>IF(tickets_dataset[[#This Row],[status]] = "Closed", "Yes","No")</f>
        <v>Yes</v>
      </c>
      <c r="L4072" s="2">
        <f t="shared" si="252"/>
        <v>37.999999999883585</v>
      </c>
      <c r="M4072" t="str">
        <f t="shared" si="253"/>
        <v>No</v>
      </c>
      <c r="N4072" t="str">
        <f t="shared" si="254"/>
        <v>Jan</v>
      </c>
      <c r="O4072" s="2">
        <f t="shared" si="255"/>
        <v>1.5833333333284827</v>
      </c>
      <c r="P4072" t="str">
        <f>VLOOKUP(G4072,Agents!A:E,4,FALSE)</f>
        <v>Team4</v>
      </c>
      <c r="Q4072" t="str">
        <f>VLOOKUP(G4072,Agents!A:E,5,FALSE)</f>
        <v>Senior</v>
      </c>
      <c r="R4072" t="str">
        <f>VLOOKUP(G4072,Agents!A:E,2,FALSE)</f>
        <v>Night</v>
      </c>
    </row>
    <row r="4073" spans="1:18" x14ac:dyDescent="0.35">
      <c r="A4073" t="s">
        <v>6975</v>
      </c>
      <c r="B4073" t="s">
        <v>220</v>
      </c>
      <c r="C4073" t="s">
        <v>76</v>
      </c>
      <c r="D4073" t="s">
        <v>13</v>
      </c>
      <c r="E4073" s="1">
        <v>46053.568749999999</v>
      </c>
      <c r="F4073" s="1">
        <v>46054.027083333334</v>
      </c>
      <c r="G4073" t="s">
        <v>56</v>
      </c>
      <c r="H4073" t="s">
        <v>15</v>
      </c>
      <c r="I4073" t="s">
        <v>16</v>
      </c>
      <c r="J4073">
        <v>4</v>
      </c>
      <c r="K4073" t="str">
        <f>IF(tickets_dataset[[#This Row],[status]] = "Closed", "Yes","No")</f>
        <v>Yes</v>
      </c>
      <c r="L4073" s="2">
        <f t="shared" si="252"/>
        <v>11.000000000058208</v>
      </c>
      <c r="M4073" t="str">
        <f t="shared" si="253"/>
        <v>No</v>
      </c>
      <c r="N4073" t="str">
        <f t="shared" si="254"/>
        <v>Jan</v>
      </c>
      <c r="O4073" s="2">
        <f t="shared" si="255"/>
        <v>0.45833333333575865</v>
      </c>
      <c r="P4073" t="str">
        <f>VLOOKUP(G4073,Agents!A:E,4,FALSE)</f>
        <v>Team1</v>
      </c>
      <c r="Q4073" t="str">
        <f>VLOOKUP(G4073,Agents!A:E,5,FALSE)</f>
        <v>Senior</v>
      </c>
      <c r="R4073" t="str">
        <f>VLOOKUP(G4073,Agents!A:E,2,FALSE)</f>
        <v>Night</v>
      </c>
    </row>
    <row r="4074" spans="1:18" x14ac:dyDescent="0.35">
      <c r="A4074" t="s">
        <v>6976</v>
      </c>
      <c r="B4074" t="s">
        <v>6541</v>
      </c>
      <c r="C4074" t="s">
        <v>50</v>
      </c>
      <c r="D4074" t="s">
        <v>13</v>
      </c>
      <c r="E4074" s="1">
        <v>46039.724305555559</v>
      </c>
      <c r="F4074" s="1">
        <v>46040.349305555559</v>
      </c>
      <c r="G4074" t="s">
        <v>239</v>
      </c>
      <c r="H4074" t="s">
        <v>15</v>
      </c>
      <c r="I4074" t="s">
        <v>16</v>
      </c>
      <c r="J4074">
        <v>4</v>
      </c>
      <c r="K4074" t="str">
        <f>IF(tickets_dataset[[#This Row],[status]] = "Closed", "Yes","No")</f>
        <v>Yes</v>
      </c>
      <c r="L4074" s="2">
        <f t="shared" si="252"/>
        <v>15</v>
      </c>
      <c r="M4074" t="str">
        <f t="shared" si="253"/>
        <v>No</v>
      </c>
      <c r="N4074" t="str">
        <f t="shared" si="254"/>
        <v>Jan</v>
      </c>
      <c r="O4074" s="2">
        <f t="shared" si="255"/>
        <v>0.625</v>
      </c>
      <c r="P4074" t="str">
        <f>VLOOKUP(G4074,Agents!A:E,4,FALSE)</f>
        <v>Team1</v>
      </c>
      <c r="Q4074" t="str">
        <f>VLOOKUP(G4074,Agents!A:E,5,FALSE)</f>
        <v>Senior</v>
      </c>
      <c r="R4074" t="str">
        <f>VLOOKUP(G4074,Agents!A:E,2,FALSE)</f>
        <v>Evening</v>
      </c>
    </row>
    <row r="4075" spans="1:18" x14ac:dyDescent="0.35">
      <c r="A4075" t="s">
        <v>6977</v>
      </c>
      <c r="B4075" t="s">
        <v>4015</v>
      </c>
      <c r="C4075" t="s">
        <v>22</v>
      </c>
      <c r="D4075" t="s">
        <v>13</v>
      </c>
      <c r="E4075" s="1">
        <v>46050.035416666666</v>
      </c>
      <c r="F4075" s="1">
        <v>46051.118750000001</v>
      </c>
      <c r="G4075" t="s">
        <v>62</v>
      </c>
      <c r="H4075" t="s">
        <v>15</v>
      </c>
      <c r="I4075" t="s">
        <v>68</v>
      </c>
      <c r="J4075">
        <v>3</v>
      </c>
      <c r="K4075" t="str">
        <f>IF(tickets_dataset[[#This Row],[status]] = "Closed", "Yes","No")</f>
        <v>Yes</v>
      </c>
      <c r="L4075" s="2">
        <f t="shared" si="252"/>
        <v>26.000000000058208</v>
      </c>
      <c r="M4075" t="str">
        <f t="shared" si="253"/>
        <v>No</v>
      </c>
      <c r="N4075" t="str">
        <f t="shared" si="254"/>
        <v>Jan</v>
      </c>
      <c r="O4075" s="2">
        <f t="shared" si="255"/>
        <v>1.0833333333357587</v>
      </c>
      <c r="P4075" t="str">
        <f>VLOOKUP(G4075,Agents!A:E,4,FALSE)</f>
        <v>Team1</v>
      </c>
      <c r="Q4075" t="str">
        <f>VLOOKUP(G4075,Agents!A:E,5,FALSE)</f>
        <v>Junior</v>
      </c>
      <c r="R4075" t="str">
        <f>VLOOKUP(G4075,Agents!A:E,2,FALSE)</f>
        <v>Morning</v>
      </c>
    </row>
    <row r="4076" spans="1:18" x14ac:dyDescent="0.35">
      <c r="A4076" t="s">
        <v>6978</v>
      </c>
      <c r="B4076" t="s">
        <v>581</v>
      </c>
      <c r="C4076" t="s">
        <v>12</v>
      </c>
      <c r="D4076" t="s">
        <v>38</v>
      </c>
      <c r="E4076" s="1">
        <v>46034.390277777777</v>
      </c>
      <c r="F4076" s="1">
        <v>46037.806944444441</v>
      </c>
      <c r="G4076" t="s">
        <v>190</v>
      </c>
      <c r="H4076" t="s">
        <v>15</v>
      </c>
      <c r="I4076" t="s">
        <v>16</v>
      </c>
      <c r="J4076">
        <v>4</v>
      </c>
      <c r="K4076" t="str">
        <f>IF(tickets_dataset[[#This Row],[status]] = "Closed", "Yes","No")</f>
        <v>Yes</v>
      </c>
      <c r="L4076" s="2">
        <f t="shared" si="252"/>
        <v>81.999999999941792</v>
      </c>
      <c r="M4076" t="str">
        <f t="shared" si="253"/>
        <v>Yes</v>
      </c>
      <c r="N4076" t="str">
        <f t="shared" si="254"/>
        <v>Jan</v>
      </c>
      <c r="O4076" s="2">
        <f t="shared" si="255"/>
        <v>3.4166666666642413</v>
      </c>
      <c r="P4076" t="str">
        <f>VLOOKUP(G4076,Agents!A:E,4,FALSE)</f>
        <v>Team1</v>
      </c>
      <c r="Q4076" t="str">
        <f>VLOOKUP(G4076,Agents!A:E,5,FALSE)</f>
        <v>Senior</v>
      </c>
      <c r="R4076" t="str">
        <f>VLOOKUP(G4076,Agents!A:E,2,FALSE)</f>
        <v>Night</v>
      </c>
    </row>
    <row r="4077" spans="1:18" x14ac:dyDescent="0.35">
      <c r="A4077" t="s">
        <v>6979</v>
      </c>
      <c r="B4077" t="s">
        <v>4273</v>
      </c>
      <c r="C4077" t="s">
        <v>34</v>
      </c>
      <c r="D4077" t="s">
        <v>38</v>
      </c>
      <c r="E4077" s="1">
        <v>46108.834027777775</v>
      </c>
      <c r="F4077" s="1">
        <v>46110.625694444447</v>
      </c>
      <c r="G4077" t="s">
        <v>59</v>
      </c>
      <c r="H4077" t="s">
        <v>15</v>
      </c>
      <c r="I4077" t="s">
        <v>16</v>
      </c>
      <c r="J4077">
        <v>3</v>
      </c>
      <c r="K4077" t="str">
        <f>IF(tickets_dataset[[#This Row],[status]] = "Closed", "Yes","No")</f>
        <v>Yes</v>
      </c>
      <c r="L4077" s="2">
        <f t="shared" si="252"/>
        <v>43.000000000116415</v>
      </c>
      <c r="M4077" t="str">
        <f t="shared" si="253"/>
        <v>No</v>
      </c>
      <c r="N4077" t="str">
        <f t="shared" si="254"/>
        <v>Mar</v>
      </c>
      <c r="O4077" s="2">
        <f t="shared" si="255"/>
        <v>1.7916666666715173</v>
      </c>
      <c r="P4077" t="str">
        <f>VLOOKUP(G4077,Agents!A:E,4,FALSE)</f>
        <v>Team3</v>
      </c>
      <c r="Q4077" t="str">
        <f>VLOOKUP(G4077,Agents!A:E,5,FALSE)</f>
        <v>Senior</v>
      </c>
      <c r="R4077" t="str">
        <f>VLOOKUP(G4077,Agents!A:E,2,FALSE)</f>
        <v>Night</v>
      </c>
    </row>
    <row r="4078" spans="1:18" x14ac:dyDescent="0.35">
      <c r="A4078" t="s">
        <v>6980</v>
      </c>
      <c r="B4078" t="s">
        <v>6981</v>
      </c>
      <c r="C4078" t="s">
        <v>22</v>
      </c>
      <c r="D4078" t="s">
        <v>38</v>
      </c>
      <c r="E4078" s="1">
        <v>46069.908333333333</v>
      </c>
      <c r="F4078" s="1">
        <v>46071.574999999997</v>
      </c>
      <c r="G4078" t="s">
        <v>59</v>
      </c>
      <c r="H4078" t="s">
        <v>15</v>
      </c>
      <c r="I4078" t="s">
        <v>16</v>
      </c>
      <c r="J4078">
        <v>2</v>
      </c>
      <c r="K4078" t="str">
        <f>IF(tickets_dataset[[#This Row],[status]] = "Closed", "Yes","No")</f>
        <v>Yes</v>
      </c>
      <c r="L4078" s="2">
        <f t="shared" si="252"/>
        <v>39.999999999941792</v>
      </c>
      <c r="M4078" t="str">
        <f t="shared" si="253"/>
        <v>No</v>
      </c>
      <c r="N4078" t="str">
        <f t="shared" si="254"/>
        <v>Feb</v>
      </c>
      <c r="O4078" s="2">
        <f t="shared" si="255"/>
        <v>1.6666666666642413</v>
      </c>
      <c r="P4078" t="str">
        <f>VLOOKUP(G4078,Agents!A:E,4,FALSE)</f>
        <v>Team3</v>
      </c>
      <c r="Q4078" t="str">
        <f>VLOOKUP(G4078,Agents!A:E,5,FALSE)</f>
        <v>Senior</v>
      </c>
      <c r="R4078" t="str">
        <f>VLOOKUP(G4078,Agents!A:E,2,FALSE)</f>
        <v>Night</v>
      </c>
    </row>
    <row r="4079" spans="1:18" x14ac:dyDescent="0.35">
      <c r="A4079" t="s">
        <v>6982</v>
      </c>
      <c r="B4079" t="s">
        <v>2242</v>
      </c>
      <c r="C4079" t="s">
        <v>50</v>
      </c>
      <c r="D4079" t="s">
        <v>13</v>
      </c>
      <c r="E4079" s="1">
        <v>46053.563888888886</v>
      </c>
      <c r="F4079" s="1">
        <v>46053.813888888886</v>
      </c>
      <c r="G4079" t="s">
        <v>256</v>
      </c>
      <c r="H4079" t="s">
        <v>15</v>
      </c>
      <c r="I4079" t="s">
        <v>16</v>
      </c>
      <c r="J4079">
        <v>3</v>
      </c>
      <c r="K4079" t="str">
        <f>IF(tickets_dataset[[#This Row],[status]] = "Closed", "Yes","No")</f>
        <v>Yes</v>
      </c>
      <c r="L4079" s="2">
        <f t="shared" si="252"/>
        <v>6</v>
      </c>
      <c r="M4079" t="str">
        <f t="shared" si="253"/>
        <v>No</v>
      </c>
      <c r="N4079" t="str">
        <f t="shared" si="254"/>
        <v>Jan</v>
      </c>
      <c r="O4079" s="2">
        <f t="shared" si="255"/>
        <v>0.25</v>
      </c>
      <c r="P4079" t="str">
        <f>VLOOKUP(G4079,Agents!A:E,4,FALSE)</f>
        <v>Team1</v>
      </c>
      <c r="Q4079" t="str">
        <f>VLOOKUP(G4079,Agents!A:E,5,FALSE)</f>
        <v>Mid</v>
      </c>
      <c r="R4079" t="str">
        <f>VLOOKUP(G4079,Agents!A:E,2,FALSE)</f>
        <v>Morning</v>
      </c>
    </row>
    <row r="4080" spans="1:18" x14ac:dyDescent="0.35">
      <c r="A4080" t="s">
        <v>6983</v>
      </c>
      <c r="B4080" t="s">
        <v>196</v>
      </c>
      <c r="C4080" t="s">
        <v>50</v>
      </c>
      <c r="D4080" t="s">
        <v>26</v>
      </c>
      <c r="E4080" s="1">
        <v>46088.602083333331</v>
      </c>
      <c r="F4080" s="1">
        <v>46090.893750000003</v>
      </c>
      <c r="G4080" t="s">
        <v>67</v>
      </c>
      <c r="H4080" t="s">
        <v>132</v>
      </c>
      <c r="I4080" t="s">
        <v>16</v>
      </c>
      <c r="J4080">
        <v>5</v>
      </c>
      <c r="K4080" t="str">
        <f>IF(tickets_dataset[[#This Row],[status]] = "Closed", "Yes","No")</f>
        <v>No</v>
      </c>
      <c r="L4080" s="2">
        <f t="shared" si="252"/>
        <v>55.000000000116415</v>
      </c>
      <c r="M4080" t="str">
        <f t="shared" si="253"/>
        <v>Yes</v>
      </c>
      <c r="N4080" t="str">
        <f t="shared" si="254"/>
        <v>Mar</v>
      </c>
      <c r="O4080" s="2">
        <f t="shared" si="255"/>
        <v>2.2916666666715173</v>
      </c>
      <c r="P4080" t="str">
        <f>VLOOKUP(G4080,Agents!A:E,4,FALSE)</f>
        <v>Team5</v>
      </c>
      <c r="Q4080" t="str">
        <f>VLOOKUP(G4080,Agents!A:E,5,FALSE)</f>
        <v>Junior</v>
      </c>
      <c r="R4080" t="str">
        <f>VLOOKUP(G4080,Agents!A:E,2,FALSE)</f>
        <v>Evening</v>
      </c>
    </row>
    <row r="4081" spans="1:18" x14ac:dyDescent="0.35">
      <c r="A4081" t="s">
        <v>6984</v>
      </c>
      <c r="B4081" t="s">
        <v>6985</v>
      </c>
      <c r="C4081" t="s">
        <v>50</v>
      </c>
      <c r="D4081" t="s">
        <v>26</v>
      </c>
      <c r="E4081" s="1">
        <v>46071.706250000003</v>
      </c>
      <c r="F4081" s="1">
        <v>46073.581250000003</v>
      </c>
      <c r="G4081" t="s">
        <v>14</v>
      </c>
      <c r="H4081" t="s">
        <v>15</v>
      </c>
      <c r="I4081" t="s">
        <v>16</v>
      </c>
      <c r="J4081">
        <v>4</v>
      </c>
      <c r="K4081" t="str">
        <f>IF(tickets_dataset[[#This Row],[status]] = "Closed", "Yes","No")</f>
        <v>Yes</v>
      </c>
      <c r="L4081" s="2">
        <f t="shared" si="252"/>
        <v>45</v>
      </c>
      <c r="M4081" t="str">
        <f t="shared" si="253"/>
        <v>No</v>
      </c>
      <c r="N4081" t="str">
        <f t="shared" si="254"/>
        <v>Feb</v>
      </c>
      <c r="O4081" s="2">
        <f t="shared" si="255"/>
        <v>1.875</v>
      </c>
      <c r="P4081" t="str">
        <f>VLOOKUP(G4081,Agents!A:E,4,FALSE)</f>
        <v>Team1</v>
      </c>
      <c r="Q4081" t="str">
        <f>VLOOKUP(G4081,Agents!A:E,5,FALSE)</f>
        <v>Senior</v>
      </c>
      <c r="R4081" t="str">
        <f>VLOOKUP(G4081,Agents!A:E,2,FALSE)</f>
        <v>Morning</v>
      </c>
    </row>
    <row r="4082" spans="1:18" x14ac:dyDescent="0.35">
      <c r="A4082" t="s">
        <v>6986</v>
      </c>
      <c r="B4082" t="s">
        <v>1744</v>
      </c>
      <c r="C4082" t="s">
        <v>50</v>
      </c>
      <c r="D4082" t="s">
        <v>13</v>
      </c>
      <c r="E4082" s="1">
        <v>46059.218055555553</v>
      </c>
      <c r="F4082" s="1">
        <v>46060.259722222225</v>
      </c>
      <c r="G4082" t="s">
        <v>80</v>
      </c>
      <c r="H4082" t="s">
        <v>15</v>
      </c>
      <c r="I4082" t="s">
        <v>16</v>
      </c>
      <c r="J4082">
        <v>3</v>
      </c>
      <c r="K4082" t="str">
        <f>IF(tickets_dataset[[#This Row],[status]] = "Closed", "Yes","No")</f>
        <v>Yes</v>
      </c>
      <c r="L4082" s="2">
        <f t="shared" si="252"/>
        <v>25.000000000116415</v>
      </c>
      <c r="M4082" t="str">
        <f t="shared" si="253"/>
        <v>No</v>
      </c>
      <c r="N4082" t="str">
        <f t="shared" si="254"/>
        <v>Feb</v>
      </c>
      <c r="O4082" s="2">
        <f t="shared" si="255"/>
        <v>1.0416666666715173</v>
      </c>
      <c r="P4082" t="str">
        <f>VLOOKUP(G4082,Agents!A:E,4,FALSE)</f>
        <v>Team3</v>
      </c>
      <c r="Q4082" t="str">
        <f>VLOOKUP(G4082,Agents!A:E,5,FALSE)</f>
        <v>Junior</v>
      </c>
      <c r="R4082" t="str">
        <f>VLOOKUP(G4082,Agents!A:E,2,FALSE)</f>
        <v>Evening</v>
      </c>
    </row>
    <row r="4083" spans="1:18" x14ac:dyDescent="0.35">
      <c r="A4083" t="s">
        <v>6987</v>
      </c>
      <c r="B4083" t="s">
        <v>6988</v>
      </c>
      <c r="C4083" t="s">
        <v>50</v>
      </c>
      <c r="D4083" t="s">
        <v>26</v>
      </c>
      <c r="E4083" s="1">
        <v>46108.64166666667</v>
      </c>
      <c r="F4083" s="1">
        <v>46111.26666666667</v>
      </c>
      <c r="G4083" t="s">
        <v>149</v>
      </c>
      <c r="H4083" t="s">
        <v>15</v>
      </c>
      <c r="I4083" t="s">
        <v>16</v>
      </c>
      <c r="J4083">
        <v>3</v>
      </c>
      <c r="K4083" t="str">
        <f>IF(tickets_dataset[[#This Row],[status]] = "Closed", "Yes","No")</f>
        <v>Yes</v>
      </c>
      <c r="L4083" s="2">
        <f t="shared" si="252"/>
        <v>63</v>
      </c>
      <c r="M4083" t="str">
        <f t="shared" si="253"/>
        <v>Yes</v>
      </c>
      <c r="N4083" t="str">
        <f t="shared" si="254"/>
        <v>Mar</v>
      </c>
      <c r="O4083" s="2">
        <f t="shared" si="255"/>
        <v>2.625</v>
      </c>
      <c r="P4083" t="str">
        <f>VLOOKUP(G4083,Agents!A:E,4,FALSE)</f>
        <v>Team3</v>
      </c>
      <c r="Q4083" t="str">
        <f>VLOOKUP(G4083,Agents!A:E,5,FALSE)</f>
        <v>Mid</v>
      </c>
      <c r="R4083" t="str">
        <f>VLOOKUP(G4083,Agents!A:E,2,FALSE)</f>
        <v>Night</v>
      </c>
    </row>
    <row r="4084" spans="1:18" x14ac:dyDescent="0.35">
      <c r="A4084" t="s">
        <v>6989</v>
      </c>
      <c r="B4084" t="s">
        <v>3062</v>
      </c>
      <c r="C4084" t="s">
        <v>76</v>
      </c>
      <c r="D4084" t="s">
        <v>26</v>
      </c>
      <c r="E4084" s="1">
        <v>46074.401388888888</v>
      </c>
      <c r="F4084" s="1">
        <v>46076.734722222223</v>
      </c>
      <c r="G4084" t="s">
        <v>170</v>
      </c>
      <c r="H4084" t="s">
        <v>15</v>
      </c>
      <c r="I4084" t="s">
        <v>16</v>
      </c>
      <c r="J4084">
        <v>5</v>
      </c>
      <c r="K4084" t="str">
        <f>IF(tickets_dataset[[#This Row],[status]] = "Closed", "Yes","No")</f>
        <v>Yes</v>
      </c>
      <c r="L4084" s="2">
        <f t="shared" si="252"/>
        <v>56.000000000058208</v>
      </c>
      <c r="M4084" t="str">
        <f t="shared" si="253"/>
        <v>Yes</v>
      </c>
      <c r="N4084" t="str">
        <f t="shared" si="254"/>
        <v>Feb</v>
      </c>
      <c r="O4084" s="2">
        <f t="shared" si="255"/>
        <v>2.3333333333357587</v>
      </c>
      <c r="P4084" t="str">
        <f>VLOOKUP(G4084,Agents!A:E,4,FALSE)</f>
        <v>Team5</v>
      </c>
      <c r="Q4084" t="str">
        <f>VLOOKUP(G4084,Agents!A:E,5,FALSE)</f>
        <v>Junior</v>
      </c>
      <c r="R4084" t="str">
        <f>VLOOKUP(G4084,Agents!A:E,2,FALSE)</f>
        <v>Night</v>
      </c>
    </row>
    <row r="4085" spans="1:18" x14ac:dyDescent="0.35">
      <c r="A4085" t="s">
        <v>6990</v>
      </c>
      <c r="B4085" t="s">
        <v>3557</v>
      </c>
      <c r="C4085" t="s">
        <v>34</v>
      </c>
      <c r="D4085" t="s">
        <v>13</v>
      </c>
      <c r="E4085" s="1">
        <v>46040.943749999999</v>
      </c>
      <c r="F4085" s="1">
        <v>46042.777083333334</v>
      </c>
      <c r="G4085" t="s">
        <v>31</v>
      </c>
      <c r="H4085" t="s">
        <v>15</v>
      </c>
      <c r="I4085" t="s">
        <v>16</v>
      </c>
      <c r="J4085">
        <v>4</v>
      </c>
      <c r="K4085" t="str">
        <f>IF(tickets_dataset[[#This Row],[status]] = "Closed", "Yes","No")</f>
        <v>Yes</v>
      </c>
      <c r="L4085" s="2">
        <f t="shared" si="252"/>
        <v>44.000000000058208</v>
      </c>
      <c r="M4085" t="str">
        <f t="shared" si="253"/>
        <v>No</v>
      </c>
      <c r="N4085" t="str">
        <f t="shared" si="254"/>
        <v>Jan</v>
      </c>
      <c r="O4085" s="2">
        <f t="shared" si="255"/>
        <v>1.8333333333357587</v>
      </c>
      <c r="P4085" t="str">
        <f>VLOOKUP(G4085,Agents!A:E,4,FALSE)</f>
        <v>Team5</v>
      </c>
      <c r="Q4085" t="str">
        <f>VLOOKUP(G4085,Agents!A:E,5,FALSE)</f>
        <v>Senior</v>
      </c>
      <c r="R4085" t="str">
        <f>VLOOKUP(G4085,Agents!A:E,2,FALSE)</f>
        <v>Evening</v>
      </c>
    </row>
    <row r="4086" spans="1:18" x14ac:dyDescent="0.35">
      <c r="A4086" t="s">
        <v>6991</v>
      </c>
      <c r="B4086" t="s">
        <v>6992</v>
      </c>
      <c r="C4086" t="s">
        <v>50</v>
      </c>
      <c r="D4086" t="s">
        <v>13</v>
      </c>
      <c r="E4086" s="1">
        <v>46095.297222222223</v>
      </c>
      <c r="F4086" s="1">
        <v>46096.130555555559</v>
      </c>
      <c r="G4086" t="s">
        <v>128</v>
      </c>
      <c r="H4086" t="s">
        <v>15</v>
      </c>
      <c r="I4086" t="s">
        <v>16</v>
      </c>
      <c r="J4086">
        <v>4</v>
      </c>
      <c r="K4086" t="str">
        <f>IF(tickets_dataset[[#This Row],[status]] = "Closed", "Yes","No")</f>
        <v>Yes</v>
      </c>
      <c r="L4086" s="2">
        <f t="shared" si="252"/>
        <v>20.000000000058208</v>
      </c>
      <c r="M4086" t="str">
        <f t="shared" si="253"/>
        <v>No</v>
      </c>
      <c r="N4086" t="str">
        <f t="shared" si="254"/>
        <v>Mar</v>
      </c>
      <c r="O4086" s="2">
        <f t="shared" si="255"/>
        <v>0.83333333333575865</v>
      </c>
      <c r="P4086" t="str">
        <f>VLOOKUP(G4086,Agents!A:E,4,FALSE)</f>
        <v>Team4</v>
      </c>
      <c r="Q4086" t="str">
        <f>VLOOKUP(G4086,Agents!A:E,5,FALSE)</f>
        <v>Mid</v>
      </c>
      <c r="R4086" t="str">
        <f>VLOOKUP(G4086,Agents!A:E,2,FALSE)</f>
        <v>Night</v>
      </c>
    </row>
    <row r="4087" spans="1:18" x14ac:dyDescent="0.35">
      <c r="A4087" t="s">
        <v>6993</v>
      </c>
      <c r="B4087" t="s">
        <v>6994</v>
      </c>
      <c r="C4087" t="s">
        <v>76</v>
      </c>
      <c r="D4087" t="s">
        <v>38</v>
      </c>
      <c r="E4087" s="1">
        <v>46098.990972222222</v>
      </c>
      <c r="F4087" s="1">
        <v>46101.532638888886</v>
      </c>
      <c r="G4087" t="s">
        <v>167</v>
      </c>
      <c r="H4087" t="s">
        <v>15</v>
      </c>
      <c r="I4087" t="s">
        <v>16</v>
      </c>
      <c r="J4087">
        <v>4</v>
      </c>
      <c r="K4087" t="str">
        <f>IF(tickets_dataset[[#This Row],[status]] = "Closed", "Yes","No")</f>
        <v>Yes</v>
      </c>
      <c r="L4087" s="2">
        <f t="shared" si="252"/>
        <v>60.999999999941792</v>
      </c>
      <c r="M4087" t="str">
        <f t="shared" si="253"/>
        <v>Yes</v>
      </c>
      <c r="N4087" t="str">
        <f t="shared" si="254"/>
        <v>Mar</v>
      </c>
      <c r="O4087" s="2">
        <f t="shared" si="255"/>
        <v>2.5416666666642413</v>
      </c>
      <c r="P4087" t="str">
        <f>VLOOKUP(G4087,Agents!A:E,4,FALSE)</f>
        <v>Team3</v>
      </c>
      <c r="Q4087" t="str">
        <f>VLOOKUP(G4087,Agents!A:E,5,FALSE)</f>
        <v>Mid</v>
      </c>
      <c r="R4087" t="str">
        <f>VLOOKUP(G4087,Agents!A:E,2,FALSE)</f>
        <v>Evening</v>
      </c>
    </row>
    <row r="4088" spans="1:18" x14ac:dyDescent="0.35">
      <c r="A4088" t="s">
        <v>6995</v>
      </c>
      <c r="B4088" t="s">
        <v>6052</v>
      </c>
      <c r="C4088" t="s">
        <v>34</v>
      </c>
      <c r="D4088" t="s">
        <v>38</v>
      </c>
      <c r="E4088" s="1">
        <v>46109.919444444444</v>
      </c>
      <c r="F4088" s="1">
        <v>46111.919444444444</v>
      </c>
      <c r="G4088" t="s">
        <v>45</v>
      </c>
      <c r="H4088" t="s">
        <v>15</v>
      </c>
      <c r="I4088" t="s">
        <v>16</v>
      </c>
      <c r="J4088">
        <v>3</v>
      </c>
      <c r="K4088" t="str">
        <f>IF(tickets_dataset[[#This Row],[status]] = "Closed", "Yes","No")</f>
        <v>Yes</v>
      </c>
      <c r="L4088" s="2">
        <f t="shared" si="252"/>
        <v>48</v>
      </c>
      <c r="M4088" t="str">
        <f t="shared" si="253"/>
        <v>No</v>
      </c>
      <c r="N4088" t="str">
        <f t="shared" si="254"/>
        <v>Mar</v>
      </c>
      <c r="O4088" s="2">
        <f t="shared" si="255"/>
        <v>2</v>
      </c>
      <c r="P4088" t="str">
        <f>VLOOKUP(G4088,Agents!A:E,4,FALSE)</f>
        <v>Team5</v>
      </c>
      <c r="Q4088" t="str">
        <f>VLOOKUP(G4088,Agents!A:E,5,FALSE)</f>
        <v>Senior</v>
      </c>
      <c r="R4088" t="str">
        <f>VLOOKUP(G4088,Agents!A:E,2,FALSE)</f>
        <v>Morning</v>
      </c>
    </row>
    <row r="4089" spans="1:18" x14ac:dyDescent="0.35">
      <c r="A4089" t="s">
        <v>6996</v>
      </c>
      <c r="B4089" t="s">
        <v>2940</v>
      </c>
      <c r="C4089" t="s">
        <v>50</v>
      </c>
      <c r="D4089" t="s">
        <v>38</v>
      </c>
      <c r="E4089" s="1">
        <v>46100.061111111114</v>
      </c>
      <c r="F4089" s="1">
        <v>46102.102777777778</v>
      </c>
      <c r="G4089" t="s">
        <v>83</v>
      </c>
      <c r="H4089" t="s">
        <v>15</v>
      </c>
      <c r="I4089" t="s">
        <v>16</v>
      </c>
      <c r="J4089">
        <v>3</v>
      </c>
      <c r="K4089" t="str">
        <f>IF(tickets_dataset[[#This Row],[status]] = "Closed", "Yes","No")</f>
        <v>Yes</v>
      </c>
      <c r="L4089" s="2">
        <f t="shared" si="252"/>
        <v>48.999999999941792</v>
      </c>
      <c r="M4089" t="str">
        <f t="shared" si="253"/>
        <v>Yes</v>
      </c>
      <c r="N4089" t="str">
        <f t="shared" si="254"/>
        <v>Mar</v>
      </c>
      <c r="O4089" s="2">
        <f t="shared" si="255"/>
        <v>2.0416666666642413</v>
      </c>
      <c r="P4089" t="str">
        <f>VLOOKUP(G4089,Agents!A:E,4,FALSE)</f>
        <v>Team2</v>
      </c>
      <c r="Q4089" t="str">
        <f>VLOOKUP(G4089,Agents!A:E,5,FALSE)</f>
        <v>Junior</v>
      </c>
      <c r="R4089" t="str">
        <f>VLOOKUP(G4089,Agents!A:E,2,FALSE)</f>
        <v>Night</v>
      </c>
    </row>
    <row r="4090" spans="1:18" x14ac:dyDescent="0.35">
      <c r="A4090" t="s">
        <v>6997</v>
      </c>
      <c r="B4090" t="s">
        <v>6998</v>
      </c>
      <c r="C4090" t="s">
        <v>34</v>
      </c>
      <c r="D4090" t="s">
        <v>13</v>
      </c>
      <c r="E4090" s="1">
        <v>46072.876388888886</v>
      </c>
      <c r="F4090" s="1">
        <v>46073.543055555558</v>
      </c>
      <c r="G4090" t="s">
        <v>128</v>
      </c>
      <c r="H4090" t="s">
        <v>15</v>
      </c>
      <c r="I4090" t="s">
        <v>16</v>
      </c>
      <c r="J4090">
        <v>4</v>
      </c>
      <c r="K4090" t="str">
        <f>IF(tickets_dataset[[#This Row],[status]] = "Closed", "Yes","No")</f>
        <v>Yes</v>
      </c>
      <c r="L4090" s="2">
        <f t="shared" si="252"/>
        <v>16.000000000116415</v>
      </c>
      <c r="M4090" t="str">
        <f t="shared" si="253"/>
        <v>No</v>
      </c>
      <c r="N4090" t="str">
        <f t="shared" si="254"/>
        <v>Feb</v>
      </c>
      <c r="O4090" s="2">
        <f t="shared" si="255"/>
        <v>0.66666666667151731</v>
      </c>
      <c r="P4090" t="str">
        <f>VLOOKUP(G4090,Agents!A:E,4,FALSE)</f>
        <v>Team4</v>
      </c>
      <c r="Q4090" t="str">
        <f>VLOOKUP(G4090,Agents!A:E,5,FALSE)</f>
        <v>Mid</v>
      </c>
      <c r="R4090" t="str">
        <f>VLOOKUP(G4090,Agents!A:E,2,FALSE)</f>
        <v>Night</v>
      </c>
    </row>
    <row r="4091" spans="1:18" x14ac:dyDescent="0.35">
      <c r="A4091" t="s">
        <v>6999</v>
      </c>
      <c r="B4091" t="s">
        <v>7000</v>
      </c>
      <c r="C4091" t="s">
        <v>76</v>
      </c>
      <c r="D4091" t="s">
        <v>13</v>
      </c>
      <c r="E4091" s="1">
        <v>46056.342361111114</v>
      </c>
      <c r="F4091" s="1">
        <v>46058.134027777778</v>
      </c>
      <c r="G4091" t="s">
        <v>77</v>
      </c>
      <c r="H4091" t="s">
        <v>15</v>
      </c>
      <c r="I4091" t="s">
        <v>16</v>
      </c>
      <c r="J4091">
        <v>5</v>
      </c>
      <c r="K4091" t="str">
        <f>IF(tickets_dataset[[#This Row],[status]] = "Closed", "Yes","No")</f>
        <v>Yes</v>
      </c>
      <c r="L4091" s="2">
        <f t="shared" si="252"/>
        <v>42.999999999941792</v>
      </c>
      <c r="M4091" t="str">
        <f t="shared" si="253"/>
        <v>No</v>
      </c>
      <c r="N4091" t="str">
        <f t="shared" si="254"/>
        <v>Feb</v>
      </c>
      <c r="O4091" s="2">
        <f t="shared" si="255"/>
        <v>1.7916666666642413</v>
      </c>
      <c r="P4091" t="str">
        <f>VLOOKUP(G4091,Agents!A:E,4,FALSE)</f>
        <v>Team5</v>
      </c>
      <c r="Q4091" t="str">
        <f>VLOOKUP(G4091,Agents!A:E,5,FALSE)</f>
        <v>Junior</v>
      </c>
      <c r="R4091" t="str">
        <f>VLOOKUP(G4091,Agents!A:E,2,FALSE)</f>
        <v>Evening</v>
      </c>
    </row>
    <row r="4092" spans="1:18" x14ac:dyDescent="0.35">
      <c r="A4092" t="s">
        <v>7001</v>
      </c>
      <c r="B4092" t="s">
        <v>6907</v>
      </c>
      <c r="C4092" t="s">
        <v>76</v>
      </c>
      <c r="D4092" t="s">
        <v>13</v>
      </c>
      <c r="E4092" s="1">
        <v>46105.911111111112</v>
      </c>
      <c r="F4092" s="1">
        <v>46106.494444444441</v>
      </c>
      <c r="G4092" t="s">
        <v>199</v>
      </c>
      <c r="H4092" t="s">
        <v>15</v>
      </c>
      <c r="I4092" t="s">
        <v>16</v>
      </c>
      <c r="J4092">
        <v>4</v>
      </c>
      <c r="K4092" t="str">
        <f>IF(tickets_dataset[[#This Row],[status]] = "Closed", "Yes","No")</f>
        <v>Yes</v>
      </c>
      <c r="L4092" s="2">
        <f t="shared" si="252"/>
        <v>13.999999999883585</v>
      </c>
      <c r="M4092" t="str">
        <f t="shared" si="253"/>
        <v>No</v>
      </c>
      <c r="N4092" t="str">
        <f t="shared" si="254"/>
        <v>Mar</v>
      </c>
      <c r="O4092" s="2">
        <f t="shared" si="255"/>
        <v>0.58333333332848269</v>
      </c>
      <c r="P4092" t="str">
        <f>VLOOKUP(G4092,Agents!A:E,4,FALSE)</f>
        <v>Team1</v>
      </c>
      <c r="Q4092" t="str">
        <f>VLOOKUP(G4092,Agents!A:E,5,FALSE)</f>
        <v>Junior</v>
      </c>
      <c r="R4092" t="str">
        <f>VLOOKUP(G4092,Agents!A:E,2,FALSE)</f>
        <v>Morning</v>
      </c>
    </row>
    <row r="4093" spans="1:18" x14ac:dyDescent="0.35">
      <c r="A4093" t="s">
        <v>7002</v>
      </c>
      <c r="B4093" t="s">
        <v>7003</v>
      </c>
      <c r="C4093" t="s">
        <v>12</v>
      </c>
      <c r="D4093" t="s">
        <v>26</v>
      </c>
      <c r="E4093" s="1">
        <v>46047.969444444447</v>
      </c>
      <c r="F4093" s="1">
        <v>46050.802777777775</v>
      </c>
      <c r="G4093" t="s">
        <v>131</v>
      </c>
      <c r="H4093" t="s">
        <v>15</v>
      </c>
      <c r="I4093" t="s">
        <v>16</v>
      </c>
      <c r="J4093">
        <v>3</v>
      </c>
      <c r="K4093" t="str">
        <f>IF(tickets_dataset[[#This Row],[status]] = "Closed", "Yes","No")</f>
        <v>Yes</v>
      </c>
      <c r="L4093" s="2">
        <f t="shared" si="252"/>
        <v>67.999999999883585</v>
      </c>
      <c r="M4093" t="str">
        <f t="shared" si="253"/>
        <v>Yes</v>
      </c>
      <c r="N4093" t="str">
        <f t="shared" si="254"/>
        <v>Jan</v>
      </c>
      <c r="O4093" s="2">
        <f t="shared" si="255"/>
        <v>2.8333333333284827</v>
      </c>
      <c r="P4093" t="str">
        <f>VLOOKUP(G4093,Agents!A:E,4,FALSE)</f>
        <v>Team4</v>
      </c>
      <c r="Q4093" t="str">
        <f>VLOOKUP(G4093,Agents!A:E,5,FALSE)</f>
        <v>Junior</v>
      </c>
      <c r="R4093" t="str">
        <f>VLOOKUP(G4093,Agents!A:E,2,FALSE)</f>
        <v>Night</v>
      </c>
    </row>
    <row r="4094" spans="1:18" x14ac:dyDescent="0.35">
      <c r="A4094" t="s">
        <v>7004</v>
      </c>
      <c r="B4094" t="s">
        <v>6698</v>
      </c>
      <c r="C4094" t="s">
        <v>12</v>
      </c>
      <c r="D4094" t="s">
        <v>13</v>
      </c>
      <c r="E4094" s="1">
        <v>46083.681250000001</v>
      </c>
      <c r="F4094" s="1">
        <v>46084.181250000001</v>
      </c>
      <c r="G4094" t="s">
        <v>183</v>
      </c>
      <c r="H4094" t="s">
        <v>15</v>
      </c>
      <c r="I4094" t="s">
        <v>16</v>
      </c>
      <c r="J4094">
        <v>3</v>
      </c>
      <c r="K4094" t="str">
        <f>IF(tickets_dataset[[#This Row],[status]] = "Closed", "Yes","No")</f>
        <v>Yes</v>
      </c>
      <c r="L4094" s="2">
        <f t="shared" si="252"/>
        <v>12</v>
      </c>
      <c r="M4094" t="str">
        <f t="shared" si="253"/>
        <v>No</v>
      </c>
      <c r="N4094" t="str">
        <f t="shared" si="254"/>
        <v>Mar</v>
      </c>
      <c r="O4094" s="2">
        <f t="shared" si="255"/>
        <v>0.5</v>
      </c>
      <c r="P4094" t="str">
        <f>VLOOKUP(G4094,Agents!A:E,4,FALSE)</f>
        <v>Team3</v>
      </c>
      <c r="Q4094" t="str">
        <f>VLOOKUP(G4094,Agents!A:E,5,FALSE)</f>
        <v>Senior</v>
      </c>
      <c r="R4094" t="str">
        <f>VLOOKUP(G4094,Agents!A:E,2,FALSE)</f>
        <v>Night</v>
      </c>
    </row>
    <row r="4095" spans="1:18" x14ac:dyDescent="0.35">
      <c r="A4095" t="s">
        <v>7005</v>
      </c>
      <c r="B4095" t="s">
        <v>2907</v>
      </c>
      <c r="C4095" t="s">
        <v>76</v>
      </c>
      <c r="D4095" t="s">
        <v>13</v>
      </c>
      <c r="E4095" s="1">
        <v>46040.18472222222</v>
      </c>
      <c r="F4095" s="1">
        <v>46040.476388888892</v>
      </c>
      <c r="G4095" t="s">
        <v>67</v>
      </c>
      <c r="H4095" t="s">
        <v>15</v>
      </c>
      <c r="I4095" t="s">
        <v>68</v>
      </c>
      <c r="J4095">
        <v>3</v>
      </c>
      <c r="K4095" t="str">
        <f>IF(tickets_dataset[[#This Row],[status]] = "Closed", "Yes","No")</f>
        <v>Yes</v>
      </c>
      <c r="L4095" s="2">
        <f t="shared" si="252"/>
        <v>7.0000000001164153</v>
      </c>
      <c r="M4095" t="str">
        <f t="shared" si="253"/>
        <v>No</v>
      </c>
      <c r="N4095" t="str">
        <f t="shared" si="254"/>
        <v>Jan</v>
      </c>
      <c r="O4095" s="2">
        <f t="shared" si="255"/>
        <v>0.29166666667151731</v>
      </c>
      <c r="P4095" t="str">
        <f>VLOOKUP(G4095,Agents!A:E,4,FALSE)</f>
        <v>Team5</v>
      </c>
      <c r="Q4095" t="str">
        <f>VLOOKUP(G4095,Agents!A:E,5,FALSE)</f>
        <v>Junior</v>
      </c>
      <c r="R4095" t="str">
        <f>VLOOKUP(G4095,Agents!A:E,2,FALSE)</f>
        <v>Evening</v>
      </c>
    </row>
    <row r="4096" spans="1:18" x14ac:dyDescent="0.35">
      <c r="A4096" t="s">
        <v>7006</v>
      </c>
      <c r="B4096" t="s">
        <v>2231</v>
      </c>
      <c r="C4096" t="s">
        <v>76</v>
      </c>
      <c r="D4096" t="s">
        <v>13</v>
      </c>
      <c r="E4096" s="1">
        <v>46076.647222222222</v>
      </c>
      <c r="F4096" s="1">
        <v>46077.855555555558</v>
      </c>
      <c r="G4096" t="s">
        <v>14</v>
      </c>
      <c r="H4096" t="s">
        <v>15</v>
      </c>
      <c r="I4096" t="s">
        <v>16</v>
      </c>
      <c r="J4096">
        <v>4</v>
      </c>
      <c r="K4096" t="str">
        <f>IF(tickets_dataset[[#This Row],[status]] = "Closed", "Yes","No")</f>
        <v>Yes</v>
      </c>
      <c r="L4096" s="2">
        <f t="shared" si="252"/>
        <v>29.000000000058208</v>
      </c>
      <c r="M4096" t="str">
        <f t="shared" si="253"/>
        <v>No</v>
      </c>
      <c r="N4096" t="str">
        <f t="shared" si="254"/>
        <v>Feb</v>
      </c>
      <c r="O4096" s="2">
        <f t="shared" si="255"/>
        <v>1.2083333333357587</v>
      </c>
      <c r="P4096" t="str">
        <f>VLOOKUP(G4096,Agents!A:E,4,FALSE)</f>
        <v>Team1</v>
      </c>
      <c r="Q4096" t="str">
        <f>VLOOKUP(G4096,Agents!A:E,5,FALSE)</f>
        <v>Senior</v>
      </c>
      <c r="R4096" t="str">
        <f>VLOOKUP(G4096,Agents!A:E,2,FALSE)</f>
        <v>Morning</v>
      </c>
    </row>
    <row r="4097" spans="1:18" x14ac:dyDescent="0.35">
      <c r="A4097" t="s">
        <v>7007</v>
      </c>
      <c r="B4097" t="s">
        <v>7008</v>
      </c>
      <c r="C4097" t="s">
        <v>22</v>
      </c>
      <c r="D4097" t="s">
        <v>26</v>
      </c>
      <c r="E4097" s="1">
        <v>46047.324305555558</v>
      </c>
      <c r="F4097" s="1">
        <v>46048.574305555558</v>
      </c>
      <c r="G4097" t="s">
        <v>39</v>
      </c>
      <c r="H4097" t="s">
        <v>15</v>
      </c>
      <c r="I4097" t="s">
        <v>16</v>
      </c>
      <c r="J4097">
        <v>5</v>
      </c>
      <c r="K4097" t="str">
        <f>IF(tickets_dataset[[#This Row],[status]] = "Closed", "Yes","No")</f>
        <v>Yes</v>
      </c>
      <c r="L4097" s="2">
        <f t="shared" si="252"/>
        <v>30</v>
      </c>
      <c r="M4097" t="str">
        <f t="shared" si="253"/>
        <v>No</v>
      </c>
      <c r="N4097" t="str">
        <f t="shared" si="254"/>
        <v>Jan</v>
      </c>
      <c r="O4097" s="2">
        <f t="shared" si="255"/>
        <v>1.25</v>
      </c>
      <c r="P4097" t="str">
        <f>VLOOKUP(G4097,Agents!A:E,4,FALSE)</f>
        <v>Team3</v>
      </c>
      <c r="Q4097" t="str">
        <f>VLOOKUP(G4097,Agents!A:E,5,FALSE)</f>
        <v>Mid</v>
      </c>
      <c r="R4097" t="str">
        <f>VLOOKUP(G4097,Agents!A:E,2,FALSE)</f>
        <v>Night</v>
      </c>
    </row>
    <row r="4098" spans="1:18" x14ac:dyDescent="0.35">
      <c r="A4098" t="s">
        <v>7009</v>
      </c>
      <c r="B4098" t="s">
        <v>4929</v>
      </c>
      <c r="C4098" t="s">
        <v>22</v>
      </c>
      <c r="D4098" t="s">
        <v>13</v>
      </c>
      <c r="E4098" s="1">
        <v>46094.390277777777</v>
      </c>
      <c r="F4098" s="1">
        <v>46096.306944444441</v>
      </c>
      <c r="G4098" t="s">
        <v>45</v>
      </c>
      <c r="H4098" t="s">
        <v>15</v>
      </c>
      <c r="I4098" t="s">
        <v>68</v>
      </c>
      <c r="J4098">
        <v>5</v>
      </c>
      <c r="K4098" t="str">
        <f>IF(tickets_dataset[[#This Row],[status]] = "Closed", "Yes","No")</f>
        <v>Yes</v>
      </c>
      <c r="L4098" s="2">
        <f t="shared" ref="L4098:L4161" si="256">IF(ISBLANK(F4098),"",(F4098-E4098)*24)</f>
        <v>45.999999999941792</v>
      </c>
      <c r="M4098" t="str">
        <f t="shared" ref="M4098:M4161" si="257">IF(L4098&gt;48,"Yes","No")</f>
        <v>No</v>
      </c>
      <c r="N4098" t="str">
        <f t="shared" ref="N4098:N4161" si="258">TEXT(E4098,"mmm")</f>
        <v>Mar</v>
      </c>
      <c r="O4098" s="2">
        <f t="shared" si="255"/>
        <v>1.9166666666642413</v>
      </c>
      <c r="P4098" t="str">
        <f>VLOOKUP(G4098,Agents!A:E,4,FALSE)</f>
        <v>Team5</v>
      </c>
      <c r="Q4098" t="str">
        <f>VLOOKUP(G4098,Agents!A:E,5,FALSE)</f>
        <v>Senior</v>
      </c>
      <c r="R4098" t="str">
        <f>VLOOKUP(G4098,Agents!A:E,2,FALSE)</f>
        <v>Morning</v>
      </c>
    </row>
    <row r="4099" spans="1:18" x14ac:dyDescent="0.35">
      <c r="A4099" t="s">
        <v>7010</v>
      </c>
      <c r="B4099" t="s">
        <v>5141</v>
      </c>
      <c r="C4099" t="s">
        <v>76</v>
      </c>
      <c r="D4099" t="s">
        <v>26</v>
      </c>
      <c r="E4099" s="1">
        <v>46092.281944444447</v>
      </c>
      <c r="F4099" s="1">
        <v>46094.115277777775</v>
      </c>
      <c r="G4099" t="s">
        <v>100</v>
      </c>
      <c r="H4099" t="s">
        <v>15</v>
      </c>
      <c r="I4099" t="s">
        <v>16</v>
      </c>
      <c r="J4099">
        <v>3</v>
      </c>
      <c r="K4099" t="str">
        <f>IF(tickets_dataset[[#This Row],[status]] = "Closed", "Yes","No")</f>
        <v>Yes</v>
      </c>
      <c r="L4099" s="2">
        <f t="shared" si="256"/>
        <v>43.999999999883585</v>
      </c>
      <c r="M4099" t="str">
        <f t="shared" si="257"/>
        <v>No</v>
      </c>
      <c r="N4099" t="str">
        <f t="shared" si="258"/>
        <v>Mar</v>
      </c>
      <c r="O4099" s="2">
        <f t="shared" ref="O4099:O4162" si="259">F4099-E4099</f>
        <v>1.8333333333284827</v>
      </c>
      <c r="P4099" t="str">
        <f>VLOOKUP(G4099,Agents!A:E,4,FALSE)</f>
        <v>Team4</v>
      </c>
      <c r="Q4099" t="str">
        <f>VLOOKUP(G4099,Agents!A:E,5,FALSE)</f>
        <v>Junior</v>
      </c>
      <c r="R4099" t="str">
        <f>VLOOKUP(G4099,Agents!A:E,2,FALSE)</f>
        <v>Evening</v>
      </c>
    </row>
    <row r="4100" spans="1:18" x14ac:dyDescent="0.35">
      <c r="A4100" t="s">
        <v>7011</v>
      </c>
      <c r="B4100" t="s">
        <v>3133</v>
      </c>
      <c r="C4100" t="s">
        <v>50</v>
      </c>
      <c r="D4100" t="s">
        <v>38</v>
      </c>
      <c r="E4100" s="1">
        <v>46061.661111111112</v>
      </c>
      <c r="F4100" s="1">
        <v>46063.661111111112</v>
      </c>
      <c r="G4100" t="s">
        <v>149</v>
      </c>
      <c r="H4100" t="s">
        <v>15</v>
      </c>
      <c r="I4100" t="s">
        <v>16</v>
      </c>
      <c r="J4100">
        <v>3</v>
      </c>
      <c r="K4100" t="str">
        <f>IF(tickets_dataset[[#This Row],[status]] = "Closed", "Yes","No")</f>
        <v>Yes</v>
      </c>
      <c r="L4100" s="2">
        <f t="shared" si="256"/>
        <v>48</v>
      </c>
      <c r="M4100" t="str">
        <f t="shared" si="257"/>
        <v>No</v>
      </c>
      <c r="N4100" t="str">
        <f t="shared" si="258"/>
        <v>Feb</v>
      </c>
      <c r="O4100" s="2">
        <f t="shared" si="259"/>
        <v>2</v>
      </c>
      <c r="P4100" t="str">
        <f>VLOOKUP(G4100,Agents!A:E,4,FALSE)</f>
        <v>Team3</v>
      </c>
      <c r="Q4100" t="str">
        <f>VLOOKUP(G4100,Agents!A:E,5,FALSE)</f>
        <v>Mid</v>
      </c>
      <c r="R4100" t="str">
        <f>VLOOKUP(G4100,Agents!A:E,2,FALSE)</f>
        <v>Night</v>
      </c>
    </row>
    <row r="4101" spans="1:18" x14ac:dyDescent="0.35">
      <c r="A4101" t="s">
        <v>7012</v>
      </c>
      <c r="B4101" t="s">
        <v>3301</v>
      </c>
      <c r="C4101" t="s">
        <v>22</v>
      </c>
      <c r="D4101" t="s">
        <v>26</v>
      </c>
      <c r="E4101" s="1">
        <v>46056.036111111112</v>
      </c>
      <c r="F4101" s="1">
        <v>46058.244444444441</v>
      </c>
      <c r="G4101" t="s">
        <v>422</v>
      </c>
      <c r="H4101" t="s">
        <v>15</v>
      </c>
      <c r="I4101" t="s">
        <v>68</v>
      </c>
      <c r="J4101">
        <v>3</v>
      </c>
      <c r="K4101" t="str">
        <f>IF(tickets_dataset[[#This Row],[status]] = "Closed", "Yes","No")</f>
        <v>Yes</v>
      </c>
      <c r="L4101" s="2">
        <f t="shared" si="256"/>
        <v>52.999999999883585</v>
      </c>
      <c r="M4101" t="str">
        <f t="shared" si="257"/>
        <v>Yes</v>
      </c>
      <c r="N4101" t="str">
        <f t="shared" si="258"/>
        <v>Feb</v>
      </c>
      <c r="O4101" s="2">
        <f t="shared" si="259"/>
        <v>2.2083333333284827</v>
      </c>
      <c r="P4101" t="str">
        <f>VLOOKUP(G4101,Agents!A:E,4,FALSE)</f>
        <v>Team5</v>
      </c>
      <c r="Q4101" t="str">
        <f>VLOOKUP(G4101,Agents!A:E,5,FALSE)</f>
        <v>Mid</v>
      </c>
      <c r="R4101" t="str">
        <f>VLOOKUP(G4101,Agents!A:E,2,FALSE)</f>
        <v>Evening</v>
      </c>
    </row>
    <row r="4102" spans="1:18" x14ac:dyDescent="0.35">
      <c r="A4102" t="s">
        <v>7013</v>
      </c>
      <c r="B4102" t="s">
        <v>7014</v>
      </c>
      <c r="C4102" t="s">
        <v>12</v>
      </c>
      <c r="D4102" t="s">
        <v>26</v>
      </c>
      <c r="E4102" s="1">
        <v>46101.615972222222</v>
      </c>
      <c r="F4102" s="1">
        <v>46102.782638888886</v>
      </c>
      <c r="G4102" t="s">
        <v>311</v>
      </c>
      <c r="H4102" t="s">
        <v>15</v>
      </c>
      <c r="I4102" t="s">
        <v>16</v>
      </c>
      <c r="J4102">
        <v>4</v>
      </c>
      <c r="K4102" t="str">
        <f>IF(tickets_dataset[[#This Row],[status]] = "Closed", "Yes","No")</f>
        <v>Yes</v>
      </c>
      <c r="L4102" s="2">
        <f t="shared" si="256"/>
        <v>27.999999999941792</v>
      </c>
      <c r="M4102" t="str">
        <f t="shared" si="257"/>
        <v>No</v>
      </c>
      <c r="N4102" t="str">
        <f t="shared" si="258"/>
        <v>Mar</v>
      </c>
      <c r="O4102" s="2">
        <f t="shared" si="259"/>
        <v>1.1666666666642413</v>
      </c>
      <c r="P4102" t="str">
        <f>VLOOKUP(G4102,Agents!A:E,4,FALSE)</f>
        <v>Team5</v>
      </c>
      <c r="Q4102" t="str">
        <f>VLOOKUP(G4102,Agents!A:E,5,FALSE)</f>
        <v>Senior</v>
      </c>
      <c r="R4102" t="str">
        <f>VLOOKUP(G4102,Agents!A:E,2,FALSE)</f>
        <v>Evening</v>
      </c>
    </row>
    <row r="4103" spans="1:18" x14ac:dyDescent="0.35">
      <c r="A4103" t="s">
        <v>7015</v>
      </c>
      <c r="B4103" t="s">
        <v>1379</v>
      </c>
      <c r="C4103" t="s">
        <v>22</v>
      </c>
      <c r="D4103" t="s">
        <v>26</v>
      </c>
      <c r="E4103" s="1">
        <v>46084.05</v>
      </c>
      <c r="F4103" s="1">
        <v>46086.133333333331</v>
      </c>
      <c r="G4103" t="s">
        <v>156</v>
      </c>
      <c r="H4103" t="s">
        <v>15</v>
      </c>
      <c r="I4103" t="s">
        <v>16</v>
      </c>
      <c r="J4103">
        <v>3</v>
      </c>
      <c r="K4103" t="str">
        <f>IF(tickets_dataset[[#This Row],[status]] = "Closed", "Yes","No")</f>
        <v>Yes</v>
      </c>
      <c r="L4103" s="2">
        <f t="shared" si="256"/>
        <v>49.999999999883585</v>
      </c>
      <c r="M4103" t="str">
        <f t="shared" si="257"/>
        <v>Yes</v>
      </c>
      <c r="N4103" t="str">
        <f t="shared" si="258"/>
        <v>Mar</v>
      </c>
      <c r="O4103" s="2">
        <f t="shared" si="259"/>
        <v>2.0833333333284827</v>
      </c>
      <c r="P4103" t="str">
        <f>VLOOKUP(G4103,Agents!A:E,4,FALSE)</f>
        <v>Team3</v>
      </c>
      <c r="Q4103" t="str">
        <f>VLOOKUP(G4103,Agents!A:E,5,FALSE)</f>
        <v>Mid</v>
      </c>
      <c r="R4103" t="str">
        <f>VLOOKUP(G4103,Agents!A:E,2,FALSE)</f>
        <v>Evening</v>
      </c>
    </row>
    <row r="4104" spans="1:18" x14ac:dyDescent="0.35">
      <c r="A4104" t="s">
        <v>7016</v>
      </c>
      <c r="B4104" t="s">
        <v>7017</v>
      </c>
      <c r="C4104" t="s">
        <v>76</v>
      </c>
      <c r="D4104" t="s">
        <v>26</v>
      </c>
      <c r="E4104" s="1">
        <v>46077.87222222222</v>
      </c>
      <c r="F4104" s="1">
        <v>46078.163888888892</v>
      </c>
      <c r="G4104" t="s">
        <v>67</v>
      </c>
      <c r="H4104" t="s">
        <v>15</v>
      </c>
      <c r="I4104" t="s">
        <v>16</v>
      </c>
      <c r="J4104">
        <v>3</v>
      </c>
      <c r="K4104" t="str">
        <f>IF(tickets_dataset[[#This Row],[status]] = "Closed", "Yes","No")</f>
        <v>Yes</v>
      </c>
      <c r="L4104" s="2">
        <f t="shared" si="256"/>
        <v>7.0000000001164153</v>
      </c>
      <c r="M4104" t="str">
        <f t="shared" si="257"/>
        <v>No</v>
      </c>
      <c r="N4104" t="str">
        <f t="shared" si="258"/>
        <v>Feb</v>
      </c>
      <c r="O4104" s="2">
        <f t="shared" si="259"/>
        <v>0.29166666667151731</v>
      </c>
      <c r="P4104" t="str">
        <f>VLOOKUP(G4104,Agents!A:E,4,FALSE)</f>
        <v>Team5</v>
      </c>
      <c r="Q4104" t="str">
        <f>VLOOKUP(G4104,Agents!A:E,5,FALSE)</f>
        <v>Junior</v>
      </c>
      <c r="R4104" t="str">
        <f>VLOOKUP(G4104,Agents!A:E,2,FALSE)</f>
        <v>Evening</v>
      </c>
    </row>
    <row r="4105" spans="1:18" x14ac:dyDescent="0.35">
      <c r="A4105" t="s">
        <v>7018</v>
      </c>
      <c r="B4105" t="s">
        <v>1434</v>
      </c>
      <c r="C4105" t="s">
        <v>22</v>
      </c>
      <c r="D4105" t="s">
        <v>13</v>
      </c>
      <c r="E4105" s="1">
        <v>46068.223611111112</v>
      </c>
      <c r="F4105" s="1">
        <v>46069.931944444441</v>
      </c>
      <c r="G4105" t="s">
        <v>86</v>
      </c>
      <c r="H4105" t="s">
        <v>28</v>
      </c>
      <c r="I4105" t="s">
        <v>16</v>
      </c>
      <c r="J4105">
        <v>4</v>
      </c>
      <c r="K4105" t="str">
        <f>IF(tickets_dataset[[#This Row],[status]] = "Closed", "Yes","No")</f>
        <v>No</v>
      </c>
      <c r="L4105" s="2">
        <f t="shared" si="256"/>
        <v>40.999999999883585</v>
      </c>
      <c r="M4105" t="str">
        <f t="shared" si="257"/>
        <v>No</v>
      </c>
      <c r="N4105" t="str">
        <f t="shared" si="258"/>
        <v>Feb</v>
      </c>
      <c r="O4105" s="2">
        <f t="shared" si="259"/>
        <v>1.7083333333284827</v>
      </c>
      <c r="P4105" t="str">
        <f>VLOOKUP(G4105,Agents!A:E,4,FALSE)</f>
        <v>Team1</v>
      </c>
      <c r="Q4105" t="str">
        <f>VLOOKUP(G4105,Agents!A:E,5,FALSE)</f>
        <v>Mid</v>
      </c>
      <c r="R4105" t="str">
        <f>VLOOKUP(G4105,Agents!A:E,2,FALSE)</f>
        <v>Morning</v>
      </c>
    </row>
    <row r="4106" spans="1:18" x14ac:dyDescent="0.35">
      <c r="A4106" t="s">
        <v>7019</v>
      </c>
      <c r="B4106" t="s">
        <v>421</v>
      </c>
      <c r="C4106" t="s">
        <v>76</v>
      </c>
      <c r="D4106" t="s">
        <v>13</v>
      </c>
      <c r="E4106" s="1">
        <v>46095.309027777781</v>
      </c>
      <c r="F4106" s="1">
        <v>46095.767361111109</v>
      </c>
      <c r="G4106" t="s">
        <v>45</v>
      </c>
      <c r="H4106" t="s">
        <v>15</v>
      </c>
      <c r="I4106" t="s">
        <v>16</v>
      </c>
      <c r="J4106">
        <v>5</v>
      </c>
      <c r="K4106" t="str">
        <f>IF(tickets_dataset[[#This Row],[status]] = "Closed", "Yes","No")</f>
        <v>Yes</v>
      </c>
      <c r="L4106" s="2">
        <f t="shared" si="256"/>
        <v>10.999999999883585</v>
      </c>
      <c r="M4106" t="str">
        <f t="shared" si="257"/>
        <v>No</v>
      </c>
      <c r="N4106" t="str">
        <f t="shared" si="258"/>
        <v>Mar</v>
      </c>
      <c r="O4106" s="2">
        <f t="shared" si="259"/>
        <v>0.45833333332848269</v>
      </c>
      <c r="P4106" t="str">
        <f>VLOOKUP(G4106,Agents!A:E,4,FALSE)</f>
        <v>Team5</v>
      </c>
      <c r="Q4106" t="str">
        <f>VLOOKUP(G4106,Agents!A:E,5,FALSE)</f>
        <v>Senior</v>
      </c>
      <c r="R4106" t="str">
        <f>VLOOKUP(G4106,Agents!A:E,2,FALSE)</f>
        <v>Morning</v>
      </c>
    </row>
    <row r="4107" spans="1:18" x14ac:dyDescent="0.35">
      <c r="A4107" t="s">
        <v>7020</v>
      </c>
      <c r="B4107" t="s">
        <v>7021</v>
      </c>
      <c r="C4107" t="s">
        <v>50</v>
      </c>
      <c r="D4107" t="s">
        <v>26</v>
      </c>
      <c r="E4107" s="1">
        <v>46107.499305555553</v>
      </c>
      <c r="F4107" s="1">
        <v>46108.290972222225</v>
      </c>
      <c r="G4107" t="s">
        <v>183</v>
      </c>
      <c r="H4107" t="s">
        <v>15</v>
      </c>
      <c r="I4107" t="s">
        <v>16</v>
      </c>
      <c r="J4107">
        <v>2</v>
      </c>
      <c r="K4107" t="str">
        <f>IF(tickets_dataset[[#This Row],[status]] = "Closed", "Yes","No")</f>
        <v>Yes</v>
      </c>
      <c r="L4107" s="2">
        <f t="shared" si="256"/>
        <v>19.000000000116415</v>
      </c>
      <c r="M4107" t="str">
        <f t="shared" si="257"/>
        <v>No</v>
      </c>
      <c r="N4107" t="str">
        <f t="shared" si="258"/>
        <v>Mar</v>
      </c>
      <c r="O4107" s="2">
        <f t="shared" si="259"/>
        <v>0.79166666667151731</v>
      </c>
      <c r="P4107" t="str">
        <f>VLOOKUP(G4107,Agents!A:E,4,FALSE)</f>
        <v>Team3</v>
      </c>
      <c r="Q4107" t="str">
        <f>VLOOKUP(G4107,Agents!A:E,5,FALSE)</f>
        <v>Senior</v>
      </c>
      <c r="R4107" t="str">
        <f>VLOOKUP(G4107,Agents!A:E,2,FALSE)</f>
        <v>Night</v>
      </c>
    </row>
    <row r="4108" spans="1:18" x14ac:dyDescent="0.35">
      <c r="A4108" t="s">
        <v>7022</v>
      </c>
      <c r="B4108" t="s">
        <v>7023</v>
      </c>
      <c r="C4108" t="s">
        <v>50</v>
      </c>
      <c r="D4108" t="s">
        <v>38</v>
      </c>
      <c r="E4108" s="1">
        <v>46029.597916666666</v>
      </c>
      <c r="F4108" s="1">
        <v>46031.597916666666</v>
      </c>
      <c r="G4108" t="s">
        <v>190</v>
      </c>
      <c r="H4108" t="s">
        <v>15</v>
      </c>
      <c r="I4108" t="s">
        <v>16</v>
      </c>
      <c r="J4108">
        <v>5</v>
      </c>
      <c r="K4108" t="str">
        <f>IF(tickets_dataset[[#This Row],[status]] = "Closed", "Yes","No")</f>
        <v>Yes</v>
      </c>
      <c r="L4108" s="2">
        <f t="shared" si="256"/>
        <v>48</v>
      </c>
      <c r="M4108" t="str">
        <f t="shared" si="257"/>
        <v>No</v>
      </c>
      <c r="N4108" t="str">
        <f t="shared" si="258"/>
        <v>Jan</v>
      </c>
      <c r="O4108" s="2">
        <f t="shared" si="259"/>
        <v>2</v>
      </c>
      <c r="P4108" t="str">
        <f>VLOOKUP(G4108,Agents!A:E,4,FALSE)</f>
        <v>Team1</v>
      </c>
      <c r="Q4108" t="str">
        <f>VLOOKUP(G4108,Agents!A:E,5,FALSE)</f>
        <v>Senior</v>
      </c>
      <c r="R4108" t="str">
        <f>VLOOKUP(G4108,Agents!A:E,2,FALSE)</f>
        <v>Night</v>
      </c>
    </row>
    <row r="4109" spans="1:18" x14ac:dyDescent="0.35">
      <c r="A4109" t="s">
        <v>7024</v>
      </c>
      <c r="B4109" t="s">
        <v>5768</v>
      </c>
      <c r="C4109" t="s">
        <v>34</v>
      </c>
      <c r="D4109" t="s">
        <v>26</v>
      </c>
      <c r="E4109" s="1">
        <v>46080.667361111111</v>
      </c>
      <c r="F4109" s="1">
        <v>46081.667361111111</v>
      </c>
      <c r="G4109" t="s">
        <v>256</v>
      </c>
      <c r="H4109" t="s">
        <v>15</v>
      </c>
      <c r="I4109" t="s">
        <v>16</v>
      </c>
      <c r="J4109">
        <v>3</v>
      </c>
      <c r="K4109" t="str">
        <f>IF(tickets_dataset[[#This Row],[status]] = "Closed", "Yes","No")</f>
        <v>Yes</v>
      </c>
      <c r="L4109" s="2">
        <f t="shared" si="256"/>
        <v>24</v>
      </c>
      <c r="M4109" t="str">
        <f t="shared" si="257"/>
        <v>No</v>
      </c>
      <c r="N4109" t="str">
        <f t="shared" si="258"/>
        <v>Feb</v>
      </c>
      <c r="O4109" s="2">
        <f t="shared" si="259"/>
        <v>1</v>
      </c>
      <c r="P4109" t="str">
        <f>VLOOKUP(G4109,Agents!A:E,4,FALSE)</f>
        <v>Team1</v>
      </c>
      <c r="Q4109" t="str">
        <f>VLOOKUP(G4109,Agents!A:E,5,FALSE)</f>
        <v>Mid</v>
      </c>
      <c r="R4109" t="str">
        <f>VLOOKUP(G4109,Agents!A:E,2,FALSE)</f>
        <v>Morning</v>
      </c>
    </row>
    <row r="4110" spans="1:18" x14ac:dyDescent="0.35">
      <c r="A4110" t="s">
        <v>7025</v>
      </c>
      <c r="B4110" t="s">
        <v>726</v>
      </c>
      <c r="C4110" t="s">
        <v>50</v>
      </c>
      <c r="D4110" t="s">
        <v>26</v>
      </c>
      <c r="E4110" s="1">
        <v>46025.393055555556</v>
      </c>
      <c r="F4110" s="1">
        <v>46025.893055555556</v>
      </c>
      <c r="G4110" t="s">
        <v>422</v>
      </c>
      <c r="H4110" t="s">
        <v>15</v>
      </c>
      <c r="I4110" t="s">
        <v>16</v>
      </c>
      <c r="J4110">
        <v>3</v>
      </c>
      <c r="K4110" t="str">
        <f>IF(tickets_dataset[[#This Row],[status]] = "Closed", "Yes","No")</f>
        <v>Yes</v>
      </c>
      <c r="L4110" s="2">
        <f t="shared" si="256"/>
        <v>12</v>
      </c>
      <c r="M4110" t="str">
        <f t="shared" si="257"/>
        <v>No</v>
      </c>
      <c r="N4110" t="str">
        <f t="shared" si="258"/>
        <v>Jan</v>
      </c>
      <c r="O4110" s="2">
        <f t="shared" si="259"/>
        <v>0.5</v>
      </c>
      <c r="P4110" t="str">
        <f>VLOOKUP(G4110,Agents!A:E,4,FALSE)</f>
        <v>Team5</v>
      </c>
      <c r="Q4110" t="str">
        <f>VLOOKUP(G4110,Agents!A:E,5,FALSE)</f>
        <v>Mid</v>
      </c>
      <c r="R4110" t="str">
        <f>VLOOKUP(G4110,Agents!A:E,2,FALSE)</f>
        <v>Evening</v>
      </c>
    </row>
    <row r="4111" spans="1:18" x14ac:dyDescent="0.35">
      <c r="A4111" t="s">
        <v>7026</v>
      </c>
      <c r="B4111" t="s">
        <v>2342</v>
      </c>
      <c r="C4111" t="s">
        <v>12</v>
      </c>
      <c r="D4111" t="s">
        <v>38</v>
      </c>
      <c r="E4111" s="1">
        <v>46085.165277777778</v>
      </c>
      <c r="F4111" s="1">
        <v>46087.206944444442</v>
      </c>
      <c r="G4111" t="s">
        <v>170</v>
      </c>
      <c r="H4111" t="s">
        <v>15</v>
      </c>
      <c r="I4111" t="s">
        <v>16</v>
      </c>
      <c r="J4111">
        <v>2</v>
      </c>
      <c r="K4111" t="str">
        <f>IF(tickets_dataset[[#This Row],[status]] = "Closed", "Yes","No")</f>
        <v>Yes</v>
      </c>
      <c r="L4111" s="2">
        <f t="shared" si="256"/>
        <v>48.999999999941792</v>
      </c>
      <c r="M4111" t="str">
        <f t="shared" si="257"/>
        <v>Yes</v>
      </c>
      <c r="N4111" t="str">
        <f t="shared" si="258"/>
        <v>Mar</v>
      </c>
      <c r="O4111" s="2">
        <f t="shared" si="259"/>
        <v>2.0416666666642413</v>
      </c>
      <c r="P4111" t="str">
        <f>VLOOKUP(G4111,Agents!A:E,4,FALSE)</f>
        <v>Team5</v>
      </c>
      <c r="Q4111" t="str">
        <f>VLOOKUP(G4111,Agents!A:E,5,FALSE)</f>
        <v>Junior</v>
      </c>
      <c r="R4111" t="str">
        <f>VLOOKUP(G4111,Agents!A:E,2,FALSE)</f>
        <v>Night</v>
      </c>
    </row>
    <row r="4112" spans="1:18" x14ac:dyDescent="0.35">
      <c r="A4112" t="s">
        <v>7027</v>
      </c>
      <c r="B4112" t="s">
        <v>1317</v>
      </c>
      <c r="C4112" t="s">
        <v>12</v>
      </c>
      <c r="D4112" t="s">
        <v>26</v>
      </c>
      <c r="E4112" s="1">
        <v>46048.387499999997</v>
      </c>
      <c r="F4112" s="1">
        <v>46049.095833333333</v>
      </c>
      <c r="G4112" t="s">
        <v>80</v>
      </c>
      <c r="H4112" t="s">
        <v>15</v>
      </c>
      <c r="I4112" t="s">
        <v>16</v>
      </c>
      <c r="J4112">
        <v>4</v>
      </c>
      <c r="K4112" t="str">
        <f>IF(tickets_dataset[[#This Row],[status]] = "Closed", "Yes","No")</f>
        <v>Yes</v>
      </c>
      <c r="L4112" s="2">
        <f t="shared" si="256"/>
        <v>17.000000000058208</v>
      </c>
      <c r="M4112" t="str">
        <f t="shared" si="257"/>
        <v>No</v>
      </c>
      <c r="N4112" t="str">
        <f t="shared" si="258"/>
        <v>Jan</v>
      </c>
      <c r="O4112" s="2">
        <f t="shared" si="259"/>
        <v>0.70833333333575865</v>
      </c>
      <c r="P4112" t="str">
        <f>VLOOKUP(G4112,Agents!A:E,4,FALSE)</f>
        <v>Team3</v>
      </c>
      <c r="Q4112" t="str">
        <f>VLOOKUP(G4112,Agents!A:E,5,FALSE)</f>
        <v>Junior</v>
      </c>
      <c r="R4112" t="str">
        <f>VLOOKUP(G4112,Agents!A:E,2,FALSE)</f>
        <v>Evening</v>
      </c>
    </row>
    <row r="4113" spans="1:18" x14ac:dyDescent="0.35">
      <c r="A4113" t="s">
        <v>7028</v>
      </c>
      <c r="B4113" t="s">
        <v>7029</v>
      </c>
      <c r="C4113" t="s">
        <v>76</v>
      </c>
      <c r="D4113" t="s">
        <v>38</v>
      </c>
      <c r="E4113" s="1">
        <v>46029.806250000001</v>
      </c>
      <c r="F4113" s="1">
        <v>46031.556250000001</v>
      </c>
      <c r="G4113" t="s">
        <v>91</v>
      </c>
      <c r="H4113" t="s">
        <v>15</v>
      </c>
      <c r="I4113" t="s">
        <v>16</v>
      </c>
      <c r="J4113">
        <v>4</v>
      </c>
      <c r="K4113" t="str">
        <f>IF(tickets_dataset[[#This Row],[status]] = "Closed", "Yes","No")</f>
        <v>Yes</v>
      </c>
      <c r="L4113" s="2">
        <f t="shared" si="256"/>
        <v>42</v>
      </c>
      <c r="M4113" t="str">
        <f t="shared" si="257"/>
        <v>No</v>
      </c>
      <c r="N4113" t="str">
        <f t="shared" si="258"/>
        <v>Jan</v>
      </c>
      <c r="O4113" s="2">
        <f t="shared" si="259"/>
        <v>1.75</v>
      </c>
      <c r="P4113" t="str">
        <f>VLOOKUP(G4113,Agents!A:E,4,FALSE)</f>
        <v>Team5</v>
      </c>
      <c r="Q4113" t="str">
        <f>VLOOKUP(G4113,Agents!A:E,5,FALSE)</f>
        <v>Mid</v>
      </c>
      <c r="R4113" t="str">
        <f>VLOOKUP(G4113,Agents!A:E,2,FALSE)</f>
        <v>Night</v>
      </c>
    </row>
    <row r="4114" spans="1:18" x14ac:dyDescent="0.35">
      <c r="A4114" t="s">
        <v>7030</v>
      </c>
      <c r="B4114" t="s">
        <v>3440</v>
      </c>
      <c r="C4114" t="s">
        <v>12</v>
      </c>
      <c r="D4114" t="s">
        <v>26</v>
      </c>
      <c r="E4114" s="1">
        <v>46071.377083333333</v>
      </c>
      <c r="F4114" s="1">
        <v>46074.210416666669</v>
      </c>
      <c r="G4114" t="s">
        <v>42</v>
      </c>
      <c r="H4114" t="s">
        <v>15</v>
      </c>
      <c r="I4114" t="s">
        <v>16</v>
      </c>
      <c r="J4114">
        <v>4</v>
      </c>
      <c r="K4114" t="str">
        <f>IF(tickets_dataset[[#This Row],[status]] = "Closed", "Yes","No")</f>
        <v>Yes</v>
      </c>
      <c r="L4114" s="2">
        <f t="shared" si="256"/>
        <v>68.000000000058208</v>
      </c>
      <c r="M4114" t="str">
        <f t="shared" si="257"/>
        <v>Yes</v>
      </c>
      <c r="N4114" t="str">
        <f t="shared" si="258"/>
        <v>Feb</v>
      </c>
      <c r="O4114" s="2">
        <f t="shared" si="259"/>
        <v>2.8333333333357587</v>
      </c>
      <c r="P4114" t="str">
        <f>VLOOKUP(G4114,Agents!A:E,4,FALSE)</f>
        <v>Team2</v>
      </c>
      <c r="Q4114" t="str">
        <f>VLOOKUP(G4114,Agents!A:E,5,FALSE)</f>
        <v>Junior</v>
      </c>
      <c r="R4114" t="str">
        <f>VLOOKUP(G4114,Agents!A:E,2,FALSE)</f>
        <v>Night</v>
      </c>
    </row>
    <row r="4115" spans="1:18" x14ac:dyDescent="0.35">
      <c r="A4115" t="s">
        <v>7031</v>
      </c>
      <c r="B4115" t="s">
        <v>2905</v>
      </c>
      <c r="C4115" t="s">
        <v>12</v>
      </c>
      <c r="D4115" t="s">
        <v>13</v>
      </c>
      <c r="E4115" s="1">
        <v>46064.927777777775</v>
      </c>
      <c r="F4115" s="1">
        <v>46065.719444444447</v>
      </c>
      <c r="G4115" t="s">
        <v>35</v>
      </c>
      <c r="H4115" t="s">
        <v>15</v>
      </c>
      <c r="I4115" t="s">
        <v>16</v>
      </c>
      <c r="J4115">
        <v>4</v>
      </c>
      <c r="K4115" t="str">
        <f>IF(tickets_dataset[[#This Row],[status]] = "Closed", "Yes","No")</f>
        <v>Yes</v>
      </c>
      <c r="L4115" s="2">
        <f t="shared" si="256"/>
        <v>19.000000000116415</v>
      </c>
      <c r="M4115" t="str">
        <f t="shared" si="257"/>
        <v>No</v>
      </c>
      <c r="N4115" t="str">
        <f t="shared" si="258"/>
        <v>Feb</v>
      </c>
      <c r="O4115" s="2">
        <f t="shared" si="259"/>
        <v>0.79166666667151731</v>
      </c>
      <c r="P4115" t="str">
        <f>VLOOKUP(G4115,Agents!A:E,4,FALSE)</f>
        <v>Team1</v>
      </c>
      <c r="Q4115" t="str">
        <f>VLOOKUP(G4115,Agents!A:E,5,FALSE)</f>
        <v>Senior</v>
      </c>
      <c r="R4115" t="str">
        <f>VLOOKUP(G4115,Agents!A:E,2,FALSE)</f>
        <v>Evening</v>
      </c>
    </row>
    <row r="4116" spans="1:18" x14ac:dyDescent="0.35">
      <c r="A4116" t="s">
        <v>7032</v>
      </c>
      <c r="B4116" t="s">
        <v>1943</v>
      </c>
      <c r="C4116" t="s">
        <v>34</v>
      </c>
      <c r="D4116" t="s">
        <v>38</v>
      </c>
      <c r="E4116" s="1">
        <v>46033.208333333336</v>
      </c>
      <c r="F4116" s="1">
        <v>46035.958333333336</v>
      </c>
      <c r="G4116" t="s">
        <v>27</v>
      </c>
      <c r="H4116" t="s">
        <v>15</v>
      </c>
      <c r="I4116" t="s">
        <v>16</v>
      </c>
      <c r="J4116">
        <v>3</v>
      </c>
      <c r="K4116" t="str">
        <f>IF(tickets_dataset[[#This Row],[status]] = "Closed", "Yes","No")</f>
        <v>Yes</v>
      </c>
      <c r="L4116" s="2">
        <f t="shared" si="256"/>
        <v>66</v>
      </c>
      <c r="M4116" t="str">
        <f t="shared" si="257"/>
        <v>Yes</v>
      </c>
      <c r="N4116" t="str">
        <f t="shared" si="258"/>
        <v>Jan</v>
      </c>
      <c r="O4116" s="2">
        <f t="shared" si="259"/>
        <v>2.75</v>
      </c>
      <c r="P4116" t="str">
        <f>VLOOKUP(G4116,Agents!A:E,4,FALSE)</f>
        <v>Team5</v>
      </c>
      <c r="Q4116" t="str">
        <f>VLOOKUP(G4116,Agents!A:E,5,FALSE)</f>
        <v>Senior</v>
      </c>
      <c r="R4116" t="str">
        <f>VLOOKUP(G4116,Agents!A:E,2,FALSE)</f>
        <v>Morning</v>
      </c>
    </row>
    <row r="4117" spans="1:18" x14ac:dyDescent="0.35">
      <c r="A4117" t="s">
        <v>7033</v>
      </c>
      <c r="B4117" t="s">
        <v>1457</v>
      </c>
      <c r="C4117" t="s">
        <v>50</v>
      </c>
      <c r="D4117" t="s">
        <v>38</v>
      </c>
      <c r="E4117" s="1">
        <v>46058.370833333334</v>
      </c>
      <c r="F4117" s="1">
        <v>46060.162499999999</v>
      </c>
      <c r="G4117" t="s">
        <v>357</v>
      </c>
      <c r="H4117" t="s">
        <v>15</v>
      </c>
      <c r="I4117" t="s">
        <v>16</v>
      </c>
      <c r="J4117">
        <v>4</v>
      </c>
      <c r="K4117" t="str">
        <f>IF(tickets_dataset[[#This Row],[status]] = "Closed", "Yes","No")</f>
        <v>Yes</v>
      </c>
      <c r="L4117" s="2">
        <f t="shared" si="256"/>
        <v>42.999999999941792</v>
      </c>
      <c r="M4117" t="str">
        <f t="shared" si="257"/>
        <v>No</v>
      </c>
      <c r="N4117" t="str">
        <f t="shared" si="258"/>
        <v>Feb</v>
      </c>
      <c r="O4117" s="2">
        <f t="shared" si="259"/>
        <v>1.7916666666642413</v>
      </c>
      <c r="P4117" t="str">
        <f>VLOOKUP(G4117,Agents!A:E,4,FALSE)</f>
        <v>Team1</v>
      </c>
      <c r="Q4117" t="str">
        <f>VLOOKUP(G4117,Agents!A:E,5,FALSE)</f>
        <v>Mid</v>
      </c>
      <c r="R4117" t="str">
        <f>VLOOKUP(G4117,Agents!A:E,2,FALSE)</f>
        <v>Morning</v>
      </c>
    </row>
    <row r="4118" spans="1:18" x14ac:dyDescent="0.35">
      <c r="A4118" t="s">
        <v>7034</v>
      </c>
      <c r="B4118" t="s">
        <v>3295</v>
      </c>
      <c r="C4118" t="s">
        <v>76</v>
      </c>
      <c r="D4118" t="s">
        <v>13</v>
      </c>
      <c r="E4118" s="1">
        <v>46104.018750000003</v>
      </c>
      <c r="F4118" s="1">
        <v>46104.727083333331</v>
      </c>
      <c r="G4118" t="s">
        <v>137</v>
      </c>
      <c r="H4118" t="s">
        <v>15</v>
      </c>
      <c r="I4118" t="s">
        <v>16</v>
      </c>
      <c r="J4118">
        <v>4</v>
      </c>
      <c r="K4118" t="str">
        <f>IF(tickets_dataset[[#This Row],[status]] = "Closed", "Yes","No")</f>
        <v>Yes</v>
      </c>
      <c r="L4118" s="2">
        <f t="shared" si="256"/>
        <v>16.999999999883585</v>
      </c>
      <c r="M4118" t="str">
        <f t="shared" si="257"/>
        <v>No</v>
      </c>
      <c r="N4118" t="str">
        <f t="shared" si="258"/>
        <v>Mar</v>
      </c>
      <c r="O4118" s="2">
        <f t="shared" si="259"/>
        <v>0.70833333332848269</v>
      </c>
      <c r="P4118" t="str">
        <f>VLOOKUP(G4118,Agents!A:E,4,FALSE)</f>
        <v>Team5</v>
      </c>
      <c r="Q4118" t="str">
        <f>VLOOKUP(G4118,Agents!A:E,5,FALSE)</f>
        <v>Senior</v>
      </c>
      <c r="R4118" t="str">
        <f>VLOOKUP(G4118,Agents!A:E,2,FALSE)</f>
        <v>Night</v>
      </c>
    </row>
    <row r="4119" spans="1:18" x14ac:dyDescent="0.35">
      <c r="A4119" t="s">
        <v>7035</v>
      </c>
      <c r="B4119" t="s">
        <v>7036</v>
      </c>
      <c r="C4119" t="s">
        <v>34</v>
      </c>
      <c r="D4119" t="s">
        <v>13</v>
      </c>
      <c r="E4119" s="1">
        <v>46101.638194444444</v>
      </c>
      <c r="F4119" s="1">
        <v>46102.763194444444</v>
      </c>
      <c r="G4119" t="s">
        <v>211</v>
      </c>
      <c r="H4119" t="s">
        <v>15</v>
      </c>
      <c r="I4119" t="s">
        <v>68</v>
      </c>
      <c r="J4119">
        <v>4</v>
      </c>
      <c r="K4119" t="str">
        <f>IF(tickets_dataset[[#This Row],[status]] = "Closed", "Yes","No")</f>
        <v>Yes</v>
      </c>
      <c r="L4119" s="2">
        <f t="shared" si="256"/>
        <v>27</v>
      </c>
      <c r="M4119" t="str">
        <f t="shared" si="257"/>
        <v>No</v>
      </c>
      <c r="N4119" t="str">
        <f t="shared" si="258"/>
        <v>Mar</v>
      </c>
      <c r="O4119" s="2">
        <f t="shared" si="259"/>
        <v>1.125</v>
      </c>
      <c r="P4119" t="str">
        <f>VLOOKUP(G4119,Agents!A:E,4,FALSE)</f>
        <v>Team5</v>
      </c>
      <c r="Q4119" t="str">
        <f>VLOOKUP(G4119,Agents!A:E,5,FALSE)</f>
        <v>Senior</v>
      </c>
      <c r="R4119" t="str">
        <f>VLOOKUP(G4119,Agents!A:E,2,FALSE)</f>
        <v>Evening</v>
      </c>
    </row>
    <row r="4120" spans="1:18" x14ac:dyDescent="0.35">
      <c r="A4120" t="s">
        <v>7037</v>
      </c>
      <c r="B4120" t="s">
        <v>354</v>
      </c>
      <c r="C4120" t="s">
        <v>76</v>
      </c>
      <c r="D4120" t="s">
        <v>13</v>
      </c>
      <c r="E4120" s="1">
        <v>46061.595138888886</v>
      </c>
      <c r="F4120" s="1">
        <v>46063.220138888886</v>
      </c>
      <c r="G4120" t="s">
        <v>67</v>
      </c>
      <c r="H4120" t="s">
        <v>28</v>
      </c>
      <c r="I4120" t="s">
        <v>16</v>
      </c>
      <c r="J4120">
        <v>3</v>
      </c>
      <c r="K4120" t="str">
        <f>IF(tickets_dataset[[#This Row],[status]] = "Closed", "Yes","No")</f>
        <v>No</v>
      </c>
      <c r="L4120" s="2">
        <f t="shared" si="256"/>
        <v>39</v>
      </c>
      <c r="M4120" t="str">
        <f t="shared" si="257"/>
        <v>No</v>
      </c>
      <c r="N4120" t="str">
        <f t="shared" si="258"/>
        <v>Feb</v>
      </c>
      <c r="O4120" s="2">
        <f t="shared" si="259"/>
        <v>1.625</v>
      </c>
      <c r="P4120" t="str">
        <f>VLOOKUP(G4120,Agents!A:E,4,FALSE)</f>
        <v>Team5</v>
      </c>
      <c r="Q4120" t="str">
        <f>VLOOKUP(G4120,Agents!A:E,5,FALSE)</f>
        <v>Junior</v>
      </c>
      <c r="R4120" t="str">
        <f>VLOOKUP(G4120,Agents!A:E,2,FALSE)</f>
        <v>Evening</v>
      </c>
    </row>
    <row r="4121" spans="1:18" x14ac:dyDescent="0.35">
      <c r="A4121" t="s">
        <v>7038</v>
      </c>
      <c r="B4121" t="s">
        <v>7039</v>
      </c>
      <c r="C4121" t="s">
        <v>34</v>
      </c>
      <c r="D4121" t="s">
        <v>13</v>
      </c>
      <c r="E4121" s="1">
        <v>46060.650694444441</v>
      </c>
      <c r="F4121" s="1">
        <v>46061.609027777777</v>
      </c>
      <c r="G4121" t="s">
        <v>137</v>
      </c>
      <c r="H4121" t="s">
        <v>15</v>
      </c>
      <c r="I4121" t="s">
        <v>68</v>
      </c>
      <c r="J4121">
        <v>2</v>
      </c>
      <c r="K4121" t="str">
        <f>IF(tickets_dataset[[#This Row],[status]] = "Closed", "Yes","No")</f>
        <v>Yes</v>
      </c>
      <c r="L4121" s="2">
        <f t="shared" si="256"/>
        <v>23.000000000058208</v>
      </c>
      <c r="M4121" t="str">
        <f t="shared" si="257"/>
        <v>No</v>
      </c>
      <c r="N4121" t="str">
        <f t="shared" si="258"/>
        <v>Feb</v>
      </c>
      <c r="O4121" s="2">
        <f t="shared" si="259"/>
        <v>0.95833333333575865</v>
      </c>
      <c r="P4121" t="str">
        <f>VLOOKUP(G4121,Agents!A:E,4,FALSE)</f>
        <v>Team5</v>
      </c>
      <c r="Q4121" t="str">
        <f>VLOOKUP(G4121,Agents!A:E,5,FALSE)</f>
        <v>Senior</v>
      </c>
      <c r="R4121" t="str">
        <f>VLOOKUP(G4121,Agents!A:E,2,FALSE)</f>
        <v>Night</v>
      </c>
    </row>
    <row r="4122" spans="1:18" x14ac:dyDescent="0.35">
      <c r="A4122" t="s">
        <v>7040</v>
      </c>
      <c r="B4122" t="s">
        <v>1139</v>
      </c>
      <c r="C4122" t="s">
        <v>50</v>
      </c>
      <c r="D4122" t="s">
        <v>13</v>
      </c>
      <c r="E4122" s="1">
        <v>46035.194444444445</v>
      </c>
      <c r="F4122" s="1">
        <v>46035.527777777781</v>
      </c>
      <c r="G4122" t="s">
        <v>357</v>
      </c>
      <c r="H4122" t="s">
        <v>28</v>
      </c>
      <c r="I4122" t="s">
        <v>16</v>
      </c>
      <c r="J4122">
        <v>4</v>
      </c>
      <c r="K4122" t="str">
        <f>IF(tickets_dataset[[#This Row],[status]] = "Closed", "Yes","No")</f>
        <v>No</v>
      </c>
      <c r="L4122" s="2">
        <f t="shared" si="256"/>
        <v>8.0000000000582077</v>
      </c>
      <c r="M4122" t="str">
        <f t="shared" si="257"/>
        <v>No</v>
      </c>
      <c r="N4122" t="str">
        <f t="shared" si="258"/>
        <v>Jan</v>
      </c>
      <c r="O4122" s="2">
        <f t="shared" si="259"/>
        <v>0.33333333333575865</v>
      </c>
      <c r="P4122" t="str">
        <f>VLOOKUP(G4122,Agents!A:E,4,FALSE)</f>
        <v>Team1</v>
      </c>
      <c r="Q4122" t="str">
        <f>VLOOKUP(G4122,Agents!A:E,5,FALSE)</f>
        <v>Mid</v>
      </c>
      <c r="R4122" t="str">
        <f>VLOOKUP(G4122,Agents!A:E,2,FALSE)</f>
        <v>Morning</v>
      </c>
    </row>
    <row r="4123" spans="1:18" x14ac:dyDescent="0.35">
      <c r="A4123" t="s">
        <v>7041</v>
      </c>
      <c r="B4123" t="s">
        <v>2913</v>
      </c>
      <c r="C4123" t="s">
        <v>34</v>
      </c>
      <c r="D4123" t="s">
        <v>13</v>
      </c>
      <c r="E4123" s="1">
        <v>46099.397916666669</v>
      </c>
      <c r="F4123" s="1">
        <v>46100.647916666669</v>
      </c>
      <c r="G4123" t="s">
        <v>170</v>
      </c>
      <c r="H4123" t="s">
        <v>15</v>
      </c>
      <c r="I4123" t="s">
        <v>16</v>
      </c>
      <c r="J4123">
        <v>4</v>
      </c>
      <c r="K4123" t="str">
        <f>IF(tickets_dataset[[#This Row],[status]] = "Closed", "Yes","No")</f>
        <v>Yes</v>
      </c>
      <c r="L4123" s="2">
        <f t="shared" si="256"/>
        <v>30</v>
      </c>
      <c r="M4123" t="str">
        <f t="shared" si="257"/>
        <v>No</v>
      </c>
      <c r="N4123" t="str">
        <f t="shared" si="258"/>
        <v>Mar</v>
      </c>
      <c r="O4123" s="2">
        <f t="shared" si="259"/>
        <v>1.25</v>
      </c>
      <c r="P4123" t="str">
        <f>VLOOKUP(G4123,Agents!A:E,4,FALSE)</f>
        <v>Team5</v>
      </c>
      <c r="Q4123" t="str">
        <f>VLOOKUP(G4123,Agents!A:E,5,FALSE)</f>
        <v>Junior</v>
      </c>
      <c r="R4123" t="str">
        <f>VLOOKUP(G4123,Agents!A:E,2,FALSE)</f>
        <v>Night</v>
      </c>
    </row>
    <row r="4124" spans="1:18" x14ac:dyDescent="0.35">
      <c r="A4124" t="s">
        <v>7042</v>
      </c>
      <c r="B4124" t="s">
        <v>6745</v>
      </c>
      <c r="C4124" t="s">
        <v>22</v>
      </c>
      <c r="D4124" t="s">
        <v>26</v>
      </c>
      <c r="E4124" s="1">
        <v>46052.378472222219</v>
      </c>
      <c r="F4124" s="1">
        <v>46053.670138888891</v>
      </c>
      <c r="G4124" t="s">
        <v>62</v>
      </c>
      <c r="H4124" t="s">
        <v>15</v>
      </c>
      <c r="I4124" t="s">
        <v>16</v>
      </c>
      <c r="J4124">
        <v>3</v>
      </c>
      <c r="K4124" t="str">
        <f>IF(tickets_dataset[[#This Row],[status]] = "Closed", "Yes","No")</f>
        <v>Yes</v>
      </c>
      <c r="L4124" s="2">
        <f t="shared" si="256"/>
        <v>31.000000000116415</v>
      </c>
      <c r="M4124" t="str">
        <f t="shared" si="257"/>
        <v>No</v>
      </c>
      <c r="N4124" t="str">
        <f t="shared" si="258"/>
        <v>Jan</v>
      </c>
      <c r="O4124" s="2">
        <f t="shared" si="259"/>
        <v>1.2916666666715173</v>
      </c>
      <c r="P4124" t="str">
        <f>VLOOKUP(G4124,Agents!A:E,4,FALSE)</f>
        <v>Team1</v>
      </c>
      <c r="Q4124" t="str">
        <f>VLOOKUP(G4124,Agents!A:E,5,FALSE)</f>
        <v>Junior</v>
      </c>
      <c r="R4124" t="str">
        <f>VLOOKUP(G4124,Agents!A:E,2,FALSE)</f>
        <v>Morning</v>
      </c>
    </row>
    <row r="4125" spans="1:18" x14ac:dyDescent="0.35">
      <c r="A4125" t="s">
        <v>7043</v>
      </c>
      <c r="B4125" t="s">
        <v>730</v>
      </c>
      <c r="C4125" t="s">
        <v>12</v>
      </c>
      <c r="D4125" t="s">
        <v>26</v>
      </c>
      <c r="E4125" s="1">
        <v>46076.407638888886</v>
      </c>
      <c r="F4125" s="1">
        <v>46077.365972222222</v>
      </c>
      <c r="G4125" t="s">
        <v>190</v>
      </c>
      <c r="H4125" t="s">
        <v>132</v>
      </c>
      <c r="I4125" t="s">
        <v>68</v>
      </c>
      <c r="J4125">
        <v>3</v>
      </c>
      <c r="K4125" t="str">
        <f>IF(tickets_dataset[[#This Row],[status]] = "Closed", "Yes","No")</f>
        <v>No</v>
      </c>
      <c r="L4125" s="2">
        <f t="shared" si="256"/>
        <v>23.000000000058208</v>
      </c>
      <c r="M4125" t="str">
        <f t="shared" si="257"/>
        <v>No</v>
      </c>
      <c r="N4125" t="str">
        <f t="shared" si="258"/>
        <v>Feb</v>
      </c>
      <c r="O4125" s="2">
        <f t="shared" si="259"/>
        <v>0.95833333333575865</v>
      </c>
      <c r="P4125" t="str">
        <f>VLOOKUP(G4125,Agents!A:E,4,FALSE)</f>
        <v>Team1</v>
      </c>
      <c r="Q4125" t="str">
        <f>VLOOKUP(G4125,Agents!A:E,5,FALSE)</f>
        <v>Senior</v>
      </c>
      <c r="R4125" t="str">
        <f>VLOOKUP(G4125,Agents!A:E,2,FALSE)</f>
        <v>Night</v>
      </c>
    </row>
    <row r="4126" spans="1:18" x14ac:dyDescent="0.35">
      <c r="A4126" t="s">
        <v>7044</v>
      </c>
      <c r="B4126" t="s">
        <v>7045</v>
      </c>
      <c r="C4126" t="s">
        <v>22</v>
      </c>
      <c r="D4126" t="s">
        <v>13</v>
      </c>
      <c r="E4126" s="1">
        <v>46069.585416666669</v>
      </c>
      <c r="F4126" s="1">
        <v>46071.252083333333</v>
      </c>
      <c r="G4126" t="s">
        <v>86</v>
      </c>
      <c r="H4126" t="s">
        <v>15</v>
      </c>
      <c r="I4126" t="s">
        <v>16</v>
      </c>
      <c r="J4126">
        <v>3</v>
      </c>
      <c r="K4126" t="str">
        <f>IF(tickets_dataset[[#This Row],[status]] = "Closed", "Yes","No")</f>
        <v>Yes</v>
      </c>
      <c r="L4126" s="2">
        <f t="shared" si="256"/>
        <v>39.999999999941792</v>
      </c>
      <c r="M4126" t="str">
        <f t="shared" si="257"/>
        <v>No</v>
      </c>
      <c r="N4126" t="str">
        <f t="shared" si="258"/>
        <v>Feb</v>
      </c>
      <c r="O4126" s="2">
        <f t="shared" si="259"/>
        <v>1.6666666666642413</v>
      </c>
      <c r="P4126" t="str">
        <f>VLOOKUP(G4126,Agents!A:E,4,FALSE)</f>
        <v>Team1</v>
      </c>
      <c r="Q4126" t="str">
        <f>VLOOKUP(G4126,Agents!A:E,5,FALSE)</f>
        <v>Mid</v>
      </c>
      <c r="R4126" t="str">
        <f>VLOOKUP(G4126,Agents!A:E,2,FALSE)</f>
        <v>Morning</v>
      </c>
    </row>
    <row r="4127" spans="1:18" x14ac:dyDescent="0.35">
      <c r="A4127" t="s">
        <v>7046</v>
      </c>
      <c r="B4127" t="s">
        <v>1737</v>
      </c>
      <c r="C4127" t="s">
        <v>12</v>
      </c>
      <c r="D4127" t="s">
        <v>13</v>
      </c>
      <c r="E4127" s="1">
        <v>46108.105555555558</v>
      </c>
      <c r="F4127" s="1">
        <v>46108.938888888886</v>
      </c>
      <c r="G4127" t="s">
        <v>128</v>
      </c>
      <c r="H4127" t="s">
        <v>15</v>
      </c>
      <c r="I4127" t="s">
        <v>16</v>
      </c>
      <c r="J4127">
        <v>3</v>
      </c>
      <c r="K4127" t="str">
        <f>IF(tickets_dataset[[#This Row],[status]] = "Closed", "Yes","No")</f>
        <v>Yes</v>
      </c>
      <c r="L4127" s="2">
        <f t="shared" si="256"/>
        <v>19.999999999883585</v>
      </c>
      <c r="M4127" t="str">
        <f t="shared" si="257"/>
        <v>No</v>
      </c>
      <c r="N4127" t="str">
        <f t="shared" si="258"/>
        <v>Mar</v>
      </c>
      <c r="O4127" s="2">
        <f t="shared" si="259"/>
        <v>0.83333333332848269</v>
      </c>
      <c r="P4127" t="str">
        <f>VLOOKUP(G4127,Agents!A:E,4,FALSE)</f>
        <v>Team4</v>
      </c>
      <c r="Q4127" t="str">
        <f>VLOOKUP(G4127,Agents!A:E,5,FALSE)</f>
        <v>Mid</v>
      </c>
      <c r="R4127" t="str">
        <f>VLOOKUP(G4127,Agents!A:E,2,FALSE)</f>
        <v>Night</v>
      </c>
    </row>
    <row r="4128" spans="1:18" x14ac:dyDescent="0.35">
      <c r="A4128" t="s">
        <v>7047</v>
      </c>
      <c r="B4128" t="s">
        <v>1273</v>
      </c>
      <c r="C4128" t="s">
        <v>50</v>
      </c>
      <c r="D4128" t="s">
        <v>26</v>
      </c>
      <c r="E4128" s="1">
        <v>46023.578472222223</v>
      </c>
      <c r="F4128" s="1">
        <v>46025.911805555559</v>
      </c>
      <c r="G4128" t="s">
        <v>167</v>
      </c>
      <c r="H4128" t="s">
        <v>15</v>
      </c>
      <c r="I4128" t="s">
        <v>16</v>
      </c>
      <c r="J4128">
        <v>5</v>
      </c>
      <c r="K4128" t="str">
        <f>IF(tickets_dataset[[#This Row],[status]] = "Closed", "Yes","No")</f>
        <v>Yes</v>
      </c>
      <c r="L4128" s="2">
        <f t="shared" si="256"/>
        <v>56.000000000058208</v>
      </c>
      <c r="M4128" t="str">
        <f t="shared" si="257"/>
        <v>Yes</v>
      </c>
      <c r="N4128" t="str">
        <f t="shared" si="258"/>
        <v>Jan</v>
      </c>
      <c r="O4128" s="2">
        <f t="shared" si="259"/>
        <v>2.3333333333357587</v>
      </c>
      <c r="P4128" t="str">
        <f>VLOOKUP(G4128,Agents!A:E,4,FALSE)</f>
        <v>Team3</v>
      </c>
      <c r="Q4128" t="str">
        <f>VLOOKUP(G4128,Agents!A:E,5,FALSE)</f>
        <v>Mid</v>
      </c>
      <c r="R4128" t="str">
        <f>VLOOKUP(G4128,Agents!A:E,2,FALSE)</f>
        <v>Evening</v>
      </c>
    </row>
    <row r="4129" spans="1:18" x14ac:dyDescent="0.35">
      <c r="A4129" t="s">
        <v>7048</v>
      </c>
      <c r="B4129" t="s">
        <v>3906</v>
      </c>
      <c r="C4129" t="s">
        <v>50</v>
      </c>
      <c r="D4129" t="s">
        <v>38</v>
      </c>
      <c r="E4129" s="1">
        <v>46091.98333333333</v>
      </c>
      <c r="F4129" s="1">
        <v>46095.35833333333</v>
      </c>
      <c r="G4129" t="s">
        <v>42</v>
      </c>
      <c r="H4129" t="s">
        <v>15</v>
      </c>
      <c r="I4129" t="s">
        <v>16</v>
      </c>
      <c r="J4129">
        <v>5</v>
      </c>
      <c r="K4129" t="str">
        <f>IF(tickets_dataset[[#This Row],[status]] = "Closed", "Yes","No")</f>
        <v>Yes</v>
      </c>
      <c r="L4129" s="2">
        <f t="shared" si="256"/>
        <v>81</v>
      </c>
      <c r="M4129" t="str">
        <f t="shared" si="257"/>
        <v>Yes</v>
      </c>
      <c r="N4129" t="str">
        <f t="shared" si="258"/>
        <v>Mar</v>
      </c>
      <c r="O4129" s="2">
        <f t="shared" si="259"/>
        <v>3.375</v>
      </c>
      <c r="P4129" t="str">
        <f>VLOOKUP(G4129,Agents!A:E,4,FALSE)</f>
        <v>Team2</v>
      </c>
      <c r="Q4129" t="str">
        <f>VLOOKUP(G4129,Agents!A:E,5,FALSE)</f>
        <v>Junior</v>
      </c>
      <c r="R4129" t="str">
        <f>VLOOKUP(G4129,Agents!A:E,2,FALSE)</f>
        <v>Night</v>
      </c>
    </row>
    <row r="4130" spans="1:18" x14ac:dyDescent="0.35">
      <c r="A4130" t="s">
        <v>7049</v>
      </c>
      <c r="B4130" t="s">
        <v>7050</v>
      </c>
      <c r="C4130" t="s">
        <v>22</v>
      </c>
      <c r="D4130" t="s">
        <v>13</v>
      </c>
      <c r="E4130" s="1">
        <v>46049.350694444445</v>
      </c>
      <c r="F4130" s="1">
        <v>46050.225694444445</v>
      </c>
      <c r="G4130" t="s">
        <v>156</v>
      </c>
      <c r="H4130" t="s">
        <v>15</v>
      </c>
      <c r="I4130" t="s">
        <v>16</v>
      </c>
      <c r="J4130">
        <v>5</v>
      </c>
      <c r="K4130" t="str">
        <f>IF(tickets_dataset[[#This Row],[status]] = "Closed", "Yes","No")</f>
        <v>Yes</v>
      </c>
      <c r="L4130" s="2">
        <f t="shared" si="256"/>
        <v>21</v>
      </c>
      <c r="M4130" t="str">
        <f t="shared" si="257"/>
        <v>No</v>
      </c>
      <c r="N4130" t="str">
        <f t="shared" si="258"/>
        <v>Jan</v>
      </c>
      <c r="O4130" s="2">
        <f t="shared" si="259"/>
        <v>0.875</v>
      </c>
      <c r="P4130" t="str">
        <f>VLOOKUP(G4130,Agents!A:E,4,FALSE)</f>
        <v>Team3</v>
      </c>
      <c r="Q4130" t="str">
        <f>VLOOKUP(G4130,Agents!A:E,5,FALSE)</f>
        <v>Mid</v>
      </c>
      <c r="R4130" t="str">
        <f>VLOOKUP(G4130,Agents!A:E,2,FALSE)</f>
        <v>Evening</v>
      </c>
    </row>
    <row r="4131" spans="1:18" x14ac:dyDescent="0.35">
      <c r="A4131" t="s">
        <v>7051</v>
      </c>
      <c r="B4131" t="s">
        <v>7052</v>
      </c>
      <c r="C4131" t="s">
        <v>12</v>
      </c>
      <c r="D4131" t="s">
        <v>26</v>
      </c>
      <c r="E4131" s="1">
        <v>46101.859722222223</v>
      </c>
      <c r="F4131" s="1">
        <v>46103.318055555559</v>
      </c>
      <c r="G4131" t="s">
        <v>282</v>
      </c>
      <c r="H4131" t="s">
        <v>15</v>
      </c>
      <c r="I4131" t="s">
        <v>16</v>
      </c>
      <c r="J4131">
        <v>3</v>
      </c>
      <c r="K4131" t="str">
        <f>IF(tickets_dataset[[#This Row],[status]] = "Closed", "Yes","No")</f>
        <v>Yes</v>
      </c>
      <c r="L4131" s="2">
        <f t="shared" si="256"/>
        <v>35.000000000058208</v>
      </c>
      <c r="M4131" t="str">
        <f t="shared" si="257"/>
        <v>No</v>
      </c>
      <c r="N4131" t="str">
        <f t="shared" si="258"/>
        <v>Mar</v>
      </c>
      <c r="O4131" s="2">
        <f t="shared" si="259"/>
        <v>1.4583333333357587</v>
      </c>
      <c r="P4131" t="str">
        <f>VLOOKUP(G4131,Agents!A:E,4,FALSE)</f>
        <v>Team4</v>
      </c>
      <c r="Q4131" t="str">
        <f>VLOOKUP(G4131,Agents!A:E,5,FALSE)</f>
        <v>Mid</v>
      </c>
      <c r="R4131" t="str">
        <f>VLOOKUP(G4131,Agents!A:E,2,FALSE)</f>
        <v>Morning</v>
      </c>
    </row>
    <row r="4132" spans="1:18" x14ac:dyDescent="0.35">
      <c r="A4132" t="s">
        <v>7053</v>
      </c>
      <c r="B4132" t="s">
        <v>6652</v>
      </c>
      <c r="C4132" t="s">
        <v>34</v>
      </c>
      <c r="D4132" t="s">
        <v>38</v>
      </c>
      <c r="E4132" s="1">
        <v>46053.051388888889</v>
      </c>
      <c r="F4132" s="1">
        <v>46056.343055555553</v>
      </c>
      <c r="G4132" t="s">
        <v>45</v>
      </c>
      <c r="H4132" t="s">
        <v>15</v>
      </c>
      <c r="I4132" t="s">
        <v>16</v>
      </c>
      <c r="J4132">
        <v>4</v>
      </c>
      <c r="K4132" t="str">
        <f>IF(tickets_dataset[[#This Row],[status]] = "Closed", "Yes","No")</f>
        <v>Yes</v>
      </c>
      <c r="L4132" s="2">
        <f t="shared" si="256"/>
        <v>78.999999999941792</v>
      </c>
      <c r="M4132" t="str">
        <f t="shared" si="257"/>
        <v>Yes</v>
      </c>
      <c r="N4132" t="str">
        <f t="shared" si="258"/>
        <v>Jan</v>
      </c>
      <c r="O4132" s="2">
        <f t="shared" si="259"/>
        <v>3.2916666666642413</v>
      </c>
      <c r="P4132" t="str">
        <f>VLOOKUP(G4132,Agents!A:E,4,FALSE)</f>
        <v>Team5</v>
      </c>
      <c r="Q4132" t="str">
        <f>VLOOKUP(G4132,Agents!A:E,5,FALSE)</f>
        <v>Senior</v>
      </c>
      <c r="R4132" t="str">
        <f>VLOOKUP(G4132,Agents!A:E,2,FALSE)</f>
        <v>Morning</v>
      </c>
    </row>
    <row r="4133" spans="1:18" x14ac:dyDescent="0.35">
      <c r="A4133" t="s">
        <v>7054</v>
      </c>
      <c r="B4133" t="s">
        <v>7055</v>
      </c>
      <c r="C4133" t="s">
        <v>22</v>
      </c>
      <c r="D4133" t="s">
        <v>38</v>
      </c>
      <c r="E4133" s="1">
        <v>46096.46597222222</v>
      </c>
      <c r="F4133" s="1">
        <v>46098.924305555556</v>
      </c>
      <c r="G4133" t="s">
        <v>256</v>
      </c>
      <c r="H4133" t="s">
        <v>15</v>
      </c>
      <c r="I4133" t="s">
        <v>16</v>
      </c>
      <c r="J4133">
        <v>5</v>
      </c>
      <c r="K4133" t="str">
        <f>IF(tickets_dataset[[#This Row],[status]] = "Closed", "Yes","No")</f>
        <v>Yes</v>
      </c>
      <c r="L4133" s="2">
        <f t="shared" si="256"/>
        <v>59.000000000058208</v>
      </c>
      <c r="M4133" t="str">
        <f t="shared" si="257"/>
        <v>Yes</v>
      </c>
      <c r="N4133" t="str">
        <f t="shared" si="258"/>
        <v>Mar</v>
      </c>
      <c r="O4133" s="2">
        <f t="shared" si="259"/>
        <v>2.4583333333357587</v>
      </c>
      <c r="P4133" t="str">
        <f>VLOOKUP(G4133,Agents!A:E,4,FALSE)</f>
        <v>Team1</v>
      </c>
      <c r="Q4133" t="str">
        <f>VLOOKUP(G4133,Agents!A:E,5,FALSE)</f>
        <v>Mid</v>
      </c>
      <c r="R4133" t="str">
        <f>VLOOKUP(G4133,Agents!A:E,2,FALSE)</f>
        <v>Morning</v>
      </c>
    </row>
    <row r="4134" spans="1:18" x14ac:dyDescent="0.35">
      <c r="A4134" t="s">
        <v>7056</v>
      </c>
      <c r="B4134" t="s">
        <v>6698</v>
      </c>
      <c r="C4134" t="s">
        <v>34</v>
      </c>
      <c r="D4134" t="s">
        <v>13</v>
      </c>
      <c r="E4134" s="1">
        <v>46075.085416666669</v>
      </c>
      <c r="F4134" s="1">
        <v>46077.002083333333</v>
      </c>
      <c r="G4134" t="s">
        <v>256</v>
      </c>
      <c r="H4134" t="s">
        <v>15</v>
      </c>
      <c r="I4134" t="s">
        <v>68</v>
      </c>
      <c r="J4134">
        <v>3</v>
      </c>
      <c r="K4134" t="str">
        <f>IF(tickets_dataset[[#This Row],[status]] = "Closed", "Yes","No")</f>
        <v>Yes</v>
      </c>
      <c r="L4134" s="2">
        <f t="shared" si="256"/>
        <v>45.999999999941792</v>
      </c>
      <c r="M4134" t="str">
        <f t="shared" si="257"/>
        <v>No</v>
      </c>
      <c r="N4134" t="str">
        <f t="shared" si="258"/>
        <v>Feb</v>
      </c>
      <c r="O4134" s="2">
        <f t="shared" si="259"/>
        <v>1.9166666666642413</v>
      </c>
      <c r="P4134" t="str">
        <f>VLOOKUP(G4134,Agents!A:E,4,FALSE)</f>
        <v>Team1</v>
      </c>
      <c r="Q4134" t="str">
        <f>VLOOKUP(G4134,Agents!A:E,5,FALSE)</f>
        <v>Mid</v>
      </c>
      <c r="R4134" t="str">
        <f>VLOOKUP(G4134,Agents!A:E,2,FALSE)</f>
        <v>Morning</v>
      </c>
    </row>
    <row r="4135" spans="1:18" x14ac:dyDescent="0.35">
      <c r="A4135" t="s">
        <v>7057</v>
      </c>
      <c r="B4135" t="s">
        <v>7058</v>
      </c>
      <c r="C4135" t="s">
        <v>12</v>
      </c>
      <c r="D4135" t="s">
        <v>13</v>
      </c>
      <c r="E4135" s="1">
        <v>46084.328472222223</v>
      </c>
      <c r="F4135" s="1">
        <v>46085.453472222223</v>
      </c>
      <c r="G4135" t="s">
        <v>80</v>
      </c>
      <c r="H4135" t="s">
        <v>15</v>
      </c>
      <c r="I4135" t="s">
        <v>16</v>
      </c>
      <c r="J4135">
        <v>5</v>
      </c>
      <c r="K4135" t="str">
        <f>IF(tickets_dataset[[#This Row],[status]] = "Closed", "Yes","No")</f>
        <v>Yes</v>
      </c>
      <c r="L4135" s="2">
        <f t="shared" si="256"/>
        <v>27</v>
      </c>
      <c r="M4135" t="str">
        <f t="shared" si="257"/>
        <v>No</v>
      </c>
      <c r="N4135" t="str">
        <f t="shared" si="258"/>
        <v>Mar</v>
      </c>
      <c r="O4135" s="2">
        <f t="shared" si="259"/>
        <v>1.125</v>
      </c>
      <c r="P4135" t="str">
        <f>VLOOKUP(G4135,Agents!A:E,4,FALSE)</f>
        <v>Team3</v>
      </c>
      <c r="Q4135" t="str">
        <f>VLOOKUP(G4135,Agents!A:E,5,FALSE)</f>
        <v>Junior</v>
      </c>
      <c r="R4135" t="str">
        <f>VLOOKUP(G4135,Agents!A:E,2,FALSE)</f>
        <v>Evening</v>
      </c>
    </row>
    <row r="4136" spans="1:18" x14ac:dyDescent="0.35">
      <c r="A4136" t="s">
        <v>7059</v>
      </c>
      <c r="B4136" t="s">
        <v>7060</v>
      </c>
      <c r="C4136" t="s">
        <v>76</v>
      </c>
      <c r="D4136" t="s">
        <v>26</v>
      </c>
      <c r="E4136" s="1">
        <v>46096.664583333331</v>
      </c>
      <c r="F4136" s="1">
        <v>46097.039583333331</v>
      </c>
      <c r="G4136" t="s">
        <v>39</v>
      </c>
      <c r="H4136" t="s">
        <v>15</v>
      </c>
      <c r="I4136" t="s">
        <v>16</v>
      </c>
      <c r="J4136">
        <v>5</v>
      </c>
      <c r="K4136" t="str">
        <f>IF(tickets_dataset[[#This Row],[status]] = "Closed", "Yes","No")</f>
        <v>Yes</v>
      </c>
      <c r="L4136" s="2">
        <f t="shared" si="256"/>
        <v>9</v>
      </c>
      <c r="M4136" t="str">
        <f t="shared" si="257"/>
        <v>No</v>
      </c>
      <c r="N4136" t="str">
        <f t="shared" si="258"/>
        <v>Mar</v>
      </c>
      <c r="O4136" s="2">
        <f t="shared" si="259"/>
        <v>0.375</v>
      </c>
      <c r="P4136" t="str">
        <f>VLOOKUP(G4136,Agents!A:E,4,FALSE)</f>
        <v>Team3</v>
      </c>
      <c r="Q4136" t="str">
        <f>VLOOKUP(G4136,Agents!A:E,5,FALSE)</f>
        <v>Mid</v>
      </c>
      <c r="R4136" t="str">
        <f>VLOOKUP(G4136,Agents!A:E,2,FALSE)</f>
        <v>Night</v>
      </c>
    </row>
    <row r="4137" spans="1:18" x14ac:dyDescent="0.35">
      <c r="A4137" t="s">
        <v>7061</v>
      </c>
      <c r="B4137" t="s">
        <v>1395</v>
      </c>
      <c r="C4137" t="s">
        <v>22</v>
      </c>
      <c r="D4137" t="s">
        <v>38</v>
      </c>
      <c r="E4137" s="1">
        <v>46090.445138888892</v>
      </c>
      <c r="F4137" s="1">
        <v>46092.90347222222</v>
      </c>
      <c r="G4137" t="s">
        <v>273</v>
      </c>
      <c r="H4137" t="s">
        <v>15</v>
      </c>
      <c r="I4137" t="s">
        <v>16</v>
      </c>
      <c r="J4137">
        <v>4</v>
      </c>
      <c r="K4137" t="str">
        <f>IF(tickets_dataset[[#This Row],[status]] = "Closed", "Yes","No")</f>
        <v>Yes</v>
      </c>
      <c r="L4137" s="2">
        <f t="shared" si="256"/>
        <v>58.999999999883585</v>
      </c>
      <c r="M4137" t="str">
        <f t="shared" si="257"/>
        <v>Yes</v>
      </c>
      <c r="N4137" t="str">
        <f t="shared" si="258"/>
        <v>Mar</v>
      </c>
      <c r="O4137" s="2">
        <f t="shared" si="259"/>
        <v>2.4583333333284827</v>
      </c>
      <c r="P4137" t="str">
        <f>VLOOKUP(G4137,Agents!A:E,4,FALSE)</f>
        <v>Team3</v>
      </c>
      <c r="Q4137" t="str">
        <f>VLOOKUP(G4137,Agents!A:E,5,FALSE)</f>
        <v>Senior</v>
      </c>
      <c r="R4137" t="str">
        <f>VLOOKUP(G4137,Agents!A:E,2,FALSE)</f>
        <v>Evening</v>
      </c>
    </row>
    <row r="4138" spans="1:18" x14ac:dyDescent="0.35">
      <c r="A4138" t="s">
        <v>7062</v>
      </c>
      <c r="B4138" t="s">
        <v>7063</v>
      </c>
      <c r="C4138" t="s">
        <v>12</v>
      </c>
      <c r="D4138" t="s">
        <v>26</v>
      </c>
      <c r="E4138" s="1">
        <v>46060.038194444445</v>
      </c>
      <c r="F4138" s="1">
        <v>46061.829861111109</v>
      </c>
      <c r="G4138" t="s">
        <v>211</v>
      </c>
      <c r="H4138" t="s">
        <v>15</v>
      </c>
      <c r="I4138" t="s">
        <v>16</v>
      </c>
      <c r="J4138">
        <v>4</v>
      </c>
      <c r="K4138" t="str">
        <f>IF(tickets_dataset[[#This Row],[status]] = "Closed", "Yes","No")</f>
        <v>Yes</v>
      </c>
      <c r="L4138" s="2">
        <f t="shared" si="256"/>
        <v>42.999999999941792</v>
      </c>
      <c r="M4138" t="str">
        <f t="shared" si="257"/>
        <v>No</v>
      </c>
      <c r="N4138" t="str">
        <f t="shared" si="258"/>
        <v>Feb</v>
      </c>
      <c r="O4138" s="2">
        <f t="shared" si="259"/>
        <v>1.7916666666642413</v>
      </c>
      <c r="P4138" t="str">
        <f>VLOOKUP(G4138,Agents!A:E,4,FALSE)</f>
        <v>Team5</v>
      </c>
      <c r="Q4138" t="str">
        <f>VLOOKUP(G4138,Agents!A:E,5,FALSE)</f>
        <v>Senior</v>
      </c>
      <c r="R4138" t="str">
        <f>VLOOKUP(G4138,Agents!A:E,2,FALSE)</f>
        <v>Evening</v>
      </c>
    </row>
    <row r="4139" spans="1:18" x14ac:dyDescent="0.35">
      <c r="A4139" t="s">
        <v>7064</v>
      </c>
      <c r="B4139" t="s">
        <v>1829</v>
      </c>
      <c r="C4139" t="s">
        <v>22</v>
      </c>
      <c r="D4139" t="s">
        <v>26</v>
      </c>
      <c r="E4139" s="1">
        <v>46106.931250000001</v>
      </c>
      <c r="F4139" s="1">
        <v>46108.13958333333</v>
      </c>
      <c r="G4139" t="s">
        <v>128</v>
      </c>
      <c r="H4139" t="s">
        <v>132</v>
      </c>
      <c r="I4139" t="s">
        <v>16</v>
      </c>
      <c r="J4139">
        <v>5</v>
      </c>
      <c r="K4139" t="str">
        <f>IF(tickets_dataset[[#This Row],[status]] = "Closed", "Yes","No")</f>
        <v>No</v>
      </c>
      <c r="L4139" s="2">
        <f t="shared" si="256"/>
        <v>28.999999999883585</v>
      </c>
      <c r="M4139" t="str">
        <f t="shared" si="257"/>
        <v>No</v>
      </c>
      <c r="N4139" t="str">
        <f t="shared" si="258"/>
        <v>Mar</v>
      </c>
      <c r="O4139" s="2">
        <f t="shared" si="259"/>
        <v>1.2083333333284827</v>
      </c>
      <c r="P4139" t="str">
        <f>VLOOKUP(G4139,Agents!A:E,4,FALSE)</f>
        <v>Team4</v>
      </c>
      <c r="Q4139" t="str">
        <f>VLOOKUP(G4139,Agents!A:E,5,FALSE)</f>
        <v>Mid</v>
      </c>
      <c r="R4139" t="str">
        <f>VLOOKUP(G4139,Agents!A:E,2,FALSE)</f>
        <v>Night</v>
      </c>
    </row>
    <row r="4140" spans="1:18" x14ac:dyDescent="0.35">
      <c r="A4140" t="s">
        <v>7065</v>
      </c>
      <c r="B4140" t="s">
        <v>7066</v>
      </c>
      <c r="C4140" t="s">
        <v>34</v>
      </c>
      <c r="D4140" t="s">
        <v>26</v>
      </c>
      <c r="E4140" s="1">
        <v>46055.78402777778</v>
      </c>
      <c r="F4140" s="1">
        <v>46056.117361111108</v>
      </c>
      <c r="G4140" t="s">
        <v>100</v>
      </c>
      <c r="H4140" t="s">
        <v>15</v>
      </c>
      <c r="I4140" t="s">
        <v>16</v>
      </c>
      <c r="J4140">
        <v>5</v>
      </c>
      <c r="K4140" t="str">
        <f>IF(tickets_dataset[[#This Row],[status]] = "Closed", "Yes","No")</f>
        <v>Yes</v>
      </c>
      <c r="L4140" s="2">
        <f t="shared" si="256"/>
        <v>7.9999999998835847</v>
      </c>
      <c r="M4140" t="str">
        <f t="shared" si="257"/>
        <v>No</v>
      </c>
      <c r="N4140" t="str">
        <f t="shared" si="258"/>
        <v>Feb</v>
      </c>
      <c r="O4140" s="2">
        <f t="shared" si="259"/>
        <v>0.33333333332848269</v>
      </c>
      <c r="P4140" t="str">
        <f>VLOOKUP(G4140,Agents!A:E,4,FALSE)</f>
        <v>Team4</v>
      </c>
      <c r="Q4140" t="str">
        <f>VLOOKUP(G4140,Agents!A:E,5,FALSE)</f>
        <v>Junior</v>
      </c>
      <c r="R4140" t="str">
        <f>VLOOKUP(G4140,Agents!A:E,2,FALSE)</f>
        <v>Evening</v>
      </c>
    </row>
    <row r="4141" spans="1:18" x14ac:dyDescent="0.35">
      <c r="A4141" t="s">
        <v>7067</v>
      </c>
      <c r="B4141" t="s">
        <v>7068</v>
      </c>
      <c r="C4141" t="s">
        <v>50</v>
      </c>
      <c r="D4141" t="s">
        <v>38</v>
      </c>
      <c r="E4141" s="1">
        <v>46106.159722222219</v>
      </c>
      <c r="F4141" s="1">
        <v>46107.493055555555</v>
      </c>
      <c r="G4141" t="s">
        <v>199</v>
      </c>
      <c r="H4141" t="s">
        <v>15</v>
      </c>
      <c r="I4141" t="s">
        <v>68</v>
      </c>
      <c r="J4141">
        <v>4</v>
      </c>
      <c r="K4141" t="str">
        <f>IF(tickets_dataset[[#This Row],[status]] = "Closed", "Yes","No")</f>
        <v>Yes</v>
      </c>
      <c r="L4141" s="2">
        <f t="shared" si="256"/>
        <v>32.000000000058208</v>
      </c>
      <c r="M4141" t="str">
        <f t="shared" si="257"/>
        <v>No</v>
      </c>
      <c r="N4141" t="str">
        <f t="shared" si="258"/>
        <v>Mar</v>
      </c>
      <c r="O4141" s="2">
        <f t="shared" si="259"/>
        <v>1.3333333333357587</v>
      </c>
      <c r="P4141" t="str">
        <f>VLOOKUP(G4141,Agents!A:E,4,FALSE)</f>
        <v>Team1</v>
      </c>
      <c r="Q4141" t="str">
        <f>VLOOKUP(G4141,Agents!A:E,5,FALSE)</f>
        <v>Junior</v>
      </c>
      <c r="R4141" t="str">
        <f>VLOOKUP(G4141,Agents!A:E,2,FALSE)</f>
        <v>Morning</v>
      </c>
    </row>
    <row r="4142" spans="1:18" x14ac:dyDescent="0.35">
      <c r="A4142" t="s">
        <v>7069</v>
      </c>
      <c r="B4142" t="s">
        <v>7070</v>
      </c>
      <c r="C4142" t="s">
        <v>50</v>
      </c>
      <c r="D4142" t="s">
        <v>38</v>
      </c>
      <c r="E4142" s="1">
        <v>46094.080555555556</v>
      </c>
      <c r="F4142" s="1">
        <v>46094.330555555556</v>
      </c>
      <c r="G4142" t="s">
        <v>39</v>
      </c>
      <c r="H4142" t="s">
        <v>15</v>
      </c>
      <c r="I4142" t="s">
        <v>16</v>
      </c>
      <c r="J4142">
        <v>3</v>
      </c>
      <c r="K4142" t="str">
        <f>IF(tickets_dataset[[#This Row],[status]] = "Closed", "Yes","No")</f>
        <v>Yes</v>
      </c>
      <c r="L4142" s="2">
        <f t="shared" si="256"/>
        <v>6</v>
      </c>
      <c r="M4142" t="str">
        <f t="shared" si="257"/>
        <v>No</v>
      </c>
      <c r="N4142" t="str">
        <f t="shared" si="258"/>
        <v>Mar</v>
      </c>
      <c r="O4142" s="2">
        <f t="shared" si="259"/>
        <v>0.25</v>
      </c>
      <c r="P4142" t="str">
        <f>VLOOKUP(G4142,Agents!A:E,4,FALSE)</f>
        <v>Team3</v>
      </c>
      <c r="Q4142" t="str">
        <f>VLOOKUP(G4142,Agents!A:E,5,FALSE)</f>
        <v>Mid</v>
      </c>
      <c r="R4142" t="str">
        <f>VLOOKUP(G4142,Agents!A:E,2,FALSE)</f>
        <v>Night</v>
      </c>
    </row>
    <row r="4143" spans="1:18" x14ac:dyDescent="0.35">
      <c r="A4143" t="s">
        <v>7071</v>
      </c>
      <c r="B4143" t="s">
        <v>2973</v>
      </c>
      <c r="C4143" t="s">
        <v>76</v>
      </c>
      <c r="D4143" t="s">
        <v>38</v>
      </c>
      <c r="E4143" s="1">
        <v>46093.179166666669</v>
      </c>
      <c r="F4143" s="1">
        <v>46094.762499999997</v>
      </c>
      <c r="G4143" t="s">
        <v>156</v>
      </c>
      <c r="H4143" t="s">
        <v>15</v>
      </c>
      <c r="I4143" t="s">
        <v>16</v>
      </c>
      <c r="J4143">
        <v>3</v>
      </c>
      <c r="K4143" t="str">
        <f>IF(tickets_dataset[[#This Row],[status]] = "Closed", "Yes","No")</f>
        <v>Yes</v>
      </c>
      <c r="L4143" s="2">
        <f t="shared" si="256"/>
        <v>37.999999999883585</v>
      </c>
      <c r="M4143" t="str">
        <f t="shared" si="257"/>
        <v>No</v>
      </c>
      <c r="N4143" t="str">
        <f t="shared" si="258"/>
        <v>Mar</v>
      </c>
      <c r="O4143" s="2">
        <f t="shared" si="259"/>
        <v>1.5833333333284827</v>
      </c>
      <c r="P4143" t="str">
        <f>VLOOKUP(G4143,Agents!A:E,4,FALSE)</f>
        <v>Team3</v>
      </c>
      <c r="Q4143" t="str">
        <f>VLOOKUP(G4143,Agents!A:E,5,FALSE)</f>
        <v>Mid</v>
      </c>
      <c r="R4143" t="str">
        <f>VLOOKUP(G4143,Agents!A:E,2,FALSE)</f>
        <v>Evening</v>
      </c>
    </row>
    <row r="4144" spans="1:18" x14ac:dyDescent="0.35">
      <c r="A4144" t="s">
        <v>7072</v>
      </c>
      <c r="B4144" t="s">
        <v>7073</v>
      </c>
      <c r="C4144" t="s">
        <v>34</v>
      </c>
      <c r="D4144" t="s">
        <v>13</v>
      </c>
      <c r="E4144" s="1">
        <v>46098.711111111108</v>
      </c>
      <c r="F4144" s="1">
        <v>46099.75277777778</v>
      </c>
      <c r="G4144" t="s">
        <v>273</v>
      </c>
      <c r="H4144" t="s">
        <v>15</v>
      </c>
      <c r="I4144" t="s">
        <v>16</v>
      </c>
      <c r="J4144">
        <v>4</v>
      </c>
      <c r="K4144" t="str">
        <f>IF(tickets_dataset[[#This Row],[status]] = "Closed", "Yes","No")</f>
        <v>Yes</v>
      </c>
      <c r="L4144" s="2">
        <f t="shared" si="256"/>
        <v>25.000000000116415</v>
      </c>
      <c r="M4144" t="str">
        <f t="shared" si="257"/>
        <v>No</v>
      </c>
      <c r="N4144" t="str">
        <f t="shared" si="258"/>
        <v>Mar</v>
      </c>
      <c r="O4144" s="2">
        <f t="shared" si="259"/>
        <v>1.0416666666715173</v>
      </c>
      <c r="P4144" t="str">
        <f>VLOOKUP(G4144,Agents!A:E,4,FALSE)</f>
        <v>Team3</v>
      </c>
      <c r="Q4144" t="str">
        <f>VLOOKUP(G4144,Agents!A:E,5,FALSE)</f>
        <v>Senior</v>
      </c>
      <c r="R4144" t="str">
        <f>VLOOKUP(G4144,Agents!A:E,2,FALSE)</f>
        <v>Evening</v>
      </c>
    </row>
    <row r="4145" spans="1:18" x14ac:dyDescent="0.35">
      <c r="A4145" t="s">
        <v>7074</v>
      </c>
      <c r="B4145" t="s">
        <v>2161</v>
      </c>
      <c r="C4145" t="s">
        <v>12</v>
      </c>
      <c r="D4145" t="s">
        <v>13</v>
      </c>
      <c r="E4145" s="1">
        <v>46052.448611111111</v>
      </c>
      <c r="F4145" s="1">
        <v>46052.948611111111</v>
      </c>
      <c r="G4145" t="s">
        <v>62</v>
      </c>
      <c r="H4145" t="s">
        <v>15</v>
      </c>
      <c r="I4145" t="s">
        <v>16</v>
      </c>
      <c r="J4145">
        <v>4</v>
      </c>
      <c r="K4145" t="str">
        <f>IF(tickets_dataset[[#This Row],[status]] = "Closed", "Yes","No")</f>
        <v>Yes</v>
      </c>
      <c r="L4145" s="2">
        <f t="shared" si="256"/>
        <v>12</v>
      </c>
      <c r="M4145" t="str">
        <f t="shared" si="257"/>
        <v>No</v>
      </c>
      <c r="N4145" t="str">
        <f t="shared" si="258"/>
        <v>Jan</v>
      </c>
      <c r="O4145" s="2">
        <f t="shared" si="259"/>
        <v>0.5</v>
      </c>
      <c r="P4145" t="str">
        <f>VLOOKUP(G4145,Agents!A:E,4,FALSE)</f>
        <v>Team1</v>
      </c>
      <c r="Q4145" t="str">
        <f>VLOOKUP(G4145,Agents!A:E,5,FALSE)</f>
        <v>Junior</v>
      </c>
      <c r="R4145" t="str">
        <f>VLOOKUP(G4145,Agents!A:E,2,FALSE)</f>
        <v>Morning</v>
      </c>
    </row>
    <row r="4146" spans="1:18" x14ac:dyDescent="0.35">
      <c r="A4146" t="s">
        <v>7075</v>
      </c>
      <c r="B4146" t="s">
        <v>4119</v>
      </c>
      <c r="C4146" t="s">
        <v>34</v>
      </c>
      <c r="D4146" t="s">
        <v>26</v>
      </c>
      <c r="E4146" s="1">
        <v>46097.036111111112</v>
      </c>
      <c r="F4146" s="1">
        <v>46098.161111111112</v>
      </c>
      <c r="G4146" t="s">
        <v>221</v>
      </c>
      <c r="H4146" t="s">
        <v>15</v>
      </c>
      <c r="I4146" t="s">
        <v>16</v>
      </c>
      <c r="J4146">
        <v>3</v>
      </c>
      <c r="K4146" t="str">
        <f>IF(tickets_dataset[[#This Row],[status]] = "Closed", "Yes","No")</f>
        <v>Yes</v>
      </c>
      <c r="L4146" s="2">
        <f t="shared" si="256"/>
        <v>27</v>
      </c>
      <c r="M4146" t="str">
        <f t="shared" si="257"/>
        <v>No</v>
      </c>
      <c r="N4146" t="str">
        <f t="shared" si="258"/>
        <v>Mar</v>
      </c>
      <c r="O4146" s="2">
        <f t="shared" si="259"/>
        <v>1.125</v>
      </c>
      <c r="P4146" t="str">
        <f>VLOOKUP(G4146,Agents!A:E,4,FALSE)</f>
        <v>Team4</v>
      </c>
      <c r="Q4146" t="str">
        <f>VLOOKUP(G4146,Agents!A:E,5,FALSE)</f>
        <v>Senior</v>
      </c>
      <c r="R4146" t="str">
        <f>VLOOKUP(G4146,Agents!A:E,2,FALSE)</f>
        <v>Morning</v>
      </c>
    </row>
    <row r="4147" spans="1:18" x14ac:dyDescent="0.35">
      <c r="A4147" t="s">
        <v>7076</v>
      </c>
      <c r="B4147" t="s">
        <v>7077</v>
      </c>
      <c r="C4147" t="s">
        <v>12</v>
      </c>
      <c r="D4147" t="s">
        <v>26</v>
      </c>
      <c r="E4147" s="1">
        <v>46074.975694444445</v>
      </c>
      <c r="F4147" s="1">
        <v>46075.225694444445</v>
      </c>
      <c r="G4147" t="s">
        <v>128</v>
      </c>
      <c r="H4147" t="s">
        <v>15</v>
      </c>
      <c r="I4147" t="s">
        <v>16</v>
      </c>
      <c r="J4147">
        <v>4</v>
      </c>
      <c r="K4147" t="str">
        <f>IF(tickets_dataset[[#This Row],[status]] = "Closed", "Yes","No")</f>
        <v>Yes</v>
      </c>
      <c r="L4147" s="2">
        <f t="shared" si="256"/>
        <v>6</v>
      </c>
      <c r="M4147" t="str">
        <f t="shared" si="257"/>
        <v>No</v>
      </c>
      <c r="N4147" t="str">
        <f t="shared" si="258"/>
        <v>Feb</v>
      </c>
      <c r="O4147" s="2">
        <f t="shared" si="259"/>
        <v>0.25</v>
      </c>
      <c r="P4147" t="str">
        <f>VLOOKUP(G4147,Agents!A:E,4,FALSE)</f>
        <v>Team4</v>
      </c>
      <c r="Q4147" t="str">
        <f>VLOOKUP(G4147,Agents!A:E,5,FALSE)</f>
        <v>Mid</v>
      </c>
      <c r="R4147" t="str">
        <f>VLOOKUP(G4147,Agents!A:E,2,FALSE)</f>
        <v>Night</v>
      </c>
    </row>
    <row r="4148" spans="1:18" x14ac:dyDescent="0.35">
      <c r="A4148" t="s">
        <v>7078</v>
      </c>
      <c r="B4148" t="s">
        <v>1482</v>
      </c>
      <c r="C4148" t="s">
        <v>50</v>
      </c>
      <c r="D4148" t="s">
        <v>38</v>
      </c>
      <c r="E4148" s="1">
        <v>46045.701388888891</v>
      </c>
      <c r="F4148" s="1">
        <v>46047.451388888891</v>
      </c>
      <c r="G4148" t="s">
        <v>14</v>
      </c>
      <c r="H4148" t="s">
        <v>15</v>
      </c>
      <c r="I4148" t="s">
        <v>16</v>
      </c>
      <c r="J4148">
        <v>3</v>
      </c>
      <c r="K4148" t="str">
        <f>IF(tickets_dataset[[#This Row],[status]] = "Closed", "Yes","No")</f>
        <v>Yes</v>
      </c>
      <c r="L4148" s="2">
        <f t="shared" si="256"/>
        <v>42</v>
      </c>
      <c r="M4148" t="str">
        <f t="shared" si="257"/>
        <v>No</v>
      </c>
      <c r="N4148" t="str">
        <f t="shared" si="258"/>
        <v>Jan</v>
      </c>
      <c r="O4148" s="2">
        <f t="shared" si="259"/>
        <v>1.75</v>
      </c>
      <c r="P4148" t="str">
        <f>VLOOKUP(G4148,Agents!A:E,4,FALSE)</f>
        <v>Team1</v>
      </c>
      <c r="Q4148" t="str">
        <f>VLOOKUP(G4148,Agents!A:E,5,FALSE)</f>
        <v>Senior</v>
      </c>
      <c r="R4148" t="str">
        <f>VLOOKUP(G4148,Agents!A:E,2,FALSE)</f>
        <v>Morning</v>
      </c>
    </row>
    <row r="4149" spans="1:18" x14ac:dyDescent="0.35">
      <c r="A4149" t="s">
        <v>7079</v>
      </c>
      <c r="B4149" t="s">
        <v>2982</v>
      </c>
      <c r="C4149" t="s">
        <v>50</v>
      </c>
      <c r="D4149" t="s">
        <v>13</v>
      </c>
      <c r="E4149" s="1">
        <v>46025.863194444442</v>
      </c>
      <c r="F4149" s="1">
        <v>46026.488194444442</v>
      </c>
      <c r="G4149" t="s">
        <v>19</v>
      </c>
      <c r="H4149" t="s">
        <v>15</v>
      </c>
      <c r="I4149" t="s">
        <v>16</v>
      </c>
      <c r="J4149">
        <v>4</v>
      </c>
      <c r="K4149" t="str">
        <f>IF(tickets_dataset[[#This Row],[status]] = "Closed", "Yes","No")</f>
        <v>Yes</v>
      </c>
      <c r="L4149" s="2">
        <f t="shared" si="256"/>
        <v>15</v>
      </c>
      <c r="M4149" t="str">
        <f t="shared" si="257"/>
        <v>No</v>
      </c>
      <c r="N4149" t="str">
        <f t="shared" si="258"/>
        <v>Jan</v>
      </c>
      <c r="O4149" s="2">
        <f t="shared" si="259"/>
        <v>0.625</v>
      </c>
      <c r="P4149" t="str">
        <f>VLOOKUP(G4149,Agents!A:E,4,FALSE)</f>
        <v>Team4</v>
      </c>
      <c r="Q4149" t="str">
        <f>VLOOKUP(G4149,Agents!A:E,5,FALSE)</f>
        <v>Senior</v>
      </c>
      <c r="R4149" t="str">
        <f>VLOOKUP(G4149,Agents!A:E,2,FALSE)</f>
        <v>Evening</v>
      </c>
    </row>
    <row r="4150" spans="1:18" x14ac:dyDescent="0.35">
      <c r="A4150" t="s">
        <v>7080</v>
      </c>
      <c r="B4150" t="s">
        <v>3339</v>
      </c>
      <c r="C4150" t="s">
        <v>12</v>
      </c>
      <c r="D4150" t="s">
        <v>26</v>
      </c>
      <c r="E4150" s="1">
        <v>46059.525000000001</v>
      </c>
      <c r="F4150" s="1">
        <v>46061.23333333333</v>
      </c>
      <c r="G4150" t="s">
        <v>73</v>
      </c>
      <c r="H4150" t="s">
        <v>15</v>
      </c>
      <c r="I4150" t="s">
        <v>16</v>
      </c>
      <c r="J4150">
        <v>5</v>
      </c>
      <c r="K4150" t="str">
        <f>IF(tickets_dataset[[#This Row],[status]] = "Closed", "Yes","No")</f>
        <v>Yes</v>
      </c>
      <c r="L4150" s="2">
        <f t="shared" si="256"/>
        <v>40.999999999883585</v>
      </c>
      <c r="M4150" t="str">
        <f t="shared" si="257"/>
        <v>No</v>
      </c>
      <c r="N4150" t="str">
        <f t="shared" si="258"/>
        <v>Feb</v>
      </c>
      <c r="O4150" s="2">
        <f t="shared" si="259"/>
        <v>1.7083333333284827</v>
      </c>
      <c r="P4150" t="str">
        <f>VLOOKUP(G4150,Agents!A:E,4,FALSE)</f>
        <v>Team4</v>
      </c>
      <c r="Q4150" t="str">
        <f>VLOOKUP(G4150,Agents!A:E,5,FALSE)</f>
        <v>Senior</v>
      </c>
      <c r="R4150" t="str">
        <f>VLOOKUP(G4150,Agents!A:E,2,FALSE)</f>
        <v>Night</v>
      </c>
    </row>
    <row r="4151" spans="1:18" x14ac:dyDescent="0.35">
      <c r="A4151" t="s">
        <v>7081</v>
      </c>
      <c r="B4151" t="s">
        <v>2333</v>
      </c>
      <c r="C4151" t="s">
        <v>12</v>
      </c>
      <c r="D4151" t="s">
        <v>26</v>
      </c>
      <c r="E4151" s="1">
        <v>46061.907638888886</v>
      </c>
      <c r="F4151" s="1">
        <v>46062.699305555558</v>
      </c>
      <c r="G4151" t="s">
        <v>211</v>
      </c>
      <c r="H4151" t="s">
        <v>28</v>
      </c>
      <c r="I4151" t="s">
        <v>16</v>
      </c>
      <c r="J4151">
        <v>4</v>
      </c>
      <c r="K4151" t="str">
        <f>IF(tickets_dataset[[#This Row],[status]] = "Closed", "Yes","No")</f>
        <v>No</v>
      </c>
      <c r="L4151" s="2">
        <f t="shared" si="256"/>
        <v>19.000000000116415</v>
      </c>
      <c r="M4151" t="str">
        <f t="shared" si="257"/>
        <v>No</v>
      </c>
      <c r="N4151" t="str">
        <f t="shared" si="258"/>
        <v>Feb</v>
      </c>
      <c r="O4151" s="2">
        <f t="shared" si="259"/>
        <v>0.79166666667151731</v>
      </c>
      <c r="P4151" t="str">
        <f>VLOOKUP(G4151,Agents!A:E,4,FALSE)</f>
        <v>Team5</v>
      </c>
      <c r="Q4151" t="str">
        <f>VLOOKUP(G4151,Agents!A:E,5,FALSE)</f>
        <v>Senior</v>
      </c>
      <c r="R4151" t="str">
        <f>VLOOKUP(G4151,Agents!A:E,2,FALSE)</f>
        <v>Evening</v>
      </c>
    </row>
    <row r="4152" spans="1:18" x14ac:dyDescent="0.35">
      <c r="A4152" t="s">
        <v>7082</v>
      </c>
      <c r="B4152" t="s">
        <v>5798</v>
      </c>
      <c r="C4152" t="s">
        <v>12</v>
      </c>
      <c r="D4152" t="s">
        <v>13</v>
      </c>
      <c r="E4152" s="1">
        <v>46029.943055555559</v>
      </c>
      <c r="F4152" s="1">
        <v>46031.734722222223</v>
      </c>
      <c r="G4152" t="s">
        <v>91</v>
      </c>
      <c r="H4152" t="s">
        <v>15</v>
      </c>
      <c r="I4152" t="s">
        <v>68</v>
      </c>
      <c r="J4152">
        <v>4</v>
      </c>
      <c r="K4152" t="str">
        <f>IF(tickets_dataset[[#This Row],[status]] = "Closed", "Yes","No")</f>
        <v>Yes</v>
      </c>
      <c r="L4152" s="2">
        <f t="shared" si="256"/>
        <v>42.999999999941792</v>
      </c>
      <c r="M4152" t="str">
        <f t="shared" si="257"/>
        <v>No</v>
      </c>
      <c r="N4152" t="str">
        <f t="shared" si="258"/>
        <v>Jan</v>
      </c>
      <c r="O4152" s="2">
        <f t="shared" si="259"/>
        <v>1.7916666666642413</v>
      </c>
      <c r="P4152" t="str">
        <f>VLOOKUP(G4152,Agents!A:E,4,FALSE)</f>
        <v>Team5</v>
      </c>
      <c r="Q4152" t="str">
        <f>VLOOKUP(G4152,Agents!A:E,5,FALSE)</f>
        <v>Mid</v>
      </c>
      <c r="R4152" t="str">
        <f>VLOOKUP(G4152,Agents!A:E,2,FALSE)</f>
        <v>Night</v>
      </c>
    </row>
    <row r="4153" spans="1:18" x14ac:dyDescent="0.35">
      <c r="A4153" t="s">
        <v>7083</v>
      </c>
      <c r="B4153" t="s">
        <v>506</v>
      </c>
      <c r="C4153" t="s">
        <v>34</v>
      </c>
      <c r="D4153" t="s">
        <v>13</v>
      </c>
      <c r="E4153" s="1">
        <v>46025.870138888888</v>
      </c>
      <c r="F4153" s="1">
        <v>46027.661805555559</v>
      </c>
      <c r="G4153" t="s">
        <v>164</v>
      </c>
      <c r="H4153" t="s">
        <v>132</v>
      </c>
      <c r="I4153" t="s">
        <v>16</v>
      </c>
      <c r="J4153">
        <v>4</v>
      </c>
      <c r="K4153" t="str">
        <f>IF(tickets_dataset[[#This Row],[status]] = "Closed", "Yes","No")</f>
        <v>No</v>
      </c>
      <c r="L4153" s="2">
        <f t="shared" si="256"/>
        <v>43.000000000116415</v>
      </c>
      <c r="M4153" t="str">
        <f t="shared" si="257"/>
        <v>No</v>
      </c>
      <c r="N4153" t="str">
        <f t="shared" si="258"/>
        <v>Jan</v>
      </c>
      <c r="O4153" s="2">
        <f t="shared" si="259"/>
        <v>1.7916666666715173</v>
      </c>
      <c r="P4153" t="str">
        <f>VLOOKUP(G4153,Agents!A:E,4,FALSE)</f>
        <v>Team4</v>
      </c>
      <c r="Q4153" t="str">
        <f>VLOOKUP(G4153,Agents!A:E,5,FALSE)</f>
        <v>Senior</v>
      </c>
      <c r="R4153" t="str">
        <f>VLOOKUP(G4153,Agents!A:E,2,FALSE)</f>
        <v>Evening</v>
      </c>
    </row>
    <row r="4154" spans="1:18" x14ac:dyDescent="0.35">
      <c r="A4154" t="s">
        <v>7084</v>
      </c>
      <c r="B4154" t="s">
        <v>7085</v>
      </c>
      <c r="C4154" t="s">
        <v>34</v>
      </c>
      <c r="D4154" t="s">
        <v>26</v>
      </c>
      <c r="E4154" s="1">
        <v>46106.809027777781</v>
      </c>
      <c r="F4154" s="1">
        <v>46108.517361111109</v>
      </c>
      <c r="G4154" t="s">
        <v>149</v>
      </c>
      <c r="H4154" t="s">
        <v>15</v>
      </c>
      <c r="I4154" t="s">
        <v>16</v>
      </c>
      <c r="J4154">
        <v>4</v>
      </c>
      <c r="K4154" t="str">
        <f>IF(tickets_dataset[[#This Row],[status]] = "Closed", "Yes","No")</f>
        <v>Yes</v>
      </c>
      <c r="L4154" s="2">
        <f t="shared" si="256"/>
        <v>40.999999999883585</v>
      </c>
      <c r="M4154" t="str">
        <f t="shared" si="257"/>
        <v>No</v>
      </c>
      <c r="N4154" t="str">
        <f t="shared" si="258"/>
        <v>Mar</v>
      </c>
      <c r="O4154" s="2">
        <f t="shared" si="259"/>
        <v>1.7083333333284827</v>
      </c>
      <c r="P4154" t="str">
        <f>VLOOKUP(G4154,Agents!A:E,4,FALSE)</f>
        <v>Team3</v>
      </c>
      <c r="Q4154" t="str">
        <f>VLOOKUP(G4154,Agents!A:E,5,FALSE)</f>
        <v>Mid</v>
      </c>
      <c r="R4154" t="str">
        <f>VLOOKUP(G4154,Agents!A:E,2,FALSE)</f>
        <v>Night</v>
      </c>
    </row>
    <row r="4155" spans="1:18" x14ac:dyDescent="0.35">
      <c r="A4155" t="s">
        <v>7086</v>
      </c>
      <c r="B4155" t="s">
        <v>2733</v>
      </c>
      <c r="C4155" t="s">
        <v>50</v>
      </c>
      <c r="D4155" t="s">
        <v>26</v>
      </c>
      <c r="E4155" s="1">
        <v>46027.070833333331</v>
      </c>
      <c r="F4155" s="1">
        <v>46029.570833333331</v>
      </c>
      <c r="G4155" t="s">
        <v>256</v>
      </c>
      <c r="H4155" t="s">
        <v>15</v>
      </c>
      <c r="I4155" t="s">
        <v>16</v>
      </c>
      <c r="J4155">
        <v>5</v>
      </c>
      <c r="K4155" t="str">
        <f>IF(tickets_dataset[[#This Row],[status]] = "Closed", "Yes","No")</f>
        <v>Yes</v>
      </c>
      <c r="L4155" s="2">
        <f t="shared" si="256"/>
        <v>60</v>
      </c>
      <c r="M4155" t="str">
        <f t="shared" si="257"/>
        <v>Yes</v>
      </c>
      <c r="N4155" t="str">
        <f t="shared" si="258"/>
        <v>Jan</v>
      </c>
      <c r="O4155" s="2">
        <f t="shared" si="259"/>
        <v>2.5</v>
      </c>
      <c r="P4155" t="str">
        <f>VLOOKUP(G4155,Agents!A:E,4,FALSE)</f>
        <v>Team1</v>
      </c>
      <c r="Q4155" t="str">
        <f>VLOOKUP(G4155,Agents!A:E,5,FALSE)</f>
        <v>Mid</v>
      </c>
      <c r="R4155" t="str">
        <f>VLOOKUP(G4155,Agents!A:E,2,FALSE)</f>
        <v>Morning</v>
      </c>
    </row>
    <row r="4156" spans="1:18" x14ac:dyDescent="0.35">
      <c r="A4156" t="s">
        <v>7087</v>
      </c>
      <c r="B4156" t="s">
        <v>801</v>
      </c>
      <c r="C4156" t="s">
        <v>34</v>
      </c>
      <c r="D4156" t="s">
        <v>38</v>
      </c>
      <c r="E4156" s="1">
        <v>46045.227777777778</v>
      </c>
      <c r="F4156" s="1">
        <v>46046.436111111114</v>
      </c>
      <c r="G4156" t="s">
        <v>199</v>
      </c>
      <c r="H4156" t="s">
        <v>15</v>
      </c>
      <c r="I4156" t="s">
        <v>16</v>
      </c>
      <c r="J4156">
        <v>4</v>
      </c>
      <c r="K4156" t="str">
        <f>IF(tickets_dataset[[#This Row],[status]] = "Closed", "Yes","No")</f>
        <v>Yes</v>
      </c>
      <c r="L4156" s="2">
        <f t="shared" si="256"/>
        <v>29.000000000058208</v>
      </c>
      <c r="M4156" t="str">
        <f t="shared" si="257"/>
        <v>No</v>
      </c>
      <c r="N4156" t="str">
        <f t="shared" si="258"/>
        <v>Jan</v>
      </c>
      <c r="O4156" s="2">
        <f t="shared" si="259"/>
        <v>1.2083333333357587</v>
      </c>
      <c r="P4156" t="str">
        <f>VLOOKUP(G4156,Agents!A:E,4,FALSE)</f>
        <v>Team1</v>
      </c>
      <c r="Q4156" t="str">
        <f>VLOOKUP(G4156,Agents!A:E,5,FALSE)</f>
        <v>Junior</v>
      </c>
      <c r="R4156" t="str">
        <f>VLOOKUP(G4156,Agents!A:E,2,FALSE)</f>
        <v>Morning</v>
      </c>
    </row>
    <row r="4157" spans="1:18" x14ac:dyDescent="0.35">
      <c r="A4157" t="s">
        <v>7088</v>
      </c>
      <c r="B4157" t="s">
        <v>7089</v>
      </c>
      <c r="C4157" t="s">
        <v>76</v>
      </c>
      <c r="D4157" t="s">
        <v>26</v>
      </c>
      <c r="E4157" s="1">
        <v>46102.017361111109</v>
      </c>
      <c r="F4157" s="1">
        <v>46103.934027777781</v>
      </c>
      <c r="G4157" t="s">
        <v>199</v>
      </c>
      <c r="H4157" t="s">
        <v>15</v>
      </c>
      <c r="I4157" t="s">
        <v>16</v>
      </c>
      <c r="J4157">
        <v>4</v>
      </c>
      <c r="K4157" t="str">
        <f>IF(tickets_dataset[[#This Row],[status]] = "Closed", "Yes","No")</f>
        <v>Yes</v>
      </c>
      <c r="L4157" s="2">
        <f t="shared" si="256"/>
        <v>46.000000000116415</v>
      </c>
      <c r="M4157" t="str">
        <f t="shared" si="257"/>
        <v>No</v>
      </c>
      <c r="N4157" t="str">
        <f t="shared" si="258"/>
        <v>Mar</v>
      </c>
      <c r="O4157" s="2">
        <f t="shared" si="259"/>
        <v>1.9166666666715173</v>
      </c>
      <c r="P4157" t="str">
        <f>VLOOKUP(G4157,Agents!A:E,4,FALSE)</f>
        <v>Team1</v>
      </c>
      <c r="Q4157" t="str">
        <f>VLOOKUP(G4157,Agents!A:E,5,FALSE)</f>
        <v>Junior</v>
      </c>
      <c r="R4157" t="str">
        <f>VLOOKUP(G4157,Agents!A:E,2,FALSE)</f>
        <v>Morning</v>
      </c>
    </row>
    <row r="4158" spans="1:18" x14ac:dyDescent="0.35">
      <c r="A4158" t="s">
        <v>7090</v>
      </c>
      <c r="B4158" t="s">
        <v>7091</v>
      </c>
      <c r="C4158" t="s">
        <v>12</v>
      </c>
      <c r="D4158" t="s">
        <v>13</v>
      </c>
      <c r="E4158" s="1">
        <v>46086.395833333336</v>
      </c>
      <c r="F4158" s="1">
        <v>46088.354166666664</v>
      </c>
      <c r="G4158" t="s">
        <v>239</v>
      </c>
      <c r="H4158" t="s">
        <v>15</v>
      </c>
      <c r="I4158" t="s">
        <v>16</v>
      </c>
      <c r="J4158">
        <v>4</v>
      </c>
      <c r="K4158" t="str">
        <f>IF(tickets_dataset[[#This Row],[status]] = "Closed", "Yes","No")</f>
        <v>Yes</v>
      </c>
      <c r="L4158" s="2">
        <f t="shared" si="256"/>
        <v>46.999999999883585</v>
      </c>
      <c r="M4158" t="str">
        <f t="shared" si="257"/>
        <v>No</v>
      </c>
      <c r="N4158" t="str">
        <f t="shared" si="258"/>
        <v>Mar</v>
      </c>
      <c r="O4158" s="2">
        <f t="shared" si="259"/>
        <v>1.9583333333284827</v>
      </c>
      <c r="P4158" t="str">
        <f>VLOOKUP(G4158,Agents!A:E,4,FALSE)</f>
        <v>Team1</v>
      </c>
      <c r="Q4158" t="str">
        <f>VLOOKUP(G4158,Agents!A:E,5,FALSE)</f>
        <v>Senior</v>
      </c>
      <c r="R4158" t="str">
        <f>VLOOKUP(G4158,Agents!A:E,2,FALSE)</f>
        <v>Evening</v>
      </c>
    </row>
    <row r="4159" spans="1:18" x14ac:dyDescent="0.35">
      <c r="A4159" t="s">
        <v>7092</v>
      </c>
      <c r="B4159" t="s">
        <v>1678</v>
      </c>
      <c r="C4159" t="s">
        <v>22</v>
      </c>
      <c r="D4159" t="s">
        <v>13</v>
      </c>
      <c r="E4159" s="1">
        <v>46069.242361111108</v>
      </c>
      <c r="F4159" s="1">
        <v>46069.65902777778</v>
      </c>
      <c r="G4159" t="s">
        <v>167</v>
      </c>
      <c r="H4159" t="s">
        <v>15</v>
      </c>
      <c r="I4159" t="s">
        <v>16</v>
      </c>
      <c r="J4159">
        <v>4</v>
      </c>
      <c r="K4159" t="str">
        <f>IF(tickets_dataset[[#This Row],[status]] = "Closed", "Yes","No")</f>
        <v>Yes</v>
      </c>
      <c r="L4159" s="2">
        <f t="shared" si="256"/>
        <v>10.000000000116415</v>
      </c>
      <c r="M4159" t="str">
        <f t="shared" si="257"/>
        <v>No</v>
      </c>
      <c r="N4159" t="str">
        <f t="shared" si="258"/>
        <v>Feb</v>
      </c>
      <c r="O4159" s="2">
        <f t="shared" si="259"/>
        <v>0.41666666667151731</v>
      </c>
      <c r="P4159" t="str">
        <f>VLOOKUP(G4159,Agents!A:E,4,FALSE)</f>
        <v>Team3</v>
      </c>
      <c r="Q4159" t="str">
        <f>VLOOKUP(G4159,Agents!A:E,5,FALSE)</f>
        <v>Mid</v>
      </c>
      <c r="R4159" t="str">
        <f>VLOOKUP(G4159,Agents!A:E,2,FALSE)</f>
        <v>Evening</v>
      </c>
    </row>
    <row r="4160" spans="1:18" x14ac:dyDescent="0.35">
      <c r="A4160" t="s">
        <v>7093</v>
      </c>
      <c r="B4160" t="s">
        <v>1941</v>
      </c>
      <c r="C4160" t="s">
        <v>12</v>
      </c>
      <c r="D4160" t="s">
        <v>26</v>
      </c>
      <c r="E4160" s="1">
        <v>46086.315972222219</v>
      </c>
      <c r="F4160" s="1">
        <v>46088.107638888891</v>
      </c>
      <c r="G4160" t="s">
        <v>91</v>
      </c>
      <c r="H4160" t="s">
        <v>15</v>
      </c>
      <c r="I4160" t="s">
        <v>16</v>
      </c>
      <c r="J4160">
        <v>2</v>
      </c>
      <c r="K4160" t="str">
        <f>IF(tickets_dataset[[#This Row],[status]] = "Closed", "Yes","No")</f>
        <v>Yes</v>
      </c>
      <c r="L4160" s="2">
        <f t="shared" si="256"/>
        <v>43.000000000116415</v>
      </c>
      <c r="M4160" t="str">
        <f t="shared" si="257"/>
        <v>No</v>
      </c>
      <c r="N4160" t="str">
        <f t="shared" si="258"/>
        <v>Mar</v>
      </c>
      <c r="O4160" s="2">
        <f t="shared" si="259"/>
        <v>1.7916666666715173</v>
      </c>
      <c r="P4160" t="str">
        <f>VLOOKUP(G4160,Agents!A:E,4,FALSE)</f>
        <v>Team5</v>
      </c>
      <c r="Q4160" t="str">
        <f>VLOOKUP(G4160,Agents!A:E,5,FALSE)</f>
        <v>Mid</v>
      </c>
      <c r="R4160" t="str">
        <f>VLOOKUP(G4160,Agents!A:E,2,FALSE)</f>
        <v>Night</v>
      </c>
    </row>
    <row r="4161" spans="1:18" x14ac:dyDescent="0.35">
      <c r="A4161" t="s">
        <v>7094</v>
      </c>
      <c r="B4161" t="s">
        <v>7095</v>
      </c>
      <c r="C4161" t="s">
        <v>22</v>
      </c>
      <c r="D4161" t="s">
        <v>26</v>
      </c>
      <c r="E4161" s="1">
        <v>46024.381944444445</v>
      </c>
      <c r="F4161" s="1">
        <v>46027.340277777781</v>
      </c>
      <c r="G4161" t="s">
        <v>216</v>
      </c>
      <c r="H4161" t="s">
        <v>15</v>
      </c>
      <c r="I4161" t="s">
        <v>16</v>
      </c>
      <c r="J4161">
        <v>3</v>
      </c>
      <c r="K4161" t="str">
        <f>IF(tickets_dataset[[#This Row],[status]] = "Closed", "Yes","No")</f>
        <v>Yes</v>
      </c>
      <c r="L4161" s="2">
        <f t="shared" si="256"/>
        <v>71.000000000058208</v>
      </c>
      <c r="M4161" t="str">
        <f t="shared" si="257"/>
        <v>Yes</v>
      </c>
      <c r="N4161" t="str">
        <f t="shared" si="258"/>
        <v>Jan</v>
      </c>
      <c r="O4161" s="2">
        <f t="shared" si="259"/>
        <v>2.9583333333357587</v>
      </c>
      <c r="P4161" t="str">
        <f>VLOOKUP(G4161,Agents!A:E,4,FALSE)</f>
        <v>Team5</v>
      </c>
      <c r="Q4161" t="str">
        <f>VLOOKUP(G4161,Agents!A:E,5,FALSE)</f>
        <v>Junior</v>
      </c>
      <c r="R4161" t="str">
        <f>VLOOKUP(G4161,Agents!A:E,2,FALSE)</f>
        <v>Evening</v>
      </c>
    </row>
    <row r="4162" spans="1:18" x14ac:dyDescent="0.35">
      <c r="A4162" t="s">
        <v>7096</v>
      </c>
      <c r="B4162" t="s">
        <v>6181</v>
      </c>
      <c r="C4162" t="s">
        <v>50</v>
      </c>
      <c r="D4162" t="s">
        <v>38</v>
      </c>
      <c r="E4162" s="1">
        <v>46034.950694444444</v>
      </c>
      <c r="F4162" s="1">
        <v>46038.617361111108</v>
      </c>
      <c r="G4162" t="s">
        <v>110</v>
      </c>
      <c r="H4162" t="s">
        <v>15</v>
      </c>
      <c r="I4162" t="s">
        <v>68</v>
      </c>
      <c r="J4162">
        <v>2</v>
      </c>
      <c r="K4162" t="str">
        <f>IF(tickets_dataset[[#This Row],[status]] = "Closed", "Yes","No")</f>
        <v>Yes</v>
      </c>
      <c r="L4162" s="2">
        <f t="shared" ref="L4162:L4225" si="260">IF(ISBLANK(F4162),"",(F4162-E4162)*24)</f>
        <v>87.999999999941792</v>
      </c>
      <c r="M4162" t="str">
        <f t="shared" ref="M4162:M4225" si="261">IF(L4162&gt;48,"Yes","No")</f>
        <v>Yes</v>
      </c>
      <c r="N4162" t="str">
        <f t="shared" ref="N4162:N4225" si="262">TEXT(E4162,"mmm")</f>
        <v>Jan</v>
      </c>
      <c r="O4162" s="2">
        <f t="shared" si="259"/>
        <v>3.6666666666642413</v>
      </c>
      <c r="P4162" t="str">
        <f>VLOOKUP(G4162,Agents!A:E,4,FALSE)</f>
        <v>Team4</v>
      </c>
      <c r="Q4162" t="str">
        <f>VLOOKUP(G4162,Agents!A:E,5,FALSE)</f>
        <v>Junior</v>
      </c>
      <c r="R4162" t="str">
        <f>VLOOKUP(G4162,Agents!A:E,2,FALSE)</f>
        <v>Morning</v>
      </c>
    </row>
    <row r="4163" spans="1:18" x14ac:dyDescent="0.35">
      <c r="A4163" t="s">
        <v>7097</v>
      </c>
      <c r="B4163" t="s">
        <v>5512</v>
      </c>
      <c r="C4163" t="s">
        <v>12</v>
      </c>
      <c r="D4163" t="s">
        <v>26</v>
      </c>
      <c r="E4163" s="1">
        <v>46078.488194444442</v>
      </c>
      <c r="F4163" s="1">
        <v>46081.196527777778</v>
      </c>
      <c r="G4163" t="s">
        <v>282</v>
      </c>
      <c r="H4163" t="s">
        <v>15</v>
      </c>
      <c r="I4163" t="s">
        <v>16</v>
      </c>
      <c r="J4163">
        <v>5</v>
      </c>
      <c r="K4163" t="str">
        <f>IF(tickets_dataset[[#This Row],[status]] = "Closed", "Yes","No")</f>
        <v>Yes</v>
      </c>
      <c r="L4163" s="2">
        <f t="shared" si="260"/>
        <v>65.000000000058208</v>
      </c>
      <c r="M4163" t="str">
        <f t="shared" si="261"/>
        <v>Yes</v>
      </c>
      <c r="N4163" t="str">
        <f t="shared" si="262"/>
        <v>Feb</v>
      </c>
      <c r="O4163" s="2">
        <f t="shared" ref="O4163:O4226" si="263">F4163-E4163</f>
        <v>2.7083333333357587</v>
      </c>
      <c r="P4163" t="str">
        <f>VLOOKUP(G4163,Agents!A:E,4,FALSE)</f>
        <v>Team4</v>
      </c>
      <c r="Q4163" t="str">
        <f>VLOOKUP(G4163,Agents!A:E,5,FALSE)</f>
        <v>Mid</v>
      </c>
      <c r="R4163" t="str">
        <f>VLOOKUP(G4163,Agents!A:E,2,FALSE)</f>
        <v>Morning</v>
      </c>
    </row>
    <row r="4164" spans="1:18" x14ac:dyDescent="0.35">
      <c r="A4164" t="s">
        <v>7098</v>
      </c>
      <c r="B4164" t="s">
        <v>5884</v>
      </c>
      <c r="C4164" t="s">
        <v>22</v>
      </c>
      <c r="D4164" t="s">
        <v>13</v>
      </c>
      <c r="E4164" s="1">
        <v>46104.272222222222</v>
      </c>
      <c r="F4164" s="1">
        <v>46105.022222222222</v>
      </c>
      <c r="G4164" t="s">
        <v>42</v>
      </c>
      <c r="H4164" t="s">
        <v>15</v>
      </c>
      <c r="I4164" t="s">
        <v>16</v>
      </c>
      <c r="J4164">
        <v>5</v>
      </c>
      <c r="K4164" t="str">
        <f>IF(tickets_dataset[[#This Row],[status]] = "Closed", "Yes","No")</f>
        <v>Yes</v>
      </c>
      <c r="L4164" s="2">
        <f t="shared" si="260"/>
        <v>18</v>
      </c>
      <c r="M4164" t="str">
        <f t="shared" si="261"/>
        <v>No</v>
      </c>
      <c r="N4164" t="str">
        <f t="shared" si="262"/>
        <v>Mar</v>
      </c>
      <c r="O4164" s="2">
        <f t="shared" si="263"/>
        <v>0.75</v>
      </c>
      <c r="P4164" t="str">
        <f>VLOOKUP(G4164,Agents!A:E,4,FALSE)</f>
        <v>Team2</v>
      </c>
      <c r="Q4164" t="str">
        <f>VLOOKUP(G4164,Agents!A:E,5,FALSE)</f>
        <v>Junior</v>
      </c>
      <c r="R4164" t="str">
        <f>VLOOKUP(G4164,Agents!A:E,2,FALSE)</f>
        <v>Night</v>
      </c>
    </row>
    <row r="4165" spans="1:18" x14ac:dyDescent="0.35">
      <c r="A4165" t="s">
        <v>7099</v>
      </c>
      <c r="B4165" t="s">
        <v>3476</v>
      </c>
      <c r="C4165" t="s">
        <v>12</v>
      </c>
      <c r="D4165" t="s">
        <v>38</v>
      </c>
      <c r="E4165" s="1">
        <v>46106.89166666667</v>
      </c>
      <c r="F4165" s="1">
        <v>46109.474999999999</v>
      </c>
      <c r="G4165" t="s">
        <v>100</v>
      </c>
      <c r="H4165" t="s">
        <v>15</v>
      </c>
      <c r="I4165" t="s">
        <v>16</v>
      </c>
      <c r="J4165">
        <v>4</v>
      </c>
      <c r="K4165" t="str">
        <f>IF(tickets_dataset[[#This Row],[status]] = "Closed", "Yes","No")</f>
        <v>Yes</v>
      </c>
      <c r="L4165" s="2">
        <f t="shared" si="260"/>
        <v>61.999999999883585</v>
      </c>
      <c r="M4165" t="str">
        <f t="shared" si="261"/>
        <v>Yes</v>
      </c>
      <c r="N4165" t="str">
        <f t="shared" si="262"/>
        <v>Mar</v>
      </c>
      <c r="O4165" s="2">
        <f t="shared" si="263"/>
        <v>2.5833333333284827</v>
      </c>
      <c r="P4165" t="str">
        <f>VLOOKUP(G4165,Agents!A:E,4,FALSE)</f>
        <v>Team4</v>
      </c>
      <c r="Q4165" t="str">
        <f>VLOOKUP(G4165,Agents!A:E,5,FALSE)</f>
        <v>Junior</v>
      </c>
      <c r="R4165" t="str">
        <f>VLOOKUP(G4165,Agents!A:E,2,FALSE)</f>
        <v>Evening</v>
      </c>
    </row>
    <row r="4166" spans="1:18" x14ac:dyDescent="0.35">
      <c r="A4166" t="s">
        <v>7100</v>
      </c>
      <c r="B4166" t="s">
        <v>4323</v>
      </c>
      <c r="C4166" t="s">
        <v>22</v>
      </c>
      <c r="D4166" t="s">
        <v>26</v>
      </c>
      <c r="E4166" s="1">
        <v>46102.261805555558</v>
      </c>
      <c r="F4166" s="1">
        <v>46102.720138888886</v>
      </c>
      <c r="G4166" t="s">
        <v>19</v>
      </c>
      <c r="H4166" t="s">
        <v>15</v>
      </c>
      <c r="I4166" t="s">
        <v>16</v>
      </c>
      <c r="J4166">
        <v>3</v>
      </c>
      <c r="K4166" t="str">
        <f>IF(tickets_dataset[[#This Row],[status]] = "Closed", "Yes","No")</f>
        <v>Yes</v>
      </c>
      <c r="L4166" s="2">
        <f t="shared" si="260"/>
        <v>10.999999999883585</v>
      </c>
      <c r="M4166" t="str">
        <f t="shared" si="261"/>
        <v>No</v>
      </c>
      <c r="N4166" t="str">
        <f t="shared" si="262"/>
        <v>Mar</v>
      </c>
      <c r="O4166" s="2">
        <f t="shared" si="263"/>
        <v>0.45833333332848269</v>
      </c>
      <c r="P4166" t="str">
        <f>VLOOKUP(G4166,Agents!A:E,4,FALSE)</f>
        <v>Team4</v>
      </c>
      <c r="Q4166" t="str">
        <f>VLOOKUP(G4166,Agents!A:E,5,FALSE)</f>
        <v>Senior</v>
      </c>
      <c r="R4166" t="str">
        <f>VLOOKUP(G4166,Agents!A:E,2,FALSE)</f>
        <v>Evening</v>
      </c>
    </row>
    <row r="4167" spans="1:18" x14ac:dyDescent="0.35">
      <c r="A4167" t="s">
        <v>7101</v>
      </c>
      <c r="B4167" t="s">
        <v>1802</v>
      </c>
      <c r="C4167" t="s">
        <v>34</v>
      </c>
      <c r="D4167" t="s">
        <v>13</v>
      </c>
      <c r="E4167" s="1">
        <v>46098.95</v>
      </c>
      <c r="F4167" s="1">
        <v>46099.783333333333</v>
      </c>
      <c r="G4167" t="s">
        <v>221</v>
      </c>
      <c r="H4167" t="s">
        <v>15</v>
      </c>
      <c r="I4167" t="s">
        <v>16</v>
      </c>
      <c r="J4167">
        <v>3</v>
      </c>
      <c r="K4167" t="str">
        <f>IF(tickets_dataset[[#This Row],[status]] = "Closed", "Yes","No")</f>
        <v>Yes</v>
      </c>
      <c r="L4167" s="2">
        <f t="shared" si="260"/>
        <v>20.000000000058208</v>
      </c>
      <c r="M4167" t="str">
        <f t="shared" si="261"/>
        <v>No</v>
      </c>
      <c r="N4167" t="str">
        <f t="shared" si="262"/>
        <v>Mar</v>
      </c>
      <c r="O4167" s="2">
        <f t="shared" si="263"/>
        <v>0.83333333333575865</v>
      </c>
      <c r="P4167" t="str">
        <f>VLOOKUP(G4167,Agents!A:E,4,FALSE)</f>
        <v>Team4</v>
      </c>
      <c r="Q4167" t="str">
        <f>VLOOKUP(G4167,Agents!A:E,5,FALSE)</f>
        <v>Senior</v>
      </c>
      <c r="R4167" t="str">
        <f>VLOOKUP(G4167,Agents!A:E,2,FALSE)</f>
        <v>Morning</v>
      </c>
    </row>
    <row r="4168" spans="1:18" x14ac:dyDescent="0.35">
      <c r="A4168" t="s">
        <v>7102</v>
      </c>
      <c r="B4168" t="s">
        <v>6065</v>
      </c>
      <c r="C4168" t="s">
        <v>50</v>
      </c>
      <c r="D4168" t="s">
        <v>13</v>
      </c>
      <c r="E4168" s="1">
        <v>46025.163888888892</v>
      </c>
      <c r="F4168" s="1">
        <v>46026.87222222222</v>
      </c>
      <c r="G4168" t="s">
        <v>164</v>
      </c>
      <c r="H4168" t="s">
        <v>15</v>
      </c>
      <c r="I4168" t="s">
        <v>16</v>
      </c>
      <c r="J4168">
        <v>4</v>
      </c>
      <c r="K4168" t="str">
        <f>IF(tickets_dataset[[#This Row],[status]] = "Closed", "Yes","No")</f>
        <v>Yes</v>
      </c>
      <c r="L4168" s="2">
        <f t="shared" si="260"/>
        <v>40.999999999883585</v>
      </c>
      <c r="M4168" t="str">
        <f t="shared" si="261"/>
        <v>No</v>
      </c>
      <c r="N4168" t="str">
        <f t="shared" si="262"/>
        <v>Jan</v>
      </c>
      <c r="O4168" s="2">
        <f t="shared" si="263"/>
        <v>1.7083333333284827</v>
      </c>
      <c r="P4168" t="str">
        <f>VLOOKUP(G4168,Agents!A:E,4,FALSE)</f>
        <v>Team4</v>
      </c>
      <c r="Q4168" t="str">
        <f>VLOOKUP(G4168,Agents!A:E,5,FALSE)</f>
        <v>Senior</v>
      </c>
      <c r="R4168" t="str">
        <f>VLOOKUP(G4168,Agents!A:E,2,FALSE)</f>
        <v>Evening</v>
      </c>
    </row>
    <row r="4169" spans="1:18" x14ac:dyDescent="0.35">
      <c r="A4169" t="s">
        <v>7103</v>
      </c>
      <c r="B4169" t="s">
        <v>532</v>
      </c>
      <c r="C4169" t="s">
        <v>22</v>
      </c>
      <c r="D4169" t="s">
        <v>38</v>
      </c>
      <c r="E4169" s="1">
        <v>46061.365972222222</v>
      </c>
      <c r="F4169" s="1">
        <v>46062.865972222222</v>
      </c>
      <c r="G4169" t="s">
        <v>110</v>
      </c>
      <c r="H4169" t="s">
        <v>28</v>
      </c>
      <c r="I4169" t="s">
        <v>16</v>
      </c>
      <c r="J4169">
        <v>5</v>
      </c>
      <c r="K4169" t="str">
        <f>IF(tickets_dataset[[#This Row],[status]] = "Closed", "Yes","No")</f>
        <v>No</v>
      </c>
      <c r="L4169" s="2">
        <f t="shared" si="260"/>
        <v>36</v>
      </c>
      <c r="M4169" t="str">
        <f t="shared" si="261"/>
        <v>No</v>
      </c>
      <c r="N4169" t="str">
        <f t="shared" si="262"/>
        <v>Feb</v>
      </c>
      <c r="O4169" s="2">
        <f t="shared" si="263"/>
        <v>1.5</v>
      </c>
      <c r="P4169" t="str">
        <f>VLOOKUP(G4169,Agents!A:E,4,FALSE)</f>
        <v>Team4</v>
      </c>
      <c r="Q4169" t="str">
        <f>VLOOKUP(G4169,Agents!A:E,5,FALSE)</f>
        <v>Junior</v>
      </c>
      <c r="R4169" t="str">
        <f>VLOOKUP(G4169,Agents!A:E,2,FALSE)</f>
        <v>Morning</v>
      </c>
    </row>
    <row r="4170" spans="1:18" x14ac:dyDescent="0.35">
      <c r="A4170" t="s">
        <v>7104</v>
      </c>
      <c r="B4170" t="s">
        <v>3771</v>
      </c>
      <c r="C4170" t="s">
        <v>34</v>
      </c>
      <c r="D4170" t="s">
        <v>13</v>
      </c>
      <c r="E4170" s="1">
        <v>46108.206250000003</v>
      </c>
      <c r="F4170" s="1">
        <v>46109.331250000003</v>
      </c>
      <c r="G4170" t="s">
        <v>42</v>
      </c>
      <c r="H4170" t="s">
        <v>15</v>
      </c>
      <c r="I4170" t="s">
        <v>16</v>
      </c>
      <c r="J4170">
        <v>4</v>
      </c>
      <c r="K4170" t="str">
        <f>IF(tickets_dataset[[#This Row],[status]] = "Closed", "Yes","No")</f>
        <v>Yes</v>
      </c>
      <c r="L4170" s="2">
        <f t="shared" si="260"/>
        <v>27</v>
      </c>
      <c r="M4170" t="str">
        <f t="shared" si="261"/>
        <v>No</v>
      </c>
      <c r="N4170" t="str">
        <f t="shared" si="262"/>
        <v>Mar</v>
      </c>
      <c r="O4170" s="2">
        <f t="shared" si="263"/>
        <v>1.125</v>
      </c>
      <c r="P4170" t="str">
        <f>VLOOKUP(G4170,Agents!A:E,4,FALSE)</f>
        <v>Team2</v>
      </c>
      <c r="Q4170" t="str">
        <f>VLOOKUP(G4170,Agents!A:E,5,FALSE)</f>
        <v>Junior</v>
      </c>
      <c r="R4170" t="str">
        <f>VLOOKUP(G4170,Agents!A:E,2,FALSE)</f>
        <v>Night</v>
      </c>
    </row>
    <row r="4171" spans="1:18" x14ac:dyDescent="0.35">
      <c r="A4171" t="s">
        <v>7105</v>
      </c>
      <c r="B4171" t="s">
        <v>4087</v>
      </c>
      <c r="C4171" t="s">
        <v>76</v>
      </c>
      <c r="D4171" t="s">
        <v>38</v>
      </c>
      <c r="E4171" s="1">
        <v>46068.896527777775</v>
      </c>
      <c r="F4171" s="1">
        <v>46072.063194444447</v>
      </c>
      <c r="G4171" t="s">
        <v>239</v>
      </c>
      <c r="H4171" t="s">
        <v>15</v>
      </c>
      <c r="I4171" t="s">
        <v>16</v>
      </c>
      <c r="J4171">
        <v>4</v>
      </c>
      <c r="K4171" t="str">
        <f>IF(tickets_dataset[[#This Row],[status]] = "Closed", "Yes","No")</f>
        <v>Yes</v>
      </c>
      <c r="L4171" s="2">
        <f t="shared" si="260"/>
        <v>76.000000000116415</v>
      </c>
      <c r="M4171" t="str">
        <f t="shared" si="261"/>
        <v>Yes</v>
      </c>
      <c r="N4171" t="str">
        <f t="shared" si="262"/>
        <v>Feb</v>
      </c>
      <c r="O4171" s="2">
        <f t="shared" si="263"/>
        <v>3.1666666666715173</v>
      </c>
      <c r="P4171" t="str">
        <f>VLOOKUP(G4171,Agents!A:E,4,FALSE)</f>
        <v>Team1</v>
      </c>
      <c r="Q4171" t="str">
        <f>VLOOKUP(G4171,Agents!A:E,5,FALSE)</f>
        <v>Senior</v>
      </c>
      <c r="R4171" t="str">
        <f>VLOOKUP(G4171,Agents!A:E,2,FALSE)</f>
        <v>Evening</v>
      </c>
    </row>
    <row r="4172" spans="1:18" x14ac:dyDescent="0.35">
      <c r="A4172" t="s">
        <v>7106</v>
      </c>
      <c r="B4172" t="s">
        <v>3987</v>
      </c>
      <c r="C4172" t="s">
        <v>34</v>
      </c>
      <c r="D4172" t="s">
        <v>26</v>
      </c>
      <c r="E4172" s="1">
        <v>46027.333333333336</v>
      </c>
      <c r="F4172" s="1">
        <v>46028.625</v>
      </c>
      <c r="G4172" t="s">
        <v>211</v>
      </c>
      <c r="H4172" t="s">
        <v>15</v>
      </c>
      <c r="I4172" t="s">
        <v>68</v>
      </c>
      <c r="J4172">
        <v>2</v>
      </c>
      <c r="K4172" t="str">
        <f>IF(tickets_dataset[[#This Row],[status]] = "Closed", "Yes","No")</f>
        <v>Yes</v>
      </c>
      <c r="L4172" s="2">
        <f t="shared" si="260"/>
        <v>30.999999999941792</v>
      </c>
      <c r="M4172" t="str">
        <f t="shared" si="261"/>
        <v>No</v>
      </c>
      <c r="N4172" t="str">
        <f t="shared" si="262"/>
        <v>Jan</v>
      </c>
      <c r="O4172" s="2">
        <f t="shared" si="263"/>
        <v>1.2916666666642413</v>
      </c>
      <c r="P4172" t="str">
        <f>VLOOKUP(G4172,Agents!A:E,4,FALSE)</f>
        <v>Team5</v>
      </c>
      <c r="Q4172" t="str">
        <f>VLOOKUP(G4172,Agents!A:E,5,FALSE)</f>
        <v>Senior</v>
      </c>
      <c r="R4172" t="str">
        <f>VLOOKUP(G4172,Agents!A:E,2,FALSE)</f>
        <v>Evening</v>
      </c>
    </row>
    <row r="4173" spans="1:18" x14ac:dyDescent="0.35">
      <c r="A4173" t="s">
        <v>7107</v>
      </c>
      <c r="B4173" t="s">
        <v>1426</v>
      </c>
      <c r="C4173" t="s">
        <v>22</v>
      </c>
      <c r="D4173" t="s">
        <v>38</v>
      </c>
      <c r="E4173" s="1">
        <v>46041.341666666667</v>
      </c>
      <c r="F4173" s="1">
        <v>46041.758333333331</v>
      </c>
      <c r="G4173" t="s">
        <v>45</v>
      </c>
      <c r="H4173" t="s">
        <v>15</v>
      </c>
      <c r="I4173" t="s">
        <v>16</v>
      </c>
      <c r="J4173">
        <v>5</v>
      </c>
      <c r="K4173" t="str">
        <f>IF(tickets_dataset[[#This Row],[status]] = "Closed", "Yes","No")</f>
        <v>Yes</v>
      </c>
      <c r="L4173" s="2">
        <f t="shared" si="260"/>
        <v>9.9999999999417923</v>
      </c>
      <c r="M4173" t="str">
        <f t="shared" si="261"/>
        <v>No</v>
      </c>
      <c r="N4173" t="str">
        <f t="shared" si="262"/>
        <v>Jan</v>
      </c>
      <c r="O4173" s="2">
        <f t="shared" si="263"/>
        <v>0.41666666666424135</v>
      </c>
      <c r="P4173" t="str">
        <f>VLOOKUP(G4173,Agents!A:E,4,FALSE)</f>
        <v>Team5</v>
      </c>
      <c r="Q4173" t="str">
        <f>VLOOKUP(G4173,Agents!A:E,5,FALSE)</f>
        <v>Senior</v>
      </c>
      <c r="R4173" t="str">
        <f>VLOOKUP(G4173,Agents!A:E,2,FALSE)</f>
        <v>Morning</v>
      </c>
    </row>
    <row r="4174" spans="1:18" x14ac:dyDescent="0.35">
      <c r="A4174" t="s">
        <v>7108</v>
      </c>
      <c r="B4174" t="s">
        <v>503</v>
      </c>
      <c r="C4174" t="s">
        <v>12</v>
      </c>
      <c r="D4174" t="s">
        <v>26</v>
      </c>
      <c r="E4174" s="1">
        <v>46095.856249999997</v>
      </c>
      <c r="F4174" s="1">
        <v>46097.897916666669</v>
      </c>
      <c r="G4174" t="s">
        <v>167</v>
      </c>
      <c r="H4174" t="s">
        <v>132</v>
      </c>
      <c r="I4174" t="s">
        <v>16</v>
      </c>
      <c r="J4174">
        <v>5</v>
      </c>
      <c r="K4174" t="str">
        <f>IF(tickets_dataset[[#This Row],[status]] = "Closed", "Yes","No")</f>
        <v>No</v>
      </c>
      <c r="L4174" s="2">
        <f t="shared" si="260"/>
        <v>49.000000000116415</v>
      </c>
      <c r="M4174" t="str">
        <f t="shared" si="261"/>
        <v>Yes</v>
      </c>
      <c r="N4174" t="str">
        <f t="shared" si="262"/>
        <v>Mar</v>
      </c>
      <c r="O4174" s="2">
        <f t="shared" si="263"/>
        <v>2.0416666666715173</v>
      </c>
      <c r="P4174" t="str">
        <f>VLOOKUP(G4174,Agents!A:E,4,FALSE)</f>
        <v>Team3</v>
      </c>
      <c r="Q4174" t="str">
        <f>VLOOKUP(G4174,Agents!A:E,5,FALSE)</f>
        <v>Mid</v>
      </c>
      <c r="R4174" t="str">
        <f>VLOOKUP(G4174,Agents!A:E,2,FALSE)</f>
        <v>Evening</v>
      </c>
    </row>
    <row r="4175" spans="1:18" x14ac:dyDescent="0.35">
      <c r="A4175" t="s">
        <v>7109</v>
      </c>
      <c r="B4175" t="s">
        <v>4022</v>
      </c>
      <c r="C4175" t="s">
        <v>50</v>
      </c>
      <c r="D4175" t="s">
        <v>26</v>
      </c>
      <c r="E4175" s="1">
        <v>46063.666666666664</v>
      </c>
      <c r="F4175" s="1">
        <v>46066.208333333336</v>
      </c>
      <c r="G4175" t="s">
        <v>110</v>
      </c>
      <c r="H4175" t="s">
        <v>28</v>
      </c>
      <c r="I4175" t="s">
        <v>16</v>
      </c>
      <c r="J4175">
        <v>3</v>
      </c>
      <c r="K4175" t="str">
        <f>IF(tickets_dataset[[#This Row],[status]] = "Closed", "Yes","No")</f>
        <v>No</v>
      </c>
      <c r="L4175" s="2">
        <f t="shared" si="260"/>
        <v>61.000000000116415</v>
      </c>
      <c r="M4175" t="str">
        <f t="shared" si="261"/>
        <v>Yes</v>
      </c>
      <c r="N4175" t="str">
        <f t="shared" si="262"/>
        <v>Feb</v>
      </c>
      <c r="O4175" s="2">
        <f t="shared" si="263"/>
        <v>2.5416666666715173</v>
      </c>
      <c r="P4175" t="str">
        <f>VLOOKUP(G4175,Agents!A:E,4,FALSE)</f>
        <v>Team4</v>
      </c>
      <c r="Q4175" t="str">
        <f>VLOOKUP(G4175,Agents!A:E,5,FALSE)</f>
        <v>Junior</v>
      </c>
      <c r="R4175" t="str">
        <f>VLOOKUP(G4175,Agents!A:E,2,FALSE)</f>
        <v>Morning</v>
      </c>
    </row>
    <row r="4176" spans="1:18" x14ac:dyDescent="0.35">
      <c r="A4176" t="s">
        <v>7110</v>
      </c>
      <c r="B4176" t="s">
        <v>7111</v>
      </c>
      <c r="C4176" t="s">
        <v>12</v>
      </c>
      <c r="D4176" t="s">
        <v>26</v>
      </c>
      <c r="E4176" s="1">
        <v>46105.563194444447</v>
      </c>
      <c r="F4176" s="1">
        <v>46106.938194444447</v>
      </c>
      <c r="G4176" t="s">
        <v>14</v>
      </c>
      <c r="H4176" t="s">
        <v>15</v>
      </c>
      <c r="I4176" t="s">
        <v>16</v>
      </c>
      <c r="J4176">
        <v>2</v>
      </c>
      <c r="K4176" t="str">
        <f>IF(tickets_dataset[[#This Row],[status]] = "Closed", "Yes","No")</f>
        <v>Yes</v>
      </c>
      <c r="L4176" s="2">
        <f t="shared" si="260"/>
        <v>33</v>
      </c>
      <c r="M4176" t="str">
        <f t="shared" si="261"/>
        <v>No</v>
      </c>
      <c r="N4176" t="str">
        <f t="shared" si="262"/>
        <v>Mar</v>
      </c>
      <c r="O4176" s="2">
        <f t="shared" si="263"/>
        <v>1.375</v>
      </c>
      <c r="P4176" t="str">
        <f>VLOOKUP(G4176,Agents!A:E,4,FALSE)</f>
        <v>Team1</v>
      </c>
      <c r="Q4176" t="str">
        <f>VLOOKUP(G4176,Agents!A:E,5,FALSE)</f>
        <v>Senior</v>
      </c>
      <c r="R4176" t="str">
        <f>VLOOKUP(G4176,Agents!A:E,2,FALSE)</f>
        <v>Morning</v>
      </c>
    </row>
    <row r="4177" spans="1:18" x14ac:dyDescent="0.35">
      <c r="A4177" t="s">
        <v>7112</v>
      </c>
      <c r="B4177" t="s">
        <v>7113</v>
      </c>
      <c r="C4177" t="s">
        <v>22</v>
      </c>
      <c r="D4177" t="s">
        <v>38</v>
      </c>
      <c r="E4177" s="1">
        <v>46047.684027777781</v>
      </c>
      <c r="F4177" s="1">
        <v>46049.392361111109</v>
      </c>
      <c r="G4177" t="s">
        <v>86</v>
      </c>
      <c r="H4177" t="s">
        <v>15</v>
      </c>
      <c r="I4177" t="s">
        <v>16</v>
      </c>
      <c r="J4177">
        <v>5</v>
      </c>
      <c r="K4177" t="str">
        <f>IF(tickets_dataset[[#This Row],[status]] = "Closed", "Yes","No")</f>
        <v>Yes</v>
      </c>
      <c r="L4177" s="2">
        <f t="shared" si="260"/>
        <v>40.999999999883585</v>
      </c>
      <c r="M4177" t="str">
        <f t="shared" si="261"/>
        <v>No</v>
      </c>
      <c r="N4177" t="str">
        <f t="shared" si="262"/>
        <v>Jan</v>
      </c>
      <c r="O4177" s="2">
        <f t="shared" si="263"/>
        <v>1.7083333333284827</v>
      </c>
      <c r="P4177" t="str">
        <f>VLOOKUP(G4177,Agents!A:E,4,FALSE)</f>
        <v>Team1</v>
      </c>
      <c r="Q4177" t="str">
        <f>VLOOKUP(G4177,Agents!A:E,5,FALSE)</f>
        <v>Mid</v>
      </c>
      <c r="R4177" t="str">
        <f>VLOOKUP(G4177,Agents!A:E,2,FALSE)</f>
        <v>Morning</v>
      </c>
    </row>
    <row r="4178" spans="1:18" x14ac:dyDescent="0.35">
      <c r="A4178" t="s">
        <v>7114</v>
      </c>
      <c r="B4178" t="s">
        <v>7014</v>
      </c>
      <c r="C4178" t="s">
        <v>76</v>
      </c>
      <c r="D4178" t="s">
        <v>38</v>
      </c>
      <c r="E4178" s="1">
        <v>46096.561805555553</v>
      </c>
      <c r="F4178" s="1">
        <v>46098.186805555553</v>
      </c>
      <c r="G4178" t="s">
        <v>73</v>
      </c>
      <c r="H4178" t="s">
        <v>15</v>
      </c>
      <c r="I4178" t="s">
        <v>16</v>
      </c>
      <c r="J4178">
        <v>2</v>
      </c>
      <c r="K4178" t="str">
        <f>IF(tickets_dataset[[#This Row],[status]] = "Closed", "Yes","No")</f>
        <v>Yes</v>
      </c>
      <c r="L4178" s="2">
        <f t="shared" si="260"/>
        <v>39</v>
      </c>
      <c r="M4178" t="str">
        <f t="shared" si="261"/>
        <v>No</v>
      </c>
      <c r="N4178" t="str">
        <f t="shared" si="262"/>
        <v>Mar</v>
      </c>
      <c r="O4178" s="2">
        <f t="shared" si="263"/>
        <v>1.625</v>
      </c>
      <c r="P4178" t="str">
        <f>VLOOKUP(G4178,Agents!A:E,4,FALSE)</f>
        <v>Team4</v>
      </c>
      <c r="Q4178" t="str">
        <f>VLOOKUP(G4178,Agents!A:E,5,FALSE)</f>
        <v>Senior</v>
      </c>
      <c r="R4178" t="str">
        <f>VLOOKUP(G4178,Agents!A:E,2,FALSE)</f>
        <v>Night</v>
      </c>
    </row>
    <row r="4179" spans="1:18" x14ac:dyDescent="0.35">
      <c r="A4179" t="s">
        <v>7115</v>
      </c>
      <c r="B4179" t="s">
        <v>4696</v>
      </c>
      <c r="C4179" t="s">
        <v>34</v>
      </c>
      <c r="D4179" t="s">
        <v>38</v>
      </c>
      <c r="E4179" s="1">
        <v>46032.601388888892</v>
      </c>
      <c r="F4179" s="1">
        <v>46036.30972222222</v>
      </c>
      <c r="G4179" t="s">
        <v>100</v>
      </c>
      <c r="H4179" t="s">
        <v>15</v>
      </c>
      <c r="I4179" t="s">
        <v>16</v>
      </c>
      <c r="J4179">
        <v>3</v>
      </c>
      <c r="K4179" t="str">
        <f>IF(tickets_dataset[[#This Row],[status]] = "Closed", "Yes","No")</f>
        <v>Yes</v>
      </c>
      <c r="L4179" s="2">
        <f t="shared" si="260"/>
        <v>88.999999999883585</v>
      </c>
      <c r="M4179" t="str">
        <f t="shared" si="261"/>
        <v>Yes</v>
      </c>
      <c r="N4179" t="str">
        <f t="shared" si="262"/>
        <v>Jan</v>
      </c>
      <c r="O4179" s="2">
        <f t="shared" si="263"/>
        <v>3.7083333333284827</v>
      </c>
      <c r="P4179" t="str">
        <f>VLOOKUP(G4179,Agents!A:E,4,FALSE)</f>
        <v>Team4</v>
      </c>
      <c r="Q4179" t="str">
        <f>VLOOKUP(G4179,Agents!A:E,5,FALSE)</f>
        <v>Junior</v>
      </c>
      <c r="R4179" t="str">
        <f>VLOOKUP(G4179,Agents!A:E,2,FALSE)</f>
        <v>Evening</v>
      </c>
    </row>
    <row r="4180" spans="1:18" x14ac:dyDescent="0.35">
      <c r="A4180" t="s">
        <v>7116</v>
      </c>
      <c r="B4180" t="s">
        <v>4215</v>
      </c>
      <c r="C4180" t="s">
        <v>34</v>
      </c>
      <c r="D4180" t="s">
        <v>26</v>
      </c>
      <c r="E4180" s="1">
        <v>46072.70416666667</v>
      </c>
      <c r="F4180" s="1">
        <v>46075.57916666667</v>
      </c>
      <c r="G4180" t="s">
        <v>35</v>
      </c>
      <c r="H4180" t="s">
        <v>15</v>
      </c>
      <c r="I4180" t="s">
        <v>16</v>
      </c>
      <c r="J4180">
        <v>5</v>
      </c>
      <c r="K4180" t="str">
        <f>IF(tickets_dataset[[#This Row],[status]] = "Closed", "Yes","No")</f>
        <v>Yes</v>
      </c>
      <c r="L4180" s="2">
        <f t="shared" si="260"/>
        <v>69</v>
      </c>
      <c r="M4180" t="str">
        <f t="shared" si="261"/>
        <v>Yes</v>
      </c>
      <c r="N4180" t="str">
        <f t="shared" si="262"/>
        <v>Feb</v>
      </c>
      <c r="O4180" s="2">
        <f t="shared" si="263"/>
        <v>2.875</v>
      </c>
      <c r="P4180" t="str">
        <f>VLOOKUP(G4180,Agents!A:E,4,FALSE)</f>
        <v>Team1</v>
      </c>
      <c r="Q4180" t="str">
        <f>VLOOKUP(G4180,Agents!A:E,5,FALSE)</f>
        <v>Senior</v>
      </c>
      <c r="R4180" t="str">
        <f>VLOOKUP(G4180,Agents!A:E,2,FALSE)</f>
        <v>Evening</v>
      </c>
    </row>
    <row r="4181" spans="1:18" x14ac:dyDescent="0.35">
      <c r="A4181" t="s">
        <v>7117</v>
      </c>
      <c r="B4181" t="s">
        <v>2845</v>
      </c>
      <c r="C4181" t="s">
        <v>76</v>
      </c>
      <c r="D4181" t="s">
        <v>13</v>
      </c>
      <c r="E4181" s="1">
        <v>46088.220138888886</v>
      </c>
      <c r="F4181" s="1">
        <v>46089.470138888886</v>
      </c>
      <c r="G4181" t="s">
        <v>273</v>
      </c>
      <c r="H4181" t="s">
        <v>15</v>
      </c>
      <c r="I4181" t="s">
        <v>16</v>
      </c>
      <c r="J4181">
        <v>4</v>
      </c>
      <c r="K4181" t="str">
        <f>IF(tickets_dataset[[#This Row],[status]] = "Closed", "Yes","No")</f>
        <v>Yes</v>
      </c>
      <c r="L4181" s="2">
        <f t="shared" si="260"/>
        <v>30</v>
      </c>
      <c r="M4181" t="str">
        <f t="shared" si="261"/>
        <v>No</v>
      </c>
      <c r="N4181" t="str">
        <f t="shared" si="262"/>
        <v>Mar</v>
      </c>
      <c r="O4181" s="2">
        <f t="shared" si="263"/>
        <v>1.25</v>
      </c>
      <c r="P4181" t="str">
        <f>VLOOKUP(G4181,Agents!A:E,4,FALSE)</f>
        <v>Team3</v>
      </c>
      <c r="Q4181" t="str">
        <f>VLOOKUP(G4181,Agents!A:E,5,FALSE)</f>
        <v>Senior</v>
      </c>
      <c r="R4181" t="str">
        <f>VLOOKUP(G4181,Agents!A:E,2,FALSE)</f>
        <v>Evening</v>
      </c>
    </row>
    <row r="4182" spans="1:18" x14ac:dyDescent="0.35">
      <c r="A4182" t="s">
        <v>7118</v>
      </c>
      <c r="B4182" t="s">
        <v>5247</v>
      </c>
      <c r="C4182" t="s">
        <v>34</v>
      </c>
      <c r="D4182" t="s">
        <v>38</v>
      </c>
      <c r="E4182" s="1">
        <v>46033.356249999997</v>
      </c>
      <c r="F4182" s="1">
        <v>46035.022916666669</v>
      </c>
      <c r="G4182" t="s">
        <v>422</v>
      </c>
      <c r="H4182" t="s">
        <v>15</v>
      </c>
      <c r="I4182" t="s">
        <v>16</v>
      </c>
      <c r="J4182">
        <v>5</v>
      </c>
      <c r="K4182" t="str">
        <f>IF(tickets_dataset[[#This Row],[status]] = "Closed", "Yes","No")</f>
        <v>Yes</v>
      </c>
      <c r="L4182" s="2">
        <f t="shared" si="260"/>
        <v>40.000000000116415</v>
      </c>
      <c r="M4182" t="str">
        <f t="shared" si="261"/>
        <v>No</v>
      </c>
      <c r="N4182" t="str">
        <f t="shared" si="262"/>
        <v>Jan</v>
      </c>
      <c r="O4182" s="2">
        <f t="shared" si="263"/>
        <v>1.6666666666715173</v>
      </c>
      <c r="P4182" t="str">
        <f>VLOOKUP(G4182,Agents!A:E,4,FALSE)</f>
        <v>Team5</v>
      </c>
      <c r="Q4182" t="str">
        <f>VLOOKUP(G4182,Agents!A:E,5,FALSE)</f>
        <v>Mid</v>
      </c>
      <c r="R4182" t="str">
        <f>VLOOKUP(G4182,Agents!A:E,2,FALSE)</f>
        <v>Evening</v>
      </c>
    </row>
    <row r="4183" spans="1:18" x14ac:dyDescent="0.35">
      <c r="A4183" t="s">
        <v>7119</v>
      </c>
      <c r="B4183" t="s">
        <v>3731</v>
      </c>
      <c r="C4183" t="s">
        <v>22</v>
      </c>
      <c r="D4183" t="s">
        <v>26</v>
      </c>
      <c r="E4183" s="1">
        <v>46077.866666666669</v>
      </c>
      <c r="F4183" s="1">
        <v>46078.324999999997</v>
      </c>
      <c r="G4183" t="s">
        <v>190</v>
      </c>
      <c r="H4183" t="s">
        <v>28</v>
      </c>
      <c r="I4183" t="s">
        <v>68</v>
      </c>
      <c r="J4183">
        <v>3</v>
      </c>
      <c r="K4183" t="str">
        <f>IF(tickets_dataset[[#This Row],[status]] = "Closed", "Yes","No")</f>
        <v>No</v>
      </c>
      <c r="L4183" s="2">
        <f t="shared" si="260"/>
        <v>10.999999999883585</v>
      </c>
      <c r="M4183" t="str">
        <f t="shared" si="261"/>
        <v>No</v>
      </c>
      <c r="N4183" t="str">
        <f t="shared" si="262"/>
        <v>Feb</v>
      </c>
      <c r="O4183" s="2">
        <f t="shared" si="263"/>
        <v>0.45833333332848269</v>
      </c>
      <c r="P4183" t="str">
        <f>VLOOKUP(G4183,Agents!A:E,4,FALSE)</f>
        <v>Team1</v>
      </c>
      <c r="Q4183" t="str">
        <f>VLOOKUP(G4183,Agents!A:E,5,FALSE)</f>
        <v>Senior</v>
      </c>
      <c r="R4183" t="str">
        <f>VLOOKUP(G4183,Agents!A:E,2,FALSE)</f>
        <v>Night</v>
      </c>
    </row>
    <row r="4184" spans="1:18" x14ac:dyDescent="0.35">
      <c r="A4184" t="s">
        <v>7120</v>
      </c>
      <c r="B4184" t="s">
        <v>616</v>
      </c>
      <c r="C4184" t="s">
        <v>34</v>
      </c>
      <c r="D4184" t="s">
        <v>26</v>
      </c>
      <c r="E4184" s="1">
        <v>46089.321527777778</v>
      </c>
      <c r="F4184" s="1">
        <v>46090.113194444442</v>
      </c>
      <c r="G4184" t="s">
        <v>128</v>
      </c>
      <c r="H4184" t="s">
        <v>15</v>
      </c>
      <c r="I4184" t="s">
        <v>16</v>
      </c>
      <c r="J4184">
        <v>5</v>
      </c>
      <c r="K4184" t="str">
        <f>IF(tickets_dataset[[#This Row],[status]] = "Closed", "Yes","No")</f>
        <v>Yes</v>
      </c>
      <c r="L4184" s="2">
        <f t="shared" si="260"/>
        <v>18.999999999941792</v>
      </c>
      <c r="M4184" t="str">
        <f t="shared" si="261"/>
        <v>No</v>
      </c>
      <c r="N4184" t="str">
        <f t="shared" si="262"/>
        <v>Mar</v>
      </c>
      <c r="O4184" s="2">
        <f t="shared" si="263"/>
        <v>0.79166666666424135</v>
      </c>
      <c r="P4184" t="str">
        <f>VLOOKUP(G4184,Agents!A:E,4,FALSE)</f>
        <v>Team4</v>
      </c>
      <c r="Q4184" t="str">
        <f>VLOOKUP(G4184,Agents!A:E,5,FALSE)</f>
        <v>Mid</v>
      </c>
      <c r="R4184" t="str">
        <f>VLOOKUP(G4184,Agents!A:E,2,FALSE)</f>
        <v>Night</v>
      </c>
    </row>
    <row r="4185" spans="1:18" x14ac:dyDescent="0.35">
      <c r="A4185" t="s">
        <v>7121</v>
      </c>
      <c r="B4185" t="s">
        <v>2861</v>
      </c>
      <c r="C4185" t="s">
        <v>76</v>
      </c>
      <c r="D4185" t="s">
        <v>13</v>
      </c>
      <c r="E4185" s="1">
        <v>46028.453472222223</v>
      </c>
      <c r="F4185" s="1">
        <v>46028.703472222223</v>
      </c>
      <c r="G4185" t="s">
        <v>183</v>
      </c>
      <c r="H4185" t="s">
        <v>15</v>
      </c>
      <c r="I4185" t="s">
        <v>16</v>
      </c>
      <c r="J4185">
        <v>4</v>
      </c>
      <c r="K4185" t="str">
        <f>IF(tickets_dataset[[#This Row],[status]] = "Closed", "Yes","No")</f>
        <v>Yes</v>
      </c>
      <c r="L4185" s="2">
        <f t="shared" si="260"/>
        <v>6</v>
      </c>
      <c r="M4185" t="str">
        <f t="shared" si="261"/>
        <v>No</v>
      </c>
      <c r="N4185" t="str">
        <f t="shared" si="262"/>
        <v>Jan</v>
      </c>
      <c r="O4185" s="2">
        <f t="shared" si="263"/>
        <v>0.25</v>
      </c>
      <c r="P4185" t="str">
        <f>VLOOKUP(G4185,Agents!A:E,4,FALSE)</f>
        <v>Team3</v>
      </c>
      <c r="Q4185" t="str">
        <f>VLOOKUP(G4185,Agents!A:E,5,FALSE)</f>
        <v>Senior</v>
      </c>
      <c r="R4185" t="str">
        <f>VLOOKUP(G4185,Agents!A:E,2,FALSE)</f>
        <v>Night</v>
      </c>
    </row>
    <row r="4186" spans="1:18" x14ac:dyDescent="0.35">
      <c r="A4186" t="s">
        <v>7122</v>
      </c>
      <c r="B4186" t="s">
        <v>1629</v>
      </c>
      <c r="C4186" t="s">
        <v>50</v>
      </c>
      <c r="D4186" t="s">
        <v>13</v>
      </c>
      <c r="E4186" s="1">
        <v>46072.895138888889</v>
      </c>
      <c r="F4186" s="1">
        <v>46074.020138888889</v>
      </c>
      <c r="G4186" t="s">
        <v>59</v>
      </c>
      <c r="H4186" t="s">
        <v>15</v>
      </c>
      <c r="I4186" t="s">
        <v>68</v>
      </c>
      <c r="J4186">
        <v>3</v>
      </c>
      <c r="K4186" t="str">
        <f>IF(tickets_dataset[[#This Row],[status]] = "Closed", "Yes","No")</f>
        <v>Yes</v>
      </c>
      <c r="L4186" s="2">
        <f t="shared" si="260"/>
        <v>27</v>
      </c>
      <c r="M4186" t="str">
        <f t="shared" si="261"/>
        <v>No</v>
      </c>
      <c r="N4186" t="str">
        <f t="shared" si="262"/>
        <v>Feb</v>
      </c>
      <c r="O4186" s="2">
        <f t="shared" si="263"/>
        <v>1.125</v>
      </c>
      <c r="P4186" t="str">
        <f>VLOOKUP(G4186,Agents!A:E,4,FALSE)</f>
        <v>Team3</v>
      </c>
      <c r="Q4186" t="str">
        <f>VLOOKUP(G4186,Agents!A:E,5,FALSE)</f>
        <v>Senior</v>
      </c>
      <c r="R4186" t="str">
        <f>VLOOKUP(G4186,Agents!A:E,2,FALSE)</f>
        <v>Night</v>
      </c>
    </row>
    <row r="4187" spans="1:18" x14ac:dyDescent="0.35">
      <c r="A4187" t="s">
        <v>7123</v>
      </c>
      <c r="B4187" t="s">
        <v>6723</v>
      </c>
      <c r="C4187" t="s">
        <v>34</v>
      </c>
      <c r="D4187" t="s">
        <v>38</v>
      </c>
      <c r="E4187" s="1">
        <v>46083.088888888888</v>
      </c>
      <c r="F4187" s="1">
        <v>46086.213888888888</v>
      </c>
      <c r="G4187" t="s">
        <v>14</v>
      </c>
      <c r="H4187" t="s">
        <v>15</v>
      </c>
      <c r="I4187" t="s">
        <v>16</v>
      </c>
      <c r="J4187">
        <v>4</v>
      </c>
      <c r="K4187" t="str">
        <f>IF(tickets_dataset[[#This Row],[status]] = "Closed", "Yes","No")</f>
        <v>Yes</v>
      </c>
      <c r="L4187" s="2">
        <f t="shared" si="260"/>
        <v>75</v>
      </c>
      <c r="M4187" t="str">
        <f t="shared" si="261"/>
        <v>Yes</v>
      </c>
      <c r="N4187" t="str">
        <f t="shared" si="262"/>
        <v>Mar</v>
      </c>
      <c r="O4187" s="2">
        <f t="shared" si="263"/>
        <v>3.125</v>
      </c>
      <c r="P4187" t="str">
        <f>VLOOKUP(G4187,Agents!A:E,4,FALSE)</f>
        <v>Team1</v>
      </c>
      <c r="Q4187" t="str">
        <f>VLOOKUP(G4187,Agents!A:E,5,FALSE)</f>
        <v>Senior</v>
      </c>
      <c r="R4187" t="str">
        <f>VLOOKUP(G4187,Agents!A:E,2,FALSE)</f>
        <v>Morning</v>
      </c>
    </row>
    <row r="4188" spans="1:18" x14ac:dyDescent="0.35">
      <c r="A4188" t="s">
        <v>7124</v>
      </c>
      <c r="B4188" t="s">
        <v>992</v>
      </c>
      <c r="C4188" t="s">
        <v>76</v>
      </c>
      <c r="D4188" t="s">
        <v>13</v>
      </c>
      <c r="E4188" s="1">
        <v>46071.304861111108</v>
      </c>
      <c r="F4188" s="1">
        <v>46072.388194444444</v>
      </c>
      <c r="G4188" t="s">
        <v>167</v>
      </c>
      <c r="H4188" t="s">
        <v>28</v>
      </c>
      <c r="I4188" t="s">
        <v>16</v>
      </c>
      <c r="J4188">
        <v>5</v>
      </c>
      <c r="K4188" t="str">
        <f>IF(tickets_dataset[[#This Row],[status]] = "Closed", "Yes","No")</f>
        <v>No</v>
      </c>
      <c r="L4188" s="2">
        <f t="shared" si="260"/>
        <v>26.000000000058208</v>
      </c>
      <c r="M4188" t="str">
        <f t="shared" si="261"/>
        <v>No</v>
      </c>
      <c r="N4188" t="str">
        <f t="shared" si="262"/>
        <v>Feb</v>
      </c>
      <c r="O4188" s="2">
        <f t="shared" si="263"/>
        <v>1.0833333333357587</v>
      </c>
      <c r="P4188" t="str">
        <f>VLOOKUP(G4188,Agents!A:E,4,FALSE)</f>
        <v>Team3</v>
      </c>
      <c r="Q4188" t="str">
        <f>VLOOKUP(G4188,Agents!A:E,5,FALSE)</f>
        <v>Mid</v>
      </c>
      <c r="R4188" t="str">
        <f>VLOOKUP(G4188,Agents!A:E,2,FALSE)</f>
        <v>Evening</v>
      </c>
    </row>
    <row r="4189" spans="1:18" x14ac:dyDescent="0.35">
      <c r="A4189" t="s">
        <v>7125</v>
      </c>
      <c r="B4189" t="s">
        <v>7126</v>
      </c>
      <c r="C4189" t="s">
        <v>50</v>
      </c>
      <c r="D4189" t="s">
        <v>38</v>
      </c>
      <c r="E4189" s="1">
        <v>46058.352777777778</v>
      </c>
      <c r="F4189" s="1">
        <v>46059.477777777778</v>
      </c>
      <c r="G4189" t="s">
        <v>80</v>
      </c>
      <c r="H4189" t="s">
        <v>15</v>
      </c>
      <c r="I4189" t="s">
        <v>16</v>
      </c>
      <c r="J4189">
        <v>5</v>
      </c>
      <c r="K4189" t="str">
        <f>IF(tickets_dataset[[#This Row],[status]] = "Closed", "Yes","No")</f>
        <v>Yes</v>
      </c>
      <c r="L4189" s="2">
        <f t="shared" si="260"/>
        <v>27</v>
      </c>
      <c r="M4189" t="str">
        <f t="shared" si="261"/>
        <v>No</v>
      </c>
      <c r="N4189" t="str">
        <f t="shared" si="262"/>
        <v>Feb</v>
      </c>
      <c r="O4189" s="2">
        <f t="shared" si="263"/>
        <v>1.125</v>
      </c>
      <c r="P4189" t="str">
        <f>VLOOKUP(G4189,Agents!A:E,4,FALSE)</f>
        <v>Team3</v>
      </c>
      <c r="Q4189" t="str">
        <f>VLOOKUP(G4189,Agents!A:E,5,FALSE)</f>
        <v>Junior</v>
      </c>
      <c r="R4189" t="str">
        <f>VLOOKUP(G4189,Agents!A:E,2,FALSE)</f>
        <v>Evening</v>
      </c>
    </row>
    <row r="4190" spans="1:18" x14ac:dyDescent="0.35">
      <c r="A4190" t="s">
        <v>7127</v>
      </c>
      <c r="B4190" t="s">
        <v>5500</v>
      </c>
      <c r="C4190" t="s">
        <v>22</v>
      </c>
      <c r="D4190" t="s">
        <v>38</v>
      </c>
      <c r="E4190" s="1">
        <v>46103.004166666666</v>
      </c>
      <c r="F4190" s="1">
        <v>46103.67083333333</v>
      </c>
      <c r="G4190" t="s">
        <v>357</v>
      </c>
      <c r="H4190" t="s">
        <v>132</v>
      </c>
      <c r="I4190" t="s">
        <v>16</v>
      </c>
      <c r="J4190">
        <v>3</v>
      </c>
      <c r="K4190" t="str">
        <f>IF(tickets_dataset[[#This Row],[status]] = "Closed", "Yes","No")</f>
        <v>No</v>
      </c>
      <c r="L4190" s="2">
        <f t="shared" si="260"/>
        <v>15.999999999941792</v>
      </c>
      <c r="M4190" t="str">
        <f t="shared" si="261"/>
        <v>No</v>
      </c>
      <c r="N4190" t="str">
        <f t="shared" si="262"/>
        <v>Mar</v>
      </c>
      <c r="O4190" s="2">
        <f t="shared" si="263"/>
        <v>0.66666666666424135</v>
      </c>
      <c r="P4190" t="str">
        <f>VLOOKUP(G4190,Agents!A:E,4,FALSE)</f>
        <v>Team1</v>
      </c>
      <c r="Q4190" t="str">
        <f>VLOOKUP(G4190,Agents!A:E,5,FALSE)</f>
        <v>Mid</v>
      </c>
      <c r="R4190" t="str">
        <f>VLOOKUP(G4190,Agents!A:E,2,FALSE)</f>
        <v>Morning</v>
      </c>
    </row>
    <row r="4191" spans="1:18" x14ac:dyDescent="0.35">
      <c r="A4191" t="s">
        <v>7128</v>
      </c>
      <c r="B4191" t="s">
        <v>611</v>
      </c>
      <c r="C4191" t="s">
        <v>12</v>
      </c>
      <c r="D4191" t="s">
        <v>13</v>
      </c>
      <c r="E4191" s="1">
        <v>46092.169444444444</v>
      </c>
      <c r="F4191" s="1">
        <v>46092.711111111108</v>
      </c>
      <c r="G4191" t="s">
        <v>91</v>
      </c>
      <c r="H4191" t="s">
        <v>15</v>
      </c>
      <c r="I4191" t="s">
        <v>16</v>
      </c>
      <c r="J4191">
        <v>3</v>
      </c>
      <c r="K4191" t="str">
        <f>IF(tickets_dataset[[#This Row],[status]] = "Closed", "Yes","No")</f>
        <v>Yes</v>
      </c>
      <c r="L4191" s="2">
        <f t="shared" si="260"/>
        <v>12.999999999941792</v>
      </c>
      <c r="M4191" t="str">
        <f t="shared" si="261"/>
        <v>No</v>
      </c>
      <c r="N4191" t="str">
        <f t="shared" si="262"/>
        <v>Mar</v>
      </c>
      <c r="O4191" s="2">
        <f t="shared" si="263"/>
        <v>0.54166666666424135</v>
      </c>
      <c r="P4191" t="str">
        <f>VLOOKUP(G4191,Agents!A:E,4,FALSE)</f>
        <v>Team5</v>
      </c>
      <c r="Q4191" t="str">
        <f>VLOOKUP(G4191,Agents!A:E,5,FALSE)</f>
        <v>Mid</v>
      </c>
      <c r="R4191" t="str">
        <f>VLOOKUP(G4191,Agents!A:E,2,FALSE)</f>
        <v>Night</v>
      </c>
    </row>
    <row r="4192" spans="1:18" x14ac:dyDescent="0.35">
      <c r="A4192" t="s">
        <v>7129</v>
      </c>
      <c r="B4192" t="s">
        <v>7130</v>
      </c>
      <c r="C4192" t="s">
        <v>76</v>
      </c>
      <c r="D4192" t="s">
        <v>38</v>
      </c>
      <c r="E4192" s="1">
        <v>46041.24722222222</v>
      </c>
      <c r="F4192" s="1">
        <v>46042.080555555556</v>
      </c>
      <c r="G4192" t="s">
        <v>45</v>
      </c>
      <c r="H4192" t="s">
        <v>15</v>
      </c>
      <c r="I4192" t="s">
        <v>16</v>
      </c>
      <c r="J4192">
        <v>4</v>
      </c>
      <c r="K4192" t="str">
        <f>IF(tickets_dataset[[#This Row],[status]] = "Closed", "Yes","No")</f>
        <v>Yes</v>
      </c>
      <c r="L4192" s="2">
        <f t="shared" si="260"/>
        <v>20.000000000058208</v>
      </c>
      <c r="M4192" t="str">
        <f t="shared" si="261"/>
        <v>No</v>
      </c>
      <c r="N4192" t="str">
        <f t="shared" si="262"/>
        <v>Jan</v>
      </c>
      <c r="O4192" s="2">
        <f t="shared" si="263"/>
        <v>0.83333333333575865</v>
      </c>
      <c r="P4192" t="str">
        <f>VLOOKUP(G4192,Agents!A:E,4,FALSE)</f>
        <v>Team5</v>
      </c>
      <c r="Q4192" t="str">
        <f>VLOOKUP(G4192,Agents!A:E,5,FALSE)</f>
        <v>Senior</v>
      </c>
      <c r="R4192" t="str">
        <f>VLOOKUP(G4192,Agents!A:E,2,FALSE)</f>
        <v>Morning</v>
      </c>
    </row>
    <row r="4193" spans="1:18" x14ac:dyDescent="0.35">
      <c r="A4193" t="s">
        <v>7131</v>
      </c>
      <c r="B4193" t="s">
        <v>616</v>
      </c>
      <c r="C4193" t="s">
        <v>34</v>
      </c>
      <c r="D4193" t="s">
        <v>13</v>
      </c>
      <c r="E4193" s="1">
        <v>46029.48333333333</v>
      </c>
      <c r="F4193" s="1">
        <v>46031.275000000001</v>
      </c>
      <c r="G4193" t="s">
        <v>80</v>
      </c>
      <c r="H4193" t="s">
        <v>15</v>
      </c>
      <c r="I4193" t="s">
        <v>16</v>
      </c>
      <c r="J4193">
        <v>4</v>
      </c>
      <c r="K4193" t="str">
        <f>IF(tickets_dataset[[#This Row],[status]] = "Closed", "Yes","No")</f>
        <v>Yes</v>
      </c>
      <c r="L4193" s="2">
        <f t="shared" si="260"/>
        <v>43.000000000116415</v>
      </c>
      <c r="M4193" t="str">
        <f t="shared" si="261"/>
        <v>No</v>
      </c>
      <c r="N4193" t="str">
        <f t="shared" si="262"/>
        <v>Jan</v>
      </c>
      <c r="O4193" s="2">
        <f t="shared" si="263"/>
        <v>1.7916666666715173</v>
      </c>
      <c r="P4193" t="str">
        <f>VLOOKUP(G4193,Agents!A:E,4,FALSE)</f>
        <v>Team3</v>
      </c>
      <c r="Q4193" t="str">
        <f>VLOOKUP(G4193,Agents!A:E,5,FALSE)</f>
        <v>Junior</v>
      </c>
      <c r="R4193" t="str">
        <f>VLOOKUP(G4193,Agents!A:E,2,FALSE)</f>
        <v>Evening</v>
      </c>
    </row>
    <row r="4194" spans="1:18" x14ac:dyDescent="0.35">
      <c r="A4194" t="s">
        <v>7132</v>
      </c>
      <c r="B4194" t="s">
        <v>5810</v>
      </c>
      <c r="C4194" t="s">
        <v>34</v>
      </c>
      <c r="D4194" t="s">
        <v>26</v>
      </c>
      <c r="E4194" s="1">
        <v>46057.535416666666</v>
      </c>
      <c r="F4194" s="1">
        <v>46058.95208333333</v>
      </c>
      <c r="G4194" t="s">
        <v>164</v>
      </c>
      <c r="H4194" t="s">
        <v>15</v>
      </c>
      <c r="I4194" t="s">
        <v>16</v>
      </c>
      <c r="J4194">
        <v>5</v>
      </c>
      <c r="K4194" t="str">
        <f>IF(tickets_dataset[[#This Row],[status]] = "Closed", "Yes","No")</f>
        <v>Yes</v>
      </c>
      <c r="L4194" s="2">
        <f t="shared" si="260"/>
        <v>33.999999999941792</v>
      </c>
      <c r="M4194" t="str">
        <f t="shared" si="261"/>
        <v>No</v>
      </c>
      <c r="N4194" t="str">
        <f t="shared" si="262"/>
        <v>Feb</v>
      </c>
      <c r="O4194" s="2">
        <f t="shared" si="263"/>
        <v>1.4166666666642413</v>
      </c>
      <c r="P4194" t="str">
        <f>VLOOKUP(G4194,Agents!A:E,4,FALSE)</f>
        <v>Team4</v>
      </c>
      <c r="Q4194" t="str">
        <f>VLOOKUP(G4194,Agents!A:E,5,FALSE)</f>
        <v>Senior</v>
      </c>
      <c r="R4194" t="str">
        <f>VLOOKUP(G4194,Agents!A:E,2,FALSE)</f>
        <v>Evening</v>
      </c>
    </row>
    <row r="4195" spans="1:18" x14ac:dyDescent="0.35">
      <c r="A4195" t="s">
        <v>7133</v>
      </c>
      <c r="B4195" t="s">
        <v>3553</v>
      </c>
      <c r="C4195" t="s">
        <v>34</v>
      </c>
      <c r="D4195" t="s">
        <v>13</v>
      </c>
      <c r="E4195" s="1">
        <v>46032.165277777778</v>
      </c>
      <c r="F4195" s="1">
        <v>46033.206944444442</v>
      </c>
      <c r="G4195" t="s">
        <v>137</v>
      </c>
      <c r="H4195" t="s">
        <v>15</v>
      </c>
      <c r="I4195" t="s">
        <v>16</v>
      </c>
      <c r="J4195">
        <v>5</v>
      </c>
      <c r="K4195" t="str">
        <f>IF(tickets_dataset[[#This Row],[status]] = "Closed", "Yes","No")</f>
        <v>Yes</v>
      </c>
      <c r="L4195" s="2">
        <f t="shared" si="260"/>
        <v>24.999999999941792</v>
      </c>
      <c r="M4195" t="str">
        <f t="shared" si="261"/>
        <v>No</v>
      </c>
      <c r="N4195" t="str">
        <f t="shared" si="262"/>
        <v>Jan</v>
      </c>
      <c r="O4195" s="2">
        <f t="shared" si="263"/>
        <v>1.0416666666642413</v>
      </c>
      <c r="P4195" t="str">
        <f>VLOOKUP(G4195,Agents!A:E,4,FALSE)</f>
        <v>Team5</v>
      </c>
      <c r="Q4195" t="str">
        <f>VLOOKUP(G4195,Agents!A:E,5,FALSE)</f>
        <v>Senior</v>
      </c>
      <c r="R4195" t="str">
        <f>VLOOKUP(G4195,Agents!A:E,2,FALSE)</f>
        <v>Night</v>
      </c>
    </row>
    <row r="4196" spans="1:18" x14ac:dyDescent="0.35">
      <c r="A4196" t="s">
        <v>7134</v>
      </c>
      <c r="B4196" t="s">
        <v>1851</v>
      </c>
      <c r="C4196" t="s">
        <v>22</v>
      </c>
      <c r="D4196" t="s">
        <v>38</v>
      </c>
      <c r="E4196" s="1">
        <v>46071.178472222222</v>
      </c>
      <c r="F4196" s="1">
        <v>46073.845138888886</v>
      </c>
      <c r="G4196" t="s">
        <v>59</v>
      </c>
      <c r="H4196" t="s">
        <v>15</v>
      </c>
      <c r="I4196" t="s">
        <v>16</v>
      </c>
      <c r="J4196">
        <v>4</v>
      </c>
      <c r="K4196" t="str">
        <f>IF(tickets_dataset[[#This Row],[status]] = "Closed", "Yes","No")</f>
        <v>Yes</v>
      </c>
      <c r="L4196" s="2">
        <f t="shared" si="260"/>
        <v>63.999999999941792</v>
      </c>
      <c r="M4196" t="str">
        <f t="shared" si="261"/>
        <v>Yes</v>
      </c>
      <c r="N4196" t="str">
        <f t="shared" si="262"/>
        <v>Feb</v>
      </c>
      <c r="O4196" s="2">
        <f t="shared" si="263"/>
        <v>2.6666666666642413</v>
      </c>
      <c r="P4196" t="str">
        <f>VLOOKUP(G4196,Agents!A:E,4,FALSE)</f>
        <v>Team3</v>
      </c>
      <c r="Q4196" t="str">
        <f>VLOOKUP(G4196,Agents!A:E,5,FALSE)</f>
        <v>Senior</v>
      </c>
      <c r="R4196" t="str">
        <f>VLOOKUP(G4196,Agents!A:E,2,FALSE)</f>
        <v>Night</v>
      </c>
    </row>
    <row r="4197" spans="1:18" x14ac:dyDescent="0.35">
      <c r="A4197" t="s">
        <v>7135</v>
      </c>
      <c r="B4197" t="s">
        <v>7136</v>
      </c>
      <c r="C4197" t="s">
        <v>34</v>
      </c>
      <c r="D4197" t="s">
        <v>38</v>
      </c>
      <c r="E4197" s="1">
        <v>46106.411805555559</v>
      </c>
      <c r="F4197" s="1">
        <v>46106.828472222223</v>
      </c>
      <c r="G4197" t="s">
        <v>239</v>
      </c>
      <c r="H4197" t="s">
        <v>132</v>
      </c>
      <c r="I4197" t="s">
        <v>16</v>
      </c>
      <c r="J4197">
        <v>3</v>
      </c>
      <c r="K4197" t="str">
        <f>IF(tickets_dataset[[#This Row],[status]] = "Closed", "Yes","No")</f>
        <v>No</v>
      </c>
      <c r="L4197" s="2">
        <f t="shared" si="260"/>
        <v>9.9999999999417923</v>
      </c>
      <c r="M4197" t="str">
        <f t="shared" si="261"/>
        <v>No</v>
      </c>
      <c r="N4197" t="str">
        <f t="shared" si="262"/>
        <v>Mar</v>
      </c>
      <c r="O4197" s="2">
        <f t="shared" si="263"/>
        <v>0.41666666666424135</v>
      </c>
      <c r="P4197" t="str">
        <f>VLOOKUP(G4197,Agents!A:E,4,FALSE)</f>
        <v>Team1</v>
      </c>
      <c r="Q4197" t="str">
        <f>VLOOKUP(G4197,Agents!A:E,5,FALSE)</f>
        <v>Senior</v>
      </c>
      <c r="R4197" t="str">
        <f>VLOOKUP(G4197,Agents!A:E,2,FALSE)</f>
        <v>Evening</v>
      </c>
    </row>
    <row r="4198" spans="1:18" x14ac:dyDescent="0.35">
      <c r="A4198" t="s">
        <v>7137</v>
      </c>
      <c r="B4198" t="s">
        <v>2922</v>
      </c>
      <c r="C4198" t="s">
        <v>34</v>
      </c>
      <c r="D4198" t="s">
        <v>13</v>
      </c>
      <c r="E4198" s="1">
        <v>46105.877083333333</v>
      </c>
      <c r="F4198" s="1">
        <v>46106.502083333333</v>
      </c>
      <c r="G4198" t="s">
        <v>216</v>
      </c>
      <c r="H4198" t="s">
        <v>15</v>
      </c>
      <c r="I4198" t="s">
        <v>16</v>
      </c>
      <c r="J4198">
        <v>2</v>
      </c>
      <c r="K4198" t="str">
        <f>IF(tickets_dataset[[#This Row],[status]] = "Closed", "Yes","No")</f>
        <v>Yes</v>
      </c>
      <c r="L4198" s="2">
        <f t="shared" si="260"/>
        <v>15</v>
      </c>
      <c r="M4198" t="str">
        <f t="shared" si="261"/>
        <v>No</v>
      </c>
      <c r="N4198" t="str">
        <f t="shared" si="262"/>
        <v>Mar</v>
      </c>
      <c r="O4198" s="2">
        <f t="shared" si="263"/>
        <v>0.625</v>
      </c>
      <c r="P4198" t="str">
        <f>VLOOKUP(G4198,Agents!A:E,4,FALSE)</f>
        <v>Team5</v>
      </c>
      <c r="Q4198" t="str">
        <f>VLOOKUP(G4198,Agents!A:E,5,FALSE)</f>
        <v>Junior</v>
      </c>
      <c r="R4198" t="str">
        <f>VLOOKUP(G4198,Agents!A:E,2,FALSE)</f>
        <v>Evening</v>
      </c>
    </row>
    <row r="4199" spans="1:18" x14ac:dyDescent="0.35">
      <c r="A4199" t="s">
        <v>7138</v>
      </c>
      <c r="B4199" t="s">
        <v>3803</v>
      </c>
      <c r="C4199" t="s">
        <v>12</v>
      </c>
      <c r="D4199" t="s">
        <v>13</v>
      </c>
      <c r="E4199" s="1">
        <v>46093.017361111109</v>
      </c>
      <c r="F4199" s="1">
        <v>46094.559027777781</v>
      </c>
      <c r="G4199" t="s">
        <v>149</v>
      </c>
      <c r="H4199" t="s">
        <v>15</v>
      </c>
      <c r="I4199" t="s">
        <v>16</v>
      </c>
      <c r="J4199">
        <v>3</v>
      </c>
      <c r="K4199" t="str">
        <f>IF(tickets_dataset[[#This Row],[status]] = "Closed", "Yes","No")</f>
        <v>Yes</v>
      </c>
      <c r="L4199" s="2">
        <f t="shared" si="260"/>
        <v>37.000000000116415</v>
      </c>
      <c r="M4199" t="str">
        <f t="shared" si="261"/>
        <v>No</v>
      </c>
      <c r="N4199" t="str">
        <f t="shared" si="262"/>
        <v>Mar</v>
      </c>
      <c r="O4199" s="2">
        <f t="shared" si="263"/>
        <v>1.5416666666715173</v>
      </c>
      <c r="P4199" t="str">
        <f>VLOOKUP(G4199,Agents!A:E,4,FALSE)</f>
        <v>Team3</v>
      </c>
      <c r="Q4199" t="str">
        <f>VLOOKUP(G4199,Agents!A:E,5,FALSE)</f>
        <v>Mid</v>
      </c>
      <c r="R4199" t="str">
        <f>VLOOKUP(G4199,Agents!A:E,2,FALSE)</f>
        <v>Night</v>
      </c>
    </row>
    <row r="4200" spans="1:18" x14ac:dyDescent="0.35">
      <c r="A4200" t="s">
        <v>7139</v>
      </c>
      <c r="B4200" t="s">
        <v>130</v>
      </c>
      <c r="C4200" t="s">
        <v>76</v>
      </c>
      <c r="D4200" t="s">
        <v>38</v>
      </c>
      <c r="E4200" s="1">
        <v>46075.459027777775</v>
      </c>
      <c r="F4200" s="1">
        <v>46077.584027777775</v>
      </c>
      <c r="G4200" t="s">
        <v>183</v>
      </c>
      <c r="H4200" t="s">
        <v>15</v>
      </c>
      <c r="I4200" t="s">
        <v>16</v>
      </c>
      <c r="J4200">
        <v>4</v>
      </c>
      <c r="K4200" t="str">
        <f>IF(tickets_dataset[[#This Row],[status]] = "Closed", "Yes","No")</f>
        <v>Yes</v>
      </c>
      <c r="L4200" s="2">
        <f t="shared" si="260"/>
        <v>51</v>
      </c>
      <c r="M4200" t="str">
        <f t="shared" si="261"/>
        <v>Yes</v>
      </c>
      <c r="N4200" t="str">
        <f t="shared" si="262"/>
        <v>Feb</v>
      </c>
      <c r="O4200" s="2">
        <f t="shared" si="263"/>
        <v>2.125</v>
      </c>
      <c r="P4200" t="str">
        <f>VLOOKUP(G4200,Agents!A:E,4,FALSE)</f>
        <v>Team3</v>
      </c>
      <c r="Q4200" t="str">
        <f>VLOOKUP(G4200,Agents!A:E,5,FALSE)</f>
        <v>Senior</v>
      </c>
      <c r="R4200" t="str">
        <f>VLOOKUP(G4200,Agents!A:E,2,FALSE)</f>
        <v>Night</v>
      </c>
    </row>
    <row r="4201" spans="1:18" x14ac:dyDescent="0.35">
      <c r="A4201" t="s">
        <v>7140</v>
      </c>
      <c r="B4201" t="s">
        <v>7141</v>
      </c>
      <c r="C4201" t="s">
        <v>12</v>
      </c>
      <c r="D4201" t="s">
        <v>26</v>
      </c>
      <c r="E4201" s="1">
        <v>46106.594444444447</v>
      </c>
      <c r="F4201" s="1">
        <v>46108.511111111111</v>
      </c>
      <c r="G4201" t="s">
        <v>91</v>
      </c>
      <c r="H4201" t="s">
        <v>15</v>
      </c>
      <c r="I4201" t="s">
        <v>16</v>
      </c>
      <c r="J4201">
        <v>4</v>
      </c>
      <c r="K4201" t="str">
        <f>IF(tickets_dataset[[#This Row],[status]] = "Closed", "Yes","No")</f>
        <v>Yes</v>
      </c>
      <c r="L4201" s="2">
        <f t="shared" si="260"/>
        <v>45.999999999941792</v>
      </c>
      <c r="M4201" t="str">
        <f t="shared" si="261"/>
        <v>No</v>
      </c>
      <c r="N4201" t="str">
        <f t="shared" si="262"/>
        <v>Mar</v>
      </c>
      <c r="O4201" s="2">
        <f t="shared" si="263"/>
        <v>1.9166666666642413</v>
      </c>
      <c r="P4201" t="str">
        <f>VLOOKUP(G4201,Agents!A:E,4,FALSE)</f>
        <v>Team5</v>
      </c>
      <c r="Q4201" t="str">
        <f>VLOOKUP(G4201,Agents!A:E,5,FALSE)</f>
        <v>Mid</v>
      </c>
      <c r="R4201" t="str">
        <f>VLOOKUP(G4201,Agents!A:E,2,FALSE)</f>
        <v>Night</v>
      </c>
    </row>
    <row r="4202" spans="1:18" x14ac:dyDescent="0.35">
      <c r="A4202" t="s">
        <v>7142</v>
      </c>
      <c r="B4202" t="s">
        <v>2784</v>
      </c>
      <c r="C4202" t="s">
        <v>22</v>
      </c>
      <c r="D4202" t="s">
        <v>26</v>
      </c>
      <c r="E4202" s="1">
        <v>46110.898611111108</v>
      </c>
      <c r="F4202" s="1">
        <v>46113.56527777778</v>
      </c>
      <c r="G4202" t="s">
        <v>422</v>
      </c>
      <c r="H4202" t="s">
        <v>15</v>
      </c>
      <c r="I4202" t="s">
        <v>16</v>
      </c>
      <c r="J4202">
        <v>3</v>
      </c>
      <c r="K4202" t="str">
        <f>IF(tickets_dataset[[#This Row],[status]] = "Closed", "Yes","No")</f>
        <v>Yes</v>
      </c>
      <c r="L4202" s="2">
        <f t="shared" si="260"/>
        <v>64.000000000116415</v>
      </c>
      <c r="M4202" t="str">
        <f t="shared" si="261"/>
        <v>Yes</v>
      </c>
      <c r="N4202" t="str">
        <f t="shared" si="262"/>
        <v>Mar</v>
      </c>
      <c r="O4202" s="2">
        <f t="shared" si="263"/>
        <v>2.6666666666715173</v>
      </c>
      <c r="P4202" t="str">
        <f>VLOOKUP(G4202,Agents!A:E,4,FALSE)</f>
        <v>Team5</v>
      </c>
      <c r="Q4202" t="str">
        <f>VLOOKUP(G4202,Agents!A:E,5,FALSE)</f>
        <v>Mid</v>
      </c>
      <c r="R4202" t="str">
        <f>VLOOKUP(G4202,Agents!A:E,2,FALSE)</f>
        <v>Evening</v>
      </c>
    </row>
    <row r="4203" spans="1:18" x14ac:dyDescent="0.35">
      <c r="A4203" t="s">
        <v>7143</v>
      </c>
      <c r="B4203" t="s">
        <v>7144</v>
      </c>
      <c r="C4203" t="s">
        <v>34</v>
      </c>
      <c r="D4203" t="s">
        <v>13</v>
      </c>
      <c r="E4203" s="1">
        <v>46109.967361111114</v>
      </c>
      <c r="F4203" s="1">
        <v>46110.842361111114</v>
      </c>
      <c r="G4203" t="s">
        <v>128</v>
      </c>
      <c r="H4203" t="s">
        <v>15</v>
      </c>
      <c r="I4203" t="s">
        <v>16</v>
      </c>
      <c r="J4203">
        <v>5</v>
      </c>
      <c r="K4203" t="str">
        <f>IF(tickets_dataset[[#This Row],[status]] = "Closed", "Yes","No")</f>
        <v>Yes</v>
      </c>
      <c r="L4203" s="2">
        <f t="shared" si="260"/>
        <v>21</v>
      </c>
      <c r="M4203" t="str">
        <f t="shared" si="261"/>
        <v>No</v>
      </c>
      <c r="N4203" t="str">
        <f t="shared" si="262"/>
        <v>Mar</v>
      </c>
      <c r="O4203" s="2">
        <f t="shared" si="263"/>
        <v>0.875</v>
      </c>
      <c r="P4203" t="str">
        <f>VLOOKUP(G4203,Agents!A:E,4,FALSE)</f>
        <v>Team4</v>
      </c>
      <c r="Q4203" t="str">
        <f>VLOOKUP(G4203,Agents!A:E,5,FALSE)</f>
        <v>Mid</v>
      </c>
      <c r="R4203" t="str">
        <f>VLOOKUP(G4203,Agents!A:E,2,FALSE)</f>
        <v>Night</v>
      </c>
    </row>
    <row r="4204" spans="1:18" x14ac:dyDescent="0.35">
      <c r="A4204" t="s">
        <v>7145</v>
      </c>
      <c r="B4204" t="s">
        <v>7146</v>
      </c>
      <c r="C4204" t="s">
        <v>34</v>
      </c>
      <c r="D4204" t="s">
        <v>26</v>
      </c>
      <c r="E4204" s="1">
        <v>46066.091666666667</v>
      </c>
      <c r="F4204" s="1">
        <v>46068.883333333331</v>
      </c>
      <c r="G4204" t="s">
        <v>23</v>
      </c>
      <c r="H4204" t="s">
        <v>15</v>
      </c>
      <c r="I4204" t="s">
        <v>16</v>
      </c>
      <c r="J4204">
        <v>4</v>
      </c>
      <c r="K4204" t="str">
        <f>IF(tickets_dataset[[#This Row],[status]] = "Closed", "Yes","No")</f>
        <v>Yes</v>
      </c>
      <c r="L4204" s="2">
        <f t="shared" si="260"/>
        <v>66.999999999941792</v>
      </c>
      <c r="M4204" t="str">
        <f t="shared" si="261"/>
        <v>Yes</v>
      </c>
      <c r="N4204" t="str">
        <f t="shared" si="262"/>
        <v>Feb</v>
      </c>
      <c r="O4204" s="2">
        <f t="shared" si="263"/>
        <v>2.7916666666642413</v>
      </c>
      <c r="P4204" t="str">
        <f>VLOOKUP(G4204,Agents!A:E,4,FALSE)</f>
        <v>Team3</v>
      </c>
      <c r="Q4204" t="str">
        <f>VLOOKUP(G4204,Agents!A:E,5,FALSE)</f>
        <v>Senior</v>
      </c>
      <c r="R4204" t="str">
        <f>VLOOKUP(G4204,Agents!A:E,2,FALSE)</f>
        <v>Evening</v>
      </c>
    </row>
    <row r="4205" spans="1:18" x14ac:dyDescent="0.35">
      <c r="A4205" t="s">
        <v>7147</v>
      </c>
      <c r="B4205" t="s">
        <v>7148</v>
      </c>
      <c r="C4205" t="s">
        <v>76</v>
      </c>
      <c r="D4205" t="s">
        <v>13</v>
      </c>
      <c r="E4205" s="1">
        <v>46070.868055555555</v>
      </c>
      <c r="F4205" s="1">
        <v>46071.701388888891</v>
      </c>
      <c r="G4205" t="s">
        <v>199</v>
      </c>
      <c r="H4205" t="s">
        <v>15</v>
      </c>
      <c r="I4205" t="s">
        <v>16</v>
      </c>
      <c r="J4205">
        <v>5</v>
      </c>
      <c r="K4205" t="str">
        <f>IF(tickets_dataset[[#This Row],[status]] = "Closed", "Yes","No")</f>
        <v>Yes</v>
      </c>
      <c r="L4205" s="2">
        <f t="shared" si="260"/>
        <v>20.000000000058208</v>
      </c>
      <c r="M4205" t="str">
        <f t="shared" si="261"/>
        <v>No</v>
      </c>
      <c r="N4205" t="str">
        <f t="shared" si="262"/>
        <v>Feb</v>
      </c>
      <c r="O4205" s="2">
        <f t="shared" si="263"/>
        <v>0.83333333333575865</v>
      </c>
      <c r="P4205" t="str">
        <f>VLOOKUP(G4205,Agents!A:E,4,FALSE)</f>
        <v>Team1</v>
      </c>
      <c r="Q4205" t="str">
        <f>VLOOKUP(G4205,Agents!A:E,5,FALSE)</f>
        <v>Junior</v>
      </c>
      <c r="R4205" t="str">
        <f>VLOOKUP(G4205,Agents!A:E,2,FALSE)</f>
        <v>Morning</v>
      </c>
    </row>
    <row r="4206" spans="1:18" x14ac:dyDescent="0.35">
      <c r="A4206" t="s">
        <v>7149</v>
      </c>
      <c r="B4206" t="s">
        <v>6652</v>
      </c>
      <c r="C4206" t="s">
        <v>22</v>
      </c>
      <c r="D4206" t="s">
        <v>26</v>
      </c>
      <c r="E4206" s="1">
        <v>46064.359722222223</v>
      </c>
      <c r="F4206" s="1">
        <v>46067.276388888888</v>
      </c>
      <c r="G4206" t="s">
        <v>100</v>
      </c>
      <c r="H4206" t="s">
        <v>15</v>
      </c>
      <c r="I4206" t="s">
        <v>16</v>
      </c>
      <c r="J4206">
        <v>4</v>
      </c>
      <c r="K4206" t="str">
        <f>IF(tickets_dataset[[#This Row],[status]] = "Closed", "Yes","No")</f>
        <v>Yes</v>
      </c>
      <c r="L4206" s="2">
        <f t="shared" si="260"/>
        <v>69.999999999941792</v>
      </c>
      <c r="M4206" t="str">
        <f t="shared" si="261"/>
        <v>Yes</v>
      </c>
      <c r="N4206" t="str">
        <f t="shared" si="262"/>
        <v>Feb</v>
      </c>
      <c r="O4206" s="2">
        <f t="shared" si="263"/>
        <v>2.9166666666642413</v>
      </c>
      <c r="P4206" t="str">
        <f>VLOOKUP(G4206,Agents!A:E,4,FALSE)</f>
        <v>Team4</v>
      </c>
      <c r="Q4206" t="str">
        <f>VLOOKUP(G4206,Agents!A:E,5,FALSE)</f>
        <v>Junior</v>
      </c>
      <c r="R4206" t="str">
        <f>VLOOKUP(G4206,Agents!A:E,2,FALSE)</f>
        <v>Evening</v>
      </c>
    </row>
    <row r="4207" spans="1:18" x14ac:dyDescent="0.35">
      <c r="A4207" t="s">
        <v>7150</v>
      </c>
      <c r="B4207" t="s">
        <v>2855</v>
      </c>
      <c r="C4207" t="s">
        <v>12</v>
      </c>
      <c r="D4207" t="s">
        <v>38</v>
      </c>
      <c r="E4207" s="1">
        <v>46058.281944444447</v>
      </c>
      <c r="F4207" s="1">
        <v>46061.906944444447</v>
      </c>
      <c r="G4207" t="s">
        <v>31</v>
      </c>
      <c r="H4207" t="s">
        <v>15</v>
      </c>
      <c r="I4207" t="s">
        <v>16</v>
      </c>
      <c r="J4207">
        <v>4</v>
      </c>
      <c r="K4207" t="str">
        <f>IF(tickets_dataset[[#This Row],[status]] = "Closed", "Yes","No")</f>
        <v>Yes</v>
      </c>
      <c r="L4207" s="2">
        <f t="shared" si="260"/>
        <v>87</v>
      </c>
      <c r="M4207" t="str">
        <f t="shared" si="261"/>
        <v>Yes</v>
      </c>
      <c r="N4207" t="str">
        <f t="shared" si="262"/>
        <v>Feb</v>
      </c>
      <c r="O4207" s="2">
        <f t="shared" si="263"/>
        <v>3.625</v>
      </c>
      <c r="P4207" t="str">
        <f>VLOOKUP(G4207,Agents!A:E,4,FALSE)</f>
        <v>Team5</v>
      </c>
      <c r="Q4207" t="str">
        <f>VLOOKUP(G4207,Agents!A:E,5,FALSE)</f>
        <v>Senior</v>
      </c>
      <c r="R4207" t="str">
        <f>VLOOKUP(G4207,Agents!A:E,2,FALSE)</f>
        <v>Evening</v>
      </c>
    </row>
    <row r="4208" spans="1:18" x14ac:dyDescent="0.35">
      <c r="A4208" t="s">
        <v>7151</v>
      </c>
      <c r="B4208" t="s">
        <v>7152</v>
      </c>
      <c r="C4208" t="s">
        <v>50</v>
      </c>
      <c r="D4208" t="s">
        <v>26</v>
      </c>
      <c r="E4208" s="1">
        <v>46048.05</v>
      </c>
      <c r="F4208" s="1">
        <v>46050.05</v>
      </c>
      <c r="G4208" t="s">
        <v>159</v>
      </c>
      <c r="H4208" t="s">
        <v>15</v>
      </c>
      <c r="I4208" t="s">
        <v>16</v>
      </c>
      <c r="J4208">
        <v>5</v>
      </c>
      <c r="K4208" t="str">
        <f>IF(tickets_dataset[[#This Row],[status]] = "Closed", "Yes","No")</f>
        <v>Yes</v>
      </c>
      <c r="L4208" s="2">
        <f t="shared" si="260"/>
        <v>48</v>
      </c>
      <c r="M4208" t="str">
        <f t="shared" si="261"/>
        <v>No</v>
      </c>
      <c r="N4208" t="str">
        <f t="shared" si="262"/>
        <v>Jan</v>
      </c>
      <c r="O4208" s="2">
        <f t="shared" si="263"/>
        <v>2</v>
      </c>
      <c r="P4208" t="str">
        <f>VLOOKUP(G4208,Agents!A:E,4,FALSE)</f>
        <v>Team4</v>
      </c>
      <c r="Q4208" t="str">
        <f>VLOOKUP(G4208,Agents!A:E,5,FALSE)</f>
        <v>Mid</v>
      </c>
      <c r="R4208" t="str">
        <f>VLOOKUP(G4208,Agents!A:E,2,FALSE)</f>
        <v>Night</v>
      </c>
    </row>
    <row r="4209" spans="1:18" x14ac:dyDescent="0.35">
      <c r="A4209" t="s">
        <v>7153</v>
      </c>
      <c r="B4209" t="s">
        <v>7154</v>
      </c>
      <c r="C4209" t="s">
        <v>12</v>
      </c>
      <c r="D4209" t="s">
        <v>38</v>
      </c>
      <c r="E4209" s="1">
        <v>46059.314583333333</v>
      </c>
      <c r="F4209" s="1">
        <v>46062.272916666669</v>
      </c>
      <c r="G4209" t="s">
        <v>67</v>
      </c>
      <c r="H4209" t="s">
        <v>15</v>
      </c>
      <c r="I4209" t="s">
        <v>16</v>
      </c>
      <c r="J4209">
        <v>5</v>
      </c>
      <c r="K4209" t="str">
        <f>IF(tickets_dataset[[#This Row],[status]] = "Closed", "Yes","No")</f>
        <v>Yes</v>
      </c>
      <c r="L4209" s="2">
        <f t="shared" si="260"/>
        <v>71.000000000058208</v>
      </c>
      <c r="M4209" t="str">
        <f t="shared" si="261"/>
        <v>Yes</v>
      </c>
      <c r="N4209" t="str">
        <f t="shared" si="262"/>
        <v>Feb</v>
      </c>
      <c r="O4209" s="2">
        <f t="shared" si="263"/>
        <v>2.9583333333357587</v>
      </c>
      <c r="P4209" t="str">
        <f>VLOOKUP(G4209,Agents!A:E,4,FALSE)</f>
        <v>Team5</v>
      </c>
      <c r="Q4209" t="str">
        <f>VLOOKUP(G4209,Agents!A:E,5,FALSE)</f>
        <v>Junior</v>
      </c>
      <c r="R4209" t="str">
        <f>VLOOKUP(G4209,Agents!A:E,2,FALSE)</f>
        <v>Evening</v>
      </c>
    </row>
    <row r="4210" spans="1:18" x14ac:dyDescent="0.35">
      <c r="A4210" t="s">
        <v>7155</v>
      </c>
      <c r="B4210" t="s">
        <v>2749</v>
      </c>
      <c r="C4210" t="s">
        <v>22</v>
      </c>
      <c r="D4210" t="s">
        <v>38</v>
      </c>
      <c r="E4210" s="1">
        <v>46098.854861111111</v>
      </c>
      <c r="F4210" s="1">
        <v>46101.021527777775</v>
      </c>
      <c r="G4210" t="s">
        <v>119</v>
      </c>
      <c r="H4210" t="s">
        <v>15</v>
      </c>
      <c r="I4210" t="s">
        <v>16</v>
      </c>
      <c r="J4210">
        <v>4</v>
      </c>
      <c r="K4210" t="str">
        <f>IF(tickets_dataset[[#This Row],[status]] = "Closed", "Yes","No")</f>
        <v>Yes</v>
      </c>
      <c r="L4210" s="2">
        <f t="shared" si="260"/>
        <v>51.999999999941792</v>
      </c>
      <c r="M4210" t="str">
        <f t="shared" si="261"/>
        <v>Yes</v>
      </c>
      <c r="N4210" t="str">
        <f t="shared" si="262"/>
        <v>Mar</v>
      </c>
      <c r="O4210" s="2">
        <f t="shared" si="263"/>
        <v>2.1666666666642413</v>
      </c>
      <c r="P4210" t="str">
        <f>VLOOKUP(G4210,Agents!A:E,4,FALSE)</f>
        <v>Team1</v>
      </c>
      <c r="Q4210" t="str">
        <f>VLOOKUP(G4210,Agents!A:E,5,FALSE)</f>
        <v>Junior</v>
      </c>
      <c r="R4210" t="str">
        <f>VLOOKUP(G4210,Agents!A:E,2,FALSE)</f>
        <v>Morning</v>
      </c>
    </row>
    <row r="4211" spans="1:18" x14ac:dyDescent="0.35">
      <c r="A4211" t="s">
        <v>7156</v>
      </c>
      <c r="B4211" t="s">
        <v>2177</v>
      </c>
      <c r="C4211" t="s">
        <v>76</v>
      </c>
      <c r="D4211" t="s">
        <v>26</v>
      </c>
      <c r="E4211" s="1">
        <v>46090.008333333331</v>
      </c>
      <c r="F4211" s="1">
        <v>46090.466666666667</v>
      </c>
      <c r="G4211" t="s">
        <v>42</v>
      </c>
      <c r="H4211" t="s">
        <v>15</v>
      </c>
      <c r="I4211" t="s">
        <v>16</v>
      </c>
      <c r="J4211">
        <v>4</v>
      </c>
      <c r="K4211" t="str">
        <f>IF(tickets_dataset[[#This Row],[status]] = "Closed", "Yes","No")</f>
        <v>Yes</v>
      </c>
      <c r="L4211" s="2">
        <f t="shared" si="260"/>
        <v>11.000000000058208</v>
      </c>
      <c r="M4211" t="str">
        <f t="shared" si="261"/>
        <v>No</v>
      </c>
      <c r="N4211" t="str">
        <f t="shared" si="262"/>
        <v>Mar</v>
      </c>
      <c r="O4211" s="2">
        <f t="shared" si="263"/>
        <v>0.45833333333575865</v>
      </c>
      <c r="P4211" t="str">
        <f>VLOOKUP(G4211,Agents!A:E,4,FALSE)</f>
        <v>Team2</v>
      </c>
      <c r="Q4211" t="str">
        <f>VLOOKUP(G4211,Agents!A:E,5,FALSE)</f>
        <v>Junior</v>
      </c>
      <c r="R4211" t="str">
        <f>VLOOKUP(G4211,Agents!A:E,2,FALSE)</f>
        <v>Night</v>
      </c>
    </row>
    <row r="4212" spans="1:18" x14ac:dyDescent="0.35">
      <c r="A4212" t="s">
        <v>7157</v>
      </c>
      <c r="B4212" t="s">
        <v>7158</v>
      </c>
      <c r="C4212" t="s">
        <v>34</v>
      </c>
      <c r="D4212" t="s">
        <v>13</v>
      </c>
      <c r="E4212" s="1">
        <v>46033.253472222219</v>
      </c>
      <c r="F4212" s="1">
        <v>46034.628472222219</v>
      </c>
      <c r="G4212" t="s">
        <v>206</v>
      </c>
      <c r="H4212" t="s">
        <v>15</v>
      </c>
      <c r="I4212" t="s">
        <v>16</v>
      </c>
      <c r="J4212">
        <v>5</v>
      </c>
      <c r="K4212" t="str">
        <f>IF(tickets_dataset[[#This Row],[status]] = "Closed", "Yes","No")</f>
        <v>Yes</v>
      </c>
      <c r="L4212" s="2">
        <f t="shared" si="260"/>
        <v>33</v>
      </c>
      <c r="M4212" t="str">
        <f t="shared" si="261"/>
        <v>No</v>
      </c>
      <c r="N4212" t="str">
        <f t="shared" si="262"/>
        <v>Jan</v>
      </c>
      <c r="O4212" s="2">
        <f t="shared" si="263"/>
        <v>1.375</v>
      </c>
      <c r="P4212" t="str">
        <f>VLOOKUP(G4212,Agents!A:E,4,FALSE)</f>
        <v>Team5</v>
      </c>
      <c r="Q4212" t="str">
        <f>VLOOKUP(G4212,Agents!A:E,5,FALSE)</f>
        <v>Junior</v>
      </c>
      <c r="R4212" t="str">
        <f>VLOOKUP(G4212,Agents!A:E,2,FALSE)</f>
        <v>Evening</v>
      </c>
    </row>
    <row r="4213" spans="1:18" x14ac:dyDescent="0.35">
      <c r="A4213" t="s">
        <v>7159</v>
      </c>
      <c r="B4213" t="s">
        <v>7160</v>
      </c>
      <c r="C4213" t="s">
        <v>22</v>
      </c>
      <c r="D4213" t="s">
        <v>26</v>
      </c>
      <c r="E4213" s="1">
        <v>46081.386111111111</v>
      </c>
      <c r="F4213" s="1">
        <v>46081.677777777775</v>
      </c>
      <c r="G4213" t="s">
        <v>311</v>
      </c>
      <c r="H4213" t="s">
        <v>15</v>
      </c>
      <c r="I4213" t="s">
        <v>16</v>
      </c>
      <c r="J4213">
        <v>3</v>
      </c>
      <c r="K4213" t="str">
        <f>IF(tickets_dataset[[#This Row],[status]] = "Closed", "Yes","No")</f>
        <v>Yes</v>
      </c>
      <c r="L4213" s="2">
        <f t="shared" si="260"/>
        <v>6.9999999999417923</v>
      </c>
      <c r="M4213" t="str">
        <f t="shared" si="261"/>
        <v>No</v>
      </c>
      <c r="N4213" t="str">
        <f t="shared" si="262"/>
        <v>Feb</v>
      </c>
      <c r="O4213" s="2">
        <f t="shared" si="263"/>
        <v>0.29166666666424135</v>
      </c>
      <c r="P4213" t="str">
        <f>VLOOKUP(G4213,Agents!A:E,4,FALSE)</f>
        <v>Team5</v>
      </c>
      <c r="Q4213" t="str">
        <f>VLOOKUP(G4213,Agents!A:E,5,FALSE)</f>
        <v>Senior</v>
      </c>
      <c r="R4213" t="str">
        <f>VLOOKUP(G4213,Agents!A:E,2,FALSE)</f>
        <v>Evening</v>
      </c>
    </row>
    <row r="4214" spans="1:18" x14ac:dyDescent="0.35">
      <c r="A4214" t="s">
        <v>7161</v>
      </c>
      <c r="B4214" t="s">
        <v>1582</v>
      </c>
      <c r="C4214" t="s">
        <v>12</v>
      </c>
      <c r="D4214" t="s">
        <v>13</v>
      </c>
      <c r="E4214" s="1">
        <v>46094.400000000001</v>
      </c>
      <c r="F4214" s="1">
        <v>46095.275000000001</v>
      </c>
      <c r="G4214" t="s">
        <v>53</v>
      </c>
      <c r="H4214" t="s">
        <v>15</v>
      </c>
      <c r="I4214" t="s">
        <v>68</v>
      </c>
      <c r="J4214">
        <v>2</v>
      </c>
      <c r="K4214" t="str">
        <f>IF(tickets_dataset[[#This Row],[status]] = "Closed", "Yes","No")</f>
        <v>Yes</v>
      </c>
      <c r="L4214" s="2">
        <f t="shared" si="260"/>
        <v>21</v>
      </c>
      <c r="M4214" t="str">
        <f t="shared" si="261"/>
        <v>No</v>
      </c>
      <c r="N4214" t="str">
        <f t="shared" si="262"/>
        <v>Mar</v>
      </c>
      <c r="O4214" s="2">
        <f t="shared" si="263"/>
        <v>0.875</v>
      </c>
      <c r="P4214" t="str">
        <f>VLOOKUP(G4214,Agents!A:E,4,FALSE)</f>
        <v>Team1</v>
      </c>
      <c r="Q4214" t="str">
        <f>VLOOKUP(G4214,Agents!A:E,5,FALSE)</f>
        <v>Junior</v>
      </c>
      <c r="R4214" t="str">
        <f>VLOOKUP(G4214,Agents!A:E,2,FALSE)</f>
        <v>Night</v>
      </c>
    </row>
    <row r="4215" spans="1:18" x14ac:dyDescent="0.35">
      <c r="A4215" t="s">
        <v>7162</v>
      </c>
      <c r="B4215" t="s">
        <v>7163</v>
      </c>
      <c r="C4215" t="s">
        <v>22</v>
      </c>
      <c r="D4215" t="s">
        <v>38</v>
      </c>
      <c r="E4215" s="1">
        <v>46108.450694444444</v>
      </c>
      <c r="F4215" s="1">
        <v>46111.575694444444</v>
      </c>
      <c r="G4215" t="s">
        <v>27</v>
      </c>
      <c r="H4215" t="s">
        <v>15</v>
      </c>
      <c r="I4215" t="s">
        <v>16</v>
      </c>
      <c r="J4215">
        <v>5</v>
      </c>
      <c r="K4215" t="str">
        <f>IF(tickets_dataset[[#This Row],[status]] = "Closed", "Yes","No")</f>
        <v>Yes</v>
      </c>
      <c r="L4215" s="2">
        <f t="shared" si="260"/>
        <v>75</v>
      </c>
      <c r="M4215" t="str">
        <f t="shared" si="261"/>
        <v>Yes</v>
      </c>
      <c r="N4215" t="str">
        <f t="shared" si="262"/>
        <v>Mar</v>
      </c>
      <c r="O4215" s="2">
        <f t="shared" si="263"/>
        <v>3.125</v>
      </c>
      <c r="P4215" t="str">
        <f>VLOOKUP(G4215,Agents!A:E,4,FALSE)</f>
        <v>Team5</v>
      </c>
      <c r="Q4215" t="str">
        <f>VLOOKUP(G4215,Agents!A:E,5,FALSE)</f>
        <v>Senior</v>
      </c>
      <c r="R4215" t="str">
        <f>VLOOKUP(G4215,Agents!A:E,2,FALSE)</f>
        <v>Morning</v>
      </c>
    </row>
    <row r="4216" spans="1:18" x14ac:dyDescent="0.35">
      <c r="A4216" t="s">
        <v>7164</v>
      </c>
      <c r="B4216" t="s">
        <v>5489</v>
      </c>
      <c r="C4216" t="s">
        <v>22</v>
      </c>
      <c r="D4216" t="s">
        <v>13</v>
      </c>
      <c r="E4216" s="1">
        <v>46036.00277777778</v>
      </c>
      <c r="F4216" s="1">
        <v>46037.961111111108</v>
      </c>
      <c r="G4216" t="s">
        <v>149</v>
      </c>
      <c r="H4216" t="s">
        <v>15</v>
      </c>
      <c r="I4216" t="s">
        <v>16</v>
      </c>
      <c r="J4216">
        <v>4</v>
      </c>
      <c r="K4216" t="str">
        <f>IF(tickets_dataset[[#This Row],[status]] = "Closed", "Yes","No")</f>
        <v>Yes</v>
      </c>
      <c r="L4216" s="2">
        <f t="shared" si="260"/>
        <v>46.999999999883585</v>
      </c>
      <c r="M4216" t="str">
        <f t="shared" si="261"/>
        <v>No</v>
      </c>
      <c r="N4216" t="str">
        <f t="shared" si="262"/>
        <v>Jan</v>
      </c>
      <c r="O4216" s="2">
        <f t="shared" si="263"/>
        <v>1.9583333333284827</v>
      </c>
      <c r="P4216" t="str">
        <f>VLOOKUP(G4216,Agents!A:E,4,FALSE)</f>
        <v>Team3</v>
      </c>
      <c r="Q4216" t="str">
        <f>VLOOKUP(G4216,Agents!A:E,5,FALSE)</f>
        <v>Mid</v>
      </c>
      <c r="R4216" t="str">
        <f>VLOOKUP(G4216,Agents!A:E,2,FALSE)</f>
        <v>Night</v>
      </c>
    </row>
    <row r="4217" spans="1:18" x14ac:dyDescent="0.35">
      <c r="A4217" t="s">
        <v>7165</v>
      </c>
      <c r="B4217" t="s">
        <v>7166</v>
      </c>
      <c r="C4217" t="s">
        <v>34</v>
      </c>
      <c r="D4217" t="s">
        <v>26</v>
      </c>
      <c r="E4217" s="1">
        <v>46098.802777777775</v>
      </c>
      <c r="F4217" s="1">
        <v>46100.761111111111</v>
      </c>
      <c r="G4217" t="s">
        <v>77</v>
      </c>
      <c r="H4217" t="s">
        <v>15</v>
      </c>
      <c r="I4217" t="s">
        <v>16</v>
      </c>
      <c r="J4217">
        <v>4</v>
      </c>
      <c r="K4217" t="str">
        <f>IF(tickets_dataset[[#This Row],[status]] = "Closed", "Yes","No")</f>
        <v>Yes</v>
      </c>
      <c r="L4217" s="2">
        <f t="shared" si="260"/>
        <v>47.000000000058208</v>
      </c>
      <c r="M4217" t="str">
        <f t="shared" si="261"/>
        <v>No</v>
      </c>
      <c r="N4217" t="str">
        <f t="shared" si="262"/>
        <v>Mar</v>
      </c>
      <c r="O4217" s="2">
        <f t="shared" si="263"/>
        <v>1.9583333333357587</v>
      </c>
      <c r="P4217" t="str">
        <f>VLOOKUP(G4217,Agents!A:E,4,FALSE)</f>
        <v>Team5</v>
      </c>
      <c r="Q4217" t="str">
        <f>VLOOKUP(G4217,Agents!A:E,5,FALSE)</f>
        <v>Junior</v>
      </c>
      <c r="R4217" t="str">
        <f>VLOOKUP(G4217,Agents!A:E,2,FALSE)</f>
        <v>Evening</v>
      </c>
    </row>
    <row r="4218" spans="1:18" x14ac:dyDescent="0.35">
      <c r="A4218" t="s">
        <v>7167</v>
      </c>
      <c r="B4218" t="s">
        <v>3279</v>
      </c>
      <c r="C4218" t="s">
        <v>12</v>
      </c>
      <c r="D4218" t="s">
        <v>38</v>
      </c>
      <c r="E4218" s="1">
        <v>46110.617361111108</v>
      </c>
      <c r="F4218" s="1">
        <v>46112.867361111108</v>
      </c>
      <c r="G4218" t="s">
        <v>31</v>
      </c>
      <c r="H4218" t="s">
        <v>15</v>
      </c>
      <c r="I4218" t="s">
        <v>16</v>
      </c>
      <c r="J4218">
        <v>3</v>
      </c>
      <c r="K4218" t="str">
        <f>IF(tickets_dataset[[#This Row],[status]] = "Closed", "Yes","No")</f>
        <v>Yes</v>
      </c>
      <c r="L4218" s="2">
        <f t="shared" si="260"/>
        <v>54</v>
      </c>
      <c r="M4218" t="str">
        <f t="shared" si="261"/>
        <v>Yes</v>
      </c>
      <c r="N4218" t="str">
        <f t="shared" si="262"/>
        <v>Mar</v>
      </c>
      <c r="O4218" s="2">
        <f t="shared" si="263"/>
        <v>2.25</v>
      </c>
      <c r="P4218" t="str">
        <f>VLOOKUP(G4218,Agents!A:E,4,FALSE)</f>
        <v>Team5</v>
      </c>
      <c r="Q4218" t="str">
        <f>VLOOKUP(G4218,Agents!A:E,5,FALSE)</f>
        <v>Senior</v>
      </c>
      <c r="R4218" t="str">
        <f>VLOOKUP(G4218,Agents!A:E,2,FALSE)</f>
        <v>Evening</v>
      </c>
    </row>
    <row r="4219" spans="1:18" x14ac:dyDescent="0.35">
      <c r="A4219" t="s">
        <v>7168</v>
      </c>
      <c r="B4219" t="s">
        <v>6122</v>
      </c>
      <c r="C4219" t="s">
        <v>34</v>
      </c>
      <c r="D4219" t="s">
        <v>26</v>
      </c>
      <c r="E4219" s="1">
        <v>46070.625</v>
      </c>
      <c r="F4219" s="1">
        <v>46073.25</v>
      </c>
      <c r="G4219" t="s">
        <v>35</v>
      </c>
      <c r="H4219" t="s">
        <v>15</v>
      </c>
      <c r="I4219" t="s">
        <v>16</v>
      </c>
      <c r="J4219">
        <v>3</v>
      </c>
      <c r="K4219" t="str">
        <f>IF(tickets_dataset[[#This Row],[status]] = "Closed", "Yes","No")</f>
        <v>Yes</v>
      </c>
      <c r="L4219" s="2">
        <f t="shared" si="260"/>
        <v>63</v>
      </c>
      <c r="M4219" t="str">
        <f t="shared" si="261"/>
        <v>Yes</v>
      </c>
      <c r="N4219" t="str">
        <f t="shared" si="262"/>
        <v>Feb</v>
      </c>
      <c r="O4219" s="2">
        <f t="shared" si="263"/>
        <v>2.625</v>
      </c>
      <c r="P4219" t="str">
        <f>VLOOKUP(G4219,Agents!A:E,4,FALSE)</f>
        <v>Team1</v>
      </c>
      <c r="Q4219" t="str">
        <f>VLOOKUP(G4219,Agents!A:E,5,FALSE)</f>
        <v>Senior</v>
      </c>
      <c r="R4219" t="str">
        <f>VLOOKUP(G4219,Agents!A:E,2,FALSE)</f>
        <v>Evening</v>
      </c>
    </row>
    <row r="4220" spans="1:18" x14ac:dyDescent="0.35">
      <c r="A4220" t="s">
        <v>7169</v>
      </c>
      <c r="B4220" t="s">
        <v>7170</v>
      </c>
      <c r="C4220" t="s">
        <v>12</v>
      </c>
      <c r="D4220" t="s">
        <v>38</v>
      </c>
      <c r="E4220" s="1">
        <v>46097.345138888886</v>
      </c>
      <c r="F4220" s="1">
        <v>46098.261805555558</v>
      </c>
      <c r="G4220" t="s">
        <v>149</v>
      </c>
      <c r="H4220" t="s">
        <v>15</v>
      </c>
      <c r="I4220" t="s">
        <v>16</v>
      </c>
      <c r="J4220">
        <v>3</v>
      </c>
      <c r="K4220" t="str">
        <f>IF(tickets_dataset[[#This Row],[status]] = "Closed", "Yes","No")</f>
        <v>Yes</v>
      </c>
      <c r="L4220" s="2">
        <f t="shared" si="260"/>
        <v>22.000000000116415</v>
      </c>
      <c r="M4220" t="str">
        <f t="shared" si="261"/>
        <v>No</v>
      </c>
      <c r="N4220" t="str">
        <f t="shared" si="262"/>
        <v>Mar</v>
      </c>
      <c r="O4220" s="2">
        <f t="shared" si="263"/>
        <v>0.91666666667151731</v>
      </c>
      <c r="P4220" t="str">
        <f>VLOOKUP(G4220,Agents!A:E,4,FALSE)</f>
        <v>Team3</v>
      </c>
      <c r="Q4220" t="str">
        <f>VLOOKUP(G4220,Agents!A:E,5,FALSE)</f>
        <v>Mid</v>
      </c>
      <c r="R4220" t="str">
        <f>VLOOKUP(G4220,Agents!A:E,2,FALSE)</f>
        <v>Night</v>
      </c>
    </row>
    <row r="4221" spans="1:18" x14ac:dyDescent="0.35">
      <c r="A4221" t="s">
        <v>7171</v>
      </c>
      <c r="B4221" t="s">
        <v>2495</v>
      </c>
      <c r="C4221" t="s">
        <v>12</v>
      </c>
      <c r="D4221" t="s">
        <v>13</v>
      </c>
      <c r="E4221" s="1">
        <v>46025.599305555559</v>
      </c>
      <c r="F4221" s="1">
        <v>46027.057638888888</v>
      </c>
      <c r="G4221" t="s">
        <v>42</v>
      </c>
      <c r="H4221" t="s">
        <v>15</v>
      </c>
      <c r="I4221" t="s">
        <v>16</v>
      </c>
      <c r="J4221">
        <v>4</v>
      </c>
      <c r="K4221" t="str">
        <f>IF(tickets_dataset[[#This Row],[status]] = "Closed", "Yes","No")</f>
        <v>Yes</v>
      </c>
      <c r="L4221" s="2">
        <f t="shared" si="260"/>
        <v>34.999999999883585</v>
      </c>
      <c r="M4221" t="str">
        <f t="shared" si="261"/>
        <v>No</v>
      </c>
      <c r="N4221" t="str">
        <f t="shared" si="262"/>
        <v>Jan</v>
      </c>
      <c r="O4221" s="2">
        <f t="shared" si="263"/>
        <v>1.4583333333284827</v>
      </c>
      <c r="P4221" t="str">
        <f>VLOOKUP(G4221,Agents!A:E,4,FALSE)</f>
        <v>Team2</v>
      </c>
      <c r="Q4221" t="str">
        <f>VLOOKUP(G4221,Agents!A:E,5,FALSE)</f>
        <v>Junior</v>
      </c>
      <c r="R4221" t="str">
        <f>VLOOKUP(G4221,Agents!A:E,2,FALSE)</f>
        <v>Night</v>
      </c>
    </row>
    <row r="4222" spans="1:18" x14ac:dyDescent="0.35">
      <c r="A4222" t="s">
        <v>7172</v>
      </c>
      <c r="B4222" t="s">
        <v>3918</v>
      </c>
      <c r="C4222" t="s">
        <v>22</v>
      </c>
      <c r="D4222" t="s">
        <v>26</v>
      </c>
      <c r="E4222" s="1">
        <v>46035.722916666666</v>
      </c>
      <c r="F4222" s="1">
        <v>46036.431250000001</v>
      </c>
      <c r="G4222" t="s">
        <v>31</v>
      </c>
      <c r="H4222" t="s">
        <v>15</v>
      </c>
      <c r="I4222" t="s">
        <v>16</v>
      </c>
      <c r="J4222">
        <v>4</v>
      </c>
      <c r="K4222" t="str">
        <f>IF(tickets_dataset[[#This Row],[status]] = "Closed", "Yes","No")</f>
        <v>Yes</v>
      </c>
      <c r="L4222" s="2">
        <f t="shared" si="260"/>
        <v>17.000000000058208</v>
      </c>
      <c r="M4222" t="str">
        <f t="shared" si="261"/>
        <v>No</v>
      </c>
      <c r="N4222" t="str">
        <f t="shared" si="262"/>
        <v>Jan</v>
      </c>
      <c r="O4222" s="2">
        <f t="shared" si="263"/>
        <v>0.70833333333575865</v>
      </c>
      <c r="P4222" t="str">
        <f>VLOOKUP(G4222,Agents!A:E,4,FALSE)</f>
        <v>Team5</v>
      </c>
      <c r="Q4222" t="str">
        <f>VLOOKUP(G4222,Agents!A:E,5,FALSE)</f>
        <v>Senior</v>
      </c>
      <c r="R4222" t="str">
        <f>VLOOKUP(G4222,Agents!A:E,2,FALSE)</f>
        <v>Evening</v>
      </c>
    </row>
    <row r="4223" spans="1:18" x14ac:dyDescent="0.35">
      <c r="A4223" t="s">
        <v>7173</v>
      </c>
      <c r="B4223" t="s">
        <v>1899</v>
      </c>
      <c r="C4223" t="s">
        <v>76</v>
      </c>
      <c r="D4223" t="s">
        <v>38</v>
      </c>
      <c r="E4223" s="1">
        <v>46042.436111111114</v>
      </c>
      <c r="F4223" s="1">
        <v>46044.852777777778</v>
      </c>
      <c r="G4223" t="s">
        <v>91</v>
      </c>
      <c r="H4223" t="s">
        <v>15</v>
      </c>
      <c r="I4223" t="s">
        <v>16</v>
      </c>
      <c r="J4223">
        <v>3</v>
      </c>
      <c r="K4223" t="str">
        <f>IF(tickets_dataset[[#This Row],[status]] = "Closed", "Yes","No")</f>
        <v>Yes</v>
      </c>
      <c r="L4223" s="2">
        <f t="shared" si="260"/>
        <v>57.999999999941792</v>
      </c>
      <c r="M4223" t="str">
        <f t="shared" si="261"/>
        <v>Yes</v>
      </c>
      <c r="N4223" t="str">
        <f t="shared" si="262"/>
        <v>Jan</v>
      </c>
      <c r="O4223" s="2">
        <f t="shared" si="263"/>
        <v>2.4166666666642413</v>
      </c>
      <c r="P4223" t="str">
        <f>VLOOKUP(G4223,Agents!A:E,4,FALSE)</f>
        <v>Team5</v>
      </c>
      <c r="Q4223" t="str">
        <f>VLOOKUP(G4223,Agents!A:E,5,FALSE)</f>
        <v>Mid</v>
      </c>
      <c r="R4223" t="str">
        <f>VLOOKUP(G4223,Agents!A:E,2,FALSE)</f>
        <v>Night</v>
      </c>
    </row>
    <row r="4224" spans="1:18" x14ac:dyDescent="0.35">
      <c r="A4224" t="s">
        <v>7174</v>
      </c>
      <c r="B4224" t="s">
        <v>2861</v>
      </c>
      <c r="C4224" t="s">
        <v>50</v>
      </c>
      <c r="D4224" t="s">
        <v>13</v>
      </c>
      <c r="E4224" s="1">
        <v>46075.530555555553</v>
      </c>
      <c r="F4224" s="1">
        <v>46075.697222222225</v>
      </c>
      <c r="G4224" t="s">
        <v>206</v>
      </c>
      <c r="H4224" t="s">
        <v>15</v>
      </c>
      <c r="I4224" t="s">
        <v>16</v>
      </c>
      <c r="J4224">
        <v>3</v>
      </c>
      <c r="K4224" t="str">
        <f>IF(tickets_dataset[[#This Row],[status]] = "Closed", "Yes","No")</f>
        <v>Yes</v>
      </c>
      <c r="L4224" s="2">
        <f t="shared" si="260"/>
        <v>4.0000000001164153</v>
      </c>
      <c r="M4224" t="str">
        <f t="shared" si="261"/>
        <v>No</v>
      </c>
      <c r="N4224" t="str">
        <f t="shared" si="262"/>
        <v>Feb</v>
      </c>
      <c r="O4224" s="2">
        <f t="shared" si="263"/>
        <v>0.16666666667151731</v>
      </c>
      <c r="P4224" t="str">
        <f>VLOOKUP(G4224,Agents!A:E,4,FALSE)</f>
        <v>Team5</v>
      </c>
      <c r="Q4224" t="str">
        <f>VLOOKUP(G4224,Agents!A:E,5,FALSE)</f>
        <v>Junior</v>
      </c>
      <c r="R4224" t="str">
        <f>VLOOKUP(G4224,Agents!A:E,2,FALSE)</f>
        <v>Evening</v>
      </c>
    </row>
    <row r="4225" spans="1:18" x14ac:dyDescent="0.35">
      <c r="A4225" t="s">
        <v>7175</v>
      </c>
      <c r="B4225" t="s">
        <v>7176</v>
      </c>
      <c r="C4225" t="s">
        <v>22</v>
      </c>
      <c r="D4225" t="s">
        <v>26</v>
      </c>
      <c r="E4225" s="1">
        <v>46032.896527777775</v>
      </c>
      <c r="F4225" s="1">
        <v>46035.604861111111</v>
      </c>
      <c r="G4225" t="s">
        <v>128</v>
      </c>
      <c r="H4225" t="s">
        <v>15</v>
      </c>
      <c r="I4225" t="s">
        <v>16</v>
      </c>
      <c r="J4225">
        <v>2</v>
      </c>
      <c r="K4225" t="str">
        <f>IF(tickets_dataset[[#This Row],[status]] = "Closed", "Yes","No")</f>
        <v>Yes</v>
      </c>
      <c r="L4225" s="2">
        <f t="shared" si="260"/>
        <v>65.000000000058208</v>
      </c>
      <c r="M4225" t="str">
        <f t="shared" si="261"/>
        <v>Yes</v>
      </c>
      <c r="N4225" t="str">
        <f t="shared" si="262"/>
        <v>Jan</v>
      </c>
      <c r="O4225" s="2">
        <f t="shared" si="263"/>
        <v>2.7083333333357587</v>
      </c>
      <c r="P4225" t="str">
        <f>VLOOKUP(G4225,Agents!A:E,4,FALSE)</f>
        <v>Team4</v>
      </c>
      <c r="Q4225" t="str">
        <f>VLOOKUP(G4225,Agents!A:E,5,FALSE)</f>
        <v>Mid</v>
      </c>
      <c r="R4225" t="str">
        <f>VLOOKUP(G4225,Agents!A:E,2,FALSE)</f>
        <v>Night</v>
      </c>
    </row>
    <row r="4226" spans="1:18" x14ac:dyDescent="0.35">
      <c r="A4226" t="s">
        <v>7177</v>
      </c>
      <c r="B4226" t="s">
        <v>1703</v>
      </c>
      <c r="C4226" t="s">
        <v>76</v>
      </c>
      <c r="D4226" t="s">
        <v>26</v>
      </c>
      <c r="E4226" s="1">
        <v>46093.787499999999</v>
      </c>
      <c r="F4226" s="1">
        <v>46095.32916666667</v>
      </c>
      <c r="G4226" t="s">
        <v>19</v>
      </c>
      <c r="H4226" t="s">
        <v>15</v>
      </c>
      <c r="I4226" t="s">
        <v>16</v>
      </c>
      <c r="J4226">
        <v>2</v>
      </c>
      <c r="K4226" t="str">
        <f>IF(tickets_dataset[[#This Row],[status]] = "Closed", "Yes","No")</f>
        <v>Yes</v>
      </c>
      <c r="L4226" s="2">
        <f t="shared" ref="L4226:L4289" si="264">IF(ISBLANK(F4226),"",(F4226-E4226)*24)</f>
        <v>37.000000000116415</v>
      </c>
      <c r="M4226" t="str">
        <f t="shared" ref="M4226:M4289" si="265">IF(L4226&gt;48,"Yes","No")</f>
        <v>No</v>
      </c>
      <c r="N4226" t="str">
        <f t="shared" ref="N4226:N4289" si="266">TEXT(E4226,"mmm")</f>
        <v>Mar</v>
      </c>
      <c r="O4226" s="2">
        <f t="shared" si="263"/>
        <v>1.5416666666715173</v>
      </c>
      <c r="P4226" t="str">
        <f>VLOOKUP(G4226,Agents!A:E,4,FALSE)</f>
        <v>Team4</v>
      </c>
      <c r="Q4226" t="str">
        <f>VLOOKUP(G4226,Agents!A:E,5,FALSE)</f>
        <v>Senior</v>
      </c>
      <c r="R4226" t="str">
        <f>VLOOKUP(G4226,Agents!A:E,2,FALSE)</f>
        <v>Evening</v>
      </c>
    </row>
    <row r="4227" spans="1:18" x14ac:dyDescent="0.35">
      <c r="A4227" t="s">
        <v>7178</v>
      </c>
      <c r="B4227" t="s">
        <v>4108</v>
      </c>
      <c r="C4227" t="s">
        <v>12</v>
      </c>
      <c r="D4227" t="s">
        <v>13</v>
      </c>
      <c r="E4227" s="1">
        <v>46061.974999999999</v>
      </c>
      <c r="F4227" s="1">
        <v>46062.89166666667</v>
      </c>
      <c r="G4227" t="s">
        <v>73</v>
      </c>
      <c r="H4227" t="s">
        <v>15</v>
      </c>
      <c r="I4227" t="s">
        <v>16</v>
      </c>
      <c r="J4227">
        <v>3</v>
      </c>
      <c r="K4227" t="str">
        <f>IF(tickets_dataset[[#This Row],[status]] = "Closed", "Yes","No")</f>
        <v>Yes</v>
      </c>
      <c r="L4227" s="2">
        <f t="shared" si="264"/>
        <v>22.000000000116415</v>
      </c>
      <c r="M4227" t="str">
        <f t="shared" si="265"/>
        <v>No</v>
      </c>
      <c r="N4227" t="str">
        <f t="shared" si="266"/>
        <v>Feb</v>
      </c>
      <c r="O4227" s="2">
        <f t="shared" ref="O4227:O4290" si="267">F4227-E4227</f>
        <v>0.91666666667151731</v>
      </c>
      <c r="P4227" t="str">
        <f>VLOOKUP(G4227,Agents!A:E,4,FALSE)</f>
        <v>Team4</v>
      </c>
      <c r="Q4227" t="str">
        <f>VLOOKUP(G4227,Agents!A:E,5,FALSE)</f>
        <v>Senior</v>
      </c>
      <c r="R4227" t="str">
        <f>VLOOKUP(G4227,Agents!A:E,2,FALSE)</f>
        <v>Night</v>
      </c>
    </row>
    <row r="4228" spans="1:18" x14ac:dyDescent="0.35">
      <c r="A4228" t="s">
        <v>7179</v>
      </c>
      <c r="B4228" t="s">
        <v>1389</v>
      </c>
      <c r="C4228" t="s">
        <v>34</v>
      </c>
      <c r="D4228" t="s">
        <v>13</v>
      </c>
      <c r="E4228" s="1">
        <v>46111.390277777777</v>
      </c>
      <c r="F4228" s="1">
        <v>46111.890277777777</v>
      </c>
      <c r="G4228" t="s">
        <v>128</v>
      </c>
      <c r="H4228" t="s">
        <v>15</v>
      </c>
      <c r="I4228" t="s">
        <v>16</v>
      </c>
      <c r="J4228">
        <v>4</v>
      </c>
      <c r="K4228" t="str">
        <f>IF(tickets_dataset[[#This Row],[status]] = "Closed", "Yes","No")</f>
        <v>Yes</v>
      </c>
      <c r="L4228" s="2">
        <f t="shared" si="264"/>
        <v>12</v>
      </c>
      <c r="M4228" t="str">
        <f t="shared" si="265"/>
        <v>No</v>
      </c>
      <c r="N4228" t="str">
        <f t="shared" si="266"/>
        <v>Mar</v>
      </c>
      <c r="O4228" s="2">
        <f t="shared" si="267"/>
        <v>0.5</v>
      </c>
      <c r="P4228" t="str">
        <f>VLOOKUP(G4228,Agents!A:E,4,FALSE)</f>
        <v>Team4</v>
      </c>
      <c r="Q4228" t="str">
        <f>VLOOKUP(G4228,Agents!A:E,5,FALSE)</f>
        <v>Mid</v>
      </c>
      <c r="R4228" t="str">
        <f>VLOOKUP(G4228,Agents!A:E,2,FALSE)</f>
        <v>Night</v>
      </c>
    </row>
    <row r="4229" spans="1:18" x14ac:dyDescent="0.35">
      <c r="A4229" t="s">
        <v>7180</v>
      </c>
      <c r="B4229" t="s">
        <v>7181</v>
      </c>
      <c r="C4229" t="s">
        <v>22</v>
      </c>
      <c r="D4229" t="s">
        <v>26</v>
      </c>
      <c r="E4229" s="1">
        <v>46096.40625</v>
      </c>
      <c r="F4229" s="1">
        <v>46097.53125</v>
      </c>
      <c r="G4229" t="s">
        <v>39</v>
      </c>
      <c r="H4229" t="s">
        <v>15</v>
      </c>
      <c r="I4229" t="s">
        <v>16</v>
      </c>
      <c r="J4229">
        <v>4</v>
      </c>
      <c r="K4229" t="str">
        <f>IF(tickets_dataset[[#This Row],[status]] = "Closed", "Yes","No")</f>
        <v>Yes</v>
      </c>
      <c r="L4229" s="2">
        <f t="shared" si="264"/>
        <v>27</v>
      </c>
      <c r="M4229" t="str">
        <f t="shared" si="265"/>
        <v>No</v>
      </c>
      <c r="N4229" t="str">
        <f t="shared" si="266"/>
        <v>Mar</v>
      </c>
      <c r="O4229" s="2">
        <f t="shared" si="267"/>
        <v>1.125</v>
      </c>
      <c r="P4229" t="str">
        <f>VLOOKUP(G4229,Agents!A:E,4,FALSE)</f>
        <v>Team3</v>
      </c>
      <c r="Q4229" t="str">
        <f>VLOOKUP(G4229,Agents!A:E,5,FALSE)</f>
        <v>Mid</v>
      </c>
      <c r="R4229" t="str">
        <f>VLOOKUP(G4229,Agents!A:E,2,FALSE)</f>
        <v>Night</v>
      </c>
    </row>
    <row r="4230" spans="1:18" x14ac:dyDescent="0.35">
      <c r="A4230" t="s">
        <v>7182</v>
      </c>
      <c r="B4230" t="s">
        <v>6863</v>
      </c>
      <c r="C4230" t="s">
        <v>76</v>
      </c>
      <c r="D4230" t="s">
        <v>13</v>
      </c>
      <c r="E4230" s="1">
        <v>46094.45</v>
      </c>
      <c r="F4230" s="1">
        <v>46095.7</v>
      </c>
      <c r="G4230" t="s">
        <v>311</v>
      </c>
      <c r="H4230" t="s">
        <v>28</v>
      </c>
      <c r="I4230" t="s">
        <v>16</v>
      </c>
      <c r="J4230">
        <v>4</v>
      </c>
      <c r="K4230" t="str">
        <f>IF(tickets_dataset[[#This Row],[status]] = "Closed", "Yes","No")</f>
        <v>No</v>
      </c>
      <c r="L4230" s="2">
        <f t="shared" si="264"/>
        <v>30</v>
      </c>
      <c r="M4230" t="str">
        <f t="shared" si="265"/>
        <v>No</v>
      </c>
      <c r="N4230" t="str">
        <f t="shared" si="266"/>
        <v>Mar</v>
      </c>
      <c r="O4230" s="2">
        <f t="shared" si="267"/>
        <v>1.25</v>
      </c>
      <c r="P4230" t="str">
        <f>VLOOKUP(G4230,Agents!A:E,4,FALSE)</f>
        <v>Team5</v>
      </c>
      <c r="Q4230" t="str">
        <f>VLOOKUP(G4230,Agents!A:E,5,FALSE)</f>
        <v>Senior</v>
      </c>
      <c r="R4230" t="str">
        <f>VLOOKUP(G4230,Agents!A:E,2,FALSE)</f>
        <v>Evening</v>
      </c>
    </row>
    <row r="4231" spans="1:18" x14ac:dyDescent="0.35">
      <c r="A4231" t="s">
        <v>7183</v>
      </c>
      <c r="B4231" t="s">
        <v>5598</v>
      </c>
      <c r="C4231" t="s">
        <v>76</v>
      </c>
      <c r="D4231" t="s">
        <v>38</v>
      </c>
      <c r="E4231" s="1">
        <v>46109.286111111112</v>
      </c>
      <c r="F4231" s="1">
        <v>46110.286111111112</v>
      </c>
      <c r="G4231" t="s">
        <v>59</v>
      </c>
      <c r="H4231" t="s">
        <v>15</v>
      </c>
      <c r="I4231" t="s">
        <v>16</v>
      </c>
      <c r="J4231">
        <v>5</v>
      </c>
      <c r="K4231" t="str">
        <f>IF(tickets_dataset[[#This Row],[status]] = "Closed", "Yes","No")</f>
        <v>Yes</v>
      </c>
      <c r="L4231" s="2">
        <f t="shared" si="264"/>
        <v>24</v>
      </c>
      <c r="M4231" t="str">
        <f t="shared" si="265"/>
        <v>No</v>
      </c>
      <c r="N4231" t="str">
        <f t="shared" si="266"/>
        <v>Mar</v>
      </c>
      <c r="O4231" s="2">
        <f t="shared" si="267"/>
        <v>1</v>
      </c>
      <c r="P4231" t="str">
        <f>VLOOKUP(G4231,Agents!A:E,4,FALSE)</f>
        <v>Team3</v>
      </c>
      <c r="Q4231" t="str">
        <f>VLOOKUP(G4231,Agents!A:E,5,FALSE)</f>
        <v>Senior</v>
      </c>
      <c r="R4231" t="str">
        <f>VLOOKUP(G4231,Agents!A:E,2,FALSE)</f>
        <v>Night</v>
      </c>
    </row>
    <row r="4232" spans="1:18" x14ac:dyDescent="0.35">
      <c r="A4232" t="s">
        <v>7184</v>
      </c>
      <c r="B4232" t="s">
        <v>7185</v>
      </c>
      <c r="C4232" t="s">
        <v>12</v>
      </c>
      <c r="D4232" t="s">
        <v>13</v>
      </c>
      <c r="E4232" s="1">
        <v>46080.040277777778</v>
      </c>
      <c r="F4232" s="1">
        <v>46081.248611111114</v>
      </c>
      <c r="G4232" t="s">
        <v>344</v>
      </c>
      <c r="H4232" t="s">
        <v>15</v>
      </c>
      <c r="I4232" t="s">
        <v>16</v>
      </c>
      <c r="J4232">
        <v>4</v>
      </c>
      <c r="K4232" t="str">
        <f>IF(tickets_dataset[[#This Row],[status]] = "Closed", "Yes","No")</f>
        <v>Yes</v>
      </c>
      <c r="L4232" s="2">
        <f t="shared" si="264"/>
        <v>29.000000000058208</v>
      </c>
      <c r="M4232" t="str">
        <f t="shared" si="265"/>
        <v>No</v>
      </c>
      <c r="N4232" t="str">
        <f t="shared" si="266"/>
        <v>Feb</v>
      </c>
      <c r="O4232" s="2">
        <f t="shared" si="267"/>
        <v>1.2083333333357587</v>
      </c>
      <c r="P4232" t="str">
        <f>VLOOKUP(G4232,Agents!A:E,4,FALSE)</f>
        <v>Team4</v>
      </c>
      <c r="Q4232" t="str">
        <f>VLOOKUP(G4232,Agents!A:E,5,FALSE)</f>
        <v>Senior</v>
      </c>
      <c r="R4232" t="str">
        <f>VLOOKUP(G4232,Agents!A:E,2,FALSE)</f>
        <v>Night</v>
      </c>
    </row>
    <row r="4233" spans="1:18" x14ac:dyDescent="0.35">
      <c r="A4233" t="s">
        <v>7186</v>
      </c>
      <c r="B4233" t="s">
        <v>52</v>
      </c>
      <c r="C4233" t="s">
        <v>12</v>
      </c>
      <c r="D4233" t="s">
        <v>26</v>
      </c>
      <c r="E4233" s="1">
        <v>46090.541666666664</v>
      </c>
      <c r="F4233" s="1">
        <v>46092.375</v>
      </c>
      <c r="G4233" t="s">
        <v>83</v>
      </c>
      <c r="H4233" t="s">
        <v>15</v>
      </c>
      <c r="I4233" t="s">
        <v>16</v>
      </c>
      <c r="J4233">
        <v>4</v>
      </c>
      <c r="K4233" t="str">
        <f>IF(tickets_dataset[[#This Row],[status]] = "Closed", "Yes","No")</f>
        <v>Yes</v>
      </c>
      <c r="L4233" s="2">
        <f t="shared" si="264"/>
        <v>44.000000000058208</v>
      </c>
      <c r="M4233" t="str">
        <f t="shared" si="265"/>
        <v>No</v>
      </c>
      <c r="N4233" t="str">
        <f t="shared" si="266"/>
        <v>Mar</v>
      </c>
      <c r="O4233" s="2">
        <f t="shared" si="267"/>
        <v>1.8333333333357587</v>
      </c>
      <c r="P4233" t="str">
        <f>VLOOKUP(G4233,Agents!A:E,4,FALSE)</f>
        <v>Team2</v>
      </c>
      <c r="Q4233" t="str">
        <f>VLOOKUP(G4233,Agents!A:E,5,FALSE)</f>
        <v>Junior</v>
      </c>
      <c r="R4233" t="str">
        <f>VLOOKUP(G4233,Agents!A:E,2,FALSE)</f>
        <v>Night</v>
      </c>
    </row>
    <row r="4234" spans="1:18" x14ac:dyDescent="0.35">
      <c r="A4234" t="s">
        <v>7187</v>
      </c>
      <c r="B4234" t="s">
        <v>6421</v>
      </c>
      <c r="C4234" t="s">
        <v>76</v>
      </c>
      <c r="D4234" t="s">
        <v>26</v>
      </c>
      <c r="E4234" s="1">
        <v>46109.323611111111</v>
      </c>
      <c r="F4234" s="1">
        <v>46111.240277777775</v>
      </c>
      <c r="G4234" t="s">
        <v>77</v>
      </c>
      <c r="H4234" t="s">
        <v>15</v>
      </c>
      <c r="I4234" t="s">
        <v>16</v>
      </c>
      <c r="J4234">
        <v>4</v>
      </c>
      <c r="K4234" t="str">
        <f>IF(tickets_dataset[[#This Row],[status]] = "Closed", "Yes","No")</f>
        <v>Yes</v>
      </c>
      <c r="L4234" s="2">
        <f t="shared" si="264"/>
        <v>45.999999999941792</v>
      </c>
      <c r="M4234" t="str">
        <f t="shared" si="265"/>
        <v>No</v>
      </c>
      <c r="N4234" t="str">
        <f t="shared" si="266"/>
        <v>Mar</v>
      </c>
      <c r="O4234" s="2">
        <f t="shared" si="267"/>
        <v>1.9166666666642413</v>
      </c>
      <c r="P4234" t="str">
        <f>VLOOKUP(G4234,Agents!A:E,4,FALSE)</f>
        <v>Team5</v>
      </c>
      <c r="Q4234" t="str">
        <f>VLOOKUP(G4234,Agents!A:E,5,FALSE)</f>
        <v>Junior</v>
      </c>
      <c r="R4234" t="str">
        <f>VLOOKUP(G4234,Agents!A:E,2,FALSE)</f>
        <v>Evening</v>
      </c>
    </row>
    <row r="4235" spans="1:18" x14ac:dyDescent="0.35">
      <c r="A4235" t="s">
        <v>7188</v>
      </c>
      <c r="B4235" t="s">
        <v>7189</v>
      </c>
      <c r="C4235" t="s">
        <v>22</v>
      </c>
      <c r="D4235" t="s">
        <v>26</v>
      </c>
      <c r="E4235" s="1">
        <v>46095.873611111114</v>
      </c>
      <c r="F4235" s="1">
        <v>46096.415277777778</v>
      </c>
      <c r="G4235" t="s">
        <v>239</v>
      </c>
      <c r="H4235" t="s">
        <v>15</v>
      </c>
      <c r="I4235" t="s">
        <v>16</v>
      </c>
      <c r="J4235">
        <v>3</v>
      </c>
      <c r="K4235" t="str">
        <f>IF(tickets_dataset[[#This Row],[status]] = "Closed", "Yes","No")</f>
        <v>Yes</v>
      </c>
      <c r="L4235" s="2">
        <f t="shared" si="264"/>
        <v>12.999999999941792</v>
      </c>
      <c r="M4235" t="str">
        <f t="shared" si="265"/>
        <v>No</v>
      </c>
      <c r="N4235" t="str">
        <f t="shared" si="266"/>
        <v>Mar</v>
      </c>
      <c r="O4235" s="2">
        <f t="shared" si="267"/>
        <v>0.54166666666424135</v>
      </c>
      <c r="P4235" t="str">
        <f>VLOOKUP(G4235,Agents!A:E,4,FALSE)</f>
        <v>Team1</v>
      </c>
      <c r="Q4235" t="str">
        <f>VLOOKUP(G4235,Agents!A:E,5,FALSE)</f>
        <v>Senior</v>
      </c>
      <c r="R4235" t="str">
        <f>VLOOKUP(G4235,Agents!A:E,2,FALSE)</f>
        <v>Evening</v>
      </c>
    </row>
    <row r="4236" spans="1:18" x14ac:dyDescent="0.35">
      <c r="A4236" t="s">
        <v>7190</v>
      </c>
      <c r="B4236" t="s">
        <v>7191</v>
      </c>
      <c r="C4236" t="s">
        <v>34</v>
      </c>
      <c r="D4236" t="s">
        <v>38</v>
      </c>
      <c r="E4236" s="1">
        <v>46052.684027777781</v>
      </c>
      <c r="F4236" s="1">
        <v>46055.559027777781</v>
      </c>
      <c r="G4236" t="s">
        <v>183</v>
      </c>
      <c r="H4236" t="s">
        <v>15</v>
      </c>
      <c r="I4236" t="s">
        <v>16</v>
      </c>
      <c r="J4236">
        <v>4</v>
      </c>
      <c r="K4236" t="str">
        <f>IF(tickets_dataset[[#This Row],[status]] = "Closed", "Yes","No")</f>
        <v>Yes</v>
      </c>
      <c r="L4236" s="2">
        <f t="shared" si="264"/>
        <v>69</v>
      </c>
      <c r="M4236" t="str">
        <f t="shared" si="265"/>
        <v>Yes</v>
      </c>
      <c r="N4236" t="str">
        <f t="shared" si="266"/>
        <v>Jan</v>
      </c>
      <c r="O4236" s="2">
        <f t="shared" si="267"/>
        <v>2.875</v>
      </c>
      <c r="P4236" t="str">
        <f>VLOOKUP(G4236,Agents!A:E,4,FALSE)</f>
        <v>Team3</v>
      </c>
      <c r="Q4236" t="str">
        <f>VLOOKUP(G4236,Agents!A:E,5,FALSE)</f>
        <v>Senior</v>
      </c>
      <c r="R4236" t="str">
        <f>VLOOKUP(G4236,Agents!A:E,2,FALSE)</f>
        <v>Night</v>
      </c>
    </row>
    <row r="4237" spans="1:18" x14ac:dyDescent="0.35">
      <c r="A4237" t="s">
        <v>7192</v>
      </c>
      <c r="B4237" t="s">
        <v>5875</v>
      </c>
      <c r="C4237" t="s">
        <v>34</v>
      </c>
      <c r="D4237" t="s">
        <v>26</v>
      </c>
      <c r="E4237" s="1">
        <v>46085.895833333336</v>
      </c>
      <c r="F4237" s="1">
        <v>46088.0625</v>
      </c>
      <c r="G4237" t="s">
        <v>39</v>
      </c>
      <c r="H4237" t="s">
        <v>15</v>
      </c>
      <c r="I4237" t="s">
        <v>16</v>
      </c>
      <c r="J4237">
        <v>5</v>
      </c>
      <c r="K4237" t="str">
        <f>IF(tickets_dataset[[#This Row],[status]] = "Closed", "Yes","No")</f>
        <v>Yes</v>
      </c>
      <c r="L4237" s="2">
        <f t="shared" si="264"/>
        <v>51.999999999941792</v>
      </c>
      <c r="M4237" t="str">
        <f t="shared" si="265"/>
        <v>Yes</v>
      </c>
      <c r="N4237" t="str">
        <f t="shared" si="266"/>
        <v>Mar</v>
      </c>
      <c r="O4237" s="2">
        <f t="shared" si="267"/>
        <v>2.1666666666642413</v>
      </c>
      <c r="P4237" t="str">
        <f>VLOOKUP(G4237,Agents!A:E,4,FALSE)</f>
        <v>Team3</v>
      </c>
      <c r="Q4237" t="str">
        <f>VLOOKUP(G4237,Agents!A:E,5,FALSE)</f>
        <v>Mid</v>
      </c>
      <c r="R4237" t="str">
        <f>VLOOKUP(G4237,Agents!A:E,2,FALSE)</f>
        <v>Night</v>
      </c>
    </row>
    <row r="4238" spans="1:18" x14ac:dyDescent="0.35">
      <c r="A4238" t="s">
        <v>7193</v>
      </c>
      <c r="B4238" t="s">
        <v>7194</v>
      </c>
      <c r="C4238" t="s">
        <v>34</v>
      </c>
      <c r="D4238" t="s">
        <v>13</v>
      </c>
      <c r="E4238" s="1">
        <v>46057.290972222225</v>
      </c>
      <c r="F4238" s="1">
        <v>46059.124305555553</v>
      </c>
      <c r="G4238" t="s">
        <v>234</v>
      </c>
      <c r="H4238" t="s">
        <v>15</v>
      </c>
      <c r="I4238" t="s">
        <v>16</v>
      </c>
      <c r="J4238">
        <v>4</v>
      </c>
      <c r="K4238" t="str">
        <f>IF(tickets_dataset[[#This Row],[status]] = "Closed", "Yes","No")</f>
        <v>Yes</v>
      </c>
      <c r="L4238" s="2">
        <f t="shared" si="264"/>
        <v>43.999999999883585</v>
      </c>
      <c r="M4238" t="str">
        <f t="shared" si="265"/>
        <v>No</v>
      </c>
      <c r="N4238" t="str">
        <f t="shared" si="266"/>
        <v>Feb</v>
      </c>
      <c r="O4238" s="2">
        <f t="shared" si="267"/>
        <v>1.8333333333284827</v>
      </c>
      <c r="P4238" t="str">
        <f>VLOOKUP(G4238,Agents!A:E,4,FALSE)</f>
        <v>Team5</v>
      </c>
      <c r="Q4238" t="str">
        <f>VLOOKUP(G4238,Agents!A:E,5,FALSE)</f>
        <v>Senior</v>
      </c>
      <c r="R4238" t="str">
        <f>VLOOKUP(G4238,Agents!A:E,2,FALSE)</f>
        <v>Night</v>
      </c>
    </row>
    <row r="4239" spans="1:18" x14ac:dyDescent="0.35">
      <c r="A4239" t="s">
        <v>7195</v>
      </c>
      <c r="B4239" t="s">
        <v>512</v>
      </c>
      <c r="C4239" t="s">
        <v>34</v>
      </c>
      <c r="D4239" t="s">
        <v>38</v>
      </c>
      <c r="E4239" s="1">
        <v>46072.433333333334</v>
      </c>
      <c r="F4239" s="1">
        <v>46073.14166666667</v>
      </c>
      <c r="G4239" t="s">
        <v>422</v>
      </c>
      <c r="H4239" t="s">
        <v>15</v>
      </c>
      <c r="I4239" t="s">
        <v>16</v>
      </c>
      <c r="J4239">
        <v>4</v>
      </c>
      <c r="K4239" t="str">
        <f>IF(tickets_dataset[[#This Row],[status]] = "Closed", "Yes","No")</f>
        <v>Yes</v>
      </c>
      <c r="L4239" s="2">
        <f t="shared" si="264"/>
        <v>17.000000000058208</v>
      </c>
      <c r="M4239" t="str">
        <f t="shared" si="265"/>
        <v>No</v>
      </c>
      <c r="N4239" t="str">
        <f t="shared" si="266"/>
        <v>Feb</v>
      </c>
      <c r="O4239" s="2">
        <f t="shared" si="267"/>
        <v>0.70833333333575865</v>
      </c>
      <c r="P4239" t="str">
        <f>VLOOKUP(G4239,Agents!A:E,4,FALSE)</f>
        <v>Team5</v>
      </c>
      <c r="Q4239" t="str">
        <f>VLOOKUP(G4239,Agents!A:E,5,FALSE)</f>
        <v>Mid</v>
      </c>
      <c r="R4239" t="str">
        <f>VLOOKUP(G4239,Agents!A:E,2,FALSE)</f>
        <v>Evening</v>
      </c>
    </row>
    <row r="4240" spans="1:18" x14ac:dyDescent="0.35">
      <c r="A4240" t="s">
        <v>7196</v>
      </c>
      <c r="B4240" t="s">
        <v>4065</v>
      </c>
      <c r="C4240" t="s">
        <v>12</v>
      </c>
      <c r="D4240" t="s">
        <v>26</v>
      </c>
      <c r="E4240" s="1">
        <v>46082.393055555556</v>
      </c>
      <c r="F4240" s="1">
        <v>46085.05972222222</v>
      </c>
      <c r="G4240" t="s">
        <v>128</v>
      </c>
      <c r="H4240" t="s">
        <v>15</v>
      </c>
      <c r="I4240" t="s">
        <v>16</v>
      </c>
      <c r="J4240">
        <v>3</v>
      </c>
      <c r="K4240" t="str">
        <f>IF(tickets_dataset[[#This Row],[status]] = "Closed", "Yes","No")</f>
        <v>Yes</v>
      </c>
      <c r="L4240" s="2">
        <f t="shared" si="264"/>
        <v>63.999999999941792</v>
      </c>
      <c r="M4240" t="str">
        <f t="shared" si="265"/>
        <v>Yes</v>
      </c>
      <c r="N4240" t="str">
        <f t="shared" si="266"/>
        <v>Mar</v>
      </c>
      <c r="O4240" s="2">
        <f t="shared" si="267"/>
        <v>2.6666666666642413</v>
      </c>
      <c r="P4240" t="str">
        <f>VLOOKUP(G4240,Agents!A:E,4,FALSE)</f>
        <v>Team4</v>
      </c>
      <c r="Q4240" t="str">
        <f>VLOOKUP(G4240,Agents!A:E,5,FALSE)</f>
        <v>Mid</v>
      </c>
      <c r="R4240" t="str">
        <f>VLOOKUP(G4240,Agents!A:E,2,FALSE)</f>
        <v>Night</v>
      </c>
    </row>
    <row r="4241" spans="1:18" x14ac:dyDescent="0.35">
      <c r="A4241" t="s">
        <v>7197</v>
      </c>
      <c r="B4241" t="s">
        <v>7198</v>
      </c>
      <c r="C4241" t="s">
        <v>34</v>
      </c>
      <c r="D4241" t="s">
        <v>26</v>
      </c>
      <c r="E4241" s="1">
        <v>46110.585416666669</v>
      </c>
      <c r="F4241" s="1">
        <v>46112.252083333333</v>
      </c>
      <c r="G4241" t="s">
        <v>131</v>
      </c>
      <c r="H4241" t="s">
        <v>15</v>
      </c>
      <c r="I4241" t="s">
        <v>16</v>
      </c>
      <c r="J4241">
        <v>4</v>
      </c>
      <c r="K4241" t="str">
        <f>IF(tickets_dataset[[#This Row],[status]] = "Closed", "Yes","No")</f>
        <v>Yes</v>
      </c>
      <c r="L4241" s="2">
        <f t="shared" si="264"/>
        <v>39.999999999941792</v>
      </c>
      <c r="M4241" t="str">
        <f t="shared" si="265"/>
        <v>No</v>
      </c>
      <c r="N4241" t="str">
        <f t="shared" si="266"/>
        <v>Mar</v>
      </c>
      <c r="O4241" s="2">
        <f t="shared" si="267"/>
        <v>1.6666666666642413</v>
      </c>
      <c r="P4241" t="str">
        <f>VLOOKUP(G4241,Agents!A:E,4,FALSE)</f>
        <v>Team4</v>
      </c>
      <c r="Q4241" t="str">
        <f>VLOOKUP(G4241,Agents!A:E,5,FALSE)</f>
        <v>Junior</v>
      </c>
      <c r="R4241" t="str">
        <f>VLOOKUP(G4241,Agents!A:E,2,FALSE)</f>
        <v>Night</v>
      </c>
    </row>
    <row r="4242" spans="1:18" x14ac:dyDescent="0.35">
      <c r="A4242" t="s">
        <v>7199</v>
      </c>
      <c r="B4242" t="s">
        <v>3523</v>
      </c>
      <c r="C4242" t="s">
        <v>34</v>
      </c>
      <c r="D4242" t="s">
        <v>38</v>
      </c>
      <c r="E4242" s="1">
        <v>46050.313888888886</v>
      </c>
      <c r="F4242" s="1">
        <v>46051.647222222222</v>
      </c>
      <c r="G4242" t="s">
        <v>167</v>
      </c>
      <c r="H4242" t="s">
        <v>132</v>
      </c>
      <c r="I4242" t="s">
        <v>16</v>
      </c>
      <c r="J4242">
        <v>4</v>
      </c>
      <c r="K4242" t="str">
        <f>IF(tickets_dataset[[#This Row],[status]] = "Closed", "Yes","No")</f>
        <v>No</v>
      </c>
      <c r="L4242" s="2">
        <f t="shared" si="264"/>
        <v>32.000000000058208</v>
      </c>
      <c r="M4242" t="str">
        <f t="shared" si="265"/>
        <v>No</v>
      </c>
      <c r="N4242" t="str">
        <f t="shared" si="266"/>
        <v>Jan</v>
      </c>
      <c r="O4242" s="2">
        <f t="shared" si="267"/>
        <v>1.3333333333357587</v>
      </c>
      <c r="P4242" t="str">
        <f>VLOOKUP(G4242,Agents!A:E,4,FALSE)</f>
        <v>Team3</v>
      </c>
      <c r="Q4242" t="str">
        <f>VLOOKUP(G4242,Agents!A:E,5,FALSE)</f>
        <v>Mid</v>
      </c>
      <c r="R4242" t="str">
        <f>VLOOKUP(G4242,Agents!A:E,2,FALSE)</f>
        <v>Evening</v>
      </c>
    </row>
    <row r="4243" spans="1:18" x14ac:dyDescent="0.35">
      <c r="A4243" t="s">
        <v>7200</v>
      </c>
      <c r="B4243" t="s">
        <v>7201</v>
      </c>
      <c r="C4243" t="s">
        <v>34</v>
      </c>
      <c r="D4243" t="s">
        <v>26</v>
      </c>
      <c r="E4243" s="1">
        <v>46051.469444444447</v>
      </c>
      <c r="F4243" s="1">
        <v>46052.136111111111</v>
      </c>
      <c r="G4243" t="s">
        <v>14</v>
      </c>
      <c r="H4243" t="s">
        <v>15</v>
      </c>
      <c r="I4243" t="s">
        <v>68</v>
      </c>
      <c r="J4243">
        <v>3</v>
      </c>
      <c r="K4243" t="str">
        <f>IF(tickets_dataset[[#This Row],[status]] = "Closed", "Yes","No")</f>
        <v>Yes</v>
      </c>
      <c r="L4243" s="2">
        <f t="shared" si="264"/>
        <v>15.999999999941792</v>
      </c>
      <c r="M4243" t="str">
        <f t="shared" si="265"/>
        <v>No</v>
      </c>
      <c r="N4243" t="str">
        <f t="shared" si="266"/>
        <v>Jan</v>
      </c>
      <c r="O4243" s="2">
        <f t="shared" si="267"/>
        <v>0.66666666666424135</v>
      </c>
      <c r="P4243" t="str">
        <f>VLOOKUP(G4243,Agents!A:E,4,FALSE)</f>
        <v>Team1</v>
      </c>
      <c r="Q4243" t="str">
        <f>VLOOKUP(G4243,Agents!A:E,5,FALSE)</f>
        <v>Senior</v>
      </c>
      <c r="R4243" t="str">
        <f>VLOOKUP(G4243,Agents!A:E,2,FALSE)</f>
        <v>Morning</v>
      </c>
    </row>
    <row r="4244" spans="1:18" x14ac:dyDescent="0.35">
      <c r="A4244" t="s">
        <v>7202</v>
      </c>
      <c r="B4244" t="s">
        <v>7203</v>
      </c>
      <c r="C4244" t="s">
        <v>34</v>
      </c>
      <c r="D4244" t="s">
        <v>26</v>
      </c>
      <c r="E4244" s="1">
        <v>46081.426388888889</v>
      </c>
      <c r="F4244" s="1">
        <v>46083.218055555553</v>
      </c>
      <c r="G4244" t="s">
        <v>31</v>
      </c>
      <c r="H4244" t="s">
        <v>132</v>
      </c>
      <c r="I4244" t="s">
        <v>16</v>
      </c>
      <c r="J4244">
        <v>3</v>
      </c>
      <c r="K4244" t="str">
        <f>IF(tickets_dataset[[#This Row],[status]] = "Closed", "Yes","No")</f>
        <v>No</v>
      </c>
      <c r="L4244" s="2">
        <f t="shared" si="264"/>
        <v>42.999999999941792</v>
      </c>
      <c r="M4244" t="str">
        <f t="shared" si="265"/>
        <v>No</v>
      </c>
      <c r="N4244" t="str">
        <f t="shared" si="266"/>
        <v>Feb</v>
      </c>
      <c r="O4244" s="2">
        <f t="shared" si="267"/>
        <v>1.7916666666642413</v>
      </c>
      <c r="P4244" t="str">
        <f>VLOOKUP(G4244,Agents!A:E,4,FALSE)</f>
        <v>Team5</v>
      </c>
      <c r="Q4244" t="str">
        <f>VLOOKUP(G4244,Agents!A:E,5,FALSE)</f>
        <v>Senior</v>
      </c>
      <c r="R4244" t="str">
        <f>VLOOKUP(G4244,Agents!A:E,2,FALSE)</f>
        <v>Evening</v>
      </c>
    </row>
    <row r="4245" spans="1:18" x14ac:dyDescent="0.35">
      <c r="A4245" t="s">
        <v>7204</v>
      </c>
      <c r="B4245" t="s">
        <v>7205</v>
      </c>
      <c r="C4245" t="s">
        <v>34</v>
      </c>
      <c r="D4245" t="s">
        <v>38</v>
      </c>
      <c r="E4245" s="1">
        <v>46089.424305555556</v>
      </c>
      <c r="F4245" s="1">
        <v>46092.132638888892</v>
      </c>
      <c r="G4245" t="s">
        <v>206</v>
      </c>
      <c r="H4245" t="s">
        <v>15</v>
      </c>
      <c r="I4245" t="s">
        <v>16</v>
      </c>
      <c r="J4245">
        <v>3</v>
      </c>
      <c r="K4245" t="str">
        <f>IF(tickets_dataset[[#This Row],[status]] = "Closed", "Yes","No")</f>
        <v>Yes</v>
      </c>
      <c r="L4245" s="2">
        <f t="shared" si="264"/>
        <v>65.000000000058208</v>
      </c>
      <c r="M4245" t="str">
        <f t="shared" si="265"/>
        <v>Yes</v>
      </c>
      <c r="N4245" t="str">
        <f t="shared" si="266"/>
        <v>Mar</v>
      </c>
      <c r="O4245" s="2">
        <f t="shared" si="267"/>
        <v>2.7083333333357587</v>
      </c>
      <c r="P4245" t="str">
        <f>VLOOKUP(G4245,Agents!A:E,4,FALSE)</f>
        <v>Team5</v>
      </c>
      <c r="Q4245" t="str">
        <f>VLOOKUP(G4245,Agents!A:E,5,FALSE)</f>
        <v>Junior</v>
      </c>
      <c r="R4245" t="str">
        <f>VLOOKUP(G4245,Agents!A:E,2,FALSE)</f>
        <v>Evening</v>
      </c>
    </row>
    <row r="4246" spans="1:18" x14ac:dyDescent="0.35">
      <c r="A4246" t="s">
        <v>7206</v>
      </c>
      <c r="B4246" t="s">
        <v>7207</v>
      </c>
      <c r="C4246" t="s">
        <v>22</v>
      </c>
      <c r="D4246" t="s">
        <v>26</v>
      </c>
      <c r="E4246" s="1">
        <v>46064.14166666667</v>
      </c>
      <c r="F4246" s="1">
        <v>46064.76666666667</v>
      </c>
      <c r="G4246" t="s">
        <v>128</v>
      </c>
      <c r="H4246" t="s">
        <v>15</v>
      </c>
      <c r="I4246" t="s">
        <v>16</v>
      </c>
      <c r="J4246">
        <v>4</v>
      </c>
      <c r="K4246" t="str">
        <f>IF(tickets_dataset[[#This Row],[status]] = "Closed", "Yes","No")</f>
        <v>Yes</v>
      </c>
      <c r="L4246" s="2">
        <f t="shared" si="264"/>
        <v>15</v>
      </c>
      <c r="M4246" t="str">
        <f t="shared" si="265"/>
        <v>No</v>
      </c>
      <c r="N4246" t="str">
        <f t="shared" si="266"/>
        <v>Feb</v>
      </c>
      <c r="O4246" s="2">
        <f t="shared" si="267"/>
        <v>0.625</v>
      </c>
      <c r="P4246" t="str">
        <f>VLOOKUP(G4246,Agents!A:E,4,FALSE)</f>
        <v>Team4</v>
      </c>
      <c r="Q4246" t="str">
        <f>VLOOKUP(G4246,Agents!A:E,5,FALSE)</f>
        <v>Mid</v>
      </c>
      <c r="R4246" t="str">
        <f>VLOOKUP(G4246,Agents!A:E,2,FALSE)</f>
        <v>Night</v>
      </c>
    </row>
    <row r="4247" spans="1:18" x14ac:dyDescent="0.35">
      <c r="A4247" t="s">
        <v>7208</v>
      </c>
      <c r="B4247" t="s">
        <v>7209</v>
      </c>
      <c r="C4247" t="s">
        <v>34</v>
      </c>
      <c r="D4247" t="s">
        <v>13</v>
      </c>
      <c r="E4247" s="1">
        <v>46049.930555555555</v>
      </c>
      <c r="F4247" s="1">
        <v>46050.597222222219</v>
      </c>
      <c r="G4247" t="s">
        <v>83</v>
      </c>
      <c r="H4247" t="s">
        <v>15</v>
      </c>
      <c r="I4247" t="s">
        <v>16</v>
      </c>
      <c r="J4247">
        <v>4</v>
      </c>
      <c r="K4247" t="str">
        <f>IF(tickets_dataset[[#This Row],[status]] = "Closed", "Yes","No")</f>
        <v>Yes</v>
      </c>
      <c r="L4247" s="2">
        <f t="shared" si="264"/>
        <v>15.999999999941792</v>
      </c>
      <c r="M4247" t="str">
        <f t="shared" si="265"/>
        <v>No</v>
      </c>
      <c r="N4247" t="str">
        <f t="shared" si="266"/>
        <v>Jan</v>
      </c>
      <c r="O4247" s="2">
        <f t="shared" si="267"/>
        <v>0.66666666666424135</v>
      </c>
      <c r="P4247" t="str">
        <f>VLOOKUP(G4247,Agents!A:E,4,FALSE)</f>
        <v>Team2</v>
      </c>
      <c r="Q4247" t="str">
        <f>VLOOKUP(G4247,Agents!A:E,5,FALSE)</f>
        <v>Junior</v>
      </c>
      <c r="R4247" t="str">
        <f>VLOOKUP(G4247,Agents!A:E,2,FALSE)</f>
        <v>Night</v>
      </c>
    </row>
    <row r="4248" spans="1:18" x14ac:dyDescent="0.35">
      <c r="A4248" t="s">
        <v>7210</v>
      </c>
      <c r="B4248" t="s">
        <v>7211</v>
      </c>
      <c r="C4248" t="s">
        <v>34</v>
      </c>
      <c r="D4248" t="s">
        <v>26</v>
      </c>
      <c r="E4248" s="1">
        <v>46048.287499999999</v>
      </c>
      <c r="F4248" s="1">
        <v>46049.745833333334</v>
      </c>
      <c r="G4248" t="s">
        <v>170</v>
      </c>
      <c r="H4248" t="s">
        <v>15</v>
      </c>
      <c r="I4248" t="s">
        <v>16</v>
      </c>
      <c r="J4248">
        <v>3</v>
      </c>
      <c r="K4248" t="str">
        <f>IF(tickets_dataset[[#This Row],[status]] = "Closed", "Yes","No")</f>
        <v>Yes</v>
      </c>
      <c r="L4248" s="2">
        <f t="shared" si="264"/>
        <v>35.000000000058208</v>
      </c>
      <c r="M4248" t="str">
        <f t="shared" si="265"/>
        <v>No</v>
      </c>
      <c r="N4248" t="str">
        <f t="shared" si="266"/>
        <v>Jan</v>
      </c>
      <c r="O4248" s="2">
        <f t="shared" si="267"/>
        <v>1.4583333333357587</v>
      </c>
      <c r="P4248" t="str">
        <f>VLOOKUP(G4248,Agents!A:E,4,FALSE)</f>
        <v>Team5</v>
      </c>
      <c r="Q4248" t="str">
        <f>VLOOKUP(G4248,Agents!A:E,5,FALSE)</f>
        <v>Junior</v>
      </c>
      <c r="R4248" t="str">
        <f>VLOOKUP(G4248,Agents!A:E,2,FALSE)</f>
        <v>Night</v>
      </c>
    </row>
    <row r="4249" spans="1:18" x14ac:dyDescent="0.35">
      <c r="A4249" t="s">
        <v>7212</v>
      </c>
      <c r="B4249" t="s">
        <v>7213</v>
      </c>
      <c r="C4249" t="s">
        <v>22</v>
      </c>
      <c r="D4249" t="s">
        <v>13</v>
      </c>
      <c r="E4249" s="1">
        <v>46071.761111111111</v>
      </c>
      <c r="F4249" s="1">
        <v>46073.177777777775</v>
      </c>
      <c r="G4249" t="s">
        <v>211</v>
      </c>
      <c r="H4249" t="s">
        <v>15</v>
      </c>
      <c r="I4249" t="s">
        <v>16</v>
      </c>
      <c r="J4249">
        <v>5</v>
      </c>
      <c r="K4249" t="str">
        <f>IF(tickets_dataset[[#This Row],[status]] = "Closed", "Yes","No")</f>
        <v>Yes</v>
      </c>
      <c r="L4249" s="2">
        <f t="shared" si="264"/>
        <v>33.999999999941792</v>
      </c>
      <c r="M4249" t="str">
        <f t="shared" si="265"/>
        <v>No</v>
      </c>
      <c r="N4249" t="str">
        <f t="shared" si="266"/>
        <v>Feb</v>
      </c>
      <c r="O4249" s="2">
        <f t="shared" si="267"/>
        <v>1.4166666666642413</v>
      </c>
      <c r="P4249" t="str">
        <f>VLOOKUP(G4249,Agents!A:E,4,FALSE)</f>
        <v>Team5</v>
      </c>
      <c r="Q4249" t="str">
        <f>VLOOKUP(G4249,Agents!A:E,5,FALSE)</f>
        <v>Senior</v>
      </c>
      <c r="R4249" t="str">
        <f>VLOOKUP(G4249,Agents!A:E,2,FALSE)</f>
        <v>Evening</v>
      </c>
    </row>
    <row r="4250" spans="1:18" x14ac:dyDescent="0.35">
      <c r="A4250" t="s">
        <v>7214</v>
      </c>
      <c r="B4250" t="s">
        <v>7215</v>
      </c>
      <c r="C4250" t="s">
        <v>12</v>
      </c>
      <c r="D4250" t="s">
        <v>38</v>
      </c>
      <c r="E4250" s="1">
        <v>46088.680555555555</v>
      </c>
      <c r="F4250" s="1">
        <v>46092.513888888891</v>
      </c>
      <c r="G4250" t="s">
        <v>239</v>
      </c>
      <c r="H4250" t="s">
        <v>15</v>
      </c>
      <c r="I4250" t="s">
        <v>16</v>
      </c>
      <c r="J4250">
        <v>3</v>
      </c>
      <c r="K4250" t="str">
        <f>IF(tickets_dataset[[#This Row],[status]] = "Closed", "Yes","No")</f>
        <v>Yes</v>
      </c>
      <c r="L4250" s="2">
        <f t="shared" si="264"/>
        <v>92.000000000058208</v>
      </c>
      <c r="M4250" t="str">
        <f t="shared" si="265"/>
        <v>Yes</v>
      </c>
      <c r="N4250" t="str">
        <f t="shared" si="266"/>
        <v>Mar</v>
      </c>
      <c r="O4250" s="2">
        <f t="shared" si="267"/>
        <v>3.8333333333357587</v>
      </c>
      <c r="P4250" t="str">
        <f>VLOOKUP(G4250,Agents!A:E,4,FALSE)</f>
        <v>Team1</v>
      </c>
      <c r="Q4250" t="str">
        <f>VLOOKUP(G4250,Agents!A:E,5,FALSE)</f>
        <v>Senior</v>
      </c>
      <c r="R4250" t="str">
        <f>VLOOKUP(G4250,Agents!A:E,2,FALSE)</f>
        <v>Evening</v>
      </c>
    </row>
    <row r="4251" spans="1:18" x14ac:dyDescent="0.35">
      <c r="A4251" t="s">
        <v>7216</v>
      </c>
      <c r="B4251" t="s">
        <v>7217</v>
      </c>
      <c r="C4251" t="s">
        <v>12</v>
      </c>
      <c r="D4251" t="s">
        <v>13</v>
      </c>
      <c r="E4251" s="1">
        <v>46028.994444444441</v>
      </c>
      <c r="F4251" s="1">
        <v>46029.994444444441</v>
      </c>
      <c r="G4251" t="s">
        <v>422</v>
      </c>
      <c r="H4251" t="s">
        <v>15</v>
      </c>
      <c r="I4251" t="s">
        <v>16</v>
      </c>
      <c r="J4251">
        <v>5</v>
      </c>
      <c r="K4251" t="str">
        <f>IF(tickets_dataset[[#This Row],[status]] = "Closed", "Yes","No")</f>
        <v>Yes</v>
      </c>
      <c r="L4251" s="2">
        <f t="shared" si="264"/>
        <v>24</v>
      </c>
      <c r="M4251" t="str">
        <f t="shared" si="265"/>
        <v>No</v>
      </c>
      <c r="N4251" t="str">
        <f t="shared" si="266"/>
        <v>Jan</v>
      </c>
      <c r="O4251" s="2">
        <f t="shared" si="267"/>
        <v>1</v>
      </c>
      <c r="P4251" t="str">
        <f>VLOOKUP(G4251,Agents!A:E,4,FALSE)</f>
        <v>Team5</v>
      </c>
      <c r="Q4251" t="str">
        <f>VLOOKUP(G4251,Agents!A:E,5,FALSE)</f>
        <v>Mid</v>
      </c>
      <c r="R4251" t="str">
        <f>VLOOKUP(G4251,Agents!A:E,2,FALSE)</f>
        <v>Evening</v>
      </c>
    </row>
    <row r="4252" spans="1:18" x14ac:dyDescent="0.35">
      <c r="A4252" t="s">
        <v>7218</v>
      </c>
      <c r="B4252" t="s">
        <v>294</v>
      </c>
      <c r="C4252" t="s">
        <v>22</v>
      </c>
      <c r="D4252" t="s">
        <v>13</v>
      </c>
      <c r="E4252" s="1">
        <v>46109.209722222222</v>
      </c>
      <c r="F4252" s="1">
        <v>46110.793055555558</v>
      </c>
      <c r="G4252" t="s">
        <v>216</v>
      </c>
      <c r="H4252" t="s">
        <v>15</v>
      </c>
      <c r="I4252" t="s">
        <v>16</v>
      </c>
      <c r="J4252">
        <v>4</v>
      </c>
      <c r="K4252" t="str">
        <f>IF(tickets_dataset[[#This Row],[status]] = "Closed", "Yes","No")</f>
        <v>Yes</v>
      </c>
      <c r="L4252" s="2">
        <f t="shared" si="264"/>
        <v>38.000000000058208</v>
      </c>
      <c r="M4252" t="str">
        <f t="shared" si="265"/>
        <v>No</v>
      </c>
      <c r="N4252" t="str">
        <f t="shared" si="266"/>
        <v>Mar</v>
      </c>
      <c r="O4252" s="2">
        <f t="shared" si="267"/>
        <v>1.5833333333357587</v>
      </c>
      <c r="P4252" t="str">
        <f>VLOOKUP(G4252,Agents!A:E,4,FALSE)</f>
        <v>Team5</v>
      </c>
      <c r="Q4252" t="str">
        <f>VLOOKUP(G4252,Agents!A:E,5,FALSE)</f>
        <v>Junior</v>
      </c>
      <c r="R4252" t="str">
        <f>VLOOKUP(G4252,Agents!A:E,2,FALSE)</f>
        <v>Evening</v>
      </c>
    </row>
    <row r="4253" spans="1:18" x14ac:dyDescent="0.35">
      <c r="A4253" t="s">
        <v>7219</v>
      </c>
      <c r="B4253" t="s">
        <v>2120</v>
      </c>
      <c r="C4253" t="s">
        <v>12</v>
      </c>
      <c r="D4253" t="s">
        <v>26</v>
      </c>
      <c r="E4253" s="1">
        <v>46023.418055555558</v>
      </c>
      <c r="F4253" s="1">
        <v>46025.668055555558</v>
      </c>
      <c r="G4253" t="s">
        <v>131</v>
      </c>
      <c r="H4253" t="s">
        <v>15</v>
      </c>
      <c r="I4253" t="s">
        <v>16</v>
      </c>
      <c r="J4253">
        <v>4</v>
      </c>
      <c r="K4253" t="str">
        <f>IF(tickets_dataset[[#This Row],[status]] = "Closed", "Yes","No")</f>
        <v>Yes</v>
      </c>
      <c r="L4253" s="2">
        <f t="shared" si="264"/>
        <v>54</v>
      </c>
      <c r="M4253" t="str">
        <f t="shared" si="265"/>
        <v>Yes</v>
      </c>
      <c r="N4253" t="str">
        <f t="shared" si="266"/>
        <v>Jan</v>
      </c>
      <c r="O4253" s="2">
        <f t="shared" si="267"/>
        <v>2.25</v>
      </c>
      <c r="P4253" t="str">
        <f>VLOOKUP(G4253,Agents!A:E,4,FALSE)</f>
        <v>Team4</v>
      </c>
      <c r="Q4253" t="str">
        <f>VLOOKUP(G4253,Agents!A:E,5,FALSE)</f>
        <v>Junior</v>
      </c>
      <c r="R4253" t="str">
        <f>VLOOKUP(G4253,Agents!A:E,2,FALSE)</f>
        <v>Night</v>
      </c>
    </row>
    <row r="4254" spans="1:18" x14ac:dyDescent="0.35">
      <c r="A4254" t="s">
        <v>7220</v>
      </c>
      <c r="B4254" t="s">
        <v>7221</v>
      </c>
      <c r="C4254" t="s">
        <v>76</v>
      </c>
      <c r="D4254" t="s">
        <v>26</v>
      </c>
      <c r="E4254" s="1">
        <v>46086.090277777781</v>
      </c>
      <c r="F4254" s="1">
        <v>46086.548611111109</v>
      </c>
      <c r="G4254" t="s">
        <v>67</v>
      </c>
      <c r="H4254" t="s">
        <v>15</v>
      </c>
      <c r="I4254" t="s">
        <v>68</v>
      </c>
      <c r="J4254">
        <v>2</v>
      </c>
      <c r="K4254" t="str">
        <f>IF(tickets_dataset[[#This Row],[status]] = "Closed", "Yes","No")</f>
        <v>Yes</v>
      </c>
      <c r="L4254" s="2">
        <f t="shared" si="264"/>
        <v>10.999999999883585</v>
      </c>
      <c r="M4254" t="str">
        <f t="shared" si="265"/>
        <v>No</v>
      </c>
      <c r="N4254" t="str">
        <f t="shared" si="266"/>
        <v>Mar</v>
      </c>
      <c r="O4254" s="2">
        <f t="shared" si="267"/>
        <v>0.45833333332848269</v>
      </c>
      <c r="P4254" t="str">
        <f>VLOOKUP(G4254,Agents!A:E,4,FALSE)</f>
        <v>Team5</v>
      </c>
      <c r="Q4254" t="str">
        <f>VLOOKUP(G4254,Agents!A:E,5,FALSE)</f>
        <v>Junior</v>
      </c>
      <c r="R4254" t="str">
        <f>VLOOKUP(G4254,Agents!A:E,2,FALSE)</f>
        <v>Evening</v>
      </c>
    </row>
    <row r="4255" spans="1:18" x14ac:dyDescent="0.35">
      <c r="A4255" t="s">
        <v>7222</v>
      </c>
      <c r="B4255" t="s">
        <v>7223</v>
      </c>
      <c r="C4255" t="s">
        <v>22</v>
      </c>
      <c r="D4255" t="s">
        <v>26</v>
      </c>
      <c r="E4255" s="1">
        <v>46028.724305555559</v>
      </c>
      <c r="F4255" s="1">
        <v>46031.015972222223</v>
      </c>
      <c r="G4255" t="s">
        <v>140</v>
      </c>
      <c r="H4255" t="s">
        <v>15</v>
      </c>
      <c r="I4255" t="s">
        <v>16</v>
      </c>
      <c r="J4255">
        <v>5</v>
      </c>
      <c r="K4255" t="str">
        <f>IF(tickets_dataset[[#This Row],[status]] = "Closed", "Yes","No")</f>
        <v>Yes</v>
      </c>
      <c r="L4255" s="2">
        <f t="shared" si="264"/>
        <v>54.999999999941792</v>
      </c>
      <c r="M4255" t="str">
        <f t="shared" si="265"/>
        <v>Yes</v>
      </c>
      <c r="N4255" t="str">
        <f t="shared" si="266"/>
        <v>Jan</v>
      </c>
      <c r="O4255" s="2">
        <f t="shared" si="267"/>
        <v>2.2916666666642413</v>
      </c>
      <c r="P4255" t="str">
        <f>VLOOKUP(G4255,Agents!A:E,4,FALSE)</f>
        <v>Team1</v>
      </c>
      <c r="Q4255" t="str">
        <f>VLOOKUP(G4255,Agents!A:E,5,FALSE)</f>
        <v>Junior</v>
      </c>
      <c r="R4255" t="str">
        <f>VLOOKUP(G4255,Agents!A:E,2,FALSE)</f>
        <v>Morning</v>
      </c>
    </row>
    <row r="4256" spans="1:18" x14ac:dyDescent="0.35">
      <c r="A4256" t="s">
        <v>7224</v>
      </c>
      <c r="B4256" t="s">
        <v>7225</v>
      </c>
      <c r="C4256" t="s">
        <v>76</v>
      </c>
      <c r="D4256" t="s">
        <v>26</v>
      </c>
      <c r="E4256" s="1">
        <v>46102.982638888891</v>
      </c>
      <c r="F4256" s="1">
        <v>46104.357638888891</v>
      </c>
      <c r="G4256" t="s">
        <v>199</v>
      </c>
      <c r="H4256" t="s">
        <v>15</v>
      </c>
      <c r="I4256" t="s">
        <v>16</v>
      </c>
      <c r="J4256">
        <v>5</v>
      </c>
      <c r="K4256" t="str">
        <f>IF(tickets_dataset[[#This Row],[status]] = "Closed", "Yes","No")</f>
        <v>Yes</v>
      </c>
      <c r="L4256" s="2">
        <f t="shared" si="264"/>
        <v>33</v>
      </c>
      <c r="M4256" t="str">
        <f t="shared" si="265"/>
        <v>No</v>
      </c>
      <c r="N4256" t="str">
        <f t="shared" si="266"/>
        <v>Mar</v>
      </c>
      <c r="O4256" s="2">
        <f t="shared" si="267"/>
        <v>1.375</v>
      </c>
      <c r="P4256" t="str">
        <f>VLOOKUP(G4256,Agents!A:E,4,FALSE)</f>
        <v>Team1</v>
      </c>
      <c r="Q4256" t="str">
        <f>VLOOKUP(G4256,Agents!A:E,5,FALSE)</f>
        <v>Junior</v>
      </c>
      <c r="R4256" t="str">
        <f>VLOOKUP(G4256,Agents!A:E,2,FALSE)</f>
        <v>Morning</v>
      </c>
    </row>
    <row r="4257" spans="1:18" x14ac:dyDescent="0.35">
      <c r="A4257" t="s">
        <v>7226</v>
      </c>
      <c r="B4257" t="s">
        <v>1992</v>
      </c>
      <c r="C4257" t="s">
        <v>76</v>
      </c>
      <c r="D4257" t="s">
        <v>38</v>
      </c>
      <c r="E4257" s="1">
        <v>46026.425000000003</v>
      </c>
      <c r="F4257" s="1">
        <v>46028.675000000003</v>
      </c>
      <c r="G4257" t="s">
        <v>183</v>
      </c>
      <c r="H4257" t="s">
        <v>15</v>
      </c>
      <c r="I4257" t="s">
        <v>16</v>
      </c>
      <c r="J4257">
        <v>3</v>
      </c>
      <c r="K4257" t="str">
        <f>IF(tickets_dataset[[#This Row],[status]] = "Closed", "Yes","No")</f>
        <v>Yes</v>
      </c>
      <c r="L4257" s="2">
        <f t="shared" si="264"/>
        <v>54</v>
      </c>
      <c r="M4257" t="str">
        <f t="shared" si="265"/>
        <v>Yes</v>
      </c>
      <c r="N4257" t="str">
        <f t="shared" si="266"/>
        <v>Jan</v>
      </c>
      <c r="O4257" s="2">
        <f t="shared" si="267"/>
        <v>2.25</v>
      </c>
      <c r="P4257" t="str">
        <f>VLOOKUP(G4257,Agents!A:E,4,FALSE)</f>
        <v>Team3</v>
      </c>
      <c r="Q4257" t="str">
        <f>VLOOKUP(G4257,Agents!A:E,5,FALSE)</f>
        <v>Senior</v>
      </c>
      <c r="R4257" t="str">
        <f>VLOOKUP(G4257,Agents!A:E,2,FALSE)</f>
        <v>Night</v>
      </c>
    </row>
    <row r="4258" spans="1:18" x14ac:dyDescent="0.35">
      <c r="A4258" t="s">
        <v>7227</v>
      </c>
      <c r="B4258" t="s">
        <v>5489</v>
      </c>
      <c r="C4258" t="s">
        <v>50</v>
      </c>
      <c r="D4258" t="s">
        <v>13</v>
      </c>
      <c r="E4258" s="1">
        <v>46044.320833333331</v>
      </c>
      <c r="F4258" s="1">
        <v>46044.945833333331</v>
      </c>
      <c r="G4258" t="s">
        <v>19</v>
      </c>
      <c r="H4258" t="s">
        <v>15</v>
      </c>
      <c r="I4258" t="s">
        <v>16</v>
      </c>
      <c r="J4258">
        <v>5</v>
      </c>
      <c r="K4258" t="str">
        <f>IF(tickets_dataset[[#This Row],[status]] = "Closed", "Yes","No")</f>
        <v>Yes</v>
      </c>
      <c r="L4258" s="2">
        <f t="shared" si="264"/>
        <v>15</v>
      </c>
      <c r="M4258" t="str">
        <f t="shared" si="265"/>
        <v>No</v>
      </c>
      <c r="N4258" t="str">
        <f t="shared" si="266"/>
        <v>Jan</v>
      </c>
      <c r="O4258" s="2">
        <f t="shared" si="267"/>
        <v>0.625</v>
      </c>
      <c r="P4258" t="str">
        <f>VLOOKUP(G4258,Agents!A:E,4,FALSE)</f>
        <v>Team4</v>
      </c>
      <c r="Q4258" t="str">
        <f>VLOOKUP(G4258,Agents!A:E,5,FALSE)</f>
        <v>Senior</v>
      </c>
      <c r="R4258" t="str">
        <f>VLOOKUP(G4258,Agents!A:E,2,FALSE)</f>
        <v>Evening</v>
      </c>
    </row>
    <row r="4259" spans="1:18" x14ac:dyDescent="0.35">
      <c r="A4259" t="s">
        <v>7228</v>
      </c>
      <c r="B4259" t="s">
        <v>1784</v>
      </c>
      <c r="C4259" t="s">
        <v>34</v>
      </c>
      <c r="D4259" t="s">
        <v>38</v>
      </c>
      <c r="E4259" s="1">
        <v>46083.62777777778</v>
      </c>
      <c r="F4259" s="1">
        <v>46085.75277777778</v>
      </c>
      <c r="G4259" t="s">
        <v>35</v>
      </c>
      <c r="H4259" t="s">
        <v>15</v>
      </c>
      <c r="I4259" t="s">
        <v>16</v>
      </c>
      <c r="J4259">
        <v>5</v>
      </c>
      <c r="K4259" t="str">
        <f>IF(tickets_dataset[[#This Row],[status]] = "Closed", "Yes","No")</f>
        <v>Yes</v>
      </c>
      <c r="L4259" s="2">
        <f t="shared" si="264"/>
        <v>51</v>
      </c>
      <c r="M4259" t="str">
        <f t="shared" si="265"/>
        <v>Yes</v>
      </c>
      <c r="N4259" t="str">
        <f t="shared" si="266"/>
        <v>Mar</v>
      </c>
      <c r="O4259" s="2">
        <f t="shared" si="267"/>
        <v>2.125</v>
      </c>
      <c r="P4259" t="str">
        <f>VLOOKUP(G4259,Agents!A:E,4,FALSE)</f>
        <v>Team1</v>
      </c>
      <c r="Q4259" t="str">
        <f>VLOOKUP(G4259,Agents!A:E,5,FALSE)</f>
        <v>Senior</v>
      </c>
      <c r="R4259" t="str">
        <f>VLOOKUP(G4259,Agents!A:E,2,FALSE)</f>
        <v>Evening</v>
      </c>
    </row>
    <row r="4260" spans="1:18" x14ac:dyDescent="0.35">
      <c r="A4260" t="s">
        <v>7229</v>
      </c>
      <c r="B4260" t="s">
        <v>4527</v>
      </c>
      <c r="C4260" t="s">
        <v>22</v>
      </c>
      <c r="D4260" t="s">
        <v>13</v>
      </c>
      <c r="E4260" s="1">
        <v>46068.690972222219</v>
      </c>
      <c r="F4260" s="1">
        <v>46068.857638888891</v>
      </c>
      <c r="G4260" t="s">
        <v>59</v>
      </c>
      <c r="H4260" t="s">
        <v>15</v>
      </c>
      <c r="I4260" t="s">
        <v>16</v>
      </c>
      <c r="J4260">
        <v>5</v>
      </c>
      <c r="K4260" t="str">
        <f>IF(tickets_dataset[[#This Row],[status]] = "Closed", "Yes","No")</f>
        <v>Yes</v>
      </c>
      <c r="L4260" s="2">
        <f t="shared" si="264"/>
        <v>4.0000000001164153</v>
      </c>
      <c r="M4260" t="str">
        <f t="shared" si="265"/>
        <v>No</v>
      </c>
      <c r="N4260" t="str">
        <f t="shared" si="266"/>
        <v>Feb</v>
      </c>
      <c r="O4260" s="2">
        <f t="shared" si="267"/>
        <v>0.16666666667151731</v>
      </c>
      <c r="P4260" t="str">
        <f>VLOOKUP(G4260,Agents!A:E,4,FALSE)</f>
        <v>Team3</v>
      </c>
      <c r="Q4260" t="str">
        <f>VLOOKUP(G4260,Agents!A:E,5,FALSE)</f>
        <v>Senior</v>
      </c>
      <c r="R4260" t="str">
        <f>VLOOKUP(G4260,Agents!A:E,2,FALSE)</f>
        <v>Night</v>
      </c>
    </row>
    <row r="4261" spans="1:18" x14ac:dyDescent="0.35">
      <c r="A4261" t="s">
        <v>7230</v>
      </c>
      <c r="B4261" t="s">
        <v>1847</v>
      </c>
      <c r="C4261" t="s">
        <v>12</v>
      </c>
      <c r="D4261" t="s">
        <v>26</v>
      </c>
      <c r="E4261" s="1">
        <v>46094.970833333333</v>
      </c>
      <c r="F4261" s="1">
        <v>46097.345833333333</v>
      </c>
      <c r="G4261" t="s">
        <v>140</v>
      </c>
      <c r="H4261" t="s">
        <v>15</v>
      </c>
      <c r="I4261" t="s">
        <v>16</v>
      </c>
      <c r="J4261">
        <v>4</v>
      </c>
      <c r="K4261" t="str">
        <f>IF(tickets_dataset[[#This Row],[status]] = "Closed", "Yes","No")</f>
        <v>Yes</v>
      </c>
      <c r="L4261" s="2">
        <f t="shared" si="264"/>
        <v>57</v>
      </c>
      <c r="M4261" t="str">
        <f t="shared" si="265"/>
        <v>Yes</v>
      </c>
      <c r="N4261" t="str">
        <f t="shared" si="266"/>
        <v>Mar</v>
      </c>
      <c r="O4261" s="2">
        <f t="shared" si="267"/>
        <v>2.375</v>
      </c>
      <c r="P4261" t="str">
        <f>VLOOKUP(G4261,Agents!A:E,4,FALSE)</f>
        <v>Team1</v>
      </c>
      <c r="Q4261" t="str">
        <f>VLOOKUP(G4261,Agents!A:E,5,FALSE)</f>
        <v>Junior</v>
      </c>
      <c r="R4261" t="str">
        <f>VLOOKUP(G4261,Agents!A:E,2,FALSE)</f>
        <v>Morning</v>
      </c>
    </row>
    <row r="4262" spans="1:18" x14ac:dyDescent="0.35">
      <c r="A4262" t="s">
        <v>7231</v>
      </c>
      <c r="B4262" t="s">
        <v>7232</v>
      </c>
      <c r="C4262" t="s">
        <v>34</v>
      </c>
      <c r="D4262" t="s">
        <v>38</v>
      </c>
      <c r="E4262" s="1">
        <v>46045.269444444442</v>
      </c>
      <c r="F4262" s="1">
        <v>46047.311111111114</v>
      </c>
      <c r="G4262" t="s">
        <v>73</v>
      </c>
      <c r="H4262" t="s">
        <v>15</v>
      </c>
      <c r="I4262" t="s">
        <v>16</v>
      </c>
      <c r="J4262">
        <v>4</v>
      </c>
      <c r="K4262" t="str">
        <f>IF(tickets_dataset[[#This Row],[status]] = "Closed", "Yes","No")</f>
        <v>Yes</v>
      </c>
      <c r="L4262" s="2">
        <f t="shared" si="264"/>
        <v>49.000000000116415</v>
      </c>
      <c r="M4262" t="str">
        <f t="shared" si="265"/>
        <v>Yes</v>
      </c>
      <c r="N4262" t="str">
        <f t="shared" si="266"/>
        <v>Jan</v>
      </c>
      <c r="O4262" s="2">
        <f t="shared" si="267"/>
        <v>2.0416666666715173</v>
      </c>
      <c r="P4262" t="str">
        <f>VLOOKUP(G4262,Agents!A:E,4,FALSE)</f>
        <v>Team4</v>
      </c>
      <c r="Q4262" t="str">
        <f>VLOOKUP(G4262,Agents!A:E,5,FALSE)</f>
        <v>Senior</v>
      </c>
      <c r="R4262" t="str">
        <f>VLOOKUP(G4262,Agents!A:E,2,FALSE)</f>
        <v>Night</v>
      </c>
    </row>
    <row r="4263" spans="1:18" x14ac:dyDescent="0.35">
      <c r="A4263" t="s">
        <v>7233</v>
      </c>
      <c r="B4263" t="s">
        <v>2198</v>
      </c>
      <c r="C4263" t="s">
        <v>22</v>
      </c>
      <c r="D4263" t="s">
        <v>13</v>
      </c>
      <c r="E4263" s="1">
        <v>46092.339583333334</v>
      </c>
      <c r="F4263" s="1">
        <v>46092.67291666667</v>
      </c>
      <c r="G4263" t="s">
        <v>221</v>
      </c>
      <c r="H4263" t="s">
        <v>15</v>
      </c>
      <c r="I4263" t="s">
        <v>16</v>
      </c>
      <c r="J4263">
        <v>5</v>
      </c>
      <c r="K4263" t="str">
        <f>IF(tickets_dataset[[#This Row],[status]] = "Closed", "Yes","No")</f>
        <v>Yes</v>
      </c>
      <c r="L4263" s="2">
        <f t="shared" si="264"/>
        <v>8.0000000000582077</v>
      </c>
      <c r="M4263" t="str">
        <f t="shared" si="265"/>
        <v>No</v>
      </c>
      <c r="N4263" t="str">
        <f t="shared" si="266"/>
        <v>Mar</v>
      </c>
      <c r="O4263" s="2">
        <f t="shared" si="267"/>
        <v>0.33333333333575865</v>
      </c>
      <c r="P4263" t="str">
        <f>VLOOKUP(G4263,Agents!A:E,4,FALSE)</f>
        <v>Team4</v>
      </c>
      <c r="Q4263" t="str">
        <f>VLOOKUP(G4263,Agents!A:E,5,FALSE)</f>
        <v>Senior</v>
      </c>
      <c r="R4263" t="str">
        <f>VLOOKUP(G4263,Agents!A:E,2,FALSE)</f>
        <v>Morning</v>
      </c>
    </row>
    <row r="4264" spans="1:18" x14ac:dyDescent="0.35">
      <c r="A4264" t="s">
        <v>7234</v>
      </c>
      <c r="B4264" t="s">
        <v>6198</v>
      </c>
      <c r="C4264" t="s">
        <v>50</v>
      </c>
      <c r="D4264" t="s">
        <v>13</v>
      </c>
      <c r="E4264" s="1">
        <v>46049.647222222222</v>
      </c>
      <c r="F4264" s="1">
        <v>46051.563888888886</v>
      </c>
      <c r="G4264" t="s">
        <v>23</v>
      </c>
      <c r="H4264" t="s">
        <v>15</v>
      </c>
      <c r="I4264" t="s">
        <v>16</v>
      </c>
      <c r="J4264">
        <v>4</v>
      </c>
      <c r="K4264" t="str">
        <f>IF(tickets_dataset[[#This Row],[status]] = "Closed", "Yes","No")</f>
        <v>Yes</v>
      </c>
      <c r="L4264" s="2">
        <f t="shared" si="264"/>
        <v>45.999999999941792</v>
      </c>
      <c r="M4264" t="str">
        <f t="shared" si="265"/>
        <v>No</v>
      </c>
      <c r="N4264" t="str">
        <f t="shared" si="266"/>
        <v>Jan</v>
      </c>
      <c r="O4264" s="2">
        <f t="shared" si="267"/>
        <v>1.9166666666642413</v>
      </c>
      <c r="P4264" t="str">
        <f>VLOOKUP(G4264,Agents!A:E,4,FALSE)</f>
        <v>Team3</v>
      </c>
      <c r="Q4264" t="str">
        <f>VLOOKUP(G4264,Agents!A:E,5,FALSE)</f>
        <v>Senior</v>
      </c>
      <c r="R4264" t="str">
        <f>VLOOKUP(G4264,Agents!A:E,2,FALSE)</f>
        <v>Evening</v>
      </c>
    </row>
    <row r="4265" spans="1:18" x14ac:dyDescent="0.35">
      <c r="A4265" t="s">
        <v>7235</v>
      </c>
      <c r="B4265" t="s">
        <v>7236</v>
      </c>
      <c r="C4265" t="s">
        <v>22</v>
      </c>
      <c r="D4265" t="s">
        <v>26</v>
      </c>
      <c r="E4265" s="1">
        <v>46086.375</v>
      </c>
      <c r="F4265" s="1">
        <v>46089.083333333336</v>
      </c>
      <c r="G4265" t="s">
        <v>31</v>
      </c>
      <c r="H4265" t="s">
        <v>15</v>
      </c>
      <c r="I4265" t="s">
        <v>16</v>
      </c>
      <c r="J4265">
        <v>3</v>
      </c>
      <c r="K4265" t="str">
        <f>IF(tickets_dataset[[#This Row],[status]] = "Closed", "Yes","No")</f>
        <v>Yes</v>
      </c>
      <c r="L4265" s="2">
        <f t="shared" si="264"/>
        <v>65.000000000058208</v>
      </c>
      <c r="M4265" t="str">
        <f t="shared" si="265"/>
        <v>Yes</v>
      </c>
      <c r="N4265" t="str">
        <f t="shared" si="266"/>
        <v>Mar</v>
      </c>
      <c r="O4265" s="2">
        <f t="shared" si="267"/>
        <v>2.7083333333357587</v>
      </c>
      <c r="P4265" t="str">
        <f>VLOOKUP(G4265,Agents!A:E,4,FALSE)</f>
        <v>Team5</v>
      </c>
      <c r="Q4265" t="str">
        <f>VLOOKUP(G4265,Agents!A:E,5,FALSE)</f>
        <v>Senior</v>
      </c>
      <c r="R4265" t="str">
        <f>VLOOKUP(G4265,Agents!A:E,2,FALSE)</f>
        <v>Evening</v>
      </c>
    </row>
    <row r="4266" spans="1:18" x14ac:dyDescent="0.35">
      <c r="A4266" t="s">
        <v>7237</v>
      </c>
      <c r="B4266" t="s">
        <v>7238</v>
      </c>
      <c r="C4266" t="s">
        <v>34</v>
      </c>
      <c r="D4266" t="s">
        <v>38</v>
      </c>
      <c r="E4266" s="1">
        <v>46026.943055555559</v>
      </c>
      <c r="F4266" s="1">
        <v>46030.443055555559</v>
      </c>
      <c r="G4266" t="s">
        <v>31</v>
      </c>
      <c r="H4266" t="s">
        <v>15</v>
      </c>
      <c r="I4266" t="s">
        <v>16</v>
      </c>
      <c r="J4266">
        <v>3</v>
      </c>
      <c r="K4266" t="str">
        <f>IF(tickets_dataset[[#This Row],[status]] = "Closed", "Yes","No")</f>
        <v>Yes</v>
      </c>
      <c r="L4266" s="2">
        <f t="shared" si="264"/>
        <v>84</v>
      </c>
      <c r="M4266" t="str">
        <f t="shared" si="265"/>
        <v>Yes</v>
      </c>
      <c r="N4266" t="str">
        <f t="shared" si="266"/>
        <v>Jan</v>
      </c>
      <c r="O4266" s="2">
        <f t="shared" si="267"/>
        <v>3.5</v>
      </c>
      <c r="P4266" t="str">
        <f>VLOOKUP(G4266,Agents!A:E,4,FALSE)</f>
        <v>Team5</v>
      </c>
      <c r="Q4266" t="str">
        <f>VLOOKUP(G4266,Agents!A:E,5,FALSE)</f>
        <v>Senior</v>
      </c>
      <c r="R4266" t="str">
        <f>VLOOKUP(G4266,Agents!A:E,2,FALSE)</f>
        <v>Evening</v>
      </c>
    </row>
    <row r="4267" spans="1:18" x14ac:dyDescent="0.35">
      <c r="A4267" t="s">
        <v>7239</v>
      </c>
      <c r="B4267" t="s">
        <v>7240</v>
      </c>
      <c r="C4267" t="s">
        <v>34</v>
      </c>
      <c r="D4267" t="s">
        <v>26</v>
      </c>
      <c r="E4267" s="1">
        <v>46096.570833333331</v>
      </c>
      <c r="F4267" s="1">
        <v>46098.779166666667</v>
      </c>
      <c r="G4267" t="s">
        <v>206</v>
      </c>
      <c r="H4267" t="s">
        <v>15</v>
      </c>
      <c r="I4267" t="s">
        <v>16</v>
      </c>
      <c r="J4267">
        <v>4</v>
      </c>
      <c r="K4267" t="str">
        <f>IF(tickets_dataset[[#This Row],[status]] = "Closed", "Yes","No")</f>
        <v>Yes</v>
      </c>
      <c r="L4267" s="2">
        <f t="shared" si="264"/>
        <v>53.000000000058208</v>
      </c>
      <c r="M4267" t="str">
        <f t="shared" si="265"/>
        <v>Yes</v>
      </c>
      <c r="N4267" t="str">
        <f t="shared" si="266"/>
        <v>Mar</v>
      </c>
      <c r="O4267" s="2">
        <f t="shared" si="267"/>
        <v>2.2083333333357587</v>
      </c>
      <c r="P4267" t="str">
        <f>VLOOKUP(G4267,Agents!A:E,4,FALSE)</f>
        <v>Team5</v>
      </c>
      <c r="Q4267" t="str">
        <f>VLOOKUP(G4267,Agents!A:E,5,FALSE)</f>
        <v>Junior</v>
      </c>
      <c r="R4267" t="str">
        <f>VLOOKUP(G4267,Agents!A:E,2,FALSE)</f>
        <v>Evening</v>
      </c>
    </row>
    <row r="4268" spans="1:18" x14ac:dyDescent="0.35">
      <c r="A4268" t="s">
        <v>7241</v>
      </c>
      <c r="B4268" t="s">
        <v>1064</v>
      </c>
      <c r="C4268" t="s">
        <v>76</v>
      </c>
      <c r="D4268" t="s">
        <v>26</v>
      </c>
      <c r="E4268" s="1">
        <v>46044.929861111108</v>
      </c>
      <c r="F4268" s="1">
        <v>46046.47152777778</v>
      </c>
      <c r="G4268" t="s">
        <v>100</v>
      </c>
      <c r="H4268" t="s">
        <v>15</v>
      </c>
      <c r="I4268" t="s">
        <v>16</v>
      </c>
      <c r="J4268">
        <v>4</v>
      </c>
      <c r="K4268" t="str">
        <f>IF(tickets_dataset[[#This Row],[status]] = "Closed", "Yes","No")</f>
        <v>Yes</v>
      </c>
      <c r="L4268" s="2">
        <f t="shared" si="264"/>
        <v>37.000000000116415</v>
      </c>
      <c r="M4268" t="str">
        <f t="shared" si="265"/>
        <v>No</v>
      </c>
      <c r="N4268" t="str">
        <f t="shared" si="266"/>
        <v>Jan</v>
      </c>
      <c r="O4268" s="2">
        <f t="shared" si="267"/>
        <v>1.5416666666715173</v>
      </c>
      <c r="P4268" t="str">
        <f>VLOOKUP(G4268,Agents!A:E,4,FALSE)</f>
        <v>Team4</v>
      </c>
      <c r="Q4268" t="str">
        <f>VLOOKUP(G4268,Agents!A:E,5,FALSE)</f>
        <v>Junior</v>
      </c>
      <c r="R4268" t="str">
        <f>VLOOKUP(G4268,Agents!A:E,2,FALSE)</f>
        <v>Evening</v>
      </c>
    </row>
    <row r="4269" spans="1:18" x14ac:dyDescent="0.35">
      <c r="A4269" t="s">
        <v>7242</v>
      </c>
      <c r="B4269" t="s">
        <v>2184</v>
      </c>
      <c r="C4269" t="s">
        <v>76</v>
      </c>
      <c r="D4269" t="s">
        <v>13</v>
      </c>
      <c r="E4269" s="1">
        <v>46044.665972222225</v>
      </c>
      <c r="F4269" s="1">
        <v>46045.082638888889</v>
      </c>
      <c r="G4269" t="s">
        <v>35</v>
      </c>
      <c r="H4269" t="s">
        <v>15</v>
      </c>
      <c r="I4269" t="s">
        <v>68</v>
      </c>
      <c r="J4269">
        <v>2</v>
      </c>
      <c r="K4269" t="str">
        <f>IF(tickets_dataset[[#This Row],[status]] = "Closed", "Yes","No")</f>
        <v>Yes</v>
      </c>
      <c r="L4269" s="2">
        <f t="shared" si="264"/>
        <v>9.9999999999417923</v>
      </c>
      <c r="M4269" t="str">
        <f t="shared" si="265"/>
        <v>No</v>
      </c>
      <c r="N4269" t="str">
        <f t="shared" si="266"/>
        <v>Jan</v>
      </c>
      <c r="O4269" s="2">
        <f t="shared" si="267"/>
        <v>0.41666666666424135</v>
      </c>
      <c r="P4269" t="str">
        <f>VLOOKUP(G4269,Agents!A:E,4,FALSE)</f>
        <v>Team1</v>
      </c>
      <c r="Q4269" t="str">
        <f>VLOOKUP(G4269,Agents!A:E,5,FALSE)</f>
        <v>Senior</v>
      </c>
      <c r="R4269" t="str">
        <f>VLOOKUP(G4269,Agents!A:E,2,FALSE)</f>
        <v>Evening</v>
      </c>
    </row>
    <row r="4270" spans="1:18" x14ac:dyDescent="0.35">
      <c r="A4270" t="s">
        <v>7243</v>
      </c>
      <c r="B4270" t="s">
        <v>2653</v>
      </c>
      <c r="C4270" t="s">
        <v>76</v>
      </c>
      <c r="D4270" t="s">
        <v>13</v>
      </c>
      <c r="E4270" s="1">
        <v>46106.654166666667</v>
      </c>
      <c r="F4270" s="1">
        <v>46108.487500000003</v>
      </c>
      <c r="G4270" t="s">
        <v>67</v>
      </c>
      <c r="H4270" t="s">
        <v>15</v>
      </c>
      <c r="I4270" t="s">
        <v>16</v>
      </c>
      <c r="J4270">
        <v>3</v>
      </c>
      <c r="K4270" t="str">
        <f>IF(tickets_dataset[[#This Row],[status]] = "Closed", "Yes","No")</f>
        <v>Yes</v>
      </c>
      <c r="L4270" s="2">
        <f t="shared" si="264"/>
        <v>44.000000000058208</v>
      </c>
      <c r="M4270" t="str">
        <f t="shared" si="265"/>
        <v>No</v>
      </c>
      <c r="N4270" t="str">
        <f t="shared" si="266"/>
        <v>Mar</v>
      </c>
      <c r="O4270" s="2">
        <f t="shared" si="267"/>
        <v>1.8333333333357587</v>
      </c>
      <c r="P4270" t="str">
        <f>VLOOKUP(G4270,Agents!A:E,4,FALSE)</f>
        <v>Team5</v>
      </c>
      <c r="Q4270" t="str">
        <f>VLOOKUP(G4270,Agents!A:E,5,FALSE)</f>
        <v>Junior</v>
      </c>
      <c r="R4270" t="str">
        <f>VLOOKUP(G4270,Agents!A:E,2,FALSE)</f>
        <v>Evening</v>
      </c>
    </row>
    <row r="4271" spans="1:18" x14ac:dyDescent="0.35">
      <c r="A4271" t="s">
        <v>7244</v>
      </c>
      <c r="B4271" t="s">
        <v>7245</v>
      </c>
      <c r="C4271" t="s">
        <v>12</v>
      </c>
      <c r="D4271" t="s">
        <v>26</v>
      </c>
      <c r="E4271" s="1">
        <v>46101.70208333333</v>
      </c>
      <c r="F4271" s="1">
        <v>46102.785416666666</v>
      </c>
      <c r="G4271" t="s">
        <v>45</v>
      </c>
      <c r="H4271" t="s">
        <v>15</v>
      </c>
      <c r="I4271" t="s">
        <v>16</v>
      </c>
      <c r="J4271">
        <v>3</v>
      </c>
      <c r="K4271" t="str">
        <f>IF(tickets_dataset[[#This Row],[status]] = "Closed", "Yes","No")</f>
        <v>Yes</v>
      </c>
      <c r="L4271" s="2">
        <f t="shared" si="264"/>
        <v>26.000000000058208</v>
      </c>
      <c r="M4271" t="str">
        <f t="shared" si="265"/>
        <v>No</v>
      </c>
      <c r="N4271" t="str">
        <f t="shared" si="266"/>
        <v>Mar</v>
      </c>
      <c r="O4271" s="2">
        <f t="shared" si="267"/>
        <v>1.0833333333357587</v>
      </c>
      <c r="P4271" t="str">
        <f>VLOOKUP(G4271,Agents!A:E,4,FALSE)</f>
        <v>Team5</v>
      </c>
      <c r="Q4271" t="str">
        <f>VLOOKUP(G4271,Agents!A:E,5,FALSE)</f>
        <v>Senior</v>
      </c>
      <c r="R4271" t="str">
        <f>VLOOKUP(G4271,Agents!A:E,2,FALSE)</f>
        <v>Morning</v>
      </c>
    </row>
    <row r="4272" spans="1:18" x14ac:dyDescent="0.35">
      <c r="A4272" t="s">
        <v>7246</v>
      </c>
      <c r="B4272" t="s">
        <v>1082</v>
      </c>
      <c r="C4272" t="s">
        <v>34</v>
      </c>
      <c r="D4272" t="s">
        <v>13</v>
      </c>
      <c r="E4272" s="1">
        <v>46050.057638888888</v>
      </c>
      <c r="F4272" s="1">
        <v>46050.932638888888</v>
      </c>
      <c r="G4272" t="s">
        <v>42</v>
      </c>
      <c r="H4272" t="s">
        <v>15</v>
      </c>
      <c r="I4272" t="s">
        <v>16</v>
      </c>
      <c r="J4272">
        <v>4</v>
      </c>
      <c r="K4272" t="str">
        <f>IF(tickets_dataset[[#This Row],[status]] = "Closed", "Yes","No")</f>
        <v>Yes</v>
      </c>
      <c r="L4272" s="2">
        <f t="shared" si="264"/>
        <v>21</v>
      </c>
      <c r="M4272" t="str">
        <f t="shared" si="265"/>
        <v>No</v>
      </c>
      <c r="N4272" t="str">
        <f t="shared" si="266"/>
        <v>Jan</v>
      </c>
      <c r="O4272" s="2">
        <f t="shared" si="267"/>
        <v>0.875</v>
      </c>
      <c r="P4272" t="str">
        <f>VLOOKUP(G4272,Agents!A:E,4,FALSE)</f>
        <v>Team2</v>
      </c>
      <c r="Q4272" t="str">
        <f>VLOOKUP(G4272,Agents!A:E,5,FALSE)</f>
        <v>Junior</v>
      </c>
      <c r="R4272" t="str">
        <f>VLOOKUP(G4272,Agents!A:E,2,FALSE)</f>
        <v>Night</v>
      </c>
    </row>
    <row r="4273" spans="1:18" x14ac:dyDescent="0.35">
      <c r="A4273" t="s">
        <v>7247</v>
      </c>
      <c r="B4273" t="s">
        <v>7248</v>
      </c>
      <c r="C4273" t="s">
        <v>22</v>
      </c>
      <c r="D4273" t="s">
        <v>26</v>
      </c>
      <c r="E4273" s="1">
        <v>46036.088888888888</v>
      </c>
      <c r="F4273" s="1">
        <v>46037.422222222223</v>
      </c>
      <c r="G4273" t="s">
        <v>159</v>
      </c>
      <c r="H4273" t="s">
        <v>15</v>
      </c>
      <c r="I4273" t="s">
        <v>16</v>
      </c>
      <c r="J4273">
        <v>4</v>
      </c>
      <c r="K4273" t="str">
        <f>IF(tickets_dataset[[#This Row],[status]] = "Closed", "Yes","No")</f>
        <v>Yes</v>
      </c>
      <c r="L4273" s="2">
        <f t="shared" si="264"/>
        <v>32.000000000058208</v>
      </c>
      <c r="M4273" t="str">
        <f t="shared" si="265"/>
        <v>No</v>
      </c>
      <c r="N4273" t="str">
        <f t="shared" si="266"/>
        <v>Jan</v>
      </c>
      <c r="O4273" s="2">
        <f t="shared" si="267"/>
        <v>1.3333333333357587</v>
      </c>
      <c r="P4273" t="str">
        <f>VLOOKUP(G4273,Agents!A:E,4,FALSE)</f>
        <v>Team4</v>
      </c>
      <c r="Q4273" t="str">
        <f>VLOOKUP(G4273,Agents!A:E,5,FALSE)</f>
        <v>Mid</v>
      </c>
      <c r="R4273" t="str">
        <f>VLOOKUP(G4273,Agents!A:E,2,FALSE)</f>
        <v>Night</v>
      </c>
    </row>
    <row r="4274" spans="1:18" x14ac:dyDescent="0.35">
      <c r="A4274" t="s">
        <v>7249</v>
      </c>
      <c r="B4274" t="s">
        <v>4036</v>
      </c>
      <c r="C4274" t="s">
        <v>34</v>
      </c>
      <c r="D4274" t="s">
        <v>26</v>
      </c>
      <c r="E4274" s="1">
        <v>46087.455555555556</v>
      </c>
      <c r="F4274" s="1">
        <v>46089.99722222222</v>
      </c>
      <c r="G4274" t="s">
        <v>183</v>
      </c>
      <c r="H4274" t="s">
        <v>15</v>
      </c>
      <c r="I4274" t="s">
        <v>16</v>
      </c>
      <c r="J4274">
        <v>5</v>
      </c>
      <c r="K4274" t="str">
        <f>IF(tickets_dataset[[#This Row],[status]] = "Closed", "Yes","No")</f>
        <v>Yes</v>
      </c>
      <c r="L4274" s="2">
        <f t="shared" si="264"/>
        <v>60.999999999941792</v>
      </c>
      <c r="M4274" t="str">
        <f t="shared" si="265"/>
        <v>Yes</v>
      </c>
      <c r="N4274" t="str">
        <f t="shared" si="266"/>
        <v>Mar</v>
      </c>
      <c r="O4274" s="2">
        <f t="shared" si="267"/>
        <v>2.5416666666642413</v>
      </c>
      <c r="P4274" t="str">
        <f>VLOOKUP(G4274,Agents!A:E,4,FALSE)</f>
        <v>Team3</v>
      </c>
      <c r="Q4274" t="str">
        <f>VLOOKUP(G4274,Agents!A:E,5,FALSE)</f>
        <v>Senior</v>
      </c>
      <c r="R4274" t="str">
        <f>VLOOKUP(G4274,Agents!A:E,2,FALSE)</f>
        <v>Night</v>
      </c>
    </row>
    <row r="4275" spans="1:18" x14ac:dyDescent="0.35">
      <c r="A4275" t="s">
        <v>7250</v>
      </c>
      <c r="B4275" t="s">
        <v>3000</v>
      </c>
      <c r="C4275" t="s">
        <v>50</v>
      </c>
      <c r="D4275" t="s">
        <v>38</v>
      </c>
      <c r="E4275" s="1">
        <v>46069.384722222225</v>
      </c>
      <c r="F4275" s="1">
        <v>46073.051388888889</v>
      </c>
      <c r="G4275" t="s">
        <v>221</v>
      </c>
      <c r="H4275" t="s">
        <v>15</v>
      </c>
      <c r="I4275" t="s">
        <v>16</v>
      </c>
      <c r="J4275">
        <v>4</v>
      </c>
      <c r="K4275" t="str">
        <f>IF(tickets_dataset[[#This Row],[status]] = "Closed", "Yes","No")</f>
        <v>Yes</v>
      </c>
      <c r="L4275" s="2">
        <f t="shared" si="264"/>
        <v>87.999999999941792</v>
      </c>
      <c r="M4275" t="str">
        <f t="shared" si="265"/>
        <v>Yes</v>
      </c>
      <c r="N4275" t="str">
        <f t="shared" si="266"/>
        <v>Feb</v>
      </c>
      <c r="O4275" s="2">
        <f t="shared" si="267"/>
        <v>3.6666666666642413</v>
      </c>
      <c r="P4275" t="str">
        <f>VLOOKUP(G4275,Agents!A:E,4,FALSE)</f>
        <v>Team4</v>
      </c>
      <c r="Q4275" t="str">
        <f>VLOOKUP(G4275,Agents!A:E,5,FALSE)</f>
        <v>Senior</v>
      </c>
      <c r="R4275" t="str">
        <f>VLOOKUP(G4275,Agents!A:E,2,FALSE)</f>
        <v>Morning</v>
      </c>
    </row>
    <row r="4276" spans="1:18" x14ac:dyDescent="0.35">
      <c r="A4276" t="s">
        <v>7251</v>
      </c>
      <c r="B4276" t="s">
        <v>144</v>
      </c>
      <c r="C4276" t="s">
        <v>12</v>
      </c>
      <c r="D4276" t="s">
        <v>38</v>
      </c>
      <c r="E4276" s="1">
        <v>46055.727777777778</v>
      </c>
      <c r="F4276" s="1">
        <v>46057.311111111114</v>
      </c>
      <c r="G4276" t="s">
        <v>167</v>
      </c>
      <c r="H4276" t="s">
        <v>15</v>
      </c>
      <c r="I4276" t="s">
        <v>16</v>
      </c>
      <c r="J4276">
        <v>4</v>
      </c>
      <c r="K4276" t="str">
        <f>IF(tickets_dataset[[#This Row],[status]] = "Closed", "Yes","No")</f>
        <v>Yes</v>
      </c>
      <c r="L4276" s="2">
        <f t="shared" si="264"/>
        <v>38.000000000058208</v>
      </c>
      <c r="M4276" t="str">
        <f t="shared" si="265"/>
        <v>No</v>
      </c>
      <c r="N4276" t="str">
        <f t="shared" si="266"/>
        <v>Feb</v>
      </c>
      <c r="O4276" s="2">
        <f t="shared" si="267"/>
        <v>1.5833333333357587</v>
      </c>
      <c r="P4276" t="str">
        <f>VLOOKUP(G4276,Agents!A:E,4,FALSE)</f>
        <v>Team3</v>
      </c>
      <c r="Q4276" t="str">
        <f>VLOOKUP(G4276,Agents!A:E,5,FALSE)</f>
        <v>Mid</v>
      </c>
      <c r="R4276" t="str">
        <f>VLOOKUP(G4276,Agents!A:E,2,FALSE)</f>
        <v>Evening</v>
      </c>
    </row>
    <row r="4277" spans="1:18" x14ac:dyDescent="0.35">
      <c r="A4277" t="s">
        <v>7252</v>
      </c>
      <c r="B4277" t="s">
        <v>7253</v>
      </c>
      <c r="C4277" t="s">
        <v>12</v>
      </c>
      <c r="D4277" t="s">
        <v>26</v>
      </c>
      <c r="E4277" s="1">
        <v>46101.116666666669</v>
      </c>
      <c r="F4277" s="1">
        <v>46102.866666666669</v>
      </c>
      <c r="G4277" t="s">
        <v>80</v>
      </c>
      <c r="H4277" t="s">
        <v>15</v>
      </c>
      <c r="I4277" t="s">
        <v>16</v>
      </c>
      <c r="J4277">
        <v>4</v>
      </c>
      <c r="K4277" t="str">
        <f>IF(tickets_dataset[[#This Row],[status]] = "Closed", "Yes","No")</f>
        <v>Yes</v>
      </c>
      <c r="L4277" s="2">
        <f t="shared" si="264"/>
        <v>42</v>
      </c>
      <c r="M4277" t="str">
        <f t="shared" si="265"/>
        <v>No</v>
      </c>
      <c r="N4277" t="str">
        <f t="shared" si="266"/>
        <v>Mar</v>
      </c>
      <c r="O4277" s="2">
        <f t="shared" si="267"/>
        <v>1.75</v>
      </c>
      <c r="P4277" t="str">
        <f>VLOOKUP(G4277,Agents!A:E,4,FALSE)</f>
        <v>Team3</v>
      </c>
      <c r="Q4277" t="str">
        <f>VLOOKUP(G4277,Agents!A:E,5,FALSE)</f>
        <v>Junior</v>
      </c>
      <c r="R4277" t="str">
        <f>VLOOKUP(G4277,Agents!A:E,2,FALSE)</f>
        <v>Evening</v>
      </c>
    </row>
    <row r="4278" spans="1:18" x14ac:dyDescent="0.35">
      <c r="A4278" t="s">
        <v>7254</v>
      </c>
      <c r="B4278" t="s">
        <v>1586</v>
      </c>
      <c r="C4278" t="s">
        <v>34</v>
      </c>
      <c r="D4278" t="s">
        <v>26</v>
      </c>
      <c r="E4278" s="1">
        <v>46077.480555555558</v>
      </c>
      <c r="F4278" s="1">
        <v>46077.772222222222</v>
      </c>
      <c r="G4278" t="s">
        <v>59</v>
      </c>
      <c r="H4278" t="s">
        <v>132</v>
      </c>
      <c r="I4278" t="s">
        <v>16</v>
      </c>
      <c r="J4278">
        <v>4</v>
      </c>
      <c r="K4278" t="str">
        <f>IF(tickets_dataset[[#This Row],[status]] = "Closed", "Yes","No")</f>
        <v>No</v>
      </c>
      <c r="L4278" s="2">
        <f t="shared" si="264"/>
        <v>6.9999999999417923</v>
      </c>
      <c r="M4278" t="str">
        <f t="shared" si="265"/>
        <v>No</v>
      </c>
      <c r="N4278" t="str">
        <f t="shared" si="266"/>
        <v>Feb</v>
      </c>
      <c r="O4278" s="2">
        <f t="shared" si="267"/>
        <v>0.29166666666424135</v>
      </c>
      <c r="P4278" t="str">
        <f>VLOOKUP(G4278,Agents!A:E,4,FALSE)</f>
        <v>Team3</v>
      </c>
      <c r="Q4278" t="str">
        <f>VLOOKUP(G4278,Agents!A:E,5,FALSE)</f>
        <v>Senior</v>
      </c>
      <c r="R4278" t="str">
        <f>VLOOKUP(G4278,Agents!A:E,2,FALSE)</f>
        <v>Night</v>
      </c>
    </row>
    <row r="4279" spans="1:18" x14ac:dyDescent="0.35">
      <c r="A4279" t="s">
        <v>7255</v>
      </c>
      <c r="B4279" t="s">
        <v>7256</v>
      </c>
      <c r="C4279" t="s">
        <v>12</v>
      </c>
      <c r="D4279" t="s">
        <v>13</v>
      </c>
      <c r="E4279" s="1">
        <v>46028.079861111109</v>
      </c>
      <c r="F4279" s="1">
        <v>46028.621527777781</v>
      </c>
      <c r="G4279" t="s">
        <v>91</v>
      </c>
      <c r="H4279" t="s">
        <v>15</v>
      </c>
      <c r="I4279" t="s">
        <v>16</v>
      </c>
      <c r="J4279">
        <v>3</v>
      </c>
      <c r="K4279" t="str">
        <f>IF(tickets_dataset[[#This Row],[status]] = "Closed", "Yes","No")</f>
        <v>Yes</v>
      </c>
      <c r="L4279" s="2">
        <f t="shared" si="264"/>
        <v>13.000000000116415</v>
      </c>
      <c r="M4279" t="str">
        <f t="shared" si="265"/>
        <v>No</v>
      </c>
      <c r="N4279" t="str">
        <f t="shared" si="266"/>
        <v>Jan</v>
      </c>
      <c r="O4279" s="2">
        <f t="shared" si="267"/>
        <v>0.54166666667151731</v>
      </c>
      <c r="P4279" t="str">
        <f>VLOOKUP(G4279,Agents!A:E,4,FALSE)</f>
        <v>Team5</v>
      </c>
      <c r="Q4279" t="str">
        <f>VLOOKUP(G4279,Agents!A:E,5,FALSE)</f>
        <v>Mid</v>
      </c>
      <c r="R4279" t="str">
        <f>VLOOKUP(G4279,Agents!A:E,2,FALSE)</f>
        <v>Night</v>
      </c>
    </row>
    <row r="4280" spans="1:18" x14ac:dyDescent="0.35">
      <c r="A4280" t="s">
        <v>7257</v>
      </c>
      <c r="B4280" t="s">
        <v>5854</v>
      </c>
      <c r="C4280" t="s">
        <v>50</v>
      </c>
      <c r="D4280" t="s">
        <v>26</v>
      </c>
      <c r="E4280" s="1">
        <v>46032.163194444445</v>
      </c>
      <c r="F4280" s="1">
        <v>46033.538194444445</v>
      </c>
      <c r="G4280" t="s">
        <v>273</v>
      </c>
      <c r="H4280" t="s">
        <v>15</v>
      </c>
      <c r="I4280" t="s">
        <v>16</v>
      </c>
      <c r="J4280">
        <v>4</v>
      </c>
      <c r="K4280" t="str">
        <f>IF(tickets_dataset[[#This Row],[status]] = "Closed", "Yes","No")</f>
        <v>Yes</v>
      </c>
      <c r="L4280" s="2">
        <f t="shared" si="264"/>
        <v>33</v>
      </c>
      <c r="M4280" t="str">
        <f t="shared" si="265"/>
        <v>No</v>
      </c>
      <c r="N4280" t="str">
        <f t="shared" si="266"/>
        <v>Jan</v>
      </c>
      <c r="O4280" s="2">
        <f t="shared" si="267"/>
        <v>1.375</v>
      </c>
      <c r="P4280" t="str">
        <f>VLOOKUP(G4280,Agents!A:E,4,FALSE)</f>
        <v>Team3</v>
      </c>
      <c r="Q4280" t="str">
        <f>VLOOKUP(G4280,Agents!A:E,5,FALSE)</f>
        <v>Senior</v>
      </c>
      <c r="R4280" t="str">
        <f>VLOOKUP(G4280,Agents!A:E,2,FALSE)</f>
        <v>Evening</v>
      </c>
    </row>
    <row r="4281" spans="1:18" x14ac:dyDescent="0.35">
      <c r="A4281" t="s">
        <v>7258</v>
      </c>
      <c r="B4281" t="s">
        <v>6379</v>
      </c>
      <c r="C4281" t="s">
        <v>22</v>
      </c>
      <c r="D4281" t="s">
        <v>26</v>
      </c>
      <c r="E4281" s="1">
        <v>46036.576388888891</v>
      </c>
      <c r="F4281" s="1">
        <v>46038.076388888891</v>
      </c>
      <c r="G4281" t="s">
        <v>56</v>
      </c>
      <c r="H4281" t="s">
        <v>15</v>
      </c>
      <c r="I4281" t="s">
        <v>16</v>
      </c>
      <c r="J4281">
        <v>5</v>
      </c>
      <c r="K4281" t="str">
        <f>IF(tickets_dataset[[#This Row],[status]] = "Closed", "Yes","No")</f>
        <v>Yes</v>
      </c>
      <c r="L4281" s="2">
        <f t="shared" si="264"/>
        <v>36</v>
      </c>
      <c r="M4281" t="str">
        <f t="shared" si="265"/>
        <v>No</v>
      </c>
      <c r="N4281" t="str">
        <f t="shared" si="266"/>
        <v>Jan</v>
      </c>
      <c r="O4281" s="2">
        <f t="shared" si="267"/>
        <v>1.5</v>
      </c>
      <c r="P4281" t="str">
        <f>VLOOKUP(G4281,Agents!A:E,4,FALSE)</f>
        <v>Team1</v>
      </c>
      <c r="Q4281" t="str">
        <f>VLOOKUP(G4281,Agents!A:E,5,FALSE)</f>
        <v>Senior</v>
      </c>
      <c r="R4281" t="str">
        <f>VLOOKUP(G4281,Agents!A:E,2,FALSE)</f>
        <v>Night</v>
      </c>
    </row>
    <row r="4282" spans="1:18" x14ac:dyDescent="0.35">
      <c r="A4282" t="s">
        <v>7259</v>
      </c>
      <c r="B4282" t="s">
        <v>2459</v>
      </c>
      <c r="C4282" t="s">
        <v>22</v>
      </c>
      <c r="D4282" t="s">
        <v>13</v>
      </c>
      <c r="E4282" s="1">
        <v>46080.484027777777</v>
      </c>
      <c r="F4282" s="1">
        <v>46081.525694444441</v>
      </c>
      <c r="G4282" t="s">
        <v>42</v>
      </c>
      <c r="H4282" t="s">
        <v>15</v>
      </c>
      <c r="I4282" t="s">
        <v>16</v>
      </c>
      <c r="J4282">
        <v>4</v>
      </c>
      <c r="K4282" t="str">
        <f>IF(tickets_dataset[[#This Row],[status]] = "Closed", "Yes","No")</f>
        <v>Yes</v>
      </c>
      <c r="L4282" s="2">
        <f t="shared" si="264"/>
        <v>24.999999999941792</v>
      </c>
      <c r="M4282" t="str">
        <f t="shared" si="265"/>
        <v>No</v>
      </c>
      <c r="N4282" t="str">
        <f t="shared" si="266"/>
        <v>Feb</v>
      </c>
      <c r="O4282" s="2">
        <f t="shared" si="267"/>
        <v>1.0416666666642413</v>
      </c>
      <c r="P4282" t="str">
        <f>VLOOKUP(G4282,Agents!A:E,4,FALSE)</f>
        <v>Team2</v>
      </c>
      <c r="Q4282" t="str">
        <f>VLOOKUP(G4282,Agents!A:E,5,FALSE)</f>
        <v>Junior</v>
      </c>
      <c r="R4282" t="str">
        <f>VLOOKUP(G4282,Agents!A:E,2,FALSE)</f>
        <v>Night</v>
      </c>
    </row>
    <row r="4283" spans="1:18" x14ac:dyDescent="0.35">
      <c r="A4283" t="s">
        <v>7260</v>
      </c>
      <c r="B4283" t="s">
        <v>7261</v>
      </c>
      <c r="C4283" t="s">
        <v>76</v>
      </c>
      <c r="D4283" t="s">
        <v>13</v>
      </c>
      <c r="E4283" s="1">
        <v>46079.964583333334</v>
      </c>
      <c r="F4283" s="1">
        <v>46080.79791666667</v>
      </c>
      <c r="G4283" t="s">
        <v>91</v>
      </c>
      <c r="H4283" t="s">
        <v>15</v>
      </c>
      <c r="I4283" t="s">
        <v>16</v>
      </c>
      <c r="J4283">
        <v>3</v>
      </c>
      <c r="K4283" t="str">
        <f>IF(tickets_dataset[[#This Row],[status]] = "Closed", "Yes","No")</f>
        <v>Yes</v>
      </c>
      <c r="L4283" s="2">
        <f t="shared" si="264"/>
        <v>20.000000000058208</v>
      </c>
      <c r="M4283" t="str">
        <f t="shared" si="265"/>
        <v>No</v>
      </c>
      <c r="N4283" t="str">
        <f t="shared" si="266"/>
        <v>Feb</v>
      </c>
      <c r="O4283" s="2">
        <f t="shared" si="267"/>
        <v>0.83333333333575865</v>
      </c>
      <c r="P4283" t="str">
        <f>VLOOKUP(G4283,Agents!A:E,4,FALSE)</f>
        <v>Team5</v>
      </c>
      <c r="Q4283" t="str">
        <f>VLOOKUP(G4283,Agents!A:E,5,FALSE)</f>
        <v>Mid</v>
      </c>
      <c r="R4283" t="str">
        <f>VLOOKUP(G4283,Agents!A:E,2,FALSE)</f>
        <v>Night</v>
      </c>
    </row>
    <row r="4284" spans="1:18" x14ac:dyDescent="0.35">
      <c r="A4284" t="s">
        <v>7262</v>
      </c>
      <c r="B4284" t="s">
        <v>7263</v>
      </c>
      <c r="C4284" t="s">
        <v>76</v>
      </c>
      <c r="D4284" t="s">
        <v>26</v>
      </c>
      <c r="E4284" s="1">
        <v>46083.664583333331</v>
      </c>
      <c r="F4284" s="1">
        <v>46084.956250000003</v>
      </c>
      <c r="G4284" t="s">
        <v>140</v>
      </c>
      <c r="H4284" t="s">
        <v>15</v>
      </c>
      <c r="I4284" t="s">
        <v>16</v>
      </c>
      <c r="J4284">
        <v>4</v>
      </c>
      <c r="K4284" t="str">
        <f>IF(tickets_dataset[[#This Row],[status]] = "Closed", "Yes","No")</f>
        <v>Yes</v>
      </c>
      <c r="L4284" s="2">
        <f t="shared" si="264"/>
        <v>31.000000000116415</v>
      </c>
      <c r="M4284" t="str">
        <f t="shared" si="265"/>
        <v>No</v>
      </c>
      <c r="N4284" t="str">
        <f t="shared" si="266"/>
        <v>Mar</v>
      </c>
      <c r="O4284" s="2">
        <f t="shared" si="267"/>
        <v>1.2916666666715173</v>
      </c>
      <c r="P4284" t="str">
        <f>VLOOKUP(G4284,Agents!A:E,4,FALSE)</f>
        <v>Team1</v>
      </c>
      <c r="Q4284" t="str">
        <f>VLOOKUP(G4284,Agents!A:E,5,FALSE)</f>
        <v>Junior</v>
      </c>
      <c r="R4284" t="str">
        <f>VLOOKUP(G4284,Agents!A:E,2,FALSE)</f>
        <v>Morning</v>
      </c>
    </row>
    <row r="4285" spans="1:18" x14ac:dyDescent="0.35">
      <c r="A4285" t="s">
        <v>7264</v>
      </c>
      <c r="B4285" t="s">
        <v>7265</v>
      </c>
      <c r="C4285" t="s">
        <v>22</v>
      </c>
      <c r="D4285" t="s">
        <v>26</v>
      </c>
      <c r="E4285" s="1">
        <v>46038.351388888892</v>
      </c>
      <c r="F4285" s="1">
        <v>46040.476388888892</v>
      </c>
      <c r="G4285" t="s">
        <v>234</v>
      </c>
      <c r="H4285" t="s">
        <v>15</v>
      </c>
      <c r="I4285" t="s">
        <v>16</v>
      </c>
      <c r="J4285">
        <v>2</v>
      </c>
      <c r="K4285" t="str">
        <f>IF(tickets_dataset[[#This Row],[status]] = "Closed", "Yes","No")</f>
        <v>Yes</v>
      </c>
      <c r="L4285" s="2">
        <f t="shared" si="264"/>
        <v>51</v>
      </c>
      <c r="M4285" t="str">
        <f t="shared" si="265"/>
        <v>Yes</v>
      </c>
      <c r="N4285" t="str">
        <f t="shared" si="266"/>
        <v>Jan</v>
      </c>
      <c r="O4285" s="2">
        <f t="shared" si="267"/>
        <v>2.125</v>
      </c>
      <c r="P4285" t="str">
        <f>VLOOKUP(G4285,Agents!A:E,4,FALSE)</f>
        <v>Team5</v>
      </c>
      <c r="Q4285" t="str">
        <f>VLOOKUP(G4285,Agents!A:E,5,FALSE)</f>
        <v>Senior</v>
      </c>
      <c r="R4285" t="str">
        <f>VLOOKUP(G4285,Agents!A:E,2,FALSE)</f>
        <v>Night</v>
      </c>
    </row>
    <row r="4286" spans="1:18" x14ac:dyDescent="0.35">
      <c r="A4286" t="s">
        <v>7266</v>
      </c>
      <c r="B4286" t="s">
        <v>5582</v>
      </c>
      <c r="C4286" t="s">
        <v>34</v>
      </c>
      <c r="D4286" t="s">
        <v>13</v>
      </c>
      <c r="E4286" s="1">
        <v>46107.682638888888</v>
      </c>
      <c r="F4286" s="1">
        <v>46108.474305555559</v>
      </c>
      <c r="G4286" t="s">
        <v>86</v>
      </c>
      <c r="H4286" t="s">
        <v>15</v>
      </c>
      <c r="I4286" t="s">
        <v>16</v>
      </c>
      <c r="J4286">
        <v>4</v>
      </c>
      <c r="K4286" t="str">
        <f>IF(tickets_dataset[[#This Row],[status]] = "Closed", "Yes","No")</f>
        <v>Yes</v>
      </c>
      <c r="L4286" s="2">
        <f t="shared" si="264"/>
        <v>19.000000000116415</v>
      </c>
      <c r="M4286" t="str">
        <f t="shared" si="265"/>
        <v>No</v>
      </c>
      <c r="N4286" t="str">
        <f t="shared" si="266"/>
        <v>Mar</v>
      </c>
      <c r="O4286" s="2">
        <f t="shared" si="267"/>
        <v>0.79166666667151731</v>
      </c>
      <c r="P4286" t="str">
        <f>VLOOKUP(G4286,Agents!A:E,4,FALSE)</f>
        <v>Team1</v>
      </c>
      <c r="Q4286" t="str">
        <f>VLOOKUP(G4286,Agents!A:E,5,FALSE)</f>
        <v>Mid</v>
      </c>
      <c r="R4286" t="str">
        <f>VLOOKUP(G4286,Agents!A:E,2,FALSE)</f>
        <v>Morning</v>
      </c>
    </row>
    <row r="4287" spans="1:18" x14ac:dyDescent="0.35">
      <c r="A4287" t="s">
        <v>7267</v>
      </c>
      <c r="B4287" t="s">
        <v>7268</v>
      </c>
      <c r="C4287" t="s">
        <v>76</v>
      </c>
      <c r="D4287" t="s">
        <v>38</v>
      </c>
      <c r="E4287" s="1">
        <v>46045.688194444447</v>
      </c>
      <c r="F4287" s="1">
        <v>46046.979861111111</v>
      </c>
      <c r="G4287" t="s">
        <v>183</v>
      </c>
      <c r="H4287" t="s">
        <v>15</v>
      </c>
      <c r="I4287" t="s">
        <v>16</v>
      </c>
      <c r="J4287">
        <v>4</v>
      </c>
      <c r="K4287" t="str">
        <f>IF(tickets_dataset[[#This Row],[status]] = "Closed", "Yes","No")</f>
        <v>Yes</v>
      </c>
      <c r="L4287" s="2">
        <f t="shared" si="264"/>
        <v>30.999999999941792</v>
      </c>
      <c r="M4287" t="str">
        <f t="shared" si="265"/>
        <v>No</v>
      </c>
      <c r="N4287" t="str">
        <f t="shared" si="266"/>
        <v>Jan</v>
      </c>
      <c r="O4287" s="2">
        <f t="shared" si="267"/>
        <v>1.2916666666642413</v>
      </c>
      <c r="P4287" t="str">
        <f>VLOOKUP(G4287,Agents!A:E,4,FALSE)</f>
        <v>Team3</v>
      </c>
      <c r="Q4287" t="str">
        <f>VLOOKUP(G4287,Agents!A:E,5,FALSE)</f>
        <v>Senior</v>
      </c>
      <c r="R4287" t="str">
        <f>VLOOKUP(G4287,Agents!A:E,2,FALSE)</f>
        <v>Night</v>
      </c>
    </row>
    <row r="4288" spans="1:18" x14ac:dyDescent="0.35">
      <c r="A4288" t="s">
        <v>7269</v>
      </c>
      <c r="B4288" t="s">
        <v>7270</v>
      </c>
      <c r="C4288" t="s">
        <v>50</v>
      </c>
      <c r="D4288" t="s">
        <v>26</v>
      </c>
      <c r="E4288" s="1">
        <v>46077.090277777781</v>
      </c>
      <c r="F4288" s="1">
        <v>46078.631944444445</v>
      </c>
      <c r="G4288" t="s">
        <v>422</v>
      </c>
      <c r="H4288" t="s">
        <v>15</v>
      </c>
      <c r="I4288" t="s">
        <v>16</v>
      </c>
      <c r="J4288">
        <v>4</v>
      </c>
      <c r="K4288" t="str">
        <f>IF(tickets_dataset[[#This Row],[status]] = "Closed", "Yes","No")</f>
        <v>Yes</v>
      </c>
      <c r="L4288" s="2">
        <f t="shared" si="264"/>
        <v>36.999999999941792</v>
      </c>
      <c r="M4288" t="str">
        <f t="shared" si="265"/>
        <v>No</v>
      </c>
      <c r="N4288" t="str">
        <f t="shared" si="266"/>
        <v>Feb</v>
      </c>
      <c r="O4288" s="2">
        <f t="shared" si="267"/>
        <v>1.5416666666642413</v>
      </c>
      <c r="P4288" t="str">
        <f>VLOOKUP(G4288,Agents!A:E,4,FALSE)</f>
        <v>Team5</v>
      </c>
      <c r="Q4288" t="str">
        <f>VLOOKUP(G4288,Agents!A:E,5,FALSE)</f>
        <v>Mid</v>
      </c>
      <c r="R4288" t="str">
        <f>VLOOKUP(G4288,Agents!A:E,2,FALSE)</f>
        <v>Evening</v>
      </c>
    </row>
    <row r="4289" spans="1:18" x14ac:dyDescent="0.35">
      <c r="A4289" t="s">
        <v>7271</v>
      </c>
      <c r="B4289" t="s">
        <v>3870</v>
      </c>
      <c r="C4289" t="s">
        <v>12</v>
      </c>
      <c r="D4289" t="s">
        <v>38</v>
      </c>
      <c r="E4289" s="1">
        <v>46096.649305555555</v>
      </c>
      <c r="F4289" s="1">
        <v>46099.399305555555</v>
      </c>
      <c r="G4289" t="s">
        <v>91</v>
      </c>
      <c r="H4289" t="s">
        <v>15</v>
      </c>
      <c r="I4289" t="s">
        <v>16</v>
      </c>
      <c r="J4289">
        <v>3</v>
      </c>
      <c r="K4289" t="str">
        <f>IF(tickets_dataset[[#This Row],[status]] = "Closed", "Yes","No")</f>
        <v>Yes</v>
      </c>
      <c r="L4289" s="2">
        <f t="shared" si="264"/>
        <v>66</v>
      </c>
      <c r="M4289" t="str">
        <f t="shared" si="265"/>
        <v>Yes</v>
      </c>
      <c r="N4289" t="str">
        <f t="shared" si="266"/>
        <v>Mar</v>
      </c>
      <c r="O4289" s="2">
        <f t="shared" si="267"/>
        <v>2.75</v>
      </c>
      <c r="P4289" t="str">
        <f>VLOOKUP(G4289,Agents!A:E,4,FALSE)</f>
        <v>Team5</v>
      </c>
      <c r="Q4289" t="str">
        <f>VLOOKUP(G4289,Agents!A:E,5,FALSE)</f>
        <v>Mid</v>
      </c>
      <c r="R4289" t="str">
        <f>VLOOKUP(G4289,Agents!A:E,2,FALSE)</f>
        <v>Night</v>
      </c>
    </row>
    <row r="4290" spans="1:18" x14ac:dyDescent="0.35">
      <c r="A4290" t="s">
        <v>7272</v>
      </c>
      <c r="B4290" t="s">
        <v>7273</v>
      </c>
      <c r="C4290" t="s">
        <v>34</v>
      </c>
      <c r="D4290" t="s">
        <v>13</v>
      </c>
      <c r="E4290" s="1">
        <v>46050.772222222222</v>
      </c>
      <c r="F4290" s="1">
        <v>46052.480555555558</v>
      </c>
      <c r="G4290" t="s">
        <v>80</v>
      </c>
      <c r="H4290" t="s">
        <v>15</v>
      </c>
      <c r="I4290" t="s">
        <v>16</v>
      </c>
      <c r="J4290">
        <v>3</v>
      </c>
      <c r="K4290" t="str">
        <f>IF(tickets_dataset[[#This Row],[status]] = "Closed", "Yes","No")</f>
        <v>Yes</v>
      </c>
      <c r="L4290" s="2">
        <f t="shared" ref="L4290:L4353" si="268">IF(ISBLANK(F4290),"",(F4290-E4290)*24)</f>
        <v>41.000000000058208</v>
      </c>
      <c r="M4290" t="str">
        <f t="shared" ref="M4290:M4353" si="269">IF(L4290&gt;48,"Yes","No")</f>
        <v>No</v>
      </c>
      <c r="N4290" t="str">
        <f t="shared" ref="N4290:N4353" si="270">TEXT(E4290,"mmm")</f>
        <v>Jan</v>
      </c>
      <c r="O4290" s="2">
        <f t="shared" si="267"/>
        <v>1.7083333333357587</v>
      </c>
      <c r="P4290" t="str">
        <f>VLOOKUP(G4290,Agents!A:E,4,FALSE)</f>
        <v>Team3</v>
      </c>
      <c r="Q4290" t="str">
        <f>VLOOKUP(G4290,Agents!A:E,5,FALSE)</f>
        <v>Junior</v>
      </c>
      <c r="R4290" t="str">
        <f>VLOOKUP(G4290,Agents!A:E,2,FALSE)</f>
        <v>Evening</v>
      </c>
    </row>
    <row r="4291" spans="1:18" x14ac:dyDescent="0.35">
      <c r="A4291" t="s">
        <v>7274</v>
      </c>
      <c r="B4291" t="s">
        <v>7275</v>
      </c>
      <c r="C4291" t="s">
        <v>50</v>
      </c>
      <c r="D4291" t="s">
        <v>26</v>
      </c>
      <c r="E4291" s="1">
        <v>46038.168055555558</v>
      </c>
      <c r="F4291" s="1">
        <v>46039.459722222222</v>
      </c>
      <c r="G4291" t="s">
        <v>211</v>
      </c>
      <c r="H4291" t="s">
        <v>15</v>
      </c>
      <c r="I4291" t="s">
        <v>16</v>
      </c>
      <c r="J4291">
        <v>5</v>
      </c>
      <c r="K4291" t="str">
        <f>IF(tickets_dataset[[#This Row],[status]] = "Closed", "Yes","No")</f>
        <v>Yes</v>
      </c>
      <c r="L4291" s="2">
        <f t="shared" si="268"/>
        <v>30.999999999941792</v>
      </c>
      <c r="M4291" t="str">
        <f t="shared" si="269"/>
        <v>No</v>
      </c>
      <c r="N4291" t="str">
        <f t="shared" si="270"/>
        <v>Jan</v>
      </c>
      <c r="O4291" s="2">
        <f t="shared" ref="O4291:O4354" si="271">F4291-E4291</f>
        <v>1.2916666666642413</v>
      </c>
      <c r="P4291" t="str">
        <f>VLOOKUP(G4291,Agents!A:E,4,FALSE)</f>
        <v>Team5</v>
      </c>
      <c r="Q4291" t="str">
        <f>VLOOKUP(G4291,Agents!A:E,5,FALSE)</f>
        <v>Senior</v>
      </c>
      <c r="R4291" t="str">
        <f>VLOOKUP(G4291,Agents!A:E,2,FALSE)</f>
        <v>Evening</v>
      </c>
    </row>
    <row r="4292" spans="1:18" x14ac:dyDescent="0.35">
      <c r="A4292" t="s">
        <v>7276</v>
      </c>
      <c r="B4292" t="s">
        <v>7277</v>
      </c>
      <c r="C4292" t="s">
        <v>12</v>
      </c>
      <c r="D4292" t="s">
        <v>13</v>
      </c>
      <c r="E4292" s="1">
        <v>46093.493750000001</v>
      </c>
      <c r="F4292" s="1">
        <v>46094.368750000001</v>
      </c>
      <c r="G4292" t="s">
        <v>211</v>
      </c>
      <c r="H4292" t="s">
        <v>15</v>
      </c>
      <c r="I4292" t="s">
        <v>16</v>
      </c>
      <c r="J4292">
        <v>5</v>
      </c>
      <c r="K4292" t="str">
        <f>IF(tickets_dataset[[#This Row],[status]] = "Closed", "Yes","No")</f>
        <v>Yes</v>
      </c>
      <c r="L4292" s="2">
        <f t="shared" si="268"/>
        <v>21</v>
      </c>
      <c r="M4292" t="str">
        <f t="shared" si="269"/>
        <v>No</v>
      </c>
      <c r="N4292" t="str">
        <f t="shared" si="270"/>
        <v>Mar</v>
      </c>
      <c r="O4292" s="2">
        <f t="shared" si="271"/>
        <v>0.875</v>
      </c>
      <c r="P4292" t="str">
        <f>VLOOKUP(G4292,Agents!A:E,4,FALSE)</f>
        <v>Team5</v>
      </c>
      <c r="Q4292" t="str">
        <f>VLOOKUP(G4292,Agents!A:E,5,FALSE)</f>
        <v>Senior</v>
      </c>
      <c r="R4292" t="str">
        <f>VLOOKUP(G4292,Agents!A:E,2,FALSE)</f>
        <v>Evening</v>
      </c>
    </row>
    <row r="4293" spans="1:18" x14ac:dyDescent="0.35">
      <c r="A4293" t="s">
        <v>7278</v>
      </c>
      <c r="B4293" t="s">
        <v>4468</v>
      </c>
      <c r="C4293" t="s">
        <v>12</v>
      </c>
      <c r="D4293" t="s">
        <v>38</v>
      </c>
      <c r="E4293" s="1">
        <v>46087.79791666667</v>
      </c>
      <c r="F4293" s="1">
        <v>46090.256249999999</v>
      </c>
      <c r="G4293" t="s">
        <v>183</v>
      </c>
      <c r="H4293" t="s">
        <v>28</v>
      </c>
      <c r="I4293" t="s">
        <v>16</v>
      </c>
      <c r="J4293">
        <v>5</v>
      </c>
      <c r="K4293" t="str">
        <f>IF(tickets_dataset[[#This Row],[status]] = "Closed", "Yes","No")</f>
        <v>No</v>
      </c>
      <c r="L4293" s="2">
        <f t="shared" si="268"/>
        <v>58.999999999883585</v>
      </c>
      <c r="M4293" t="str">
        <f t="shared" si="269"/>
        <v>Yes</v>
      </c>
      <c r="N4293" t="str">
        <f t="shared" si="270"/>
        <v>Mar</v>
      </c>
      <c r="O4293" s="2">
        <f t="shared" si="271"/>
        <v>2.4583333333284827</v>
      </c>
      <c r="P4293" t="str">
        <f>VLOOKUP(G4293,Agents!A:E,4,FALSE)</f>
        <v>Team3</v>
      </c>
      <c r="Q4293" t="str">
        <f>VLOOKUP(G4293,Agents!A:E,5,FALSE)</f>
        <v>Senior</v>
      </c>
      <c r="R4293" t="str">
        <f>VLOOKUP(G4293,Agents!A:E,2,FALSE)</f>
        <v>Night</v>
      </c>
    </row>
    <row r="4294" spans="1:18" x14ac:dyDescent="0.35">
      <c r="A4294" t="s">
        <v>7279</v>
      </c>
      <c r="B4294" t="s">
        <v>142</v>
      </c>
      <c r="C4294" t="s">
        <v>34</v>
      </c>
      <c r="D4294" t="s">
        <v>26</v>
      </c>
      <c r="E4294" s="1">
        <v>46042.010416666664</v>
      </c>
      <c r="F4294" s="1">
        <v>46042.427083333336</v>
      </c>
      <c r="G4294" t="s">
        <v>131</v>
      </c>
      <c r="H4294" t="s">
        <v>15</v>
      </c>
      <c r="I4294" t="s">
        <v>16</v>
      </c>
      <c r="J4294">
        <v>4</v>
      </c>
      <c r="K4294" t="str">
        <f>IF(tickets_dataset[[#This Row],[status]] = "Closed", "Yes","No")</f>
        <v>Yes</v>
      </c>
      <c r="L4294" s="2">
        <f t="shared" si="268"/>
        <v>10.000000000116415</v>
      </c>
      <c r="M4294" t="str">
        <f t="shared" si="269"/>
        <v>No</v>
      </c>
      <c r="N4294" t="str">
        <f t="shared" si="270"/>
        <v>Jan</v>
      </c>
      <c r="O4294" s="2">
        <f t="shared" si="271"/>
        <v>0.41666666667151731</v>
      </c>
      <c r="P4294" t="str">
        <f>VLOOKUP(G4294,Agents!A:E,4,FALSE)</f>
        <v>Team4</v>
      </c>
      <c r="Q4294" t="str">
        <f>VLOOKUP(G4294,Agents!A:E,5,FALSE)</f>
        <v>Junior</v>
      </c>
      <c r="R4294" t="str">
        <f>VLOOKUP(G4294,Agents!A:E,2,FALSE)</f>
        <v>Night</v>
      </c>
    </row>
    <row r="4295" spans="1:18" x14ac:dyDescent="0.35">
      <c r="A4295" t="s">
        <v>7280</v>
      </c>
      <c r="B4295" t="s">
        <v>6286</v>
      </c>
      <c r="C4295" t="s">
        <v>22</v>
      </c>
      <c r="D4295" t="s">
        <v>26</v>
      </c>
      <c r="E4295" s="1">
        <v>46048.406944444447</v>
      </c>
      <c r="F4295" s="1">
        <v>46048.698611111111</v>
      </c>
      <c r="G4295" t="s">
        <v>357</v>
      </c>
      <c r="H4295" t="s">
        <v>28</v>
      </c>
      <c r="I4295" t="s">
        <v>16</v>
      </c>
      <c r="J4295">
        <v>4</v>
      </c>
      <c r="K4295" t="str">
        <f>IF(tickets_dataset[[#This Row],[status]] = "Closed", "Yes","No")</f>
        <v>No</v>
      </c>
      <c r="L4295" s="2">
        <f t="shared" si="268"/>
        <v>6.9999999999417923</v>
      </c>
      <c r="M4295" t="str">
        <f t="shared" si="269"/>
        <v>No</v>
      </c>
      <c r="N4295" t="str">
        <f t="shared" si="270"/>
        <v>Jan</v>
      </c>
      <c r="O4295" s="2">
        <f t="shared" si="271"/>
        <v>0.29166666666424135</v>
      </c>
      <c r="P4295" t="str">
        <f>VLOOKUP(G4295,Agents!A:E,4,FALSE)</f>
        <v>Team1</v>
      </c>
      <c r="Q4295" t="str">
        <f>VLOOKUP(G4295,Agents!A:E,5,FALSE)</f>
        <v>Mid</v>
      </c>
      <c r="R4295" t="str">
        <f>VLOOKUP(G4295,Agents!A:E,2,FALSE)</f>
        <v>Morning</v>
      </c>
    </row>
    <row r="4296" spans="1:18" x14ac:dyDescent="0.35">
      <c r="A4296" t="s">
        <v>7281</v>
      </c>
      <c r="B4296" t="s">
        <v>4006</v>
      </c>
      <c r="C4296" t="s">
        <v>12</v>
      </c>
      <c r="D4296" t="s">
        <v>26</v>
      </c>
      <c r="E4296" s="1">
        <v>46023.205555555556</v>
      </c>
      <c r="F4296" s="1">
        <v>46023.49722222222</v>
      </c>
      <c r="G4296" t="s">
        <v>53</v>
      </c>
      <c r="H4296" t="s">
        <v>15</v>
      </c>
      <c r="I4296" t="s">
        <v>16</v>
      </c>
      <c r="J4296">
        <v>3</v>
      </c>
      <c r="K4296" t="str">
        <f>IF(tickets_dataset[[#This Row],[status]] = "Closed", "Yes","No")</f>
        <v>Yes</v>
      </c>
      <c r="L4296" s="2">
        <f t="shared" si="268"/>
        <v>6.9999999999417923</v>
      </c>
      <c r="M4296" t="str">
        <f t="shared" si="269"/>
        <v>No</v>
      </c>
      <c r="N4296" t="str">
        <f t="shared" si="270"/>
        <v>Jan</v>
      </c>
      <c r="O4296" s="2">
        <f t="shared" si="271"/>
        <v>0.29166666666424135</v>
      </c>
      <c r="P4296" t="str">
        <f>VLOOKUP(G4296,Agents!A:E,4,FALSE)</f>
        <v>Team1</v>
      </c>
      <c r="Q4296" t="str">
        <f>VLOOKUP(G4296,Agents!A:E,5,FALSE)</f>
        <v>Junior</v>
      </c>
      <c r="R4296" t="str">
        <f>VLOOKUP(G4296,Agents!A:E,2,FALSE)</f>
        <v>Night</v>
      </c>
    </row>
    <row r="4297" spans="1:18" x14ac:dyDescent="0.35">
      <c r="A4297" t="s">
        <v>7282</v>
      </c>
      <c r="B4297" t="s">
        <v>3377</v>
      </c>
      <c r="C4297" t="s">
        <v>22</v>
      </c>
      <c r="D4297" t="s">
        <v>26</v>
      </c>
      <c r="E4297" s="1">
        <v>46025.246527777781</v>
      </c>
      <c r="F4297" s="1">
        <v>46026.246527777781</v>
      </c>
      <c r="G4297" t="s">
        <v>156</v>
      </c>
      <c r="H4297" t="s">
        <v>15</v>
      </c>
      <c r="I4297" t="s">
        <v>16</v>
      </c>
      <c r="J4297">
        <v>4</v>
      </c>
      <c r="K4297" t="str">
        <f>IF(tickets_dataset[[#This Row],[status]] = "Closed", "Yes","No")</f>
        <v>Yes</v>
      </c>
      <c r="L4297" s="2">
        <f t="shared" si="268"/>
        <v>24</v>
      </c>
      <c r="M4297" t="str">
        <f t="shared" si="269"/>
        <v>No</v>
      </c>
      <c r="N4297" t="str">
        <f t="shared" si="270"/>
        <v>Jan</v>
      </c>
      <c r="O4297" s="2">
        <f t="shared" si="271"/>
        <v>1</v>
      </c>
      <c r="P4297" t="str">
        <f>VLOOKUP(G4297,Agents!A:E,4,FALSE)</f>
        <v>Team3</v>
      </c>
      <c r="Q4297" t="str">
        <f>VLOOKUP(G4297,Agents!A:E,5,FALSE)</f>
        <v>Mid</v>
      </c>
      <c r="R4297" t="str">
        <f>VLOOKUP(G4297,Agents!A:E,2,FALSE)</f>
        <v>Evening</v>
      </c>
    </row>
    <row r="4298" spans="1:18" x14ac:dyDescent="0.35">
      <c r="A4298" t="s">
        <v>7283</v>
      </c>
      <c r="B4298" t="s">
        <v>7284</v>
      </c>
      <c r="C4298" t="s">
        <v>50</v>
      </c>
      <c r="D4298" t="s">
        <v>13</v>
      </c>
      <c r="E4298" s="1">
        <v>46039.852083333331</v>
      </c>
      <c r="F4298" s="1">
        <v>46040.560416666667</v>
      </c>
      <c r="G4298" t="s">
        <v>211</v>
      </c>
      <c r="H4298" t="s">
        <v>15</v>
      </c>
      <c r="I4298" t="s">
        <v>16</v>
      </c>
      <c r="J4298">
        <v>3</v>
      </c>
      <c r="K4298" t="str">
        <f>IF(tickets_dataset[[#This Row],[status]] = "Closed", "Yes","No")</f>
        <v>Yes</v>
      </c>
      <c r="L4298" s="2">
        <f t="shared" si="268"/>
        <v>17.000000000058208</v>
      </c>
      <c r="M4298" t="str">
        <f t="shared" si="269"/>
        <v>No</v>
      </c>
      <c r="N4298" t="str">
        <f t="shared" si="270"/>
        <v>Jan</v>
      </c>
      <c r="O4298" s="2">
        <f t="shared" si="271"/>
        <v>0.70833333333575865</v>
      </c>
      <c r="P4298" t="str">
        <f>VLOOKUP(G4298,Agents!A:E,4,FALSE)</f>
        <v>Team5</v>
      </c>
      <c r="Q4298" t="str">
        <f>VLOOKUP(G4298,Agents!A:E,5,FALSE)</f>
        <v>Senior</v>
      </c>
      <c r="R4298" t="str">
        <f>VLOOKUP(G4298,Agents!A:E,2,FALSE)</f>
        <v>Evening</v>
      </c>
    </row>
    <row r="4299" spans="1:18" x14ac:dyDescent="0.35">
      <c r="A4299" t="s">
        <v>7285</v>
      </c>
      <c r="B4299" t="s">
        <v>7286</v>
      </c>
      <c r="C4299" t="s">
        <v>50</v>
      </c>
      <c r="D4299" t="s">
        <v>26</v>
      </c>
      <c r="E4299" s="1">
        <v>46028.954861111109</v>
      </c>
      <c r="F4299" s="1">
        <v>46029.663194444445</v>
      </c>
      <c r="G4299" t="s">
        <v>239</v>
      </c>
      <c r="H4299" t="s">
        <v>15</v>
      </c>
      <c r="I4299" t="s">
        <v>16</v>
      </c>
      <c r="J4299">
        <v>4</v>
      </c>
      <c r="K4299" t="str">
        <f>IF(tickets_dataset[[#This Row],[status]] = "Closed", "Yes","No")</f>
        <v>Yes</v>
      </c>
      <c r="L4299" s="2">
        <f t="shared" si="268"/>
        <v>17.000000000058208</v>
      </c>
      <c r="M4299" t="str">
        <f t="shared" si="269"/>
        <v>No</v>
      </c>
      <c r="N4299" t="str">
        <f t="shared" si="270"/>
        <v>Jan</v>
      </c>
      <c r="O4299" s="2">
        <f t="shared" si="271"/>
        <v>0.70833333333575865</v>
      </c>
      <c r="P4299" t="str">
        <f>VLOOKUP(G4299,Agents!A:E,4,FALSE)</f>
        <v>Team1</v>
      </c>
      <c r="Q4299" t="str">
        <f>VLOOKUP(G4299,Agents!A:E,5,FALSE)</f>
        <v>Senior</v>
      </c>
      <c r="R4299" t="str">
        <f>VLOOKUP(G4299,Agents!A:E,2,FALSE)</f>
        <v>Evening</v>
      </c>
    </row>
    <row r="4300" spans="1:18" x14ac:dyDescent="0.35">
      <c r="A4300" t="s">
        <v>7287</v>
      </c>
      <c r="B4300" t="s">
        <v>4638</v>
      </c>
      <c r="C4300" t="s">
        <v>50</v>
      </c>
      <c r="D4300" t="s">
        <v>26</v>
      </c>
      <c r="E4300" s="1">
        <v>46094.796527777777</v>
      </c>
      <c r="F4300" s="1">
        <v>46097.296527777777</v>
      </c>
      <c r="G4300" t="s">
        <v>23</v>
      </c>
      <c r="H4300" t="s">
        <v>15</v>
      </c>
      <c r="I4300" t="s">
        <v>16</v>
      </c>
      <c r="J4300">
        <v>5</v>
      </c>
      <c r="K4300" t="str">
        <f>IF(tickets_dataset[[#This Row],[status]] = "Closed", "Yes","No")</f>
        <v>Yes</v>
      </c>
      <c r="L4300" s="2">
        <f t="shared" si="268"/>
        <v>60</v>
      </c>
      <c r="M4300" t="str">
        <f t="shared" si="269"/>
        <v>Yes</v>
      </c>
      <c r="N4300" t="str">
        <f t="shared" si="270"/>
        <v>Mar</v>
      </c>
      <c r="O4300" s="2">
        <f t="shared" si="271"/>
        <v>2.5</v>
      </c>
      <c r="P4300" t="str">
        <f>VLOOKUP(G4300,Agents!A:E,4,FALSE)</f>
        <v>Team3</v>
      </c>
      <c r="Q4300" t="str">
        <f>VLOOKUP(G4300,Agents!A:E,5,FALSE)</f>
        <v>Senior</v>
      </c>
      <c r="R4300" t="str">
        <f>VLOOKUP(G4300,Agents!A:E,2,FALSE)</f>
        <v>Evening</v>
      </c>
    </row>
    <row r="4301" spans="1:18" x14ac:dyDescent="0.35">
      <c r="A4301" t="s">
        <v>7288</v>
      </c>
      <c r="B4301" t="s">
        <v>777</v>
      </c>
      <c r="C4301" t="s">
        <v>76</v>
      </c>
      <c r="D4301" t="s">
        <v>26</v>
      </c>
      <c r="E4301" s="1">
        <v>46024.220833333333</v>
      </c>
      <c r="F4301" s="1">
        <v>46024.970833333333</v>
      </c>
      <c r="G4301" t="s">
        <v>14</v>
      </c>
      <c r="H4301" t="s">
        <v>15</v>
      </c>
      <c r="I4301" t="s">
        <v>16</v>
      </c>
      <c r="J4301">
        <v>4</v>
      </c>
      <c r="K4301" t="str">
        <f>IF(tickets_dataset[[#This Row],[status]] = "Closed", "Yes","No")</f>
        <v>Yes</v>
      </c>
      <c r="L4301" s="2">
        <f t="shared" si="268"/>
        <v>18</v>
      </c>
      <c r="M4301" t="str">
        <f t="shared" si="269"/>
        <v>No</v>
      </c>
      <c r="N4301" t="str">
        <f t="shared" si="270"/>
        <v>Jan</v>
      </c>
      <c r="O4301" s="2">
        <f t="shared" si="271"/>
        <v>0.75</v>
      </c>
      <c r="P4301" t="str">
        <f>VLOOKUP(G4301,Agents!A:E,4,FALSE)</f>
        <v>Team1</v>
      </c>
      <c r="Q4301" t="str">
        <f>VLOOKUP(G4301,Agents!A:E,5,FALSE)</f>
        <v>Senior</v>
      </c>
      <c r="R4301" t="str">
        <f>VLOOKUP(G4301,Agents!A:E,2,FALSE)</f>
        <v>Morning</v>
      </c>
    </row>
    <row r="4302" spans="1:18" x14ac:dyDescent="0.35">
      <c r="A4302" t="s">
        <v>7289</v>
      </c>
      <c r="B4302" t="s">
        <v>7290</v>
      </c>
      <c r="C4302" t="s">
        <v>34</v>
      </c>
      <c r="D4302" t="s">
        <v>38</v>
      </c>
      <c r="E4302" s="1">
        <v>46074.802777777775</v>
      </c>
      <c r="F4302" s="1">
        <v>46077.344444444447</v>
      </c>
      <c r="G4302" t="s">
        <v>62</v>
      </c>
      <c r="H4302" t="s">
        <v>15</v>
      </c>
      <c r="I4302" t="s">
        <v>16</v>
      </c>
      <c r="J4302">
        <v>4</v>
      </c>
      <c r="K4302" t="str">
        <f>IF(tickets_dataset[[#This Row],[status]] = "Closed", "Yes","No")</f>
        <v>Yes</v>
      </c>
      <c r="L4302" s="2">
        <f t="shared" si="268"/>
        <v>61.000000000116415</v>
      </c>
      <c r="M4302" t="str">
        <f t="shared" si="269"/>
        <v>Yes</v>
      </c>
      <c r="N4302" t="str">
        <f t="shared" si="270"/>
        <v>Feb</v>
      </c>
      <c r="O4302" s="2">
        <f t="shared" si="271"/>
        <v>2.5416666666715173</v>
      </c>
      <c r="P4302" t="str">
        <f>VLOOKUP(G4302,Agents!A:E,4,FALSE)</f>
        <v>Team1</v>
      </c>
      <c r="Q4302" t="str">
        <f>VLOOKUP(G4302,Agents!A:E,5,FALSE)</f>
        <v>Junior</v>
      </c>
      <c r="R4302" t="str">
        <f>VLOOKUP(G4302,Agents!A:E,2,FALSE)</f>
        <v>Morning</v>
      </c>
    </row>
    <row r="4303" spans="1:18" x14ac:dyDescent="0.35">
      <c r="A4303" t="s">
        <v>7291</v>
      </c>
      <c r="B4303" t="s">
        <v>5031</v>
      </c>
      <c r="C4303" t="s">
        <v>76</v>
      </c>
      <c r="D4303" t="s">
        <v>26</v>
      </c>
      <c r="E4303" s="1">
        <v>46063.452777777777</v>
      </c>
      <c r="F4303" s="1">
        <v>46064.369444444441</v>
      </c>
      <c r="G4303" t="s">
        <v>282</v>
      </c>
      <c r="H4303" t="s">
        <v>15</v>
      </c>
      <c r="I4303" t="s">
        <v>16</v>
      </c>
      <c r="J4303">
        <v>4</v>
      </c>
      <c r="K4303" t="str">
        <f>IF(tickets_dataset[[#This Row],[status]] = "Closed", "Yes","No")</f>
        <v>Yes</v>
      </c>
      <c r="L4303" s="2">
        <f t="shared" si="268"/>
        <v>21.999999999941792</v>
      </c>
      <c r="M4303" t="str">
        <f t="shared" si="269"/>
        <v>No</v>
      </c>
      <c r="N4303" t="str">
        <f t="shared" si="270"/>
        <v>Feb</v>
      </c>
      <c r="O4303" s="2">
        <f t="shared" si="271"/>
        <v>0.91666666666424135</v>
      </c>
      <c r="P4303" t="str">
        <f>VLOOKUP(G4303,Agents!A:E,4,FALSE)</f>
        <v>Team4</v>
      </c>
      <c r="Q4303" t="str">
        <f>VLOOKUP(G4303,Agents!A:E,5,FALSE)</f>
        <v>Mid</v>
      </c>
      <c r="R4303" t="str">
        <f>VLOOKUP(G4303,Agents!A:E,2,FALSE)</f>
        <v>Morning</v>
      </c>
    </row>
    <row r="4304" spans="1:18" x14ac:dyDescent="0.35">
      <c r="A4304" t="s">
        <v>7292</v>
      </c>
      <c r="B4304" t="s">
        <v>5743</v>
      </c>
      <c r="C4304" t="s">
        <v>34</v>
      </c>
      <c r="D4304" t="s">
        <v>38</v>
      </c>
      <c r="E4304" s="1">
        <v>46099.104861111111</v>
      </c>
      <c r="F4304" s="1">
        <v>46099.854861111111</v>
      </c>
      <c r="G4304" t="s">
        <v>35</v>
      </c>
      <c r="H4304" t="s">
        <v>15</v>
      </c>
      <c r="I4304" t="s">
        <v>16</v>
      </c>
      <c r="J4304">
        <v>3</v>
      </c>
      <c r="K4304" t="str">
        <f>IF(tickets_dataset[[#This Row],[status]] = "Closed", "Yes","No")</f>
        <v>Yes</v>
      </c>
      <c r="L4304" s="2">
        <f t="shared" si="268"/>
        <v>18</v>
      </c>
      <c r="M4304" t="str">
        <f t="shared" si="269"/>
        <v>No</v>
      </c>
      <c r="N4304" t="str">
        <f t="shared" si="270"/>
        <v>Mar</v>
      </c>
      <c r="O4304" s="2">
        <f t="shared" si="271"/>
        <v>0.75</v>
      </c>
      <c r="P4304" t="str">
        <f>VLOOKUP(G4304,Agents!A:E,4,FALSE)</f>
        <v>Team1</v>
      </c>
      <c r="Q4304" t="str">
        <f>VLOOKUP(G4304,Agents!A:E,5,FALSE)</f>
        <v>Senior</v>
      </c>
      <c r="R4304" t="str">
        <f>VLOOKUP(G4304,Agents!A:E,2,FALSE)</f>
        <v>Evening</v>
      </c>
    </row>
    <row r="4305" spans="1:18" x14ac:dyDescent="0.35">
      <c r="A4305" t="s">
        <v>7293</v>
      </c>
      <c r="B4305" t="s">
        <v>5804</v>
      </c>
      <c r="C4305" t="s">
        <v>50</v>
      </c>
      <c r="D4305" t="s">
        <v>38</v>
      </c>
      <c r="E4305" s="1">
        <v>46088.640972222223</v>
      </c>
      <c r="F4305" s="1">
        <v>46090.390972222223</v>
      </c>
      <c r="G4305" t="s">
        <v>199</v>
      </c>
      <c r="H4305" t="s">
        <v>15</v>
      </c>
      <c r="I4305" t="s">
        <v>16</v>
      </c>
      <c r="J4305">
        <v>5</v>
      </c>
      <c r="K4305" t="str">
        <f>IF(tickets_dataset[[#This Row],[status]] = "Closed", "Yes","No")</f>
        <v>Yes</v>
      </c>
      <c r="L4305" s="2">
        <f t="shared" si="268"/>
        <v>42</v>
      </c>
      <c r="M4305" t="str">
        <f t="shared" si="269"/>
        <v>No</v>
      </c>
      <c r="N4305" t="str">
        <f t="shared" si="270"/>
        <v>Mar</v>
      </c>
      <c r="O4305" s="2">
        <f t="shared" si="271"/>
        <v>1.75</v>
      </c>
      <c r="P4305" t="str">
        <f>VLOOKUP(G4305,Agents!A:E,4,FALSE)</f>
        <v>Team1</v>
      </c>
      <c r="Q4305" t="str">
        <f>VLOOKUP(G4305,Agents!A:E,5,FALSE)</f>
        <v>Junior</v>
      </c>
      <c r="R4305" t="str">
        <f>VLOOKUP(G4305,Agents!A:E,2,FALSE)</f>
        <v>Morning</v>
      </c>
    </row>
    <row r="4306" spans="1:18" x14ac:dyDescent="0.35">
      <c r="A4306" t="s">
        <v>7294</v>
      </c>
      <c r="B4306" t="s">
        <v>2694</v>
      </c>
      <c r="C4306" t="s">
        <v>76</v>
      </c>
      <c r="D4306" t="s">
        <v>38</v>
      </c>
      <c r="E4306" s="1">
        <v>46058.686805555553</v>
      </c>
      <c r="F4306" s="1">
        <v>46059.270138888889</v>
      </c>
      <c r="G4306" t="s">
        <v>110</v>
      </c>
      <c r="H4306" t="s">
        <v>15</v>
      </c>
      <c r="I4306" t="s">
        <v>16</v>
      </c>
      <c r="J4306">
        <v>4</v>
      </c>
      <c r="K4306" t="str">
        <f>IF(tickets_dataset[[#This Row],[status]] = "Closed", "Yes","No")</f>
        <v>Yes</v>
      </c>
      <c r="L4306" s="2">
        <f t="shared" si="268"/>
        <v>14.000000000058208</v>
      </c>
      <c r="M4306" t="str">
        <f t="shared" si="269"/>
        <v>No</v>
      </c>
      <c r="N4306" t="str">
        <f t="shared" si="270"/>
        <v>Feb</v>
      </c>
      <c r="O4306" s="2">
        <f t="shared" si="271"/>
        <v>0.58333333333575865</v>
      </c>
      <c r="P4306" t="str">
        <f>VLOOKUP(G4306,Agents!A:E,4,FALSE)</f>
        <v>Team4</v>
      </c>
      <c r="Q4306" t="str">
        <f>VLOOKUP(G4306,Agents!A:E,5,FALSE)</f>
        <v>Junior</v>
      </c>
      <c r="R4306" t="str">
        <f>VLOOKUP(G4306,Agents!A:E,2,FALSE)</f>
        <v>Morning</v>
      </c>
    </row>
    <row r="4307" spans="1:18" x14ac:dyDescent="0.35">
      <c r="A4307" t="s">
        <v>7295</v>
      </c>
      <c r="B4307" t="s">
        <v>7296</v>
      </c>
      <c r="C4307" t="s">
        <v>76</v>
      </c>
      <c r="D4307" t="s">
        <v>38</v>
      </c>
      <c r="E4307" s="1">
        <v>46102.949305555558</v>
      </c>
      <c r="F4307" s="1">
        <v>46106.032638888886</v>
      </c>
      <c r="G4307" t="s">
        <v>91</v>
      </c>
      <c r="H4307" t="s">
        <v>15</v>
      </c>
      <c r="I4307" t="s">
        <v>16</v>
      </c>
      <c r="J4307">
        <v>5</v>
      </c>
      <c r="K4307" t="str">
        <f>IF(tickets_dataset[[#This Row],[status]] = "Closed", "Yes","No")</f>
        <v>Yes</v>
      </c>
      <c r="L4307" s="2">
        <f t="shared" si="268"/>
        <v>73.999999999883585</v>
      </c>
      <c r="M4307" t="str">
        <f t="shared" si="269"/>
        <v>Yes</v>
      </c>
      <c r="N4307" t="str">
        <f t="shared" si="270"/>
        <v>Mar</v>
      </c>
      <c r="O4307" s="2">
        <f t="shared" si="271"/>
        <v>3.0833333333284827</v>
      </c>
      <c r="P4307" t="str">
        <f>VLOOKUP(G4307,Agents!A:E,4,FALSE)</f>
        <v>Team5</v>
      </c>
      <c r="Q4307" t="str">
        <f>VLOOKUP(G4307,Agents!A:E,5,FALSE)</f>
        <v>Mid</v>
      </c>
      <c r="R4307" t="str">
        <f>VLOOKUP(G4307,Agents!A:E,2,FALSE)</f>
        <v>Night</v>
      </c>
    </row>
    <row r="4308" spans="1:18" x14ac:dyDescent="0.35">
      <c r="A4308" t="s">
        <v>7297</v>
      </c>
      <c r="B4308" t="s">
        <v>1408</v>
      </c>
      <c r="C4308" t="s">
        <v>22</v>
      </c>
      <c r="D4308" t="s">
        <v>13</v>
      </c>
      <c r="E4308" s="1">
        <v>46036.059027777781</v>
      </c>
      <c r="F4308" s="1">
        <v>46036.517361111109</v>
      </c>
      <c r="G4308" t="s">
        <v>221</v>
      </c>
      <c r="H4308" t="s">
        <v>15</v>
      </c>
      <c r="I4308" t="s">
        <v>68</v>
      </c>
      <c r="J4308">
        <v>1</v>
      </c>
      <c r="K4308" t="str">
        <f>IF(tickets_dataset[[#This Row],[status]] = "Closed", "Yes","No")</f>
        <v>Yes</v>
      </c>
      <c r="L4308" s="2">
        <f t="shared" si="268"/>
        <v>10.999999999883585</v>
      </c>
      <c r="M4308" t="str">
        <f t="shared" si="269"/>
        <v>No</v>
      </c>
      <c r="N4308" t="str">
        <f t="shared" si="270"/>
        <v>Jan</v>
      </c>
      <c r="O4308" s="2">
        <f t="shared" si="271"/>
        <v>0.45833333332848269</v>
      </c>
      <c r="P4308" t="str">
        <f>VLOOKUP(G4308,Agents!A:E,4,FALSE)</f>
        <v>Team4</v>
      </c>
      <c r="Q4308" t="str">
        <f>VLOOKUP(G4308,Agents!A:E,5,FALSE)</f>
        <v>Senior</v>
      </c>
      <c r="R4308" t="str">
        <f>VLOOKUP(G4308,Agents!A:E,2,FALSE)</f>
        <v>Morning</v>
      </c>
    </row>
    <row r="4309" spans="1:18" x14ac:dyDescent="0.35">
      <c r="A4309" t="s">
        <v>7298</v>
      </c>
      <c r="B4309" t="s">
        <v>7299</v>
      </c>
      <c r="C4309" t="s">
        <v>34</v>
      </c>
      <c r="D4309" t="s">
        <v>13</v>
      </c>
      <c r="E4309" s="1">
        <v>46062.890972222223</v>
      </c>
      <c r="F4309" s="1">
        <v>46062.974305555559</v>
      </c>
      <c r="G4309" t="s">
        <v>167</v>
      </c>
      <c r="H4309" t="s">
        <v>15</v>
      </c>
      <c r="I4309" t="s">
        <v>16</v>
      </c>
      <c r="J4309">
        <v>3</v>
      </c>
      <c r="K4309" t="str">
        <f>IF(tickets_dataset[[#This Row],[status]] = "Closed", "Yes","No")</f>
        <v>Yes</v>
      </c>
      <c r="L4309" s="2">
        <f t="shared" si="268"/>
        <v>2.0000000000582077</v>
      </c>
      <c r="M4309" t="str">
        <f t="shared" si="269"/>
        <v>No</v>
      </c>
      <c r="N4309" t="str">
        <f t="shared" si="270"/>
        <v>Feb</v>
      </c>
      <c r="O4309" s="2">
        <f t="shared" si="271"/>
        <v>8.3333333335758653E-2</v>
      </c>
      <c r="P4309" t="str">
        <f>VLOOKUP(G4309,Agents!A:E,4,FALSE)</f>
        <v>Team3</v>
      </c>
      <c r="Q4309" t="str">
        <f>VLOOKUP(G4309,Agents!A:E,5,FALSE)</f>
        <v>Mid</v>
      </c>
      <c r="R4309" t="str">
        <f>VLOOKUP(G4309,Agents!A:E,2,FALSE)</f>
        <v>Evening</v>
      </c>
    </row>
    <row r="4310" spans="1:18" x14ac:dyDescent="0.35">
      <c r="A4310" t="s">
        <v>7300</v>
      </c>
      <c r="B4310" t="s">
        <v>321</v>
      </c>
      <c r="C4310" t="s">
        <v>76</v>
      </c>
      <c r="D4310" t="s">
        <v>26</v>
      </c>
      <c r="E4310" s="1">
        <v>46079.445138888892</v>
      </c>
      <c r="F4310" s="1">
        <v>46079.945138888892</v>
      </c>
      <c r="G4310" t="s">
        <v>206</v>
      </c>
      <c r="H4310" t="s">
        <v>15</v>
      </c>
      <c r="I4310" t="s">
        <v>16</v>
      </c>
      <c r="J4310">
        <v>4</v>
      </c>
      <c r="K4310" t="str">
        <f>IF(tickets_dataset[[#This Row],[status]] = "Closed", "Yes","No")</f>
        <v>Yes</v>
      </c>
      <c r="L4310" s="2">
        <f t="shared" si="268"/>
        <v>12</v>
      </c>
      <c r="M4310" t="str">
        <f t="shared" si="269"/>
        <v>No</v>
      </c>
      <c r="N4310" t="str">
        <f t="shared" si="270"/>
        <v>Feb</v>
      </c>
      <c r="O4310" s="2">
        <f t="shared" si="271"/>
        <v>0.5</v>
      </c>
      <c r="P4310" t="str">
        <f>VLOOKUP(G4310,Agents!A:E,4,FALSE)</f>
        <v>Team5</v>
      </c>
      <c r="Q4310" t="str">
        <f>VLOOKUP(G4310,Agents!A:E,5,FALSE)</f>
        <v>Junior</v>
      </c>
      <c r="R4310" t="str">
        <f>VLOOKUP(G4310,Agents!A:E,2,FALSE)</f>
        <v>Evening</v>
      </c>
    </row>
    <row r="4311" spans="1:18" x14ac:dyDescent="0.35">
      <c r="A4311" t="s">
        <v>7301</v>
      </c>
      <c r="B4311" t="s">
        <v>483</v>
      </c>
      <c r="C4311" t="s">
        <v>76</v>
      </c>
      <c r="D4311" t="s">
        <v>26</v>
      </c>
      <c r="E4311" s="1">
        <v>46084.958333333336</v>
      </c>
      <c r="F4311" s="1">
        <v>46085.375</v>
      </c>
      <c r="G4311" t="s">
        <v>67</v>
      </c>
      <c r="H4311" t="s">
        <v>15</v>
      </c>
      <c r="I4311" t="s">
        <v>16</v>
      </c>
      <c r="J4311">
        <v>4</v>
      </c>
      <c r="K4311" t="str">
        <f>IF(tickets_dataset[[#This Row],[status]] = "Closed", "Yes","No")</f>
        <v>Yes</v>
      </c>
      <c r="L4311" s="2">
        <f t="shared" si="268"/>
        <v>9.9999999999417923</v>
      </c>
      <c r="M4311" t="str">
        <f t="shared" si="269"/>
        <v>No</v>
      </c>
      <c r="N4311" t="str">
        <f t="shared" si="270"/>
        <v>Mar</v>
      </c>
      <c r="O4311" s="2">
        <f t="shared" si="271"/>
        <v>0.41666666666424135</v>
      </c>
      <c r="P4311" t="str">
        <f>VLOOKUP(G4311,Agents!A:E,4,FALSE)</f>
        <v>Team5</v>
      </c>
      <c r="Q4311" t="str">
        <f>VLOOKUP(G4311,Agents!A:E,5,FALSE)</f>
        <v>Junior</v>
      </c>
      <c r="R4311" t="str">
        <f>VLOOKUP(G4311,Agents!A:E,2,FALSE)</f>
        <v>Evening</v>
      </c>
    </row>
    <row r="4312" spans="1:18" x14ac:dyDescent="0.35">
      <c r="A4312" t="s">
        <v>7302</v>
      </c>
      <c r="B4312" t="s">
        <v>5764</v>
      </c>
      <c r="C4312" t="s">
        <v>34</v>
      </c>
      <c r="D4312" t="s">
        <v>13</v>
      </c>
      <c r="E4312" s="1">
        <v>46036.867361111108</v>
      </c>
      <c r="F4312" s="1">
        <v>46038.492361111108</v>
      </c>
      <c r="G4312" t="s">
        <v>42</v>
      </c>
      <c r="H4312" t="s">
        <v>15</v>
      </c>
      <c r="I4312" t="s">
        <v>16</v>
      </c>
      <c r="J4312">
        <v>4</v>
      </c>
      <c r="K4312" t="str">
        <f>IF(tickets_dataset[[#This Row],[status]] = "Closed", "Yes","No")</f>
        <v>Yes</v>
      </c>
      <c r="L4312" s="2">
        <f t="shared" si="268"/>
        <v>39</v>
      </c>
      <c r="M4312" t="str">
        <f t="shared" si="269"/>
        <v>No</v>
      </c>
      <c r="N4312" t="str">
        <f t="shared" si="270"/>
        <v>Jan</v>
      </c>
      <c r="O4312" s="2">
        <f t="shared" si="271"/>
        <v>1.625</v>
      </c>
      <c r="P4312" t="str">
        <f>VLOOKUP(G4312,Agents!A:E,4,FALSE)</f>
        <v>Team2</v>
      </c>
      <c r="Q4312" t="str">
        <f>VLOOKUP(G4312,Agents!A:E,5,FALSE)</f>
        <v>Junior</v>
      </c>
      <c r="R4312" t="str">
        <f>VLOOKUP(G4312,Agents!A:E,2,FALSE)</f>
        <v>Night</v>
      </c>
    </row>
    <row r="4313" spans="1:18" x14ac:dyDescent="0.35">
      <c r="A4313" t="s">
        <v>7303</v>
      </c>
      <c r="B4313" t="s">
        <v>7304</v>
      </c>
      <c r="C4313" t="s">
        <v>50</v>
      </c>
      <c r="D4313" t="s">
        <v>38</v>
      </c>
      <c r="E4313" s="1">
        <v>46079.736805555556</v>
      </c>
      <c r="F4313" s="1">
        <v>46081.570138888892</v>
      </c>
      <c r="G4313" t="s">
        <v>45</v>
      </c>
      <c r="H4313" t="s">
        <v>15</v>
      </c>
      <c r="I4313" t="s">
        <v>16</v>
      </c>
      <c r="J4313">
        <v>4</v>
      </c>
      <c r="K4313" t="str">
        <f>IF(tickets_dataset[[#This Row],[status]] = "Closed", "Yes","No")</f>
        <v>Yes</v>
      </c>
      <c r="L4313" s="2">
        <f t="shared" si="268"/>
        <v>44.000000000058208</v>
      </c>
      <c r="M4313" t="str">
        <f t="shared" si="269"/>
        <v>No</v>
      </c>
      <c r="N4313" t="str">
        <f t="shared" si="270"/>
        <v>Feb</v>
      </c>
      <c r="O4313" s="2">
        <f t="shared" si="271"/>
        <v>1.8333333333357587</v>
      </c>
      <c r="P4313" t="str">
        <f>VLOOKUP(G4313,Agents!A:E,4,FALSE)</f>
        <v>Team5</v>
      </c>
      <c r="Q4313" t="str">
        <f>VLOOKUP(G4313,Agents!A:E,5,FALSE)</f>
        <v>Senior</v>
      </c>
      <c r="R4313" t="str">
        <f>VLOOKUP(G4313,Agents!A:E,2,FALSE)</f>
        <v>Morning</v>
      </c>
    </row>
    <row r="4314" spans="1:18" x14ac:dyDescent="0.35">
      <c r="A4314" t="s">
        <v>7305</v>
      </c>
      <c r="B4314" t="s">
        <v>7306</v>
      </c>
      <c r="C4314" t="s">
        <v>34</v>
      </c>
      <c r="D4314" t="s">
        <v>38</v>
      </c>
      <c r="E4314" s="1">
        <v>46110.929861111108</v>
      </c>
      <c r="F4314" s="1">
        <v>46112.138194444444</v>
      </c>
      <c r="G4314" t="s">
        <v>221</v>
      </c>
      <c r="H4314" t="s">
        <v>28</v>
      </c>
      <c r="I4314" t="s">
        <v>16</v>
      </c>
      <c r="J4314">
        <v>5</v>
      </c>
      <c r="K4314" t="str">
        <f>IF(tickets_dataset[[#This Row],[status]] = "Closed", "Yes","No")</f>
        <v>No</v>
      </c>
      <c r="L4314" s="2">
        <f t="shared" si="268"/>
        <v>29.000000000058208</v>
      </c>
      <c r="M4314" t="str">
        <f t="shared" si="269"/>
        <v>No</v>
      </c>
      <c r="N4314" t="str">
        <f t="shared" si="270"/>
        <v>Mar</v>
      </c>
      <c r="O4314" s="2">
        <f t="shared" si="271"/>
        <v>1.2083333333357587</v>
      </c>
      <c r="P4314" t="str">
        <f>VLOOKUP(G4314,Agents!A:E,4,FALSE)</f>
        <v>Team4</v>
      </c>
      <c r="Q4314" t="str">
        <f>VLOOKUP(G4314,Agents!A:E,5,FALSE)</f>
        <v>Senior</v>
      </c>
      <c r="R4314" t="str">
        <f>VLOOKUP(G4314,Agents!A:E,2,FALSE)</f>
        <v>Morning</v>
      </c>
    </row>
    <row r="4315" spans="1:18" x14ac:dyDescent="0.35">
      <c r="A4315" t="s">
        <v>7307</v>
      </c>
      <c r="B4315" t="s">
        <v>7308</v>
      </c>
      <c r="C4315" t="s">
        <v>50</v>
      </c>
      <c r="D4315" t="s">
        <v>13</v>
      </c>
      <c r="E4315" s="1">
        <v>46057.308333333334</v>
      </c>
      <c r="F4315" s="1">
        <v>46058.39166666667</v>
      </c>
      <c r="G4315" t="s">
        <v>273</v>
      </c>
      <c r="H4315" t="s">
        <v>15</v>
      </c>
      <c r="I4315" t="s">
        <v>16</v>
      </c>
      <c r="J4315">
        <v>5</v>
      </c>
      <c r="K4315" t="str">
        <f>IF(tickets_dataset[[#This Row],[status]] = "Closed", "Yes","No")</f>
        <v>Yes</v>
      </c>
      <c r="L4315" s="2">
        <f t="shared" si="268"/>
        <v>26.000000000058208</v>
      </c>
      <c r="M4315" t="str">
        <f t="shared" si="269"/>
        <v>No</v>
      </c>
      <c r="N4315" t="str">
        <f t="shared" si="270"/>
        <v>Feb</v>
      </c>
      <c r="O4315" s="2">
        <f t="shared" si="271"/>
        <v>1.0833333333357587</v>
      </c>
      <c r="P4315" t="str">
        <f>VLOOKUP(G4315,Agents!A:E,4,FALSE)</f>
        <v>Team3</v>
      </c>
      <c r="Q4315" t="str">
        <f>VLOOKUP(G4315,Agents!A:E,5,FALSE)</f>
        <v>Senior</v>
      </c>
      <c r="R4315" t="str">
        <f>VLOOKUP(G4315,Agents!A:E,2,FALSE)</f>
        <v>Evening</v>
      </c>
    </row>
    <row r="4316" spans="1:18" x14ac:dyDescent="0.35">
      <c r="A4316" t="s">
        <v>7309</v>
      </c>
      <c r="B4316" t="s">
        <v>7310</v>
      </c>
      <c r="C4316" t="s">
        <v>12</v>
      </c>
      <c r="D4316" t="s">
        <v>13</v>
      </c>
      <c r="E4316" s="1">
        <v>46070.920138888891</v>
      </c>
      <c r="F4316" s="1">
        <v>46071.045138888891</v>
      </c>
      <c r="G4316" t="s">
        <v>73</v>
      </c>
      <c r="H4316" t="s">
        <v>28</v>
      </c>
      <c r="I4316" t="s">
        <v>16</v>
      </c>
      <c r="J4316">
        <v>4</v>
      </c>
      <c r="K4316" t="str">
        <f>IF(tickets_dataset[[#This Row],[status]] = "Closed", "Yes","No")</f>
        <v>No</v>
      </c>
      <c r="L4316" s="2">
        <f t="shared" si="268"/>
        <v>3</v>
      </c>
      <c r="M4316" t="str">
        <f t="shared" si="269"/>
        <v>No</v>
      </c>
      <c r="N4316" t="str">
        <f t="shared" si="270"/>
        <v>Feb</v>
      </c>
      <c r="O4316" s="2">
        <f t="shared" si="271"/>
        <v>0.125</v>
      </c>
      <c r="P4316" t="str">
        <f>VLOOKUP(G4316,Agents!A:E,4,FALSE)</f>
        <v>Team4</v>
      </c>
      <c r="Q4316" t="str">
        <f>VLOOKUP(G4316,Agents!A:E,5,FALSE)</f>
        <v>Senior</v>
      </c>
      <c r="R4316" t="str">
        <f>VLOOKUP(G4316,Agents!A:E,2,FALSE)</f>
        <v>Night</v>
      </c>
    </row>
    <row r="4317" spans="1:18" x14ac:dyDescent="0.35">
      <c r="A4317" t="s">
        <v>7311</v>
      </c>
      <c r="B4317" t="s">
        <v>2186</v>
      </c>
      <c r="C4317" t="s">
        <v>22</v>
      </c>
      <c r="D4317" t="s">
        <v>38</v>
      </c>
      <c r="E4317" s="1">
        <v>46043.071527777778</v>
      </c>
      <c r="F4317" s="1">
        <v>46046.029861111114</v>
      </c>
      <c r="G4317" t="s">
        <v>59</v>
      </c>
      <c r="H4317" t="s">
        <v>15</v>
      </c>
      <c r="I4317" t="s">
        <v>16</v>
      </c>
      <c r="J4317">
        <v>5</v>
      </c>
      <c r="K4317" t="str">
        <f>IF(tickets_dataset[[#This Row],[status]] = "Closed", "Yes","No")</f>
        <v>Yes</v>
      </c>
      <c r="L4317" s="2">
        <f t="shared" si="268"/>
        <v>71.000000000058208</v>
      </c>
      <c r="M4317" t="str">
        <f t="shared" si="269"/>
        <v>Yes</v>
      </c>
      <c r="N4317" t="str">
        <f t="shared" si="270"/>
        <v>Jan</v>
      </c>
      <c r="O4317" s="2">
        <f t="shared" si="271"/>
        <v>2.9583333333357587</v>
      </c>
      <c r="P4317" t="str">
        <f>VLOOKUP(G4317,Agents!A:E,4,FALSE)</f>
        <v>Team3</v>
      </c>
      <c r="Q4317" t="str">
        <f>VLOOKUP(G4317,Agents!A:E,5,FALSE)</f>
        <v>Senior</v>
      </c>
      <c r="R4317" t="str">
        <f>VLOOKUP(G4317,Agents!A:E,2,FALSE)</f>
        <v>Night</v>
      </c>
    </row>
    <row r="4318" spans="1:18" x14ac:dyDescent="0.35">
      <c r="A4318" t="s">
        <v>7312</v>
      </c>
      <c r="B4318" t="s">
        <v>7313</v>
      </c>
      <c r="C4318" t="s">
        <v>12</v>
      </c>
      <c r="D4318" t="s">
        <v>38</v>
      </c>
      <c r="E4318" s="1">
        <v>46028.159722222219</v>
      </c>
      <c r="F4318" s="1">
        <v>46030.534722222219</v>
      </c>
      <c r="G4318" t="s">
        <v>357</v>
      </c>
      <c r="H4318" t="s">
        <v>15</v>
      </c>
      <c r="I4318" t="s">
        <v>16</v>
      </c>
      <c r="J4318">
        <v>3</v>
      </c>
      <c r="K4318" t="str">
        <f>IF(tickets_dataset[[#This Row],[status]] = "Closed", "Yes","No")</f>
        <v>Yes</v>
      </c>
      <c r="L4318" s="2">
        <f t="shared" si="268"/>
        <v>57</v>
      </c>
      <c r="M4318" t="str">
        <f t="shared" si="269"/>
        <v>Yes</v>
      </c>
      <c r="N4318" t="str">
        <f t="shared" si="270"/>
        <v>Jan</v>
      </c>
      <c r="O4318" s="2">
        <f t="shared" si="271"/>
        <v>2.375</v>
      </c>
      <c r="P4318" t="str">
        <f>VLOOKUP(G4318,Agents!A:E,4,FALSE)</f>
        <v>Team1</v>
      </c>
      <c r="Q4318" t="str">
        <f>VLOOKUP(G4318,Agents!A:E,5,FALSE)</f>
        <v>Mid</v>
      </c>
      <c r="R4318" t="str">
        <f>VLOOKUP(G4318,Agents!A:E,2,FALSE)</f>
        <v>Morning</v>
      </c>
    </row>
    <row r="4319" spans="1:18" x14ac:dyDescent="0.35">
      <c r="A4319" t="s">
        <v>7314</v>
      </c>
      <c r="B4319" t="s">
        <v>7315</v>
      </c>
      <c r="C4319" t="s">
        <v>50</v>
      </c>
      <c r="D4319" t="s">
        <v>13</v>
      </c>
      <c r="E4319" s="1">
        <v>46078.040972222225</v>
      </c>
      <c r="F4319" s="1">
        <v>46079.457638888889</v>
      </c>
      <c r="G4319" t="s">
        <v>199</v>
      </c>
      <c r="H4319" t="s">
        <v>15</v>
      </c>
      <c r="I4319" t="s">
        <v>16</v>
      </c>
      <c r="J4319">
        <v>5</v>
      </c>
      <c r="K4319" t="str">
        <f>IF(tickets_dataset[[#This Row],[status]] = "Closed", "Yes","No")</f>
        <v>Yes</v>
      </c>
      <c r="L4319" s="2">
        <f t="shared" si="268"/>
        <v>33.999999999941792</v>
      </c>
      <c r="M4319" t="str">
        <f t="shared" si="269"/>
        <v>No</v>
      </c>
      <c r="N4319" t="str">
        <f t="shared" si="270"/>
        <v>Feb</v>
      </c>
      <c r="O4319" s="2">
        <f t="shared" si="271"/>
        <v>1.4166666666642413</v>
      </c>
      <c r="P4319" t="str">
        <f>VLOOKUP(G4319,Agents!A:E,4,FALSE)</f>
        <v>Team1</v>
      </c>
      <c r="Q4319" t="str">
        <f>VLOOKUP(G4319,Agents!A:E,5,FALSE)</f>
        <v>Junior</v>
      </c>
      <c r="R4319" t="str">
        <f>VLOOKUP(G4319,Agents!A:E,2,FALSE)</f>
        <v>Morning</v>
      </c>
    </row>
    <row r="4320" spans="1:18" x14ac:dyDescent="0.35">
      <c r="A4320" t="s">
        <v>7316</v>
      </c>
      <c r="B4320" t="s">
        <v>7317</v>
      </c>
      <c r="C4320" t="s">
        <v>76</v>
      </c>
      <c r="D4320" t="s">
        <v>26</v>
      </c>
      <c r="E4320" s="1">
        <v>46030.862500000003</v>
      </c>
      <c r="F4320" s="1">
        <v>46033.529166666667</v>
      </c>
      <c r="G4320" t="s">
        <v>344</v>
      </c>
      <c r="H4320" t="s">
        <v>15</v>
      </c>
      <c r="I4320" t="s">
        <v>16</v>
      </c>
      <c r="J4320">
        <v>3</v>
      </c>
      <c r="K4320" t="str">
        <f>IF(tickets_dataset[[#This Row],[status]] = "Closed", "Yes","No")</f>
        <v>Yes</v>
      </c>
      <c r="L4320" s="2">
        <f t="shared" si="268"/>
        <v>63.999999999941792</v>
      </c>
      <c r="M4320" t="str">
        <f t="shared" si="269"/>
        <v>Yes</v>
      </c>
      <c r="N4320" t="str">
        <f t="shared" si="270"/>
        <v>Jan</v>
      </c>
      <c r="O4320" s="2">
        <f t="shared" si="271"/>
        <v>2.6666666666642413</v>
      </c>
      <c r="P4320" t="str">
        <f>VLOOKUP(G4320,Agents!A:E,4,FALSE)</f>
        <v>Team4</v>
      </c>
      <c r="Q4320" t="str">
        <f>VLOOKUP(G4320,Agents!A:E,5,FALSE)</f>
        <v>Senior</v>
      </c>
      <c r="R4320" t="str">
        <f>VLOOKUP(G4320,Agents!A:E,2,FALSE)</f>
        <v>Night</v>
      </c>
    </row>
    <row r="4321" spans="1:18" x14ac:dyDescent="0.35">
      <c r="A4321" t="s">
        <v>7318</v>
      </c>
      <c r="B4321" t="s">
        <v>7319</v>
      </c>
      <c r="C4321" t="s">
        <v>50</v>
      </c>
      <c r="D4321" t="s">
        <v>38</v>
      </c>
      <c r="E4321" s="1">
        <v>46089.095138888886</v>
      </c>
      <c r="F4321" s="1">
        <v>46089.845138888886</v>
      </c>
      <c r="G4321" t="s">
        <v>199</v>
      </c>
      <c r="H4321" t="s">
        <v>15</v>
      </c>
      <c r="I4321" t="s">
        <v>16</v>
      </c>
      <c r="J4321">
        <v>3</v>
      </c>
      <c r="K4321" t="str">
        <f>IF(tickets_dataset[[#This Row],[status]] = "Closed", "Yes","No")</f>
        <v>Yes</v>
      </c>
      <c r="L4321" s="2">
        <f t="shared" si="268"/>
        <v>18</v>
      </c>
      <c r="M4321" t="str">
        <f t="shared" si="269"/>
        <v>No</v>
      </c>
      <c r="N4321" t="str">
        <f t="shared" si="270"/>
        <v>Mar</v>
      </c>
      <c r="O4321" s="2">
        <f t="shared" si="271"/>
        <v>0.75</v>
      </c>
      <c r="P4321" t="str">
        <f>VLOOKUP(G4321,Agents!A:E,4,FALSE)</f>
        <v>Team1</v>
      </c>
      <c r="Q4321" t="str">
        <f>VLOOKUP(G4321,Agents!A:E,5,FALSE)</f>
        <v>Junior</v>
      </c>
      <c r="R4321" t="str">
        <f>VLOOKUP(G4321,Agents!A:E,2,FALSE)</f>
        <v>Morning</v>
      </c>
    </row>
    <row r="4322" spans="1:18" x14ac:dyDescent="0.35">
      <c r="A4322" t="s">
        <v>7320</v>
      </c>
      <c r="B4322" t="s">
        <v>4790</v>
      </c>
      <c r="C4322" t="s">
        <v>22</v>
      </c>
      <c r="D4322" t="s">
        <v>13</v>
      </c>
      <c r="E4322" s="1">
        <v>46047.322222222225</v>
      </c>
      <c r="F4322" s="1">
        <v>46048.447222222225</v>
      </c>
      <c r="G4322" t="s">
        <v>91</v>
      </c>
      <c r="H4322" t="s">
        <v>15</v>
      </c>
      <c r="I4322" t="s">
        <v>16</v>
      </c>
      <c r="J4322">
        <v>4</v>
      </c>
      <c r="K4322" t="str">
        <f>IF(tickets_dataset[[#This Row],[status]] = "Closed", "Yes","No")</f>
        <v>Yes</v>
      </c>
      <c r="L4322" s="2">
        <f t="shared" si="268"/>
        <v>27</v>
      </c>
      <c r="M4322" t="str">
        <f t="shared" si="269"/>
        <v>No</v>
      </c>
      <c r="N4322" t="str">
        <f t="shared" si="270"/>
        <v>Jan</v>
      </c>
      <c r="O4322" s="2">
        <f t="shared" si="271"/>
        <v>1.125</v>
      </c>
      <c r="P4322" t="str">
        <f>VLOOKUP(G4322,Agents!A:E,4,FALSE)</f>
        <v>Team5</v>
      </c>
      <c r="Q4322" t="str">
        <f>VLOOKUP(G4322,Agents!A:E,5,FALSE)</f>
        <v>Mid</v>
      </c>
      <c r="R4322" t="str">
        <f>VLOOKUP(G4322,Agents!A:E,2,FALSE)</f>
        <v>Night</v>
      </c>
    </row>
    <row r="4323" spans="1:18" x14ac:dyDescent="0.35">
      <c r="A4323" t="s">
        <v>7321</v>
      </c>
      <c r="B4323" t="s">
        <v>759</v>
      </c>
      <c r="C4323" t="s">
        <v>50</v>
      </c>
      <c r="D4323" t="s">
        <v>26</v>
      </c>
      <c r="E4323" s="1">
        <v>46029.37222222222</v>
      </c>
      <c r="F4323" s="1">
        <v>46031.038888888892</v>
      </c>
      <c r="G4323" t="s">
        <v>206</v>
      </c>
      <c r="H4323" t="s">
        <v>15</v>
      </c>
      <c r="I4323" t="s">
        <v>16</v>
      </c>
      <c r="J4323">
        <v>5</v>
      </c>
      <c r="K4323" t="str">
        <f>IF(tickets_dataset[[#This Row],[status]] = "Closed", "Yes","No")</f>
        <v>Yes</v>
      </c>
      <c r="L4323" s="2">
        <f t="shared" si="268"/>
        <v>40.000000000116415</v>
      </c>
      <c r="M4323" t="str">
        <f t="shared" si="269"/>
        <v>No</v>
      </c>
      <c r="N4323" t="str">
        <f t="shared" si="270"/>
        <v>Jan</v>
      </c>
      <c r="O4323" s="2">
        <f t="shared" si="271"/>
        <v>1.6666666666715173</v>
      </c>
      <c r="P4323" t="str">
        <f>VLOOKUP(G4323,Agents!A:E,4,FALSE)</f>
        <v>Team5</v>
      </c>
      <c r="Q4323" t="str">
        <f>VLOOKUP(G4323,Agents!A:E,5,FALSE)</f>
        <v>Junior</v>
      </c>
      <c r="R4323" t="str">
        <f>VLOOKUP(G4323,Agents!A:E,2,FALSE)</f>
        <v>Evening</v>
      </c>
    </row>
    <row r="4324" spans="1:18" x14ac:dyDescent="0.35">
      <c r="A4324" t="s">
        <v>7322</v>
      </c>
      <c r="B4324" t="s">
        <v>11</v>
      </c>
      <c r="C4324" t="s">
        <v>22</v>
      </c>
      <c r="D4324" t="s">
        <v>26</v>
      </c>
      <c r="E4324" s="1">
        <v>46069.068749999999</v>
      </c>
      <c r="F4324" s="1">
        <v>46071.902083333334</v>
      </c>
      <c r="G4324" t="s">
        <v>67</v>
      </c>
      <c r="H4324" t="s">
        <v>15</v>
      </c>
      <c r="I4324" t="s">
        <v>16</v>
      </c>
      <c r="J4324">
        <v>5</v>
      </c>
      <c r="K4324" t="str">
        <f>IF(tickets_dataset[[#This Row],[status]] = "Closed", "Yes","No")</f>
        <v>Yes</v>
      </c>
      <c r="L4324" s="2">
        <f t="shared" si="268"/>
        <v>68.000000000058208</v>
      </c>
      <c r="M4324" t="str">
        <f t="shared" si="269"/>
        <v>Yes</v>
      </c>
      <c r="N4324" t="str">
        <f t="shared" si="270"/>
        <v>Feb</v>
      </c>
      <c r="O4324" s="2">
        <f t="shared" si="271"/>
        <v>2.8333333333357587</v>
      </c>
      <c r="P4324" t="str">
        <f>VLOOKUP(G4324,Agents!A:E,4,FALSE)</f>
        <v>Team5</v>
      </c>
      <c r="Q4324" t="str">
        <f>VLOOKUP(G4324,Agents!A:E,5,FALSE)</f>
        <v>Junior</v>
      </c>
      <c r="R4324" t="str">
        <f>VLOOKUP(G4324,Agents!A:E,2,FALSE)</f>
        <v>Evening</v>
      </c>
    </row>
    <row r="4325" spans="1:18" x14ac:dyDescent="0.35">
      <c r="A4325" t="s">
        <v>7323</v>
      </c>
      <c r="B4325" t="s">
        <v>3071</v>
      </c>
      <c r="C4325" t="s">
        <v>76</v>
      </c>
      <c r="D4325" t="s">
        <v>38</v>
      </c>
      <c r="E4325" s="1">
        <v>46089.23541666667</v>
      </c>
      <c r="F4325" s="1">
        <v>46092.068749999999</v>
      </c>
      <c r="G4325" t="s">
        <v>131</v>
      </c>
      <c r="H4325" t="s">
        <v>15</v>
      </c>
      <c r="I4325" t="s">
        <v>16</v>
      </c>
      <c r="J4325">
        <v>5</v>
      </c>
      <c r="K4325" t="str">
        <f>IF(tickets_dataset[[#This Row],[status]] = "Closed", "Yes","No")</f>
        <v>Yes</v>
      </c>
      <c r="L4325" s="2">
        <f t="shared" si="268"/>
        <v>67.999999999883585</v>
      </c>
      <c r="M4325" t="str">
        <f t="shared" si="269"/>
        <v>Yes</v>
      </c>
      <c r="N4325" t="str">
        <f t="shared" si="270"/>
        <v>Mar</v>
      </c>
      <c r="O4325" s="2">
        <f t="shared" si="271"/>
        <v>2.8333333333284827</v>
      </c>
      <c r="P4325" t="str">
        <f>VLOOKUP(G4325,Agents!A:E,4,FALSE)</f>
        <v>Team4</v>
      </c>
      <c r="Q4325" t="str">
        <f>VLOOKUP(G4325,Agents!A:E,5,FALSE)</f>
        <v>Junior</v>
      </c>
      <c r="R4325" t="str">
        <f>VLOOKUP(G4325,Agents!A:E,2,FALSE)</f>
        <v>Night</v>
      </c>
    </row>
    <row r="4326" spans="1:18" x14ac:dyDescent="0.35">
      <c r="A4326" t="s">
        <v>7324</v>
      </c>
      <c r="B4326" t="s">
        <v>6129</v>
      </c>
      <c r="C4326" t="s">
        <v>76</v>
      </c>
      <c r="D4326" t="s">
        <v>38</v>
      </c>
      <c r="E4326" s="1">
        <v>46039.123611111114</v>
      </c>
      <c r="F4326" s="1">
        <v>46039.456944444442</v>
      </c>
      <c r="G4326" t="s">
        <v>45</v>
      </c>
      <c r="H4326" t="s">
        <v>15</v>
      </c>
      <c r="I4326" t="s">
        <v>68</v>
      </c>
      <c r="J4326">
        <v>2</v>
      </c>
      <c r="K4326" t="str">
        <f>IF(tickets_dataset[[#This Row],[status]] = "Closed", "Yes","No")</f>
        <v>Yes</v>
      </c>
      <c r="L4326" s="2">
        <f t="shared" si="268"/>
        <v>7.9999999998835847</v>
      </c>
      <c r="M4326" t="str">
        <f t="shared" si="269"/>
        <v>No</v>
      </c>
      <c r="N4326" t="str">
        <f t="shared" si="270"/>
        <v>Jan</v>
      </c>
      <c r="O4326" s="2">
        <f t="shared" si="271"/>
        <v>0.33333333332848269</v>
      </c>
      <c r="P4326" t="str">
        <f>VLOOKUP(G4326,Agents!A:E,4,FALSE)</f>
        <v>Team5</v>
      </c>
      <c r="Q4326" t="str">
        <f>VLOOKUP(G4326,Agents!A:E,5,FALSE)</f>
        <v>Senior</v>
      </c>
      <c r="R4326" t="str">
        <f>VLOOKUP(G4326,Agents!A:E,2,FALSE)</f>
        <v>Morning</v>
      </c>
    </row>
    <row r="4327" spans="1:18" x14ac:dyDescent="0.35">
      <c r="A4327" t="s">
        <v>7325</v>
      </c>
      <c r="B4327" t="s">
        <v>7326</v>
      </c>
      <c r="C4327" t="s">
        <v>76</v>
      </c>
      <c r="D4327" t="s">
        <v>26</v>
      </c>
      <c r="E4327" s="1">
        <v>46065.370833333334</v>
      </c>
      <c r="F4327" s="1">
        <v>46066.787499999999</v>
      </c>
      <c r="G4327" t="s">
        <v>53</v>
      </c>
      <c r="H4327" t="s">
        <v>15</v>
      </c>
      <c r="I4327" t="s">
        <v>16</v>
      </c>
      <c r="J4327">
        <v>4</v>
      </c>
      <c r="K4327" t="str">
        <f>IF(tickets_dataset[[#This Row],[status]] = "Closed", "Yes","No")</f>
        <v>Yes</v>
      </c>
      <c r="L4327" s="2">
        <f t="shared" si="268"/>
        <v>33.999999999941792</v>
      </c>
      <c r="M4327" t="str">
        <f t="shared" si="269"/>
        <v>No</v>
      </c>
      <c r="N4327" t="str">
        <f t="shared" si="270"/>
        <v>Feb</v>
      </c>
      <c r="O4327" s="2">
        <f t="shared" si="271"/>
        <v>1.4166666666642413</v>
      </c>
      <c r="P4327" t="str">
        <f>VLOOKUP(G4327,Agents!A:E,4,FALSE)</f>
        <v>Team1</v>
      </c>
      <c r="Q4327" t="str">
        <f>VLOOKUP(G4327,Agents!A:E,5,FALSE)</f>
        <v>Junior</v>
      </c>
      <c r="R4327" t="str">
        <f>VLOOKUP(G4327,Agents!A:E,2,FALSE)</f>
        <v>Night</v>
      </c>
    </row>
    <row r="4328" spans="1:18" x14ac:dyDescent="0.35">
      <c r="A4328" t="s">
        <v>7327</v>
      </c>
      <c r="B4328" t="s">
        <v>7328</v>
      </c>
      <c r="C4328" t="s">
        <v>76</v>
      </c>
      <c r="D4328" t="s">
        <v>13</v>
      </c>
      <c r="E4328" s="1">
        <v>46039.470833333333</v>
      </c>
      <c r="F4328" s="1">
        <v>46041.137499999997</v>
      </c>
      <c r="G4328" t="s">
        <v>344</v>
      </c>
      <c r="H4328" t="s">
        <v>15</v>
      </c>
      <c r="I4328" t="s">
        <v>16</v>
      </c>
      <c r="J4328">
        <v>3</v>
      </c>
      <c r="K4328" t="str">
        <f>IF(tickets_dataset[[#This Row],[status]] = "Closed", "Yes","No")</f>
        <v>Yes</v>
      </c>
      <c r="L4328" s="2">
        <f t="shared" si="268"/>
        <v>39.999999999941792</v>
      </c>
      <c r="M4328" t="str">
        <f t="shared" si="269"/>
        <v>No</v>
      </c>
      <c r="N4328" t="str">
        <f t="shared" si="270"/>
        <v>Jan</v>
      </c>
      <c r="O4328" s="2">
        <f t="shared" si="271"/>
        <v>1.6666666666642413</v>
      </c>
      <c r="P4328" t="str">
        <f>VLOOKUP(G4328,Agents!A:E,4,FALSE)</f>
        <v>Team4</v>
      </c>
      <c r="Q4328" t="str">
        <f>VLOOKUP(G4328,Agents!A:E,5,FALSE)</f>
        <v>Senior</v>
      </c>
      <c r="R4328" t="str">
        <f>VLOOKUP(G4328,Agents!A:E,2,FALSE)</f>
        <v>Night</v>
      </c>
    </row>
    <row r="4329" spans="1:18" x14ac:dyDescent="0.35">
      <c r="A4329" t="s">
        <v>7329</v>
      </c>
      <c r="B4329" t="s">
        <v>7330</v>
      </c>
      <c r="C4329" t="s">
        <v>50</v>
      </c>
      <c r="D4329" t="s">
        <v>26</v>
      </c>
      <c r="E4329" s="1">
        <v>46034.525694444441</v>
      </c>
      <c r="F4329" s="1">
        <v>46035.067361111112</v>
      </c>
      <c r="G4329" t="s">
        <v>128</v>
      </c>
      <c r="H4329" t="s">
        <v>15</v>
      </c>
      <c r="I4329" t="s">
        <v>16</v>
      </c>
      <c r="J4329">
        <v>5</v>
      </c>
      <c r="K4329" t="str">
        <f>IF(tickets_dataset[[#This Row],[status]] = "Closed", "Yes","No")</f>
        <v>Yes</v>
      </c>
      <c r="L4329" s="2">
        <f t="shared" si="268"/>
        <v>13.000000000116415</v>
      </c>
      <c r="M4329" t="str">
        <f t="shared" si="269"/>
        <v>No</v>
      </c>
      <c r="N4329" t="str">
        <f t="shared" si="270"/>
        <v>Jan</v>
      </c>
      <c r="O4329" s="2">
        <f t="shared" si="271"/>
        <v>0.54166666667151731</v>
      </c>
      <c r="P4329" t="str">
        <f>VLOOKUP(G4329,Agents!A:E,4,FALSE)</f>
        <v>Team4</v>
      </c>
      <c r="Q4329" t="str">
        <f>VLOOKUP(G4329,Agents!A:E,5,FALSE)</f>
        <v>Mid</v>
      </c>
      <c r="R4329" t="str">
        <f>VLOOKUP(G4329,Agents!A:E,2,FALSE)</f>
        <v>Night</v>
      </c>
    </row>
    <row r="4330" spans="1:18" x14ac:dyDescent="0.35">
      <c r="A4330" t="s">
        <v>7331</v>
      </c>
      <c r="B4330" t="s">
        <v>7332</v>
      </c>
      <c r="C4330" t="s">
        <v>34</v>
      </c>
      <c r="D4330" t="s">
        <v>13</v>
      </c>
      <c r="E4330" s="1">
        <v>46032.104166666664</v>
      </c>
      <c r="F4330" s="1">
        <v>46032.854166666664</v>
      </c>
      <c r="G4330" t="s">
        <v>344</v>
      </c>
      <c r="H4330" t="s">
        <v>15</v>
      </c>
      <c r="I4330" t="s">
        <v>68</v>
      </c>
      <c r="J4330">
        <v>3</v>
      </c>
      <c r="K4330" t="str">
        <f>IF(tickets_dataset[[#This Row],[status]] = "Closed", "Yes","No")</f>
        <v>Yes</v>
      </c>
      <c r="L4330" s="2">
        <f t="shared" si="268"/>
        <v>18</v>
      </c>
      <c r="M4330" t="str">
        <f t="shared" si="269"/>
        <v>No</v>
      </c>
      <c r="N4330" t="str">
        <f t="shared" si="270"/>
        <v>Jan</v>
      </c>
      <c r="O4330" s="2">
        <f t="shared" si="271"/>
        <v>0.75</v>
      </c>
      <c r="P4330" t="str">
        <f>VLOOKUP(G4330,Agents!A:E,4,FALSE)</f>
        <v>Team4</v>
      </c>
      <c r="Q4330" t="str">
        <f>VLOOKUP(G4330,Agents!A:E,5,FALSE)</f>
        <v>Senior</v>
      </c>
      <c r="R4330" t="str">
        <f>VLOOKUP(G4330,Agents!A:E,2,FALSE)</f>
        <v>Night</v>
      </c>
    </row>
    <row r="4331" spans="1:18" x14ac:dyDescent="0.35">
      <c r="A4331" t="s">
        <v>7333</v>
      </c>
      <c r="B4331" t="s">
        <v>7334</v>
      </c>
      <c r="C4331" t="s">
        <v>22</v>
      </c>
      <c r="D4331" t="s">
        <v>26</v>
      </c>
      <c r="E4331" s="1">
        <v>46060.501388888886</v>
      </c>
      <c r="F4331" s="1">
        <v>46062.668055555558</v>
      </c>
      <c r="G4331" t="s">
        <v>119</v>
      </c>
      <c r="H4331" t="s">
        <v>15</v>
      </c>
      <c r="I4331" t="s">
        <v>16</v>
      </c>
      <c r="J4331">
        <v>4</v>
      </c>
      <c r="K4331" t="str">
        <f>IF(tickets_dataset[[#This Row],[status]] = "Closed", "Yes","No")</f>
        <v>Yes</v>
      </c>
      <c r="L4331" s="2">
        <f t="shared" si="268"/>
        <v>52.000000000116415</v>
      </c>
      <c r="M4331" t="str">
        <f t="shared" si="269"/>
        <v>Yes</v>
      </c>
      <c r="N4331" t="str">
        <f t="shared" si="270"/>
        <v>Feb</v>
      </c>
      <c r="O4331" s="2">
        <f t="shared" si="271"/>
        <v>2.1666666666715173</v>
      </c>
      <c r="P4331" t="str">
        <f>VLOOKUP(G4331,Agents!A:E,4,FALSE)</f>
        <v>Team1</v>
      </c>
      <c r="Q4331" t="str">
        <f>VLOOKUP(G4331,Agents!A:E,5,FALSE)</f>
        <v>Junior</v>
      </c>
      <c r="R4331" t="str">
        <f>VLOOKUP(G4331,Agents!A:E,2,FALSE)</f>
        <v>Morning</v>
      </c>
    </row>
    <row r="4332" spans="1:18" x14ac:dyDescent="0.35">
      <c r="A4332" t="s">
        <v>7335</v>
      </c>
      <c r="B4332" t="s">
        <v>7336</v>
      </c>
      <c r="C4332" t="s">
        <v>12</v>
      </c>
      <c r="D4332" t="s">
        <v>26</v>
      </c>
      <c r="E4332" s="1">
        <v>46101.4375</v>
      </c>
      <c r="F4332" s="1">
        <v>46102.145833333336</v>
      </c>
      <c r="G4332" t="s">
        <v>206</v>
      </c>
      <c r="H4332" t="s">
        <v>15</v>
      </c>
      <c r="I4332" t="s">
        <v>16</v>
      </c>
      <c r="J4332">
        <v>3</v>
      </c>
      <c r="K4332" t="str">
        <f>IF(tickets_dataset[[#This Row],[status]] = "Closed", "Yes","No")</f>
        <v>Yes</v>
      </c>
      <c r="L4332" s="2">
        <f t="shared" si="268"/>
        <v>17.000000000058208</v>
      </c>
      <c r="M4332" t="str">
        <f t="shared" si="269"/>
        <v>No</v>
      </c>
      <c r="N4332" t="str">
        <f t="shared" si="270"/>
        <v>Mar</v>
      </c>
      <c r="O4332" s="2">
        <f t="shared" si="271"/>
        <v>0.70833333333575865</v>
      </c>
      <c r="P4332" t="str">
        <f>VLOOKUP(G4332,Agents!A:E,4,FALSE)</f>
        <v>Team5</v>
      </c>
      <c r="Q4332" t="str">
        <f>VLOOKUP(G4332,Agents!A:E,5,FALSE)</f>
        <v>Junior</v>
      </c>
      <c r="R4332" t="str">
        <f>VLOOKUP(G4332,Agents!A:E,2,FALSE)</f>
        <v>Evening</v>
      </c>
    </row>
    <row r="4333" spans="1:18" x14ac:dyDescent="0.35">
      <c r="A4333" t="s">
        <v>7337</v>
      </c>
      <c r="B4333" t="s">
        <v>7338</v>
      </c>
      <c r="C4333" t="s">
        <v>12</v>
      </c>
      <c r="D4333" t="s">
        <v>13</v>
      </c>
      <c r="E4333" s="1">
        <v>46043.631249999999</v>
      </c>
      <c r="F4333" s="1">
        <v>46044.42291666667</v>
      </c>
      <c r="G4333" t="s">
        <v>190</v>
      </c>
      <c r="H4333" t="s">
        <v>15</v>
      </c>
      <c r="I4333" t="s">
        <v>16</v>
      </c>
      <c r="J4333">
        <v>4</v>
      </c>
      <c r="K4333" t="str">
        <f>IF(tickets_dataset[[#This Row],[status]] = "Closed", "Yes","No")</f>
        <v>Yes</v>
      </c>
      <c r="L4333" s="2">
        <f t="shared" si="268"/>
        <v>19.000000000116415</v>
      </c>
      <c r="M4333" t="str">
        <f t="shared" si="269"/>
        <v>No</v>
      </c>
      <c r="N4333" t="str">
        <f t="shared" si="270"/>
        <v>Jan</v>
      </c>
      <c r="O4333" s="2">
        <f t="shared" si="271"/>
        <v>0.79166666667151731</v>
      </c>
      <c r="P4333" t="str">
        <f>VLOOKUP(G4333,Agents!A:E,4,FALSE)</f>
        <v>Team1</v>
      </c>
      <c r="Q4333" t="str">
        <f>VLOOKUP(G4333,Agents!A:E,5,FALSE)</f>
        <v>Senior</v>
      </c>
      <c r="R4333" t="str">
        <f>VLOOKUP(G4333,Agents!A:E,2,FALSE)</f>
        <v>Night</v>
      </c>
    </row>
    <row r="4334" spans="1:18" x14ac:dyDescent="0.35">
      <c r="A4334" t="s">
        <v>7339</v>
      </c>
      <c r="B4334" t="s">
        <v>5154</v>
      </c>
      <c r="C4334" t="s">
        <v>34</v>
      </c>
      <c r="D4334" t="s">
        <v>26</v>
      </c>
      <c r="E4334" s="1">
        <v>46054.805555555555</v>
      </c>
      <c r="F4334" s="1">
        <v>46055.805555555555</v>
      </c>
      <c r="G4334" t="s">
        <v>35</v>
      </c>
      <c r="H4334" t="s">
        <v>15</v>
      </c>
      <c r="I4334" t="s">
        <v>16</v>
      </c>
      <c r="J4334">
        <v>5</v>
      </c>
      <c r="K4334" t="str">
        <f>IF(tickets_dataset[[#This Row],[status]] = "Closed", "Yes","No")</f>
        <v>Yes</v>
      </c>
      <c r="L4334" s="2">
        <f t="shared" si="268"/>
        <v>24</v>
      </c>
      <c r="M4334" t="str">
        <f t="shared" si="269"/>
        <v>No</v>
      </c>
      <c r="N4334" t="str">
        <f t="shared" si="270"/>
        <v>Feb</v>
      </c>
      <c r="O4334" s="2">
        <f t="shared" si="271"/>
        <v>1</v>
      </c>
      <c r="P4334" t="str">
        <f>VLOOKUP(G4334,Agents!A:E,4,FALSE)</f>
        <v>Team1</v>
      </c>
      <c r="Q4334" t="str">
        <f>VLOOKUP(G4334,Agents!A:E,5,FALSE)</f>
        <v>Senior</v>
      </c>
      <c r="R4334" t="str">
        <f>VLOOKUP(G4334,Agents!A:E,2,FALSE)</f>
        <v>Evening</v>
      </c>
    </row>
    <row r="4335" spans="1:18" x14ac:dyDescent="0.35">
      <c r="A4335" t="s">
        <v>7340</v>
      </c>
      <c r="B4335" t="s">
        <v>3937</v>
      </c>
      <c r="C4335" t="s">
        <v>12</v>
      </c>
      <c r="D4335" t="s">
        <v>26</v>
      </c>
      <c r="E4335" s="1">
        <v>46082.472916666666</v>
      </c>
      <c r="F4335" s="1">
        <v>46082.972916666666</v>
      </c>
      <c r="G4335" t="s">
        <v>164</v>
      </c>
      <c r="H4335" t="s">
        <v>15</v>
      </c>
      <c r="I4335" t="s">
        <v>16</v>
      </c>
      <c r="J4335">
        <v>4</v>
      </c>
      <c r="K4335" t="str">
        <f>IF(tickets_dataset[[#This Row],[status]] = "Closed", "Yes","No")</f>
        <v>Yes</v>
      </c>
      <c r="L4335" s="2">
        <f t="shared" si="268"/>
        <v>12</v>
      </c>
      <c r="M4335" t="str">
        <f t="shared" si="269"/>
        <v>No</v>
      </c>
      <c r="N4335" t="str">
        <f t="shared" si="270"/>
        <v>Mar</v>
      </c>
      <c r="O4335" s="2">
        <f t="shared" si="271"/>
        <v>0.5</v>
      </c>
      <c r="P4335" t="str">
        <f>VLOOKUP(G4335,Agents!A:E,4,FALSE)</f>
        <v>Team4</v>
      </c>
      <c r="Q4335" t="str">
        <f>VLOOKUP(G4335,Agents!A:E,5,FALSE)</f>
        <v>Senior</v>
      </c>
      <c r="R4335" t="str">
        <f>VLOOKUP(G4335,Agents!A:E,2,FALSE)</f>
        <v>Evening</v>
      </c>
    </row>
    <row r="4336" spans="1:18" x14ac:dyDescent="0.35">
      <c r="A4336" t="s">
        <v>7341</v>
      </c>
      <c r="B4336" t="s">
        <v>7342</v>
      </c>
      <c r="C4336" t="s">
        <v>76</v>
      </c>
      <c r="D4336" t="s">
        <v>13</v>
      </c>
      <c r="E4336" s="1">
        <v>46035.602083333331</v>
      </c>
      <c r="F4336" s="1">
        <v>46037.018750000003</v>
      </c>
      <c r="G4336" t="s">
        <v>206</v>
      </c>
      <c r="H4336" t="s">
        <v>15</v>
      </c>
      <c r="I4336" t="s">
        <v>16</v>
      </c>
      <c r="J4336">
        <v>5</v>
      </c>
      <c r="K4336" t="str">
        <f>IF(tickets_dataset[[#This Row],[status]] = "Closed", "Yes","No")</f>
        <v>Yes</v>
      </c>
      <c r="L4336" s="2">
        <f t="shared" si="268"/>
        <v>34.000000000116415</v>
      </c>
      <c r="M4336" t="str">
        <f t="shared" si="269"/>
        <v>No</v>
      </c>
      <c r="N4336" t="str">
        <f t="shared" si="270"/>
        <v>Jan</v>
      </c>
      <c r="O4336" s="2">
        <f t="shared" si="271"/>
        <v>1.4166666666715173</v>
      </c>
      <c r="P4336" t="str">
        <f>VLOOKUP(G4336,Agents!A:E,4,FALSE)</f>
        <v>Team5</v>
      </c>
      <c r="Q4336" t="str">
        <f>VLOOKUP(G4336,Agents!A:E,5,FALSE)</f>
        <v>Junior</v>
      </c>
      <c r="R4336" t="str">
        <f>VLOOKUP(G4336,Agents!A:E,2,FALSE)</f>
        <v>Evening</v>
      </c>
    </row>
    <row r="4337" spans="1:18" x14ac:dyDescent="0.35">
      <c r="A4337" t="s">
        <v>7343</v>
      </c>
      <c r="B4337" t="s">
        <v>6481</v>
      </c>
      <c r="C4337" t="s">
        <v>76</v>
      </c>
      <c r="D4337" t="s">
        <v>26</v>
      </c>
      <c r="E4337" s="1">
        <v>46076.54791666667</v>
      </c>
      <c r="F4337" s="1">
        <v>46078.464583333334</v>
      </c>
      <c r="G4337" t="s">
        <v>273</v>
      </c>
      <c r="H4337" t="s">
        <v>15</v>
      </c>
      <c r="I4337" t="s">
        <v>16</v>
      </c>
      <c r="J4337">
        <v>4</v>
      </c>
      <c r="K4337" t="str">
        <f>IF(tickets_dataset[[#This Row],[status]] = "Closed", "Yes","No")</f>
        <v>Yes</v>
      </c>
      <c r="L4337" s="2">
        <f t="shared" si="268"/>
        <v>45.999999999941792</v>
      </c>
      <c r="M4337" t="str">
        <f t="shared" si="269"/>
        <v>No</v>
      </c>
      <c r="N4337" t="str">
        <f t="shared" si="270"/>
        <v>Feb</v>
      </c>
      <c r="O4337" s="2">
        <f t="shared" si="271"/>
        <v>1.9166666666642413</v>
      </c>
      <c r="P4337" t="str">
        <f>VLOOKUP(G4337,Agents!A:E,4,FALSE)</f>
        <v>Team3</v>
      </c>
      <c r="Q4337" t="str">
        <f>VLOOKUP(G4337,Agents!A:E,5,FALSE)</f>
        <v>Senior</v>
      </c>
      <c r="R4337" t="str">
        <f>VLOOKUP(G4337,Agents!A:E,2,FALSE)</f>
        <v>Evening</v>
      </c>
    </row>
    <row r="4338" spans="1:18" x14ac:dyDescent="0.35">
      <c r="A4338" t="s">
        <v>7344</v>
      </c>
      <c r="B4338" t="s">
        <v>7345</v>
      </c>
      <c r="C4338" t="s">
        <v>76</v>
      </c>
      <c r="D4338" t="s">
        <v>38</v>
      </c>
      <c r="E4338" s="1">
        <v>46094.362500000003</v>
      </c>
      <c r="F4338" s="1">
        <v>46097.612500000003</v>
      </c>
      <c r="G4338" t="s">
        <v>80</v>
      </c>
      <c r="H4338" t="s">
        <v>15</v>
      </c>
      <c r="I4338" t="s">
        <v>16</v>
      </c>
      <c r="J4338">
        <v>4</v>
      </c>
      <c r="K4338" t="str">
        <f>IF(tickets_dataset[[#This Row],[status]] = "Closed", "Yes","No")</f>
        <v>Yes</v>
      </c>
      <c r="L4338" s="2">
        <f t="shared" si="268"/>
        <v>78</v>
      </c>
      <c r="M4338" t="str">
        <f t="shared" si="269"/>
        <v>Yes</v>
      </c>
      <c r="N4338" t="str">
        <f t="shared" si="270"/>
        <v>Mar</v>
      </c>
      <c r="O4338" s="2">
        <f t="shared" si="271"/>
        <v>3.25</v>
      </c>
      <c r="P4338" t="str">
        <f>VLOOKUP(G4338,Agents!A:E,4,FALSE)</f>
        <v>Team3</v>
      </c>
      <c r="Q4338" t="str">
        <f>VLOOKUP(G4338,Agents!A:E,5,FALSE)</f>
        <v>Junior</v>
      </c>
      <c r="R4338" t="str">
        <f>VLOOKUP(G4338,Agents!A:E,2,FALSE)</f>
        <v>Evening</v>
      </c>
    </row>
    <row r="4339" spans="1:18" x14ac:dyDescent="0.35">
      <c r="A4339" t="s">
        <v>7346</v>
      </c>
      <c r="B4339" t="s">
        <v>6725</v>
      </c>
      <c r="C4339" t="s">
        <v>12</v>
      </c>
      <c r="D4339" t="s">
        <v>13</v>
      </c>
      <c r="E4339" s="1">
        <v>46041.65625</v>
      </c>
      <c r="F4339" s="1">
        <v>46042.114583333336</v>
      </c>
      <c r="G4339" t="s">
        <v>149</v>
      </c>
      <c r="H4339" t="s">
        <v>15</v>
      </c>
      <c r="I4339" t="s">
        <v>16</v>
      </c>
      <c r="J4339">
        <v>5</v>
      </c>
      <c r="K4339" t="str">
        <f>IF(tickets_dataset[[#This Row],[status]] = "Closed", "Yes","No")</f>
        <v>Yes</v>
      </c>
      <c r="L4339" s="2">
        <f t="shared" si="268"/>
        <v>11.000000000058208</v>
      </c>
      <c r="M4339" t="str">
        <f t="shared" si="269"/>
        <v>No</v>
      </c>
      <c r="N4339" t="str">
        <f t="shared" si="270"/>
        <v>Jan</v>
      </c>
      <c r="O4339" s="2">
        <f t="shared" si="271"/>
        <v>0.45833333333575865</v>
      </c>
      <c r="P4339" t="str">
        <f>VLOOKUP(G4339,Agents!A:E,4,FALSE)</f>
        <v>Team3</v>
      </c>
      <c r="Q4339" t="str">
        <f>VLOOKUP(G4339,Agents!A:E,5,FALSE)</f>
        <v>Mid</v>
      </c>
      <c r="R4339" t="str">
        <f>VLOOKUP(G4339,Agents!A:E,2,FALSE)</f>
        <v>Night</v>
      </c>
    </row>
    <row r="4340" spans="1:18" x14ac:dyDescent="0.35">
      <c r="A4340" t="s">
        <v>7347</v>
      </c>
      <c r="B4340" t="s">
        <v>2874</v>
      </c>
      <c r="C4340" t="s">
        <v>76</v>
      </c>
      <c r="D4340" t="s">
        <v>13</v>
      </c>
      <c r="E4340" s="1">
        <v>46072.018750000003</v>
      </c>
      <c r="F4340" s="1">
        <v>46072.310416666667</v>
      </c>
      <c r="G4340" t="s">
        <v>62</v>
      </c>
      <c r="H4340" t="s">
        <v>15</v>
      </c>
      <c r="I4340" t="s">
        <v>16</v>
      </c>
      <c r="J4340">
        <v>5</v>
      </c>
      <c r="K4340" t="str">
        <f>IF(tickets_dataset[[#This Row],[status]] = "Closed", "Yes","No")</f>
        <v>Yes</v>
      </c>
      <c r="L4340" s="2">
        <f t="shared" si="268"/>
        <v>6.9999999999417923</v>
      </c>
      <c r="M4340" t="str">
        <f t="shared" si="269"/>
        <v>No</v>
      </c>
      <c r="N4340" t="str">
        <f t="shared" si="270"/>
        <v>Feb</v>
      </c>
      <c r="O4340" s="2">
        <f t="shared" si="271"/>
        <v>0.29166666666424135</v>
      </c>
      <c r="P4340" t="str">
        <f>VLOOKUP(G4340,Agents!A:E,4,FALSE)</f>
        <v>Team1</v>
      </c>
      <c r="Q4340" t="str">
        <f>VLOOKUP(G4340,Agents!A:E,5,FALSE)</f>
        <v>Junior</v>
      </c>
      <c r="R4340" t="str">
        <f>VLOOKUP(G4340,Agents!A:E,2,FALSE)</f>
        <v>Morning</v>
      </c>
    </row>
    <row r="4341" spans="1:18" x14ac:dyDescent="0.35">
      <c r="A4341" t="s">
        <v>7348</v>
      </c>
      <c r="B4341" t="s">
        <v>6236</v>
      </c>
      <c r="C4341" t="s">
        <v>34</v>
      </c>
      <c r="D4341" t="s">
        <v>26</v>
      </c>
      <c r="E4341" s="1">
        <v>46082.135416666664</v>
      </c>
      <c r="F4341" s="1">
        <v>46082.71875</v>
      </c>
      <c r="G4341" t="s">
        <v>31</v>
      </c>
      <c r="H4341" t="s">
        <v>15</v>
      </c>
      <c r="I4341" t="s">
        <v>68</v>
      </c>
      <c r="J4341">
        <v>3</v>
      </c>
      <c r="K4341" t="str">
        <f>IF(tickets_dataset[[#This Row],[status]] = "Closed", "Yes","No")</f>
        <v>Yes</v>
      </c>
      <c r="L4341" s="2">
        <f t="shared" si="268"/>
        <v>14.000000000058208</v>
      </c>
      <c r="M4341" t="str">
        <f t="shared" si="269"/>
        <v>No</v>
      </c>
      <c r="N4341" t="str">
        <f t="shared" si="270"/>
        <v>Mar</v>
      </c>
      <c r="O4341" s="2">
        <f t="shared" si="271"/>
        <v>0.58333333333575865</v>
      </c>
      <c r="P4341" t="str">
        <f>VLOOKUP(G4341,Agents!A:E,4,FALSE)</f>
        <v>Team5</v>
      </c>
      <c r="Q4341" t="str">
        <f>VLOOKUP(G4341,Agents!A:E,5,FALSE)</f>
        <v>Senior</v>
      </c>
      <c r="R4341" t="str">
        <f>VLOOKUP(G4341,Agents!A:E,2,FALSE)</f>
        <v>Evening</v>
      </c>
    </row>
    <row r="4342" spans="1:18" x14ac:dyDescent="0.35">
      <c r="A4342" t="s">
        <v>7349</v>
      </c>
      <c r="B4342" t="s">
        <v>5997</v>
      </c>
      <c r="C4342" t="s">
        <v>34</v>
      </c>
      <c r="D4342" t="s">
        <v>38</v>
      </c>
      <c r="E4342" s="1">
        <v>46039.12222222222</v>
      </c>
      <c r="F4342" s="1">
        <v>46039.955555555556</v>
      </c>
      <c r="G4342" t="s">
        <v>23</v>
      </c>
      <c r="H4342" t="s">
        <v>28</v>
      </c>
      <c r="I4342" t="s">
        <v>16</v>
      </c>
      <c r="J4342">
        <v>3</v>
      </c>
      <c r="K4342" t="str">
        <f>IF(tickets_dataset[[#This Row],[status]] = "Closed", "Yes","No")</f>
        <v>No</v>
      </c>
      <c r="L4342" s="2">
        <f t="shared" si="268"/>
        <v>20.000000000058208</v>
      </c>
      <c r="M4342" t="str">
        <f t="shared" si="269"/>
        <v>No</v>
      </c>
      <c r="N4342" t="str">
        <f t="shared" si="270"/>
        <v>Jan</v>
      </c>
      <c r="O4342" s="2">
        <f t="shared" si="271"/>
        <v>0.83333333333575865</v>
      </c>
      <c r="P4342" t="str">
        <f>VLOOKUP(G4342,Agents!A:E,4,FALSE)</f>
        <v>Team3</v>
      </c>
      <c r="Q4342" t="str">
        <f>VLOOKUP(G4342,Agents!A:E,5,FALSE)</f>
        <v>Senior</v>
      </c>
      <c r="R4342" t="str">
        <f>VLOOKUP(G4342,Agents!A:E,2,FALSE)</f>
        <v>Evening</v>
      </c>
    </row>
    <row r="4343" spans="1:18" x14ac:dyDescent="0.35">
      <c r="A4343" t="s">
        <v>7350</v>
      </c>
      <c r="B4343" t="s">
        <v>5456</v>
      </c>
      <c r="C4343" t="s">
        <v>12</v>
      </c>
      <c r="D4343" t="s">
        <v>13</v>
      </c>
      <c r="E4343" s="1">
        <v>46102.060416666667</v>
      </c>
      <c r="F4343" s="1">
        <v>46103.852083333331</v>
      </c>
      <c r="G4343" t="s">
        <v>59</v>
      </c>
      <c r="H4343" t="s">
        <v>15</v>
      </c>
      <c r="I4343" t="s">
        <v>16</v>
      </c>
      <c r="J4343">
        <v>3</v>
      </c>
      <c r="K4343" t="str">
        <f>IF(tickets_dataset[[#This Row],[status]] = "Closed", "Yes","No")</f>
        <v>Yes</v>
      </c>
      <c r="L4343" s="2">
        <f t="shared" si="268"/>
        <v>42.999999999941792</v>
      </c>
      <c r="M4343" t="str">
        <f t="shared" si="269"/>
        <v>No</v>
      </c>
      <c r="N4343" t="str">
        <f t="shared" si="270"/>
        <v>Mar</v>
      </c>
      <c r="O4343" s="2">
        <f t="shared" si="271"/>
        <v>1.7916666666642413</v>
      </c>
      <c r="P4343" t="str">
        <f>VLOOKUP(G4343,Agents!A:E,4,FALSE)</f>
        <v>Team3</v>
      </c>
      <c r="Q4343" t="str">
        <f>VLOOKUP(G4343,Agents!A:E,5,FALSE)</f>
        <v>Senior</v>
      </c>
      <c r="R4343" t="str">
        <f>VLOOKUP(G4343,Agents!A:E,2,FALSE)</f>
        <v>Night</v>
      </c>
    </row>
    <row r="4344" spans="1:18" x14ac:dyDescent="0.35">
      <c r="A4344" t="s">
        <v>7351</v>
      </c>
      <c r="B4344" t="s">
        <v>5453</v>
      </c>
      <c r="C4344" t="s">
        <v>76</v>
      </c>
      <c r="D4344" t="s">
        <v>13</v>
      </c>
      <c r="E4344" s="1">
        <v>46082.84375</v>
      </c>
      <c r="F4344" s="1">
        <v>46083.552083333336</v>
      </c>
      <c r="G4344" t="s">
        <v>211</v>
      </c>
      <c r="H4344" t="s">
        <v>15</v>
      </c>
      <c r="I4344" t="s">
        <v>16</v>
      </c>
      <c r="J4344">
        <v>3</v>
      </c>
      <c r="K4344" t="str">
        <f>IF(tickets_dataset[[#This Row],[status]] = "Closed", "Yes","No")</f>
        <v>Yes</v>
      </c>
      <c r="L4344" s="2">
        <f t="shared" si="268"/>
        <v>17.000000000058208</v>
      </c>
      <c r="M4344" t="str">
        <f t="shared" si="269"/>
        <v>No</v>
      </c>
      <c r="N4344" t="str">
        <f t="shared" si="270"/>
        <v>Mar</v>
      </c>
      <c r="O4344" s="2">
        <f t="shared" si="271"/>
        <v>0.70833333333575865</v>
      </c>
      <c r="P4344" t="str">
        <f>VLOOKUP(G4344,Agents!A:E,4,FALSE)</f>
        <v>Team5</v>
      </c>
      <c r="Q4344" t="str">
        <f>VLOOKUP(G4344,Agents!A:E,5,FALSE)</f>
        <v>Senior</v>
      </c>
      <c r="R4344" t="str">
        <f>VLOOKUP(G4344,Agents!A:E,2,FALSE)</f>
        <v>Evening</v>
      </c>
    </row>
    <row r="4345" spans="1:18" x14ac:dyDescent="0.35">
      <c r="A4345" t="s">
        <v>7352</v>
      </c>
      <c r="B4345" t="s">
        <v>371</v>
      </c>
      <c r="C4345" t="s">
        <v>34</v>
      </c>
      <c r="D4345" t="s">
        <v>26</v>
      </c>
      <c r="E4345" s="1">
        <v>46061.457638888889</v>
      </c>
      <c r="F4345" s="1">
        <v>46062.665972222225</v>
      </c>
      <c r="G4345" t="s">
        <v>53</v>
      </c>
      <c r="H4345" t="s">
        <v>132</v>
      </c>
      <c r="I4345" t="s">
        <v>16</v>
      </c>
      <c r="J4345">
        <v>5</v>
      </c>
      <c r="K4345" t="str">
        <f>IF(tickets_dataset[[#This Row],[status]] = "Closed", "Yes","No")</f>
        <v>No</v>
      </c>
      <c r="L4345" s="2">
        <f t="shared" si="268"/>
        <v>29.000000000058208</v>
      </c>
      <c r="M4345" t="str">
        <f t="shared" si="269"/>
        <v>No</v>
      </c>
      <c r="N4345" t="str">
        <f t="shared" si="270"/>
        <v>Feb</v>
      </c>
      <c r="O4345" s="2">
        <f t="shared" si="271"/>
        <v>1.2083333333357587</v>
      </c>
      <c r="P4345" t="str">
        <f>VLOOKUP(G4345,Agents!A:E,4,FALSE)</f>
        <v>Team1</v>
      </c>
      <c r="Q4345" t="str">
        <f>VLOOKUP(G4345,Agents!A:E,5,FALSE)</f>
        <v>Junior</v>
      </c>
      <c r="R4345" t="str">
        <f>VLOOKUP(G4345,Agents!A:E,2,FALSE)</f>
        <v>Night</v>
      </c>
    </row>
    <row r="4346" spans="1:18" x14ac:dyDescent="0.35">
      <c r="A4346" t="s">
        <v>7353</v>
      </c>
      <c r="B4346" t="s">
        <v>7354</v>
      </c>
      <c r="C4346" t="s">
        <v>34</v>
      </c>
      <c r="D4346" t="s">
        <v>38</v>
      </c>
      <c r="E4346" s="1">
        <v>46084.328472222223</v>
      </c>
      <c r="F4346" s="1">
        <v>46088.161805555559</v>
      </c>
      <c r="G4346" t="s">
        <v>56</v>
      </c>
      <c r="H4346" t="s">
        <v>15</v>
      </c>
      <c r="I4346" t="s">
        <v>16</v>
      </c>
      <c r="J4346">
        <v>3</v>
      </c>
      <c r="K4346" t="str">
        <f>IF(tickets_dataset[[#This Row],[status]] = "Closed", "Yes","No")</f>
        <v>Yes</v>
      </c>
      <c r="L4346" s="2">
        <f t="shared" si="268"/>
        <v>92.000000000058208</v>
      </c>
      <c r="M4346" t="str">
        <f t="shared" si="269"/>
        <v>Yes</v>
      </c>
      <c r="N4346" t="str">
        <f t="shared" si="270"/>
        <v>Mar</v>
      </c>
      <c r="O4346" s="2">
        <f t="shared" si="271"/>
        <v>3.8333333333357587</v>
      </c>
      <c r="P4346" t="str">
        <f>VLOOKUP(G4346,Agents!A:E,4,FALSE)</f>
        <v>Team1</v>
      </c>
      <c r="Q4346" t="str">
        <f>VLOOKUP(G4346,Agents!A:E,5,FALSE)</f>
        <v>Senior</v>
      </c>
      <c r="R4346" t="str">
        <f>VLOOKUP(G4346,Agents!A:E,2,FALSE)</f>
        <v>Night</v>
      </c>
    </row>
    <row r="4347" spans="1:18" x14ac:dyDescent="0.35">
      <c r="A4347" t="s">
        <v>7355</v>
      </c>
      <c r="B4347" t="s">
        <v>4614</v>
      </c>
      <c r="C4347" t="s">
        <v>50</v>
      </c>
      <c r="D4347" t="s">
        <v>38</v>
      </c>
      <c r="E4347" s="1">
        <v>46096.34652777778</v>
      </c>
      <c r="F4347" s="1">
        <v>46096.84652777778</v>
      </c>
      <c r="G4347" t="s">
        <v>31</v>
      </c>
      <c r="H4347" t="s">
        <v>15</v>
      </c>
      <c r="I4347" t="s">
        <v>16</v>
      </c>
      <c r="J4347">
        <v>4</v>
      </c>
      <c r="K4347" t="str">
        <f>IF(tickets_dataset[[#This Row],[status]] = "Closed", "Yes","No")</f>
        <v>Yes</v>
      </c>
      <c r="L4347" s="2">
        <f t="shared" si="268"/>
        <v>12</v>
      </c>
      <c r="M4347" t="str">
        <f t="shared" si="269"/>
        <v>No</v>
      </c>
      <c r="N4347" t="str">
        <f t="shared" si="270"/>
        <v>Mar</v>
      </c>
      <c r="O4347" s="2">
        <f t="shared" si="271"/>
        <v>0.5</v>
      </c>
      <c r="P4347" t="str">
        <f>VLOOKUP(G4347,Agents!A:E,4,FALSE)</f>
        <v>Team5</v>
      </c>
      <c r="Q4347" t="str">
        <f>VLOOKUP(G4347,Agents!A:E,5,FALSE)</f>
        <v>Senior</v>
      </c>
      <c r="R4347" t="str">
        <f>VLOOKUP(G4347,Agents!A:E,2,FALSE)</f>
        <v>Evening</v>
      </c>
    </row>
    <row r="4348" spans="1:18" x14ac:dyDescent="0.35">
      <c r="A4348" t="s">
        <v>7356</v>
      </c>
      <c r="B4348" t="s">
        <v>597</v>
      </c>
      <c r="C4348" t="s">
        <v>76</v>
      </c>
      <c r="D4348" t="s">
        <v>26</v>
      </c>
      <c r="E4348" s="1">
        <v>46064.979861111111</v>
      </c>
      <c r="F4348" s="1">
        <v>46066.771527777775</v>
      </c>
      <c r="G4348" t="s">
        <v>53</v>
      </c>
      <c r="H4348" t="s">
        <v>15</v>
      </c>
      <c r="I4348" t="s">
        <v>16</v>
      </c>
      <c r="J4348">
        <v>3</v>
      </c>
      <c r="K4348" t="str">
        <f>IF(tickets_dataset[[#This Row],[status]] = "Closed", "Yes","No")</f>
        <v>Yes</v>
      </c>
      <c r="L4348" s="2">
        <f t="shared" si="268"/>
        <v>42.999999999941792</v>
      </c>
      <c r="M4348" t="str">
        <f t="shared" si="269"/>
        <v>No</v>
      </c>
      <c r="N4348" t="str">
        <f t="shared" si="270"/>
        <v>Feb</v>
      </c>
      <c r="O4348" s="2">
        <f t="shared" si="271"/>
        <v>1.7916666666642413</v>
      </c>
      <c r="P4348" t="str">
        <f>VLOOKUP(G4348,Agents!A:E,4,FALSE)</f>
        <v>Team1</v>
      </c>
      <c r="Q4348" t="str">
        <f>VLOOKUP(G4348,Agents!A:E,5,FALSE)</f>
        <v>Junior</v>
      </c>
      <c r="R4348" t="str">
        <f>VLOOKUP(G4348,Agents!A:E,2,FALSE)</f>
        <v>Night</v>
      </c>
    </row>
    <row r="4349" spans="1:18" x14ac:dyDescent="0.35">
      <c r="A4349" t="s">
        <v>7357</v>
      </c>
      <c r="B4349" t="s">
        <v>7358</v>
      </c>
      <c r="C4349" t="s">
        <v>34</v>
      </c>
      <c r="D4349" t="s">
        <v>38</v>
      </c>
      <c r="E4349" s="1">
        <v>46025.959722222222</v>
      </c>
      <c r="F4349" s="1">
        <v>46028.126388888886</v>
      </c>
      <c r="G4349" t="s">
        <v>53</v>
      </c>
      <c r="H4349" t="s">
        <v>28</v>
      </c>
      <c r="I4349" t="s">
        <v>16</v>
      </c>
      <c r="J4349">
        <v>3</v>
      </c>
      <c r="K4349" t="str">
        <f>IF(tickets_dataset[[#This Row],[status]] = "Closed", "Yes","No")</f>
        <v>No</v>
      </c>
      <c r="L4349" s="2">
        <f t="shared" si="268"/>
        <v>51.999999999941792</v>
      </c>
      <c r="M4349" t="str">
        <f t="shared" si="269"/>
        <v>Yes</v>
      </c>
      <c r="N4349" t="str">
        <f t="shared" si="270"/>
        <v>Jan</v>
      </c>
      <c r="O4349" s="2">
        <f t="shared" si="271"/>
        <v>2.1666666666642413</v>
      </c>
      <c r="P4349" t="str">
        <f>VLOOKUP(G4349,Agents!A:E,4,FALSE)</f>
        <v>Team1</v>
      </c>
      <c r="Q4349" t="str">
        <f>VLOOKUP(G4349,Agents!A:E,5,FALSE)</f>
        <v>Junior</v>
      </c>
      <c r="R4349" t="str">
        <f>VLOOKUP(G4349,Agents!A:E,2,FALSE)</f>
        <v>Night</v>
      </c>
    </row>
    <row r="4350" spans="1:18" x14ac:dyDescent="0.35">
      <c r="A4350" t="s">
        <v>7359</v>
      </c>
      <c r="B4350" t="s">
        <v>2301</v>
      </c>
      <c r="C4350" t="s">
        <v>76</v>
      </c>
      <c r="D4350" t="s">
        <v>38</v>
      </c>
      <c r="E4350" s="1">
        <v>46035.768750000003</v>
      </c>
      <c r="F4350" s="1">
        <v>46036.227083333331</v>
      </c>
      <c r="G4350" t="s">
        <v>77</v>
      </c>
      <c r="H4350" t="s">
        <v>15</v>
      </c>
      <c r="I4350" t="s">
        <v>16</v>
      </c>
      <c r="J4350">
        <v>4</v>
      </c>
      <c r="K4350" t="str">
        <f>IF(tickets_dataset[[#This Row],[status]] = "Closed", "Yes","No")</f>
        <v>Yes</v>
      </c>
      <c r="L4350" s="2">
        <f t="shared" si="268"/>
        <v>10.999999999883585</v>
      </c>
      <c r="M4350" t="str">
        <f t="shared" si="269"/>
        <v>No</v>
      </c>
      <c r="N4350" t="str">
        <f t="shared" si="270"/>
        <v>Jan</v>
      </c>
      <c r="O4350" s="2">
        <f t="shared" si="271"/>
        <v>0.45833333332848269</v>
      </c>
      <c r="P4350" t="str">
        <f>VLOOKUP(G4350,Agents!A:E,4,FALSE)</f>
        <v>Team5</v>
      </c>
      <c r="Q4350" t="str">
        <f>VLOOKUP(G4350,Agents!A:E,5,FALSE)</f>
        <v>Junior</v>
      </c>
      <c r="R4350" t="str">
        <f>VLOOKUP(G4350,Agents!A:E,2,FALSE)</f>
        <v>Evening</v>
      </c>
    </row>
    <row r="4351" spans="1:18" x14ac:dyDescent="0.35">
      <c r="A4351" t="s">
        <v>7360</v>
      </c>
      <c r="B4351" t="s">
        <v>4671</v>
      </c>
      <c r="C4351" t="s">
        <v>76</v>
      </c>
      <c r="D4351" t="s">
        <v>38</v>
      </c>
      <c r="E4351" s="1">
        <v>46108.898611111108</v>
      </c>
      <c r="F4351" s="1">
        <v>46112.56527777778</v>
      </c>
      <c r="G4351" t="s">
        <v>35</v>
      </c>
      <c r="H4351" t="s">
        <v>28</v>
      </c>
      <c r="I4351" t="s">
        <v>16</v>
      </c>
      <c r="J4351">
        <v>4</v>
      </c>
      <c r="K4351" t="str">
        <f>IF(tickets_dataset[[#This Row],[status]] = "Closed", "Yes","No")</f>
        <v>No</v>
      </c>
      <c r="L4351" s="2">
        <f t="shared" si="268"/>
        <v>88.000000000116415</v>
      </c>
      <c r="M4351" t="str">
        <f t="shared" si="269"/>
        <v>Yes</v>
      </c>
      <c r="N4351" t="str">
        <f t="shared" si="270"/>
        <v>Mar</v>
      </c>
      <c r="O4351" s="2">
        <f t="shared" si="271"/>
        <v>3.6666666666715173</v>
      </c>
      <c r="P4351" t="str">
        <f>VLOOKUP(G4351,Agents!A:E,4,FALSE)</f>
        <v>Team1</v>
      </c>
      <c r="Q4351" t="str">
        <f>VLOOKUP(G4351,Agents!A:E,5,FALSE)</f>
        <v>Senior</v>
      </c>
      <c r="R4351" t="str">
        <f>VLOOKUP(G4351,Agents!A:E,2,FALSE)</f>
        <v>Evening</v>
      </c>
    </row>
    <row r="4352" spans="1:18" x14ac:dyDescent="0.35">
      <c r="A4352" t="s">
        <v>7361</v>
      </c>
      <c r="B4352" t="s">
        <v>5630</v>
      </c>
      <c r="C4352" t="s">
        <v>12</v>
      </c>
      <c r="D4352" t="s">
        <v>26</v>
      </c>
      <c r="E4352" s="1">
        <v>46029.865277777775</v>
      </c>
      <c r="F4352" s="1">
        <v>46031.990277777775</v>
      </c>
      <c r="G4352" t="s">
        <v>183</v>
      </c>
      <c r="H4352" t="s">
        <v>15</v>
      </c>
      <c r="I4352" t="s">
        <v>16</v>
      </c>
      <c r="J4352">
        <v>4</v>
      </c>
      <c r="K4352" t="str">
        <f>IF(tickets_dataset[[#This Row],[status]] = "Closed", "Yes","No")</f>
        <v>Yes</v>
      </c>
      <c r="L4352" s="2">
        <f t="shared" si="268"/>
        <v>51</v>
      </c>
      <c r="M4352" t="str">
        <f t="shared" si="269"/>
        <v>Yes</v>
      </c>
      <c r="N4352" t="str">
        <f t="shared" si="270"/>
        <v>Jan</v>
      </c>
      <c r="O4352" s="2">
        <f t="shared" si="271"/>
        <v>2.125</v>
      </c>
      <c r="P4352" t="str">
        <f>VLOOKUP(G4352,Agents!A:E,4,FALSE)</f>
        <v>Team3</v>
      </c>
      <c r="Q4352" t="str">
        <f>VLOOKUP(G4352,Agents!A:E,5,FALSE)</f>
        <v>Senior</v>
      </c>
      <c r="R4352" t="str">
        <f>VLOOKUP(G4352,Agents!A:E,2,FALSE)</f>
        <v>Night</v>
      </c>
    </row>
    <row r="4353" spans="1:18" x14ac:dyDescent="0.35">
      <c r="A4353" t="s">
        <v>7362</v>
      </c>
      <c r="B4353" t="s">
        <v>822</v>
      </c>
      <c r="C4353" t="s">
        <v>12</v>
      </c>
      <c r="D4353" t="s">
        <v>13</v>
      </c>
      <c r="E4353" s="1">
        <v>46023.12222222222</v>
      </c>
      <c r="F4353" s="1">
        <v>46023.705555555556</v>
      </c>
      <c r="G4353" t="s">
        <v>67</v>
      </c>
      <c r="H4353" t="s">
        <v>15</v>
      </c>
      <c r="I4353" t="s">
        <v>16</v>
      </c>
      <c r="J4353">
        <v>2</v>
      </c>
      <c r="K4353" t="str">
        <f>IF(tickets_dataset[[#This Row],[status]] = "Closed", "Yes","No")</f>
        <v>Yes</v>
      </c>
      <c r="L4353" s="2">
        <f t="shared" si="268"/>
        <v>14.000000000058208</v>
      </c>
      <c r="M4353" t="str">
        <f t="shared" si="269"/>
        <v>No</v>
      </c>
      <c r="N4353" t="str">
        <f t="shared" si="270"/>
        <v>Jan</v>
      </c>
      <c r="O4353" s="2">
        <f t="shared" si="271"/>
        <v>0.58333333333575865</v>
      </c>
      <c r="P4353" t="str">
        <f>VLOOKUP(G4353,Agents!A:E,4,FALSE)</f>
        <v>Team5</v>
      </c>
      <c r="Q4353" t="str">
        <f>VLOOKUP(G4353,Agents!A:E,5,FALSE)</f>
        <v>Junior</v>
      </c>
      <c r="R4353" t="str">
        <f>VLOOKUP(G4353,Agents!A:E,2,FALSE)</f>
        <v>Evening</v>
      </c>
    </row>
    <row r="4354" spans="1:18" x14ac:dyDescent="0.35">
      <c r="A4354" t="s">
        <v>7363</v>
      </c>
      <c r="B4354" t="s">
        <v>7045</v>
      </c>
      <c r="C4354" t="s">
        <v>34</v>
      </c>
      <c r="D4354" t="s">
        <v>13</v>
      </c>
      <c r="E4354" s="1">
        <v>46110.224999999999</v>
      </c>
      <c r="F4354" s="1">
        <v>46111.474999999999</v>
      </c>
      <c r="G4354" t="s">
        <v>19</v>
      </c>
      <c r="H4354" t="s">
        <v>15</v>
      </c>
      <c r="I4354" t="s">
        <v>16</v>
      </c>
      <c r="J4354">
        <v>3</v>
      </c>
      <c r="K4354" t="str">
        <f>IF(tickets_dataset[[#This Row],[status]] = "Closed", "Yes","No")</f>
        <v>Yes</v>
      </c>
      <c r="L4354" s="2">
        <f t="shared" ref="L4354:L4417" si="272">IF(ISBLANK(F4354),"",(F4354-E4354)*24)</f>
        <v>30</v>
      </c>
      <c r="M4354" t="str">
        <f t="shared" ref="M4354:M4417" si="273">IF(L4354&gt;48,"Yes","No")</f>
        <v>No</v>
      </c>
      <c r="N4354" t="str">
        <f t="shared" ref="N4354:N4417" si="274">TEXT(E4354,"mmm")</f>
        <v>Mar</v>
      </c>
      <c r="O4354" s="2">
        <f t="shared" si="271"/>
        <v>1.25</v>
      </c>
      <c r="P4354" t="str">
        <f>VLOOKUP(G4354,Agents!A:E,4,FALSE)</f>
        <v>Team4</v>
      </c>
      <c r="Q4354" t="str">
        <f>VLOOKUP(G4354,Agents!A:E,5,FALSE)</f>
        <v>Senior</v>
      </c>
      <c r="R4354" t="str">
        <f>VLOOKUP(G4354,Agents!A:E,2,FALSE)</f>
        <v>Evening</v>
      </c>
    </row>
    <row r="4355" spans="1:18" x14ac:dyDescent="0.35">
      <c r="A4355" t="s">
        <v>7364</v>
      </c>
      <c r="B4355" t="s">
        <v>335</v>
      </c>
      <c r="C4355" t="s">
        <v>34</v>
      </c>
      <c r="D4355" t="s">
        <v>38</v>
      </c>
      <c r="E4355" s="1">
        <v>46057.788888888892</v>
      </c>
      <c r="F4355" s="1">
        <v>46060.955555555556</v>
      </c>
      <c r="G4355" t="s">
        <v>119</v>
      </c>
      <c r="H4355" t="s">
        <v>15</v>
      </c>
      <c r="I4355" t="s">
        <v>16</v>
      </c>
      <c r="J4355">
        <v>5</v>
      </c>
      <c r="K4355" t="str">
        <f>IF(tickets_dataset[[#This Row],[status]] = "Closed", "Yes","No")</f>
        <v>Yes</v>
      </c>
      <c r="L4355" s="2">
        <f t="shared" si="272"/>
        <v>75.999999999941792</v>
      </c>
      <c r="M4355" t="str">
        <f t="shared" si="273"/>
        <v>Yes</v>
      </c>
      <c r="N4355" t="str">
        <f t="shared" si="274"/>
        <v>Feb</v>
      </c>
      <c r="O4355" s="2">
        <f t="shared" ref="O4355:O4418" si="275">F4355-E4355</f>
        <v>3.1666666666642413</v>
      </c>
      <c r="P4355" t="str">
        <f>VLOOKUP(G4355,Agents!A:E,4,FALSE)</f>
        <v>Team1</v>
      </c>
      <c r="Q4355" t="str">
        <f>VLOOKUP(G4355,Agents!A:E,5,FALSE)</f>
        <v>Junior</v>
      </c>
      <c r="R4355" t="str">
        <f>VLOOKUP(G4355,Agents!A:E,2,FALSE)</f>
        <v>Morning</v>
      </c>
    </row>
    <row r="4356" spans="1:18" x14ac:dyDescent="0.35">
      <c r="A4356" t="s">
        <v>7365</v>
      </c>
      <c r="B4356" t="s">
        <v>7366</v>
      </c>
      <c r="C4356" t="s">
        <v>22</v>
      </c>
      <c r="D4356" t="s">
        <v>38</v>
      </c>
      <c r="E4356" s="1">
        <v>46104.65</v>
      </c>
      <c r="F4356" s="1">
        <v>46105.65</v>
      </c>
      <c r="G4356" t="s">
        <v>234</v>
      </c>
      <c r="H4356" t="s">
        <v>15</v>
      </c>
      <c r="I4356" t="s">
        <v>16</v>
      </c>
      <c r="J4356">
        <v>5</v>
      </c>
      <c r="K4356" t="str">
        <f>IF(tickets_dataset[[#This Row],[status]] = "Closed", "Yes","No")</f>
        <v>Yes</v>
      </c>
      <c r="L4356" s="2">
        <f t="shared" si="272"/>
        <v>24</v>
      </c>
      <c r="M4356" t="str">
        <f t="shared" si="273"/>
        <v>No</v>
      </c>
      <c r="N4356" t="str">
        <f t="shared" si="274"/>
        <v>Mar</v>
      </c>
      <c r="O4356" s="2">
        <f t="shared" si="275"/>
        <v>1</v>
      </c>
      <c r="P4356" t="str">
        <f>VLOOKUP(G4356,Agents!A:E,4,FALSE)</f>
        <v>Team5</v>
      </c>
      <c r="Q4356" t="str">
        <f>VLOOKUP(G4356,Agents!A:E,5,FALSE)</f>
        <v>Senior</v>
      </c>
      <c r="R4356" t="str">
        <f>VLOOKUP(G4356,Agents!A:E,2,FALSE)</f>
        <v>Night</v>
      </c>
    </row>
    <row r="4357" spans="1:18" x14ac:dyDescent="0.35">
      <c r="A4357" t="s">
        <v>7367</v>
      </c>
      <c r="B4357" t="s">
        <v>7368</v>
      </c>
      <c r="C4357" t="s">
        <v>50</v>
      </c>
      <c r="D4357" t="s">
        <v>13</v>
      </c>
      <c r="E4357" s="1">
        <v>46075.495138888888</v>
      </c>
      <c r="F4357" s="1">
        <v>46076.453472222223</v>
      </c>
      <c r="G4357" t="s">
        <v>211</v>
      </c>
      <c r="H4357" t="s">
        <v>15</v>
      </c>
      <c r="I4357" t="s">
        <v>16</v>
      </c>
      <c r="J4357">
        <v>5</v>
      </c>
      <c r="K4357" t="str">
        <f>IF(tickets_dataset[[#This Row],[status]] = "Closed", "Yes","No")</f>
        <v>Yes</v>
      </c>
      <c r="L4357" s="2">
        <f t="shared" si="272"/>
        <v>23.000000000058208</v>
      </c>
      <c r="M4357" t="str">
        <f t="shared" si="273"/>
        <v>No</v>
      </c>
      <c r="N4357" t="str">
        <f t="shared" si="274"/>
        <v>Feb</v>
      </c>
      <c r="O4357" s="2">
        <f t="shared" si="275"/>
        <v>0.95833333333575865</v>
      </c>
      <c r="P4357" t="str">
        <f>VLOOKUP(G4357,Agents!A:E,4,FALSE)</f>
        <v>Team5</v>
      </c>
      <c r="Q4357" t="str">
        <f>VLOOKUP(G4357,Agents!A:E,5,FALSE)</f>
        <v>Senior</v>
      </c>
      <c r="R4357" t="str">
        <f>VLOOKUP(G4357,Agents!A:E,2,FALSE)</f>
        <v>Evening</v>
      </c>
    </row>
    <row r="4358" spans="1:18" x14ac:dyDescent="0.35">
      <c r="A4358" t="s">
        <v>7369</v>
      </c>
      <c r="B4358" t="s">
        <v>2780</v>
      </c>
      <c r="C4358" t="s">
        <v>76</v>
      </c>
      <c r="D4358" t="s">
        <v>38</v>
      </c>
      <c r="E4358" s="1">
        <v>46094.045138888891</v>
      </c>
      <c r="F4358" s="1">
        <v>46095.961805555555</v>
      </c>
      <c r="G4358" t="s">
        <v>357</v>
      </c>
      <c r="H4358" t="s">
        <v>15</v>
      </c>
      <c r="I4358" t="s">
        <v>16</v>
      </c>
      <c r="J4358">
        <v>5</v>
      </c>
      <c r="K4358" t="str">
        <f>IF(tickets_dataset[[#This Row],[status]] = "Closed", "Yes","No")</f>
        <v>Yes</v>
      </c>
      <c r="L4358" s="2">
        <f t="shared" si="272"/>
        <v>45.999999999941792</v>
      </c>
      <c r="M4358" t="str">
        <f t="shared" si="273"/>
        <v>No</v>
      </c>
      <c r="N4358" t="str">
        <f t="shared" si="274"/>
        <v>Mar</v>
      </c>
      <c r="O4358" s="2">
        <f t="shared" si="275"/>
        <v>1.9166666666642413</v>
      </c>
      <c r="P4358" t="str">
        <f>VLOOKUP(G4358,Agents!A:E,4,FALSE)</f>
        <v>Team1</v>
      </c>
      <c r="Q4358" t="str">
        <f>VLOOKUP(G4358,Agents!A:E,5,FALSE)</f>
        <v>Mid</v>
      </c>
      <c r="R4358" t="str">
        <f>VLOOKUP(G4358,Agents!A:E,2,FALSE)</f>
        <v>Morning</v>
      </c>
    </row>
    <row r="4359" spans="1:18" x14ac:dyDescent="0.35">
      <c r="A4359" t="s">
        <v>7370</v>
      </c>
      <c r="B4359" t="s">
        <v>5698</v>
      </c>
      <c r="C4359" t="s">
        <v>50</v>
      </c>
      <c r="D4359" t="s">
        <v>26</v>
      </c>
      <c r="E4359" s="1">
        <v>46073.896527777775</v>
      </c>
      <c r="F4359" s="1">
        <v>46076.604861111111</v>
      </c>
      <c r="G4359" t="s">
        <v>149</v>
      </c>
      <c r="H4359" t="s">
        <v>15</v>
      </c>
      <c r="I4359" t="s">
        <v>16</v>
      </c>
      <c r="J4359">
        <v>4</v>
      </c>
      <c r="K4359" t="str">
        <f>IF(tickets_dataset[[#This Row],[status]] = "Closed", "Yes","No")</f>
        <v>Yes</v>
      </c>
      <c r="L4359" s="2">
        <f t="shared" si="272"/>
        <v>65.000000000058208</v>
      </c>
      <c r="M4359" t="str">
        <f t="shared" si="273"/>
        <v>Yes</v>
      </c>
      <c r="N4359" t="str">
        <f t="shared" si="274"/>
        <v>Feb</v>
      </c>
      <c r="O4359" s="2">
        <f t="shared" si="275"/>
        <v>2.7083333333357587</v>
      </c>
      <c r="P4359" t="str">
        <f>VLOOKUP(G4359,Agents!A:E,4,FALSE)</f>
        <v>Team3</v>
      </c>
      <c r="Q4359" t="str">
        <f>VLOOKUP(G4359,Agents!A:E,5,FALSE)</f>
        <v>Mid</v>
      </c>
      <c r="R4359" t="str">
        <f>VLOOKUP(G4359,Agents!A:E,2,FALSE)</f>
        <v>Night</v>
      </c>
    </row>
    <row r="4360" spans="1:18" x14ac:dyDescent="0.35">
      <c r="A4360" t="s">
        <v>7371</v>
      </c>
      <c r="B4360" t="s">
        <v>2643</v>
      </c>
      <c r="C4360" t="s">
        <v>76</v>
      </c>
      <c r="D4360" t="s">
        <v>13</v>
      </c>
      <c r="E4360" s="1">
        <v>46042.450694444444</v>
      </c>
      <c r="F4360" s="1">
        <v>46043.742361111108</v>
      </c>
      <c r="G4360" t="s">
        <v>67</v>
      </c>
      <c r="H4360" t="s">
        <v>15</v>
      </c>
      <c r="I4360" t="s">
        <v>16</v>
      </c>
      <c r="J4360">
        <v>4</v>
      </c>
      <c r="K4360" t="str">
        <f>IF(tickets_dataset[[#This Row],[status]] = "Closed", "Yes","No")</f>
        <v>Yes</v>
      </c>
      <c r="L4360" s="2">
        <f t="shared" si="272"/>
        <v>30.999999999941792</v>
      </c>
      <c r="M4360" t="str">
        <f t="shared" si="273"/>
        <v>No</v>
      </c>
      <c r="N4360" t="str">
        <f t="shared" si="274"/>
        <v>Jan</v>
      </c>
      <c r="O4360" s="2">
        <f t="shared" si="275"/>
        <v>1.2916666666642413</v>
      </c>
      <c r="P4360" t="str">
        <f>VLOOKUP(G4360,Agents!A:E,4,FALSE)</f>
        <v>Team5</v>
      </c>
      <c r="Q4360" t="str">
        <f>VLOOKUP(G4360,Agents!A:E,5,FALSE)</f>
        <v>Junior</v>
      </c>
      <c r="R4360" t="str">
        <f>VLOOKUP(G4360,Agents!A:E,2,FALSE)</f>
        <v>Evening</v>
      </c>
    </row>
    <row r="4361" spans="1:18" x14ac:dyDescent="0.35">
      <c r="A4361" t="s">
        <v>7372</v>
      </c>
      <c r="B4361" t="s">
        <v>1054</v>
      </c>
      <c r="C4361" t="s">
        <v>12</v>
      </c>
      <c r="D4361" t="s">
        <v>38</v>
      </c>
      <c r="E4361" s="1">
        <v>46037.791666666664</v>
      </c>
      <c r="F4361" s="1">
        <v>46039</v>
      </c>
      <c r="G4361" t="s">
        <v>73</v>
      </c>
      <c r="H4361" t="s">
        <v>15</v>
      </c>
      <c r="I4361" t="s">
        <v>16</v>
      </c>
      <c r="J4361">
        <v>4</v>
      </c>
      <c r="K4361" t="str">
        <f>IF(tickets_dataset[[#This Row],[status]] = "Closed", "Yes","No")</f>
        <v>Yes</v>
      </c>
      <c r="L4361" s="2">
        <f t="shared" si="272"/>
        <v>29.000000000058208</v>
      </c>
      <c r="M4361" t="str">
        <f t="shared" si="273"/>
        <v>No</v>
      </c>
      <c r="N4361" t="str">
        <f t="shared" si="274"/>
        <v>Jan</v>
      </c>
      <c r="O4361" s="2">
        <f t="shared" si="275"/>
        <v>1.2083333333357587</v>
      </c>
      <c r="P4361" t="str">
        <f>VLOOKUP(G4361,Agents!A:E,4,FALSE)</f>
        <v>Team4</v>
      </c>
      <c r="Q4361" t="str">
        <f>VLOOKUP(G4361,Agents!A:E,5,FALSE)</f>
        <v>Senior</v>
      </c>
      <c r="R4361" t="str">
        <f>VLOOKUP(G4361,Agents!A:E,2,FALSE)</f>
        <v>Night</v>
      </c>
    </row>
    <row r="4362" spans="1:18" x14ac:dyDescent="0.35">
      <c r="A4362" t="s">
        <v>7373</v>
      </c>
      <c r="B4362" t="s">
        <v>5340</v>
      </c>
      <c r="C4362" t="s">
        <v>34</v>
      </c>
      <c r="D4362" t="s">
        <v>38</v>
      </c>
      <c r="E4362" s="1">
        <v>46053.791666666664</v>
      </c>
      <c r="F4362" s="1">
        <v>46055.666666666664</v>
      </c>
      <c r="G4362" t="s">
        <v>149</v>
      </c>
      <c r="H4362" t="s">
        <v>15</v>
      </c>
      <c r="I4362" t="s">
        <v>16</v>
      </c>
      <c r="J4362">
        <v>5</v>
      </c>
      <c r="K4362" t="str">
        <f>IF(tickets_dataset[[#This Row],[status]] = "Closed", "Yes","No")</f>
        <v>Yes</v>
      </c>
      <c r="L4362" s="2">
        <f t="shared" si="272"/>
        <v>45</v>
      </c>
      <c r="M4362" t="str">
        <f t="shared" si="273"/>
        <v>No</v>
      </c>
      <c r="N4362" t="str">
        <f t="shared" si="274"/>
        <v>Jan</v>
      </c>
      <c r="O4362" s="2">
        <f t="shared" si="275"/>
        <v>1.875</v>
      </c>
      <c r="P4362" t="str">
        <f>VLOOKUP(G4362,Agents!A:E,4,FALSE)</f>
        <v>Team3</v>
      </c>
      <c r="Q4362" t="str">
        <f>VLOOKUP(G4362,Agents!A:E,5,FALSE)</f>
        <v>Mid</v>
      </c>
      <c r="R4362" t="str">
        <f>VLOOKUP(G4362,Agents!A:E,2,FALSE)</f>
        <v>Night</v>
      </c>
    </row>
    <row r="4363" spans="1:18" x14ac:dyDescent="0.35">
      <c r="A4363" t="s">
        <v>7374</v>
      </c>
      <c r="B4363" t="s">
        <v>7375</v>
      </c>
      <c r="C4363" t="s">
        <v>76</v>
      </c>
      <c r="D4363" t="s">
        <v>13</v>
      </c>
      <c r="E4363" s="1">
        <v>46099.234027777777</v>
      </c>
      <c r="F4363" s="1">
        <v>46100.900694444441</v>
      </c>
      <c r="G4363" t="s">
        <v>42</v>
      </c>
      <c r="H4363" t="s">
        <v>15</v>
      </c>
      <c r="I4363" t="s">
        <v>16</v>
      </c>
      <c r="J4363">
        <v>4</v>
      </c>
      <c r="K4363" t="str">
        <f>IF(tickets_dataset[[#This Row],[status]] = "Closed", "Yes","No")</f>
        <v>Yes</v>
      </c>
      <c r="L4363" s="2">
        <f t="shared" si="272"/>
        <v>39.999999999941792</v>
      </c>
      <c r="M4363" t="str">
        <f t="shared" si="273"/>
        <v>No</v>
      </c>
      <c r="N4363" t="str">
        <f t="shared" si="274"/>
        <v>Mar</v>
      </c>
      <c r="O4363" s="2">
        <f t="shared" si="275"/>
        <v>1.6666666666642413</v>
      </c>
      <c r="P4363" t="str">
        <f>VLOOKUP(G4363,Agents!A:E,4,FALSE)</f>
        <v>Team2</v>
      </c>
      <c r="Q4363" t="str">
        <f>VLOOKUP(G4363,Agents!A:E,5,FALSE)</f>
        <v>Junior</v>
      </c>
      <c r="R4363" t="str">
        <f>VLOOKUP(G4363,Agents!A:E,2,FALSE)</f>
        <v>Night</v>
      </c>
    </row>
    <row r="4364" spans="1:18" x14ac:dyDescent="0.35">
      <c r="A4364" t="s">
        <v>7376</v>
      </c>
      <c r="B4364" t="s">
        <v>7377</v>
      </c>
      <c r="C4364" t="s">
        <v>12</v>
      </c>
      <c r="D4364" t="s">
        <v>38</v>
      </c>
      <c r="E4364" s="1">
        <v>46054.24722222222</v>
      </c>
      <c r="F4364" s="1">
        <v>46057.87222222222</v>
      </c>
      <c r="G4364" t="s">
        <v>31</v>
      </c>
      <c r="H4364" t="s">
        <v>15</v>
      </c>
      <c r="I4364" t="s">
        <v>16</v>
      </c>
      <c r="J4364">
        <v>3</v>
      </c>
      <c r="K4364" t="str">
        <f>IF(tickets_dataset[[#This Row],[status]] = "Closed", "Yes","No")</f>
        <v>Yes</v>
      </c>
      <c r="L4364" s="2">
        <f t="shared" si="272"/>
        <v>87</v>
      </c>
      <c r="M4364" t="str">
        <f t="shared" si="273"/>
        <v>Yes</v>
      </c>
      <c r="N4364" t="str">
        <f t="shared" si="274"/>
        <v>Feb</v>
      </c>
      <c r="O4364" s="2">
        <f t="shared" si="275"/>
        <v>3.625</v>
      </c>
      <c r="P4364" t="str">
        <f>VLOOKUP(G4364,Agents!A:E,4,FALSE)</f>
        <v>Team5</v>
      </c>
      <c r="Q4364" t="str">
        <f>VLOOKUP(G4364,Agents!A:E,5,FALSE)</f>
        <v>Senior</v>
      </c>
      <c r="R4364" t="str">
        <f>VLOOKUP(G4364,Agents!A:E,2,FALSE)</f>
        <v>Evening</v>
      </c>
    </row>
    <row r="4365" spans="1:18" x14ac:dyDescent="0.35">
      <c r="A4365" t="s">
        <v>7378</v>
      </c>
      <c r="B4365" t="s">
        <v>573</v>
      </c>
      <c r="C4365" t="s">
        <v>34</v>
      </c>
      <c r="D4365" t="s">
        <v>26</v>
      </c>
      <c r="E4365" s="1">
        <v>46027.45416666667</v>
      </c>
      <c r="F4365" s="1">
        <v>46028.537499999999</v>
      </c>
      <c r="G4365" t="s">
        <v>167</v>
      </c>
      <c r="H4365" t="s">
        <v>15</v>
      </c>
      <c r="I4365" t="s">
        <v>16</v>
      </c>
      <c r="J4365">
        <v>5</v>
      </c>
      <c r="K4365" t="str">
        <f>IF(tickets_dataset[[#This Row],[status]] = "Closed", "Yes","No")</f>
        <v>Yes</v>
      </c>
      <c r="L4365" s="2">
        <f t="shared" si="272"/>
        <v>25.999999999883585</v>
      </c>
      <c r="M4365" t="str">
        <f t="shared" si="273"/>
        <v>No</v>
      </c>
      <c r="N4365" t="str">
        <f t="shared" si="274"/>
        <v>Jan</v>
      </c>
      <c r="O4365" s="2">
        <f t="shared" si="275"/>
        <v>1.0833333333284827</v>
      </c>
      <c r="P4365" t="str">
        <f>VLOOKUP(G4365,Agents!A:E,4,FALSE)</f>
        <v>Team3</v>
      </c>
      <c r="Q4365" t="str">
        <f>VLOOKUP(G4365,Agents!A:E,5,FALSE)</f>
        <v>Mid</v>
      </c>
      <c r="R4365" t="str">
        <f>VLOOKUP(G4365,Agents!A:E,2,FALSE)</f>
        <v>Evening</v>
      </c>
    </row>
    <row r="4366" spans="1:18" x14ac:dyDescent="0.35">
      <c r="A4366" t="s">
        <v>7379</v>
      </c>
      <c r="B4366" t="s">
        <v>7380</v>
      </c>
      <c r="C4366" t="s">
        <v>22</v>
      </c>
      <c r="D4366" t="s">
        <v>26</v>
      </c>
      <c r="E4366" s="1">
        <v>46074.316666666666</v>
      </c>
      <c r="F4366" s="1">
        <v>46077.15</v>
      </c>
      <c r="G4366" t="s">
        <v>159</v>
      </c>
      <c r="H4366" t="s">
        <v>15</v>
      </c>
      <c r="I4366" t="s">
        <v>16</v>
      </c>
      <c r="J4366">
        <v>4</v>
      </c>
      <c r="K4366" t="str">
        <f>IF(tickets_dataset[[#This Row],[status]] = "Closed", "Yes","No")</f>
        <v>Yes</v>
      </c>
      <c r="L4366" s="2">
        <f t="shared" si="272"/>
        <v>68.000000000058208</v>
      </c>
      <c r="M4366" t="str">
        <f t="shared" si="273"/>
        <v>Yes</v>
      </c>
      <c r="N4366" t="str">
        <f t="shared" si="274"/>
        <v>Feb</v>
      </c>
      <c r="O4366" s="2">
        <f t="shared" si="275"/>
        <v>2.8333333333357587</v>
      </c>
      <c r="P4366" t="str">
        <f>VLOOKUP(G4366,Agents!A:E,4,FALSE)</f>
        <v>Team4</v>
      </c>
      <c r="Q4366" t="str">
        <f>VLOOKUP(G4366,Agents!A:E,5,FALSE)</f>
        <v>Mid</v>
      </c>
      <c r="R4366" t="str">
        <f>VLOOKUP(G4366,Agents!A:E,2,FALSE)</f>
        <v>Night</v>
      </c>
    </row>
    <row r="4367" spans="1:18" x14ac:dyDescent="0.35">
      <c r="A4367" t="s">
        <v>7381</v>
      </c>
      <c r="B4367" t="s">
        <v>2749</v>
      </c>
      <c r="C4367" t="s">
        <v>22</v>
      </c>
      <c r="D4367" t="s">
        <v>26</v>
      </c>
      <c r="E4367" s="1">
        <v>46033.459027777775</v>
      </c>
      <c r="F4367" s="1">
        <v>46034.000694444447</v>
      </c>
      <c r="G4367" t="s">
        <v>119</v>
      </c>
      <c r="H4367" t="s">
        <v>15</v>
      </c>
      <c r="I4367" t="s">
        <v>16</v>
      </c>
      <c r="J4367">
        <v>4</v>
      </c>
      <c r="K4367" t="str">
        <f>IF(tickets_dataset[[#This Row],[status]] = "Closed", "Yes","No")</f>
        <v>Yes</v>
      </c>
      <c r="L4367" s="2">
        <f t="shared" si="272"/>
        <v>13.000000000116415</v>
      </c>
      <c r="M4367" t="str">
        <f t="shared" si="273"/>
        <v>No</v>
      </c>
      <c r="N4367" t="str">
        <f t="shared" si="274"/>
        <v>Jan</v>
      </c>
      <c r="O4367" s="2">
        <f t="shared" si="275"/>
        <v>0.54166666667151731</v>
      </c>
      <c r="P4367" t="str">
        <f>VLOOKUP(G4367,Agents!A:E,4,FALSE)</f>
        <v>Team1</v>
      </c>
      <c r="Q4367" t="str">
        <f>VLOOKUP(G4367,Agents!A:E,5,FALSE)</f>
        <v>Junior</v>
      </c>
      <c r="R4367" t="str">
        <f>VLOOKUP(G4367,Agents!A:E,2,FALSE)</f>
        <v>Morning</v>
      </c>
    </row>
    <row r="4368" spans="1:18" x14ac:dyDescent="0.35">
      <c r="A4368" t="s">
        <v>7382</v>
      </c>
      <c r="B4368" t="s">
        <v>4819</v>
      </c>
      <c r="C4368" t="s">
        <v>34</v>
      </c>
      <c r="D4368" t="s">
        <v>26</v>
      </c>
      <c r="E4368" s="1">
        <v>46046.351388888892</v>
      </c>
      <c r="F4368" s="1">
        <v>46048.68472222222</v>
      </c>
      <c r="G4368" t="s">
        <v>311</v>
      </c>
      <c r="H4368" t="s">
        <v>15</v>
      </c>
      <c r="I4368" t="s">
        <v>16</v>
      </c>
      <c r="J4368">
        <v>4</v>
      </c>
      <c r="K4368" t="str">
        <f>IF(tickets_dataset[[#This Row],[status]] = "Closed", "Yes","No")</f>
        <v>Yes</v>
      </c>
      <c r="L4368" s="2">
        <f t="shared" si="272"/>
        <v>55.999999999883585</v>
      </c>
      <c r="M4368" t="str">
        <f t="shared" si="273"/>
        <v>Yes</v>
      </c>
      <c r="N4368" t="str">
        <f t="shared" si="274"/>
        <v>Jan</v>
      </c>
      <c r="O4368" s="2">
        <f t="shared" si="275"/>
        <v>2.3333333333284827</v>
      </c>
      <c r="P4368" t="str">
        <f>VLOOKUP(G4368,Agents!A:E,4,FALSE)</f>
        <v>Team5</v>
      </c>
      <c r="Q4368" t="str">
        <f>VLOOKUP(G4368,Agents!A:E,5,FALSE)</f>
        <v>Senior</v>
      </c>
      <c r="R4368" t="str">
        <f>VLOOKUP(G4368,Agents!A:E,2,FALSE)</f>
        <v>Evening</v>
      </c>
    </row>
    <row r="4369" spans="1:18" x14ac:dyDescent="0.35">
      <c r="A4369" t="s">
        <v>7383</v>
      </c>
      <c r="B4369" t="s">
        <v>7384</v>
      </c>
      <c r="C4369" t="s">
        <v>34</v>
      </c>
      <c r="D4369" t="s">
        <v>26</v>
      </c>
      <c r="E4369" s="1">
        <v>46061.231249999997</v>
      </c>
      <c r="F4369" s="1">
        <v>46062.772916666669</v>
      </c>
      <c r="G4369" t="s">
        <v>100</v>
      </c>
      <c r="H4369" t="s">
        <v>15</v>
      </c>
      <c r="I4369" t="s">
        <v>16</v>
      </c>
      <c r="J4369">
        <v>3</v>
      </c>
      <c r="K4369" t="str">
        <f>IF(tickets_dataset[[#This Row],[status]] = "Closed", "Yes","No")</f>
        <v>Yes</v>
      </c>
      <c r="L4369" s="2">
        <f t="shared" si="272"/>
        <v>37.000000000116415</v>
      </c>
      <c r="M4369" t="str">
        <f t="shared" si="273"/>
        <v>No</v>
      </c>
      <c r="N4369" t="str">
        <f t="shared" si="274"/>
        <v>Feb</v>
      </c>
      <c r="O4369" s="2">
        <f t="shared" si="275"/>
        <v>1.5416666666715173</v>
      </c>
      <c r="P4369" t="str">
        <f>VLOOKUP(G4369,Agents!A:E,4,FALSE)</f>
        <v>Team4</v>
      </c>
      <c r="Q4369" t="str">
        <f>VLOOKUP(G4369,Agents!A:E,5,FALSE)</f>
        <v>Junior</v>
      </c>
      <c r="R4369" t="str">
        <f>VLOOKUP(G4369,Agents!A:E,2,FALSE)</f>
        <v>Evening</v>
      </c>
    </row>
    <row r="4370" spans="1:18" x14ac:dyDescent="0.35">
      <c r="A4370" t="s">
        <v>7385</v>
      </c>
      <c r="B4370" t="s">
        <v>1192</v>
      </c>
      <c r="C4370" t="s">
        <v>34</v>
      </c>
      <c r="D4370" t="s">
        <v>38</v>
      </c>
      <c r="E4370" s="1">
        <v>46092.52847222222</v>
      </c>
      <c r="F4370" s="1">
        <v>46094.236805555556</v>
      </c>
      <c r="G4370" t="s">
        <v>167</v>
      </c>
      <c r="H4370" t="s">
        <v>15</v>
      </c>
      <c r="I4370" t="s">
        <v>16</v>
      </c>
      <c r="J4370">
        <v>3</v>
      </c>
      <c r="K4370" t="str">
        <f>IF(tickets_dataset[[#This Row],[status]] = "Closed", "Yes","No")</f>
        <v>Yes</v>
      </c>
      <c r="L4370" s="2">
        <f t="shared" si="272"/>
        <v>41.000000000058208</v>
      </c>
      <c r="M4370" t="str">
        <f t="shared" si="273"/>
        <v>No</v>
      </c>
      <c r="N4370" t="str">
        <f t="shared" si="274"/>
        <v>Mar</v>
      </c>
      <c r="O4370" s="2">
        <f t="shared" si="275"/>
        <v>1.7083333333357587</v>
      </c>
      <c r="P4370" t="str">
        <f>VLOOKUP(G4370,Agents!A:E,4,FALSE)</f>
        <v>Team3</v>
      </c>
      <c r="Q4370" t="str">
        <f>VLOOKUP(G4370,Agents!A:E,5,FALSE)</f>
        <v>Mid</v>
      </c>
      <c r="R4370" t="str">
        <f>VLOOKUP(G4370,Agents!A:E,2,FALSE)</f>
        <v>Evening</v>
      </c>
    </row>
    <row r="4371" spans="1:18" x14ac:dyDescent="0.35">
      <c r="A4371" t="s">
        <v>7386</v>
      </c>
      <c r="B4371" t="s">
        <v>6756</v>
      </c>
      <c r="C4371" t="s">
        <v>76</v>
      </c>
      <c r="D4371" t="s">
        <v>13</v>
      </c>
      <c r="E4371" s="1">
        <v>46090.875</v>
      </c>
      <c r="F4371" s="1">
        <v>46092.208333333336</v>
      </c>
      <c r="G4371" t="s">
        <v>23</v>
      </c>
      <c r="H4371" t="s">
        <v>15</v>
      </c>
      <c r="I4371" t="s">
        <v>16</v>
      </c>
      <c r="J4371">
        <v>4</v>
      </c>
      <c r="K4371" t="str">
        <f>IF(tickets_dataset[[#This Row],[status]] = "Closed", "Yes","No")</f>
        <v>Yes</v>
      </c>
      <c r="L4371" s="2">
        <f t="shared" si="272"/>
        <v>32.000000000058208</v>
      </c>
      <c r="M4371" t="str">
        <f t="shared" si="273"/>
        <v>No</v>
      </c>
      <c r="N4371" t="str">
        <f t="shared" si="274"/>
        <v>Mar</v>
      </c>
      <c r="O4371" s="2">
        <f t="shared" si="275"/>
        <v>1.3333333333357587</v>
      </c>
      <c r="P4371" t="str">
        <f>VLOOKUP(G4371,Agents!A:E,4,FALSE)</f>
        <v>Team3</v>
      </c>
      <c r="Q4371" t="str">
        <f>VLOOKUP(G4371,Agents!A:E,5,FALSE)</f>
        <v>Senior</v>
      </c>
      <c r="R4371" t="str">
        <f>VLOOKUP(G4371,Agents!A:E,2,FALSE)</f>
        <v>Evening</v>
      </c>
    </row>
    <row r="4372" spans="1:18" x14ac:dyDescent="0.35">
      <c r="A4372" t="s">
        <v>7387</v>
      </c>
      <c r="B4372" t="s">
        <v>6723</v>
      </c>
      <c r="C4372" t="s">
        <v>34</v>
      </c>
      <c r="D4372" t="s">
        <v>26</v>
      </c>
      <c r="E4372" s="1">
        <v>46071.017361111109</v>
      </c>
      <c r="F4372" s="1">
        <v>46073.184027777781</v>
      </c>
      <c r="G4372" t="s">
        <v>239</v>
      </c>
      <c r="H4372" t="s">
        <v>28</v>
      </c>
      <c r="I4372" t="s">
        <v>16</v>
      </c>
      <c r="J4372">
        <v>5</v>
      </c>
      <c r="K4372" t="str">
        <f>IF(tickets_dataset[[#This Row],[status]] = "Closed", "Yes","No")</f>
        <v>No</v>
      </c>
      <c r="L4372" s="2">
        <f t="shared" si="272"/>
        <v>52.000000000116415</v>
      </c>
      <c r="M4372" t="str">
        <f t="shared" si="273"/>
        <v>Yes</v>
      </c>
      <c r="N4372" t="str">
        <f t="shared" si="274"/>
        <v>Feb</v>
      </c>
      <c r="O4372" s="2">
        <f t="shared" si="275"/>
        <v>2.1666666666715173</v>
      </c>
      <c r="P4372" t="str">
        <f>VLOOKUP(G4372,Agents!A:E,4,FALSE)</f>
        <v>Team1</v>
      </c>
      <c r="Q4372" t="str">
        <f>VLOOKUP(G4372,Agents!A:E,5,FALSE)</f>
        <v>Senior</v>
      </c>
      <c r="R4372" t="str">
        <f>VLOOKUP(G4372,Agents!A:E,2,FALSE)</f>
        <v>Evening</v>
      </c>
    </row>
    <row r="4373" spans="1:18" x14ac:dyDescent="0.35">
      <c r="A4373" t="s">
        <v>7388</v>
      </c>
      <c r="B4373" t="s">
        <v>2276</v>
      </c>
      <c r="C4373" t="s">
        <v>76</v>
      </c>
      <c r="D4373" t="s">
        <v>13</v>
      </c>
      <c r="E4373" s="1">
        <v>46067.335416666669</v>
      </c>
      <c r="F4373" s="1">
        <v>46067.460416666669</v>
      </c>
      <c r="G4373" t="s">
        <v>190</v>
      </c>
      <c r="H4373" t="s">
        <v>15</v>
      </c>
      <c r="I4373" t="s">
        <v>16</v>
      </c>
      <c r="J4373">
        <v>5</v>
      </c>
      <c r="K4373" t="str">
        <f>IF(tickets_dataset[[#This Row],[status]] = "Closed", "Yes","No")</f>
        <v>Yes</v>
      </c>
      <c r="L4373" s="2">
        <f t="shared" si="272"/>
        <v>3</v>
      </c>
      <c r="M4373" t="str">
        <f t="shared" si="273"/>
        <v>No</v>
      </c>
      <c r="N4373" t="str">
        <f t="shared" si="274"/>
        <v>Feb</v>
      </c>
      <c r="O4373" s="2">
        <f t="shared" si="275"/>
        <v>0.125</v>
      </c>
      <c r="P4373" t="str">
        <f>VLOOKUP(G4373,Agents!A:E,4,FALSE)</f>
        <v>Team1</v>
      </c>
      <c r="Q4373" t="str">
        <f>VLOOKUP(G4373,Agents!A:E,5,FALSE)</f>
        <v>Senior</v>
      </c>
      <c r="R4373" t="str">
        <f>VLOOKUP(G4373,Agents!A:E,2,FALSE)</f>
        <v>Night</v>
      </c>
    </row>
    <row r="4374" spans="1:18" x14ac:dyDescent="0.35">
      <c r="A4374" t="s">
        <v>7389</v>
      </c>
      <c r="B4374" t="s">
        <v>7390</v>
      </c>
      <c r="C4374" t="s">
        <v>12</v>
      </c>
      <c r="D4374" t="s">
        <v>26</v>
      </c>
      <c r="E4374" s="1">
        <v>46075.723611111112</v>
      </c>
      <c r="F4374" s="1">
        <v>46078.140277777777</v>
      </c>
      <c r="G4374" t="s">
        <v>27</v>
      </c>
      <c r="H4374" t="s">
        <v>15</v>
      </c>
      <c r="I4374" t="s">
        <v>16</v>
      </c>
      <c r="J4374">
        <v>3</v>
      </c>
      <c r="K4374" t="str">
        <f>IF(tickets_dataset[[#This Row],[status]] = "Closed", "Yes","No")</f>
        <v>Yes</v>
      </c>
      <c r="L4374" s="2">
        <f t="shared" si="272"/>
        <v>57.999999999941792</v>
      </c>
      <c r="M4374" t="str">
        <f t="shared" si="273"/>
        <v>Yes</v>
      </c>
      <c r="N4374" t="str">
        <f t="shared" si="274"/>
        <v>Feb</v>
      </c>
      <c r="O4374" s="2">
        <f t="shared" si="275"/>
        <v>2.4166666666642413</v>
      </c>
      <c r="P4374" t="str">
        <f>VLOOKUP(G4374,Agents!A:E,4,FALSE)</f>
        <v>Team5</v>
      </c>
      <c r="Q4374" t="str">
        <f>VLOOKUP(G4374,Agents!A:E,5,FALSE)</f>
        <v>Senior</v>
      </c>
      <c r="R4374" t="str">
        <f>VLOOKUP(G4374,Agents!A:E,2,FALSE)</f>
        <v>Morning</v>
      </c>
    </row>
    <row r="4375" spans="1:18" x14ac:dyDescent="0.35">
      <c r="A4375" t="s">
        <v>7391</v>
      </c>
      <c r="B4375" t="s">
        <v>7392</v>
      </c>
      <c r="C4375" t="s">
        <v>76</v>
      </c>
      <c r="D4375" t="s">
        <v>38</v>
      </c>
      <c r="E4375" s="1">
        <v>46097.712500000001</v>
      </c>
      <c r="F4375" s="1">
        <v>46101.004166666666</v>
      </c>
      <c r="G4375" t="s">
        <v>164</v>
      </c>
      <c r="H4375" t="s">
        <v>15</v>
      </c>
      <c r="I4375" t="s">
        <v>16</v>
      </c>
      <c r="J4375">
        <v>5</v>
      </c>
      <c r="K4375" t="str">
        <f>IF(tickets_dataset[[#This Row],[status]] = "Closed", "Yes","No")</f>
        <v>Yes</v>
      </c>
      <c r="L4375" s="2">
        <f t="shared" si="272"/>
        <v>78.999999999941792</v>
      </c>
      <c r="M4375" t="str">
        <f t="shared" si="273"/>
        <v>Yes</v>
      </c>
      <c r="N4375" t="str">
        <f t="shared" si="274"/>
        <v>Mar</v>
      </c>
      <c r="O4375" s="2">
        <f t="shared" si="275"/>
        <v>3.2916666666642413</v>
      </c>
      <c r="P4375" t="str">
        <f>VLOOKUP(G4375,Agents!A:E,4,FALSE)</f>
        <v>Team4</v>
      </c>
      <c r="Q4375" t="str">
        <f>VLOOKUP(G4375,Agents!A:E,5,FALSE)</f>
        <v>Senior</v>
      </c>
      <c r="R4375" t="str">
        <f>VLOOKUP(G4375,Agents!A:E,2,FALSE)</f>
        <v>Evening</v>
      </c>
    </row>
    <row r="4376" spans="1:18" x14ac:dyDescent="0.35">
      <c r="A4376" t="s">
        <v>7393</v>
      </c>
      <c r="B4376" t="s">
        <v>2604</v>
      </c>
      <c r="C4376" t="s">
        <v>12</v>
      </c>
      <c r="D4376" t="s">
        <v>38</v>
      </c>
      <c r="E4376" s="1">
        <v>46091.999305555553</v>
      </c>
      <c r="F4376" s="1">
        <v>46094.040972222225</v>
      </c>
      <c r="G4376" t="s">
        <v>128</v>
      </c>
      <c r="H4376" t="s">
        <v>15</v>
      </c>
      <c r="I4376" t="s">
        <v>16</v>
      </c>
      <c r="J4376">
        <v>4</v>
      </c>
      <c r="K4376" t="str">
        <f>IF(tickets_dataset[[#This Row],[status]] = "Closed", "Yes","No")</f>
        <v>Yes</v>
      </c>
      <c r="L4376" s="2">
        <f t="shared" si="272"/>
        <v>49.000000000116415</v>
      </c>
      <c r="M4376" t="str">
        <f t="shared" si="273"/>
        <v>Yes</v>
      </c>
      <c r="N4376" t="str">
        <f t="shared" si="274"/>
        <v>Mar</v>
      </c>
      <c r="O4376" s="2">
        <f t="shared" si="275"/>
        <v>2.0416666666715173</v>
      </c>
      <c r="P4376" t="str">
        <f>VLOOKUP(G4376,Agents!A:E,4,FALSE)</f>
        <v>Team4</v>
      </c>
      <c r="Q4376" t="str">
        <f>VLOOKUP(G4376,Agents!A:E,5,FALSE)</f>
        <v>Mid</v>
      </c>
      <c r="R4376" t="str">
        <f>VLOOKUP(G4376,Agents!A:E,2,FALSE)</f>
        <v>Night</v>
      </c>
    </row>
    <row r="4377" spans="1:18" x14ac:dyDescent="0.35">
      <c r="A4377" t="s">
        <v>7394</v>
      </c>
      <c r="B4377" t="s">
        <v>2909</v>
      </c>
      <c r="C4377" t="s">
        <v>22</v>
      </c>
      <c r="D4377" t="s">
        <v>38</v>
      </c>
      <c r="E4377" s="1">
        <v>46071.318055555559</v>
      </c>
      <c r="F4377" s="1">
        <v>46074.151388888888</v>
      </c>
      <c r="G4377" t="s">
        <v>149</v>
      </c>
      <c r="H4377" t="s">
        <v>15</v>
      </c>
      <c r="I4377" t="s">
        <v>16</v>
      </c>
      <c r="J4377">
        <v>5</v>
      </c>
      <c r="K4377" t="str">
        <f>IF(tickets_dataset[[#This Row],[status]] = "Closed", "Yes","No")</f>
        <v>Yes</v>
      </c>
      <c r="L4377" s="2">
        <f t="shared" si="272"/>
        <v>67.999999999883585</v>
      </c>
      <c r="M4377" t="str">
        <f t="shared" si="273"/>
        <v>Yes</v>
      </c>
      <c r="N4377" t="str">
        <f t="shared" si="274"/>
        <v>Feb</v>
      </c>
      <c r="O4377" s="2">
        <f t="shared" si="275"/>
        <v>2.8333333333284827</v>
      </c>
      <c r="P4377" t="str">
        <f>VLOOKUP(G4377,Agents!A:E,4,FALSE)</f>
        <v>Team3</v>
      </c>
      <c r="Q4377" t="str">
        <f>VLOOKUP(G4377,Agents!A:E,5,FALSE)</f>
        <v>Mid</v>
      </c>
      <c r="R4377" t="str">
        <f>VLOOKUP(G4377,Agents!A:E,2,FALSE)</f>
        <v>Night</v>
      </c>
    </row>
    <row r="4378" spans="1:18" x14ac:dyDescent="0.35">
      <c r="A4378" t="s">
        <v>7395</v>
      </c>
      <c r="B4378" t="s">
        <v>6652</v>
      </c>
      <c r="C4378" t="s">
        <v>12</v>
      </c>
      <c r="D4378" t="s">
        <v>38</v>
      </c>
      <c r="E4378" s="1">
        <v>46031.098611111112</v>
      </c>
      <c r="F4378" s="1">
        <v>46032.265277777777</v>
      </c>
      <c r="G4378" t="s">
        <v>23</v>
      </c>
      <c r="H4378" t="s">
        <v>15</v>
      </c>
      <c r="I4378" t="s">
        <v>16</v>
      </c>
      <c r="J4378">
        <v>4</v>
      </c>
      <c r="K4378" t="str">
        <f>IF(tickets_dataset[[#This Row],[status]] = "Closed", "Yes","No")</f>
        <v>Yes</v>
      </c>
      <c r="L4378" s="2">
        <f t="shared" si="272"/>
        <v>27.999999999941792</v>
      </c>
      <c r="M4378" t="str">
        <f t="shared" si="273"/>
        <v>No</v>
      </c>
      <c r="N4378" t="str">
        <f t="shared" si="274"/>
        <v>Jan</v>
      </c>
      <c r="O4378" s="2">
        <f t="shared" si="275"/>
        <v>1.1666666666642413</v>
      </c>
      <c r="P4378" t="str">
        <f>VLOOKUP(G4378,Agents!A:E,4,FALSE)</f>
        <v>Team3</v>
      </c>
      <c r="Q4378" t="str">
        <f>VLOOKUP(G4378,Agents!A:E,5,FALSE)</f>
        <v>Senior</v>
      </c>
      <c r="R4378" t="str">
        <f>VLOOKUP(G4378,Agents!A:E,2,FALSE)</f>
        <v>Evening</v>
      </c>
    </row>
    <row r="4379" spans="1:18" x14ac:dyDescent="0.35">
      <c r="A4379" t="s">
        <v>7396</v>
      </c>
      <c r="B4379" t="s">
        <v>7397</v>
      </c>
      <c r="C4379" t="s">
        <v>50</v>
      </c>
      <c r="D4379" t="s">
        <v>26</v>
      </c>
      <c r="E4379" s="1">
        <v>46062.209722222222</v>
      </c>
      <c r="F4379" s="1">
        <v>46064.543055555558</v>
      </c>
      <c r="G4379" t="s">
        <v>357</v>
      </c>
      <c r="H4379" t="s">
        <v>15</v>
      </c>
      <c r="I4379" t="s">
        <v>16</v>
      </c>
      <c r="J4379">
        <v>4</v>
      </c>
      <c r="K4379" t="str">
        <f>IF(tickets_dataset[[#This Row],[status]] = "Closed", "Yes","No")</f>
        <v>Yes</v>
      </c>
      <c r="L4379" s="2">
        <f t="shared" si="272"/>
        <v>56.000000000058208</v>
      </c>
      <c r="M4379" t="str">
        <f t="shared" si="273"/>
        <v>Yes</v>
      </c>
      <c r="N4379" t="str">
        <f t="shared" si="274"/>
        <v>Feb</v>
      </c>
      <c r="O4379" s="2">
        <f t="shared" si="275"/>
        <v>2.3333333333357587</v>
      </c>
      <c r="P4379" t="str">
        <f>VLOOKUP(G4379,Agents!A:E,4,FALSE)</f>
        <v>Team1</v>
      </c>
      <c r="Q4379" t="str">
        <f>VLOOKUP(G4379,Agents!A:E,5,FALSE)</f>
        <v>Mid</v>
      </c>
      <c r="R4379" t="str">
        <f>VLOOKUP(G4379,Agents!A:E,2,FALSE)</f>
        <v>Morning</v>
      </c>
    </row>
    <row r="4380" spans="1:18" x14ac:dyDescent="0.35">
      <c r="A4380" t="s">
        <v>7398</v>
      </c>
      <c r="B4380" t="s">
        <v>724</v>
      </c>
      <c r="C4380" t="s">
        <v>12</v>
      </c>
      <c r="D4380" t="s">
        <v>26</v>
      </c>
      <c r="E4380" s="1">
        <v>46084.84375</v>
      </c>
      <c r="F4380" s="1">
        <v>46085.21875</v>
      </c>
      <c r="G4380" t="s">
        <v>311</v>
      </c>
      <c r="H4380" t="s">
        <v>15</v>
      </c>
      <c r="I4380" t="s">
        <v>16</v>
      </c>
      <c r="J4380">
        <v>4</v>
      </c>
      <c r="K4380" t="str">
        <f>IF(tickets_dataset[[#This Row],[status]] = "Closed", "Yes","No")</f>
        <v>Yes</v>
      </c>
      <c r="L4380" s="2">
        <f t="shared" si="272"/>
        <v>9</v>
      </c>
      <c r="M4380" t="str">
        <f t="shared" si="273"/>
        <v>No</v>
      </c>
      <c r="N4380" t="str">
        <f t="shared" si="274"/>
        <v>Mar</v>
      </c>
      <c r="O4380" s="2">
        <f t="shared" si="275"/>
        <v>0.375</v>
      </c>
      <c r="P4380" t="str">
        <f>VLOOKUP(G4380,Agents!A:E,4,FALSE)</f>
        <v>Team5</v>
      </c>
      <c r="Q4380" t="str">
        <f>VLOOKUP(G4380,Agents!A:E,5,FALSE)</f>
        <v>Senior</v>
      </c>
      <c r="R4380" t="str">
        <f>VLOOKUP(G4380,Agents!A:E,2,FALSE)</f>
        <v>Evening</v>
      </c>
    </row>
    <row r="4381" spans="1:18" x14ac:dyDescent="0.35">
      <c r="A4381" t="s">
        <v>7399</v>
      </c>
      <c r="B4381" t="s">
        <v>7400</v>
      </c>
      <c r="C4381" t="s">
        <v>34</v>
      </c>
      <c r="D4381" t="s">
        <v>38</v>
      </c>
      <c r="E4381" s="1">
        <v>46028.875</v>
      </c>
      <c r="F4381" s="1">
        <v>46032.541666666664</v>
      </c>
      <c r="G4381" t="s">
        <v>149</v>
      </c>
      <c r="H4381" t="s">
        <v>28</v>
      </c>
      <c r="I4381" t="s">
        <v>16</v>
      </c>
      <c r="J4381">
        <v>4</v>
      </c>
      <c r="K4381" t="str">
        <f>IF(tickets_dataset[[#This Row],[status]] = "Closed", "Yes","No")</f>
        <v>No</v>
      </c>
      <c r="L4381" s="2">
        <f t="shared" si="272"/>
        <v>87.999999999941792</v>
      </c>
      <c r="M4381" t="str">
        <f t="shared" si="273"/>
        <v>Yes</v>
      </c>
      <c r="N4381" t="str">
        <f t="shared" si="274"/>
        <v>Jan</v>
      </c>
      <c r="O4381" s="2">
        <f t="shared" si="275"/>
        <v>3.6666666666642413</v>
      </c>
      <c r="P4381" t="str">
        <f>VLOOKUP(G4381,Agents!A:E,4,FALSE)</f>
        <v>Team3</v>
      </c>
      <c r="Q4381" t="str">
        <f>VLOOKUP(G4381,Agents!A:E,5,FALSE)</f>
        <v>Mid</v>
      </c>
      <c r="R4381" t="str">
        <f>VLOOKUP(G4381,Agents!A:E,2,FALSE)</f>
        <v>Night</v>
      </c>
    </row>
    <row r="4382" spans="1:18" x14ac:dyDescent="0.35">
      <c r="A4382" t="s">
        <v>7401</v>
      </c>
      <c r="B4382" t="s">
        <v>7402</v>
      </c>
      <c r="C4382" t="s">
        <v>22</v>
      </c>
      <c r="D4382" t="s">
        <v>38</v>
      </c>
      <c r="E4382" s="1">
        <v>46069.461805555555</v>
      </c>
      <c r="F4382" s="1">
        <v>46070.961805555555</v>
      </c>
      <c r="G4382" t="s">
        <v>73</v>
      </c>
      <c r="H4382" t="s">
        <v>28</v>
      </c>
      <c r="I4382" t="s">
        <v>16</v>
      </c>
      <c r="J4382">
        <v>4</v>
      </c>
      <c r="K4382" t="str">
        <f>IF(tickets_dataset[[#This Row],[status]] = "Closed", "Yes","No")</f>
        <v>No</v>
      </c>
      <c r="L4382" s="2">
        <f t="shared" si="272"/>
        <v>36</v>
      </c>
      <c r="M4382" t="str">
        <f t="shared" si="273"/>
        <v>No</v>
      </c>
      <c r="N4382" t="str">
        <f t="shared" si="274"/>
        <v>Feb</v>
      </c>
      <c r="O4382" s="2">
        <f t="shared" si="275"/>
        <v>1.5</v>
      </c>
      <c r="P4382" t="str">
        <f>VLOOKUP(G4382,Agents!A:E,4,FALSE)</f>
        <v>Team4</v>
      </c>
      <c r="Q4382" t="str">
        <f>VLOOKUP(G4382,Agents!A:E,5,FALSE)</f>
        <v>Senior</v>
      </c>
      <c r="R4382" t="str">
        <f>VLOOKUP(G4382,Agents!A:E,2,FALSE)</f>
        <v>Night</v>
      </c>
    </row>
    <row r="4383" spans="1:18" x14ac:dyDescent="0.35">
      <c r="A4383" t="s">
        <v>7403</v>
      </c>
      <c r="B4383" t="s">
        <v>5839</v>
      </c>
      <c r="C4383" t="s">
        <v>34</v>
      </c>
      <c r="D4383" t="s">
        <v>38</v>
      </c>
      <c r="E4383" s="1">
        <v>46048.909722222219</v>
      </c>
      <c r="F4383" s="1">
        <v>46051.493055555555</v>
      </c>
      <c r="G4383" t="s">
        <v>311</v>
      </c>
      <c r="H4383" t="s">
        <v>15</v>
      </c>
      <c r="I4383" t="s">
        <v>16</v>
      </c>
      <c r="J4383">
        <v>4</v>
      </c>
      <c r="K4383" t="str">
        <f>IF(tickets_dataset[[#This Row],[status]] = "Closed", "Yes","No")</f>
        <v>Yes</v>
      </c>
      <c r="L4383" s="2">
        <f t="shared" si="272"/>
        <v>62.000000000058208</v>
      </c>
      <c r="M4383" t="str">
        <f t="shared" si="273"/>
        <v>Yes</v>
      </c>
      <c r="N4383" t="str">
        <f t="shared" si="274"/>
        <v>Jan</v>
      </c>
      <c r="O4383" s="2">
        <f t="shared" si="275"/>
        <v>2.5833333333357587</v>
      </c>
      <c r="P4383" t="str">
        <f>VLOOKUP(G4383,Agents!A:E,4,FALSE)</f>
        <v>Team5</v>
      </c>
      <c r="Q4383" t="str">
        <f>VLOOKUP(G4383,Agents!A:E,5,FALSE)</f>
        <v>Senior</v>
      </c>
      <c r="R4383" t="str">
        <f>VLOOKUP(G4383,Agents!A:E,2,FALSE)</f>
        <v>Evening</v>
      </c>
    </row>
    <row r="4384" spans="1:18" x14ac:dyDescent="0.35">
      <c r="A4384" t="s">
        <v>7404</v>
      </c>
      <c r="B4384" t="s">
        <v>4197</v>
      </c>
      <c r="C4384" t="s">
        <v>50</v>
      </c>
      <c r="D4384" t="s">
        <v>13</v>
      </c>
      <c r="E4384" s="1">
        <v>46073.939583333333</v>
      </c>
      <c r="F4384" s="1">
        <v>46075.814583333333</v>
      </c>
      <c r="G4384" t="s">
        <v>422</v>
      </c>
      <c r="H4384" t="s">
        <v>15</v>
      </c>
      <c r="I4384" t="s">
        <v>16</v>
      </c>
      <c r="J4384">
        <v>4</v>
      </c>
      <c r="K4384" t="str">
        <f>IF(tickets_dataset[[#This Row],[status]] = "Closed", "Yes","No")</f>
        <v>Yes</v>
      </c>
      <c r="L4384" s="2">
        <f t="shared" si="272"/>
        <v>45</v>
      </c>
      <c r="M4384" t="str">
        <f t="shared" si="273"/>
        <v>No</v>
      </c>
      <c r="N4384" t="str">
        <f t="shared" si="274"/>
        <v>Feb</v>
      </c>
      <c r="O4384" s="2">
        <f t="shared" si="275"/>
        <v>1.875</v>
      </c>
      <c r="P4384" t="str">
        <f>VLOOKUP(G4384,Agents!A:E,4,FALSE)</f>
        <v>Team5</v>
      </c>
      <c r="Q4384" t="str">
        <f>VLOOKUP(G4384,Agents!A:E,5,FALSE)</f>
        <v>Mid</v>
      </c>
      <c r="R4384" t="str">
        <f>VLOOKUP(G4384,Agents!A:E,2,FALSE)</f>
        <v>Evening</v>
      </c>
    </row>
    <row r="4385" spans="1:18" x14ac:dyDescent="0.35">
      <c r="A4385" t="s">
        <v>7405</v>
      </c>
      <c r="B4385" t="s">
        <v>7058</v>
      </c>
      <c r="C4385" t="s">
        <v>22</v>
      </c>
      <c r="D4385" t="s">
        <v>26</v>
      </c>
      <c r="E4385" s="1">
        <v>46041.648611111108</v>
      </c>
      <c r="F4385" s="1">
        <v>46043.06527777778</v>
      </c>
      <c r="G4385" t="s">
        <v>73</v>
      </c>
      <c r="H4385" t="s">
        <v>15</v>
      </c>
      <c r="I4385" t="s">
        <v>16</v>
      </c>
      <c r="J4385">
        <v>4</v>
      </c>
      <c r="K4385" t="str">
        <f>IF(tickets_dataset[[#This Row],[status]] = "Closed", "Yes","No")</f>
        <v>Yes</v>
      </c>
      <c r="L4385" s="2">
        <f t="shared" si="272"/>
        <v>34.000000000116415</v>
      </c>
      <c r="M4385" t="str">
        <f t="shared" si="273"/>
        <v>No</v>
      </c>
      <c r="N4385" t="str">
        <f t="shared" si="274"/>
        <v>Jan</v>
      </c>
      <c r="O4385" s="2">
        <f t="shared" si="275"/>
        <v>1.4166666666715173</v>
      </c>
      <c r="P4385" t="str">
        <f>VLOOKUP(G4385,Agents!A:E,4,FALSE)</f>
        <v>Team4</v>
      </c>
      <c r="Q4385" t="str">
        <f>VLOOKUP(G4385,Agents!A:E,5,FALSE)</f>
        <v>Senior</v>
      </c>
      <c r="R4385" t="str">
        <f>VLOOKUP(G4385,Agents!A:E,2,FALSE)</f>
        <v>Night</v>
      </c>
    </row>
    <row r="4386" spans="1:18" x14ac:dyDescent="0.35">
      <c r="A4386" t="s">
        <v>7406</v>
      </c>
      <c r="B4386" t="s">
        <v>7407</v>
      </c>
      <c r="C4386" t="s">
        <v>76</v>
      </c>
      <c r="D4386" t="s">
        <v>13</v>
      </c>
      <c r="E4386" s="1">
        <v>46037.323611111111</v>
      </c>
      <c r="F4386" s="1">
        <v>46037.948611111111</v>
      </c>
      <c r="G4386" t="s">
        <v>149</v>
      </c>
      <c r="H4386" t="s">
        <v>15</v>
      </c>
      <c r="I4386" t="s">
        <v>68</v>
      </c>
      <c r="J4386">
        <v>4</v>
      </c>
      <c r="K4386" t="str">
        <f>IF(tickets_dataset[[#This Row],[status]] = "Closed", "Yes","No")</f>
        <v>Yes</v>
      </c>
      <c r="L4386" s="2">
        <f t="shared" si="272"/>
        <v>15</v>
      </c>
      <c r="M4386" t="str">
        <f t="shared" si="273"/>
        <v>No</v>
      </c>
      <c r="N4386" t="str">
        <f t="shared" si="274"/>
        <v>Jan</v>
      </c>
      <c r="O4386" s="2">
        <f t="shared" si="275"/>
        <v>0.625</v>
      </c>
      <c r="P4386" t="str">
        <f>VLOOKUP(G4386,Agents!A:E,4,FALSE)</f>
        <v>Team3</v>
      </c>
      <c r="Q4386" t="str">
        <f>VLOOKUP(G4386,Agents!A:E,5,FALSE)</f>
        <v>Mid</v>
      </c>
      <c r="R4386" t="str">
        <f>VLOOKUP(G4386,Agents!A:E,2,FALSE)</f>
        <v>Night</v>
      </c>
    </row>
    <row r="4387" spans="1:18" x14ac:dyDescent="0.35">
      <c r="A4387" t="s">
        <v>7408</v>
      </c>
      <c r="B4387" t="s">
        <v>241</v>
      </c>
      <c r="C4387" t="s">
        <v>12</v>
      </c>
      <c r="D4387" t="s">
        <v>13</v>
      </c>
      <c r="E4387" s="1">
        <v>46096.17291666667</v>
      </c>
      <c r="F4387" s="1">
        <v>46097.214583333334</v>
      </c>
      <c r="G4387" t="s">
        <v>35</v>
      </c>
      <c r="H4387" t="s">
        <v>15</v>
      </c>
      <c r="I4387" t="s">
        <v>16</v>
      </c>
      <c r="J4387">
        <v>3</v>
      </c>
      <c r="K4387" t="str">
        <f>IF(tickets_dataset[[#This Row],[status]] = "Closed", "Yes","No")</f>
        <v>Yes</v>
      </c>
      <c r="L4387" s="2">
        <f t="shared" si="272"/>
        <v>24.999999999941792</v>
      </c>
      <c r="M4387" t="str">
        <f t="shared" si="273"/>
        <v>No</v>
      </c>
      <c r="N4387" t="str">
        <f t="shared" si="274"/>
        <v>Mar</v>
      </c>
      <c r="O4387" s="2">
        <f t="shared" si="275"/>
        <v>1.0416666666642413</v>
      </c>
      <c r="P4387" t="str">
        <f>VLOOKUP(G4387,Agents!A:E,4,FALSE)</f>
        <v>Team1</v>
      </c>
      <c r="Q4387" t="str">
        <f>VLOOKUP(G4387,Agents!A:E,5,FALSE)</f>
        <v>Senior</v>
      </c>
      <c r="R4387" t="str">
        <f>VLOOKUP(G4387,Agents!A:E,2,FALSE)</f>
        <v>Evening</v>
      </c>
    </row>
    <row r="4388" spans="1:18" x14ac:dyDescent="0.35">
      <c r="A4388" t="s">
        <v>7409</v>
      </c>
      <c r="B4388" t="s">
        <v>7410</v>
      </c>
      <c r="C4388" t="s">
        <v>34</v>
      </c>
      <c r="D4388" t="s">
        <v>38</v>
      </c>
      <c r="E4388" s="1">
        <v>46075.640972222223</v>
      </c>
      <c r="F4388" s="1">
        <v>46077.599305555559</v>
      </c>
      <c r="G4388" t="s">
        <v>83</v>
      </c>
      <c r="H4388" t="s">
        <v>15</v>
      </c>
      <c r="I4388" t="s">
        <v>16</v>
      </c>
      <c r="J4388">
        <v>4</v>
      </c>
      <c r="K4388" t="str">
        <f>IF(tickets_dataset[[#This Row],[status]] = "Closed", "Yes","No")</f>
        <v>Yes</v>
      </c>
      <c r="L4388" s="2">
        <f t="shared" si="272"/>
        <v>47.000000000058208</v>
      </c>
      <c r="M4388" t="str">
        <f t="shared" si="273"/>
        <v>No</v>
      </c>
      <c r="N4388" t="str">
        <f t="shared" si="274"/>
        <v>Feb</v>
      </c>
      <c r="O4388" s="2">
        <f t="shared" si="275"/>
        <v>1.9583333333357587</v>
      </c>
      <c r="P4388" t="str">
        <f>VLOOKUP(G4388,Agents!A:E,4,FALSE)</f>
        <v>Team2</v>
      </c>
      <c r="Q4388" t="str">
        <f>VLOOKUP(G4388,Agents!A:E,5,FALSE)</f>
        <v>Junior</v>
      </c>
      <c r="R4388" t="str">
        <f>VLOOKUP(G4388,Agents!A:E,2,FALSE)</f>
        <v>Night</v>
      </c>
    </row>
    <row r="4389" spans="1:18" x14ac:dyDescent="0.35">
      <c r="A4389" t="s">
        <v>7411</v>
      </c>
      <c r="B4389" t="s">
        <v>4236</v>
      </c>
      <c r="C4389" t="s">
        <v>76</v>
      </c>
      <c r="D4389" t="s">
        <v>13</v>
      </c>
      <c r="E4389" s="1">
        <v>46095.165277777778</v>
      </c>
      <c r="F4389" s="1">
        <v>46095.623611111114</v>
      </c>
      <c r="G4389" t="s">
        <v>149</v>
      </c>
      <c r="H4389" t="s">
        <v>28</v>
      </c>
      <c r="I4389" t="s">
        <v>16</v>
      </c>
      <c r="J4389">
        <v>4</v>
      </c>
      <c r="K4389" t="str">
        <f>IF(tickets_dataset[[#This Row],[status]] = "Closed", "Yes","No")</f>
        <v>No</v>
      </c>
      <c r="L4389" s="2">
        <f t="shared" si="272"/>
        <v>11.000000000058208</v>
      </c>
      <c r="M4389" t="str">
        <f t="shared" si="273"/>
        <v>No</v>
      </c>
      <c r="N4389" t="str">
        <f t="shared" si="274"/>
        <v>Mar</v>
      </c>
      <c r="O4389" s="2">
        <f t="shared" si="275"/>
        <v>0.45833333333575865</v>
      </c>
      <c r="P4389" t="str">
        <f>VLOOKUP(G4389,Agents!A:E,4,FALSE)</f>
        <v>Team3</v>
      </c>
      <c r="Q4389" t="str">
        <f>VLOOKUP(G4389,Agents!A:E,5,FALSE)</f>
        <v>Mid</v>
      </c>
      <c r="R4389" t="str">
        <f>VLOOKUP(G4389,Agents!A:E,2,FALSE)</f>
        <v>Night</v>
      </c>
    </row>
    <row r="4390" spans="1:18" x14ac:dyDescent="0.35">
      <c r="A4390" t="s">
        <v>7412</v>
      </c>
      <c r="B4390" t="s">
        <v>3177</v>
      </c>
      <c r="C4390" t="s">
        <v>76</v>
      </c>
      <c r="D4390" t="s">
        <v>26</v>
      </c>
      <c r="E4390" s="1">
        <v>46072.504166666666</v>
      </c>
      <c r="F4390" s="1">
        <v>46074.04583333333</v>
      </c>
      <c r="G4390" t="s">
        <v>59</v>
      </c>
      <c r="H4390" t="s">
        <v>15</v>
      </c>
      <c r="I4390" t="s">
        <v>16</v>
      </c>
      <c r="J4390">
        <v>5</v>
      </c>
      <c r="K4390" t="str">
        <f>IF(tickets_dataset[[#This Row],[status]] = "Closed", "Yes","No")</f>
        <v>Yes</v>
      </c>
      <c r="L4390" s="2">
        <f t="shared" si="272"/>
        <v>36.999999999941792</v>
      </c>
      <c r="M4390" t="str">
        <f t="shared" si="273"/>
        <v>No</v>
      </c>
      <c r="N4390" t="str">
        <f t="shared" si="274"/>
        <v>Feb</v>
      </c>
      <c r="O4390" s="2">
        <f t="shared" si="275"/>
        <v>1.5416666666642413</v>
      </c>
      <c r="P4390" t="str">
        <f>VLOOKUP(G4390,Agents!A:E,4,FALSE)</f>
        <v>Team3</v>
      </c>
      <c r="Q4390" t="str">
        <f>VLOOKUP(G4390,Agents!A:E,5,FALSE)</f>
        <v>Senior</v>
      </c>
      <c r="R4390" t="str">
        <f>VLOOKUP(G4390,Agents!A:E,2,FALSE)</f>
        <v>Night</v>
      </c>
    </row>
    <row r="4391" spans="1:18" x14ac:dyDescent="0.35">
      <c r="A4391" t="s">
        <v>7413</v>
      </c>
      <c r="B4391" t="s">
        <v>151</v>
      </c>
      <c r="C4391" t="s">
        <v>76</v>
      </c>
      <c r="D4391" t="s">
        <v>13</v>
      </c>
      <c r="E4391" s="1">
        <v>46059.567361111112</v>
      </c>
      <c r="F4391" s="1">
        <v>46059.817361111112</v>
      </c>
      <c r="G4391" t="s">
        <v>206</v>
      </c>
      <c r="H4391" t="s">
        <v>15</v>
      </c>
      <c r="I4391" t="s">
        <v>16</v>
      </c>
      <c r="J4391">
        <v>5</v>
      </c>
      <c r="K4391" t="str">
        <f>IF(tickets_dataset[[#This Row],[status]] = "Closed", "Yes","No")</f>
        <v>Yes</v>
      </c>
      <c r="L4391" s="2">
        <f t="shared" si="272"/>
        <v>6</v>
      </c>
      <c r="M4391" t="str">
        <f t="shared" si="273"/>
        <v>No</v>
      </c>
      <c r="N4391" t="str">
        <f t="shared" si="274"/>
        <v>Feb</v>
      </c>
      <c r="O4391" s="2">
        <f t="shared" si="275"/>
        <v>0.25</v>
      </c>
      <c r="P4391" t="str">
        <f>VLOOKUP(G4391,Agents!A:E,4,FALSE)</f>
        <v>Team5</v>
      </c>
      <c r="Q4391" t="str">
        <f>VLOOKUP(G4391,Agents!A:E,5,FALSE)</f>
        <v>Junior</v>
      </c>
      <c r="R4391" t="str">
        <f>VLOOKUP(G4391,Agents!A:E,2,FALSE)</f>
        <v>Evening</v>
      </c>
    </row>
    <row r="4392" spans="1:18" x14ac:dyDescent="0.35">
      <c r="A4392" t="s">
        <v>7414</v>
      </c>
      <c r="B4392" t="s">
        <v>7415</v>
      </c>
      <c r="C4392" t="s">
        <v>12</v>
      </c>
      <c r="D4392" t="s">
        <v>26</v>
      </c>
      <c r="E4392" s="1">
        <v>46086.451388888891</v>
      </c>
      <c r="F4392" s="1">
        <v>46087.951388888891</v>
      </c>
      <c r="G4392" t="s">
        <v>170</v>
      </c>
      <c r="H4392" t="s">
        <v>15</v>
      </c>
      <c r="I4392" t="s">
        <v>16</v>
      </c>
      <c r="J4392">
        <v>5</v>
      </c>
      <c r="K4392" t="str">
        <f>IF(tickets_dataset[[#This Row],[status]] = "Closed", "Yes","No")</f>
        <v>Yes</v>
      </c>
      <c r="L4392" s="2">
        <f t="shared" si="272"/>
        <v>36</v>
      </c>
      <c r="M4392" t="str">
        <f t="shared" si="273"/>
        <v>No</v>
      </c>
      <c r="N4392" t="str">
        <f t="shared" si="274"/>
        <v>Mar</v>
      </c>
      <c r="O4392" s="2">
        <f t="shared" si="275"/>
        <v>1.5</v>
      </c>
      <c r="P4392" t="str">
        <f>VLOOKUP(G4392,Agents!A:E,4,FALSE)</f>
        <v>Team5</v>
      </c>
      <c r="Q4392" t="str">
        <f>VLOOKUP(G4392,Agents!A:E,5,FALSE)</f>
        <v>Junior</v>
      </c>
      <c r="R4392" t="str">
        <f>VLOOKUP(G4392,Agents!A:E,2,FALSE)</f>
        <v>Night</v>
      </c>
    </row>
    <row r="4393" spans="1:18" x14ac:dyDescent="0.35">
      <c r="A4393" t="s">
        <v>7416</v>
      </c>
      <c r="B4393" t="s">
        <v>4119</v>
      </c>
      <c r="C4393" t="s">
        <v>50</v>
      </c>
      <c r="D4393" t="s">
        <v>13</v>
      </c>
      <c r="E4393" s="1">
        <v>46023.193055555559</v>
      </c>
      <c r="F4393" s="1">
        <v>46023.651388888888</v>
      </c>
      <c r="G4393" t="s">
        <v>42</v>
      </c>
      <c r="H4393" t="s">
        <v>15</v>
      </c>
      <c r="I4393" t="s">
        <v>16</v>
      </c>
      <c r="J4393">
        <v>3</v>
      </c>
      <c r="K4393" t="str">
        <f>IF(tickets_dataset[[#This Row],[status]] = "Closed", "Yes","No")</f>
        <v>Yes</v>
      </c>
      <c r="L4393" s="2">
        <f t="shared" si="272"/>
        <v>10.999999999883585</v>
      </c>
      <c r="M4393" t="str">
        <f t="shared" si="273"/>
        <v>No</v>
      </c>
      <c r="N4393" t="str">
        <f t="shared" si="274"/>
        <v>Jan</v>
      </c>
      <c r="O4393" s="2">
        <f t="shared" si="275"/>
        <v>0.45833333332848269</v>
      </c>
      <c r="P4393" t="str">
        <f>VLOOKUP(G4393,Agents!A:E,4,FALSE)</f>
        <v>Team2</v>
      </c>
      <c r="Q4393" t="str">
        <f>VLOOKUP(G4393,Agents!A:E,5,FALSE)</f>
        <v>Junior</v>
      </c>
      <c r="R4393" t="str">
        <f>VLOOKUP(G4393,Agents!A:E,2,FALSE)</f>
        <v>Night</v>
      </c>
    </row>
    <row r="4394" spans="1:18" x14ac:dyDescent="0.35">
      <c r="A4394" t="s">
        <v>7417</v>
      </c>
      <c r="B4394" t="s">
        <v>7418</v>
      </c>
      <c r="C4394" t="s">
        <v>76</v>
      </c>
      <c r="D4394" t="s">
        <v>38</v>
      </c>
      <c r="E4394" s="1">
        <v>46063.145833333336</v>
      </c>
      <c r="F4394" s="1">
        <v>46065.9375</v>
      </c>
      <c r="G4394" t="s">
        <v>39</v>
      </c>
      <c r="H4394" t="s">
        <v>15</v>
      </c>
      <c r="I4394" t="s">
        <v>16</v>
      </c>
      <c r="J4394">
        <v>5</v>
      </c>
      <c r="K4394" t="str">
        <f>IF(tickets_dataset[[#This Row],[status]] = "Closed", "Yes","No")</f>
        <v>Yes</v>
      </c>
      <c r="L4394" s="2">
        <f t="shared" si="272"/>
        <v>66.999999999941792</v>
      </c>
      <c r="M4394" t="str">
        <f t="shared" si="273"/>
        <v>Yes</v>
      </c>
      <c r="N4394" t="str">
        <f t="shared" si="274"/>
        <v>Feb</v>
      </c>
      <c r="O4394" s="2">
        <f t="shared" si="275"/>
        <v>2.7916666666642413</v>
      </c>
      <c r="P4394" t="str">
        <f>VLOOKUP(G4394,Agents!A:E,4,FALSE)</f>
        <v>Team3</v>
      </c>
      <c r="Q4394" t="str">
        <f>VLOOKUP(G4394,Agents!A:E,5,FALSE)</f>
        <v>Mid</v>
      </c>
      <c r="R4394" t="str">
        <f>VLOOKUP(G4394,Agents!A:E,2,FALSE)</f>
        <v>Night</v>
      </c>
    </row>
    <row r="4395" spans="1:18" x14ac:dyDescent="0.35">
      <c r="A4395" t="s">
        <v>7419</v>
      </c>
      <c r="B4395" t="s">
        <v>1113</v>
      </c>
      <c r="C4395" t="s">
        <v>76</v>
      </c>
      <c r="D4395" t="s">
        <v>26</v>
      </c>
      <c r="E4395" s="1">
        <v>46078.446527777778</v>
      </c>
      <c r="F4395" s="1">
        <v>46079.404861111114</v>
      </c>
      <c r="G4395" t="s">
        <v>357</v>
      </c>
      <c r="H4395" t="s">
        <v>15</v>
      </c>
      <c r="I4395" t="s">
        <v>16</v>
      </c>
      <c r="J4395">
        <v>4</v>
      </c>
      <c r="K4395" t="str">
        <f>IF(tickets_dataset[[#This Row],[status]] = "Closed", "Yes","No")</f>
        <v>Yes</v>
      </c>
      <c r="L4395" s="2">
        <f t="shared" si="272"/>
        <v>23.000000000058208</v>
      </c>
      <c r="M4395" t="str">
        <f t="shared" si="273"/>
        <v>No</v>
      </c>
      <c r="N4395" t="str">
        <f t="shared" si="274"/>
        <v>Feb</v>
      </c>
      <c r="O4395" s="2">
        <f t="shared" si="275"/>
        <v>0.95833333333575865</v>
      </c>
      <c r="P4395" t="str">
        <f>VLOOKUP(G4395,Agents!A:E,4,FALSE)</f>
        <v>Team1</v>
      </c>
      <c r="Q4395" t="str">
        <f>VLOOKUP(G4395,Agents!A:E,5,FALSE)</f>
        <v>Mid</v>
      </c>
      <c r="R4395" t="str">
        <f>VLOOKUP(G4395,Agents!A:E,2,FALSE)</f>
        <v>Morning</v>
      </c>
    </row>
    <row r="4396" spans="1:18" x14ac:dyDescent="0.35">
      <c r="A4396" t="s">
        <v>7420</v>
      </c>
      <c r="B4396" t="s">
        <v>7421</v>
      </c>
      <c r="C4396" t="s">
        <v>22</v>
      </c>
      <c r="D4396" t="s">
        <v>26</v>
      </c>
      <c r="E4396" s="1">
        <v>46074.656944444447</v>
      </c>
      <c r="F4396" s="1">
        <v>46074.823611111111</v>
      </c>
      <c r="G4396" t="s">
        <v>216</v>
      </c>
      <c r="H4396" t="s">
        <v>15</v>
      </c>
      <c r="I4396" t="s">
        <v>16</v>
      </c>
      <c r="J4396">
        <v>3</v>
      </c>
      <c r="K4396" t="str">
        <f>IF(tickets_dataset[[#This Row],[status]] = "Closed", "Yes","No")</f>
        <v>Yes</v>
      </c>
      <c r="L4396" s="2">
        <f t="shared" si="272"/>
        <v>3.9999999999417923</v>
      </c>
      <c r="M4396" t="str">
        <f t="shared" si="273"/>
        <v>No</v>
      </c>
      <c r="N4396" t="str">
        <f t="shared" si="274"/>
        <v>Feb</v>
      </c>
      <c r="O4396" s="2">
        <f t="shared" si="275"/>
        <v>0.16666666666424135</v>
      </c>
      <c r="P4396" t="str">
        <f>VLOOKUP(G4396,Agents!A:E,4,FALSE)</f>
        <v>Team5</v>
      </c>
      <c r="Q4396" t="str">
        <f>VLOOKUP(G4396,Agents!A:E,5,FALSE)</f>
        <v>Junior</v>
      </c>
      <c r="R4396" t="str">
        <f>VLOOKUP(G4396,Agents!A:E,2,FALSE)</f>
        <v>Evening</v>
      </c>
    </row>
    <row r="4397" spans="1:18" x14ac:dyDescent="0.35">
      <c r="A4397" t="s">
        <v>7422</v>
      </c>
      <c r="B4397" t="s">
        <v>6723</v>
      </c>
      <c r="C4397" t="s">
        <v>12</v>
      </c>
      <c r="D4397" t="s">
        <v>38</v>
      </c>
      <c r="E4397" s="1">
        <v>46025.561111111114</v>
      </c>
      <c r="F4397" s="1">
        <v>46029.102777777778</v>
      </c>
      <c r="G4397" t="s">
        <v>137</v>
      </c>
      <c r="H4397" t="s">
        <v>28</v>
      </c>
      <c r="I4397" t="s">
        <v>16</v>
      </c>
      <c r="J4397">
        <v>4</v>
      </c>
      <c r="K4397" t="str">
        <f>IF(tickets_dataset[[#This Row],[status]] = "Closed", "Yes","No")</f>
        <v>No</v>
      </c>
      <c r="L4397" s="2">
        <f t="shared" si="272"/>
        <v>84.999999999941792</v>
      </c>
      <c r="M4397" t="str">
        <f t="shared" si="273"/>
        <v>Yes</v>
      </c>
      <c r="N4397" t="str">
        <f t="shared" si="274"/>
        <v>Jan</v>
      </c>
      <c r="O4397" s="2">
        <f t="shared" si="275"/>
        <v>3.5416666666642413</v>
      </c>
      <c r="P4397" t="str">
        <f>VLOOKUP(G4397,Agents!A:E,4,FALSE)</f>
        <v>Team5</v>
      </c>
      <c r="Q4397" t="str">
        <f>VLOOKUP(G4397,Agents!A:E,5,FALSE)</f>
        <v>Senior</v>
      </c>
      <c r="R4397" t="str">
        <f>VLOOKUP(G4397,Agents!A:E,2,FALSE)</f>
        <v>Night</v>
      </c>
    </row>
    <row r="4398" spans="1:18" x14ac:dyDescent="0.35">
      <c r="A4398" t="s">
        <v>7423</v>
      </c>
      <c r="B4398" t="s">
        <v>1994</v>
      </c>
      <c r="C4398" t="s">
        <v>22</v>
      </c>
      <c r="D4398" t="s">
        <v>13</v>
      </c>
      <c r="E4398" s="1">
        <v>46040.906944444447</v>
      </c>
      <c r="F4398" s="1">
        <v>46042.073611111111</v>
      </c>
      <c r="G4398" t="s">
        <v>190</v>
      </c>
      <c r="H4398" t="s">
        <v>15</v>
      </c>
      <c r="I4398" t="s">
        <v>16</v>
      </c>
      <c r="J4398">
        <v>4</v>
      </c>
      <c r="K4398" t="str">
        <f>IF(tickets_dataset[[#This Row],[status]] = "Closed", "Yes","No")</f>
        <v>Yes</v>
      </c>
      <c r="L4398" s="2">
        <f t="shared" si="272"/>
        <v>27.999999999941792</v>
      </c>
      <c r="M4398" t="str">
        <f t="shared" si="273"/>
        <v>No</v>
      </c>
      <c r="N4398" t="str">
        <f t="shared" si="274"/>
        <v>Jan</v>
      </c>
      <c r="O4398" s="2">
        <f t="shared" si="275"/>
        <v>1.1666666666642413</v>
      </c>
      <c r="P4398" t="str">
        <f>VLOOKUP(G4398,Agents!A:E,4,FALSE)</f>
        <v>Team1</v>
      </c>
      <c r="Q4398" t="str">
        <f>VLOOKUP(G4398,Agents!A:E,5,FALSE)</f>
        <v>Senior</v>
      </c>
      <c r="R4398" t="str">
        <f>VLOOKUP(G4398,Agents!A:E,2,FALSE)</f>
        <v>Night</v>
      </c>
    </row>
    <row r="4399" spans="1:18" x14ac:dyDescent="0.35">
      <c r="A4399" t="s">
        <v>7424</v>
      </c>
      <c r="B4399" t="s">
        <v>4585</v>
      </c>
      <c r="C4399" t="s">
        <v>12</v>
      </c>
      <c r="D4399" t="s">
        <v>26</v>
      </c>
      <c r="E4399" s="1">
        <v>46065.775694444441</v>
      </c>
      <c r="F4399" s="1">
        <v>46067.025694444441</v>
      </c>
      <c r="G4399" t="s">
        <v>45</v>
      </c>
      <c r="H4399" t="s">
        <v>15</v>
      </c>
      <c r="I4399" t="s">
        <v>16</v>
      </c>
      <c r="J4399">
        <v>5</v>
      </c>
      <c r="K4399" t="str">
        <f>IF(tickets_dataset[[#This Row],[status]] = "Closed", "Yes","No")</f>
        <v>Yes</v>
      </c>
      <c r="L4399" s="2">
        <f t="shared" si="272"/>
        <v>30</v>
      </c>
      <c r="M4399" t="str">
        <f t="shared" si="273"/>
        <v>No</v>
      </c>
      <c r="N4399" t="str">
        <f t="shared" si="274"/>
        <v>Feb</v>
      </c>
      <c r="O4399" s="2">
        <f t="shared" si="275"/>
        <v>1.25</v>
      </c>
      <c r="P4399" t="str">
        <f>VLOOKUP(G4399,Agents!A:E,4,FALSE)</f>
        <v>Team5</v>
      </c>
      <c r="Q4399" t="str">
        <f>VLOOKUP(G4399,Agents!A:E,5,FALSE)</f>
        <v>Senior</v>
      </c>
      <c r="R4399" t="str">
        <f>VLOOKUP(G4399,Agents!A:E,2,FALSE)</f>
        <v>Morning</v>
      </c>
    </row>
    <row r="4400" spans="1:18" x14ac:dyDescent="0.35">
      <c r="A4400" t="s">
        <v>7425</v>
      </c>
      <c r="B4400" t="s">
        <v>4907</v>
      </c>
      <c r="C4400" t="s">
        <v>76</v>
      </c>
      <c r="D4400" t="s">
        <v>38</v>
      </c>
      <c r="E4400" s="1">
        <v>46090.015277777777</v>
      </c>
      <c r="F4400" s="1">
        <v>46092.015277777777</v>
      </c>
      <c r="G4400" t="s">
        <v>137</v>
      </c>
      <c r="H4400" t="s">
        <v>28</v>
      </c>
      <c r="I4400" t="s">
        <v>16</v>
      </c>
      <c r="J4400">
        <v>4</v>
      </c>
      <c r="K4400" t="str">
        <f>IF(tickets_dataset[[#This Row],[status]] = "Closed", "Yes","No")</f>
        <v>No</v>
      </c>
      <c r="L4400" s="2">
        <f t="shared" si="272"/>
        <v>48</v>
      </c>
      <c r="M4400" t="str">
        <f t="shared" si="273"/>
        <v>No</v>
      </c>
      <c r="N4400" t="str">
        <f t="shared" si="274"/>
        <v>Mar</v>
      </c>
      <c r="O4400" s="2">
        <f t="shared" si="275"/>
        <v>2</v>
      </c>
      <c r="P4400" t="str">
        <f>VLOOKUP(G4400,Agents!A:E,4,FALSE)</f>
        <v>Team5</v>
      </c>
      <c r="Q4400" t="str">
        <f>VLOOKUP(G4400,Agents!A:E,5,FALSE)</f>
        <v>Senior</v>
      </c>
      <c r="R4400" t="str">
        <f>VLOOKUP(G4400,Agents!A:E,2,FALSE)</f>
        <v>Night</v>
      </c>
    </row>
    <row r="4401" spans="1:18" x14ac:dyDescent="0.35">
      <c r="A4401" t="s">
        <v>7426</v>
      </c>
      <c r="B4401" t="s">
        <v>7427</v>
      </c>
      <c r="C4401" t="s">
        <v>34</v>
      </c>
      <c r="D4401" t="s">
        <v>13</v>
      </c>
      <c r="E4401" s="1">
        <v>46081.962500000001</v>
      </c>
      <c r="F4401" s="1">
        <v>46083.42083333333</v>
      </c>
      <c r="G4401" t="s">
        <v>273</v>
      </c>
      <c r="H4401" t="s">
        <v>15</v>
      </c>
      <c r="I4401" t="s">
        <v>16</v>
      </c>
      <c r="J4401">
        <v>5</v>
      </c>
      <c r="K4401" t="str">
        <f>IF(tickets_dataset[[#This Row],[status]] = "Closed", "Yes","No")</f>
        <v>Yes</v>
      </c>
      <c r="L4401" s="2">
        <f t="shared" si="272"/>
        <v>34.999999999883585</v>
      </c>
      <c r="M4401" t="str">
        <f t="shared" si="273"/>
        <v>No</v>
      </c>
      <c r="N4401" t="str">
        <f t="shared" si="274"/>
        <v>Feb</v>
      </c>
      <c r="O4401" s="2">
        <f t="shared" si="275"/>
        <v>1.4583333333284827</v>
      </c>
      <c r="P4401" t="str">
        <f>VLOOKUP(G4401,Agents!A:E,4,FALSE)</f>
        <v>Team3</v>
      </c>
      <c r="Q4401" t="str">
        <f>VLOOKUP(G4401,Agents!A:E,5,FALSE)</f>
        <v>Senior</v>
      </c>
      <c r="R4401" t="str">
        <f>VLOOKUP(G4401,Agents!A:E,2,FALSE)</f>
        <v>Evening</v>
      </c>
    </row>
    <row r="4402" spans="1:18" x14ac:dyDescent="0.35">
      <c r="A4402" t="s">
        <v>7428</v>
      </c>
      <c r="B4402" t="s">
        <v>7429</v>
      </c>
      <c r="C4402" t="s">
        <v>34</v>
      </c>
      <c r="D4402" t="s">
        <v>38</v>
      </c>
      <c r="E4402" s="1">
        <v>46105.020833333336</v>
      </c>
      <c r="F4402" s="1">
        <v>46107.1875</v>
      </c>
      <c r="G4402" t="s">
        <v>256</v>
      </c>
      <c r="H4402" t="s">
        <v>15</v>
      </c>
      <c r="I4402" t="s">
        <v>16</v>
      </c>
      <c r="J4402">
        <v>3</v>
      </c>
      <c r="K4402" t="str">
        <f>IF(tickets_dataset[[#This Row],[status]] = "Closed", "Yes","No")</f>
        <v>Yes</v>
      </c>
      <c r="L4402" s="2">
        <f t="shared" si="272"/>
        <v>51.999999999941792</v>
      </c>
      <c r="M4402" t="str">
        <f t="shared" si="273"/>
        <v>Yes</v>
      </c>
      <c r="N4402" t="str">
        <f t="shared" si="274"/>
        <v>Mar</v>
      </c>
      <c r="O4402" s="2">
        <f t="shared" si="275"/>
        <v>2.1666666666642413</v>
      </c>
      <c r="P4402" t="str">
        <f>VLOOKUP(G4402,Agents!A:E,4,FALSE)</f>
        <v>Team1</v>
      </c>
      <c r="Q4402" t="str">
        <f>VLOOKUP(G4402,Agents!A:E,5,FALSE)</f>
        <v>Mid</v>
      </c>
      <c r="R4402" t="str">
        <f>VLOOKUP(G4402,Agents!A:E,2,FALSE)</f>
        <v>Morning</v>
      </c>
    </row>
    <row r="4403" spans="1:18" x14ac:dyDescent="0.35">
      <c r="A4403" t="s">
        <v>7430</v>
      </c>
      <c r="B4403" t="s">
        <v>807</v>
      </c>
      <c r="C4403" t="s">
        <v>76</v>
      </c>
      <c r="D4403" t="s">
        <v>13</v>
      </c>
      <c r="E4403" s="1">
        <v>46094.058333333334</v>
      </c>
      <c r="F4403" s="1">
        <v>46094.85</v>
      </c>
      <c r="G4403" t="s">
        <v>83</v>
      </c>
      <c r="H4403" t="s">
        <v>28</v>
      </c>
      <c r="I4403" t="s">
        <v>16</v>
      </c>
      <c r="J4403">
        <v>5</v>
      </c>
      <c r="K4403" t="str">
        <f>IF(tickets_dataset[[#This Row],[status]] = "Closed", "Yes","No")</f>
        <v>No</v>
      </c>
      <c r="L4403" s="2">
        <f t="shared" si="272"/>
        <v>18.999999999941792</v>
      </c>
      <c r="M4403" t="str">
        <f t="shared" si="273"/>
        <v>No</v>
      </c>
      <c r="N4403" t="str">
        <f t="shared" si="274"/>
        <v>Mar</v>
      </c>
      <c r="O4403" s="2">
        <f t="shared" si="275"/>
        <v>0.79166666666424135</v>
      </c>
      <c r="P4403" t="str">
        <f>VLOOKUP(G4403,Agents!A:E,4,FALSE)</f>
        <v>Team2</v>
      </c>
      <c r="Q4403" t="str">
        <f>VLOOKUP(G4403,Agents!A:E,5,FALSE)</f>
        <v>Junior</v>
      </c>
      <c r="R4403" t="str">
        <f>VLOOKUP(G4403,Agents!A:E,2,FALSE)</f>
        <v>Night</v>
      </c>
    </row>
    <row r="4404" spans="1:18" x14ac:dyDescent="0.35">
      <c r="A4404" t="s">
        <v>7431</v>
      </c>
      <c r="B4404" t="s">
        <v>1365</v>
      </c>
      <c r="C4404" t="s">
        <v>76</v>
      </c>
      <c r="D4404" t="s">
        <v>38</v>
      </c>
      <c r="E4404" s="1">
        <v>46030.695138888892</v>
      </c>
      <c r="F4404" s="1">
        <v>46033.861805555556</v>
      </c>
      <c r="G4404" t="s">
        <v>35</v>
      </c>
      <c r="H4404" t="s">
        <v>15</v>
      </c>
      <c r="I4404" t="s">
        <v>16</v>
      </c>
      <c r="J4404">
        <v>4</v>
      </c>
      <c r="K4404" t="str">
        <f>IF(tickets_dataset[[#This Row],[status]] = "Closed", "Yes","No")</f>
        <v>Yes</v>
      </c>
      <c r="L4404" s="2">
        <f t="shared" si="272"/>
        <v>75.999999999941792</v>
      </c>
      <c r="M4404" t="str">
        <f t="shared" si="273"/>
        <v>Yes</v>
      </c>
      <c r="N4404" t="str">
        <f t="shared" si="274"/>
        <v>Jan</v>
      </c>
      <c r="O4404" s="2">
        <f t="shared" si="275"/>
        <v>3.1666666666642413</v>
      </c>
      <c r="P4404" t="str">
        <f>VLOOKUP(G4404,Agents!A:E,4,FALSE)</f>
        <v>Team1</v>
      </c>
      <c r="Q4404" t="str">
        <f>VLOOKUP(G4404,Agents!A:E,5,FALSE)</f>
        <v>Senior</v>
      </c>
      <c r="R4404" t="str">
        <f>VLOOKUP(G4404,Agents!A:E,2,FALSE)</f>
        <v>Evening</v>
      </c>
    </row>
    <row r="4405" spans="1:18" x14ac:dyDescent="0.35">
      <c r="A4405" t="s">
        <v>7432</v>
      </c>
      <c r="B4405" t="s">
        <v>3166</v>
      </c>
      <c r="C4405" t="s">
        <v>50</v>
      </c>
      <c r="D4405" t="s">
        <v>38</v>
      </c>
      <c r="E4405" s="1">
        <v>46080.419444444444</v>
      </c>
      <c r="F4405" s="1">
        <v>46084.25277777778</v>
      </c>
      <c r="G4405" t="s">
        <v>239</v>
      </c>
      <c r="H4405" t="s">
        <v>15</v>
      </c>
      <c r="I4405" t="s">
        <v>16</v>
      </c>
      <c r="J4405">
        <v>4</v>
      </c>
      <c r="K4405" t="str">
        <f>IF(tickets_dataset[[#This Row],[status]] = "Closed", "Yes","No")</f>
        <v>Yes</v>
      </c>
      <c r="L4405" s="2">
        <f t="shared" si="272"/>
        <v>92.000000000058208</v>
      </c>
      <c r="M4405" t="str">
        <f t="shared" si="273"/>
        <v>Yes</v>
      </c>
      <c r="N4405" t="str">
        <f t="shared" si="274"/>
        <v>Feb</v>
      </c>
      <c r="O4405" s="2">
        <f t="shared" si="275"/>
        <v>3.8333333333357587</v>
      </c>
      <c r="P4405" t="str">
        <f>VLOOKUP(G4405,Agents!A:E,4,FALSE)</f>
        <v>Team1</v>
      </c>
      <c r="Q4405" t="str">
        <f>VLOOKUP(G4405,Agents!A:E,5,FALSE)</f>
        <v>Senior</v>
      </c>
      <c r="R4405" t="str">
        <f>VLOOKUP(G4405,Agents!A:E,2,FALSE)</f>
        <v>Evening</v>
      </c>
    </row>
    <row r="4406" spans="1:18" x14ac:dyDescent="0.35">
      <c r="A4406" t="s">
        <v>7433</v>
      </c>
      <c r="B4406" t="s">
        <v>4557</v>
      </c>
      <c r="C4406" t="s">
        <v>12</v>
      </c>
      <c r="D4406" t="s">
        <v>13</v>
      </c>
      <c r="E4406" s="1">
        <v>46065.553472222222</v>
      </c>
      <c r="F4406" s="1">
        <v>46066.345138888886</v>
      </c>
      <c r="G4406" t="s">
        <v>62</v>
      </c>
      <c r="H4406" t="s">
        <v>15</v>
      </c>
      <c r="I4406" t="s">
        <v>16</v>
      </c>
      <c r="J4406">
        <v>3</v>
      </c>
      <c r="K4406" t="str">
        <f>IF(tickets_dataset[[#This Row],[status]] = "Closed", "Yes","No")</f>
        <v>Yes</v>
      </c>
      <c r="L4406" s="2">
        <f t="shared" si="272"/>
        <v>18.999999999941792</v>
      </c>
      <c r="M4406" t="str">
        <f t="shared" si="273"/>
        <v>No</v>
      </c>
      <c r="N4406" t="str">
        <f t="shared" si="274"/>
        <v>Feb</v>
      </c>
      <c r="O4406" s="2">
        <f t="shared" si="275"/>
        <v>0.79166666666424135</v>
      </c>
      <c r="P4406" t="str">
        <f>VLOOKUP(G4406,Agents!A:E,4,FALSE)</f>
        <v>Team1</v>
      </c>
      <c r="Q4406" t="str">
        <f>VLOOKUP(G4406,Agents!A:E,5,FALSE)</f>
        <v>Junior</v>
      </c>
      <c r="R4406" t="str">
        <f>VLOOKUP(G4406,Agents!A:E,2,FALSE)</f>
        <v>Morning</v>
      </c>
    </row>
    <row r="4407" spans="1:18" x14ac:dyDescent="0.35">
      <c r="A4407" t="s">
        <v>7434</v>
      </c>
      <c r="B4407" t="s">
        <v>3966</v>
      </c>
      <c r="C4407" t="s">
        <v>76</v>
      </c>
      <c r="D4407" t="s">
        <v>13</v>
      </c>
      <c r="E4407" s="1">
        <v>46105.947916666664</v>
      </c>
      <c r="F4407" s="1">
        <v>46107.53125</v>
      </c>
      <c r="G4407" t="s">
        <v>256</v>
      </c>
      <c r="H4407" t="s">
        <v>15</v>
      </c>
      <c r="I4407" t="s">
        <v>16</v>
      </c>
      <c r="J4407">
        <v>2</v>
      </c>
      <c r="K4407" t="str">
        <f>IF(tickets_dataset[[#This Row],[status]] = "Closed", "Yes","No")</f>
        <v>Yes</v>
      </c>
      <c r="L4407" s="2">
        <f t="shared" si="272"/>
        <v>38.000000000058208</v>
      </c>
      <c r="M4407" t="str">
        <f t="shared" si="273"/>
        <v>No</v>
      </c>
      <c r="N4407" t="str">
        <f t="shared" si="274"/>
        <v>Mar</v>
      </c>
      <c r="O4407" s="2">
        <f t="shared" si="275"/>
        <v>1.5833333333357587</v>
      </c>
      <c r="P4407" t="str">
        <f>VLOOKUP(G4407,Agents!A:E,4,FALSE)</f>
        <v>Team1</v>
      </c>
      <c r="Q4407" t="str">
        <f>VLOOKUP(G4407,Agents!A:E,5,FALSE)</f>
        <v>Mid</v>
      </c>
      <c r="R4407" t="str">
        <f>VLOOKUP(G4407,Agents!A:E,2,FALSE)</f>
        <v>Morning</v>
      </c>
    </row>
    <row r="4408" spans="1:18" x14ac:dyDescent="0.35">
      <c r="A4408" t="s">
        <v>7435</v>
      </c>
      <c r="B4408" t="s">
        <v>810</v>
      </c>
      <c r="C4408" t="s">
        <v>12</v>
      </c>
      <c r="D4408" t="s">
        <v>38</v>
      </c>
      <c r="E4408" s="1">
        <v>46059.091666666667</v>
      </c>
      <c r="F4408" s="1">
        <v>46062.925000000003</v>
      </c>
      <c r="G4408" t="s">
        <v>170</v>
      </c>
      <c r="H4408" t="s">
        <v>15</v>
      </c>
      <c r="I4408" t="s">
        <v>16</v>
      </c>
      <c r="J4408">
        <v>4</v>
      </c>
      <c r="K4408" t="str">
        <f>IF(tickets_dataset[[#This Row],[status]] = "Closed", "Yes","No")</f>
        <v>Yes</v>
      </c>
      <c r="L4408" s="2">
        <f t="shared" si="272"/>
        <v>92.000000000058208</v>
      </c>
      <c r="M4408" t="str">
        <f t="shared" si="273"/>
        <v>Yes</v>
      </c>
      <c r="N4408" t="str">
        <f t="shared" si="274"/>
        <v>Feb</v>
      </c>
      <c r="O4408" s="2">
        <f t="shared" si="275"/>
        <v>3.8333333333357587</v>
      </c>
      <c r="P4408" t="str">
        <f>VLOOKUP(G4408,Agents!A:E,4,FALSE)</f>
        <v>Team5</v>
      </c>
      <c r="Q4408" t="str">
        <f>VLOOKUP(G4408,Agents!A:E,5,FALSE)</f>
        <v>Junior</v>
      </c>
      <c r="R4408" t="str">
        <f>VLOOKUP(G4408,Agents!A:E,2,FALSE)</f>
        <v>Night</v>
      </c>
    </row>
    <row r="4409" spans="1:18" x14ac:dyDescent="0.35">
      <c r="A4409" t="s">
        <v>7436</v>
      </c>
      <c r="B4409" t="s">
        <v>4416</v>
      </c>
      <c r="C4409" t="s">
        <v>22</v>
      </c>
      <c r="D4409" t="s">
        <v>13</v>
      </c>
      <c r="E4409" s="1">
        <v>46049.142361111109</v>
      </c>
      <c r="F4409" s="1">
        <v>46050.475694444445</v>
      </c>
      <c r="G4409" t="s">
        <v>183</v>
      </c>
      <c r="H4409" t="s">
        <v>15</v>
      </c>
      <c r="I4409" t="s">
        <v>16</v>
      </c>
      <c r="J4409">
        <v>4</v>
      </c>
      <c r="K4409" t="str">
        <f>IF(tickets_dataset[[#This Row],[status]] = "Closed", "Yes","No")</f>
        <v>Yes</v>
      </c>
      <c r="L4409" s="2">
        <f t="shared" si="272"/>
        <v>32.000000000058208</v>
      </c>
      <c r="M4409" t="str">
        <f t="shared" si="273"/>
        <v>No</v>
      </c>
      <c r="N4409" t="str">
        <f t="shared" si="274"/>
        <v>Jan</v>
      </c>
      <c r="O4409" s="2">
        <f t="shared" si="275"/>
        <v>1.3333333333357587</v>
      </c>
      <c r="P4409" t="str">
        <f>VLOOKUP(G4409,Agents!A:E,4,FALSE)</f>
        <v>Team3</v>
      </c>
      <c r="Q4409" t="str">
        <f>VLOOKUP(G4409,Agents!A:E,5,FALSE)</f>
        <v>Senior</v>
      </c>
      <c r="R4409" t="str">
        <f>VLOOKUP(G4409,Agents!A:E,2,FALSE)</f>
        <v>Night</v>
      </c>
    </row>
    <row r="4410" spans="1:18" x14ac:dyDescent="0.35">
      <c r="A4410" t="s">
        <v>7437</v>
      </c>
      <c r="B4410" t="s">
        <v>1194</v>
      </c>
      <c r="C4410" t="s">
        <v>22</v>
      </c>
      <c r="D4410" t="s">
        <v>38</v>
      </c>
      <c r="E4410" s="1">
        <v>46094.081250000003</v>
      </c>
      <c r="F4410" s="1">
        <v>46094.414583333331</v>
      </c>
      <c r="G4410" t="s">
        <v>27</v>
      </c>
      <c r="H4410" t="s">
        <v>15</v>
      </c>
      <c r="I4410" t="s">
        <v>16</v>
      </c>
      <c r="J4410">
        <v>3</v>
      </c>
      <c r="K4410" t="str">
        <f>IF(tickets_dataset[[#This Row],[status]] = "Closed", "Yes","No")</f>
        <v>Yes</v>
      </c>
      <c r="L4410" s="2">
        <f t="shared" si="272"/>
        <v>7.9999999998835847</v>
      </c>
      <c r="M4410" t="str">
        <f t="shared" si="273"/>
        <v>No</v>
      </c>
      <c r="N4410" t="str">
        <f t="shared" si="274"/>
        <v>Mar</v>
      </c>
      <c r="O4410" s="2">
        <f t="shared" si="275"/>
        <v>0.33333333332848269</v>
      </c>
      <c r="P4410" t="str">
        <f>VLOOKUP(G4410,Agents!A:E,4,FALSE)</f>
        <v>Team5</v>
      </c>
      <c r="Q4410" t="str">
        <f>VLOOKUP(G4410,Agents!A:E,5,FALSE)</f>
        <v>Senior</v>
      </c>
      <c r="R4410" t="str">
        <f>VLOOKUP(G4410,Agents!A:E,2,FALSE)</f>
        <v>Morning</v>
      </c>
    </row>
    <row r="4411" spans="1:18" x14ac:dyDescent="0.35">
      <c r="A4411" t="s">
        <v>7438</v>
      </c>
      <c r="B4411" t="s">
        <v>2626</v>
      </c>
      <c r="C4411" t="s">
        <v>12</v>
      </c>
      <c r="D4411" t="s">
        <v>38</v>
      </c>
      <c r="E4411" s="1">
        <v>46024.131249999999</v>
      </c>
      <c r="F4411" s="1">
        <v>46024.631249999999</v>
      </c>
      <c r="G4411" t="s">
        <v>100</v>
      </c>
      <c r="H4411" t="s">
        <v>28</v>
      </c>
      <c r="I4411" t="s">
        <v>16</v>
      </c>
      <c r="J4411">
        <v>3</v>
      </c>
      <c r="K4411" t="str">
        <f>IF(tickets_dataset[[#This Row],[status]] = "Closed", "Yes","No")</f>
        <v>No</v>
      </c>
      <c r="L4411" s="2">
        <f t="shared" si="272"/>
        <v>12</v>
      </c>
      <c r="M4411" t="str">
        <f t="shared" si="273"/>
        <v>No</v>
      </c>
      <c r="N4411" t="str">
        <f t="shared" si="274"/>
        <v>Jan</v>
      </c>
      <c r="O4411" s="2">
        <f t="shared" si="275"/>
        <v>0.5</v>
      </c>
      <c r="P4411" t="str">
        <f>VLOOKUP(G4411,Agents!A:E,4,FALSE)</f>
        <v>Team4</v>
      </c>
      <c r="Q4411" t="str">
        <f>VLOOKUP(G4411,Agents!A:E,5,FALSE)</f>
        <v>Junior</v>
      </c>
      <c r="R4411" t="str">
        <f>VLOOKUP(G4411,Agents!A:E,2,FALSE)</f>
        <v>Evening</v>
      </c>
    </row>
    <row r="4412" spans="1:18" x14ac:dyDescent="0.35">
      <c r="A4412" t="s">
        <v>7439</v>
      </c>
      <c r="B4412" t="s">
        <v>7440</v>
      </c>
      <c r="C4412" t="s">
        <v>12</v>
      </c>
      <c r="D4412" t="s">
        <v>26</v>
      </c>
      <c r="E4412" s="1">
        <v>46097.374305555553</v>
      </c>
      <c r="F4412" s="1">
        <v>46098.540972222225</v>
      </c>
      <c r="G4412" t="s">
        <v>19</v>
      </c>
      <c r="H4412" t="s">
        <v>15</v>
      </c>
      <c r="I4412" t="s">
        <v>68</v>
      </c>
      <c r="J4412">
        <v>3</v>
      </c>
      <c r="K4412" t="str">
        <f>IF(tickets_dataset[[#This Row],[status]] = "Closed", "Yes","No")</f>
        <v>Yes</v>
      </c>
      <c r="L4412" s="2">
        <f t="shared" si="272"/>
        <v>28.000000000116415</v>
      </c>
      <c r="M4412" t="str">
        <f t="shared" si="273"/>
        <v>No</v>
      </c>
      <c r="N4412" t="str">
        <f t="shared" si="274"/>
        <v>Mar</v>
      </c>
      <c r="O4412" s="2">
        <f t="shared" si="275"/>
        <v>1.1666666666715173</v>
      </c>
      <c r="P4412" t="str">
        <f>VLOOKUP(G4412,Agents!A:E,4,FALSE)</f>
        <v>Team4</v>
      </c>
      <c r="Q4412" t="str">
        <f>VLOOKUP(G4412,Agents!A:E,5,FALSE)</f>
        <v>Senior</v>
      </c>
      <c r="R4412" t="str">
        <f>VLOOKUP(G4412,Agents!A:E,2,FALSE)</f>
        <v>Evening</v>
      </c>
    </row>
    <row r="4413" spans="1:18" x14ac:dyDescent="0.35">
      <c r="A4413" t="s">
        <v>7441</v>
      </c>
      <c r="B4413" t="s">
        <v>7442</v>
      </c>
      <c r="C4413" t="s">
        <v>50</v>
      </c>
      <c r="D4413" t="s">
        <v>38</v>
      </c>
      <c r="E4413" s="1">
        <v>46023.50277777778</v>
      </c>
      <c r="F4413" s="1">
        <v>46024.336111111108</v>
      </c>
      <c r="G4413" t="s">
        <v>80</v>
      </c>
      <c r="H4413" t="s">
        <v>132</v>
      </c>
      <c r="I4413" t="s">
        <v>16</v>
      </c>
      <c r="J4413">
        <v>4</v>
      </c>
      <c r="K4413" t="str">
        <f>IF(tickets_dataset[[#This Row],[status]] = "Closed", "Yes","No")</f>
        <v>No</v>
      </c>
      <c r="L4413" s="2">
        <f t="shared" si="272"/>
        <v>19.999999999883585</v>
      </c>
      <c r="M4413" t="str">
        <f t="shared" si="273"/>
        <v>No</v>
      </c>
      <c r="N4413" t="str">
        <f t="shared" si="274"/>
        <v>Jan</v>
      </c>
      <c r="O4413" s="2">
        <f t="shared" si="275"/>
        <v>0.83333333332848269</v>
      </c>
      <c r="P4413" t="str">
        <f>VLOOKUP(G4413,Agents!A:E,4,FALSE)</f>
        <v>Team3</v>
      </c>
      <c r="Q4413" t="str">
        <f>VLOOKUP(G4413,Agents!A:E,5,FALSE)</f>
        <v>Junior</v>
      </c>
      <c r="R4413" t="str">
        <f>VLOOKUP(G4413,Agents!A:E,2,FALSE)</f>
        <v>Evening</v>
      </c>
    </row>
    <row r="4414" spans="1:18" x14ac:dyDescent="0.35">
      <c r="A4414" t="s">
        <v>7443</v>
      </c>
      <c r="B4414" t="s">
        <v>4782</v>
      </c>
      <c r="C4414" t="s">
        <v>34</v>
      </c>
      <c r="D4414" t="s">
        <v>26</v>
      </c>
      <c r="E4414" s="1">
        <v>46085.621527777781</v>
      </c>
      <c r="F4414" s="1">
        <v>46087.829861111109</v>
      </c>
      <c r="G4414" t="s">
        <v>183</v>
      </c>
      <c r="H4414" t="s">
        <v>15</v>
      </c>
      <c r="I4414" t="s">
        <v>16</v>
      </c>
      <c r="J4414">
        <v>5</v>
      </c>
      <c r="K4414" t="str">
        <f>IF(tickets_dataset[[#This Row],[status]] = "Closed", "Yes","No")</f>
        <v>Yes</v>
      </c>
      <c r="L4414" s="2">
        <f t="shared" si="272"/>
        <v>52.999999999883585</v>
      </c>
      <c r="M4414" t="str">
        <f t="shared" si="273"/>
        <v>Yes</v>
      </c>
      <c r="N4414" t="str">
        <f t="shared" si="274"/>
        <v>Mar</v>
      </c>
      <c r="O4414" s="2">
        <f t="shared" si="275"/>
        <v>2.2083333333284827</v>
      </c>
      <c r="P4414" t="str">
        <f>VLOOKUP(G4414,Agents!A:E,4,FALSE)</f>
        <v>Team3</v>
      </c>
      <c r="Q4414" t="str">
        <f>VLOOKUP(G4414,Agents!A:E,5,FALSE)</f>
        <v>Senior</v>
      </c>
      <c r="R4414" t="str">
        <f>VLOOKUP(G4414,Agents!A:E,2,FALSE)</f>
        <v>Night</v>
      </c>
    </row>
    <row r="4415" spans="1:18" x14ac:dyDescent="0.35">
      <c r="A4415" t="s">
        <v>7444</v>
      </c>
      <c r="B4415" t="s">
        <v>7445</v>
      </c>
      <c r="C4415" t="s">
        <v>50</v>
      </c>
      <c r="D4415" t="s">
        <v>13</v>
      </c>
      <c r="E4415" s="1">
        <v>46050.760416666664</v>
      </c>
      <c r="F4415" s="1">
        <v>46051.385416666664</v>
      </c>
      <c r="G4415" t="s">
        <v>91</v>
      </c>
      <c r="H4415" t="s">
        <v>28</v>
      </c>
      <c r="I4415" t="s">
        <v>16</v>
      </c>
      <c r="J4415">
        <v>3</v>
      </c>
      <c r="K4415" t="str">
        <f>IF(tickets_dataset[[#This Row],[status]] = "Closed", "Yes","No")</f>
        <v>No</v>
      </c>
      <c r="L4415" s="2">
        <f t="shared" si="272"/>
        <v>15</v>
      </c>
      <c r="M4415" t="str">
        <f t="shared" si="273"/>
        <v>No</v>
      </c>
      <c r="N4415" t="str">
        <f t="shared" si="274"/>
        <v>Jan</v>
      </c>
      <c r="O4415" s="2">
        <f t="shared" si="275"/>
        <v>0.625</v>
      </c>
      <c r="P4415" t="str">
        <f>VLOOKUP(G4415,Agents!A:E,4,FALSE)</f>
        <v>Team5</v>
      </c>
      <c r="Q4415" t="str">
        <f>VLOOKUP(G4415,Agents!A:E,5,FALSE)</f>
        <v>Mid</v>
      </c>
      <c r="R4415" t="str">
        <f>VLOOKUP(G4415,Agents!A:E,2,FALSE)</f>
        <v>Night</v>
      </c>
    </row>
    <row r="4416" spans="1:18" x14ac:dyDescent="0.35">
      <c r="A4416" t="s">
        <v>7446</v>
      </c>
      <c r="B4416" t="s">
        <v>7447</v>
      </c>
      <c r="C4416" t="s">
        <v>76</v>
      </c>
      <c r="D4416" t="s">
        <v>38</v>
      </c>
      <c r="E4416" s="1">
        <v>46077.433333333334</v>
      </c>
      <c r="F4416" s="1">
        <v>46078.76666666667</v>
      </c>
      <c r="G4416" t="s">
        <v>67</v>
      </c>
      <c r="H4416" t="s">
        <v>15</v>
      </c>
      <c r="I4416" t="s">
        <v>16</v>
      </c>
      <c r="J4416">
        <v>4</v>
      </c>
      <c r="K4416" t="str">
        <f>IF(tickets_dataset[[#This Row],[status]] = "Closed", "Yes","No")</f>
        <v>Yes</v>
      </c>
      <c r="L4416" s="2">
        <f t="shared" si="272"/>
        <v>32.000000000058208</v>
      </c>
      <c r="M4416" t="str">
        <f t="shared" si="273"/>
        <v>No</v>
      </c>
      <c r="N4416" t="str">
        <f t="shared" si="274"/>
        <v>Feb</v>
      </c>
      <c r="O4416" s="2">
        <f t="shared" si="275"/>
        <v>1.3333333333357587</v>
      </c>
      <c r="P4416" t="str">
        <f>VLOOKUP(G4416,Agents!A:E,4,FALSE)</f>
        <v>Team5</v>
      </c>
      <c r="Q4416" t="str">
        <f>VLOOKUP(G4416,Agents!A:E,5,FALSE)</f>
        <v>Junior</v>
      </c>
      <c r="R4416" t="str">
        <f>VLOOKUP(G4416,Agents!A:E,2,FALSE)</f>
        <v>Evening</v>
      </c>
    </row>
    <row r="4417" spans="1:18" x14ac:dyDescent="0.35">
      <c r="A4417" t="s">
        <v>7448</v>
      </c>
      <c r="B4417" t="s">
        <v>3305</v>
      </c>
      <c r="C4417" t="s">
        <v>50</v>
      </c>
      <c r="D4417" t="s">
        <v>38</v>
      </c>
      <c r="E4417" s="1">
        <v>46038.960416666669</v>
      </c>
      <c r="F4417" s="1">
        <v>46042.168749999997</v>
      </c>
      <c r="G4417" t="s">
        <v>73</v>
      </c>
      <c r="H4417" t="s">
        <v>15</v>
      </c>
      <c r="I4417" t="s">
        <v>16</v>
      </c>
      <c r="J4417">
        <v>3</v>
      </c>
      <c r="K4417" t="str">
        <f>IF(tickets_dataset[[#This Row],[status]] = "Closed", "Yes","No")</f>
        <v>Yes</v>
      </c>
      <c r="L4417" s="2">
        <f t="shared" si="272"/>
        <v>76.999999999883585</v>
      </c>
      <c r="M4417" t="str">
        <f t="shared" si="273"/>
        <v>Yes</v>
      </c>
      <c r="N4417" t="str">
        <f t="shared" si="274"/>
        <v>Jan</v>
      </c>
      <c r="O4417" s="2">
        <f t="shared" si="275"/>
        <v>3.2083333333284827</v>
      </c>
      <c r="P4417" t="str">
        <f>VLOOKUP(G4417,Agents!A:E,4,FALSE)</f>
        <v>Team4</v>
      </c>
      <c r="Q4417" t="str">
        <f>VLOOKUP(G4417,Agents!A:E,5,FALSE)</f>
        <v>Senior</v>
      </c>
      <c r="R4417" t="str">
        <f>VLOOKUP(G4417,Agents!A:E,2,FALSE)</f>
        <v>Night</v>
      </c>
    </row>
    <row r="4418" spans="1:18" x14ac:dyDescent="0.35">
      <c r="A4418" t="s">
        <v>7449</v>
      </c>
      <c r="B4418" t="s">
        <v>7450</v>
      </c>
      <c r="C4418" t="s">
        <v>50</v>
      </c>
      <c r="D4418" t="s">
        <v>13</v>
      </c>
      <c r="E4418" s="1">
        <v>46061.055555555555</v>
      </c>
      <c r="F4418" s="1">
        <v>46062.638888888891</v>
      </c>
      <c r="G4418" t="s">
        <v>62</v>
      </c>
      <c r="H4418" t="s">
        <v>15</v>
      </c>
      <c r="I4418" t="s">
        <v>16</v>
      </c>
      <c r="J4418">
        <v>3</v>
      </c>
      <c r="K4418" t="str">
        <f>IF(tickets_dataset[[#This Row],[status]] = "Closed", "Yes","No")</f>
        <v>Yes</v>
      </c>
      <c r="L4418" s="2">
        <f t="shared" ref="L4418:L4481" si="276">IF(ISBLANK(F4418),"",(F4418-E4418)*24)</f>
        <v>38.000000000058208</v>
      </c>
      <c r="M4418" t="str">
        <f t="shared" ref="M4418:M4481" si="277">IF(L4418&gt;48,"Yes","No")</f>
        <v>No</v>
      </c>
      <c r="N4418" t="str">
        <f t="shared" ref="N4418:N4481" si="278">TEXT(E4418,"mmm")</f>
        <v>Feb</v>
      </c>
      <c r="O4418" s="2">
        <f t="shared" si="275"/>
        <v>1.5833333333357587</v>
      </c>
      <c r="P4418" t="str">
        <f>VLOOKUP(G4418,Agents!A:E,4,FALSE)</f>
        <v>Team1</v>
      </c>
      <c r="Q4418" t="str">
        <f>VLOOKUP(G4418,Agents!A:E,5,FALSE)</f>
        <v>Junior</v>
      </c>
      <c r="R4418" t="str">
        <f>VLOOKUP(G4418,Agents!A:E,2,FALSE)</f>
        <v>Morning</v>
      </c>
    </row>
    <row r="4419" spans="1:18" x14ac:dyDescent="0.35">
      <c r="A4419" t="s">
        <v>7451</v>
      </c>
      <c r="B4419" t="s">
        <v>7452</v>
      </c>
      <c r="C4419" t="s">
        <v>50</v>
      </c>
      <c r="D4419" t="s">
        <v>13</v>
      </c>
      <c r="E4419" s="1">
        <v>46053.177083333336</v>
      </c>
      <c r="F4419" s="1">
        <v>46054.677083333336</v>
      </c>
      <c r="G4419" t="s">
        <v>199</v>
      </c>
      <c r="H4419" t="s">
        <v>15</v>
      </c>
      <c r="I4419" t="s">
        <v>16</v>
      </c>
      <c r="J4419">
        <v>4</v>
      </c>
      <c r="K4419" t="str">
        <f>IF(tickets_dataset[[#This Row],[status]] = "Closed", "Yes","No")</f>
        <v>Yes</v>
      </c>
      <c r="L4419" s="2">
        <f t="shared" si="276"/>
        <v>36</v>
      </c>
      <c r="M4419" t="str">
        <f t="shared" si="277"/>
        <v>No</v>
      </c>
      <c r="N4419" t="str">
        <f t="shared" si="278"/>
        <v>Jan</v>
      </c>
      <c r="O4419" s="2">
        <f t="shared" ref="O4419:O4482" si="279">F4419-E4419</f>
        <v>1.5</v>
      </c>
      <c r="P4419" t="str">
        <f>VLOOKUP(G4419,Agents!A:E,4,FALSE)</f>
        <v>Team1</v>
      </c>
      <c r="Q4419" t="str">
        <f>VLOOKUP(G4419,Agents!A:E,5,FALSE)</f>
        <v>Junior</v>
      </c>
      <c r="R4419" t="str">
        <f>VLOOKUP(G4419,Agents!A:E,2,FALSE)</f>
        <v>Morning</v>
      </c>
    </row>
    <row r="4420" spans="1:18" x14ac:dyDescent="0.35">
      <c r="A4420" t="s">
        <v>7453</v>
      </c>
      <c r="B4420" t="s">
        <v>1608</v>
      </c>
      <c r="C4420" t="s">
        <v>34</v>
      </c>
      <c r="D4420" t="s">
        <v>38</v>
      </c>
      <c r="E4420" s="1">
        <v>46110.275000000001</v>
      </c>
      <c r="F4420" s="1">
        <v>46113.525000000001</v>
      </c>
      <c r="G4420" t="s">
        <v>23</v>
      </c>
      <c r="H4420" t="s">
        <v>15</v>
      </c>
      <c r="I4420" t="s">
        <v>16</v>
      </c>
      <c r="J4420">
        <v>5</v>
      </c>
      <c r="K4420" t="str">
        <f>IF(tickets_dataset[[#This Row],[status]] = "Closed", "Yes","No")</f>
        <v>Yes</v>
      </c>
      <c r="L4420" s="2">
        <f t="shared" si="276"/>
        <v>78</v>
      </c>
      <c r="M4420" t="str">
        <f t="shared" si="277"/>
        <v>Yes</v>
      </c>
      <c r="N4420" t="str">
        <f t="shared" si="278"/>
        <v>Mar</v>
      </c>
      <c r="O4420" s="2">
        <f t="shared" si="279"/>
        <v>3.25</v>
      </c>
      <c r="P4420" t="str">
        <f>VLOOKUP(G4420,Agents!A:E,4,FALSE)</f>
        <v>Team3</v>
      </c>
      <c r="Q4420" t="str">
        <f>VLOOKUP(G4420,Agents!A:E,5,FALSE)</f>
        <v>Senior</v>
      </c>
      <c r="R4420" t="str">
        <f>VLOOKUP(G4420,Agents!A:E,2,FALSE)</f>
        <v>Evening</v>
      </c>
    </row>
    <row r="4421" spans="1:18" x14ac:dyDescent="0.35">
      <c r="A4421" t="s">
        <v>7454</v>
      </c>
      <c r="B4421" t="s">
        <v>522</v>
      </c>
      <c r="C4421" t="s">
        <v>50</v>
      </c>
      <c r="D4421" t="s">
        <v>38</v>
      </c>
      <c r="E4421" s="1">
        <v>46094.84652777778</v>
      </c>
      <c r="F4421" s="1">
        <v>46097.804861111108</v>
      </c>
      <c r="G4421" t="s">
        <v>119</v>
      </c>
      <c r="H4421" t="s">
        <v>28</v>
      </c>
      <c r="I4421" t="s">
        <v>16</v>
      </c>
      <c r="J4421">
        <v>4</v>
      </c>
      <c r="K4421" t="str">
        <f>IF(tickets_dataset[[#This Row],[status]] = "Closed", "Yes","No")</f>
        <v>No</v>
      </c>
      <c r="L4421" s="2">
        <f t="shared" si="276"/>
        <v>70.999999999883585</v>
      </c>
      <c r="M4421" t="str">
        <f t="shared" si="277"/>
        <v>Yes</v>
      </c>
      <c r="N4421" t="str">
        <f t="shared" si="278"/>
        <v>Mar</v>
      </c>
      <c r="O4421" s="2">
        <f t="shared" si="279"/>
        <v>2.9583333333284827</v>
      </c>
      <c r="P4421" t="str">
        <f>VLOOKUP(G4421,Agents!A:E,4,FALSE)</f>
        <v>Team1</v>
      </c>
      <c r="Q4421" t="str">
        <f>VLOOKUP(G4421,Agents!A:E,5,FALSE)</f>
        <v>Junior</v>
      </c>
      <c r="R4421" t="str">
        <f>VLOOKUP(G4421,Agents!A:E,2,FALSE)</f>
        <v>Morning</v>
      </c>
    </row>
    <row r="4422" spans="1:18" x14ac:dyDescent="0.35">
      <c r="A4422" t="s">
        <v>7455</v>
      </c>
      <c r="B4422" t="s">
        <v>1665</v>
      </c>
      <c r="C4422" t="s">
        <v>34</v>
      </c>
      <c r="D4422" t="s">
        <v>13</v>
      </c>
      <c r="E4422" s="1">
        <v>46072.006249999999</v>
      </c>
      <c r="F4422" s="1">
        <v>46073.04791666667</v>
      </c>
      <c r="G4422" t="s">
        <v>39</v>
      </c>
      <c r="H4422" t="s">
        <v>15</v>
      </c>
      <c r="I4422" t="s">
        <v>16</v>
      </c>
      <c r="J4422">
        <v>4</v>
      </c>
      <c r="K4422" t="str">
        <f>IF(tickets_dataset[[#This Row],[status]] = "Closed", "Yes","No")</f>
        <v>Yes</v>
      </c>
      <c r="L4422" s="2">
        <f t="shared" si="276"/>
        <v>25.000000000116415</v>
      </c>
      <c r="M4422" t="str">
        <f t="shared" si="277"/>
        <v>No</v>
      </c>
      <c r="N4422" t="str">
        <f t="shared" si="278"/>
        <v>Feb</v>
      </c>
      <c r="O4422" s="2">
        <f t="shared" si="279"/>
        <v>1.0416666666715173</v>
      </c>
      <c r="P4422" t="str">
        <f>VLOOKUP(G4422,Agents!A:E,4,FALSE)</f>
        <v>Team3</v>
      </c>
      <c r="Q4422" t="str">
        <f>VLOOKUP(G4422,Agents!A:E,5,FALSE)</f>
        <v>Mid</v>
      </c>
      <c r="R4422" t="str">
        <f>VLOOKUP(G4422,Agents!A:E,2,FALSE)</f>
        <v>Night</v>
      </c>
    </row>
    <row r="4423" spans="1:18" x14ac:dyDescent="0.35">
      <c r="A4423" t="s">
        <v>7456</v>
      </c>
      <c r="B4423" t="s">
        <v>4249</v>
      </c>
      <c r="C4423" t="s">
        <v>12</v>
      </c>
      <c r="D4423" t="s">
        <v>13</v>
      </c>
      <c r="E4423" s="1">
        <v>46063.144444444442</v>
      </c>
      <c r="F4423" s="1">
        <v>46063.936111111114</v>
      </c>
      <c r="G4423" t="s">
        <v>311</v>
      </c>
      <c r="H4423" t="s">
        <v>15</v>
      </c>
      <c r="I4423" t="s">
        <v>16</v>
      </c>
      <c r="J4423">
        <v>4</v>
      </c>
      <c r="K4423" t="str">
        <f>IF(tickets_dataset[[#This Row],[status]] = "Closed", "Yes","No")</f>
        <v>Yes</v>
      </c>
      <c r="L4423" s="2">
        <f t="shared" si="276"/>
        <v>19.000000000116415</v>
      </c>
      <c r="M4423" t="str">
        <f t="shared" si="277"/>
        <v>No</v>
      </c>
      <c r="N4423" t="str">
        <f t="shared" si="278"/>
        <v>Feb</v>
      </c>
      <c r="O4423" s="2">
        <f t="shared" si="279"/>
        <v>0.79166666667151731</v>
      </c>
      <c r="P4423" t="str">
        <f>VLOOKUP(G4423,Agents!A:E,4,FALSE)</f>
        <v>Team5</v>
      </c>
      <c r="Q4423" t="str">
        <f>VLOOKUP(G4423,Agents!A:E,5,FALSE)</f>
        <v>Senior</v>
      </c>
      <c r="R4423" t="str">
        <f>VLOOKUP(G4423,Agents!A:E,2,FALSE)</f>
        <v>Evening</v>
      </c>
    </row>
    <row r="4424" spans="1:18" x14ac:dyDescent="0.35">
      <c r="A4424" t="s">
        <v>7457</v>
      </c>
      <c r="B4424" t="s">
        <v>7458</v>
      </c>
      <c r="C4424" t="s">
        <v>76</v>
      </c>
      <c r="D4424" t="s">
        <v>13</v>
      </c>
      <c r="E4424" s="1">
        <v>46027.197916666664</v>
      </c>
      <c r="F4424" s="1">
        <v>46027.947916666664</v>
      </c>
      <c r="G4424" t="s">
        <v>199</v>
      </c>
      <c r="H4424" t="s">
        <v>15</v>
      </c>
      <c r="I4424" t="s">
        <v>16</v>
      </c>
      <c r="J4424">
        <v>4</v>
      </c>
      <c r="K4424" t="str">
        <f>IF(tickets_dataset[[#This Row],[status]] = "Closed", "Yes","No")</f>
        <v>Yes</v>
      </c>
      <c r="L4424" s="2">
        <f t="shared" si="276"/>
        <v>18</v>
      </c>
      <c r="M4424" t="str">
        <f t="shared" si="277"/>
        <v>No</v>
      </c>
      <c r="N4424" t="str">
        <f t="shared" si="278"/>
        <v>Jan</v>
      </c>
      <c r="O4424" s="2">
        <f t="shared" si="279"/>
        <v>0.75</v>
      </c>
      <c r="P4424" t="str">
        <f>VLOOKUP(G4424,Agents!A:E,4,FALSE)</f>
        <v>Team1</v>
      </c>
      <c r="Q4424" t="str">
        <f>VLOOKUP(G4424,Agents!A:E,5,FALSE)</f>
        <v>Junior</v>
      </c>
      <c r="R4424" t="str">
        <f>VLOOKUP(G4424,Agents!A:E,2,FALSE)</f>
        <v>Morning</v>
      </c>
    </row>
    <row r="4425" spans="1:18" x14ac:dyDescent="0.35">
      <c r="A4425" t="s">
        <v>7459</v>
      </c>
      <c r="B4425" t="s">
        <v>1552</v>
      </c>
      <c r="C4425" t="s">
        <v>34</v>
      </c>
      <c r="D4425" t="s">
        <v>38</v>
      </c>
      <c r="E4425" s="1">
        <v>46029.532638888886</v>
      </c>
      <c r="F4425" s="1">
        <v>46030.324305555558</v>
      </c>
      <c r="G4425" t="s">
        <v>45</v>
      </c>
      <c r="H4425" t="s">
        <v>15</v>
      </c>
      <c r="I4425" t="s">
        <v>16</v>
      </c>
      <c r="J4425">
        <v>4</v>
      </c>
      <c r="K4425" t="str">
        <f>IF(tickets_dataset[[#This Row],[status]] = "Closed", "Yes","No")</f>
        <v>Yes</v>
      </c>
      <c r="L4425" s="2">
        <f t="shared" si="276"/>
        <v>19.000000000116415</v>
      </c>
      <c r="M4425" t="str">
        <f t="shared" si="277"/>
        <v>No</v>
      </c>
      <c r="N4425" t="str">
        <f t="shared" si="278"/>
        <v>Jan</v>
      </c>
      <c r="O4425" s="2">
        <f t="shared" si="279"/>
        <v>0.79166666667151731</v>
      </c>
      <c r="P4425" t="str">
        <f>VLOOKUP(G4425,Agents!A:E,4,FALSE)</f>
        <v>Team5</v>
      </c>
      <c r="Q4425" t="str">
        <f>VLOOKUP(G4425,Agents!A:E,5,FALSE)</f>
        <v>Senior</v>
      </c>
      <c r="R4425" t="str">
        <f>VLOOKUP(G4425,Agents!A:E,2,FALSE)</f>
        <v>Morning</v>
      </c>
    </row>
    <row r="4426" spans="1:18" x14ac:dyDescent="0.35">
      <c r="A4426" t="s">
        <v>7460</v>
      </c>
      <c r="B4426" t="s">
        <v>440</v>
      </c>
      <c r="C4426" t="s">
        <v>22</v>
      </c>
      <c r="D4426" t="s">
        <v>38</v>
      </c>
      <c r="E4426" s="1">
        <v>46024.765277777777</v>
      </c>
      <c r="F4426" s="1">
        <v>46025.973611111112</v>
      </c>
      <c r="G4426" t="s">
        <v>344</v>
      </c>
      <c r="H4426" t="s">
        <v>15</v>
      </c>
      <c r="I4426" t="s">
        <v>16</v>
      </c>
      <c r="J4426">
        <v>4</v>
      </c>
      <c r="K4426" t="str">
        <f>IF(tickets_dataset[[#This Row],[status]] = "Closed", "Yes","No")</f>
        <v>Yes</v>
      </c>
      <c r="L4426" s="2">
        <f t="shared" si="276"/>
        <v>29.000000000058208</v>
      </c>
      <c r="M4426" t="str">
        <f t="shared" si="277"/>
        <v>No</v>
      </c>
      <c r="N4426" t="str">
        <f t="shared" si="278"/>
        <v>Jan</v>
      </c>
      <c r="O4426" s="2">
        <f t="shared" si="279"/>
        <v>1.2083333333357587</v>
      </c>
      <c r="P4426" t="str">
        <f>VLOOKUP(G4426,Agents!A:E,4,FALSE)</f>
        <v>Team4</v>
      </c>
      <c r="Q4426" t="str">
        <f>VLOOKUP(G4426,Agents!A:E,5,FALSE)</f>
        <v>Senior</v>
      </c>
      <c r="R4426" t="str">
        <f>VLOOKUP(G4426,Agents!A:E,2,FALSE)</f>
        <v>Night</v>
      </c>
    </row>
    <row r="4427" spans="1:18" x14ac:dyDescent="0.35">
      <c r="A4427" t="s">
        <v>7461</v>
      </c>
      <c r="B4427" t="s">
        <v>567</v>
      </c>
      <c r="C4427" t="s">
        <v>12</v>
      </c>
      <c r="D4427" t="s">
        <v>26</v>
      </c>
      <c r="E4427" s="1">
        <v>46084.772916666669</v>
      </c>
      <c r="F4427" s="1">
        <v>46087.564583333333</v>
      </c>
      <c r="G4427" t="s">
        <v>73</v>
      </c>
      <c r="H4427" t="s">
        <v>15</v>
      </c>
      <c r="I4427" t="s">
        <v>16</v>
      </c>
      <c r="J4427">
        <v>4</v>
      </c>
      <c r="K4427" t="str">
        <f>IF(tickets_dataset[[#This Row],[status]] = "Closed", "Yes","No")</f>
        <v>Yes</v>
      </c>
      <c r="L4427" s="2">
        <f t="shared" si="276"/>
        <v>66.999999999941792</v>
      </c>
      <c r="M4427" t="str">
        <f t="shared" si="277"/>
        <v>Yes</v>
      </c>
      <c r="N4427" t="str">
        <f t="shared" si="278"/>
        <v>Mar</v>
      </c>
      <c r="O4427" s="2">
        <f t="shared" si="279"/>
        <v>2.7916666666642413</v>
      </c>
      <c r="P4427" t="str">
        <f>VLOOKUP(G4427,Agents!A:E,4,FALSE)</f>
        <v>Team4</v>
      </c>
      <c r="Q4427" t="str">
        <f>VLOOKUP(G4427,Agents!A:E,5,FALSE)</f>
        <v>Senior</v>
      </c>
      <c r="R4427" t="str">
        <f>VLOOKUP(G4427,Agents!A:E,2,FALSE)</f>
        <v>Night</v>
      </c>
    </row>
    <row r="4428" spans="1:18" x14ac:dyDescent="0.35">
      <c r="A4428" t="s">
        <v>7462</v>
      </c>
      <c r="B4428" t="s">
        <v>7463</v>
      </c>
      <c r="C4428" t="s">
        <v>12</v>
      </c>
      <c r="D4428" t="s">
        <v>13</v>
      </c>
      <c r="E4428" s="1">
        <v>46094.349305555559</v>
      </c>
      <c r="F4428" s="1">
        <v>46094.640972222223</v>
      </c>
      <c r="G4428" t="s">
        <v>216</v>
      </c>
      <c r="H4428" t="s">
        <v>15</v>
      </c>
      <c r="I4428" t="s">
        <v>16</v>
      </c>
      <c r="J4428">
        <v>5</v>
      </c>
      <c r="K4428" t="str">
        <f>IF(tickets_dataset[[#This Row],[status]] = "Closed", "Yes","No")</f>
        <v>Yes</v>
      </c>
      <c r="L4428" s="2">
        <f t="shared" si="276"/>
        <v>6.9999999999417923</v>
      </c>
      <c r="M4428" t="str">
        <f t="shared" si="277"/>
        <v>No</v>
      </c>
      <c r="N4428" t="str">
        <f t="shared" si="278"/>
        <v>Mar</v>
      </c>
      <c r="O4428" s="2">
        <f t="shared" si="279"/>
        <v>0.29166666666424135</v>
      </c>
      <c r="P4428" t="str">
        <f>VLOOKUP(G4428,Agents!A:E,4,FALSE)</f>
        <v>Team5</v>
      </c>
      <c r="Q4428" t="str">
        <f>VLOOKUP(G4428,Agents!A:E,5,FALSE)</f>
        <v>Junior</v>
      </c>
      <c r="R4428" t="str">
        <f>VLOOKUP(G4428,Agents!A:E,2,FALSE)</f>
        <v>Evening</v>
      </c>
    </row>
    <row r="4429" spans="1:18" x14ac:dyDescent="0.35">
      <c r="A4429" t="s">
        <v>7464</v>
      </c>
      <c r="B4429" t="s">
        <v>2540</v>
      </c>
      <c r="C4429" t="s">
        <v>12</v>
      </c>
      <c r="D4429" t="s">
        <v>13</v>
      </c>
      <c r="E4429" s="1">
        <v>46089.15</v>
      </c>
      <c r="F4429" s="1">
        <v>46091.10833333333</v>
      </c>
      <c r="G4429" t="s">
        <v>221</v>
      </c>
      <c r="H4429" t="s">
        <v>15</v>
      </c>
      <c r="I4429" t="s">
        <v>16</v>
      </c>
      <c r="J4429">
        <v>3</v>
      </c>
      <c r="K4429" t="str">
        <f>IF(tickets_dataset[[#This Row],[status]] = "Closed", "Yes","No")</f>
        <v>Yes</v>
      </c>
      <c r="L4429" s="2">
        <f t="shared" si="276"/>
        <v>46.999999999883585</v>
      </c>
      <c r="M4429" t="str">
        <f t="shared" si="277"/>
        <v>No</v>
      </c>
      <c r="N4429" t="str">
        <f t="shared" si="278"/>
        <v>Mar</v>
      </c>
      <c r="O4429" s="2">
        <f t="shared" si="279"/>
        <v>1.9583333333284827</v>
      </c>
      <c r="P4429" t="str">
        <f>VLOOKUP(G4429,Agents!A:E,4,FALSE)</f>
        <v>Team4</v>
      </c>
      <c r="Q4429" t="str">
        <f>VLOOKUP(G4429,Agents!A:E,5,FALSE)</f>
        <v>Senior</v>
      </c>
      <c r="R4429" t="str">
        <f>VLOOKUP(G4429,Agents!A:E,2,FALSE)</f>
        <v>Morning</v>
      </c>
    </row>
    <row r="4430" spans="1:18" x14ac:dyDescent="0.35">
      <c r="A4430" t="s">
        <v>7465</v>
      </c>
      <c r="B4430" t="s">
        <v>1160</v>
      </c>
      <c r="C4430" t="s">
        <v>50</v>
      </c>
      <c r="D4430" t="s">
        <v>13</v>
      </c>
      <c r="E4430" s="1">
        <v>46101.320833333331</v>
      </c>
      <c r="F4430" s="1">
        <v>46103.154166666667</v>
      </c>
      <c r="G4430" t="s">
        <v>39</v>
      </c>
      <c r="H4430" t="s">
        <v>28</v>
      </c>
      <c r="I4430" t="s">
        <v>68</v>
      </c>
      <c r="J4430">
        <v>3</v>
      </c>
      <c r="K4430" t="str">
        <f>IF(tickets_dataset[[#This Row],[status]] = "Closed", "Yes","No")</f>
        <v>No</v>
      </c>
      <c r="L4430" s="2">
        <f t="shared" si="276"/>
        <v>44.000000000058208</v>
      </c>
      <c r="M4430" t="str">
        <f t="shared" si="277"/>
        <v>No</v>
      </c>
      <c r="N4430" t="str">
        <f t="shared" si="278"/>
        <v>Mar</v>
      </c>
      <c r="O4430" s="2">
        <f t="shared" si="279"/>
        <v>1.8333333333357587</v>
      </c>
      <c r="P4430" t="str">
        <f>VLOOKUP(G4430,Agents!A:E,4,FALSE)</f>
        <v>Team3</v>
      </c>
      <c r="Q4430" t="str">
        <f>VLOOKUP(G4430,Agents!A:E,5,FALSE)</f>
        <v>Mid</v>
      </c>
      <c r="R4430" t="str">
        <f>VLOOKUP(G4430,Agents!A:E,2,FALSE)</f>
        <v>Night</v>
      </c>
    </row>
    <row r="4431" spans="1:18" x14ac:dyDescent="0.35">
      <c r="A4431" t="s">
        <v>7466</v>
      </c>
      <c r="B4431" t="s">
        <v>7467</v>
      </c>
      <c r="C4431" t="s">
        <v>50</v>
      </c>
      <c r="D4431" t="s">
        <v>38</v>
      </c>
      <c r="E4431" s="1">
        <v>46097.513888888891</v>
      </c>
      <c r="F4431" s="1">
        <v>46099.930555555555</v>
      </c>
      <c r="G4431" t="s">
        <v>59</v>
      </c>
      <c r="H4431" t="s">
        <v>28</v>
      </c>
      <c r="I4431" t="s">
        <v>16</v>
      </c>
      <c r="J4431">
        <v>5</v>
      </c>
      <c r="K4431" t="str">
        <f>IF(tickets_dataset[[#This Row],[status]] = "Closed", "Yes","No")</f>
        <v>No</v>
      </c>
      <c r="L4431" s="2">
        <f t="shared" si="276"/>
        <v>57.999999999941792</v>
      </c>
      <c r="M4431" t="str">
        <f t="shared" si="277"/>
        <v>Yes</v>
      </c>
      <c r="N4431" t="str">
        <f t="shared" si="278"/>
        <v>Mar</v>
      </c>
      <c r="O4431" s="2">
        <f t="shared" si="279"/>
        <v>2.4166666666642413</v>
      </c>
      <c r="P4431" t="str">
        <f>VLOOKUP(G4431,Agents!A:E,4,FALSE)</f>
        <v>Team3</v>
      </c>
      <c r="Q4431" t="str">
        <f>VLOOKUP(G4431,Agents!A:E,5,FALSE)</f>
        <v>Senior</v>
      </c>
      <c r="R4431" t="str">
        <f>VLOOKUP(G4431,Agents!A:E,2,FALSE)</f>
        <v>Night</v>
      </c>
    </row>
    <row r="4432" spans="1:18" x14ac:dyDescent="0.35">
      <c r="A4432" t="s">
        <v>7468</v>
      </c>
      <c r="B4432" t="s">
        <v>7469</v>
      </c>
      <c r="C4432" t="s">
        <v>12</v>
      </c>
      <c r="D4432" t="s">
        <v>13</v>
      </c>
      <c r="E4432" s="1">
        <v>46064.529166666667</v>
      </c>
      <c r="F4432" s="1">
        <v>46064.779166666667</v>
      </c>
      <c r="G4432" t="s">
        <v>45</v>
      </c>
      <c r="H4432" t="s">
        <v>15</v>
      </c>
      <c r="I4432" t="s">
        <v>16</v>
      </c>
      <c r="J4432">
        <v>4</v>
      </c>
      <c r="K4432" t="str">
        <f>IF(tickets_dataset[[#This Row],[status]] = "Closed", "Yes","No")</f>
        <v>Yes</v>
      </c>
      <c r="L4432" s="2">
        <f t="shared" si="276"/>
        <v>6</v>
      </c>
      <c r="M4432" t="str">
        <f t="shared" si="277"/>
        <v>No</v>
      </c>
      <c r="N4432" t="str">
        <f t="shared" si="278"/>
        <v>Feb</v>
      </c>
      <c r="O4432" s="2">
        <f t="shared" si="279"/>
        <v>0.25</v>
      </c>
      <c r="P4432" t="str">
        <f>VLOOKUP(G4432,Agents!A:E,4,FALSE)</f>
        <v>Team5</v>
      </c>
      <c r="Q4432" t="str">
        <f>VLOOKUP(G4432,Agents!A:E,5,FALSE)</f>
        <v>Senior</v>
      </c>
      <c r="R4432" t="str">
        <f>VLOOKUP(G4432,Agents!A:E,2,FALSE)</f>
        <v>Morning</v>
      </c>
    </row>
    <row r="4433" spans="1:18" x14ac:dyDescent="0.35">
      <c r="A4433" t="s">
        <v>7470</v>
      </c>
      <c r="B4433" t="s">
        <v>7471</v>
      </c>
      <c r="C4433" t="s">
        <v>12</v>
      </c>
      <c r="D4433" t="s">
        <v>26</v>
      </c>
      <c r="E4433" s="1">
        <v>46052.623611111114</v>
      </c>
      <c r="F4433" s="1">
        <v>46053.623611111114</v>
      </c>
      <c r="G4433" t="s">
        <v>159</v>
      </c>
      <c r="H4433" t="s">
        <v>15</v>
      </c>
      <c r="I4433" t="s">
        <v>16</v>
      </c>
      <c r="J4433">
        <v>3</v>
      </c>
      <c r="K4433" t="str">
        <f>IF(tickets_dataset[[#This Row],[status]] = "Closed", "Yes","No")</f>
        <v>Yes</v>
      </c>
      <c r="L4433" s="2">
        <f t="shared" si="276"/>
        <v>24</v>
      </c>
      <c r="M4433" t="str">
        <f t="shared" si="277"/>
        <v>No</v>
      </c>
      <c r="N4433" t="str">
        <f t="shared" si="278"/>
        <v>Jan</v>
      </c>
      <c r="O4433" s="2">
        <f t="shared" si="279"/>
        <v>1</v>
      </c>
      <c r="P4433" t="str">
        <f>VLOOKUP(G4433,Agents!A:E,4,FALSE)</f>
        <v>Team4</v>
      </c>
      <c r="Q4433" t="str">
        <f>VLOOKUP(G4433,Agents!A:E,5,FALSE)</f>
        <v>Mid</v>
      </c>
      <c r="R4433" t="str">
        <f>VLOOKUP(G4433,Agents!A:E,2,FALSE)</f>
        <v>Night</v>
      </c>
    </row>
    <row r="4434" spans="1:18" x14ac:dyDescent="0.35">
      <c r="A4434" t="s">
        <v>7472</v>
      </c>
      <c r="B4434" t="s">
        <v>7203</v>
      </c>
      <c r="C4434" t="s">
        <v>76</v>
      </c>
      <c r="D4434" t="s">
        <v>13</v>
      </c>
      <c r="E4434" s="1">
        <v>46106.612500000003</v>
      </c>
      <c r="F4434" s="1">
        <v>46107.320833333331</v>
      </c>
      <c r="G4434" t="s">
        <v>31</v>
      </c>
      <c r="H4434" t="s">
        <v>28</v>
      </c>
      <c r="I4434" t="s">
        <v>16</v>
      </c>
      <c r="J4434">
        <v>5</v>
      </c>
      <c r="K4434" t="str">
        <f>IF(tickets_dataset[[#This Row],[status]] = "Closed", "Yes","No")</f>
        <v>No</v>
      </c>
      <c r="L4434" s="2">
        <f t="shared" si="276"/>
        <v>16.999999999883585</v>
      </c>
      <c r="M4434" t="str">
        <f t="shared" si="277"/>
        <v>No</v>
      </c>
      <c r="N4434" t="str">
        <f t="shared" si="278"/>
        <v>Mar</v>
      </c>
      <c r="O4434" s="2">
        <f t="shared" si="279"/>
        <v>0.70833333332848269</v>
      </c>
      <c r="P4434" t="str">
        <f>VLOOKUP(G4434,Agents!A:E,4,FALSE)</f>
        <v>Team5</v>
      </c>
      <c r="Q4434" t="str">
        <f>VLOOKUP(G4434,Agents!A:E,5,FALSE)</f>
        <v>Senior</v>
      </c>
      <c r="R4434" t="str">
        <f>VLOOKUP(G4434,Agents!A:E,2,FALSE)</f>
        <v>Evening</v>
      </c>
    </row>
    <row r="4435" spans="1:18" x14ac:dyDescent="0.35">
      <c r="A4435" t="s">
        <v>7473</v>
      </c>
      <c r="B4435" t="s">
        <v>3108</v>
      </c>
      <c r="C4435" t="s">
        <v>12</v>
      </c>
      <c r="D4435" t="s">
        <v>38</v>
      </c>
      <c r="E4435" s="1">
        <v>46080.597222222219</v>
      </c>
      <c r="F4435" s="1">
        <v>46081.305555555555</v>
      </c>
      <c r="G4435" t="s">
        <v>282</v>
      </c>
      <c r="H4435" t="s">
        <v>28</v>
      </c>
      <c r="I4435" t="s">
        <v>68</v>
      </c>
      <c r="J4435">
        <v>2</v>
      </c>
      <c r="K4435" t="str">
        <f>IF(tickets_dataset[[#This Row],[status]] = "Closed", "Yes","No")</f>
        <v>No</v>
      </c>
      <c r="L4435" s="2">
        <f t="shared" si="276"/>
        <v>17.000000000058208</v>
      </c>
      <c r="M4435" t="str">
        <f t="shared" si="277"/>
        <v>No</v>
      </c>
      <c r="N4435" t="str">
        <f t="shared" si="278"/>
        <v>Feb</v>
      </c>
      <c r="O4435" s="2">
        <f t="shared" si="279"/>
        <v>0.70833333333575865</v>
      </c>
      <c r="P4435" t="str">
        <f>VLOOKUP(G4435,Agents!A:E,4,FALSE)</f>
        <v>Team4</v>
      </c>
      <c r="Q4435" t="str">
        <f>VLOOKUP(G4435,Agents!A:E,5,FALSE)</f>
        <v>Mid</v>
      </c>
      <c r="R4435" t="str">
        <f>VLOOKUP(G4435,Agents!A:E,2,FALSE)</f>
        <v>Morning</v>
      </c>
    </row>
    <row r="4436" spans="1:18" x14ac:dyDescent="0.35">
      <c r="A4436" t="s">
        <v>7474</v>
      </c>
      <c r="B4436" t="s">
        <v>7475</v>
      </c>
      <c r="C4436" t="s">
        <v>34</v>
      </c>
      <c r="D4436" t="s">
        <v>38</v>
      </c>
      <c r="E4436" s="1">
        <v>46032.948611111111</v>
      </c>
      <c r="F4436" s="1">
        <v>46036.156944444447</v>
      </c>
      <c r="G4436" t="s">
        <v>35</v>
      </c>
      <c r="H4436" t="s">
        <v>15</v>
      </c>
      <c r="I4436" t="s">
        <v>16</v>
      </c>
      <c r="J4436">
        <v>4</v>
      </c>
      <c r="K4436" t="str">
        <f>IF(tickets_dataset[[#This Row],[status]] = "Closed", "Yes","No")</f>
        <v>Yes</v>
      </c>
      <c r="L4436" s="2">
        <f t="shared" si="276"/>
        <v>77.000000000058208</v>
      </c>
      <c r="M4436" t="str">
        <f t="shared" si="277"/>
        <v>Yes</v>
      </c>
      <c r="N4436" t="str">
        <f t="shared" si="278"/>
        <v>Jan</v>
      </c>
      <c r="O4436" s="2">
        <f t="shared" si="279"/>
        <v>3.2083333333357587</v>
      </c>
      <c r="P4436" t="str">
        <f>VLOOKUP(G4436,Agents!A:E,4,FALSE)</f>
        <v>Team1</v>
      </c>
      <c r="Q4436" t="str">
        <f>VLOOKUP(G4436,Agents!A:E,5,FALSE)</f>
        <v>Senior</v>
      </c>
      <c r="R4436" t="str">
        <f>VLOOKUP(G4436,Agents!A:E,2,FALSE)</f>
        <v>Evening</v>
      </c>
    </row>
    <row r="4437" spans="1:18" x14ac:dyDescent="0.35">
      <c r="A4437" t="s">
        <v>7476</v>
      </c>
      <c r="B4437" t="s">
        <v>7477</v>
      </c>
      <c r="C4437" t="s">
        <v>76</v>
      </c>
      <c r="D4437" t="s">
        <v>38</v>
      </c>
      <c r="E4437" s="1">
        <v>46074.26666666667</v>
      </c>
      <c r="F4437" s="1">
        <v>46078.224999999999</v>
      </c>
      <c r="G4437" t="s">
        <v>31</v>
      </c>
      <c r="H4437" t="s">
        <v>15</v>
      </c>
      <c r="I4437" t="s">
        <v>16</v>
      </c>
      <c r="J4437">
        <v>4</v>
      </c>
      <c r="K4437" t="str">
        <f>IF(tickets_dataset[[#This Row],[status]] = "Closed", "Yes","No")</f>
        <v>Yes</v>
      </c>
      <c r="L4437" s="2">
        <f t="shared" si="276"/>
        <v>94.999999999883585</v>
      </c>
      <c r="M4437" t="str">
        <f t="shared" si="277"/>
        <v>Yes</v>
      </c>
      <c r="N4437" t="str">
        <f t="shared" si="278"/>
        <v>Feb</v>
      </c>
      <c r="O4437" s="2">
        <f t="shared" si="279"/>
        <v>3.9583333333284827</v>
      </c>
      <c r="P4437" t="str">
        <f>VLOOKUP(G4437,Agents!A:E,4,FALSE)</f>
        <v>Team5</v>
      </c>
      <c r="Q4437" t="str">
        <f>VLOOKUP(G4437,Agents!A:E,5,FALSE)</f>
        <v>Senior</v>
      </c>
      <c r="R4437" t="str">
        <f>VLOOKUP(G4437,Agents!A:E,2,FALSE)</f>
        <v>Evening</v>
      </c>
    </row>
    <row r="4438" spans="1:18" x14ac:dyDescent="0.35">
      <c r="A4438" t="s">
        <v>7478</v>
      </c>
      <c r="B4438" t="s">
        <v>1975</v>
      </c>
      <c r="C4438" t="s">
        <v>34</v>
      </c>
      <c r="D4438" t="s">
        <v>38</v>
      </c>
      <c r="E4438" s="1">
        <v>46047.248611111114</v>
      </c>
      <c r="F4438" s="1">
        <v>46048.248611111114</v>
      </c>
      <c r="G4438" t="s">
        <v>357</v>
      </c>
      <c r="H4438" t="s">
        <v>15</v>
      </c>
      <c r="I4438" t="s">
        <v>16</v>
      </c>
      <c r="J4438">
        <v>4</v>
      </c>
      <c r="K4438" t="str">
        <f>IF(tickets_dataset[[#This Row],[status]] = "Closed", "Yes","No")</f>
        <v>Yes</v>
      </c>
      <c r="L4438" s="2">
        <f t="shared" si="276"/>
        <v>24</v>
      </c>
      <c r="M4438" t="str">
        <f t="shared" si="277"/>
        <v>No</v>
      </c>
      <c r="N4438" t="str">
        <f t="shared" si="278"/>
        <v>Jan</v>
      </c>
      <c r="O4438" s="2">
        <f t="shared" si="279"/>
        <v>1</v>
      </c>
      <c r="P4438" t="str">
        <f>VLOOKUP(G4438,Agents!A:E,4,FALSE)</f>
        <v>Team1</v>
      </c>
      <c r="Q4438" t="str">
        <f>VLOOKUP(G4438,Agents!A:E,5,FALSE)</f>
        <v>Mid</v>
      </c>
      <c r="R4438" t="str">
        <f>VLOOKUP(G4438,Agents!A:E,2,FALSE)</f>
        <v>Morning</v>
      </c>
    </row>
    <row r="4439" spans="1:18" x14ac:dyDescent="0.35">
      <c r="A4439" t="s">
        <v>7479</v>
      </c>
      <c r="B4439" t="s">
        <v>7480</v>
      </c>
      <c r="C4439" t="s">
        <v>12</v>
      </c>
      <c r="D4439" t="s">
        <v>13</v>
      </c>
      <c r="E4439" s="1">
        <v>46100.313194444447</v>
      </c>
      <c r="F4439" s="1">
        <v>46102.063194444447</v>
      </c>
      <c r="G4439" t="s">
        <v>39</v>
      </c>
      <c r="H4439" t="s">
        <v>15</v>
      </c>
      <c r="I4439" t="s">
        <v>16</v>
      </c>
      <c r="J4439">
        <v>4</v>
      </c>
      <c r="K4439" t="str">
        <f>IF(tickets_dataset[[#This Row],[status]] = "Closed", "Yes","No")</f>
        <v>Yes</v>
      </c>
      <c r="L4439" s="2">
        <f t="shared" si="276"/>
        <v>42</v>
      </c>
      <c r="M4439" t="str">
        <f t="shared" si="277"/>
        <v>No</v>
      </c>
      <c r="N4439" t="str">
        <f t="shared" si="278"/>
        <v>Mar</v>
      </c>
      <c r="O4439" s="2">
        <f t="shared" si="279"/>
        <v>1.75</v>
      </c>
      <c r="P4439" t="str">
        <f>VLOOKUP(G4439,Agents!A:E,4,FALSE)</f>
        <v>Team3</v>
      </c>
      <c r="Q4439" t="str">
        <f>VLOOKUP(G4439,Agents!A:E,5,FALSE)</f>
        <v>Mid</v>
      </c>
      <c r="R4439" t="str">
        <f>VLOOKUP(G4439,Agents!A:E,2,FALSE)</f>
        <v>Night</v>
      </c>
    </row>
    <row r="4440" spans="1:18" x14ac:dyDescent="0.35">
      <c r="A4440" t="s">
        <v>7481</v>
      </c>
      <c r="B4440" t="s">
        <v>5525</v>
      </c>
      <c r="C4440" t="s">
        <v>50</v>
      </c>
      <c r="D4440" t="s">
        <v>13</v>
      </c>
      <c r="E4440" s="1">
        <v>46089.005555555559</v>
      </c>
      <c r="F4440" s="1">
        <v>46089.797222222223</v>
      </c>
      <c r="G4440" t="s">
        <v>59</v>
      </c>
      <c r="H4440" t="s">
        <v>132</v>
      </c>
      <c r="I4440" t="s">
        <v>16</v>
      </c>
      <c r="J4440">
        <v>3</v>
      </c>
      <c r="K4440" t="str">
        <f>IF(tickets_dataset[[#This Row],[status]] = "Closed", "Yes","No")</f>
        <v>No</v>
      </c>
      <c r="L4440" s="2">
        <f t="shared" si="276"/>
        <v>18.999999999941792</v>
      </c>
      <c r="M4440" t="str">
        <f t="shared" si="277"/>
        <v>No</v>
      </c>
      <c r="N4440" t="str">
        <f t="shared" si="278"/>
        <v>Mar</v>
      </c>
      <c r="O4440" s="2">
        <f t="shared" si="279"/>
        <v>0.79166666666424135</v>
      </c>
      <c r="P4440" t="str">
        <f>VLOOKUP(G4440,Agents!A:E,4,FALSE)</f>
        <v>Team3</v>
      </c>
      <c r="Q4440" t="str">
        <f>VLOOKUP(G4440,Agents!A:E,5,FALSE)</f>
        <v>Senior</v>
      </c>
      <c r="R4440" t="str">
        <f>VLOOKUP(G4440,Agents!A:E,2,FALSE)</f>
        <v>Night</v>
      </c>
    </row>
    <row r="4441" spans="1:18" x14ac:dyDescent="0.35">
      <c r="A4441" t="s">
        <v>7482</v>
      </c>
      <c r="B4441" t="s">
        <v>579</v>
      </c>
      <c r="C4441" t="s">
        <v>34</v>
      </c>
      <c r="D4441" t="s">
        <v>38</v>
      </c>
      <c r="E4441" s="1">
        <v>46094.427083333336</v>
      </c>
      <c r="F4441" s="1">
        <v>46095.927083333336</v>
      </c>
      <c r="G4441" t="s">
        <v>183</v>
      </c>
      <c r="H4441" t="s">
        <v>132</v>
      </c>
      <c r="I4441" t="s">
        <v>16</v>
      </c>
      <c r="J4441">
        <v>4</v>
      </c>
      <c r="K4441" t="str">
        <f>IF(tickets_dataset[[#This Row],[status]] = "Closed", "Yes","No")</f>
        <v>No</v>
      </c>
      <c r="L4441" s="2">
        <f t="shared" si="276"/>
        <v>36</v>
      </c>
      <c r="M4441" t="str">
        <f t="shared" si="277"/>
        <v>No</v>
      </c>
      <c r="N4441" t="str">
        <f t="shared" si="278"/>
        <v>Mar</v>
      </c>
      <c r="O4441" s="2">
        <f t="shared" si="279"/>
        <v>1.5</v>
      </c>
      <c r="P4441" t="str">
        <f>VLOOKUP(G4441,Agents!A:E,4,FALSE)</f>
        <v>Team3</v>
      </c>
      <c r="Q4441" t="str">
        <f>VLOOKUP(G4441,Agents!A:E,5,FALSE)</f>
        <v>Senior</v>
      </c>
      <c r="R4441" t="str">
        <f>VLOOKUP(G4441,Agents!A:E,2,FALSE)</f>
        <v>Night</v>
      </c>
    </row>
    <row r="4442" spans="1:18" x14ac:dyDescent="0.35">
      <c r="A4442" t="s">
        <v>7483</v>
      </c>
      <c r="B4442" t="s">
        <v>7484</v>
      </c>
      <c r="C4442" t="s">
        <v>22</v>
      </c>
      <c r="D4442" t="s">
        <v>13</v>
      </c>
      <c r="E4442" s="1">
        <v>46033.345833333333</v>
      </c>
      <c r="F4442" s="1">
        <v>46033.429166666669</v>
      </c>
      <c r="G4442" t="s">
        <v>27</v>
      </c>
      <c r="H4442" t="s">
        <v>15</v>
      </c>
      <c r="I4442" t="s">
        <v>16</v>
      </c>
      <c r="J4442">
        <v>4</v>
      </c>
      <c r="K4442" t="str">
        <f>IF(tickets_dataset[[#This Row],[status]] = "Closed", "Yes","No")</f>
        <v>Yes</v>
      </c>
      <c r="L4442" s="2">
        <f t="shared" si="276"/>
        <v>2.0000000000582077</v>
      </c>
      <c r="M4442" t="str">
        <f t="shared" si="277"/>
        <v>No</v>
      </c>
      <c r="N4442" t="str">
        <f t="shared" si="278"/>
        <v>Jan</v>
      </c>
      <c r="O4442" s="2">
        <f t="shared" si="279"/>
        <v>8.3333333335758653E-2</v>
      </c>
      <c r="P4442" t="str">
        <f>VLOOKUP(G4442,Agents!A:E,4,FALSE)</f>
        <v>Team5</v>
      </c>
      <c r="Q4442" t="str">
        <f>VLOOKUP(G4442,Agents!A:E,5,FALSE)</f>
        <v>Senior</v>
      </c>
      <c r="R4442" t="str">
        <f>VLOOKUP(G4442,Agents!A:E,2,FALSE)</f>
        <v>Morning</v>
      </c>
    </row>
    <row r="4443" spans="1:18" x14ac:dyDescent="0.35">
      <c r="A4443" t="s">
        <v>7485</v>
      </c>
      <c r="B4443" t="s">
        <v>7486</v>
      </c>
      <c r="C4443" t="s">
        <v>50</v>
      </c>
      <c r="D4443" t="s">
        <v>38</v>
      </c>
      <c r="E4443" s="1">
        <v>46036.3125</v>
      </c>
      <c r="F4443" s="1">
        <v>46037.520833333336</v>
      </c>
      <c r="G4443" t="s">
        <v>119</v>
      </c>
      <c r="H4443" t="s">
        <v>15</v>
      </c>
      <c r="I4443" t="s">
        <v>16</v>
      </c>
      <c r="J4443">
        <v>4</v>
      </c>
      <c r="K4443" t="str">
        <f>IF(tickets_dataset[[#This Row],[status]] = "Closed", "Yes","No")</f>
        <v>Yes</v>
      </c>
      <c r="L4443" s="2">
        <f t="shared" si="276"/>
        <v>29.000000000058208</v>
      </c>
      <c r="M4443" t="str">
        <f t="shared" si="277"/>
        <v>No</v>
      </c>
      <c r="N4443" t="str">
        <f t="shared" si="278"/>
        <v>Jan</v>
      </c>
      <c r="O4443" s="2">
        <f t="shared" si="279"/>
        <v>1.2083333333357587</v>
      </c>
      <c r="P4443" t="str">
        <f>VLOOKUP(G4443,Agents!A:E,4,FALSE)</f>
        <v>Team1</v>
      </c>
      <c r="Q4443" t="str">
        <f>VLOOKUP(G4443,Agents!A:E,5,FALSE)</f>
        <v>Junior</v>
      </c>
      <c r="R4443" t="str">
        <f>VLOOKUP(G4443,Agents!A:E,2,FALSE)</f>
        <v>Morning</v>
      </c>
    </row>
    <row r="4444" spans="1:18" x14ac:dyDescent="0.35">
      <c r="A4444" t="s">
        <v>7487</v>
      </c>
      <c r="B4444" t="s">
        <v>5275</v>
      </c>
      <c r="C4444" t="s">
        <v>50</v>
      </c>
      <c r="D4444" t="s">
        <v>38</v>
      </c>
      <c r="E4444" s="1">
        <v>46094.078472222223</v>
      </c>
      <c r="F4444" s="1">
        <v>46097.536805555559</v>
      </c>
      <c r="G4444" t="s">
        <v>62</v>
      </c>
      <c r="H4444" t="s">
        <v>15</v>
      </c>
      <c r="I4444" t="s">
        <v>16</v>
      </c>
      <c r="J4444">
        <v>4</v>
      </c>
      <c r="K4444" t="str">
        <f>IF(tickets_dataset[[#This Row],[status]] = "Closed", "Yes","No")</f>
        <v>Yes</v>
      </c>
      <c r="L4444" s="2">
        <f t="shared" si="276"/>
        <v>83.000000000058208</v>
      </c>
      <c r="M4444" t="str">
        <f t="shared" si="277"/>
        <v>Yes</v>
      </c>
      <c r="N4444" t="str">
        <f t="shared" si="278"/>
        <v>Mar</v>
      </c>
      <c r="O4444" s="2">
        <f t="shared" si="279"/>
        <v>3.4583333333357587</v>
      </c>
      <c r="P4444" t="str">
        <f>VLOOKUP(G4444,Agents!A:E,4,FALSE)</f>
        <v>Team1</v>
      </c>
      <c r="Q4444" t="str">
        <f>VLOOKUP(G4444,Agents!A:E,5,FALSE)</f>
        <v>Junior</v>
      </c>
      <c r="R4444" t="str">
        <f>VLOOKUP(G4444,Agents!A:E,2,FALSE)</f>
        <v>Morning</v>
      </c>
    </row>
    <row r="4445" spans="1:18" x14ac:dyDescent="0.35">
      <c r="A4445" t="s">
        <v>7488</v>
      </c>
      <c r="B4445" t="s">
        <v>3238</v>
      </c>
      <c r="C4445" t="s">
        <v>34</v>
      </c>
      <c r="D4445" t="s">
        <v>38</v>
      </c>
      <c r="E4445" s="1">
        <v>46103.165972222225</v>
      </c>
      <c r="F4445" s="1">
        <v>46104.957638888889</v>
      </c>
      <c r="G4445" t="s">
        <v>77</v>
      </c>
      <c r="H4445" t="s">
        <v>28</v>
      </c>
      <c r="I4445" t="s">
        <v>16</v>
      </c>
      <c r="J4445">
        <v>4</v>
      </c>
      <c r="K4445" t="str">
        <f>IF(tickets_dataset[[#This Row],[status]] = "Closed", "Yes","No")</f>
        <v>No</v>
      </c>
      <c r="L4445" s="2">
        <f t="shared" si="276"/>
        <v>42.999999999941792</v>
      </c>
      <c r="M4445" t="str">
        <f t="shared" si="277"/>
        <v>No</v>
      </c>
      <c r="N4445" t="str">
        <f t="shared" si="278"/>
        <v>Mar</v>
      </c>
      <c r="O4445" s="2">
        <f t="shared" si="279"/>
        <v>1.7916666666642413</v>
      </c>
      <c r="P4445" t="str">
        <f>VLOOKUP(G4445,Agents!A:E,4,FALSE)</f>
        <v>Team5</v>
      </c>
      <c r="Q4445" t="str">
        <f>VLOOKUP(G4445,Agents!A:E,5,FALSE)</f>
        <v>Junior</v>
      </c>
      <c r="R4445" t="str">
        <f>VLOOKUP(G4445,Agents!A:E,2,FALSE)</f>
        <v>Evening</v>
      </c>
    </row>
    <row r="4446" spans="1:18" x14ac:dyDescent="0.35">
      <c r="A4446" t="s">
        <v>7489</v>
      </c>
      <c r="B4446" t="s">
        <v>7490</v>
      </c>
      <c r="C4446" t="s">
        <v>22</v>
      </c>
      <c r="D4446" t="s">
        <v>13</v>
      </c>
      <c r="E4446" s="1">
        <v>46074.904166666667</v>
      </c>
      <c r="F4446" s="1">
        <v>46076.404166666667</v>
      </c>
      <c r="G4446" t="s">
        <v>221</v>
      </c>
      <c r="H4446" t="s">
        <v>132</v>
      </c>
      <c r="I4446" t="s">
        <v>16</v>
      </c>
      <c r="J4446">
        <v>4</v>
      </c>
      <c r="K4446" t="str">
        <f>IF(tickets_dataset[[#This Row],[status]] = "Closed", "Yes","No")</f>
        <v>No</v>
      </c>
      <c r="L4446" s="2">
        <f t="shared" si="276"/>
        <v>36</v>
      </c>
      <c r="M4446" t="str">
        <f t="shared" si="277"/>
        <v>No</v>
      </c>
      <c r="N4446" t="str">
        <f t="shared" si="278"/>
        <v>Feb</v>
      </c>
      <c r="O4446" s="2">
        <f t="shared" si="279"/>
        <v>1.5</v>
      </c>
      <c r="P4446" t="str">
        <f>VLOOKUP(G4446,Agents!A:E,4,FALSE)</f>
        <v>Team4</v>
      </c>
      <c r="Q4446" t="str">
        <f>VLOOKUP(G4446,Agents!A:E,5,FALSE)</f>
        <v>Senior</v>
      </c>
      <c r="R4446" t="str">
        <f>VLOOKUP(G4446,Agents!A:E,2,FALSE)</f>
        <v>Morning</v>
      </c>
    </row>
    <row r="4447" spans="1:18" x14ac:dyDescent="0.35">
      <c r="A4447" t="s">
        <v>7491</v>
      </c>
      <c r="B4447" t="s">
        <v>1899</v>
      </c>
      <c r="C4447" t="s">
        <v>22</v>
      </c>
      <c r="D4447" t="s">
        <v>26</v>
      </c>
      <c r="E4447" s="1">
        <v>46048.22152777778</v>
      </c>
      <c r="F4447" s="1">
        <v>46049.09652777778</v>
      </c>
      <c r="G4447" t="s">
        <v>27</v>
      </c>
      <c r="H4447" t="s">
        <v>28</v>
      </c>
      <c r="I4447" t="s">
        <v>16</v>
      </c>
      <c r="J4447">
        <v>5</v>
      </c>
      <c r="K4447" t="str">
        <f>IF(tickets_dataset[[#This Row],[status]] = "Closed", "Yes","No")</f>
        <v>No</v>
      </c>
      <c r="L4447" s="2">
        <f t="shared" si="276"/>
        <v>21</v>
      </c>
      <c r="M4447" t="str">
        <f t="shared" si="277"/>
        <v>No</v>
      </c>
      <c r="N4447" t="str">
        <f t="shared" si="278"/>
        <v>Jan</v>
      </c>
      <c r="O4447" s="2">
        <f t="shared" si="279"/>
        <v>0.875</v>
      </c>
      <c r="P4447" t="str">
        <f>VLOOKUP(G4447,Agents!A:E,4,FALSE)</f>
        <v>Team5</v>
      </c>
      <c r="Q4447" t="str">
        <f>VLOOKUP(G4447,Agents!A:E,5,FALSE)</f>
        <v>Senior</v>
      </c>
      <c r="R4447" t="str">
        <f>VLOOKUP(G4447,Agents!A:E,2,FALSE)</f>
        <v>Morning</v>
      </c>
    </row>
    <row r="4448" spans="1:18" x14ac:dyDescent="0.35">
      <c r="A4448" t="s">
        <v>7492</v>
      </c>
      <c r="B4448" t="s">
        <v>5034</v>
      </c>
      <c r="C4448" t="s">
        <v>76</v>
      </c>
      <c r="D4448" t="s">
        <v>13</v>
      </c>
      <c r="E4448" s="1">
        <v>46097.990972222222</v>
      </c>
      <c r="F4448" s="1">
        <v>46098.240972222222</v>
      </c>
      <c r="G4448" t="s">
        <v>140</v>
      </c>
      <c r="H4448" t="s">
        <v>15</v>
      </c>
      <c r="I4448" t="s">
        <v>16</v>
      </c>
      <c r="J4448">
        <v>3</v>
      </c>
      <c r="K4448" t="str">
        <f>IF(tickets_dataset[[#This Row],[status]] = "Closed", "Yes","No")</f>
        <v>Yes</v>
      </c>
      <c r="L4448" s="2">
        <f t="shared" si="276"/>
        <v>6</v>
      </c>
      <c r="M4448" t="str">
        <f t="shared" si="277"/>
        <v>No</v>
      </c>
      <c r="N4448" t="str">
        <f t="shared" si="278"/>
        <v>Mar</v>
      </c>
      <c r="O4448" s="2">
        <f t="shared" si="279"/>
        <v>0.25</v>
      </c>
      <c r="P4448" t="str">
        <f>VLOOKUP(G4448,Agents!A:E,4,FALSE)</f>
        <v>Team1</v>
      </c>
      <c r="Q4448" t="str">
        <f>VLOOKUP(G4448,Agents!A:E,5,FALSE)</f>
        <v>Junior</v>
      </c>
      <c r="R4448" t="str">
        <f>VLOOKUP(G4448,Agents!A:E,2,FALSE)</f>
        <v>Morning</v>
      </c>
    </row>
    <row r="4449" spans="1:18" x14ac:dyDescent="0.35">
      <c r="A4449" t="s">
        <v>7493</v>
      </c>
      <c r="B4449" t="s">
        <v>7494</v>
      </c>
      <c r="C4449" t="s">
        <v>12</v>
      </c>
      <c r="D4449" t="s">
        <v>38</v>
      </c>
      <c r="E4449" s="1">
        <v>46071.970138888886</v>
      </c>
      <c r="F4449" s="1">
        <v>46075.261805555558</v>
      </c>
      <c r="G4449" t="s">
        <v>206</v>
      </c>
      <c r="H4449" t="s">
        <v>15</v>
      </c>
      <c r="I4449" t="s">
        <v>16</v>
      </c>
      <c r="J4449">
        <v>4</v>
      </c>
      <c r="K4449" t="str">
        <f>IF(tickets_dataset[[#This Row],[status]] = "Closed", "Yes","No")</f>
        <v>Yes</v>
      </c>
      <c r="L4449" s="2">
        <f t="shared" si="276"/>
        <v>79.000000000116415</v>
      </c>
      <c r="M4449" t="str">
        <f t="shared" si="277"/>
        <v>Yes</v>
      </c>
      <c r="N4449" t="str">
        <f t="shared" si="278"/>
        <v>Feb</v>
      </c>
      <c r="O4449" s="2">
        <f t="shared" si="279"/>
        <v>3.2916666666715173</v>
      </c>
      <c r="P4449" t="str">
        <f>VLOOKUP(G4449,Agents!A:E,4,FALSE)</f>
        <v>Team5</v>
      </c>
      <c r="Q4449" t="str">
        <f>VLOOKUP(G4449,Agents!A:E,5,FALSE)</f>
        <v>Junior</v>
      </c>
      <c r="R4449" t="str">
        <f>VLOOKUP(G4449,Agents!A:E,2,FALSE)</f>
        <v>Evening</v>
      </c>
    </row>
    <row r="4450" spans="1:18" x14ac:dyDescent="0.35">
      <c r="A4450" t="s">
        <v>7495</v>
      </c>
      <c r="B4450" t="s">
        <v>7201</v>
      </c>
      <c r="C4450" t="s">
        <v>34</v>
      </c>
      <c r="D4450" t="s">
        <v>13</v>
      </c>
      <c r="E4450" s="1">
        <v>46111.143055555556</v>
      </c>
      <c r="F4450" s="1">
        <v>46112.351388888892</v>
      </c>
      <c r="G4450" t="s">
        <v>77</v>
      </c>
      <c r="H4450" t="s">
        <v>132</v>
      </c>
      <c r="I4450" t="s">
        <v>16</v>
      </c>
      <c r="J4450">
        <v>5</v>
      </c>
      <c r="K4450" t="str">
        <f>IF(tickets_dataset[[#This Row],[status]] = "Closed", "Yes","No")</f>
        <v>No</v>
      </c>
      <c r="L4450" s="2">
        <f t="shared" si="276"/>
        <v>29.000000000058208</v>
      </c>
      <c r="M4450" t="str">
        <f t="shared" si="277"/>
        <v>No</v>
      </c>
      <c r="N4450" t="str">
        <f t="shared" si="278"/>
        <v>Mar</v>
      </c>
      <c r="O4450" s="2">
        <f t="shared" si="279"/>
        <v>1.2083333333357587</v>
      </c>
      <c r="P4450" t="str">
        <f>VLOOKUP(G4450,Agents!A:E,4,FALSE)</f>
        <v>Team5</v>
      </c>
      <c r="Q4450" t="str">
        <f>VLOOKUP(G4450,Agents!A:E,5,FALSE)</f>
        <v>Junior</v>
      </c>
      <c r="R4450" t="str">
        <f>VLOOKUP(G4450,Agents!A:E,2,FALSE)</f>
        <v>Evening</v>
      </c>
    </row>
    <row r="4451" spans="1:18" x14ac:dyDescent="0.35">
      <c r="A4451" t="s">
        <v>7496</v>
      </c>
      <c r="B4451" t="s">
        <v>7497</v>
      </c>
      <c r="C4451" t="s">
        <v>22</v>
      </c>
      <c r="D4451" t="s">
        <v>38</v>
      </c>
      <c r="E4451" s="1">
        <v>46047.588194444441</v>
      </c>
      <c r="F4451" s="1">
        <v>46050.463194444441</v>
      </c>
      <c r="G4451" t="s">
        <v>67</v>
      </c>
      <c r="H4451" t="s">
        <v>15</v>
      </c>
      <c r="I4451" t="s">
        <v>16</v>
      </c>
      <c r="J4451">
        <v>5</v>
      </c>
      <c r="K4451" t="str">
        <f>IF(tickets_dataset[[#This Row],[status]] = "Closed", "Yes","No")</f>
        <v>Yes</v>
      </c>
      <c r="L4451" s="2">
        <f t="shared" si="276"/>
        <v>69</v>
      </c>
      <c r="M4451" t="str">
        <f t="shared" si="277"/>
        <v>Yes</v>
      </c>
      <c r="N4451" t="str">
        <f t="shared" si="278"/>
        <v>Jan</v>
      </c>
      <c r="O4451" s="2">
        <f t="shared" si="279"/>
        <v>2.875</v>
      </c>
      <c r="P4451" t="str">
        <f>VLOOKUP(G4451,Agents!A:E,4,FALSE)</f>
        <v>Team5</v>
      </c>
      <c r="Q4451" t="str">
        <f>VLOOKUP(G4451,Agents!A:E,5,FALSE)</f>
        <v>Junior</v>
      </c>
      <c r="R4451" t="str">
        <f>VLOOKUP(G4451,Agents!A:E,2,FALSE)</f>
        <v>Evening</v>
      </c>
    </row>
    <row r="4452" spans="1:18" x14ac:dyDescent="0.35">
      <c r="A4452" t="s">
        <v>7498</v>
      </c>
      <c r="B4452" t="s">
        <v>973</v>
      </c>
      <c r="C4452" t="s">
        <v>12</v>
      </c>
      <c r="D4452" t="s">
        <v>13</v>
      </c>
      <c r="E4452" s="1">
        <v>46102.030555555553</v>
      </c>
      <c r="F4452" s="1">
        <v>46103.863888888889</v>
      </c>
      <c r="G4452" t="s">
        <v>23</v>
      </c>
      <c r="H4452" t="s">
        <v>15</v>
      </c>
      <c r="I4452" t="s">
        <v>16</v>
      </c>
      <c r="J4452">
        <v>4</v>
      </c>
      <c r="K4452" t="str">
        <f>IF(tickets_dataset[[#This Row],[status]] = "Closed", "Yes","No")</f>
        <v>Yes</v>
      </c>
      <c r="L4452" s="2">
        <f t="shared" si="276"/>
        <v>44.000000000058208</v>
      </c>
      <c r="M4452" t="str">
        <f t="shared" si="277"/>
        <v>No</v>
      </c>
      <c r="N4452" t="str">
        <f t="shared" si="278"/>
        <v>Mar</v>
      </c>
      <c r="O4452" s="2">
        <f t="shared" si="279"/>
        <v>1.8333333333357587</v>
      </c>
      <c r="P4452" t="str">
        <f>VLOOKUP(G4452,Agents!A:E,4,FALSE)</f>
        <v>Team3</v>
      </c>
      <c r="Q4452" t="str">
        <f>VLOOKUP(G4452,Agents!A:E,5,FALSE)</f>
        <v>Senior</v>
      </c>
      <c r="R4452" t="str">
        <f>VLOOKUP(G4452,Agents!A:E,2,FALSE)</f>
        <v>Evening</v>
      </c>
    </row>
    <row r="4453" spans="1:18" x14ac:dyDescent="0.35">
      <c r="A4453" t="s">
        <v>7499</v>
      </c>
      <c r="B4453" t="s">
        <v>2889</v>
      </c>
      <c r="C4453" t="s">
        <v>50</v>
      </c>
      <c r="D4453" t="s">
        <v>26</v>
      </c>
      <c r="E4453" s="1">
        <v>46071.03402777778</v>
      </c>
      <c r="F4453" s="1">
        <v>46071.242361111108</v>
      </c>
      <c r="G4453" t="s">
        <v>422</v>
      </c>
      <c r="H4453" t="s">
        <v>15</v>
      </c>
      <c r="I4453" t="s">
        <v>16</v>
      </c>
      <c r="J4453">
        <v>5</v>
      </c>
      <c r="K4453" t="str">
        <f>IF(tickets_dataset[[#This Row],[status]] = "Closed", "Yes","No")</f>
        <v>Yes</v>
      </c>
      <c r="L4453" s="2">
        <f t="shared" si="276"/>
        <v>4.9999999998835847</v>
      </c>
      <c r="M4453" t="str">
        <f t="shared" si="277"/>
        <v>No</v>
      </c>
      <c r="N4453" t="str">
        <f t="shared" si="278"/>
        <v>Feb</v>
      </c>
      <c r="O4453" s="2">
        <f t="shared" si="279"/>
        <v>0.20833333332848269</v>
      </c>
      <c r="P4453" t="str">
        <f>VLOOKUP(G4453,Agents!A:E,4,FALSE)</f>
        <v>Team5</v>
      </c>
      <c r="Q4453" t="str">
        <f>VLOOKUP(G4453,Agents!A:E,5,FALSE)</f>
        <v>Mid</v>
      </c>
      <c r="R4453" t="str">
        <f>VLOOKUP(G4453,Agents!A:E,2,FALSE)</f>
        <v>Evening</v>
      </c>
    </row>
    <row r="4454" spans="1:18" x14ac:dyDescent="0.35">
      <c r="A4454" t="s">
        <v>7500</v>
      </c>
      <c r="B4454" t="s">
        <v>5794</v>
      </c>
      <c r="C4454" t="s">
        <v>34</v>
      </c>
      <c r="D4454" t="s">
        <v>38</v>
      </c>
      <c r="E4454" s="1">
        <v>46035.594444444447</v>
      </c>
      <c r="F4454" s="1">
        <v>46038.552777777775</v>
      </c>
      <c r="G4454" t="s">
        <v>35</v>
      </c>
      <c r="H4454" t="s">
        <v>15</v>
      </c>
      <c r="I4454" t="s">
        <v>16</v>
      </c>
      <c r="J4454">
        <v>4</v>
      </c>
      <c r="K4454" t="str">
        <f>IF(tickets_dataset[[#This Row],[status]] = "Closed", "Yes","No")</f>
        <v>Yes</v>
      </c>
      <c r="L4454" s="2">
        <f t="shared" si="276"/>
        <v>70.999999999883585</v>
      </c>
      <c r="M4454" t="str">
        <f t="shared" si="277"/>
        <v>Yes</v>
      </c>
      <c r="N4454" t="str">
        <f t="shared" si="278"/>
        <v>Jan</v>
      </c>
      <c r="O4454" s="2">
        <f t="shared" si="279"/>
        <v>2.9583333333284827</v>
      </c>
      <c r="P4454" t="str">
        <f>VLOOKUP(G4454,Agents!A:E,4,FALSE)</f>
        <v>Team1</v>
      </c>
      <c r="Q4454" t="str">
        <f>VLOOKUP(G4454,Agents!A:E,5,FALSE)</f>
        <v>Senior</v>
      </c>
      <c r="R4454" t="str">
        <f>VLOOKUP(G4454,Agents!A:E,2,FALSE)</f>
        <v>Evening</v>
      </c>
    </row>
    <row r="4455" spans="1:18" x14ac:dyDescent="0.35">
      <c r="A4455" t="s">
        <v>7501</v>
      </c>
      <c r="B4455" t="s">
        <v>5648</v>
      </c>
      <c r="C4455" t="s">
        <v>34</v>
      </c>
      <c r="D4455" t="s">
        <v>38</v>
      </c>
      <c r="E4455" s="1">
        <v>46064.945833333331</v>
      </c>
      <c r="F4455" s="1">
        <v>46066.070833333331</v>
      </c>
      <c r="G4455" t="s">
        <v>19</v>
      </c>
      <c r="H4455" t="s">
        <v>28</v>
      </c>
      <c r="I4455" t="s">
        <v>16</v>
      </c>
      <c r="J4455">
        <v>3</v>
      </c>
      <c r="K4455" t="str">
        <f>IF(tickets_dataset[[#This Row],[status]] = "Closed", "Yes","No")</f>
        <v>No</v>
      </c>
      <c r="L4455" s="2">
        <f t="shared" si="276"/>
        <v>27</v>
      </c>
      <c r="M4455" t="str">
        <f t="shared" si="277"/>
        <v>No</v>
      </c>
      <c r="N4455" t="str">
        <f t="shared" si="278"/>
        <v>Feb</v>
      </c>
      <c r="O4455" s="2">
        <f t="shared" si="279"/>
        <v>1.125</v>
      </c>
      <c r="P4455" t="str">
        <f>VLOOKUP(G4455,Agents!A:E,4,FALSE)</f>
        <v>Team4</v>
      </c>
      <c r="Q4455" t="str">
        <f>VLOOKUP(G4455,Agents!A:E,5,FALSE)</f>
        <v>Senior</v>
      </c>
      <c r="R4455" t="str">
        <f>VLOOKUP(G4455,Agents!A:E,2,FALSE)</f>
        <v>Evening</v>
      </c>
    </row>
    <row r="4456" spans="1:18" x14ac:dyDescent="0.35">
      <c r="A4456" t="s">
        <v>7502</v>
      </c>
      <c r="B4456" t="s">
        <v>7503</v>
      </c>
      <c r="C4456" t="s">
        <v>50</v>
      </c>
      <c r="D4456" t="s">
        <v>38</v>
      </c>
      <c r="E4456" s="1">
        <v>46049.599305555559</v>
      </c>
      <c r="F4456" s="1">
        <v>46051.015972222223</v>
      </c>
      <c r="G4456" t="s">
        <v>170</v>
      </c>
      <c r="H4456" t="s">
        <v>15</v>
      </c>
      <c r="I4456" t="s">
        <v>16</v>
      </c>
      <c r="J4456">
        <v>3</v>
      </c>
      <c r="K4456" t="str">
        <f>IF(tickets_dataset[[#This Row],[status]] = "Closed", "Yes","No")</f>
        <v>Yes</v>
      </c>
      <c r="L4456" s="2">
        <f t="shared" si="276"/>
        <v>33.999999999941792</v>
      </c>
      <c r="M4456" t="str">
        <f t="shared" si="277"/>
        <v>No</v>
      </c>
      <c r="N4456" t="str">
        <f t="shared" si="278"/>
        <v>Jan</v>
      </c>
      <c r="O4456" s="2">
        <f t="shared" si="279"/>
        <v>1.4166666666642413</v>
      </c>
      <c r="P4456" t="str">
        <f>VLOOKUP(G4456,Agents!A:E,4,FALSE)</f>
        <v>Team5</v>
      </c>
      <c r="Q4456" t="str">
        <f>VLOOKUP(G4456,Agents!A:E,5,FALSE)</f>
        <v>Junior</v>
      </c>
      <c r="R4456" t="str">
        <f>VLOOKUP(G4456,Agents!A:E,2,FALSE)</f>
        <v>Night</v>
      </c>
    </row>
    <row r="4457" spans="1:18" x14ac:dyDescent="0.35">
      <c r="A4457" t="s">
        <v>7504</v>
      </c>
      <c r="B4457" t="s">
        <v>4471</v>
      </c>
      <c r="C4457" t="s">
        <v>34</v>
      </c>
      <c r="D4457" t="s">
        <v>38</v>
      </c>
      <c r="E4457" s="1">
        <v>46097.036111111112</v>
      </c>
      <c r="F4457" s="1">
        <v>46098.911111111112</v>
      </c>
      <c r="G4457" t="s">
        <v>256</v>
      </c>
      <c r="H4457" t="s">
        <v>15</v>
      </c>
      <c r="I4457" t="s">
        <v>16</v>
      </c>
      <c r="J4457">
        <v>4</v>
      </c>
      <c r="K4457" t="str">
        <f>IF(tickets_dataset[[#This Row],[status]] = "Closed", "Yes","No")</f>
        <v>Yes</v>
      </c>
      <c r="L4457" s="2">
        <f t="shared" si="276"/>
        <v>45</v>
      </c>
      <c r="M4457" t="str">
        <f t="shared" si="277"/>
        <v>No</v>
      </c>
      <c r="N4457" t="str">
        <f t="shared" si="278"/>
        <v>Mar</v>
      </c>
      <c r="O4457" s="2">
        <f t="shared" si="279"/>
        <v>1.875</v>
      </c>
      <c r="P4457" t="str">
        <f>VLOOKUP(G4457,Agents!A:E,4,FALSE)</f>
        <v>Team1</v>
      </c>
      <c r="Q4457" t="str">
        <f>VLOOKUP(G4457,Agents!A:E,5,FALSE)</f>
        <v>Mid</v>
      </c>
      <c r="R4457" t="str">
        <f>VLOOKUP(G4457,Agents!A:E,2,FALSE)</f>
        <v>Morning</v>
      </c>
    </row>
    <row r="4458" spans="1:18" x14ac:dyDescent="0.35">
      <c r="A4458" t="s">
        <v>7505</v>
      </c>
      <c r="B4458" t="s">
        <v>2984</v>
      </c>
      <c r="C4458" t="s">
        <v>50</v>
      </c>
      <c r="D4458" t="s">
        <v>38</v>
      </c>
      <c r="E4458" s="1">
        <v>46035.586805555555</v>
      </c>
      <c r="F4458" s="1">
        <v>46036.545138888891</v>
      </c>
      <c r="G4458" t="s">
        <v>77</v>
      </c>
      <c r="H4458" t="s">
        <v>15</v>
      </c>
      <c r="I4458" t="s">
        <v>16</v>
      </c>
      <c r="J4458">
        <v>3</v>
      </c>
      <c r="K4458" t="str">
        <f>IF(tickets_dataset[[#This Row],[status]] = "Closed", "Yes","No")</f>
        <v>Yes</v>
      </c>
      <c r="L4458" s="2">
        <f t="shared" si="276"/>
        <v>23.000000000058208</v>
      </c>
      <c r="M4458" t="str">
        <f t="shared" si="277"/>
        <v>No</v>
      </c>
      <c r="N4458" t="str">
        <f t="shared" si="278"/>
        <v>Jan</v>
      </c>
      <c r="O4458" s="2">
        <f t="shared" si="279"/>
        <v>0.95833333333575865</v>
      </c>
      <c r="P4458" t="str">
        <f>VLOOKUP(G4458,Agents!A:E,4,FALSE)</f>
        <v>Team5</v>
      </c>
      <c r="Q4458" t="str">
        <f>VLOOKUP(G4458,Agents!A:E,5,FALSE)</f>
        <v>Junior</v>
      </c>
      <c r="R4458" t="str">
        <f>VLOOKUP(G4458,Agents!A:E,2,FALSE)</f>
        <v>Evening</v>
      </c>
    </row>
    <row r="4459" spans="1:18" x14ac:dyDescent="0.35">
      <c r="A4459" t="s">
        <v>7506</v>
      </c>
      <c r="B4459" t="s">
        <v>4705</v>
      </c>
      <c r="C4459" t="s">
        <v>50</v>
      </c>
      <c r="D4459" t="s">
        <v>13</v>
      </c>
      <c r="E4459" s="1">
        <v>46105.879166666666</v>
      </c>
      <c r="F4459" s="1">
        <v>46106.754166666666</v>
      </c>
      <c r="G4459" t="s">
        <v>357</v>
      </c>
      <c r="H4459" t="s">
        <v>132</v>
      </c>
      <c r="I4459" t="s">
        <v>16</v>
      </c>
      <c r="J4459">
        <v>4</v>
      </c>
      <c r="K4459" t="str">
        <f>IF(tickets_dataset[[#This Row],[status]] = "Closed", "Yes","No")</f>
        <v>No</v>
      </c>
      <c r="L4459" s="2">
        <f t="shared" si="276"/>
        <v>21</v>
      </c>
      <c r="M4459" t="str">
        <f t="shared" si="277"/>
        <v>No</v>
      </c>
      <c r="N4459" t="str">
        <f t="shared" si="278"/>
        <v>Mar</v>
      </c>
      <c r="O4459" s="2">
        <f t="shared" si="279"/>
        <v>0.875</v>
      </c>
      <c r="P4459" t="str">
        <f>VLOOKUP(G4459,Agents!A:E,4,FALSE)</f>
        <v>Team1</v>
      </c>
      <c r="Q4459" t="str">
        <f>VLOOKUP(G4459,Agents!A:E,5,FALSE)</f>
        <v>Mid</v>
      </c>
      <c r="R4459" t="str">
        <f>VLOOKUP(G4459,Agents!A:E,2,FALSE)</f>
        <v>Morning</v>
      </c>
    </row>
    <row r="4460" spans="1:18" x14ac:dyDescent="0.35">
      <c r="A4460" t="s">
        <v>7507</v>
      </c>
      <c r="B4460" t="s">
        <v>1101</v>
      </c>
      <c r="C4460" t="s">
        <v>50</v>
      </c>
      <c r="D4460" t="s">
        <v>38</v>
      </c>
      <c r="E4460" s="1">
        <v>46080.731249999997</v>
      </c>
      <c r="F4460" s="1">
        <v>46083.231249999997</v>
      </c>
      <c r="G4460" t="s">
        <v>103</v>
      </c>
      <c r="H4460" t="s">
        <v>15</v>
      </c>
      <c r="I4460" t="s">
        <v>16</v>
      </c>
      <c r="J4460">
        <v>3</v>
      </c>
      <c r="K4460" t="str">
        <f>IF(tickets_dataset[[#This Row],[status]] = "Closed", "Yes","No")</f>
        <v>Yes</v>
      </c>
      <c r="L4460" s="2">
        <f t="shared" si="276"/>
        <v>60</v>
      </c>
      <c r="M4460" t="str">
        <f t="shared" si="277"/>
        <v>Yes</v>
      </c>
      <c r="N4460" t="str">
        <f t="shared" si="278"/>
        <v>Feb</v>
      </c>
      <c r="O4460" s="2">
        <f t="shared" si="279"/>
        <v>2.5</v>
      </c>
      <c r="P4460" t="str">
        <f>VLOOKUP(G4460,Agents!A:E,4,FALSE)</f>
        <v>Team4</v>
      </c>
      <c r="Q4460" t="str">
        <f>VLOOKUP(G4460,Agents!A:E,5,FALSE)</f>
        <v>Senior</v>
      </c>
      <c r="R4460" t="str">
        <f>VLOOKUP(G4460,Agents!A:E,2,FALSE)</f>
        <v>Night</v>
      </c>
    </row>
    <row r="4461" spans="1:18" x14ac:dyDescent="0.35">
      <c r="A4461" t="s">
        <v>7508</v>
      </c>
      <c r="B4461" t="s">
        <v>3561</v>
      </c>
      <c r="C4461" t="s">
        <v>76</v>
      </c>
      <c r="D4461" t="s">
        <v>13</v>
      </c>
      <c r="E4461" s="1">
        <v>46026.572916666664</v>
      </c>
      <c r="F4461" s="1">
        <v>46028.15625</v>
      </c>
      <c r="G4461" t="s">
        <v>221</v>
      </c>
      <c r="H4461" t="s">
        <v>15</v>
      </c>
      <c r="I4461" t="s">
        <v>16</v>
      </c>
      <c r="J4461">
        <v>3</v>
      </c>
      <c r="K4461" t="str">
        <f>IF(tickets_dataset[[#This Row],[status]] = "Closed", "Yes","No")</f>
        <v>Yes</v>
      </c>
      <c r="L4461" s="2">
        <f t="shared" si="276"/>
        <v>38.000000000058208</v>
      </c>
      <c r="M4461" t="str">
        <f t="shared" si="277"/>
        <v>No</v>
      </c>
      <c r="N4461" t="str">
        <f t="shared" si="278"/>
        <v>Jan</v>
      </c>
      <c r="O4461" s="2">
        <f t="shared" si="279"/>
        <v>1.5833333333357587</v>
      </c>
      <c r="P4461" t="str">
        <f>VLOOKUP(G4461,Agents!A:E,4,FALSE)</f>
        <v>Team4</v>
      </c>
      <c r="Q4461" t="str">
        <f>VLOOKUP(G4461,Agents!A:E,5,FALSE)</f>
        <v>Senior</v>
      </c>
      <c r="R4461" t="str">
        <f>VLOOKUP(G4461,Agents!A:E,2,FALSE)</f>
        <v>Morning</v>
      </c>
    </row>
    <row r="4462" spans="1:18" x14ac:dyDescent="0.35">
      <c r="A4462" t="s">
        <v>7509</v>
      </c>
      <c r="B4462" t="s">
        <v>7510</v>
      </c>
      <c r="C4462" t="s">
        <v>12</v>
      </c>
      <c r="D4462" t="s">
        <v>38</v>
      </c>
      <c r="E4462" s="1">
        <v>46084.494444444441</v>
      </c>
      <c r="F4462" s="1">
        <v>46088.327777777777</v>
      </c>
      <c r="G4462" t="s">
        <v>167</v>
      </c>
      <c r="H4462" t="s">
        <v>15</v>
      </c>
      <c r="I4462" t="s">
        <v>16</v>
      </c>
      <c r="J4462">
        <v>4</v>
      </c>
      <c r="K4462" t="str">
        <f>IF(tickets_dataset[[#This Row],[status]] = "Closed", "Yes","No")</f>
        <v>Yes</v>
      </c>
      <c r="L4462" s="2">
        <f t="shared" si="276"/>
        <v>92.000000000058208</v>
      </c>
      <c r="M4462" t="str">
        <f t="shared" si="277"/>
        <v>Yes</v>
      </c>
      <c r="N4462" t="str">
        <f t="shared" si="278"/>
        <v>Mar</v>
      </c>
      <c r="O4462" s="2">
        <f t="shared" si="279"/>
        <v>3.8333333333357587</v>
      </c>
      <c r="P4462" t="str">
        <f>VLOOKUP(G4462,Agents!A:E,4,FALSE)</f>
        <v>Team3</v>
      </c>
      <c r="Q4462" t="str">
        <f>VLOOKUP(G4462,Agents!A:E,5,FALSE)</f>
        <v>Mid</v>
      </c>
      <c r="R4462" t="str">
        <f>VLOOKUP(G4462,Agents!A:E,2,FALSE)</f>
        <v>Evening</v>
      </c>
    </row>
    <row r="4463" spans="1:18" x14ac:dyDescent="0.35">
      <c r="A4463" t="s">
        <v>7511</v>
      </c>
      <c r="B4463" t="s">
        <v>6648</v>
      </c>
      <c r="C4463" t="s">
        <v>34</v>
      </c>
      <c r="D4463" t="s">
        <v>38</v>
      </c>
      <c r="E4463" s="1">
        <v>46062.004166666666</v>
      </c>
      <c r="F4463" s="1">
        <v>46065.754166666666</v>
      </c>
      <c r="G4463" t="s">
        <v>53</v>
      </c>
      <c r="H4463" t="s">
        <v>15</v>
      </c>
      <c r="I4463" t="s">
        <v>16</v>
      </c>
      <c r="J4463">
        <v>2</v>
      </c>
      <c r="K4463" t="str">
        <f>IF(tickets_dataset[[#This Row],[status]] = "Closed", "Yes","No")</f>
        <v>Yes</v>
      </c>
      <c r="L4463" s="2">
        <f t="shared" si="276"/>
        <v>90</v>
      </c>
      <c r="M4463" t="str">
        <f t="shared" si="277"/>
        <v>Yes</v>
      </c>
      <c r="N4463" t="str">
        <f t="shared" si="278"/>
        <v>Feb</v>
      </c>
      <c r="O4463" s="2">
        <f t="shared" si="279"/>
        <v>3.75</v>
      </c>
      <c r="P4463" t="str">
        <f>VLOOKUP(G4463,Agents!A:E,4,FALSE)</f>
        <v>Team1</v>
      </c>
      <c r="Q4463" t="str">
        <f>VLOOKUP(G4463,Agents!A:E,5,FALSE)</f>
        <v>Junior</v>
      </c>
      <c r="R4463" t="str">
        <f>VLOOKUP(G4463,Agents!A:E,2,FALSE)</f>
        <v>Night</v>
      </c>
    </row>
    <row r="4464" spans="1:18" x14ac:dyDescent="0.35">
      <c r="A4464" t="s">
        <v>7512</v>
      </c>
      <c r="B4464" t="s">
        <v>5456</v>
      </c>
      <c r="C4464" t="s">
        <v>76</v>
      </c>
      <c r="D4464" t="s">
        <v>38</v>
      </c>
      <c r="E4464" s="1">
        <v>46096.086111111108</v>
      </c>
      <c r="F4464" s="1">
        <v>46096.586111111108</v>
      </c>
      <c r="G4464" t="s">
        <v>62</v>
      </c>
      <c r="H4464" t="s">
        <v>15</v>
      </c>
      <c r="I4464" t="s">
        <v>16</v>
      </c>
      <c r="J4464">
        <v>5</v>
      </c>
      <c r="K4464" t="str">
        <f>IF(tickets_dataset[[#This Row],[status]] = "Closed", "Yes","No")</f>
        <v>Yes</v>
      </c>
      <c r="L4464" s="2">
        <f t="shared" si="276"/>
        <v>12</v>
      </c>
      <c r="M4464" t="str">
        <f t="shared" si="277"/>
        <v>No</v>
      </c>
      <c r="N4464" t="str">
        <f t="shared" si="278"/>
        <v>Mar</v>
      </c>
      <c r="O4464" s="2">
        <f t="shared" si="279"/>
        <v>0.5</v>
      </c>
      <c r="P4464" t="str">
        <f>VLOOKUP(G4464,Agents!A:E,4,FALSE)</f>
        <v>Team1</v>
      </c>
      <c r="Q4464" t="str">
        <f>VLOOKUP(G4464,Agents!A:E,5,FALSE)</f>
        <v>Junior</v>
      </c>
      <c r="R4464" t="str">
        <f>VLOOKUP(G4464,Agents!A:E,2,FALSE)</f>
        <v>Morning</v>
      </c>
    </row>
    <row r="4465" spans="1:18" x14ac:dyDescent="0.35">
      <c r="A4465" t="s">
        <v>7513</v>
      </c>
      <c r="B4465" t="s">
        <v>2466</v>
      </c>
      <c r="C4465" t="s">
        <v>22</v>
      </c>
      <c r="D4465" t="s">
        <v>13</v>
      </c>
      <c r="E4465" s="1">
        <v>46024.511805555558</v>
      </c>
      <c r="F4465" s="1">
        <v>46025.053472222222</v>
      </c>
      <c r="G4465" t="s">
        <v>86</v>
      </c>
      <c r="H4465" t="s">
        <v>15</v>
      </c>
      <c r="I4465" t="s">
        <v>16</v>
      </c>
      <c r="J4465">
        <v>3</v>
      </c>
      <c r="K4465" t="str">
        <f>IF(tickets_dataset[[#This Row],[status]] = "Closed", "Yes","No")</f>
        <v>Yes</v>
      </c>
      <c r="L4465" s="2">
        <f t="shared" si="276"/>
        <v>12.999999999941792</v>
      </c>
      <c r="M4465" t="str">
        <f t="shared" si="277"/>
        <v>No</v>
      </c>
      <c r="N4465" t="str">
        <f t="shared" si="278"/>
        <v>Jan</v>
      </c>
      <c r="O4465" s="2">
        <f t="shared" si="279"/>
        <v>0.54166666666424135</v>
      </c>
      <c r="P4465" t="str">
        <f>VLOOKUP(G4465,Agents!A:E,4,FALSE)</f>
        <v>Team1</v>
      </c>
      <c r="Q4465" t="str">
        <f>VLOOKUP(G4465,Agents!A:E,5,FALSE)</f>
        <v>Mid</v>
      </c>
      <c r="R4465" t="str">
        <f>VLOOKUP(G4465,Agents!A:E,2,FALSE)</f>
        <v>Morning</v>
      </c>
    </row>
    <row r="4466" spans="1:18" x14ac:dyDescent="0.35">
      <c r="A4466" t="s">
        <v>7514</v>
      </c>
      <c r="B4466" t="s">
        <v>6565</v>
      </c>
      <c r="C4466" t="s">
        <v>34</v>
      </c>
      <c r="D4466" t="s">
        <v>13</v>
      </c>
      <c r="E4466" s="1">
        <v>46082.94027777778</v>
      </c>
      <c r="F4466" s="1">
        <v>46084.31527777778</v>
      </c>
      <c r="G4466" t="s">
        <v>156</v>
      </c>
      <c r="H4466" t="s">
        <v>15</v>
      </c>
      <c r="I4466" t="s">
        <v>16</v>
      </c>
      <c r="J4466">
        <v>4</v>
      </c>
      <c r="K4466" t="str">
        <f>IF(tickets_dataset[[#This Row],[status]] = "Closed", "Yes","No")</f>
        <v>Yes</v>
      </c>
      <c r="L4466" s="2">
        <f t="shared" si="276"/>
        <v>33</v>
      </c>
      <c r="M4466" t="str">
        <f t="shared" si="277"/>
        <v>No</v>
      </c>
      <c r="N4466" t="str">
        <f t="shared" si="278"/>
        <v>Mar</v>
      </c>
      <c r="O4466" s="2">
        <f t="shared" si="279"/>
        <v>1.375</v>
      </c>
      <c r="P4466" t="str">
        <f>VLOOKUP(G4466,Agents!A:E,4,FALSE)</f>
        <v>Team3</v>
      </c>
      <c r="Q4466" t="str">
        <f>VLOOKUP(G4466,Agents!A:E,5,FALSE)</f>
        <v>Mid</v>
      </c>
      <c r="R4466" t="str">
        <f>VLOOKUP(G4466,Agents!A:E,2,FALSE)</f>
        <v>Evening</v>
      </c>
    </row>
    <row r="4467" spans="1:18" x14ac:dyDescent="0.35">
      <c r="A4467" t="s">
        <v>7515</v>
      </c>
      <c r="B4467" t="s">
        <v>2577</v>
      </c>
      <c r="C4467" t="s">
        <v>34</v>
      </c>
      <c r="D4467" t="s">
        <v>13</v>
      </c>
      <c r="E4467" s="1">
        <v>46050.652083333334</v>
      </c>
      <c r="F4467" s="1">
        <v>46051.777083333334</v>
      </c>
      <c r="G4467" t="s">
        <v>73</v>
      </c>
      <c r="H4467" t="s">
        <v>15</v>
      </c>
      <c r="I4467" t="s">
        <v>16</v>
      </c>
      <c r="J4467">
        <v>5</v>
      </c>
      <c r="K4467" t="str">
        <f>IF(tickets_dataset[[#This Row],[status]] = "Closed", "Yes","No")</f>
        <v>Yes</v>
      </c>
      <c r="L4467" s="2">
        <f t="shared" si="276"/>
        <v>27</v>
      </c>
      <c r="M4467" t="str">
        <f t="shared" si="277"/>
        <v>No</v>
      </c>
      <c r="N4467" t="str">
        <f t="shared" si="278"/>
        <v>Jan</v>
      </c>
      <c r="O4467" s="2">
        <f t="shared" si="279"/>
        <v>1.125</v>
      </c>
      <c r="P4467" t="str">
        <f>VLOOKUP(G4467,Agents!A:E,4,FALSE)</f>
        <v>Team4</v>
      </c>
      <c r="Q4467" t="str">
        <f>VLOOKUP(G4467,Agents!A:E,5,FALSE)</f>
        <v>Senior</v>
      </c>
      <c r="R4467" t="str">
        <f>VLOOKUP(G4467,Agents!A:E,2,FALSE)</f>
        <v>Night</v>
      </c>
    </row>
    <row r="4468" spans="1:18" x14ac:dyDescent="0.35">
      <c r="A4468" t="s">
        <v>7516</v>
      </c>
      <c r="B4468" t="s">
        <v>4147</v>
      </c>
      <c r="C4468" t="s">
        <v>50</v>
      </c>
      <c r="D4468" t="s">
        <v>13</v>
      </c>
      <c r="E4468" s="1">
        <v>46066.518750000003</v>
      </c>
      <c r="F4468" s="1">
        <v>46067.768750000003</v>
      </c>
      <c r="G4468" t="s">
        <v>19</v>
      </c>
      <c r="H4468" t="s">
        <v>15</v>
      </c>
      <c r="I4468" t="s">
        <v>16</v>
      </c>
      <c r="J4468">
        <v>4</v>
      </c>
      <c r="K4468" t="str">
        <f>IF(tickets_dataset[[#This Row],[status]] = "Closed", "Yes","No")</f>
        <v>Yes</v>
      </c>
      <c r="L4468" s="2">
        <f t="shared" si="276"/>
        <v>30</v>
      </c>
      <c r="M4468" t="str">
        <f t="shared" si="277"/>
        <v>No</v>
      </c>
      <c r="N4468" t="str">
        <f t="shared" si="278"/>
        <v>Feb</v>
      </c>
      <c r="O4468" s="2">
        <f t="shared" si="279"/>
        <v>1.25</v>
      </c>
      <c r="P4468" t="str">
        <f>VLOOKUP(G4468,Agents!A:E,4,FALSE)</f>
        <v>Team4</v>
      </c>
      <c r="Q4468" t="str">
        <f>VLOOKUP(G4468,Agents!A:E,5,FALSE)</f>
        <v>Senior</v>
      </c>
      <c r="R4468" t="str">
        <f>VLOOKUP(G4468,Agents!A:E,2,FALSE)</f>
        <v>Evening</v>
      </c>
    </row>
    <row r="4469" spans="1:18" x14ac:dyDescent="0.35">
      <c r="A4469" t="s">
        <v>7517</v>
      </c>
      <c r="B4469" t="s">
        <v>1308</v>
      </c>
      <c r="C4469" t="s">
        <v>50</v>
      </c>
      <c r="D4469" t="s">
        <v>38</v>
      </c>
      <c r="E4469" s="1">
        <v>46098.96597222222</v>
      </c>
      <c r="F4469" s="1">
        <v>46100.59097222222</v>
      </c>
      <c r="G4469" t="s">
        <v>31</v>
      </c>
      <c r="H4469" t="s">
        <v>15</v>
      </c>
      <c r="I4469" t="s">
        <v>16</v>
      </c>
      <c r="J4469">
        <v>4</v>
      </c>
      <c r="K4469" t="str">
        <f>IF(tickets_dataset[[#This Row],[status]] = "Closed", "Yes","No")</f>
        <v>Yes</v>
      </c>
      <c r="L4469" s="2">
        <f t="shared" si="276"/>
        <v>39</v>
      </c>
      <c r="M4469" t="str">
        <f t="shared" si="277"/>
        <v>No</v>
      </c>
      <c r="N4469" t="str">
        <f t="shared" si="278"/>
        <v>Mar</v>
      </c>
      <c r="O4469" s="2">
        <f t="shared" si="279"/>
        <v>1.625</v>
      </c>
      <c r="P4469" t="str">
        <f>VLOOKUP(G4469,Agents!A:E,4,FALSE)</f>
        <v>Team5</v>
      </c>
      <c r="Q4469" t="str">
        <f>VLOOKUP(G4469,Agents!A:E,5,FALSE)</f>
        <v>Senior</v>
      </c>
      <c r="R4469" t="str">
        <f>VLOOKUP(G4469,Agents!A:E,2,FALSE)</f>
        <v>Evening</v>
      </c>
    </row>
    <row r="4470" spans="1:18" x14ac:dyDescent="0.35">
      <c r="A4470" t="s">
        <v>7518</v>
      </c>
      <c r="B4470" t="s">
        <v>7519</v>
      </c>
      <c r="C4470" t="s">
        <v>50</v>
      </c>
      <c r="D4470" t="s">
        <v>13</v>
      </c>
      <c r="E4470" s="1">
        <v>46064.777777777781</v>
      </c>
      <c r="F4470" s="1">
        <v>46065.319444444445</v>
      </c>
      <c r="G4470" t="s">
        <v>149</v>
      </c>
      <c r="H4470" t="s">
        <v>15</v>
      </c>
      <c r="I4470" t="s">
        <v>16</v>
      </c>
      <c r="J4470">
        <v>4</v>
      </c>
      <c r="K4470" t="str">
        <f>IF(tickets_dataset[[#This Row],[status]] = "Closed", "Yes","No")</f>
        <v>Yes</v>
      </c>
      <c r="L4470" s="2">
        <f t="shared" si="276"/>
        <v>12.999999999941792</v>
      </c>
      <c r="M4470" t="str">
        <f t="shared" si="277"/>
        <v>No</v>
      </c>
      <c r="N4470" t="str">
        <f t="shared" si="278"/>
        <v>Feb</v>
      </c>
      <c r="O4470" s="2">
        <f t="shared" si="279"/>
        <v>0.54166666666424135</v>
      </c>
      <c r="P4470" t="str">
        <f>VLOOKUP(G4470,Agents!A:E,4,FALSE)</f>
        <v>Team3</v>
      </c>
      <c r="Q4470" t="str">
        <f>VLOOKUP(G4470,Agents!A:E,5,FALSE)</f>
        <v>Mid</v>
      </c>
      <c r="R4470" t="str">
        <f>VLOOKUP(G4470,Agents!A:E,2,FALSE)</f>
        <v>Night</v>
      </c>
    </row>
    <row r="4471" spans="1:18" x14ac:dyDescent="0.35">
      <c r="A4471" t="s">
        <v>7520</v>
      </c>
      <c r="B4471" t="s">
        <v>1068</v>
      </c>
      <c r="C4471" t="s">
        <v>22</v>
      </c>
      <c r="D4471" t="s">
        <v>26</v>
      </c>
      <c r="E4471" s="1">
        <v>46095.140277777777</v>
      </c>
      <c r="F4471" s="1">
        <v>46095.473611111112</v>
      </c>
      <c r="G4471" t="s">
        <v>221</v>
      </c>
      <c r="H4471" t="s">
        <v>15</v>
      </c>
      <c r="I4471" t="s">
        <v>16</v>
      </c>
      <c r="J4471">
        <v>4</v>
      </c>
      <c r="K4471" t="str">
        <f>IF(tickets_dataset[[#This Row],[status]] = "Closed", "Yes","No")</f>
        <v>Yes</v>
      </c>
      <c r="L4471" s="2">
        <f t="shared" si="276"/>
        <v>8.0000000000582077</v>
      </c>
      <c r="M4471" t="str">
        <f t="shared" si="277"/>
        <v>No</v>
      </c>
      <c r="N4471" t="str">
        <f t="shared" si="278"/>
        <v>Mar</v>
      </c>
      <c r="O4471" s="2">
        <f t="shared" si="279"/>
        <v>0.33333333333575865</v>
      </c>
      <c r="P4471" t="str">
        <f>VLOOKUP(G4471,Agents!A:E,4,FALSE)</f>
        <v>Team4</v>
      </c>
      <c r="Q4471" t="str">
        <f>VLOOKUP(G4471,Agents!A:E,5,FALSE)</f>
        <v>Senior</v>
      </c>
      <c r="R4471" t="str">
        <f>VLOOKUP(G4471,Agents!A:E,2,FALSE)</f>
        <v>Morning</v>
      </c>
    </row>
    <row r="4472" spans="1:18" x14ac:dyDescent="0.35">
      <c r="A4472" t="s">
        <v>7521</v>
      </c>
      <c r="B4472" t="s">
        <v>7522</v>
      </c>
      <c r="C4472" t="s">
        <v>50</v>
      </c>
      <c r="D4472" t="s">
        <v>26</v>
      </c>
      <c r="E4472" s="1">
        <v>46052.336111111108</v>
      </c>
      <c r="F4472" s="1">
        <v>46054.25277777778</v>
      </c>
      <c r="G4472" t="s">
        <v>256</v>
      </c>
      <c r="H4472" t="s">
        <v>15</v>
      </c>
      <c r="I4472" t="s">
        <v>16</v>
      </c>
      <c r="J4472">
        <v>5</v>
      </c>
      <c r="K4472" t="str">
        <f>IF(tickets_dataset[[#This Row],[status]] = "Closed", "Yes","No")</f>
        <v>Yes</v>
      </c>
      <c r="L4472" s="2">
        <f t="shared" si="276"/>
        <v>46.000000000116415</v>
      </c>
      <c r="M4472" t="str">
        <f t="shared" si="277"/>
        <v>No</v>
      </c>
      <c r="N4472" t="str">
        <f t="shared" si="278"/>
        <v>Jan</v>
      </c>
      <c r="O4472" s="2">
        <f t="shared" si="279"/>
        <v>1.9166666666715173</v>
      </c>
      <c r="P4472" t="str">
        <f>VLOOKUP(G4472,Agents!A:E,4,FALSE)</f>
        <v>Team1</v>
      </c>
      <c r="Q4472" t="str">
        <f>VLOOKUP(G4472,Agents!A:E,5,FALSE)</f>
        <v>Mid</v>
      </c>
      <c r="R4472" t="str">
        <f>VLOOKUP(G4472,Agents!A:E,2,FALSE)</f>
        <v>Morning</v>
      </c>
    </row>
    <row r="4473" spans="1:18" x14ac:dyDescent="0.35">
      <c r="A4473" t="s">
        <v>7523</v>
      </c>
      <c r="B4473" t="s">
        <v>7524</v>
      </c>
      <c r="C4473" t="s">
        <v>50</v>
      </c>
      <c r="D4473" t="s">
        <v>26</v>
      </c>
      <c r="E4473" s="1">
        <v>46036.782638888886</v>
      </c>
      <c r="F4473" s="1">
        <v>46039.657638888886</v>
      </c>
      <c r="G4473" t="s">
        <v>110</v>
      </c>
      <c r="H4473" t="s">
        <v>15</v>
      </c>
      <c r="I4473" t="s">
        <v>16</v>
      </c>
      <c r="J4473">
        <v>3</v>
      </c>
      <c r="K4473" t="str">
        <f>IF(tickets_dataset[[#This Row],[status]] = "Closed", "Yes","No")</f>
        <v>Yes</v>
      </c>
      <c r="L4473" s="2">
        <f t="shared" si="276"/>
        <v>69</v>
      </c>
      <c r="M4473" t="str">
        <f t="shared" si="277"/>
        <v>Yes</v>
      </c>
      <c r="N4473" t="str">
        <f t="shared" si="278"/>
        <v>Jan</v>
      </c>
      <c r="O4473" s="2">
        <f t="shared" si="279"/>
        <v>2.875</v>
      </c>
      <c r="P4473" t="str">
        <f>VLOOKUP(G4473,Agents!A:E,4,FALSE)</f>
        <v>Team4</v>
      </c>
      <c r="Q4473" t="str">
        <f>VLOOKUP(G4473,Agents!A:E,5,FALSE)</f>
        <v>Junior</v>
      </c>
      <c r="R4473" t="str">
        <f>VLOOKUP(G4473,Agents!A:E,2,FALSE)</f>
        <v>Morning</v>
      </c>
    </row>
    <row r="4474" spans="1:18" x14ac:dyDescent="0.35">
      <c r="A4474" t="s">
        <v>7525</v>
      </c>
      <c r="B4474" t="s">
        <v>7313</v>
      </c>
      <c r="C4474" t="s">
        <v>50</v>
      </c>
      <c r="D4474" t="s">
        <v>26</v>
      </c>
      <c r="E4474" s="1">
        <v>46056.431250000001</v>
      </c>
      <c r="F4474" s="1">
        <v>46058.972916666666</v>
      </c>
      <c r="G4474" t="s">
        <v>83</v>
      </c>
      <c r="H4474" t="s">
        <v>28</v>
      </c>
      <c r="I4474" t="s">
        <v>16</v>
      </c>
      <c r="J4474">
        <v>4</v>
      </c>
      <c r="K4474" t="str">
        <f>IF(tickets_dataset[[#This Row],[status]] = "Closed", "Yes","No")</f>
        <v>No</v>
      </c>
      <c r="L4474" s="2">
        <f t="shared" si="276"/>
        <v>60.999999999941792</v>
      </c>
      <c r="M4474" t="str">
        <f t="shared" si="277"/>
        <v>Yes</v>
      </c>
      <c r="N4474" t="str">
        <f t="shared" si="278"/>
        <v>Feb</v>
      </c>
      <c r="O4474" s="2">
        <f t="shared" si="279"/>
        <v>2.5416666666642413</v>
      </c>
      <c r="P4474" t="str">
        <f>VLOOKUP(G4474,Agents!A:E,4,FALSE)</f>
        <v>Team2</v>
      </c>
      <c r="Q4474" t="str">
        <f>VLOOKUP(G4474,Agents!A:E,5,FALSE)</f>
        <v>Junior</v>
      </c>
      <c r="R4474" t="str">
        <f>VLOOKUP(G4474,Agents!A:E,2,FALSE)</f>
        <v>Night</v>
      </c>
    </row>
    <row r="4475" spans="1:18" x14ac:dyDescent="0.35">
      <c r="A4475" t="s">
        <v>7526</v>
      </c>
      <c r="B4475" t="s">
        <v>7527</v>
      </c>
      <c r="C4475" t="s">
        <v>12</v>
      </c>
      <c r="D4475" t="s">
        <v>26</v>
      </c>
      <c r="E4475" s="1">
        <v>46060.640277777777</v>
      </c>
      <c r="F4475" s="1">
        <v>46061.390277777777</v>
      </c>
      <c r="G4475" t="s">
        <v>211</v>
      </c>
      <c r="H4475" t="s">
        <v>15</v>
      </c>
      <c r="I4475" t="s">
        <v>16</v>
      </c>
      <c r="J4475">
        <v>3</v>
      </c>
      <c r="K4475" t="str">
        <f>IF(tickets_dataset[[#This Row],[status]] = "Closed", "Yes","No")</f>
        <v>Yes</v>
      </c>
      <c r="L4475" s="2">
        <f t="shared" si="276"/>
        <v>18</v>
      </c>
      <c r="M4475" t="str">
        <f t="shared" si="277"/>
        <v>No</v>
      </c>
      <c r="N4475" t="str">
        <f t="shared" si="278"/>
        <v>Feb</v>
      </c>
      <c r="O4475" s="2">
        <f t="shared" si="279"/>
        <v>0.75</v>
      </c>
      <c r="P4475" t="str">
        <f>VLOOKUP(G4475,Agents!A:E,4,FALSE)</f>
        <v>Team5</v>
      </c>
      <c r="Q4475" t="str">
        <f>VLOOKUP(G4475,Agents!A:E,5,FALSE)</f>
        <v>Senior</v>
      </c>
      <c r="R4475" t="str">
        <f>VLOOKUP(G4475,Agents!A:E,2,FALSE)</f>
        <v>Evening</v>
      </c>
    </row>
    <row r="4476" spans="1:18" x14ac:dyDescent="0.35">
      <c r="A4476" t="s">
        <v>7528</v>
      </c>
      <c r="B4476" t="s">
        <v>7529</v>
      </c>
      <c r="C4476" t="s">
        <v>50</v>
      </c>
      <c r="D4476" t="s">
        <v>26</v>
      </c>
      <c r="E4476" s="1">
        <v>46099.020833333336</v>
      </c>
      <c r="F4476" s="1">
        <v>46099.854166666664</v>
      </c>
      <c r="G4476" t="s">
        <v>67</v>
      </c>
      <c r="H4476" t="s">
        <v>15</v>
      </c>
      <c r="I4476" t="s">
        <v>16</v>
      </c>
      <c r="J4476">
        <v>5</v>
      </c>
      <c r="K4476" t="str">
        <f>IF(tickets_dataset[[#This Row],[status]] = "Closed", "Yes","No")</f>
        <v>Yes</v>
      </c>
      <c r="L4476" s="2">
        <f t="shared" si="276"/>
        <v>19.999999999883585</v>
      </c>
      <c r="M4476" t="str">
        <f t="shared" si="277"/>
        <v>No</v>
      </c>
      <c r="N4476" t="str">
        <f t="shared" si="278"/>
        <v>Mar</v>
      </c>
      <c r="O4476" s="2">
        <f t="shared" si="279"/>
        <v>0.83333333332848269</v>
      </c>
      <c r="P4476" t="str">
        <f>VLOOKUP(G4476,Agents!A:E,4,FALSE)</f>
        <v>Team5</v>
      </c>
      <c r="Q4476" t="str">
        <f>VLOOKUP(G4476,Agents!A:E,5,FALSE)</f>
        <v>Junior</v>
      </c>
      <c r="R4476" t="str">
        <f>VLOOKUP(G4476,Agents!A:E,2,FALSE)</f>
        <v>Evening</v>
      </c>
    </row>
    <row r="4477" spans="1:18" x14ac:dyDescent="0.35">
      <c r="A4477" t="s">
        <v>7530</v>
      </c>
      <c r="B4477" t="s">
        <v>7531</v>
      </c>
      <c r="C4477" t="s">
        <v>76</v>
      </c>
      <c r="D4477" t="s">
        <v>13</v>
      </c>
      <c r="E4477" s="1">
        <v>46031.817361111112</v>
      </c>
      <c r="F4477" s="1">
        <v>46033.775694444441</v>
      </c>
      <c r="G4477" t="s">
        <v>273</v>
      </c>
      <c r="H4477" t="s">
        <v>15</v>
      </c>
      <c r="I4477" t="s">
        <v>16</v>
      </c>
      <c r="J4477">
        <v>2</v>
      </c>
      <c r="K4477" t="str">
        <f>IF(tickets_dataset[[#This Row],[status]] = "Closed", "Yes","No")</f>
        <v>Yes</v>
      </c>
      <c r="L4477" s="2">
        <f t="shared" si="276"/>
        <v>46.999999999883585</v>
      </c>
      <c r="M4477" t="str">
        <f t="shared" si="277"/>
        <v>No</v>
      </c>
      <c r="N4477" t="str">
        <f t="shared" si="278"/>
        <v>Jan</v>
      </c>
      <c r="O4477" s="2">
        <f t="shared" si="279"/>
        <v>1.9583333333284827</v>
      </c>
      <c r="P4477" t="str">
        <f>VLOOKUP(G4477,Agents!A:E,4,FALSE)</f>
        <v>Team3</v>
      </c>
      <c r="Q4477" t="str">
        <f>VLOOKUP(G4477,Agents!A:E,5,FALSE)</f>
        <v>Senior</v>
      </c>
      <c r="R4477" t="str">
        <f>VLOOKUP(G4477,Agents!A:E,2,FALSE)</f>
        <v>Evening</v>
      </c>
    </row>
    <row r="4478" spans="1:18" x14ac:dyDescent="0.35">
      <c r="A4478" t="s">
        <v>7532</v>
      </c>
      <c r="B4478" t="s">
        <v>2369</v>
      </c>
      <c r="C4478" t="s">
        <v>34</v>
      </c>
      <c r="D4478" t="s">
        <v>26</v>
      </c>
      <c r="E4478" s="1">
        <v>46066.563888888886</v>
      </c>
      <c r="F4478" s="1">
        <v>46068.855555555558</v>
      </c>
      <c r="G4478" t="s">
        <v>77</v>
      </c>
      <c r="H4478" t="s">
        <v>15</v>
      </c>
      <c r="I4478" t="s">
        <v>16</v>
      </c>
      <c r="J4478">
        <v>5</v>
      </c>
      <c r="K4478" t="str">
        <f>IF(tickets_dataset[[#This Row],[status]] = "Closed", "Yes","No")</f>
        <v>Yes</v>
      </c>
      <c r="L4478" s="2">
        <f t="shared" si="276"/>
        <v>55.000000000116415</v>
      </c>
      <c r="M4478" t="str">
        <f t="shared" si="277"/>
        <v>Yes</v>
      </c>
      <c r="N4478" t="str">
        <f t="shared" si="278"/>
        <v>Feb</v>
      </c>
      <c r="O4478" s="2">
        <f t="shared" si="279"/>
        <v>2.2916666666715173</v>
      </c>
      <c r="P4478" t="str">
        <f>VLOOKUP(G4478,Agents!A:E,4,FALSE)</f>
        <v>Team5</v>
      </c>
      <c r="Q4478" t="str">
        <f>VLOOKUP(G4478,Agents!A:E,5,FALSE)</f>
        <v>Junior</v>
      </c>
      <c r="R4478" t="str">
        <f>VLOOKUP(G4478,Agents!A:E,2,FALSE)</f>
        <v>Evening</v>
      </c>
    </row>
    <row r="4479" spans="1:18" x14ac:dyDescent="0.35">
      <c r="A4479" t="s">
        <v>7533</v>
      </c>
      <c r="B4479" t="s">
        <v>7534</v>
      </c>
      <c r="C4479" t="s">
        <v>34</v>
      </c>
      <c r="D4479" t="s">
        <v>26</v>
      </c>
      <c r="E4479" s="1">
        <v>46075.25</v>
      </c>
      <c r="F4479" s="1">
        <v>46077.875</v>
      </c>
      <c r="G4479" t="s">
        <v>27</v>
      </c>
      <c r="H4479" t="s">
        <v>15</v>
      </c>
      <c r="I4479" t="s">
        <v>16</v>
      </c>
      <c r="J4479">
        <v>3</v>
      </c>
      <c r="K4479" t="str">
        <f>IF(tickets_dataset[[#This Row],[status]] = "Closed", "Yes","No")</f>
        <v>Yes</v>
      </c>
      <c r="L4479" s="2">
        <f t="shared" si="276"/>
        <v>63</v>
      </c>
      <c r="M4479" t="str">
        <f t="shared" si="277"/>
        <v>Yes</v>
      </c>
      <c r="N4479" t="str">
        <f t="shared" si="278"/>
        <v>Feb</v>
      </c>
      <c r="O4479" s="2">
        <f t="shared" si="279"/>
        <v>2.625</v>
      </c>
      <c r="P4479" t="str">
        <f>VLOOKUP(G4479,Agents!A:E,4,FALSE)</f>
        <v>Team5</v>
      </c>
      <c r="Q4479" t="str">
        <f>VLOOKUP(G4479,Agents!A:E,5,FALSE)</f>
        <v>Senior</v>
      </c>
      <c r="R4479" t="str">
        <f>VLOOKUP(G4479,Agents!A:E,2,FALSE)</f>
        <v>Morning</v>
      </c>
    </row>
    <row r="4480" spans="1:18" x14ac:dyDescent="0.35">
      <c r="A4480" t="s">
        <v>7535</v>
      </c>
      <c r="B4480" t="s">
        <v>7536</v>
      </c>
      <c r="C4480" t="s">
        <v>76</v>
      </c>
      <c r="D4480" t="s">
        <v>13</v>
      </c>
      <c r="E4480" s="1">
        <v>46047.042361111111</v>
      </c>
      <c r="F4480" s="1">
        <v>46047.667361111111</v>
      </c>
      <c r="G4480" t="s">
        <v>86</v>
      </c>
      <c r="H4480" t="s">
        <v>28</v>
      </c>
      <c r="I4480" t="s">
        <v>16</v>
      </c>
      <c r="J4480">
        <v>5</v>
      </c>
      <c r="K4480" t="str">
        <f>IF(tickets_dataset[[#This Row],[status]] = "Closed", "Yes","No")</f>
        <v>No</v>
      </c>
      <c r="L4480" s="2">
        <f t="shared" si="276"/>
        <v>15</v>
      </c>
      <c r="M4480" t="str">
        <f t="shared" si="277"/>
        <v>No</v>
      </c>
      <c r="N4480" t="str">
        <f t="shared" si="278"/>
        <v>Jan</v>
      </c>
      <c r="O4480" s="2">
        <f t="shared" si="279"/>
        <v>0.625</v>
      </c>
      <c r="P4480" t="str">
        <f>VLOOKUP(G4480,Agents!A:E,4,FALSE)</f>
        <v>Team1</v>
      </c>
      <c r="Q4480" t="str">
        <f>VLOOKUP(G4480,Agents!A:E,5,FALSE)</f>
        <v>Mid</v>
      </c>
      <c r="R4480" t="str">
        <f>VLOOKUP(G4480,Agents!A:E,2,FALSE)</f>
        <v>Morning</v>
      </c>
    </row>
    <row r="4481" spans="1:18" x14ac:dyDescent="0.35">
      <c r="A4481" t="s">
        <v>7537</v>
      </c>
      <c r="B4481" t="s">
        <v>7538</v>
      </c>
      <c r="C4481" t="s">
        <v>34</v>
      </c>
      <c r="D4481" t="s">
        <v>38</v>
      </c>
      <c r="E4481" s="1">
        <v>46042.955555555556</v>
      </c>
      <c r="F4481" s="1">
        <v>46043.663888888892</v>
      </c>
      <c r="G4481" t="s">
        <v>100</v>
      </c>
      <c r="H4481" t="s">
        <v>15</v>
      </c>
      <c r="I4481" t="s">
        <v>16</v>
      </c>
      <c r="J4481">
        <v>3</v>
      </c>
      <c r="K4481" t="str">
        <f>IF(tickets_dataset[[#This Row],[status]] = "Closed", "Yes","No")</f>
        <v>Yes</v>
      </c>
      <c r="L4481" s="2">
        <f t="shared" si="276"/>
        <v>17.000000000058208</v>
      </c>
      <c r="M4481" t="str">
        <f t="shared" si="277"/>
        <v>No</v>
      </c>
      <c r="N4481" t="str">
        <f t="shared" si="278"/>
        <v>Jan</v>
      </c>
      <c r="O4481" s="2">
        <f t="shared" si="279"/>
        <v>0.70833333333575865</v>
      </c>
      <c r="P4481" t="str">
        <f>VLOOKUP(G4481,Agents!A:E,4,FALSE)</f>
        <v>Team4</v>
      </c>
      <c r="Q4481" t="str">
        <f>VLOOKUP(G4481,Agents!A:E,5,FALSE)</f>
        <v>Junior</v>
      </c>
      <c r="R4481" t="str">
        <f>VLOOKUP(G4481,Agents!A:E,2,FALSE)</f>
        <v>Evening</v>
      </c>
    </row>
    <row r="4482" spans="1:18" x14ac:dyDescent="0.35">
      <c r="A4482" t="s">
        <v>7539</v>
      </c>
      <c r="B4482" t="s">
        <v>1426</v>
      </c>
      <c r="C4482" t="s">
        <v>50</v>
      </c>
      <c r="D4482" t="s">
        <v>26</v>
      </c>
      <c r="E4482" s="1">
        <v>46083.771527777775</v>
      </c>
      <c r="F4482" s="1">
        <v>46086.021527777775</v>
      </c>
      <c r="G4482" t="s">
        <v>23</v>
      </c>
      <c r="H4482" t="s">
        <v>15</v>
      </c>
      <c r="I4482" t="s">
        <v>16</v>
      </c>
      <c r="J4482">
        <v>5</v>
      </c>
      <c r="K4482" t="str">
        <f>IF(tickets_dataset[[#This Row],[status]] = "Closed", "Yes","No")</f>
        <v>Yes</v>
      </c>
      <c r="L4482" s="2">
        <f t="shared" ref="L4482:L4545" si="280">IF(ISBLANK(F4482),"",(F4482-E4482)*24)</f>
        <v>54</v>
      </c>
      <c r="M4482" t="str">
        <f t="shared" ref="M4482:M4545" si="281">IF(L4482&gt;48,"Yes","No")</f>
        <v>Yes</v>
      </c>
      <c r="N4482" t="str">
        <f t="shared" ref="N4482:N4545" si="282">TEXT(E4482,"mmm")</f>
        <v>Mar</v>
      </c>
      <c r="O4482" s="2">
        <f t="shared" si="279"/>
        <v>2.25</v>
      </c>
      <c r="P4482" t="str">
        <f>VLOOKUP(G4482,Agents!A:E,4,FALSE)</f>
        <v>Team3</v>
      </c>
      <c r="Q4482" t="str">
        <f>VLOOKUP(G4482,Agents!A:E,5,FALSE)</f>
        <v>Senior</v>
      </c>
      <c r="R4482" t="str">
        <f>VLOOKUP(G4482,Agents!A:E,2,FALSE)</f>
        <v>Evening</v>
      </c>
    </row>
    <row r="4483" spans="1:18" x14ac:dyDescent="0.35">
      <c r="A4483" t="s">
        <v>7540</v>
      </c>
      <c r="B4483" t="s">
        <v>7541</v>
      </c>
      <c r="C4483" t="s">
        <v>34</v>
      </c>
      <c r="D4483" t="s">
        <v>38</v>
      </c>
      <c r="E4483" s="1">
        <v>46105.519444444442</v>
      </c>
      <c r="F4483" s="1">
        <v>46108.727777777778</v>
      </c>
      <c r="G4483" t="s">
        <v>23</v>
      </c>
      <c r="H4483" t="s">
        <v>15</v>
      </c>
      <c r="I4483" t="s">
        <v>16</v>
      </c>
      <c r="J4483">
        <v>5</v>
      </c>
      <c r="K4483" t="str">
        <f>IF(tickets_dataset[[#This Row],[status]] = "Closed", "Yes","No")</f>
        <v>Yes</v>
      </c>
      <c r="L4483" s="2">
        <f t="shared" si="280"/>
        <v>77.000000000058208</v>
      </c>
      <c r="M4483" t="str">
        <f t="shared" si="281"/>
        <v>Yes</v>
      </c>
      <c r="N4483" t="str">
        <f t="shared" si="282"/>
        <v>Mar</v>
      </c>
      <c r="O4483" s="2">
        <f t="shared" ref="O4483:O4546" si="283">F4483-E4483</f>
        <v>3.2083333333357587</v>
      </c>
      <c r="P4483" t="str">
        <f>VLOOKUP(G4483,Agents!A:E,4,FALSE)</f>
        <v>Team3</v>
      </c>
      <c r="Q4483" t="str">
        <f>VLOOKUP(G4483,Agents!A:E,5,FALSE)</f>
        <v>Senior</v>
      </c>
      <c r="R4483" t="str">
        <f>VLOOKUP(G4483,Agents!A:E,2,FALSE)</f>
        <v>Evening</v>
      </c>
    </row>
    <row r="4484" spans="1:18" x14ac:dyDescent="0.35">
      <c r="A4484" t="s">
        <v>7542</v>
      </c>
      <c r="B4484" t="s">
        <v>4515</v>
      </c>
      <c r="C4484" t="s">
        <v>50</v>
      </c>
      <c r="D4484" t="s">
        <v>26</v>
      </c>
      <c r="E4484" s="1">
        <v>46047.888194444444</v>
      </c>
      <c r="F4484" s="1">
        <v>46050.72152777778</v>
      </c>
      <c r="G4484" t="s">
        <v>73</v>
      </c>
      <c r="H4484" t="s">
        <v>132</v>
      </c>
      <c r="I4484" t="s">
        <v>16</v>
      </c>
      <c r="J4484">
        <v>3</v>
      </c>
      <c r="K4484" t="str">
        <f>IF(tickets_dataset[[#This Row],[status]] = "Closed", "Yes","No")</f>
        <v>No</v>
      </c>
      <c r="L4484" s="2">
        <f t="shared" si="280"/>
        <v>68.000000000058208</v>
      </c>
      <c r="M4484" t="str">
        <f t="shared" si="281"/>
        <v>Yes</v>
      </c>
      <c r="N4484" t="str">
        <f t="shared" si="282"/>
        <v>Jan</v>
      </c>
      <c r="O4484" s="2">
        <f t="shared" si="283"/>
        <v>2.8333333333357587</v>
      </c>
      <c r="P4484" t="str">
        <f>VLOOKUP(G4484,Agents!A:E,4,FALSE)</f>
        <v>Team4</v>
      </c>
      <c r="Q4484" t="str">
        <f>VLOOKUP(G4484,Agents!A:E,5,FALSE)</f>
        <v>Senior</v>
      </c>
      <c r="R4484" t="str">
        <f>VLOOKUP(G4484,Agents!A:E,2,FALSE)</f>
        <v>Night</v>
      </c>
    </row>
    <row r="4485" spans="1:18" x14ac:dyDescent="0.35">
      <c r="A4485" t="s">
        <v>7543</v>
      </c>
      <c r="B4485" t="s">
        <v>5050</v>
      </c>
      <c r="C4485" t="s">
        <v>22</v>
      </c>
      <c r="D4485" t="s">
        <v>38</v>
      </c>
      <c r="E4485" s="1">
        <v>46044.292361111111</v>
      </c>
      <c r="F4485" s="1">
        <v>46047.042361111111</v>
      </c>
      <c r="G4485" t="s">
        <v>156</v>
      </c>
      <c r="H4485" t="s">
        <v>15</v>
      </c>
      <c r="I4485" t="s">
        <v>16</v>
      </c>
      <c r="J4485">
        <v>3</v>
      </c>
      <c r="K4485" t="str">
        <f>IF(tickets_dataset[[#This Row],[status]] = "Closed", "Yes","No")</f>
        <v>Yes</v>
      </c>
      <c r="L4485" s="2">
        <f t="shared" si="280"/>
        <v>66</v>
      </c>
      <c r="M4485" t="str">
        <f t="shared" si="281"/>
        <v>Yes</v>
      </c>
      <c r="N4485" t="str">
        <f t="shared" si="282"/>
        <v>Jan</v>
      </c>
      <c r="O4485" s="2">
        <f t="shared" si="283"/>
        <v>2.75</v>
      </c>
      <c r="P4485" t="str">
        <f>VLOOKUP(G4485,Agents!A:E,4,FALSE)</f>
        <v>Team3</v>
      </c>
      <c r="Q4485" t="str">
        <f>VLOOKUP(G4485,Agents!A:E,5,FALSE)</f>
        <v>Mid</v>
      </c>
      <c r="R4485" t="str">
        <f>VLOOKUP(G4485,Agents!A:E,2,FALSE)</f>
        <v>Evening</v>
      </c>
    </row>
    <row r="4486" spans="1:18" x14ac:dyDescent="0.35">
      <c r="A4486" t="s">
        <v>7544</v>
      </c>
      <c r="B4486" t="s">
        <v>2099</v>
      </c>
      <c r="C4486" t="s">
        <v>22</v>
      </c>
      <c r="D4486" t="s">
        <v>13</v>
      </c>
      <c r="E4486" s="1">
        <v>46089.3125</v>
      </c>
      <c r="F4486" s="1">
        <v>46090.895833333336</v>
      </c>
      <c r="G4486" t="s">
        <v>119</v>
      </c>
      <c r="H4486" t="s">
        <v>15</v>
      </c>
      <c r="I4486" t="s">
        <v>16</v>
      </c>
      <c r="J4486">
        <v>5</v>
      </c>
      <c r="K4486" t="str">
        <f>IF(tickets_dataset[[#This Row],[status]] = "Closed", "Yes","No")</f>
        <v>Yes</v>
      </c>
      <c r="L4486" s="2">
        <f t="shared" si="280"/>
        <v>38.000000000058208</v>
      </c>
      <c r="M4486" t="str">
        <f t="shared" si="281"/>
        <v>No</v>
      </c>
      <c r="N4486" t="str">
        <f t="shared" si="282"/>
        <v>Mar</v>
      </c>
      <c r="O4486" s="2">
        <f t="shared" si="283"/>
        <v>1.5833333333357587</v>
      </c>
      <c r="P4486" t="str">
        <f>VLOOKUP(G4486,Agents!A:E,4,FALSE)</f>
        <v>Team1</v>
      </c>
      <c r="Q4486" t="str">
        <f>VLOOKUP(G4486,Agents!A:E,5,FALSE)</f>
        <v>Junior</v>
      </c>
      <c r="R4486" t="str">
        <f>VLOOKUP(G4486,Agents!A:E,2,FALSE)</f>
        <v>Morning</v>
      </c>
    </row>
    <row r="4487" spans="1:18" x14ac:dyDescent="0.35">
      <c r="A4487" t="s">
        <v>7545</v>
      </c>
      <c r="B4487" t="s">
        <v>2670</v>
      </c>
      <c r="C4487" t="s">
        <v>50</v>
      </c>
      <c r="D4487" t="s">
        <v>13</v>
      </c>
      <c r="E4487" s="1">
        <v>46093.643750000003</v>
      </c>
      <c r="F4487" s="1">
        <v>46094.518750000003</v>
      </c>
      <c r="G4487" t="s">
        <v>221</v>
      </c>
      <c r="H4487" t="s">
        <v>15</v>
      </c>
      <c r="I4487" t="s">
        <v>16</v>
      </c>
      <c r="J4487">
        <v>5</v>
      </c>
      <c r="K4487" t="str">
        <f>IF(tickets_dataset[[#This Row],[status]] = "Closed", "Yes","No")</f>
        <v>Yes</v>
      </c>
      <c r="L4487" s="2">
        <f t="shared" si="280"/>
        <v>21</v>
      </c>
      <c r="M4487" t="str">
        <f t="shared" si="281"/>
        <v>No</v>
      </c>
      <c r="N4487" t="str">
        <f t="shared" si="282"/>
        <v>Mar</v>
      </c>
      <c r="O4487" s="2">
        <f t="shared" si="283"/>
        <v>0.875</v>
      </c>
      <c r="P4487" t="str">
        <f>VLOOKUP(G4487,Agents!A:E,4,FALSE)</f>
        <v>Team4</v>
      </c>
      <c r="Q4487" t="str">
        <f>VLOOKUP(G4487,Agents!A:E,5,FALSE)</f>
        <v>Senior</v>
      </c>
      <c r="R4487" t="str">
        <f>VLOOKUP(G4487,Agents!A:E,2,FALSE)</f>
        <v>Morning</v>
      </c>
    </row>
    <row r="4488" spans="1:18" x14ac:dyDescent="0.35">
      <c r="A4488" t="s">
        <v>7546</v>
      </c>
      <c r="B4488" t="s">
        <v>2954</v>
      </c>
      <c r="C4488" t="s">
        <v>34</v>
      </c>
      <c r="D4488" t="s">
        <v>13</v>
      </c>
      <c r="E4488" s="1">
        <v>46062.526388888888</v>
      </c>
      <c r="F4488" s="1">
        <v>46062.734722222223</v>
      </c>
      <c r="G4488" t="s">
        <v>422</v>
      </c>
      <c r="H4488" t="s">
        <v>15</v>
      </c>
      <c r="I4488" t="s">
        <v>16</v>
      </c>
      <c r="J4488">
        <v>3</v>
      </c>
      <c r="K4488" t="str">
        <f>IF(tickets_dataset[[#This Row],[status]] = "Closed", "Yes","No")</f>
        <v>Yes</v>
      </c>
      <c r="L4488" s="2">
        <f t="shared" si="280"/>
        <v>5.0000000000582077</v>
      </c>
      <c r="M4488" t="str">
        <f t="shared" si="281"/>
        <v>No</v>
      </c>
      <c r="N4488" t="str">
        <f t="shared" si="282"/>
        <v>Feb</v>
      </c>
      <c r="O4488" s="2">
        <f t="shared" si="283"/>
        <v>0.20833333333575865</v>
      </c>
      <c r="P4488" t="str">
        <f>VLOOKUP(G4488,Agents!A:E,4,FALSE)</f>
        <v>Team5</v>
      </c>
      <c r="Q4488" t="str">
        <f>VLOOKUP(G4488,Agents!A:E,5,FALSE)</f>
        <v>Mid</v>
      </c>
      <c r="R4488" t="str">
        <f>VLOOKUP(G4488,Agents!A:E,2,FALSE)</f>
        <v>Evening</v>
      </c>
    </row>
    <row r="4489" spans="1:18" x14ac:dyDescent="0.35">
      <c r="A4489" t="s">
        <v>7547</v>
      </c>
      <c r="B4489" t="s">
        <v>7548</v>
      </c>
      <c r="C4489" t="s">
        <v>34</v>
      </c>
      <c r="D4489" t="s">
        <v>38</v>
      </c>
      <c r="E4489" s="1">
        <v>46035.695833333331</v>
      </c>
      <c r="F4489" s="1">
        <v>46038.737500000003</v>
      </c>
      <c r="G4489" t="s">
        <v>137</v>
      </c>
      <c r="H4489" t="s">
        <v>15</v>
      </c>
      <c r="I4489" t="s">
        <v>16</v>
      </c>
      <c r="J4489">
        <v>5</v>
      </c>
      <c r="K4489" t="str">
        <f>IF(tickets_dataset[[#This Row],[status]] = "Closed", "Yes","No")</f>
        <v>Yes</v>
      </c>
      <c r="L4489" s="2">
        <f t="shared" si="280"/>
        <v>73.000000000116415</v>
      </c>
      <c r="M4489" t="str">
        <f t="shared" si="281"/>
        <v>Yes</v>
      </c>
      <c r="N4489" t="str">
        <f t="shared" si="282"/>
        <v>Jan</v>
      </c>
      <c r="O4489" s="2">
        <f t="shared" si="283"/>
        <v>3.0416666666715173</v>
      </c>
      <c r="P4489" t="str">
        <f>VLOOKUP(G4489,Agents!A:E,4,FALSE)</f>
        <v>Team5</v>
      </c>
      <c r="Q4489" t="str">
        <f>VLOOKUP(G4489,Agents!A:E,5,FALSE)</f>
        <v>Senior</v>
      </c>
      <c r="R4489" t="str">
        <f>VLOOKUP(G4489,Agents!A:E,2,FALSE)</f>
        <v>Night</v>
      </c>
    </row>
    <row r="4490" spans="1:18" x14ac:dyDescent="0.35">
      <c r="A4490" t="s">
        <v>7549</v>
      </c>
      <c r="B4490" t="s">
        <v>7550</v>
      </c>
      <c r="C4490" t="s">
        <v>34</v>
      </c>
      <c r="D4490" t="s">
        <v>13</v>
      </c>
      <c r="E4490" s="1">
        <v>46072.255555555559</v>
      </c>
      <c r="F4490" s="1">
        <v>46074.130555555559</v>
      </c>
      <c r="G4490" t="s">
        <v>273</v>
      </c>
      <c r="H4490" t="s">
        <v>15</v>
      </c>
      <c r="I4490" t="s">
        <v>16</v>
      </c>
      <c r="J4490">
        <v>4</v>
      </c>
      <c r="K4490" t="str">
        <f>IF(tickets_dataset[[#This Row],[status]] = "Closed", "Yes","No")</f>
        <v>Yes</v>
      </c>
      <c r="L4490" s="2">
        <f t="shared" si="280"/>
        <v>45</v>
      </c>
      <c r="M4490" t="str">
        <f t="shared" si="281"/>
        <v>No</v>
      </c>
      <c r="N4490" t="str">
        <f t="shared" si="282"/>
        <v>Feb</v>
      </c>
      <c r="O4490" s="2">
        <f t="shared" si="283"/>
        <v>1.875</v>
      </c>
      <c r="P4490" t="str">
        <f>VLOOKUP(G4490,Agents!A:E,4,FALSE)</f>
        <v>Team3</v>
      </c>
      <c r="Q4490" t="str">
        <f>VLOOKUP(G4490,Agents!A:E,5,FALSE)</f>
        <v>Senior</v>
      </c>
      <c r="R4490" t="str">
        <f>VLOOKUP(G4490,Agents!A:E,2,FALSE)</f>
        <v>Evening</v>
      </c>
    </row>
    <row r="4491" spans="1:18" x14ac:dyDescent="0.35">
      <c r="A4491" t="s">
        <v>7551</v>
      </c>
      <c r="B4491" t="s">
        <v>7552</v>
      </c>
      <c r="C4491" t="s">
        <v>22</v>
      </c>
      <c r="D4491" t="s">
        <v>38</v>
      </c>
      <c r="E4491" s="1">
        <v>46102.086805555555</v>
      </c>
      <c r="F4491" s="1">
        <v>46105.211805555555</v>
      </c>
      <c r="G4491" t="s">
        <v>62</v>
      </c>
      <c r="H4491" t="s">
        <v>15</v>
      </c>
      <c r="I4491" t="s">
        <v>16</v>
      </c>
      <c r="J4491">
        <v>3</v>
      </c>
      <c r="K4491" t="str">
        <f>IF(tickets_dataset[[#This Row],[status]] = "Closed", "Yes","No")</f>
        <v>Yes</v>
      </c>
      <c r="L4491" s="2">
        <f t="shared" si="280"/>
        <v>75</v>
      </c>
      <c r="M4491" t="str">
        <f t="shared" si="281"/>
        <v>Yes</v>
      </c>
      <c r="N4491" t="str">
        <f t="shared" si="282"/>
        <v>Mar</v>
      </c>
      <c r="O4491" s="2">
        <f t="shared" si="283"/>
        <v>3.125</v>
      </c>
      <c r="P4491" t="str">
        <f>VLOOKUP(G4491,Agents!A:E,4,FALSE)</f>
        <v>Team1</v>
      </c>
      <c r="Q4491" t="str">
        <f>VLOOKUP(G4491,Agents!A:E,5,FALSE)</f>
        <v>Junior</v>
      </c>
      <c r="R4491" t="str">
        <f>VLOOKUP(G4491,Agents!A:E,2,FALSE)</f>
        <v>Morning</v>
      </c>
    </row>
    <row r="4492" spans="1:18" x14ac:dyDescent="0.35">
      <c r="A4492" t="s">
        <v>7553</v>
      </c>
      <c r="B4492" t="s">
        <v>7554</v>
      </c>
      <c r="C4492" t="s">
        <v>34</v>
      </c>
      <c r="D4492" t="s">
        <v>26</v>
      </c>
      <c r="E4492" s="1">
        <v>46024.683333333334</v>
      </c>
      <c r="F4492" s="1">
        <v>46025.599999999999</v>
      </c>
      <c r="G4492" t="s">
        <v>167</v>
      </c>
      <c r="H4492" t="s">
        <v>15</v>
      </c>
      <c r="I4492" t="s">
        <v>16</v>
      </c>
      <c r="J4492">
        <v>4</v>
      </c>
      <c r="K4492" t="str">
        <f>IF(tickets_dataset[[#This Row],[status]] = "Closed", "Yes","No")</f>
        <v>Yes</v>
      </c>
      <c r="L4492" s="2">
        <f t="shared" si="280"/>
        <v>21.999999999941792</v>
      </c>
      <c r="M4492" t="str">
        <f t="shared" si="281"/>
        <v>No</v>
      </c>
      <c r="N4492" t="str">
        <f t="shared" si="282"/>
        <v>Jan</v>
      </c>
      <c r="O4492" s="2">
        <f t="shared" si="283"/>
        <v>0.91666666666424135</v>
      </c>
      <c r="P4492" t="str">
        <f>VLOOKUP(G4492,Agents!A:E,4,FALSE)</f>
        <v>Team3</v>
      </c>
      <c r="Q4492" t="str">
        <f>VLOOKUP(G4492,Agents!A:E,5,FALSE)</f>
        <v>Mid</v>
      </c>
      <c r="R4492" t="str">
        <f>VLOOKUP(G4492,Agents!A:E,2,FALSE)</f>
        <v>Evening</v>
      </c>
    </row>
    <row r="4493" spans="1:18" x14ac:dyDescent="0.35">
      <c r="A4493" t="s">
        <v>7555</v>
      </c>
      <c r="B4493" t="s">
        <v>622</v>
      </c>
      <c r="C4493" t="s">
        <v>50</v>
      </c>
      <c r="D4493" t="s">
        <v>13</v>
      </c>
      <c r="E4493" s="1">
        <v>46084.730555555558</v>
      </c>
      <c r="F4493" s="1">
        <v>46085.647222222222</v>
      </c>
      <c r="G4493" t="s">
        <v>137</v>
      </c>
      <c r="H4493" t="s">
        <v>15</v>
      </c>
      <c r="I4493" t="s">
        <v>16</v>
      </c>
      <c r="J4493">
        <v>4</v>
      </c>
      <c r="K4493" t="str">
        <f>IF(tickets_dataset[[#This Row],[status]] = "Closed", "Yes","No")</f>
        <v>Yes</v>
      </c>
      <c r="L4493" s="2">
        <f t="shared" si="280"/>
        <v>21.999999999941792</v>
      </c>
      <c r="M4493" t="str">
        <f t="shared" si="281"/>
        <v>No</v>
      </c>
      <c r="N4493" t="str">
        <f t="shared" si="282"/>
        <v>Mar</v>
      </c>
      <c r="O4493" s="2">
        <f t="shared" si="283"/>
        <v>0.91666666666424135</v>
      </c>
      <c r="P4493" t="str">
        <f>VLOOKUP(G4493,Agents!A:E,4,FALSE)</f>
        <v>Team5</v>
      </c>
      <c r="Q4493" t="str">
        <f>VLOOKUP(G4493,Agents!A:E,5,FALSE)</f>
        <v>Senior</v>
      </c>
      <c r="R4493" t="str">
        <f>VLOOKUP(G4493,Agents!A:E,2,FALSE)</f>
        <v>Night</v>
      </c>
    </row>
    <row r="4494" spans="1:18" x14ac:dyDescent="0.35">
      <c r="A4494" t="s">
        <v>7556</v>
      </c>
      <c r="B4494" t="s">
        <v>4165</v>
      </c>
      <c r="C4494" t="s">
        <v>12</v>
      </c>
      <c r="D4494" t="s">
        <v>13</v>
      </c>
      <c r="E4494" s="1">
        <v>46099.572916666664</v>
      </c>
      <c r="F4494" s="1">
        <v>46099.822916666664</v>
      </c>
      <c r="G4494" t="s">
        <v>211</v>
      </c>
      <c r="H4494" t="s">
        <v>15</v>
      </c>
      <c r="I4494" t="s">
        <v>16</v>
      </c>
      <c r="J4494">
        <v>3</v>
      </c>
      <c r="K4494" t="str">
        <f>IF(tickets_dataset[[#This Row],[status]] = "Closed", "Yes","No")</f>
        <v>Yes</v>
      </c>
      <c r="L4494" s="2">
        <f t="shared" si="280"/>
        <v>6</v>
      </c>
      <c r="M4494" t="str">
        <f t="shared" si="281"/>
        <v>No</v>
      </c>
      <c r="N4494" t="str">
        <f t="shared" si="282"/>
        <v>Mar</v>
      </c>
      <c r="O4494" s="2">
        <f t="shared" si="283"/>
        <v>0.25</v>
      </c>
      <c r="P4494" t="str">
        <f>VLOOKUP(G4494,Agents!A:E,4,FALSE)</f>
        <v>Team5</v>
      </c>
      <c r="Q4494" t="str">
        <f>VLOOKUP(G4494,Agents!A:E,5,FALSE)</f>
        <v>Senior</v>
      </c>
      <c r="R4494" t="str">
        <f>VLOOKUP(G4494,Agents!A:E,2,FALSE)</f>
        <v>Evening</v>
      </c>
    </row>
    <row r="4495" spans="1:18" x14ac:dyDescent="0.35">
      <c r="A4495" t="s">
        <v>7557</v>
      </c>
      <c r="B4495" t="s">
        <v>4100</v>
      </c>
      <c r="C4495" t="s">
        <v>12</v>
      </c>
      <c r="D4495" t="s">
        <v>13</v>
      </c>
      <c r="E4495" s="1">
        <v>46107.025000000001</v>
      </c>
      <c r="F4495" s="1">
        <v>46107.775000000001</v>
      </c>
      <c r="G4495" t="s">
        <v>119</v>
      </c>
      <c r="H4495" t="s">
        <v>15</v>
      </c>
      <c r="I4495" t="s">
        <v>16</v>
      </c>
      <c r="J4495">
        <v>4</v>
      </c>
      <c r="K4495" t="str">
        <f>IF(tickets_dataset[[#This Row],[status]] = "Closed", "Yes","No")</f>
        <v>Yes</v>
      </c>
      <c r="L4495" s="2">
        <f t="shared" si="280"/>
        <v>18</v>
      </c>
      <c r="M4495" t="str">
        <f t="shared" si="281"/>
        <v>No</v>
      </c>
      <c r="N4495" t="str">
        <f t="shared" si="282"/>
        <v>Mar</v>
      </c>
      <c r="O4495" s="2">
        <f t="shared" si="283"/>
        <v>0.75</v>
      </c>
      <c r="P4495" t="str">
        <f>VLOOKUP(G4495,Agents!A:E,4,FALSE)</f>
        <v>Team1</v>
      </c>
      <c r="Q4495" t="str">
        <f>VLOOKUP(G4495,Agents!A:E,5,FALSE)</f>
        <v>Junior</v>
      </c>
      <c r="R4495" t="str">
        <f>VLOOKUP(G4495,Agents!A:E,2,FALSE)</f>
        <v>Morning</v>
      </c>
    </row>
    <row r="4496" spans="1:18" x14ac:dyDescent="0.35">
      <c r="A4496" t="s">
        <v>7558</v>
      </c>
      <c r="B4496" t="s">
        <v>3890</v>
      </c>
      <c r="C4496" t="s">
        <v>34</v>
      </c>
      <c r="D4496" t="s">
        <v>26</v>
      </c>
      <c r="E4496" s="1">
        <v>46105.794444444444</v>
      </c>
      <c r="F4496" s="1">
        <v>46108.461111111108</v>
      </c>
      <c r="G4496" t="s">
        <v>59</v>
      </c>
      <c r="H4496" t="s">
        <v>15</v>
      </c>
      <c r="I4496" t="s">
        <v>16</v>
      </c>
      <c r="J4496">
        <v>2</v>
      </c>
      <c r="K4496" t="str">
        <f>IF(tickets_dataset[[#This Row],[status]] = "Closed", "Yes","No")</f>
        <v>Yes</v>
      </c>
      <c r="L4496" s="2">
        <f t="shared" si="280"/>
        <v>63.999999999941792</v>
      </c>
      <c r="M4496" t="str">
        <f t="shared" si="281"/>
        <v>Yes</v>
      </c>
      <c r="N4496" t="str">
        <f t="shared" si="282"/>
        <v>Mar</v>
      </c>
      <c r="O4496" s="2">
        <f t="shared" si="283"/>
        <v>2.6666666666642413</v>
      </c>
      <c r="P4496" t="str">
        <f>VLOOKUP(G4496,Agents!A:E,4,FALSE)</f>
        <v>Team3</v>
      </c>
      <c r="Q4496" t="str">
        <f>VLOOKUP(G4496,Agents!A:E,5,FALSE)</f>
        <v>Senior</v>
      </c>
      <c r="R4496" t="str">
        <f>VLOOKUP(G4496,Agents!A:E,2,FALSE)</f>
        <v>Night</v>
      </c>
    </row>
    <row r="4497" spans="1:18" x14ac:dyDescent="0.35">
      <c r="A4497" t="s">
        <v>7559</v>
      </c>
      <c r="B4497" t="s">
        <v>7560</v>
      </c>
      <c r="C4497" t="s">
        <v>76</v>
      </c>
      <c r="D4497" t="s">
        <v>13</v>
      </c>
      <c r="E4497" s="1">
        <v>46085.513194444444</v>
      </c>
      <c r="F4497" s="1">
        <v>46087.013194444444</v>
      </c>
      <c r="G4497" t="s">
        <v>137</v>
      </c>
      <c r="H4497" t="s">
        <v>15</v>
      </c>
      <c r="I4497" t="s">
        <v>16</v>
      </c>
      <c r="J4497">
        <v>4</v>
      </c>
      <c r="K4497" t="str">
        <f>IF(tickets_dataset[[#This Row],[status]] = "Closed", "Yes","No")</f>
        <v>Yes</v>
      </c>
      <c r="L4497" s="2">
        <f t="shared" si="280"/>
        <v>36</v>
      </c>
      <c r="M4497" t="str">
        <f t="shared" si="281"/>
        <v>No</v>
      </c>
      <c r="N4497" t="str">
        <f t="shared" si="282"/>
        <v>Mar</v>
      </c>
      <c r="O4497" s="2">
        <f t="shared" si="283"/>
        <v>1.5</v>
      </c>
      <c r="P4497" t="str">
        <f>VLOOKUP(G4497,Agents!A:E,4,FALSE)</f>
        <v>Team5</v>
      </c>
      <c r="Q4497" t="str">
        <f>VLOOKUP(G4497,Agents!A:E,5,FALSE)</f>
        <v>Senior</v>
      </c>
      <c r="R4497" t="str">
        <f>VLOOKUP(G4497,Agents!A:E,2,FALSE)</f>
        <v>Night</v>
      </c>
    </row>
    <row r="4498" spans="1:18" x14ac:dyDescent="0.35">
      <c r="A4498" t="s">
        <v>7561</v>
      </c>
      <c r="B4498" t="s">
        <v>3870</v>
      </c>
      <c r="C4498" t="s">
        <v>34</v>
      </c>
      <c r="D4498" t="s">
        <v>26</v>
      </c>
      <c r="E4498" s="1">
        <v>46094.711805555555</v>
      </c>
      <c r="F4498" s="1">
        <v>46097.170138888891</v>
      </c>
      <c r="G4498" t="s">
        <v>56</v>
      </c>
      <c r="H4498" t="s">
        <v>15</v>
      </c>
      <c r="I4498" t="s">
        <v>16</v>
      </c>
      <c r="J4498">
        <v>5</v>
      </c>
      <c r="K4498" t="str">
        <f>IF(tickets_dataset[[#This Row],[status]] = "Closed", "Yes","No")</f>
        <v>Yes</v>
      </c>
      <c r="L4498" s="2">
        <f t="shared" si="280"/>
        <v>59.000000000058208</v>
      </c>
      <c r="M4498" t="str">
        <f t="shared" si="281"/>
        <v>Yes</v>
      </c>
      <c r="N4498" t="str">
        <f t="shared" si="282"/>
        <v>Mar</v>
      </c>
      <c r="O4498" s="2">
        <f t="shared" si="283"/>
        <v>2.4583333333357587</v>
      </c>
      <c r="P4498" t="str">
        <f>VLOOKUP(G4498,Agents!A:E,4,FALSE)</f>
        <v>Team1</v>
      </c>
      <c r="Q4498" t="str">
        <f>VLOOKUP(G4498,Agents!A:E,5,FALSE)</f>
        <v>Senior</v>
      </c>
      <c r="R4498" t="str">
        <f>VLOOKUP(G4498,Agents!A:E,2,FALSE)</f>
        <v>Night</v>
      </c>
    </row>
    <row r="4499" spans="1:18" x14ac:dyDescent="0.35">
      <c r="A4499" t="s">
        <v>7562</v>
      </c>
      <c r="B4499" t="s">
        <v>153</v>
      </c>
      <c r="C4499" t="s">
        <v>50</v>
      </c>
      <c r="D4499" t="s">
        <v>26</v>
      </c>
      <c r="E4499" s="1">
        <v>46032.65</v>
      </c>
      <c r="F4499" s="1">
        <v>46034.98333333333</v>
      </c>
      <c r="G4499" t="s">
        <v>239</v>
      </c>
      <c r="H4499" t="s">
        <v>15</v>
      </c>
      <c r="I4499" t="s">
        <v>16</v>
      </c>
      <c r="J4499">
        <v>4</v>
      </c>
      <c r="K4499" t="str">
        <f>IF(tickets_dataset[[#This Row],[status]] = "Closed", "Yes","No")</f>
        <v>Yes</v>
      </c>
      <c r="L4499" s="2">
        <f t="shared" si="280"/>
        <v>55.999999999883585</v>
      </c>
      <c r="M4499" t="str">
        <f t="shared" si="281"/>
        <v>Yes</v>
      </c>
      <c r="N4499" t="str">
        <f t="shared" si="282"/>
        <v>Jan</v>
      </c>
      <c r="O4499" s="2">
        <f t="shared" si="283"/>
        <v>2.3333333333284827</v>
      </c>
      <c r="P4499" t="str">
        <f>VLOOKUP(G4499,Agents!A:E,4,FALSE)</f>
        <v>Team1</v>
      </c>
      <c r="Q4499" t="str">
        <f>VLOOKUP(G4499,Agents!A:E,5,FALSE)</f>
        <v>Senior</v>
      </c>
      <c r="R4499" t="str">
        <f>VLOOKUP(G4499,Agents!A:E,2,FALSE)</f>
        <v>Evening</v>
      </c>
    </row>
    <row r="4500" spans="1:18" x14ac:dyDescent="0.35">
      <c r="A4500" t="s">
        <v>7563</v>
      </c>
      <c r="B4500" t="s">
        <v>3356</v>
      </c>
      <c r="C4500" t="s">
        <v>12</v>
      </c>
      <c r="D4500" t="s">
        <v>38</v>
      </c>
      <c r="E4500" s="1">
        <v>46102.888888888891</v>
      </c>
      <c r="F4500" s="1">
        <v>46104.847222222219</v>
      </c>
      <c r="G4500" t="s">
        <v>183</v>
      </c>
      <c r="H4500" t="s">
        <v>15</v>
      </c>
      <c r="I4500" t="s">
        <v>16</v>
      </c>
      <c r="J4500">
        <v>4</v>
      </c>
      <c r="K4500" t="str">
        <f>IF(tickets_dataset[[#This Row],[status]] = "Closed", "Yes","No")</f>
        <v>Yes</v>
      </c>
      <c r="L4500" s="2">
        <f t="shared" si="280"/>
        <v>46.999999999883585</v>
      </c>
      <c r="M4500" t="str">
        <f t="shared" si="281"/>
        <v>No</v>
      </c>
      <c r="N4500" t="str">
        <f t="shared" si="282"/>
        <v>Mar</v>
      </c>
      <c r="O4500" s="2">
        <f t="shared" si="283"/>
        <v>1.9583333333284827</v>
      </c>
      <c r="P4500" t="str">
        <f>VLOOKUP(G4500,Agents!A:E,4,FALSE)</f>
        <v>Team3</v>
      </c>
      <c r="Q4500" t="str">
        <f>VLOOKUP(G4500,Agents!A:E,5,FALSE)</f>
        <v>Senior</v>
      </c>
      <c r="R4500" t="str">
        <f>VLOOKUP(G4500,Agents!A:E,2,FALSE)</f>
        <v>Night</v>
      </c>
    </row>
    <row r="4501" spans="1:18" x14ac:dyDescent="0.35">
      <c r="A4501" t="s">
        <v>7564</v>
      </c>
      <c r="B4501" t="s">
        <v>7565</v>
      </c>
      <c r="C4501" t="s">
        <v>76</v>
      </c>
      <c r="D4501" t="s">
        <v>13</v>
      </c>
      <c r="E4501" s="1">
        <v>46071.59097222222</v>
      </c>
      <c r="F4501" s="1">
        <v>46073.424305555556</v>
      </c>
      <c r="G4501" t="s">
        <v>199</v>
      </c>
      <c r="H4501" t="s">
        <v>15</v>
      </c>
      <c r="I4501" t="s">
        <v>16</v>
      </c>
      <c r="J4501">
        <v>5</v>
      </c>
      <c r="K4501" t="str">
        <f>IF(tickets_dataset[[#This Row],[status]] = "Closed", "Yes","No")</f>
        <v>Yes</v>
      </c>
      <c r="L4501" s="2">
        <f t="shared" si="280"/>
        <v>44.000000000058208</v>
      </c>
      <c r="M4501" t="str">
        <f t="shared" si="281"/>
        <v>No</v>
      </c>
      <c r="N4501" t="str">
        <f t="shared" si="282"/>
        <v>Feb</v>
      </c>
      <c r="O4501" s="2">
        <f t="shared" si="283"/>
        <v>1.8333333333357587</v>
      </c>
      <c r="P4501" t="str">
        <f>VLOOKUP(G4501,Agents!A:E,4,FALSE)</f>
        <v>Team1</v>
      </c>
      <c r="Q4501" t="str">
        <f>VLOOKUP(G4501,Agents!A:E,5,FALSE)</f>
        <v>Junior</v>
      </c>
      <c r="R4501" t="str">
        <f>VLOOKUP(G4501,Agents!A:E,2,FALSE)</f>
        <v>Morning</v>
      </c>
    </row>
    <row r="4502" spans="1:18" x14ac:dyDescent="0.35">
      <c r="A4502" t="s">
        <v>7566</v>
      </c>
      <c r="B4502" t="s">
        <v>7567</v>
      </c>
      <c r="C4502" t="s">
        <v>22</v>
      </c>
      <c r="D4502" t="s">
        <v>13</v>
      </c>
      <c r="E4502" s="1">
        <v>46091.90347222222</v>
      </c>
      <c r="F4502" s="1">
        <v>46093.65347222222</v>
      </c>
      <c r="G4502" t="s">
        <v>164</v>
      </c>
      <c r="H4502" t="s">
        <v>132</v>
      </c>
      <c r="I4502" t="s">
        <v>16</v>
      </c>
      <c r="J4502">
        <v>3</v>
      </c>
      <c r="K4502" t="str">
        <f>IF(tickets_dataset[[#This Row],[status]] = "Closed", "Yes","No")</f>
        <v>No</v>
      </c>
      <c r="L4502" s="2">
        <f t="shared" si="280"/>
        <v>42</v>
      </c>
      <c r="M4502" t="str">
        <f t="shared" si="281"/>
        <v>No</v>
      </c>
      <c r="N4502" t="str">
        <f t="shared" si="282"/>
        <v>Mar</v>
      </c>
      <c r="O4502" s="2">
        <f t="shared" si="283"/>
        <v>1.75</v>
      </c>
      <c r="P4502" t="str">
        <f>VLOOKUP(G4502,Agents!A:E,4,FALSE)</f>
        <v>Team4</v>
      </c>
      <c r="Q4502" t="str">
        <f>VLOOKUP(G4502,Agents!A:E,5,FALSE)</f>
        <v>Senior</v>
      </c>
      <c r="R4502" t="str">
        <f>VLOOKUP(G4502,Agents!A:E,2,FALSE)</f>
        <v>Evening</v>
      </c>
    </row>
    <row r="4503" spans="1:18" x14ac:dyDescent="0.35">
      <c r="A4503" t="s">
        <v>7568</v>
      </c>
      <c r="B4503" t="s">
        <v>7569</v>
      </c>
      <c r="C4503" t="s">
        <v>50</v>
      </c>
      <c r="D4503" t="s">
        <v>26</v>
      </c>
      <c r="E4503" s="1">
        <v>46036.236805555556</v>
      </c>
      <c r="F4503" s="1">
        <v>46036.445138888892</v>
      </c>
      <c r="G4503" t="s">
        <v>14</v>
      </c>
      <c r="H4503" t="s">
        <v>15</v>
      </c>
      <c r="I4503" t="s">
        <v>16</v>
      </c>
      <c r="J4503">
        <v>4</v>
      </c>
      <c r="K4503" t="str">
        <f>IF(tickets_dataset[[#This Row],[status]] = "Closed", "Yes","No")</f>
        <v>Yes</v>
      </c>
      <c r="L4503" s="2">
        <f t="shared" si="280"/>
        <v>5.0000000000582077</v>
      </c>
      <c r="M4503" t="str">
        <f t="shared" si="281"/>
        <v>No</v>
      </c>
      <c r="N4503" t="str">
        <f t="shared" si="282"/>
        <v>Jan</v>
      </c>
      <c r="O4503" s="2">
        <f t="shared" si="283"/>
        <v>0.20833333333575865</v>
      </c>
      <c r="P4503" t="str">
        <f>VLOOKUP(G4503,Agents!A:E,4,FALSE)</f>
        <v>Team1</v>
      </c>
      <c r="Q4503" t="str">
        <f>VLOOKUP(G4503,Agents!A:E,5,FALSE)</f>
        <v>Senior</v>
      </c>
      <c r="R4503" t="str">
        <f>VLOOKUP(G4503,Agents!A:E,2,FALSE)</f>
        <v>Morning</v>
      </c>
    </row>
    <row r="4504" spans="1:18" x14ac:dyDescent="0.35">
      <c r="A4504" t="s">
        <v>7570</v>
      </c>
      <c r="B4504" t="s">
        <v>805</v>
      </c>
      <c r="C4504" t="s">
        <v>50</v>
      </c>
      <c r="D4504" t="s">
        <v>26</v>
      </c>
      <c r="E4504" s="1">
        <v>46100.43472222222</v>
      </c>
      <c r="F4504" s="1">
        <v>46101.226388888892</v>
      </c>
      <c r="G4504" t="s">
        <v>211</v>
      </c>
      <c r="H4504" t="s">
        <v>15</v>
      </c>
      <c r="I4504" t="s">
        <v>16</v>
      </c>
      <c r="J4504">
        <v>4</v>
      </c>
      <c r="K4504" t="str">
        <f>IF(tickets_dataset[[#This Row],[status]] = "Closed", "Yes","No")</f>
        <v>Yes</v>
      </c>
      <c r="L4504" s="2">
        <f t="shared" si="280"/>
        <v>19.000000000116415</v>
      </c>
      <c r="M4504" t="str">
        <f t="shared" si="281"/>
        <v>No</v>
      </c>
      <c r="N4504" t="str">
        <f t="shared" si="282"/>
        <v>Mar</v>
      </c>
      <c r="O4504" s="2">
        <f t="shared" si="283"/>
        <v>0.79166666667151731</v>
      </c>
      <c r="P4504" t="str">
        <f>VLOOKUP(G4504,Agents!A:E,4,FALSE)</f>
        <v>Team5</v>
      </c>
      <c r="Q4504" t="str">
        <f>VLOOKUP(G4504,Agents!A:E,5,FALSE)</f>
        <v>Senior</v>
      </c>
      <c r="R4504" t="str">
        <f>VLOOKUP(G4504,Agents!A:E,2,FALSE)</f>
        <v>Evening</v>
      </c>
    </row>
    <row r="4505" spans="1:18" x14ac:dyDescent="0.35">
      <c r="A4505" t="s">
        <v>7571</v>
      </c>
      <c r="B4505" t="s">
        <v>3908</v>
      </c>
      <c r="C4505" t="s">
        <v>76</v>
      </c>
      <c r="D4505" t="s">
        <v>13</v>
      </c>
      <c r="E4505" s="1">
        <v>46098.615277777775</v>
      </c>
      <c r="F4505" s="1">
        <v>46100.240277777775</v>
      </c>
      <c r="G4505" t="s">
        <v>100</v>
      </c>
      <c r="H4505" t="s">
        <v>15</v>
      </c>
      <c r="I4505" t="s">
        <v>16</v>
      </c>
      <c r="J4505">
        <v>3</v>
      </c>
      <c r="K4505" t="str">
        <f>IF(tickets_dataset[[#This Row],[status]] = "Closed", "Yes","No")</f>
        <v>Yes</v>
      </c>
      <c r="L4505" s="2">
        <f t="shared" si="280"/>
        <v>39</v>
      </c>
      <c r="M4505" t="str">
        <f t="shared" si="281"/>
        <v>No</v>
      </c>
      <c r="N4505" t="str">
        <f t="shared" si="282"/>
        <v>Mar</v>
      </c>
      <c r="O4505" s="2">
        <f t="shared" si="283"/>
        <v>1.625</v>
      </c>
      <c r="P4505" t="str">
        <f>VLOOKUP(G4505,Agents!A:E,4,FALSE)</f>
        <v>Team4</v>
      </c>
      <c r="Q4505" t="str">
        <f>VLOOKUP(G4505,Agents!A:E,5,FALSE)</f>
        <v>Junior</v>
      </c>
      <c r="R4505" t="str">
        <f>VLOOKUP(G4505,Agents!A:E,2,FALSE)</f>
        <v>Evening</v>
      </c>
    </row>
    <row r="4506" spans="1:18" x14ac:dyDescent="0.35">
      <c r="A4506" t="s">
        <v>7572</v>
      </c>
      <c r="B4506" t="s">
        <v>7573</v>
      </c>
      <c r="C4506" t="s">
        <v>12</v>
      </c>
      <c r="D4506" t="s">
        <v>38</v>
      </c>
      <c r="E4506" s="1">
        <v>46028.102777777778</v>
      </c>
      <c r="F4506" s="1">
        <v>46030.144444444442</v>
      </c>
      <c r="G4506" t="s">
        <v>27</v>
      </c>
      <c r="H4506" t="s">
        <v>15</v>
      </c>
      <c r="I4506" t="s">
        <v>16</v>
      </c>
      <c r="J4506">
        <v>4</v>
      </c>
      <c r="K4506" t="str">
        <f>IF(tickets_dataset[[#This Row],[status]] = "Closed", "Yes","No")</f>
        <v>Yes</v>
      </c>
      <c r="L4506" s="2">
        <f t="shared" si="280"/>
        <v>48.999999999941792</v>
      </c>
      <c r="M4506" t="str">
        <f t="shared" si="281"/>
        <v>Yes</v>
      </c>
      <c r="N4506" t="str">
        <f t="shared" si="282"/>
        <v>Jan</v>
      </c>
      <c r="O4506" s="2">
        <f t="shared" si="283"/>
        <v>2.0416666666642413</v>
      </c>
      <c r="P4506" t="str">
        <f>VLOOKUP(G4506,Agents!A:E,4,FALSE)</f>
        <v>Team5</v>
      </c>
      <c r="Q4506" t="str">
        <f>VLOOKUP(G4506,Agents!A:E,5,FALSE)</f>
        <v>Senior</v>
      </c>
      <c r="R4506" t="str">
        <f>VLOOKUP(G4506,Agents!A:E,2,FALSE)</f>
        <v>Morning</v>
      </c>
    </row>
    <row r="4507" spans="1:18" x14ac:dyDescent="0.35">
      <c r="A4507" t="s">
        <v>7574</v>
      </c>
      <c r="B4507" t="s">
        <v>579</v>
      </c>
      <c r="C4507" t="s">
        <v>12</v>
      </c>
      <c r="D4507" t="s">
        <v>26</v>
      </c>
      <c r="E4507" s="1">
        <v>46050.986805555556</v>
      </c>
      <c r="F4507" s="1">
        <v>46052.236805555556</v>
      </c>
      <c r="G4507" t="s">
        <v>110</v>
      </c>
      <c r="H4507" t="s">
        <v>15</v>
      </c>
      <c r="I4507" t="s">
        <v>16</v>
      </c>
      <c r="J4507">
        <v>4</v>
      </c>
      <c r="K4507" t="str">
        <f>IF(tickets_dataset[[#This Row],[status]] = "Closed", "Yes","No")</f>
        <v>Yes</v>
      </c>
      <c r="L4507" s="2">
        <f t="shared" si="280"/>
        <v>30</v>
      </c>
      <c r="M4507" t="str">
        <f t="shared" si="281"/>
        <v>No</v>
      </c>
      <c r="N4507" t="str">
        <f t="shared" si="282"/>
        <v>Jan</v>
      </c>
      <c r="O4507" s="2">
        <f t="shared" si="283"/>
        <v>1.25</v>
      </c>
      <c r="P4507" t="str">
        <f>VLOOKUP(G4507,Agents!A:E,4,FALSE)</f>
        <v>Team4</v>
      </c>
      <c r="Q4507" t="str">
        <f>VLOOKUP(G4507,Agents!A:E,5,FALSE)</f>
        <v>Junior</v>
      </c>
      <c r="R4507" t="str">
        <f>VLOOKUP(G4507,Agents!A:E,2,FALSE)</f>
        <v>Morning</v>
      </c>
    </row>
    <row r="4508" spans="1:18" x14ac:dyDescent="0.35">
      <c r="A4508" t="s">
        <v>7575</v>
      </c>
      <c r="B4508" t="s">
        <v>7576</v>
      </c>
      <c r="C4508" t="s">
        <v>22</v>
      </c>
      <c r="D4508" t="s">
        <v>13</v>
      </c>
      <c r="E4508" s="1">
        <v>46039.147222222222</v>
      </c>
      <c r="F4508" s="1">
        <v>46039.355555555558</v>
      </c>
      <c r="G4508" t="s">
        <v>131</v>
      </c>
      <c r="H4508" t="s">
        <v>15</v>
      </c>
      <c r="I4508" t="s">
        <v>16</v>
      </c>
      <c r="J4508">
        <v>5</v>
      </c>
      <c r="K4508" t="str">
        <f>IF(tickets_dataset[[#This Row],[status]] = "Closed", "Yes","No")</f>
        <v>Yes</v>
      </c>
      <c r="L4508" s="2">
        <f t="shared" si="280"/>
        <v>5.0000000000582077</v>
      </c>
      <c r="M4508" t="str">
        <f t="shared" si="281"/>
        <v>No</v>
      </c>
      <c r="N4508" t="str">
        <f t="shared" si="282"/>
        <v>Jan</v>
      </c>
      <c r="O4508" s="2">
        <f t="shared" si="283"/>
        <v>0.20833333333575865</v>
      </c>
      <c r="P4508" t="str">
        <f>VLOOKUP(G4508,Agents!A:E,4,FALSE)</f>
        <v>Team4</v>
      </c>
      <c r="Q4508" t="str">
        <f>VLOOKUP(G4508,Agents!A:E,5,FALSE)</f>
        <v>Junior</v>
      </c>
      <c r="R4508" t="str">
        <f>VLOOKUP(G4508,Agents!A:E,2,FALSE)</f>
        <v>Night</v>
      </c>
    </row>
    <row r="4509" spans="1:18" x14ac:dyDescent="0.35">
      <c r="A4509" t="s">
        <v>7577</v>
      </c>
      <c r="B4509" t="s">
        <v>7578</v>
      </c>
      <c r="C4509" t="s">
        <v>50</v>
      </c>
      <c r="D4509" t="s">
        <v>38</v>
      </c>
      <c r="E4509" s="1">
        <v>46075.101388888892</v>
      </c>
      <c r="F4509" s="1">
        <v>46076.68472222222</v>
      </c>
      <c r="G4509" t="s">
        <v>45</v>
      </c>
      <c r="H4509" t="s">
        <v>28</v>
      </c>
      <c r="I4509" t="s">
        <v>16</v>
      </c>
      <c r="J4509">
        <v>4</v>
      </c>
      <c r="K4509" t="str">
        <f>IF(tickets_dataset[[#This Row],[status]] = "Closed", "Yes","No")</f>
        <v>No</v>
      </c>
      <c r="L4509" s="2">
        <f t="shared" si="280"/>
        <v>37.999999999883585</v>
      </c>
      <c r="M4509" t="str">
        <f t="shared" si="281"/>
        <v>No</v>
      </c>
      <c r="N4509" t="str">
        <f t="shared" si="282"/>
        <v>Feb</v>
      </c>
      <c r="O4509" s="2">
        <f t="shared" si="283"/>
        <v>1.5833333333284827</v>
      </c>
      <c r="P4509" t="str">
        <f>VLOOKUP(G4509,Agents!A:E,4,FALSE)</f>
        <v>Team5</v>
      </c>
      <c r="Q4509" t="str">
        <f>VLOOKUP(G4509,Agents!A:E,5,FALSE)</f>
        <v>Senior</v>
      </c>
      <c r="R4509" t="str">
        <f>VLOOKUP(G4509,Agents!A:E,2,FALSE)</f>
        <v>Morning</v>
      </c>
    </row>
    <row r="4510" spans="1:18" x14ac:dyDescent="0.35">
      <c r="A4510" t="s">
        <v>7579</v>
      </c>
      <c r="B4510" t="s">
        <v>4271</v>
      </c>
      <c r="C4510" t="s">
        <v>34</v>
      </c>
      <c r="D4510" t="s">
        <v>38</v>
      </c>
      <c r="E4510" s="1">
        <v>46036.789583333331</v>
      </c>
      <c r="F4510" s="1">
        <v>46038.164583333331</v>
      </c>
      <c r="G4510" t="s">
        <v>156</v>
      </c>
      <c r="H4510" t="s">
        <v>28</v>
      </c>
      <c r="I4510" t="s">
        <v>16</v>
      </c>
      <c r="J4510">
        <v>4</v>
      </c>
      <c r="K4510" t="str">
        <f>IF(tickets_dataset[[#This Row],[status]] = "Closed", "Yes","No")</f>
        <v>No</v>
      </c>
      <c r="L4510" s="2">
        <f t="shared" si="280"/>
        <v>33</v>
      </c>
      <c r="M4510" t="str">
        <f t="shared" si="281"/>
        <v>No</v>
      </c>
      <c r="N4510" t="str">
        <f t="shared" si="282"/>
        <v>Jan</v>
      </c>
      <c r="O4510" s="2">
        <f t="shared" si="283"/>
        <v>1.375</v>
      </c>
      <c r="P4510" t="str">
        <f>VLOOKUP(G4510,Agents!A:E,4,FALSE)</f>
        <v>Team3</v>
      </c>
      <c r="Q4510" t="str">
        <f>VLOOKUP(G4510,Agents!A:E,5,FALSE)</f>
        <v>Mid</v>
      </c>
      <c r="R4510" t="str">
        <f>VLOOKUP(G4510,Agents!A:E,2,FALSE)</f>
        <v>Evening</v>
      </c>
    </row>
    <row r="4511" spans="1:18" x14ac:dyDescent="0.35">
      <c r="A4511" t="s">
        <v>7580</v>
      </c>
      <c r="B4511" t="s">
        <v>7581</v>
      </c>
      <c r="C4511" t="s">
        <v>76</v>
      </c>
      <c r="D4511" t="s">
        <v>13</v>
      </c>
      <c r="E4511" s="1">
        <v>46034.268055555556</v>
      </c>
      <c r="F4511" s="1">
        <v>46034.55972222222</v>
      </c>
      <c r="G4511" t="s">
        <v>45</v>
      </c>
      <c r="H4511" t="s">
        <v>15</v>
      </c>
      <c r="I4511" t="s">
        <v>16</v>
      </c>
      <c r="J4511">
        <v>4</v>
      </c>
      <c r="K4511" t="str">
        <f>IF(tickets_dataset[[#This Row],[status]] = "Closed", "Yes","No")</f>
        <v>Yes</v>
      </c>
      <c r="L4511" s="2">
        <f t="shared" si="280"/>
        <v>6.9999999999417923</v>
      </c>
      <c r="M4511" t="str">
        <f t="shared" si="281"/>
        <v>No</v>
      </c>
      <c r="N4511" t="str">
        <f t="shared" si="282"/>
        <v>Jan</v>
      </c>
      <c r="O4511" s="2">
        <f t="shared" si="283"/>
        <v>0.29166666666424135</v>
      </c>
      <c r="P4511" t="str">
        <f>VLOOKUP(G4511,Agents!A:E,4,FALSE)</f>
        <v>Team5</v>
      </c>
      <c r="Q4511" t="str">
        <f>VLOOKUP(G4511,Agents!A:E,5,FALSE)</f>
        <v>Senior</v>
      </c>
      <c r="R4511" t="str">
        <f>VLOOKUP(G4511,Agents!A:E,2,FALSE)</f>
        <v>Morning</v>
      </c>
    </row>
    <row r="4512" spans="1:18" x14ac:dyDescent="0.35">
      <c r="A4512" t="s">
        <v>7582</v>
      </c>
      <c r="B4512" t="s">
        <v>3956</v>
      </c>
      <c r="C4512" t="s">
        <v>50</v>
      </c>
      <c r="D4512" t="s">
        <v>13</v>
      </c>
      <c r="E4512" s="1">
        <v>46048.430555555555</v>
      </c>
      <c r="F4512" s="1">
        <v>46049.513888888891</v>
      </c>
      <c r="G4512" t="s">
        <v>167</v>
      </c>
      <c r="H4512" t="s">
        <v>15</v>
      </c>
      <c r="I4512" t="s">
        <v>16</v>
      </c>
      <c r="J4512">
        <v>4</v>
      </c>
      <c r="K4512" t="str">
        <f>IF(tickets_dataset[[#This Row],[status]] = "Closed", "Yes","No")</f>
        <v>Yes</v>
      </c>
      <c r="L4512" s="2">
        <f t="shared" si="280"/>
        <v>26.000000000058208</v>
      </c>
      <c r="M4512" t="str">
        <f t="shared" si="281"/>
        <v>No</v>
      </c>
      <c r="N4512" t="str">
        <f t="shared" si="282"/>
        <v>Jan</v>
      </c>
      <c r="O4512" s="2">
        <f t="shared" si="283"/>
        <v>1.0833333333357587</v>
      </c>
      <c r="P4512" t="str">
        <f>VLOOKUP(G4512,Agents!A:E,4,FALSE)</f>
        <v>Team3</v>
      </c>
      <c r="Q4512" t="str">
        <f>VLOOKUP(G4512,Agents!A:E,5,FALSE)</f>
        <v>Mid</v>
      </c>
      <c r="R4512" t="str">
        <f>VLOOKUP(G4512,Agents!A:E,2,FALSE)</f>
        <v>Evening</v>
      </c>
    </row>
    <row r="4513" spans="1:18" x14ac:dyDescent="0.35">
      <c r="A4513" t="s">
        <v>7583</v>
      </c>
      <c r="B4513" t="s">
        <v>7584</v>
      </c>
      <c r="C4513" t="s">
        <v>34</v>
      </c>
      <c r="D4513" t="s">
        <v>13</v>
      </c>
      <c r="E4513" s="1">
        <v>46032.887499999997</v>
      </c>
      <c r="F4513" s="1">
        <v>46033.512499999997</v>
      </c>
      <c r="G4513" t="s">
        <v>190</v>
      </c>
      <c r="H4513" t="s">
        <v>15</v>
      </c>
      <c r="I4513" t="s">
        <v>16</v>
      </c>
      <c r="J4513">
        <v>3</v>
      </c>
      <c r="K4513" t="str">
        <f>IF(tickets_dataset[[#This Row],[status]] = "Closed", "Yes","No")</f>
        <v>Yes</v>
      </c>
      <c r="L4513" s="2">
        <f t="shared" si="280"/>
        <v>15</v>
      </c>
      <c r="M4513" t="str">
        <f t="shared" si="281"/>
        <v>No</v>
      </c>
      <c r="N4513" t="str">
        <f t="shared" si="282"/>
        <v>Jan</v>
      </c>
      <c r="O4513" s="2">
        <f t="shared" si="283"/>
        <v>0.625</v>
      </c>
      <c r="P4513" t="str">
        <f>VLOOKUP(G4513,Agents!A:E,4,FALSE)</f>
        <v>Team1</v>
      </c>
      <c r="Q4513" t="str">
        <f>VLOOKUP(G4513,Agents!A:E,5,FALSE)</f>
        <v>Senior</v>
      </c>
      <c r="R4513" t="str">
        <f>VLOOKUP(G4513,Agents!A:E,2,FALSE)</f>
        <v>Night</v>
      </c>
    </row>
    <row r="4514" spans="1:18" x14ac:dyDescent="0.35">
      <c r="A4514" t="s">
        <v>7585</v>
      </c>
      <c r="B4514" t="s">
        <v>3418</v>
      </c>
      <c r="C4514" t="s">
        <v>12</v>
      </c>
      <c r="D4514" t="s">
        <v>13</v>
      </c>
      <c r="E4514" s="1">
        <v>46063.57708333333</v>
      </c>
      <c r="F4514" s="1">
        <v>46064.410416666666</v>
      </c>
      <c r="G4514" t="s">
        <v>170</v>
      </c>
      <c r="H4514" t="s">
        <v>15</v>
      </c>
      <c r="I4514" t="s">
        <v>16</v>
      </c>
      <c r="J4514">
        <v>3</v>
      </c>
      <c r="K4514" t="str">
        <f>IF(tickets_dataset[[#This Row],[status]] = "Closed", "Yes","No")</f>
        <v>Yes</v>
      </c>
      <c r="L4514" s="2">
        <f t="shared" si="280"/>
        <v>20.000000000058208</v>
      </c>
      <c r="M4514" t="str">
        <f t="shared" si="281"/>
        <v>No</v>
      </c>
      <c r="N4514" t="str">
        <f t="shared" si="282"/>
        <v>Feb</v>
      </c>
      <c r="O4514" s="2">
        <f t="shared" si="283"/>
        <v>0.83333333333575865</v>
      </c>
      <c r="P4514" t="str">
        <f>VLOOKUP(G4514,Agents!A:E,4,FALSE)</f>
        <v>Team5</v>
      </c>
      <c r="Q4514" t="str">
        <f>VLOOKUP(G4514,Agents!A:E,5,FALSE)</f>
        <v>Junior</v>
      </c>
      <c r="R4514" t="str">
        <f>VLOOKUP(G4514,Agents!A:E,2,FALSE)</f>
        <v>Night</v>
      </c>
    </row>
    <row r="4515" spans="1:18" x14ac:dyDescent="0.35">
      <c r="A4515" t="s">
        <v>7586</v>
      </c>
      <c r="B4515" t="s">
        <v>7587</v>
      </c>
      <c r="C4515" t="s">
        <v>76</v>
      </c>
      <c r="D4515" t="s">
        <v>13</v>
      </c>
      <c r="E4515" s="1">
        <v>46083.578472222223</v>
      </c>
      <c r="F4515" s="1">
        <v>46084.536805555559</v>
      </c>
      <c r="G4515" t="s">
        <v>91</v>
      </c>
      <c r="H4515" t="s">
        <v>15</v>
      </c>
      <c r="I4515" t="s">
        <v>16</v>
      </c>
      <c r="J4515">
        <v>4</v>
      </c>
      <c r="K4515" t="str">
        <f>IF(tickets_dataset[[#This Row],[status]] = "Closed", "Yes","No")</f>
        <v>Yes</v>
      </c>
      <c r="L4515" s="2">
        <f t="shared" si="280"/>
        <v>23.000000000058208</v>
      </c>
      <c r="M4515" t="str">
        <f t="shared" si="281"/>
        <v>No</v>
      </c>
      <c r="N4515" t="str">
        <f t="shared" si="282"/>
        <v>Mar</v>
      </c>
      <c r="O4515" s="2">
        <f t="shared" si="283"/>
        <v>0.95833333333575865</v>
      </c>
      <c r="P4515" t="str">
        <f>VLOOKUP(G4515,Agents!A:E,4,FALSE)</f>
        <v>Team5</v>
      </c>
      <c r="Q4515" t="str">
        <f>VLOOKUP(G4515,Agents!A:E,5,FALSE)</f>
        <v>Mid</v>
      </c>
      <c r="R4515" t="str">
        <f>VLOOKUP(G4515,Agents!A:E,2,FALSE)</f>
        <v>Night</v>
      </c>
    </row>
    <row r="4516" spans="1:18" x14ac:dyDescent="0.35">
      <c r="A4516" t="s">
        <v>7588</v>
      </c>
      <c r="B4516" t="s">
        <v>503</v>
      </c>
      <c r="C4516" t="s">
        <v>34</v>
      </c>
      <c r="D4516" t="s">
        <v>38</v>
      </c>
      <c r="E4516" s="1">
        <v>46105.815972222219</v>
      </c>
      <c r="F4516" s="1">
        <v>46106.232638888891</v>
      </c>
      <c r="G4516" t="s">
        <v>206</v>
      </c>
      <c r="H4516" t="s">
        <v>15</v>
      </c>
      <c r="I4516" t="s">
        <v>16</v>
      </c>
      <c r="J4516">
        <v>5</v>
      </c>
      <c r="K4516" t="str">
        <f>IF(tickets_dataset[[#This Row],[status]] = "Closed", "Yes","No")</f>
        <v>Yes</v>
      </c>
      <c r="L4516" s="2">
        <f t="shared" si="280"/>
        <v>10.000000000116415</v>
      </c>
      <c r="M4516" t="str">
        <f t="shared" si="281"/>
        <v>No</v>
      </c>
      <c r="N4516" t="str">
        <f t="shared" si="282"/>
        <v>Mar</v>
      </c>
      <c r="O4516" s="2">
        <f t="shared" si="283"/>
        <v>0.41666666667151731</v>
      </c>
      <c r="P4516" t="str">
        <f>VLOOKUP(G4516,Agents!A:E,4,FALSE)</f>
        <v>Team5</v>
      </c>
      <c r="Q4516" t="str">
        <f>VLOOKUP(G4516,Agents!A:E,5,FALSE)</f>
        <v>Junior</v>
      </c>
      <c r="R4516" t="str">
        <f>VLOOKUP(G4516,Agents!A:E,2,FALSE)</f>
        <v>Evening</v>
      </c>
    </row>
    <row r="4517" spans="1:18" x14ac:dyDescent="0.35">
      <c r="A4517" t="s">
        <v>7589</v>
      </c>
      <c r="B4517" t="s">
        <v>2235</v>
      </c>
      <c r="C4517" t="s">
        <v>22</v>
      </c>
      <c r="D4517" t="s">
        <v>38</v>
      </c>
      <c r="E4517" s="1">
        <v>46099.84652777778</v>
      </c>
      <c r="F4517" s="1">
        <v>46102.888194444444</v>
      </c>
      <c r="G4517" t="s">
        <v>56</v>
      </c>
      <c r="H4517" t="s">
        <v>15</v>
      </c>
      <c r="I4517" t="s">
        <v>16</v>
      </c>
      <c r="J4517">
        <v>4</v>
      </c>
      <c r="K4517" t="str">
        <f>IF(tickets_dataset[[#This Row],[status]] = "Closed", "Yes","No")</f>
        <v>Yes</v>
      </c>
      <c r="L4517" s="2">
        <f t="shared" si="280"/>
        <v>72.999999999941792</v>
      </c>
      <c r="M4517" t="str">
        <f t="shared" si="281"/>
        <v>Yes</v>
      </c>
      <c r="N4517" t="str">
        <f t="shared" si="282"/>
        <v>Mar</v>
      </c>
      <c r="O4517" s="2">
        <f t="shared" si="283"/>
        <v>3.0416666666642413</v>
      </c>
      <c r="P4517" t="str">
        <f>VLOOKUP(G4517,Agents!A:E,4,FALSE)</f>
        <v>Team1</v>
      </c>
      <c r="Q4517" t="str">
        <f>VLOOKUP(G4517,Agents!A:E,5,FALSE)</f>
        <v>Senior</v>
      </c>
      <c r="R4517" t="str">
        <f>VLOOKUP(G4517,Agents!A:E,2,FALSE)</f>
        <v>Night</v>
      </c>
    </row>
    <row r="4518" spans="1:18" x14ac:dyDescent="0.35">
      <c r="A4518" t="s">
        <v>7590</v>
      </c>
      <c r="B4518" t="s">
        <v>734</v>
      </c>
      <c r="C4518" t="s">
        <v>22</v>
      </c>
      <c r="D4518" t="s">
        <v>26</v>
      </c>
      <c r="E4518" s="1">
        <v>46109.002083333333</v>
      </c>
      <c r="F4518" s="1">
        <v>46110.793749999997</v>
      </c>
      <c r="G4518" t="s">
        <v>39</v>
      </c>
      <c r="H4518" t="s">
        <v>15</v>
      </c>
      <c r="I4518" t="s">
        <v>16</v>
      </c>
      <c r="J4518">
        <v>3</v>
      </c>
      <c r="K4518" t="str">
        <f>IF(tickets_dataset[[#This Row],[status]] = "Closed", "Yes","No")</f>
        <v>Yes</v>
      </c>
      <c r="L4518" s="2">
        <f t="shared" si="280"/>
        <v>42.999999999941792</v>
      </c>
      <c r="M4518" t="str">
        <f t="shared" si="281"/>
        <v>No</v>
      </c>
      <c r="N4518" t="str">
        <f t="shared" si="282"/>
        <v>Mar</v>
      </c>
      <c r="O4518" s="2">
        <f t="shared" si="283"/>
        <v>1.7916666666642413</v>
      </c>
      <c r="P4518" t="str">
        <f>VLOOKUP(G4518,Agents!A:E,4,FALSE)</f>
        <v>Team3</v>
      </c>
      <c r="Q4518" t="str">
        <f>VLOOKUP(G4518,Agents!A:E,5,FALSE)</f>
        <v>Mid</v>
      </c>
      <c r="R4518" t="str">
        <f>VLOOKUP(G4518,Agents!A:E,2,FALSE)</f>
        <v>Night</v>
      </c>
    </row>
    <row r="4519" spans="1:18" x14ac:dyDescent="0.35">
      <c r="A4519" t="s">
        <v>7591</v>
      </c>
      <c r="B4519" t="s">
        <v>1892</v>
      </c>
      <c r="C4519" t="s">
        <v>22</v>
      </c>
      <c r="D4519" t="s">
        <v>26</v>
      </c>
      <c r="E4519" s="1">
        <v>46066.697916666664</v>
      </c>
      <c r="F4519" s="1">
        <v>46067.78125</v>
      </c>
      <c r="G4519" t="s">
        <v>234</v>
      </c>
      <c r="H4519" t="s">
        <v>15</v>
      </c>
      <c r="I4519" t="s">
        <v>16</v>
      </c>
      <c r="J4519">
        <v>3</v>
      </c>
      <c r="K4519" t="str">
        <f>IF(tickets_dataset[[#This Row],[status]] = "Closed", "Yes","No")</f>
        <v>Yes</v>
      </c>
      <c r="L4519" s="2">
        <f t="shared" si="280"/>
        <v>26.000000000058208</v>
      </c>
      <c r="M4519" t="str">
        <f t="shared" si="281"/>
        <v>No</v>
      </c>
      <c r="N4519" t="str">
        <f t="shared" si="282"/>
        <v>Feb</v>
      </c>
      <c r="O4519" s="2">
        <f t="shared" si="283"/>
        <v>1.0833333333357587</v>
      </c>
      <c r="P4519" t="str">
        <f>VLOOKUP(G4519,Agents!A:E,4,FALSE)</f>
        <v>Team5</v>
      </c>
      <c r="Q4519" t="str">
        <f>VLOOKUP(G4519,Agents!A:E,5,FALSE)</f>
        <v>Senior</v>
      </c>
      <c r="R4519" t="str">
        <f>VLOOKUP(G4519,Agents!A:E,2,FALSE)</f>
        <v>Night</v>
      </c>
    </row>
    <row r="4520" spans="1:18" x14ac:dyDescent="0.35">
      <c r="A4520" t="s">
        <v>7592</v>
      </c>
      <c r="B4520" t="s">
        <v>7593</v>
      </c>
      <c r="C4520" t="s">
        <v>76</v>
      </c>
      <c r="D4520" t="s">
        <v>26</v>
      </c>
      <c r="E4520" s="1">
        <v>46074.824999999997</v>
      </c>
      <c r="F4520" s="1">
        <v>46076.158333333333</v>
      </c>
      <c r="G4520" t="s">
        <v>83</v>
      </c>
      <c r="H4520" t="s">
        <v>28</v>
      </c>
      <c r="I4520" t="s">
        <v>16</v>
      </c>
      <c r="J4520">
        <v>4</v>
      </c>
      <c r="K4520" t="str">
        <f>IF(tickets_dataset[[#This Row],[status]] = "Closed", "Yes","No")</f>
        <v>No</v>
      </c>
      <c r="L4520" s="2">
        <f t="shared" si="280"/>
        <v>32.000000000058208</v>
      </c>
      <c r="M4520" t="str">
        <f t="shared" si="281"/>
        <v>No</v>
      </c>
      <c r="N4520" t="str">
        <f t="shared" si="282"/>
        <v>Feb</v>
      </c>
      <c r="O4520" s="2">
        <f t="shared" si="283"/>
        <v>1.3333333333357587</v>
      </c>
      <c r="P4520" t="str">
        <f>VLOOKUP(G4520,Agents!A:E,4,FALSE)</f>
        <v>Team2</v>
      </c>
      <c r="Q4520" t="str">
        <f>VLOOKUP(G4520,Agents!A:E,5,FALSE)</f>
        <v>Junior</v>
      </c>
      <c r="R4520" t="str">
        <f>VLOOKUP(G4520,Agents!A:E,2,FALSE)</f>
        <v>Night</v>
      </c>
    </row>
    <row r="4521" spans="1:18" x14ac:dyDescent="0.35">
      <c r="A4521" t="s">
        <v>7594</v>
      </c>
      <c r="B4521" t="s">
        <v>1231</v>
      </c>
      <c r="C4521" t="s">
        <v>34</v>
      </c>
      <c r="D4521" t="s">
        <v>38</v>
      </c>
      <c r="E4521" s="1">
        <v>46029.521527777775</v>
      </c>
      <c r="F4521" s="1">
        <v>46032.438194444447</v>
      </c>
      <c r="G4521" t="s">
        <v>128</v>
      </c>
      <c r="H4521" t="s">
        <v>28</v>
      </c>
      <c r="I4521" t="s">
        <v>16</v>
      </c>
      <c r="J4521">
        <v>4</v>
      </c>
      <c r="K4521" t="str">
        <f>IF(tickets_dataset[[#This Row],[status]] = "Closed", "Yes","No")</f>
        <v>No</v>
      </c>
      <c r="L4521" s="2">
        <f t="shared" si="280"/>
        <v>70.000000000116415</v>
      </c>
      <c r="M4521" t="str">
        <f t="shared" si="281"/>
        <v>Yes</v>
      </c>
      <c r="N4521" t="str">
        <f t="shared" si="282"/>
        <v>Jan</v>
      </c>
      <c r="O4521" s="2">
        <f t="shared" si="283"/>
        <v>2.9166666666715173</v>
      </c>
      <c r="P4521" t="str">
        <f>VLOOKUP(G4521,Agents!A:E,4,FALSE)</f>
        <v>Team4</v>
      </c>
      <c r="Q4521" t="str">
        <f>VLOOKUP(G4521,Agents!A:E,5,FALSE)</f>
        <v>Mid</v>
      </c>
      <c r="R4521" t="str">
        <f>VLOOKUP(G4521,Agents!A:E,2,FALSE)</f>
        <v>Night</v>
      </c>
    </row>
    <row r="4522" spans="1:18" x14ac:dyDescent="0.35">
      <c r="A4522" t="s">
        <v>7595</v>
      </c>
      <c r="B4522" t="s">
        <v>7596</v>
      </c>
      <c r="C4522" t="s">
        <v>76</v>
      </c>
      <c r="D4522" t="s">
        <v>13</v>
      </c>
      <c r="E4522" s="1">
        <v>46077.163194444445</v>
      </c>
      <c r="F4522" s="1">
        <v>46077.288194444445</v>
      </c>
      <c r="G4522" t="s">
        <v>170</v>
      </c>
      <c r="H4522" t="s">
        <v>15</v>
      </c>
      <c r="I4522" t="s">
        <v>16</v>
      </c>
      <c r="J4522">
        <v>4</v>
      </c>
      <c r="K4522" t="str">
        <f>IF(tickets_dataset[[#This Row],[status]] = "Closed", "Yes","No")</f>
        <v>Yes</v>
      </c>
      <c r="L4522" s="2">
        <f t="shared" si="280"/>
        <v>3</v>
      </c>
      <c r="M4522" t="str">
        <f t="shared" si="281"/>
        <v>No</v>
      </c>
      <c r="N4522" t="str">
        <f t="shared" si="282"/>
        <v>Feb</v>
      </c>
      <c r="O4522" s="2">
        <f t="shared" si="283"/>
        <v>0.125</v>
      </c>
      <c r="P4522" t="str">
        <f>VLOOKUP(G4522,Agents!A:E,4,FALSE)</f>
        <v>Team5</v>
      </c>
      <c r="Q4522" t="str">
        <f>VLOOKUP(G4522,Agents!A:E,5,FALSE)</f>
        <v>Junior</v>
      </c>
      <c r="R4522" t="str">
        <f>VLOOKUP(G4522,Agents!A:E,2,FALSE)</f>
        <v>Night</v>
      </c>
    </row>
    <row r="4523" spans="1:18" x14ac:dyDescent="0.35">
      <c r="A4523" t="s">
        <v>7597</v>
      </c>
      <c r="B4523" t="s">
        <v>7598</v>
      </c>
      <c r="C4523" t="s">
        <v>12</v>
      </c>
      <c r="D4523" t="s">
        <v>13</v>
      </c>
      <c r="E4523" s="1">
        <v>46030.275694444441</v>
      </c>
      <c r="F4523" s="1">
        <v>46031.984027777777</v>
      </c>
      <c r="G4523" t="s">
        <v>103</v>
      </c>
      <c r="H4523" t="s">
        <v>28</v>
      </c>
      <c r="I4523" t="s">
        <v>16</v>
      </c>
      <c r="J4523">
        <v>4</v>
      </c>
      <c r="K4523" t="str">
        <f>IF(tickets_dataset[[#This Row],[status]] = "Closed", "Yes","No")</f>
        <v>No</v>
      </c>
      <c r="L4523" s="2">
        <f t="shared" si="280"/>
        <v>41.000000000058208</v>
      </c>
      <c r="M4523" t="str">
        <f t="shared" si="281"/>
        <v>No</v>
      </c>
      <c r="N4523" t="str">
        <f t="shared" si="282"/>
        <v>Jan</v>
      </c>
      <c r="O4523" s="2">
        <f t="shared" si="283"/>
        <v>1.7083333333357587</v>
      </c>
      <c r="P4523" t="str">
        <f>VLOOKUP(G4523,Agents!A:E,4,FALSE)</f>
        <v>Team4</v>
      </c>
      <c r="Q4523" t="str">
        <f>VLOOKUP(G4523,Agents!A:E,5,FALSE)</f>
        <v>Senior</v>
      </c>
      <c r="R4523" t="str">
        <f>VLOOKUP(G4523,Agents!A:E,2,FALSE)</f>
        <v>Night</v>
      </c>
    </row>
    <row r="4524" spans="1:18" x14ac:dyDescent="0.35">
      <c r="A4524" t="s">
        <v>7599</v>
      </c>
      <c r="B4524" t="s">
        <v>7600</v>
      </c>
      <c r="C4524" t="s">
        <v>22</v>
      </c>
      <c r="D4524" t="s">
        <v>26</v>
      </c>
      <c r="E4524" s="1">
        <v>46027.342361111114</v>
      </c>
      <c r="F4524" s="1">
        <v>46027.550694444442</v>
      </c>
      <c r="G4524" t="s">
        <v>183</v>
      </c>
      <c r="H4524" t="s">
        <v>132</v>
      </c>
      <c r="I4524" t="s">
        <v>16</v>
      </c>
      <c r="J4524">
        <v>4</v>
      </c>
      <c r="K4524" t="str">
        <f>IF(tickets_dataset[[#This Row],[status]] = "Closed", "Yes","No")</f>
        <v>No</v>
      </c>
      <c r="L4524" s="2">
        <f t="shared" si="280"/>
        <v>4.9999999998835847</v>
      </c>
      <c r="M4524" t="str">
        <f t="shared" si="281"/>
        <v>No</v>
      </c>
      <c r="N4524" t="str">
        <f t="shared" si="282"/>
        <v>Jan</v>
      </c>
      <c r="O4524" s="2">
        <f t="shared" si="283"/>
        <v>0.20833333332848269</v>
      </c>
      <c r="P4524" t="str">
        <f>VLOOKUP(G4524,Agents!A:E,4,FALSE)</f>
        <v>Team3</v>
      </c>
      <c r="Q4524" t="str">
        <f>VLOOKUP(G4524,Agents!A:E,5,FALSE)</f>
        <v>Senior</v>
      </c>
      <c r="R4524" t="str">
        <f>VLOOKUP(G4524,Agents!A:E,2,FALSE)</f>
        <v>Night</v>
      </c>
    </row>
    <row r="4525" spans="1:18" x14ac:dyDescent="0.35">
      <c r="A4525" t="s">
        <v>7601</v>
      </c>
      <c r="B4525" t="s">
        <v>7602</v>
      </c>
      <c r="C4525" t="s">
        <v>50</v>
      </c>
      <c r="D4525" t="s">
        <v>13</v>
      </c>
      <c r="E4525" s="1">
        <v>46099.814583333333</v>
      </c>
      <c r="F4525" s="1">
        <v>46101.439583333333</v>
      </c>
      <c r="G4525" t="s">
        <v>140</v>
      </c>
      <c r="H4525" t="s">
        <v>15</v>
      </c>
      <c r="I4525" t="s">
        <v>16</v>
      </c>
      <c r="J4525">
        <v>5</v>
      </c>
      <c r="K4525" t="str">
        <f>IF(tickets_dataset[[#This Row],[status]] = "Closed", "Yes","No")</f>
        <v>Yes</v>
      </c>
      <c r="L4525" s="2">
        <f t="shared" si="280"/>
        <v>39</v>
      </c>
      <c r="M4525" t="str">
        <f t="shared" si="281"/>
        <v>No</v>
      </c>
      <c r="N4525" t="str">
        <f t="shared" si="282"/>
        <v>Mar</v>
      </c>
      <c r="O4525" s="2">
        <f t="shared" si="283"/>
        <v>1.625</v>
      </c>
      <c r="P4525" t="str">
        <f>VLOOKUP(G4525,Agents!A:E,4,FALSE)</f>
        <v>Team1</v>
      </c>
      <c r="Q4525" t="str">
        <f>VLOOKUP(G4525,Agents!A:E,5,FALSE)</f>
        <v>Junior</v>
      </c>
      <c r="R4525" t="str">
        <f>VLOOKUP(G4525,Agents!A:E,2,FALSE)</f>
        <v>Morning</v>
      </c>
    </row>
    <row r="4526" spans="1:18" x14ac:dyDescent="0.35">
      <c r="A4526" t="s">
        <v>7603</v>
      </c>
      <c r="B4526" t="s">
        <v>315</v>
      </c>
      <c r="C4526" t="s">
        <v>50</v>
      </c>
      <c r="D4526" t="s">
        <v>38</v>
      </c>
      <c r="E4526" s="1">
        <v>46074.52847222222</v>
      </c>
      <c r="F4526" s="1">
        <v>46078.02847222222</v>
      </c>
      <c r="G4526" t="s">
        <v>83</v>
      </c>
      <c r="H4526" t="s">
        <v>15</v>
      </c>
      <c r="I4526" t="s">
        <v>16</v>
      </c>
      <c r="J4526">
        <v>5</v>
      </c>
      <c r="K4526" t="str">
        <f>IF(tickets_dataset[[#This Row],[status]] = "Closed", "Yes","No")</f>
        <v>Yes</v>
      </c>
      <c r="L4526" s="2">
        <f t="shared" si="280"/>
        <v>84</v>
      </c>
      <c r="M4526" t="str">
        <f t="shared" si="281"/>
        <v>Yes</v>
      </c>
      <c r="N4526" t="str">
        <f t="shared" si="282"/>
        <v>Feb</v>
      </c>
      <c r="O4526" s="2">
        <f t="shared" si="283"/>
        <v>3.5</v>
      </c>
      <c r="P4526" t="str">
        <f>VLOOKUP(G4526,Agents!A:E,4,FALSE)</f>
        <v>Team2</v>
      </c>
      <c r="Q4526" t="str">
        <f>VLOOKUP(G4526,Agents!A:E,5,FALSE)</f>
        <v>Junior</v>
      </c>
      <c r="R4526" t="str">
        <f>VLOOKUP(G4526,Agents!A:E,2,FALSE)</f>
        <v>Night</v>
      </c>
    </row>
    <row r="4527" spans="1:18" x14ac:dyDescent="0.35">
      <c r="A4527" t="s">
        <v>7604</v>
      </c>
      <c r="B4527" t="s">
        <v>7605</v>
      </c>
      <c r="C4527" t="s">
        <v>12</v>
      </c>
      <c r="D4527" t="s">
        <v>38</v>
      </c>
      <c r="E4527" s="1">
        <v>46077.477777777778</v>
      </c>
      <c r="F4527" s="1">
        <v>46079.102777777778</v>
      </c>
      <c r="G4527" t="s">
        <v>239</v>
      </c>
      <c r="H4527" t="s">
        <v>15</v>
      </c>
      <c r="I4527" t="s">
        <v>16</v>
      </c>
      <c r="J4527">
        <v>4</v>
      </c>
      <c r="K4527" t="str">
        <f>IF(tickets_dataset[[#This Row],[status]] = "Closed", "Yes","No")</f>
        <v>Yes</v>
      </c>
      <c r="L4527" s="2">
        <f t="shared" si="280"/>
        <v>39</v>
      </c>
      <c r="M4527" t="str">
        <f t="shared" si="281"/>
        <v>No</v>
      </c>
      <c r="N4527" t="str">
        <f t="shared" si="282"/>
        <v>Feb</v>
      </c>
      <c r="O4527" s="2">
        <f t="shared" si="283"/>
        <v>1.625</v>
      </c>
      <c r="P4527" t="str">
        <f>VLOOKUP(G4527,Agents!A:E,4,FALSE)</f>
        <v>Team1</v>
      </c>
      <c r="Q4527" t="str">
        <f>VLOOKUP(G4527,Agents!A:E,5,FALSE)</f>
        <v>Senior</v>
      </c>
      <c r="R4527" t="str">
        <f>VLOOKUP(G4527,Agents!A:E,2,FALSE)</f>
        <v>Evening</v>
      </c>
    </row>
    <row r="4528" spans="1:18" x14ac:dyDescent="0.35">
      <c r="A4528" t="s">
        <v>7606</v>
      </c>
      <c r="B4528" t="s">
        <v>3900</v>
      </c>
      <c r="C4528" t="s">
        <v>50</v>
      </c>
      <c r="D4528" t="s">
        <v>38</v>
      </c>
      <c r="E4528" s="1">
        <v>46043.138888888891</v>
      </c>
      <c r="F4528" s="1">
        <v>46043.638888888891</v>
      </c>
      <c r="G4528" t="s">
        <v>119</v>
      </c>
      <c r="H4528" t="s">
        <v>15</v>
      </c>
      <c r="I4528" t="s">
        <v>16</v>
      </c>
      <c r="J4528">
        <v>5</v>
      </c>
      <c r="K4528" t="str">
        <f>IF(tickets_dataset[[#This Row],[status]] = "Closed", "Yes","No")</f>
        <v>Yes</v>
      </c>
      <c r="L4528" s="2">
        <f t="shared" si="280"/>
        <v>12</v>
      </c>
      <c r="M4528" t="str">
        <f t="shared" si="281"/>
        <v>No</v>
      </c>
      <c r="N4528" t="str">
        <f t="shared" si="282"/>
        <v>Jan</v>
      </c>
      <c r="O4528" s="2">
        <f t="shared" si="283"/>
        <v>0.5</v>
      </c>
      <c r="P4528" t="str">
        <f>VLOOKUP(G4528,Agents!A:E,4,FALSE)</f>
        <v>Team1</v>
      </c>
      <c r="Q4528" t="str">
        <f>VLOOKUP(G4528,Agents!A:E,5,FALSE)</f>
        <v>Junior</v>
      </c>
      <c r="R4528" t="str">
        <f>VLOOKUP(G4528,Agents!A:E,2,FALSE)</f>
        <v>Morning</v>
      </c>
    </row>
    <row r="4529" spans="1:18" x14ac:dyDescent="0.35">
      <c r="A4529" t="s">
        <v>7607</v>
      </c>
      <c r="B4529" t="s">
        <v>3648</v>
      </c>
      <c r="C4529" t="s">
        <v>76</v>
      </c>
      <c r="D4529" t="s">
        <v>13</v>
      </c>
      <c r="E4529" s="1">
        <v>46038.375</v>
      </c>
      <c r="F4529" s="1">
        <v>46038.583333333336</v>
      </c>
      <c r="G4529" t="s">
        <v>39</v>
      </c>
      <c r="H4529" t="s">
        <v>15</v>
      </c>
      <c r="I4529" t="s">
        <v>16</v>
      </c>
      <c r="J4529">
        <v>4</v>
      </c>
      <c r="K4529" t="str">
        <f>IF(tickets_dataset[[#This Row],[status]] = "Closed", "Yes","No")</f>
        <v>Yes</v>
      </c>
      <c r="L4529" s="2">
        <f t="shared" si="280"/>
        <v>5.0000000000582077</v>
      </c>
      <c r="M4529" t="str">
        <f t="shared" si="281"/>
        <v>No</v>
      </c>
      <c r="N4529" t="str">
        <f t="shared" si="282"/>
        <v>Jan</v>
      </c>
      <c r="O4529" s="2">
        <f t="shared" si="283"/>
        <v>0.20833333333575865</v>
      </c>
      <c r="P4529" t="str">
        <f>VLOOKUP(G4529,Agents!A:E,4,FALSE)</f>
        <v>Team3</v>
      </c>
      <c r="Q4529" t="str">
        <f>VLOOKUP(G4529,Agents!A:E,5,FALSE)</f>
        <v>Mid</v>
      </c>
      <c r="R4529" t="str">
        <f>VLOOKUP(G4529,Agents!A:E,2,FALSE)</f>
        <v>Night</v>
      </c>
    </row>
    <row r="4530" spans="1:18" x14ac:dyDescent="0.35">
      <c r="A4530" t="s">
        <v>7608</v>
      </c>
      <c r="B4530" t="s">
        <v>7089</v>
      </c>
      <c r="C4530" t="s">
        <v>50</v>
      </c>
      <c r="D4530" t="s">
        <v>26</v>
      </c>
      <c r="E4530" s="1">
        <v>46027.789583333331</v>
      </c>
      <c r="F4530" s="1">
        <v>46028.997916666667</v>
      </c>
      <c r="G4530" t="s">
        <v>31</v>
      </c>
      <c r="H4530" t="s">
        <v>28</v>
      </c>
      <c r="I4530" t="s">
        <v>16</v>
      </c>
      <c r="J4530">
        <v>5</v>
      </c>
      <c r="K4530" t="str">
        <f>IF(tickets_dataset[[#This Row],[status]] = "Closed", "Yes","No")</f>
        <v>No</v>
      </c>
      <c r="L4530" s="2">
        <f t="shared" si="280"/>
        <v>29.000000000058208</v>
      </c>
      <c r="M4530" t="str">
        <f t="shared" si="281"/>
        <v>No</v>
      </c>
      <c r="N4530" t="str">
        <f t="shared" si="282"/>
        <v>Jan</v>
      </c>
      <c r="O4530" s="2">
        <f t="shared" si="283"/>
        <v>1.2083333333357587</v>
      </c>
      <c r="P4530" t="str">
        <f>VLOOKUP(G4530,Agents!A:E,4,FALSE)</f>
        <v>Team5</v>
      </c>
      <c r="Q4530" t="str">
        <f>VLOOKUP(G4530,Agents!A:E,5,FALSE)</f>
        <v>Senior</v>
      </c>
      <c r="R4530" t="str">
        <f>VLOOKUP(G4530,Agents!A:E,2,FALSE)</f>
        <v>Evening</v>
      </c>
    </row>
    <row r="4531" spans="1:18" x14ac:dyDescent="0.35">
      <c r="A4531" t="s">
        <v>7609</v>
      </c>
      <c r="B4531" t="s">
        <v>7610</v>
      </c>
      <c r="C4531" t="s">
        <v>76</v>
      </c>
      <c r="D4531" t="s">
        <v>26</v>
      </c>
      <c r="E4531" s="1">
        <v>46071.996527777781</v>
      </c>
      <c r="F4531" s="1">
        <v>46072.371527777781</v>
      </c>
      <c r="G4531" t="s">
        <v>164</v>
      </c>
      <c r="H4531" t="s">
        <v>15</v>
      </c>
      <c r="I4531" t="s">
        <v>16</v>
      </c>
      <c r="J4531">
        <v>5</v>
      </c>
      <c r="K4531" t="str">
        <f>IF(tickets_dataset[[#This Row],[status]] = "Closed", "Yes","No")</f>
        <v>Yes</v>
      </c>
      <c r="L4531" s="2">
        <f t="shared" si="280"/>
        <v>9</v>
      </c>
      <c r="M4531" t="str">
        <f t="shared" si="281"/>
        <v>No</v>
      </c>
      <c r="N4531" t="str">
        <f t="shared" si="282"/>
        <v>Feb</v>
      </c>
      <c r="O4531" s="2">
        <f t="shared" si="283"/>
        <v>0.375</v>
      </c>
      <c r="P4531" t="str">
        <f>VLOOKUP(G4531,Agents!A:E,4,FALSE)</f>
        <v>Team4</v>
      </c>
      <c r="Q4531" t="str">
        <f>VLOOKUP(G4531,Agents!A:E,5,FALSE)</f>
        <v>Senior</v>
      </c>
      <c r="R4531" t="str">
        <f>VLOOKUP(G4531,Agents!A:E,2,FALSE)</f>
        <v>Evening</v>
      </c>
    </row>
    <row r="4532" spans="1:18" x14ac:dyDescent="0.35">
      <c r="A4532" t="s">
        <v>7611</v>
      </c>
      <c r="B4532" t="s">
        <v>3658</v>
      </c>
      <c r="C4532" t="s">
        <v>50</v>
      </c>
      <c r="D4532" t="s">
        <v>38</v>
      </c>
      <c r="E4532" s="1">
        <v>46060.728472222225</v>
      </c>
      <c r="F4532" s="1">
        <v>46063.311805555553</v>
      </c>
      <c r="G4532" t="s">
        <v>149</v>
      </c>
      <c r="H4532" t="s">
        <v>15</v>
      </c>
      <c r="I4532" t="s">
        <v>16</v>
      </c>
      <c r="J4532">
        <v>4</v>
      </c>
      <c r="K4532" t="str">
        <f>IF(tickets_dataset[[#This Row],[status]] = "Closed", "Yes","No")</f>
        <v>Yes</v>
      </c>
      <c r="L4532" s="2">
        <f t="shared" si="280"/>
        <v>61.999999999883585</v>
      </c>
      <c r="M4532" t="str">
        <f t="shared" si="281"/>
        <v>Yes</v>
      </c>
      <c r="N4532" t="str">
        <f t="shared" si="282"/>
        <v>Feb</v>
      </c>
      <c r="O4532" s="2">
        <f t="shared" si="283"/>
        <v>2.5833333333284827</v>
      </c>
      <c r="P4532" t="str">
        <f>VLOOKUP(G4532,Agents!A:E,4,FALSE)</f>
        <v>Team3</v>
      </c>
      <c r="Q4532" t="str">
        <f>VLOOKUP(G4532,Agents!A:E,5,FALSE)</f>
        <v>Mid</v>
      </c>
      <c r="R4532" t="str">
        <f>VLOOKUP(G4532,Agents!A:E,2,FALSE)</f>
        <v>Night</v>
      </c>
    </row>
    <row r="4533" spans="1:18" x14ac:dyDescent="0.35">
      <c r="A4533" t="s">
        <v>7612</v>
      </c>
      <c r="B4533" t="s">
        <v>4121</v>
      </c>
      <c r="C4533" t="s">
        <v>12</v>
      </c>
      <c r="D4533" t="s">
        <v>26</v>
      </c>
      <c r="E4533" s="1">
        <v>46111.470833333333</v>
      </c>
      <c r="F4533" s="1">
        <v>46112.470833333333</v>
      </c>
      <c r="G4533" t="s">
        <v>273</v>
      </c>
      <c r="H4533" t="s">
        <v>15</v>
      </c>
      <c r="I4533" t="s">
        <v>16</v>
      </c>
      <c r="J4533">
        <v>3</v>
      </c>
      <c r="K4533" t="str">
        <f>IF(tickets_dataset[[#This Row],[status]] = "Closed", "Yes","No")</f>
        <v>Yes</v>
      </c>
      <c r="L4533" s="2">
        <f t="shared" si="280"/>
        <v>24</v>
      </c>
      <c r="M4533" t="str">
        <f t="shared" si="281"/>
        <v>No</v>
      </c>
      <c r="N4533" t="str">
        <f t="shared" si="282"/>
        <v>Mar</v>
      </c>
      <c r="O4533" s="2">
        <f t="shared" si="283"/>
        <v>1</v>
      </c>
      <c r="P4533" t="str">
        <f>VLOOKUP(G4533,Agents!A:E,4,FALSE)</f>
        <v>Team3</v>
      </c>
      <c r="Q4533" t="str">
        <f>VLOOKUP(G4533,Agents!A:E,5,FALSE)</f>
        <v>Senior</v>
      </c>
      <c r="R4533" t="str">
        <f>VLOOKUP(G4533,Agents!A:E,2,FALSE)</f>
        <v>Evening</v>
      </c>
    </row>
    <row r="4534" spans="1:18" x14ac:dyDescent="0.35">
      <c r="A4534" t="s">
        <v>7613</v>
      </c>
      <c r="B4534" t="s">
        <v>2161</v>
      </c>
      <c r="C4534" t="s">
        <v>12</v>
      </c>
      <c r="D4534" t="s">
        <v>38</v>
      </c>
      <c r="E4534" s="1">
        <v>46053.167361111111</v>
      </c>
      <c r="F4534" s="1">
        <v>46055.417361111111</v>
      </c>
      <c r="G4534" t="s">
        <v>164</v>
      </c>
      <c r="H4534" t="s">
        <v>15</v>
      </c>
      <c r="I4534" t="s">
        <v>16</v>
      </c>
      <c r="J4534">
        <v>5</v>
      </c>
      <c r="K4534" t="str">
        <f>IF(tickets_dataset[[#This Row],[status]] = "Closed", "Yes","No")</f>
        <v>Yes</v>
      </c>
      <c r="L4534" s="2">
        <f t="shared" si="280"/>
        <v>54</v>
      </c>
      <c r="M4534" t="str">
        <f t="shared" si="281"/>
        <v>Yes</v>
      </c>
      <c r="N4534" t="str">
        <f t="shared" si="282"/>
        <v>Jan</v>
      </c>
      <c r="O4534" s="2">
        <f t="shared" si="283"/>
        <v>2.25</v>
      </c>
      <c r="P4534" t="str">
        <f>VLOOKUP(G4534,Agents!A:E,4,FALSE)</f>
        <v>Team4</v>
      </c>
      <c r="Q4534" t="str">
        <f>VLOOKUP(G4534,Agents!A:E,5,FALSE)</f>
        <v>Senior</v>
      </c>
      <c r="R4534" t="str">
        <f>VLOOKUP(G4534,Agents!A:E,2,FALSE)</f>
        <v>Evening</v>
      </c>
    </row>
    <row r="4535" spans="1:18" x14ac:dyDescent="0.35">
      <c r="A4535" t="s">
        <v>7614</v>
      </c>
      <c r="B4535" t="s">
        <v>6971</v>
      </c>
      <c r="C4535" t="s">
        <v>22</v>
      </c>
      <c r="D4535" t="s">
        <v>26</v>
      </c>
      <c r="E4535" s="1">
        <v>46052.945833333331</v>
      </c>
      <c r="F4535" s="1">
        <v>46054.654166666667</v>
      </c>
      <c r="G4535" t="s">
        <v>77</v>
      </c>
      <c r="H4535" t="s">
        <v>15</v>
      </c>
      <c r="I4535" t="s">
        <v>16</v>
      </c>
      <c r="J4535">
        <v>4</v>
      </c>
      <c r="K4535" t="str">
        <f>IF(tickets_dataset[[#This Row],[status]] = "Closed", "Yes","No")</f>
        <v>Yes</v>
      </c>
      <c r="L4535" s="2">
        <f t="shared" si="280"/>
        <v>41.000000000058208</v>
      </c>
      <c r="M4535" t="str">
        <f t="shared" si="281"/>
        <v>No</v>
      </c>
      <c r="N4535" t="str">
        <f t="shared" si="282"/>
        <v>Jan</v>
      </c>
      <c r="O4535" s="2">
        <f t="shared" si="283"/>
        <v>1.7083333333357587</v>
      </c>
      <c r="P4535" t="str">
        <f>VLOOKUP(G4535,Agents!A:E,4,FALSE)</f>
        <v>Team5</v>
      </c>
      <c r="Q4535" t="str">
        <f>VLOOKUP(G4535,Agents!A:E,5,FALSE)</f>
        <v>Junior</v>
      </c>
      <c r="R4535" t="str">
        <f>VLOOKUP(G4535,Agents!A:E,2,FALSE)</f>
        <v>Evening</v>
      </c>
    </row>
    <row r="4536" spans="1:18" x14ac:dyDescent="0.35">
      <c r="A4536" t="s">
        <v>7615</v>
      </c>
      <c r="B4536" t="s">
        <v>4676</v>
      </c>
      <c r="C4536" t="s">
        <v>34</v>
      </c>
      <c r="D4536" t="s">
        <v>38</v>
      </c>
      <c r="E4536" s="1">
        <v>46081.956250000003</v>
      </c>
      <c r="F4536" s="1">
        <v>46082.747916666667</v>
      </c>
      <c r="G4536" t="s">
        <v>239</v>
      </c>
      <c r="H4536" t="s">
        <v>15</v>
      </c>
      <c r="I4536" t="s">
        <v>16</v>
      </c>
      <c r="J4536">
        <v>4</v>
      </c>
      <c r="K4536" t="str">
        <f>IF(tickets_dataset[[#This Row],[status]] = "Closed", "Yes","No")</f>
        <v>Yes</v>
      </c>
      <c r="L4536" s="2">
        <f t="shared" si="280"/>
        <v>18.999999999941792</v>
      </c>
      <c r="M4536" t="str">
        <f t="shared" si="281"/>
        <v>No</v>
      </c>
      <c r="N4536" t="str">
        <f t="shared" si="282"/>
        <v>Feb</v>
      </c>
      <c r="O4536" s="2">
        <f t="shared" si="283"/>
        <v>0.79166666666424135</v>
      </c>
      <c r="P4536" t="str">
        <f>VLOOKUP(G4536,Agents!A:E,4,FALSE)</f>
        <v>Team1</v>
      </c>
      <c r="Q4536" t="str">
        <f>VLOOKUP(G4536,Agents!A:E,5,FALSE)</f>
        <v>Senior</v>
      </c>
      <c r="R4536" t="str">
        <f>VLOOKUP(G4536,Agents!A:E,2,FALSE)</f>
        <v>Evening</v>
      </c>
    </row>
    <row r="4537" spans="1:18" x14ac:dyDescent="0.35">
      <c r="A4537" t="s">
        <v>7616</v>
      </c>
      <c r="B4537" t="s">
        <v>7560</v>
      </c>
      <c r="C4537" t="s">
        <v>76</v>
      </c>
      <c r="D4537" t="s">
        <v>38</v>
      </c>
      <c r="E4537" s="1">
        <v>46060.611111111109</v>
      </c>
      <c r="F4537" s="1">
        <v>46062.694444444445</v>
      </c>
      <c r="G4537" t="s">
        <v>137</v>
      </c>
      <c r="H4537" t="s">
        <v>15</v>
      </c>
      <c r="I4537" t="s">
        <v>16</v>
      </c>
      <c r="J4537">
        <v>4</v>
      </c>
      <c r="K4537" t="str">
        <f>IF(tickets_dataset[[#This Row],[status]] = "Closed", "Yes","No")</f>
        <v>Yes</v>
      </c>
      <c r="L4537" s="2">
        <f t="shared" si="280"/>
        <v>50.000000000058208</v>
      </c>
      <c r="M4537" t="str">
        <f t="shared" si="281"/>
        <v>Yes</v>
      </c>
      <c r="N4537" t="str">
        <f t="shared" si="282"/>
        <v>Feb</v>
      </c>
      <c r="O4537" s="2">
        <f t="shared" si="283"/>
        <v>2.0833333333357587</v>
      </c>
      <c r="P4537" t="str">
        <f>VLOOKUP(G4537,Agents!A:E,4,FALSE)</f>
        <v>Team5</v>
      </c>
      <c r="Q4537" t="str">
        <f>VLOOKUP(G4537,Agents!A:E,5,FALSE)</f>
        <v>Senior</v>
      </c>
      <c r="R4537" t="str">
        <f>VLOOKUP(G4537,Agents!A:E,2,FALSE)</f>
        <v>Night</v>
      </c>
    </row>
    <row r="4538" spans="1:18" x14ac:dyDescent="0.35">
      <c r="A4538" t="s">
        <v>7617</v>
      </c>
      <c r="B4538" t="s">
        <v>2803</v>
      </c>
      <c r="C4538" t="s">
        <v>34</v>
      </c>
      <c r="D4538" t="s">
        <v>38</v>
      </c>
      <c r="E4538" s="1">
        <v>46073.082638888889</v>
      </c>
      <c r="F4538" s="1">
        <v>46073.457638888889</v>
      </c>
      <c r="G4538" t="s">
        <v>45</v>
      </c>
      <c r="H4538" t="s">
        <v>15</v>
      </c>
      <c r="I4538" t="s">
        <v>16</v>
      </c>
      <c r="J4538">
        <v>4</v>
      </c>
      <c r="K4538" t="str">
        <f>IF(tickets_dataset[[#This Row],[status]] = "Closed", "Yes","No")</f>
        <v>Yes</v>
      </c>
      <c r="L4538" s="2">
        <f t="shared" si="280"/>
        <v>9</v>
      </c>
      <c r="M4538" t="str">
        <f t="shared" si="281"/>
        <v>No</v>
      </c>
      <c r="N4538" t="str">
        <f t="shared" si="282"/>
        <v>Feb</v>
      </c>
      <c r="O4538" s="2">
        <f t="shared" si="283"/>
        <v>0.375</v>
      </c>
      <c r="P4538" t="str">
        <f>VLOOKUP(G4538,Agents!A:E,4,FALSE)</f>
        <v>Team5</v>
      </c>
      <c r="Q4538" t="str">
        <f>VLOOKUP(G4538,Agents!A:E,5,FALSE)</f>
        <v>Senior</v>
      </c>
      <c r="R4538" t="str">
        <f>VLOOKUP(G4538,Agents!A:E,2,FALSE)</f>
        <v>Morning</v>
      </c>
    </row>
    <row r="4539" spans="1:18" x14ac:dyDescent="0.35">
      <c r="A4539" t="s">
        <v>7618</v>
      </c>
      <c r="B4539" t="s">
        <v>7619</v>
      </c>
      <c r="C4539" t="s">
        <v>22</v>
      </c>
      <c r="D4539" t="s">
        <v>13</v>
      </c>
      <c r="E4539" s="1">
        <v>46042.341666666667</v>
      </c>
      <c r="F4539" s="1">
        <v>46043.425000000003</v>
      </c>
      <c r="G4539" t="s">
        <v>211</v>
      </c>
      <c r="H4539" t="s">
        <v>15</v>
      </c>
      <c r="I4539" t="s">
        <v>16</v>
      </c>
      <c r="J4539">
        <v>4</v>
      </c>
      <c r="K4539" t="str">
        <f>IF(tickets_dataset[[#This Row],[status]] = "Closed", "Yes","No")</f>
        <v>Yes</v>
      </c>
      <c r="L4539" s="2">
        <f t="shared" si="280"/>
        <v>26.000000000058208</v>
      </c>
      <c r="M4539" t="str">
        <f t="shared" si="281"/>
        <v>No</v>
      </c>
      <c r="N4539" t="str">
        <f t="shared" si="282"/>
        <v>Jan</v>
      </c>
      <c r="O4539" s="2">
        <f t="shared" si="283"/>
        <v>1.0833333333357587</v>
      </c>
      <c r="P4539" t="str">
        <f>VLOOKUP(G4539,Agents!A:E,4,FALSE)</f>
        <v>Team5</v>
      </c>
      <c r="Q4539" t="str">
        <f>VLOOKUP(G4539,Agents!A:E,5,FALSE)</f>
        <v>Senior</v>
      </c>
      <c r="R4539" t="str">
        <f>VLOOKUP(G4539,Agents!A:E,2,FALSE)</f>
        <v>Evening</v>
      </c>
    </row>
    <row r="4540" spans="1:18" x14ac:dyDescent="0.35">
      <c r="A4540" t="s">
        <v>7620</v>
      </c>
      <c r="B4540" t="s">
        <v>6756</v>
      </c>
      <c r="C4540" t="s">
        <v>50</v>
      </c>
      <c r="D4540" t="s">
        <v>26</v>
      </c>
      <c r="E4540" s="1">
        <v>46069.070138888892</v>
      </c>
      <c r="F4540" s="1">
        <v>46071.986805555556</v>
      </c>
      <c r="G4540" t="s">
        <v>67</v>
      </c>
      <c r="H4540" t="s">
        <v>15</v>
      </c>
      <c r="I4540" t="s">
        <v>16</v>
      </c>
      <c r="J4540">
        <v>4</v>
      </c>
      <c r="K4540" t="str">
        <f>IF(tickets_dataset[[#This Row],[status]] = "Closed", "Yes","No")</f>
        <v>Yes</v>
      </c>
      <c r="L4540" s="2">
        <f t="shared" si="280"/>
        <v>69.999999999941792</v>
      </c>
      <c r="M4540" t="str">
        <f t="shared" si="281"/>
        <v>Yes</v>
      </c>
      <c r="N4540" t="str">
        <f t="shared" si="282"/>
        <v>Feb</v>
      </c>
      <c r="O4540" s="2">
        <f t="shared" si="283"/>
        <v>2.9166666666642413</v>
      </c>
      <c r="P4540" t="str">
        <f>VLOOKUP(G4540,Agents!A:E,4,FALSE)</f>
        <v>Team5</v>
      </c>
      <c r="Q4540" t="str">
        <f>VLOOKUP(G4540,Agents!A:E,5,FALSE)</f>
        <v>Junior</v>
      </c>
      <c r="R4540" t="str">
        <f>VLOOKUP(G4540,Agents!A:E,2,FALSE)</f>
        <v>Evening</v>
      </c>
    </row>
    <row r="4541" spans="1:18" x14ac:dyDescent="0.35">
      <c r="A4541" t="s">
        <v>7621</v>
      </c>
      <c r="B4541" t="s">
        <v>7622</v>
      </c>
      <c r="C4541" t="s">
        <v>12</v>
      </c>
      <c r="D4541" t="s">
        <v>13</v>
      </c>
      <c r="E4541" s="1">
        <v>46044.585416666669</v>
      </c>
      <c r="F4541" s="1">
        <v>46044.793749999997</v>
      </c>
      <c r="G4541" t="s">
        <v>256</v>
      </c>
      <c r="H4541" t="s">
        <v>15</v>
      </c>
      <c r="I4541" t="s">
        <v>16</v>
      </c>
      <c r="J4541">
        <v>4</v>
      </c>
      <c r="K4541" t="str">
        <f>IF(tickets_dataset[[#This Row],[status]] = "Closed", "Yes","No")</f>
        <v>Yes</v>
      </c>
      <c r="L4541" s="2">
        <f t="shared" si="280"/>
        <v>4.9999999998835847</v>
      </c>
      <c r="M4541" t="str">
        <f t="shared" si="281"/>
        <v>No</v>
      </c>
      <c r="N4541" t="str">
        <f t="shared" si="282"/>
        <v>Jan</v>
      </c>
      <c r="O4541" s="2">
        <f t="shared" si="283"/>
        <v>0.20833333332848269</v>
      </c>
      <c r="P4541" t="str">
        <f>VLOOKUP(G4541,Agents!A:E,4,FALSE)</f>
        <v>Team1</v>
      </c>
      <c r="Q4541" t="str">
        <f>VLOOKUP(G4541,Agents!A:E,5,FALSE)</f>
        <v>Mid</v>
      </c>
      <c r="R4541" t="str">
        <f>VLOOKUP(G4541,Agents!A:E,2,FALSE)</f>
        <v>Morning</v>
      </c>
    </row>
    <row r="4542" spans="1:18" x14ac:dyDescent="0.35">
      <c r="A4542" t="s">
        <v>7623</v>
      </c>
      <c r="B4542" t="s">
        <v>7624</v>
      </c>
      <c r="C4542" t="s">
        <v>12</v>
      </c>
      <c r="D4542" t="s">
        <v>38</v>
      </c>
      <c r="E4542" s="1">
        <v>46035.802083333336</v>
      </c>
      <c r="F4542" s="1">
        <v>46038.677083333336</v>
      </c>
      <c r="G4542" t="s">
        <v>149</v>
      </c>
      <c r="H4542" t="s">
        <v>15</v>
      </c>
      <c r="I4542" t="s">
        <v>16</v>
      </c>
      <c r="J4542">
        <v>4</v>
      </c>
      <c r="K4542" t="str">
        <f>IF(tickets_dataset[[#This Row],[status]] = "Closed", "Yes","No")</f>
        <v>Yes</v>
      </c>
      <c r="L4542" s="2">
        <f t="shared" si="280"/>
        <v>69</v>
      </c>
      <c r="M4542" t="str">
        <f t="shared" si="281"/>
        <v>Yes</v>
      </c>
      <c r="N4542" t="str">
        <f t="shared" si="282"/>
        <v>Jan</v>
      </c>
      <c r="O4542" s="2">
        <f t="shared" si="283"/>
        <v>2.875</v>
      </c>
      <c r="P4542" t="str">
        <f>VLOOKUP(G4542,Agents!A:E,4,FALSE)</f>
        <v>Team3</v>
      </c>
      <c r="Q4542" t="str">
        <f>VLOOKUP(G4542,Agents!A:E,5,FALSE)</f>
        <v>Mid</v>
      </c>
      <c r="R4542" t="str">
        <f>VLOOKUP(G4542,Agents!A:E,2,FALSE)</f>
        <v>Night</v>
      </c>
    </row>
    <row r="4543" spans="1:18" x14ac:dyDescent="0.35">
      <c r="A4543" t="s">
        <v>7625</v>
      </c>
      <c r="B4543" t="s">
        <v>227</v>
      </c>
      <c r="C4543" t="s">
        <v>76</v>
      </c>
      <c r="D4543" t="s">
        <v>13</v>
      </c>
      <c r="E4543" s="1">
        <v>46049.09097222222</v>
      </c>
      <c r="F4543" s="1">
        <v>46049.21597222222</v>
      </c>
      <c r="G4543" t="s">
        <v>282</v>
      </c>
      <c r="H4543" t="s">
        <v>15</v>
      </c>
      <c r="I4543" t="s">
        <v>68</v>
      </c>
      <c r="J4543">
        <v>2</v>
      </c>
      <c r="K4543" t="str">
        <f>IF(tickets_dataset[[#This Row],[status]] = "Closed", "Yes","No")</f>
        <v>Yes</v>
      </c>
      <c r="L4543" s="2">
        <f t="shared" si="280"/>
        <v>3</v>
      </c>
      <c r="M4543" t="str">
        <f t="shared" si="281"/>
        <v>No</v>
      </c>
      <c r="N4543" t="str">
        <f t="shared" si="282"/>
        <v>Jan</v>
      </c>
      <c r="O4543" s="2">
        <f t="shared" si="283"/>
        <v>0.125</v>
      </c>
      <c r="P4543" t="str">
        <f>VLOOKUP(G4543,Agents!A:E,4,FALSE)</f>
        <v>Team4</v>
      </c>
      <c r="Q4543" t="str">
        <f>VLOOKUP(G4543,Agents!A:E,5,FALSE)</f>
        <v>Mid</v>
      </c>
      <c r="R4543" t="str">
        <f>VLOOKUP(G4543,Agents!A:E,2,FALSE)</f>
        <v>Morning</v>
      </c>
    </row>
    <row r="4544" spans="1:18" x14ac:dyDescent="0.35">
      <c r="A4544" t="s">
        <v>7626</v>
      </c>
      <c r="B4544" t="s">
        <v>2297</v>
      </c>
      <c r="C4544" t="s">
        <v>76</v>
      </c>
      <c r="D4544" t="s">
        <v>13</v>
      </c>
      <c r="E4544" s="1">
        <v>46053.127083333333</v>
      </c>
      <c r="F4544" s="1">
        <v>46054.752083333333</v>
      </c>
      <c r="G4544" t="s">
        <v>23</v>
      </c>
      <c r="H4544" t="s">
        <v>15</v>
      </c>
      <c r="I4544" t="s">
        <v>16</v>
      </c>
      <c r="J4544">
        <v>3</v>
      </c>
      <c r="K4544" t="str">
        <f>IF(tickets_dataset[[#This Row],[status]] = "Closed", "Yes","No")</f>
        <v>Yes</v>
      </c>
      <c r="L4544" s="2">
        <f t="shared" si="280"/>
        <v>39</v>
      </c>
      <c r="M4544" t="str">
        <f t="shared" si="281"/>
        <v>No</v>
      </c>
      <c r="N4544" t="str">
        <f t="shared" si="282"/>
        <v>Jan</v>
      </c>
      <c r="O4544" s="2">
        <f t="shared" si="283"/>
        <v>1.625</v>
      </c>
      <c r="P4544" t="str">
        <f>VLOOKUP(G4544,Agents!A:E,4,FALSE)</f>
        <v>Team3</v>
      </c>
      <c r="Q4544" t="str">
        <f>VLOOKUP(G4544,Agents!A:E,5,FALSE)</f>
        <v>Senior</v>
      </c>
      <c r="R4544" t="str">
        <f>VLOOKUP(G4544,Agents!A:E,2,FALSE)</f>
        <v>Evening</v>
      </c>
    </row>
    <row r="4545" spans="1:18" x14ac:dyDescent="0.35">
      <c r="A4545" t="s">
        <v>7627</v>
      </c>
      <c r="B4545" t="s">
        <v>7628</v>
      </c>
      <c r="C4545" t="s">
        <v>22</v>
      </c>
      <c r="D4545" t="s">
        <v>26</v>
      </c>
      <c r="E4545" s="1">
        <v>46093.729166666664</v>
      </c>
      <c r="F4545" s="1">
        <v>46095.0625</v>
      </c>
      <c r="G4545" t="s">
        <v>128</v>
      </c>
      <c r="H4545" t="s">
        <v>15</v>
      </c>
      <c r="I4545" t="s">
        <v>16</v>
      </c>
      <c r="J4545">
        <v>3</v>
      </c>
      <c r="K4545" t="str">
        <f>IF(tickets_dataset[[#This Row],[status]] = "Closed", "Yes","No")</f>
        <v>Yes</v>
      </c>
      <c r="L4545" s="2">
        <f t="shared" si="280"/>
        <v>32.000000000058208</v>
      </c>
      <c r="M4545" t="str">
        <f t="shared" si="281"/>
        <v>No</v>
      </c>
      <c r="N4545" t="str">
        <f t="shared" si="282"/>
        <v>Mar</v>
      </c>
      <c r="O4545" s="2">
        <f t="shared" si="283"/>
        <v>1.3333333333357587</v>
      </c>
      <c r="P4545" t="str">
        <f>VLOOKUP(G4545,Agents!A:E,4,FALSE)</f>
        <v>Team4</v>
      </c>
      <c r="Q4545" t="str">
        <f>VLOOKUP(G4545,Agents!A:E,5,FALSE)</f>
        <v>Mid</v>
      </c>
      <c r="R4545" t="str">
        <f>VLOOKUP(G4545,Agents!A:E,2,FALSE)</f>
        <v>Night</v>
      </c>
    </row>
    <row r="4546" spans="1:18" x14ac:dyDescent="0.35">
      <c r="A4546" t="s">
        <v>7629</v>
      </c>
      <c r="B4546" t="s">
        <v>7136</v>
      </c>
      <c r="C4546" t="s">
        <v>76</v>
      </c>
      <c r="D4546" t="s">
        <v>13</v>
      </c>
      <c r="E4546" s="1">
        <v>46080.872916666667</v>
      </c>
      <c r="F4546" s="1">
        <v>46081.831250000003</v>
      </c>
      <c r="G4546" t="s">
        <v>206</v>
      </c>
      <c r="H4546" t="s">
        <v>28</v>
      </c>
      <c r="I4546" t="s">
        <v>16</v>
      </c>
      <c r="J4546">
        <v>3</v>
      </c>
      <c r="K4546" t="str">
        <f>IF(tickets_dataset[[#This Row],[status]] = "Closed", "Yes","No")</f>
        <v>No</v>
      </c>
      <c r="L4546" s="2">
        <f t="shared" ref="L4546:L4609" si="284">IF(ISBLANK(F4546),"",(F4546-E4546)*24)</f>
        <v>23.000000000058208</v>
      </c>
      <c r="M4546" t="str">
        <f t="shared" ref="M4546:M4609" si="285">IF(L4546&gt;48,"Yes","No")</f>
        <v>No</v>
      </c>
      <c r="N4546" t="str">
        <f t="shared" ref="N4546:N4609" si="286">TEXT(E4546,"mmm")</f>
        <v>Feb</v>
      </c>
      <c r="O4546" s="2">
        <f t="shared" si="283"/>
        <v>0.95833333333575865</v>
      </c>
      <c r="P4546" t="str">
        <f>VLOOKUP(G4546,Agents!A:E,4,FALSE)</f>
        <v>Team5</v>
      </c>
      <c r="Q4546" t="str">
        <f>VLOOKUP(G4546,Agents!A:E,5,FALSE)</f>
        <v>Junior</v>
      </c>
      <c r="R4546" t="str">
        <f>VLOOKUP(G4546,Agents!A:E,2,FALSE)</f>
        <v>Evening</v>
      </c>
    </row>
    <row r="4547" spans="1:18" x14ac:dyDescent="0.35">
      <c r="A4547" t="s">
        <v>7630</v>
      </c>
      <c r="B4547" t="s">
        <v>7631</v>
      </c>
      <c r="C4547" t="s">
        <v>50</v>
      </c>
      <c r="D4547" t="s">
        <v>13</v>
      </c>
      <c r="E4547" s="1">
        <v>46054.824305555558</v>
      </c>
      <c r="F4547" s="1">
        <v>46056.574305555558</v>
      </c>
      <c r="G4547" t="s">
        <v>159</v>
      </c>
      <c r="H4547" t="s">
        <v>15</v>
      </c>
      <c r="I4547" t="s">
        <v>68</v>
      </c>
      <c r="J4547">
        <v>4</v>
      </c>
      <c r="K4547" t="str">
        <f>IF(tickets_dataset[[#This Row],[status]] = "Closed", "Yes","No")</f>
        <v>Yes</v>
      </c>
      <c r="L4547" s="2">
        <f t="shared" si="284"/>
        <v>42</v>
      </c>
      <c r="M4547" t="str">
        <f t="shared" si="285"/>
        <v>No</v>
      </c>
      <c r="N4547" t="str">
        <f t="shared" si="286"/>
        <v>Feb</v>
      </c>
      <c r="O4547" s="2">
        <f t="shared" ref="O4547:O4610" si="287">F4547-E4547</f>
        <v>1.75</v>
      </c>
      <c r="P4547" t="str">
        <f>VLOOKUP(G4547,Agents!A:E,4,FALSE)</f>
        <v>Team4</v>
      </c>
      <c r="Q4547" t="str">
        <f>VLOOKUP(G4547,Agents!A:E,5,FALSE)</f>
        <v>Mid</v>
      </c>
      <c r="R4547" t="str">
        <f>VLOOKUP(G4547,Agents!A:E,2,FALSE)</f>
        <v>Night</v>
      </c>
    </row>
    <row r="4548" spans="1:18" x14ac:dyDescent="0.35">
      <c r="A4548" t="s">
        <v>7632</v>
      </c>
      <c r="B4548" t="s">
        <v>7633</v>
      </c>
      <c r="C4548" t="s">
        <v>50</v>
      </c>
      <c r="D4548" t="s">
        <v>13</v>
      </c>
      <c r="E4548" s="1">
        <v>46085.962500000001</v>
      </c>
      <c r="F4548" s="1">
        <v>46086.254166666666</v>
      </c>
      <c r="G4548" t="s">
        <v>159</v>
      </c>
      <c r="H4548" t="s">
        <v>15</v>
      </c>
      <c r="I4548" t="s">
        <v>16</v>
      </c>
      <c r="J4548">
        <v>5</v>
      </c>
      <c r="K4548" t="str">
        <f>IF(tickets_dataset[[#This Row],[status]] = "Closed", "Yes","No")</f>
        <v>Yes</v>
      </c>
      <c r="L4548" s="2">
        <f t="shared" si="284"/>
        <v>6.9999999999417923</v>
      </c>
      <c r="M4548" t="str">
        <f t="shared" si="285"/>
        <v>No</v>
      </c>
      <c r="N4548" t="str">
        <f t="shared" si="286"/>
        <v>Mar</v>
      </c>
      <c r="O4548" s="2">
        <f t="shared" si="287"/>
        <v>0.29166666666424135</v>
      </c>
      <c r="P4548" t="str">
        <f>VLOOKUP(G4548,Agents!A:E,4,FALSE)</f>
        <v>Team4</v>
      </c>
      <c r="Q4548" t="str">
        <f>VLOOKUP(G4548,Agents!A:E,5,FALSE)</f>
        <v>Mid</v>
      </c>
      <c r="R4548" t="str">
        <f>VLOOKUP(G4548,Agents!A:E,2,FALSE)</f>
        <v>Night</v>
      </c>
    </row>
    <row r="4549" spans="1:18" x14ac:dyDescent="0.35">
      <c r="A4549" t="s">
        <v>7634</v>
      </c>
      <c r="B4549" t="s">
        <v>1752</v>
      </c>
      <c r="C4549" t="s">
        <v>12</v>
      </c>
      <c r="D4549" t="s">
        <v>26</v>
      </c>
      <c r="E4549" s="1">
        <v>46061.661111111112</v>
      </c>
      <c r="F4549" s="1">
        <v>46062.869444444441</v>
      </c>
      <c r="G4549" t="s">
        <v>53</v>
      </c>
      <c r="H4549" t="s">
        <v>28</v>
      </c>
      <c r="I4549" t="s">
        <v>16</v>
      </c>
      <c r="J4549">
        <v>3</v>
      </c>
      <c r="K4549" t="str">
        <f>IF(tickets_dataset[[#This Row],[status]] = "Closed", "Yes","No")</f>
        <v>No</v>
      </c>
      <c r="L4549" s="2">
        <f t="shared" si="284"/>
        <v>28.999999999883585</v>
      </c>
      <c r="M4549" t="str">
        <f t="shared" si="285"/>
        <v>No</v>
      </c>
      <c r="N4549" t="str">
        <f t="shared" si="286"/>
        <v>Feb</v>
      </c>
      <c r="O4549" s="2">
        <f t="shared" si="287"/>
        <v>1.2083333333284827</v>
      </c>
      <c r="P4549" t="str">
        <f>VLOOKUP(G4549,Agents!A:E,4,FALSE)</f>
        <v>Team1</v>
      </c>
      <c r="Q4549" t="str">
        <f>VLOOKUP(G4549,Agents!A:E,5,FALSE)</f>
        <v>Junior</v>
      </c>
      <c r="R4549" t="str">
        <f>VLOOKUP(G4549,Agents!A:E,2,FALSE)</f>
        <v>Night</v>
      </c>
    </row>
    <row r="4550" spans="1:18" x14ac:dyDescent="0.35">
      <c r="A4550" t="s">
        <v>7635</v>
      </c>
      <c r="B4550" t="s">
        <v>573</v>
      </c>
      <c r="C4550" t="s">
        <v>22</v>
      </c>
      <c r="D4550" t="s">
        <v>13</v>
      </c>
      <c r="E4550" s="1">
        <v>46059.248611111114</v>
      </c>
      <c r="F4550" s="1">
        <v>46060.706944444442</v>
      </c>
      <c r="G4550" t="s">
        <v>239</v>
      </c>
      <c r="H4550" t="s">
        <v>15</v>
      </c>
      <c r="I4550" t="s">
        <v>68</v>
      </c>
      <c r="J4550">
        <v>3</v>
      </c>
      <c r="K4550" t="str">
        <f>IF(tickets_dataset[[#This Row],[status]] = "Closed", "Yes","No")</f>
        <v>Yes</v>
      </c>
      <c r="L4550" s="2">
        <f t="shared" si="284"/>
        <v>34.999999999883585</v>
      </c>
      <c r="M4550" t="str">
        <f t="shared" si="285"/>
        <v>No</v>
      </c>
      <c r="N4550" t="str">
        <f t="shared" si="286"/>
        <v>Feb</v>
      </c>
      <c r="O4550" s="2">
        <f t="shared" si="287"/>
        <v>1.4583333333284827</v>
      </c>
      <c r="P4550" t="str">
        <f>VLOOKUP(G4550,Agents!A:E,4,FALSE)</f>
        <v>Team1</v>
      </c>
      <c r="Q4550" t="str">
        <f>VLOOKUP(G4550,Agents!A:E,5,FALSE)</f>
        <v>Senior</v>
      </c>
      <c r="R4550" t="str">
        <f>VLOOKUP(G4550,Agents!A:E,2,FALSE)</f>
        <v>Evening</v>
      </c>
    </row>
    <row r="4551" spans="1:18" x14ac:dyDescent="0.35">
      <c r="A4551" t="s">
        <v>7636</v>
      </c>
      <c r="B4551" t="s">
        <v>846</v>
      </c>
      <c r="C4551" t="s">
        <v>50</v>
      </c>
      <c r="D4551" t="s">
        <v>13</v>
      </c>
      <c r="E4551" s="1">
        <v>46111.722916666666</v>
      </c>
      <c r="F4551" s="1">
        <v>46113.306250000001</v>
      </c>
      <c r="G4551" t="s">
        <v>357</v>
      </c>
      <c r="H4551" t="s">
        <v>15</v>
      </c>
      <c r="I4551" t="s">
        <v>16</v>
      </c>
      <c r="J4551">
        <v>5</v>
      </c>
      <c r="K4551" t="str">
        <f>IF(tickets_dataset[[#This Row],[status]] = "Closed", "Yes","No")</f>
        <v>Yes</v>
      </c>
      <c r="L4551" s="2">
        <f t="shared" si="284"/>
        <v>38.000000000058208</v>
      </c>
      <c r="M4551" t="str">
        <f t="shared" si="285"/>
        <v>No</v>
      </c>
      <c r="N4551" t="str">
        <f t="shared" si="286"/>
        <v>Mar</v>
      </c>
      <c r="O4551" s="2">
        <f t="shared" si="287"/>
        <v>1.5833333333357587</v>
      </c>
      <c r="P4551" t="str">
        <f>VLOOKUP(G4551,Agents!A:E,4,FALSE)</f>
        <v>Team1</v>
      </c>
      <c r="Q4551" t="str">
        <f>VLOOKUP(G4551,Agents!A:E,5,FALSE)</f>
        <v>Mid</v>
      </c>
      <c r="R4551" t="str">
        <f>VLOOKUP(G4551,Agents!A:E,2,FALSE)</f>
        <v>Morning</v>
      </c>
    </row>
    <row r="4552" spans="1:18" x14ac:dyDescent="0.35">
      <c r="A4552" t="s">
        <v>7637</v>
      </c>
      <c r="B4552" t="s">
        <v>6826</v>
      </c>
      <c r="C4552" t="s">
        <v>76</v>
      </c>
      <c r="D4552" t="s">
        <v>13</v>
      </c>
      <c r="E4552" s="1">
        <v>46029.74722222222</v>
      </c>
      <c r="F4552" s="1">
        <v>46030.87222222222</v>
      </c>
      <c r="G4552" t="s">
        <v>86</v>
      </c>
      <c r="H4552" t="s">
        <v>15</v>
      </c>
      <c r="I4552" t="s">
        <v>16</v>
      </c>
      <c r="J4552">
        <v>4</v>
      </c>
      <c r="K4552" t="str">
        <f>IF(tickets_dataset[[#This Row],[status]] = "Closed", "Yes","No")</f>
        <v>Yes</v>
      </c>
      <c r="L4552" s="2">
        <f t="shared" si="284"/>
        <v>27</v>
      </c>
      <c r="M4552" t="str">
        <f t="shared" si="285"/>
        <v>No</v>
      </c>
      <c r="N4552" t="str">
        <f t="shared" si="286"/>
        <v>Jan</v>
      </c>
      <c r="O4552" s="2">
        <f t="shared" si="287"/>
        <v>1.125</v>
      </c>
      <c r="P4552" t="str">
        <f>VLOOKUP(G4552,Agents!A:E,4,FALSE)</f>
        <v>Team1</v>
      </c>
      <c r="Q4552" t="str">
        <f>VLOOKUP(G4552,Agents!A:E,5,FALSE)</f>
        <v>Mid</v>
      </c>
      <c r="R4552" t="str">
        <f>VLOOKUP(G4552,Agents!A:E,2,FALSE)</f>
        <v>Morning</v>
      </c>
    </row>
    <row r="4553" spans="1:18" x14ac:dyDescent="0.35">
      <c r="A4553" t="s">
        <v>7638</v>
      </c>
      <c r="B4553" t="s">
        <v>2823</v>
      </c>
      <c r="C4553" t="s">
        <v>12</v>
      </c>
      <c r="D4553" t="s">
        <v>13</v>
      </c>
      <c r="E4553" s="1">
        <v>46073.043749999997</v>
      </c>
      <c r="F4553" s="1">
        <v>46074.127083333333</v>
      </c>
      <c r="G4553" t="s">
        <v>183</v>
      </c>
      <c r="H4553" t="s">
        <v>15</v>
      </c>
      <c r="I4553" t="s">
        <v>16</v>
      </c>
      <c r="J4553">
        <v>5</v>
      </c>
      <c r="K4553" t="str">
        <f>IF(tickets_dataset[[#This Row],[status]] = "Closed", "Yes","No")</f>
        <v>Yes</v>
      </c>
      <c r="L4553" s="2">
        <f t="shared" si="284"/>
        <v>26.000000000058208</v>
      </c>
      <c r="M4553" t="str">
        <f t="shared" si="285"/>
        <v>No</v>
      </c>
      <c r="N4553" t="str">
        <f t="shared" si="286"/>
        <v>Feb</v>
      </c>
      <c r="O4553" s="2">
        <f t="shared" si="287"/>
        <v>1.0833333333357587</v>
      </c>
      <c r="P4553" t="str">
        <f>VLOOKUP(G4553,Agents!A:E,4,FALSE)</f>
        <v>Team3</v>
      </c>
      <c r="Q4553" t="str">
        <f>VLOOKUP(G4553,Agents!A:E,5,FALSE)</f>
        <v>Senior</v>
      </c>
      <c r="R4553" t="str">
        <f>VLOOKUP(G4553,Agents!A:E,2,FALSE)</f>
        <v>Night</v>
      </c>
    </row>
    <row r="4554" spans="1:18" x14ac:dyDescent="0.35">
      <c r="A4554" t="s">
        <v>7639</v>
      </c>
      <c r="B4554" t="s">
        <v>4934</v>
      </c>
      <c r="C4554" t="s">
        <v>76</v>
      </c>
      <c r="D4554" t="s">
        <v>13</v>
      </c>
      <c r="E4554" s="1">
        <v>46037.043055555558</v>
      </c>
      <c r="F4554" s="1">
        <v>46038.626388888886</v>
      </c>
      <c r="G4554" t="s">
        <v>42</v>
      </c>
      <c r="H4554" t="s">
        <v>15</v>
      </c>
      <c r="I4554" t="s">
        <v>68</v>
      </c>
      <c r="J4554">
        <v>4</v>
      </c>
      <c r="K4554" t="str">
        <f>IF(tickets_dataset[[#This Row],[status]] = "Closed", "Yes","No")</f>
        <v>Yes</v>
      </c>
      <c r="L4554" s="2">
        <f t="shared" si="284"/>
        <v>37.999999999883585</v>
      </c>
      <c r="M4554" t="str">
        <f t="shared" si="285"/>
        <v>No</v>
      </c>
      <c r="N4554" t="str">
        <f t="shared" si="286"/>
        <v>Jan</v>
      </c>
      <c r="O4554" s="2">
        <f t="shared" si="287"/>
        <v>1.5833333333284827</v>
      </c>
      <c r="P4554" t="str">
        <f>VLOOKUP(G4554,Agents!A:E,4,FALSE)</f>
        <v>Team2</v>
      </c>
      <c r="Q4554" t="str">
        <f>VLOOKUP(G4554,Agents!A:E,5,FALSE)</f>
        <v>Junior</v>
      </c>
      <c r="R4554" t="str">
        <f>VLOOKUP(G4554,Agents!A:E,2,FALSE)</f>
        <v>Night</v>
      </c>
    </row>
    <row r="4555" spans="1:18" x14ac:dyDescent="0.35">
      <c r="A4555" t="s">
        <v>7640</v>
      </c>
      <c r="B4555" t="s">
        <v>7641</v>
      </c>
      <c r="C4555" t="s">
        <v>76</v>
      </c>
      <c r="D4555" t="s">
        <v>38</v>
      </c>
      <c r="E4555" s="1">
        <v>46062.227777777778</v>
      </c>
      <c r="F4555" s="1">
        <v>46065.477777777778</v>
      </c>
      <c r="G4555" t="s">
        <v>170</v>
      </c>
      <c r="H4555" t="s">
        <v>15</v>
      </c>
      <c r="I4555" t="s">
        <v>16</v>
      </c>
      <c r="J4555">
        <v>5</v>
      </c>
      <c r="K4555" t="str">
        <f>IF(tickets_dataset[[#This Row],[status]] = "Closed", "Yes","No")</f>
        <v>Yes</v>
      </c>
      <c r="L4555" s="2">
        <f t="shared" si="284"/>
        <v>78</v>
      </c>
      <c r="M4555" t="str">
        <f t="shared" si="285"/>
        <v>Yes</v>
      </c>
      <c r="N4555" t="str">
        <f t="shared" si="286"/>
        <v>Feb</v>
      </c>
      <c r="O4555" s="2">
        <f t="shared" si="287"/>
        <v>3.25</v>
      </c>
      <c r="P4555" t="str">
        <f>VLOOKUP(G4555,Agents!A:E,4,FALSE)</f>
        <v>Team5</v>
      </c>
      <c r="Q4555" t="str">
        <f>VLOOKUP(G4555,Agents!A:E,5,FALSE)</f>
        <v>Junior</v>
      </c>
      <c r="R4555" t="str">
        <f>VLOOKUP(G4555,Agents!A:E,2,FALSE)</f>
        <v>Night</v>
      </c>
    </row>
    <row r="4556" spans="1:18" x14ac:dyDescent="0.35">
      <c r="A4556" t="s">
        <v>7642</v>
      </c>
      <c r="B4556" t="s">
        <v>5564</v>
      </c>
      <c r="C4556" t="s">
        <v>22</v>
      </c>
      <c r="D4556" t="s">
        <v>38</v>
      </c>
      <c r="E4556" s="1">
        <v>46025.223611111112</v>
      </c>
      <c r="F4556" s="1">
        <v>46026.390277777777</v>
      </c>
      <c r="G4556" t="s">
        <v>211</v>
      </c>
      <c r="H4556" t="s">
        <v>15</v>
      </c>
      <c r="I4556" t="s">
        <v>16</v>
      </c>
      <c r="J4556">
        <v>2</v>
      </c>
      <c r="K4556" t="str">
        <f>IF(tickets_dataset[[#This Row],[status]] = "Closed", "Yes","No")</f>
        <v>Yes</v>
      </c>
      <c r="L4556" s="2">
        <f t="shared" si="284"/>
        <v>27.999999999941792</v>
      </c>
      <c r="M4556" t="str">
        <f t="shared" si="285"/>
        <v>No</v>
      </c>
      <c r="N4556" t="str">
        <f t="shared" si="286"/>
        <v>Jan</v>
      </c>
      <c r="O4556" s="2">
        <f t="shared" si="287"/>
        <v>1.1666666666642413</v>
      </c>
      <c r="P4556" t="str">
        <f>VLOOKUP(G4556,Agents!A:E,4,FALSE)</f>
        <v>Team5</v>
      </c>
      <c r="Q4556" t="str">
        <f>VLOOKUP(G4556,Agents!A:E,5,FALSE)</f>
        <v>Senior</v>
      </c>
      <c r="R4556" t="str">
        <f>VLOOKUP(G4556,Agents!A:E,2,FALSE)</f>
        <v>Evening</v>
      </c>
    </row>
    <row r="4557" spans="1:18" x14ac:dyDescent="0.35">
      <c r="A4557" t="s">
        <v>7643</v>
      </c>
      <c r="B4557" t="s">
        <v>7644</v>
      </c>
      <c r="C4557" t="s">
        <v>22</v>
      </c>
      <c r="D4557" t="s">
        <v>13</v>
      </c>
      <c r="E4557" s="1">
        <v>46086.691666666666</v>
      </c>
      <c r="F4557" s="1">
        <v>46088.23333333333</v>
      </c>
      <c r="G4557" t="s">
        <v>77</v>
      </c>
      <c r="H4557" t="s">
        <v>15</v>
      </c>
      <c r="I4557" t="s">
        <v>16</v>
      </c>
      <c r="J4557">
        <v>5</v>
      </c>
      <c r="K4557" t="str">
        <f>IF(tickets_dataset[[#This Row],[status]] = "Closed", "Yes","No")</f>
        <v>Yes</v>
      </c>
      <c r="L4557" s="2">
        <f t="shared" si="284"/>
        <v>36.999999999941792</v>
      </c>
      <c r="M4557" t="str">
        <f t="shared" si="285"/>
        <v>No</v>
      </c>
      <c r="N4557" t="str">
        <f t="shared" si="286"/>
        <v>Mar</v>
      </c>
      <c r="O4557" s="2">
        <f t="shared" si="287"/>
        <v>1.5416666666642413</v>
      </c>
      <c r="P4557" t="str">
        <f>VLOOKUP(G4557,Agents!A:E,4,FALSE)</f>
        <v>Team5</v>
      </c>
      <c r="Q4557" t="str">
        <f>VLOOKUP(G4557,Agents!A:E,5,FALSE)</f>
        <v>Junior</v>
      </c>
      <c r="R4557" t="str">
        <f>VLOOKUP(G4557,Agents!A:E,2,FALSE)</f>
        <v>Evening</v>
      </c>
    </row>
    <row r="4558" spans="1:18" x14ac:dyDescent="0.35">
      <c r="A4558" t="s">
        <v>7645</v>
      </c>
      <c r="B4558" t="s">
        <v>767</v>
      </c>
      <c r="C4558" t="s">
        <v>50</v>
      </c>
      <c r="D4558" t="s">
        <v>26</v>
      </c>
      <c r="E4558" s="1">
        <v>46074.629166666666</v>
      </c>
      <c r="F4558" s="1">
        <v>46076.629166666666</v>
      </c>
      <c r="G4558" t="s">
        <v>422</v>
      </c>
      <c r="H4558" t="s">
        <v>15</v>
      </c>
      <c r="I4558" t="s">
        <v>16</v>
      </c>
      <c r="J4558">
        <v>4</v>
      </c>
      <c r="K4558" t="str">
        <f>IF(tickets_dataset[[#This Row],[status]] = "Closed", "Yes","No")</f>
        <v>Yes</v>
      </c>
      <c r="L4558" s="2">
        <f t="shared" si="284"/>
        <v>48</v>
      </c>
      <c r="M4558" t="str">
        <f t="shared" si="285"/>
        <v>No</v>
      </c>
      <c r="N4558" t="str">
        <f t="shared" si="286"/>
        <v>Feb</v>
      </c>
      <c r="O4558" s="2">
        <f t="shared" si="287"/>
        <v>2</v>
      </c>
      <c r="P4558" t="str">
        <f>VLOOKUP(G4558,Agents!A:E,4,FALSE)</f>
        <v>Team5</v>
      </c>
      <c r="Q4558" t="str">
        <f>VLOOKUP(G4558,Agents!A:E,5,FALSE)</f>
        <v>Mid</v>
      </c>
      <c r="R4558" t="str">
        <f>VLOOKUP(G4558,Agents!A:E,2,FALSE)</f>
        <v>Evening</v>
      </c>
    </row>
    <row r="4559" spans="1:18" x14ac:dyDescent="0.35">
      <c r="A4559" t="s">
        <v>7646</v>
      </c>
      <c r="B4559" t="s">
        <v>7647</v>
      </c>
      <c r="C4559" t="s">
        <v>12</v>
      </c>
      <c r="D4559" t="s">
        <v>26</v>
      </c>
      <c r="E4559" s="1">
        <v>46108.262499999997</v>
      </c>
      <c r="F4559" s="1">
        <v>46110.845833333333</v>
      </c>
      <c r="G4559" t="s">
        <v>45</v>
      </c>
      <c r="H4559" t="s">
        <v>15</v>
      </c>
      <c r="I4559" t="s">
        <v>16</v>
      </c>
      <c r="J4559">
        <v>4</v>
      </c>
      <c r="K4559" t="str">
        <f>IF(tickets_dataset[[#This Row],[status]] = "Closed", "Yes","No")</f>
        <v>Yes</v>
      </c>
      <c r="L4559" s="2">
        <f t="shared" si="284"/>
        <v>62.000000000058208</v>
      </c>
      <c r="M4559" t="str">
        <f t="shared" si="285"/>
        <v>Yes</v>
      </c>
      <c r="N4559" t="str">
        <f t="shared" si="286"/>
        <v>Mar</v>
      </c>
      <c r="O4559" s="2">
        <f t="shared" si="287"/>
        <v>2.5833333333357587</v>
      </c>
      <c r="P4559" t="str">
        <f>VLOOKUP(G4559,Agents!A:E,4,FALSE)</f>
        <v>Team5</v>
      </c>
      <c r="Q4559" t="str">
        <f>VLOOKUP(G4559,Agents!A:E,5,FALSE)</f>
        <v>Senior</v>
      </c>
      <c r="R4559" t="str">
        <f>VLOOKUP(G4559,Agents!A:E,2,FALSE)</f>
        <v>Morning</v>
      </c>
    </row>
    <row r="4560" spans="1:18" x14ac:dyDescent="0.35">
      <c r="A4560" t="s">
        <v>7648</v>
      </c>
      <c r="B4560" t="s">
        <v>7649</v>
      </c>
      <c r="C4560" t="s">
        <v>50</v>
      </c>
      <c r="D4560" t="s">
        <v>26</v>
      </c>
      <c r="E4560" s="1">
        <v>46108.660416666666</v>
      </c>
      <c r="F4560" s="1">
        <v>46110.493750000001</v>
      </c>
      <c r="G4560" t="s">
        <v>39</v>
      </c>
      <c r="H4560" t="s">
        <v>132</v>
      </c>
      <c r="I4560" t="s">
        <v>68</v>
      </c>
      <c r="J4560">
        <v>3</v>
      </c>
      <c r="K4560" t="str">
        <f>IF(tickets_dataset[[#This Row],[status]] = "Closed", "Yes","No")</f>
        <v>No</v>
      </c>
      <c r="L4560" s="2">
        <f t="shared" si="284"/>
        <v>44.000000000058208</v>
      </c>
      <c r="M4560" t="str">
        <f t="shared" si="285"/>
        <v>No</v>
      </c>
      <c r="N4560" t="str">
        <f t="shared" si="286"/>
        <v>Mar</v>
      </c>
      <c r="O4560" s="2">
        <f t="shared" si="287"/>
        <v>1.8333333333357587</v>
      </c>
      <c r="P4560" t="str">
        <f>VLOOKUP(G4560,Agents!A:E,4,FALSE)</f>
        <v>Team3</v>
      </c>
      <c r="Q4560" t="str">
        <f>VLOOKUP(G4560,Agents!A:E,5,FALSE)</f>
        <v>Mid</v>
      </c>
      <c r="R4560" t="str">
        <f>VLOOKUP(G4560,Agents!A:E,2,FALSE)</f>
        <v>Night</v>
      </c>
    </row>
    <row r="4561" spans="1:18" x14ac:dyDescent="0.35">
      <c r="A4561" t="s">
        <v>7650</v>
      </c>
      <c r="B4561" t="s">
        <v>3856</v>
      </c>
      <c r="C4561" t="s">
        <v>76</v>
      </c>
      <c r="D4561" t="s">
        <v>13</v>
      </c>
      <c r="E4561" s="1">
        <v>46067.579861111109</v>
      </c>
      <c r="F4561" s="1">
        <v>46068.246527777781</v>
      </c>
      <c r="G4561" t="s">
        <v>282</v>
      </c>
      <c r="H4561" t="s">
        <v>15</v>
      </c>
      <c r="I4561" t="s">
        <v>68</v>
      </c>
      <c r="J4561">
        <v>3</v>
      </c>
      <c r="K4561" t="str">
        <f>IF(tickets_dataset[[#This Row],[status]] = "Closed", "Yes","No")</f>
        <v>Yes</v>
      </c>
      <c r="L4561" s="2">
        <f t="shared" si="284"/>
        <v>16.000000000116415</v>
      </c>
      <c r="M4561" t="str">
        <f t="shared" si="285"/>
        <v>No</v>
      </c>
      <c r="N4561" t="str">
        <f t="shared" si="286"/>
        <v>Feb</v>
      </c>
      <c r="O4561" s="2">
        <f t="shared" si="287"/>
        <v>0.66666666667151731</v>
      </c>
      <c r="P4561" t="str">
        <f>VLOOKUP(G4561,Agents!A:E,4,FALSE)</f>
        <v>Team4</v>
      </c>
      <c r="Q4561" t="str">
        <f>VLOOKUP(G4561,Agents!A:E,5,FALSE)</f>
        <v>Mid</v>
      </c>
      <c r="R4561" t="str">
        <f>VLOOKUP(G4561,Agents!A:E,2,FALSE)</f>
        <v>Morning</v>
      </c>
    </row>
    <row r="4562" spans="1:18" x14ac:dyDescent="0.35">
      <c r="A4562" t="s">
        <v>7651</v>
      </c>
      <c r="B4562" t="s">
        <v>7652</v>
      </c>
      <c r="C4562" t="s">
        <v>50</v>
      </c>
      <c r="D4562" t="s">
        <v>26</v>
      </c>
      <c r="E4562" s="1">
        <v>46104.119444444441</v>
      </c>
      <c r="F4562" s="1">
        <v>46104.494444444441</v>
      </c>
      <c r="G4562" t="s">
        <v>56</v>
      </c>
      <c r="H4562" t="s">
        <v>132</v>
      </c>
      <c r="I4562" t="s">
        <v>68</v>
      </c>
      <c r="J4562">
        <v>4</v>
      </c>
      <c r="K4562" t="str">
        <f>IF(tickets_dataset[[#This Row],[status]] = "Closed", "Yes","No")</f>
        <v>No</v>
      </c>
      <c r="L4562" s="2">
        <f t="shared" si="284"/>
        <v>9</v>
      </c>
      <c r="M4562" t="str">
        <f t="shared" si="285"/>
        <v>No</v>
      </c>
      <c r="N4562" t="str">
        <f t="shared" si="286"/>
        <v>Mar</v>
      </c>
      <c r="O4562" s="2">
        <f t="shared" si="287"/>
        <v>0.375</v>
      </c>
      <c r="P4562" t="str">
        <f>VLOOKUP(G4562,Agents!A:E,4,FALSE)</f>
        <v>Team1</v>
      </c>
      <c r="Q4562" t="str">
        <f>VLOOKUP(G4562,Agents!A:E,5,FALSE)</f>
        <v>Senior</v>
      </c>
      <c r="R4562" t="str">
        <f>VLOOKUP(G4562,Agents!A:E,2,FALSE)</f>
        <v>Night</v>
      </c>
    </row>
    <row r="4563" spans="1:18" x14ac:dyDescent="0.35">
      <c r="A4563" t="s">
        <v>7653</v>
      </c>
      <c r="B4563" t="s">
        <v>3995</v>
      </c>
      <c r="C4563" t="s">
        <v>50</v>
      </c>
      <c r="D4563" t="s">
        <v>13</v>
      </c>
      <c r="E4563" s="1">
        <v>46077.967361111114</v>
      </c>
      <c r="F4563" s="1">
        <v>46078.925694444442</v>
      </c>
      <c r="G4563" t="s">
        <v>45</v>
      </c>
      <c r="H4563" t="s">
        <v>28</v>
      </c>
      <c r="I4563" t="s">
        <v>16</v>
      </c>
      <c r="J4563">
        <v>4</v>
      </c>
      <c r="K4563" t="str">
        <f>IF(tickets_dataset[[#This Row],[status]] = "Closed", "Yes","No")</f>
        <v>No</v>
      </c>
      <c r="L4563" s="2">
        <f t="shared" si="284"/>
        <v>22.999999999883585</v>
      </c>
      <c r="M4563" t="str">
        <f t="shared" si="285"/>
        <v>No</v>
      </c>
      <c r="N4563" t="str">
        <f t="shared" si="286"/>
        <v>Feb</v>
      </c>
      <c r="O4563" s="2">
        <f t="shared" si="287"/>
        <v>0.95833333332848269</v>
      </c>
      <c r="P4563" t="str">
        <f>VLOOKUP(G4563,Agents!A:E,4,FALSE)</f>
        <v>Team5</v>
      </c>
      <c r="Q4563" t="str">
        <f>VLOOKUP(G4563,Agents!A:E,5,FALSE)</f>
        <v>Senior</v>
      </c>
      <c r="R4563" t="str">
        <f>VLOOKUP(G4563,Agents!A:E,2,FALSE)</f>
        <v>Morning</v>
      </c>
    </row>
    <row r="4564" spans="1:18" x14ac:dyDescent="0.35">
      <c r="A4564" t="s">
        <v>7654</v>
      </c>
      <c r="B4564" t="s">
        <v>7655</v>
      </c>
      <c r="C4564" t="s">
        <v>12</v>
      </c>
      <c r="D4564" t="s">
        <v>26</v>
      </c>
      <c r="E4564" s="1">
        <v>46027.997916666667</v>
      </c>
      <c r="F4564" s="1">
        <v>46028.372916666667</v>
      </c>
      <c r="G4564" t="s">
        <v>19</v>
      </c>
      <c r="H4564" t="s">
        <v>15</v>
      </c>
      <c r="I4564" t="s">
        <v>16</v>
      </c>
      <c r="J4564">
        <v>4</v>
      </c>
      <c r="K4564" t="str">
        <f>IF(tickets_dataset[[#This Row],[status]] = "Closed", "Yes","No")</f>
        <v>Yes</v>
      </c>
      <c r="L4564" s="2">
        <f t="shared" si="284"/>
        <v>9</v>
      </c>
      <c r="M4564" t="str">
        <f t="shared" si="285"/>
        <v>No</v>
      </c>
      <c r="N4564" t="str">
        <f t="shared" si="286"/>
        <v>Jan</v>
      </c>
      <c r="O4564" s="2">
        <f t="shared" si="287"/>
        <v>0.375</v>
      </c>
      <c r="P4564" t="str">
        <f>VLOOKUP(G4564,Agents!A:E,4,FALSE)</f>
        <v>Team4</v>
      </c>
      <c r="Q4564" t="str">
        <f>VLOOKUP(G4564,Agents!A:E,5,FALSE)</f>
        <v>Senior</v>
      </c>
      <c r="R4564" t="str">
        <f>VLOOKUP(G4564,Agents!A:E,2,FALSE)</f>
        <v>Evening</v>
      </c>
    </row>
    <row r="4565" spans="1:18" x14ac:dyDescent="0.35">
      <c r="A4565" t="s">
        <v>7656</v>
      </c>
      <c r="B4565" t="s">
        <v>538</v>
      </c>
      <c r="C4565" t="s">
        <v>50</v>
      </c>
      <c r="D4565" t="s">
        <v>26</v>
      </c>
      <c r="E4565" s="1">
        <v>46039.98541666667</v>
      </c>
      <c r="F4565" s="1">
        <v>46041.902083333334</v>
      </c>
      <c r="G4565" t="s">
        <v>206</v>
      </c>
      <c r="H4565" t="s">
        <v>15</v>
      </c>
      <c r="I4565" t="s">
        <v>16</v>
      </c>
      <c r="J4565">
        <v>4</v>
      </c>
      <c r="K4565" t="str">
        <f>IF(tickets_dataset[[#This Row],[status]] = "Closed", "Yes","No")</f>
        <v>Yes</v>
      </c>
      <c r="L4565" s="2">
        <f t="shared" si="284"/>
        <v>45.999999999941792</v>
      </c>
      <c r="M4565" t="str">
        <f t="shared" si="285"/>
        <v>No</v>
      </c>
      <c r="N4565" t="str">
        <f t="shared" si="286"/>
        <v>Jan</v>
      </c>
      <c r="O4565" s="2">
        <f t="shared" si="287"/>
        <v>1.9166666666642413</v>
      </c>
      <c r="P4565" t="str">
        <f>VLOOKUP(G4565,Agents!A:E,4,FALSE)</f>
        <v>Team5</v>
      </c>
      <c r="Q4565" t="str">
        <f>VLOOKUP(G4565,Agents!A:E,5,FALSE)</f>
        <v>Junior</v>
      </c>
      <c r="R4565" t="str">
        <f>VLOOKUP(G4565,Agents!A:E,2,FALSE)</f>
        <v>Evening</v>
      </c>
    </row>
    <row r="4566" spans="1:18" x14ac:dyDescent="0.35">
      <c r="A4566" t="s">
        <v>7657</v>
      </c>
      <c r="B4566" t="s">
        <v>4345</v>
      </c>
      <c r="C4566" t="s">
        <v>12</v>
      </c>
      <c r="D4566" t="s">
        <v>26</v>
      </c>
      <c r="E4566" s="1">
        <v>46059.477777777778</v>
      </c>
      <c r="F4566" s="1">
        <v>46059.727777777778</v>
      </c>
      <c r="G4566" t="s">
        <v>167</v>
      </c>
      <c r="H4566" t="s">
        <v>15</v>
      </c>
      <c r="I4566" t="s">
        <v>16</v>
      </c>
      <c r="J4566">
        <v>5</v>
      </c>
      <c r="K4566" t="str">
        <f>IF(tickets_dataset[[#This Row],[status]] = "Closed", "Yes","No")</f>
        <v>Yes</v>
      </c>
      <c r="L4566" s="2">
        <f t="shared" si="284"/>
        <v>6</v>
      </c>
      <c r="M4566" t="str">
        <f t="shared" si="285"/>
        <v>No</v>
      </c>
      <c r="N4566" t="str">
        <f t="shared" si="286"/>
        <v>Feb</v>
      </c>
      <c r="O4566" s="2">
        <f t="shared" si="287"/>
        <v>0.25</v>
      </c>
      <c r="P4566" t="str">
        <f>VLOOKUP(G4566,Agents!A:E,4,FALSE)</f>
        <v>Team3</v>
      </c>
      <c r="Q4566" t="str">
        <f>VLOOKUP(G4566,Agents!A:E,5,FALSE)</f>
        <v>Mid</v>
      </c>
      <c r="R4566" t="str">
        <f>VLOOKUP(G4566,Agents!A:E,2,FALSE)</f>
        <v>Evening</v>
      </c>
    </row>
    <row r="4567" spans="1:18" x14ac:dyDescent="0.35">
      <c r="A4567" t="s">
        <v>7658</v>
      </c>
      <c r="B4567" t="s">
        <v>7659</v>
      </c>
      <c r="C4567" t="s">
        <v>22</v>
      </c>
      <c r="D4567" t="s">
        <v>13</v>
      </c>
      <c r="E4567" s="1">
        <v>46039.730555555558</v>
      </c>
      <c r="F4567" s="1">
        <v>46040.438888888886</v>
      </c>
      <c r="G4567" t="s">
        <v>234</v>
      </c>
      <c r="H4567" t="s">
        <v>15</v>
      </c>
      <c r="I4567" t="s">
        <v>16</v>
      </c>
      <c r="J4567">
        <v>4</v>
      </c>
      <c r="K4567" t="str">
        <f>IF(tickets_dataset[[#This Row],[status]] = "Closed", "Yes","No")</f>
        <v>Yes</v>
      </c>
      <c r="L4567" s="2">
        <f t="shared" si="284"/>
        <v>16.999999999883585</v>
      </c>
      <c r="M4567" t="str">
        <f t="shared" si="285"/>
        <v>No</v>
      </c>
      <c r="N4567" t="str">
        <f t="shared" si="286"/>
        <v>Jan</v>
      </c>
      <c r="O4567" s="2">
        <f t="shared" si="287"/>
        <v>0.70833333332848269</v>
      </c>
      <c r="P4567" t="str">
        <f>VLOOKUP(G4567,Agents!A:E,4,FALSE)</f>
        <v>Team5</v>
      </c>
      <c r="Q4567" t="str">
        <f>VLOOKUP(G4567,Agents!A:E,5,FALSE)</f>
        <v>Senior</v>
      </c>
      <c r="R4567" t="str">
        <f>VLOOKUP(G4567,Agents!A:E,2,FALSE)</f>
        <v>Night</v>
      </c>
    </row>
    <row r="4568" spans="1:18" x14ac:dyDescent="0.35">
      <c r="A4568" t="s">
        <v>7660</v>
      </c>
      <c r="B4568" t="s">
        <v>1457</v>
      </c>
      <c r="C4568" t="s">
        <v>76</v>
      </c>
      <c r="D4568" t="s">
        <v>13</v>
      </c>
      <c r="E4568" s="1">
        <v>46097.213194444441</v>
      </c>
      <c r="F4568" s="1">
        <v>46097.879861111112</v>
      </c>
      <c r="G4568" t="s">
        <v>45</v>
      </c>
      <c r="H4568" t="s">
        <v>15</v>
      </c>
      <c r="I4568" t="s">
        <v>16</v>
      </c>
      <c r="J4568">
        <v>4</v>
      </c>
      <c r="K4568" t="str">
        <f>IF(tickets_dataset[[#This Row],[status]] = "Closed", "Yes","No")</f>
        <v>Yes</v>
      </c>
      <c r="L4568" s="2">
        <f t="shared" si="284"/>
        <v>16.000000000116415</v>
      </c>
      <c r="M4568" t="str">
        <f t="shared" si="285"/>
        <v>No</v>
      </c>
      <c r="N4568" t="str">
        <f t="shared" si="286"/>
        <v>Mar</v>
      </c>
      <c r="O4568" s="2">
        <f t="shared" si="287"/>
        <v>0.66666666667151731</v>
      </c>
      <c r="P4568" t="str">
        <f>VLOOKUP(G4568,Agents!A:E,4,FALSE)</f>
        <v>Team5</v>
      </c>
      <c r="Q4568" t="str">
        <f>VLOOKUP(G4568,Agents!A:E,5,FALSE)</f>
        <v>Senior</v>
      </c>
      <c r="R4568" t="str">
        <f>VLOOKUP(G4568,Agents!A:E,2,FALSE)</f>
        <v>Morning</v>
      </c>
    </row>
    <row r="4569" spans="1:18" x14ac:dyDescent="0.35">
      <c r="A4569" t="s">
        <v>7661</v>
      </c>
      <c r="B4569" t="s">
        <v>4291</v>
      </c>
      <c r="C4569" t="s">
        <v>76</v>
      </c>
      <c r="D4569" t="s">
        <v>38</v>
      </c>
      <c r="E4569" s="1">
        <v>46095.789583333331</v>
      </c>
      <c r="F4569" s="1">
        <v>46099.039583333331</v>
      </c>
      <c r="G4569" t="s">
        <v>27</v>
      </c>
      <c r="H4569" t="s">
        <v>28</v>
      </c>
      <c r="I4569" t="s">
        <v>16</v>
      </c>
      <c r="J4569">
        <v>5</v>
      </c>
      <c r="K4569" t="str">
        <f>IF(tickets_dataset[[#This Row],[status]] = "Closed", "Yes","No")</f>
        <v>No</v>
      </c>
      <c r="L4569" s="2">
        <f t="shared" si="284"/>
        <v>78</v>
      </c>
      <c r="M4569" t="str">
        <f t="shared" si="285"/>
        <v>Yes</v>
      </c>
      <c r="N4569" t="str">
        <f t="shared" si="286"/>
        <v>Mar</v>
      </c>
      <c r="O4569" s="2">
        <f t="shared" si="287"/>
        <v>3.25</v>
      </c>
      <c r="P4569" t="str">
        <f>VLOOKUP(G4569,Agents!A:E,4,FALSE)</f>
        <v>Team5</v>
      </c>
      <c r="Q4569" t="str">
        <f>VLOOKUP(G4569,Agents!A:E,5,FALSE)</f>
        <v>Senior</v>
      </c>
      <c r="R4569" t="str">
        <f>VLOOKUP(G4569,Agents!A:E,2,FALSE)</f>
        <v>Morning</v>
      </c>
    </row>
    <row r="4570" spans="1:18" x14ac:dyDescent="0.35">
      <c r="A4570" t="s">
        <v>7662</v>
      </c>
      <c r="B4570" t="s">
        <v>1298</v>
      </c>
      <c r="C4570" t="s">
        <v>34</v>
      </c>
      <c r="D4570" t="s">
        <v>38</v>
      </c>
      <c r="E4570" s="1">
        <v>46066.729861111111</v>
      </c>
      <c r="F4570" s="1">
        <v>46069.396527777775</v>
      </c>
      <c r="G4570" t="s">
        <v>53</v>
      </c>
      <c r="H4570" t="s">
        <v>15</v>
      </c>
      <c r="I4570" t="s">
        <v>16</v>
      </c>
      <c r="J4570">
        <v>4</v>
      </c>
      <c r="K4570" t="str">
        <f>IF(tickets_dataset[[#This Row],[status]] = "Closed", "Yes","No")</f>
        <v>Yes</v>
      </c>
      <c r="L4570" s="2">
        <f t="shared" si="284"/>
        <v>63.999999999941792</v>
      </c>
      <c r="M4570" t="str">
        <f t="shared" si="285"/>
        <v>Yes</v>
      </c>
      <c r="N4570" t="str">
        <f t="shared" si="286"/>
        <v>Feb</v>
      </c>
      <c r="O4570" s="2">
        <f t="shared" si="287"/>
        <v>2.6666666666642413</v>
      </c>
      <c r="P4570" t="str">
        <f>VLOOKUP(G4570,Agents!A:E,4,FALSE)</f>
        <v>Team1</v>
      </c>
      <c r="Q4570" t="str">
        <f>VLOOKUP(G4570,Agents!A:E,5,FALSE)</f>
        <v>Junior</v>
      </c>
      <c r="R4570" t="str">
        <f>VLOOKUP(G4570,Agents!A:E,2,FALSE)</f>
        <v>Night</v>
      </c>
    </row>
    <row r="4571" spans="1:18" x14ac:dyDescent="0.35">
      <c r="A4571" t="s">
        <v>7663</v>
      </c>
      <c r="B4571" t="s">
        <v>7664</v>
      </c>
      <c r="C4571" t="s">
        <v>50</v>
      </c>
      <c r="D4571" t="s">
        <v>38</v>
      </c>
      <c r="E4571" s="1">
        <v>46057.192361111112</v>
      </c>
      <c r="F4571" s="1">
        <v>46059.067361111112</v>
      </c>
      <c r="G4571" t="s">
        <v>137</v>
      </c>
      <c r="H4571" t="s">
        <v>15</v>
      </c>
      <c r="I4571" t="s">
        <v>16</v>
      </c>
      <c r="J4571">
        <v>4</v>
      </c>
      <c r="K4571" t="str">
        <f>IF(tickets_dataset[[#This Row],[status]] = "Closed", "Yes","No")</f>
        <v>Yes</v>
      </c>
      <c r="L4571" s="2">
        <f t="shared" si="284"/>
        <v>45</v>
      </c>
      <c r="M4571" t="str">
        <f t="shared" si="285"/>
        <v>No</v>
      </c>
      <c r="N4571" t="str">
        <f t="shared" si="286"/>
        <v>Feb</v>
      </c>
      <c r="O4571" s="2">
        <f t="shared" si="287"/>
        <v>1.875</v>
      </c>
      <c r="P4571" t="str">
        <f>VLOOKUP(G4571,Agents!A:E,4,FALSE)</f>
        <v>Team5</v>
      </c>
      <c r="Q4571" t="str">
        <f>VLOOKUP(G4571,Agents!A:E,5,FALSE)</f>
        <v>Senior</v>
      </c>
      <c r="R4571" t="str">
        <f>VLOOKUP(G4571,Agents!A:E,2,FALSE)</f>
        <v>Night</v>
      </c>
    </row>
    <row r="4572" spans="1:18" x14ac:dyDescent="0.35">
      <c r="A4572" t="s">
        <v>7665</v>
      </c>
      <c r="B4572" t="s">
        <v>6300</v>
      </c>
      <c r="C4572" t="s">
        <v>34</v>
      </c>
      <c r="D4572" t="s">
        <v>38</v>
      </c>
      <c r="E4572" s="1">
        <v>46083.529166666667</v>
      </c>
      <c r="F4572" s="1">
        <v>46084.362500000003</v>
      </c>
      <c r="G4572" t="s">
        <v>53</v>
      </c>
      <c r="H4572" t="s">
        <v>15</v>
      </c>
      <c r="I4572" t="s">
        <v>16</v>
      </c>
      <c r="J4572">
        <v>5</v>
      </c>
      <c r="K4572" t="str">
        <f>IF(tickets_dataset[[#This Row],[status]] = "Closed", "Yes","No")</f>
        <v>Yes</v>
      </c>
      <c r="L4572" s="2">
        <f t="shared" si="284"/>
        <v>20.000000000058208</v>
      </c>
      <c r="M4572" t="str">
        <f t="shared" si="285"/>
        <v>No</v>
      </c>
      <c r="N4572" t="str">
        <f t="shared" si="286"/>
        <v>Mar</v>
      </c>
      <c r="O4572" s="2">
        <f t="shared" si="287"/>
        <v>0.83333333333575865</v>
      </c>
      <c r="P4572" t="str">
        <f>VLOOKUP(G4572,Agents!A:E,4,FALSE)</f>
        <v>Team1</v>
      </c>
      <c r="Q4572" t="str">
        <f>VLOOKUP(G4572,Agents!A:E,5,FALSE)</f>
        <v>Junior</v>
      </c>
      <c r="R4572" t="str">
        <f>VLOOKUP(G4572,Agents!A:E,2,FALSE)</f>
        <v>Night</v>
      </c>
    </row>
    <row r="4573" spans="1:18" x14ac:dyDescent="0.35">
      <c r="A4573" t="s">
        <v>7666</v>
      </c>
      <c r="B4573" t="s">
        <v>977</v>
      </c>
      <c r="C4573" t="s">
        <v>22</v>
      </c>
      <c r="D4573" t="s">
        <v>26</v>
      </c>
      <c r="E4573" s="1">
        <v>46045.633333333331</v>
      </c>
      <c r="F4573" s="1">
        <v>46048.05</v>
      </c>
      <c r="G4573" t="s">
        <v>164</v>
      </c>
      <c r="H4573" t="s">
        <v>15</v>
      </c>
      <c r="I4573" t="s">
        <v>16</v>
      </c>
      <c r="J4573">
        <v>4</v>
      </c>
      <c r="K4573" t="str">
        <f>IF(tickets_dataset[[#This Row],[status]] = "Closed", "Yes","No")</f>
        <v>Yes</v>
      </c>
      <c r="L4573" s="2">
        <f t="shared" si="284"/>
        <v>58.000000000116415</v>
      </c>
      <c r="M4573" t="str">
        <f t="shared" si="285"/>
        <v>Yes</v>
      </c>
      <c r="N4573" t="str">
        <f t="shared" si="286"/>
        <v>Jan</v>
      </c>
      <c r="O4573" s="2">
        <f t="shared" si="287"/>
        <v>2.4166666666715173</v>
      </c>
      <c r="P4573" t="str">
        <f>VLOOKUP(G4573,Agents!A:E,4,FALSE)</f>
        <v>Team4</v>
      </c>
      <c r="Q4573" t="str">
        <f>VLOOKUP(G4573,Agents!A:E,5,FALSE)</f>
        <v>Senior</v>
      </c>
      <c r="R4573" t="str">
        <f>VLOOKUP(G4573,Agents!A:E,2,FALSE)</f>
        <v>Evening</v>
      </c>
    </row>
    <row r="4574" spans="1:18" x14ac:dyDescent="0.35">
      <c r="A4574" t="s">
        <v>7667</v>
      </c>
      <c r="B4574" t="s">
        <v>7668</v>
      </c>
      <c r="C4574" t="s">
        <v>34</v>
      </c>
      <c r="D4574" t="s">
        <v>13</v>
      </c>
      <c r="E4574" s="1">
        <v>46082.186111111114</v>
      </c>
      <c r="F4574" s="1">
        <v>46082.727777777778</v>
      </c>
      <c r="G4574" t="s">
        <v>31</v>
      </c>
      <c r="H4574" t="s">
        <v>15</v>
      </c>
      <c r="I4574" t="s">
        <v>16</v>
      </c>
      <c r="J4574">
        <v>4</v>
      </c>
      <c r="K4574" t="str">
        <f>IF(tickets_dataset[[#This Row],[status]] = "Closed", "Yes","No")</f>
        <v>Yes</v>
      </c>
      <c r="L4574" s="2">
        <f t="shared" si="284"/>
        <v>12.999999999941792</v>
      </c>
      <c r="M4574" t="str">
        <f t="shared" si="285"/>
        <v>No</v>
      </c>
      <c r="N4574" t="str">
        <f t="shared" si="286"/>
        <v>Mar</v>
      </c>
      <c r="O4574" s="2">
        <f t="shared" si="287"/>
        <v>0.54166666666424135</v>
      </c>
      <c r="P4574" t="str">
        <f>VLOOKUP(G4574,Agents!A:E,4,FALSE)</f>
        <v>Team5</v>
      </c>
      <c r="Q4574" t="str">
        <f>VLOOKUP(G4574,Agents!A:E,5,FALSE)</f>
        <v>Senior</v>
      </c>
      <c r="R4574" t="str">
        <f>VLOOKUP(G4574,Agents!A:E,2,FALSE)</f>
        <v>Evening</v>
      </c>
    </row>
    <row r="4575" spans="1:18" x14ac:dyDescent="0.35">
      <c r="A4575" t="s">
        <v>7669</v>
      </c>
      <c r="B4575" t="s">
        <v>2461</v>
      </c>
      <c r="C4575" t="s">
        <v>50</v>
      </c>
      <c r="D4575" t="s">
        <v>26</v>
      </c>
      <c r="E4575" s="1">
        <v>46023.979861111111</v>
      </c>
      <c r="F4575" s="1">
        <v>46026.813194444447</v>
      </c>
      <c r="G4575" t="s">
        <v>103</v>
      </c>
      <c r="H4575" t="s">
        <v>15</v>
      </c>
      <c r="I4575" t="s">
        <v>16</v>
      </c>
      <c r="J4575">
        <v>4</v>
      </c>
      <c r="K4575" t="str">
        <f>IF(tickets_dataset[[#This Row],[status]] = "Closed", "Yes","No")</f>
        <v>Yes</v>
      </c>
      <c r="L4575" s="2">
        <f t="shared" si="284"/>
        <v>68.000000000058208</v>
      </c>
      <c r="M4575" t="str">
        <f t="shared" si="285"/>
        <v>Yes</v>
      </c>
      <c r="N4575" t="str">
        <f t="shared" si="286"/>
        <v>Jan</v>
      </c>
      <c r="O4575" s="2">
        <f t="shared" si="287"/>
        <v>2.8333333333357587</v>
      </c>
      <c r="P4575" t="str">
        <f>VLOOKUP(G4575,Agents!A:E,4,FALSE)</f>
        <v>Team4</v>
      </c>
      <c r="Q4575" t="str">
        <f>VLOOKUP(G4575,Agents!A:E,5,FALSE)</f>
        <v>Senior</v>
      </c>
      <c r="R4575" t="str">
        <f>VLOOKUP(G4575,Agents!A:E,2,FALSE)</f>
        <v>Night</v>
      </c>
    </row>
    <row r="4576" spans="1:18" x14ac:dyDescent="0.35">
      <c r="A4576" t="s">
        <v>7670</v>
      </c>
      <c r="B4576" t="s">
        <v>3044</v>
      </c>
      <c r="C4576" t="s">
        <v>12</v>
      </c>
      <c r="D4576" t="s">
        <v>26</v>
      </c>
      <c r="E4576" s="1">
        <v>46042.492361111108</v>
      </c>
      <c r="F4576" s="1">
        <v>46043.075694444444</v>
      </c>
      <c r="G4576" t="s">
        <v>39</v>
      </c>
      <c r="H4576" t="s">
        <v>15</v>
      </c>
      <c r="I4576" t="s">
        <v>16</v>
      </c>
      <c r="J4576">
        <v>5</v>
      </c>
      <c r="K4576" t="str">
        <f>IF(tickets_dataset[[#This Row],[status]] = "Closed", "Yes","No")</f>
        <v>Yes</v>
      </c>
      <c r="L4576" s="2">
        <f t="shared" si="284"/>
        <v>14.000000000058208</v>
      </c>
      <c r="M4576" t="str">
        <f t="shared" si="285"/>
        <v>No</v>
      </c>
      <c r="N4576" t="str">
        <f t="shared" si="286"/>
        <v>Jan</v>
      </c>
      <c r="O4576" s="2">
        <f t="shared" si="287"/>
        <v>0.58333333333575865</v>
      </c>
      <c r="P4576" t="str">
        <f>VLOOKUP(G4576,Agents!A:E,4,FALSE)</f>
        <v>Team3</v>
      </c>
      <c r="Q4576" t="str">
        <f>VLOOKUP(G4576,Agents!A:E,5,FALSE)</f>
        <v>Mid</v>
      </c>
      <c r="R4576" t="str">
        <f>VLOOKUP(G4576,Agents!A:E,2,FALSE)</f>
        <v>Night</v>
      </c>
    </row>
    <row r="4577" spans="1:18" x14ac:dyDescent="0.35">
      <c r="A4577" t="s">
        <v>7671</v>
      </c>
      <c r="B4577" t="s">
        <v>706</v>
      </c>
      <c r="C4577" t="s">
        <v>12</v>
      </c>
      <c r="D4577" t="s">
        <v>13</v>
      </c>
      <c r="E4577" s="1">
        <v>46077.557638888888</v>
      </c>
      <c r="F4577" s="1">
        <v>46077.640972222223</v>
      </c>
      <c r="G4577" t="s">
        <v>59</v>
      </c>
      <c r="H4577" t="s">
        <v>15</v>
      </c>
      <c r="I4577" t="s">
        <v>16</v>
      </c>
      <c r="J4577">
        <v>4</v>
      </c>
      <c r="K4577" t="str">
        <f>IF(tickets_dataset[[#This Row],[status]] = "Closed", "Yes","No")</f>
        <v>Yes</v>
      </c>
      <c r="L4577" s="2">
        <f t="shared" si="284"/>
        <v>2.0000000000582077</v>
      </c>
      <c r="M4577" t="str">
        <f t="shared" si="285"/>
        <v>No</v>
      </c>
      <c r="N4577" t="str">
        <f t="shared" si="286"/>
        <v>Feb</v>
      </c>
      <c r="O4577" s="2">
        <f t="shared" si="287"/>
        <v>8.3333333335758653E-2</v>
      </c>
      <c r="P4577" t="str">
        <f>VLOOKUP(G4577,Agents!A:E,4,FALSE)</f>
        <v>Team3</v>
      </c>
      <c r="Q4577" t="str">
        <f>VLOOKUP(G4577,Agents!A:E,5,FALSE)</f>
        <v>Senior</v>
      </c>
      <c r="R4577" t="str">
        <f>VLOOKUP(G4577,Agents!A:E,2,FALSE)</f>
        <v>Night</v>
      </c>
    </row>
    <row r="4578" spans="1:18" x14ac:dyDescent="0.35">
      <c r="A4578" t="s">
        <v>7672</v>
      </c>
      <c r="B4578" t="s">
        <v>1687</v>
      </c>
      <c r="C4578" t="s">
        <v>12</v>
      </c>
      <c r="D4578" t="s">
        <v>38</v>
      </c>
      <c r="E4578" s="1">
        <v>46103.473611111112</v>
      </c>
      <c r="F4578" s="1">
        <v>46105.515277777777</v>
      </c>
      <c r="G4578" t="s">
        <v>35</v>
      </c>
      <c r="H4578" t="s">
        <v>15</v>
      </c>
      <c r="I4578" t="s">
        <v>16</v>
      </c>
      <c r="J4578">
        <v>4</v>
      </c>
      <c r="K4578" t="str">
        <f>IF(tickets_dataset[[#This Row],[status]] = "Closed", "Yes","No")</f>
        <v>Yes</v>
      </c>
      <c r="L4578" s="2">
        <f t="shared" si="284"/>
        <v>48.999999999941792</v>
      </c>
      <c r="M4578" t="str">
        <f t="shared" si="285"/>
        <v>Yes</v>
      </c>
      <c r="N4578" t="str">
        <f t="shared" si="286"/>
        <v>Mar</v>
      </c>
      <c r="O4578" s="2">
        <f t="shared" si="287"/>
        <v>2.0416666666642413</v>
      </c>
      <c r="P4578" t="str">
        <f>VLOOKUP(G4578,Agents!A:E,4,FALSE)</f>
        <v>Team1</v>
      </c>
      <c r="Q4578" t="str">
        <f>VLOOKUP(G4578,Agents!A:E,5,FALSE)</f>
        <v>Senior</v>
      </c>
      <c r="R4578" t="str">
        <f>VLOOKUP(G4578,Agents!A:E,2,FALSE)</f>
        <v>Evening</v>
      </c>
    </row>
    <row r="4579" spans="1:18" x14ac:dyDescent="0.35">
      <c r="A4579" t="s">
        <v>7673</v>
      </c>
      <c r="B4579" t="s">
        <v>3824</v>
      </c>
      <c r="C4579" t="s">
        <v>34</v>
      </c>
      <c r="D4579" t="s">
        <v>26</v>
      </c>
      <c r="E4579" s="1">
        <v>46071.789583333331</v>
      </c>
      <c r="F4579" s="1">
        <v>46072.456250000003</v>
      </c>
      <c r="G4579" t="s">
        <v>234</v>
      </c>
      <c r="H4579" t="s">
        <v>15</v>
      </c>
      <c r="I4579" t="s">
        <v>16</v>
      </c>
      <c r="J4579">
        <v>3</v>
      </c>
      <c r="K4579" t="str">
        <f>IF(tickets_dataset[[#This Row],[status]] = "Closed", "Yes","No")</f>
        <v>Yes</v>
      </c>
      <c r="L4579" s="2">
        <f t="shared" si="284"/>
        <v>16.000000000116415</v>
      </c>
      <c r="M4579" t="str">
        <f t="shared" si="285"/>
        <v>No</v>
      </c>
      <c r="N4579" t="str">
        <f t="shared" si="286"/>
        <v>Feb</v>
      </c>
      <c r="O4579" s="2">
        <f t="shared" si="287"/>
        <v>0.66666666667151731</v>
      </c>
      <c r="P4579" t="str">
        <f>VLOOKUP(G4579,Agents!A:E,4,FALSE)</f>
        <v>Team5</v>
      </c>
      <c r="Q4579" t="str">
        <f>VLOOKUP(G4579,Agents!A:E,5,FALSE)</f>
        <v>Senior</v>
      </c>
      <c r="R4579" t="str">
        <f>VLOOKUP(G4579,Agents!A:E,2,FALSE)</f>
        <v>Night</v>
      </c>
    </row>
    <row r="4580" spans="1:18" x14ac:dyDescent="0.35">
      <c r="A4580" t="s">
        <v>7674</v>
      </c>
      <c r="B4580" t="s">
        <v>4457</v>
      </c>
      <c r="C4580" t="s">
        <v>22</v>
      </c>
      <c r="D4580" t="s">
        <v>13</v>
      </c>
      <c r="E4580" s="1">
        <v>46045.023611111108</v>
      </c>
      <c r="F4580" s="1">
        <v>46045.81527777778</v>
      </c>
      <c r="G4580" t="s">
        <v>77</v>
      </c>
      <c r="H4580" t="s">
        <v>15</v>
      </c>
      <c r="I4580" t="s">
        <v>16</v>
      </c>
      <c r="J4580">
        <v>5</v>
      </c>
      <c r="K4580" t="str">
        <f>IF(tickets_dataset[[#This Row],[status]] = "Closed", "Yes","No")</f>
        <v>Yes</v>
      </c>
      <c r="L4580" s="2">
        <f t="shared" si="284"/>
        <v>19.000000000116415</v>
      </c>
      <c r="M4580" t="str">
        <f t="shared" si="285"/>
        <v>No</v>
      </c>
      <c r="N4580" t="str">
        <f t="shared" si="286"/>
        <v>Jan</v>
      </c>
      <c r="O4580" s="2">
        <f t="shared" si="287"/>
        <v>0.79166666667151731</v>
      </c>
      <c r="P4580" t="str">
        <f>VLOOKUP(G4580,Agents!A:E,4,FALSE)</f>
        <v>Team5</v>
      </c>
      <c r="Q4580" t="str">
        <f>VLOOKUP(G4580,Agents!A:E,5,FALSE)</f>
        <v>Junior</v>
      </c>
      <c r="R4580" t="str">
        <f>VLOOKUP(G4580,Agents!A:E,2,FALSE)</f>
        <v>Evening</v>
      </c>
    </row>
    <row r="4581" spans="1:18" x14ac:dyDescent="0.35">
      <c r="A4581" t="s">
        <v>7675</v>
      </c>
      <c r="B4581" t="s">
        <v>1319</v>
      </c>
      <c r="C4581" t="s">
        <v>34</v>
      </c>
      <c r="D4581" t="s">
        <v>13</v>
      </c>
      <c r="E4581" s="1">
        <v>46110.760416666664</v>
      </c>
      <c r="F4581" s="1">
        <v>46111.635416666664</v>
      </c>
      <c r="G4581" t="s">
        <v>59</v>
      </c>
      <c r="H4581" t="s">
        <v>15</v>
      </c>
      <c r="I4581" t="s">
        <v>68</v>
      </c>
      <c r="J4581">
        <v>3</v>
      </c>
      <c r="K4581" t="str">
        <f>IF(tickets_dataset[[#This Row],[status]] = "Closed", "Yes","No")</f>
        <v>Yes</v>
      </c>
      <c r="L4581" s="2">
        <f t="shared" si="284"/>
        <v>21</v>
      </c>
      <c r="M4581" t="str">
        <f t="shared" si="285"/>
        <v>No</v>
      </c>
      <c r="N4581" t="str">
        <f t="shared" si="286"/>
        <v>Mar</v>
      </c>
      <c r="O4581" s="2">
        <f t="shared" si="287"/>
        <v>0.875</v>
      </c>
      <c r="P4581" t="str">
        <f>VLOOKUP(G4581,Agents!A:E,4,FALSE)</f>
        <v>Team3</v>
      </c>
      <c r="Q4581" t="str">
        <f>VLOOKUP(G4581,Agents!A:E,5,FALSE)</f>
        <v>Senior</v>
      </c>
      <c r="R4581" t="str">
        <f>VLOOKUP(G4581,Agents!A:E,2,FALSE)</f>
        <v>Night</v>
      </c>
    </row>
    <row r="4582" spans="1:18" x14ac:dyDescent="0.35">
      <c r="A4582" t="s">
        <v>7676</v>
      </c>
      <c r="B4582" t="s">
        <v>1014</v>
      </c>
      <c r="C4582" t="s">
        <v>12</v>
      </c>
      <c r="D4582" t="s">
        <v>38</v>
      </c>
      <c r="E4582" s="1">
        <v>46040.686805555553</v>
      </c>
      <c r="F4582" s="1">
        <v>46043.478472222225</v>
      </c>
      <c r="G4582" t="s">
        <v>73</v>
      </c>
      <c r="H4582" t="s">
        <v>15</v>
      </c>
      <c r="I4582" t="s">
        <v>16</v>
      </c>
      <c r="J4582">
        <v>4</v>
      </c>
      <c r="K4582" t="str">
        <f>IF(tickets_dataset[[#This Row],[status]] = "Closed", "Yes","No")</f>
        <v>Yes</v>
      </c>
      <c r="L4582" s="2">
        <f t="shared" si="284"/>
        <v>67.000000000116415</v>
      </c>
      <c r="M4582" t="str">
        <f t="shared" si="285"/>
        <v>Yes</v>
      </c>
      <c r="N4582" t="str">
        <f t="shared" si="286"/>
        <v>Jan</v>
      </c>
      <c r="O4582" s="2">
        <f t="shared" si="287"/>
        <v>2.7916666666715173</v>
      </c>
      <c r="P4582" t="str">
        <f>VLOOKUP(G4582,Agents!A:E,4,FALSE)</f>
        <v>Team4</v>
      </c>
      <c r="Q4582" t="str">
        <f>VLOOKUP(G4582,Agents!A:E,5,FALSE)</f>
        <v>Senior</v>
      </c>
      <c r="R4582" t="str">
        <f>VLOOKUP(G4582,Agents!A:E,2,FALSE)</f>
        <v>Night</v>
      </c>
    </row>
    <row r="4583" spans="1:18" x14ac:dyDescent="0.35">
      <c r="A4583" t="s">
        <v>7677</v>
      </c>
      <c r="B4583" t="s">
        <v>2544</v>
      </c>
      <c r="C4583" t="s">
        <v>22</v>
      </c>
      <c r="D4583" t="s">
        <v>38</v>
      </c>
      <c r="E4583" s="1">
        <v>46058.098611111112</v>
      </c>
      <c r="F4583" s="1">
        <v>46059.431944444441</v>
      </c>
      <c r="G4583" t="s">
        <v>273</v>
      </c>
      <c r="H4583" t="s">
        <v>15</v>
      </c>
      <c r="I4583" t="s">
        <v>16</v>
      </c>
      <c r="J4583">
        <v>3</v>
      </c>
      <c r="K4583" t="str">
        <f>IF(tickets_dataset[[#This Row],[status]] = "Closed", "Yes","No")</f>
        <v>Yes</v>
      </c>
      <c r="L4583" s="2">
        <f t="shared" si="284"/>
        <v>31.999999999883585</v>
      </c>
      <c r="M4583" t="str">
        <f t="shared" si="285"/>
        <v>No</v>
      </c>
      <c r="N4583" t="str">
        <f t="shared" si="286"/>
        <v>Feb</v>
      </c>
      <c r="O4583" s="2">
        <f t="shared" si="287"/>
        <v>1.3333333333284827</v>
      </c>
      <c r="P4583" t="str">
        <f>VLOOKUP(G4583,Agents!A:E,4,FALSE)</f>
        <v>Team3</v>
      </c>
      <c r="Q4583" t="str">
        <f>VLOOKUP(G4583,Agents!A:E,5,FALSE)</f>
        <v>Senior</v>
      </c>
      <c r="R4583" t="str">
        <f>VLOOKUP(G4583,Agents!A:E,2,FALSE)</f>
        <v>Evening</v>
      </c>
    </row>
    <row r="4584" spans="1:18" x14ac:dyDescent="0.35">
      <c r="A4584" t="s">
        <v>7678</v>
      </c>
      <c r="B4584" t="s">
        <v>1984</v>
      </c>
      <c r="C4584" t="s">
        <v>34</v>
      </c>
      <c r="D4584" t="s">
        <v>13</v>
      </c>
      <c r="E4584" s="1">
        <v>46099.423611111109</v>
      </c>
      <c r="F4584" s="1">
        <v>46101.173611111109</v>
      </c>
      <c r="G4584" t="s">
        <v>311</v>
      </c>
      <c r="H4584" t="s">
        <v>28</v>
      </c>
      <c r="I4584" t="s">
        <v>16</v>
      </c>
      <c r="J4584">
        <v>4</v>
      </c>
      <c r="K4584" t="str">
        <f>IF(tickets_dataset[[#This Row],[status]] = "Closed", "Yes","No")</f>
        <v>No</v>
      </c>
      <c r="L4584" s="2">
        <f t="shared" si="284"/>
        <v>42</v>
      </c>
      <c r="M4584" t="str">
        <f t="shared" si="285"/>
        <v>No</v>
      </c>
      <c r="N4584" t="str">
        <f t="shared" si="286"/>
        <v>Mar</v>
      </c>
      <c r="O4584" s="2">
        <f t="shared" si="287"/>
        <v>1.75</v>
      </c>
      <c r="P4584" t="str">
        <f>VLOOKUP(G4584,Agents!A:E,4,FALSE)</f>
        <v>Team5</v>
      </c>
      <c r="Q4584" t="str">
        <f>VLOOKUP(G4584,Agents!A:E,5,FALSE)</f>
        <v>Senior</v>
      </c>
      <c r="R4584" t="str">
        <f>VLOOKUP(G4584,Agents!A:E,2,FALSE)</f>
        <v>Evening</v>
      </c>
    </row>
    <row r="4585" spans="1:18" x14ac:dyDescent="0.35">
      <c r="A4585" t="s">
        <v>7679</v>
      </c>
      <c r="B4585" t="s">
        <v>4180</v>
      </c>
      <c r="C4585" t="s">
        <v>76</v>
      </c>
      <c r="D4585" t="s">
        <v>38</v>
      </c>
      <c r="E4585" s="1">
        <v>46026.404166666667</v>
      </c>
      <c r="F4585" s="1">
        <v>46027.737500000003</v>
      </c>
      <c r="G4585" t="s">
        <v>164</v>
      </c>
      <c r="H4585" t="s">
        <v>15</v>
      </c>
      <c r="I4585" t="s">
        <v>16</v>
      </c>
      <c r="J4585">
        <v>4</v>
      </c>
      <c r="K4585" t="str">
        <f>IF(tickets_dataset[[#This Row],[status]] = "Closed", "Yes","No")</f>
        <v>Yes</v>
      </c>
      <c r="L4585" s="2">
        <f t="shared" si="284"/>
        <v>32.000000000058208</v>
      </c>
      <c r="M4585" t="str">
        <f t="shared" si="285"/>
        <v>No</v>
      </c>
      <c r="N4585" t="str">
        <f t="shared" si="286"/>
        <v>Jan</v>
      </c>
      <c r="O4585" s="2">
        <f t="shared" si="287"/>
        <v>1.3333333333357587</v>
      </c>
      <c r="P4585" t="str">
        <f>VLOOKUP(G4585,Agents!A:E,4,FALSE)</f>
        <v>Team4</v>
      </c>
      <c r="Q4585" t="str">
        <f>VLOOKUP(G4585,Agents!A:E,5,FALSE)</f>
        <v>Senior</v>
      </c>
      <c r="R4585" t="str">
        <f>VLOOKUP(G4585,Agents!A:E,2,FALSE)</f>
        <v>Evening</v>
      </c>
    </row>
    <row r="4586" spans="1:18" x14ac:dyDescent="0.35">
      <c r="A4586" t="s">
        <v>7680</v>
      </c>
      <c r="B4586" t="s">
        <v>3494</v>
      </c>
      <c r="C4586" t="s">
        <v>22</v>
      </c>
      <c r="D4586" t="s">
        <v>26</v>
      </c>
      <c r="E4586" s="1">
        <v>46070.78125</v>
      </c>
      <c r="F4586" s="1">
        <v>46072.15625</v>
      </c>
      <c r="G4586" t="s">
        <v>170</v>
      </c>
      <c r="H4586" t="s">
        <v>15</v>
      </c>
      <c r="I4586" t="s">
        <v>68</v>
      </c>
      <c r="J4586">
        <v>3</v>
      </c>
      <c r="K4586" t="str">
        <f>IF(tickets_dataset[[#This Row],[status]] = "Closed", "Yes","No")</f>
        <v>Yes</v>
      </c>
      <c r="L4586" s="2">
        <f t="shared" si="284"/>
        <v>33</v>
      </c>
      <c r="M4586" t="str">
        <f t="shared" si="285"/>
        <v>No</v>
      </c>
      <c r="N4586" t="str">
        <f t="shared" si="286"/>
        <v>Feb</v>
      </c>
      <c r="O4586" s="2">
        <f t="shared" si="287"/>
        <v>1.375</v>
      </c>
      <c r="P4586" t="str">
        <f>VLOOKUP(G4586,Agents!A:E,4,FALSE)</f>
        <v>Team5</v>
      </c>
      <c r="Q4586" t="str">
        <f>VLOOKUP(G4586,Agents!A:E,5,FALSE)</f>
        <v>Junior</v>
      </c>
      <c r="R4586" t="str">
        <f>VLOOKUP(G4586,Agents!A:E,2,FALSE)</f>
        <v>Night</v>
      </c>
    </row>
    <row r="4587" spans="1:18" x14ac:dyDescent="0.35">
      <c r="A4587" t="s">
        <v>7681</v>
      </c>
      <c r="B4587" t="s">
        <v>5989</v>
      </c>
      <c r="C4587" t="s">
        <v>12</v>
      </c>
      <c r="D4587" t="s">
        <v>26</v>
      </c>
      <c r="E4587" s="1">
        <v>46075.543749999997</v>
      </c>
      <c r="F4587" s="1">
        <v>46076.960416666669</v>
      </c>
      <c r="G4587" t="s">
        <v>86</v>
      </c>
      <c r="H4587" t="s">
        <v>15</v>
      </c>
      <c r="I4587" t="s">
        <v>16</v>
      </c>
      <c r="J4587">
        <v>4</v>
      </c>
      <c r="K4587" t="str">
        <f>IF(tickets_dataset[[#This Row],[status]] = "Closed", "Yes","No")</f>
        <v>Yes</v>
      </c>
      <c r="L4587" s="2">
        <f t="shared" si="284"/>
        <v>34.000000000116415</v>
      </c>
      <c r="M4587" t="str">
        <f t="shared" si="285"/>
        <v>No</v>
      </c>
      <c r="N4587" t="str">
        <f t="shared" si="286"/>
        <v>Feb</v>
      </c>
      <c r="O4587" s="2">
        <f t="shared" si="287"/>
        <v>1.4166666666715173</v>
      </c>
      <c r="P4587" t="str">
        <f>VLOOKUP(G4587,Agents!A:E,4,FALSE)</f>
        <v>Team1</v>
      </c>
      <c r="Q4587" t="str">
        <f>VLOOKUP(G4587,Agents!A:E,5,FALSE)</f>
        <v>Mid</v>
      </c>
      <c r="R4587" t="str">
        <f>VLOOKUP(G4587,Agents!A:E,2,FALSE)</f>
        <v>Morning</v>
      </c>
    </row>
    <row r="4588" spans="1:18" x14ac:dyDescent="0.35">
      <c r="A4588" t="s">
        <v>7682</v>
      </c>
      <c r="B4588" t="s">
        <v>7683</v>
      </c>
      <c r="C4588" t="s">
        <v>22</v>
      </c>
      <c r="D4588" t="s">
        <v>38</v>
      </c>
      <c r="E4588" s="1">
        <v>46076.113888888889</v>
      </c>
      <c r="F4588" s="1">
        <v>46077.655555555553</v>
      </c>
      <c r="G4588" t="s">
        <v>137</v>
      </c>
      <c r="H4588" t="s">
        <v>15</v>
      </c>
      <c r="I4588" t="s">
        <v>16</v>
      </c>
      <c r="J4588">
        <v>4</v>
      </c>
      <c r="K4588" t="str">
        <f>IF(tickets_dataset[[#This Row],[status]] = "Closed", "Yes","No")</f>
        <v>Yes</v>
      </c>
      <c r="L4588" s="2">
        <f t="shared" si="284"/>
        <v>36.999999999941792</v>
      </c>
      <c r="M4588" t="str">
        <f t="shared" si="285"/>
        <v>No</v>
      </c>
      <c r="N4588" t="str">
        <f t="shared" si="286"/>
        <v>Feb</v>
      </c>
      <c r="O4588" s="2">
        <f t="shared" si="287"/>
        <v>1.5416666666642413</v>
      </c>
      <c r="P4588" t="str">
        <f>VLOOKUP(G4588,Agents!A:E,4,FALSE)</f>
        <v>Team5</v>
      </c>
      <c r="Q4588" t="str">
        <f>VLOOKUP(G4588,Agents!A:E,5,FALSE)</f>
        <v>Senior</v>
      </c>
      <c r="R4588" t="str">
        <f>VLOOKUP(G4588,Agents!A:E,2,FALSE)</f>
        <v>Night</v>
      </c>
    </row>
    <row r="4589" spans="1:18" x14ac:dyDescent="0.35">
      <c r="A4589" t="s">
        <v>7684</v>
      </c>
      <c r="B4589" t="s">
        <v>1216</v>
      </c>
      <c r="C4589" t="s">
        <v>12</v>
      </c>
      <c r="D4589" t="s">
        <v>38</v>
      </c>
      <c r="E4589" s="1">
        <v>46081.320833333331</v>
      </c>
      <c r="F4589" s="1">
        <v>46084.154166666667</v>
      </c>
      <c r="G4589" t="s">
        <v>27</v>
      </c>
      <c r="H4589" t="s">
        <v>15</v>
      </c>
      <c r="I4589" t="s">
        <v>16</v>
      </c>
      <c r="J4589">
        <v>5</v>
      </c>
      <c r="K4589" t="str">
        <f>IF(tickets_dataset[[#This Row],[status]] = "Closed", "Yes","No")</f>
        <v>Yes</v>
      </c>
      <c r="L4589" s="2">
        <f t="shared" si="284"/>
        <v>68.000000000058208</v>
      </c>
      <c r="M4589" t="str">
        <f t="shared" si="285"/>
        <v>Yes</v>
      </c>
      <c r="N4589" t="str">
        <f t="shared" si="286"/>
        <v>Feb</v>
      </c>
      <c r="O4589" s="2">
        <f t="shared" si="287"/>
        <v>2.8333333333357587</v>
      </c>
      <c r="P4589" t="str">
        <f>VLOOKUP(G4589,Agents!A:E,4,FALSE)</f>
        <v>Team5</v>
      </c>
      <c r="Q4589" t="str">
        <f>VLOOKUP(G4589,Agents!A:E,5,FALSE)</f>
        <v>Senior</v>
      </c>
      <c r="R4589" t="str">
        <f>VLOOKUP(G4589,Agents!A:E,2,FALSE)</f>
        <v>Morning</v>
      </c>
    </row>
    <row r="4590" spans="1:18" x14ac:dyDescent="0.35">
      <c r="A4590" t="s">
        <v>7685</v>
      </c>
      <c r="B4590" t="s">
        <v>1827</v>
      </c>
      <c r="C4590" t="s">
        <v>50</v>
      </c>
      <c r="D4590" t="s">
        <v>13</v>
      </c>
      <c r="E4590" s="1">
        <v>46028.739583333336</v>
      </c>
      <c r="F4590" s="1">
        <v>46030.40625</v>
      </c>
      <c r="G4590" t="s">
        <v>256</v>
      </c>
      <c r="H4590" t="s">
        <v>15</v>
      </c>
      <c r="I4590" t="s">
        <v>16</v>
      </c>
      <c r="J4590">
        <v>5</v>
      </c>
      <c r="K4590" t="str">
        <f>IF(tickets_dataset[[#This Row],[status]] = "Closed", "Yes","No")</f>
        <v>Yes</v>
      </c>
      <c r="L4590" s="2">
        <f t="shared" si="284"/>
        <v>39.999999999941792</v>
      </c>
      <c r="M4590" t="str">
        <f t="shared" si="285"/>
        <v>No</v>
      </c>
      <c r="N4590" t="str">
        <f t="shared" si="286"/>
        <v>Jan</v>
      </c>
      <c r="O4590" s="2">
        <f t="shared" si="287"/>
        <v>1.6666666666642413</v>
      </c>
      <c r="P4590" t="str">
        <f>VLOOKUP(G4590,Agents!A:E,4,FALSE)</f>
        <v>Team1</v>
      </c>
      <c r="Q4590" t="str">
        <f>VLOOKUP(G4590,Agents!A:E,5,FALSE)</f>
        <v>Mid</v>
      </c>
      <c r="R4590" t="str">
        <f>VLOOKUP(G4590,Agents!A:E,2,FALSE)</f>
        <v>Morning</v>
      </c>
    </row>
    <row r="4591" spans="1:18" x14ac:dyDescent="0.35">
      <c r="A4591" t="s">
        <v>7686</v>
      </c>
      <c r="B4591" t="s">
        <v>4065</v>
      </c>
      <c r="C4591" t="s">
        <v>34</v>
      </c>
      <c r="D4591" t="s">
        <v>26</v>
      </c>
      <c r="E4591" s="1">
        <v>46041.205555555556</v>
      </c>
      <c r="F4591" s="1">
        <v>46041.74722222222</v>
      </c>
      <c r="G4591" t="s">
        <v>149</v>
      </c>
      <c r="H4591" t="s">
        <v>15</v>
      </c>
      <c r="I4591" t="s">
        <v>16</v>
      </c>
      <c r="J4591">
        <v>5</v>
      </c>
      <c r="K4591" t="str">
        <f>IF(tickets_dataset[[#This Row],[status]] = "Closed", "Yes","No")</f>
        <v>Yes</v>
      </c>
      <c r="L4591" s="2">
        <f t="shared" si="284"/>
        <v>12.999999999941792</v>
      </c>
      <c r="M4591" t="str">
        <f t="shared" si="285"/>
        <v>No</v>
      </c>
      <c r="N4591" t="str">
        <f t="shared" si="286"/>
        <v>Jan</v>
      </c>
      <c r="O4591" s="2">
        <f t="shared" si="287"/>
        <v>0.54166666666424135</v>
      </c>
      <c r="P4591" t="str">
        <f>VLOOKUP(G4591,Agents!A:E,4,FALSE)</f>
        <v>Team3</v>
      </c>
      <c r="Q4591" t="str">
        <f>VLOOKUP(G4591,Agents!A:E,5,FALSE)</f>
        <v>Mid</v>
      </c>
      <c r="R4591" t="str">
        <f>VLOOKUP(G4591,Agents!A:E,2,FALSE)</f>
        <v>Night</v>
      </c>
    </row>
    <row r="4592" spans="1:18" x14ac:dyDescent="0.35">
      <c r="A4592" t="s">
        <v>7687</v>
      </c>
      <c r="B4592" t="s">
        <v>5572</v>
      </c>
      <c r="C4592" t="s">
        <v>50</v>
      </c>
      <c r="D4592" t="s">
        <v>13</v>
      </c>
      <c r="E4592" s="1">
        <v>46076.770833333336</v>
      </c>
      <c r="F4592" s="1">
        <v>46077.604166666664</v>
      </c>
      <c r="G4592" t="s">
        <v>167</v>
      </c>
      <c r="H4592" t="s">
        <v>15</v>
      </c>
      <c r="I4592" t="s">
        <v>16</v>
      </c>
      <c r="J4592">
        <v>3</v>
      </c>
      <c r="K4592" t="str">
        <f>IF(tickets_dataset[[#This Row],[status]] = "Closed", "Yes","No")</f>
        <v>Yes</v>
      </c>
      <c r="L4592" s="2">
        <f t="shared" si="284"/>
        <v>19.999999999883585</v>
      </c>
      <c r="M4592" t="str">
        <f t="shared" si="285"/>
        <v>No</v>
      </c>
      <c r="N4592" t="str">
        <f t="shared" si="286"/>
        <v>Feb</v>
      </c>
      <c r="O4592" s="2">
        <f t="shared" si="287"/>
        <v>0.83333333332848269</v>
      </c>
      <c r="P4592" t="str">
        <f>VLOOKUP(G4592,Agents!A:E,4,FALSE)</f>
        <v>Team3</v>
      </c>
      <c r="Q4592" t="str">
        <f>VLOOKUP(G4592,Agents!A:E,5,FALSE)</f>
        <v>Mid</v>
      </c>
      <c r="R4592" t="str">
        <f>VLOOKUP(G4592,Agents!A:E,2,FALSE)</f>
        <v>Evening</v>
      </c>
    </row>
    <row r="4593" spans="1:18" x14ac:dyDescent="0.35">
      <c r="A4593" t="s">
        <v>7688</v>
      </c>
      <c r="B4593" t="s">
        <v>6455</v>
      </c>
      <c r="C4593" t="s">
        <v>50</v>
      </c>
      <c r="D4593" t="s">
        <v>26</v>
      </c>
      <c r="E4593" s="1">
        <v>46062.104861111111</v>
      </c>
      <c r="F4593" s="1">
        <v>46065.021527777775</v>
      </c>
      <c r="G4593" t="s">
        <v>234</v>
      </c>
      <c r="H4593" t="s">
        <v>15</v>
      </c>
      <c r="I4593" t="s">
        <v>16</v>
      </c>
      <c r="J4593">
        <v>4</v>
      </c>
      <c r="K4593" t="str">
        <f>IF(tickets_dataset[[#This Row],[status]] = "Closed", "Yes","No")</f>
        <v>Yes</v>
      </c>
      <c r="L4593" s="2">
        <f t="shared" si="284"/>
        <v>69.999999999941792</v>
      </c>
      <c r="M4593" t="str">
        <f t="shared" si="285"/>
        <v>Yes</v>
      </c>
      <c r="N4593" t="str">
        <f t="shared" si="286"/>
        <v>Feb</v>
      </c>
      <c r="O4593" s="2">
        <f t="shared" si="287"/>
        <v>2.9166666666642413</v>
      </c>
      <c r="P4593" t="str">
        <f>VLOOKUP(G4593,Agents!A:E,4,FALSE)</f>
        <v>Team5</v>
      </c>
      <c r="Q4593" t="str">
        <f>VLOOKUP(G4593,Agents!A:E,5,FALSE)</f>
        <v>Senior</v>
      </c>
      <c r="R4593" t="str">
        <f>VLOOKUP(G4593,Agents!A:E,2,FALSE)</f>
        <v>Night</v>
      </c>
    </row>
    <row r="4594" spans="1:18" x14ac:dyDescent="0.35">
      <c r="A4594" t="s">
        <v>7689</v>
      </c>
      <c r="B4594" t="s">
        <v>6171</v>
      </c>
      <c r="C4594" t="s">
        <v>76</v>
      </c>
      <c r="D4594" t="s">
        <v>13</v>
      </c>
      <c r="E4594" s="1">
        <v>46023.636111111111</v>
      </c>
      <c r="F4594" s="1">
        <v>46024.177777777775</v>
      </c>
      <c r="G4594" t="s">
        <v>119</v>
      </c>
      <c r="H4594" t="s">
        <v>15</v>
      </c>
      <c r="I4594" t="s">
        <v>16</v>
      </c>
      <c r="J4594">
        <v>3</v>
      </c>
      <c r="K4594" t="str">
        <f>IF(tickets_dataset[[#This Row],[status]] = "Closed", "Yes","No")</f>
        <v>Yes</v>
      </c>
      <c r="L4594" s="2">
        <f t="shared" si="284"/>
        <v>12.999999999941792</v>
      </c>
      <c r="M4594" t="str">
        <f t="shared" si="285"/>
        <v>No</v>
      </c>
      <c r="N4594" t="str">
        <f t="shared" si="286"/>
        <v>Jan</v>
      </c>
      <c r="O4594" s="2">
        <f t="shared" si="287"/>
        <v>0.54166666666424135</v>
      </c>
      <c r="P4594" t="str">
        <f>VLOOKUP(G4594,Agents!A:E,4,FALSE)</f>
        <v>Team1</v>
      </c>
      <c r="Q4594" t="str">
        <f>VLOOKUP(G4594,Agents!A:E,5,FALSE)</f>
        <v>Junior</v>
      </c>
      <c r="R4594" t="str">
        <f>VLOOKUP(G4594,Agents!A:E,2,FALSE)</f>
        <v>Morning</v>
      </c>
    </row>
    <row r="4595" spans="1:18" x14ac:dyDescent="0.35">
      <c r="A4595" t="s">
        <v>7690</v>
      </c>
      <c r="B4595" t="s">
        <v>7691</v>
      </c>
      <c r="C4595" t="s">
        <v>34</v>
      </c>
      <c r="D4595" t="s">
        <v>38</v>
      </c>
      <c r="E4595" s="1">
        <v>46028.784722222219</v>
      </c>
      <c r="F4595" s="1">
        <v>46030.118055555555</v>
      </c>
      <c r="G4595" t="s">
        <v>159</v>
      </c>
      <c r="H4595" t="s">
        <v>15</v>
      </c>
      <c r="I4595" t="s">
        <v>16</v>
      </c>
      <c r="J4595">
        <v>4</v>
      </c>
      <c r="K4595" t="str">
        <f>IF(tickets_dataset[[#This Row],[status]] = "Closed", "Yes","No")</f>
        <v>Yes</v>
      </c>
      <c r="L4595" s="2">
        <f t="shared" si="284"/>
        <v>32.000000000058208</v>
      </c>
      <c r="M4595" t="str">
        <f t="shared" si="285"/>
        <v>No</v>
      </c>
      <c r="N4595" t="str">
        <f t="shared" si="286"/>
        <v>Jan</v>
      </c>
      <c r="O4595" s="2">
        <f t="shared" si="287"/>
        <v>1.3333333333357587</v>
      </c>
      <c r="P4595" t="str">
        <f>VLOOKUP(G4595,Agents!A:E,4,FALSE)</f>
        <v>Team4</v>
      </c>
      <c r="Q4595" t="str">
        <f>VLOOKUP(G4595,Agents!A:E,5,FALSE)</f>
        <v>Mid</v>
      </c>
      <c r="R4595" t="str">
        <f>VLOOKUP(G4595,Agents!A:E,2,FALSE)</f>
        <v>Night</v>
      </c>
    </row>
    <row r="4596" spans="1:18" x14ac:dyDescent="0.35">
      <c r="A4596" t="s">
        <v>7692</v>
      </c>
      <c r="B4596" t="s">
        <v>7693</v>
      </c>
      <c r="C4596" t="s">
        <v>76</v>
      </c>
      <c r="D4596" t="s">
        <v>13</v>
      </c>
      <c r="E4596" s="1">
        <v>46048.90625</v>
      </c>
      <c r="F4596" s="1">
        <v>46049.072916666664</v>
      </c>
      <c r="G4596" t="s">
        <v>39</v>
      </c>
      <c r="H4596" t="s">
        <v>15</v>
      </c>
      <c r="I4596" t="s">
        <v>16</v>
      </c>
      <c r="J4596">
        <v>5</v>
      </c>
      <c r="K4596" t="str">
        <f>IF(tickets_dataset[[#This Row],[status]] = "Closed", "Yes","No")</f>
        <v>Yes</v>
      </c>
      <c r="L4596" s="2">
        <f t="shared" si="284"/>
        <v>3.9999999999417923</v>
      </c>
      <c r="M4596" t="str">
        <f t="shared" si="285"/>
        <v>No</v>
      </c>
      <c r="N4596" t="str">
        <f t="shared" si="286"/>
        <v>Jan</v>
      </c>
      <c r="O4596" s="2">
        <f t="shared" si="287"/>
        <v>0.16666666666424135</v>
      </c>
      <c r="P4596" t="str">
        <f>VLOOKUP(G4596,Agents!A:E,4,FALSE)</f>
        <v>Team3</v>
      </c>
      <c r="Q4596" t="str">
        <f>VLOOKUP(G4596,Agents!A:E,5,FALSE)</f>
        <v>Mid</v>
      </c>
      <c r="R4596" t="str">
        <f>VLOOKUP(G4596,Agents!A:E,2,FALSE)</f>
        <v>Night</v>
      </c>
    </row>
    <row r="4597" spans="1:18" x14ac:dyDescent="0.35">
      <c r="A4597" t="s">
        <v>7694</v>
      </c>
      <c r="B4597" t="s">
        <v>11</v>
      </c>
      <c r="C4597" t="s">
        <v>12</v>
      </c>
      <c r="D4597" t="s">
        <v>26</v>
      </c>
      <c r="E4597" s="1">
        <v>46102.4375</v>
      </c>
      <c r="F4597" s="1">
        <v>46104.8125</v>
      </c>
      <c r="G4597" t="s">
        <v>216</v>
      </c>
      <c r="H4597" t="s">
        <v>15</v>
      </c>
      <c r="I4597" t="s">
        <v>16</v>
      </c>
      <c r="J4597">
        <v>4</v>
      </c>
      <c r="K4597" t="str">
        <f>IF(tickets_dataset[[#This Row],[status]] = "Closed", "Yes","No")</f>
        <v>Yes</v>
      </c>
      <c r="L4597" s="2">
        <f t="shared" si="284"/>
        <v>57</v>
      </c>
      <c r="M4597" t="str">
        <f t="shared" si="285"/>
        <v>Yes</v>
      </c>
      <c r="N4597" t="str">
        <f t="shared" si="286"/>
        <v>Mar</v>
      </c>
      <c r="O4597" s="2">
        <f t="shared" si="287"/>
        <v>2.375</v>
      </c>
      <c r="P4597" t="str">
        <f>VLOOKUP(G4597,Agents!A:E,4,FALSE)</f>
        <v>Team5</v>
      </c>
      <c r="Q4597" t="str">
        <f>VLOOKUP(G4597,Agents!A:E,5,FALSE)</f>
        <v>Junior</v>
      </c>
      <c r="R4597" t="str">
        <f>VLOOKUP(G4597,Agents!A:E,2,FALSE)</f>
        <v>Evening</v>
      </c>
    </row>
    <row r="4598" spans="1:18" x14ac:dyDescent="0.35">
      <c r="A4598" t="s">
        <v>7695</v>
      </c>
      <c r="B4598" t="s">
        <v>7696</v>
      </c>
      <c r="C4598" t="s">
        <v>34</v>
      </c>
      <c r="D4598" t="s">
        <v>26</v>
      </c>
      <c r="E4598" s="1">
        <v>46102.738194444442</v>
      </c>
      <c r="F4598" s="1">
        <v>46103.946527777778</v>
      </c>
      <c r="G4598" t="s">
        <v>211</v>
      </c>
      <c r="H4598" t="s">
        <v>15</v>
      </c>
      <c r="I4598" t="s">
        <v>16</v>
      </c>
      <c r="J4598">
        <v>4</v>
      </c>
      <c r="K4598" t="str">
        <f>IF(tickets_dataset[[#This Row],[status]] = "Closed", "Yes","No")</f>
        <v>Yes</v>
      </c>
      <c r="L4598" s="2">
        <f t="shared" si="284"/>
        <v>29.000000000058208</v>
      </c>
      <c r="M4598" t="str">
        <f t="shared" si="285"/>
        <v>No</v>
      </c>
      <c r="N4598" t="str">
        <f t="shared" si="286"/>
        <v>Mar</v>
      </c>
      <c r="O4598" s="2">
        <f t="shared" si="287"/>
        <v>1.2083333333357587</v>
      </c>
      <c r="P4598" t="str">
        <f>VLOOKUP(G4598,Agents!A:E,4,FALSE)</f>
        <v>Team5</v>
      </c>
      <c r="Q4598" t="str">
        <f>VLOOKUP(G4598,Agents!A:E,5,FALSE)</f>
        <v>Senior</v>
      </c>
      <c r="R4598" t="str">
        <f>VLOOKUP(G4598,Agents!A:E,2,FALSE)</f>
        <v>Evening</v>
      </c>
    </row>
    <row r="4599" spans="1:18" x14ac:dyDescent="0.35">
      <c r="A4599" t="s">
        <v>7697</v>
      </c>
      <c r="B4599" t="s">
        <v>7698</v>
      </c>
      <c r="C4599" t="s">
        <v>50</v>
      </c>
      <c r="D4599" t="s">
        <v>38</v>
      </c>
      <c r="E4599" s="1">
        <v>46102.477083333331</v>
      </c>
      <c r="F4599" s="1">
        <v>46106.227083333331</v>
      </c>
      <c r="G4599" t="s">
        <v>256</v>
      </c>
      <c r="H4599" t="s">
        <v>15</v>
      </c>
      <c r="I4599" t="s">
        <v>16</v>
      </c>
      <c r="J4599">
        <v>4</v>
      </c>
      <c r="K4599" t="str">
        <f>IF(tickets_dataset[[#This Row],[status]] = "Closed", "Yes","No")</f>
        <v>Yes</v>
      </c>
      <c r="L4599" s="2">
        <f t="shared" si="284"/>
        <v>90</v>
      </c>
      <c r="M4599" t="str">
        <f t="shared" si="285"/>
        <v>Yes</v>
      </c>
      <c r="N4599" t="str">
        <f t="shared" si="286"/>
        <v>Mar</v>
      </c>
      <c r="O4599" s="2">
        <f t="shared" si="287"/>
        <v>3.75</v>
      </c>
      <c r="P4599" t="str">
        <f>VLOOKUP(G4599,Agents!A:E,4,FALSE)</f>
        <v>Team1</v>
      </c>
      <c r="Q4599" t="str">
        <f>VLOOKUP(G4599,Agents!A:E,5,FALSE)</f>
        <v>Mid</v>
      </c>
      <c r="R4599" t="str">
        <f>VLOOKUP(G4599,Agents!A:E,2,FALSE)</f>
        <v>Morning</v>
      </c>
    </row>
    <row r="4600" spans="1:18" x14ac:dyDescent="0.35">
      <c r="A4600" t="s">
        <v>7699</v>
      </c>
      <c r="B4600" t="s">
        <v>6348</v>
      </c>
      <c r="C4600" t="s">
        <v>22</v>
      </c>
      <c r="D4600" t="s">
        <v>26</v>
      </c>
      <c r="E4600" s="1">
        <v>46061.313194444447</v>
      </c>
      <c r="F4600" s="1">
        <v>46061.688194444447</v>
      </c>
      <c r="G4600" t="s">
        <v>103</v>
      </c>
      <c r="H4600" t="s">
        <v>15</v>
      </c>
      <c r="I4600" t="s">
        <v>16</v>
      </c>
      <c r="J4600">
        <v>5</v>
      </c>
      <c r="K4600" t="str">
        <f>IF(tickets_dataset[[#This Row],[status]] = "Closed", "Yes","No")</f>
        <v>Yes</v>
      </c>
      <c r="L4600" s="2">
        <f t="shared" si="284"/>
        <v>9</v>
      </c>
      <c r="M4600" t="str">
        <f t="shared" si="285"/>
        <v>No</v>
      </c>
      <c r="N4600" t="str">
        <f t="shared" si="286"/>
        <v>Feb</v>
      </c>
      <c r="O4600" s="2">
        <f t="shared" si="287"/>
        <v>0.375</v>
      </c>
      <c r="P4600" t="str">
        <f>VLOOKUP(G4600,Agents!A:E,4,FALSE)</f>
        <v>Team4</v>
      </c>
      <c r="Q4600" t="str">
        <f>VLOOKUP(G4600,Agents!A:E,5,FALSE)</f>
        <v>Senior</v>
      </c>
      <c r="R4600" t="str">
        <f>VLOOKUP(G4600,Agents!A:E,2,FALSE)</f>
        <v>Night</v>
      </c>
    </row>
    <row r="4601" spans="1:18" x14ac:dyDescent="0.35">
      <c r="A4601" t="s">
        <v>7700</v>
      </c>
      <c r="B4601" t="s">
        <v>7701</v>
      </c>
      <c r="C4601" t="s">
        <v>50</v>
      </c>
      <c r="D4601" t="s">
        <v>26</v>
      </c>
      <c r="E4601" s="1">
        <v>46082.923611111109</v>
      </c>
      <c r="F4601" s="1">
        <v>46083.131944444445</v>
      </c>
      <c r="G4601" t="s">
        <v>156</v>
      </c>
      <c r="H4601" t="s">
        <v>15</v>
      </c>
      <c r="I4601" t="s">
        <v>16</v>
      </c>
      <c r="J4601">
        <v>4</v>
      </c>
      <c r="K4601" t="str">
        <f>IF(tickets_dataset[[#This Row],[status]] = "Closed", "Yes","No")</f>
        <v>Yes</v>
      </c>
      <c r="L4601" s="2">
        <f t="shared" si="284"/>
        <v>5.0000000000582077</v>
      </c>
      <c r="M4601" t="str">
        <f t="shared" si="285"/>
        <v>No</v>
      </c>
      <c r="N4601" t="str">
        <f t="shared" si="286"/>
        <v>Mar</v>
      </c>
      <c r="O4601" s="2">
        <f t="shared" si="287"/>
        <v>0.20833333333575865</v>
      </c>
      <c r="P4601" t="str">
        <f>VLOOKUP(G4601,Agents!A:E,4,FALSE)</f>
        <v>Team3</v>
      </c>
      <c r="Q4601" t="str">
        <f>VLOOKUP(G4601,Agents!A:E,5,FALSE)</f>
        <v>Mid</v>
      </c>
      <c r="R4601" t="str">
        <f>VLOOKUP(G4601,Agents!A:E,2,FALSE)</f>
        <v>Evening</v>
      </c>
    </row>
    <row r="4602" spans="1:18" x14ac:dyDescent="0.35">
      <c r="A4602" t="s">
        <v>7702</v>
      </c>
      <c r="B4602" t="s">
        <v>7402</v>
      </c>
      <c r="C4602" t="s">
        <v>12</v>
      </c>
      <c r="D4602" t="s">
        <v>38</v>
      </c>
      <c r="E4602" s="1">
        <v>46080.597222222219</v>
      </c>
      <c r="F4602" s="1">
        <v>46081.888888888891</v>
      </c>
      <c r="G4602" t="s">
        <v>35</v>
      </c>
      <c r="H4602" t="s">
        <v>15</v>
      </c>
      <c r="I4602" t="s">
        <v>16</v>
      </c>
      <c r="J4602">
        <v>4</v>
      </c>
      <c r="K4602" t="str">
        <f>IF(tickets_dataset[[#This Row],[status]] = "Closed", "Yes","No")</f>
        <v>Yes</v>
      </c>
      <c r="L4602" s="2">
        <f t="shared" si="284"/>
        <v>31.000000000116415</v>
      </c>
      <c r="M4602" t="str">
        <f t="shared" si="285"/>
        <v>No</v>
      </c>
      <c r="N4602" t="str">
        <f t="shared" si="286"/>
        <v>Feb</v>
      </c>
      <c r="O4602" s="2">
        <f t="shared" si="287"/>
        <v>1.2916666666715173</v>
      </c>
      <c r="P4602" t="str">
        <f>VLOOKUP(G4602,Agents!A:E,4,FALSE)</f>
        <v>Team1</v>
      </c>
      <c r="Q4602" t="str">
        <f>VLOOKUP(G4602,Agents!A:E,5,FALSE)</f>
        <v>Senior</v>
      </c>
      <c r="R4602" t="str">
        <f>VLOOKUP(G4602,Agents!A:E,2,FALSE)</f>
        <v>Evening</v>
      </c>
    </row>
    <row r="4603" spans="1:18" x14ac:dyDescent="0.35">
      <c r="A4603" t="s">
        <v>7703</v>
      </c>
      <c r="B4603" t="s">
        <v>6756</v>
      </c>
      <c r="C4603" t="s">
        <v>50</v>
      </c>
      <c r="D4603" t="s">
        <v>26</v>
      </c>
      <c r="E4603" s="1">
        <v>46055.824305555558</v>
      </c>
      <c r="F4603" s="1">
        <v>46056.449305555558</v>
      </c>
      <c r="G4603" t="s">
        <v>110</v>
      </c>
      <c r="H4603" t="s">
        <v>15</v>
      </c>
      <c r="I4603" t="s">
        <v>16</v>
      </c>
      <c r="J4603">
        <v>3</v>
      </c>
      <c r="K4603" t="str">
        <f>IF(tickets_dataset[[#This Row],[status]] = "Closed", "Yes","No")</f>
        <v>Yes</v>
      </c>
      <c r="L4603" s="2">
        <f t="shared" si="284"/>
        <v>15</v>
      </c>
      <c r="M4603" t="str">
        <f t="shared" si="285"/>
        <v>No</v>
      </c>
      <c r="N4603" t="str">
        <f t="shared" si="286"/>
        <v>Feb</v>
      </c>
      <c r="O4603" s="2">
        <f t="shared" si="287"/>
        <v>0.625</v>
      </c>
      <c r="P4603" t="str">
        <f>VLOOKUP(G4603,Agents!A:E,4,FALSE)</f>
        <v>Team4</v>
      </c>
      <c r="Q4603" t="str">
        <f>VLOOKUP(G4603,Agents!A:E,5,FALSE)</f>
        <v>Junior</v>
      </c>
      <c r="R4603" t="str">
        <f>VLOOKUP(G4603,Agents!A:E,2,FALSE)</f>
        <v>Morning</v>
      </c>
    </row>
    <row r="4604" spans="1:18" x14ac:dyDescent="0.35">
      <c r="A4604" t="s">
        <v>7704</v>
      </c>
      <c r="B4604" t="s">
        <v>5841</v>
      </c>
      <c r="C4604" t="s">
        <v>12</v>
      </c>
      <c r="D4604" t="s">
        <v>38</v>
      </c>
      <c r="E4604" s="1">
        <v>46054.628472222219</v>
      </c>
      <c r="F4604" s="1">
        <v>46058.586805555555</v>
      </c>
      <c r="G4604" t="s">
        <v>206</v>
      </c>
      <c r="H4604" t="s">
        <v>15</v>
      </c>
      <c r="I4604" t="s">
        <v>16</v>
      </c>
      <c r="J4604">
        <v>3</v>
      </c>
      <c r="K4604" t="str">
        <f>IF(tickets_dataset[[#This Row],[status]] = "Closed", "Yes","No")</f>
        <v>Yes</v>
      </c>
      <c r="L4604" s="2">
        <f t="shared" si="284"/>
        <v>95.000000000058208</v>
      </c>
      <c r="M4604" t="str">
        <f t="shared" si="285"/>
        <v>Yes</v>
      </c>
      <c r="N4604" t="str">
        <f t="shared" si="286"/>
        <v>Feb</v>
      </c>
      <c r="O4604" s="2">
        <f t="shared" si="287"/>
        <v>3.9583333333357587</v>
      </c>
      <c r="P4604" t="str">
        <f>VLOOKUP(G4604,Agents!A:E,4,FALSE)</f>
        <v>Team5</v>
      </c>
      <c r="Q4604" t="str">
        <f>VLOOKUP(G4604,Agents!A:E,5,FALSE)</f>
        <v>Junior</v>
      </c>
      <c r="R4604" t="str">
        <f>VLOOKUP(G4604,Agents!A:E,2,FALSE)</f>
        <v>Evening</v>
      </c>
    </row>
    <row r="4605" spans="1:18" x14ac:dyDescent="0.35">
      <c r="A4605" t="s">
        <v>7705</v>
      </c>
      <c r="B4605" t="s">
        <v>6679</v>
      </c>
      <c r="C4605" t="s">
        <v>50</v>
      </c>
      <c r="D4605" t="s">
        <v>26</v>
      </c>
      <c r="E4605" s="1">
        <v>46031.936111111114</v>
      </c>
      <c r="F4605" s="1">
        <v>46032.811111111114</v>
      </c>
      <c r="G4605" t="s">
        <v>14</v>
      </c>
      <c r="H4605" t="s">
        <v>15</v>
      </c>
      <c r="I4605" t="s">
        <v>16</v>
      </c>
      <c r="J4605">
        <v>3</v>
      </c>
      <c r="K4605" t="str">
        <f>IF(tickets_dataset[[#This Row],[status]] = "Closed", "Yes","No")</f>
        <v>Yes</v>
      </c>
      <c r="L4605" s="2">
        <f t="shared" si="284"/>
        <v>21</v>
      </c>
      <c r="M4605" t="str">
        <f t="shared" si="285"/>
        <v>No</v>
      </c>
      <c r="N4605" t="str">
        <f t="shared" si="286"/>
        <v>Jan</v>
      </c>
      <c r="O4605" s="2">
        <f t="shared" si="287"/>
        <v>0.875</v>
      </c>
      <c r="P4605" t="str">
        <f>VLOOKUP(G4605,Agents!A:E,4,FALSE)</f>
        <v>Team1</v>
      </c>
      <c r="Q4605" t="str">
        <f>VLOOKUP(G4605,Agents!A:E,5,FALSE)</f>
        <v>Senior</v>
      </c>
      <c r="R4605" t="str">
        <f>VLOOKUP(G4605,Agents!A:E,2,FALSE)</f>
        <v>Morning</v>
      </c>
    </row>
    <row r="4606" spans="1:18" x14ac:dyDescent="0.35">
      <c r="A4606" t="s">
        <v>7706</v>
      </c>
      <c r="B4606" t="s">
        <v>3271</v>
      </c>
      <c r="C4606" t="s">
        <v>22</v>
      </c>
      <c r="D4606" t="s">
        <v>13</v>
      </c>
      <c r="E4606" s="1">
        <v>46040.056944444441</v>
      </c>
      <c r="F4606" s="1">
        <v>46041.765277777777</v>
      </c>
      <c r="G4606" t="s">
        <v>14</v>
      </c>
      <c r="H4606" t="s">
        <v>15</v>
      </c>
      <c r="I4606" t="s">
        <v>16</v>
      </c>
      <c r="J4606">
        <v>4</v>
      </c>
      <c r="K4606" t="str">
        <f>IF(tickets_dataset[[#This Row],[status]] = "Closed", "Yes","No")</f>
        <v>Yes</v>
      </c>
      <c r="L4606" s="2">
        <f t="shared" si="284"/>
        <v>41.000000000058208</v>
      </c>
      <c r="M4606" t="str">
        <f t="shared" si="285"/>
        <v>No</v>
      </c>
      <c r="N4606" t="str">
        <f t="shared" si="286"/>
        <v>Jan</v>
      </c>
      <c r="O4606" s="2">
        <f t="shared" si="287"/>
        <v>1.7083333333357587</v>
      </c>
      <c r="P4606" t="str">
        <f>VLOOKUP(G4606,Agents!A:E,4,FALSE)</f>
        <v>Team1</v>
      </c>
      <c r="Q4606" t="str">
        <f>VLOOKUP(G4606,Agents!A:E,5,FALSE)</f>
        <v>Senior</v>
      </c>
      <c r="R4606" t="str">
        <f>VLOOKUP(G4606,Agents!A:E,2,FALSE)</f>
        <v>Morning</v>
      </c>
    </row>
    <row r="4607" spans="1:18" x14ac:dyDescent="0.35">
      <c r="A4607" t="s">
        <v>7707</v>
      </c>
      <c r="B4607" t="s">
        <v>720</v>
      </c>
      <c r="C4607" t="s">
        <v>76</v>
      </c>
      <c r="D4607" t="s">
        <v>38</v>
      </c>
      <c r="E4607" s="1">
        <v>46025.522222222222</v>
      </c>
      <c r="F4607" s="1">
        <v>46027.772222222222</v>
      </c>
      <c r="G4607" t="s">
        <v>86</v>
      </c>
      <c r="H4607" t="s">
        <v>28</v>
      </c>
      <c r="I4607" t="s">
        <v>16</v>
      </c>
      <c r="J4607">
        <v>5</v>
      </c>
      <c r="K4607" t="str">
        <f>IF(tickets_dataset[[#This Row],[status]] = "Closed", "Yes","No")</f>
        <v>No</v>
      </c>
      <c r="L4607" s="2">
        <f t="shared" si="284"/>
        <v>54</v>
      </c>
      <c r="M4607" t="str">
        <f t="shared" si="285"/>
        <v>Yes</v>
      </c>
      <c r="N4607" t="str">
        <f t="shared" si="286"/>
        <v>Jan</v>
      </c>
      <c r="O4607" s="2">
        <f t="shared" si="287"/>
        <v>2.25</v>
      </c>
      <c r="P4607" t="str">
        <f>VLOOKUP(G4607,Agents!A:E,4,FALSE)</f>
        <v>Team1</v>
      </c>
      <c r="Q4607" t="str">
        <f>VLOOKUP(G4607,Agents!A:E,5,FALSE)</f>
        <v>Mid</v>
      </c>
      <c r="R4607" t="str">
        <f>VLOOKUP(G4607,Agents!A:E,2,FALSE)</f>
        <v>Morning</v>
      </c>
    </row>
    <row r="4608" spans="1:18" x14ac:dyDescent="0.35">
      <c r="A4608" t="s">
        <v>7708</v>
      </c>
      <c r="B4608" t="s">
        <v>1117</v>
      </c>
      <c r="C4608" t="s">
        <v>50</v>
      </c>
      <c r="D4608" t="s">
        <v>26</v>
      </c>
      <c r="E4608" s="1">
        <v>46079.809027777781</v>
      </c>
      <c r="F4608" s="1">
        <v>46080.725694444445</v>
      </c>
      <c r="G4608" t="s">
        <v>140</v>
      </c>
      <c r="H4608" t="s">
        <v>15</v>
      </c>
      <c r="I4608" t="s">
        <v>16</v>
      </c>
      <c r="J4608">
        <v>3</v>
      </c>
      <c r="K4608" t="str">
        <f>IF(tickets_dataset[[#This Row],[status]] = "Closed", "Yes","No")</f>
        <v>Yes</v>
      </c>
      <c r="L4608" s="2">
        <f t="shared" si="284"/>
        <v>21.999999999941792</v>
      </c>
      <c r="M4608" t="str">
        <f t="shared" si="285"/>
        <v>No</v>
      </c>
      <c r="N4608" t="str">
        <f t="shared" si="286"/>
        <v>Feb</v>
      </c>
      <c r="O4608" s="2">
        <f t="shared" si="287"/>
        <v>0.91666666666424135</v>
      </c>
      <c r="P4608" t="str">
        <f>VLOOKUP(G4608,Agents!A:E,4,FALSE)</f>
        <v>Team1</v>
      </c>
      <c r="Q4608" t="str">
        <f>VLOOKUP(G4608,Agents!A:E,5,FALSE)</f>
        <v>Junior</v>
      </c>
      <c r="R4608" t="str">
        <f>VLOOKUP(G4608,Agents!A:E,2,FALSE)</f>
        <v>Morning</v>
      </c>
    </row>
    <row r="4609" spans="1:18" x14ac:dyDescent="0.35">
      <c r="A4609" t="s">
        <v>7709</v>
      </c>
      <c r="B4609" t="s">
        <v>6446</v>
      </c>
      <c r="C4609" t="s">
        <v>12</v>
      </c>
      <c r="D4609" t="s">
        <v>26</v>
      </c>
      <c r="E4609" s="1">
        <v>46090.661805555559</v>
      </c>
      <c r="F4609" s="1">
        <v>46091.411805555559</v>
      </c>
      <c r="G4609" t="s">
        <v>190</v>
      </c>
      <c r="H4609" t="s">
        <v>15</v>
      </c>
      <c r="I4609" t="s">
        <v>16</v>
      </c>
      <c r="J4609">
        <v>5</v>
      </c>
      <c r="K4609" t="str">
        <f>IF(tickets_dataset[[#This Row],[status]] = "Closed", "Yes","No")</f>
        <v>Yes</v>
      </c>
      <c r="L4609" s="2">
        <f t="shared" si="284"/>
        <v>18</v>
      </c>
      <c r="M4609" t="str">
        <f t="shared" si="285"/>
        <v>No</v>
      </c>
      <c r="N4609" t="str">
        <f t="shared" si="286"/>
        <v>Mar</v>
      </c>
      <c r="O4609" s="2">
        <f t="shared" si="287"/>
        <v>0.75</v>
      </c>
      <c r="P4609" t="str">
        <f>VLOOKUP(G4609,Agents!A:E,4,FALSE)</f>
        <v>Team1</v>
      </c>
      <c r="Q4609" t="str">
        <f>VLOOKUP(G4609,Agents!A:E,5,FALSE)</f>
        <v>Senior</v>
      </c>
      <c r="R4609" t="str">
        <f>VLOOKUP(G4609,Agents!A:E,2,FALSE)</f>
        <v>Night</v>
      </c>
    </row>
    <row r="4610" spans="1:18" x14ac:dyDescent="0.35">
      <c r="A4610" t="s">
        <v>7710</v>
      </c>
      <c r="B4610" t="s">
        <v>7711</v>
      </c>
      <c r="C4610" t="s">
        <v>50</v>
      </c>
      <c r="D4610" t="s">
        <v>38</v>
      </c>
      <c r="E4610" s="1">
        <v>46111.640972222223</v>
      </c>
      <c r="F4610" s="1">
        <v>46113.474305555559</v>
      </c>
      <c r="G4610" t="s">
        <v>45</v>
      </c>
      <c r="H4610" t="s">
        <v>132</v>
      </c>
      <c r="I4610" t="s">
        <v>16</v>
      </c>
      <c r="J4610">
        <v>4</v>
      </c>
      <c r="K4610" t="str">
        <f>IF(tickets_dataset[[#This Row],[status]] = "Closed", "Yes","No")</f>
        <v>No</v>
      </c>
      <c r="L4610" s="2">
        <f t="shared" ref="L4610:L4673" si="288">IF(ISBLANK(F4610),"",(F4610-E4610)*24)</f>
        <v>44.000000000058208</v>
      </c>
      <c r="M4610" t="str">
        <f t="shared" ref="M4610:M4673" si="289">IF(L4610&gt;48,"Yes","No")</f>
        <v>No</v>
      </c>
      <c r="N4610" t="str">
        <f t="shared" ref="N4610:N4673" si="290">TEXT(E4610,"mmm")</f>
        <v>Mar</v>
      </c>
      <c r="O4610" s="2">
        <f t="shared" si="287"/>
        <v>1.8333333333357587</v>
      </c>
      <c r="P4610" t="str">
        <f>VLOOKUP(G4610,Agents!A:E,4,FALSE)</f>
        <v>Team5</v>
      </c>
      <c r="Q4610" t="str">
        <f>VLOOKUP(G4610,Agents!A:E,5,FALSE)</f>
        <v>Senior</v>
      </c>
      <c r="R4610" t="str">
        <f>VLOOKUP(G4610,Agents!A:E,2,FALSE)</f>
        <v>Morning</v>
      </c>
    </row>
    <row r="4611" spans="1:18" x14ac:dyDescent="0.35">
      <c r="A4611" t="s">
        <v>7712</v>
      </c>
      <c r="B4611" t="s">
        <v>5031</v>
      </c>
      <c r="C4611" t="s">
        <v>76</v>
      </c>
      <c r="D4611" t="s">
        <v>13</v>
      </c>
      <c r="E4611" s="1">
        <v>46108.908333333333</v>
      </c>
      <c r="F4611" s="1">
        <v>46109.616666666669</v>
      </c>
      <c r="G4611" t="s">
        <v>183</v>
      </c>
      <c r="H4611" t="s">
        <v>15</v>
      </c>
      <c r="I4611" t="s">
        <v>16</v>
      </c>
      <c r="J4611">
        <v>4</v>
      </c>
      <c r="K4611" t="str">
        <f>IF(tickets_dataset[[#This Row],[status]] = "Closed", "Yes","No")</f>
        <v>Yes</v>
      </c>
      <c r="L4611" s="2">
        <f t="shared" si="288"/>
        <v>17.000000000058208</v>
      </c>
      <c r="M4611" t="str">
        <f t="shared" si="289"/>
        <v>No</v>
      </c>
      <c r="N4611" t="str">
        <f t="shared" si="290"/>
        <v>Mar</v>
      </c>
      <c r="O4611" s="2">
        <f t="shared" ref="O4611:O4674" si="291">F4611-E4611</f>
        <v>0.70833333333575865</v>
      </c>
      <c r="P4611" t="str">
        <f>VLOOKUP(G4611,Agents!A:E,4,FALSE)</f>
        <v>Team3</v>
      </c>
      <c r="Q4611" t="str">
        <f>VLOOKUP(G4611,Agents!A:E,5,FALSE)</f>
        <v>Senior</v>
      </c>
      <c r="R4611" t="str">
        <f>VLOOKUP(G4611,Agents!A:E,2,FALSE)</f>
        <v>Night</v>
      </c>
    </row>
    <row r="4612" spans="1:18" x14ac:dyDescent="0.35">
      <c r="A4612" t="s">
        <v>7713</v>
      </c>
      <c r="B4612" t="s">
        <v>5650</v>
      </c>
      <c r="C4612" t="s">
        <v>12</v>
      </c>
      <c r="D4612" t="s">
        <v>26</v>
      </c>
      <c r="E4612" s="1">
        <v>46059.150694444441</v>
      </c>
      <c r="F4612" s="1">
        <v>46060.650694444441</v>
      </c>
      <c r="G4612" t="s">
        <v>234</v>
      </c>
      <c r="H4612" t="s">
        <v>15</v>
      </c>
      <c r="I4612" t="s">
        <v>16</v>
      </c>
      <c r="J4612">
        <v>4</v>
      </c>
      <c r="K4612" t="str">
        <f>IF(tickets_dataset[[#This Row],[status]] = "Closed", "Yes","No")</f>
        <v>Yes</v>
      </c>
      <c r="L4612" s="2">
        <f t="shared" si="288"/>
        <v>36</v>
      </c>
      <c r="M4612" t="str">
        <f t="shared" si="289"/>
        <v>No</v>
      </c>
      <c r="N4612" t="str">
        <f t="shared" si="290"/>
        <v>Feb</v>
      </c>
      <c r="O4612" s="2">
        <f t="shared" si="291"/>
        <v>1.5</v>
      </c>
      <c r="P4612" t="str">
        <f>VLOOKUP(G4612,Agents!A:E,4,FALSE)</f>
        <v>Team5</v>
      </c>
      <c r="Q4612" t="str">
        <f>VLOOKUP(G4612,Agents!A:E,5,FALSE)</f>
        <v>Senior</v>
      </c>
      <c r="R4612" t="str">
        <f>VLOOKUP(G4612,Agents!A:E,2,FALSE)</f>
        <v>Night</v>
      </c>
    </row>
    <row r="4613" spans="1:18" x14ac:dyDescent="0.35">
      <c r="A4613" t="s">
        <v>7714</v>
      </c>
      <c r="B4613" t="s">
        <v>607</v>
      </c>
      <c r="C4613" t="s">
        <v>34</v>
      </c>
      <c r="D4613" t="s">
        <v>38</v>
      </c>
      <c r="E4613" s="1">
        <v>46081.681250000001</v>
      </c>
      <c r="F4613" s="1">
        <v>46085.38958333333</v>
      </c>
      <c r="G4613" t="s">
        <v>282</v>
      </c>
      <c r="H4613" t="s">
        <v>15</v>
      </c>
      <c r="I4613" t="s">
        <v>16</v>
      </c>
      <c r="J4613">
        <v>4</v>
      </c>
      <c r="K4613" t="str">
        <f>IF(tickets_dataset[[#This Row],[status]] = "Closed", "Yes","No")</f>
        <v>Yes</v>
      </c>
      <c r="L4613" s="2">
        <f t="shared" si="288"/>
        <v>88.999999999883585</v>
      </c>
      <c r="M4613" t="str">
        <f t="shared" si="289"/>
        <v>Yes</v>
      </c>
      <c r="N4613" t="str">
        <f t="shared" si="290"/>
        <v>Feb</v>
      </c>
      <c r="O4613" s="2">
        <f t="shared" si="291"/>
        <v>3.7083333333284827</v>
      </c>
      <c r="P4613" t="str">
        <f>VLOOKUP(G4613,Agents!A:E,4,FALSE)</f>
        <v>Team4</v>
      </c>
      <c r="Q4613" t="str">
        <f>VLOOKUP(G4613,Agents!A:E,5,FALSE)</f>
        <v>Mid</v>
      </c>
      <c r="R4613" t="str">
        <f>VLOOKUP(G4613,Agents!A:E,2,FALSE)</f>
        <v>Morning</v>
      </c>
    </row>
    <row r="4614" spans="1:18" x14ac:dyDescent="0.35">
      <c r="A4614" t="s">
        <v>7715</v>
      </c>
      <c r="B4614" t="s">
        <v>6466</v>
      </c>
      <c r="C4614" t="s">
        <v>34</v>
      </c>
      <c r="D4614" t="s">
        <v>13</v>
      </c>
      <c r="E4614" s="1">
        <v>46031.915972222225</v>
      </c>
      <c r="F4614" s="1">
        <v>46032.957638888889</v>
      </c>
      <c r="G4614" t="s">
        <v>83</v>
      </c>
      <c r="H4614" t="s">
        <v>15</v>
      </c>
      <c r="I4614" t="s">
        <v>16</v>
      </c>
      <c r="J4614">
        <v>3</v>
      </c>
      <c r="K4614" t="str">
        <f>IF(tickets_dataset[[#This Row],[status]] = "Closed", "Yes","No")</f>
        <v>Yes</v>
      </c>
      <c r="L4614" s="2">
        <f t="shared" si="288"/>
        <v>24.999999999941792</v>
      </c>
      <c r="M4614" t="str">
        <f t="shared" si="289"/>
        <v>No</v>
      </c>
      <c r="N4614" t="str">
        <f t="shared" si="290"/>
        <v>Jan</v>
      </c>
      <c r="O4614" s="2">
        <f t="shared" si="291"/>
        <v>1.0416666666642413</v>
      </c>
      <c r="P4614" t="str">
        <f>VLOOKUP(G4614,Agents!A:E,4,FALSE)</f>
        <v>Team2</v>
      </c>
      <c r="Q4614" t="str">
        <f>VLOOKUP(G4614,Agents!A:E,5,FALSE)</f>
        <v>Junior</v>
      </c>
      <c r="R4614" t="str">
        <f>VLOOKUP(G4614,Agents!A:E,2,FALSE)</f>
        <v>Night</v>
      </c>
    </row>
    <row r="4615" spans="1:18" x14ac:dyDescent="0.35">
      <c r="A4615" t="s">
        <v>7716</v>
      </c>
      <c r="B4615" t="s">
        <v>3356</v>
      </c>
      <c r="C4615" t="s">
        <v>76</v>
      </c>
      <c r="D4615" t="s">
        <v>38</v>
      </c>
      <c r="E4615" s="1">
        <v>46091.304166666669</v>
      </c>
      <c r="F4615" s="1">
        <v>46094.304166666669</v>
      </c>
      <c r="G4615" t="s">
        <v>100</v>
      </c>
      <c r="H4615" t="s">
        <v>28</v>
      </c>
      <c r="I4615" t="s">
        <v>16</v>
      </c>
      <c r="J4615">
        <v>3</v>
      </c>
      <c r="K4615" t="str">
        <f>IF(tickets_dataset[[#This Row],[status]] = "Closed", "Yes","No")</f>
        <v>No</v>
      </c>
      <c r="L4615" s="2">
        <f t="shared" si="288"/>
        <v>72</v>
      </c>
      <c r="M4615" t="str">
        <f t="shared" si="289"/>
        <v>Yes</v>
      </c>
      <c r="N4615" t="str">
        <f t="shared" si="290"/>
        <v>Mar</v>
      </c>
      <c r="O4615" s="2">
        <f t="shared" si="291"/>
        <v>3</v>
      </c>
      <c r="P4615" t="str">
        <f>VLOOKUP(G4615,Agents!A:E,4,FALSE)</f>
        <v>Team4</v>
      </c>
      <c r="Q4615" t="str">
        <f>VLOOKUP(G4615,Agents!A:E,5,FALSE)</f>
        <v>Junior</v>
      </c>
      <c r="R4615" t="str">
        <f>VLOOKUP(G4615,Agents!A:E,2,FALSE)</f>
        <v>Evening</v>
      </c>
    </row>
    <row r="4616" spans="1:18" x14ac:dyDescent="0.35">
      <c r="A4616" t="s">
        <v>7717</v>
      </c>
      <c r="B4616" t="s">
        <v>3550</v>
      </c>
      <c r="C4616" t="s">
        <v>12</v>
      </c>
      <c r="D4616" t="s">
        <v>26</v>
      </c>
      <c r="E4616" s="1">
        <v>46084.520138888889</v>
      </c>
      <c r="F4616" s="1">
        <v>46086.020138888889</v>
      </c>
      <c r="G4616" t="s">
        <v>83</v>
      </c>
      <c r="H4616" t="s">
        <v>28</v>
      </c>
      <c r="I4616" t="s">
        <v>16</v>
      </c>
      <c r="J4616">
        <v>3</v>
      </c>
      <c r="K4616" t="str">
        <f>IF(tickets_dataset[[#This Row],[status]] = "Closed", "Yes","No")</f>
        <v>No</v>
      </c>
      <c r="L4616" s="2">
        <f t="shared" si="288"/>
        <v>36</v>
      </c>
      <c r="M4616" t="str">
        <f t="shared" si="289"/>
        <v>No</v>
      </c>
      <c r="N4616" t="str">
        <f t="shared" si="290"/>
        <v>Mar</v>
      </c>
      <c r="O4616" s="2">
        <f t="shared" si="291"/>
        <v>1.5</v>
      </c>
      <c r="P4616" t="str">
        <f>VLOOKUP(G4616,Agents!A:E,4,FALSE)</f>
        <v>Team2</v>
      </c>
      <c r="Q4616" t="str">
        <f>VLOOKUP(G4616,Agents!A:E,5,FALSE)</f>
        <v>Junior</v>
      </c>
      <c r="R4616" t="str">
        <f>VLOOKUP(G4616,Agents!A:E,2,FALSE)</f>
        <v>Night</v>
      </c>
    </row>
    <row r="4617" spans="1:18" x14ac:dyDescent="0.35">
      <c r="A4617" t="s">
        <v>7718</v>
      </c>
      <c r="B4617" t="s">
        <v>7719</v>
      </c>
      <c r="C4617" t="s">
        <v>12</v>
      </c>
      <c r="D4617" t="s">
        <v>13</v>
      </c>
      <c r="E4617" s="1">
        <v>46051.434027777781</v>
      </c>
      <c r="F4617" s="1">
        <v>46052.392361111109</v>
      </c>
      <c r="G4617" t="s">
        <v>53</v>
      </c>
      <c r="H4617" t="s">
        <v>28</v>
      </c>
      <c r="I4617" t="s">
        <v>16</v>
      </c>
      <c r="J4617">
        <v>4</v>
      </c>
      <c r="K4617" t="str">
        <f>IF(tickets_dataset[[#This Row],[status]] = "Closed", "Yes","No")</f>
        <v>No</v>
      </c>
      <c r="L4617" s="2">
        <f t="shared" si="288"/>
        <v>22.999999999883585</v>
      </c>
      <c r="M4617" t="str">
        <f t="shared" si="289"/>
        <v>No</v>
      </c>
      <c r="N4617" t="str">
        <f t="shared" si="290"/>
        <v>Jan</v>
      </c>
      <c r="O4617" s="2">
        <f t="shared" si="291"/>
        <v>0.95833333332848269</v>
      </c>
      <c r="P4617" t="str">
        <f>VLOOKUP(G4617,Agents!A:E,4,FALSE)</f>
        <v>Team1</v>
      </c>
      <c r="Q4617" t="str">
        <f>VLOOKUP(G4617,Agents!A:E,5,FALSE)</f>
        <v>Junior</v>
      </c>
      <c r="R4617" t="str">
        <f>VLOOKUP(G4617,Agents!A:E,2,FALSE)</f>
        <v>Night</v>
      </c>
    </row>
    <row r="4618" spans="1:18" x14ac:dyDescent="0.35">
      <c r="A4618" t="s">
        <v>7720</v>
      </c>
      <c r="B4618" t="s">
        <v>7721</v>
      </c>
      <c r="C4618" t="s">
        <v>50</v>
      </c>
      <c r="D4618" t="s">
        <v>26</v>
      </c>
      <c r="E4618" s="1">
        <v>46054.469444444447</v>
      </c>
      <c r="F4618" s="1">
        <v>46055.719444444447</v>
      </c>
      <c r="G4618" t="s">
        <v>170</v>
      </c>
      <c r="H4618" t="s">
        <v>15</v>
      </c>
      <c r="I4618" t="s">
        <v>16</v>
      </c>
      <c r="J4618">
        <v>5</v>
      </c>
      <c r="K4618" t="str">
        <f>IF(tickets_dataset[[#This Row],[status]] = "Closed", "Yes","No")</f>
        <v>Yes</v>
      </c>
      <c r="L4618" s="2">
        <f t="shared" si="288"/>
        <v>30</v>
      </c>
      <c r="M4618" t="str">
        <f t="shared" si="289"/>
        <v>No</v>
      </c>
      <c r="N4618" t="str">
        <f t="shared" si="290"/>
        <v>Feb</v>
      </c>
      <c r="O4618" s="2">
        <f t="shared" si="291"/>
        <v>1.25</v>
      </c>
      <c r="P4618" t="str">
        <f>VLOOKUP(G4618,Agents!A:E,4,FALSE)</f>
        <v>Team5</v>
      </c>
      <c r="Q4618" t="str">
        <f>VLOOKUP(G4618,Agents!A:E,5,FALSE)</f>
        <v>Junior</v>
      </c>
      <c r="R4618" t="str">
        <f>VLOOKUP(G4618,Agents!A:E,2,FALSE)</f>
        <v>Night</v>
      </c>
    </row>
    <row r="4619" spans="1:18" x14ac:dyDescent="0.35">
      <c r="A4619" t="s">
        <v>7722</v>
      </c>
      <c r="B4619" t="s">
        <v>6760</v>
      </c>
      <c r="C4619" t="s">
        <v>76</v>
      </c>
      <c r="D4619" t="s">
        <v>38</v>
      </c>
      <c r="E4619" s="1">
        <v>46025.463194444441</v>
      </c>
      <c r="F4619" s="1">
        <v>46028.713194444441</v>
      </c>
      <c r="G4619" t="s">
        <v>216</v>
      </c>
      <c r="H4619" t="s">
        <v>15</v>
      </c>
      <c r="I4619" t="s">
        <v>16</v>
      </c>
      <c r="J4619">
        <v>5</v>
      </c>
      <c r="K4619" t="str">
        <f>IF(tickets_dataset[[#This Row],[status]] = "Closed", "Yes","No")</f>
        <v>Yes</v>
      </c>
      <c r="L4619" s="2">
        <f t="shared" si="288"/>
        <v>78</v>
      </c>
      <c r="M4619" t="str">
        <f t="shared" si="289"/>
        <v>Yes</v>
      </c>
      <c r="N4619" t="str">
        <f t="shared" si="290"/>
        <v>Jan</v>
      </c>
      <c r="O4619" s="2">
        <f t="shared" si="291"/>
        <v>3.25</v>
      </c>
      <c r="P4619" t="str">
        <f>VLOOKUP(G4619,Agents!A:E,4,FALSE)</f>
        <v>Team5</v>
      </c>
      <c r="Q4619" t="str">
        <f>VLOOKUP(G4619,Agents!A:E,5,FALSE)</f>
        <v>Junior</v>
      </c>
      <c r="R4619" t="str">
        <f>VLOOKUP(G4619,Agents!A:E,2,FALSE)</f>
        <v>Evening</v>
      </c>
    </row>
    <row r="4620" spans="1:18" x14ac:dyDescent="0.35">
      <c r="A4620" t="s">
        <v>7723</v>
      </c>
      <c r="B4620" t="s">
        <v>7724</v>
      </c>
      <c r="C4620" t="s">
        <v>22</v>
      </c>
      <c r="D4620" t="s">
        <v>13</v>
      </c>
      <c r="E4620" s="1">
        <v>46068.554166666669</v>
      </c>
      <c r="F4620" s="1">
        <v>46070.345833333333</v>
      </c>
      <c r="G4620" t="s">
        <v>282</v>
      </c>
      <c r="H4620" t="s">
        <v>15</v>
      </c>
      <c r="I4620" t="s">
        <v>16</v>
      </c>
      <c r="J4620">
        <v>5</v>
      </c>
      <c r="K4620" t="str">
        <f>IF(tickets_dataset[[#This Row],[status]] = "Closed", "Yes","No")</f>
        <v>Yes</v>
      </c>
      <c r="L4620" s="2">
        <f t="shared" si="288"/>
        <v>42.999999999941792</v>
      </c>
      <c r="M4620" t="str">
        <f t="shared" si="289"/>
        <v>No</v>
      </c>
      <c r="N4620" t="str">
        <f t="shared" si="290"/>
        <v>Feb</v>
      </c>
      <c r="O4620" s="2">
        <f t="shared" si="291"/>
        <v>1.7916666666642413</v>
      </c>
      <c r="P4620" t="str">
        <f>VLOOKUP(G4620,Agents!A:E,4,FALSE)</f>
        <v>Team4</v>
      </c>
      <c r="Q4620" t="str">
        <f>VLOOKUP(G4620,Agents!A:E,5,FALSE)</f>
        <v>Mid</v>
      </c>
      <c r="R4620" t="str">
        <f>VLOOKUP(G4620,Agents!A:E,2,FALSE)</f>
        <v>Morning</v>
      </c>
    </row>
    <row r="4621" spans="1:18" x14ac:dyDescent="0.35">
      <c r="A4621" t="s">
        <v>7725</v>
      </c>
      <c r="B4621" t="s">
        <v>518</v>
      </c>
      <c r="C4621" t="s">
        <v>22</v>
      </c>
      <c r="D4621" t="s">
        <v>13</v>
      </c>
      <c r="E4621" s="1">
        <v>46104.386805555558</v>
      </c>
      <c r="F4621" s="1">
        <v>46105.595138888886</v>
      </c>
      <c r="G4621" t="s">
        <v>239</v>
      </c>
      <c r="H4621" t="s">
        <v>15</v>
      </c>
      <c r="I4621" t="s">
        <v>16</v>
      </c>
      <c r="J4621">
        <v>4</v>
      </c>
      <c r="K4621" t="str">
        <f>IF(tickets_dataset[[#This Row],[status]] = "Closed", "Yes","No")</f>
        <v>Yes</v>
      </c>
      <c r="L4621" s="2">
        <f t="shared" si="288"/>
        <v>28.999999999883585</v>
      </c>
      <c r="M4621" t="str">
        <f t="shared" si="289"/>
        <v>No</v>
      </c>
      <c r="N4621" t="str">
        <f t="shared" si="290"/>
        <v>Mar</v>
      </c>
      <c r="O4621" s="2">
        <f t="shared" si="291"/>
        <v>1.2083333333284827</v>
      </c>
      <c r="P4621" t="str">
        <f>VLOOKUP(G4621,Agents!A:E,4,FALSE)</f>
        <v>Team1</v>
      </c>
      <c r="Q4621" t="str">
        <f>VLOOKUP(G4621,Agents!A:E,5,FALSE)</f>
        <v>Senior</v>
      </c>
      <c r="R4621" t="str">
        <f>VLOOKUP(G4621,Agents!A:E,2,FALSE)</f>
        <v>Evening</v>
      </c>
    </row>
    <row r="4622" spans="1:18" x14ac:dyDescent="0.35">
      <c r="A4622" t="s">
        <v>7726</v>
      </c>
      <c r="B4622" t="s">
        <v>1986</v>
      </c>
      <c r="C4622" t="s">
        <v>34</v>
      </c>
      <c r="D4622" t="s">
        <v>38</v>
      </c>
      <c r="E4622" s="1">
        <v>46079.568749999999</v>
      </c>
      <c r="F4622" s="1">
        <v>46081.068749999999</v>
      </c>
      <c r="G4622" t="s">
        <v>67</v>
      </c>
      <c r="H4622" t="s">
        <v>15</v>
      </c>
      <c r="I4622" t="s">
        <v>16</v>
      </c>
      <c r="J4622">
        <v>5</v>
      </c>
      <c r="K4622" t="str">
        <f>IF(tickets_dataset[[#This Row],[status]] = "Closed", "Yes","No")</f>
        <v>Yes</v>
      </c>
      <c r="L4622" s="2">
        <f t="shared" si="288"/>
        <v>36</v>
      </c>
      <c r="M4622" t="str">
        <f t="shared" si="289"/>
        <v>No</v>
      </c>
      <c r="N4622" t="str">
        <f t="shared" si="290"/>
        <v>Feb</v>
      </c>
      <c r="O4622" s="2">
        <f t="shared" si="291"/>
        <v>1.5</v>
      </c>
      <c r="P4622" t="str">
        <f>VLOOKUP(G4622,Agents!A:E,4,FALSE)</f>
        <v>Team5</v>
      </c>
      <c r="Q4622" t="str">
        <f>VLOOKUP(G4622,Agents!A:E,5,FALSE)</f>
        <v>Junior</v>
      </c>
      <c r="R4622" t="str">
        <f>VLOOKUP(G4622,Agents!A:E,2,FALSE)</f>
        <v>Evening</v>
      </c>
    </row>
    <row r="4623" spans="1:18" x14ac:dyDescent="0.35">
      <c r="A4623" t="s">
        <v>7727</v>
      </c>
      <c r="B4623" t="s">
        <v>4582</v>
      </c>
      <c r="C4623" t="s">
        <v>22</v>
      </c>
      <c r="D4623" t="s">
        <v>38</v>
      </c>
      <c r="E4623" s="1">
        <v>46055.746527777781</v>
      </c>
      <c r="F4623" s="1">
        <v>46059.663194444445</v>
      </c>
      <c r="G4623" t="s">
        <v>273</v>
      </c>
      <c r="H4623" t="s">
        <v>15</v>
      </c>
      <c r="I4623" t="s">
        <v>16</v>
      </c>
      <c r="J4623">
        <v>4</v>
      </c>
      <c r="K4623" t="str">
        <f>IF(tickets_dataset[[#This Row],[status]] = "Closed", "Yes","No")</f>
        <v>Yes</v>
      </c>
      <c r="L4623" s="2">
        <f t="shared" si="288"/>
        <v>93.999999999941792</v>
      </c>
      <c r="M4623" t="str">
        <f t="shared" si="289"/>
        <v>Yes</v>
      </c>
      <c r="N4623" t="str">
        <f t="shared" si="290"/>
        <v>Feb</v>
      </c>
      <c r="O4623" s="2">
        <f t="shared" si="291"/>
        <v>3.9166666666642413</v>
      </c>
      <c r="P4623" t="str">
        <f>VLOOKUP(G4623,Agents!A:E,4,FALSE)</f>
        <v>Team3</v>
      </c>
      <c r="Q4623" t="str">
        <f>VLOOKUP(G4623,Agents!A:E,5,FALSE)</f>
        <v>Senior</v>
      </c>
      <c r="R4623" t="str">
        <f>VLOOKUP(G4623,Agents!A:E,2,FALSE)</f>
        <v>Evening</v>
      </c>
    </row>
    <row r="4624" spans="1:18" x14ac:dyDescent="0.35">
      <c r="A4624" t="s">
        <v>7728</v>
      </c>
      <c r="B4624" t="s">
        <v>7729</v>
      </c>
      <c r="C4624" t="s">
        <v>34</v>
      </c>
      <c r="D4624" t="s">
        <v>26</v>
      </c>
      <c r="E4624" s="1">
        <v>46030.241666666669</v>
      </c>
      <c r="F4624" s="1">
        <v>46031.074999999997</v>
      </c>
      <c r="G4624" t="s">
        <v>31</v>
      </c>
      <c r="H4624" t="s">
        <v>15</v>
      </c>
      <c r="I4624" t="s">
        <v>16</v>
      </c>
      <c r="J4624">
        <v>3</v>
      </c>
      <c r="K4624" t="str">
        <f>IF(tickets_dataset[[#This Row],[status]] = "Closed", "Yes","No")</f>
        <v>Yes</v>
      </c>
      <c r="L4624" s="2">
        <f t="shared" si="288"/>
        <v>19.999999999883585</v>
      </c>
      <c r="M4624" t="str">
        <f t="shared" si="289"/>
        <v>No</v>
      </c>
      <c r="N4624" t="str">
        <f t="shared" si="290"/>
        <v>Jan</v>
      </c>
      <c r="O4624" s="2">
        <f t="shared" si="291"/>
        <v>0.83333333332848269</v>
      </c>
      <c r="P4624" t="str">
        <f>VLOOKUP(G4624,Agents!A:E,4,FALSE)</f>
        <v>Team5</v>
      </c>
      <c r="Q4624" t="str">
        <f>VLOOKUP(G4624,Agents!A:E,5,FALSE)</f>
        <v>Senior</v>
      </c>
      <c r="R4624" t="str">
        <f>VLOOKUP(G4624,Agents!A:E,2,FALSE)</f>
        <v>Evening</v>
      </c>
    </row>
    <row r="4625" spans="1:18" x14ac:dyDescent="0.35">
      <c r="A4625" t="s">
        <v>7730</v>
      </c>
      <c r="B4625" t="s">
        <v>7731</v>
      </c>
      <c r="C4625" t="s">
        <v>76</v>
      </c>
      <c r="D4625" t="s">
        <v>38</v>
      </c>
      <c r="E4625" s="1">
        <v>46107.034722222219</v>
      </c>
      <c r="F4625" s="1">
        <v>46108.201388888891</v>
      </c>
      <c r="G4625" t="s">
        <v>91</v>
      </c>
      <c r="H4625" t="s">
        <v>15</v>
      </c>
      <c r="I4625" t="s">
        <v>16</v>
      </c>
      <c r="J4625">
        <v>5</v>
      </c>
      <c r="K4625" t="str">
        <f>IF(tickets_dataset[[#This Row],[status]] = "Closed", "Yes","No")</f>
        <v>Yes</v>
      </c>
      <c r="L4625" s="2">
        <f t="shared" si="288"/>
        <v>28.000000000116415</v>
      </c>
      <c r="M4625" t="str">
        <f t="shared" si="289"/>
        <v>No</v>
      </c>
      <c r="N4625" t="str">
        <f t="shared" si="290"/>
        <v>Mar</v>
      </c>
      <c r="O4625" s="2">
        <f t="shared" si="291"/>
        <v>1.1666666666715173</v>
      </c>
      <c r="P4625" t="str">
        <f>VLOOKUP(G4625,Agents!A:E,4,FALSE)</f>
        <v>Team5</v>
      </c>
      <c r="Q4625" t="str">
        <f>VLOOKUP(G4625,Agents!A:E,5,FALSE)</f>
        <v>Mid</v>
      </c>
      <c r="R4625" t="str">
        <f>VLOOKUP(G4625,Agents!A:E,2,FALSE)</f>
        <v>Night</v>
      </c>
    </row>
    <row r="4626" spans="1:18" x14ac:dyDescent="0.35">
      <c r="A4626" t="s">
        <v>7732</v>
      </c>
      <c r="B4626" t="s">
        <v>7733</v>
      </c>
      <c r="C4626" t="s">
        <v>12</v>
      </c>
      <c r="D4626" t="s">
        <v>13</v>
      </c>
      <c r="E4626" s="1">
        <v>46082.617361111108</v>
      </c>
      <c r="F4626" s="1">
        <v>46084.325694444444</v>
      </c>
      <c r="G4626" t="s">
        <v>140</v>
      </c>
      <c r="H4626" t="s">
        <v>15</v>
      </c>
      <c r="I4626" t="s">
        <v>16</v>
      </c>
      <c r="J4626">
        <v>2</v>
      </c>
      <c r="K4626" t="str">
        <f>IF(tickets_dataset[[#This Row],[status]] = "Closed", "Yes","No")</f>
        <v>Yes</v>
      </c>
      <c r="L4626" s="2">
        <f t="shared" si="288"/>
        <v>41.000000000058208</v>
      </c>
      <c r="M4626" t="str">
        <f t="shared" si="289"/>
        <v>No</v>
      </c>
      <c r="N4626" t="str">
        <f t="shared" si="290"/>
        <v>Mar</v>
      </c>
      <c r="O4626" s="2">
        <f t="shared" si="291"/>
        <v>1.7083333333357587</v>
      </c>
      <c r="P4626" t="str">
        <f>VLOOKUP(G4626,Agents!A:E,4,FALSE)</f>
        <v>Team1</v>
      </c>
      <c r="Q4626" t="str">
        <f>VLOOKUP(G4626,Agents!A:E,5,FALSE)</f>
        <v>Junior</v>
      </c>
      <c r="R4626" t="str">
        <f>VLOOKUP(G4626,Agents!A:E,2,FALSE)</f>
        <v>Morning</v>
      </c>
    </row>
    <row r="4627" spans="1:18" x14ac:dyDescent="0.35">
      <c r="A4627" t="s">
        <v>7734</v>
      </c>
      <c r="B4627" t="s">
        <v>6590</v>
      </c>
      <c r="C4627" t="s">
        <v>34</v>
      </c>
      <c r="D4627" t="s">
        <v>13</v>
      </c>
      <c r="E4627" s="1">
        <v>46039.663194444445</v>
      </c>
      <c r="F4627" s="1">
        <v>46041.204861111109</v>
      </c>
      <c r="G4627" t="s">
        <v>156</v>
      </c>
      <c r="H4627" t="s">
        <v>28</v>
      </c>
      <c r="I4627" t="s">
        <v>16</v>
      </c>
      <c r="J4627">
        <v>5</v>
      </c>
      <c r="K4627" t="str">
        <f>IF(tickets_dataset[[#This Row],[status]] = "Closed", "Yes","No")</f>
        <v>No</v>
      </c>
      <c r="L4627" s="2">
        <f t="shared" si="288"/>
        <v>36.999999999941792</v>
      </c>
      <c r="M4627" t="str">
        <f t="shared" si="289"/>
        <v>No</v>
      </c>
      <c r="N4627" t="str">
        <f t="shared" si="290"/>
        <v>Jan</v>
      </c>
      <c r="O4627" s="2">
        <f t="shared" si="291"/>
        <v>1.5416666666642413</v>
      </c>
      <c r="P4627" t="str">
        <f>VLOOKUP(G4627,Agents!A:E,4,FALSE)</f>
        <v>Team3</v>
      </c>
      <c r="Q4627" t="str">
        <f>VLOOKUP(G4627,Agents!A:E,5,FALSE)</f>
        <v>Mid</v>
      </c>
      <c r="R4627" t="str">
        <f>VLOOKUP(G4627,Agents!A:E,2,FALSE)</f>
        <v>Evening</v>
      </c>
    </row>
    <row r="4628" spans="1:18" x14ac:dyDescent="0.35">
      <c r="A4628" t="s">
        <v>7735</v>
      </c>
      <c r="B4628" t="s">
        <v>268</v>
      </c>
      <c r="C4628" t="s">
        <v>12</v>
      </c>
      <c r="D4628" t="s">
        <v>26</v>
      </c>
      <c r="E4628" s="1">
        <v>46107.946527777778</v>
      </c>
      <c r="F4628" s="1">
        <v>46109.613194444442</v>
      </c>
      <c r="G4628" t="s">
        <v>45</v>
      </c>
      <c r="H4628" t="s">
        <v>132</v>
      </c>
      <c r="I4628" t="s">
        <v>16</v>
      </c>
      <c r="J4628">
        <v>3</v>
      </c>
      <c r="K4628" t="str">
        <f>IF(tickets_dataset[[#This Row],[status]] = "Closed", "Yes","No")</f>
        <v>No</v>
      </c>
      <c r="L4628" s="2">
        <f t="shared" si="288"/>
        <v>39.999999999941792</v>
      </c>
      <c r="M4628" t="str">
        <f t="shared" si="289"/>
        <v>No</v>
      </c>
      <c r="N4628" t="str">
        <f t="shared" si="290"/>
        <v>Mar</v>
      </c>
      <c r="O4628" s="2">
        <f t="shared" si="291"/>
        <v>1.6666666666642413</v>
      </c>
      <c r="P4628" t="str">
        <f>VLOOKUP(G4628,Agents!A:E,4,FALSE)</f>
        <v>Team5</v>
      </c>
      <c r="Q4628" t="str">
        <f>VLOOKUP(G4628,Agents!A:E,5,FALSE)</f>
        <v>Senior</v>
      </c>
      <c r="R4628" t="str">
        <f>VLOOKUP(G4628,Agents!A:E,2,FALSE)</f>
        <v>Morning</v>
      </c>
    </row>
    <row r="4629" spans="1:18" x14ac:dyDescent="0.35">
      <c r="A4629" t="s">
        <v>7736</v>
      </c>
      <c r="B4629" t="s">
        <v>7737</v>
      </c>
      <c r="C4629" t="s">
        <v>12</v>
      </c>
      <c r="D4629" t="s">
        <v>38</v>
      </c>
      <c r="E4629" s="1">
        <v>46068.406944444447</v>
      </c>
      <c r="F4629" s="1">
        <v>46070.740277777775</v>
      </c>
      <c r="G4629" t="s">
        <v>199</v>
      </c>
      <c r="H4629" t="s">
        <v>15</v>
      </c>
      <c r="I4629" t="s">
        <v>16</v>
      </c>
      <c r="J4629">
        <v>4</v>
      </c>
      <c r="K4629" t="str">
        <f>IF(tickets_dataset[[#This Row],[status]] = "Closed", "Yes","No")</f>
        <v>Yes</v>
      </c>
      <c r="L4629" s="2">
        <f t="shared" si="288"/>
        <v>55.999999999883585</v>
      </c>
      <c r="M4629" t="str">
        <f t="shared" si="289"/>
        <v>Yes</v>
      </c>
      <c r="N4629" t="str">
        <f t="shared" si="290"/>
        <v>Feb</v>
      </c>
      <c r="O4629" s="2">
        <f t="shared" si="291"/>
        <v>2.3333333333284827</v>
      </c>
      <c r="P4629" t="str">
        <f>VLOOKUP(G4629,Agents!A:E,4,FALSE)</f>
        <v>Team1</v>
      </c>
      <c r="Q4629" t="str">
        <f>VLOOKUP(G4629,Agents!A:E,5,FALSE)</f>
        <v>Junior</v>
      </c>
      <c r="R4629" t="str">
        <f>VLOOKUP(G4629,Agents!A:E,2,FALSE)</f>
        <v>Morning</v>
      </c>
    </row>
    <row r="4630" spans="1:18" x14ac:dyDescent="0.35">
      <c r="A4630" t="s">
        <v>7738</v>
      </c>
      <c r="B4630" t="s">
        <v>3120</v>
      </c>
      <c r="C4630" t="s">
        <v>34</v>
      </c>
      <c r="D4630" t="s">
        <v>38</v>
      </c>
      <c r="E4630" s="1">
        <v>46072.689583333333</v>
      </c>
      <c r="F4630" s="1">
        <v>46074.814583333333</v>
      </c>
      <c r="G4630" t="s">
        <v>110</v>
      </c>
      <c r="H4630" t="s">
        <v>15</v>
      </c>
      <c r="I4630" t="s">
        <v>16</v>
      </c>
      <c r="J4630">
        <v>4</v>
      </c>
      <c r="K4630" t="str">
        <f>IF(tickets_dataset[[#This Row],[status]] = "Closed", "Yes","No")</f>
        <v>Yes</v>
      </c>
      <c r="L4630" s="2">
        <f t="shared" si="288"/>
        <v>51</v>
      </c>
      <c r="M4630" t="str">
        <f t="shared" si="289"/>
        <v>Yes</v>
      </c>
      <c r="N4630" t="str">
        <f t="shared" si="290"/>
        <v>Feb</v>
      </c>
      <c r="O4630" s="2">
        <f t="shared" si="291"/>
        <v>2.125</v>
      </c>
      <c r="P4630" t="str">
        <f>VLOOKUP(G4630,Agents!A:E,4,FALSE)</f>
        <v>Team4</v>
      </c>
      <c r="Q4630" t="str">
        <f>VLOOKUP(G4630,Agents!A:E,5,FALSE)</f>
        <v>Junior</v>
      </c>
      <c r="R4630" t="str">
        <f>VLOOKUP(G4630,Agents!A:E,2,FALSE)</f>
        <v>Morning</v>
      </c>
    </row>
    <row r="4631" spans="1:18" x14ac:dyDescent="0.35">
      <c r="A4631" t="s">
        <v>7739</v>
      </c>
      <c r="B4631" t="s">
        <v>575</v>
      </c>
      <c r="C4631" t="s">
        <v>34</v>
      </c>
      <c r="D4631" t="s">
        <v>26</v>
      </c>
      <c r="E4631" s="1">
        <v>46069.477777777778</v>
      </c>
      <c r="F4631" s="1">
        <v>46071.477777777778</v>
      </c>
      <c r="G4631" t="s">
        <v>23</v>
      </c>
      <c r="H4631" t="s">
        <v>15</v>
      </c>
      <c r="I4631" t="s">
        <v>16</v>
      </c>
      <c r="J4631">
        <v>5</v>
      </c>
      <c r="K4631" t="str">
        <f>IF(tickets_dataset[[#This Row],[status]] = "Closed", "Yes","No")</f>
        <v>Yes</v>
      </c>
      <c r="L4631" s="2">
        <f t="shared" si="288"/>
        <v>48</v>
      </c>
      <c r="M4631" t="str">
        <f t="shared" si="289"/>
        <v>No</v>
      </c>
      <c r="N4631" t="str">
        <f t="shared" si="290"/>
        <v>Feb</v>
      </c>
      <c r="O4631" s="2">
        <f t="shared" si="291"/>
        <v>2</v>
      </c>
      <c r="P4631" t="str">
        <f>VLOOKUP(G4631,Agents!A:E,4,FALSE)</f>
        <v>Team3</v>
      </c>
      <c r="Q4631" t="str">
        <f>VLOOKUP(G4631,Agents!A:E,5,FALSE)</f>
        <v>Senior</v>
      </c>
      <c r="R4631" t="str">
        <f>VLOOKUP(G4631,Agents!A:E,2,FALSE)</f>
        <v>Evening</v>
      </c>
    </row>
    <row r="4632" spans="1:18" x14ac:dyDescent="0.35">
      <c r="A4632" t="s">
        <v>7740</v>
      </c>
      <c r="B4632" t="s">
        <v>7741</v>
      </c>
      <c r="C4632" t="s">
        <v>22</v>
      </c>
      <c r="D4632" t="s">
        <v>26</v>
      </c>
      <c r="E4632" s="1">
        <v>46100.509027777778</v>
      </c>
      <c r="F4632" s="1">
        <v>46101.300694444442</v>
      </c>
      <c r="G4632" t="s">
        <v>256</v>
      </c>
      <c r="H4632" t="s">
        <v>15</v>
      </c>
      <c r="I4632" t="s">
        <v>16</v>
      </c>
      <c r="J4632">
        <v>3</v>
      </c>
      <c r="K4632" t="str">
        <f>IF(tickets_dataset[[#This Row],[status]] = "Closed", "Yes","No")</f>
        <v>Yes</v>
      </c>
      <c r="L4632" s="2">
        <f t="shared" si="288"/>
        <v>18.999999999941792</v>
      </c>
      <c r="M4632" t="str">
        <f t="shared" si="289"/>
        <v>No</v>
      </c>
      <c r="N4632" t="str">
        <f t="shared" si="290"/>
        <v>Mar</v>
      </c>
      <c r="O4632" s="2">
        <f t="shared" si="291"/>
        <v>0.79166666666424135</v>
      </c>
      <c r="P4632" t="str">
        <f>VLOOKUP(G4632,Agents!A:E,4,FALSE)</f>
        <v>Team1</v>
      </c>
      <c r="Q4632" t="str">
        <f>VLOOKUP(G4632,Agents!A:E,5,FALSE)</f>
        <v>Mid</v>
      </c>
      <c r="R4632" t="str">
        <f>VLOOKUP(G4632,Agents!A:E,2,FALSE)</f>
        <v>Morning</v>
      </c>
    </row>
    <row r="4633" spans="1:18" x14ac:dyDescent="0.35">
      <c r="A4633" t="s">
        <v>7742</v>
      </c>
      <c r="B4633" t="s">
        <v>350</v>
      </c>
      <c r="C4633" t="s">
        <v>34</v>
      </c>
      <c r="D4633" t="s">
        <v>13</v>
      </c>
      <c r="E4633" s="1">
        <v>46069.284722222219</v>
      </c>
      <c r="F4633" s="1">
        <v>46070.576388888891</v>
      </c>
      <c r="G4633" t="s">
        <v>86</v>
      </c>
      <c r="H4633" t="s">
        <v>15</v>
      </c>
      <c r="I4633" t="s">
        <v>16</v>
      </c>
      <c r="J4633">
        <v>4</v>
      </c>
      <c r="K4633" t="str">
        <f>IF(tickets_dataset[[#This Row],[status]] = "Closed", "Yes","No")</f>
        <v>Yes</v>
      </c>
      <c r="L4633" s="2">
        <f t="shared" si="288"/>
        <v>31.000000000116415</v>
      </c>
      <c r="M4633" t="str">
        <f t="shared" si="289"/>
        <v>No</v>
      </c>
      <c r="N4633" t="str">
        <f t="shared" si="290"/>
        <v>Feb</v>
      </c>
      <c r="O4633" s="2">
        <f t="shared" si="291"/>
        <v>1.2916666666715173</v>
      </c>
      <c r="P4633" t="str">
        <f>VLOOKUP(G4633,Agents!A:E,4,FALSE)</f>
        <v>Team1</v>
      </c>
      <c r="Q4633" t="str">
        <f>VLOOKUP(G4633,Agents!A:E,5,FALSE)</f>
        <v>Mid</v>
      </c>
      <c r="R4633" t="str">
        <f>VLOOKUP(G4633,Agents!A:E,2,FALSE)</f>
        <v>Morning</v>
      </c>
    </row>
    <row r="4634" spans="1:18" x14ac:dyDescent="0.35">
      <c r="A4634" t="s">
        <v>7743</v>
      </c>
      <c r="B4634" t="s">
        <v>6741</v>
      </c>
      <c r="C4634" t="s">
        <v>76</v>
      </c>
      <c r="D4634" t="s">
        <v>38</v>
      </c>
      <c r="E4634" s="1">
        <v>46110.917361111111</v>
      </c>
      <c r="F4634" s="1">
        <v>46113.167361111111</v>
      </c>
      <c r="G4634" t="s">
        <v>234</v>
      </c>
      <c r="H4634" t="s">
        <v>132</v>
      </c>
      <c r="I4634" t="s">
        <v>16</v>
      </c>
      <c r="J4634">
        <v>4</v>
      </c>
      <c r="K4634" t="str">
        <f>IF(tickets_dataset[[#This Row],[status]] = "Closed", "Yes","No")</f>
        <v>No</v>
      </c>
      <c r="L4634" s="2">
        <f t="shared" si="288"/>
        <v>54</v>
      </c>
      <c r="M4634" t="str">
        <f t="shared" si="289"/>
        <v>Yes</v>
      </c>
      <c r="N4634" t="str">
        <f t="shared" si="290"/>
        <v>Mar</v>
      </c>
      <c r="O4634" s="2">
        <f t="shared" si="291"/>
        <v>2.25</v>
      </c>
      <c r="P4634" t="str">
        <f>VLOOKUP(G4634,Agents!A:E,4,FALSE)</f>
        <v>Team5</v>
      </c>
      <c r="Q4634" t="str">
        <f>VLOOKUP(G4634,Agents!A:E,5,FALSE)</f>
        <v>Senior</v>
      </c>
      <c r="R4634" t="str">
        <f>VLOOKUP(G4634,Agents!A:E,2,FALSE)</f>
        <v>Night</v>
      </c>
    </row>
    <row r="4635" spans="1:18" x14ac:dyDescent="0.35">
      <c r="A4635" t="s">
        <v>7744</v>
      </c>
      <c r="B4635" t="s">
        <v>7745</v>
      </c>
      <c r="C4635" t="s">
        <v>50</v>
      </c>
      <c r="D4635" t="s">
        <v>26</v>
      </c>
      <c r="E4635" s="1">
        <v>46089.493750000001</v>
      </c>
      <c r="F4635" s="1">
        <v>46090.660416666666</v>
      </c>
      <c r="G4635" t="s">
        <v>100</v>
      </c>
      <c r="H4635" t="s">
        <v>28</v>
      </c>
      <c r="I4635" t="s">
        <v>16</v>
      </c>
      <c r="J4635">
        <v>4</v>
      </c>
      <c r="K4635" t="str">
        <f>IF(tickets_dataset[[#This Row],[status]] = "Closed", "Yes","No")</f>
        <v>No</v>
      </c>
      <c r="L4635" s="2">
        <f t="shared" si="288"/>
        <v>27.999999999941792</v>
      </c>
      <c r="M4635" t="str">
        <f t="shared" si="289"/>
        <v>No</v>
      </c>
      <c r="N4635" t="str">
        <f t="shared" si="290"/>
        <v>Mar</v>
      </c>
      <c r="O4635" s="2">
        <f t="shared" si="291"/>
        <v>1.1666666666642413</v>
      </c>
      <c r="P4635" t="str">
        <f>VLOOKUP(G4635,Agents!A:E,4,FALSE)</f>
        <v>Team4</v>
      </c>
      <c r="Q4635" t="str">
        <f>VLOOKUP(G4635,Agents!A:E,5,FALSE)</f>
        <v>Junior</v>
      </c>
      <c r="R4635" t="str">
        <f>VLOOKUP(G4635,Agents!A:E,2,FALSE)</f>
        <v>Evening</v>
      </c>
    </row>
    <row r="4636" spans="1:18" x14ac:dyDescent="0.35">
      <c r="A4636" t="s">
        <v>7746</v>
      </c>
      <c r="B4636" t="s">
        <v>1782</v>
      </c>
      <c r="C4636" t="s">
        <v>76</v>
      </c>
      <c r="D4636" t="s">
        <v>26</v>
      </c>
      <c r="E4636" s="1">
        <v>46078.154861111114</v>
      </c>
      <c r="F4636" s="1">
        <v>46078.904861111114</v>
      </c>
      <c r="G4636" t="s">
        <v>239</v>
      </c>
      <c r="H4636" t="s">
        <v>28</v>
      </c>
      <c r="I4636" t="s">
        <v>16</v>
      </c>
      <c r="J4636">
        <v>3</v>
      </c>
      <c r="K4636" t="str">
        <f>IF(tickets_dataset[[#This Row],[status]] = "Closed", "Yes","No")</f>
        <v>No</v>
      </c>
      <c r="L4636" s="2">
        <f t="shared" si="288"/>
        <v>18</v>
      </c>
      <c r="M4636" t="str">
        <f t="shared" si="289"/>
        <v>No</v>
      </c>
      <c r="N4636" t="str">
        <f t="shared" si="290"/>
        <v>Feb</v>
      </c>
      <c r="O4636" s="2">
        <f t="shared" si="291"/>
        <v>0.75</v>
      </c>
      <c r="P4636" t="str">
        <f>VLOOKUP(G4636,Agents!A:E,4,FALSE)</f>
        <v>Team1</v>
      </c>
      <c r="Q4636" t="str">
        <f>VLOOKUP(G4636,Agents!A:E,5,FALSE)</f>
        <v>Senior</v>
      </c>
      <c r="R4636" t="str">
        <f>VLOOKUP(G4636,Agents!A:E,2,FALSE)</f>
        <v>Evening</v>
      </c>
    </row>
    <row r="4637" spans="1:18" x14ac:dyDescent="0.35">
      <c r="A4637" t="s">
        <v>7747</v>
      </c>
      <c r="B4637" t="s">
        <v>577</v>
      </c>
      <c r="C4637" t="s">
        <v>22</v>
      </c>
      <c r="D4637" t="s">
        <v>38</v>
      </c>
      <c r="E4637" s="1">
        <v>46074.597916666666</v>
      </c>
      <c r="F4637" s="1">
        <v>46076.806250000001</v>
      </c>
      <c r="G4637" t="s">
        <v>211</v>
      </c>
      <c r="H4637" t="s">
        <v>15</v>
      </c>
      <c r="I4637" t="s">
        <v>16</v>
      </c>
      <c r="J4637">
        <v>4</v>
      </c>
      <c r="K4637" t="str">
        <f>IF(tickets_dataset[[#This Row],[status]] = "Closed", "Yes","No")</f>
        <v>Yes</v>
      </c>
      <c r="L4637" s="2">
        <f t="shared" si="288"/>
        <v>53.000000000058208</v>
      </c>
      <c r="M4637" t="str">
        <f t="shared" si="289"/>
        <v>Yes</v>
      </c>
      <c r="N4637" t="str">
        <f t="shared" si="290"/>
        <v>Feb</v>
      </c>
      <c r="O4637" s="2">
        <f t="shared" si="291"/>
        <v>2.2083333333357587</v>
      </c>
      <c r="P4637" t="str">
        <f>VLOOKUP(G4637,Agents!A:E,4,FALSE)</f>
        <v>Team5</v>
      </c>
      <c r="Q4637" t="str">
        <f>VLOOKUP(G4637,Agents!A:E,5,FALSE)</f>
        <v>Senior</v>
      </c>
      <c r="R4637" t="str">
        <f>VLOOKUP(G4637,Agents!A:E,2,FALSE)</f>
        <v>Evening</v>
      </c>
    </row>
    <row r="4638" spans="1:18" x14ac:dyDescent="0.35">
      <c r="A4638" t="s">
        <v>7748</v>
      </c>
      <c r="B4638" t="s">
        <v>5054</v>
      </c>
      <c r="C4638" t="s">
        <v>12</v>
      </c>
      <c r="D4638" t="s">
        <v>38</v>
      </c>
      <c r="E4638" s="1">
        <v>46101.68472222222</v>
      </c>
      <c r="F4638" s="1">
        <v>46104.68472222222</v>
      </c>
      <c r="G4638" t="s">
        <v>273</v>
      </c>
      <c r="H4638" t="s">
        <v>15</v>
      </c>
      <c r="I4638" t="s">
        <v>16</v>
      </c>
      <c r="J4638">
        <v>4</v>
      </c>
      <c r="K4638" t="str">
        <f>IF(tickets_dataset[[#This Row],[status]] = "Closed", "Yes","No")</f>
        <v>Yes</v>
      </c>
      <c r="L4638" s="2">
        <f t="shared" si="288"/>
        <v>72</v>
      </c>
      <c r="M4638" t="str">
        <f t="shared" si="289"/>
        <v>Yes</v>
      </c>
      <c r="N4638" t="str">
        <f t="shared" si="290"/>
        <v>Mar</v>
      </c>
      <c r="O4638" s="2">
        <f t="shared" si="291"/>
        <v>3</v>
      </c>
      <c r="P4638" t="str">
        <f>VLOOKUP(G4638,Agents!A:E,4,FALSE)</f>
        <v>Team3</v>
      </c>
      <c r="Q4638" t="str">
        <f>VLOOKUP(G4638,Agents!A:E,5,FALSE)</f>
        <v>Senior</v>
      </c>
      <c r="R4638" t="str">
        <f>VLOOKUP(G4638,Agents!A:E,2,FALSE)</f>
        <v>Evening</v>
      </c>
    </row>
    <row r="4639" spans="1:18" x14ac:dyDescent="0.35">
      <c r="A4639" t="s">
        <v>7749</v>
      </c>
      <c r="B4639" t="s">
        <v>7750</v>
      </c>
      <c r="C4639" t="s">
        <v>12</v>
      </c>
      <c r="D4639" t="s">
        <v>26</v>
      </c>
      <c r="E4639" s="1">
        <v>46091.947916666664</v>
      </c>
      <c r="F4639" s="1">
        <v>46094.40625</v>
      </c>
      <c r="G4639" t="s">
        <v>128</v>
      </c>
      <c r="H4639" t="s">
        <v>28</v>
      </c>
      <c r="I4639" t="s">
        <v>16</v>
      </c>
      <c r="J4639">
        <v>4</v>
      </c>
      <c r="K4639" t="str">
        <f>IF(tickets_dataset[[#This Row],[status]] = "Closed", "Yes","No")</f>
        <v>No</v>
      </c>
      <c r="L4639" s="2">
        <f t="shared" si="288"/>
        <v>59.000000000058208</v>
      </c>
      <c r="M4639" t="str">
        <f t="shared" si="289"/>
        <v>Yes</v>
      </c>
      <c r="N4639" t="str">
        <f t="shared" si="290"/>
        <v>Mar</v>
      </c>
      <c r="O4639" s="2">
        <f t="shared" si="291"/>
        <v>2.4583333333357587</v>
      </c>
      <c r="P4639" t="str">
        <f>VLOOKUP(G4639,Agents!A:E,4,FALSE)</f>
        <v>Team4</v>
      </c>
      <c r="Q4639" t="str">
        <f>VLOOKUP(G4639,Agents!A:E,5,FALSE)</f>
        <v>Mid</v>
      </c>
      <c r="R4639" t="str">
        <f>VLOOKUP(G4639,Agents!A:E,2,FALSE)</f>
        <v>Night</v>
      </c>
    </row>
    <row r="4640" spans="1:18" x14ac:dyDescent="0.35">
      <c r="A4640" t="s">
        <v>7751</v>
      </c>
      <c r="B4640" t="s">
        <v>2163</v>
      </c>
      <c r="C4640" t="s">
        <v>12</v>
      </c>
      <c r="D4640" t="s">
        <v>26</v>
      </c>
      <c r="E4640" s="1">
        <v>46048.976388888892</v>
      </c>
      <c r="F4640" s="1">
        <v>46051.851388888892</v>
      </c>
      <c r="G4640" t="s">
        <v>42</v>
      </c>
      <c r="H4640" t="s">
        <v>15</v>
      </c>
      <c r="I4640" t="s">
        <v>16</v>
      </c>
      <c r="J4640">
        <v>3</v>
      </c>
      <c r="K4640" t="str">
        <f>IF(tickets_dataset[[#This Row],[status]] = "Closed", "Yes","No")</f>
        <v>Yes</v>
      </c>
      <c r="L4640" s="2">
        <f t="shared" si="288"/>
        <v>69</v>
      </c>
      <c r="M4640" t="str">
        <f t="shared" si="289"/>
        <v>Yes</v>
      </c>
      <c r="N4640" t="str">
        <f t="shared" si="290"/>
        <v>Jan</v>
      </c>
      <c r="O4640" s="2">
        <f t="shared" si="291"/>
        <v>2.875</v>
      </c>
      <c r="P4640" t="str">
        <f>VLOOKUP(G4640,Agents!A:E,4,FALSE)</f>
        <v>Team2</v>
      </c>
      <c r="Q4640" t="str">
        <f>VLOOKUP(G4640,Agents!A:E,5,FALSE)</f>
        <v>Junior</v>
      </c>
      <c r="R4640" t="str">
        <f>VLOOKUP(G4640,Agents!A:E,2,FALSE)</f>
        <v>Night</v>
      </c>
    </row>
    <row r="4641" spans="1:18" x14ac:dyDescent="0.35">
      <c r="A4641" t="s">
        <v>7752</v>
      </c>
      <c r="B4641" t="s">
        <v>5107</v>
      </c>
      <c r="C4641" t="s">
        <v>34</v>
      </c>
      <c r="D4641" t="s">
        <v>13</v>
      </c>
      <c r="E4641" s="1">
        <v>46108.204861111109</v>
      </c>
      <c r="F4641" s="1">
        <v>46109.996527777781</v>
      </c>
      <c r="G4641" t="s">
        <v>80</v>
      </c>
      <c r="H4641" t="s">
        <v>15</v>
      </c>
      <c r="I4641" t="s">
        <v>16</v>
      </c>
      <c r="J4641">
        <v>4</v>
      </c>
      <c r="K4641" t="str">
        <f>IF(tickets_dataset[[#This Row],[status]] = "Closed", "Yes","No")</f>
        <v>Yes</v>
      </c>
      <c r="L4641" s="2">
        <f t="shared" si="288"/>
        <v>43.000000000116415</v>
      </c>
      <c r="M4641" t="str">
        <f t="shared" si="289"/>
        <v>No</v>
      </c>
      <c r="N4641" t="str">
        <f t="shared" si="290"/>
        <v>Mar</v>
      </c>
      <c r="O4641" s="2">
        <f t="shared" si="291"/>
        <v>1.7916666666715173</v>
      </c>
      <c r="P4641" t="str">
        <f>VLOOKUP(G4641,Agents!A:E,4,FALSE)</f>
        <v>Team3</v>
      </c>
      <c r="Q4641" t="str">
        <f>VLOOKUP(G4641,Agents!A:E,5,FALSE)</f>
        <v>Junior</v>
      </c>
      <c r="R4641" t="str">
        <f>VLOOKUP(G4641,Agents!A:E,2,FALSE)</f>
        <v>Evening</v>
      </c>
    </row>
    <row r="4642" spans="1:18" x14ac:dyDescent="0.35">
      <c r="A4642" t="s">
        <v>7753</v>
      </c>
      <c r="B4642" t="s">
        <v>2385</v>
      </c>
      <c r="C4642" t="s">
        <v>12</v>
      </c>
      <c r="D4642" t="s">
        <v>26</v>
      </c>
      <c r="E4642" s="1">
        <v>46050.817361111112</v>
      </c>
      <c r="F4642" s="1">
        <v>46052.109027777777</v>
      </c>
      <c r="G4642" t="s">
        <v>140</v>
      </c>
      <c r="H4642" t="s">
        <v>15</v>
      </c>
      <c r="I4642" t="s">
        <v>16</v>
      </c>
      <c r="J4642">
        <v>4</v>
      </c>
      <c r="K4642" t="str">
        <f>IF(tickets_dataset[[#This Row],[status]] = "Closed", "Yes","No")</f>
        <v>Yes</v>
      </c>
      <c r="L4642" s="2">
        <f t="shared" si="288"/>
        <v>30.999999999941792</v>
      </c>
      <c r="M4642" t="str">
        <f t="shared" si="289"/>
        <v>No</v>
      </c>
      <c r="N4642" t="str">
        <f t="shared" si="290"/>
        <v>Jan</v>
      </c>
      <c r="O4642" s="2">
        <f t="shared" si="291"/>
        <v>1.2916666666642413</v>
      </c>
      <c r="P4642" t="str">
        <f>VLOOKUP(G4642,Agents!A:E,4,FALSE)</f>
        <v>Team1</v>
      </c>
      <c r="Q4642" t="str">
        <f>VLOOKUP(G4642,Agents!A:E,5,FALSE)</f>
        <v>Junior</v>
      </c>
      <c r="R4642" t="str">
        <f>VLOOKUP(G4642,Agents!A:E,2,FALSE)</f>
        <v>Morning</v>
      </c>
    </row>
    <row r="4643" spans="1:18" x14ac:dyDescent="0.35">
      <c r="A4643" t="s">
        <v>7754</v>
      </c>
      <c r="B4643" t="s">
        <v>3540</v>
      </c>
      <c r="C4643" t="s">
        <v>34</v>
      </c>
      <c r="D4643" t="s">
        <v>38</v>
      </c>
      <c r="E4643" s="1">
        <v>46062.194444444445</v>
      </c>
      <c r="F4643" s="1">
        <v>46065.277777777781</v>
      </c>
      <c r="G4643" t="s">
        <v>14</v>
      </c>
      <c r="H4643" t="s">
        <v>15</v>
      </c>
      <c r="I4643" t="s">
        <v>16</v>
      </c>
      <c r="J4643">
        <v>5</v>
      </c>
      <c r="K4643" t="str">
        <f>IF(tickets_dataset[[#This Row],[status]] = "Closed", "Yes","No")</f>
        <v>Yes</v>
      </c>
      <c r="L4643" s="2">
        <f t="shared" si="288"/>
        <v>74.000000000058208</v>
      </c>
      <c r="M4643" t="str">
        <f t="shared" si="289"/>
        <v>Yes</v>
      </c>
      <c r="N4643" t="str">
        <f t="shared" si="290"/>
        <v>Feb</v>
      </c>
      <c r="O4643" s="2">
        <f t="shared" si="291"/>
        <v>3.0833333333357587</v>
      </c>
      <c r="P4643" t="str">
        <f>VLOOKUP(G4643,Agents!A:E,4,FALSE)</f>
        <v>Team1</v>
      </c>
      <c r="Q4643" t="str">
        <f>VLOOKUP(G4643,Agents!A:E,5,FALSE)</f>
        <v>Senior</v>
      </c>
      <c r="R4643" t="str">
        <f>VLOOKUP(G4643,Agents!A:E,2,FALSE)</f>
        <v>Morning</v>
      </c>
    </row>
    <row r="4644" spans="1:18" x14ac:dyDescent="0.35">
      <c r="A4644" t="s">
        <v>7755</v>
      </c>
      <c r="B4644" t="s">
        <v>333</v>
      </c>
      <c r="C4644" t="s">
        <v>12</v>
      </c>
      <c r="D4644" t="s">
        <v>13</v>
      </c>
      <c r="E4644" s="1">
        <v>46045.564583333333</v>
      </c>
      <c r="F4644" s="1">
        <v>46046.272916666669</v>
      </c>
      <c r="G4644" t="s">
        <v>80</v>
      </c>
      <c r="H4644" t="s">
        <v>15</v>
      </c>
      <c r="I4644" t="s">
        <v>16</v>
      </c>
      <c r="J4644">
        <v>4</v>
      </c>
      <c r="K4644" t="str">
        <f>IF(tickets_dataset[[#This Row],[status]] = "Closed", "Yes","No")</f>
        <v>Yes</v>
      </c>
      <c r="L4644" s="2">
        <f t="shared" si="288"/>
        <v>17.000000000058208</v>
      </c>
      <c r="M4644" t="str">
        <f t="shared" si="289"/>
        <v>No</v>
      </c>
      <c r="N4644" t="str">
        <f t="shared" si="290"/>
        <v>Jan</v>
      </c>
      <c r="O4644" s="2">
        <f t="shared" si="291"/>
        <v>0.70833333333575865</v>
      </c>
      <c r="P4644" t="str">
        <f>VLOOKUP(G4644,Agents!A:E,4,FALSE)</f>
        <v>Team3</v>
      </c>
      <c r="Q4644" t="str">
        <f>VLOOKUP(G4644,Agents!A:E,5,FALSE)</f>
        <v>Junior</v>
      </c>
      <c r="R4644" t="str">
        <f>VLOOKUP(G4644,Agents!A:E,2,FALSE)</f>
        <v>Evening</v>
      </c>
    </row>
    <row r="4645" spans="1:18" x14ac:dyDescent="0.35">
      <c r="A4645" t="s">
        <v>7756</v>
      </c>
      <c r="B4645" t="s">
        <v>4660</v>
      </c>
      <c r="C4645" t="s">
        <v>12</v>
      </c>
      <c r="D4645" t="s">
        <v>38</v>
      </c>
      <c r="E4645" s="1">
        <v>46065.513194444444</v>
      </c>
      <c r="F4645" s="1">
        <v>46066.22152777778</v>
      </c>
      <c r="G4645" t="s">
        <v>103</v>
      </c>
      <c r="H4645" t="s">
        <v>28</v>
      </c>
      <c r="I4645" t="s">
        <v>16</v>
      </c>
      <c r="J4645">
        <v>3</v>
      </c>
      <c r="K4645" t="str">
        <f>IF(tickets_dataset[[#This Row],[status]] = "Closed", "Yes","No")</f>
        <v>No</v>
      </c>
      <c r="L4645" s="2">
        <f t="shared" si="288"/>
        <v>17.000000000058208</v>
      </c>
      <c r="M4645" t="str">
        <f t="shared" si="289"/>
        <v>No</v>
      </c>
      <c r="N4645" t="str">
        <f t="shared" si="290"/>
        <v>Feb</v>
      </c>
      <c r="O4645" s="2">
        <f t="shared" si="291"/>
        <v>0.70833333333575865</v>
      </c>
      <c r="P4645" t="str">
        <f>VLOOKUP(G4645,Agents!A:E,4,FALSE)</f>
        <v>Team4</v>
      </c>
      <c r="Q4645" t="str">
        <f>VLOOKUP(G4645,Agents!A:E,5,FALSE)</f>
        <v>Senior</v>
      </c>
      <c r="R4645" t="str">
        <f>VLOOKUP(G4645,Agents!A:E,2,FALSE)</f>
        <v>Night</v>
      </c>
    </row>
    <row r="4646" spans="1:18" x14ac:dyDescent="0.35">
      <c r="A4646" t="s">
        <v>7757</v>
      </c>
      <c r="B4646" t="s">
        <v>3956</v>
      </c>
      <c r="C4646" t="s">
        <v>34</v>
      </c>
      <c r="D4646" t="s">
        <v>13</v>
      </c>
      <c r="E4646" s="1">
        <v>46050.461111111108</v>
      </c>
      <c r="F4646" s="1">
        <v>46051.169444444444</v>
      </c>
      <c r="G4646" t="s">
        <v>273</v>
      </c>
      <c r="H4646" t="s">
        <v>15</v>
      </c>
      <c r="I4646" t="s">
        <v>16</v>
      </c>
      <c r="J4646">
        <v>4</v>
      </c>
      <c r="K4646" t="str">
        <f>IF(tickets_dataset[[#This Row],[status]] = "Closed", "Yes","No")</f>
        <v>Yes</v>
      </c>
      <c r="L4646" s="2">
        <f t="shared" si="288"/>
        <v>17.000000000058208</v>
      </c>
      <c r="M4646" t="str">
        <f t="shared" si="289"/>
        <v>No</v>
      </c>
      <c r="N4646" t="str">
        <f t="shared" si="290"/>
        <v>Jan</v>
      </c>
      <c r="O4646" s="2">
        <f t="shared" si="291"/>
        <v>0.70833333333575865</v>
      </c>
      <c r="P4646" t="str">
        <f>VLOOKUP(G4646,Agents!A:E,4,FALSE)</f>
        <v>Team3</v>
      </c>
      <c r="Q4646" t="str">
        <f>VLOOKUP(G4646,Agents!A:E,5,FALSE)</f>
        <v>Senior</v>
      </c>
      <c r="R4646" t="str">
        <f>VLOOKUP(G4646,Agents!A:E,2,FALSE)</f>
        <v>Evening</v>
      </c>
    </row>
    <row r="4647" spans="1:18" x14ac:dyDescent="0.35">
      <c r="A4647" t="s">
        <v>7758</v>
      </c>
      <c r="B4647" t="s">
        <v>7759</v>
      </c>
      <c r="C4647" t="s">
        <v>50</v>
      </c>
      <c r="D4647" t="s">
        <v>26</v>
      </c>
      <c r="E4647" s="1">
        <v>46077.815972222219</v>
      </c>
      <c r="F4647" s="1">
        <v>46078.107638888891</v>
      </c>
      <c r="G4647" t="s">
        <v>119</v>
      </c>
      <c r="H4647" t="s">
        <v>15</v>
      </c>
      <c r="I4647" t="s">
        <v>16</v>
      </c>
      <c r="J4647">
        <v>5</v>
      </c>
      <c r="K4647" t="str">
        <f>IF(tickets_dataset[[#This Row],[status]] = "Closed", "Yes","No")</f>
        <v>Yes</v>
      </c>
      <c r="L4647" s="2">
        <f t="shared" si="288"/>
        <v>7.0000000001164153</v>
      </c>
      <c r="M4647" t="str">
        <f t="shared" si="289"/>
        <v>No</v>
      </c>
      <c r="N4647" t="str">
        <f t="shared" si="290"/>
        <v>Feb</v>
      </c>
      <c r="O4647" s="2">
        <f t="shared" si="291"/>
        <v>0.29166666667151731</v>
      </c>
      <c r="P4647" t="str">
        <f>VLOOKUP(G4647,Agents!A:E,4,FALSE)</f>
        <v>Team1</v>
      </c>
      <c r="Q4647" t="str">
        <f>VLOOKUP(G4647,Agents!A:E,5,FALSE)</f>
        <v>Junior</v>
      </c>
      <c r="R4647" t="str">
        <f>VLOOKUP(G4647,Agents!A:E,2,FALSE)</f>
        <v>Morning</v>
      </c>
    </row>
    <row r="4648" spans="1:18" x14ac:dyDescent="0.35">
      <c r="A4648" t="s">
        <v>7760</v>
      </c>
      <c r="B4648" t="s">
        <v>7761</v>
      </c>
      <c r="C4648" t="s">
        <v>22</v>
      </c>
      <c r="D4648" t="s">
        <v>26</v>
      </c>
      <c r="E4648" s="1">
        <v>46097.172222222223</v>
      </c>
      <c r="F4648" s="1">
        <v>46098.713888888888</v>
      </c>
      <c r="G4648" t="s">
        <v>19</v>
      </c>
      <c r="H4648" t="s">
        <v>15</v>
      </c>
      <c r="I4648" t="s">
        <v>16</v>
      </c>
      <c r="J4648">
        <v>3</v>
      </c>
      <c r="K4648" t="str">
        <f>IF(tickets_dataset[[#This Row],[status]] = "Closed", "Yes","No")</f>
        <v>Yes</v>
      </c>
      <c r="L4648" s="2">
        <f t="shared" si="288"/>
        <v>36.999999999941792</v>
      </c>
      <c r="M4648" t="str">
        <f t="shared" si="289"/>
        <v>No</v>
      </c>
      <c r="N4648" t="str">
        <f t="shared" si="290"/>
        <v>Mar</v>
      </c>
      <c r="O4648" s="2">
        <f t="shared" si="291"/>
        <v>1.5416666666642413</v>
      </c>
      <c r="P4648" t="str">
        <f>VLOOKUP(G4648,Agents!A:E,4,FALSE)</f>
        <v>Team4</v>
      </c>
      <c r="Q4648" t="str">
        <f>VLOOKUP(G4648,Agents!A:E,5,FALSE)</f>
        <v>Senior</v>
      </c>
      <c r="R4648" t="str">
        <f>VLOOKUP(G4648,Agents!A:E,2,FALSE)</f>
        <v>Evening</v>
      </c>
    </row>
    <row r="4649" spans="1:18" x14ac:dyDescent="0.35">
      <c r="A4649" t="s">
        <v>7762</v>
      </c>
      <c r="B4649" t="s">
        <v>4923</v>
      </c>
      <c r="C4649" t="s">
        <v>76</v>
      </c>
      <c r="D4649" t="s">
        <v>13</v>
      </c>
      <c r="E4649" s="1">
        <v>46092.061805555553</v>
      </c>
      <c r="F4649" s="1">
        <v>46093.603472222225</v>
      </c>
      <c r="G4649" t="s">
        <v>239</v>
      </c>
      <c r="H4649" t="s">
        <v>15</v>
      </c>
      <c r="I4649" t="s">
        <v>16</v>
      </c>
      <c r="J4649">
        <v>5</v>
      </c>
      <c r="K4649" t="str">
        <f>IF(tickets_dataset[[#This Row],[status]] = "Closed", "Yes","No")</f>
        <v>Yes</v>
      </c>
      <c r="L4649" s="2">
        <f t="shared" si="288"/>
        <v>37.000000000116415</v>
      </c>
      <c r="M4649" t="str">
        <f t="shared" si="289"/>
        <v>No</v>
      </c>
      <c r="N4649" t="str">
        <f t="shared" si="290"/>
        <v>Mar</v>
      </c>
      <c r="O4649" s="2">
        <f t="shared" si="291"/>
        <v>1.5416666666715173</v>
      </c>
      <c r="P4649" t="str">
        <f>VLOOKUP(G4649,Agents!A:E,4,FALSE)</f>
        <v>Team1</v>
      </c>
      <c r="Q4649" t="str">
        <f>VLOOKUP(G4649,Agents!A:E,5,FALSE)</f>
        <v>Senior</v>
      </c>
      <c r="R4649" t="str">
        <f>VLOOKUP(G4649,Agents!A:E,2,FALSE)</f>
        <v>Evening</v>
      </c>
    </row>
    <row r="4650" spans="1:18" x14ac:dyDescent="0.35">
      <c r="A4650" t="s">
        <v>7763</v>
      </c>
      <c r="B4650" t="s">
        <v>3326</v>
      </c>
      <c r="C4650" t="s">
        <v>34</v>
      </c>
      <c r="D4650" t="s">
        <v>38</v>
      </c>
      <c r="E4650" s="1">
        <v>46028.237500000003</v>
      </c>
      <c r="F4650" s="1">
        <v>46030.529166666667</v>
      </c>
      <c r="G4650" t="s">
        <v>23</v>
      </c>
      <c r="H4650" t="s">
        <v>15</v>
      </c>
      <c r="I4650" t="s">
        <v>16</v>
      </c>
      <c r="J4650">
        <v>5</v>
      </c>
      <c r="K4650" t="str">
        <f>IF(tickets_dataset[[#This Row],[status]] = "Closed", "Yes","No")</f>
        <v>Yes</v>
      </c>
      <c r="L4650" s="2">
        <f t="shared" si="288"/>
        <v>54.999999999941792</v>
      </c>
      <c r="M4650" t="str">
        <f t="shared" si="289"/>
        <v>Yes</v>
      </c>
      <c r="N4650" t="str">
        <f t="shared" si="290"/>
        <v>Jan</v>
      </c>
      <c r="O4650" s="2">
        <f t="shared" si="291"/>
        <v>2.2916666666642413</v>
      </c>
      <c r="P4650" t="str">
        <f>VLOOKUP(G4650,Agents!A:E,4,FALSE)</f>
        <v>Team3</v>
      </c>
      <c r="Q4650" t="str">
        <f>VLOOKUP(G4650,Agents!A:E,5,FALSE)</f>
        <v>Senior</v>
      </c>
      <c r="R4650" t="str">
        <f>VLOOKUP(G4650,Agents!A:E,2,FALSE)</f>
        <v>Evening</v>
      </c>
    </row>
    <row r="4651" spans="1:18" x14ac:dyDescent="0.35">
      <c r="A4651" t="s">
        <v>7764</v>
      </c>
      <c r="B4651" t="s">
        <v>2120</v>
      </c>
      <c r="C4651" t="s">
        <v>34</v>
      </c>
      <c r="D4651" t="s">
        <v>13</v>
      </c>
      <c r="E4651" s="1">
        <v>46053.069444444445</v>
      </c>
      <c r="F4651" s="1">
        <v>46054.194444444445</v>
      </c>
      <c r="G4651" t="s">
        <v>119</v>
      </c>
      <c r="H4651" t="s">
        <v>15</v>
      </c>
      <c r="I4651" t="s">
        <v>16</v>
      </c>
      <c r="J4651">
        <v>4</v>
      </c>
      <c r="K4651" t="str">
        <f>IF(tickets_dataset[[#This Row],[status]] = "Closed", "Yes","No")</f>
        <v>Yes</v>
      </c>
      <c r="L4651" s="2">
        <f t="shared" si="288"/>
        <v>27</v>
      </c>
      <c r="M4651" t="str">
        <f t="shared" si="289"/>
        <v>No</v>
      </c>
      <c r="N4651" t="str">
        <f t="shared" si="290"/>
        <v>Jan</v>
      </c>
      <c r="O4651" s="2">
        <f t="shared" si="291"/>
        <v>1.125</v>
      </c>
      <c r="P4651" t="str">
        <f>VLOOKUP(G4651,Agents!A:E,4,FALSE)</f>
        <v>Team1</v>
      </c>
      <c r="Q4651" t="str">
        <f>VLOOKUP(G4651,Agents!A:E,5,FALSE)</f>
        <v>Junior</v>
      </c>
      <c r="R4651" t="str">
        <f>VLOOKUP(G4651,Agents!A:E,2,FALSE)</f>
        <v>Morning</v>
      </c>
    </row>
    <row r="4652" spans="1:18" x14ac:dyDescent="0.35">
      <c r="A4652" t="s">
        <v>7765</v>
      </c>
      <c r="B4652" t="s">
        <v>7766</v>
      </c>
      <c r="C4652" t="s">
        <v>22</v>
      </c>
      <c r="D4652" t="s">
        <v>26</v>
      </c>
      <c r="E4652" s="1">
        <v>46103.701388888891</v>
      </c>
      <c r="F4652" s="1">
        <v>46105.659722222219</v>
      </c>
      <c r="G4652" t="s">
        <v>100</v>
      </c>
      <c r="H4652" t="s">
        <v>132</v>
      </c>
      <c r="I4652" t="s">
        <v>16</v>
      </c>
      <c r="J4652">
        <v>5</v>
      </c>
      <c r="K4652" t="str">
        <f>IF(tickets_dataset[[#This Row],[status]] = "Closed", "Yes","No")</f>
        <v>No</v>
      </c>
      <c r="L4652" s="2">
        <f t="shared" si="288"/>
        <v>46.999999999883585</v>
      </c>
      <c r="M4652" t="str">
        <f t="shared" si="289"/>
        <v>No</v>
      </c>
      <c r="N4652" t="str">
        <f t="shared" si="290"/>
        <v>Mar</v>
      </c>
      <c r="O4652" s="2">
        <f t="shared" si="291"/>
        <v>1.9583333333284827</v>
      </c>
      <c r="P4652" t="str">
        <f>VLOOKUP(G4652,Agents!A:E,4,FALSE)</f>
        <v>Team4</v>
      </c>
      <c r="Q4652" t="str">
        <f>VLOOKUP(G4652,Agents!A:E,5,FALSE)</f>
        <v>Junior</v>
      </c>
      <c r="R4652" t="str">
        <f>VLOOKUP(G4652,Agents!A:E,2,FALSE)</f>
        <v>Evening</v>
      </c>
    </row>
    <row r="4653" spans="1:18" x14ac:dyDescent="0.35">
      <c r="A4653" t="s">
        <v>7767</v>
      </c>
      <c r="B4653" t="s">
        <v>5798</v>
      </c>
      <c r="C4653" t="s">
        <v>76</v>
      </c>
      <c r="D4653" t="s">
        <v>13</v>
      </c>
      <c r="E4653" s="1">
        <v>46073.726388888892</v>
      </c>
      <c r="F4653" s="1">
        <v>46074.976388888892</v>
      </c>
      <c r="G4653" t="s">
        <v>357</v>
      </c>
      <c r="H4653" t="s">
        <v>28</v>
      </c>
      <c r="I4653" t="s">
        <v>16</v>
      </c>
      <c r="J4653">
        <v>5</v>
      </c>
      <c r="K4653" t="str">
        <f>IF(tickets_dataset[[#This Row],[status]] = "Closed", "Yes","No")</f>
        <v>No</v>
      </c>
      <c r="L4653" s="2">
        <f t="shared" si="288"/>
        <v>30</v>
      </c>
      <c r="M4653" t="str">
        <f t="shared" si="289"/>
        <v>No</v>
      </c>
      <c r="N4653" t="str">
        <f t="shared" si="290"/>
        <v>Feb</v>
      </c>
      <c r="O4653" s="2">
        <f t="shared" si="291"/>
        <v>1.25</v>
      </c>
      <c r="P4653" t="str">
        <f>VLOOKUP(G4653,Agents!A:E,4,FALSE)</f>
        <v>Team1</v>
      </c>
      <c r="Q4653" t="str">
        <f>VLOOKUP(G4653,Agents!A:E,5,FALSE)</f>
        <v>Mid</v>
      </c>
      <c r="R4653" t="str">
        <f>VLOOKUP(G4653,Agents!A:E,2,FALSE)</f>
        <v>Morning</v>
      </c>
    </row>
    <row r="4654" spans="1:18" x14ac:dyDescent="0.35">
      <c r="A4654" t="s">
        <v>7768</v>
      </c>
      <c r="B4654" t="s">
        <v>7769</v>
      </c>
      <c r="C4654" t="s">
        <v>34</v>
      </c>
      <c r="D4654" t="s">
        <v>26</v>
      </c>
      <c r="E4654" s="1">
        <v>46079.074305555558</v>
      </c>
      <c r="F4654" s="1">
        <v>46080.282638888886</v>
      </c>
      <c r="G4654" t="s">
        <v>100</v>
      </c>
      <c r="H4654" t="s">
        <v>132</v>
      </c>
      <c r="I4654" t="s">
        <v>16</v>
      </c>
      <c r="J4654">
        <v>4</v>
      </c>
      <c r="K4654" t="str">
        <f>IF(tickets_dataset[[#This Row],[status]] = "Closed", "Yes","No")</f>
        <v>No</v>
      </c>
      <c r="L4654" s="2">
        <f t="shared" si="288"/>
        <v>28.999999999883585</v>
      </c>
      <c r="M4654" t="str">
        <f t="shared" si="289"/>
        <v>No</v>
      </c>
      <c r="N4654" t="str">
        <f t="shared" si="290"/>
        <v>Feb</v>
      </c>
      <c r="O4654" s="2">
        <f t="shared" si="291"/>
        <v>1.2083333333284827</v>
      </c>
      <c r="P4654" t="str">
        <f>VLOOKUP(G4654,Agents!A:E,4,FALSE)</f>
        <v>Team4</v>
      </c>
      <c r="Q4654" t="str">
        <f>VLOOKUP(G4654,Agents!A:E,5,FALSE)</f>
        <v>Junior</v>
      </c>
      <c r="R4654" t="str">
        <f>VLOOKUP(G4654,Agents!A:E,2,FALSE)</f>
        <v>Evening</v>
      </c>
    </row>
    <row r="4655" spans="1:18" x14ac:dyDescent="0.35">
      <c r="A4655" t="s">
        <v>7770</v>
      </c>
      <c r="B4655" t="s">
        <v>2293</v>
      </c>
      <c r="C4655" t="s">
        <v>12</v>
      </c>
      <c r="D4655" t="s">
        <v>38</v>
      </c>
      <c r="E4655" s="1">
        <v>46106.314583333333</v>
      </c>
      <c r="F4655" s="1">
        <v>46109.647916666669</v>
      </c>
      <c r="G4655" t="s">
        <v>159</v>
      </c>
      <c r="H4655" t="s">
        <v>28</v>
      </c>
      <c r="I4655" t="s">
        <v>16</v>
      </c>
      <c r="J4655">
        <v>4</v>
      </c>
      <c r="K4655" t="str">
        <f>IF(tickets_dataset[[#This Row],[status]] = "Closed", "Yes","No")</f>
        <v>No</v>
      </c>
      <c r="L4655" s="2">
        <f t="shared" si="288"/>
        <v>80.000000000058208</v>
      </c>
      <c r="M4655" t="str">
        <f t="shared" si="289"/>
        <v>Yes</v>
      </c>
      <c r="N4655" t="str">
        <f t="shared" si="290"/>
        <v>Mar</v>
      </c>
      <c r="O4655" s="2">
        <f t="shared" si="291"/>
        <v>3.3333333333357587</v>
      </c>
      <c r="P4655" t="str">
        <f>VLOOKUP(G4655,Agents!A:E,4,FALSE)</f>
        <v>Team4</v>
      </c>
      <c r="Q4655" t="str">
        <f>VLOOKUP(G4655,Agents!A:E,5,FALSE)</f>
        <v>Mid</v>
      </c>
      <c r="R4655" t="str">
        <f>VLOOKUP(G4655,Agents!A:E,2,FALSE)</f>
        <v>Night</v>
      </c>
    </row>
    <row r="4656" spans="1:18" x14ac:dyDescent="0.35">
      <c r="A4656" t="s">
        <v>7771</v>
      </c>
      <c r="B4656" t="s">
        <v>7772</v>
      </c>
      <c r="C4656" t="s">
        <v>12</v>
      </c>
      <c r="D4656" t="s">
        <v>13</v>
      </c>
      <c r="E4656" s="1">
        <v>46061.565972222219</v>
      </c>
      <c r="F4656" s="1">
        <v>46061.649305555555</v>
      </c>
      <c r="G4656" t="s">
        <v>282</v>
      </c>
      <c r="H4656" t="s">
        <v>15</v>
      </c>
      <c r="I4656" t="s">
        <v>16</v>
      </c>
      <c r="J4656">
        <v>4</v>
      </c>
      <c r="K4656" t="str">
        <f>IF(tickets_dataset[[#This Row],[status]] = "Closed", "Yes","No")</f>
        <v>Yes</v>
      </c>
      <c r="L4656" s="2">
        <f t="shared" si="288"/>
        <v>2.0000000000582077</v>
      </c>
      <c r="M4656" t="str">
        <f t="shared" si="289"/>
        <v>No</v>
      </c>
      <c r="N4656" t="str">
        <f t="shared" si="290"/>
        <v>Feb</v>
      </c>
      <c r="O4656" s="2">
        <f t="shared" si="291"/>
        <v>8.3333333335758653E-2</v>
      </c>
      <c r="P4656" t="str">
        <f>VLOOKUP(G4656,Agents!A:E,4,FALSE)</f>
        <v>Team4</v>
      </c>
      <c r="Q4656" t="str">
        <f>VLOOKUP(G4656,Agents!A:E,5,FALSE)</f>
        <v>Mid</v>
      </c>
      <c r="R4656" t="str">
        <f>VLOOKUP(G4656,Agents!A:E,2,FALSE)</f>
        <v>Morning</v>
      </c>
    </row>
    <row r="4657" spans="1:18" x14ac:dyDescent="0.35">
      <c r="A4657" t="s">
        <v>7773</v>
      </c>
      <c r="B4657" t="s">
        <v>7774</v>
      </c>
      <c r="C4657" t="s">
        <v>34</v>
      </c>
      <c r="D4657" t="s">
        <v>13</v>
      </c>
      <c r="E4657" s="1">
        <v>46077.581250000003</v>
      </c>
      <c r="F4657" s="1">
        <v>46078.372916666667</v>
      </c>
      <c r="G4657" t="s">
        <v>422</v>
      </c>
      <c r="H4657" t="s">
        <v>15</v>
      </c>
      <c r="I4657" t="s">
        <v>16</v>
      </c>
      <c r="J4657">
        <v>3</v>
      </c>
      <c r="K4657" t="str">
        <f>IF(tickets_dataset[[#This Row],[status]] = "Closed", "Yes","No")</f>
        <v>Yes</v>
      </c>
      <c r="L4657" s="2">
        <f t="shared" si="288"/>
        <v>18.999999999941792</v>
      </c>
      <c r="M4657" t="str">
        <f t="shared" si="289"/>
        <v>No</v>
      </c>
      <c r="N4657" t="str">
        <f t="shared" si="290"/>
        <v>Feb</v>
      </c>
      <c r="O4657" s="2">
        <f t="shared" si="291"/>
        <v>0.79166666666424135</v>
      </c>
      <c r="P4657" t="str">
        <f>VLOOKUP(G4657,Agents!A:E,4,FALSE)</f>
        <v>Team5</v>
      </c>
      <c r="Q4657" t="str">
        <f>VLOOKUP(G4657,Agents!A:E,5,FALSE)</f>
        <v>Mid</v>
      </c>
      <c r="R4657" t="str">
        <f>VLOOKUP(G4657,Agents!A:E,2,FALSE)</f>
        <v>Evening</v>
      </c>
    </row>
    <row r="4658" spans="1:18" x14ac:dyDescent="0.35">
      <c r="A4658" t="s">
        <v>7775</v>
      </c>
      <c r="B4658" t="s">
        <v>3081</v>
      </c>
      <c r="C4658" t="s">
        <v>12</v>
      </c>
      <c r="D4658" t="s">
        <v>26</v>
      </c>
      <c r="E4658" s="1">
        <v>46085.824999999997</v>
      </c>
      <c r="F4658" s="1">
        <v>46086.158333333333</v>
      </c>
      <c r="G4658" t="s">
        <v>256</v>
      </c>
      <c r="H4658" t="s">
        <v>15</v>
      </c>
      <c r="I4658" t="s">
        <v>16</v>
      </c>
      <c r="J4658">
        <v>3</v>
      </c>
      <c r="K4658" t="str">
        <f>IF(tickets_dataset[[#This Row],[status]] = "Closed", "Yes","No")</f>
        <v>Yes</v>
      </c>
      <c r="L4658" s="2">
        <f t="shared" si="288"/>
        <v>8.0000000000582077</v>
      </c>
      <c r="M4658" t="str">
        <f t="shared" si="289"/>
        <v>No</v>
      </c>
      <c r="N4658" t="str">
        <f t="shared" si="290"/>
        <v>Mar</v>
      </c>
      <c r="O4658" s="2">
        <f t="shared" si="291"/>
        <v>0.33333333333575865</v>
      </c>
      <c r="P4658" t="str">
        <f>VLOOKUP(G4658,Agents!A:E,4,FALSE)</f>
        <v>Team1</v>
      </c>
      <c r="Q4658" t="str">
        <f>VLOOKUP(G4658,Agents!A:E,5,FALSE)</f>
        <v>Mid</v>
      </c>
      <c r="R4658" t="str">
        <f>VLOOKUP(G4658,Agents!A:E,2,FALSE)</f>
        <v>Morning</v>
      </c>
    </row>
    <row r="4659" spans="1:18" x14ac:dyDescent="0.35">
      <c r="A4659" t="s">
        <v>7776</v>
      </c>
      <c r="B4659" t="s">
        <v>7777</v>
      </c>
      <c r="C4659" t="s">
        <v>22</v>
      </c>
      <c r="D4659" t="s">
        <v>13</v>
      </c>
      <c r="E4659" s="1">
        <v>46025.352777777778</v>
      </c>
      <c r="F4659" s="1">
        <v>46026.686111111114</v>
      </c>
      <c r="G4659" t="s">
        <v>167</v>
      </c>
      <c r="H4659" t="s">
        <v>15</v>
      </c>
      <c r="I4659" t="s">
        <v>16</v>
      </c>
      <c r="J4659">
        <v>3</v>
      </c>
      <c r="K4659" t="str">
        <f>IF(tickets_dataset[[#This Row],[status]] = "Closed", "Yes","No")</f>
        <v>Yes</v>
      </c>
      <c r="L4659" s="2">
        <f t="shared" si="288"/>
        <v>32.000000000058208</v>
      </c>
      <c r="M4659" t="str">
        <f t="shared" si="289"/>
        <v>No</v>
      </c>
      <c r="N4659" t="str">
        <f t="shared" si="290"/>
        <v>Jan</v>
      </c>
      <c r="O4659" s="2">
        <f t="shared" si="291"/>
        <v>1.3333333333357587</v>
      </c>
      <c r="P4659" t="str">
        <f>VLOOKUP(G4659,Agents!A:E,4,FALSE)</f>
        <v>Team3</v>
      </c>
      <c r="Q4659" t="str">
        <f>VLOOKUP(G4659,Agents!A:E,5,FALSE)</f>
        <v>Mid</v>
      </c>
      <c r="R4659" t="str">
        <f>VLOOKUP(G4659,Agents!A:E,2,FALSE)</f>
        <v>Evening</v>
      </c>
    </row>
    <row r="4660" spans="1:18" x14ac:dyDescent="0.35">
      <c r="A4660" t="s">
        <v>7778</v>
      </c>
      <c r="B4660" t="s">
        <v>7779</v>
      </c>
      <c r="C4660" t="s">
        <v>34</v>
      </c>
      <c r="D4660" t="s">
        <v>26</v>
      </c>
      <c r="E4660" s="1">
        <v>46075.330555555556</v>
      </c>
      <c r="F4660" s="1">
        <v>46077.538888888892</v>
      </c>
      <c r="G4660" t="s">
        <v>167</v>
      </c>
      <c r="H4660" t="s">
        <v>15</v>
      </c>
      <c r="I4660" t="s">
        <v>16</v>
      </c>
      <c r="J4660">
        <v>4</v>
      </c>
      <c r="K4660" t="str">
        <f>IF(tickets_dataset[[#This Row],[status]] = "Closed", "Yes","No")</f>
        <v>Yes</v>
      </c>
      <c r="L4660" s="2">
        <f t="shared" si="288"/>
        <v>53.000000000058208</v>
      </c>
      <c r="M4660" t="str">
        <f t="shared" si="289"/>
        <v>Yes</v>
      </c>
      <c r="N4660" t="str">
        <f t="shared" si="290"/>
        <v>Feb</v>
      </c>
      <c r="O4660" s="2">
        <f t="shared" si="291"/>
        <v>2.2083333333357587</v>
      </c>
      <c r="P4660" t="str">
        <f>VLOOKUP(G4660,Agents!A:E,4,FALSE)</f>
        <v>Team3</v>
      </c>
      <c r="Q4660" t="str">
        <f>VLOOKUP(G4660,Agents!A:E,5,FALSE)</f>
        <v>Mid</v>
      </c>
      <c r="R4660" t="str">
        <f>VLOOKUP(G4660,Agents!A:E,2,FALSE)</f>
        <v>Evening</v>
      </c>
    </row>
    <row r="4661" spans="1:18" x14ac:dyDescent="0.35">
      <c r="A4661" t="s">
        <v>7780</v>
      </c>
      <c r="B4661" t="s">
        <v>7781</v>
      </c>
      <c r="C4661" t="s">
        <v>34</v>
      </c>
      <c r="D4661" t="s">
        <v>13</v>
      </c>
      <c r="E4661" s="1">
        <v>46079.513194444444</v>
      </c>
      <c r="F4661" s="1">
        <v>46080.72152777778</v>
      </c>
      <c r="G4661" t="s">
        <v>77</v>
      </c>
      <c r="H4661" t="s">
        <v>15</v>
      </c>
      <c r="I4661" t="s">
        <v>68</v>
      </c>
      <c r="J4661">
        <v>2</v>
      </c>
      <c r="K4661" t="str">
        <f>IF(tickets_dataset[[#This Row],[status]] = "Closed", "Yes","No")</f>
        <v>Yes</v>
      </c>
      <c r="L4661" s="2">
        <f t="shared" si="288"/>
        <v>29.000000000058208</v>
      </c>
      <c r="M4661" t="str">
        <f t="shared" si="289"/>
        <v>No</v>
      </c>
      <c r="N4661" t="str">
        <f t="shared" si="290"/>
        <v>Feb</v>
      </c>
      <c r="O4661" s="2">
        <f t="shared" si="291"/>
        <v>1.2083333333357587</v>
      </c>
      <c r="P4661" t="str">
        <f>VLOOKUP(G4661,Agents!A:E,4,FALSE)</f>
        <v>Team5</v>
      </c>
      <c r="Q4661" t="str">
        <f>VLOOKUP(G4661,Agents!A:E,5,FALSE)</f>
        <v>Junior</v>
      </c>
      <c r="R4661" t="str">
        <f>VLOOKUP(G4661,Agents!A:E,2,FALSE)</f>
        <v>Evening</v>
      </c>
    </row>
    <row r="4662" spans="1:18" x14ac:dyDescent="0.35">
      <c r="A4662" t="s">
        <v>7782</v>
      </c>
      <c r="B4662" t="s">
        <v>118</v>
      </c>
      <c r="C4662" t="s">
        <v>12</v>
      </c>
      <c r="D4662" t="s">
        <v>38</v>
      </c>
      <c r="E4662" s="1">
        <v>46047.93472222222</v>
      </c>
      <c r="F4662" s="1">
        <v>46049.18472222222</v>
      </c>
      <c r="G4662" t="s">
        <v>56</v>
      </c>
      <c r="H4662" t="s">
        <v>15</v>
      </c>
      <c r="I4662" t="s">
        <v>16</v>
      </c>
      <c r="J4662">
        <v>3</v>
      </c>
      <c r="K4662" t="str">
        <f>IF(tickets_dataset[[#This Row],[status]] = "Closed", "Yes","No")</f>
        <v>Yes</v>
      </c>
      <c r="L4662" s="2">
        <f t="shared" si="288"/>
        <v>30</v>
      </c>
      <c r="M4662" t="str">
        <f t="shared" si="289"/>
        <v>No</v>
      </c>
      <c r="N4662" t="str">
        <f t="shared" si="290"/>
        <v>Jan</v>
      </c>
      <c r="O4662" s="2">
        <f t="shared" si="291"/>
        <v>1.25</v>
      </c>
      <c r="P4662" t="str">
        <f>VLOOKUP(G4662,Agents!A:E,4,FALSE)</f>
        <v>Team1</v>
      </c>
      <c r="Q4662" t="str">
        <f>VLOOKUP(G4662,Agents!A:E,5,FALSE)</f>
        <v>Senior</v>
      </c>
      <c r="R4662" t="str">
        <f>VLOOKUP(G4662,Agents!A:E,2,FALSE)</f>
        <v>Night</v>
      </c>
    </row>
    <row r="4663" spans="1:18" x14ac:dyDescent="0.35">
      <c r="A4663" t="s">
        <v>7783</v>
      </c>
      <c r="B4663" t="s">
        <v>7784</v>
      </c>
      <c r="C4663" t="s">
        <v>34</v>
      </c>
      <c r="D4663" t="s">
        <v>13</v>
      </c>
      <c r="E4663" s="1">
        <v>46069.35</v>
      </c>
      <c r="F4663" s="1">
        <v>46070.89166666667</v>
      </c>
      <c r="G4663" t="s">
        <v>80</v>
      </c>
      <c r="H4663" t="s">
        <v>15</v>
      </c>
      <c r="I4663" t="s">
        <v>16</v>
      </c>
      <c r="J4663">
        <v>4</v>
      </c>
      <c r="K4663" t="str">
        <f>IF(tickets_dataset[[#This Row],[status]] = "Closed", "Yes","No")</f>
        <v>Yes</v>
      </c>
      <c r="L4663" s="2">
        <f t="shared" si="288"/>
        <v>37.000000000116415</v>
      </c>
      <c r="M4663" t="str">
        <f t="shared" si="289"/>
        <v>No</v>
      </c>
      <c r="N4663" t="str">
        <f t="shared" si="290"/>
        <v>Feb</v>
      </c>
      <c r="O4663" s="2">
        <f t="shared" si="291"/>
        <v>1.5416666666715173</v>
      </c>
      <c r="P4663" t="str">
        <f>VLOOKUP(G4663,Agents!A:E,4,FALSE)</f>
        <v>Team3</v>
      </c>
      <c r="Q4663" t="str">
        <f>VLOOKUP(G4663,Agents!A:E,5,FALSE)</f>
        <v>Junior</v>
      </c>
      <c r="R4663" t="str">
        <f>VLOOKUP(G4663,Agents!A:E,2,FALSE)</f>
        <v>Evening</v>
      </c>
    </row>
    <row r="4664" spans="1:18" x14ac:dyDescent="0.35">
      <c r="A4664" t="s">
        <v>7785</v>
      </c>
      <c r="B4664" t="s">
        <v>4605</v>
      </c>
      <c r="C4664" t="s">
        <v>12</v>
      </c>
      <c r="D4664" t="s">
        <v>13</v>
      </c>
      <c r="E4664" s="1">
        <v>46049.579861111109</v>
      </c>
      <c r="F4664" s="1">
        <v>46049.954861111109</v>
      </c>
      <c r="G4664" t="s">
        <v>140</v>
      </c>
      <c r="H4664" t="s">
        <v>15</v>
      </c>
      <c r="I4664" t="s">
        <v>16</v>
      </c>
      <c r="J4664">
        <v>4</v>
      </c>
      <c r="K4664" t="str">
        <f>IF(tickets_dataset[[#This Row],[status]] = "Closed", "Yes","No")</f>
        <v>Yes</v>
      </c>
      <c r="L4664" s="2">
        <f t="shared" si="288"/>
        <v>9</v>
      </c>
      <c r="M4664" t="str">
        <f t="shared" si="289"/>
        <v>No</v>
      </c>
      <c r="N4664" t="str">
        <f t="shared" si="290"/>
        <v>Jan</v>
      </c>
      <c r="O4664" s="2">
        <f t="shared" si="291"/>
        <v>0.375</v>
      </c>
      <c r="P4664" t="str">
        <f>VLOOKUP(G4664,Agents!A:E,4,FALSE)</f>
        <v>Team1</v>
      </c>
      <c r="Q4664" t="str">
        <f>VLOOKUP(G4664,Agents!A:E,5,FALSE)</f>
        <v>Junior</v>
      </c>
      <c r="R4664" t="str">
        <f>VLOOKUP(G4664,Agents!A:E,2,FALSE)</f>
        <v>Morning</v>
      </c>
    </row>
    <row r="4665" spans="1:18" x14ac:dyDescent="0.35">
      <c r="A4665" t="s">
        <v>7786</v>
      </c>
      <c r="B4665" t="s">
        <v>5304</v>
      </c>
      <c r="C4665" t="s">
        <v>34</v>
      </c>
      <c r="D4665" t="s">
        <v>38</v>
      </c>
      <c r="E4665" s="1">
        <v>46074.510416666664</v>
      </c>
      <c r="F4665" s="1">
        <v>46078.177083333336</v>
      </c>
      <c r="G4665" t="s">
        <v>62</v>
      </c>
      <c r="H4665" t="s">
        <v>15</v>
      </c>
      <c r="I4665" t="s">
        <v>16</v>
      </c>
      <c r="J4665">
        <v>4</v>
      </c>
      <c r="K4665" t="str">
        <f>IF(tickets_dataset[[#This Row],[status]] = "Closed", "Yes","No")</f>
        <v>Yes</v>
      </c>
      <c r="L4665" s="2">
        <f t="shared" si="288"/>
        <v>88.000000000116415</v>
      </c>
      <c r="M4665" t="str">
        <f t="shared" si="289"/>
        <v>Yes</v>
      </c>
      <c r="N4665" t="str">
        <f t="shared" si="290"/>
        <v>Feb</v>
      </c>
      <c r="O4665" s="2">
        <f t="shared" si="291"/>
        <v>3.6666666666715173</v>
      </c>
      <c r="P4665" t="str">
        <f>VLOOKUP(G4665,Agents!A:E,4,FALSE)</f>
        <v>Team1</v>
      </c>
      <c r="Q4665" t="str">
        <f>VLOOKUP(G4665,Agents!A:E,5,FALSE)</f>
        <v>Junior</v>
      </c>
      <c r="R4665" t="str">
        <f>VLOOKUP(G4665,Agents!A:E,2,FALSE)</f>
        <v>Morning</v>
      </c>
    </row>
    <row r="4666" spans="1:18" x14ac:dyDescent="0.35">
      <c r="A4666" t="s">
        <v>7787</v>
      </c>
      <c r="B4666" t="s">
        <v>7788</v>
      </c>
      <c r="C4666" t="s">
        <v>22</v>
      </c>
      <c r="D4666" t="s">
        <v>38</v>
      </c>
      <c r="E4666" s="1">
        <v>46080.112500000003</v>
      </c>
      <c r="F4666" s="1">
        <v>46082.112500000003</v>
      </c>
      <c r="G4666" t="s">
        <v>42</v>
      </c>
      <c r="H4666" t="s">
        <v>15</v>
      </c>
      <c r="I4666" t="s">
        <v>16</v>
      </c>
      <c r="J4666">
        <v>3</v>
      </c>
      <c r="K4666" t="str">
        <f>IF(tickets_dataset[[#This Row],[status]] = "Closed", "Yes","No")</f>
        <v>Yes</v>
      </c>
      <c r="L4666" s="2">
        <f t="shared" si="288"/>
        <v>48</v>
      </c>
      <c r="M4666" t="str">
        <f t="shared" si="289"/>
        <v>No</v>
      </c>
      <c r="N4666" t="str">
        <f t="shared" si="290"/>
        <v>Feb</v>
      </c>
      <c r="O4666" s="2">
        <f t="shared" si="291"/>
        <v>2</v>
      </c>
      <c r="P4666" t="str">
        <f>VLOOKUP(G4666,Agents!A:E,4,FALSE)</f>
        <v>Team2</v>
      </c>
      <c r="Q4666" t="str">
        <f>VLOOKUP(G4666,Agents!A:E,5,FALSE)</f>
        <v>Junior</v>
      </c>
      <c r="R4666" t="str">
        <f>VLOOKUP(G4666,Agents!A:E,2,FALSE)</f>
        <v>Night</v>
      </c>
    </row>
    <row r="4667" spans="1:18" x14ac:dyDescent="0.35">
      <c r="A4667" t="s">
        <v>7789</v>
      </c>
      <c r="B4667" t="s">
        <v>203</v>
      </c>
      <c r="C4667" t="s">
        <v>50</v>
      </c>
      <c r="D4667" t="s">
        <v>38</v>
      </c>
      <c r="E4667" s="1">
        <v>46033.831944444442</v>
      </c>
      <c r="F4667" s="1">
        <v>46034.623611111114</v>
      </c>
      <c r="G4667" t="s">
        <v>27</v>
      </c>
      <c r="H4667" t="s">
        <v>15</v>
      </c>
      <c r="I4667" t="s">
        <v>16</v>
      </c>
      <c r="J4667">
        <v>4</v>
      </c>
      <c r="K4667" t="str">
        <f>IF(tickets_dataset[[#This Row],[status]] = "Closed", "Yes","No")</f>
        <v>Yes</v>
      </c>
      <c r="L4667" s="2">
        <f t="shared" si="288"/>
        <v>19.000000000116415</v>
      </c>
      <c r="M4667" t="str">
        <f t="shared" si="289"/>
        <v>No</v>
      </c>
      <c r="N4667" t="str">
        <f t="shared" si="290"/>
        <v>Jan</v>
      </c>
      <c r="O4667" s="2">
        <f t="shared" si="291"/>
        <v>0.79166666667151731</v>
      </c>
      <c r="P4667" t="str">
        <f>VLOOKUP(G4667,Agents!A:E,4,FALSE)</f>
        <v>Team5</v>
      </c>
      <c r="Q4667" t="str">
        <f>VLOOKUP(G4667,Agents!A:E,5,FALSE)</f>
        <v>Senior</v>
      </c>
      <c r="R4667" t="str">
        <f>VLOOKUP(G4667,Agents!A:E,2,FALSE)</f>
        <v>Morning</v>
      </c>
    </row>
    <row r="4668" spans="1:18" x14ac:dyDescent="0.35">
      <c r="A4668" t="s">
        <v>7790</v>
      </c>
      <c r="B4668" t="s">
        <v>7791</v>
      </c>
      <c r="C4668" t="s">
        <v>50</v>
      </c>
      <c r="D4668" t="s">
        <v>26</v>
      </c>
      <c r="E4668" s="1">
        <v>46048.326388888891</v>
      </c>
      <c r="F4668" s="1">
        <v>46049.993055555555</v>
      </c>
      <c r="G4668" t="s">
        <v>131</v>
      </c>
      <c r="H4668" t="s">
        <v>15</v>
      </c>
      <c r="I4668" t="s">
        <v>16</v>
      </c>
      <c r="J4668">
        <v>4</v>
      </c>
      <c r="K4668" t="str">
        <f>IF(tickets_dataset[[#This Row],[status]] = "Closed", "Yes","No")</f>
        <v>Yes</v>
      </c>
      <c r="L4668" s="2">
        <f t="shared" si="288"/>
        <v>39.999999999941792</v>
      </c>
      <c r="M4668" t="str">
        <f t="shared" si="289"/>
        <v>No</v>
      </c>
      <c r="N4668" t="str">
        <f t="shared" si="290"/>
        <v>Jan</v>
      </c>
      <c r="O4668" s="2">
        <f t="shared" si="291"/>
        <v>1.6666666666642413</v>
      </c>
      <c r="P4668" t="str">
        <f>VLOOKUP(G4668,Agents!A:E,4,FALSE)</f>
        <v>Team4</v>
      </c>
      <c r="Q4668" t="str">
        <f>VLOOKUP(G4668,Agents!A:E,5,FALSE)</f>
        <v>Junior</v>
      </c>
      <c r="R4668" t="str">
        <f>VLOOKUP(G4668,Agents!A:E,2,FALSE)</f>
        <v>Night</v>
      </c>
    </row>
    <row r="4669" spans="1:18" x14ac:dyDescent="0.35">
      <c r="A4669" t="s">
        <v>7792</v>
      </c>
      <c r="B4669" t="s">
        <v>1896</v>
      </c>
      <c r="C4669" t="s">
        <v>34</v>
      </c>
      <c r="D4669" t="s">
        <v>38</v>
      </c>
      <c r="E4669" s="1">
        <v>46037.172222222223</v>
      </c>
      <c r="F4669" s="1">
        <v>46037.463888888888</v>
      </c>
      <c r="G4669" t="s">
        <v>19</v>
      </c>
      <c r="H4669" t="s">
        <v>15</v>
      </c>
      <c r="I4669" t="s">
        <v>16</v>
      </c>
      <c r="J4669">
        <v>1</v>
      </c>
      <c r="K4669" t="str">
        <f>IF(tickets_dataset[[#This Row],[status]] = "Closed", "Yes","No")</f>
        <v>Yes</v>
      </c>
      <c r="L4669" s="2">
        <f t="shared" si="288"/>
        <v>6.9999999999417923</v>
      </c>
      <c r="M4669" t="str">
        <f t="shared" si="289"/>
        <v>No</v>
      </c>
      <c r="N4669" t="str">
        <f t="shared" si="290"/>
        <v>Jan</v>
      </c>
      <c r="O4669" s="2">
        <f t="shared" si="291"/>
        <v>0.29166666666424135</v>
      </c>
      <c r="P4669" t="str">
        <f>VLOOKUP(G4669,Agents!A:E,4,FALSE)</f>
        <v>Team4</v>
      </c>
      <c r="Q4669" t="str">
        <f>VLOOKUP(G4669,Agents!A:E,5,FALSE)</f>
        <v>Senior</v>
      </c>
      <c r="R4669" t="str">
        <f>VLOOKUP(G4669,Agents!A:E,2,FALSE)</f>
        <v>Evening</v>
      </c>
    </row>
    <row r="4670" spans="1:18" x14ac:dyDescent="0.35">
      <c r="A4670" t="s">
        <v>7793</v>
      </c>
      <c r="B4670" t="s">
        <v>7794</v>
      </c>
      <c r="C4670" t="s">
        <v>50</v>
      </c>
      <c r="D4670" t="s">
        <v>26</v>
      </c>
      <c r="E4670" s="1">
        <v>46063.623611111114</v>
      </c>
      <c r="F4670" s="1">
        <v>46065.581944444442</v>
      </c>
      <c r="G4670" t="s">
        <v>103</v>
      </c>
      <c r="H4670" t="s">
        <v>15</v>
      </c>
      <c r="I4670" t="s">
        <v>16</v>
      </c>
      <c r="J4670">
        <v>4</v>
      </c>
      <c r="K4670" t="str">
        <f>IF(tickets_dataset[[#This Row],[status]] = "Closed", "Yes","No")</f>
        <v>Yes</v>
      </c>
      <c r="L4670" s="2">
        <f t="shared" si="288"/>
        <v>46.999999999883585</v>
      </c>
      <c r="M4670" t="str">
        <f t="shared" si="289"/>
        <v>No</v>
      </c>
      <c r="N4670" t="str">
        <f t="shared" si="290"/>
        <v>Feb</v>
      </c>
      <c r="O4670" s="2">
        <f t="shared" si="291"/>
        <v>1.9583333333284827</v>
      </c>
      <c r="P4670" t="str">
        <f>VLOOKUP(G4670,Agents!A:E,4,FALSE)</f>
        <v>Team4</v>
      </c>
      <c r="Q4670" t="str">
        <f>VLOOKUP(G4670,Agents!A:E,5,FALSE)</f>
        <v>Senior</v>
      </c>
      <c r="R4670" t="str">
        <f>VLOOKUP(G4670,Agents!A:E,2,FALSE)</f>
        <v>Night</v>
      </c>
    </row>
    <row r="4671" spans="1:18" x14ac:dyDescent="0.35">
      <c r="A4671" t="s">
        <v>7795</v>
      </c>
      <c r="B4671" t="s">
        <v>1200</v>
      </c>
      <c r="C4671" t="s">
        <v>34</v>
      </c>
      <c r="D4671" t="s">
        <v>26</v>
      </c>
      <c r="E4671" s="1">
        <v>46074.027777777781</v>
      </c>
      <c r="F4671" s="1">
        <v>46075.152777777781</v>
      </c>
      <c r="G4671" t="s">
        <v>45</v>
      </c>
      <c r="H4671" t="s">
        <v>28</v>
      </c>
      <c r="I4671" t="s">
        <v>16</v>
      </c>
      <c r="J4671">
        <v>5</v>
      </c>
      <c r="K4671" t="str">
        <f>IF(tickets_dataset[[#This Row],[status]] = "Closed", "Yes","No")</f>
        <v>No</v>
      </c>
      <c r="L4671" s="2">
        <f t="shared" si="288"/>
        <v>27</v>
      </c>
      <c r="M4671" t="str">
        <f t="shared" si="289"/>
        <v>No</v>
      </c>
      <c r="N4671" t="str">
        <f t="shared" si="290"/>
        <v>Feb</v>
      </c>
      <c r="O4671" s="2">
        <f t="shared" si="291"/>
        <v>1.125</v>
      </c>
      <c r="P4671" t="str">
        <f>VLOOKUP(G4671,Agents!A:E,4,FALSE)</f>
        <v>Team5</v>
      </c>
      <c r="Q4671" t="str">
        <f>VLOOKUP(G4671,Agents!A:E,5,FALSE)</f>
        <v>Senior</v>
      </c>
      <c r="R4671" t="str">
        <f>VLOOKUP(G4671,Agents!A:E,2,FALSE)</f>
        <v>Morning</v>
      </c>
    </row>
    <row r="4672" spans="1:18" x14ac:dyDescent="0.35">
      <c r="A4672" t="s">
        <v>7796</v>
      </c>
      <c r="B4672" t="s">
        <v>6659</v>
      </c>
      <c r="C4672" t="s">
        <v>50</v>
      </c>
      <c r="D4672" t="s">
        <v>26</v>
      </c>
      <c r="E4672" s="1">
        <v>46090.522916666669</v>
      </c>
      <c r="F4672" s="1">
        <v>46091.231249999997</v>
      </c>
      <c r="G4672" t="s">
        <v>159</v>
      </c>
      <c r="H4672" t="s">
        <v>15</v>
      </c>
      <c r="I4672" t="s">
        <v>16</v>
      </c>
      <c r="J4672">
        <v>4</v>
      </c>
      <c r="K4672" t="str">
        <f>IF(tickets_dataset[[#This Row],[status]] = "Closed", "Yes","No")</f>
        <v>Yes</v>
      </c>
      <c r="L4672" s="2">
        <f t="shared" si="288"/>
        <v>16.999999999883585</v>
      </c>
      <c r="M4672" t="str">
        <f t="shared" si="289"/>
        <v>No</v>
      </c>
      <c r="N4672" t="str">
        <f t="shared" si="290"/>
        <v>Mar</v>
      </c>
      <c r="O4672" s="2">
        <f t="shared" si="291"/>
        <v>0.70833333332848269</v>
      </c>
      <c r="P4672" t="str">
        <f>VLOOKUP(G4672,Agents!A:E,4,FALSE)</f>
        <v>Team4</v>
      </c>
      <c r="Q4672" t="str">
        <f>VLOOKUP(G4672,Agents!A:E,5,FALSE)</f>
        <v>Mid</v>
      </c>
      <c r="R4672" t="str">
        <f>VLOOKUP(G4672,Agents!A:E,2,FALSE)</f>
        <v>Night</v>
      </c>
    </row>
    <row r="4673" spans="1:18" x14ac:dyDescent="0.35">
      <c r="A4673" t="s">
        <v>7797</v>
      </c>
      <c r="B4673" t="s">
        <v>1137</v>
      </c>
      <c r="C4673" t="s">
        <v>50</v>
      </c>
      <c r="D4673" t="s">
        <v>26</v>
      </c>
      <c r="E4673" s="1">
        <v>46033.894444444442</v>
      </c>
      <c r="F4673" s="1">
        <v>46034.727777777778</v>
      </c>
      <c r="G4673" t="s">
        <v>100</v>
      </c>
      <c r="H4673" t="s">
        <v>15</v>
      </c>
      <c r="I4673" t="s">
        <v>16</v>
      </c>
      <c r="J4673">
        <v>3</v>
      </c>
      <c r="K4673" t="str">
        <f>IF(tickets_dataset[[#This Row],[status]] = "Closed", "Yes","No")</f>
        <v>Yes</v>
      </c>
      <c r="L4673" s="2">
        <f t="shared" si="288"/>
        <v>20.000000000058208</v>
      </c>
      <c r="M4673" t="str">
        <f t="shared" si="289"/>
        <v>No</v>
      </c>
      <c r="N4673" t="str">
        <f t="shared" si="290"/>
        <v>Jan</v>
      </c>
      <c r="O4673" s="2">
        <f t="shared" si="291"/>
        <v>0.83333333333575865</v>
      </c>
      <c r="P4673" t="str">
        <f>VLOOKUP(G4673,Agents!A:E,4,FALSE)</f>
        <v>Team4</v>
      </c>
      <c r="Q4673" t="str">
        <f>VLOOKUP(G4673,Agents!A:E,5,FALSE)</f>
        <v>Junior</v>
      </c>
      <c r="R4673" t="str">
        <f>VLOOKUP(G4673,Agents!A:E,2,FALSE)</f>
        <v>Evening</v>
      </c>
    </row>
    <row r="4674" spans="1:18" x14ac:dyDescent="0.35">
      <c r="A4674" t="s">
        <v>7798</v>
      </c>
      <c r="B4674" t="s">
        <v>7063</v>
      </c>
      <c r="C4674" t="s">
        <v>22</v>
      </c>
      <c r="D4674" t="s">
        <v>26</v>
      </c>
      <c r="E4674" s="1">
        <v>46081.496527777781</v>
      </c>
      <c r="F4674" s="1">
        <v>46083.454861111109</v>
      </c>
      <c r="G4674" t="s">
        <v>167</v>
      </c>
      <c r="H4674" t="s">
        <v>15</v>
      </c>
      <c r="I4674" t="s">
        <v>16</v>
      </c>
      <c r="J4674">
        <v>4</v>
      </c>
      <c r="K4674" t="str">
        <f>IF(tickets_dataset[[#This Row],[status]] = "Closed", "Yes","No")</f>
        <v>Yes</v>
      </c>
      <c r="L4674" s="2">
        <f t="shared" ref="L4674:L4737" si="292">IF(ISBLANK(F4674),"",(F4674-E4674)*24)</f>
        <v>46.999999999883585</v>
      </c>
      <c r="M4674" t="str">
        <f t="shared" ref="M4674:M4737" si="293">IF(L4674&gt;48,"Yes","No")</f>
        <v>No</v>
      </c>
      <c r="N4674" t="str">
        <f t="shared" ref="N4674:N4737" si="294">TEXT(E4674,"mmm")</f>
        <v>Feb</v>
      </c>
      <c r="O4674" s="2">
        <f t="shared" si="291"/>
        <v>1.9583333333284827</v>
      </c>
      <c r="P4674" t="str">
        <f>VLOOKUP(G4674,Agents!A:E,4,FALSE)</f>
        <v>Team3</v>
      </c>
      <c r="Q4674" t="str">
        <f>VLOOKUP(G4674,Agents!A:E,5,FALSE)</f>
        <v>Mid</v>
      </c>
      <c r="R4674" t="str">
        <f>VLOOKUP(G4674,Agents!A:E,2,FALSE)</f>
        <v>Evening</v>
      </c>
    </row>
    <row r="4675" spans="1:18" x14ac:dyDescent="0.35">
      <c r="A4675" t="s">
        <v>7799</v>
      </c>
      <c r="B4675" t="s">
        <v>7800</v>
      </c>
      <c r="C4675" t="s">
        <v>34</v>
      </c>
      <c r="D4675" t="s">
        <v>26</v>
      </c>
      <c r="E4675" s="1">
        <v>46077.283333333333</v>
      </c>
      <c r="F4675" s="1">
        <v>46078.991666666669</v>
      </c>
      <c r="G4675" t="s">
        <v>86</v>
      </c>
      <c r="H4675" t="s">
        <v>15</v>
      </c>
      <c r="I4675" t="s">
        <v>16</v>
      </c>
      <c r="J4675">
        <v>3</v>
      </c>
      <c r="K4675" t="str">
        <f>IF(tickets_dataset[[#This Row],[status]] = "Closed", "Yes","No")</f>
        <v>Yes</v>
      </c>
      <c r="L4675" s="2">
        <f t="shared" si="292"/>
        <v>41.000000000058208</v>
      </c>
      <c r="M4675" t="str">
        <f t="shared" si="293"/>
        <v>No</v>
      </c>
      <c r="N4675" t="str">
        <f t="shared" si="294"/>
        <v>Feb</v>
      </c>
      <c r="O4675" s="2">
        <f t="shared" ref="O4675:O4738" si="295">F4675-E4675</f>
        <v>1.7083333333357587</v>
      </c>
      <c r="P4675" t="str">
        <f>VLOOKUP(G4675,Agents!A:E,4,FALSE)</f>
        <v>Team1</v>
      </c>
      <c r="Q4675" t="str">
        <f>VLOOKUP(G4675,Agents!A:E,5,FALSE)</f>
        <v>Mid</v>
      </c>
      <c r="R4675" t="str">
        <f>VLOOKUP(G4675,Agents!A:E,2,FALSE)</f>
        <v>Morning</v>
      </c>
    </row>
    <row r="4676" spans="1:18" x14ac:dyDescent="0.35">
      <c r="A4676" t="s">
        <v>7801</v>
      </c>
      <c r="B4676" t="s">
        <v>7802</v>
      </c>
      <c r="C4676" t="s">
        <v>22</v>
      </c>
      <c r="D4676" t="s">
        <v>26</v>
      </c>
      <c r="E4676" s="1">
        <v>46099.852777777778</v>
      </c>
      <c r="F4676" s="1">
        <v>46102.477777777778</v>
      </c>
      <c r="G4676" t="s">
        <v>311</v>
      </c>
      <c r="H4676" t="s">
        <v>132</v>
      </c>
      <c r="I4676" t="s">
        <v>16</v>
      </c>
      <c r="J4676">
        <v>4</v>
      </c>
      <c r="K4676" t="str">
        <f>IF(tickets_dataset[[#This Row],[status]] = "Closed", "Yes","No")</f>
        <v>No</v>
      </c>
      <c r="L4676" s="2">
        <f t="shared" si="292"/>
        <v>63</v>
      </c>
      <c r="M4676" t="str">
        <f t="shared" si="293"/>
        <v>Yes</v>
      </c>
      <c r="N4676" t="str">
        <f t="shared" si="294"/>
        <v>Mar</v>
      </c>
      <c r="O4676" s="2">
        <f t="shared" si="295"/>
        <v>2.625</v>
      </c>
      <c r="P4676" t="str">
        <f>VLOOKUP(G4676,Agents!A:E,4,FALSE)</f>
        <v>Team5</v>
      </c>
      <c r="Q4676" t="str">
        <f>VLOOKUP(G4676,Agents!A:E,5,FALSE)</f>
        <v>Senior</v>
      </c>
      <c r="R4676" t="str">
        <f>VLOOKUP(G4676,Agents!A:E,2,FALSE)</f>
        <v>Evening</v>
      </c>
    </row>
    <row r="4677" spans="1:18" x14ac:dyDescent="0.35">
      <c r="A4677" t="s">
        <v>7803</v>
      </c>
      <c r="B4677" t="s">
        <v>7804</v>
      </c>
      <c r="C4677" t="s">
        <v>22</v>
      </c>
      <c r="D4677" t="s">
        <v>13</v>
      </c>
      <c r="E4677" s="1">
        <v>46033.926388888889</v>
      </c>
      <c r="F4677" s="1">
        <v>46035.218055555553</v>
      </c>
      <c r="G4677" t="s">
        <v>23</v>
      </c>
      <c r="H4677" t="s">
        <v>15</v>
      </c>
      <c r="I4677" t="s">
        <v>16</v>
      </c>
      <c r="J4677">
        <v>4</v>
      </c>
      <c r="K4677" t="str">
        <f>IF(tickets_dataset[[#This Row],[status]] = "Closed", "Yes","No")</f>
        <v>Yes</v>
      </c>
      <c r="L4677" s="2">
        <f t="shared" si="292"/>
        <v>30.999999999941792</v>
      </c>
      <c r="M4677" t="str">
        <f t="shared" si="293"/>
        <v>No</v>
      </c>
      <c r="N4677" t="str">
        <f t="shared" si="294"/>
        <v>Jan</v>
      </c>
      <c r="O4677" s="2">
        <f t="shared" si="295"/>
        <v>1.2916666666642413</v>
      </c>
      <c r="P4677" t="str">
        <f>VLOOKUP(G4677,Agents!A:E,4,FALSE)</f>
        <v>Team3</v>
      </c>
      <c r="Q4677" t="str">
        <f>VLOOKUP(G4677,Agents!A:E,5,FALSE)</f>
        <v>Senior</v>
      </c>
      <c r="R4677" t="str">
        <f>VLOOKUP(G4677,Agents!A:E,2,FALSE)</f>
        <v>Evening</v>
      </c>
    </row>
    <row r="4678" spans="1:18" x14ac:dyDescent="0.35">
      <c r="A4678" t="s">
        <v>7805</v>
      </c>
      <c r="B4678" t="s">
        <v>7806</v>
      </c>
      <c r="C4678" t="s">
        <v>76</v>
      </c>
      <c r="D4678" t="s">
        <v>38</v>
      </c>
      <c r="E4678" s="1">
        <v>46060.818749999999</v>
      </c>
      <c r="F4678" s="1">
        <v>46062.98541666667</v>
      </c>
      <c r="G4678" t="s">
        <v>42</v>
      </c>
      <c r="H4678" t="s">
        <v>15</v>
      </c>
      <c r="I4678" t="s">
        <v>16</v>
      </c>
      <c r="J4678">
        <v>2</v>
      </c>
      <c r="K4678" t="str">
        <f>IF(tickets_dataset[[#This Row],[status]] = "Closed", "Yes","No")</f>
        <v>Yes</v>
      </c>
      <c r="L4678" s="2">
        <f t="shared" si="292"/>
        <v>52.000000000116415</v>
      </c>
      <c r="M4678" t="str">
        <f t="shared" si="293"/>
        <v>Yes</v>
      </c>
      <c r="N4678" t="str">
        <f t="shared" si="294"/>
        <v>Feb</v>
      </c>
      <c r="O4678" s="2">
        <f t="shared" si="295"/>
        <v>2.1666666666715173</v>
      </c>
      <c r="P4678" t="str">
        <f>VLOOKUP(G4678,Agents!A:E,4,FALSE)</f>
        <v>Team2</v>
      </c>
      <c r="Q4678" t="str">
        <f>VLOOKUP(G4678,Agents!A:E,5,FALSE)</f>
        <v>Junior</v>
      </c>
      <c r="R4678" t="str">
        <f>VLOOKUP(G4678,Agents!A:E,2,FALSE)</f>
        <v>Night</v>
      </c>
    </row>
    <row r="4679" spans="1:18" x14ac:dyDescent="0.35">
      <c r="A4679" t="s">
        <v>7807</v>
      </c>
      <c r="B4679" t="s">
        <v>7808</v>
      </c>
      <c r="C4679" t="s">
        <v>12</v>
      </c>
      <c r="D4679" t="s">
        <v>13</v>
      </c>
      <c r="E4679" s="1">
        <v>46085.731249999997</v>
      </c>
      <c r="F4679" s="1">
        <v>46086.106249999997</v>
      </c>
      <c r="G4679" t="s">
        <v>67</v>
      </c>
      <c r="H4679" t="s">
        <v>15</v>
      </c>
      <c r="I4679" t="s">
        <v>68</v>
      </c>
      <c r="J4679">
        <v>2</v>
      </c>
      <c r="K4679" t="str">
        <f>IF(tickets_dataset[[#This Row],[status]] = "Closed", "Yes","No")</f>
        <v>Yes</v>
      </c>
      <c r="L4679" s="2">
        <f t="shared" si="292"/>
        <v>9</v>
      </c>
      <c r="M4679" t="str">
        <f t="shared" si="293"/>
        <v>No</v>
      </c>
      <c r="N4679" t="str">
        <f t="shared" si="294"/>
        <v>Mar</v>
      </c>
      <c r="O4679" s="2">
        <f t="shared" si="295"/>
        <v>0.375</v>
      </c>
      <c r="P4679" t="str">
        <f>VLOOKUP(G4679,Agents!A:E,4,FALSE)</f>
        <v>Team5</v>
      </c>
      <c r="Q4679" t="str">
        <f>VLOOKUP(G4679,Agents!A:E,5,FALSE)</f>
        <v>Junior</v>
      </c>
      <c r="R4679" t="str">
        <f>VLOOKUP(G4679,Agents!A:E,2,FALSE)</f>
        <v>Evening</v>
      </c>
    </row>
    <row r="4680" spans="1:18" x14ac:dyDescent="0.35">
      <c r="A4680" t="s">
        <v>7809</v>
      </c>
      <c r="B4680" t="s">
        <v>7810</v>
      </c>
      <c r="C4680" t="s">
        <v>34</v>
      </c>
      <c r="D4680" t="s">
        <v>26</v>
      </c>
      <c r="E4680" s="1">
        <v>46056.655555555553</v>
      </c>
      <c r="F4680" s="1">
        <v>46059.572222222225</v>
      </c>
      <c r="G4680" t="s">
        <v>67</v>
      </c>
      <c r="H4680" t="s">
        <v>15</v>
      </c>
      <c r="I4680" t="s">
        <v>16</v>
      </c>
      <c r="J4680">
        <v>5</v>
      </c>
      <c r="K4680" t="str">
        <f>IF(tickets_dataset[[#This Row],[status]] = "Closed", "Yes","No")</f>
        <v>Yes</v>
      </c>
      <c r="L4680" s="2">
        <f t="shared" si="292"/>
        <v>70.000000000116415</v>
      </c>
      <c r="M4680" t="str">
        <f t="shared" si="293"/>
        <v>Yes</v>
      </c>
      <c r="N4680" t="str">
        <f t="shared" si="294"/>
        <v>Feb</v>
      </c>
      <c r="O4680" s="2">
        <f t="shared" si="295"/>
        <v>2.9166666666715173</v>
      </c>
      <c r="P4680" t="str">
        <f>VLOOKUP(G4680,Agents!A:E,4,FALSE)</f>
        <v>Team5</v>
      </c>
      <c r="Q4680" t="str">
        <f>VLOOKUP(G4680,Agents!A:E,5,FALSE)</f>
        <v>Junior</v>
      </c>
      <c r="R4680" t="str">
        <f>VLOOKUP(G4680,Agents!A:E,2,FALSE)</f>
        <v>Evening</v>
      </c>
    </row>
    <row r="4681" spans="1:18" x14ac:dyDescent="0.35">
      <c r="A4681" t="s">
        <v>7811</v>
      </c>
      <c r="B4681" t="s">
        <v>5812</v>
      </c>
      <c r="C4681" t="s">
        <v>12</v>
      </c>
      <c r="D4681" t="s">
        <v>13</v>
      </c>
      <c r="E4681" s="1">
        <v>46086.943055555559</v>
      </c>
      <c r="F4681" s="1">
        <v>46088.318055555559</v>
      </c>
      <c r="G4681" t="s">
        <v>86</v>
      </c>
      <c r="H4681" t="s">
        <v>132</v>
      </c>
      <c r="I4681" t="s">
        <v>16</v>
      </c>
      <c r="J4681">
        <v>5</v>
      </c>
      <c r="K4681" t="str">
        <f>IF(tickets_dataset[[#This Row],[status]] = "Closed", "Yes","No")</f>
        <v>No</v>
      </c>
      <c r="L4681" s="2">
        <f t="shared" si="292"/>
        <v>33</v>
      </c>
      <c r="M4681" t="str">
        <f t="shared" si="293"/>
        <v>No</v>
      </c>
      <c r="N4681" t="str">
        <f t="shared" si="294"/>
        <v>Mar</v>
      </c>
      <c r="O4681" s="2">
        <f t="shared" si="295"/>
        <v>1.375</v>
      </c>
      <c r="P4681" t="str">
        <f>VLOOKUP(G4681,Agents!A:E,4,FALSE)</f>
        <v>Team1</v>
      </c>
      <c r="Q4681" t="str">
        <f>VLOOKUP(G4681,Agents!A:E,5,FALSE)</f>
        <v>Mid</v>
      </c>
      <c r="R4681" t="str">
        <f>VLOOKUP(G4681,Agents!A:E,2,FALSE)</f>
        <v>Morning</v>
      </c>
    </row>
    <row r="4682" spans="1:18" x14ac:dyDescent="0.35">
      <c r="A4682" t="s">
        <v>7812</v>
      </c>
      <c r="B4682" t="s">
        <v>7813</v>
      </c>
      <c r="C4682" t="s">
        <v>22</v>
      </c>
      <c r="D4682" t="s">
        <v>26</v>
      </c>
      <c r="E4682" s="1">
        <v>46032.015972222223</v>
      </c>
      <c r="F4682" s="1">
        <v>46032.182638888888</v>
      </c>
      <c r="G4682" t="s">
        <v>137</v>
      </c>
      <c r="H4682" t="s">
        <v>15</v>
      </c>
      <c r="I4682" t="s">
        <v>16</v>
      </c>
      <c r="J4682">
        <v>4</v>
      </c>
      <c r="K4682" t="str">
        <f>IF(tickets_dataset[[#This Row],[status]] = "Closed", "Yes","No")</f>
        <v>Yes</v>
      </c>
      <c r="L4682" s="2">
        <f t="shared" si="292"/>
        <v>3.9999999999417923</v>
      </c>
      <c r="M4682" t="str">
        <f t="shared" si="293"/>
        <v>No</v>
      </c>
      <c r="N4682" t="str">
        <f t="shared" si="294"/>
        <v>Jan</v>
      </c>
      <c r="O4682" s="2">
        <f t="shared" si="295"/>
        <v>0.16666666666424135</v>
      </c>
      <c r="P4682" t="str">
        <f>VLOOKUP(G4682,Agents!A:E,4,FALSE)</f>
        <v>Team5</v>
      </c>
      <c r="Q4682" t="str">
        <f>VLOOKUP(G4682,Agents!A:E,5,FALSE)</f>
        <v>Senior</v>
      </c>
      <c r="R4682" t="str">
        <f>VLOOKUP(G4682,Agents!A:E,2,FALSE)</f>
        <v>Night</v>
      </c>
    </row>
    <row r="4683" spans="1:18" x14ac:dyDescent="0.35">
      <c r="A4683" t="s">
        <v>7814</v>
      </c>
      <c r="B4683" t="s">
        <v>2917</v>
      </c>
      <c r="C4683" t="s">
        <v>12</v>
      </c>
      <c r="D4683" t="s">
        <v>13</v>
      </c>
      <c r="E4683" s="1">
        <v>46040.132638888892</v>
      </c>
      <c r="F4683" s="1">
        <v>46040.549305555556</v>
      </c>
      <c r="G4683" t="s">
        <v>103</v>
      </c>
      <c r="H4683" t="s">
        <v>15</v>
      </c>
      <c r="I4683" t="s">
        <v>16</v>
      </c>
      <c r="J4683">
        <v>4</v>
      </c>
      <c r="K4683" t="str">
        <f>IF(tickets_dataset[[#This Row],[status]] = "Closed", "Yes","No")</f>
        <v>Yes</v>
      </c>
      <c r="L4683" s="2">
        <f t="shared" si="292"/>
        <v>9.9999999999417923</v>
      </c>
      <c r="M4683" t="str">
        <f t="shared" si="293"/>
        <v>No</v>
      </c>
      <c r="N4683" t="str">
        <f t="shared" si="294"/>
        <v>Jan</v>
      </c>
      <c r="O4683" s="2">
        <f t="shared" si="295"/>
        <v>0.41666666666424135</v>
      </c>
      <c r="P4683" t="str">
        <f>VLOOKUP(G4683,Agents!A:E,4,FALSE)</f>
        <v>Team4</v>
      </c>
      <c r="Q4683" t="str">
        <f>VLOOKUP(G4683,Agents!A:E,5,FALSE)</f>
        <v>Senior</v>
      </c>
      <c r="R4683" t="str">
        <f>VLOOKUP(G4683,Agents!A:E,2,FALSE)</f>
        <v>Night</v>
      </c>
    </row>
    <row r="4684" spans="1:18" x14ac:dyDescent="0.35">
      <c r="A4684" t="s">
        <v>7815</v>
      </c>
      <c r="B4684" t="s">
        <v>7816</v>
      </c>
      <c r="C4684" t="s">
        <v>12</v>
      </c>
      <c r="D4684" t="s">
        <v>26</v>
      </c>
      <c r="E4684" s="1">
        <v>46025.999305555553</v>
      </c>
      <c r="F4684" s="1">
        <v>46027.957638888889</v>
      </c>
      <c r="G4684" t="s">
        <v>234</v>
      </c>
      <c r="H4684" t="s">
        <v>15</v>
      </c>
      <c r="I4684" t="s">
        <v>16</v>
      </c>
      <c r="J4684">
        <v>4</v>
      </c>
      <c r="K4684" t="str">
        <f>IF(tickets_dataset[[#This Row],[status]] = "Closed", "Yes","No")</f>
        <v>Yes</v>
      </c>
      <c r="L4684" s="2">
        <f t="shared" si="292"/>
        <v>47.000000000058208</v>
      </c>
      <c r="M4684" t="str">
        <f t="shared" si="293"/>
        <v>No</v>
      </c>
      <c r="N4684" t="str">
        <f t="shared" si="294"/>
        <v>Jan</v>
      </c>
      <c r="O4684" s="2">
        <f t="shared" si="295"/>
        <v>1.9583333333357587</v>
      </c>
      <c r="P4684" t="str">
        <f>VLOOKUP(G4684,Agents!A:E,4,FALSE)</f>
        <v>Team5</v>
      </c>
      <c r="Q4684" t="str">
        <f>VLOOKUP(G4684,Agents!A:E,5,FALSE)</f>
        <v>Senior</v>
      </c>
      <c r="R4684" t="str">
        <f>VLOOKUP(G4684,Agents!A:E,2,FALSE)</f>
        <v>Night</v>
      </c>
    </row>
    <row r="4685" spans="1:18" x14ac:dyDescent="0.35">
      <c r="A4685" t="s">
        <v>7817</v>
      </c>
      <c r="B4685" t="s">
        <v>1516</v>
      </c>
      <c r="C4685" t="s">
        <v>76</v>
      </c>
      <c r="D4685" t="s">
        <v>13</v>
      </c>
      <c r="E4685" s="1">
        <v>46058.374305555553</v>
      </c>
      <c r="F4685" s="1">
        <v>46060.290972222225</v>
      </c>
      <c r="G4685" t="s">
        <v>282</v>
      </c>
      <c r="H4685" t="s">
        <v>28</v>
      </c>
      <c r="I4685" t="s">
        <v>16</v>
      </c>
      <c r="J4685">
        <v>4</v>
      </c>
      <c r="K4685" t="str">
        <f>IF(tickets_dataset[[#This Row],[status]] = "Closed", "Yes","No")</f>
        <v>No</v>
      </c>
      <c r="L4685" s="2">
        <f t="shared" si="292"/>
        <v>46.000000000116415</v>
      </c>
      <c r="M4685" t="str">
        <f t="shared" si="293"/>
        <v>No</v>
      </c>
      <c r="N4685" t="str">
        <f t="shared" si="294"/>
        <v>Feb</v>
      </c>
      <c r="O4685" s="2">
        <f t="shared" si="295"/>
        <v>1.9166666666715173</v>
      </c>
      <c r="P4685" t="str">
        <f>VLOOKUP(G4685,Agents!A:E,4,FALSE)</f>
        <v>Team4</v>
      </c>
      <c r="Q4685" t="str">
        <f>VLOOKUP(G4685,Agents!A:E,5,FALSE)</f>
        <v>Mid</v>
      </c>
      <c r="R4685" t="str">
        <f>VLOOKUP(G4685,Agents!A:E,2,FALSE)</f>
        <v>Morning</v>
      </c>
    </row>
    <row r="4686" spans="1:18" x14ac:dyDescent="0.35">
      <c r="A4686" t="s">
        <v>7818</v>
      </c>
      <c r="B4686" t="s">
        <v>2940</v>
      </c>
      <c r="C4686" t="s">
        <v>22</v>
      </c>
      <c r="D4686" t="s">
        <v>26</v>
      </c>
      <c r="E4686" s="1">
        <v>46025.747916666667</v>
      </c>
      <c r="F4686" s="1">
        <v>46026.122916666667</v>
      </c>
      <c r="G4686" t="s">
        <v>53</v>
      </c>
      <c r="H4686" t="s">
        <v>15</v>
      </c>
      <c r="I4686" t="s">
        <v>16</v>
      </c>
      <c r="J4686">
        <v>4</v>
      </c>
      <c r="K4686" t="str">
        <f>IF(tickets_dataset[[#This Row],[status]] = "Closed", "Yes","No")</f>
        <v>Yes</v>
      </c>
      <c r="L4686" s="2">
        <f t="shared" si="292"/>
        <v>9</v>
      </c>
      <c r="M4686" t="str">
        <f t="shared" si="293"/>
        <v>No</v>
      </c>
      <c r="N4686" t="str">
        <f t="shared" si="294"/>
        <v>Jan</v>
      </c>
      <c r="O4686" s="2">
        <f t="shared" si="295"/>
        <v>0.375</v>
      </c>
      <c r="P4686" t="str">
        <f>VLOOKUP(G4686,Agents!A:E,4,FALSE)</f>
        <v>Team1</v>
      </c>
      <c r="Q4686" t="str">
        <f>VLOOKUP(G4686,Agents!A:E,5,FALSE)</f>
        <v>Junior</v>
      </c>
      <c r="R4686" t="str">
        <f>VLOOKUP(G4686,Agents!A:E,2,FALSE)</f>
        <v>Night</v>
      </c>
    </row>
    <row r="4687" spans="1:18" x14ac:dyDescent="0.35">
      <c r="A4687" t="s">
        <v>7819</v>
      </c>
      <c r="B4687" t="s">
        <v>4339</v>
      </c>
      <c r="C4687" t="s">
        <v>76</v>
      </c>
      <c r="D4687" t="s">
        <v>38</v>
      </c>
      <c r="E4687" s="1">
        <v>46049.260416666664</v>
      </c>
      <c r="F4687" s="1">
        <v>46051.135416666664</v>
      </c>
      <c r="G4687" t="s">
        <v>164</v>
      </c>
      <c r="H4687" t="s">
        <v>15</v>
      </c>
      <c r="I4687" t="s">
        <v>16</v>
      </c>
      <c r="J4687">
        <v>5</v>
      </c>
      <c r="K4687" t="str">
        <f>IF(tickets_dataset[[#This Row],[status]] = "Closed", "Yes","No")</f>
        <v>Yes</v>
      </c>
      <c r="L4687" s="2">
        <f t="shared" si="292"/>
        <v>45</v>
      </c>
      <c r="M4687" t="str">
        <f t="shared" si="293"/>
        <v>No</v>
      </c>
      <c r="N4687" t="str">
        <f t="shared" si="294"/>
        <v>Jan</v>
      </c>
      <c r="O4687" s="2">
        <f t="shared" si="295"/>
        <v>1.875</v>
      </c>
      <c r="P4687" t="str">
        <f>VLOOKUP(G4687,Agents!A:E,4,FALSE)</f>
        <v>Team4</v>
      </c>
      <c r="Q4687" t="str">
        <f>VLOOKUP(G4687,Agents!A:E,5,FALSE)</f>
        <v>Senior</v>
      </c>
      <c r="R4687" t="str">
        <f>VLOOKUP(G4687,Agents!A:E,2,FALSE)</f>
        <v>Evening</v>
      </c>
    </row>
    <row r="4688" spans="1:18" x14ac:dyDescent="0.35">
      <c r="A4688" t="s">
        <v>7820</v>
      </c>
      <c r="B4688" t="s">
        <v>942</v>
      </c>
      <c r="C4688" t="s">
        <v>22</v>
      </c>
      <c r="D4688" t="s">
        <v>26</v>
      </c>
      <c r="E4688" s="1">
        <v>46087.84375</v>
      </c>
      <c r="F4688" s="1">
        <v>46090.427083333336</v>
      </c>
      <c r="G4688" t="s">
        <v>119</v>
      </c>
      <c r="H4688" t="s">
        <v>132</v>
      </c>
      <c r="I4688" t="s">
        <v>16</v>
      </c>
      <c r="J4688">
        <v>4</v>
      </c>
      <c r="K4688" t="str">
        <f>IF(tickets_dataset[[#This Row],[status]] = "Closed", "Yes","No")</f>
        <v>No</v>
      </c>
      <c r="L4688" s="2">
        <f t="shared" si="292"/>
        <v>62.000000000058208</v>
      </c>
      <c r="M4688" t="str">
        <f t="shared" si="293"/>
        <v>Yes</v>
      </c>
      <c r="N4688" t="str">
        <f t="shared" si="294"/>
        <v>Mar</v>
      </c>
      <c r="O4688" s="2">
        <f t="shared" si="295"/>
        <v>2.5833333333357587</v>
      </c>
      <c r="P4688" t="str">
        <f>VLOOKUP(G4688,Agents!A:E,4,FALSE)</f>
        <v>Team1</v>
      </c>
      <c r="Q4688" t="str">
        <f>VLOOKUP(G4688,Agents!A:E,5,FALSE)</f>
        <v>Junior</v>
      </c>
      <c r="R4688" t="str">
        <f>VLOOKUP(G4688,Agents!A:E,2,FALSE)</f>
        <v>Morning</v>
      </c>
    </row>
    <row r="4689" spans="1:18" x14ac:dyDescent="0.35">
      <c r="A4689" t="s">
        <v>7821</v>
      </c>
      <c r="B4689" t="s">
        <v>7822</v>
      </c>
      <c r="C4689" t="s">
        <v>34</v>
      </c>
      <c r="D4689" t="s">
        <v>26</v>
      </c>
      <c r="E4689" s="1">
        <v>46106.63958333333</v>
      </c>
      <c r="F4689" s="1">
        <v>46107.097916666666</v>
      </c>
      <c r="G4689" t="s">
        <v>221</v>
      </c>
      <c r="H4689" t="s">
        <v>15</v>
      </c>
      <c r="I4689" t="s">
        <v>16</v>
      </c>
      <c r="J4689">
        <v>3</v>
      </c>
      <c r="K4689" t="str">
        <f>IF(tickets_dataset[[#This Row],[status]] = "Closed", "Yes","No")</f>
        <v>Yes</v>
      </c>
      <c r="L4689" s="2">
        <f t="shared" si="292"/>
        <v>11.000000000058208</v>
      </c>
      <c r="M4689" t="str">
        <f t="shared" si="293"/>
        <v>No</v>
      </c>
      <c r="N4689" t="str">
        <f t="shared" si="294"/>
        <v>Mar</v>
      </c>
      <c r="O4689" s="2">
        <f t="shared" si="295"/>
        <v>0.45833333333575865</v>
      </c>
      <c r="P4689" t="str">
        <f>VLOOKUP(G4689,Agents!A:E,4,FALSE)</f>
        <v>Team4</v>
      </c>
      <c r="Q4689" t="str">
        <f>VLOOKUP(G4689,Agents!A:E,5,FALSE)</f>
        <v>Senior</v>
      </c>
      <c r="R4689" t="str">
        <f>VLOOKUP(G4689,Agents!A:E,2,FALSE)</f>
        <v>Morning</v>
      </c>
    </row>
    <row r="4690" spans="1:18" x14ac:dyDescent="0.35">
      <c r="A4690" t="s">
        <v>7823</v>
      </c>
      <c r="B4690" t="s">
        <v>7824</v>
      </c>
      <c r="C4690" t="s">
        <v>50</v>
      </c>
      <c r="D4690" t="s">
        <v>26</v>
      </c>
      <c r="E4690" s="1">
        <v>46036.888194444444</v>
      </c>
      <c r="F4690" s="1">
        <v>46038.554861111108</v>
      </c>
      <c r="G4690" t="s">
        <v>56</v>
      </c>
      <c r="H4690" t="s">
        <v>15</v>
      </c>
      <c r="I4690" t="s">
        <v>16</v>
      </c>
      <c r="J4690">
        <v>5</v>
      </c>
      <c r="K4690" t="str">
        <f>IF(tickets_dataset[[#This Row],[status]] = "Closed", "Yes","No")</f>
        <v>Yes</v>
      </c>
      <c r="L4690" s="2">
        <f t="shared" si="292"/>
        <v>39.999999999941792</v>
      </c>
      <c r="M4690" t="str">
        <f t="shared" si="293"/>
        <v>No</v>
      </c>
      <c r="N4690" t="str">
        <f t="shared" si="294"/>
        <v>Jan</v>
      </c>
      <c r="O4690" s="2">
        <f t="shared" si="295"/>
        <v>1.6666666666642413</v>
      </c>
      <c r="P4690" t="str">
        <f>VLOOKUP(G4690,Agents!A:E,4,FALSE)</f>
        <v>Team1</v>
      </c>
      <c r="Q4690" t="str">
        <f>VLOOKUP(G4690,Agents!A:E,5,FALSE)</f>
        <v>Senior</v>
      </c>
      <c r="R4690" t="str">
        <f>VLOOKUP(G4690,Agents!A:E,2,FALSE)</f>
        <v>Night</v>
      </c>
    </row>
    <row r="4691" spans="1:18" x14ac:dyDescent="0.35">
      <c r="A4691" t="s">
        <v>7825</v>
      </c>
      <c r="B4691" t="s">
        <v>3964</v>
      </c>
      <c r="C4691" t="s">
        <v>76</v>
      </c>
      <c r="D4691" t="s">
        <v>13</v>
      </c>
      <c r="E4691" s="1">
        <v>46059.456944444442</v>
      </c>
      <c r="F4691" s="1">
        <v>46060.456944444442</v>
      </c>
      <c r="G4691" t="s">
        <v>211</v>
      </c>
      <c r="H4691" t="s">
        <v>15</v>
      </c>
      <c r="I4691" t="s">
        <v>16</v>
      </c>
      <c r="J4691">
        <v>5</v>
      </c>
      <c r="K4691" t="str">
        <f>IF(tickets_dataset[[#This Row],[status]] = "Closed", "Yes","No")</f>
        <v>Yes</v>
      </c>
      <c r="L4691" s="2">
        <f t="shared" si="292"/>
        <v>24</v>
      </c>
      <c r="M4691" t="str">
        <f t="shared" si="293"/>
        <v>No</v>
      </c>
      <c r="N4691" t="str">
        <f t="shared" si="294"/>
        <v>Feb</v>
      </c>
      <c r="O4691" s="2">
        <f t="shared" si="295"/>
        <v>1</v>
      </c>
      <c r="P4691" t="str">
        <f>VLOOKUP(G4691,Agents!A:E,4,FALSE)</f>
        <v>Team5</v>
      </c>
      <c r="Q4691" t="str">
        <f>VLOOKUP(G4691,Agents!A:E,5,FALSE)</f>
        <v>Senior</v>
      </c>
      <c r="R4691" t="str">
        <f>VLOOKUP(G4691,Agents!A:E,2,FALSE)</f>
        <v>Evening</v>
      </c>
    </row>
    <row r="4692" spans="1:18" x14ac:dyDescent="0.35">
      <c r="A4692" t="s">
        <v>7826</v>
      </c>
      <c r="B4692" t="s">
        <v>7827</v>
      </c>
      <c r="C4692" t="s">
        <v>76</v>
      </c>
      <c r="D4692" t="s">
        <v>38</v>
      </c>
      <c r="E4692" s="1">
        <v>46104.540972222225</v>
      </c>
      <c r="F4692" s="1">
        <v>46106.915972222225</v>
      </c>
      <c r="G4692" t="s">
        <v>211</v>
      </c>
      <c r="H4692" t="s">
        <v>15</v>
      </c>
      <c r="I4692" t="s">
        <v>16</v>
      </c>
      <c r="J4692">
        <v>3</v>
      </c>
      <c r="K4692" t="str">
        <f>IF(tickets_dataset[[#This Row],[status]] = "Closed", "Yes","No")</f>
        <v>Yes</v>
      </c>
      <c r="L4692" s="2">
        <f t="shared" si="292"/>
        <v>57</v>
      </c>
      <c r="M4692" t="str">
        <f t="shared" si="293"/>
        <v>Yes</v>
      </c>
      <c r="N4692" t="str">
        <f t="shared" si="294"/>
        <v>Mar</v>
      </c>
      <c r="O4692" s="2">
        <f t="shared" si="295"/>
        <v>2.375</v>
      </c>
      <c r="P4692" t="str">
        <f>VLOOKUP(G4692,Agents!A:E,4,FALSE)</f>
        <v>Team5</v>
      </c>
      <c r="Q4692" t="str">
        <f>VLOOKUP(G4692,Agents!A:E,5,FALSE)</f>
        <v>Senior</v>
      </c>
      <c r="R4692" t="str">
        <f>VLOOKUP(G4692,Agents!A:E,2,FALSE)</f>
        <v>Evening</v>
      </c>
    </row>
    <row r="4693" spans="1:18" x14ac:dyDescent="0.35">
      <c r="A4693" t="s">
        <v>7828</v>
      </c>
      <c r="B4693" t="s">
        <v>886</v>
      </c>
      <c r="C4693" t="s">
        <v>50</v>
      </c>
      <c r="D4693" t="s">
        <v>13</v>
      </c>
      <c r="E4693" s="1">
        <v>46072.127083333333</v>
      </c>
      <c r="F4693" s="1">
        <v>46073.627083333333</v>
      </c>
      <c r="G4693" t="s">
        <v>357</v>
      </c>
      <c r="H4693" t="s">
        <v>15</v>
      </c>
      <c r="I4693" t="s">
        <v>16</v>
      </c>
      <c r="J4693">
        <v>4</v>
      </c>
      <c r="K4693" t="str">
        <f>IF(tickets_dataset[[#This Row],[status]] = "Closed", "Yes","No")</f>
        <v>Yes</v>
      </c>
      <c r="L4693" s="2">
        <f t="shared" si="292"/>
        <v>36</v>
      </c>
      <c r="M4693" t="str">
        <f t="shared" si="293"/>
        <v>No</v>
      </c>
      <c r="N4693" t="str">
        <f t="shared" si="294"/>
        <v>Feb</v>
      </c>
      <c r="O4693" s="2">
        <f t="shared" si="295"/>
        <v>1.5</v>
      </c>
      <c r="P4693" t="str">
        <f>VLOOKUP(G4693,Agents!A:E,4,FALSE)</f>
        <v>Team1</v>
      </c>
      <c r="Q4693" t="str">
        <f>VLOOKUP(G4693,Agents!A:E,5,FALSE)</f>
        <v>Mid</v>
      </c>
      <c r="R4693" t="str">
        <f>VLOOKUP(G4693,Agents!A:E,2,FALSE)</f>
        <v>Morning</v>
      </c>
    </row>
    <row r="4694" spans="1:18" x14ac:dyDescent="0.35">
      <c r="A4694" t="s">
        <v>7829</v>
      </c>
      <c r="B4694" t="s">
        <v>7830</v>
      </c>
      <c r="C4694" t="s">
        <v>22</v>
      </c>
      <c r="D4694" t="s">
        <v>38</v>
      </c>
      <c r="E4694" s="1">
        <v>46087.270138888889</v>
      </c>
      <c r="F4694" s="1">
        <v>46091.020138888889</v>
      </c>
      <c r="G4694" t="s">
        <v>156</v>
      </c>
      <c r="H4694" t="s">
        <v>28</v>
      </c>
      <c r="I4694" t="s">
        <v>16</v>
      </c>
      <c r="J4694">
        <v>5</v>
      </c>
      <c r="K4694" t="str">
        <f>IF(tickets_dataset[[#This Row],[status]] = "Closed", "Yes","No")</f>
        <v>No</v>
      </c>
      <c r="L4694" s="2">
        <f t="shared" si="292"/>
        <v>90</v>
      </c>
      <c r="M4694" t="str">
        <f t="shared" si="293"/>
        <v>Yes</v>
      </c>
      <c r="N4694" t="str">
        <f t="shared" si="294"/>
        <v>Mar</v>
      </c>
      <c r="O4694" s="2">
        <f t="shared" si="295"/>
        <v>3.75</v>
      </c>
      <c r="P4694" t="str">
        <f>VLOOKUP(G4694,Agents!A:E,4,FALSE)</f>
        <v>Team3</v>
      </c>
      <c r="Q4694" t="str">
        <f>VLOOKUP(G4694,Agents!A:E,5,FALSE)</f>
        <v>Mid</v>
      </c>
      <c r="R4694" t="str">
        <f>VLOOKUP(G4694,Agents!A:E,2,FALSE)</f>
        <v>Evening</v>
      </c>
    </row>
    <row r="4695" spans="1:18" x14ac:dyDescent="0.35">
      <c r="A4695" t="s">
        <v>7831</v>
      </c>
      <c r="B4695" t="s">
        <v>7832</v>
      </c>
      <c r="C4695" t="s">
        <v>50</v>
      </c>
      <c r="D4695" t="s">
        <v>38</v>
      </c>
      <c r="E4695" s="1">
        <v>46068.893750000003</v>
      </c>
      <c r="F4695" s="1">
        <v>46072.143750000003</v>
      </c>
      <c r="G4695" t="s">
        <v>234</v>
      </c>
      <c r="H4695" t="s">
        <v>15</v>
      </c>
      <c r="I4695" t="s">
        <v>16</v>
      </c>
      <c r="J4695">
        <v>4</v>
      </c>
      <c r="K4695" t="str">
        <f>IF(tickets_dataset[[#This Row],[status]] = "Closed", "Yes","No")</f>
        <v>Yes</v>
      </c>
      <c r="L4695" s="2">
        <f t="shared" si="292"/>
        <v>78</v>
      </c>
      <c r="M4695" t="str">
        <f t="shared" si="293"/>
        <v>Yes</v>
      </c>
      <c r="N4695" t="str">
        <f t="shared" si="294"/>
        <v>Feb</v>
      </c>
      <c r="O4695" s="2">
        <f t="shared" si="295"/>
        <v>3.25</v>
      </c>
      <c r="P4695" t="str">
        <f>VLOOKUP(G4695,Agents!A:E,4,FALSE)</f>
        <v>Team5</v>
      </c>
      <c r="Q4695" t="str">
        <f>VLOOKUP(G4695,Agents!A:E,5,FALSE)</f>
        <v>Senior</v>
      </c>
      <c r="R4695" t="str">
        <f>VLOOKUP(G4695,Agents!A:E,2,FALSE)</f>
        <v>Night</v>
      </c>
    </row>
    <row r="4696" spans="1:18" x14ac:dyDescent="0.35">
      <c r="A4696" t="s">
        <v>7833</v>
      </c>
      <c r="B4696" t="s">
        <v>7834</v>
      </c>
      <c r="C4696" t="s">
        <v>34</v>
      </c>
      <c r="D4696" t="s">
        <v>38</v>
      </c>
      <c r="E4696" s="1">
        <v>46099.390277777777</v>
      </c>
      <c r="F4696" s="1">
        <v>46101.723611111112</v>
      </c>
      <c r="G4696" t="s">
        <v>211</v>
      </c>
      <c r="H4696" t="s">
        <v>15</v>
      </c>
      <c r="I4696" t="s">
        <v>16</v>
      </c>
      <c r="J4696">
        <v>3</v>
      </c>
      <c r="K4696" t="str">
        <f>IF(tickets_dataset[[#This Row],[status]] = "Closed", "Yes","No")</f>
        <v>Yes</v>
      </c>
      <c r="L4696" s="2">
        <f t="shared" si="292"/>
        <v>56.000000000058208</v>
      </c>
      <c r="M4696" t="str">
        <f t="shared" si="293"/>
        <v>Yes</v>
      </c>
      <c r="N4696" t="str">
        <f t="shared" si="294"/>
        <v>Mar</v>
      </c>
      <c r="O4696" s="2">
        <f t="shared" si="295"/>
        <v>2.3333333333357587</v>
      </c>
      <c r="P4696" t="str">
        <f>VLOOKUP(G4696,Agents!A:E,4,FALSE)</f>
        <v>Team5</v>
      </c>
      <c r="Q4696" t="str">
        <f>VLOOKUP(G4696,Agents!A:E,5,FALSE)</f>
        <v>Senior</v>
      </c>
      <c r="R4696" t="str">
        <f>VLOOKUP(G4696,Agents!A:E,2,FALSE)</f>
        <v>Evening</v>
      </c>
    </row>
    <row r="4697" spans="1:18" x14ac:dyDescent="0.35">
      <c r="A4697" t="s">
        <v>7835</v>
      </c>
      <c r="B4697" t="s">
        <v>7836</v>
      </c>
      <c r="C4697" t="s">
        <v>76</v>
      </c>
      <c r="D4697" t="s">
        <v>26</v>
      </c>
      <c r="E4697" s="1">
        <v>46089.123611111114</v>
      </c>
      <c r="F4697" s="1">
        <v>46091.498611111114</v>
      </c>
      <c r="G4697" t="s">
        <v>211</v>
      </c>
      <c r="H4697" t="s">
        <v>15</v>
      </c>
      <c r="I4697" t="s">
        <v>68</v>
      </c>
      <c r="J4697">
        <v>4</v>
      </c>
      <c r="K4697" t="str">
        <f>IF(tickets_dataset[[#This Row],[status]] = "Closed", "Yes","No")</f>
        <v>Yes</v>
      </c>
      <c r="L4697" s="2">
        <f t="shared" si="292"/>
        <v>57</v>
      </c>
      <c r="M4697" t="str">
        <f t="shared" si="293"/>
        <v>Yes</v>
      </c>
      <c r="N4697" t="str">
        <f t="shared" si="294"/>
        <v>Mar</v>
      </c>
      <c r="O4697" s="2">
        <f t="shared" si="295"/>
        <v>2.375</v>
      </c>
      <c r="P4697" t="str">
        <f>VLOOKUP(G4697,Agents!A:E,4,FALSE)</f>
        <v>Team5</v>
      </c>
      <c r="Q4697" t="str">
        <f>VLOOKUP(G4697,Agents!A:E,5,FALSE)</f>
        <v>Senior</v>
      </c>
      <c r="R4697" t="str">
        <f>VLOOKUP(G4697,Agents!A:E,2,FALSE)</f>
        <v>Evening</v>
      </c>
    </row>
    <row r="4698" spans="1:18" x14ac:dyDescent="0.35">
      <c r="A4698" t="s">
        <v>7837</v>
      </c>
      <c r="B4698" t="s">
        <v>2676</v>
      </c>
      <c r="C4698" t="s">
        <v>76</v>
      </c>
      <c r="D4698" t="s">
        <v>13</v>
      </c>
      <c r="E4698" s="1">
        <v>46098.675000000003</v>
      </c>
      <c r="F4698" s="1">
        <v>46099.508333333331</v>
      </c>
      <c r="G4698" t="s">
        <v>42</v>
      </c>
      <c r="H4698" t="s">
        <v>15</v>
      </c>
      <c r="I4698" t="s">
        <v>16</v>
      </c>
      <c r="J4698">
        <v>5</v>
      </c>
      <c r="K4698" t="str">
        <f>IF(tickets_dataset[[#This Row],[status]] = "Closed", "Yes","No")</f>
        <v>Yes</v>
      </c>
      <c r="L4698" s="2">
        <f t="shared" si="292"/>
        <v>19.999999999883585</v>
      </c>
      <c r="M4698" t="str">
        <f t="shared" si="293"/>
        <v>No</v>
      </c>
      <c r="N4698" t="str">
        <f t="shared" si="294"/>
        <v>Mar</v>
      </c>
      <c r="O4698" s="2">
        <f t="shared" si="295"/>
        <v>0.83333333332848269</v>
      </c>
      <c r="P4698" t="str">
        <f>VLOOKUP(G4698,Agents!A:E,4,FALSE)</f>
        <v>Team2</v>
      </c>
      <c r="Q4698" t="str">
        <f>VLOOKUP(G4698,Agents!A:E,5,FALSE)</f>
        <v>Junior</v>
      </c>
      <c r="R4698" t="str">
        <f>VLOOKUP(G4698,Agents!A:E,2,FALSE)</f>
        <v>Night</v>
      </c>
    </row>
    <row r="4699" spans="1:18" x14ac:dyDescent="0.35">
      <c r="A4699" t="s">
        <v>7838</v>
      </c>
      <c r="B4699" t="s">
        <v>7839</v>
      </c>
      <c r="C4699" t="s">
        <v>34</v>
      </c>
      <c r="D4699" t="s">
        <v>13</v>
      </c>
      <c r="E4699" s="1">
        <v>46067.168055555558</v>
      </c>
      <c r="F4699" s="1">
        <v>46067.501388888886</v>
      </c>
      <c r="G4699" t="s">
        <v>156</v>
      </c>
      <c r="H4699" t="s">
        <v>28</v>
      </c>
      <c r="I4699" t="s">
        <v>16</v>
      </c>
      <c r="J4699">
        <v>3</v>
      </c>
      <c r="K4699" t="str">
        <f>IF(tickets_dataset[[#This Row],[status]] = "Closed", "Yes","No")</f>
        <v>No</v>
      </c>
      <c r="L4699" s="2">
        <f t="shared" si="292"/>
        <v>7.9999999998835847</v>
      </c>
      <c r="M4699" t="str">
        <f t="shared" si="293"/>
        <v>No</v>
      </c>
      <c r="N4699" t="str">
        <f t="shared" si="294"/>
        <v>Feb</v>
      </c>
      <c r="O4699" s="2">
        <f t="shared" si="295"/>
        <v>0.33333333332848269</v>
      </c>
      <c r="P4699" t="str">
        <f>VLOOKUP(G4699,Agents!A:E,4,FALSE)</f>
        <v>Team3</v>
      </c>
      <c r="Q4699" t="str">
        <f>VLOOKUP(G4699,Agents!A:E,5,FALSE)</f>
        <v>Mid</v>
      </c>
      <c r="R4699" t="str">
        <f>VLOOKUP(G4699,Agents!A:E,2,FALSE)</f>
        <v>Evening</v>
      </c>
    </row>
    <row r="4700" spans="1:18" x14ac:dyDescent="0.35">
      <c r="A4700" t="s">
        <v>7840</v>
      </c>
      <c r="B4700" t="s">
        <v>684</v>
      </c>
      <c r="C4700" t="s">
        <v>22</v>
      </c>
      <c r="D4700" t="s">
        <v>26</v>
      </c>
      <c r="E4700" s="1">
        <v>46048.631249999999</v>
      </c>
      <c r="F4700" s="1">
        <v>46049.006249999999</v>
      </c>
      <c r="G4700" t="s">
        <v>239</v>
      </c>
      <c r="H4700" t="s">
        <v>15</v>
      </c>
      <c r="I4700" t="s">
        <v>16</v>
      </c>
      <c r="J4700">
        <v>3</v>
      </c>
      <c r="K4700" t="str">
        <f>IF(tickets_dataset[[#This Row],[status]] = "Closed", "Yes","No")</f>
        <v>Yes</v>
      </c>
      <c r="L4700" s="2">
        <f t="shared" si="292"/>
        <v>9</v>
      </c>
      <c r="M4700" t="str">
        <f t="shared" si="293"/>
        <v>No</v>
      </c>
      <c r="N4700" t="str">
        <f t="shared" si="294"/>
        <v>Jan</v>
      </c>
      <c r="O4700" s="2">
        <f t="shared" si="295"/>
        <v>0.375</v>
      </c>
      <c r="P4700" t="str">
        <f>VLOOKUP(G4700,Agents!A:E,4,FALSE)</f>
        <v>Team1</v>
      </c>
      <c r="Q4700" t="str">
        <f>VLOOKUP(G4700,Agents!A:E,5,FALSE)</f>
        <v>Senior</v>
      </c>
      <c r="R4700" t="str">
        <f>VLOOKUP(G4700,Agents!A:E,2,FALSE)</f>
        <v>Evening</v>
      </c>
    </row>
    <row r="4701" spans="1:18" x14ac:dyDescent="0.35">
      <c r="A4701" t="s">
        <v>7841</v>
      </c>
      <c r="B4701" t="s">
        <v>7842</v>
      </c>
      <c r="C4701" t="s">
        <v>12</v>
      </c>
      <c r="D4701" t="s">
        <v>13</v>
      </c>
      <c r="E4701" s="1">
        <v>46081.441666666666</v>
      </c>
      <c r="F4701" s="1">
        <v>46082.73333333333</v>
      </c>
      <c r="G4701" t="s">
        <v>234</v>
      </c>
      <c r="H4701" t="s">
        <v>15</v>
      </c>
      <c r="I4701" t="s">
        <v>16</v>
      </c>
      <c r="J4701">
        <v>5</v>
      </c>
      <c r="K4701" t="str">
        <f>IF(tickets_dataset[[#This Row],[status]] = "Closed", "Yes","No")</f>
        <v>Yes</v>
      </c>
      <c r="L4701" s="2">
        <f t="shared" si="292"/>
        <v>30.999999999941792</v>
      </c>
      <c r="M4701" t="str">
        <f t="shared" si="293"/>
        <v>No</v>
      </c>
      <c r="N4701" t="str">
        <f t="shared" si="294"/>
        <v>Feb</v>
      </c>
      <c r="O4701" s="2">
        <f t="shared" si="295"/>
        <v>1.2916666666642413</v>
      </c>
      <c r="P4701" t="str">
        <f>VLOOKUP(G4701,Agents!A:E,4,FALSE)</f>
        <v>Team5</v>
      </c>
      <c r="Q4701" t="str">
        <f>VLOOKUP(G4701,Agents!A:E,5,FALSE)</f>
        <v>Senior</v>
      </c>
      <c r="R4701" t="str">
        <f>VLOOKUP(G4701,Agents!A:E,2,FALSE)</f>
        <v>Night</v>
      </c>
    </row>
    <row r="4702" spans="1:18" x14ac:dyDescent="0.35">
      <c r="A4702" t="s">
        <v>7843</v>
      </c>
      <c r="B4702" t="s">
        <v>2349</v>
      </c>
      <c r="C4702" t="s">
        <v>50</v>
      </c>
      <c r="D4702" t="s">
        <v>26</v>
      </c>
      <c r="E4702" s="1">
        <v>46037.578472222223</v>
      </c>
      <c r="F4702" s="1">
        <v>46039.828472222223</v>
      </c>
      <c r="G4702" t="s">
        <v>77</v>
      </c>
      <c r="H4702" t="s">
        <v>15</v>
      </c>
      <c r="I4702" t="s">
        <v>16</v>
      </c>
      <c r="J4702">
        <v>4</v>
      </c>
      <c r="K4702" t="str">
        <f>IF(tickets_dataset[[#This Row],[status]] = "Closed", "Yes","No")</f>
        <v>Yes</v>
      </c>
      <c r="L4702" s="2">
        <f t="shared" si="292"/>
        <v>54</v>
      </c>
      <c r="M4702" t="str">
        <f t="shared" si="293"/>
        <v>Yes</v>
      </c>
      <c r="N4702" t="str">
        <f t="shared" si="294"/>
        <v>Jan</v>
      </c>
      <c r="O4702" s="2">
        <f t="shared" si="295"/>
        <v>2.25</v>
      </c>
      <c r="P4702" t="str">
        <f>VLOOKUP(G4702,Agents!A:E,4,FALSE)</f>
        <v>Team5</v>
      </c>
      <c r="Q4702" t="str">
        <f>VLOOKUP(G4702,Agents!A:E,5,FALSE)</f>
        <v>Junior</v>
      </c>
      <c r="R4702" t="str">
        <f>VLOOKUP(G4702,Agents!A:E,2,FALSE)</f>
        <v>Evening</v>
      </c>
    </row>
    <row r="4703" spans="1:18" x14ac:dyDescent="0.35">
      <c r="A4703" t="s">
        <v>7844</v>
      </c>
      <c r="B4703" t="s">
        <v>540</v>
      </c>
      <c r="C4703" t="s">
        <v>22</v>
      </c>
      <c r="D4703" t="s">
        <v>13</v>
      </c>
      <c r="E4703" s="1">
        <v>46111.272916666669</v>
      </c>
      <c r="F4703" s="1">
        <v>46112.064583333333</v>
      </c>
      <c r="G4703" t="s">
        <v>14</v>
      </c>
      <c r="H4703" t="s">
        <v>15</v>
      </c>
      <c r="I4703" t="s">
        <v>16</v>
      </c>
      <c r="J4703">
        <v>4</v>
      </c>
      <c r="K4703" t="str">
        <f>IF(tickets_dataset[[#This Row],[status]] = "Closed", "Yes","No")</f>
        <v>Yes</v>
      </c>
      <c r="L4703" s="2">
        <f t="shared" si="292"/>
        <v>18.999999999941792</v>
      </c>
      <c r="M4703" t="str">
        <f t="shared" si="293"/>
        <v>No</v>
      </c>
      <c r="N4703" t="str">
        <f t="shared" si="294"/>
        <v>Mar</v>
      </c>
      <c r="O4703" s="2">
        <f t="shared" si="295"/>
        <v>0.79166666666424135</v>
      </c>
      <c r="P4703" t="str">
        <f>VLOOKUP(G4703,Agents!A:E,4,FALSE)</f>
        <v>Team1</v>
      </c>
      <c r="Q4703" t="str">
        <f>VLOOKUP(G4703,Agents!A:E,5,FALSE)</f>
        <v>Senior</v>
      </c>
      <c r="R4703" t="str">
        <f>VLOOKUP(G4703,Agents!A:E,2,FALSE)</f>
        <v>Morning</v>
      </c>
    </row>
    <row r="4704" spans="1:18" x14ac:dyDescent="0.35">
      <c r="A4704" t="s">
        <v>7845</v>
      </c>
      <c r="B4704" t="s">
        <v>2329</v>
      </c>
      <c r="C4704" t="s">
        <v>50</v>
      </c>
      <c r="D4704" t="s">
        <v>13</v>
      </c>
      <c r="E4704" s="1">
        <v>46107.122916666667</v>
      </c>
      <c r="F4704" s="1">
        <v>46108.664583333331</v>
      </c>
      <c r="G4704" t="s">
        <v>216</v>
      </c>
      <c r="H4704" t="s">
        <v>15</v>
      </c>
      <c r="I4704" t="s">
        <v>16</v>
      </c>
      <c r="J4704">
        <v>4</v>
      </c>
      <c r="K4704" t="str">
        <f>IF(tickets_dataset[[#This Row],[status]] = "Closed", "Yes","No")</f>
        <v>Yes</v>
      </c>
      <c r="L4704" s="2">
        <f t="shared" si="292"/>
        <v>36.999999999941792</v>
      </c>
      <c r="M4704" t="str">
        <f t="shared" si="293"/>
        <v>No</v>
      </c>
      <c r="N4704" t="str">
        <f t="shared" si="294"/>
        <v>Mar</v>
      </c>
      <c r="O4704" s="2">
        <f t="shared" si="295"/>
        <v>1.5416666666642413</v>
      </c>
      <c r="P4704" t="str">
        <f>VLOOKUP(G4704,Agents!A:E,4,FALSE)</f>
        <v>Team5</v>
      </c>
      <c r="Q4704" t="str">
        <f>VLOOKUP(G4704,Agents!A:E,5,FALSE)</f>
        <v>Junior</v>
      </c>
      <c r="R4704" t="str">
        <f>VLOOKUP(G4704,Agents!A:E,2,FALSE)</f>
        <v>Evening</v>
      </c>
    </row>
    <row r="4705" spans="1:18" x14ac:dyDescent="0.35">
      <c r="A4705" t="s">
        <v>7846</v>
      </c>
      <c r="B4705" t="s">
        <v>7534</v>
      </c>
      <c r="C4705" t="s">
        <v>76</v>
      </c>
      <c r="D4705" t="s">
        <v>38</v>
      </c>
      <c r="E4705" s="1">
        <v>46064.800694444442</v>
      </c>
      <c r="F4705" s="1">
        <v>46068.342361111114</v>
      </c>
      <c r="G4705" t="s">
        <v>234</v>
      </c>
      <c r="H4705" t="s">
        <v>15</v>
      </c>
      <c r="I4705" t="s">
        <v>16</v>
      </c>
      <c r="J4705">
        <v>5</v>
      </c>
      <c r="K4705" t="str">
        <f>IF(tickets_dataset[[#This Row],[status]] = "Closed", "Yes","No")</f>
        <v>Yes</v>
      </c>
      <c r="L4705" s="2">
        <f t="shared" si="292"/>
        <v>85.000000000116415</v>
      </c>
      <c r="M4705" t="str">
        <f t="shared" si="293"/>
        <v>Yes</v>
      </c>
      <c r="N4705" t="str">
        <f t="shared" si="294"/>
        <v>Feb</v>
      </c>
      <c r="O4705" s="2">
        <f t="shared" si="295"/>
        <v>3.5416666666715173</v>
      </c>
      <c r="P4705" t="str">
        <f>VLOOKUP(G4705,Agents!A:E,4,FALSE)</f>
        <v>Team5</v>
      </c>
      <c r="Q4705" t="str">
        <f>VLOOKUP(G4705,Agents!A:E,5,FALSE)</f>
        <v>Senior</v>
      </c>
      <c r="R4705" t="str">
        <f>VLOOKUP(G4705,Agents!A:E,2,FALSE)</f>
        <v>Night</v>
      </c>
    </row>
    <row r="4706" spans="1:18" x14ac:dyDescent="0.35">
      <c r="A4706" t="s">
        <v>7847</v>
      </c>
      <c r="B4706" t="s">
        <v>7848</v>
      </c>
      <c r="C4706" t="s">
        <v>76</v>
      </c>
      <c r="D4706" t="s">
        <v>26</v>
      </c>
      <c r="E4706" s="1">
        <v>46046.513194444444</v>
      </c>
      <c r="F4706" s="1">
        <v>46047.513194444444</v>
      </c>
      <c r="G4706" t="s">
        <v>80</v>
      </c>
      <c r="H4706" t="s">
        <v>15</v>
      </c>
      <c r="I4706" t="s">
        <v>16</v>
      </c>
      <c r="J4706">
        <v>5</v>
      </c>
      <c r="K4706" t="str">
        <f>IF(tickets_dataset[[#This Row],[status]] = "Closed", "Yes","No")</f>
        <v>Yes</v>
      </c>
      <c r="L4706" s="2">
        <f t="shared" si="292"/>
        <v>24</v>
      </c>
      <c r="M4706" t="str">
        <f t="shared" si="293"/>
        <v>No</v>
      </c>
      <c r="N4706" t="str">
        <f t="shared" si="294"/>
        <v>Jan</v>
      </c>
      <c r="O4706" s="2">
        <f t="shared" si="295"/>
        <v>1</v>
      </c>
      <c r="P4706" t="str">
        <f>VLOOKUP(G4706,Agents!A:E,4,FALSE)</f>
        <v>Team3</v>
      </c>
      <c r="Q4706" t="str">
        <f>VLOOKUP(G4706,Agents!A:E,5,FALSE)</f>
        <v>Junior</v>
      </c>
      <c r="R4706" t="str">
        <f>VLOOKUP(G4706,Agents!A:E,2,FALSE)</f>
        <v>Evening</v>
      </c>
    </row>
    <row r="4707" spans="1:18" x14ac:dyDescent="0.35">
      <c r="A4707" t="s">
        <v>7849</v>
      </c>
      <c r="B4707" t="s">
        <v>7850</v>
      </c>
      <c r="C4707" t="s">
        <v>22</v>
      </c>
      <c r="D4707" t="s">
        <v>13</v>
      </c>
      <c r="E4707" s="1">
        <v>46098.272222222222</v>
      </c>
      <c r="F4707" s="1">
        <v>46099.438888888886</v>
      </c>
      <c r="G4707" t="s">
        <v>221</v>
      </c>
      <c r="H4707" t="s">
        <v>15</v>
      </c>
      <c r="I4707" t="s">
        <v>16</v>
      </c>
      <c r="J4707">
        <v>3</v>
      </c>
      <c r="K4707" t="str">
        <f>IF(tickets_dataset[[#This Row],[status]] = "Closed", "Yes","No")</f>
        <v>Yes</v>
      </c>
      <c r="L4707" s="2">
        <f t="shared" si="292"/>
        <v>27.999999999941792</v>
      </c>
      <c r="M4707" t="str">
        <f t="shared" si="293"/>
        <v>No</v>
      </c>
      <c r="N4707" t="str">
        <f t="shared" si="294"/>
        <v>Mar</v>
      </c>
      <c r="O4707" s="2">
        <f t="shared" si="295"/>
        <v>1.1666666666642413</v>
      </c>
      <c r="P4707" t="str">
        <f>VLOOKUP(G4707,Agents!A:E,4,FALSE)</f>
        <v>Team4</v>
      </c>
      <c r="Q4707" t="str">
        <f>VLOOKUP(G4707,Agents!A:E,5,FALSE)</f>
        <v>Senior</v>
      </c>
      <c r="R4707" t="str">
        <f>VLOOKUP(G4707,Agents!A:E,2,FALSE)</f>
        <v>Morning</v>
      </c>
    </row>
    <row r="4708" spans="1:18" x14ac:dyDescent="0.35">
      <c r="A4708" t="s">
        <v>7851</v>
      </c>
      <c r="B4708" t="s">
        <v>7852</v>
      </c>
      <c r="C4708" t="s">
        <v>50</v>
      </c>
      <c r="D4708" t="s">
        <v>13</v>
      </c>
      <c r="E4708" s="1">
        <v>46076.459027777775</v>
      </c>
      <c r="F4708" s="1">
        <v>46077.709027777775</v>
      </c>
      <c r="G4708" t="s">
        <v>167</v>
      </c>
      <c r="H4708" t="s">
        <v>28</v>
      </c>
      <c r="I4708" t="s">
        <v>16</v>
      </c>
      <c r="J4708">
        <v>4</v>
      </c>
      <c r="K4708" t="str">
        <f>IF(tickets_dataset[[#This Row],[status]] = "Closed", "Yes","No")</f>
        <v>No</v>
      </c>
      <c r="L4708" s="2">
        <f t="shared" si="292"/>
        <v>30</v>
      </c>
      <c r="M4708" t="str">
        <f t="shared" si="293"/>
        <v>No</v>
      </c>
      <c r="N4708" t="str">
        <f t="shared" si="294"/>
        <v>Feb</v>
      </c>
      <c r="O4708" s="2">
        <f t="shared" si="295"/>
        <v>1.25</v>
      </c>
      <c r="P4708" t="str">
        <f>VLOOKUP(G4708,Agents!A:E,4,FALSE)</f>
        <v>Team3</v>
      </c>
      <c r="Q4708" t="str">
        <f>VLOOKUP(G4708,Agents!A:E,5,FALSE)</f>
        <v>Mid</v>
      </c>
      <c r="R4708" t="str">
        <f>VLOOKUP(G4708,Agents!A:E,2,FALSE)</f>
        <v>Evening</v>
      </c>
    </row>
    <row r="4709" spans="1:18" x14ac:dyDescent="0.35">
      <c r="A4709" t="s">
        <v>7853</v>
      </c>
      <c r="B4709" t="s">
        <v>7854</v>
      </c>
      <c r="C4709" t="s">
        <v>12</v>
      </c>
      <c r="D4709" t="s">
        <v>26</v>
      </c>
      <c r="E4709" s="1">
        <v>46107.871527777781</v>
      </c>
      <c r="F4709" s="1">
        <v>46110.788194444445</v>
      </c>
      <c r="G4709" t="s">
        <v>39</v>
      </c>
      <c r="H4709" t="s">
        <v>15</v>
      </c>
      <c r="I4709" t="s">
        <v>16</v>
      </c>
      <c r="J4709">
        <v>4</v>
      </c>
      <c r="K4709" t="str">
        <f>IF(tickets_dataset[[#This Row],[status]] = "Closed", "Yes","No")</f>
        <v>Yes</v>
      </c>
      <c r="L4709" s="2">
        <f t="shared" si="292"/>
        <v>69.999999999941792</v>
      </c>
      <c r="M4709" t="str">
        <f t="shared" si="293"/>
        <v>Yes</v>
      </c>
      <c r="N4709" t="str">
        <f t="shared" si="294"/>
        <v>Mar</v>
      </c>
      <c r="O4709" s="2">
        <f t="shared" si="295"/>
        <v>2.9166666666642413</v>
      </c>
      <c r="P4709" t="str">
        <f>VLOOKUP(G4709,Agents!A:E,4,FALSE)</f>
        <v>Team3</v>
      </c>
      <c r="Q4709" t="str">
        <f>VLOOKUP(G4709,Agents!A:E,5,FALSE)</f>
        <v>Mid</v>
      </c>
      <c r="R4709" t="str">
        <f>VLOOKUP(G4709,Agents!A:E,2,FALSE)</f>
        <v>Night</v>
      </c>
    </row>
    <row r="4710" spans="1:18" x14ac:dyDescent="0.35">
      <c r="A4710" t="s">
        <v>7855</v>
      </c>
      <c r="B4710" t="s">
        <v>7856</v>
      </c>
      <c r="C4710" t="s">
        <v>22</v>
      </c>
      <c r="D4710" t="s">
        <v>26</v>
      </c>
      <c r="E4710" s="1">
        <v>46041.790277777778</v>
      </c>
      <c r="F4710" s="1">
        <v>46044.081944444442</v>
      </c>
      <c r="G4710" t="s">
        <v>27</v>
      </c>
      <c r="H4710" t="s">
        <v>28</v>
      </c>
      <c r="I4710" t="s">
        <v>16</v>
      </c>
      <c r="J4710">
        <v>4</v>
      </c>
      <c r="K4710" t="str">
        <f>IF(tickets_dataset[[#This Row],[status]] = "Closed", "Yes","No")</f>
        <v>No</v>
      </c>
      <c r="L4710" s="2">
        <f t="shared" si="292"/>
        <v>54.999999999941792</v>
      </c>
      <c r="M4710" t="str">
        <f t="shared" si="293"/>
        <v>Yes</v>
      </c>
      <c r="N4710" t="str">
        <f t="shared" si="294"/>
        <v>Jan</v>
      </c>
      <c r="O4710" s="2">
        <f t="shared" si="295"/>
        <v>2.2916666666642413</v>
      </c>
      <c r="P4710" t="str">
        <f>VLOOKUP(G4710,Agents!A:E,4,FALSE)</f>
        <v>Team5</v>
      </c>
      <c r="Q4710" t="str">
        <f>VLOOKUP(G4710,Agents!A:E,5,FALSE)</f>
        <v>Senior</v>
      </c>
      <c r="R4710" t="str">
        <f>VLOOKUP(G4710,Agents!A:E,2,FALSE)</f>
        <v>Morning</v>
      </c>
    </row>
    <row r="4711" spans="1:18" x14ac:dyDescent="0.35">
      <c r="A4711" t="s">
        <v>7857</v>
      </c>
      <c r="B4711" t="s">
        <v>7858</v>
      </c>
      <c r="C4711" t="s">
        <v>12</v>
      </c>
      <c r="D4711" t="s">
        <v>26</v>
      </c>
      <c r="E4711" s="1">
        <v>46067.117361111108</v>
      </c>
      <c r="F4711" s="1">
        <v>46069.867361111108</v>
      </c>
      <c r="G4711" t="s">
        <v>35</v>
      </c>
      <c r="H4711" t="s">
        <v>28</v>
      </c>
      <c r="I4711" t="s">
        <v>16</v>
      </c>
      <c r="J4711">
        <v>3</v>
      </c>
      <c r="K4711" t="str">
        <f>IF(tickets_dataset[[#This Row],[status]] = "Closed", "Yes","No")</f>
        <v>No</v>
      </c>
      <c r="L4711" s="2">
        <f t="shared" si="292"/>
        <v>66</v>
      </c>
      <c r="M4711" t="str">
        <f t="shared" si="293"/>
        <v>Yes</v>
      </c>
      <c r="N4711" t="str">
        <f t="shared" si="294"/>
        <v>Feb</v>
      </c>
      <c r="O4711" s="2">
        <f t="shared" si="295"/>
        <v>2.75</v>
      </c>
      <c r="P4711" t="str">
        <f>VLOOKUP(G4711,Agents!A:E,4,FALSE)</f>
        <v>Team1</v>
      </c>
      <c r="Q4711" t="str">
        <f>VLOOKUP(G4711,Agents!A:E,5,FALSE)</f>
        <v>Senior</v>
      </c>
      <c r="R4711" t="str">
        <f>VLOOKUP(G4711,Agents!A:E,2,FALSE)</f>
        <v>Evening</v>
      </c>
    </row>
    <row r="4712" spans="1:18" x14ac:dyDescent="0.35">
      <c r="A4712" t="s">
        <v>7859</v>
      </c>
      <c r="B4712" t="s">
        <v>6852</v>
      </c>
      <c r="C4712" t="s">
        <v>50</v>
      </c>
      <c r="D4712" t="s">
        <v>26</v>
      </c>
      <c r="E4712" s="1">
        <v>46037.489583333336</v>
      </c>
      <c r="F4712" s="1">
        <v>46037.65625</v>
      </c>
      <c r="G4712" t="s">
        <v>282</v>
      </c>
      <c r="H4712" t="s">
        <v>15</v>
      </c>
      <c r="I4712" t="s">
        <v>16</v>
      </c>
      <c r="J4712">
        <v>3</v>
      </c>
      <c r="K4712" t="str">
        <f>IF(tickets_dataset[[#This Row],[status]] = "Closed", "Yes","No")</f>
        <v>Yes</v>
      </c>
      <c r="L4712" s="2">
        <f t="shared" si="292"/>
        <v>3.9999999999417923</v>
      </c>
      <c r="M4712" t="str">
        <f t="shared" si="293"/>
        <v>No</v>
      </c>
      <c r="N4712" t="str">
        <f t="shared" si="294"/>
        <v>Jan</v>
      </c>
      <c r="O4712" s="2">
        <f t="shared" si="295"/>
        <v>0.16666666666424135</v>
      </c>
      <c r="P4712" t="str">
        <f>VLOOKUP(G4712,Agents!A:E,4,FALSE)</f>
        <v>Team4</v>
      </c>
      <c r="Q4712" t="str">
        <f>VLOOKUP(G4712,Agents!A:E,5,FALSE)</f>
        <v>Mid</v>
      </c>
      <c r="R4712" t="str">
        <f>VLOOKUP(G4712,Agents!A:E,2,FALSE)</f>
        <v>Morning</v>
      </c>
    </row>
    <row r="4713" spans="1:18" x14ac:dyDescent="0.35">
      <c r="A4713" t="s">
        <v>7860</v>
      </c>
      <c r="B4713" t="s">
        <v>7861</v>
      </c>
      <c r="C4713" t="s">
        <v>34</v>
      </c>
      <c r="D4713" t="s">
        <v>13</v>
      </c>
      <c r="E4713" s="1">
        <v>46077.42291666667</v>
      </c>
      <c r="F4713" s="1">
        <v>46079.29791666667</v>
      </c>
      <c r="G4713" t="s">
        <v>100</v>
      </c>
      <c r="H4713" t="s">
        <v>15</v>
      </c>
      <c r="I4713" t="s">
        <v>16</v>
      </c>
      <c r="J4713">
        <v>5</v>
      </c>
      <c r="K4713" t="str">
        <f>IF(tickets_dataset[[#This Row],[status]] = "Closed", "Yes","No")</f>
        <v>Yes</v>
      </c>
      <c r="L4713" s="2">
        <f t="shared" si="292"/>
        <v>45</v>
      </c>
      <c r="M4713" t="str">
        <f t="shared" si="293"/>
        <v>No</v>
      </c>
      <c r="N4713" t="str">
        <f t="shared" si="294"/>
        <v>Feb</v>
      </c>
      <c r="O4713" s="2">
        <f t="shared" si="295"/>
        <v>1.875</v>
      </c>
      <c r="P4713" t="str">
        <f>VLOOKUP(G4713,Agents!A:E,4,FALSE)</f>
        <v>Team4</v>
      </c>
      <c r="Q4713" t="str">
        <f>VLOOKUP(G4713,Agents!A:E,5,FALSE)</f>
        <v>Junior</v>
      </c>
      <c r="R4713" t="str">
        <f>VLOOKUP(G4713,Agents!A:E,2,FALSE)</f>
        <v>Evening</v>
      </c>
    </row>
    <row r="4714" spans="1:18" x14ac:dyDescent="0.35">
      <c r="A4714" t="s">
        <v>7862</v>
      </c>
      <c r="B4714" t="s">
        <v>7863</v>
      </c>
      <c r="C4714" t="s">
        <v>22</v>
      </c>
      <c r="D4714" t="s">
        <v>26</v>
      </c>
      <c r="E4714" s="1">
        <v>46081.98541666667</v>
      </c>
      <c r="F4714" s="1">
        <v>46082.193749999999</v>
      </c>
      <c r="G4714" t="s">
        <v>211</v>
      </c>
      <c r="H4714" t="s">
        <v>15</v>
      </c>
      <c r="I4714" t="s">
        <v>16</v>
      </c>
      <c r="J4714">
        <v>2</v>
      </c>
      <c r="K4714" t="str">
        <f>IF(tickets_dataset[[#This Row],[status]] = "Closed", "Yes","No")</f>
        <v>Yes</v>
      </c>
      <c r="L4714" s="2">
        <f t="shared" si="292"/>
        <v>4.9999999998835847</v>
      </c>
      <c r="M4714" t="str">
        <f t="shared" si="293"/>
        <v>No</v>
      </c>
      <c r="N4714" t="str">
        <f t="shared" si="294"/>
        <v>Feb</v>
      </c>
      <c r="O4714" s="2">
        <f t="shared" si="295"/>
        <v>0.20833333332848269</v>
      </c>
      <c r="P4714" t="str">
        <f>VLOOKUP(G4714,Agents!A:E,4,FALSE)</f>
        <v>Team5</v>
      </c>
      <c r="Q4714" t="str">
        <f>VLOOKUP(G4714,Agents!A:E,5,FALSE)</f>
        <v>Senior</v>
      </c>
      <c r="R4714" t="str">
        <f>VLOOKUP(G4714,Agents!A:E,2,FALSE)</f>
        <v>Evening</v>
      </c>
    </row>
    <row r="4715" spans="1:18" x14ac:dyDescent="0.35">
      <c r="A4715" t="s">
        <v>7864</v>
      </c>
      <c r="B4715" t="s">
        <v>1267</v>
      </c>
      <c r="C4715" t="s">
        <v>12</v>
      </c>
      <c r="D4715" t="s">
        <v>38</v>
      </c>
      <c r="E4715" s="1">
        <v>46041.740277777775</v>
      </c>
      <c r="F4715" s="1">
        <v>46043.656944444447</v>
      </c>
      <c r="G4715" t="s">
        <v>149</v>
      </c>
      <c r="H4715" t="s">
        <v>15</v>
      </c>
      <c r="I4715" t="s">
        <v>16</v>
      </c>
      <c r="J4715">
        <v>5</v>
      </c>
      <c r="K4715" t="str">
        <f>IF(tickets_dataset[[#This Row],[status]] = "Closed", "Yes","No")</f>
        <v>Yes</v>
      </c>
      <c r="L4715" s="2">
        <f t="shared" si="292"/>
        <v>46.000000000116415</v>
      </c>
      <c r="M4715" t="str">
        <f t="shared" si="293"/>
        <v>No</v>
      </c>
      <c r="N4715" t="str">
        <f t="shared" si="294"/>
        <v>Jan</v>
      </c>
      <c r="O4715" s="2">
        <f t="shared" si="295"/>
        <v>1.9166666666715173</v>
      </c>
      <c r="P4715" t="str">
        <f>VLOOKUP(G4715,Agents!A:E,4,FALSE)</f>
        <v>Team3</v>
      </c>
      <c r="Q4715" t="str">
        <f>VLOOKUP(G4715,Agents!A:E,5,FALSE)</f>
        <v>Mid</v>
      </c>
      <c r="R4715" t="str">
        <f>VLOOKUP(G4715,Agents!A:E,2,FALSE)</f>
        <v>Night</v>
      </c>
    </row>
    <row r="4716" spans="1:18" x14ac:dyDescent="0.35">
      <c r="A4716" t="s">
        <v>7865</v>
      </c>
      <c r="B4716" t="s">
        <v>7866</v>
      </c>
      <c r="C4716" t="s">
        <v>22</v>
      </c>
      <c r="D4716" t="s">
        <v>13</v>
      </c>
      <c r="E4716" s="1">
        <v>46092.072916666664</v>
      </c>
      <c r="F4716" s="1">
        <v>46093.364583333336</v>
      </c>
      <c r="G4716" t="s">
        <v>80</v>
      </c>
      <c r="H4716" t="s">
        <v>15</v>
      </c>
      <c r="I4716" t="s">
        <v>16</v>
      </c>
      <c r="J4716">
        <v>4</v>
      </c>
      <c r="K4716" t="str">
        <f>IF(tickets_dataset[[#This Row],[status]] = "Closed", "Yes","No")</f>
        <v>Yes</v>
      </c>
      <c r="L4716" s="2">
        <f t="shared" si="292"/>
        <v>31.000000000116415</v>
      </c>
      <c r="M4716" t="str">
        <f t="shared" si="293"/>
        <v>No</v>
      </c>
      <c r="N4716" t="str">
        <f t="shared" si="294"/>
        <v>Mar</v>
      </c>
      <c r="O4716" s="2">
        <f t="shared" si="295"/>
        <v>1.2916666666715173</v>
      </c>
      <c r="P4716" t="str">
        <f>VLOOKUP(G4716,Agents!A:E,4,FALSE)</f>
        <v>Team3</v>
      </c>
      <c r="Q4716" t="str">
        <f>VLOOKUP(G4716,Agents!A:E,5,FALSE)</f>
        <v>Junior</v>
      </c>
      <c r="R4716" t="str">
        <f>VLOOKUP(G4716,Agents!A:E,2,FALSE)</f>
        <v>Evening</v>
      </c>
    </row>
    <row r="4717" spans="1:18" x14ac:dyDescent="0.35">
      <c r="A4717" t="s">
        <v>7867</v>
      </c>
      <c r="B4717" t="s">
        <v>7868</v>
      </c>
      <c r="C4717" t="s">
        <v>50</v>
      </c>
      <c r="D4717" t="s">
        <v>38</v>
      </c>
      <c r="E4717" s="1">
        <v>46107.43472222222</v>
      </c>
      <c r="F4717" s="1">
        <v>46108.18472222222</v>
      </c>
      <c r="G4717" t="s">
        <v>140</v>
      </c>
      <c r="H4717" t="s">
        <v>15</v>
      </c>
      <c r="I4717" t="s">
        <v>16</v>
      </c>
      <c r="J4717">
        <v>4</v>
      </c>
      <c r="K4717" t="str">
        <f>IF(tickets_dataset[[#This Row],[status]] = "Closed", "Yes","No")</f>
        <v>Yes</v>
      </c>
      <c r="L4717" s="2">
        <f t="shared" si="292"/>
        <v>18</v>
      </c>
      <c r="M4717" t="str">
        <f t="shared" si="293"/>
        <v>No</v>
      </c>
      <c r="N4717" t="str">
        <f t="shared" si="294"/>
        <v>Mar</v>
      </c>
      <c r="O4717" s="2">
        <f t="shared" si="295"/>
        <v>0.75</v>
      </c>
      <c r="P4717" t="str">
        <f>VLOOKUP(G4717,Agents!A:E,4,FALSE)</f>
        <v>Team1</v>
      </c>
      <c r="Q4717" t="str">
        <f>VLOOKUP(G4717,Agents!A:E,5,FALSE)</f>
        <v>Junior</v>
      </c>
      <c r="R4717" t="str">
        <f>VLOOKUP(G4717,Agents!A:E,2,FALSE)</f>
        <v>Morning</v>
      </c>
    </row>
    <row r="4718" spans="1:18" x14ac:dyDescent="0.35">
      <c r="A4718" t="s">
        <v>7869</v>
      </c>
      <c r="B4718" t="s">
        <v>1558</v>
      </c>
      <c r="C4718" t="s">
        <v>34</v>
      </c>
      <c r="D4718" t="s">
        <v>26</v>
      </c>
      <c r="E4718" s="1">
        <v>46089.561805555553</v>
      </c>
      <c r="F4718" s="1">
        <v>46092.311805555553</v>
      </c>
      <c r="G4718" t="s">
        <v>149</v>
      </c>
      <c r="H4718" t="s">
        <v>15</v>
      </c>
      <c r="I4718" t="s">
        <v>16</v>
      </c>
      <c r="J4718">
        <v>5</v>
      </c>
      <c r="K4718" t="str">
        <f>IF(tickets_dataset[[#This Row],[status]] = "Closed", "Yes","No")</f>
        <v>Yes</v>
      </c>
      <c r="L4718" s="2">
        <f t="shared" si="292"/>
        <v>66</v>
      </c>
      <c r="M4718" t="str">
        <f t="shared" si="293"/>
        <v>Yes</v>
      </c>
      <c r="N4718" t="str">
        <f t="shared" si="294"/>
        <v>Mar</v>
      </c>
      <c r="O4718" s="2">
        <f t="shared" si="295"/>
        <v>2.75</v>
      </c>
      <c r="P4718" t="str">
        <f>VLOOKUP(G4718,Agents!A:E,4,FALSE)</f>
        <v>Team3</v>
      </c>
      <c r="Q4718" t="str">
        <f>VLOOKUP(G4718,Agents!A:E,5,FALSE)</f>
        <v>Mid</v>
      </c>
      <c r="R4718" t="str">
        <f>VLOOKUP(G4718,Agents!A:E,2,FALSE)</f>
        <v>Night</v>
      </c>
    </row>
    <row r="4719" spans="1:18" x14ac:dyDescent="0.35">
      <c r="A4719" t="s">
        <v>7870</v>
      </c>
      <c r="B4719" t="s">
        <v>7871</v>
      </c>
      <c r="C4719" t="s">
        <v>50</v>
      </c>
      <c r="D4719" t="s">
        <v>38</v>
      </c>
      <c r="E4719" s="1">
        <v>46057.234027777777</v>
      </c>
      <c r="F4719" s="1">
        <v>46059.859027777777</v>
      </c>
      <c r="G4719" t="s">
        <v>256</v>
      </c>
      <c r="H4719" t="s">
        <v>15</v>
      </c>
      <c r="I4719" t="s">
        <v>16</v>
      </c>
      <c r="J4719">
        <v>3</v>
      </c>
      <c r="K4719" t="str">
        <f>IF(tickets_dataset[[#This Row],[status]] = "Closed", "Yes","No")</f>
        <v>Yes</v>
      </c>
      <c r="L4719" s="2">
        <f t="shared" si="292"/>
        <v>63</v>
      </c>
      <c r="M4719" t="str">
        <f t="shared" si="293"/>
        <v>Yes</v>
      </c>
      <c r="N4719" t="str">
        <f t="shared" si="294"/>
        <v>Feb</v>
      </c>
      <c r="O4719" s="2">
        <f t="shared" si="295"/>
        <v>2.625</v>
      </c>
      <c r="P4719" t="str">
        <f>VLOOKUP(G4719,Agents!A:E,4,FALSE)</f>
        <v>Team1</v>
      </c>
      <c r="Q4719" t="str">
        <f>VLOOKUP(G4719,Agents!A:E,5,FALSE)</f>
        <v>Mid</v>
      </c>
      <c r="R4719" t="str">
        <f>VLOOKUP(G4719,Agents!A:E,2,FALSE)</f>
        <v>Morning</v>
      </c>
    </row>
    <row r="4720" spans="1:18" x14ac:dyDescent="0.35">
      <c r="A4720" t="s">
        <v>7872</v>
      </c>
      <c r="B4720" t="s">
        <v>7873</v>
      </c>
      <c r="C4720" t="s">
        <v>22</v>
      </c>
      <c r="D4720" t="s">
        <v>38</v>
      </c>
      <c r="E4720" s="1">
        <v>46076.387499999997</v>
      </c>
      <c r="F4720" s="1">
        <v>46076.845833333333</v>
      </c>
      <c r="G4720" t="s">
        <v>357</v>
      </c>
      <c r="H4720" t="s">
        <v>15</v>
      </c>
      <c r="I4720" t="s">
        <v>16</v>
      </c>
      <c r="J4720">
        <v>4</v>
      </c>
      <c r="K4720" t="str">
        <f>IF(tickets_dataset[[#This Row],[status]] = "Closed", "Yes","No")</f>
        <v>Yes</v>
      </c>
      <c r="L4720" s="2">
        <f t="shared" si="292"/>
        <v>11.000000000058208</v>
      </c>
      <c r="M4720" t="str">
        <f t="shared" si="293"/>
        <v>No</v>
      </c>
      <c r="N4720" t="str">
        <f t="shared" si="294"/>
        <v>Feb</v>
      </c>
      <c r="O4720" s="2">
        <f t="shared" si="295"/>
        <v>0.45833333333575865</v>
      </c>
      <c r="P4720" t="str">
        <f>VLOOKUP(G4720,Agents!A:E,4,FALSE)</f>
        <v>Team1</v>
      </c>
      <c r="Q4720" t="str">
        <f>VLOOKUP(G4720,Agents!A:E,5,FALSE)</f>
        <v>Mid</v>
      </c>
      <c r="R4720" t="str">
        <f>VLOOKUP(G4720,Agents!A:E,2,FALSE)</f>
        <v>Morning</v>
      </c>
    </row>
    <row r="4721" spans="1:18" x14ac:dyDescent="0.35">
      <c r="A4721" t="s">
        <v>7874</v>
      </c>
      <c r="B4721" t="s">
        <v>7875</v>
      </c>
      <c r="C4721" t="s">
        <v>50</v>
      </c>
      <c r="D4721" t="s">
        <v>26</v>
      </c>
      <c r="E4721" s="1">
        <v>46034.767361111109</v>
      </c>
      <c r="F4721" s="1">
        <v>46034.975694444445</v>
      </c>
      <c r="G4721" t="s">
        <v>39</v>
      </c>
      <c r="H4721" t="s">
        <v>15</v>
      </c>
      <c r="I4721" t="s">
        <v>16</v>
      </c>
      <c r="J4721">
        <v>3</v>
      </c>
      <c r="K4721" t="str">
        <f>IF(tickets_dataset[[#This Row],[status]] = "Closed", "Yes","No")</f>
        <v>Yes</v>
      </c>
      <c r="L4721" s="2">
        <f t="shared" si="292"/>
        <v>5.0000000000582077</v>
      </c>
      <c r="M4721" t="str">
        <f t="shared" si="293"/>
        <v>No</v>
      </c>
      <c r="N4721" t="str">
        <f t="shared" si="294"/>
        <v>Jan</v>
      </c>
      <c r="O4721" s="2">
        <f t="shared" si="295"/>
        <v>0.20833333333575865</v>
      </c>
      <c r="P4721" t="str">
        <f>VLOOKUP(G4721,Agents!A:E,4,FALSE)</f>
        <v>Team3</v>
      </c>
      <c r="Q4721" t="str">
        <f>VLOOKUP(G4721,Agents!A:E,5,FALSE)</f>
        <v>Mid</v>
      </c>
      <c r="R4721" t="str">
        <f>VLOOKUP(G4721,Agents!A:E,2,FALSE)</f>
        <v>Night</v>
      </c>
    </row>
    <row r="4722" spans="1:18" x14ac:dyDescent="0.35">
      <c r="A4722" t="s">
        <v>7876</v>
      </c>
      <c r="B4722" t="s">
        <v>7877</v>
      </c>
      <c r="C4722" t="s">
        <v>22</v>
      </c>
      <c r="D4722" t="s">
        <v>38</v>
      </c>
      <c r="E4722" s="1">
        <v>46103.106249999997</v>
      </c>
      <c r="F4722" s="1">
        <v>46105.189583333333</v>
      </c>
      <c r="G4722" t="s">
        <v>221</v>
      </c>
      <c r="H4722" t="s">
        <v>15</v>
      </c>
      <c r="I4722" t="s">
        <v>16</v>
      </c>
      <c r="J4722">
        <v>5</v>
      </c>
      <c r="K4722" t="str">
        <f>IF(tickets_dataset[[#This Row],[status]] = "Closed", "Yes","No")</f>
        <v>Yes</v>
      </c>
      <c r="L4722" s="2">
        <f t="shared" si="292"/>
        <v>50.000000000058208</v>
      </c>
      <c r="M4722" t="str">
        <f t="shared" si="293"/>
        <v>Yes</v>
      </c>
      <c r="N4722" t="str">
        <f t="shared" si="294"/>
        <v>Mar</v>
      </c>
      <c r="O4722" s="2">
        <f t="shared" si="295"/>
        <v>2.0833333333357587</v>
      </c>
      <c r="P4722" t="str">
        <f>VLOOKUP(G4722,Agents!A:E,4,FALSE)</f>
        <v>Team4</v>
      </c>
      <c r="Q4722" t="str">
        <f>VLOOKUP(G4722,Agents!A:E,5,FALSE)</f>
        <v>Senior</v>
      </c>
      <c r="R4722" t="str">
        <f>VLOOKUP(G4722,Agents!A:E,2,FALSE)</f>
        <v>Morning</v>
      </c>
    </row>
    <row r="4723" spans="1:18" x14ac:dyDescent="0.35">
      <c r="A4723" t="s">
        <v>7878</v>
      </c>
      <c r="B4723" t="s">
        <v>2581</v>
      </c>
      <c r="C4723" t="s">
        <v>50</v>
      </c>
      <c r="D4723" t="s">
        <v>26</v>
      </c>
      <c r="E4723" s="1">
        <v>46048.401388888888</v>
      </c>
      <c r="F4723" s="1">
        <v>46048.859722222223</v>
      </c>
      <c r="G4723" t="s">
        <v>27</v>
      </c>
      <c r="H4723" t="s">
        <v>15</v>
      </c>
      <c r="I4723" t="s">
        <v>16</v>
      </c>
      <c r="J4723">
        <v>3</v>
      </c>
      <c r="K4723" t="str">
        <f>IF(tickets_dataset[[#This Row],[status]] = "Closed", "Yes","No")</f>
        <v>Yes</v>
      </c>
      <c r="L4723" s="2">
        <f t="shared" si="292"/>
        <v>11.000000000058208</v>
      </c>
      <c r="M4723" t="str">
        <f t="shared" si="293"/>
        <v>No</v>
      </c>
      <c r="N4723" t="str">
        <f t="shared" si="294"/>
        <v>Jan</v>
      </c>
      <c r="O4723" s="2">
        <f t="shared" si="295"/>
        <v>0.45833333333575865</v>
      </c>
      <c r="P4723" t="str">
        <f>VLOOKUP(G4723,Agents!A:E,4,FALSE)</f>
        <v>Team5</v>
      </c>
      <c r="Q4723" t="str">
        <f>VLOOKUP(G4723,Agents!A:E,5,FALSE)</f>
        <v>Senior</v>
      </c>
      <c r="R4723" t="str">
        <f>VLOOKUP(G4723,Agents!A:E,2,FALSE)</f>
        <v>Morning</v>
      </c>
    </row>
    <row r="4724" spans="1:18" x14ac:dyDescent="0.35">
      <c r="A4724" t="s">
        <v>7879</v>
      </c>
      <c r="B4724" t="s">
        <v>1867</v>
      </c>
      <c r="C4724" t="s">
        <v>34</v>
      </c>
      <c r="D4724" t="s">
        <v>13</v>
      </c>
      <c r="E4724" s="1">
        <v>46086.301388888889</v>
      </c>
      <c r="F4724" s="1">
        <v>46088.259722222225</v>
      </c>
      <c r="G4724" t="s">
        <v>206</v>
      </c>
      <c r="H4724" t="s">
        <v>15</v>
      </c>
      <c r="I4724" t="s">
        <v>16</v>
      </c>
      <c r="J4724">
        <v>4</v>
      </c>
      <c r="K4724" t="str">
        <f>IF(tickets_dataset[[#This Row],[status]] = "Closed", "Yes","No")</f>
        <v>Yes</v>
      </c>
      <c r="L4724" s="2">
        <f t="shared" si="292"/>
        <v>47.000000000058208</v>
      </c>
      <c r="M4724" t="str">
        <f t="shared" si="293"/>
        <v>No</v>
      </c>
      <c r="N4724" t="str">
        <f t="shared" si="294"/>
        <v>Mar</v>
      </c>
      <c r="O4724" s="2">
        <f t="shared" si="295"/>
        <v>1.9583333333357587</v>
      </c>
      <c r="P4724" t="str">
        <f>VLOOKUP(G4724,Agents!A:E,4,FALSE)</f>
        <v>Team5</v>
      </c>
      <c r="Q4724" t="str">
        <f>VLOOKUP(G4724,Agents!A:E,5,FALSE)</f>
        <v>Junior</v>
      </c>
      <c r="R4724" t="str">
        <f>VLOOKUP(G4724,Agents!A:E,2,FALSE)</f>
        <v>Evening</v>
      </c>
    </row>
    <row r="4725" spans="1:18" x14ac:dyDescent="0.35">
      <c r="A4725" t="s">
        <v>7880</v>
      </c>
      <c r="B4725" t="s">
        <v>3457</v>
      </c>
      <c r="C4725" t="s">
        <v>22</v>
      </c>
      <c r="D4725" t="s">
        <v>26</v>
      </c>
      <c r="E4725" s="1">
        <v>46044.777777777781</v>
      </c>
      <c r="F4725" s="1">
        <v>46045.944444444445</v>
      </c>
      <c r="G4725" t="s">
        <v>357</v>
      </c>
      <c r="H4725" t="s">
        <v>15</v>
      </c>
      <c r="I4725" t="s">
        <v>16</v>
      </c>
      <c r="J4725">
        <v>3</v>
      </c>
      <c r="K4725" t="str">
        <f>IF(tickets_dataset[[#This Row],[status]] = "Closed", "Yes","No")</f>
        <v>Yes</v>
      </c>
      <c r="L4725" s="2">
        <f t="shared" si="292"/>
        <v>27.999999999941792</v>
      </c>
      <c r="M4725" t="str">
        <f t="shared" si="293"/>
        <v>No</v>
      </c>
      <c r="N4725" t="str">
        <f t="shared" si="294"/>
        <v>Jan</v>
      </c>
      <c r="O4725" s="2">
        <f t="shared" si="295"/>
        <v>1.1666666666642413</v>
      </c>
      <c r="P4725" t="str">
        <f>VLOOKUP(G4725,Agents!A:E,4,FALSE)</f>
        <v>Team1</v>
      </c>
      <c r="Q4725" t="str">
        <f>VLOOKUP(G4725,Agents!A:E,5,FALSE)</f>
        <v>Mid</v>
      </c>
      <c r="R4725" t="str">
        <f>VLOOKUP(G4725,Agents!A:E,2,FALSE)</f>
        <v>Morning</v>
      </c>
    </row>
    <row r="4726" spans="1:18" x14ac:dyDescent="0.35">
      <c r="A4726" t="s">
        <v>7881</v>
      </c>
      <c r="B4726" t="s">
        <v>7882</v>
      </c>
      <c r="C4726" t="s">
        <v>76</v>
      </c>
      <c r="D4726" t="s">
        <v>26</v>
      </c>
      <c r="E4726" s="1">
        <v>46046.790277777778</v>
      </c>
      <c r="F4726" s="1">
        <v>46047.623611111114</v>
      </c>
      <c r="G4726" t="s">
        <v>23</v>
      </c>
      <c r="H4726" t="s">
        <v>15</v>
      </c>
      <c r="I4726" t="s">
        <v>16</v>
      </c>
      <c r="J4726">
        <v>4</v>
      </c>
      <c r="K4726" t="str">
        <f>IF(tickets_dataset[[#This Row],[status]] = "Closed", "Yes","No")</f>
        <v>Yes</v>
      </c>
      <c r="L4726" s="2">
        <f t="shared" si="292"/>
        <v>20.000000000058208</v>
      </c>
      <c r="M4726" t="str">
        <f t="shared" si="293"/>
        <v>No</v>
      </c>
      <c r="N4726" t="str">
        <f t="shared" si="294"/>
        <v>Jan</v>
      </c>
      <c r="O4726" s="2">
        <f t="shared" si="295"/>
        <v>0.83333333333575865</v>
      </c>
      <c r="P4726" t="str">
        <f>VLOOKUP(G4726,Agents!A:E,4,FALSE)</f>
        <v>Team3</v>
      </c>
      <c r="Q4726" t="str">
        <f>VLOOKUP(G4726,Agents!A:E,5,FALSE)</f>
        <v>Senior</v>
      </c>
      <c r="R4726" t="str">
        <f>VLOOKUP(G4726,Agents!A:E,2,FALSE)</f>
        <v>Evening</v>
      </c>
    </row>
    <row r="4727" spans="1:18" x14ac:dyDescent="0.35">
      <c r="A4727" t="s">
        <v>7883</v>
      </c>
      <c r="B4727" t="s">
        <v>7884</v>
      </c>
      <c r="C4727" t="s">
        <v>50</v>
      </c>
      <c r="D4727" t="s">
        <v>13</v>
      </c>
      <c r="E4727" s="1">
        <v>46081.824305555558</v>
      </c>
      <c r="F4727" s="1">
        <v>46082.532638888886</v>
      </c>
      <c r="G4727" t="s">
        <v>128</v>
      </c>
      <c r="H4727" t="s">
        <v>15</v>
      </c>
      <c r="I4727" t="s">
        <v>16</v>
      </c>
      <c r="J4727">
        <v>4</v>
      </c>
      <c r="K4727" t="str">
        <f>IF(tickets_dataset[[#This Row],[status]] = "Closed", "Yes","No")</f>
        <v>Yes</v>
      </c>
      <c r="L4727" s="2">
        <f t="shared" si="292"/>
        <v>16.999999999883585</v>
      </c>
      <c r="M4727" t="str">
        <f t="shared" si="293"/>
        <v>No</v>
      </c>
      <c r="N4727" t="str">
        <f t="shared" si="294"/>
        <v>Feb</v>
      </c>
      <c r="O4727" s="2">
        <f t="shared" si="295"/>
        <v>0.70833333332848269</v>
      </c>
      <c r="P4727" t="str">
        <f>VLOOKUP(G4727,Agents!A:E,4,FALSE)</f>
        <v>Team4</v>
      </c>
      <c r="Q4727" t="str">
        <f>VLOOKUP(G4727,Agents!A:E,5,FALSE)</f>
        <v>Mid</v>
      </c>
      <c r="R4727" t="str">
        <f>VLOOKUP(G4727,Agents!A:E,2,FALSE)</f>
        <v>Night</v>
      </c>
    </row>
    <row r="4728" spans="1:18" x14ac:dyDescent="0.35">
      <c r="A4728" t="s">
        <v>7885</v>
      </c>
      <c r="B4728" t="s">
        <v>4193</v>
      </c>
      <c r="C4728" t="s">
        <v>76</v>
      </c>
      <c r="D4728" t="s">
        <v>26</v>
      </c>
      <c r="E4728" s="1">
        <v>46109.866666666669</v>
      </c>
      <c r="F4728" s="1">
        <v>46111.7</v>
      </c>
      <c r="G4728" t="s">
        <v>83</v>
      </c>
      <c r="H4728" t="s">
        <v>15</v>
      </c>
      <c r="I4728" t="s">
        <v>16</v>
      </c>
      <c r="J4728">
        <v>2</v>
      </c>
      <c r="K4728" t="str">
        <f>IF(tickets_dataset[[#This Row],[status]] = "Closed", "Yes","No")</f>
        <v>Yes</v>
      </c>
      <c r="L4728" s="2">
        <f t="shared" si="292"/>
        <v>43.999999999883585</v>
      </c>
      <c r="M4728" t="str">
        <f t="shared" si="293"/>
        <v>No</v>
      </c>
      <c r="N4728" t="str">
        <f t="shared" si="294"/>
        <v>Mar</v>
      </c>
      <c r="O4728" s="2">
        <f t="shared" si="295"/>
        <v>1.8333333333284827</v>
      </c>
      <c r="P4728" t="str">
        <f>VLOOKUP(G4728,Agents!A:E,4,FALSE)</f>
        <v>Team2</v>
      </c>
      <c r="Q4728" t="str">
        <f>VLOOKUP(G4728,Agents!A:E,5,FALSE)</f>
        <v>Junior</v>
      </c>
      <c r="R4728" t="str">
        <f>VLOOKUP(G4728,Agents!A:E,2,FALSE)</f>
        <v>Night</v>
      </c>
    </row>
    <row r="4729" spans="1:18" x14ac:dyDescent="0.35">
      <c r="A4729" t="s">
        <v>7886</v>
      </c>
      <c r="B4729" t="s">
        <v>7887</v>
      </c>
      <c r="C4729" t="s">
        <v>22</v>
      </c>
      <c r="D4729" t="s">
        <v>26</v>
      </c>
      <c r="E4729" s="1">
        <v>46082.013888888891</v>
      </c>
      <c r="F4729" s="1">
        <v>46083.263888888891</v>
      </c>
      <c r="G4729" t="s">
        <v>73</v>
      </c>
      <c r="H4729" t="s">
        <v>15</v>
      </c>
      <c r="I4729" t="s">
        <v>16</v>
      </c>
      <c r="J4729">
        <v>4</v>
      </c>
      <c r="K4729" t="str">
        <f>IF(tickets_dataset[[#This Row],[status]] = "Closed", "Yes","No")</f>
        <v>Yes</v>
      </c>
      <c r="L4729" s="2">
        <f t="shared" si="292"/>
        <v>30</v>
      </c>
      <c r="M4729" t="str">
        <f t="shared" si="293"/>
        <v>No</v>
      </c>
      <c r="N4729" t="str">
        <f t="shared" si="294"/>
        <v>Mar</v>
      </c>
      <c r="O4729" s="2">
        <f t="shared" si="295"/>
        <v>1.25</v>
      </c>
      <c r="P4729" t="str">
        <f>VLOOKUP(G4729,Agents!A:E,4,FALSE)</f>
        <v>Team4</v>
      </c>
      <c r="Q4729" t="str">
        <f>VLOOKUP(G4729,Agents!A:E,5,FALSE)</f>
        <v>Senior</v>
      </c>
      <c r="R4729" t="str">
        <f>VLOOKUP(G4729,Agents!A:E,2,FALSE)</f>
        <v>Night</v>
      </c>
    </row>
    <row r="4730" spans="1:18" x14ac:dyDescent="0.35">
      <c r="A4730" t="s">
        <v>7888</v>
      </c>
      <c r="B4730" t="s">
        <v>1524</v>
      </c>
      <c r="C4730" t="s">
        <v>76</v>
      </c>
      <c r="D4730" t="s">
        <v>38</v>
      </c>
      <c r="E4730" s="1">
        <v>46028.654166666667</v>
      </c>
      <c r="F4730" s="1">
        <v>46031.987500000003</v>
      </c>
      <c r="G4730" t="s">
        <v>128</v>
      </c>
      <c r="H4730" t="s">
        <v>15</v>
      </c>
      <c r="I4730" t="s">
        <v>16</v>
      </c>
      <c r="J4730">
        <v>4</v>
      </c>
      <c r="K4730" t="str">
        <f>IF(tickets_dataset[[#This Row],[status]] = "Closed", "Yes","No")</f>
        <v>Yes</v>
      </c>
      <c r="L4730" s="2">
        <f t="shared" si="292"/>
        <v>80.000000000058208</v>
      </c>
      <c r="M4730" t="str">
        <f t="shared" si="293"/>
        <v>Yes</v>
      </c>
      <c r="N4730" t="str">
        <f t="shared" si="294"/>
        <v>Jan</v>
      </c>
      <c r="O4730" s="2">
        <f t="shared" si="295"/>
        <v>3.3333333333357587</v>
      </c>
      <c r="P4730" t="str">
        <f>VLOOKUP(G4730,Agents!A:E,4,FALSE)</f>
        <v>Team4</v>
      </c>
      <c r="Q4730" t="str">
        <f>VLOOKUP(G4730,Agents!A:E,5,FALSE)</f>
        <v>Mid</v>
      </c>
      <c r="R4730" t="str">
        <f>VLOOKUP(G4730,Agents!A:E,2,FALSE)</f>
        <v>Night</v>
      </c>
    </row>
    <row r="4731" spans="1:18" x14ac:dyDescent="0.35">
      <c r="A4731" t="s">
        <v>7889</v>
      </c>
      <c r="B4731" t="s">
        <v>7890</v>
      </c>
      <c r="C4731" t="s">
        <v>76</v>
      </c>
      <c r="D4731" t="s">
        <v>26</v>
      </c>
      <c r="E4731" s="1">
        <v>46077.744444444441</v>
      </c>
      <c r="F4731" s="1">
        <v>46080.077777777777</v>
      </c>
      <c r="G4731" t="s">
        <v>156</v>
      </c>
      <c r="H4731" t="s">
        <v>28</v>
      </c>
      <c r="I4731" t="s">
        <v>16</v>
      </c>
      <c r="J4731">
        <v>5</v>
      </c>
      <c r="K4731" t="str">
        <f>IF(tickets_dataset[[#This Row],[status]] = "Closed", "Yes","No")</f>
        <v>No</v>
      </c>
      <c r="L4731" s="2">
        <f t="shared" si="292"/>
        <v>56.000000000058208</v>
      </c>
      <c r="M4731" t="str">
        <f t="shared" si="293"/>
        <v>Yes</v>
      </c>
      <c r="N4731" t="str">
        <f t="shared" si="294"/>
        <v>Feb</v>
      </c>
      <c r="O4731" s="2">
        <f t="shared" si="295"/>
        <v>2.3333333333357587</v>
      </c>
      <c r="P4731" t="str">
        <f>VLOOKUP(G4731,Agents!A:E,4,FALSE)</f>
        <v>Team3</v>
      </c>
      <c r="Q4731" t="str">
        <f>VLOOKUP(G4731,Agents!A:E,5,FALSE)</f>
        <v>Mid</v>
      </c>
      <c r="R4731" t="str">
        <f>VLOOKUP(G4731,Agents!A:E,2,FALSE)</f>
        <v>Evening</v>
      </c>
    </row>
    <row r="4732" spans="1:18" x14ac:dyDescent="0.35">
      <c r="A4732" t="s">
        <v>7891</v>
      </c>
      <c r="B4732" t="s">
        <v>7892</v>
      </c>
      <c r="C4732" t="s">
        <v>22</v>
      </c>
      <c r="D4732" t="s">
        <v>26</v>
      </c>
      <c r="E4732" s="1">
        <v>46067.913888888892</v>
      </c>
      <c r="F4732" s="1">
        <v>46070.455555555556</v>
      </c>
      <c r="G4732" t="s">
        <v>183</v>
      </c>
      <c r="H4732" t="s">
        <v>15</v>
      </c>
      <c r="I4732" t="s">
        <v>16</v>
      </c>
      <c r="J4732">
        <v>4</v>
      </c>
      <c r="K4732" t="str">
        <f>IF(tickets_dataset[[#This Row],[status]] = "Closed", "Yes","No")</f>
        <v>Yes</v>
      </c>
      <c r="L4732" s="2">
        <f t="shared" si="292"/>
        <v>60.999999999941792</v>
      </c>
      <c r="M4732" t="str">
        <f t="shared" si="293"/>
        <v>Yes</v>
      </c>
      <c r="N4732" t="str">
        <f t="shared" si="294"/>
        <v>Feb</v>
      </c>
      <c r="O4732" s="2">
        <f t="shared" si="295"/>
        <v>2.5416666666642413</v>
      </c>
      <c r="P4732" t="str">
        <f>VLOOKUP(G4732,Agents!A:E,4,FALSE)</f>
        <v>Team3</v>
      </c>
      <c r="Q4732" t="str">
        <f>VLOOKUP(G4732,Agents!A:E,5,FALSE)</f>
        <v>Senior</v>
      </c>
      <c r="R4732" t="str">
        <f>VLOOKUP(G4732,Agents!A:E,2,FALSE)</f>
        <v>Night</v>
      </c>
    </row>
    <row r="4733" spans="1:18" x14ac:dyDescent="0.35">
      <c r="A4733" t="s">
        <v>7893</v>
      </c>
      <c r="B4733" t="s">
        <v>1881</v>
      </c>
      <c r="C4733" t="s">
        <v>76</v>
      </c>
      <c r="D4733" t="s">
        <v>13</v>
      </c>
      <c r="E4733" s="1">
        <v>46061.458333333336</v>
      </c>
      <c r="F4733" s="1">
        <v>46062.125</v>
      </c>
      <c r="G4733" t="s">
        <v>19</v>
      </c>
      <c r="H4733" t="s">
        <v>15</v>
      </c>
      <c r="I4733" t="s">
        <v>16</v>
      </c>
      <c r="J4733">
        <v>4</v>
      </c>
      <c r="K4733" t="str">
        <f>IF(tickets_dataset[[#This Row],[status]] = "Closed", "Yes","No")</f>
        <v>Yes</v>
      </c>
      <c r="L4733" s="2">
        <f t="shared" si="292"/>
        <v>15.999999999941792</v>
      </c>
      <c r="M4733" t="str">
        <f t="shared" si="293"/>
        <v>No</v>
      </c>
      <c r="N4733" t="str">
        <f t="shared" si="294"/>
        <v>Feb</v>
      </c>
      <c r="O4733" s="2">
        <f t="shared" si="295"/>
        <v>0.66666666666424135</v>
      </c>
      <c r="P4733" t="str">
        <f>VLOOKUP(G4733,Agents!A:E,4,FALSE)</f>
        <v>Team4</v>
      </c>
      <c r="Q4733" t="str">
        <f>VLOOKUP(G4733,Agents!A:E,5,FALSE)</f>
        <v>Senior</v>
      </c>
      <c r="R4733" t="str">
        <f>VLOOKUP(G4733,Agents!A:E,2,FALSE)</f>
        <v>Evening</v>
      </c>
    </row>
    <row r="4734" spans="1:18" x14ac:dyDescent="0.35">
      <c r="A4734" t="s">
        <v>7894</v>
      </c>
      <c r="B4734" t="s">
        <v>7315</v>
      </c>
      <c r="C4734" t="s">
        <v>22</v>
      </c>
      <c r="D4734" t="s">
        <v>13</v>
      </c>
      <c r="E4734" s="1">
        <v>46066.72152777778</v>
      </c>
      <c r="F4734" s="1">
        <v>46067.429861111108</v>
      </c>
      <c r="G4734" t="s">
        <v>42</v>
      </c>
      <c r="H4734" t="s">
        <v>15</v>
      </c>
      <c r="I4734" t="s">
        <v>16</v>
      </c>
      <c r="J4734">
        <v>4</v>
      </c>
      <c r="K4734" t="str">
        <f>IF(tickets_dataset[[#This Row],[status]] = "Closed", "Yes","No")</f>
        <v>Yes</v>
      </c>
      <c r="L4734" s="2">
        <f t="shared" si="292"/>
        <v>16.999999999883585</v>
      </c>
      <c r="M4734" t="str">
        <f t="shared" si="293"/>
        <v>No</v>
      </c>
      <c r="N4734" t="str">
        <f t="shared" si="294"/>
        <v>Feb</v>
      </c>
      <c r="O4734" s="2">
        <f t="shared" si="295"/>
        <v>0.70833333332848269</v>
      </c>
      <c r="P4734" t="str">
        <f>VLOOKUP(G4734,Agents!A:E,4,FALSE)</f>
        <v>Team2</v>
      </c>
      <c r="Q4734" t="str">
        <f>VLOOKUP(G4734,Agents!A:E,5,FALSE)</f>
        <v>Junior</v>
      </c>
      <c r="R4734" t="str">
        <f>VLOOKUP(G4734,Agents!A:E,2,FALSE)</f>
        <v>Night</v>
      </c>
    </row>
    <row r="4735" spans="1:18" x14ac:dyDescent="0.35">
      <c r="A4735" t="s">
        <v>7895</v>
      </c>
      <c r="B4735" t="s">
        <v>7896</v>
      </c>
      <c r="C4735" t="s">
        <v>50</v>
      </c>
      <c r="D4735" t="s">
        <v>26</v>
      </c>
      <c r="E4735" s="1">
        <v>46053.519444444442</v>
      </c>
      <c r="F4735" s="1">
        <v>46053.727777777778</v>
      </c>
      <c r="G4735" t="s">
        <v>282</v>
      </c>
      <c r="H4735" t="s">
        <v>15</v>
      </c>
      <c r="I4735" t="s">
        <v>16</v>
      </c>
      <c r="J4735">
        <v>3</v>
      </c>
      <c r="K4735" t="str">
        <f>IF(tickets_dataset[[#This Row],[status]] = "Closed", "Yes","No")</f>
        <v>Yes</v>
      </c>
      <c r="L4735" s="2">
        <f t="shared" si="292"/>
        <v>5.0000000000582077</v>
      </c>
      <c r="M4735" t="str">
        <f t="shared" si="293"/>
        <v>No</v>
      </c>
      <c r="N4735" t="str">
        <f t="shared" si="294"/>
        <v>Jan</v>
      </c>
      <c r="O4735" s="2">
        <f t="shared" si="295"/>
        <v>0.20833333333575865</v>
      </c>
      <c r="P4735" t="str">
        <f>VLOOKUP(G4735,Agents!A:E,4,FALSE)</f>
        <v>Team4</v>
      </c>
      <c r="Q4735" t="str">
        <f>VLOOKUP(G4735,Agents!A:E,5,FALSE)</f>
        <v>Mid</v>
      </c>
      <c r="R4735" t="str">
        <f>VLOOKUP(G4735,Agents!A:E,2,FALSE)</f>
        <v>Morning</v>
      </c>
    </row>
    <row r="4736" spans="1:18" x14ac:dyDescent="0.35">
      <c r="A4736" t="s">
        <v>7897</v>
      </c>
      <c r="B4736" t="s">
        <v>7898</v>
      </c>
      <c r="C4736" t="s">
        <v>50</v>
      </c>
      <c r="D4736" t="s">
        <v>13</v>
      </c>
      <c r="E4736" s="1">
        <v>46064.956250000003</v>
      </c>
      <c r="F4736" s="1">
        <v>46066.747916666667</v>
      </c>
      <c r="G4736" t="s">
        <v>311</v>
      </c>
      <c r="H4736" t="s">
        <v>15</v>
      </c>
      <c r="I4736" t="s">
        <v>16</v>
      </c>
      <c r="J4736">
        <v>4</v>
      </c>
      <c r="K4736" t="str">
        <f>IF(tickets_dataset[[#This Row],[status]] = "Closed", "Yes","No")</f>
        <v>Yes</v>
      </c>
      <c r="L4736" s="2">
        <f t="shared" si="292"/>
        <v>42.999999999941792</v>
      </c>
      <c r="M4736" t="str">
        <f t="shared" si="293"/>
        <v>No</v>
      </c>
      <c r="N4736" t="str">
        <f t="shared" si="294"/>
        <v>Feb</v>
      </c>
      <c r="O4736" s="2">
        <f t="shared" si="295"/>
        <v>1.7916666666642413</v>
      </c>
      <c r="P4736" t="str">
        <f>VLOOKUP(G4736,Agents!A:E,4,FALSE)</f>
        <v>Team5</v>
      </c>
      <c r="Q4736" t="str">
        <f>VLOOKUP(G4736,Agents!A:E,5,FALSE)</f>
        <v>Senior</v>
      </c>
      <c r="R4736" t="str">
        <f>VLOOKUP(G4736,Agents!A:E,2,FALSE)</f>
        <v>Evening</v>
      </c>
    </row>
    <row r="4737" spans="1:18" x14ac:dyDescent="0.35">
      <c r="A4737" t="s">
        <v>7899</v>
      </c>
      <c r="B4737" t="s">
        <v>7900</v>
      </c>
      <c r="C4737" t="s">
        <v>34</v>
      </c>
      <c r="D4737" t="s">
        <v>26</v>
      </c>
      <c r="E4737" s="1">
        <v>46034.26458333333</v>
      </c>
      <c r="F4737" s="1">
        <v>46036.806250000001</v>
      </c>
      <c r="G4737" t="s">
        <v>23</v>
      </c>
      <c r="H4737" t="s">
        <v>28</v>
      </c>
      <c r="I4737" t="s">
        <v>16</v>
      </c>
      <c r="J4737">
        <v>5</v>
      </c>
      <c r="K4737" t="str">
        <f>IF(tickets_dataset[[#This Row],[status]] = "Closed", "Yes","No")</f>
        <v>No</v>
      </c>
      <c r="L4737" s="2">
        <f t="shared" si="292"/>
        <v>61.000000000116415</v>
      </c>
      <c r="M4737" t="str">
        <f t="shared" si="293"/>
        <v>Yes</v>
      </c>
      <c r="N4737" t="str">
        <f t="shared" si="294"/>
        <v>Jan</v>
      </c>
      <c r="O4737" s="2">
        <f t="shared" si="295"/>
        <v>2.5416666666715173</v>
      </c>
      <c r="P4737" t="str">
        <f>VLOOKUP(G4737,Agents!A:E,4,FALSE)</f>
        <v>Team3</v>
      </c>
      <c r="Q4737" t="str">
        <f>VLOOKUP(G4737,Agents!A:E,5,FALSE)</f>
        <v>Senior</v>
      </c>
      <c r="R4737" t="str">
        <f>VLOOKUP(G4737,Agents!A:E,2,FALSE)</f>
        <v>Evening</v>
      </c>
    </row>
    <row r="4738" spans="1:18" x14ac:dyDescent="0.35">
      <c r="A4738" t="s">
        <v>7901</v>
      </c>
      <c r="B4738" t="s">
        <v>1026</v>
      </c>
      <c r="C4738" t="s">
        <v>22</v>
      </c>
      <c r="D4738" t="s">
        <v>13</v>
      </c>
      <c r="E4738" s="1">
        <v>46069.03402777778</v>
      </c>
      <c r="F4738" s="1">
        <v>46070.53402777778</v>
      </c>
      <c r="G4738" t="s">
        <v>103</v>
      </c>
      <c r="H4738" t="s">
        <v>15</v>
      </c>
      <c r="I4738" t="s">
        <v>16</v>
      </c>
      <c r="J4738">
        <v>5</v>
      </c>
      <c r="K4738" t="str">
        <f>IF(tickets_dataset[[#This Row],[status]] = "Closed", "Yes","No")</f>
        <v>Yes</v>
      </c>
      <c r="L4738" s="2">
        <f t="shared" ref="L4738:L4801" si="296">IF(ISBLANK(F4738),"",(F4738-E4738)*24)</f>
        <v>36</v>
      </c>
      <c r="M4738" t="str">
        <f t="shared" ref="M4738:M4801" si="297">IF(L4738&gt;48,"Yes","No")</f>
        <v>No</v>
      </c>
      <c r="N4738" t="str">
        <f t="shared" ref="N4738:N4801" si="298">TEXT(E4738,"mmm")</f>
        <v>Feb</v>
      </c>
      <c r="O4738" s="2">
        <f t="shared" si="295"/>
        <v>1.5</v>
      </c>
      <c r="P4738" t="str">
        <f>VLOOKUP(G4738,Agents!A:E,4,FALSE)</f>
        <v>Team4</v>
      </c>
      <c r="Q4738" t="str">
        <f>VLOOKUP(G4738,Agents!A:E,5,FALSE)</f>
        <v>Senior</v>
      </c>
      <c r="R4738" t="str">
        <f>VLOOKUP(G4738,Agents!A:E,2,FALSE)</f>
        <v>Night</v>
      </c>
    </row>
    <row r="4739" spans="1:18" x14ac:dyDescent="0.35">
      <c r="A4739" t="s">
        <v>7902</v>
      </c>
      <c r="B4739" t="s">
        <v>4824</v>
      </c>
      <c r="C4739" t="s">
        <v>50</v>
      </c>
      <c r="D4739" t="s">
        <v>13</v>
      </c>
      <c r="E4739" s="1">
        <v>46026.72152777778</v>
      </c>
      <c r="F4739" s="1">
        <v>46027.638194444444</v>
      </c>
      <c r="G4739" t="s">
        <v>344</v>
      </c>
      <c r="H4739" t="s">
        <v>15</v>
      </c>
      <c r="I4739" t="s">
        <v>16</v>
      </c>
      <c r="J4739">
        <v>5</v>
      </c>
      <c r="K4739" t="str">
        <f>IF(tickets_dataset[[#This Row],[status]] = "Closed", "Yes","No")</f>
        <v>Yes</v>
      </c>
      <c r="L4739" s="2">
        <f t="shared" si="296"/>
        <v>21.999999999941792</v>
      </c>
      <c r="M4739" t="str">
        <f t="shared" si="297"/>
        <v>No</v>
      </c>
      <c r="N4739" t="str">
        <f t="shared" si="298"/>
        <v>Jan</v>
      </c>
      <c r="O4739" s="2">
        <f t="shared" ref="O4739:O4802" si="299">F4739-E4739</f>
        <v>0.91666666666424135</v>
      </c>
      <c r="P4739" t="str">
        <f>VLOOKUP(G4739,Agents!A:E,4,FALSE)</f>
        <v>Team4</v>
      </c>
      <c r="Q4739" t="str">
        <f>VLOOKUP(G4739,Agents!A:E,5,FALSE)</f>
        <v>Senior</v>
      </c>
      <c r="R4739" t="str">
        <f>VLOOKUP(G4739,Agents!A:E,2,FALSE)</f>
        <v>Night</v>
      </c>
    </row>
    <row r="4740" spans="1:18" x14ac:dyDescent="0.35">
      <c r="A4740" t="s">
        <v>7903</v>
      </c>
      <c r="B4740" t="s">
        <v>385</v>
      </c>
      <c r="C4740" t="s">
        <v>50</v>
      </c>
      <c r="D4740" t="s">
        <v>26</v>
      </c>
      <c r="E4740" s="1">
        <v>46037.808333333334</v>
      </c>
      <c r="F4740" s="1">
        <v>46037.974999999999</v>
      </c>
      <c r="G4740" t="s">
        <v>23</v>
      </c>
      <c r="H4740" t="s">
        <v>15</v>
      </c>
      <c r="I4740" t="s">
        <v>16</v>
      </c>
      <c r="J4740">
        <v>4</v>
      </c>
      <c r="K4740" t="str">
        <f>IF(tickets_dataset[[#This Row],[status]] = "Closed", "Yes","No")</f>
        <v>Yes</v>
      </c>
      <c r="L4740" s="2">
        <f t="shared" si="296"/>
        <v>3.9999999999417923</v>
      </c>
      <c r="M4740" t="str">
        <f t="shared" si="297"/>
        <v>No</v>
      </c>
      <c r="N4740" t="str">
        <f t="shared" si="298"/>
        <v>Jan</v>
      </c>
      <c r="O4740" s="2">
        <f t="shared" si="299"/>
        <v>0.16666666666424135</v>
      </c>
      <c r="P4740" t="str">
        <f>VLOOKUP(G4740,Agents!A:E,4,FALSE)</f>
        <v>Team3</v>
      </c>
      <c r="Q4740" t="str">
        <f>VLOOKUP(G4740,Agents!A:E,5,FALSE)</f>
        <v>Senior</v>
      </c>
      <c r="R4740" t="str">
        <f>VLOOKUP(G4740,Agents!A:E,2,FALSE)</f>
        <v>Evening</v>
      </c>
    </row>
    <row r="4741" spans="1:18" x14ac:dyDescent="0.35">
      <c r="A4741" t="s">
        <v>7904</v>
      </c>
      <c r="B4741" t="s">
        <v>3757</v>
      </c>
      <c r="C4741" t="s">
        <v>50</v>
      </c>
      <c r="D4741" t="s">
        <v>26</v>
      </c>
      <c r="E4741" s="1">
        <v>46032.60833333333</v>
      </c>
      <c r="F4741" s="1">
        <v>46034.316666666666</v>
      </c>
      <c r="G4741" t="s">
        <v>149</v>
      </c>
      <c r="H4741" t="s">
        <v>15</v>
      </c>
      <c r="I4741" t="s">
        <v>16</v>
      </c>
      <c r="J4741">
        <v>3</v>
      </c>
      <c r="K4741" t="str">
        <f>IF(tickets_dataset[[#This Row],[status]] = "Closed", "Yes","No")</f>
        <v>Yes</v>
      </c>
      <c r="L4741" s="2">
        <f t="shared" si="296"/>
        <v>41.000000000058208</v>
      </c>
      <c r="M4741" t="str">
        <f t="shared" si="297"/>
        <v>No</v>
      </c>
      <c r="N4741" t="str">
        <f t="shared" si="298"/>
        <v>Jan</v>
      </c>
      <c r="O4741" s="2">
        <f t="shared" si="299"/>
        <v>1.7083333333357587</v>
      </c>
      <c r="P4741" t="str">
        <f>VLOOKUP(G4741,Agents!A:E,4,FALSE)</f>
        <v>Team3</v>
      </c>
      <c r="Q4741" t="str">
        <f>VLOOKUP(G4741,Agents!A:E,5,FALSE)</f>
        <v>Mid</v>
      </c>
      <c r="R4741" t="str">
        <f>VLOOKUP(G4741,Agents!A:E,2,FALSE)</f>
        <v>Night</v>
      </c>
    </row>
    <row r="4742" spans="1:18" x14ac:dyDescent="0.35">
      <c r="A4742" t="s">
        <v>7905</v>
      </c>
      <c r="B4742" t="s">
        <v>3744</v>
      </c>
      <c r="C4742" t="s">
        <v>12</v>
      </c>
      <c r="D4742" t="s">
        <v>26</v>
      </c>
      <c r="E4742" s="1">
        <v>46086.279861111114</v>
      </c>
      <c r="F4742" s="1">
        <v>46089.196527777778</v>
      </c>
      <c r="G4742" t="s">
        <v>119</v>
      </c>
      <c r="H4742" t="s">
        <v>15</v>
      </c>
      <c r="I4742" t="s">
        <v>68</v>
      </c>
      <c r="J4742">
        <v>3</v>
      </c>
      <c r="K4742" t="str">
        <f>IF(tickets_dataset[[#This Row],[status]] = "Closed", "Yes","No")</f>
        <v>Yes</v>
      </c>
      <c r="L4742" s="2">
        <f t="shared" si="296"/>
        <v>69.999999999941792</v>
      </c>
      <c r="M4742" t="str">
        <f t="shared" si="297"/>
        <v>Yes</v>
      </c>
      <c r="N4742" t="str">
        <f t="shared" si="298"/>
        <v>Mar</v>
      </c>
      <c r="O4742" s="2">
        <f t="shared" si="299"/>
        <v>2.9166666666642413</v>
      </c>
      <c r="P4742" t="str">
        <f>VLOOKUP(G4742,Agents!A:E,4,FALSE)</f>
        <v>Team1</v>
      </c>
      <c r="Q4742" t="str">
        <f>VLOOKUP(G4742,Agents!A:E,5,FALSE)</f>
        <v>Junior</v>
      </c>
      <c r="R4742" t="str">
        <f>VLOOKUP(G4742,Agents!A:E,2,FALSE)</f>
        <v>Morning</v>
      </c>
    </row>
    <row r="4743" spans="1:18" x14ac:dyDescent="0.35">
      <c r="A4743" t="s">
        <v>7906</v>
      </c>
      <c r="B4743" t="s">
        <v>5845</v>
      </c>
      <c r="C4743" t="s">
        <v>22</v>
      </c>
      <c r="D4743" t="s">
        <v>38</v>
      </c>
      <c r="E4743" s="1">
        <v>46097.927083333336</v>
      </c>
      <c r="F4743" s="1">
        <v>46099.552083333336</v>
      </c>
      <c r="G4743" t="s">
        <v>216</v>
      </c>
      <c r="H4743" t="s">
        <v>15</v>
      </c>
      <c r="I4743" t="s">
        <v>16</v>
      </c>
      <c r="J4743">
        <v>5</v>
      </c>
      <c r="K4743" t="str">
        <f>IF(tickets_dataset[[#This Row],[status]] = "Closed", "Yes","No")</f>
        <v>Yes</v>
      </c>
      <c r="L4743" s="2">
        <f t="shared" si="296"/>
        <v>39</v>
      </c>
      <c r="M4743" t="str">
        <f t="shared" si="297"/>
        <v>No</v>
      </c>
      <c r="N4743" t="str">
        <f t="shared" si="298"/>
        <v>Mar</v>
      </c>
      <c r="O4743" s="2">
        <f t="shared" si="299"/>
        <v>1.625</v>
      </c>
      <c r="P4743" t="str">
        <f>VLOOKUP(G4743,Agents!A:E,4,FALSE)</f>
        <v>Team5</v>
      </c>
      <c r="Q4743" t="str">
        <f>VLOOKUP(G4743,Agents!A:E,5,FALSE)</f>
        <v>Junior</v>
      </c>
      <c r="R4743" t="str">
        <f>VLOOKUP(G4743,Agents!A:E,2,FALSE)</f>
        <v>Evening</v>
      </c>
    </row>
    <row r="4744" spans="1:18" x14ac:dyDescent="0.35">
      <c r="A4744" t="s">
        <v>7907</v>
      </c>
      <c r="B4744" t="s">
        <v>7908</v>
      </c>
      <c r="C4744" t="s">
        <v>12</v>
      </c>
      <c r="D4744" t="s">
        <v>26</v>
      </c>
      <c r="E4744" s="1">
        <v>46065.574305555558</v>
      </c>
      <c r="F4744" s="1">
        <v>46066.282638888886</v>
      </c>
      <c r="G4744" t="s">
        <v>23</v>
      </c>
      <c r="H4744" t="s">
        <v>15</v>
      </c>
      <c r="I4744" t="s">
        <v>16</v>
      </c>
      <c r="J4744">
        <v>4</v>
      </c>
      <c r="K4744" t="str">
        <f>IF(tickets_dataset[[#This Row],[status]] = "Closed", "Yes","No")</f>
        <v>Yes</v>
      </c>
      <c r="L4744" s="2">
        <f t="shared" si="296"/>
        <v>16.999999999883585</v>
      </c>
      <c r="M4744" t="str">
        <f t="shared" si="297"/>
        <v>No</v>
      </c>
      <c r="N4744" t="str">
        <f t="shared" si="298"/>
        <v>Feb</v>
      </c>
      <c r="O4744" s="2">
        <f t="shared" si="299"/>
        <v>0.70833333332848269</v>
      </c>
      <c r="P4744" t="str">
        <f>VLOOKUP(G4744,Agents!A:E,4,FALSE)</f>
        <v>Team3</v>
      </c>
      <c r="Q4744" t="str">
        <f>VLOOKUP(G4744,Agents!A:E,5,FALSE)</f>
        <v>Senior</v>
      </c>
      <c r="R4744" t="str">
        <f>VLOOKUP(G4744,Agents!A:E,2,FALSE)</f>
        <v>Evening</v>
      </c>
    </row>
    <row r="4745" spans="1:18" x14ac:dyDescent="0.35">
      <c r="A4745" t="s">
        <v>7909</v>
      </c>
      <c r="B4745" t="s">
        <v>7866</v>
      </c>
      <c r="C4745" t="s">
        <v>22</v>
      </c>
      <c r="D4745" t="s">
        <v>26</v>
      </c>
      <c r="E4745" s="1">
        <v>46029.419444444444</v>
      </c>
      <c r="F4745" s="1">
        <v>46031.961111111108</v>
      </c>
      <c r="G4745" t="s">
        <v>128</v>
      </c>
      <c r="H4745" t="s">
        <v>15</v>
      </c>
      <c r="I4745" t="s">
        <v>16</v>
      </c>
      <c r="J4745">
        <v>3</v>
      </c>
      <c r="K4745" t="str">
        <f>IF(tickets_dataset[[#This Row],[status]] = "Closed", "Yes","No")</f>
        <v>Yes</v>
      </c>
      <c r="L4745" s="2">
        <f t="shared" si="296"/>
        <v>60.999999999941792</v>
      </c>
      <c r="M4745" t="str">
        <f t="shared" si="297"/>
        <v>Yes</v>
      </c>
      <c r="N4745" t="str">
        <f t="shared" si="298"/>
        <v>Jan</v>
      </c>
      <c r="O4745" s="2">
        <f t="shared" si="299"/>
        <v>2.5416666666642413</v>
      </c>
      <c r="P4745" t="str">
        <f>VLOOKUP(G4745,Agents!A:E,4,FALSE)</f>
        <v>Team4</v>
      </c>
      <c r="Q4745" t="str">
        <f>VLOOKUP(G4745,Agents!A:E,5,FALSE)</f>
        <v>Mid</v>
      </c>
      <c r="R4745" t="str">
        <f>VLOOKUP(G4745,Agents!A:E,2,FALSE)</f>
        <v>Night</v>
      </c>
    </row>
    <row r="4746" spans="1:18" x14ac:dyDescent="0.35">
      <c r="A4746" t="s">
        <v>7910</v>
      </c>
      <c r="B4746" t="s">
        <v>2884</v>
      </c>
      <c r="C4746" t="s">
        <v>12</v>
      </c>
      <c r="D4746" t="s">
        <v>26</v>
      </c>
      <c r="E4746" s="1">
        <v>46068.189583333333</v>
      </c>
      <c r="F4746" s="1">
        <v>46069.689583333333</v>
      </c>
      <c r="G4746" t="s">
        <v>137</v>
      </c>
      <c r="H4746" t="s">
        <v>15</v>
      </c>
      <c r="I4746" t="s">
        <v>16</v>
      </c>
      <c r="J4746">
        <v>4</v>
      </c>
      <c r="K4746" t="str">
        <f>IF(tickets_dataset[[#This Row],[status]] = "Closed", "Yes","No")</f>
        <v>Yes</v>
      </c>
      <c r="L4746" s="2">
        <f t="shared" si="296"/>
        <v>36</v>
      </c>
      <c r="M4746" t="str">
        <f t="shared" si="297"/>
        <v>No</v>
      </c>
      <c r="N4746" t="str">
        <f t="shared" si="298"/>
        <v>Feb</v>
      </c>
      <c r="O4746" s="2">
        <f t="shared" si="299"/>
        <v>1.5</v>
      </c>
      <c r="P4746" t="str">
        <f>VLOOKUP(G4746,Agents!A:E,4,FALSE)</f>
        <v>Team5</v>
      </c>
      <c r="Q4746" t="str">
        <f>VLOOKUP(G4746,Agents!A:E,5,FALSE)</f>
        <v>Senior</v>
      </c>
      <c r="R4746" t="str">
        <f>VLOOKUP(G4746,Agents!A:E,2,FALSE)</f>
        <v>Night</v>
      </c>
    </row>
    <row r="4747" spans="1:18" x14ac:dyDescent="0.35">
      <c r="A4747" t="s">
        <v>7911</v>
      </c>
      <c r="B4747" t="s">
        <v>7912</v>
      </c>
      <c r="C4747" t="s">
        <v>22</v>
      </c>
      <c r="D4747" t="s">
        <v>26</v>
      </c>
      <c r="E4747" s="1">
        <v>46077.102083333331</v>
      </c>
      <c r="F4747" s="1">
        <v>46079.810416666667</v>
      </c>
      <c r="G4747" t="s">
        <v>27</v>
      </c>
      <c r="H4747" t="s">
        <v>15</v>
      </c>
      <c r="I4747" t="s">
        <v>16</v>
      </c>
      <c r="J4747">
        <v>5</v>
      </c>
      <c r="K4747" t="str">
        <f>IF(tickets_dataset[[#This Row],[status]] = "Closed", "Yes","No")</f>
        <v>Yes</v>
      </c>
      <c r="L4747" s="2">
        <f t="shared" si="296"/>
        <v>65.000000000058208</v>
      </c>
      <c r="M4747" t="str">
        <f t="shared" si="297"/>
        <v>Yes</v>
      </c>
      <c r="N4747" t="str">
        <f t="shared" si="298"/>
        <v>Feb</v>
      </c>
      <c r="O4747" s="2">
        <f t="shared" si="299"/>
        <v>2.7083333333357587</v>
      </c>
      <c r="P4747" t="str">
        <f>VLOOKUP(G4747,Agents!A:E,4,FALSE)</f>
        <v>Team5</v>
      </c>
      <c r="Q4747" t="str">
        <f>VLOOKUP(G4747,Agents!A:E,5,FALSE)</f>
        <v>Senior</v>
      </c>
      <c r="R4747" t="str">
        <f>VLOOKUP(G4747,Agents!A:E,2,FALSE)</f>
        <v>Morning</v>
      </c>
    </row>
    <row r="4748" spans="1:18" x14ac:dyDescent="0.35">
      <c r="A4748" t="s">
        <v>7913</v>
      </c>
      <c r="B4748" t="s">
        <v>3682</v>
      </c>
      <c r="C4748" t="s">
        <v>76</v>
      </c>
      <c r="D4748" t="s">
        <v>38</v>
      </c>
      <c r="E4748" s="1">
        <v>46078.630555555559</v>
      </c>
      <c r="F4748" s="1">
        <v>46081.172222222223</v>
      </c>
      <c r="G4748" t="s">
        <v>53</v>
      </c>
      <c r="H4748" t="s">
        <v>15</v>
      </c>
      <c r="I4748" t="s">
        <v>16</v>
      </c>
      <c r="J4748">
        <v>5</v>
      </c>
      <c r="K4748" t="str">
        <f>IF(tickets_dataset[[#This Row],[status]] = "Closed", "Yes","No")</f>
        <v>Yes</v>
      </c>
      <c r="L4748" s="2">
        <f t="shared" si="296"/>
        <v>60.999999999941792</v>
      </c>
      <c r="M4748" t="str">
        <f t="shared" si="297"/>
        <v>Yes</v>
      </c>
      <c r="N4748" t="str">
        <f t="shared" si="298"/>
        <v>Feb</v>
      </c>
      <c r="O4748" s="2">
        <f t="shared" si="299"/>
        <v>2.5416666666642413</v>
      </c>
      <c r="P4748" t="str">
        <f>VLOOKUP(G4748,Agents!A:E,4,FALSE)</f>
        <v>Team1</v>
      </c>
      <c r="Q4748" t="str">
        <f>VLOOKUP(G4748,Agents!A:E,5,FALSE)</f>
        <v>Junior</v>
      </c>
      <c r="R4748" t="str">
        <f>VLOOKUP(G4748,Agents!A:E,2,FALSE)</f>
        <v>Night</v>
      </c>
    </row>
    <row r="4749" spans="1:18" x14ac:dyDescent="0.35">
      <c r="A4749" t="s">
        <v>7914</v>
      </c>
      <c r="B4749" t="s">
        <v>7915</v>
      </c>
      <c r="C4749" t="s">
        <v>76</v>
      </c>
      <c r="D4749" t="s">
        <v>26</v>
      </c>
      <c r="E4749" s="1">
        <v>46063.284722222219</v>
      </c>
      <c r="F4749" s="1">
        <v>46064.534722222219</v>
      </c>
      <c r="G4749" t="s">
        <v>221</v>
      </c>
      <c r="H4749" t="s">
        <v>15</v>
      </c>
      <c r="I4749" t="s">
        <v>16</v>
      </c>
      <c r="J4749">
        <v>4</v>
      </c>
      <c r="K4749" t="str">
        <f>IF(tickets_dataset[[#This Row],[status]] = "Closed", "Yes","No")</f>
        <v>Yes</v>
      </c>
      <c r="L4749" s="2">
        <f t="shared" si="296"/>
        <v>30</v>
      </c>
      <c r="M4749" t="str">
        <f t="shared" si="297"/>
        <v>No</v>
      </c>
      <c r="N4749" t="str">
        <f t="shared" si="298"/>
        <v>Feb</v>
      </c>
      <c r="O4749" s="2">
        <f t="shared" si="299"/>
        <v>1.25</v>
      </c>
      <c r="P4749" t="str">
        <f>VLOOKUP(G4749,Agents!A:E,4,FALSE)</f>
        <v>Team4</v>
      </c>
      <c r="Q4749" t="str">
        <f>VLOOKUP(G4749,Agents!A:E,5,FALSE)</f>
        <v>Senior</v>
      </c>
      <c r="R4749" t="str">
        <f>VLOOKUP(G4749,Agents!A:E,2,FALSE)</f>
        <v>Morning</v>
      </c>
    </row>
    <row r="4750" spans="1:18" x14ac:dyDescent="0.35">
      <c r="A4750" t="s">
        <v>7916</v>
      </c>
      <c r="B4750" t="s">
        <v>7917</v>
      </c>
      <c r="C4750" t="s">
        <v>50</v>
      </c>
      <c r="D4750" t="s">
        <v>38</v>
      </c>
      <c r="E4750" s="1">
        <v>46096.70208333333</v>
      </c>
      <c r="F4750" s="1">
        <v>46097.07708333333</v>
      </c>
      <c r="G4750" t="s">
        <v>53</v>
      </c>
      <c r="H4750" t="s">
        <v>28</v>
      </c>
      <c r="I4750" t="s">
        <v>16</v>
      </c>
      <c r="J4750">
        <v>5</v>
      </c>
      <c r="K4750" t="str">
        <f>IF(tickets_dataset[[#This Row],[status]] = "Closed", "Yes","No")</f>
        <v>No</v>
      </c>
      <c r="L4750" s="2">
        <f t="shared" si="296"/>
        <v>9</v>
      </c>
      <c r="M4750" t="str">
        <f t="shared" si="297"/>
        <v>No</v>
      </c>
      <c r="N4750" t="str">
        <f t="shared" si="298"/>
        <v>Mar</v>
      </c>
      <c r="O4750" s="2">
        <f t="shared" si="299"/>
        <v>0.375</v>
      </c>
      <c r="P4750" t="str">
        <f>VLOOKUP(G4750,Agents!A:E,4,FALSE)</f>
        <v>Team1</v>
      </c>
      <c r="Q4750" t="str">
        <f>VLOOKUP(G4750,Agents!A:E,5,FALSE)</f>
        <v>Junior</v>
      </c>
      <c r="R4750" t="str">
        <f>VLOOKUP(G4750,Agents!A:E,2,FALSE)</f>
        <v>Night</v>
      </c>
    </row>
    <row r="4751" spans="1:18" x14ac:dyDescent="0.35">
      <c r="A4751" t="s">
        <v>7918</v>
      </c>
      <c r="B4751" t="s">
        <v>3421</v>
      </c>
      <c r="C4751" t="s">
        <v>12</v>
      </c>
      <c r="D4751" t="s">
        <v>26</v>
      </c>
      <c r="E4751" s="1">
        <v>46045.865972222222</v>
      </c>
      <c r="F4751" s="1">
        <v>46048.407638888886</v>
      </c>
      <c r="G4751" t="s">
        <v>31</v>
      </c>
      <c r="H4751" t="s">
        <v>15</v>
      </c>
      <c r="I4751" t="s">
        <v>16</v>
      </c>
      <c r="J4751">
        <v>4</v>
      </c>
      <c r="K4751" t="str">
        <f>IF(tickets_dataset[[#This Row],[status]] = "Closed", "Yes","No")</f>
        <v>Yes</v>
      </c>
      <c r="L4751" s="2">
        <f t="shared" si="296"/>
        <v>60.999999999941792</v>
      </c>
      <c r="M4751" t="str">
        <f t="shared" si="297"/>
        <v>Yes</v>
      </c>
      <c r="N4751" t="str">
        <f t="shared" si="298"/>
        <v>Jan</v>
      </c>
      <c r="O4751" s="2">
        <f t="shared" si="299"/>
        <v>2.5416666666642413</v>
      </c>
      <c r="P4751" t="str">
        <f>VLOOKUP(G4751,Agents!A:E,4,FALSE)</f>
        <v>Team5</v>
      </c>
      <c r="Q4751" t="str">
        <f>VLOOKUP(G4751,Agents!A:E,5,FALSE)</f>
        <v>Senior</v>
      </c>
      <c r="R4751" t="str">
        <f>VLOOKUP(G4751,Agents!A:E,2,FALSE)</f>
        <v>Evening</v>
      </c>
    </row>
    <row r="4752" spans="1:18" x14ac:dyDescent="0.35">
      <c r="A4752" t="s">
        <v>7919</v>
      </c>
      <c r="B4752" t="s">
        <v>6786</v>
      </c>
      <c r="C4752" t="s">
        <v>12</v>
      </c>
      <c r="D4752" t="s">
        <v>26</v>
      </c>
      <c r="E4752" s="1">
        <v>46076.134027777778</v>
      </c>
      <c r="F4752" s="1">
        <v>46078.342361111114</v>
      </c>
      <c r="G4752" t="s">
        <v>206</v>
      </c>
      <c r="H4752" t="s">
        <v>15</v>
      </c>
      <c r="I4752" t="s">
        <v>16</v>
      </c>
      <c r="J4752">
        <v>5</v>
      </c>
      <c r="K4752" t="str">
        <f>IF(tickets_dataset[[#This Row],[status]] = "Closed", "Yes","No")</f>
        <v>Yes</v>
      </c>
      <c r="L4752" s="2">
        <f t="shared" si="296"/>
        <v>53.000000000058208</v>
      </c>
      <c r="M4752" t="str">
        <f t="shared" si="297"/>
        <v>Yes</v>
      </c>
      <c r="N4752" t="str">
        <f t="shared" si="298"/>
        <v>Feb</v>
      </c>
      <c r="O4752" s="2">
        <f t="shared" si="299"/>
        <v>2.2083333333357587</v>
      </c>
      <c r="P4752" t="str">
        <f>VLOOKUP(G4752,Agents!A:E,4,FALSE)</f>
        <v>Team5</v>
      </c>
      <c r="Q4752" t="str">
        <f>VLOOKUP(G4752,Agents!A:E,5,FALSE)</f>
        <v>Junior</v>
      </c>
      <c r="R4752" t="str">
        <f>VLOOKUP(G4752,Agents!A:E,2,FALSE)</f>
        <v>Evening</v>
      </c>
    </row>
    <row r="4753" spans="1:18" x14ac:dyDescent="0.35">
      <c r="A4753" t="s">
        <v>7920</v>
      </c>
      <c r="B4753" t="s">
        <v>7921</v>
      </c>
      <c r="C4753" t="s">
        <v>34</v>
      </c>
      <c r="D4753" t="s">
        <v>13</v>
      </c>
      <c r="E4753" s="1">
        <v>46062.731249999997</v>
      </c>
      <c r="F4753" s="1">
        <v>46064.647916666669</v>
      </c>
      <c r="G4753" t="s">
        <v>77</v>
      </c>
      <c r="H4753" t="s">
        <v>15</v>
      </c>
      <c r="I4753" t="s">
        <v>16</v>
      </c>
      <c r="J4753">
        <v>5</v>
      </c>
      <c r="K4753" t="str">
        <f>IF(tickets_dataset[[#This Row],[status]] = "Closed", "Yes","No")</f>
        <v>Yes</v>
      </c>
      <c r="L4753" s="2">
        <f t="shared" si="296"/>
        <v>46.000000000116415</v>
      </c>
      <c r="M4753" t="str">
        <f t="shared" si="297"/>
        <v>No</v>
      </c>
      <c r="N4753" t="str">
        <f t="shared" si="298"/>
        <v>Feb</v>
      </c>
      <c r="O4753" s="2">
        <f t="shared" si="299"/>
        <v>1.9166666666715173</v>
      </c>
      <c r="P4753" t="str">
        <f>VLOOKUP(G4753,Agents!A:E,4,FALSE)</f>
        <v>Team5</v>
      </c>
      <c r="Q4753" t="str">
        <f>VLOOKUP(G4753,Agents!A:E,5,FALSE)</f>
        <v>Junior</v>
      </c>
      <c r="R4753" t="str">
        <f>VLOOKUP(G4753,Agents!A:E,2,FALSE)</f>
        <v>Evening</v>
      </c>
    </row>
    <row r="4754" spans="1:18" x14ac:dyDescent="0.35">
      <c r="A4754" t="s">
        <v>7922</v>
      </c>
      <c r="B4754" t="s">
        <v>2448</v>
      </c>
      <c r="C4754" t="s">
        <v>22</v>
      </c>
      <c r="D4754" t="s">
        <v>13</v>
      </c>
      <c r="E4754" s="1">
        <v>46037.864583333336</v>
      </c>
      <c r="F4754" s="1">
        <v>46039.072916666664</v>
      </c>
      <c r="G4754" t="s">
        <v>234</v>
      </c>
      <c r="H4754" t="s">
        <v>15</v>
      </c>
      <c r="I4754" t="s">
        <v>16</v>
      </c>
      <c r="J4754">
        <v>5</v>
      </c>
      <c r="K4754" t="str">
        <f>IF(tickets_dataset[[#This Row],[status]] = "Closed", "Yes","No")</f>
        <v>Yes</v>
      </c>
      <c r="L4754" s="2">
        <f t="shared" si="296"/>
        <v>28.999999999883585</v>
      </c>
      <c r="M4754" t="str">
        <f t="shared" si="297"/>
        <v>No</v>
      </c>
      <c r="N4754" t="str">
        <f t="shared" si="298"/>
        <v>Jan</v>
      </c>
      <c r="O4754" s="2">
        <f t="shared" si="299"/>
        <v>1.2083333333284827</v>
      </c>
      <c r="P4754" t="str">
        <f>VLOOKUP(G4754,Agents!A:E,4,FALSE)</f>
        <v>Team5</v>
      </c>
      <c r="Q4754" t="str">
        <f>VLOOKUP(G4754,Agents!A:E,5,FALSE)</f>
        <v>Senior</v>
      </c>
      <c r="R4754" t="str">
        <f>VLOOKUP(G4754,Agents!A:E,2,FALSE)</f>
        <v>Night</v>
      </c>
    </row>
    <row r="4755" spans="1:18" x14ac:dyDescent="0.35">
      <c r="A4755" t="s">
        <v>7923</v>
      </c>
      <c r="B4755" t="s">
        <v>2461</v>
      </c>
      <c r="C4755" t="s">
        <v>22</v>
      </c>
      <c r="D4755" t="s">
        <v>26</v>
      </c>
      <c r="E4755" s="1">
        <v>46106.377083333333</v>
      </c>
      <c r="F4755" s="1">
        <v>46107.960416666669</v>
      </c>
      <c r="G4755" t="s">
        <v>67</v>
      </c>
      <c r="H4755" t="s">
        <v>15</v>
      </c>
      <c r="I4755" t="s">
        <v>16</v>
      </c>
      <c r="J4755">
        <v>4</v>
      </c>
      <c r="K4755" t="str">
        <f>IF(tickets_dataset[[#This Row],[status]] = "Closed", "Yes","No")</f>
        <v>Yes</v>
      </c>
      <c r="L4755" s="2">
        <f t="shared" si="296"/>
        <v>38.000000000058208</v>
      </c>
      <c r="M4755" t="str">
        <f t="shared" si="297"/>
        <v>No</v>
      </c>
      <c r="N4755" t="str">
        <f t="shared" si="298"/>
        <v>Mar</v>
      </c>
      <c r="O4755" s="2">
        <f t="shared" si="299"/>
        <v>1.5833333333357587</v>
      </c>
      <c r="P4755" t="str">
        <f>VLOOKUP(G4755,Agents!A:E,4,FALSE)</f>
        <v>Team5</v>
      </c>
      <c r="Q4755" t="str">
        <f>VLOOKUP(G4755,Agents!A:E,5,FALSE)</f>
        <v>Junior</v>
      </c>
      <c r="R4755" t="str">
        <f>VLOOKUP(G4755,Agents!A:E,2,FALSE)</f>
        <v>Evening</v>
      </c>
    </row>
    <row r="4756" spans="1:18" x14ac:dyDescent="0.35">
      <c r="A4756" t="s">
        <v>7924</v>
      </c>
      <c r="B4756" t="s">
        <v>7774</v>
      </c>
      <c r="C4756" t="s">
        <v>12</v>
      </c>
      <c r="D4756" t="s">
        <v>38</v>
      </c>
      <c r="E4756" s="1">
        <v>46105.587500000001</v>
      </c>
      <c r="F4756" s="1">
        <v>46106.629166666666</v>
      </c>
      <c r="G4756" t="s">
        <v>206</v>
      </c>
      <c r="H4756" t="s">
        <v>15</v>
      </c>
      <c r="I4756" t="s">
        <v>16</v>
      </c>
      <c r="J4756">
        <v>4</v>
      </c>
      <c r="K4756" t="str">
        <f>IF(tickets_dataset[[#This Row],[status]] = "Closed", "Yes","No")</f>
        <v>Yes</v>
      </c>
      <c r="L4756" s="2">
        <f t="shared" si="296"/>
        <v>24.999999999941792</v>
      </c>
      <c r="M4756" t="str">
        <f t="shared" si="297"/>
        <v>No</v>
      </c>
      <c r="N4756" t="str">
        <f t="shared" si="298"/>
        <v>Mar</v>
      </c>
      <c r="O4756" s="2">
        <f t="shared" si="299"/>
        <v>1.0416666666642413</v>
      </c>
      <c r="P4756" t="str">
        <f>VLOOKUP(G4756,Agents!A:E,4,FALSE)</f>
        <v>Team5</v>
      </c>
      <c r="Q4756" t="str">
        <f>VLOOKUP(G4756,Agents!A:E,5,FALSE)</f>
        <v>Junior</v>
      </c>
      <c r="R4756" t="str">
        <f>VLOOKUP(G4756,Agents!A:E,2,FALSE)</f>
        <v>Evening</v>
      </c>
    </row>
    <row r="4757" spans="1:18" x14ac:dyDescent="0.35">
      <c r="A4757" t="s">
        <v>7925</v>
      </c>
      <c r="B4757" t="s">
        <v>7691</v>
      </c>
      <c r="C4757" t="s">
        <v>22</v>
      </c>
      <c r="D4757" t="s">
        <v>38</v>
      </c>
      <c r="E4757" s="1">
        <v>46077.563194444447</v>
      </c>
      <c r="F4757" s="1">
        <v>46081.396527777775</v>
      </c>
      <c r="G4757" t="s">
        <v>170</v>
      </c>
      <c r="H4757" t="s">
        <v>15</v>
      </c>
      <c r="I4757" t="s">
        <v>16</v>
      </c>
      <c r="J4757">
        <v>5</v>
      </c>
      <c r="K4757" t="str">
        <f>IF(tickets_dataset[[#This Row],[status]] = "Closed", "Yes","No")</f>
        <v>Yes</v>
      </c>
      <c r="L4757" s="2">
        <f t="shared" si="296"/>
        <v>91.999999999883585</v>
      </c>
      <c r="M4757" t="str">
        <f t="shared" si="297"/>
        <v>Yes</v>
      </c>
      <c r="N4757" t="str">
        <f t="shared" si="298"/>
        <v>Feb</v>
      </c>
      <c r="O4757" s="2">
        <f t="shared" si="299"/>
        <v>3.8333333333284827</v>
      </c>
      <c r="P4757" t="str">
        <f>VLOOKUP(G4757,Agents!A:E,4,FALSE)</f>
        <v>Team5</v>
      </c>
      <c r="Q4757" t="str">
        <f>VLOOKUP(G4757,Agents!A:E,5,FALSE)</f>
        <v>Junior</v>
      </c>
      <c r="R4757" t="str">
        <f>VLOOKUP(G4757,Agents!A:E,2,FALSE)</f>
        <v>Night</v>
      </c>
    </row>
    <row r="4758" spans="1:18" x14ac:dyDescent="0.35">
      <c r="A4758" t="s">
        <v>7926</v>
      </c>
      <c r="B4758" t="s">
        <v>2951</v>
      </c>
      <c r="C4758" t="s">
        <v>76</v>
      </c>
      <c r="D4758" t="s">
        <v>13</v>
      </c>
      <c r="E4758" s="1">
        <v>46067.694444444445</v>
      </c>
      <c r="F4758" s="1">
        <v>46068.944444444445</v>
      </c>
      <c r="G4758" t="s">
        <v>77</v>
      </c>
      <c r="H4758" t="s">
        <v>28</v>
      </c>
      <c r="I4758" t="s">
        <v>16</v>
      </c>
      <c r="J4758">
        <v>3</v>
      </c>
      <c r="K4758" t="str">
        <f>IF(tickets_dataset[[#This Row],[status]] = "Closed", "Yes","No")</f>
        <v>No</v>
      </c>
      <c r="L4758" s="2">
        <f t="shared" si="296"/>
        <v>30</v>
      </c>
      <c r="M4758" t="str">
        <f t="shared" si="297"/>
        <v>No</v>
      </c>
      <c r="N4758" t="str">
        <f t="shared" si="298"/>
        <v>Feb</v>
      </c>
      <c r="O4758" s="2">
        <f t="shared" si="299"/>
        <v>1.25</v>
      </c>
      <c r="P4758" t="str">
        <f>VLOOKUP(G4758,Agents!A:E,4,FALSE)</f>
        <v>Team5</v>
      </c>
      <c r="Q4758" t="str">
        <f>VLOOKUP(G4758,Agents!A:E,5,FALSE)</f>
        <v>Junior</v>
      </c>
      <c r="R4758" t="str">
        <f>VLOOKUP(G4758,Agents!A:E,2,FALSE)</f>
        <v>Evening</v>
      </c>
    </row>
    <row r="4759" spans="1:18" x14ac:dyDescent="0.35">
      <c r="A4759" t="s">
        <v>7927</v>
      </c>
      <c r="B4759" t="s">
        <v>3844</v>
      </c>
      <c r="C4759" t="s">
        <v>50</v>
      </c>
      <c r="D4759" t="s">
        <v>26</v>
      </c>
      <c r="E4759" s="1">
        <v>46105.036805555559</v>
      </c>
      <c r="F4759" s="1">
        <v>46106.161805555559</v>
      </c>
      <c r="G4759" t="s">
        <v>149</v>
      </c>
      <c r="H4759" t="s">
        <v>15</v>
      </c>
      <c r="I4759" t="s">
        <v>16</v>
      </c>
      <c r="J4759">
        <v>5</v>
      </c>
      <c r="K4759" t="str">
        <f>IF(tickets_dataset[[#This Row],[status]] = "Closed", "Yes","No")</f>
        <v>Yes</v>
      </c>
      <c r="L4759" s="2">
        <f t="shared" si="296"/>
        <v>27</v>
      </c>
      <c r="M4759" t="str">
        <f t="shared" si="297"/>
        <v>No</v>
      </c>
      <c r="N4759" t="str">
        <f t="shared" si="298"/>
        <v>Mar</v>
      </c>
      <c r="O4759" s="2">
        <f t="shared" si="299"/>
        <v>1.125</v>
      </c>
      <c r="P4759" t="str">
        <f>VLOOKUP(G4759,Agents!A:E,4,FALSE)</f>
        <v>Team3</v>
      </c>
      <c r="Q4759" t="str">
        <f>VLOOKUP(G4759,Agents!A:E,5,FALSE)</f>
        <v>Mid</v>
      </c>
      <c r="R4759" t="str">
        <f>VLOOKUP(G4759,Agents!A:E,2,FALSE)</f>
        <v>Night</v>
      </c>
    </row>
    <row r="4760" spans="1:18" x14ac:dyDescent="0.35">
      <c r="A4760" t="s">
        <v>7928</v>
      </c>
      <c r="B4760" t="s">
        <v>7014</v>
      </c>
      <c r="C4760" t="s">
        <v>76</v>
      </c>
      <c r="D4760" t="s">
        <v>38</v>
      </c>
      <c r="E4760" s="1">
        <v>46082.331250000003</v>
      </c>
      <c r="F4760" s="1">
        <v>46084.164583333331</v>
      </c>
      <c r="G4760" t="s">
        <v>56</v>
      </c>
      <c r="H4760" t="s">
        <v>15</v>
      </c>
      <c r="I4760" t="s">
        <v>16</v>
      </c>
      <c r="J4760">
        <v>3</v>
      </c>
      <c r="K4760" t="str">
        <f>IF(tickets_dataset[[#This Row],[status]] = "Closed", "Yes","No")</f>
        <v>Yes</v>
      </c>
      <c r="L4760" s="2">
        <f t="shared" si="296"/>
        <v>43.999999999883585</v>
      </c>
      <c r="M4760" t="str">
        <f t="shared" si="297"/>
        <v>No</v>
      </c>
      <c r="N4760" t="str">
        <f t="shared" si="298"/>
        <v>Mar</v>
      </c>
      <c r="O4760" s="2">
        <f t="shared" si="299"/>
        <v>1.8333333333284827</v>
      </c>
      <c r="P4760" t="str">
        <f>VLOOKUP(G4760,Agents!A:E,4,FALSE)</f>
        <v>Team1</v>
      </c>
      <c r="Q4760" t="str">
        <f>VLOOKUP(G4760,Agents!A:E,5,FALSE)</f>
        <v>Senior</v>
      </c>
      <c r="R4760" t="str">
        <f>VLOOKUP(G4760,Agents!A:E,2,FALSE)</f>
        <v>Night</v>
      </c>
    </row>
    <row r="4761" spans="1:18" x14ac:dyDescent="0.35">
      <c r="A4761" t="s">
        <v>7929</v>
      </c>
      <c r="B4761" t="s">
        <v>7930</v>
      </c>
      <c r="C4761" t="s">
        <v>22</v>
      </c>
      <c r="D4761" t="s">
        <v>13</v>
      </c>
      <c r="E4761" s="1">
        <v>46044.040277777778</v>
      </c>
      <c r="F4761" s="1">
        <v>46045.748611111114</v>
      </c>
      <c r="G4761" t="s">
        <v>256</v>
      </c>
      <c r="H4761" t="s">
        <v>15</v>
      </c>
      <c r="I4761" t="s">
        <v>16</v>
      </c>
      <c r="J4761">
        <v>5</v>
      </c>
      <c r="K4761" t="str">
        <f>IF(tickets_dataset[[#This Row],[status]] = "Closed", "Yes","No")</f>
        <v>Yes</v>
      </c>
      <c r="L4761" s="2">
        <f t="shared" si="296"/>
        <v>41.000000000058208</v>
      </c>
      <c r="M4761" t="str">
        <f t="shared" si="297"/>
        <v>No</v>
      </c>
      <c r="N4761" t="str">
        <f t="shared" si="298"/>
        <v>Jan</v>
      </c>
      <c r="O4761" s="2">
        <f t="shared" si="299"/>
        <v>1.7083333333357587</v>
      </c>
      <c r="P4761" t="str">
        <f>VLOOKUP(G4761,Agents!A:E,4,FALSE)</f>
        <v>Team1</v>
      </c>
      <c r="Q4761" t="str">
        <f>VLOOKUP(G4761,Agents!A:E,5,FALSE)</f>
        <v>Mid</v>
      </c>
      <c r="R4761" t="str">
        <f>VLOOKUP(G4761,Agents!A:E,2,FALSE)</f>
        <v>Morning</v>
      </c>
    </row>
    <row r="4762" spans="1:18" x14ac:dyDescent="0.35">
      <c r="A4762" t="s">
        <v>7931</v>
      </c>
      <c r="B4762" t="s">
        <v>7932</v>
      </c>
      <c r="C4762" t="s">
        <v>50</v>
      </c>
      <c r="D4762" t="s">
        <v>38</v>
      </c>
      <c r="E4762" s="1">
        <v>46058.75277777778</v>
      </c>
      <c r="F4762" s="1">
        <v>46061.25277777778</v>
      </c>
      <c r="G4762" t="s">
        <v>56</v>
      </c>
      <c r="H4762" t="s">
        <v>132</v>
      </c>
      <c r="I4762" t="s">
        <v>16</v>
      </c>
      <c r="J4762">
        <v>4</v>
      </c>
      <c r="K4762" t="str">
        <f>IF(tickets_dataset[[#This Row],[status]] = "Closed", "Yes","No")</f>
        <v>No</v>
      </c>
      <c r="L4762" s="2">
        <f t="shared" si="296"/>
        <v>60</v>
      </c>
      <c r="M4762" t="str">
        <f t="shared" si="297"/>
        <v>Yes</v>
      </c>
      <c r="N4762" t="str">
        <f t="shared" si="298"/>
        <v>Feb</v>
      </c>
      <c r="O4762" s="2">
        <f t="shared" si="299"/>
        <v>2.5</v>
      </c>
      <c r="P4762" t="str">
        <f>VLOOKUP(G4762,Agents!A:E,4,FALSE)</f>
        <v>Team1</v>
      </c>
      <c r="Q4762" t="str">
        <f>VLOOKUP(G4762,Agents!A:E,5,FALSE)</f>
        <v>Senior</v>
      </c>
      <c r="R4762" t="str">
        <f>VLOOKUP(G4762,Agents!A:E,2,FALSE)</f>
        <v>Night</v>
      </c>
    </row>
    <row r="4763" spans="1:18" x14ac:dyDescent="0.35">
      <c r="A4763" t="s">
        <v>7933</v>
      </c>
      <c r="B4763" t="s">
        <v>3222</v>
      </c>
      <c r="C4763" t="s">
        <v>50</v>
      </c>
      <c r="D4763" t="s">
        <v>38</v>
      </c>
      <c r="E4763" s="1">
        <v>46091.504166666666</v>
      </c>
      <c r="F4763" s="1">
        <v>46092.42083333333</v>
      </c>
      <c r="G4763" t="s">
        <v>221</v>
      </c>
      <c r="H4763" t="s">
        <v>15</v>
      </c>
      <c r="I4763" t="s">
        <v>16</v>
      </c>
      <c r="J4763">
        <v>4</v>
      </c>
      <c r="K4763" t="str">
        <f>IF(tickets_dataset[[#This Row],[status]] = "Closed", "Yes","No")</f>
        <v>Yes</v>
      </c>
      <c r="L4763" s="2">
        <f t="shared" si="296"/>
        <v>21.999999999941792</v>
      </c>
      <c r="M4763" t="str">
        <f t="shared" si="297"/>
        <v>No</v>
      </c>
      <c r="N4763" t="str">
        <f t="shared" si="298"/>
        <v>Mar</v>
      </c>
      <c r="O4763" s="2">
        <f t="shared" si="299"/>
        <v>0.91666666666424135</v>
      </c>
      <c r="P4763" t="str">
        <f>VLOOKUP(G4763,Agents!A:E,4,FALSE)</f>
        <v>Team4</v>
      </c>
      <c r="Q4763" t="str">
        <f>VLOOKUP(G4763,Agents!A:E,5,FALSE)</f>
        <v>Senior</v>
      </c>
      <c r="R4763" t="str">
        <f>VLOOKUP(G4763,Agents!A:E,2,FALSE)</f>
        <v>Morning</v>
      </c>
    </row>
    <row r="4764" spans="1:18" x14ac:dyDescent="0.35">
      <c r="A4764" t="s">
        <v>7934</v>
      </c>
      <c r="B4764" t="s">
        <v>7358</v>
      </c>
      <c r="C4764" t="s">
        <v>12</v>
      </c>
      <c r="D4764" t="s">
        <v>13</v>
      </c>
      <c r="E4764" s="1">
        <v>46045.044444444444</v>
      </c>
      <c r="F4764" s="1">
        <v>46045.461111111108</v>
      </c>
      <c r="G4764" t="s">
        <v>110</v>
      </c>
      <c r="H4764" t="s">
        <v>28</v>
      </c>
      <c r="I4764" t="s">
        <v>68</v>
      </c>
      <c r="J4764">
        <v>3</v>
      </c>
      <c r="K4764" t="str">
        <f>IF(tickets_dataset[[#This Row],[status]] = "Closed", "Yes","No")</f>
        <v>No</v>
      </c>
      <c r="L4764" s="2">
        <f t="shared" si="296"/>
        <v>9.9999999999417923</v>
      </c>
      <c r="M4764" t="str">
        <f t="shared" si="297"/>
        <v>No</v>
      </c>
      <c r="N4764" t="str">
        <f t="shared" si="298"/>
        <v>Jan</v>
      </c>
      <c r="O4764" s="2">
        <f t="shared" si="299"/>
        <v>0.41666666666424135</v>
      </c>
      <c r="P4764" t="str">
        <f>VLOOKUP(G4764,Agents!A:E,4,FALSE)</f>
        <v>Team4</v>
      </c>
      <c r="Q4764" t="str">
        <f>VLOOKUP(G4764,Agents!A:E,5,FALSE)</f>
        <v>Junior</v>
      </c>
      <c r="R4764" t="str">
        <f>VLOOKUP(G4764,Agents!A:E,2,FALSE)</f>
        <v>Morning</v>
      </c>
    </row>
    <row r="4765" spans="1:18" x14ac:dyDescent="0.35">
      <c r="A4765" t="s">
        <v>7935</v>
      </c>
      <c r="B4765" t="s">
        <v>434</v>
      </c>
      <c r="C4765" t="s">
        <v>12</v>
      </c>
      <c r="D4765" t="s">
        <v>26</v>
      </c>
      <c r="E4765" s="1">
        <v>46055.820138888892</v>
      </c>
      <c r="F4765" s="1">
        <v>46058.486805555556</v>
      </c>
      <c r="G4765" t="s">
        <v>35</v>
      </c>
      <c r="H4765" t="s">
        <v>28</v>
      </c>
      <c r="I4765" t="s">
        <v>16</v>
      </c>
      <c r="J4765">
        <v>4</v>
      </c>
      <c r="K4765" t="str">
        <f>IF(tickets_dataset[[#This Row],[status]] = "Closed", "Yes","No")</f>
        <v>No</v>
      </c>
      <c r="L4765" s="2">
        <f t="shared" si="296"/>
        <v>63.999999999941792</v>
      </c>
      <c r="M4765" t="str">
        <f t="shared" si="297"/>
        <v>Yes</v>
      </c>
      <c r="N4765" t="str">
        <f t="shared" si="298"/>
        <v>Feb</v>
      </c>
      <c r="O4765" s="2">
        <f t="shared" si="299"/>
        <v>2.6666666666642413</v>
      </c>
      <c r="P4765" t="str">
        <f>VLOOKUP(G4765,Agents!A:E,4,FALSE)</f>
        <v>Team1</v>
      </c>
      <c r="Q4765" t="str">
        <f>VLOOKUP(G4765,Agents!A:E,5,FALSE)</f>
        <v>Senior</v>
      </c>
      <c r="R4765" t="str">
        <f>VLOOKUP(G4765,Agents!A:E,2,FALSE)</f>
        <v>Evening</v>
      </c>
    </row>
    <row r="4766" spans="1:18" x14ac:dyDescent="0.35">
      <c r="A4766" t="s">
        <v>7936</v>
      </c>
      <c r="B4766" t="s">
        <v>6648</v>
      </c>
      <c r="C4766" t="s">
        <v>34</v>
      </c>
      <c r="D4766" t="s">
        <v>13</v>
      </c>
      <c r="E4766" s="1">
        <v>46051.470138888886</v>
      </c>
      <c r="F4766" s="1">
        <v>46051.720138888886</v>
      </c>
      <c r="G4766" t="s">
        <v>56</v>
      </c>
      <c r="H4766" t="s">
        <v>15</v>
      </c>
      <c r="I4766" t="s">
        <v>16</v>
      </c>
      <c r="J4766">
        <v>4</v>
      </c>
      <c r="K4766" t="str">
        <f>IF(tickets_dataset[[#This Row],[status]] = "Closed", "Yes","No")</f>
        <v>Yes</v>
      </c>
      <c r="L4766" s="2">
        <f t="shared" si="296"/>
        <v>6</v>
      </c>
      <c r="M4766" t="str">
        <f t="shared" si="297"/>
        <v>No</v>
      </c>
      <c r="N4766" t="str">
        <f t="shared" si="298"/>
        <v>Jan</v>
      </c>
      <c r="O4766" s="2">
        <f t="shared" si="299"/>
        <v>0.25</v>
      </c>
      <c r="P4766" t="str">
        <f>VLOOKUP(G4766,Agents!A:E,4,FALSE)</f>
        <v>Team1</v>
      </c>
      <c r="Q4766" t="str">
        <f>VLOOKUP(G4766,Agents!A:E,5,FALSE)</f>
        <v>Senior</v>
      </c>
      <c r="R4766" t="str">
        <f>VLOOKUP(G4766,Agents!A:E,2,FALSE)</f>
        <v>Night</v>
      </c>
    </row>
    <row r="4767" spans="1:18" x14ac:dyDescent="0.35">
      <c r="A4767" t="s">
        <v>7937</v>
      </c>
      <c r="B4767" t="s">
        <v>1804</v>
      </c>
      <c r="C4767" t="s">
        <v>50</v>
      </c>
      <c r="D4767" t="s">
        <v>26</v>
      </c>
      <c r="E4767" s="1">
        <v>46085.692361111112</v>
      </c>
      <c r="F4767" s="1">
        <v>46087.817361111112</v>
      </c>
      <c r="G4767" t="s">
        <v>59</v>
      </c>
      <c r="H4767" t="s">
        <v>15</v>
      </c>
      <c r="I4767" t="s">
        <v>16</v>
      </c>
      <c r="J4767">
        <v>4</v>
      </c>
      <c r="K4767" t="str">
        <f>IF(tickets_dataset[[#This Row],[status]] = "Closed", "Yes","No")</f>
        <v>Yes</v>
      </c>
      <c r="L4767" s="2">
        <f t="shared" si="296"/>
        <v>51</v>
      </c>
      <c r="M4767" t="str">
        <f t="shared" si="297"/>
        <v>Yes</v>
      </c>
      <c r="N4767" t="str">
        <f t="shared" si="298"/>
        <v>Mar</v>
      </c>
      <c r="O4767" s="2">
        <f t="shared" si="299"/>
        <v>2.125</v>
      </c>
      <c r="P4767" t="str">
        <f>VLOOKUP(G4767,Agents!A:E,4,FALSE)</f>
        <v>Team3</v>
      </c>
      <c r="Q4767" t="str">
        <f>VLOOKUP(G4767,Agents!A:E,5,FALSE)</f>
        <v>Senior</v>
      </c>
      <c r="R4767" t="str">
        <f>VLOOKUP(G4767,Agents!A:E,2,FALSE)</f>
        <v>Night</v>
      </c>
    </row>
    <row r="4768" spans="1:18" x14ac:dyDescent="0.35">
      <c r="A4768" t="s">
        <v>7938</v>
      </c>
      <c r="B4768" t="s">
        <v>2544</v>
      </c>
      <c r="C4768" t="s">
        <v>34</v>
      </c>
      <c r="D4768" t="s">
        <v>13</v>
      </c>
      <c r="E4768" s="1">
        <v>46082.318055555559</v>
      </c>
      <c r="F4768" s="1">
        <v>46082.609722222223</v>
      </c>
      <c r="G4768" t="s">
        <v>19</v>
      </c>
      <c r="H4768" t="s">
        <v>28</v>
      </c>
      <c r="I4768" t="s">
        <v>16</v>
      </c>
      <c r="J4768">
        <v>3</v>
      </c>
      <c r="K4768" t="str">
        <f>IF(tickets_dataset[[#This Row],[status]] = "Closed", "Yes","No")</f>
        <v>No</v>
      </c>
      <c r="L4768" s="2">
        <f t="shared" si="296"/>
        <v>6.9999999999417923</v>
      </c>
      <c r="M4768" t="str">
        <f t="shared" si="297"/>
        <v>No</v>
      </c>
      <c r="N4768" t="str">
        <f t="shared" si="298"/>
        <v>Mar</v>
      </c>
      <c r="O4768" s="2">
        <f t="shared" si="299"/>
        <v>0.29166666666424135</v>
      </c>
      <c r="P4768" t="str">
        <f>VLOOKUP(G4768,Agents!A:E,4,FALSE)</f>
        <v>Team4</v>
      </c>
      <c r="Q4768" t="str">
        <f>VLOOKUP(G4768,Agents!A:E,5,FALSE)</f>
        <v>Senior</v>
      </c>
      <c r="R4768" t="str">
        <f>VLOOKUP(G4768,Agents!A:E,2,FALSE)</f>
        <v>Evening</v>
      </c>
    </row>
    <row r="4769" spans="1:18" x14ac:dyDescent="0.35">
      <c r="A4769" t="s">
        <v>7939</v>
      </c>
      <c r="B4769" t="s">
        <v>3720</v>
      </c>
      <c r="C4769" t="s">
        <v>50</v>
      </c>
      <c r="D4769" t="s">
        <v>26</v>
      </c>
      <c r="E4769" s="1">
        <v>46076.584722222222</v>
      </c>
      <c r="F4769" s="1">
        <v>46077.751388888886</v>
      </c>
      <c r="G4769" t="s">
        <v>80</v>
      </c>
      <c r="H4769" t="s">
        <v>15</v>
      </c>
      <c r="I4769" t="s">
        <v>16</v>
      </c>
      <c r="J4769">
        <v>3</v>
      </c>
      <c r="K4769" t="str">
        <f>IF(tickets_dataset[[#This Row],[status]] = "Closed", "Yes","No")</f>
        <v>Yes</v>
      </c>
      <c r="L4769" s="2">
        <f t="shared" si="296"/>
        <v>27.999999999941792</v>
      </c>
      <c r="M4769" t="str">
        <f t="shared" si="297"/>
        <v>No</v>
      </c>
      <c r="N4769" t="str">
        <f t="shared" si="298"/>
        <v>Feb</v>
      </c>
      <c r="O4769" s="2">
        <f t="shared" si="299"/>
        <v>1.1666666666642413</v>
      </c>
      <c r="P4769" t="str">
        <f>VLOOKUP(G4769,Agents!A:E,4,FALSE)</f>
        <v>Team3</v>
      </c>
      <c r="Q4769" t="str">
        <f>VLOOKUP(G4769,Agents!A:E,5,FALSE)</f>
        <v>Junior</v>
      </c>
      <c r="R4769" t="str">
        <f>VLOOKUP(G4769,Agents!A:E,2,FALSE)</f>
        <v>Evening</v>
      </c>
    </row>
    <row r="4770" spans="1:18" x14ac:dyDescent="0.35">
      <c r="A4770" t="s">
        <v>7940</v>
      </c>
      <c r="B4770" t="s">
        <v>2629</v>
      </c>
      <c r="C4770" t="s">
        <v>22</v>
      </c>
      <c r="D4770" t="s">
        <v>26</v>
      </c>
      <c r="E4770" s="1">
        <v>46094.327777777777</v>
      </c>
      <c r="F4770" s="1">
        <v>46095.411111111112</v>
      </c>
      <c r="G4770" t="s">
        <v>110</v>
      </c>
      <c r="H4770" t="s">
        <v>15</v>
      </c>
      <c r="I4770" t="s">
        <v>16</v>
      </c>
      <c r="J4770">
        <v>5</v>
      </c>
      <c r="K4770" t="str">
        <f>IF(tickets_dataset[[#This Row],[status]] = "Closed", "Yes","No")</f>
        <v>Yes</v>
      </c>
      <c r="L4770" s="2">
        <f t="shared" si="296"/>
        <v>26.000000000058208</v>
      </c>
      <c r="M4770" t="str">
        <f t="shared" si="297"/>
        <v>No</v>
      </c>
      <c r="N4770" t="str">
        <f t="shared" si="298"/>
        <v>Mar</v>
      </c>
      <c r="O4770" s="2">
        <f t="shared" si="299"/>
        <v>1.0833333333357587</v>
      </c>
      <c r="P4770" t="str">
        <f>VLOOKUP(G4770,Agents!A:E,4,FALSE)</f>
        <v>Team4</v>
      </c>
      <c r="Q4770" t="str">
        <f>VLOOKUP(G4770,Agents!A:E,5,FALSE)</f>
        <v>Junior</v>
      </c>
      <c r="R4770" t="str">
        <f>VLOOKUP(G4770,Agents!A:E,2,FALSE)</f>
        <v>Morning</v>
      </c>
    </row>
    <row r="4771" spans="1:18" x14ac:dyDescent="0.35">
      <c r="A4771" t="s">
        <v>7941</v>
      </c>
      <c r="B4771" t="s">
        <v>5237</v>
      </c>
      <c r="C4771" t="s">
        <v>50</v>
      </c>
      <c r="D4771" t="s">
        <v>26</v>
      </c>
      <c r="E4771" s="1">
        <v>46098.227083333331</v>
      </c>
      <c r="F4771" s="1">
        <v>46099.977083333331</v>
      </c>
      <c r="G4771" t="s">
        <v>73</v>
      </c>
      <c r="H4771" t="s">
        <v>15</v>
      </c>
      <c r="I4771" t="s">
        <v>16</v>
      </c>
      <c r="J4771">
        <v>4</v>
      </c>
      <c r="K4771" t="str">
        <f>IF(tickets_dataset[[#This Row],[status]] = "Closed", "Yes","No")</f>
        <v>Yes</v>
      </c>
      <c r="L4771" s="2">
        <f t="shared" si="296"/>
        <v>42</v>
      </c>
      <c r="M4771" t="str">
        <f t="shared" si="297"/>
        <v>No</v>
      </c>
      <c r="N4771" t="str">
        <f t="shared" si="298"/>
        <v>Mar</v>
      </c>
      <c r="O4771" s="2">
        <f t="shared" si="299"/>
        <v>1.75</v>
      </c>
      <c r="P4771" t="str">
        <f>VLOOKUP(G4771,Agents!A:E,4,FALSE)</f>
        <v>Team4</v>
      </c>
      <c r="Q4771" t="str">
        <f>VLOOKUP(G4771,Agents!A:E,5,FALSE)</f>
        <v>Senior</v>
      </c>
      <c r="R4771" t="str">
        <f>VLOOKUP(G4771,Agents!A:E,2,FALSE)</f>
        <v>Night</v>
      </c>
    </row>
    <row r="4772" spans="1:18" x14ac:dyDescent="0.35">
      <c r="A4772" t="s">
        <v>7942</v>
      </c>
      <c r="B4772" t="s">
        <v>7943</v>
      </c>
      <c r="C4772" t="s">
        <v>12</v>
      </c>
      <c r="D4772" t="s">
        <v>26</v>
      </c>
      <c r="E4772" s="1">
        <v>46073.194444444445</v>
      </c>
      <c r="F4772" s="1">
        <v>46075.861111111109</v>
      </c>
      <c r="G4772" t="s">
        <v>273</v>
      </c>
      <c r="H4772" t="s">
        <v>15</v>
      </c>
      <c r="I4772" t="s">
        <v>16</v>
      </c>
      <c r="J4772">
        <v>5</v>
      </c>
      <c r="K4772" t="str">
        <f>IF(tickets_dataset[[#This Row],[status]] = "Closed", "Yes","No")</f>
        <v>Yes</v>
      </c>
      <c r="L4772" s="2">
        <f t="shared" si="296"/>
        <v>63.999999999941792</v>
      </c>
      <c r="M4772" t="str">
        <f t="shared" si="297"/>
        <v>Yes</v>
      </c>
      <c r="N4772" t="str">
        <f t="shared" si="298"/>
        <v>Feb</v>
      </c>
      <c r="O4772" s="2">
        <f t="shared" si="299"/>
        <v>2.6666666666642413</v>
      </c>
      <c r="P4772" t="str">
        <f>VLOOKUP(G4772,Agents!A:E,4,FALSE)</f>
        <v>Team3</v>
      </c>
      <c r="Q4772" t="str">
        <f>VLOOKUP(G4772,Agents!A:E,5,FALSE)</f>
        <v>Senior</v>
      </c>
      <c r="R4772" t="str">
        <f>VLOOKUP(G4772,Agents!A:E,2,FALSE)</f>
        <v>Evening</v>
      </c>
    </row>
    <row r="4773" spans="1:18" x14ac:dyDescent="0.35">
      <c r="A4773" t="s">
        <v>7944</v>
      </c>
      <c r="B4773" t="s">
        <v>7945</v>
      </c>
      <c r="C4773" t="s">
        <v>22</v>
      </c>
      <c r="D4773" t="s">
        <v>26</v>
      </c>
      <c r="E4773" s="1">
        <v>46036.042361111111</v>
      </c>
      <c r="F4773" s="1">
        <v>46038.334027777775</v>
      </c>
      <c r="G4773" t="s">
        <v>140</v>
      </c>
      <c r="H4773" t="s">
        <v>15</v>
      </c>
      <c r="I4773" t="s">
        <v>16</v>
      </c>
      <c r="J4773">
        <v>5</v>
      </c>
      <c r="K4773" t="str">
        <f>IF(tickets_dataset[[#This Row],[status]] = "Closed", "Yes","No")</f>
        <v>Yes</v>
      </c>
      <c r="L4773" s="2">
        <f t="shared" si="296"/>
        <v>54.999999999941792</v>
      </c>
      <c r="M4773" t="str">
        <f t="shared" si="297"/>
        <v>Yes</v>
      </c>
      <c r="N4773" t="str">
        <f t="shared" si="298"/>
        <v>Jan</v>
      </c>
      <c r="O4773" s="2">
        <f t="shared" si="299"/>
        <v>2.2916666666642413</v>
      </c>
      <c r="P4773" t="str">
        <f>VLOOKUP(G4773,Agents!A:E,4,FALSE)</f>
        <v>Team1</v>
      </c>
      <c r="Q4773" t="str">
        <f>VLOOKUP(G4773,Agents!A:E,5,FALSE)</f>
        <v>Junior</v>
      </c>
      <c r="R4773" t="str">
        <f>VLOOKUP(G4773,Agents!A:E,2,FALSE)</f>
        <v>Morning</v>
      </c>
    </row>
    <row r="4774" spans="1:18" x14ac:dyDescent="0.35">
      <c r="A4774" t="s">
        <v>7946</v>
      </c>
      <c r="B4774" t="s">
        <v>6871</v>
      </c>
      <c r="C4774" t="s">
        <v>12</v>
      </c>
      <c r="D4774" t="s">
        <v>26</v>
      </c>
      <c r="E4774" s="1">
        <v>46033.397222222222</v>
      </c>
      <c r="F4774" s="1">
        <v>46035.397222222222</v>
      </c>
      <c r="G4774" t="s">
        <v>14</v>
      </c>
      <c r="H4774" t="s">
        <v>15</v>
      </c>
      <c r="I4774" t="s">
        <v>16</v>
      </c>
      <c r="J4774">
        <v>3</v>
      </c>
      <c r="K4774" t="str">
        <f>IF(tickets_dataset[[#This Row],[status]] = "Closed", "Yes","No")</f>
        <v>Yes</v>
      </c>
      <c r="L4774" s="2">
        <f t="shared" si="296"/>
        <v>48</v>
      </c>
      <c r="M4774" t="str">
        <f t="shared" si="297"/>
        <v>No</v>
      </c>
      <c r="N4774" t="str">
        <f t="shared" si="298"/>
        <v>Jan</v>
      </c>
      <c r="O4774" s="2">
        <f t="shared" si="299"/>
        <v>2</v>
      </c>
      <c r="P4774" t="str">
        <f>VLOOKUP(G4774,Agents!A:E,4,FALSE)</f>
        <v>Team1</v>
      </c>
      <c r="Q4774" t="str">
        <f>VLOOKUP(G4774,Agents!A:E,5,FALSE)</f>
        <v>Senior</v>
      </c>
      <c r="R4774" t="str">
        <f>VLOOKUP(G4774,Agents!A:E,2,FALSE)</f>
        <v>Morning</v>
      </c>
    </row>
    <row r="4775" spans="1:18" x14ac:dyDescent="0.35">
      <c r="A4775" t="s">
        <v>7947</v>
      </c>
      <c r="B4775" t="s">
        <v>7166</v>
      </c>
      <c r="C4775" t="s">
        <v>34</v>
      </c>
      <c r="D4775" t="s">
        <v>26</v>
      </c>
      <c r="E4775" s="1">
        <v>46083.625</v>
      </c>
      <c r="F4775" s="1">
        <v>46084.958333333336</v>
      </c>
      <c r="G4775" t="s">
        <v>149</v>
      </c>
      <c r="H4775" t="s">
        <v>28</v>
      </c>
      <c r="I4775" t="s">
        <v>16</v>
      </c>
      <c r="J4775">
        <v>3</v>
      </c>
      <c r="K4775" t="str">
        <f>IF(tickets_dataset[[#This Row],[status]] = "Closed", "Yes","No")</f>
        <v>No</v>
      </c>
      <c r="L4775" s="2">
        <f t="shared" si="296"/>
        <v>32.000000000058208</v>
      </c>
      <c r="M4775" t="str">
        <f t="shared" si="297"/>
        <v>No</v>
      </c>
      <c r="N4775" t="str">
        <f t="shared" si="298"/>
        <v>Mar</v>
      </c>
      <c r="O4775" s="2">
        <f t="shared" si="299"/>
        <v>1.3333333333357587</v>
      </c>
      <c r="P4775" t="str">
        <f>VLOOKUP(G4775,Agents!A:E,4,FALSE)</f>
        <v>Team3</v>
      </c>
      <c r="Q4775" t="str">
        <f>VLOOKUP(G4775,Agents!A:E,5,FALSE)</f>
        <v>Mid</v>
      </c>
      <c r="R4775" t="str">
        <f>VLOOKUP(G4775,Agents!A:E,2,FALSE)</f>
        <v>Night</v>
      </c>
    </row>
    <row r="4776" spans="1:18" x14ac:dyDescent="0.35">
      <c r="A4776" t="s">
        <v>7948</v>
      </c>
      <c r="B4776" t="s">
        <v>7949</v>
      </c>
      <c r="C4776" t="s">
        <v>22</v>
      </c>
      <c r="D4776" t="s">
        <v>38</v>
      </c>
      <c r="E4776" s="1">
        <v>46051.234722222223</v>
      </c>
      <c r="F4776" s="1">
        <v>46052.734722222223</v>
      </c>
      <c r="G4776" t="s">
        <v>183</v>
      </c>
      <c r="H4776" t="s">
        <v>15</v>
      </c>
      <c r="I4776" t="s">
        <v>16</v>
      </c>
      <c r="J4776">
        <v>5</v>
      </c>
      <c r="K4776" t="str">
        <f>IF(tickets_dataset[[#This Row],[status]] = "Closed", "Yes","No")</f>
        <v>Yes</v>
      </c>
      <c r="L4776" s="2">
        <f t="shared" si="296"/>
        <v>36</v>
      </c>
      <c r="M4776" t="str">
        <f t="shared" si="297"/>
        <v>No</v>
      </c>
      <c r="N4776" t="str">
        <f t="shared" si="298"/>
        <v>Jan</v>
      </c>
      <c r="O4776" s="2">
        <f t="shared" si="299"/>
        <v>1.5</v>
      </c>
      <c r="P4776" t="str">
        <f>VLOOKUP(G4776,Agents!A:E,4,FALSE)</f>
        <v>Team3</v>
      </c>
      <c r="Q4776" t="str">
        <f>VLOOKUP(G4776,Agents!A:E,5,FALSE)</f>
        <v>Senior</v>
      </c>
      <c r="R4776" t="str">
        <f>VLOOKUP(G4776,Agents!A:E,2,FALSE)</f>
        <v>Night</v>
      </c>
    </row>
    <row r="4777" spans="1:18" x14ac:dyDescent="0.35">
      <c r="A4777" t="s">
        <v>7950</v>
      </c>
      <c r="B4777" t="s">
        <v>3305</v>
      </c>
      <c r="C4777" t="s">
        <v>76</v>
      </c>
      <c r="D4777" t="s">
        <v>13</v>
      </c>
      <c r="E4777" s="1">
        <v>46069.432638888888</v>
      </c>
      <c r="F4777" s="1">
        <v>46070.682638888888</v>
      </c>
      <c r="G4777" t="s">
        <v>183</v>
      </c>
      <c r="H4777" t="s">
        <v>28</v>
      </c>
      <c r="I4777" t="s">
        <v>68</v>
      </c>
      <c r="J4777">
        <v>2</v>
      </c>
      <c r="K4777" t="str">
        <f>IF(tickets_dataset[[#This Row],[status]] = "Closed", "Yes","No")</f>
        <v>No</v>
      </c>
      <c r="L4777" s="2">
        <f t="shared" si="296"/>
        <v>30</v>
      </c>
      <c r="M4777" t="str">
        <f t="shared" si="297"/>
        <v>No</v>
      </c>
      <c r="N4777" t="str">
        <f t="shared" si="298"/>
        <v>Feb</v>
      </c>
      <c r="O4777" s="2">
        <f t="shared" si="299"/>
        <v>1.25</v>
      </c>
      <c r="P4777" t="str">
        <f>VLOOKUP(G4777,Agents!A:E,4,FALSE)</f>
        <v>Team3</v>
      </c>
      <c r="Q4777" t="str">
        <f>VLOOKUP(G4777,Agents!A:E,5,FALSE)</f>
        <v>Senior</v>
      </c>
      <c r="R4777" t="str">
        <f>VLOOKUP(G4777,Agents!A:E,2,FALSE)</f>
        <v>Night</v>
      </c>
    </row>
    <row r="4778" spans="1:18" x14ac:dyDescent="0.35">
      <c r="A4778" t="s">
        <v>7951</v>
      </c>
      <c r="B4778" t="s">
        <v>2072</v>
      </c>
      <c r="C4778" t="s">
        <v>12</v>
      </c>
      <c r="D4778" t="s">
        <v>38</v>
      </c>
      <c r="E4778" s="1">
        <v>46045.438888888886</v>
      </c>
      <c r="F4778" s="1">
        <v>46049.397222222222</v>
      </c>
      <c r="G4778" t="s">
        <v>103</v>
      </c>
      <c r="H4778" t="s">
        <v>15</v>
      </c>
      <c r="I4778" t="s">
        <v>16</v>
      </c>
      <c r="J4778">
        <v>3</v>
      </c>
      <c r="K4778" t="str">
        <f>IF(tickets_dataset[[#This Row],[status]] = "Closed", "Yes","No")</f>
        <v>Yes</v>
      </c>
      <c r="L4778" s="2">
        <f t="shared" si="296"/>
        <v>95.000000000058208</v>
      </c>
      <c r="M4778" t="str">
        <f t="shared" si="297"/>
        <v>Yes</v>
      </c>
      <c r="N4778" t="str">
        <f t="shared" si="298"/>
        <v>Jan</v>
      </c>
      <c r="O4778" s="2">
        <f t="shared" si="299"/>
        <v>3.9583333333357587</v>
      </c>
      <c r="P4778" t="str">
        <f>VLOOKUP(G4778,Agents!A:E,4,FALSE)</f>
        <v>Team4</v>
      </c>
      <c r="Q4778" t="str">
        <f>VLOOKUP(G4778,Agents!A:E,5,FALSE)</f>
        <v>Senior</v>
      </c>
      <c r="R4778" t="str">
        <f>VLOOKUP(G4778,Agents!A:E,2,FALSE)</f>
        <v>Night</v>
      </c>
    </row>
    <row r="4779" spans="1:18" x14ac:dyDescent="0.35">
      <c r="A4779" t="s">
        <v>7952</v>
      </c>
      <c r="B4779" t="s">
        <v>3838</v>
      </c>
      <c r="C4779" t="s">
        <v>50</v>
      </c>
      <c r="D4779" t="s">
        <v>13</v>
      </c>
      <c r="E4779" s="1">
        <v>46061.827777777777</v>
      </c>
      <c r="F4779" s="1">
        <v>46062.119444444441</v>
      </c>
      <c r="G4779" t="s">
        <v>100</v>
      </c>
      <c r="H4779" t="s">
        <v>15</v>
      </c>
      <c r="I4779" t="s">
        <v>16</v>
      </c>
      <c r="J4779">
        <v>5</v>
      </c>
      <c r="K4779" t="str">
        <f>IF(tickets_dataset[[#This Row],[status]] = "Closed", "Yes","No")</f>
        <v>Yes</v>
      </c>
      <c r="L4779" s="2">
        <f t="shared" si="296"/>
        <v>6.9999999999417923</v>
      </c>
      <c r="M4779" t="str">
        <f t="shared" si="297"/>
        <v>No</v>
      </c>
      <c r="N4779" t="str">
        <f t="shared" si="298"/>
        <v>Feb</v>
      </c>
      <c r="O4779" s="2">
        <f t="shared" si="299"/>
        <v>0.29166666666424135</v>
      </c>
      <c r="P4779" t="str">
        <f>VLOOKUP(G4779,Agents!A:E,4,FALSE)</f>
        <v>Team4</v>
      </c>
      <c r="Q4779" t="str">
        <f>VLOOKUP(G4779,Agents!A:E,5,FALSE)</f>
        <v>Junior</v>
      </c>
      <c r="R4779" t="str">
        <f>VLOOKUP(G4779,Agents!A:E,2,FALSE)</f>
        <v>Evening</v>
      </c>
    </row>
    <row r="4780" spans="1:18" x14ac:dyDescent="0.35">
      <c r="A4780" t="s">
        <v>7953</v>
      </c>
      <c r="B4780" t="s">
        <v>7954</v>
      </c>
      <c r="C4780" t="s">
        <v>12</v>
      </c>
      <c r="D4780" t="s">
        <v>38</v>
      </c>
      <c r="E4780" s="1">
        <v>46097.243055555555</v>
      </c>
      <c r="F4780" s="1">
        <v>46097.743055555555</v>
      </c>
      <c r="G4780" t="s">
        <v>256</v>
      </c>
      <c r="H4780" t="s">
        <v>15</v>
      </c>
      <c r="I4780" t="s">
        <v>16</v>
      </c>
      <c r="J4780">
        <v>4</v>
      </c>
      <c r="K4780" t="str">
        <f>IF(tickets_dataset[[#This Row],[status]] = "Closed", "Yes","No")</f>
        <v>Yes</v>
      </c>
      <c r="L4780" s="2">
        <f t="shared" si="296"/>
        <v>12</v>
      </c>
      <c r="M4780" t="str">
        <f t="shared" si="297"/>
        <v>No</v>
      </c>
      <c r="N4780" t="str">
        <f t="shared" si="298"/>
        <v>Mar</v>
      </c>
      <c r="O4780" s="2">
        <f t="shared" si="299"/>
        <v>0.5</v>
      </c>
      <c r="P4780" t="str">
        <f>VLOOKUP(G4780,Agents!A:E,4,FALSE)</f>
        <v>Team1</v>
      </c>
      <c r="Q4780" t="str">
        <f>VLOOKUP(G4780,Agents!A:E,5,FALSE)</f>
        <v>Mid</v>
      </c>
      <c r="R4780" t="str">
        <f>VLOOKUP(G4780,Agents!A:E,2,FALSE)</f>
        <v>Morning</v>
      </c>
    </row>
    <row r="4781" spans="1:18" x14ac:dyDescent="0.35">
      <c r="A4781" t="s">
        <v>7955</v>
      </c>
      <c r="B4781" t="s">
        <v>1474</v>
      </c>
      <c r="C4781" t="s">
        <v>50</v>
      </c>
      <c r="D4781" t="s">
        <v>13</v>
      </c>
      <c r="E4781" s="1">
        <v>46061.926388888889</v>
      </c>
      <c r="F4781" s="1">
        <v>46063.051388888889</v>
      </c>
      <c r="G4781" t="s">
        <v>128</v>
      </c>
      <c r="H4781" t="s">
        <v>15</v>
      </c>
      <c r="I4781" t="s">
        <v>16</v>
      </c>
      <c r="J4781">
        <v>3</v>
      </c>
      <c r="K4781" t="str">
        <f>IF(tickets_dataset[[#This Row],[status]] = "Closed", "Yes","No")</f>
        <v>Yes</v>
      </c>
      <c r="L4781" s="2">
        <f t="shared" si="296"/>
        <v>27</v>
      </c>
      <c r="M4781" t="str">
        <f t="shared" si="297"/>
        <v>No</v>
      </c>
      <c r="N4781" t="str">
        <f t="shared" si="298"/>
        <v>Feb</v>
      </c>
      <c r="O4781" s="2">
        <f t="shared" si="299"/>
        <v>1.125</v>
      </c>
      <c r="P4781" t="str">
        <f>VLOOKUP(G4781,Agents!A:E,4,FALSE)</f>
        <v>Team4</v>
      </c>
      <c r="Q4781" t="str">
        <f>VLOOKUP(G4781,Agents!A:E,5,FALSE)</f>
        <v>Mid</v>
      </c>
      <c r="R4781" t="str">
        <f>VLOOKUP(G4781,Agents!A:E,2,FALSE)</f>
        <v>Night</v>
      </c>
    </row>
    <row r="4782" spans="1:18" x14ac:dyDescent="0.35">
      <c r="A4782" t="s">
        <v>7956</v>
      </c>
      <c r="B4782" t="s">
        <v>3244</v>
      </c>
      <c r="C4782" t="s">
        <v>12</v>
      </c>
      <c r="D4782" t="s">
        <v>26</v>
      </c>
      <c r="E4782" s="1">
        <v>46088.238194444442</v>
      </c>
      <c r="F4782" s="1">
        <v>46090.529861111114</v>
      </c>
      <c r="G4782" t="s">
        <v>39</v>
      </c>
      <c r="H4782" t="s">
        <v>15</v>
      </c>
      <c r="I4782" t="s">
        <v>16</v>
      </c>
      <c r="J4782">
        <v>3</v>
      </c>
      <c r="K4782" t="str">
        <f>IF(tickets_dataset[[#This Row],[status]] = "Closed", "Yes","No")</f>
        <v>Yes</v>
      </c>
      <c r="L4782" s="2">
        <f t="shared" si="296"/>
        <v>55.000000000116415</v>
      </c>
      <c r="M4782" t="str">
        <f t="shared" si="297"/>
        <v>Yes</v>
      </c>
      <c r="N4782" t="str">
        <f t="shared" si="298"/>
        <v>Mar</v>
      </c>
      <c r="O4782" s="2">
        <f t="shared" si="299"/>
        <v>2.2916666666715173</v>
      </c>
      <c r="P4782" t="str">
        <f>VLOOKUP(G4782,Agents!A:E,4,FALSE)</f>
        <v>Team3</v>
      </c>
      <c r="Q4782" t="str">
        <f>VLOOKUP(G4782,Agents!A:E,5,FALSE)</f>
        <v>Mid</v>
      </c>
      <c r="R4782" t="str">
        <f>VLOOKUP(G4782,Agents!A:E,2,FALSE)</f>
        <v>Night</v>
      </c>
    </row>
    <row r="4783" spans="1:18" x14ac:dyDescent="0.35">
      <c r="A4783" t="s">
        <v>7957</v>
      </c>
      <c r="B4783" t="s">
        <v>5017</v>
      </c>
      <c r="C4783" t="s">
        <v>22</v>
      </c>
      <c r="D4783" t="s">
        <v>38</v>
      </c>
      <c r="E4783" s="1">
        <v>46063.034722222219</v>
      </c>
      <c r="F4783" s="1">
        <v>46064.909722222219</v>
      </c>
      <c r="G4783" t="s">
        <v>206</v>
      </c>
      <c r="H4783" t="s">
        <v>15</v>
      </c>
      <c r="I4783" t="s">
        <v>16</v>
      </c>
      <c r="J4783">
        <v>4</v>
      </c>
      <c r="K4783" t="str">
        <f>IF(tickets_dataset[[#This Row],[status]] = "Closed", "Yes","No")</f>
        <v>Yes</v>
      </c>
      <c r="L4783" s="2">
        <f t="shared" si="296"/>
        <v>45</v>
      </c>
      <c r="M4783" t="str">
        <f t="shared" si="297"/>
        <v>No</v>
      </c>
      <c r="N4783" t="str">
        <f t="shared" si="298"/>
        <v>Feb</v>
      </c>
      <c r="O4783" s="2">
        <f t="shared" si="299"/>
        <v>1.875</v>
      </c>
      <c r="P4783" t="str">
        <f>VLOOKUP(G4783,Agents!A:E,4,FALSE)</f>
        <v>Team5</v>
      </c>
      <c r="Q4783" t="str">
        <f>VLOOKUP(G4783,Agents!A:E,5,FALSE)</f>
        <v>Junior</v>
      </c>
      <c r="R4783" t="str">
        <f>VLOOKUP(G4783,Agents!A:E,2,FALSE)</f>
        <v>Evening</v>
      </c>
    </row>
    <row r="4784" spans="1:18" x14ac:dyDescent="0.35">
      <c r="A4784" t="s">
        <v>7958</v>
      </c>
      <c r="B4784" t="s">
        <v>7959</v>
      </c>
      <c r="C4784" t="s">
        <v>76</v>
      </c>
      <c r="D4784" t="s">
        <v>26</v>
      </c>
      <c r="E4784" s="1">
        <v>46073.370833333334</v>
      </c>
      <c r="F4784" s="1">
        <v>46075.32916666667</v>
      </c>
      <c r="G4784" t="s">
        <v>128</v>
      </c>
      <c r="H4784" t="s">
        <v>28</v>
      </c>
      <c r="I4784" t="s">
        <v>16</v>
      </c>
      <c r="J4784">
        <v>4</v>
      </c>
      <c r="K4784" t="str">
        <f>IF(tickets_dataset[[#This Row],[status]] = "Closed", "Yes","No")</f>
        <v>No</v>
      </c>
      <c r="L4784" s="2">
        <f t="shared" si="296"/>
        <v>47.000000000058208</v>
      </c>
      <c r="M4784" t="str">
        <f t="shared" si="297"/>
        <v>No</v>
      </c>
      <c r="N4784" t="str">
        <f t="shared" si="298"/>
        <v>Feb</v>
      </c>
      <c r="O4784" s="2">
        <f t="shared" si="299"/>
        <v>1.9583333333357587</v>
      </c>
      <c r="P4784" t="str">
        <f>VLOOKUP(G4784,Agents!A:E,4,FALSE)</f>
        <v>Team4</v>
      </c>
      <c r="Q4784" t="str">
        <f>VLOOKUP(G4784,Agents!A:E,5,FALSE)</f>
        <v>Mid</v>
      </c>
      <c r="R4784" t="str">
        <f>VLOOKUP(G4784,Agents!A:E,2,FALSE)</f>
        <v>Night</v>
      </c>
    </row>
    <row r="4785" spans="1:18" x14ac:dyDescent="0.35">
      <c r="A4785" t="s">
        <v>7960</v>
      </c>
      <c r="B4785" t="s">
        <v>6694</v>
      </c>
      <c r="C4785" t="s">
        <v>22</v>
      </c>
      <c r="D4785" t="s">
        <v>13</v>
      </c>
      <c r="E4785" s="1">
        <v>46100.967361111114</v>
      </c>
      <c r="F4785" s="1">
        <v>46102.842361111114</v>
      </c>
      <c r="G4785" t="s">
        <v>31</v>
      </c>
      <c r="H4785" t="s">
        <v>15</v>
      </c>
      <c r="I4785" t="s">
        <v>16</v>
      </c>
      <c r="J4785">
        <v>5</v>
      </c>
      <c r="K4785" t="str">
        <f>IF(tickets_dataset[[#This Row],[status]] = "Closed", "Yes","No")</f>
        <v>Yes</v>
      </c>
      <c r="L4785" s="2">
        <f t="shared" si="296"/>
        <v>45</v>
      </c>
      <c r="M4785" t="str">
        <f t="shared" si="297"/>
        <v>No</v>
      </c>
      <c r="N4785" t="str">
        <f t="shared" si="298"/>
        <v>Mar</v>
      </c>
      <c r="O4785" s="2">
        <f t="shared" si="299"/>
        <v>1.875</v>
      </c>
      <c r="P4785" t="str">
        <f>VLOOKUP(G4785,Agents!A:E,4,FALSE)</f>
        <v>Team5</v>
      </c>
      <c r="Q4785" t="str">
        <f>VLOOKUP(G4785,Agents!A:E,5,FALSE)</f>
        <v>Senior</v>
      </c>
      <c r="R4785" t="str">
        <f>VLOOKUP(G4785,Agents!A:E,2,FALSE)</f>
        <v>Evening</v>
      </c>
    </row>
    <row r="4786" spans="1:18" x14ac:dyDescent="0.35">
      <c r="A4786" t="s">
        <v>7961</v>
      </c>
      <c r="B4786" t="s">
        <v>7962</v>
      </c>
      <c r="C4786" t="s">
        <v>34</v>
      </c>
      <c r="D4786" t="s">
        <v>38</v>
      </c>
      <c r="E4786" s="1">
        <v>46108.665972222225</v>
      </c>
      <c r="F4786" s="1">
        <v>46111.540972222225</v>
      </c>
      <c r="G4786" t="s">
        <v>23</v>
      </c>
      <c r="H4786" t="s">
        <v>15</v>
      </c>
      <c r="I4786" t="s">
        <v>16</v>
      </c>
      <c r="J4786">
        <v>5</v>
      </c>
      <c r="K4786" t="str">
        <f>IF(tickets_dataset[[#This Row],[status]] = "Closed", "Yes","No")</f>
        <v>Yes</v>
      </c>
      <c r="L4786" s="2">
        <f t="shared" si="296"/>
        <v>69</v>
      </c>
      <c r="M4786" t="str">
        <f t="shared" si="297"/>
        <v>Yes</v>
      </c>
      <c r="N4786" t="str">
        <f t="shared" si="298"/>
        <v>Mar</v>
      </c>
      <c r="O4786" s="2">
        <f t="shared" si="299"/>
        <v>2.875</v>
      </c>
      <c r="P4786" t="str">
        <f>VLOOKUP(G4786,Agents!A:E,4,FALSE)</f>
        <v>Team3</v>
      </c>
      <c r="Q4786" t="str">
        <f>VLOOKUP(G4786,Agents!A:E,5,FALSE)</f>
        <v>Senior</v>
      </c>
      <c r="R4786" t="str">
        <f>VLOOKUP(G4786,Agents!A:E,2,FALSE)</f>
        <v>Evening</v>
      </c>
    </row>
    <row r="4787" spans="1:18" x14ac:dyDescent="0.35">
      <c r="A4787" t="s">
        <v>7963</v>
      </c>
      <c r="B4787" t="s">
        <v>7964</v>
      </c>
      <c r="C4787" t="s">
        <v>50</v>
      </c>
      <c r="D4787" t="s">
        <v>13</v>
      </c>
      <c r="E4787" s="1">
        <v>46039.248611111114</v>
      </c>
      <c r="F4787" s="1">
        <v>46040.415277777778</v>
      </c>
      <c r="G4787" t="s">
        <v>86</v>
      </c>
      <c r="H4787" t="s">
        <v>15</v>
      </c>
      <c r="I4787" t="s">
        <v>16</v>
      </c>
      <c r="J4787">
        <v>5</v>
      </c>
      <c r="K4787" t="str">
        <f>IF(tickets_dataset[[#This Row],[status]] = "Closed", "Yes","No")</f>
        <v>Yes</v>
      </c>
      <c r="L4787" s="2">
        <f t="shared" si="296"/>
        <v>27.999999999941792</v>
      </c>
      <c r="M4787" t="str">
        <f t="shared" si="297"/>
        <v>No</v>
      </c>
      <c r="N4787" t="str">
        <f t="shared" si="298"/>
        <v>Jan</v>
      </c>
      <c r="O4787" s="2">
        <f t="shared" si="299"/>
        <v>1.1666666666642413</v>
      </c>
      <c r="P4787" t="str">
        <f>VLOOKUP(G4787,Agents!A:E,4,FALSE)</f>
        <v>Team1</v>
      </c>
      <c r="Q4787" t="str">
        <f>VLOOKUP(G4787,Agents!A:E,5,FALSE)</f>
        <v>Mid</v>
      </c>
      <c r="R4787" t="str">
        <f>VLOOKUP(G4787,Agents!A:E,2,FALSE)</f>
        <v>Morning</v>
      </c>
    </row>
    <row r="4788" spans="1:18" x14ac:dyDescent="0.35">
      <c r="A4788" t="s">
        <v>7965</v>
      </c>
      <c r="B4788" t="s">
        <v>7966</v>
      </c>
      <c r="C4788" t="s">
        <v>22</v>
      </c>
      <c r="D4788" t="s">
        <v>38</v>
      </c>
      <c r="E4788" s="1">
        <v>46043.796527777777</v>
      </c>
      <c r="F4788" s="1">
        <v>46044.838194444441</v>
      </c>
      <c r="G4788" t="s">
        <v>221</v>
      </c>
      <c r="H4788" t="s">
        <v>15</v>
      </c>
      <c r="I4788" t="s">
        <v>16</v>
      </c>
      <c r="J4788">
        <v>5</v>
      </c>
      <c r="K4788" t="str">
        <f>IF(tickets_dataset[[#This Row],[status]] = "Closed", "Yes","No")</f>
        <v>Yes</v>
      </c>
      <c r="L4788" s="2">
        <f t="shared" si="296"/>
        <v>24.999999999941792</v>
      </c>
      <c r="M4788" t="str">
        <f t="shared" si="297"/>
        <v>No</v>
      </c>
      <c r="N4788" t="str">
        <f t="shared" si="298"/>
        <v>Jan</v>
      </c>
      <c r="O4788" s="2">
        <f t="shared" si="299"/>
        <v>1.0416666666642413</v>
      </c>
      <c r="P4788" t="str">
        <f>VLOOKUP(G4788,Agents!A:E,4,FALSE)</f>
        <v>Team4</v>
      </c>
      <c r="Q4788" t="str">
        <f>VLOOKUP(G4788,Agents!A:E,5,FALSE)</f>
        <v>Senior</v>
      </c>
      <c r="R4788" t="str">
        <f>VLOOKUP(G4788,Agents!A:E,2,FALSE)</f>
        <v>Morning</v>
      </c>
    </row>
    <row r="4789" spans="1:18" x14ac:dyDescent="0.35">
      <c r="A4789" t="s">
        <v>7967</v>
      </c>
      <c r="B4789" t="s">
        <v>6089</v>
      </c>
      <c r="C4789" t="s">
        <v>50</v>
      </c>
      <c r="D4789" t="s">
        <v>13</v>
      </c>
      <c r="E4789" s="1">
        <v>46064.802083333336</v>
      </c>
      <c r="F4789" s="1">
        <v>46065.09375</v>
      </c>
      <c r="G4789" t="s">
        <v>83</v>
      </c>
      <c r="H4789" t="s">
        <v>15</v>
      </c>
      <c r="I4789" t="s">
        <v>16</v>
      </c>
      <c r="J4789">
        <v>3</v>
      </c>
      <c r="K4789" t="str">
        <f>IF(tickets_dataset[[#This Row],[status]] = "Closed", "Yes","No")</f>
        <v>Yes</v>
      </c>
      <c r="L4789" s="2">
        <f t="shared" si="296"/>
        <v>6.9999999999417923</v>
      </c>
      <c r="M4789" t="str">
        <f t="shared" si="297"/>
        <v>No</v>
      </c>
      <c r="N4789" t="str">
        <f t="shared" si="298"/>
        <v>Feb</v>
      </c>
      <c r="O4789" s="2">
        <f t="shared" si="299"/>
        <v>0.29166666666424135</v>
      </c>
      <c r="P4789" t="str">
        <f>VLOOKUP(G4789,Agents!A:E,4,FALSE)</f>
        <v>Team2</v>
      </c>
      <c r="Q4789" t="str">
        <f>VLOOKUP(G4789,Agents!A:E,5,FALSE)</f>
        <v>Junior</v>
      </c>
      <c r="R4789" t="str">
        <f>VLOOKUP(G4789,Agents!A:E,2,FALSE)</f>
        <v>Night</v>
      </c>
    </row>
    <row r="4790" spans="1:18" x14ac:dyDescent="0.35">
      <c r="A4790" t="s">
        <v>7968</v>
      </c>
      <c r="B4790" t="s">
        <v>4881</v>
      </c>
      <c r="C4790" t="s">
        <v>76</v>
      </c>
      <c r="D4790" t="s">
        <v>13</v>
      </c>
      <c r="E4790" s="1">
        <v>46027.945833333331</v>
      </c>
      <c r="F4790" s="1">
        <v>46029.237500000003</v>
      </c>
      <c r="G4790" t="s">
        <v>91</v>
      </c>
      <c r="H4790" t="s">
        <v>15</v>
      </c>
      <c r="I4790" t="s">
        <v>68</v>
      </c>
      <c r="J4790">
        <v>2</v>
      </c>
      <c r="K4790" t="str">
        <f>IF(tickets_dataset[[#This Row],[status]] = "Closed", "Yes","No")</f>
        <v>Yes</v>
      </c>
      <c r="L4790" s="2">
        <f t="shared" si="296"/>
        <v>31.000000000116415</v>
      </c>
      <c r="M4790" t="str">
        <f t="shared" si="297"/>
        <v>No</v>
      </c>
      <c r="N4790" t="str">
        <f t="shared" si="298"/>
        <v>Jan</v>
      </c>
      <c r="O4790" s="2">
        <f t="shared" si="299"/>
        <v>1.2916666666715173</v>
      </c>
      <c r="P4790" t="str">
        <f>VLOOKUP(G4790,Agents!A:E,4,FALSE)</f>
        <v>Team5</v>
      </c>
      <c r="Q4790" t="str">
        <f>VLOOKUP(G4790,Agents!A:E,5,FALSE)</f>
        <v>Mid</v>
      </c>
      <c r="R4790" t="str">
        <f>VLOOKUP(G4790,Agents!A:E,2,FALSE)</f>
        <v>Night</v>
      </c>
    </row>
    <row r="4791" spans="1:18" x14ac:dyDescent="0.35">
      <c r="A4791" t="s">
        <v>7969</v>
      </c>
      <c r="B4791" t="s">
        <v>7970</v>
      </c>
      <c r="C4791" t="s">
        <v>76</v>
      </c>
      <c r="D4791" t="s">
        <v>13</v>
      </c>
      <c r="E4791" s="1">
        <v>46057.249305555553</v>
      </c>
      <c r="F4791" s="1">
        <v>46058.624305555553</v>
      </c>
      <c r="G4791" t="s">
        <v>19</v>
      </c>
      <c r="H4791" t="s">
        <v>28</v>
      </c>
      <c r="I4791" t="s">
        <v>16</v>
      </c>
      <c r="J4791">
        <v>5</v>
      </c>
      <c r="K4791" t="str">
        <f>IF(tickets_dataset[[#This Row],[status]] = "Closed", "Yes","No")</f>
        <v>No</v>
      </c>
      <c r="L4791" s="2">
        <f t="shared" si="296"/>
        <v>33</v>
      </c>
      <c r="M4791" t="str">
        <f t="shared" si="297"/>
        <v>No</v>
      </c>
      <c r="N4791" t="str">
        <f t="shared" si="298"/>
        <v>Feb</v>
      </c>
      <c r="O4791" s="2">
        <f t="shared" si="299"/>
        <v>1.375</v>
      </c>
      <c r="P4791" t="str">
        <f>VLOOKUP(G4791,Agents!A:E,4,FALSE)</f>
        <v>Team4</v>
      </c>
      <c r="Q4791" t="str">
        <f>VLOOKUP(G4791,Agents!A:E,5,FALSE)</f>
        <v>Senior</v>
      </c>
      <c r="R4791" t="str">
        <f>VLOOKUP(G4791,Agents!A:E,2,FALSE)</f>
        <v>Evening</v>
      </c>
    </row>
    <row r="4792" spans="1:18" x14ac:dyDescent="0.35">
      <c r="A4792" t="s">
        <v>7971</v>
      </c>
      <c r="B4792" t="s">
        <v>7972</v>
      </c>
      <c r="C4792" t="s">
        <v>34</v>
      </c>
      <c r="D4792" t="s">
        <v>38</v>
      </c>
      <c r="E4792" s="1">
        <v>46080.898611111108</v>
      </c>
      <c r="F4792" s="1">
        <v>46083.606944444444</v>
      </c>
      <c r="G4792" t="s">
        <v>159</v>
      </c>
      <c r="H4792" t="s">
        <v>15</v>
      </c>
      <c r="I4792" t="s">
        <v>16</v>
      </c>
      <c r="J4792">
        <v>5</v>
      </c>
      <c r="K4792" t="str">
        <f>IF(tickets_dataset[[#This Row],[status]] = "Closed", "Yes","No")</f>
        <v>Yes</v>
      </c>
      <c r="L4792" s="2">
        <f t="shared" si="296"/>
        <v>65.000000000058208</v>
      </c>
      <c r="M4792" t="str">
        <f t="shared" si="297"/>
        <v>Yes</v>
      </c>
      <c r="N4792" t="str">
        <f t="shared" si="298"/>
        <v>Feb</v>
      </c>
      <c r="O4792" s="2">
        <f t="shared" si="299"/>
        <v>2.7083333333357587</v>
      </c>
      <c r="P4792" t="str">
        <f>VLOOKUP(G4792,Agents!A:E,4,FALSE)</f>
        <v>Team4</v>
      </c>
      <c r="Q4792" t="str">
        <f>VLOOKUP(G4792,Agents!A:E,5,FALSE)</f>
        <v>Mid</v>
      </c>
      <c r="R4792" t="str">
        <f>VLOOKUP(G4792,Agents!A:E,2,FALSE)</f>
        <v>Night</v>
      </c>
    </row>
    <row r="4793" spans="1:18" x14ac:dyDescent="0.35">
      <c r="A4793" t="s">
        <v>7973</v>
      </c>
      <c r="B4793" t="s">
        <v>6183</v>
      </c>
      <c r="C4793" t="s">
        <v>22</v>
      </c>
      <c r="D4793" t="s">
        <v>38</v>
      </c>
      <c r="E4793" s="1">
        <v>46082.693055555559</v>
      </c>
      <c r="F4793" s="1">
        <v>46083.693055555559</v>
      </c>
      <c r="G4793" t="s">
        <v>45</v>
      </c>
      <c r="H4793" t="s">
        <v>15</v>
      </c>
      <c r="I4793" t="s">
        <v>16</v>
      </c>
      <c r="J4793">
        <v>5</v>
      </c>
      <c r="K4793" t="str">
        <f>IF(tickets_dataset[[#This Row],[status]] = "Closed", "Yes","No")</f>
        <v>Yes</v>
      </c>
      <c r="L4793" s="2">
        <f t="shared" si="296"/>
        <v>24</v>
      </c>
      <c r="M4793" t="str">
        <f t="shared" si="297"/>
        <v>No</v>
      </c>
      <c r="N4793" t="str">
        <f t="shared" si="298"/>
        <v>Mar</v>
      </c>
      <c r="O4793" s="2">
        <f t="shared" si="299"/>
        <v>1</v>
      </c>
      <c r="P4793" t="str">
        <f>VLOOKUP(G4793,Agents!A:E,4,FALSE)</f>
        <v>Team5</v>
      </c>
      <c r="Q4793" t="str">
        <f>VLOOKUP(G4793,Agents!A:E,5,FALSE)</f>
        <v>Senior</v>
      </c>
      <c r="R4793" t="str">
        <f>VLOOKUP(G4793,Agents!A:E,2,FALSE)</f>
        <v>Morning</v>
      </c>
    </row>
    <row r="4794" spans="1:18" x14ac:dyDescent="0.35">
      <c r="A4794" t="s">
        <v>7974</v>
      </c>
      <c r="B4794" t="s">
        <v>7975</v>
      </c>
      <c r="C4794" t="s">
        <v>12</v>
      </c>
      <c r="D4794" t="s">
        <v>38</v>
      </c>
      <c r="E4794" s="1">
        <v>46030.036805555559</v>
      </c>
      <c r="F4794" s="1">
        <v>46031.911805555559</v>
      </c>
      <c r="G4794" t="s">
        <v>164</v>
      </c>
      <c r="H4794" t="s">
        <v>28</v>
      </c>
      <c r="I4794" t="s">
        <v>16</v>
      </c>
      <c r="J4794">
        <v>4</v>
      </c>
      <c r="K4794" t="str">
        <f>IF(tickets_dataset[[#This Row],[status]] = "Closed", "Yes","No")</f>
        <v>No</v>
      </c>
      <c r="L4794" s="2">
        <f t="shared" si="296"/>
        <v>45</v>
      </c>
      <c r="M4794" t="str">
        <f t="shared" si="297"/>
        <v>No</v>
      </c>
      <c r="N4794" t="str">
        <f t="shared" si="298"/>
        <v>Jan</v>
      </c>
      <c r="O4794" s="2">
        <f t="shared" si="299"/>
        <v>1.875</v>
      </c>
      <c r="P4794" t="str">
        <f>VLOOKUP(G4794,Agents!A:E,4,FALSE)</f>
        <v>Team4</v>
      </c>
      <c r="Q4794" t="str">
        <f>VLOOKUP(G4794,Agents!A:E,5,FALSE)</f>
        <v>Senior</v>
      </c>
      <c r="R4794" t="str">
        <f>VLOOKUP(G4794,Agents!A:E,2,FALSE)</f>
        <v>Evening</v>
      </c>
    </row>
    <row r="4795" spans="1:18" x14ac:dyDescent="0.35">
      <c r="A4795" t="s">
        <v>7976</v>
      </c>
      <c r="B4795" t="s">
        <v>7152</v>
      </c>
      <c r="C4795" t="s">
        <v>76</v>
      </c>
      <c r="D4795" t="s">
        <v>13</v>
      </c>
      <c r="E4795" s="1">
        <v>46033.789583333331</v>
      </c>
      <c r="F4795" s="1">
        <v>46034.706250000003</v>
      </c>
      <c r="G4795" t="s">
        <v>206</v>
      </c>
      <c r="H4795" t="s">
        <v>15</v>
      </c>
      <c r="I4795" t="s">
        <v>16</v>
      </c>
      <c r="J4795">
        <v>4</v>
      </c>
      <c r="K4795" t="str">
        <f>IF(tickets_dataset[[#This Row],[status]] = "Closed", "Yes","No")</f>
        <v>Yes</v>
      </c>
      <c r="L4795" s="2">
        <f t="shared" si="296"/>
        <v>22.000000000116415</v>
      </c>
      <c r="M4795" t="str">
        <f t="shared" si="297"/>
        <v>No</v>
      </c>
      <c r="N4795" t="str">
        <f t="shared" si="298"/>
        <v>Jan</v>
      </c>
      <c r="O4795" s="2">
        <f t="shared" si="299"/>
        <v>0.91666666667151731</v>
      </c>
      <c r="P4795" t="str">
        <f>VLOOKUP(G4795,Agents!A:E,4,FALSE)</f>
        <v>Team5</v>
      </c>
      <c r="Q4795" t="str">
        <f>VLOOKUP(G4795,Agents!A:E,5,FALSE)</f>
        <v>Junior</v>
      </c>
      <c r="R4795" t="str">
        <f>VLOOKUP(G4795,Agents!A:E,2,FALSE)</f>
        <v>Evening</v>
      </c>
    </row>
    <row r="4796" spans="1:18" x14ac:dyDescent="0.35">
      <c r="A4796" t="s">
        <v>7977</v>
      </c>
      <c r="B4796" t="s">
        <v>7978</v>
      </c>
      <c r="C4796" t="s">
        <v>12</v>
      </c>
      <c r="D4796" t="s">
        <v>26</v>
      </c>
      <c r="E4796" s="1">
        <v>46034.886111111111</v>
      </c>
      <c r="F4796" s="1">
        <v>46036.052777777775</v>
      </c>
      <c r="G4796" t="s">
        <v>77</v>
      </c>
      <c r="H4796" t="s">
        <v>15</v>
      </c>
      <c r="I4796" t="s">
        <v>16</v>
      </c>
      <c r="J4796">
        <v>5</v>
      </c>
      <c r="K4796" t="str">
        <f>IF(tickets_dataset[[#This Row],[status]] = "Closed", "Yes","No")</f>
        <v>Yes</v>
      </c>
      <c r="L4796" s="2">
        <f t="shared" si="296"/>
        <v>27.999999999941792</v>
      </c>
      <c r="M4796" t="str">
        <f t="shared" si="297"/>
        <v>No</v>
      </c>
      <c r="N4796" t="str">
        <f t="shared" si="298"/>
        <v>Jan</v>
      </c>
      <c r="O4796" s="2">
        <f t="shared" si="299"/>
        <v>1.1666666666642413</v>
      </c>
      <c r="P4796" t="str">
        <f>VLOOKUP(G4796,Agents!A:E,4,FALSE)</f>
        <v>Team5</v>
      </c>
      <c r="Q4796" t="str">
        <f>VLOOKUP(G4796,Agents!A:E,5,FALSE)</f>
        <v>Junior</v>
      </c>
      <c r="R4796" t="str">
        <f>VLOOKUP(G4796,Agents!A:E,2,FALSE)</f>
        <v>Evening</v>
      </c>
    </row>
    <row r="4797" spans="1:18" x14ac:dyDescent="0.35">
      <c r="A4797" t="s">
        <v>7979</v>
      </c>
      <c r="B4797" t="s">
        <v>5329</v>
      </c>
      <c r="C4797" t="s">
        <v>50</v>
      </c>
      <c r="D4797" t="s">
        <v>13</v>
      </c>
      <c r="E4797" s="1">
        <v>46037.441666666666</v>
      </c>
      <c r="F4797" s="1">
        <v>46038.066666666666</v>
      </c>
      <c r="G4797" t="s">
        <v>422</v>
      </c>
      <c r="H4797" t="s">
        <v>28</v>
      </c>
      <c r="I4797" t="s">
        <v>68</v>
      </c>
      <c r="J4797">
        <v>4</v>
      </c>
      <c r="K4797" t="str">
        <f>IF(tickets_dataset[[#This Row],[status]] = "Closed", "Yes","No")</f>
        <v>No</v>
      </c>
      <c r="L4797" s="2">
        <f t="shared" si="296"/>
        <v>15</v>
      </c>
      <c r="M4797" t="str">
        <f t="shared" si="297"/>
        <v>No</v>
      </c>
      <c r="N4797" t="str">
        <f t="shared" si="298"/>
        <v>Jan</v>
      </c>
      <c r="O4797" s="2">
        <f t="shared" si="299"/>
        <v>0.625</v>
      </c>
      <c r="P4797" t="str">
        <f>VLOOKUP(G4797,Agents!A:E,4,FALSE)</f>
        <v>Team5</v>
      </c>
      <c r="Q4797" t="str">
        <f>VLOOKUP(G4797,Agents!A:E,5,FALSE)</f>
        <v>Mid</v>
      </c>
      <c r="R4797" t="str">
        <f>VLOOKUP(G4797,Agents!A:E,2,FALSE)</f>
        <v>Evening</v>
      </c>
    </row>
    <row r="4798" spans="1:18" x14ac:dyDescent="0.35">
      <c r="A4798" t="s">
        <v>7980</v>
      </c>
      <c r="B4798" t="s">
        <v>6628</v>
      </c>
      <c r="C4798" t="s">
        <v>22</v>
      </c>
      <c r="D4798" t="s">
        <v>38</v>
      </c>
      <c r="E4798" s="1">
        <v>46029.338194444441</v>
      </c>
      <c r="F4798" s="1">
        <v>46031.838194444441</v>
      </c>
      <c r="G4798" t="s">
        <v>357</v>
      </c>
      <c r="H4798" t="s">
        <v>15</v>
      </c>
      <c r="I4798" t="s">
        <v>16</v>
      </c>
      <c r="J4798">
        <v>4</v>
      </c>
      <c r="K4798" t="str">
        <f>IF(tickets_dataset[[#This Row],[status]] = "Closed", "Yes","No")</f>
        <v>Yes</v>
      </c>
      <c r="L4798" s="2">
        <f t="shared" si="296"/>
        <v>60</v>
      </c>
      <c r="M4798" t="str">
        <f t="shared" si="297"/>
        <v>Yes</v>
      </c>
      <c r="N4798" t="str">
        <f t="shared" si="298"/>
        <v>Jan</v>
      </c>
      <c r="O4798" s="2">
        <f t="shared" si="299"/>
        <v>2.5</v>
      </c>
      <c r="P4798" t="str">
        <f>VLOOKUP(G4798,Agents!A:E,4,FALSE)</f>
        <v>Team1</v>
      </c>
      <c r="Q4798" t="str">
        <f>VLOOKUP(G4798,Agents!A:E,5,FALSE)</f>
        <v>Mid</v>
      </c>
      <c r="R4798" t="str">
        <f>VLOOKUP(G4798,Agents!A:E,2,FALSE)</f>
        <v>Morning</v>
      </c>
    </row>
    <row r="4799" spans="1:18" x14ac:dyDescent="0.35">
      <c r="A4799" t="s">
        <v>7981</v>
      </c>
      <c r="B4799" t="s">
        <v>7982</v>
      </c>
      <c r="C4799" t="s">
        <v>34</v>
      </c>
      <c r="D4799" t="s">
        <v>26</v>
      </c>
      <c r="E4799" s="1">
        <v>46061.713888888888</v>
      </c>
      <c r="F4799" s="1">
        <v>46063.838888888888</v>
      </c>
      <c r="G4799" t="s">
        <v>221</v>
      </c>
      <c r="H4799" t="s">
        <v>28</v>
      </c>
      <c r="I4799" t="s">
        <v>16</v>
      </c>
      <c r="J4799">
        <v>4</v>
      </c>
      <c r="K4799" t="str">
        <f>IF(tickets_dataset[[#This Row],[status]] = "Closed", "Yes","No")</f>
        <v>No</v>
      </c>
      <c r="L4799" s="2">
        <f t="shared" si="296"/>
        <v>51</v>
      </c>
      <c r="M4799" t="str">
        <f t="shared" si="297"/>
        <v>Yes</v>
      </c>
      <c r="N4799" t="str">
        <f t="shared" si="298"/>
        <v>Feb</v>
      </c>
      <c r="O4799" s="2">
        <f t="shared" si="299"/>
        <v>2.125</v>
      </c>
      <c r="P4799" t="str">
        <f>VLOOKUP(G4799,Agents!A:E,4,FALSE)</f>
        <v>Team4</v>
      </c>
      <c r="Q4799" t="str">
        <f>VLOOKUP(G4799,Agents!A:E,5,FALSE)</f>
        <v>Senior</v>
      </c>
      <c r="R4799" t="str">
        <f>VLOOKUP(G4799,Agents!A:E,2,FALSE)</f>
        <v>Morning</v>
      </c>
    </row>
    <row r="4800" spans="1:18" x14ac:dyDescent="0.35">
      <c r="A4800" t="s">
        <v>7983</v>
      </c>
      <c r="B4800" t="s">
        <v>1158</v>
      </c>
      <c r="C4800" t="s">
        <v>34</v>
      </c>
      <c r="D4800" t="s">
        <v>38</v>
      </c>
      <c r="E4800" s="1">
        <v>46080.311805555553</v>
      </c>
      <c r="F4800" s="1">
        <v>46081.478472222225</v>
      </c>
      <c r="G4800" t="s">
        <v>131</v>
      </c>
      <c r="H4800" t="s">
        <v>15</v>
      </c>
      <c r="I4800" t="s">
        <v>16</v>
      </c>
      <c r="J4800">
        <v>3</v>
      </c>
      <c r="K4800" t="str">
        <f>IF(tickets_dataset[[#This Row],[status]] = "Closed", "Yes","No")</f>
        <v>Yes</v>
      </c>
      <c r="L4800" s="2">
        <f t="shared" si="296"/>
        <v>28.000000000116415</v>
      </c>
      <c r="M4800" t="str">
        <f t="shared" si="297"/>
        <v>No</v>
      </c>
      <c r="N4800" t="str">
        <f t="shared" si="298"/>
        <v>Feb</v>
      </c>
      <c r="O4800" s="2">
        <f t="shared" si="299"/>
        <v>1.1666666666715173</v>
      </c>
      <c r="P4800" t="str">
        <f>VLOOKUP(G4800,Agents!A:E,4,FALSE)</f>
        <v>Team4</v>
      </c>
      <c r="Q4800" t="str">
        <f>VLOOKUP(G4800,Agents!A:E,5,FALSE)</f>
        <v>Junior</v>
      </c>
      <c r="R4800" t="str">
        <f>VLOOKUP(G4800,Agents!A:E,2,FALSE)</f>
        <v>Night</v>
      </c>
    </row>
    <row r="4801" spans="1:18" x14ac:dyDescent="0.35">
      <c r="A4801" t="s">
        <v>7984</v>
      </c>
      <c r="B4801" t="s">
        <v>5324</v>
      </c>
      <c r="C4801" t="s">
        <v>34</v>
      </c>
      <c r="D4801" t="s">
        <v>38</v>
      </c>
      <c r="E4801" s="1">
        <v>46050.550694444442</v>
      </c>
      <c r="F4801" s="1">
        <v>46053.925694444442</v>
      </c>
      <c r="G4801" t="s">
        <v>119</v>
      </c>
      <c r="H4801" t="s">
        <v>15</v>
      </c>
      <c r="I4801" t="s">
        <v>16</v>
      </c>
      <c r="J4801">
        <v>4</v>
      </c>
      <c r="K4801" t="str">
        <f>IF(tickets_dataset[[#This Row],[status]] = "Closed", "Yes","No")</f>
        <v>Yes</v>
      </c>
      <c r="L4801" s="2">
        <f t="shared" si="296"/>
        <v>81</v>
      </c>
      <c r="M4801" t="str">
        <f t="shared" si="297"/>
        <v>Yes</v>
      </c>
      <c r="N4801" t="str">
        <f t="shared" si="298"/>
        <v>Jan</v>
      </c>
      <c r="O4801" s="2">
        <f t="shared" si="299"/>
        <v>3.375</v>
      </c>
      <c r="P4801" t="str">
        <f>VLOOKUP(G4801,Agents!A:E,4,FALSE)</f>
        <v>Team1</v>
      </c>
      <c r="Q4801" t="str">
        <f>VLOOKUP(G4801,Agents!A:E,5,FALSE)</f>
        <v>Junior</v>
      </c>
      <c r="R4801" t="str">
        <f>VLOOKUP(G4801,Agents!A:E,2,FALSE)</f>
        <v>Morning</v>
      </c>
    </row>
    <row r="4802" spans="1:18" x14ac:dyDescent="0.35">
      <c r="A4802" t="s">
        <v>7985</v>
      </c>
      <c r="B4802" t="s">
        <v>4128</v>
      </c>
      <c r="C4802" t="s">
        <v>34</v>
      </c>
      <c r="D4802" t="s">
        <v>13</v>
      </c>
      <c r="E4802" s="1">
        <v>46088.689583333333</v>
      </c>
      <c r="F4802" s="1">
        <v>46089.314583333333</v>
      </c>
      <c r="G4802" t="s">
        <v>164</v>
      </c>
      <c r="H4802" t="s">
        <v>15</v>
      </c>
      <c r="I4802" t="s">
        <v>16</v>
      </c>
      <c r="J4802">
        <v>4</v>
      </c>
      <c r="K4802" t="str">
        <f>IF(tickets_dataset[[#This Row],[status]] = "Closed", "Yes","No")</f>
        <v>Yes</v>
      </c>
      <c r="L4802" s="2">
        <f t="shared" ref="L4802:L4865" si="300">IF(ISBLANK(F4802),"",(F4802-E4802)*24)</f>
        <v>15</v>
      </c>
      <c r="M4802" t="str">
        <f t="shared" ref="M4802:M4865" si="301">IF(L4802&gt;48,"Yes","No")</f>
        <v>No</v>
      </c>
      <c r="N4802" t="str">
        <f t="shared" ref="N4802:N4865" si="302">TEXT(E4802,"mmm")</f>
        <v>Mar</v>
      </c>
      <c r="O4802" s="2">
        <f t="shared" si="299"/>
        <v>0.625</v>
      </c>
      <c r="P4802" t="str">
        <f>VLOOKUP(G4802,Agents!A:E,4,FALSE)</f>
        <v>Team4</v>
      </c>
      <c r="Q4802" t="str">
        <f>VLOOKUP(G4802,Agents!A:E,5,FALSE)</f>
        <v>Senior</v>
      </c>
      <c r="R4802" t="str">
        <f>VLOOKUP(G4802,Agents!A:E,2,FALSE)</f>
        <v>Evening</v>
      </c>
    </row>
    <row r="4803" spans="1:18" x14ac:dyDescent="0.35">
      <c r="A4803" t="s">
        <v>7986</v>
      </c>
      <c r="B4803" t="s">
        <v>2713</v>
      </c>
      <c r="C4803" t="s">
        <v>50</v>
      </c>
      <c r="D4803" t="s">
        <v>26</v>
      </c>
      <c r="E4803" s="1">
        <v>46103.427777777775</v>
      </c>
      <c r="F4803" s="1">
        <v>46104.927777777775</v>
      </c>
      <c r="G4803" t="s">
        <v>140</v>
      </c>
      <c r="H4803" t="s">
        <v>15</v>
      </c>
      <c r="I4803" t="s">
        <v>16</v>
      </c>
      <c r="J4803">
        <v>4</v>
      </c>
      <c r="K4803" t="str">
        <f>IF(tickets_dataset[[#This Row],[status]] = "Closed", "Yes","No")</f>
        <v>Yes</v>
      </c>
      <c r="L4803" s="2">
        <f t="shared" si="300"/>
        <v>36</v>
      </c>
      <c r="M4803" t="str">
        <f t="shared" si="301"/>
        <v>No</v>
      </c>
      <c r="N4803" t="str">
        <f t="shared" si="302"/>
        <v>Mar</v>
      </c>
      <c r="O4803" s="2">
        <f t="shared" ref="O4803:O4866" si="303">F4803-E4803</f>
        <v>1.5</v>
      </c>
      <c r="P4803" t="str">
        <f>VLOOKUP(G4803,Agents!A:E,4,FALSE)</f>
        <v>Team1</v>
      </c>
      <c r="Q4803" t="str">
        <f>VLOOKUP(G4803,Agents!A:E,5,FALSE)</f>
        <v>Junior</v>
      </c>
      <c r="R4803" t="str">
        <f>VLOOKUP(G4803,Agents!A:E,2,FALSE)</f>
        <v>Morning</v>
      </c>
    </row>
    <row r="4804" spans="1:18" x14ac:dyDescent="0.35">
      <c r="A4804" t="s">
        <v>7987</v>
      </c>
      <c r="B4804" t="s">
        <v>7988</v>
      </c>
      <c r="C4804" t="s">
        <v>22</v>
      </c>
      <c r="D4804" t="s">
        <v>38</v>
      </c>
      <c r="E4804" s="1">
        <v>46027.567361111112</v>
      </c>
      <c r="F4804" s="1">
        <v>46028.942361111112</v>
      </c>
      <c r="G4804" t="s">
        <v>156</v>
      </c>
      <c r="H4804" t="s">
        <v>15</v>
      </c>
      <c r="I4804" t="s">
        <v>16</v>
      </c>
      <c r="J4804">
        <v>5</v>
      </c>
      <c r="K4804" t="str">
        <f>IF(tickets_dataset[[#This Row],[status]] = "Closed", "Yes","No")</f>
        <v>Yes</v>
      </c>
      <c r="L4804" s="2">
        <f t="shared" si="300"/>
        <v>33</v>
      </c>
      <c r="M4804" t="str">
        <f t="shared" si="301"/>
        <v>No</v>
      </c>
      <c r="N4804" t="str">
        <f t="shared" si="302"/>
        <v>Jan</v>
      </c>
      <c r="O4804" s="2">
        <f t="shared" si="303"/>
        <v>1.375</v>
      </c>
      <c r="P4804" t="str">
        <f>VLOOKUP(G4804,Agents!A:E,4,FALSE)</f>
        <v>Team3</v>
      </c>
      <c r="Q4804" t="str">
        <f>VLOOKUP(G4804,Agents!A:E,5,FALSE)</f>
        <v>Mid</v>
      </c>
      <c r="R4804" t="str">
        <f>VLOOKUP(G4804,Agents!A:E,2,FALSE)</f>
        <v>Evening</v>
      </c>
    </row>
    <row r="4805" spans="1:18" x14ac:dyDescent="0.35">
      <c r="A4805" t="s">
        <v>7989</v>
      </c>
      <c r="B4805" t="s">
        <v>7990</v>
      </c>
      <c r="C4805" t="s">
        <v>22</v>
      </c>
      <c r="D4805" t="s">
        <v>38</v>
      </c>
      <c r="E4805" s="1">
        <v>46046.825694444444</v>
      </c>
      <c r="F4805" s="1">
        <v>46049.40902777778</v>
      </c>
      <c r="G4805" t="s">
        <v>103</v>
      </c>
      <c r="H4805" t="s">
        <v>15</v>
      </c>
      <c r="I4805" t="s">
        <v>16</v>
      </c>
      <c r="J4805">
        <v>3</v>
      </c>
      <c r="K4805" t="str">
        <f>IF(tickets_dataset[[#This Row],[status]] = "Closed", "Yes","No")</f>
        <v>Yes</v>
      </c>
      <c r="L4805" s="2">
        <f t="shared" si="300"/>
        <v>62.000000000058208</v>
      </c>
      <c r="M4805" t="str">
        <f t="shared" si="301"/>
        <v>Yes</v>
      </c>
      <c r="N4805" t="str">
        <f t="shared" si="302"/>
        <v>Jan</v>
      </c>
      <c r="O4805" s="2">
        <f t="shared" si="303"/>
        <v>2.5833333333357587</v>
      </c>
      <c r="P4805" t="str">
        <f>VLOOKUP(G4805,Agents!A:E,4,FALSE)</f>
        <v>Team4</v>
      </c>
      <c r="Q4805" t="str">
        <f>VLOOKUP(G4805,Agents!A:E,5,FALSE)</f>
        <v>Senior</v>
      </c>
      <c r="R4805" t="str">
        <f>VLOOKUP(G4805,Agents!A:E,2,FALSE)</f>
        <v>Night</v>
      </c>
    </row>
    <row r="4806" spans="1:18" x14ac:dyDescent="0.35">
      <c r="A4806" t="s">
        <v>7991</v>
      </c>
      <c r="B4806" t="s">
        <v>7050</v>
      </c>
      <c r="C4806" t="s">
        <v>12</v>
      </c>
      <c r="D4806" t="s">
        <v>26</v>
      </c>
      <c r="E4806" s="1">
        <v>46073.284722222219</v>
      </c>
      <c r="F4806" s="1">
        <v>46075.701388888891</v>
      </c>
      <c r="G4806" t="s">
        <v>45</v>
      </c>
      <c r="H4806" t="s">
        <v>15</v>
      </c>
      <c r="I4806" t="s">
        <v>16</v>
      </c>
      <c r="J4806">
        <v>4</v>
      </c>
      <c r="K4806" t="str">
        <f>IF(tickets_dataset[[#This Row],[status]] = "Closed", "Yes","No")</f>
        <v>Yes</v>
      </c>
      <c r="L4806" s="2">
        <f t="shared" si="300"/>
        <v>58.000000000116415</v>
      </c>
      <c r="M4806" t="str">
        <f t="shared" si="301"/>
        <v>Yes</v>
      </c>
      <c r="N4806" t="str">
        <f t="shared" si="302"/>
        <v>Feb</v>
      </c>
      <c r="O4806" s="2">
        <f t="shared" si="303"/>
        <v>2.4166666666715173</v>
      </c>
      <c r="P4806" t="str">
        <f>VLOOKUP(G4806,Agents!A:E,4,FALSE)</f>
        <v>Team5</v>
      </c>
      <c r="Q4806" t="str">
        <f>VLOOKUP(G4806,Agents!A:E,5,FALSE)</f>
        <v>Senior</v>
      </c>
      <c r="R4806" t="str">
        <f>VLOOKUP(G4806,Agents!A:E,2,FALSE)</f>
        <v>Morning</v>
      </c>
    </row>
    <row r="4807" spans="1:18" x14ac:dyDescent="0.35">
      <c r="A4807" t="s">
        <v>7992</v>
      </c>
      <c r="B4807" t="s">
        <v>7993</v>
      </c>
      <c r="C4807" t="s">
        <v>34</v>
      </c>
      <c r="D4807" t="s">
        <v>38</v>
      </c>
      <c r="E4807" s="1">
        <v>46082.259027777778</v>
      </c>
      <c r="F4807" s="1">
        <v>46085.092361111114</v>
      </c>
      <c r="G4807" t="s">
        <v>42</v>
      </c>
      <c r="H4807" t="s">
        <v>28</v>
      </c>
      <c r="I4807" t="s">
        <v>16</v>
      </c>
      <c r="J4807">
        <v>4</v>
      </c>
      <c r="K4807" t="str">
        <f>IF(tickets_dataset[[#This Row],[status]] = "Closed", "Yes","No")</f>
        <v>No</v>
      </c>
      <c r="L4807" s="2">
        <f t="shared" si="300"/>
        <v>68.000000000058208</v>
      </c>
      <c r="M4807" t="str">
        <f t="shared" si="301"/>
        <v>Yes</v>
      </c>
      <c r="N4807" t="str">
        <f t="shared" si="302"/>
        <v>Mar</v>
      </c>
      <c r="O4807" s="2">
        <f t="shared" si="303"/>
        <v>2.8333333333357587</v>
      </c>
      <c r="P4807" t="str">
        <f>VLOOKUP(G4807,Agents!A:E,4,FALSE)</f>
        <v>Team2</v>
      </c>
      <c r="Q4807" t="str">
        <f>VLOOKUP(G4807,Agents!A:E,5,FALSE)</f>
        <v>Junior</v>
      </c>
      <c r="R4807" t="str">
        <f>VLOOKUP(G4807,Agents!A:E,2,FALSE)</f>
        <v>Night</v>
      </c>
    </row>
    <row r="4808" spans="1:18" x14ac:dyDescent="0.35">
      <c r="A4808" t="s">
        <v>7994</v>
      </c>
      <c r="B4808" t="s">
        <v>2010</v>
      </c>
      <c r="C4808" t="s">
        <v>12</v>
      </c>
      <c r="D4808" t="s">
        <v>13</v>
      </c>
      <c r="E4808" s="1">
        <v>46080.961111111108</v>
      </c>
      <c r="F4808" s="1">
        <v>46081.086111111108</v>
      </c>
      <c r="G4808" t="s">
        <v>100</v>
      </c>
      <c r="H4808" t="s">
        <v>15</v>
      </c>
      <c r="I4808" t="s">
        <v>16</v>
      </c>
      <c r="J4808">
        <v>3</v>
      </c>
      <c r="K4808" t="str">
        <f>IF(tickets_dataset[[#This Row],[status]] = "Closed", "Yes","No")</f>
        <v>Yes</v>
      </c>
      <c r="L4808" s="2">
        <f t="shared" si="300"/>
        <v>3</v>
      </c>
      <c r="M4808" t="str">
        <f t="shared" si="301"/>
        <v>No</v>
      </c>
      <c r="N4808" t="str">
        <f t="shared" si="302"/>
        <v>Feb</v>
      </c>
      <c r="O4808" s="2">
        <f t="shared" si="303"/>
        <v>0.125</v>
      </c>
      <c r="P4808" t="str">
        <f>VLOOKUP(G4808,Agents!A:E,4,FALSE)</f>
        <v>Team4</v>
      </c>
      <c r="Q4808" t="str">
        <f>VLOOKUP(G4808,Agents!A:E,5,FALSE)</f>
        <v>Junior</v>
      </c>
      <c r="R4808" t="str">
        <f>VLOOKUP(G4808,Agents!A:E,2,FALSE)</f>
        <v>Evening</v>
      </c>
    </row>
    <row r="4809" spans="1:18" x14ac:dyDescent="0.35">
      <c r="A4809" t="s">
        <v>7995</v>
      </c>
      <c r="B4809" t="s">
        <v>5418</v>
      </c>
      <c r="C4809" t="s">
        <v>12</v>
      </c>
      <c r="D4809" t="s">
        <v>38</v>
      </c>
      <c r="E4809" s="1">
        <v>46029.003472222219</v>
      </c>
      <c r="F4809" s="1">
        <v>46029.295138888891</v>
      </c>
      <c r="G4809" t="s">
        <v>103</v>
      </c>
      <c r="H4809" t="s">
        <v>15</v>
      </c>
      <c r="I4809" t="s">
        <v>16</v>
      </c>
      <c r="J4809">
        <v>3</v>
      </c>
      <c r="K4809" t="str">
        <f>IF(tickets_dataset[[#This Row],[status]] = "Closed", "Yes","No")</f>
        <v>Yes</v>
      </c>
      <c r="L4809" s="2">
        <f t="shared" si="300"/>
        <v>7.0000000001164153</v>
      </c>
      <c r="M4809" t="str">
        <f t="shared" si="301"/>
        <v>No</v>
      </c>
      <c r="N4809" t="str">
        <f t="shared" si="302"/>
        <v>Jan</v>
      </c>
      <c r="O4809" s="2">
        <f t="shared" si="303"/>
        <v>0.29166666667151731</v>
      </c>
      <c r="P4809" t="str">
        <f>VLOOKUP(G4809,Agents!A:E,4,FALSE)</f>
        <v>Team4</v>
      </c>
      <c r="Q4809" t="str">
        <f>VLOOKUP(G4809,Agents!A:E,5,FALSE)</f>
        <v>Senior</v>
      </c>
      <c r="R4809" t="str">
        <f>VLOOKUP(G4809,Agents!A:E,2,FALSE)</f>
        <v>Night</v>
      </c>
    </row>
    <row r="4810" spans="1:18" x14ac:dyDescent="0.35">
      <c r="A4810" t="s">
        <v>7996</v>
      </c>
      <c r="B4810" t="s">
        <v>7997</v>
      </c>
      <c r="C4810" t="s">
        <v>22</v>
      </c>
      <c r="D4810" t="s">
        <v>38</v>
      </c>
      <c r="E4810" s="1">
        <v>46050.038888888892</v>
      </c>
      <c r="F4810" s="1">
        <v>46053.74722222222</v>
      </c>
      <c r="G4810" t="s">
        <v>23</v>
      </c>
      <c r="H4810" t="s">
        <v>15</v>
      </c>
      <c r="I4810" t="s">
        <v>16</v>
      </c>
      <c r="J4810">
        <v>3</v>
      </c>
      <c r="K4810" t="str">
        <f>IF(tickets_dataset[[#This Row],[status]] = "Closed", "Yes","No")</f>
        <v>Yes</v>
      </c>
      <c r="L4810" s="2">
        <f t="shared" si="300"/>
        <v>88.999999999883585</v>
      </c>
      <c r="M4810" t="str">
        <f t="shared" si="301"/>
        <v>Yes</v>
      </c>
      <c r="N4810" t="str">
        <f t="shared" si="302"/>
        <v>Jan</v>
      </c>
      <c r="O4810" s="2">
        <f t="shared" si="303"/>
        <v>3.7083333333284827</v>
      </c>
      <c r="P4810" t="str">
        <f>VLOOKUP(G4810,Agents!A:E,4,FALSE)</f>
        <v>Team3</v>
      </c>
      <c r="Q4810" t="str">
        <f>VLOOKUP(G4810,Agents!A:E,5,FALSE)</f>
        <v>Senior</v>
      </c>
      <c r="R4810" t="str">
        <f>VLOOKUP(G4810,Agents!A:E,2,FALSE)</f>
        <v>Evening</v>
      </c>
    </row>
    <row r="4811" spans="1:18" x14ac:dyDescent="0.35">
      <c r="A4811" t="s">
        <v>7998</v>
      </c>
      <c r="B4811" t="s">
        <v>3229</v>
      </c>
      <c r="C4811" t="s">
        <v>50</v>
      </c>
      <c r="D4811" t="s">
        <v>26</v>
      </c>
      <c r="E4811" s="1">
        <v>46065.625694444447</v>
      </c>
      <c r="F4811" s="1">
        <v>46068.459027777775</v>
      </c>
      <c r="G4811" t="s">
        <v>164</v>
      </c>
      <c r="H4811" t="s">
        <v>15</v>
      </c>
      <c r="I4811" t="s">
        <v>16</v>
      </c>
      <c r="J4811">
        <v>3</v>
      </c>
      <c r="K4811" t="str">
        <f>IF(tickets_dataset[[#This Row],[status]] = "Closed", "Yes","No")</f>
        <v>Yes</v>
      </c>
      <c r="L4811" s="2">
        <f t="shared" si="300"/>
        <v>67.999999999883585</v>
      </c>
      <c r="M4811" t="str">
        <f t="shared" si="301"/>
        <v>Yes</v>
      </c>
      <c r="N4811" t="str">
        <f t="shared" si="302"/>
        <v>Feb</v>
      </c>
      <c r="O4811" s="2">
        <f t="shared" si="303"/>
        <v>2.8333333333284827</v>
      </c>
      <c r="P4811" t="str">
        <f>VLOOKUP(G4811,Agents!A:E,4,FALSE)</f>
        <v>Team4</v>
      </c>
      <c r="Q4811" t="str">
        <f>VLOOKUP(G4811,Agents!A:E,5,FALSE)</f>
        <v>Senior</v>
      </c>
      <c r="R4811" t="str">
        <f>VLOOKUP(G4811,Agents!A:E,2,FALSE)</f>
        <v>Evening</v>
      </c>
    </row>
    <row r="4812" spans="1:18" x14ac:dyDescent="0.35">
      <c r="A4812" t="s">
        <v>7999</v>
      </c>
      <c r="B4812" t="s">
        <v>8000</v>
      </c>
      <c r="C4812" t="s">
        <v>76</v>
      </c>
      <c r="D4812" t="s">
        <v>38</v>
      </c>
      <c r="E4812" s="1">
        <v>46038.717361111114</v>
      </c>
      <c r="F4812" s="1">
        <v>46039.800694444442</v>
      </c>
      <c r="G4812" t="s">
        <v>56</v>
      </c>
      <c r="H4812" t="s">
        <v>28</v>
      </c>
      <c r="I4812" t="s">
        <v>16</v>
      </c>
      <c r="J4812">
        <v>5</v>
      </c>
      <c r="K4812" t="str">
        <f>IF(tickets_dataset[[#This Row],[status]] = "Closed", "Yes","No")</f>
        <v>No</v>
      </c>
      <c r="L4812" s="2">
        <f t="shared" si="300"/>
        <v>25.999999999883585</v>
      </c>
      <c r="M4812" t="str">
        <f t="shared" si="301"/>
        <v>No</v>
      </c>
      <c r="N4812" t="str">
        <f t="shared" si="302"/>
        <v>Jan</v>
      </c>
      <c r="O4812" s="2">
        <f t="shared" si="303"/>
        <v>1.0833333333284827</v>
      </c>
      <c r="P4812" t="str">
        <f>VLOOKUP(G4812,Agents!A:E,4,FALSE)</f>
        <v>Team1</v>
      </c>
      <c r="Q4812" t="str">
        <f>VLOOKUP(G4812,Agents!A:E,5,FALSE)</f>
        <v>Senior</v>
      </c>
      <c r="R4812" t="str">
        <f>VLOOKUP(G4812,Agents!A:E,2,FALSE)</f>
        <v>Night</v>
      </c>
    </row>
    <row r="4813" spans="1:18" x14ac:dyDescent="0.35">
      <c r="A4813" t="s">
        <v>8001</v>
      </c>
      <c r="B4813" t="s">
        <v>3297</v>
      </c>
      <c r="C4813" t="s">
        <v>50</v>
      </c>
      <c r="D4813" t="s">
        <v>13</v>
      </c>
      <c r="E4813" s="1">
        <v>46098.731944444444</v>
      </c>
      <c r="F4813" s="1">
        <v>46100.69027777778</v>
      </c>
      <c r="G4813" t="s">
        <v>234</v>
      </c>
      <c r="H4813" t="s">
        <v>28</v>
      </c>
      <c r="I4813" t="s">
        <v>16</v>
      </c>
      <c r="J4813">
        <v>4</v>
      </c>
      <c r="K4813" t="str">
        <f>IF(tickets_dataset[[#This Row],[status]] = "Closed", "Yes","No")</f>
        <v>No</v>
      </c>
      <c r="L4813" s="2">
        <f t="shared" si="300"/>
        <v>47.000000000058208</v>
      </c>
      <c r="M4813" t="str">
        <f t="shared" si="301"/>
        <v>No</v>
      </c>
      <c r="N4813" t="str">
        <f t="shared" si="302"/>
        <v>Mar</v>
      </c>
      <c r="O4813" s="2">
        <f t="shared" si="303"/>
        <v>1.9583333333357587</v>
      </c>
      <c r="P4813" t="str">
        <f>VLOOKUP(G4813,Agents!A:E,4,FALSE)</f>
        <v>Team5</v>
      </c>
      <c r="Q4813" t="str">
        <f>VLOOKUP(G4813,Agents!A:E,5,FALSE)</f>
        <v>Senior</v>
      </c>
      <c r="R4813" t="str">
        <f>VLOOKUP(G4813,Agents!A:E,2,FALSE)</f>
        <v>Night</v>
      </c>
    </row>
    <row r="4814" spans="1:18" x14ac:dyDescent="0.35">
      <c r="A4814" t="s">
        <v>8002</v>
      </c>
      <c r="B4814" t="s">
        <v>4753</v>
      </c>
      <c r="C4814" t="s">
        <v>12</v>
      </c>
      <c r="D4814" t="s">
        <v>13</v>
      </c>
      <c r="E4814" s="1">
        <v>46027.246527777781</v>
      </c>
      <c r="F4814" s="1">
        <v>46028.246527777781</v>
      </c>
      <c r="G4814" t="s">
        <v>190</v>
      </c>
      <c r="H4814" t="s">
        <v>28</v>
      </c>
      <c r="I4814" t="s">
        <v>16</v>
      </c>
      <c r="J4814">
        <v>3</v>
      </c>
      <c r="K4814" t="str">
        <f>IF(tickets_dataset[[#This Row],[status]] = "Closed", "Yes","No")</f>
        <v>No</v>
      </c>
      <c r="L4814" s="2">
        <f t="shared" si="300"/>
        <v>24</v>
      </c>
      <c r="M4814" t="str">
        <f t="shared" si="301"/>
        <v>No</v>
      </c>
      <c r="N4814" t="str">
        <f t="shared" si="302"/>
        <v>Jan</v>
      </c>
      <c r="O4814" s="2">
        <f t="shared" si="303"/>
        <v>1</v>
      </c>
      <c r="P4814" t="str">
        <f>VLOOKUP(G4814,Agents!A:E,4,FALSE)</f>
        <v>Team1</v>
      </c>
      <c r="Q4814" t="str">
        <f>VLOOKUP(G4814,Agents!A:E,5,FALSE)</f>
        <v>Senior</v>
      </c>
      <c r="R4814" t="str">
        <f>VLOOKUP(G4814,Agents!A:E,2,FALSE)</f>
        <v>Night</v>
      </c>
    </row>
    <row r="4815" spans="1:18" x14ac:dyDescent="0.35">
      <c r="A4815" t="s">
        <v>8003</v>
      </c>
      <c r="B4815" t="s">
        <v>7392</v>
      </c>
      <c r="C4815" t="s">
        <v>76</v>
      </c>
      <c r="D4815" t="s">
        <v>38</v>
      </c>
      <c r="E4815" s="1">
        <v>46097.438194444447</v>
      </c>
      <c r="F4815" s="1">
        <v>46100.896527777775</v>
      </c>
      <c r="G4815" t="s">
        <v>23</v>
      </c>
      <c r="H4815" t="s">
        <v>15</v>
      </c>
      <c r="I4815" t="s">
        <v>16</v>
      </c>
      <c r="J4815">
        <v>2</v>
      </c>
      <c r="K4815" t="str">
        <f>IF(tickets_dataset[[#This Row],[status]] = "Closed", "Yes","No")</f>
        <v>Yes</v>
      </c>
      <c r="L4815" s="2">
        <f t="shared" si="300"/>
        <v>82.999999999883585</v>
      </c>
      <c r="M4815" t="str">
        <f t="shared" si="301"/>
        <v>Yes</v>
      </c>
      <c r="N4815" t="str">
        <f t="shared" si="302"/>
        <v>Mar</v>
      </c>
      <c r="O4815" s="2">
        <f t="shared" si="303"/>
        <v>3.4583333333284827</v>
      </c>
      <c r="P4815" t="str">
        <f>VLOOKUP(G4815,Agents!A:E,4,FALSE)</f>
        <v>Team3</v>
      </c>
      <c r="Q4815" t="str">
        <f>VLOOKUP(G4815,Agents!A:E,5,FALSE)</f>
        <v>Senior</v>
      </c>
      <c r="R4815" t="str">
        <f>VLOOKUP(G4815,Agents!A:E,2,FALSE)</f>
        <v>Evening</v>
      </c>
    </row>
    <row r="4816" spans="1:18" x14ac:dyDescent="0.35">
      <c r="A4816" t="s">
        <v>8004</v>
      </c>
      <c r="B4816" t="s">
        <v>3954</v>
      </c>
      <c r="C4816" t="s">
        <v>12</v>
      </c>
      <c r="D4816" t="s">
        <v>38</v>
      </c>
      <c r="E4816" s="1">
        <v>46090.388194444444</v>
      </c>
      <c r="F4816" s="1">
        <v>46093.263194444444</v>
      </c>
      <c r="G4816" t="s">
        <v>100</v>
      </c>
      <c r="H4816" t="s">
        <v>15</v>
      </c>
      <c r="I4816" t="s">
        <v>16</v>
      </c>
      <c r="J4816">
        <v>3</v>
      </c>
      <c r="K4816" t="str">
        <f>IF(tickets_dataset[[#This Row],[status]] = "Closed", "Yes","No")</f>
        <v>Yes</v>
      </c>
      <c r="L4816" s="2">
        <f t="shared" si="300"/>
        <v>69</v>
      </c>
      <c r="M4816" t="str">
        <f t="shared" si="301"/>
        <v>Yes</v>
      </c>
      <c r="N4816" t="str">
        <f t="shared" si="302"/>
        <v>Mar</v>
      </c>
      <c r="O4816" s="2">
        <f t="shared" si="303"/>
        <v>2.875</v>
      </c>
      <c r="P4816" t="str">
        <f>VLOOKUP(G4816,Agents!A:E,4,FALSE)</f>
        <v>Team4</v>
      </c>
      <c r="Q4816" t="str">
        <f>VLOOKUP(G4816,Agents!A:E,5,FALSE)</f>
        <v>Junior</v>
      </c>
      <c r="R4816" t="str">
        <f>VLOOKUP(G4816,Agents!A:E,2,FALSE)</f>
        <v>Evening</v>
      </c>
    </row>
    <row r="4817" spans="1:18" x14ac:dyDescent="0.35">
      <c r="A4817" t="s">
        <v>8005</v>
      </c>
      <c r="B4817" t="s">
        <v>290</v>
      </c>
      <c r="C4817" t="s">
        <v>12</v>
      </c>
      <c r="D4817" t="s">
        <v>38</v>
      </c>
      <c r="E4817" s="1">
        <v>46056.830555555556</v>
      </c>
      <c r="F4817" s="1">
        <v>46059.288888888892</v>
      </c>
      <c r="G4817" t="s">
        <v>119</v>
      </c>
      <c r="H4817" t="s">
        <v>15</v>
      </c>
      <c r="I4817" t="s">
        <v>16</v>
      </c>
      <c r="J4817">
        <v>4</v>
      </c>
      <c r="K4817" t="str">
        <f>IF(tickets_dataset[[#This Row],[status]] = "Closed", "Yes","No")</f>
        <v>Yes</v>
      </c>
      <c r="L4817" s="2">
        <f t="shared" si="300"/>
        <v>59.000000000058208</v>
      </c>
      <c r="M4817" t="str">
        <f t="shared" si="301"/>
        <v>Yes</v>
      </c>
      <c r="N4817" t="str">
        <f t="shared" si="302"/>
        <v>Feb</v>
      </c>
      <c r="O4817" s="2">
        <f t="shared" si="303"/>
        <v>2.4583333333357587</v>
      </c>
      <c r="P4817" t="str">
        <f>VLOOKUP(G4817,Agents!A:E,4,FALSE)</f>
        <v>Team1</v>
      </c>
      <c r="Q4817" t="str">
        <f>VLOOKUP(G4817,Agents!A:E,5,FALSE)</f>
        <v>Junior</v>
      </c>
      <c r="R4817" t="str">
        <f>VLOOKUP(G4817,Agents!A:E,2,FALSE)</f>
        <v>Morning</v>
      </c>
    </row>
    <row r="4818" spans="1:18" x14ac:dyDescent="0.35">
      <c r="A4818" t="s">
        <v>8006</v>
      </c>
      <c r="B4818" t="s">
        <v>4852</v>
      </c>
      <c r="C4818" t="s">
        <v>22</v>
      </c>
      <c r="D4818" t="s">
        <v>38</v>
      </c>
      <c r="E4818" s="1">
        <v>46060.451388888891</v>
      </c>
      <c r="F4818" s="1">
        <v>46061.243055555555</v>
      </c>
      <c r="G4818" t="s">
        <v>62</v>
      </c>
      <c r="H4818" t="s">
        <v>15</v>
      </c>
      <c r="I4818" t="s">
        <v>16</v>
      </c>
      <c r="J4818">
        <v>5</v>
      </c>
      <c r="K4818" t="str">
        <f>IF(tickets_dataset[[#This Row],[status]] = "Closed", "Yes","No")</f>
        <v>Yes</v>
      </c>
      <c r="L4818" s="2">
        <f t="shared" si="300"/>
        <v>18.999999999941792</v>
      </c>
      <c r="M4818" t="str">
        <f t="shared" si="301"/>
        <v>No</v>
      </c>
      <c r="N4818" t="str">
        <f t="shared" si="302"/>
        <v>Feb</v>
      </c>
      <c r="O4818" s="2">
        <f t="shared" si="303"/>
        <v>0.79166666666424135</v>
      </c>
      <c r="P4818" t="str">
        <f>VLOOKUP(G4818,Agents!A:E,4,FALSE)</f>
        <v>Team1</v>
      </c>
      <c r="Q4818" t="str">
        <f>VLOOKUP(G4818,Agents!A:E,5,FALSE)</f>
        <v>Junior</v>
      </c>
      <c r="R4818" t="str">
        <f>VLOOKUP(G4818,Agents!A:E,2,FALSE)</f>
        <v>Morning</v>
      </c>
    </row>
    <row r="4819" spans="1:18" x14ac:dyDescent="0.35">
      <c r="A4819" t="s">
        <v>8007</v>
      </c>
      <c r="B4819" t="s">
        <v>6312</v>
      </c>
      <c r="C4819" t="s">
        <v>22</v>
      </c>
      <c r="D4819" t="s">
        <v>38</v>
      </c>
      <c r="E4819" s="1">
        <v>46039.182638888888</v>
      </c>
      <c r="F4819" s="1">
        <v>46042.015972222223</v>
      </c>
      <c r="G4819" t="s">
        <v>119</v>
      </c>
      <c r="H4819" t="s">
        <v>15</v>
      </c>
      <c r="I4819" t="s">
        <v>16</v>
      </c>
      <c r="J4819">
        <v>4</v>
      </c>
      <c r="K4819" t="str">
        <f>IF(tickets_dataset[[#This Row],[status]] = "Closed", "Yes","No")</f>
        <v>Yes</v>
      </c>
      <c r="L4819" s="2">
        <f t="shared" si="300"/>
        <v>68.000000000058208</v>
      </c>
      <c r="M4819" t="str">
        <f t="shared" si="301"/>
        <v>Yes</v>
      </c>
      <c r="N4819" t="str">
        <f t="shared" si="302"/>
        <v>Jan</v>
      </c>
      <c r="O4819" s="2">
        <f t="shared" si="303"/>
        <v>2.8333333333357587</v>
      </c>
      <c r="P4819" t="str">
        <f>VLOOKUP(G4819,Agents!A:E,4,FALSE)</f>
        <v>Team1</v>
      </c>
      <c r="Q4819" t="str">
        <f>VLOOKUP(G4819,Agents!A:E,5,FALSE)</f>
        <v>Junior</v>
      </c>
      <c r="R4819" t="str">
        <f>VLOOKUP(G4819,Agents!A:E,2,FALSE)</f>
        <v>Morning</v>
      </c>
    </row>
    <row r="4820" spans="1:18" x14ac:dyDescent="0.35">
      <c r="A4820" t="s">
        <v>8008</v>
      </c>
      <c r="B4820" t="s">
        <v>8009</v>
      </c>
      <c r="C4820" t="s">
        <v>22</v>
      </c>
      <c r="D4820" t="s">
        <v>13</v>
      </c>
      <c r="E4820" s="1">
        <v>46085.88958333333</v>
      </c>
      <c r="F4820" s="1">
        <v>46087.01458333333</v>
      </c>
      <c r="G4820" t="s">
        <v>53</v>
      </c>
      <c r="H4820" t="s">
        <v>15</v>
      </c>
      <c r="I4820" t="s">
        <v>68</v>
      </c>
      <c r="J4820">
        <v>4</v>
      </c>
      <c r="K4820" t="str">
        <f>IF(tickets_dataset[[#This Row],[status]] = "Closed", "Yes","No")</f>
        <v>Yes</v>
      </c>
      <c r="L4820" s="2">
        <f t="shared" si="300"/>
        <v>27</v>
      </c>
      <c r="M4820" t="str">
        <f t="shared" si="301"/>
        <v>No</v>
      </c>
      <c r="N4820" t="str">
        <f t="shared" si="302"/>
        <v>Mar</v>
      </c>
      <c r="O4820" s="2">
        <f t="shared" si="303"/>
        <v>1.125</v>
      </c>
      <c r="P4820" t="str">
        <f>VLOOKUP(G4820,Agents!A:E,4,FALSE)</f>
        <v>Team1</v>
      </c>
      <c r="Q4820" t="str">
        <f>VLOOKUP(G4820,Agents!A:E,5,FALSE)</f>
        <v>Junior</v>
      </c>
      <c r="R4820" t="str">
        <f>VLOOKUP(G4820,Agents!A:E,2,FALSE)</f>
        <v>Night</v>
      </c>
    </row>
    <row r="4821" spans="1:18" x14ac:dyDescent="0.35">
      <c r="A4821" t="s">
        <v>8010</v>
      </c>
      <c r="B4821" t="s">
        <v>827</v>
      </c>
      <c r="C4821" t="s">
        <v>12</v>
      </c>
      <c r="D4821" t="s">
        <v>26</v>
      </c>
      <c r="E4821" s="1">
        <v>46046.234722222223</v>
      </c>
      <c r="F4821" s="1">
        <v>46047.609722222223</v>
      </c>
      <c r="G4821" t="s">
        <v>42</v>
      </c>
      <c r="H4821" t="s">
        <v>15</v>
      </c>
      <c r="I4821" t="s">
        <v>16</v>
      </c>
      <c r="J4821">
        <v>4</v>
      </c>
      <c r="K4821" t="str">
        <f>IF(tickets_dataset[[#This Row],[status]] = "Closed", "Yes","No")</f>
        <v>Yes</v>
      </c>
      <c r="L4821" s="2">
        <f t="shared" si="300"/>
        <v>33</v>
      </c>
      <c r="M4821" t="str">
        <f t="shared" si="301"/>
        <v>No</v>
      </c>
      <c r="N4821" t="str">
        <f t="shared" si="302"/>
        <v>Jan</v>
      </c>
      <c r="O4821" s="2">
        <f t="shared" si="303"/>
        <v>1.375</v>
      </c>
      <c r="P4821" t="str">
        <f>VLOOKUP(G4821,Agents!A:E,4,FALSE)</f>
        <v>Team2</v>
      </c>
      <c r="Q4821" t="str">
        <f>VLOOKUP(G4821,Agents!A:E,5,FALSE)</f>
        <v>Junior</v>
      </c>
      <c r="R4821" t="str">
        <f>VLOOKUP(G4821,Agents!A:E,2,FALSE)</f>
        <v>Night</v>
      </c>
    </row>
    <row r="4822" spans="1:18" x14ac:dyDescent="0.35">
      <c r="A4822" t="s">
        <v>8011</v>
      </c>
      <c r="B4822" t="s">
        <v>8012</v>
      </c>
      <c r="C4822" t="s">
        <v>34</v>
      </c>
      <c r="D4822" t="s">
        <v>13</v>
      </c>
      <c r="E4822" s="1">
        <v>46088.475694444445</v>
      </c>
      <c r="F4822" s="1">
        <v>46089.642361111109</v>
      </c>
      <c r="G4822" t="s">
        <v>19</v>
      </c>
      <c r="H4822" t="s">
        <v>15</v>
      </c>
      <c r="I4822" t="s">
        <v>16</v>
      </c>
      <c r="J4822">
        <v>4</v>
      </c>
      <c r="K4822" t="str">
        <f>IF(tickets_dataset[[#This Row],[status]] = "Closed", "Yes","No")</f>
        <v>Yes</v>
      </c>
      <c r="L4822" s="2">
        <f t="shared" si="300"/>
        <v>27.999999999941792</v>
      </c>
      <c r="M4822" t="str">
        <f t="shared" si="301"/>
        <v>No</v>
      </c>
      <c r="N4822" t="str">
        <f t="shared" si="302"/>
        <v>Mar</v>
      </c>
      <c r="O4822" s="2">
        <f t="shared" si="303"/>
        <v>1.1666666666642413</v>
      </c>
      <c r="P4822" t="str">
        <f>VLOOKUP(G4822,Agents!A:E,4,FALSE)</f>
        <v>Team4</v>
      </c>
      <c r="Q4822" t="str">
        <f>VLOOKUP(G4822,Agents!A:E,5,FALSE)</f>
        <v>Senior</v>
      </c>
      <c r="R4822" t="str">
        <f>VLOOKUP(G4822,Agents!A:E,2,FALSE)</f>
        <v>Evening</v>
      </c>
    </row>
    <row r="4823" spans="1:18" x14ac:dyDescent="0.35">
      <c r="A4823" t="s">
        <v>8013</v>
      </c>
      <c r="B4823" t="s">
        <v>8014</v>
      </c>
      <c r="C4823" t="s">
        <v>50</v>
      </c>
      <c r="D4823" t="s">
        <v>38</v>
      </c>
      <c r="E4823" s="1">
        <v>46072.426388888889</v>
      </c>
      <c r="F4823" s="1">
        <v>46074.801388888889</v>
      </c>
      <c r="G4823" t="s">
        <v>14</v>
      </c>
      <c r="H4823" t="s">
        <v>15</v>
      </c>
      <c r="I4823" t="s">
        <v>16</v>
      </c>
      <c r="J4823">
        <v>4</v>
      </c>
      <c r="K4823" t="str">
        <f>IF(tickets_dataset[[#This Row],[status]] = "Closed", "Yes","No")</f>
        <v>Yes</v>
      </c>
      <c r="L4823" s="2">
        <f t="shared" si="300"/>
        <v>57</v>
      </c>
      <c r="M4823" t="str">
        <f t="shared" si="301"/>
        <v>Yes</v>
      </c>
      <c r="N4823" t="str">
        <f t="shared" si="302"/>
        <v>Feb</v>
      </c>
      <c r="O4823" s="2">
        <f t="shared" si="303"/>
        <v>2.375</v>
      </c>
      <c r="P4823" t="str">
        <f>VLOOKUP(G4823,Agents!A:E,4,FALSE)</f>
        <v>Team1</v>
      </c>
      <c r="Q4823" t="str">
        <f>VLOOKUP(G4823,Agents!A:E,5,FALSE)</f>
        <v>Senior</v>
      </c>
      <c r="R4823" t="str">
        <f>VLOOKUP(G4823,Agents!A:E,2,FALSE)</f>
        <v>Morning</v>
      </c>
    </row>
    <row r="4824" spans="1:18" x14ac:dyDescent="0.35">
      <c r="A4824" t="s">
        <v>8015</v>
      </c>
      <c r="B4824" t="s">
        <v>2848</v>
      </c>
      <c r="C4824" t="s">
        <v>34</v>
      </c>
      <c r="D4824" t="s">
        <v>13</v>
      </c>
      <c r="E4824" s="1">
        <v>46062.503472222219</v>
      </c>
      <c r="F4824" s="1">
        <v>46063.753472222219</v>
      </c>
      <c r="G4824" t="s">
        <v>67</v>
      </c>
      <c r="H4824" t="s">
        <v>15</v>
      </c>
      <c r="I4824" t="s">
        <v>68</v>
      </c>
      <c r="J4824">
        <v>2</v>
      </c>
      <c r="K4824" t="str">
        <f>IF(tickets_dataset[[#This Row],[status]] = "Closed", "Yes","No")</f>
        <v>Yes</v>
      </c>
      <c r="L4824" s="2">
        <f t="shared" si="300"/>
        <v>30</v>
      </c>
      <c r="M4824" t="str">
        <f t="shared" si="301"/>
        <v>No</v>
      </c>
      <c r="N4824" t="str">
        <f t="shared" si="302"/>
        <v>Feb</v>
      </c>
      <c r="O4824" s="2">
        <f t="shared" si="303"/>
        <v>1.25</v>
      </c>
      <c r="P4824" t="str">
        <f>VLOOKUP(G4824,Agents!A:E,4,FALSE)</f>
        <v>Team5</v>
      </c>
      <c r="Q4824" t="str">
        <f>VLOOKUP(G4824,Agents!A:E,5,FALSE)</f>
        <v>Junior</v>
      </c>
      <c r="R4824" t="str">
        <f>VLOOKUP(G4824,Agents!A:E,2,FALSE)</f>
        <v>Evening</v>
      </c>
    </row>
    <row r="4825" spans="1:18" x14ac:dyDescent="0.35">
      <c r="A4825" t="s">
        <v>8016</v>
      </c>
      <c r="B4825" t="s">
        <v>2012</v>
      </c>
      <c r="C4825" t="s">
        <v>34</v>
      </c>
      <c r="D4825" t="s">
        <v>13</v>
      </c>
      <c r="E4825" s="1">
        <v>46082.813888888886</v>
      </c>
      <c r="F4825" s="1">
        <v>46083.147222222222</v>
      </c>
      <c r="G4825" t="s">
        <v>53</v>
      </c>
      <c r="H4825" t="s">
        <v>15</v>
      </c>
      <c r="I4825" t="s">
        <v>16</v>
      </c>
      <c r="J4825">
        <v>5</v>
      </c>
      <c r="K4825" t="str">
        <f>IF(tickets_dataset[[#This Row],[status]] = "Closed", "Yes","No")</f>
        <v>Yes</v>
      </c>
      <c r="L4825" s="2">
        <f t="shared" si="300"/>
        <v>8.0000000000582077</v>
      </c>
      <c r="M4825" t="str">
        <f t="shared" si="301"/>
        <v>No</v>
      </c>
      <c r="N4825" t="str">
        <f t="shared" si="302"/>
        <v>Mar</v>
      </c>
      <c r="O4825" s="2">
        <f t="shared" si="303"/>
        <v>0.33333333333575865</v>
      </c>
      <c r="P4825" t="str">
        <f>VLOOKUP(G4825,Agents!A:E,4,FALSE)</f>
        <v>Team1</v>
      </c>
      <c r="Q4825" t="str">
        <f>VLOOKUP(G4825,Agents!A:E,5,FALSE)</f>
        <v>Junior</v>
      </c>
      <c r="R4825" t="str">
        <f>VLOOKUP(G4825,Agents!A:E,2,FALSE)</f>
        <v>Night</v>
      </c>
    </row>
    <row r="4826" spans="1:18" x14ac:dyDescent="0.35">
      <c r="A4826" t="s">
        <v>8017</v>
      </c>
      <c r="B4826" t="s">
        <v>998</v>
      </c>
      <c r="C4826" t="s">
        <v>12</v>
      </c>
      <c r="D4826" t="s">
        <v>13</v>
      </c>
      <c r="E4826" s="1">
        <v>46088.75277777778</v>
      </c>
      <c r="F4826" s="1">
        <v>46090.336111111108</v>
      </c>
      <c r="G4826" t="s">
        <v>156</v>
      </c>
      <c r="H4826" t="s">
        <v>15</v>
      </c>
      <c r="I4826" t="s">
        <v>16</v>
      </c>
      <c r="J4826">
        <v>4</v>
      </c>
      <c r="K4826" t="str">
        <f>IF(tickets_dataset[[#This Row],[status]] = "Closed", "Yes","No")</f>
        <v>Yes</v>
      </c>
      <c r="L4826" s="2">
        <f t="shared" si="300"/>
        <v>37.999999999883585</v>
      </c>
      <c r="M4826" t="str">
        <f t="shared" si="301"/>
        <v>No</v>
      </c>
      <c r="N4826" t="str">
        <f t="shared" si="302"/>
        <v>Mar</v>
      </c>
      <c r="O4826" s="2">
        <f t="shared" si="303"/>
        <v>1.5833333333284827</v>
      </c>
      <c r="P4826" t="str">
        <f>VLOOKUP(G4826,Agents!A:E,4,FALSE)</f>
        <v>Team3</v>
      </c>
      <c r="Q4826" t="str">
        <f>VLOOKUP(G4826,Agents!A:E,5,FALSE)</f>
        <v>Mid</v>
      </c>
      <c r="R4826" t="str">
        <f>VLOOKUP(G4826,Agents!A:E,2,FALSE)</f>
        <v>Evening</v>
      </c>
    </row>
    <row r="4827" spans="1:18" x14ac:dyDescent="0.35">
      <c r="A4827" t="s">
        <v>8018</v>
      </c>
      <c r="B4827" t="s">
        <v>6070</v>
      </c>
      <c r="C4827" t="s">
        <v>76</v>
      </c>
      <c r="D4827" t="s">
        <v>38</v>
      </c>
      <c r="E4827" s="1">
        <v>46053.70208333333</v>
      </c>
      <c r="F4827" s="1">
        <v>46057.57708333333</v>
      </c>
      <c r="G4827" t="s">
        <v>183</v>
      </c>
      <c r="H4827" t="s">
        <v>15</v>
      </c>
      <c r="I4827" t="s">
        <v>16</v>
      </c>
      <c r="J4827">
        <v>4</v>
      </c>
      <c r="K4827" t="str">
        <f>IF(tickets_dataset[[#This Row],[status]] = "Closed", "Yes","No")</f>
        <v>Yes</v>
      </c>
      <c r="L4827" s="2">
        <f t="shared" si="300"/>
        <v>93</v>
      </c>
      <c r="M4827" t="str">
        <f t="shared" si="301"/>
        <v>Yes</v>
      </c>
      <c r="N4827" t="str">
        <f t="shared" si="302"/>
        <v>Jan</v>
      </c>
      <c r="O4827" s="2">
        <f t="shared" si="303"/>
        <v>3.875</v>
      </c>
      <c r="P4827" t="str">
        <f>VLOOKUP(G4827,Agents!A:E,4,FALSE)</f>
        <v>Team3</v>
      </c>
      <c r="Q4827" t="str">
        <f>VLOOKUP(G4827,Agents!A:E,5,FALSE)</f>
        <v>Senior</v>
      </c>
      <c r="R4827" t="str">
        <f>VLOOKUP(G4827,Agents!A:E,2,FALSE)</f>
        <v>Night</v>
      </c>
    </row>
    <row r="4828" spans="1:18" x14ac:dyDescent="0.35">
      <c r="A4828" t="s">
        <v>8019</v>
      </c>
      <c r="B4828" t="s">
        <v>2859</v>
      </c>
      <c r="C4828" t="s">
        <v>50</v>
      </c>
      <c r="D4828" t="s">
        <v>26</v>
      </c>
      <c r="E4828" s="1">
        <v>46043.873611111114</v>
      </c>
      <c r="F4828" s="1">
        <v>46045.706944444442</v>
      </c>
      <c r="G4828" t="s">
        <v>311</v>
      </c>
      <c r="H4828" t="s">
        <v>15</v>
      </c>
      <c r="I4828" t="s">
        <v>16</v>
      </c>
      <c r="J4828">
        <v>4</v>
      </c>
      <c r="K4828" t="str">
        <f>IF(tickets_dataset[[#This Row],[status]] = "Closed", "Yes","No")</f>
        <v>Yes</v>
      </c>
      <c r="L4828" s="2">
        <f t="shared" si="300"/>
        <v>43.999999999883585</v>
      </c>
      <c r="M4828" t="str">
        <f t="shared" si="301"/>
        <v>No</v>
      </c>
      <c r="N4828" t="str">
        <f t="shared" si="302"/>
        <v>Jan</v>
      </c>
      <c r="O4828" s="2">
        <f t="shared" si="303"/>
        <v>1.8333333333284827</v>
      </c>
      <c r="P4828" t="str">
        <f>VLOOKUP(G4828,Agents!A:E,4,FALSE)</f>
        <v>Team5</v>
      </c>
      <c r="Q4828" t="str">
        <f>VLOOKUP(G4828,Agents!A:E,5,FALSE)</f>
        <v>Senior</v>
      </c>
      <c r="R4828" t="str">
        <f>VLOOKUP(G4828,Agents!A:E,2,FALSE)</f>
        <v>Evening</v>
      </c>
    </row>
    <row r="4829" spans="1:18" x14ac:dyDescent="0.35">
      <c r="A4829" t="s">
        <v>8020</v>
      </c>
      <c r="B4829" t="s">
        <v>8021</v>
      </c>
      <c r="C4829" t="s">
        <v>22</v>
      </c>
      <c r="D4829" t="s">
        <v>13</v>
      </c>
      <c r="E4829" s="1">
        <v>46074.473611111112</v>
      </c>
      <c r="F4829" s="1">
        <v>46075.431944444441</v>
      </c>
      <c r="G4829" t="s">
        <v>206</v>
      </c>
      <c r="H4829" t="s">
        <v>28</v>
      </c>
      <c r="I4829" t="s">
        <v>16</v>
      </c>
      <c r="J4829">
        <v>4</v>
      </c>
      <c r="K4829" t="str">
        <f>IF(tickets_dataset[[#This Row],[status]] = "Closed", "Yes","No")</f>
        <v>No</v>
      </c>
      <c r="L4829" s="2">
        <f t="shared" si="300"/>
        <v>22.999999999883585</v>
      </c>
      <c r="M4829" t="str">
        <f t="shared" si="301"/>
        <v>No</v>
      </c>
      <c r="N4829" t="str">
        <f t="shared" si="302"/>
        <v>Feb</v>
      </c>
      <c r="O4829" s="2">
        <f t="shared" si="303"/>
        <v>0.95833333332848269</v>
      </c>
      <c r="P4829" t="str">
        <f>VLOOKUP(G4829,Agents!A:E,4,FALSE)</f>
        <v>Team5</v>
      </c>
      <c r="Q4829" t="str">
        <f>VLOOKUP(G4829,Agents!A:E,5,FALSE)</f>
        <v>Junior</v>
      </c>
      <c r="R4829" t="str">
        <f>VLOOKUP(G4829,Agents!A:E,2,FALSE)</f>
        <v>Evening</v>
      </c>
    </row>
    <row r="4830" spans="1:18" x14ac:dyDescent="0.35">
      <c r="A4830" t="s">
        <v>8022</v>
      </c>
      <c r="B4830" t="s">
        <v>8023</v>
      </c>
      <c r="C4830" t="s">
        <v>12</v>
      </c>
      <c r="D4830" t="s">
        <v>38</v>
      </c>
      <c r="E4830" s="1">
        <v>46036.099305555559</v>
      </c>
      <c r="F4830" s="1">
        <v>46038.390972222223</v>
      </c>
      <c r="G4830" t="s">
        <v>311</v>
      </c>
      <c r="H4830" t="s">
        <v>15</v>
      </c>
      <c r="I4830" t="s">
        <v>16</v>
      </c>
      <c r="J4830">
        <v>5</v>
      </c>
      <c r="K4830" t="str">
        <f>IF(tickets_dataset[[#This Row],[status]] = "Closed", "Yes","No")</f>
        <v>Yes</v>
      </c>
      <c r="L4830" s="2">
        <f t="shared" si="300"/>
        <v>54.999999999941792</v>
      </c>
      <c r="M4830" t="str">
        <f t="shared" si="301"/>
        <v>Yes</v>
      </c>
      <c r="N4830" t="str">
        <f t="shared" si="302"/>
        <v>Jan</v>
      </c>
      <c r="O4830" s="2">
        <f t="shared" si="303"/>
        <v>2.2916666666642413</v>
      </c>
      <c r="P4830" t="str">
        <f>VLOOKUP(G4830,Agents!A:E,4,FALSE)</f>
        <v>Team5</v>
      </c>
      <c r="Q4830" t="str">
        <f>VLOOKUP(G4830,Agents!A:E,5,FALSE)</f>
        <v>Senior</v>
      </c>
      <c r="R4830" t="str">
        <f>VLOOKUP(G4830,Agents!A:E,2,FALSE)</f>
        <v>Evening</v>
      </c>
    </row>
    <row r="4831" spans="1:18" x14ac:dyDescent="0.35">
      <c r="A4831" t="s">
        <v>8024</v>
      </c>
      <c r="B4831" t="s">
        <v>4925</v>
      </c>
      <c r="C4831" t="s">
        <v>12</v>
      </c>
      <c r="D4831" t="s">
        <v>26</v>
      </c>
      <c r="E4831" s="1">
        <v>46040.013194444444</v>
      </c>
      <c r="F4831" s="1">
        <v>46040.263194444444</v>
      </c>
      <c r="G4831" t="s">
        <v>206</v>
      </c>
      <c r="H4831" t="s">
        <v>15</v>
      </c>
      <c r="I4831" t="s">
        <v>16</v>
      </c>
      <c r="J4831">
        <v>5</v>
      </c>
      <c r="K4831" t="str">
        <f>IF(tickets_dataset[[#This Row],[status]] = "Closed", "Yes","No")</f>
        <v>Yes</v>
      </c>
      <c r="L4831" s="2">
        <f t="shared" si="300"/>
        <v>6</v>
      </c>
      <c r="M4831" t="str">
        <f t="shared" si="301"/>
        <v>No</v>
      </c>
      <c r="N4831" t="str">
        <f t="shared" si="302"/>
        <v>Jan</v>
      </c>
      <c r="O4831" s="2">
        <f t="shared" si="303"/>
        <v>0.25</v>
      </c>
      <c r="P4831" t="str">
        <f>VLOOKUP(G4831,Agents!A:E,4,FALSE)</f>
        <v>Team5</v>
      </c>
      <c r="Q4831" t="str">
        <f>VLOOKUP(G4831,Agents!A:E,5,FALSE)</f>
        <v>Junior</v>
      </c>
      <c r="R4831" t="str">
        <f>VLOOKUP(G4831,Agents!A:E,2,FALSE)</f>
        <v>Evening</v>
      </c>
    </row>
    <row r="4832" spans="1:18" x14ac:dyDescent="0.35">
      <c r="A4832" t="s">
        <v>8025</v>
      </c>
      <c r="B4832" t="s">
        <v>5689</v>
      </c>
      <c r="C4832" t="s">
        <v>50</v>
      </c>
      <c r="D4832" t="s">
        <v>13</v>
      </c>
      <c r="E4832" s="1">
        <v>46076.006249999999</v>
      </c>
      <c r="F4832" s="1">
        <v>46076.92291666667</v>
      </c>
      <c r="G4832" t="s">
        <v>140</v>
      </c>
      <c r="H4832" t="s">
        <v>15</v>
      </c>
      <c r="I4832" t="s">
        <v>16</v>
      </c>
      <c r="J4832">
        <v>3</v>
      </c>
      <c r="K4832" t="str">
        <f>IF(tickets_dataset[[#This Row],[status]] = "Closed", "Yes","No")</f>
        <v>Yes</v>
      </c>
      <c r="L4832" s="2">
        <f t="shared" si="300"/>
        <v>22.000000000116415</v>
      </c>
      <c r="M4832" t="str">
        <f t="shared" si="301"/>
        <v>No</v>
      </c>
      <c r="N4832" t="str">
        <f t="shared" si="302"/>
        <v>Feb</v>
      </c>
      <c r="O4832" s="2">
        <f t="shared" si="303"/>
        <v>0.91666666667151731</v>
      </c>
      <c r="P4832" t="str">
        <f>VLOOKUP(G4832,Agents!A:E,4,FALSE)</f>
        <v>Team1</v>
      </c>
      <c r="Q4832" t="str">
        <f>VLOOKUP(G4832,Agents!A:E,5,FALSE)</f>
        <v>Junior</v>
      </c>
      <c r="R4832" t="str">
        <f>VLOOKUP(G4832,Agents!A:E,2,FALSE)</f>
        <v>Morning</v>
      </c>
    </row>
    <row r="4833" spans="1:18" x14ac:dyDescent="0.35">
      <c r="A4833" t="s">
        <v>8026</v>
      </c>
      <c r="B4833" t="s">
        <v>8027</v>
      </c>
      <c r="C4833" t="s">
        <v>50</v>
      </c>
      <c r="D4833" t="s">
        <v>13</v>
      </c>
      <c r="E4833" s="1">
        <v>46075.026388888888</v>
      </c>
      <c r="F4833" s="1">
        <v>46075.859722222223</v>
      </c>
      <c r="G4833" t="s">
        <v>73</v>
      </c>
      <c r="H4833" t="s">
        <v>15</v>
      </c>
      <c r="I4833" t="s">
        <v>16</v>
      </c>
      <c r="J4833">
        <v>5</v>
      </c>
      <c r="K4833" t="str">
        <f>IF(tickets_dataset[[#This Row],[status]] = "Closed", "Yes","No")</f>
        <v>Yes</v>
      </c>
      <c r="L4833" s="2">
        <f t="shared" si="300"/>
        <v>20.000000000058208</v>
      </c>
      <c r="M4833" t="str">
        <f t="shared" si="301"/>
        <v>No</v>
      </c>
      <c r="N4833" t="str">
        <f t="shared" si="302"/>
        <v>Feb</v>
      </c>
      <c r="O4833" s="2">
        <f t="shared" si="303"/>
        <v>0.83333333333575865</v>
      </c>
      <c r="P4833" t="str">
        <f>VLOOKUP(G4833,Agents!A:E,4,FALSE)</f>
        <v>Team4</v>
      </c>
      <c r="Q4833" t="str">
        <f>VLOOKUP(G4833,Agents!A:E,5,FALSE)</f>
        <v>Senior</v>
      </c>
      <c r="R4833" t="str">
        <f>VLOOKUP(G4833,Agents!A:E,2,FALSE)</f>
        <v>Night</v>
      </c>
    </row>
    <row r="4834" spans="1:18" x14ac:dyDescent="0.35">
      <c r="A4834" t="s">
        <v>8028</v>
      </c>
      <c r="B4834" t="s">
        <v>379</v>
      </c>
      <c r="C4834" t="s">
        <v>22</v>
      </c>
      <c r="D4834" t="s">
        <v>26</v>
      </c>
      <c r="E4834" s="1">
        <v>46094.702777777777</v>
      </c>
      <c r="F4834" s="1">
        <v>46096.536111111112</v>
      </c>
      <c r="G4834" t="s">
        <v>119</v>
      </c>
      <c r="H4834" t="s">
        <v>15</v>
      </c>
      <c r="I4834" t="s">
        <v>16</v>
      </c>
      <c r="J4834">
        <v>5</v>
      </c>
      <c r="K4834" t="str">
        <f>IF(tickets_dataset[[#This Row],[status]] = "Closed", "Yes","No")</f>
        <v>Yes</v>
      </c>
      <c r="L4834" s="2">
        <f t="shared" si="300"/>
        <v>44.000000000058208</v>
      </c>
      <c r="M4834" t="str">
        <f t="shared" si="301"/>
        <v>No</v>
      </c>
      <c r="N4834" t="str">
        <f t="shared" si="302"/>
        <v>Mar</v>
      </c>
      <c r="O4834" s="2">
        <f t="shared" si="303"/>
        <v>1.8333333333357587</v>
      </c>
      <c r="P4834" t="str">
        <f>VLOOKUP(G4834,Agents!A:E,4,FALSE)</f>
        <v>Team1</v>
      </c>
      <c r="Q4834" t="str">
        <f>VLOOKUP(G4834,Agents!A:E,5,FALSE)</f>
        <v>Junior</v>
      </c>
      <c r="R4834" t="str">
        <f>VLOOKUP(G4834,Agents!A:E,2,FALSE)</f>
        <v>Morning</v>
      </c>
    </row>
    <row r="4835" spans="1:18" x14ac:dyDescent="0.35">
      <c r="A4835" t="s">
        <v>8029</v>
      </c>
      <c r="B4835" t="s">
        <v>8030</v>
      </c>
      <c r="C4835" t="s">
        <v>34</v>
      </c>
      <c r="D4835" t="s">
        <v>26</v>
      </c>
      <c r="E4835" s="1">
        <v>46080.28402777778</v>
      </c>
      <c r="F4835" s="1">
        <v>46081.825694444444</v>
      </c>
      <c r="G4835" t="s">
        <v>234</v>
      </c>
      <c r="H4835" t="s">
        <v>28</v>
      </c>
      <c r="I4835" t="s">
        <v>16</v>
      </c>
      <c r="J4835">
        <v>5</v>
      </c>
      <c r="K4835" t="str">
        <f>IF(tickets_dataset[[#This Row],[status]] = "Closed", "Yes","No")</f>
        <v>No</v>
      </c>
      <c r="L4835" s="2">
        <f t="shared" si="300"/>
        <v>36.999999999941792</v>
      </c>
      <c r="M4835" t="str">
        <f t="shared" si="301"/>
        <v>No</v>
      </c>
      <c r="N4835" t="str">
        <f t="shared" si="302"/>
        <v>Feb</v>
      </c>
      <c r="O4835" s="2">
        <f t="shared" si="303"/>
        <v>1.5416666666642413</v>
      </c>
      <c r="P4835" t="str">
        <f>VLOOKUP(G4835,Agents!A:E,4,FALSE)</f>
        <v>Team5</v>
      </c>
      <c r="Q4835" t="str">
        <f>VLOOKUP(G4835,Agents!A:E,5,FALSE)</f>
        <v>Senior</v>
      </c>
      <c r="R4835" t="str">
        <f>VLOOKUP(G4835,Agents!A:E,2,FALSE)</f>
        <v>Night</v>
      </c>
    </row>
    <row r="4836" spans="1:18" x14ac:dyDescent="0.35">
      <c r="A4836" t="s">
        <v>8031</v>
      </c>
      <c r="B4836" t="s">
        <v>7000</v>
      </c>
      <c r="C4836" t="s">
        <v>12</v>
      </c>
      <c r="D4836" t="s">
        <v>26</v>
      </c>
      <c r="E4836" s="1">
        <v>46069.681250000001</v>
      </c>
      <c r="F4836" s="1">
        <v>46071.88958333333</v>
      </c>
      <c r="G4836" t="s">
        <v>31</v>
      </c>
      <c r="H4836" t="s">
        <v>15</v>
      </c>
      <c r="I4836" t="s">
        <v>16</v>
      </c>
      <c r="J4836">
        <v>3</v>
      </c>
      <c r="K4836" t="str">
        <f>IF(tickets_dataset[[#This Row],[status]] = "Closed", "Yes","No")</f>
        <v>Yes</v>
      </c>
      <c r="L4836" s="2">
        <f t="shared" si="300"/>
        <v>52.999999999883585</v>
      </c>
      <c r="M4836" t="str">
        <f t="shared" si="301"/>
        <v>Yes</v>
      </c>
      <c r="N4836" t="str">
        <f t="shared" si="302"/>
        <v>Feb</v>
      </c>
      <c r="O4836" s="2">
        <f t="shared" si="303"/>
        <v>2.2083333333284827</v>
      </c>
      <c r="P4836" t="str">
        <f>VLOOKUP(G4836,Agents!A:E,4,FALSE)</f>
        <v>Team5</v>
      </c>
      <c r="Q4836" t="str">
        <f>VLOOKUP(G4836,Agents!A:E,5,FALSE)</f>
        <v>Senior</v>
      </c>
      <c r="R4836" t="str">
        <f>VLOOKUP(G4836,Agents!A:E,2,FALSE)</f>
        <v>Evening</v>
      </c>
    </row>
    <row r="4837" spans="1:18" x14ac:dyDescent="0.35">
      <c r="A4837" t="s">
        <v>8032</v>
      </c>
      <c r="B4837" t="s">
        <v>8033</v>
      </c>
      <c r="C4837" t="s">
        <v>50</v>
      </c>
      <c r="D4837" t="s">
        <v>26</v>
      </c>
      <c r="E4837" s="1">
        <v>46089.259027777778</v>
      </c>
      <c r="F4837" s="1">
        <v>46091.634027777778</v>
      </c>
      <c r="G4837" t="s">
        <v>206</v>
      </c>
      <c r="H4837" t="s">
        <v>15</v>
      </c>
      <c r="I4837" t="s">
        <v>16</v>
      </c>
      <c r="J4837">
        <v>3</v>
      </c>
      <c r="K4837" t="str">
        <f>IF(tickets_dataset[[#This Row],[status]] = "Closed", "Yes","No")</f>
        <v>Yes</v>
      </c>
      <c r="L4837" s="2">
        <f t="shared" si="300"/>
        <v>57</v>
      </c>
      <c r="M4837" t="str">
        <f t="shared" si="301"/>
        <v>Yes</v>
      </c>
      <c r="N4837" t="str">
        <f t="shared" si="302"/>
        <v>Mar</v>
      </c>
      <c r="O4837" s="2">
        <f t="shared" si="303"/>
        <v>2.375</v>
      </c>
      <c r="P4837" t="str">
        <f>VLOOKUP(G4837,Agents!A:E,4,FALSE)</f>
        <v>Team5</v>
      </c>
      <c r="Q4837" t="str">
        <f>VLOOKUP(G4837,Agents!A:E,5,FALSE)</f>
        <v>Junior</v>
      </c>
      <c r="R4837" t="str">
        <f>VLOOKUP(G4837,Agents!A:E,2,FALSE)</f>
        <v>Evening</v>
      </c>
    </row>
    <row r="4838" spans="1:18" x14ac:dyDescent="0.35">
      <c r="A4838" t="s">
        <v>8034</v>
      </c>
      <c r="B4838" t="s">
        <v>7701</v>
      </c>
      <c r="C4838" t="s">
        <v>12</v>
      </c>
      <c r="D4838" t="s">
        <v>38</v>
      </c>
      <c r="E4838" s="1">
        <v>46054.481944444444</v>
      </c>
      <c r="F4838" s="1">
        <v>46057.523611111108</v>
      </c>
      <c r="G4838" t="s">
        <v>156</v>
      </c>
      <c r="H4838" t="s">
        <v>15</v>
      </c>
      <c r="I4838" t="s">
        <v>16</v>
      </c>
      <c r="J4838">
        <v>4</v>
      </c>
      <c r="K4838" t="str">
        <f>IF(tickets_dataset[[#This Row],[status]] = "Closed", "Yes","No")</f>
        <v>Yes</v>
      </c>
      <c r="L4838" s="2">
        <f t="shared" si="300"/>
        <v>72.999999999941792</v>
      </c>
      <c r="M4838" t="str">
        <f t="shared" si="301"/>
        <v>Yes</v>
      </c>
      <c r="N4838" t="str">
        <f t="shared" si="302"/>
        <v>Feb</v>
      </c>
      <c r="O4838" s="2">
        <f t="shared" si="303"/>
        <v>3.0416666666642413</v>
      </c>
      <c r="P4838" t="str">
        <f>VLOOKUP(G4838,Agents!A:E,4,FALSE)</f>
        <v>Team3</v>
      </c>
      <c r="Q4838" t="str">
        <f>VLOOKUP(G4838,Agents!A:E,5,FALSE)</f>
        <v>Mid</v>
      </c>
      <c r="R4838" t="str">
        <f>VLOOKUP(G4838,Agents!A:E,2,FALSE)</f>
        <v>Evening</v>
      </c>
    </row>
    <row r="4839" spans="1:18" x14ac:dyDescent="0.35">
      <c r="A4839" t="s">
        <v>8035</v>
      </c>
      <c r="B4839" t="s">
        <v>1596</v>
      </c>
      <c r="C4839" t="s">
        <v>34</v>
      </c>
      <c r="D4839" t="s">
        <v>13</v>
      </c>
      <c r="E4839" s="1">
        <v>46057.103472222225</v>
      </c>
      <c r="F4839" s="1">
        <v>46057.811805555553</v>
      </c>
      <c r="G4839" t="s">
        <v>211</v>
      </c>
      <c r="H4839" t="s">
        <v>15</v>
      </c>
      <c r="I4839" t="s">
        <v>16</v>
      </c>
      <c r="J4839">
        <v>3</v>
      </c>
      <c r="K4839" t="str">
        <f>IF(tickets_dataset[[#This Row],[status]] = "Closed", "Yes","No")</f>
        <v>Yes</v>
      </c>
      <c r="L4839" s="2">
        <f t="shared" si="300"/>
        <v>16.999999999883585</v>
      </c>
      <c r="M4839" t="str">
        <f t="shared" si="301"/>
        <v>No</v>
      </c>
      <c r="N4839" t="str">
        <f t="shared" si="302"/>
        <v>Feb</v>
      </c>
      <c r="O4839" s="2">
        <f t="shared" si="303"/>
        <v>0.70833333332848269</v>
      </c>
      <c r="P4839" t="str">
        <f>VLOOKUP(G4839,Agents!A:E,4,FALSE)</f>
        <v>Team5</v>
      </c>
      <c r="Q4839" t="str">
        <f>VLOOKUP(G4839,Agents!A:E,5,FALSE)</f>
        <v>Senior</v>
      </c>
      <c r="R4839" t="str">
        <f>VLOOKUP(G4839,Agents!A:E,2,FALSE)</f>
        <v>Evening</v>
      </c>
    </row>
    <row r="4840" spans="1:18" x14ac:dyDescent="0.35">
      <c r="A4840" t="s">
        <v>8036</v>
      </c>
      <c r="B4840" t="s">
        <v>3505</v>
      </c>
      <c r="C4840" t="s">
        <v>34</v>
      </c>
      <c r="D4840" t="s">
        <v>38</v>
      </c>
      <c r="E4840" s="1">
        <v>46081.775694444441</v>
      </c>
      <c r="F4840" s="1">
        <v>46083.567361111112</v>
      </c>
      <c r="G4840" t="s">
        <v>83</v>
      </c>
      <c r="H4840" t="s">
        <v>132</v>
      </c>
      <c r="I4840" t="s">
        <v>16</v>
      </c>
      <c r="J4840">
        <v>5</v>
      </c>
      <c r="K4840" t="str">
        <f>IF(tickets_dataset[[#This Row],[status]] = "Closed", "Yes","No")</f>
        <v>No</v>
      </c>
      <c r="L4840" s="2">
        <f t="shared" si="300"/>
        <v>43.000000000116415</v>
      </c>
      <c r="M4840" t="str">
        <f t="shared" si="301"/>
        <v>No</v>
      </c>
      <c r="N4840" t="str">
        <f t="shared" si="302"/>
        <v>Feb</v>
      </c>
      <c r="O4840" s="2">
        <f t="shared" si="303"/>
        <v>1.7916666666715173</v>
      </c>
      <c r="P4840" t="str">
        <f>VLOOKUP(G4840,Agents!A:E,4,FALSE)</f>
        <v>Team2</v>
      </c>
      <c r="Q4840" t="str">
        <f>VLOOKUP(G4840,Agents!A:E,5,FALSE)</f>
        <v>Junior</v>
      </c>
      <c r="R4840" t="str">
        <f>VLOOKUP(G4840,Agents!A:E,2,FALSE)</f>
        <v>Night</v>
      </c>
    </row>
    <row r="4841" spans="1:18" x14ac:dyDescent="0.35">
      <c r="A4841" t="s">
        <v>8037</v>
      </c>
      <c r="B4841" t="s">
        <v>1050</v>
      </c>
      <c r="C4841" t="s">
        <v>34</v>
      </c>
      <c r="D4841" t="s">
        <v>26</v>
      </c>
      <c r="E4841" s="1">
        <v>46093.538194444445</v>
      </c>
      <c r="F4841" s="1">
        <v>46095.038194444445</v>
      </c>
      <c r="G4841" t="s">
        <v>156</v>
      </c>
      <c r="H4841" t="s">
        <v>15</v>
      </c>
      <c r="I4841" t="s">
        <v>16</v>
      </c>
      <c r="J4841">
        <v>4</v>
      </c>
      <c r="K4841" t="str">
        <f>IF(tickets_dataset[[#This Row],[status]] = "Closed", "Yes","No")</f>
        <v>Yes</v>
      </c>
      <c r="L4841" s="2">
        <f t="shared" si="300"/>
        <v>36</v>
      </c>
      <c r="M4841" t="str">
        <f t="shared" si="301"/>
        <v>No</v>
      </c>
      <c r="N4841" t="str">
        <f t="shared" si="302"/>
        <v>Mar</v>
      </c>
      <c r="O4841" s="2">
        <f t="shared" si="303"/>
        <v>1.5</v>
      </c>
      <c r="P4841" t="str">
        <f>VLOOKUP(G4841,Agents!A:E,4,FALSE)</f>
        <v>Team3</v>
      </c>
      <c r="Q4841" t="str">
        <f>VLOOKUP(G4841,Agents!A:E,5,FALSE)</f>
        <v>Mid</v>
      </c>
      <c r="R4841" t="str">
        <f>VLOOKUP(G4841,Agents!A:E,2,FALSE)</f>
        <v>Evening</v>
      </c>
    </row>
    <row r="4842" spans="1:18" x14ac:dyDescent="0.35">
      <c r="A4842" t="s">
        <v>8038</v>
      </c>
      <c r="B4842" t="s">
        <v>1325</v>
      </c>
      <c r="C4842" t="s">
        <v>50</v>
      </c>
      <c r="D4842" t="s">
        <v>26</v>
      </c>
      <c r="E4842" s="1">
        <v>46025.002083333333</v>
      </c>
      <c r="F4842" s="1">
        <v>46027.543749999997</v>
      </c>
      <c r="G4842" t="s">
        <v>199</v>
      </c>
      <c r="H4842" t="s">
        <v>15</v>
      </c>
      <c r="I4842" t="s">
        <v>16</v>
      </c>
      <c r="J4842">
        <v>4</v>
      </c>
      <c r="K4842" t="str">
        <f>IF(tickets_dataset[[#This Row],[status]] = "Closed", "Yes","No")</f>
        <v>Yes</v>
      </c>
      <c r="L4842" s="2">
        <f t="shared" si="300"/>
        <v>60.999999999941792</v>
      </c>
      <c r="M4842" t="str">
        <f t="shared" si="301"/>
        <v>Yes</v>
      </c>
      <c r="N4842" t="str">
        <f t="shared" si="302"/>
        <v>Jan</v>
      </c>
      <c r="O4842" s="2">
        <f t="shared" si="303"/>
        <v>2.5416666666642413</v>
      </c>
      <c r="P4842" t="str">
        <f>VLOOKUP(G4842,Agents!A:E,4,FALSE)</f>
        <v>Team1</v>
      </c>
      <c r="Q4842" t="str">
        <f>VLOOKUP(G4842,Agents!A:E,5,FALSE)</f>
        <v>Junior</v>
      </c>
      <c r="R4842" t="str">
        <f>VLOOKUP(G4842,Agents!A:E,2,FALSE)</f>
        <v>Morning</v>
      </c>
    </row>
    <row r="4843" spans="1:18" x14ac:dyDescent="0.35">
      <c r="A4843" t="s">
        <v>8039</v>
      </c>
      <c r="B4843" t="s">
        <v>8040</v>
      </c>
      <c r="C4843" t="s">
        <v>34</v>
      </c>
      <c r="D4843" t="s">
        <v>38</v>
      </c>
      <c r="E4843" s="1">
        <v>46104.836111111108</v>
      </c>
      <c r="F4843" s="1">
        <v>46106.836111111108</v>
      </c>
      <c r="G4843" t="s">
        <v>239</v>
      </c>
      <c r="H4843" t="s">
        <v>15</v>
      </c>
      <c r="I4843" t="s">
        <v>16</v>
      </c>
      <c r="J4843">
        <v>5</v>
      </c>
      <c r="K4843" t="str">
        <f>IF(tickets_dataset[[#This Row],[status]] = "Closed", "Yes","No")</f>
        <v>Yes</v>
      </c>
      <c r="L4843" s="2">
        <f t="shared" si="300"/>
        <v>48</v>
      </c>
      <c r="M4843" t="str">
        <f t="shared" si="301"/>
        <v>No</v>
      </c>
      <c r="N4843" t="str">
        <f t="shared" si="302"/>
        <v>Mar</v>
      </c>
      <c r="O4843" s="2">
        <f t="shared" si="303"/>
        <v>2</v>
      </c>
      <c r="P4843" t="str">
        <f>VLOOKUP(G4843,Agents!A:E,4,FALSE)</f>
        <v>Team1</v>
      </c>
      <c r="Q4843" t="str">
        <f>VLOOKUP(G4843,Agents!A:E,5,FALSE)</f>
        <v>Senior</v>
      </c>
      <c r="R4843" t="str">
        <f>VLOOKUP(G4843,Agents!A:E,2,FALSE)</f>
        <v>Evening</v>
      </c>
    </row>
    <row r="4844" spans="1:18" x14ac:dyDescent="0.35">
      <c r="A4844" t="s">
        <v>8041</v>
      </c>
      <c r="B4844" t="s">
        <v>5820</v>
      </c>
      <c r="C4844" t="s">
        <v>34</v>
      </c>
      <c r="D4844" t="s">
        <v>38</v>
      </c>
      <c r="E4844" s="1">
        <v>46076.573611111111</v>
      </c>
      <c r="F4844" s="1">
        <v>46077.323611111111</v>
      </c>
      <c r="G4844" t="s">
        <v>53</v>
      </c>
      <c r="H4844" t="s">
        <v>15</v>
      </c>
      <c r="I4844" t="s">
        <v>16</v>
      </c>
      <c r="J4844">
        <v>4</v>
      </c>
      <c r="K4844" t="str">
        <f>IF(tickets_dataset[[#This Row],[status]] = "Closed", "Yes","No")</f>
        <v>Yes</v>
      </c>
      <c r="L4844" s="2">
        <f t="shared" si="300"/>
        <v>18</v>
      </c>
      <c r="M4844" t="str">
        <f t="shared" si="301"/>
        <v>No</v>
      </c>
      <c r="N4844" t="str">
        <f t="shared" si="302"/>
        <v>Feb</v>
      </c>
      <c r="O4844" s="2">
        <f t="shared" si="303"/>
        <v>0.75</v>
      </c>
      <c r="P4844" t="str">
        <f>VLOOKUP(G4844,Agents!A:E,4,FALSE)</f>
        <v>Team1</v>
      </c>
      <c r="Q4844" t="str">
        <f>VLOOKUP(G4844,Agents!A:E,5,FALSE)</f>
        <v>Junior</v>
      </c>
      <c r="R4844" t="str">
        <f>VLOOKUP(G4844,Agents!A:E,2,FALSE)</f>
        <v>Night</v>
      </c>
    </row>
    <row r="4845" spans="1:18" x14ac:dyDescent="0.35">
      <c r="A4845" t="s">
        <v>8042</v>
      </c>
      <c r="B4845" t="s">
        <v>8043</v>
      </c>
      <c r="C4845" t="s">
        <v>50</v>
      </c>
      <c r="D4845" t="s">
        <v>13</v>
      </c>
      <c r="E4845" s="1">
        <v>46041.895833333336</v>
      </c>
      <c r="F4845" s="1">
        <v>46042.520833333336</v>
      </c>
      <c r="G4845" t="s">
        <v>39</v>
      </c>
      <c r="H4845" t="s">
        <v>132</v>
      </c>
      <c r="I4845" t="s">
        <v>16</v>
      </c>
      <c r="J4845">
        <v>3</v>
      </c>
      <c r="K4845" t="str">
        <f>IF(tickets_dataset[[#This Row],[status]] = "Closed", "Yes","No")</f>
        <v>No</v>
      </c>
      <c r="L4845" s="2">
        <f t="shared" si="300"/>
        <v>15</v>
      </c>
      <c r="M4845" t="str">
        <f t="shared" si="301"/>
        <v>No</v>
      </c>
      <c r="N4845" t="str">
        <f t="shared" si="302"/>
        <v>Jan</v>
      </c>
      <c r="O4845" s="2">
        <f t="shared" si="303"/>
        <v>0.625</v>
      </c>
      <c r="P4845" t="str">
        <f>VLOOKUP(G4845,Agents!A:E,4,FALSE)</f>
        <v>Team3</v>
      </c>
      <c r="Q4845" t="str">
        <f>VLOOKUP(G4845,Agents!A:E,5,FALSE)</f>
        <v>Mid</v>
      </c>
      <c r="R4845" t="str">
        <f>VLOOKUP(G4845,Agents!A:E,2,FALSE)</f>
        <v>Night</v>
      </c>
    </row>
    <row r="4846" spans="1:18" x14ac:dyDescent="0.35">
      <c r="A4846" t="s">
        <v>8044</v>
      </c>
      <c r="B4846" t="s">
        <v>8045</v>
      </c>
      <c r="C4846" t="s">
        <v>12</v>
      </c>
      <c r="D4846" t="s">
        <v>38</v>
      </c>
      <c r="E4846" s="1">
        <v>46038.270138888889</v>
      </c>
      <c r="F4846" s="1">
        <v>46041.728472222225</v>
      </c>
      <c r="G4846" t="s">
        <v>14</v>
      </c>
      <c r="H4846" t="s">
        <v>15</v>
      </c>
      <c r="I4846" t="s">
        <v>16</v>
      </c>
      <c r="J4846">
        <v>4</v>
      </c>
      <c r="K4846" t="str">
        <f>IF(tickets_dataset[[#This Row],[status]] = "Closed", "Yes","No")</f>
        <v>Yes</v>
      </c>
      <c r="L4846" s="2">
        <f t="shared" si="300"/>
        <v>83.000000000058208</v>
      </c>
      <c r="M4846" t="str">
        <f t="shared" si="301"/>
        <v>Yes</v>
      </c>
      <c r="N4846" t="str">
        <f t="shared" si="302"/>
        <v>Jan</v>
      </c>
      <c r="O4846" s="2">
        <f t="shared" si="303"/>
        <v>3.4583333333357587</v>
      </c>
      <c r="P4846" t="str">
        <f>VLOOKUP(G4846,Agents!A:E,4,FALSE)</f>
        <v>Team1</v>
      </c>
      <c r="Q4846" t="str">
        <f>VLOOKUP(G4846,Agents!A:E,5,FALSE)</f>
        <v>Senior</v>
      </c>
      <c r="R4846" t="str">
        <f>VLOOKUP(G4846,Agents!A:E,2,FALSE)</f>
        <v>Morning</v>
      </c>
    </row>
    <row r="4847" spans="1:18" x14ac:dyDescent="0.35">
      <c r="A4847" t="s">
        <v>8046</v>
      </c>
      <c r="B4847" t="s">
        <v>4653</v>
      </c>
      <c r="C4847" t="s">
        <v>22</v>
      </c>
      <c r="D4847" t="s">
        <v>26</v>
      </c>
      <c r="E4847" s="1">
        <v>46027.474305555559</v>
      </c>
      <c r="F4847" s="1">
        <v>46028.515972222223</v>
      </c>
      <c r="G4847" t="s">
        <v>31</v>
      </c>
      <c r="H4847" t="s">
        <v>132</v>
      </c>
      <c r="I4847" t="s">
        <v>16</v>
      </c>
      <c r="J4847">
        <v>3</v>
      </c>
      <c r="K4847" t="str">
        <f>IF(tickets_dataset[[#This Row],[status]] = "Closed", "Yes","No")</f>
        <v>No</v>
      </c>
      <c r="L4847" s="2">
        <f t="shared" si="300"/>
        <v>24.999999999941792</v>
      </c>
      <c r="M4847" t="str">
        <f t="shared" si="301"/>
        <v>No</v>
      </c>
      <c r="N4847" t="str">
        <f t="shared" si="302"/>
        <v>Jan</v>
      </c>
      <c r="O4847" s="2">
        <f t="shared" si="303"/>
        <v>1.0416666666642413</v>
      </c>
      <c r="P4847" t="str">
        <f>VLOOKUP(G4847,Agents!A:E,4,FALSE)</f>
        <v>Team5</v>
      </c>
      <c r="Q4847" t="str">
        <f>VLOOKUP(G4847,Agents!A:E,5,FALSE)</f>
        <v>Senior</v>
      </c>
      <c r="R4847" t="str">
        <f>VLOOKUP(G4847,Agents!A:E,2,FALSE)</f>
        <v>Evening</v>
      </c>
    </row>
    <row r="4848" spans="1:18" x14ac:dyDescent="0.35">
      <c r="A4848" t="s">
        <v>8047</v>
      </c>
      <c r="B4848" t="s">
        <v>8048</v>
      </c>
      <c r="C4848" t="s">
        <v>22</v>
      </c>
      <c r="D4848" t="s">
        <v>26</v>
      </c>
      <c r="E4848" s="1">
        <v>46076.049305555556</v>
      </c>
      <c r="F4848" s="1">
        <v>46076.757638888892</v>
      </c>
      <c r="G4848" t="s">
        <v>59</v>
      </c>
      <c r="H4848" t="s">
        <v>15</v>
      </c>
      <c r="I4848" t="s">
        <v>16</v>
      </c>
      <c r="J4848">
        <v>5</v>
      </c>
      <c r="K4848" t="str">
        <f>IF(tickets_dataset[[#This Row],[status]] = "Closed", "Yes","No")</f>
        <v>Yes</v>
      </c>
      <c r="L4848" s="2">
        <f t="shared" si="300"/>
        <v>17.000000000058208</v>
      </c>
      <c r="M4848" t="str">
        <f t="shared" si="301"/>
        <v>No</v>
      </c>
      <c r="N4848" t="str">
        <f t="shared" si="302"/>
        <v>Feb</v>
      </c>
      <c r="O4848" s="2">
        <f t="shared" si="303"/>
        <v>0.70833333333575865</v>
      </c>
      <c r="P4848" t="str">
        <f>VLOOKUP(G4848,Agents!A:E,4,FALSE)</f>
        <v>Team3</v>
      </c>
      <c r="Q4848" t="str">
        <f>VLOOKUP(G4848,Agents!A:E,5,FALSE)</f>
        <v>Senior</v>
      </c>
      <c r="R4848" t="str">
        <f>VLOOKUP(G4848,Agents!A:E,2,FALSE)</f>
        <v>Night</v>
      </c>
    </row>
    <row r="4849" spans="1:18" x14ac:dyDescent="0.35">
      <c r="A4849" t="s">
        <v>8049</v>
      </c>
      <c r="B4849" t="s">
        <v>755</v>
      </c>
      <c r="C4849" t="s">
        <v>12</v>
      </c>
      <c r="D4849" t="s">
        <v>38</v>
      </c>
      <c r="E4849" s="1">
        <v>46072.615277777775</v>
      </c>
      <c r="F4849" s="1">
        <v>46076.156944444447</v>
      </c>
      <c r="G4849" t="s">
        <v>35</v>
      </c>
      <c r="H4849" t="s">
        <v>15</v>
      </c>
      <c r="I4849" t="s">
        <v>16</v>
      </c>
      <c r="J4849">
        <v>4</v>
      </c>
      <c r="K4849" t="str">
        <f>IF(tickets_dataset[[#This Row],[status]] = "Closed", "Yes","No")</f>
        <v>Yes</v>
      </c>
      <c r="L4849" s="2">
        <f t="shared" si="300"/>
        <v>85.000000000116415</v>
      </c>
      <c r="M4849" t="str">
        <f t="shared" si="301"/>
        <v>Yes</v>
      </c>
      <c r="N4849" t="str">
        <f t="shared" si="302"/>
        <v>Feb</v>
      </c>
      <c r="O4849" s="2">
        <f t="shared" si="303"/>
        <v>3.5416666666715173</v>
      </c>
      <c r="P4849" t="str">
        <f>VLOOKUP(G4849,Agents!A:E,4,FALSE)</f>
        <v>Team1</v>
      </c>
      <c r="Q4849" t="str">
        <f>VLOOKUP(G4849,Agents!A:E,5,FALSE)</f>
        <v>Senior</v>
      </c>
      <c r="R4849" t="str">
        <f>VLOOKUP(G4849,Agents!A:E,2,FALSE)</f>
        <v>Evening</v>
      </c>
    </row>
    <row r="4850" spans="1:18" x14ac:dyDescent="0.35">
      <c r="A4850" t="s">
        <v>8050</v>
      </c>
      <c r="B4850" t="s">
        <v>8051</v>
      </c>
      <c r="C4850" t="s">
        <v>34</v>
      </c>
      <c r="D4850" t="s">
        <v>13</v>
      </c>
      <c r="E4850" s="1">
        <v>46042.065972222219</v>
      </c>
      <c r="F4850" s="1">
        <v>46042.190972222219</v>
      </c>
      <c r="G4850" t="s">
        <v>31</v>
      </c>
      <c r="H4850" t="s">
        <v>15</v>
      </c>
      <c r="I4850" t="s">
        <v>16</v>
      </c>
      <c r="J4850">
        <v>5</v>
      </c>
      <c r="K4850" t="str">
        <f>IF(tickets_dataset[[#This Row],[status]] = "Closed", "Yes","No")</f>
        <v>Yes</v>
      </c>
      <c r="L4850" s="2">
        <f t="shared" si="300"/>
        <v>3</v>
      </c>
      <c r="M4850" t="str">
        <f t="shared" si="301"/>
        <v>No</v>
      </c>
      <c r="N4850" t="str">
        <f t="shared" si="302"/>
        <v>Jan</v>
      </c>
      <c r="O4850" s="2">
        <f t="shared" si="303"/>
        <v>0.125</v>
      </c>
      <c r="P4850" t="str">
        <f>VLOOKUP(G4850,Agents!A:E,4,FALSE)</f>
        <v>Team5</v>
      </c>
      <c r="Q4850" t="str">
        <f>VLOOKUP(G4850,Agents!A:E,5,FALSE)</f>
        <v>Senior</v>
      </c>
      <c r="R4850" t="str">
        <f>VLOOKUP(G4850,Agents!A:E,2,FALSE)</f>
        <v>Evening</v>
      </c>
    </row>
    <row r="4851" spans="1:18" x14ac:dyDescent="0.35">
      <c r="A4851" t="s">
        <v>8052</v>
      </c>
      <c r="B4851" t="s">
        <v>6518</v>
      </c>
      <c r="C4851" t="s">
        <v>34</v>
      </c>
      <c r="D4851" t="s">
        <v>26</v>
      </c>
      <c r="E4851" s="1">
        <v>46059.906944444447</v>
      </c>
      <c r="F4851" s="1">
        <v>46062.781944444447</v>
      </c>
      <c r="G4851" t="s">
        <v>273</v>
      </c>
      <c r="H4851" t="s">
        <v>15</v>
      </c>
      <c r="I4851" t="s">
        <v>68</v>
      </c>
      <c r="J4851">
        <v>2</v>
      </c>
      <c r="K4851" t="str">
        <f>IF(tickets_dataset[[#This Row],[status]] = "Closed", "Yes","No")</f>
        <v>Yes</v>
      </c>
      <c r="L4851" s="2">
        <f t="shared" si="300"/>
        <v>69</v>
      </c>
      <c r="M4851" t="str">
        <f t="shared" si="301"/>
        <v>Yes</v>
      </c>
      <c r="N4851" t="str">
        <f t="shared" si="302"/>
        <v>Feb</v>
      </c>
      <c r="O4851" s="2">
        <f t="shared" si="303"/>
        <v>2.875</v>
      </c>
      <c r="P4851" t="str">
        <f>VLOOKUP(G4851,Agents!A:E,4,FALSE)</f>
        <v>Team3</v>
      </c>
      <c r="Q4851" t="str">
        <f>VLOOKUP(G4851,Agents!A:E,5,FALSE)</f>
        <v>Senior</v>
      </c>
      <c r="R4851" t="str">
        <f>VLOOKUP(G4851,Agents!A:E,2,FALSE)</f>
        <v>Evening</v>
      </c>
    </row>
    <row r="4852" spans="1:18" x14ac:dyDescent="0.35">
      <c r="A4852" t="s">
        <v>8053</v>
      </c>
      <c r="B4852" t="s">
        <v>3140</v>
      </c>
      <c r="C4852" t="s">
        <v>50</v>
      </c>
      <c r="D4852" t="s">
        <v>13</v>
      </c>
      <c r="E4852" s="1">
        <v>46111.827777777777</v>
      </c>
      <c r="F4852" s="1">
        <v>46113.536111111112</v>
      </c>
      <c r="G4852" t="s">
        <v>119</v>
      </c>
      <c r="H4852" t="s">
        <v>15</v>
      </c>
      <c r="I4852" t="s">
        <v>16</v>
      </c>
      <c r="J4852">
        <v>4</v>
      </c>
      <c r="K4852" t="str">
        <f>IF(tickets_dataset[[#This Row],[status]] = "Closed", "Yes","No")</f>
        <v>Yes</v>
      </c>
      <c r="L4852" s="2">
        <f t="shared" si="300"/>
        <v>41.000000000058208</v>
      </c>
      <c r="M4852" t="str">
        <f t="shared" si="301"/>
        <v>No</v>
      </c>
      <c r="N4852" t="str">
        <f t="shared" si="302"/>
        <v>Mar</v>
      </c>
      <c r="O4852" s="2">
        <f t="shared" si="303"/>
        <v>1.7083333333357587</v>
      </c>
      <c r="P4852" t="str">
        <f>VLOOKUP(G4852,Agents!A:E,4,FALSE)</f>
        <v>Team1</v>
      </c>
      <c r="Q4852" t="str">
        <f>VLOOKUP(G4852,Agents!A:E,5,FALSE)</f>
        <v>Junior</v>
      </c>
      <c r="R4852" t="str">
        <f>VLOOKUP(G4852,Agents!A:E,2,FALSE)</f>
        <v>Morning</v>
      </c>
    </row>
    <row r="4853" spans="1:18" x14ac:dyDescent="0.35">
      <c r="A4853" t="s">
        <v>8054</v>
      </c>
      <c r="B4853" t="s">
        <v>8055</v>
      </c>
      <c r="C4853" t="s">
        <v>50</v>
      </c>
      <c r="D4853" t="s">
        <v>13</v>
      </c>
      <c r="E4853" s="1">
        <v>46065.990277777775</v>
      </c>
      <c r="F4853" s="1">
        <v>46067.115277777775</v>
      </c>
      <c r="G4853" t="s">
        <v>91</v>
      </c>
      <c r="H4853" t="s">
        <v>15</v>
      </c>
      <c r="I4853" t="s">
        <v>16</v>
      </c>
      <c r="J4853">
        <v>3</v>
      </c>
      <c r="K4853" t="str">
        <f>IF(tickets_dataset[[#This Row],[status]] = "Closed", "Yes","No")</f>
        <v>Yes</v>
      </c>
      <c r="L4853" s="2">
        <f t="shared" si="300"/>
        <v>27</v>
      </c>
      <c r="M4853" t="str">
        <f t="shared" si="301"/>
        <v>No</v>
      </c>
      <c r="N4853" t="str">
        <f t="shared" si="302"/>
        <v>Feb</v>
      </c>
      <c r="O4853" s="2">
        <f t="shared" si="303"/>
        <v>1.125</v>
      </c>
      <c r="P4853" t="str">
        <f>VLOOKUP(G4853,Agents!A:E,4,FALSE)</f>
        <v>Team5</v>
      </c>
      <c r="Q4853" t="str">
        <f>VLOOKUP(G4853,Agents!A:E,5,FALSE)</f>
        <v>Mid</v>
      </c>
      <c r="R4853" t="str">
        <f>VLOOKUP(G4853,Agents!A:E,2,FALSE)</f>
        <v>Night</v>
      </c>
    </row>
    <row r="4854" spans="1:18" x14ac:dyDescent="0.35">
      <c r="A4854" t="s">
        <v>8056</v>
      </c>
      <c r="B4854" t="s">
        <v>4991</v>
      </c>
      <c r="C4854" t="s">
        <v>76</v>
      </c>
      <c r="D4854" t="s">
        <v>26</v>
      </c>
      <c r="E4854" s="1">
        <v>46037.896527777775</v>
      </c>
      <c r="F4854" s="1">
        <v>46038.729861111111</v>
      </c>
      <c r="G4854" t="s">
        <v>239</v>
      </c>
      <c r="H4854" t="s">
        <v>15</v>
      </c>
      <c r="I4854" t="s">
        <v>16</v>
      </c>
      <c r="J4854">
        <v>4</v>
      </c>
      <c r="K4854" t="str">
        <f>IF(tickets_dataset[[#This Row],[status]] = "Closed", "Yes","No")</f>
        <v>Yes</v>
      </c>
      <c r="L4854" s="2">
        <f t="shared" si="300"/>
        <v>20.000000000058208</v>
      </c>
      <c r="M4854" t="str">
        <f t="shared" si="301"/>
        <v>No</v>
      </c>
      <c r="N4854" t="str">
        <f t="shared" si="302"/>
        <v>Jan</v>
      </c>
      <c r="O4854" s="2">
        <f t="shared" si="303"/>
        <v>0.83333333333575865</v>
      </c>
      <c r="P4854" t="str">
        <f>VLOOKUP(G4854,Agents!A:E,4,FALSE)</f>
        <v>Team1</v>
      </c>
      <c r="Q4854" t="str">
        <f>VLOOKUP(G4854,Agents!A:E,5,FALSE)</f>
        <v>Senior</v>
      </c>
      <c r="R4854" t="str">
        <f>VLOOKUP(G4854,Agents!A:E,2,FALSE)</f>
        <v>Evening</v>
      </c>
    </row>
    <row r="4855" spans="1:18" x14ac:dyDescent="0.35">
      <c r="A4855" t="s">
        <v>8057</v>
      </c>
      <c r="B4855" t="s">
        <v>8058</v>
      </c>
      <c r="C4855" t="s">
        <v>50</v>
      </c>
      <c r="D4855" t="s">
        <v>26</v>
      </c>
      <c r="E4855" s="1">
        <v>46069.539583333331</v>
      </c>
      <c r="F4855" s="1">
        <v>46070.122916666667</v>
      </c>
      <c r="G4855" t="s">
        <v>100</v>
      </c>
      <c r="H4855" t="s">
        <v>28</v>
      </c>
      <c r="I4855" t="s">
        <v>16</v>
      </c>
      <c r="J4855">
        <v>4</v>
      </c>
      <c r="K4855" t="str">
        <f>IF(tickets_dataset[[#This Row],[status]] = "Closed", "Yes","No")</f>
        <v>No</v>
      </c>
      <c r="L4855" s="2">
        <f t="shared" si="300"/>
        <v>14.000000000058208</v>
      </c>
      <c r="M4855" t="str">
        <f t="shared" si="301"/>
        <v>No</v>
      </c>
      <c r="N4855" t="str">
        <f t="shared" si="302"/>
        <v>Feb</v>
      </c>
      <c r="O4855" s="2">
        <f t="shared" si="303"/>
        <v>0.58333333333575865</v>
      </c>
      <c r="P4855" t="str">
        <f>VLOOKUP(G4855,Agents!A:E,4,FALSE)</f>
        <v>Team4</v>
      </c>
      <c r="Q4855" t="str">
        <f>VLOOKUP(G4855,Agents!A:E,5,FALSE)</f>
        <v>Junior</v>
      </c>
      <c r="R4855" t="str">
        <f>VLOOKUP(G4855,Agents!A:E,2,FALSE)</f>
        <v>Evening</v>
      </c>
    </row>
    <row r="4856" spans="1:18" x14ac:dyDescent="0.35">
      <c r="A4856" t="s">
        <v>8059</v>
      </c>
      <c r="B4856" t="s">
        <v>1889</v>
      </c>
      <c r="C4856" t="s">
        <v>34</v>
      </c>
      <c r="D4856" t="s">
        <v>13</v>
      </c>
      <c r="E4856" s="1">
        <v>46100.853472222225</v>
      </c>
      <c r="F4856" s="1">
        <v>46102.520138888889</v>
      </c>
      <c r="G4856" t="s">
        <v>23</v>
      </c>
      <c r="H4856" t="s">
        <v>15</v>
      </c>
      <c r="I4856" t="s">
        <v>16</v>
      </c>
      <c r="J4856">
        <v>4</v>
      </c>
      <c r="K4856" t="str">
        <f>IF(tickets_dataset[[#This Row],[status]] = "Closed", "Yes","No")</f>
        <v>Yes</v>
      </c>
      <c r="L4856" s="2">
        <f t="shared" si="300"/>
        <v>39.999999999941792</v>
      </c>
      <c r="M4856" t="str">
        <f t="shared" si="301"/>
        <v>No</v>
      </c>
      <c r="N4856" t="str">
        <f t="shared" si="302"/>
        <v>Mar</v>
      </c>
      <c r="O4856" s="2">
        <f t="shared" si="303"/>
        <v>1.6666666666642413</v>
      </c>
      <c r="P4856" t="str">
        <f>VLOOKUP(G4856,Agents!A:E,4,FALSE)</f>
        <v>Team3</v>
      </c>
      <c r="Q4856" t="str">
        <f>VLOOKUP(G4856,Agents!A:E,5,FALSE)</f>
        <v>Senior</v>
      </c>
      <c r="R4856" t="str">
        <f>VLOOKUP(G4856,Agents!A:E,2,FALSE)</f>
        <v>Evening</v>
      </c>
    </row>
    <row r="4857" spans="1:18" x14ac:dyDescent="0.35">
      <c r="A4857" t="s">
        <v>8060</v>
      </c>
      <c r="B4857" t="s">
        <v>410</v>
      </c>
      <c r="C4857" t="s">
        <v>34</v>
      </c>
      <c r="D4857" t="s">
        <v>26</v>
      </c>
      <c r="E4857" s="1">
        <v>46061.136805555558</v>
      </c>
      <c r="F4857" s="1">
        <v>46062.220138888886</v>
      </c>
      <c r="G4857" t="s">
        <v>110</v>
      </c>
      <c r="H4857" t="s">
        <v>15</v>
      </c>
      <c r="I4857" t="s">
        <v>16</v>
      </c>
      <c r="J4857">
        <v>5</v>
      </c>
      <c r="K4857" t="str">
        <f>IF(tickets_dataset[[#This Row],[status]] = "Closed", "Yes","No")</f>
        <v>Yes</v>
      </c>
      <c r="L4857" s="2">
        <f t="shared" si="300"/>
        <v>25.999999999883585</v>
      </c>
      <c r="M4857" t="str">
        <f t="shared" si="301"/>
        <v>No</v>
      </c>
      <c r="N4857" t="str">
        <f t="shared" si="302"/>
        <v>Feb</v>
      </c>
      <c r="O4857" s="2">
        <f t="shared" si="303"/>
        <v>1.0833333333284827</v>
      </c>
      <c r="P4857" t="str">
        <f>VLOOKUP(G4857,Agents!A:E,4,FALSE)</f>
        <v>Team4</v>
      </c>
      <c r="Q4857" t="str">
        <f>VLOOKUP(G4857,Agents!A:E,5,FALSE)</f>
        <v>Junior</v>
      </c>
      <c r="R4857" t="str">
        <f>VLOOKUP(G4857,Agents!A:E,2,FALSE)</f>
        <v>Morning</v>
      </c>
    </row>
    <row r="4858" spans="1:18" x14ac:dyDescent="0.35">
      <c r="A4858" t="s">
        <v>8061</v>
      </c>
      <c r="B4858" t="s">
        <v>8062</v>
      </c>
      <c r="C4858" t="s">
        <v>76</v>
      </c>
      <c r="D4858" t="s">
        <v>26</v>
      </c>
      <c r="E4858" s="1">
        <v>46046.899305555555</v>
      </c>
      <c r="F4858" s="1">
        <v>46049.190972222219</v>
      </c>
      <c r="G4858" t="s">
        <v>149</v>
      </c>
      <c r="H4858" t="s">
        <v>15</v>
      </c>
      <c r="I4858" t="s">
        <v>16</v>
      </c>
      <c r="J4858">
        <v>5</v>
      </c>
      <c r="K4858" t="str">
        <f>IF(tickets_dataset[[#This Row],[status]] = "Closed", "Yes","No")</f>
        <v>Yes</v>
      </c>
      <c r="L4858" s="2">
        <f t="shared" si="300"/>
        <v>54.999999999941792</v>
      </c>
      <c r="M4858" t="str">
        <f t="shared" si="301"/>
        <v>Yes</v>
      </c>
      <c r="N4858" t="str">
        <f t="shared" si="302"/>
        <v>Jan</v>
      </c>
      <c r="O4858" s="2">
        <f t="shared" si="303"/>
        <v>2.2916666666642413</v>
      </c>
      <c r="P4858" t="str">
        <f>VLOOKUP(G4858,Agents!A:E,4,FALSE)</f>
        <v>Team3</v>
      </c>
      <c r="Q4858" t="str">
        <f>VLOOKUP(G4858,Agents!A:E,5,FALSE)</f>
        <v>Mid</v>
      </c>
      <c r="R4858" t="str">
        <f>VLOOKUP(G4858,Agents!A:E,2,FALSE)</f>
        <v>Night</v>
      </c>
    </row>
    <row r="4859" spans="1:18" x14ac:dyDescent="0.35">
      <c r="A4859" t="s">
        <v>8063</v>
      </c>
      <c r="B4859" t="s">
        <v>6203</v>
      </c>
      <c r="C4859" t="s">
        <v>34</v>
      </c>
      <c r="D4859" t="s">
        <v>38</v>
      </c>
      <c r="E4859" s="1">
        <v>46056.164583333331</v>
      </c>
      <c r="F4859" s="1">
        <v>46059.456250000003</v>
      </c>
      <c r="G4859" t="s">
        <v>273</v>
      </c>
      <c r="H4859" t="s">
        <v>15</v>
      </c>
      <c r="I4859" t="s">
        <v>16</v>
      </c>
      <c r="J4859">
        <v>4</v>
      </c>
      <c r="K4859" t="str">
        <f>IF(tickets_dataset[[#This Row],[status]] = "Closed", "Yes","No")</f>
        <v>Yes</v>
      </c>
      <c r="L4859" s="2">
        <f t="shared" si="300"/>
        <v>79.000000000116415</v>
      </c>
      <c r="M4859" t="str">
        <f t="shared" si="301"/>
        <v>Yes</v>
      </c>
      <c r="N4859" t="str">
        <f t="shared" si="302"/>
        <v>Feb</v>
      </c>
      <c r="O4859" s="2">
        <f t="shared" si="303"/>
        <v>3.2916666666715173</v>
      </c>
      <c r="P4859" t="str">
        <f>VLOOKUP(G4859,Agents!A:E,4,FALSE)</f>
        <v>Team3</v>
      </c>
      <c r="Q4859" t="str">
        <f>VLOOKUP(G4859,Agents!A:E,5,FALSE)</f>
        <v>Senior</v>
      </c>
      <c r="R4859" t="str">
        <f>VLOOKUP(G4859,Agents!A:E,2,FALSE)</f>
        <v>Evening</v>
      </c>
    </row>
    <row r="4860" spans="1:18" x14ac:dyDescent="0.35">
      <c r="A4860" t="s">
        <v>8064</v>
      </c>
      <c r="B4860" t="s">
        <v>622</v>
      </c>
      <c r="C4860" t="s">
        <v>12</v>
      </c>
      <c r="D4860" t="s">
        <v>26</v>
      </c>
      <c r="E4860" s="1">
        <v>46042.395138888889</v>
      </c>
      <c r="F4860" s="1">
        <v>46043.145138888889</v>
      </c>
      <c r="G4860" t="s">
        <v>183</v>
      </c>
      <c r="H4860" t="s">
        <v>15</v>
      </c>
      <c r="I4860" t="s">
        <v>16</v>
      </c>
      <c r="J4860">
        <v>4</v>
      </c>
      <c r="K4860" t="str">
        <f>IF(tickets_dataset[[#This Row],[status]] = "Closed", "Yes","No")</f>
        <v>Yes</v>
      </c>
      <c r="L4860" s="2">
        <f t="shared" si="300"/>
        <v>18</v>
      </c>
      <c r="M4860" t="str">
        <f t="shared" si="301"/>
        <v>No</v>
      </c>
      <c r="N4860" t="str">
        <f t="shared" si="302"/>
        <v>Jan</v>
      </c>
      <c r="O4860" s="2">
        <f t="shared" si="303"/>
        <v>0.75</v>
      </c>
      <c r="P4860" t="str">
        <f>VLOOKUP(G4860,Agents!A:E,4,FALSE)</f>
        <v>Team3</v>
      </c>
      <c r="Q4860" t="str">
        <f>VLOOKUP(G4860,Agents!A:E,5,FALSE)</f>
        <v>Senior</v>
      </c>
      <c r="R4860" t="str">
        <f>VLOOKUP(G4860,Agents!A:E,2,FALSE)</f>
        <v>Night</v>
      </c>
    </row>
    <row r="4861" spans="1:18" x14ac:dyDescent="0.35">
      <c r="A4861" t="s">
        <v>8065</v>
      </c>
      <c r="B4861" t="s">
        <v>8066</v>
      </c>
      <c r="C4861" t="s">
        <v>12</v>
      </c>
      <c r="D4861" t="s">
        <v>13</v>
      </c>
      <c r="E4861" s="1">
        <v>46104.520138888889</v>
      </c>
      <c r="F4861" s="1">
        <v>46105.061805555553</v>
      </c>
      <c r="G4861" t="s">
        <v>164</v>
      </c>
      <c r="H4861" t="s">
        <v>15</v>
      </c>
      <c r="I4861" t="s">
        <v>16</v>
      </c>
      <c r="J4861">
        <v>2</v>
      </c>
      <c r="K4861" t="str">
        <f>IF(tickets_dataset[[#This Row],[status]] = "Closed", "Yes","No")</f>
        <v>Yes</v>
      </c>
      <c r="L4861" s="2">
        <f t="shared" si="300"/>
        <v>12.999999999941792</v>
      </c>
      <c r="M4861" t="str">
        <f t="shared" si="301"/>
        <v>No</v>
      </c>
      <c r="N4861" t="str">
        <f t="shared" si="302"/>
        <v>Mar</v>
      </c>
      <c r="O4861" s="2">
        <f t="shared" si="303"/>
        <v>0.54166666666424135</v>
      </c>
      <c r="P4861" t="str">
        <f>VLOOKUP(G4861,Agents!A:E,4,FALSE)</f>
        <v>Team4</v>
      </c>
      <c r="Q4861" t="str">
        <f>VLOOKUP(G4861,Agents!A:E,5,FALSE)</f>
        <v>Senior</v>
      </c>
      <c r="R4861" t="str">
        <f>VLOOKUP(G4861,Agents!A:E,2,FALSE)</f>
        <v>Evening</v>
      </c>
    </row>
    <row r="4862" spans="1:18" x14ac:dyDescent="0.35">
      <c r="A4862" t="s">
        <v>8067</v>
      </c>
      <c r="B4862" t="s">
        <v>5737</v>
      </c>
      <c r="C4862" t="s">
        <v>22</v>
      </c>
      <c r="D4862" t="s">
        <v>13</v>
      </c>
      <c r="E4862" s="1">
        <v>46043.259027777778</v>
      </c>
      <c r="F4862" s="1">
        <v>46043.717361111114</v>
      </c>
      <c r="G4862" t="s">
        <v>221</v>
      </c>
      <c r="H4862" t="s">
        <v>15</v>
      </c>
      <c r="I4862" t="s">
        <v>16</v>
      </c>
      <c r="J4862">
        <v>4</v>
      </c>
      <c r="K4862" t="str">
        <f>IF(tickets_dataset[[#This Row],[status]] = "Closed", "Yes","No")</f>
        <v>Yes</v>
      </c>
      <c r="L4862" s="2">
        <f t="shared" si="300"/>
        <v>11.000000000058208</v>
      </c>
      <c r="M4862" t="str">
        <f t="shared" si="301"/>
        <v>No</v>
      </c>
      <c r="N4862" t="str">
        <f t="shared" si="302"/>
        <v>Jan</v>
      </c>
      <c r="O4862" s="2">
        <f t="shared" si="303"/>
        <v>0.45833333333575865</v>
      </c>
      <c r="P4862" t="str">
        <f>VLOOKUP(G4862,Agents!A:E,4,FALSE)</f>
        <v>Team4</v>
      </c>
      <c r="Q4862" t="str">
        <f>VLOOKUP(G4862,Agents!A:E,5,FALSE)</f>
        <v>Senior</v>
      </c>
      <c r="R4862" t="str">
        <f>VLOOKUP(G4862,Agents!A:E,2,FALSE)</f>
        <v>Morning</v>
      </c>
    </row>
    <row r="4863" spans="1:18" x14ac:dyDescent="0.35">
      <c r="A4863" t="s">
        <v>8068</v>
      </c>
      <c r="B4863" t="s">
        <v>3984</v>
      </c>
      <c r="C4863" t="s">
        <v>50</v>
      </c>
      <c r="D4863" t="s">
        <v>26</v>
      </c>
      <c r="E4863" s="1">
        <v>46075.98541666667</v>
      </c>
      <c r="F4863" s="1">
        <v>46077.818749999999</v>
      </c>
      <c r="G4863" t="s">
        <v>103</v>
      </c>
      <c r="H4863" t="s">
        <v>15</v>
      </c>
      <c r="I4863" t="s">
        <v>16</v>
      </c>
      <c r="J4863">
        <v>3</v>
      </c>
      <c r="K4863" t="str">
        <f>IF(tickets_dataset[[#This Row],[status]] = "Closed", "Yes","No")</f>
        <v>Yes</v>
      </c>
      <c r="L4863" s="2">
        <f t="shared" si="300"/>
        <v>43.999999999883585</v>
      </c>
      <c r="M4863" t="str">
        <f t="shared" si="301"/>
        <v>No</v>
      </c>
      <c r="N4863" t="str">
        <f t="shared" si="302"/>
        <v>Feb</v>
      </c>
      <c r="O4863" s="2">
        <f t="shared" si="303"/>
        <v>1.8333333333284827</v>
      </c>
      <c r="P4863" t="str">
        <f>VLOOKUP(G4863,Agents!A:E,4,FALSE)</f>
        <v>Team4</v>
      </c>
      <c r="Q4863" t="str">
        <f>VLOOKUP(G4863,Agents!A:E,5,FALSE)</f>
        <v>Senior</v>
      </c>
      <c r="R4863" t="str">
        <f>VLOOKUP(G4863,Agents!A:E,2,FALSE)</f>
        <v>Night</v>
      </c>
    </row>
    <row r="4864" spans="1:18" x14ac:dyDescent="0.35">
      <c r="A4864" t="s">
        <v>8069</v>
      </c>
      <c r="B4864" t="s">
        <v>5906</v>
      </c>
      <c r="C4864" t="s">
        <v>34</v>
      </c>
      <c r="D4864" t="s">
        <v>13</v>
      </c>
      <c r="E4864" s="1">
        <v>46050.429861111108</v>
      </c>
      <c r="F4864" s="1">
        <v>46050.554861111108</v>
      </c>
      <c r="G4864" t="s">
        <v>140</v>
      </c>
      <c r="H4864" t="s">
        <v>15</v>
      </c>
      <c r="I4864" t="s">
        <v>16</v>
      </c>
      <c r="J4864">
        <v>5</v>
      </c>
      <c r="K4864" t="str">
        <f>IF(tickets_dataset[[#This Row],[status]] = "Closed", "Yes","No")</f>
        <v>Yes</v>
      </c>
      <c r="L4864" s="2">
        <f t="shared" si="300"/>
        <v>3</v>
      </c>
      <c r="M4864" t="str">
        <f t="shared" si="301"/>
        <v>No</v>
      </c>
      <c r="N4864" t="str">
        <f t="shared" si="302"/>
        <v>Jan</v>
      </c>
      <c r="O4864" s="2">
        <f t="shared" si="303"/>
        <v>0.125</v>
      </c>
      <c r="P4864" t="str">
        <f>VLOOKUP(G4864,Agents!A:E,4,FALSE)</f>
        <v>Team1</v>
      </c>
      <c r="Q4864" t="str">
        <f>VLOOKUP(G4864,Agents!A:E,5,FALSE)</f>
        <v>Junior</v>
      </c>
      <c r="R4864" t="str">
        <f>VLOOKUP(G4864,Agents!A:E,2,FALSE)</f>
        <v>Morning</v>
      </c>
    </row>
    <row r="4865" spans="1:18" x14ac:dyDescent="0.35">
      <c r="A4865" t="s">
        <v>8070</v>
      </c>
      <c r="B4865" t="s">
        <v>8071</v>
      </c>
      <c r="C4865" t="s">
        <v>34</v>
      </c>
      <c r="D4865" t="s">
        <v>38</v>
      </c>
      <c r="E4865" s="1">
        <v>46106.545138888891</v>
      </c>
      <c r="F4865" s="1">
        <v>46108.795138888891</v>
      </c>
      <c r="G4865" t="s">
        <v>83</v>
      </c>
      <c r="H4865" t="s">
        <v>28</v>
      </c>
      <c r="I4865" t="s">
        <v>16</v>
      </c>
      <c r="J4865">
        <v>5</v>
      </c>
      <c r="K4865" t="str">
        <f>IF(tickets_dataset[[#This Row],[status]] = "Closed", "Yes","No")</f>
        <v>No</v>
      </c>
      <c r="L4865" s="2">
        <f t="shared" si="300"/>
        <v>54</v>
      </c>
      <c r="M4865" t="str">
        <f t="shared" si="301"/>
        <v>Yes</v>
      </c>
      <c r="N4865" t="str">
        <f t="shared" si="302"/>
        <v>Mar</v>
      </c>
      <c r="O4865" s="2">
        <f t="shared" si="303"/>
        <v>2.25</v>
      </c>
      <c r="P4865" t="str">
        <f>VLOOKUP(G4865,Agents!A:E,4,FALSE)</f>
        <v>Team2</v>
      </c>
      <c r="Q4865" t="str">
        <f>VLOOKUP(G4865,Agents!A:E,5,FALSE)</f>
        <v>Junior</v>
      </c>
      <c r="R4865" t="str">
        <f>VLOOKUP(G4865,Agents!A:E,2,FALSE)</f>
        <v>Night</v>
      </c>
    </row>
    <row r="4866" spans="1:18" x14ac:dyDescent="0.35">
      <c r="A4866" t="s">
        <v>8072</v>
      </c>
      <c r="B4866" t="s">
        <v>722</v>
      </c>
      <c r="C4866" t="s">
        <v>22</v>
      </c>
      <c r="D4866" t="s">
        <v>38</v>
      </c>
      <c r="E4866" s="1">
        <v>46106.675000000003</v>
      </c>
      <c r="F4866" s="1">
        <v>46107.3</v>
      </c>
      <c r="G4866" t="s">
        <v>216</v>
      </c>
      <c r="H4866" t="s">
        <v>15</v>
      </c>
      <c r="I4866" t="s">
        <v>16</v>
      </c>
      <c r="J4866">
        <v>4</v>
      </c>
      <c r="K4866" t="str">
        <f>IF(tickets_dataset[[#This Row],[status]] = "Closed", "Yes","No")</f>
        <v>Yes</v>
      </c>
      <c r="L4866" s="2">
        <f t="shared" ref="L4866:L4929" si="304">IF(ISBLANK(F4866),"",(F4866-E4866)*24)</f>
        <v>15</v>
      </c>
      <c r="M4866" t="str">
        <f t="shared" ref="M4866:M4929" si="305">IF(L4866&gt;48,"Yes","No")</f>
        <v>No</v>
      </c>
      <c r="N4866" t="str">
        <f t="shared" ref="N4866:N4929" si="306">TEXT(E4866,"mmm")</f>
        <v>Mar</v>
      </c>
      <c r="O4866" s="2">
        <f t="shared" si="303"/>
        <v>0.625</v>
      </c>
      <c r="P4866" t="str">
        <f>VLOOKUP(G4866,Agents!A:E,4,FALSE)</f>
        <v>Team5</v>
      </c>
      <c r="Q4866" t="str">
        <f>VLOOKUP(G4866,Agents!A:E,5,FALSE)</f>
        <v>Junior</v>
      </c>
      <c r="R4866" t="str">
        <f>VLOOKUP(G4866,Agents!A:E,2,FALSE)</f>
        <v>Evening</v>
      </c>
    </row>
    <row r="4867" spans="1:18" x14ac:dyDescent="0.35">
      <c r="A4867" t="s">
        <v>8073</v>
      </c>
      <c r="B4867" t="s">
        <v>381</v>
      </c>
      <c r="C4867" t="s">
        <v>50</v>
      </c>
      <c r="D4867" t="s">
        <v>38</v>
      </c>
      <c r="E4867" s="1">
        <v>46090.59097222222</v>
      </c>
      <c r="F4867" s="1">
        <v>46093.882638888892</v>
      </c>
      <c r="G4867" t="s">
        <v>80</v>
      </c>
      <c r="H4867" t="s">
        <v>15</v>
      </c>
      <c r="I4867" t="s">
        <v>16</v>
      </c>
      <c r="J4867">
        <v>4</v>
      </c>
      <c r="K4867" t="str">
        <f>IF(tickets_dataset[[#This Row],[status]] = "Closed", "Yes","No")</f>
        <v>Yes</v>
      </c>
      <c r="L4867" s="2">
        <f t="shared" si="304"/>
        <v>79.000000000116415</v>
      </c>
      <c r="M4867" t="str">
        <f t="shared" si="305"/>
        <v>Yes</v>
      </c>
      <c r="N4867" t="str">
        <f t="shared" si="306"/>
        <v>Mar</v>
      </c>
      <c r="O4867" s="2">
        <f t="shared" ref="O4867:O4930" si="307">F4867-E4867</f>
        <v>3.2916666666715173</v>
      </c>
      <c r="P4867" t="str">
        <f>VLOOKUP(G4867,Agents!A:E,4,FALSE)</f>
        <v>Team3</v>
      </c>
      <c r="Q4867" t="str">
        <f>VLOOKUP(G4867,Agents!A:E,5,FALSE)</f>
        <v>Junior</v>
      </c>
      <c r="R4867" t="str">
        <f>VLOOKUP(G4867,Agents!A:E,2,FALSE)</f>
        <v>Evening</v>
      </c>
    </row>
    <row r="4868" spans="1:18" x14ac:dyDescent="0.35">
      <c r="A4868" t="s">
        <v>8074</v>
      </c>
      <c r="B4868" t="s">
        <v>8075</v>
      </c>
      <c r="C4868" t="s">
        <v>50</v>
      </c>
      <c r="D4868" t="s">
        <v>13</v>
      </c>
      <c r="E4868" s="1">
        <v>46040.077777777777</v>
      </c>
      <c r="F4868" s="1">
        <v>46040.202777777777</v>
      </c>
      <c r="G4868" t="s">
        <v>131</v>
      </c>
      <c r="H4868" t="s">
        <v>28</v>
      </c>
      <c r="I4868" t="s">
        <v>16</v>
      </c>
      <c r="J4868">
        <v>4</v>
      </c>
      <c r="K4868" t="str">
        <f>IF(tickets_dataset[[#This Row],[status]] = "Closed", "Yes","No")</f>
        <v>No</v>
      </c>
      <c r="L4868" s="2">
        <f t="shared" si="304"/>
        <v>3</v>
      </c>
      <c r="M4868" t="str">
        <f t="shared" si="305"/>
        <v>No</v>
      </c>
      <c r="N4868" t="str">
        <f t="shared" si="306"/>
        <v>Jan</v>
      </c>
      <c r="O4868" s="2">
        <f t="shared" si="307"/>
        <v>0.125</v>
      </c>
      <c r="P4868" t="str">
        <f>VLOOKUP(G4868,Agents!A:E,4,FALSE)</f>
        <v>Team4</v>
      </c>
      <c r="Q4868" t="str">
        <f>VLOOKUP(G4868,Agents!A:E,5,FALSE)</f>
        <v>Junior</v>
      </c>
      <c r="R4868" t="str">
        <f>VLOOKUP(G4868,Agents!A:E,2,FALSE)</f>
        <v>Night</v>
      </c>
    </row>
    <row r="4869" spans="1:18" x14ac:dyDescent="0.35">
      <c r="A4869" t="s">
        <v>8076</v>
      </c>
      <c r="B4869" t="s">
        <v>6074</v>
      </c>
      <c r="C4869" t="s">
        <v>34</v>
      </c>
      <c r="D4869" t="s">
        <v>13</v>
      </c>
      <c r="E4869" s="1">
        <v>46031.287499999999</v>
      </c>
      <c r="F4869" s="1">
        <v>46031.370833333334</v>
      </c>
      <c r="G4869" t="s">
        <v>131</v>
      </c>
      <c r="H4869" t="s">
        <v>15</v>
      </c>
      <c r="I4869" t="s">
        <v>16</v>
      </c>
      <c r="J4869">
        <v>3</v>
      </c>
      <c r="K4869" t="str">
        <f>IF(tickets_dataset[[#This Row],[status]] = "Closed", "Yes","No")</f>
        <v>Yes</v>
      </c>
      <c r="L4869" s="2">
        <f t="shared" si="304"/>
        <v>2.0000000000582077</v>
      </c>
      <c r="M4869" t="str">
        <f t="shared" si="305"/>
        <v>No</v>
      </c>
      <c r="N4869" t="str">
        <f t="shared" si="306"/>
        <v>Jan</v>
      </c>
      <c r="O4869" s="2">
        <f t="shared" si="307"/>
        <v>8.3333333335758653E-2</v>
      </c>
      <c r="P4869" t="str">
        <f>VLOOKUP(G4869,Agents!A:E,4,FALSE)</f>
        <v>Team4</v>
      </c>
      <c r="Q4869" t="str">
        <f>VLOOKUP(G4869,Agents!A:E,5,FALSE)</f>
        <v>Junior</v>
      </c>
      <c r="R4869" t="str">
        <f>VLOOKUP(G4869,Agents!A:E,2,FALSE)</f>
        <v>Night</v>
      </c>
    </row>
    <row r="4870" spans="1:18" x14ac:dyDescent="0.35">
      <c r="A4870" t="s">
        <v>8077</v>
      </c>
      <c r="B4870" t="s">
        <v>6376</v>
      </c>
      <c r="C4870" t="s">
        <v>76</v>
      </c>
      <c r="D4870" t="s">
        <v>38</v>
      </c>
      <c r="E4870" s="1">
        <v>46055.008333333331</v>
      </c>
      <c r="F4870" s="1">
        <v>46056.008333333331</v>
      </c>
      <c r="G4870" t="s">
        <v>156</v>
      </c>
      <c r="H4870" t="s">
        <v>28</v>
      </c>
      <c r="I4870" t="s">
        <v>16</v>
      </c>
      <c r="J4870">
        <v>5</v>
      </c>
      <c r="K4870" t="str">
        <f>IF(tickets_dataset[[#This Row],[status]] = "Closed", "Yes","No")</f>
        <v>No</v>
      </c>
      <c r="L4870" s="2">
        <f t="shared" si="304"/>
        <v>24</v>
      </c>
      <c r="M4870" t="str">
        <f t="shared" si="305"/>
        <v>No</v>
      </c>
      <c r="N4870" t="str">
        <f t="shared" si="306"/>
        <v>Feb</v>
      </c>
      <c r="O4870" s="2">
        <f t="shared" si="307"/>
        <v>1</v>
      </c>
      <c r="P4870" t="str">
        <f>VLOOKUP(G4870,Agents!A:E,4,FALSE)</f>
        <v>Team3</v>
      </c>
      <c r="Q4870" t="str">
        <f>VLOOKUP(G4870,Agents!A:E,5,FALSE)</f>
        <v>Mid</v>
      </c>
      <c r="R4870" t="str">
        <f>VLOOKUP(G4870,Agents!A:E,2,FALSE)</f>
        <v>Evening</v>
      </c>
    </row>
    <row r="4871" spans="1:18" x14ac:dyDescent="0.35">
      <c r="A4871" t="s">
        <v>8078</v>
      </c>
      <c r="B4871" t="s">
        <v>8079</v>
      </c>
      <c r="C4871" t="s">
        <v>34</v>
      </c>
      <c r="D4871" t="s">
        <v>13</v>
      </c>
      <c r="E4871" s="1">
        <v>46101.405555555553</v>
      </c>
      <c r="F4871" s="1">
        <v>46101.780555555553</v>
      </c>
      <c r="G4871" t="s">
        <v>119</v>
      </c>
      <c r="H4871" t="s">
        <v>15</v>
      </c>
      <c r="I4871" t="s">
        <v>16</v>
      </c>
      <c r="J4871">
        <v>4</v>
      </c>
      <c r="K4871" t="str">
        <f>IF(tickets_dataset[[#This Row],[status]] = "Closed", "Yes","No")</f>
        <v>Yes</v>
      </c>
      <c r="L4871" s="2">
        <f t="shared" si="304"/>
        <v>9</v>
      </c>
      <c r="M4871" t="str">
        <f t="shared" si="305"/>
        <v>No</v>
      </c>
      <c r="N4871" t="str">
        <f t="shared" si="306"/>
        <v>Mar</v>
      </c>
      <c r="O4871" s="2">
        <f t="shared" si="307"/>
        <v>0.375</v>
      </c>
      <c r="P4871" t="str">
        <f>VLOOKUP(G4871,Agents!A:E,4,FALSE)</f>
        <v>Team1</v>
      </c>
      <c r="Q4871" t="str">
        <f>VLOOKUP(G4871,Agents!A:E,5,FALSE)</f>
        <v>Junior</v>
      </c>
      <c r="R4871" t="str">
        <f>VLOOKUP(G4871,Agents!A:E,2,FALSE)</f>
        <v>Morning</v>
      </c>
    </row>
    <row r="4872" spans="1:18" x14ac:dyDescent="0.35">
      <c r="A4872" t="s">
        <v>8080</v>
      </c>
      <c r="B4872" t="s">
        <v>4529</v>
      </c>
      <c r="C4872" t="s">
        <v>12</v>
      </c>
      <c r="D4872" t="s">
        <v>38</v>
      </c>
      <c r="E4872" s="1">
        <v>46078.59375</v>
      </c>
      <c r="F4872" s="1">
        <v>46081.927083333336</v>
      </c>
      <c r="G4872" t="s">
        <v>422</v>
      </c>
      <c r="H4872" t="s">
        <v>28</v>
      </c>
      <c r="I4872" t="s">
        <v>16</v>
      </c>
      <c r="J4872">
        <v>4</v>
      </c>
      <c r="K4872" t="str">
        <f>IF(tickets_dataset[[#This Row],[status]] = "Closed", "Yes","No")</f>
        <v>No</v>
      </c>
      <c r="L4872" s="2">
        <f t="shared" si="304"/>
        <v>80.000000000058208</v>
      </c>
      <c r="M4872" t="str">
        <f t="shared" si="305"/>
        <v>Yes</v>
      </c>
      <c r="N4872" t="str">
        <f t="shared" si="306"/>
        <v>Feb</v>
      </c>
      <c r="O4872" s="2">
        <f t="shared" si="307"/>
        <v>3.3333333333357587</v>
      </c>
      <c r="P4872" t="str">
        <f>VLOOKUP(G4872,Agents!A:E,4,FALSE)</f>
        <v>Team5</v>
      </c>
      <c r="Q4872" t="str">
        <f>VLOOKUP(G4872,Agents!A:E,5,FALSE)</f>
        <v>Mid</v>
      </c>
      <c r="R4872" t="str">
        <f>VLOOKUP(G4872,Agents!A:E,2,FALSE)</f>
        <v>Evening</v>
      </c>
    </row>
    <row r="4873" spans="1:18" x14ac:dyDescent="0.35">
      <c r="A4873" t="s">
        <v>8081</v>
      </c>
      <c r="B4873" t="s">
        <v>8082</v>
      </c>
      <c r="C4873" t="s">
        <v>34</v>
      </c>
      <c r="D4873" t="s">
        <v>26</v>
      </c>
      <c r="E4873" s="1">
        <v>46030.088194444441</v>
      </c>
      <c r="F4873" s="1">
        <v>46030.713194444441</v>
      </c>
      <c r="G4873" t="s">
        <v>67</v>
      </c>
      <c r="H4873" t="s">
        <v>15</v>
      </c>
      <c r="I4873" t="s">
        <v>16</v>
      </c>
      <c r="J4873">
        <v>4</v>
      </c>
      <c r="K4873" t="str">
        <f>IF(tickets_dataset[[#This Row],[status]] = "Closed", "Yes","No")</f>
        <v>Yes</v>
      </c>
      <c r="L4873" s="2">
        <f t="shared" si="304"/>
        <v>15</v>
      </c>
      <c r="M4873" t="str">
        <f t="shared" si="305"/>
        <v>No</v>
      </c>
      <c r="N4873" t="str">
        <f t="shared" si="306"/>
        <v>Jan</v>
      </c>
      <c r="O4873" s="2">
        <f t="shared" si="307"/>
        <v>0.625</v>
      </c>
      <c r="P4873" t="str">
        <f>VLOOKUP(G4873,Agents!A:E,4,FALSE)</f>
        <v>Team5</v>
      </c>
      <c r="Q4873" t="str">
        <f>VLOOKUP(G4873,Agents!A:E,5,FALSE)</f>
        <v>Junior</v>
      </c>
      <c r="R4873" t="str">
        <f>VLOOKUP(G4873,Agents!A:E,2,FALSE)</f>
        <v>Evening</v>
      </c>
    </row>
    <row r="4874" spans="1:18" x14ac:dyDescent="0.35">
      <c r="A4874" t="s">
        <v>8083</v>
      </c>
      <c r="B4874" t="s">
        <v>3733</v>
      </c>
      <c r="C4874" t="s">
        <v>12</v>
      </c>
      <c r="D4874" t="s">
        <v>38</v>
      </c>
      <c r="E4874" s="1">
        <v>46045.405555555553</v>
      </c>
      <c r="F4874" s="1">
        <v>46046.780555555553</v>
      </c>
      <c r="G4874" t="s">
        <v>56</v>
      </c>
      <c r="H4874" t="s">
        <v>15</v>
      </c>
      <c r="I4874" t="s">
        <v>16</v>
      </c>
      <c r="J4874">
        <v>5</v>
      </c>
      <c r="K4874" t="str">
        <f>IF(tickets_dataset[[#This Row],[status]] = "Closed", "Yes","No")</f>
        <v>Yes</v>
      </c>
      <c r="L4874" s="2">
        <f t="shared" si="304"/>
        <v>33</v>
      </c>
      <c r="M4874" t="str">
        <f t="shared" si="305"/>
        <v>No</v>
      </c>
      <c r="N4874" t="str">
        <f t="shared" si="306"/>
        <v>Jan</v>
      </c>
      <c r="O4874" s="2">
        <f t="shared" si="307"/>
        <v>1.375</v>
      </c>
      <c r="P4874" t="str">
        <f>VLOOKUP(G4874,Agents!A:E,4,FALSE)</f>
        <v>Team1</v>
      </c>
      <c r="Q4874" t="str">
        <f>VLOOKUP(G4874,Agents!A:E,5,FALSE)</f>
        <v>Senior</v>
      </c>
      <c r="R4874" t="str">
        <f>VLOOKUP(G4874,Agents!A:E,2,FALSE)</f>
        <v>Night</v>
      </c>
    </row>
    <row r="4875" spans="1:18" x14ac:dyDescent="0.35">
      <c r="A4875" t="s">
        <v>8084</v>
      </c>
      <c r="B4875" t="s">
        <v>7729</v>
      </c>
      <c r="C4875" t="s">
        <v>50</v>
      </c>
      <c r="D4875" t="s">
        <v>38</v>
      </c>
      <c r="E4875" s="1">
        <v>46079.753472222219</v>
      </c>
      <c r="F4875" s="1">
        <v>46082.961805555555</v>
      </c>
      <c r="G4875" t="s">
        <v>239</v>
      </c>
      <c r="H4875" t="s">
        <v>15</v>
      </c>
      <c r="I4875" t="s">
        <v>16</v>
      </c>
      <c r="J4875">
        <v>5</v>
      </c>
      <c r="K4875" t="str">
        <f>IF(tickets_dataset[[#This Row],[status]] = "Closed", "Yes","No")</f>
        <v>Yes</v>
      </c>
      <c r="L4875" s="2">
        <f t="shared" si="304"/>
        <v>77.000000000058208</v>
      </c>
      <c r="M4875" t="str">
        <f t="shared" si="305"/>
        <v>Yes</v>
      </c>
      <c r="N4875" t="str">
        <f t="shared" si="306"/>
        <v>Feb</v>
      </c>
      <c r="O4875" s="2">
        <f t="shared" si="307"/>
        <v>3.2083333333357587</v>
      </c>
      <c r="P4875" t="str">
        <f>VLOOKUP(G4875,Agents!A:E,4,FALSE)</f>
        <v>Team1</v>
      </c>
      <c r="Q4875" t="str">
        <f>VLOOKUP(G4875,Agents!A:E,5,FALSE)</f>
        <v>Senior</v>
      </c>
      <c r="R4875" t="str">
        <f>VLOOKUP(G4875,Agents!A:E,2,FALSE)</f>
        <v>Evening</v>
      </c>
    </row>
    <row r="4876" spans="1:18" x14ac:dyDescent="0.35">
      <c r="A4876" t="s">
        <v>8085</v>
      </c>
      <c r="B4876" t="s">
        <v>8086</v>
      </c>
      <c r="C4876" t="s">
        <v>76</v>
      </c>
      <c r="D4876" t="s">
        <v>26</v>
      </c>
      <c r="E4876" s="1">
        <v>46077.336111111108</v>
      </c>
      <c r="F4876" s="1">
        <v>46079.919444444444</v>
      </c>
      <c r="G4876" t="s">
        <v>23</v>
      </c>
      <c r="H4876" t="s">
        <v>15</v>
      </c>
      <c r="I4876" t="s">
        <v>16</v>
      </c>
      <c r="J4876">
        <v>5</v>
      </c>
      <c r="K4876" t="str">
        <f>IF(tickets_dataset[[#This Row],[status]] = "Closed", "Yes","No")</f>
        <v>Yes</v>
      </c>
      <c r="L4876" s="2">
        <f t="shared" si="304"/>
        <v>62.000000000058208</v>
      </c>
      <c r="M4876" t="str">
        <f t="shared" si="305"/>
        <v>Yes</v>
      </c>
      <c r="N4876" t="str">
        <f t="shared" si="306"/>
        <v>Feb</v>
      </c>
      <c r="O4876" s="2">
        <f t="shared" si="307"/>
        <v>2.5833333333357587</v>
      </c>
      <c r="P4876" t="str">
        <f>VLOOKUP(G4876,Agents!A:E,4,FALSE)</f>
        <v>Team3</v>
      </c>
      <c r="Q4876" t="str">
        <f>VLOOKUP(G4876,Agents!A:E,5,FALSE)</f>
        <v>Senior</v>
      </c>
      <c r="R4876" t="str">
        <f>VLOOKUP(G4876,Agents!A:E,2,FALSE)</f>
        <v>Evening</v>
      </c>
    </row>
    <row r="4877" spans="1:18" x14ac:dyDescent="0.35">
      <c r="A4877" t="s">
        <v>8087</v>
      </c>
      <c r="B4877" t="s">
        <v>1296</v>
      </c>
      <c r="C4877" t="s">
        <v>50</v>
      </c>
      <c r="D4877" t="s">
        <v>13</v>
      </c>
      <c r="E4877" s="1">
        <v>46097.351388888892</v>
      </c>
      <c r="F4877" s="1">
        <v>46098.601388888892</v>
      </c>
      <c r="G4877" t="s">
        <v>156</v>
      </c>
      <c r="H4877" t="s">
        <v>15</v>
      </c>
      <c r="I4877" t="s">
        <v>16</v>
      </c>
      <c r="J4877">
        <v>3</v>
      </c>
      <c r="K4877" t="str">
        <f>IF(tickets_dataset[[#This Row],[status]] = "Closed", "Yes","No")</f>
        <v>Yes</v>
      </c>
      <c r="L4877" s="2">
        <f t="shared" si="304"/>
        <v>30</v>
      </c>
      <c r="M4877" t="str">
        <f t="shared" si="305"/>
        <v>No</v>
      </c>
      <c r="N4877" t="str">
        <f t="shared" si="306"/>
        <v>Mar</v>
      </c>
      <c r="O4877" s="2">
        <f t="shared" si="307"/>
        <v>1.25</v>
      </c>
      <c r="P4877" t="str">
        <f>VLOOKUP(G4877,Agents!A:E,4,FALSE)</f>
        <v>Team3</v>
      </c>
      <c r="Q4877" t="str">
        <f>VLOOKUP(G4877,Agents!A:E,5,FALSE)</f>
        <v>Mid</v>
      </c>
      <c r="R4877" t="str">
        <f>VLOOKUP(G4877,Agents!A:E,2,FALSE)</f>
        <v>Evening</v>
      </c>
    </row>
    <row r="4878" spans="1:18" x14ac:dyDescent="0.35">
      <c r="A4878" t="s">
        <v>8088</v>
      </c>
      <c r="B4878" t="s">
        <v>3353</v>
      </c>
      <c r="C4878" t="s">
        <v>50</v>
      </c>
      <c r="D4878" t="s">
        <v>13</v>
      </c>
      <c r="E4878" s="1">
        <v>46064.506249999999</v>
      </c>
      <c r="F4878" s="1">
        <v>46065.631249999999</v>
      </c>
      <c r="G4878" t="s">
        <v>140</v>
      </c>
      <c r="H4878" t="s">
        <v>15</v>
      </c>
      <c r="I4878" t="s">
        <v>16</v>
      </c>
      <c r="J4878">
        <v>5</v>
      </c>
      <c r="K4878" t="str">
        <f>IF(tickets_dataset[[#This Row],[status]] = "Closed", "Yes","No")</f>
        <v>Yes</v>
      </c>
      <c r="L4878" s="2">
        <f t="shared" si="304"/>
        <v>27</v>
      </c>
      <c r="M4878" t="str">
        <f t="shared" si="305"/>
        <v>No</v>
      </c>
      <c r="N4878" t="str">
        <f t="shared" si="306"/>
        <v>Feb</v>
      </c>
      <c r="O4878" s="2">
        <f t="shared" si="307"/>
        <v>1.125</v>
      </c>
      <c r="P4878" t="str">
        <f>VLOOKUP(G4878,Agents!A:E,4,FALSE)</f>
        <v>Team1</v>
      </c>
      <c r="Q4878" t="str">
        <f>VLOOKUP(G4878,Agents!A:E,5,FALSE)</f>
        <v>Junior</v>
      </c>
      <c r="R4878" t="str">
        <f>VLOOKUP(G4878,Agents!A:E,2,FALSE)</f>
        <v>Morning</v>
      </c>
    </row>
    <row r="4879" spans="1:18" x14ac:dyDescent="0.35">
      <c r="A4879" t="s">
        <v>8089</v>
      </c>
      <c r="B4879" t="s">
        <v>3590</v>
      </c>
      <c r="C4879" t="s">
        <v>50</v>
      </c>
      <c r="D4879" t="s">
        <v>26</v>
      </c>
      <c r="E4879" s="1">
        <v>46069.894444444442</v>
      </c>
      <c r="F4879" s="1">
        <v>46071.394444444442</v>
      </c>
      <c r="G4879" t="s">
        <v>140</v>
      </c>
      <c r="H4879" t="s">
        <v>15</v>
      </c>
      <c r="I4879" t="s">
        <v>16</v>
      </c>
      <c r="J4879">
        <v>5</v>
      </c>
      <c r="K4879" t="str">
        <f>IF(tickets_dataset[[#This Row],[status]] = "Closed", "Yes","No")</f>
        <v>Yes</v>
      </c>
      <c r="L4879" s="2">
        <f t="shared" si="304"/>
        <v>36</v>
      </c>
      <c r="M4879" t="str">
        <f t="shared" si="305"/>
        <v>No</v>
      </c>
      <c r="N4879" t="str">
        <f t="shared" si="306"/>
        <v>Feb</v>
      </c>
      <c r="O4879" s="2">
        <f t="shared" si="307"/>
        <v>1.5</v>
      </c>
      <c r="P4879" t="str">
        <f>VLOOKUP(G4879,Agents!A:E,4,FALSE)</f>
        <v>Team1</v>
      </c>
      <c r="Q4879" t="str">
        <f>VLOOKUP(G4879,Agents!A:E,5,FALSE)</f>
        <v>Junior</v>
      </c>
      <c r="R4879" t="str">
        <f>VLOOKUP(G4879,Agents!A:E,2,FALSE)</f>
        <v>Morning</v>
      </c>
    </row>
    <row r="4880" spans="1:18" x14ac:dyDescent="0.35">
      <c r="A4880" t="s">
        <v>8090</v>
      </c>
      <c r="B4880" t="s">
        <v>8091</v>
      </c>
      <c r="C4880" t="s">
        <v>12</v>
      </c>
      <c r="D4880" t="s">
        <v>38</v>
      </c>
      <c r="E4880" s="1">
        <v>46033.426388888889</v>
      </c>
      <c r="F4880" s="1">
        <v>46033.843055555553</v>
      </c>
      <c r="G4880" t="s">
        <v>83</v>
      </c>
      <c r="H4880" t="s">
        <v>15</v>
      </c>
      <c r="I4880" t="s">
        <v>16</v>
      </c>
      <c r="J4880">
        <v>4</v>
      </c>
      <c r="K4880" t="str">
        <f>IF(tickets_dataset[[#This Row],[status]] = "Closed", "Yes","No")</f>
        <v>Yes</v>
      </c>
      <c r="L4880" s="2">
        <f t="shared" si="304"/>
        <v>9.9999999999417923</v>
      </c>
      <c r="M4880" t="str">
        <f t="shared" si="305"/>
        <v>No</v>
      </c>
      <c r="N4880" t="str">
        <f t="shared" si="306"/>
        <v>Jan</v>
      </c>
      <c r="O4880" s="2">
        <f t="shared" si="307"/>
        <v>0.41666666666424135</v>
      </c>
      <c r="P4880" t="str">
        <f>VLOOKUP(G4880,Agents!A:E,4,FALSE)</f>
        <v>Team2</v>
      </c>
      <c r="Q4880" t="str">
        <f>VLOOKUP(G4880,Agents!A:E,5,FALSE)</f>
        <v>Junior</v>
      </c>
      <c r="R4880" t="str">
        <f>VLOOKUP(G4880,Agents!A:E,2,FALSE)</f>
        <v>Night</v>
      </c>
    </row>
    <row r="4881" spans="1:18" x14ac:dyDescent="0.35">
      <c r="A4881" t="s">
        <v>8092</v>
      </c>
      <c r="B4881" t="s">
        <v>3156</v>
      </c>
      <c r="C4881" t="s">
        <v>50</v>
      </c>
      <c r="D4881" t="s">
        <v>13</v>
      </c>
      <c r="E4881" s="1">
        <v>46024.225694444445</v>
      </c>
      <c r="F4881" s="1">
        <v>46025.184027777781</v>
      </c>
      <c r="G4881" t="s">
        <v>42</v>
      </c>
      <c r="H4881" t="s">
        <v>15</v>
      </c>
      <c r="I4881" t="s">
        <v>16</v>
      </c>
      <c r="J4881">
        <v>4</v>
      </c>
      <c r="K4881" t="str">
        <f>IF(tickets_dataset[[#This Row],[status]] = "Closed", "Yes","No")</f>
        <v>Yes</v>
      </c>
      <c r="L4881" s="2">
        <f t="shared" si="304"/>
        <v>23.000000000058208</v>
      </c>
      <c r="M4881" t="str">
        <f t="shared" si="305"/>
        <v>No</v>
      </c>
      <c r="N4881" t="str">
        <f t="shared" si="306"/>
        <v>Jan</v>
      </c>
      <c r="O4881" s="2">
        <f t="shared" si="307"/>
        <v>0.95833333333575865</v>
      </c>
      <c r="P4881" t="str">
        <f>VLOOKUP(G4881,Agents!A:E,4,FALSE)</f>
        <v>Team2</v>
      </c>
      <c r="Q4881" t="str">
        <f>VLOOKUP(G4881,Agents!A:E,5,FALSE)</f>
        <v>Junior</v>
      </c>
      <c r="R4881" t="str">
        <f>VLOOKUP(G4881,Agents!A:E,2,FALSE)</f>
        <v>Night</v>
      </c>
    </row>
    <row r="4882" spans="1:18" x14ac:dyDescent="0.35">
      <c r="A4882" t="s">
        <v>8093</v>
      </c>
      <c r="B4882" t="s">
        <v>1788</v>
      </c>
      <c r="C4882" t="s">
        <v>34</v>
      </c>
      <c r="D4882" t="s">
        <v>13</v>
      </c>
      <c r="E4882" s="1">
        <v>46084.524305555555</v>
      </c>
      <c r="F4882" s="1">
        <v>46084.982638888891</v>
      </c>
      <c r="G4882" t="s">
        <v>311</v>
      </c>
      <c r="H4882" t="s">
        <v>15</v>
      </c>
      <c r="I4882" t="s">
        <v>16</v>
      </c>
      <c r="J4882">
        <v>4</v>
      </c>
      <c r="K4882" t="str">
        <f>IF(tickets_dataset[[#This Row],[status]] = "Closed", "Yes","No")</f>
        <v>Yes</v>
      </c>
      <c r="L4882" s="2">
        <f t="shared" si="304"/>
        <v>11.000000000058208</v>
      </c>
      <c r="M4882" t="str">
        <f t="shared" si="305"/>
        <v>No</v>
      </c>
      <c r="N4882" t="str">
        <f t="shared" si="306"/>
        <v>Mar</v>
      </c>
      <c r="O4882" s="2">
        <f t="shared" si="307"/>
        <v>0.45833333333575865</v>
      </c>
      <c r="P4882" t="str">
        <f>VLOOKUP(G4882,Agents!A:E,4,FALSE)</f>
        <v>Team5</v>
      </c>
      <c r="Q4882" t="str">
        <f>VLOOKUP(G4882,Agents!A:E,5,FALSE)</f>
        <v>Senior</v>
      </c>
      <c r="R4882" t="str">
        <f>VLOOKUP(G4882,Agents!A:E,2,FALSE)</f>
        <v>Evening</v>
      </c>
    </row>
    <row r="4883" spans="1:18" x14ac:dyDescent="0.35">
      <c r="A4883" t="s">
        <v>8094</v>
      </c>
      <c r="B4883" t="s">
        <v>2225</v>
      </c>
      <c r="C4883" t="s">
        <v>22</v>
      </c>
      <c r="D4883" t="s">
        <v>38</v>
      </c>
      <c r="E4883" s="1">
        <v>46028.956250000003</v>
      </c>
      <c r="F4883" s="1">
        <v>46032.081250000003</v>
      </c>
      <c r="G4883" t="s">
        <v>206</v>
      </c>
      <c r="H4883" t="s">
        <v>15</v>
      </c>
      <c r="I4883" t="s">
        <v>16</v>
      </c>
      <c r="J4883">
        <v>5</v>
      </c>
      <c r="K4883" t="str">
        <f>IF(tickets_dataset[[#This Row],[status]] = "Closed", "Yes","No")</f>
        <v>Yes</v>
      </c>
      <c r="L4883" s="2">
        <f t="shared" si="304"/>
        <v>75</v>
      </c>
      <c r="M4883" t="str">
        <f t="shared" si="305"/>
        <v>Yes</v>
      </c>
      <c r="N4883" t="str">
        <f t="shared" si="306"/>
        <v>Jan</v>
      </c>
      <c r="O4883" s="2">
        <f t="shared" si="307"/>
        <v>3.125</v>
      </c>
      <c r="P4883" t="str">
        <f>VLOOKUP(G4883,Agents!A:E,4,FALSE)</f>
        <v>Team5</v>
      </c>
      <c r="Q4883" t="str">
        <f>VLOOKUP(G4883,Agents!A:E,5,FALSE)</f>
        <v>Junior</v>
      </c>
      <c r="R4883" t="str">
        <f>VLOOKUP(G4883,Agents!A:E,2,FALSE)</f>
        <v>Evening</v>
      </c>
    </row>
    <row r="4884" spans="1:18" x14ac:dyDescent="0.35">
      <c r="A4884" t="s">
        <v>8095</v>
      </c>
      <c r="B4884" t="s">
        <v>7619</v>
      </c>
      <c r="C4884" t="s">
        <v>12</v>
      </c>
      <c r="D4884" t="s">
        <v>13</v>
      </c>
      <c r="E4884" s="1">
        <v>46094.113888888889</v>
      </c>
      <c r="F4884" s="1">
        <v>46094.655555555553</v>
      </c>
      <c r="G4884" t="s">
        <v>35</v>
      </c>
      <c r="H4884" t="s">
        <v>15</v>
      </c>
      <c r="I4884" t="s">
        <v>16</v>
      </c>
      <c r="J4884">
        <v>5</v>
      </c>
      <c r="K4884" t="str">
        <f>IF(tickets_dataset[[#This Row],[status]] = "Closed", "Yes","No")</f>
        <v>Yes</v>
      </c>
      <c r="L4884" s="2">
        <f t="shared" si="304"/>
        <v>12.999999999941792</v>
      </c>
      <c r="M4884" t="str">
        <f t="shared" si="305"/>
        <v>No</v>
      </c>
      <c r="N4884" t="str">
        <f t="shared" si="306"/>
        <v>Mar</v>
      </c>
      <c r="O4884" s="2">
        <f t="shared" si="307"/>
        <v>0.54166666666424135</v>
      </c>
      <c r="P4884" t="str">
        <f>VLOOKUP(G4884,Agents!A:E,4,FALSE)</f>
        <v>Team1</v>
      </c>
      <c r="Q4884" t="str">
        <f>VLOOKUP(G4884,Agents!A:E,5,FALSE)</f>
        <v>Senior</v>
      </c>
      <c r="R4884" t="str">
        <f>VLOOKUP(G4884,Agents!A:E,2,FALSE)</f>
        <v>Evening</v>
      </c>
    </row>
    <row r="4885" spans="1:18" x14ac:dyDescent="0.35">
      <c r="A4885" t="s">
        <v>8096</v>
      </c>
      <c r="B4885" t="s">
        <v>4856</v>
      </c>
      <c r="C4885" t="s">
        <v>34</v>
      </c>
      <c r="D4885" t="s">
        <v>26</v>
      </c>
      <c r="E4885" s="1">
        <v>46038.6</v>
      </c>
      <c r="F4885" s="1">
        <v>46040.724999999999</v>
      </c>
      <c r="G4885" t="s">
        <v>190</v>
      </c>
      <c r="H4885" t="s">
        <v>15</v>
      </c>
      <c r="I4885" t="s">
        <v>16</v>
      </c>
      <c r="J4885">
        <v>4</v>
      </c>
      <c r="K4885" t="str">
        <f>IF(tickets_dataset[[#This Row],[status]] = "Closed", "Yes","No")</f>
        <v>Yes</v>
      </c>
      <c r="L4885" s="2">
        <f t="shared" si="304"/>
        <v>51</v>
      </c>
      <c r="M4885" t="str">
        <f t="shared" si="305"/>
        <v>Yes</v>
      </c>
      <c r="N4885" t="str">
        <f t="shared" si="306"/>
        <v>Jan</v>
      </c>
      <c r="O4885" s="2">
        <f t="shared" si="307"/>
        <v>2.125</v>
      </c>
      <c r="P4885" t="str">
        <f>VLOOKUP(G4885,Agents!A:E,4,FALSE)</f>
        <v>Team1</v>
      </c>
      <c r="Q4885" t="str">
        <f>VLOOKUP(G4885,Agents!A:E,5,FALSE)</f>
        <v>Senior</v>
      </c>
      <c r="R4885" t="str">
        <f>VLOOKUP(G4885,Agents!A:E,2,FALSE)</f>
        <v>Night</v>
      </c>
    </row>
    <row r="4886" spans="1:18" x14ac:dyDescent="0.35">
      <c r="A4886" t="s">
        <v>8097</v>
      </c>
      <c r="B4886" t="s">
        <v>2157</v>
      </c>
      <c r="C4886" t="s">
        <v>34</v>
      </c>
      <c r="D4886" t="s">
        <v>26</v>
      </c>
      <c r="E4886" s="1">
        <v>46095.128472222219</v>
      </c>
      <c r="F4886" s="1">
        <v>46097.961805555555</v>
      </c>
      <c r="G4886" t="s">
        <v>216</v>
      </c>
      <c r="H4886" t="s">
        <v>15</v>
      </c>
      <c r="I4886" t="s">
        <v>16</v>
      </c>
      <c r="J4886">
        <v>5</v>
      </c>
      <c r="K4886" t="str">
        <f>IF(tickets_dataset[[#This Row],[status]] = "Closed", "Yes","No")</f>
        <v>Yes</v>
      </c>
      <c r="L4886" s="2">
        <f t="shared" si="304"/>
        <v>68.000000000058208</v>
      </c>
      <c r="M4886" t="str">
        <f t="shared" si="305"/>
        <v>Yes</v>
      </c>
      <c r="N4886" t="str">
        <f t="shared" si="306"/>
        <v>Mar</v>
      </c>
      <c r="O4886" s="2">
        <f t="shared" si="307"/>
        <v>2.8333333333357587</v>
      </c>
      <c r="P4886" t="str">
        <f>VLOOKUP(G4886,Agents!A:E,4,FALSE)</f>
        <v>Team5</v>
      </c>
      <c r="Q4886" t="str">
        <f>VLOOKUP(G4886,Agents!A:E,5,FALSE)</f>
        <v>Junior</v>
      </c>
      <c r="R4886" t="str">
        <f>VLOOKUP(G4886,Agents!A:E,2,FALSE)</f>
        <v>Evening</v>
      </c>
    </row>
    <row r="4887" spans="1:18" x14ac:dyDescent="0.35">
      <c r="A4887" t="s">
        <v>8098</v>
      </c>
      <c r="B4887" t="s">
        <v>656</v>
      </c>
      <c r="C4887" t="s">
        <v>22</v>
      </c>
      <c r="D4887" t="s">
        <v>13</v>
      </c>
      <c r="E4887" s="1">
        <v>46068.244444444441</v>
      </c>
      <c r="F4887" s="1">
        <v>46069.161111111112</v>
      </c>
      <c r="G4887" t="s">
        <v>59</v>
      </c>
      <c r="H4887" t="s">
        <v>15</v>
      </c>
      <c r="I4887" t="s">
        <v>16</v>
      </c>
      <c r="J4887">
        <v>5</v>
      </c>
      <c r="K4887" t="str">
        <f>IF(tickets_dataset[[#This Row],[status]] = "Closed", "Yes","No")</f>
        <v>Yes</v>
      </c>
      <c r="L4887" s="2">
        <f t="shared" si="304"/>
        <v>22.000000000116415</v>
      </c>
      <c r="M4887" t="str">
        <f t="shared" si="305"/>
        <v>No</v>
      </c>
      <c r="N4887" t="str">
        <f t="shared" si="306"/>
        <v>Feb</v>
      </c>
      <c r="O4887" s="2">
        <f t="shared" si="307"/>
        <v>0.91666666667151731</v>
      </c>
      <c r="P4887" t="str">
        <f>VLOOKUP(G4887,Agents!A:E,4,FALSE)</f>
        <v>Team3</v>
      </c>
      <c r="Q4887" t="str">
        <f>VLOOKUP(G4887,Agents!A:E,5,FALSE)</f>
        <v>Senior</v>
      </c>
      <c r="R4887" t="str">
        <f>VLOOKUP(G4887,Agents!A:E,2,FALSE)</f>
        <v>Night</v>
      </c>
    </row>
    <row r="4888" spans="1:18" x14ac:dyDescent="0.35">
      <c r="A4888" t="s">
        <v>8099</v>
      </c>
      <c r="B4888" t="s">
        <v>868</v>
      </c>
      <c r="C4888" t="s">
        <v>34</v>
      </c>
      <c r="D4888" t="s">
        <v>13</v>
      </c>
      <c r="E4888" s="1">
        <v>46068.467361111114</v>
      </c>
      <c r="F4888" s="1">
        <v>46068.634027777778</v>
      </c>
      <c r="G4888" t="s">
        <v>170</v>
      </c>
      <c r="H4888" t="s">
        <v>15</v>
      </c>
      <c r="I4888" t="s">
        <v>16</v>
      </c>
      <c r="J4888">
        <v>3</v>
      </c>
      <c r="K4888" t="str">
        <f>IF(tickets_dataset[[#This Row],[status]] = "Closed", "Yes","No")</f>
        <v>Yes</v>
      </c>
      <c r="L4888" s="2">
        <f t="shared" si="304"/>
        <v>3.9999999999417923</v>
      </c>
      <c r="M4888" t="str">
        <f t="shared" si="305"/>
        <v>No</v>
      </c>
      <c r="N4888" t="str">
        <f t="shared" si="306"/>
        <v>Feb</v>
      </c>
      <c r="O4888" s="2">
        <f t="shared" si="307"/>
        <v>0.16666666666424135</v>
      </c>
      <c r="P4888" t="str">
        <f>VLOOKUP(G4888,Agents!A:E,4,FALSE)</f>
        <v>Team5</v>
      </c>
      <c r="Q4888" t="str">
        <f>VLOOKUP(G4888,Agents!A:E,5,FALSE)</f>
        <v>Junior</v>
      </c>
      <c r="R4888" t="str">
        <f>VLOOKUP(G4888,Agents!A:E,2,FALSE)</f>
        <v>Night</v>
      </c>
    </row>
    <row r="4889" spans="1:18" x14ac:dyDescent="0.35">
      <c r="A4889" t="s">
        <v>8100</v>
      </c>
      <c r="B4889" t="s">
        <v>8101</v>
      </c>
      <c r="C4889" t="s">
        <v>12</v>
      </c>
      <c r="D4889" t="s">
        <v>13</v>
      </c>
      <c r="E4889" s="1">
        <v>46089.477083333331</v>
      </c>
      <c r="F4889" s="1">
        <v>46090.477083333331</v>
      </c>
      <c r="G4889" t="s">
        <v>67</v>
      </c>
      <c r="H4889" t="s">
        <v>15</v>
      </c>
      <c r="I4889" t="s">
        <v>16</v>
      </c>
      <c r="J4889">
        <v>4</v>
      </c>
      <c r="K4889" t="str">
        <f>IF(tickets_dataset[[#This Row],[status]] = "Closed", "Yes","No")</f>
        <v>Yes</v>
      </c>
      <c r="L4889" s="2">
        <f t="shared" si="304"/>
        <v>24</v>
      </c>
      <c r="M4889" t="str">
        <f t="shared" si="305"/>
        <v>No</v>
      </c>
      <c r="N4889" t="str">
        <f t="shared" si="306"/>
        <v>Mar</v>
      </c>
      <c r="O4889" s="2">
        <f t="shared" si="307"/>
        <v>1</v>
      </c>
      <c r="P4889" t="str">
        <f>VLOOKUP(G4889,Agents!A:E,4,FALSE)</f>
        <v>Team5</v>
      </c>
      <c r="Q4889" t="str">
        <f>VLOOKUP(G4889,Agents!A:E,5,FALSE)</f>
        <v>Junior</v>
      </c>
      <c r="R4889" t="str">
        <f>VLOOKUP(G4889,Agents!A:E,2,FALSE)</f>
        <v>Evening</v>
      </c>
    </row>
    <row r="4890" spans="1:18" x14ac:dyDescent="0.35">
      <c r="A4890" t="s">
        <v>8102</v>
      </c>
      <c r="B4890" t="s">
        <v>4588</v>
      </c>
      <c r="C4890" t="s">
        <v>34</v>
      </c>
      <c r="D4890" t="s">
        <v>38</v>
      </c>
      <c r="E4890" s="1">
        <v>46030.59097222222</v>
      </c>
      <c r="F4890" s="1">
        <v>46032.34097222222</v>
      </c>
      <c r="G4890" t="s">
        <v>42</v>
      </c>
      <c r="H4890" t="s">
        <v>15</v>
      </c>
      <c r="I4890" t="s">
        <v>16</v>
      </c>
      <c r="J4890">
        <v>2</v>
      </c>
      <c r="K4890" t="str">
        <f>IF(tickets_dataset[[#This Row],[status]] = "Closed", "Yes","No")</f>
        <v>Yes</v>
      </c>
      <c r="L4890" s="2">
        <f t="shared" si="304"/>
        <v>42</v>
      </c>
      <c r="M4890" t="str">
        <f t="shared" si="305"/>
        <v>No</v>
      </c>
      <c r="N4890" t="str">
        <f t="shared" si="306"/>
        <v>Jan</v>
      </c>
      <c r="O4890" s="2">
        <f t="shared" si="307"/>
        <v>1.75</v>
      </c>
      <c r="P4890" t="str">
        <f>VLOOKUP(G4890,Agents!A:E,4,FALSE)</f>
        <v>Team2</v>
      </c>
      <c r="Q4890" t="str">
        <f>VLOOKUP(G4890,Agents!A:E,5,FALSE)</f>
        <v>Junior</v>
      </c>
      <c r="R4890" t="str">
        <f>VLOOKUP(G4890,Agents!A:E,2,FALSE)</f>
        <v>Night</v>
      </c>
    </row>
    <row r="4891" spans="1:18" x14ac:dyDescent="0.35">
      <c r="A4891" t="s">
        <v>8103</v>
      </c>
      <c r="B4891" t="s">
        <v>8104</v>
      </c>
      <c r="C4891" t="s">
        <v>76</v>
      </c>
      <c r="D4891" t="s">
        <v>26</v>
      </c>
      <c r="E4891" s="1">
        <v>46059.333333333336</v>
      </c>
      <c r="F4891" s="1">
        <v>46062</v>
      </c>
      <c r="G4891" t="s">
        <v>164</v>
      </c>
      <c r="H4891" t="s">
        <v>15</v>
      </c>
      <c r="I4891" t="s">
        <v>16</v>
      </c>
      <c r="J4891">
        <v>5</v>
      </c>
      <c r="K4891" t="str">
        <f>IF(tickets_dataset[[#This Row],[status]] = "Closed", "Yes","No")</f>
        <v>Yes</v>
      </c>
      <c r="L4891" s="2">
        <f t="shared" si="304"/>
        <v>63.999999999941792</v>
      </c>
      <c r="M4891" t="str">
        <f t="shared" si="305"/>
        <v>Yes</v>
      </c>
      <c r="N4891" t="str">
        <f t="shared" si="306"/>
        <v>Feb</v>
      </c>
      <c r="O4891" s="2">
        <f t="shared" si="307"/>
        <v>2.6666666666642413</v>
      </c>
      <c r="P4891" t="str">
        <f>VLOOKUP(G4891,Agents!A:E,4,FALSE)</f>
        <v>Team4</v>
      </c>
      <c r="Q4891" t="str">
        <f>VLOOKUP(G4891,Agents!A:E,5,FALSE)</f>
        <v>Senior</v>
      </c>
      <c r="R4891" t="str">
        <f>VLOOKUP(G4891,Agents!A:E,2,FALSE)</f>
        <v>Evening</v>
      </c>
    </row>
    <row r="4892" spans="1:18" x14ac:dyDescent="0.35">
      <c r="A4892" t="s">
        <v>8105</v>
      </c>
      <c r="B4892" t="s">
        <v>1131</v>
      </c>
      <c r="C4892" t="s">
        <v>76</v>
      </c>
      <c r="D4892" t="s">
        <v>13</v>
      </c>
      <c r="E4892" s="1">
        <v>46078.442361111112</v>
      </c>
      <c r="F4892" s="1">
        <v>46079.400694444441</v>
      </c>
      <c r="G4892" t="s">
        <v>199</v>
      </c>
      <c r="H4892" t="s">
        <v>15</v>
      </c>
      <c r="I4892" t="s">
        <v>16</v>
      </c>
      <c r="J4892">
        <v>5</v>
      </c>
      <c r="K4892" t="str">
        <f>IF(tickets_dataset[[#This Row],[status]] = "Closed", "Yes","No")</f>
        <v>Yes</v>
      </c>
      <c r="L4892" s="2">
        <f t="shared" si="304"/>
        <v>22.999999999883585</v>
      </c>
      <c r="M4892" t="str">
        <f t="shared" si="305"/>
        <v>No</v>
      </c>
      <c r="N4892" t="str">
        <f t="shared" si="306"/>
        <v>Feb</v>
      </c>
      <c r="O4892" s="2">
        <f t="shared" si="307"/>
        <v>0.95833333332848269</v>
      </c>
      <c r="P4892" t="str">
        <f>VLOOKUP(G4892,Agents!A:E,4,FALSE)</f>
        <v>Team1</v>
      </c>
      <c r="Q4892" t="str">
        <f>VLOOKUP(G4892,Agents!A:E,5,FALSE)</f>
        <v>Junior</v>
      </c>
      <c r="R4892" t="str">
        <f>VLOOKUP(G4892,Agents!A:E,2,FALSE)</f>
        <v>Morning</v>
      </c>
    </row>
    <row r="4893" spans="1:18" x14ac:dyDescent="0.35">
      <c r="A4893" t="s">
        <v>8106</v>
      </c>
      <c r="B4893" t="s">
        <v>8107</v>
      </c>
      <c r="C4893" t="s">
        <v>22</v>
      </c>
      <c r="D4893" t="s">
        <v>38</v>
      </c>
      <c r="E4893" s="1">
        <v>46073.164583333331</v>
      </c>
      <c r="F4893" s="1">
        <v>46074.122916666667</v>
      </c>
      <c r="G4893" t="s">
        <v>140</v>
      </c>
      <c r="H4893" t="s">
        <v>15</v>
      </c>
      <c r="I4893" t="s">
        <v>16</v>
      </c>
      <c r="J4893">
        <v>3</v>
      </c>
      <c r="K4893" t="str">
        <f>IF(tickets_dataset[[#This Row],[status]] = "Closed", "Yes","No")</f>
        <v>Yes</v>
      </c>
      <c r="L4893" s="2">
        <f t="shared" si="304"/>
        <v>23.000000000058208</v>
      </c>
      <c r="M4893" t="str">
        <f t="shared" si="305"/>
        <v>No</v>
      </c>
      <c r="N4893" t="str">
        <f t="shared" si="306"/>
        <v>Feb</v>
      </c>
      <c r="O4893" s="2">
        <f t="shared" si="307"/>
        <v>0.95833333333575865</v>
      </c>
      <c r="P4893" t="str">
        <f>VLOOKUP(G4893,Agents!A:E,4,FALSE)</f>
        <v>Team1</v>
      </c>
      <c r="Q4893" t="str">
        <f>VLOOKUP(G4893,Agents!A:E,5,FALSE)</f>
        <v>Junior</v>
      </c>
      <c r="R4893" t="str">
        <f>VLOOKUP(G4893,Agents!A:E,2,FALSE)</f>
        <v>Morning</v>
      </c>
    </row>
    <row r="4894" spans="1:18" x14ac:dyDescent="0.35">
      <c r="A4894" t="s">
        <v>8108</v>
      </c>
      <c r="B4894" t="s">
        <v>745</v>
      </c>
      <c r="C4894" t="s">
        <v>50</v>
      </c>
      <c r="D4894" t="s">
        <v>26</v>
      </c>
      <c r="E4894" s="1">
        <v>46050.839583333334</v>
      </c>
      <c r="F4894" s="1">
        <v>46051.381249999999</v>
      </c>
      <c r="G4894" t="s">
        <v>53</v>
      </c>
      <c r="H4894" t="s">
        <v>15</v>
      </c>
      <c r="I4894" t="s">
        <v>16</v>
      </c>
      <c r="J4894">
        <v>3</v>
      </c>
      <c r="K4894" t="str">
        <f>IF(tickets_dataset[[#This Row],[status]] = "Closed", "Yes","No")</f>
        <v>Yes</v>
      </c>
      <c r="L4894" s="2">
        <f t="shared" si="304"/>
        <v>12.999999999941792</v>
      </c>
      <c r="M4894" t="str">
        <f t="shared" si="305"/>
        <v>No</v>
      </c>
      <c r="N4894" t="str">
        <f t="shared" si="306"/>
        <v>Jan</v>
      </c>
      <c r="O4894" s="2">
        <f t="shared" si="307"/>
        <v>0.54166666666424135</v>
      </c>
      <c r="P4894" t="str">
        <f>VLOOKUP(G4894,Agents!A:E,4,FALSE)</f>
        <v>Team1</v>
      </c>
      <c r="Q4894" t="str">
        <f>VLOOKUP(G4894,Agents!A:E,5,FALSE)</f>
        <v>Junior</v>
      </c>
      <c r="R4894" t="str">
        <f>VLOOKUP(G4894,Agents!A:E,2,FALSE)</f>
        <v>Night</v>
      </c>
    </row>
    <row r="4895" spans="1:18" x14ac:dyDescent="0.35">
      <c r="A4895" t="s">
        <v>8109</v>
      </c>
      <c r="B4895" t="s">
        <v>8110</v>
      </c>
      <c r="C4895" t="s">
        <v>76</v>
      </c>
      <c r="D4895" t="s">
        <v>26</v>
      </c>
      <c r="E4895" s="1">
        <v>46096.161111111112</v>
      </c>
      <c r="F4895" s="1">
        <v>46098.494444444441</v>
      </c>
      <c r="G4895" t="s">
        <v>119</v>
      </c>
      <c r="H4895" t="s">
        <v>15</v>
      </c>
      <c r="I4895" t="s">
        <v>16</v>
      </c>
      <c r="J4895">
        <v>4</v>
      </c>
      <c r="K4895" t="str">
        <f>IF(tickets_dataset[[#This Row],[status]] = "Closed", "Yes","No")</f>
        <v>Yes</v>
      </c>
      <c r="L4895" s="2">
        <f t="shared" si="304"/>
        <v>55.999999999883585</v>
      </c>
      <c r="M4895" t="str">
        <f t="shared" si="305"/>
        <v>Yes</v>
      </c>
      <c r="N4895" t="str">
        <f t="shared" si="306"/>
        <v>Mar</v>
      </c>
      <c r="O4895" s="2">
        <f t="shared" si="307"/>
        <v>2.3333333333284827</v>
      </c>
      <c r="P4895" t="str">
        <f>VLOOKUP(G4895,Agents!A:E,4,FALSE)</f>
        <v>Team1</v>
      </c>
      <c r="Q4895" t="str">
        <f>VLOOKUP(G4895,Agents!A:E,5,FALSE)</f>
        <v>Junior</v>
      </c>
      <c r="R4895" t="str">
        <f>VLOOKUP(G4895,Agents!A:E,2,FALSE)</f>
        <v>Morning</v>
      </c>
    </row>
    <row r="4896" spans="1:18" x14ac:dyDescent="0.35">
      <c r="A4896" t="s">
        <v>8111</v>
      </c>
      <c r="B4896" t="s">
        <v>4145</v>
      </c>
      <c r="C4896" t="s">
        <v>34</v>
      </c>
      <c r="D4896" t="s">
        <v>26</v>
      </c>
      <c r="E4896" s="1">
        <v>46074.831250000003</v>
      </c>
      <c r="F4896" s="1">
        <v>46076.497916666667</v>
      </c>
      <c r="G4896" t="s">
        <v>100</v>
      </c>
      <c r="H4896" t="s">
        <v>15</v>
      </c>
      <c r="I4896" t="s">
        <v>16</v>
      </c>
      <c r="J4896">
        <v>4</v>
      </c>
      <c r="K4896" t="str">
        <f>IF(tickets_dataset[[#This Row],[status]] = "Closed", "Yes","No")</f>
        <v>Yes</v>
      </c>
      <c r="L4896" s="2">
        <f t="shared" si="304"/>
        <v>39.999999999941792</v>
      </c>
      <c r="M4896" t="str">
        <f t="shared" si="305"/>
        <v>No</v>
      </c>
      <c r="N4896" t="str">
        <f t="shared" si="306"/>
        <v>Feb</v>
      </c>
      <c r="O4896" s="2">
        <f t="shared" si="307"/>
        <v>1.6666666666642413</v>
      </c>
      <c r="P4896" t="str">
        <f>VLOOKUP(G4896,Agents!A:E,4,FALSE)</f>
        <v>Team4</v>
      </c>
      <c r="Q4896" t="str">
        <f>VLOOKUP(G4896,Agents!A:E,5,FALSE)</f>
        <v>Junior</v>
      </c>
      <c r="R4896" t="str">
        <f>VLOOKUP(G4896,Agents!A:E,2,FALSE)</f>
        <v>Evening</v>
      </c>
    </row>
    <row r="4897" spans="1:18" x14ac:dyDescent="0.35">
      <c r="A4897" t="s">
        <v>8112</v>
      </c>
      <c r="B4897" t="s">
        <v>998</v>
      </c>
      <c r="C4897" t="s">
        <v>22</v>
      </c>
      <c r="D4897" t="s">
        <v>26</v>
      </c>
      <c r="E4897" s="1">
        <v>46062.495833333334</v>
      </c>
      <c r="F4897" s="1">
        <v>46063.07916666667</v>
      </c>
      <c r="G4897" t="s">
        <v>80</v>
      </c>
      <c r="H4897" t="s">
        <v>132</v>
      </c>
      <c r="I4897" t="s">
        <v>16</v>
      </c>
      <c r="J4897">
        <v>4</v>
      </c>
      <c r="K4897" t="str">
        <f>IF(tickets_dataset[[#This Row],[status]] = "Closed", "Yes","No")</f>
        <v>No</v>
      </c>
      <c r="L4897" s="2">
        <f t="shared" si="304"/>
        <v>14.000000000058208</v>
      </c>
      <c r="M4897" t="str">
        <f t="shared" si="305"/>
        <v>No</v>
      </c>
      <c r="N4897" t="str">
        <f t="shared" si="306"/>
        <v>Feb</v>
      </c>
      <c r="O4897" s="2">
        <f t="shared" si="307"/>
        <v>0.58333333333575865</v>
      </c>
      <c r="P4897" t="str">
        <f>VLOOKUP(G4897,Agents!A:E,4,FALSE)</f>
        <v>Team3</v>
      </c>
      <c r="Q4897" t="str">
        <f>VLOOKUP(G4897,Agents!A:E,5,FALSE)</f>
        <v>Junior</v>
      </c>
      <c r="R4897" t="str">
        <f>VLOOKUP(G4897,Agents!A:E,2,FALSE)</f>
        <v>Evening</v>
      </c>
    </row>
    <row r="4898" spans="1:18" x14ac:dyDescent="0.35">
      <c r="A4898" t="s">
        <v>8113</v>
      </c>
      <c r="B4898" t="s">
        <v>5001</v>
      </c>
      <c r="C4898" t="s">
        <v>76</v>
      </c>
      <c r="D4898" t="s">
        <v>13</v>
      </c>
      <c r="E4898" s="1">
        <v>46041.086111111108</v>
      </c>
      <c r="F4898" s="1">
        <v>46042.919444444444</v>
      </c>
      <c r="G4898" t="s">
        <v>190</v>
      </c>
      <c r="H4898" t="s">
        <v>15</v>
      </c>
      <c r="I4898" t="s">
        <v>16</v>
      </c>
      <c r="J4898">
        <v>4</v>
      </c>
      <c r="K4898" t="str">
        <f>IF(tickets_dataset[[#This Row],[status]] = "Closed", "Yes","No")</f>
        <v>Yes</v>
      </c>
      <c r="L4898" s="2">
        <f t="shared" si="304"/>
        <v>44.000000000058208</v>
      </c>
      <c r="M4898" t="str">
        <f t="shared" si="305"/>
        <v>No</v>
      </c>
      <c r="N4898" t="str">
        <f t="shared" si="306"/>
        <v>Jan</v>
      </c>
      <c r="O4898" s="2">
        <f t="shared" si="307"/>
        <v>1.8333333333357587</v>
      </c>
      <c r="P4898" t="str">
        <f>VLOOKUP(G4898,Agents!A:E,4,FALSE)</f>
        <v>Team1</v>
      </c>
      <c r="Q4898" t="str">
        <f>VLOOKUP(G4898,Agents!A:E,5,FALSE)</f>
        <v>Senior</v>
      </c>
      <c r="R4898" t="str">
        <f>VLOOKUP(G4898,Agents!A:E,2,FALSE)</f>
        <v>Night</v>
      </c>
    </row>
    <row r="4899" spans="1:18" x14ac:dyDescent="0.35">
      <c r="A4899" t="s">
        <v>8114</v>
      </c>
      <c r="B4899" t="s">
        <v>8115</v>
      </c>
      <c r="C4899" t="s">
        <v>34</v>
      </c>
      <c r="D4899" t="s">
        <v>26</v>
      </c>
      <c r="E4899" s="1">
        <v>46092.90625</v>
      </c>
      <c r="F4899" s="1">
        <v>46095.15625</v>
      </c>
      <c r="G4899" t="s">
        <v>149</v>
      </c>
      <c r="H4899" t="s">
        <v>15</v>
      </c>
      <c r="I4899" t="s">
        <v>16</v>
      </c>
      <c r="J4899">
        <v>4</v>
      </c>
      <c r="K4899" t="str">
        <f>IF(tickets_dataset[[#This Row],[status]] = "Closed", "Yes","No")</f>
        <v>Yes</v>
      </c>
      <c r="L4899" s="2">
        <f t="shared" si="304"/>
        <v>54</v>
      </c>
      <c r="M4899" t="str">
        <f t="shared" si="305"/>
        <v>Yes</v>
      </c>
      <c r="N4899" t="str">
        <f t="shared" si="306"/>
        <v>Mar</v>
      </c>
      <c r="O4899" s="2">
        <f t="shared" si="307"/>
        <v>2.25</v>
      </c>
      <c r="P4899" t="str">
        <f>VLOOKUP(G4899,Agents!A:E,4,FALSE)</f>
        <v>Team3</v>
      </c>
      <c r="Q4899" t="str">
        <f>VLOOKUP(G4899,Agents!A:E,5,FALSE)</f>
        <v>Mid</v>
      </c>
      <c r="R4899" t="str">
        <f>VLOOKUP(G4899,Agents!A:E,2,FALSE)</f>
        <v>Night</v>
      </c>
    </row>
    <row r="4900" spans="1:18" x14ac:dyDescent="0.35">
      <c r="A4900" t="s">
        <v>8116</v>
      </c>
      <c r="B4900" t="s">
        <v>904</v>
      </c>
      <c r="C4900" t="s">
        <v>22</v>
      </c>
      <c r="D4900" t="s">
        <v>38</v>
      </c>
      <c r="E4900" s="1">
        <v>46037.755555555559</v>
      </c>
      <c r="F4900" s="1">
        <v>46038.422222222223</v>
      </c>
      <c r="G4900" t="s">
        <v>211</v>
      </c>
      <c r="H4900" t="s">
        <v>15</v>
      </c>
      <c r="I4900" t="s">
        <v>16</v>
      </c>
      <c r="J4900">
        <v>3</v>
      </c>
      <c r="K4900" t="str">
        <f>IF(tickets_dataset[[#This Row],[status]] = "Closed", "Yes","No")</f>
        <v>Yes</v>
      </c>
      <c r="L4900" s="2">
        <f t="shared" si="304"/>
        <v>15.999999999941792</v>
      </c>
      <c r="M4900" t="str">
        <f t="shared" si="305"/>
        <v>No</v>
      </c>
      <c r="N4900" t="str">
        <f t="shared" si="306"/>
        <v>Jan</v>
      </c>
      <c r="O4900" s="2">
        <f t="shared" si="307"/>
        <v>0.66666666666424135</v>
      </c>
      <c r="P4900" t="str">
        <f>VLOOKUP(G4900,Agents!A:E,4,FALSE)</f>
        <v>Team5</v>
      </c>
      <c r="Q4900" t="str">
        <f>VLOOKUP(G4900,Agents!A:E,5,FALSE)</f>
        <v>Senior</v>
      </c>
      <c r="R4900" t="str">
        <f>VLOOKUP(G4900,Agents!A:E,2,FALSE)</f>
        <v>Evening</v>
      </c>
    </row>
    <row r="4901" spans="1:18" x14ac:dyDescent="0.35">
      <c r="A4901" t="s">
        <v>8117</v>
      </c>
      <c r="B4901" t="s">
        <v>1420</v>
      </c>
      <c r="C4901" t="s">
        <v>50</v>
      </c>
      <c r="D4901" t="s">
        <v>38</v>
      </c>
      <c r="E4901" s="1">
        <v>46040.6</v>
      </c>
      <c r="F4901" s="1">
        <v>46041.39166666667</v>
      </c>
      <c r="G4901" t="s">
        <v>149</v>
      </c>
      <c r="H4901" t="s">
        <v>15</v>
      </c>
      <c r="I4901" t="s">
        <v>16</v>
      </c>
      <c r="J4901">
        <v>4</v>
      </c>
      <c r="K4901" t="str">
        <f>IF(tickets_dataset[[#This Row],[status]] = "Closed", "Yes","No")</f>
        <v>Yes</v>
      </c>
      <c r="L4901" s="2">
        <f t="shared" si="304"/>
        <v>19.000000000116415</v>
      </c>
      <c r="M4901" t="str">
        <f t="shared" si="305"/>
        <v>No</v>
      </c>
      <c r="N4901" t="str">
        <f t="shared" si="306"/>
        <v>Jan</v>
      </c>
      <c r="O4901" s="2">
        <f t="shared" si="307"/>
        <v>0.79166666667151731</v>
      </c>
      <c r="P4901" t="str">
        <f>VLOOKUP(G4901,Agents!A:E,4,FALSE)</f>
        <v>Team3</v>
      </c>
      <c r="Q4901" t="str">
        <f>VLOOKUP(G4901,Agents!A:E,5,FALSE)</f>
        <v>Mid</v>
      </c>
      <c r="R4901" t="str">
        <f>VLOOKUP(G4901,Agents!A:E,2,FALSE)</f>
        <v>Night</v>
      </c>
    </row>
    <row r="4902" spans="1:18" x14ac:dyDescent="0.35">
      <c r="A4902" t="s">
        <v>8118</v>
      </c>
      <c r="B4902" t="s">
        <v>2529</v>
      </c>
      <c r="C4902" t="s">
        <v>22</v>
      </c>
      <c r="D4902" t="s">
        <v>38</v>
      </c>
      <c r="E4902" s="1">
        <v>46030.888888888891</v>
      </c>
      <c r="F4902" s="1">
        <v>46031.138888888891</v>
      </c>
      <c r="G4902" t="s">
        <v>59</v>
      </c>
      <c r="H4902" t="s">
        <v>28</v>
      </c>
      <c r="I4902" t="s">
        <v>16</v>
      </c>
      <c r="J4902">
        <v>5</v>
      </c>
      <c r="K4902" t="str">
        <f>IF(tickets_dataset[[#This Row],[status]] = "Closed", "Yes","No")</f>
        <v>No</v>
      </c>
      <c r="L4902" s="2">
        <f t="shared" si="304"/>
        <v>6</v>
      </c>
      <c r="M4902" t="str">
        <f t="shared" si="305"/>
        <v>No</v>
      </c>
      <c r="N4902" t="str">
        <f t="shared" si="306"/>
        <v>Jan</v>
      </c>
      <c r="O4902" s="2">
        <f t="shared" si="307"/>
        <v>0.25</v>
      </c>
      <c r="P4902" t="str">
        <f>VLOOKUP(G4902,Agents!A:E,4,FALSE)</f>
        <v>Team3</v>
      </c>
      <c r="Q4902" t="str">
        <f>VLOOKUP(G4902,Agents!A:E,5,FALSE)</f>
        <v>Senior</v>
      </c>
      <c r="R4902" t="str">
        <f>VLOOKUP(G4902,Agents!A:E,2,FALSE)</f>
        <v>Night</v>
      </c>
    </row>
    <row r="4903" spans="1:18" x14ac:dyDescent="0.35">
      <c r="A4903" t="s">
        <v>8119</v>
      </c>
      <c r="B4903" t="s">
        <v>1506</v>
      </c>
      <c r="C4903" t="s">
        <v>34</v>
      </c>
      <c r="D4903" t="s">
        <v>26</v>
      </c>
      <c r="E4903" s="1">
        <v>46109.802777777775</v>
      </c>
      <c r="F4903" s="1">
        <v>46111.052777777775</v>
      </c>
      <c r="G4903" t="s">
        <v>256</v>
      </c>
      <c r="H4903" t="s">
        <v>15</v>
      </c>
      <c r="I4903" t="s">
        <v>16</v>
      </c>
      <c r="J4903">
        <v>4</v>
      </c>
      <c r="K4903" t="str">
        <f>IF(tickets_dataset[[#This Row],[status]] = "Closed", "Yes","No")</f>
        <v>Yes</v>
      </c>
      <c r="L4903" s="2">
        <f t="shared" si="304"/>
        <v>30</v>
      </c>
      <c r="M4903" t="str">
        <f t="shared" si="305"/>
        <v>No</v>
      </c>
      <c r="N4903" t="str">
        <f t="shared" si="306"/>
        <v>Mar</v>
      </c>
      <c r="O4903" s="2">
        <f t="shared" si="307"/>
        <v>1.25</v>
      </c>
      <c r="P4903" t="str">
        <f>VLOOKUP(G4903,Agents!A:E,4,FALSE)</f>
        <v>Team1</v>
      </c>
      <c r="Q4903" t="str">
        <f>VLOOKUP(G4903,Agents!A:E,5,FALSE)</f>
        <v>Mid</v>
      </c>
      <c r="R4903" t="str">
        <f>VLOOKUP(G4903,Agents!A:E,2,FALSE)</f>
        <v>Morning</v>
      </c>
    </row>
    <row r="4904" spans="1:18" x14ac:dyDescent="0.35">
      <c r="A4904" t="s">
        <v>8120</v>
      </c>
      <c r="B4904" t="s">
        <v>5761</v>
      </c>
      <c r="C4904" t="s">
        <v>50</v>
      </c>
      <c r="D4904" t="s">
        <v>13</v>
      </c>
      <c r="E4904" s="1">
        <v>46047.472222222219</v>
      </c>
      <c r="F4904" s="1">
        <v>46048.138888888891</v>
      </c>
      <c r="G4904" t="s">
        <v>110</v>
      </c>
      <c r="H4904" t="s">
        <v>28</v>
      </c>
      <c r="I4904" t="s">
        <v>16</v>
      </c>
      <c r="J4904">
        <v>3</v>
      </c>
      <c r="K4904" t="str">
        <f>IF(tickets_dataset[[#This Row],[status]] = "Closed", "Yes","No")</f>
        <v>No</v>
      </c>
      <c r="L4904" s="2">
        <f t="shared" si="304"/>
        <v>16.000000000116415</v>
      </c>
      <c r="M4904" t="str">
        <f t="shared" si="305"/>
        <v>No</v>
      </c>
      <c r="N4904" t="str">
        <f t="shared" si="306"/>
        <v>Jan</v>
      </c>
      <c r="O4904" s="2">
        <f t="shared" si="307"/>
        <v>0.66666666667151731</v>
      </c>
      <c r="P4904" t="str">
        <f>VLOOKUP(G4904,Agents!A:E,4,FALSE)</f>
        <v>Team4</v>
      </c>
      <c r="Q4904" t="str">
        <f>VLOOKUP(G4904,Agents!A:E,5,FALSE)</f>
        <v>Junior</v>
      </c>
      <c r="R4904" t="str">
        <f>VLOOKUP(G4904,Agents!A:E,2,FALSE)</f>
        <v>Morning</v>
      </c>
    </row>
    <row r="4905" spans="1:18" x14ac:dyDescent="0.35">
      <c r="A4905" t="s">
        <v>8121</v>
      </c>
      <c r="B4905" t="s">
        <v>8122</v>
      </c>
      <c r="C4905" t="s">
        <v>34</v>
      </c>
      <c r="D4905" t="s">
        <v>38</v>
      </c>
      <c r="E4905" s="1">
        <v>46105.238888888889</v>
      </c>
      <c r="F4905" s="1">
        <v>46108.530555555553</v>
      </c>
      <c r="G4905" t="s">
        <v>62</v>
      </c>
      <c r="H4905" t="s">
        <v>15</v>
      </c>
      <c r="I4905" t="s">
        <v>16</v>
      </c>
      <c r="J4905">
        <v>3</v>
      </c>
      <c r="K4905" t="str">
        <f>IF(tickets_dataset[[#This Row],[status]] = "Closed", "Yes","No")</f>
        <v>Yes</v>
      </c>
      <c r="L4905" s="2">
        <f t="shared" si="304"/>
        <v>78.999999999941792</v>
      </c>
      <c r="M4905" t="str">
        <f t="shared" si="305"/>
        <v>Yes</v>
      </c>
      <c r="N4905" t="str">
        <f t="shared" si="306"/>
        <v>Mar</v>
      </c>
      <c r="O4905" s="2">
        <f t="shared" si="307"/>
        <v>3.2916666666642413</v>
      </c>
      <c r="P4905" t="str">
        <f>VLOOKUP(G4905,Agents!A:E,4,FALSE)</f>
        <v>Team1</v>
      </c>
      <c r="Q4905" t="str">
        <f>VLOOKUP(G4905,Agents!A:E,5,FALSE)</f>
        <v>Junior</v>
      </c>
      <c r="R4905" t="str">
        <f>VLOOKUP(G4905,Agents!A:E,2,FALSE)</f>
        <v>Morning</v>
      </c>
    </row>
    <row r="4906" spans="1:18" x14ac:dyDescent="0.35">
      <c r="A4906" t="s">
        <v>8123</v>
      </c>
      <c r="B4906" t="s">
        <v>8124</v>
      </c>
      <c r="C4906" t="s">
        <v>76</v>
      </c>
      <c r="D4906" t="s">
        <v>26</v>
      </c>
      <c r="E4906" s="1">
        <v>46103.319444444445</v>
      </c>
      <c r="F4906" s="1">
        <v>46105.944444444445</v>
      </c>
      <c r="G4906" t="s">
        <v>273</v>
      </c>
      <c r="H4906" t="s">
        <v>15</v>
      </c>
      <c r="I4906" t="s">
        <v>16</v>
      </c>
      <c r="J4906">
        <v>5</v>
      </c>
      <c r="K4906" t="str">
        <f>IF(tickets_dataset[[#This Row],[status]] = "Closed", "Yes","No")</f>
        <v>Yes</v>
      </c>
      <c r="L4906" s="2">
        <f t="shared" si="304"/>
        <v>63</v>
      </c>
      <c r="M4906" t="str">
        <f t="shared" si="305"/>
        <v>Yes</v>
      </c>
      <c r="N4906" t="str">
        <f t="shared" si="306"/>
        <v>Mar</v>
      </c>
      <c r="O4906" s="2">
        <f t="shared" si="307"/>
        <v>2.625</v>
      </c>
      <c r="P4906" t="str">
        <f>VLOOKUP(G4906,Agents!A:E,4,FALSE)</f>
        <v>Team3</v>
      </c>
      <c r="Q4906" t="str">
        <f>VLOOKUP(G4906,Agents!A:E,5,FALSE)</f>
        <v>Senior</v>
      </c>
      <c r="R4906" t="str">
        <f>VLOOKUP(G4906,Agents!A:E,2,FALSE)</f>
        <v>Evening</v>
      </c>
    </row>
    <row r="4907" spans="1:18" x14ac:dyDescent="0.35">
      <c r="A4907" t="s">
        <v>8125</v>
      </c>
      <c r="B4907" t="s">
        <v>5013</v>
      </c>
      <c r="C4907" t="s">
        <v>12</v>
      </c>
      <c r="D4907" t="s">
        <v>38</v>
      </c>
      <c r="E4907" s="1">
        <v>46080.197916666664</v>
      </c>
      <c r="F4907" s="1">
        <v>46083.739583333336</v>
      </c>
      <c r="G4907" t="s">
        <v>239</v>
      </c>
      <c r="H4907" t="s">
        <v>15</v>
      </c>
      <c r="I4907" t="s">
        <v>16</v>
      </c>
      <c r="J4907">
        <v>4</v>
      </c>
      <c r="K4907" t="str">
        <f>IF(tickets_dataset[[#This Row],[status]] = "Closed", "Yes","No")</f>
        <v>Yes</v>
      </c>
      <c r="L4907" s="2">
        <f t="shared" si="304"/>
        <v>85.000000000116415</v>
      </c>
      <c r="M4907" t="str">
        <f t="shared" si="305"/>
        <v>Yes</v>
      </c>
      <c r="N4907" t="str">
        <f t="shared" si="306"/>
        <v>Feb</v>
      </c>
      <c r="O4907" s="2">
        <f t="shared" si="307"/>
        <v>3.5416666666715173</v>
      </c>
      <c r="P4907" t="str">
        <f>VLOOKUP(G4907,Agents!A:E,4,FALSE)</f>
        <v>Team1</v>
      </c>
      <c r="Q4907" t="str">
        <f>VLOOKUP(G4907,Agents!A:E,5,FALSE)</f>
        <v>Senior</v>
      </c>
      <c r="R4907" t="str">
        <f>VLOOKUP(G4907,Agents!A:E,2,FALSE)</f>
        <v>Evening</v>
      </c>
    </row>
    <row r="4908" spans="1:18" x14ac:dyDescent="0.35">
      <c r="A4908" t="s">
        <v>8126</v>
      </c>
      <c r="B4908" t="s">
        <v>8127</v>
      </c>
      <c r="C4908" t="s">
        <v>22</v>
      </c>
      <c r="D4908" t="s">
        <v>26</v>
      </c>
      <c r="E4908" s="1">
        <v>46078.23333333333</v>
      </c>
      <c r="F4908" s="1">
        <v>46078.525000000001</v>
      </c>
      <c r="G4908" t="s">
        <v>39</v>
      </c>
      <c r="H4908" t="s">
        <v>15</v>
      </c>
      <c r="I4908" t="s">
        <v>16</v>
      </c>
      <c r="J4908">
        <v>5</v>
      </c>
      <c r="K4908" t="str">
        <f>IF(tickets_dataset[[#This Row],[status]] = "Closed", "Yes","No")</f>
        <v>Yes</v>
      </c>
      <c r="L4908" s="2">
        <f t="shared" si="304"/>
        <v>7.0000000001164153</v>
      </c>
      <c r="M4908" t="str">
        <f t="shared" si="305"/>
        <v>No</v>
      </c>
      <c r="N4908" t="str">
        <f t="shared" si="306"/>
        <v>Feb</v>
      </c>
      <c r="O4908" s="2">
        <f t="shared" si="307"/>
        <v>0.29166666667151731</v>
      </c>
      <c r="P4908" t="str">
        <f>VLOOKUP(G4908,Agents!A:E,4,FALSE)</f>
        <v>Team3</v>
      </c>
      <c r="Q4908" t="str">
        <f>VLOOKUP(G4908,Agents!A:E,5,FALSE)</f>
        <v>Mid</v>
      </c>
      <c r="R4908" t="str">
        <f>VLOOKUP(G4908,Agents!A:E,2,FALSE)</f>
        <v>Night</v>
      </c>
    </row>
    <row r="4909" spans="1:18" x14ac:dyDescent="0.35">
      <c r="A4909" t="s">
        <v>8128</v>
      </c>
      <c r="B4909" t="s">
        <v>2246</v>
      </c>
      <c r="C4909" t="s">
        <v>76</v>
      </c>
      <c r="D4909" t="s">
        <v>26</v>
      </c>
      <c r="E4909" s="1">
        <v>46086.049305555556</v>
      </c>
      <c r="F4909" s="1">
        <v>46087.299305555556</v>
      </c>
      <c r="G4909" t="s">
        <v>239</v>
      </c>
      <c r="H4909" t="s">
        <v>28</v>
      </c>
      <c r="I4909" t="s">
        <v>16</v>
      </c>
      <c r="J4909">
        <v>5</v>
      </c>
      <c r="K4909" t="str">
        <f>IF(tickets_dataset[[#This Row],[status]] = "Closed", "Yes","No")</f>
        <v>No</v>
      </c>
      <c r="L4909" s="2">
        <f t="shared" si="304"/>
        <v>30</v>
      </c>
      <c r="M4909" t="str">
        <f t="shared" si="305"/>
        <v>No</v>
      </c>
      <c r="N4909" t="str">
        <f t="shared" si="306"/>
        <v>Mar</v>
      </c>
      <c r="O4909" s="2">
        <f t="shared" si="307"/>
        <v>1.25</v>
      </c>
      <c r="P4909" t="str">
        <f>VLOOKUP(G4909,Agents!A:E,4,FALSE)</f>
        <v>Team1</v>
      </c>
      <c r="Q4909" t="str">
        <f>VLOOKUP(G4909,Agents!A:E,5,FALSE)</f>
        <v>Senior</v>
      </c>
      <c r="R4909" t="str">
        <f>VLOOKUP(G4909,Agents!A:E,2,FALSE)</f>
        <v>Evening</v>
      </c>
    </row>
    <row r="4910" spans="1:18" x14ac:dyDescent="0.35">
      <c r="A4910" t="s">
        <v>8129</v>
      </c>
      <c r="B4910" t="s">
        <v>2029</v>
      </c>
      <c r="C4910" t="s">
        <v>76</v>
      </c>
      <c r="D4910" t="s">
        <v>13</v>
      </c>
      <c r="E4910" s="1">
        <v>46086.998611111114</v>
      </c>
      <c r="F4910" s="1">
        <v>46087.373611111114</v>
      </c>
      <c r="G4910" t="s">
        <v>128</v>
      </c>
      <c r="H4910" t="s">
        <v>15</v>
      </c>
      <c r="I4910" t="s">
        <v>16</v>
      </c>
      <c r="J4910">
        <v>4</v>
      </c>
      <c r="K4910" t="str">
        <f>IF(tickets_dataset[[#This Row],[status]] = "Closed", "Yes","No")</f>
        <v>Yes</v>
      </c>
      <c r="L4910" s="2">
        <f t="shared" si="304"/>
        <v>9</v>
      </c>
      <c r="M4910" t="str">
        <f t="shared" si="305"/>
        <v>No</v>
      </c>
      <c r="N4910" t="str">
        <f t="shared" si="306"/>
        <v>Mar</v>
      </c>
      <c r="O4910" s="2">
        <f t="shared" si="307"/>
        <v>0.375</v>
      </c>
      <c r="P4910" t="str">
        <f>VLOOKUP(G4910,Agents!A:E,4,FALSE)</f>
        <v>Team4</v>
      </c>
      <c r="Q4910" t="str">
        <f>VLOOKUP(G4910,Agents!A:E,5,FALSE)</f>
        <v>Mid</v>
      </c>
      <c r="R4910" t="str">
        <f>VLOOKUP(G4910,Agents!A:E,2,FALSE)</f>
        <v>Night</v>
      </c>
    </row>
    <row r="4911" spans="1:18" x14ac:dyDescent="0.35">
      <c r="A4911" t="s">
        <v>8130</v>
      </c>
      <c r="B4911" t="s">
        <v>8131</v>
      </c>
      <c r="C4911" t="s">
        <v>50</v>
      </c>
      <c r="D4911" t="s">
        <v>13</v>
      </c>
      <c r="E4911" s="1">
        <v>46028.14166666667</v>
      </c>
      <c r="F4911" s="1">
        <v>46028.39166666667</v>
      </c>
      <c r="G4911" t="s">
        <v>149</v>
      </c>
      <c r="H4911" t="s">
        <v>15</v>
      </c>
      <c r="I4911" t="s">
        <v>16</v>
      </c>
      <c r="J4911">
        <v>4</v>
      </c>
      <c r="K4911" t="str">
        <f>IF(tickets_dataset[[#This Row],[status]] = "Closed", "Yes","No")</f>
        <v>Yes</v>
      </c>
      <c r="L4911" s="2">
        <f t="shared" si="304"/>
        <v>6</v>
      </c>
      <c r="M4911" t="str">
        <f t="shared" si="305"/>
        <v>No</v>
      </c>
      <c r="N4911" t="str">
        <f t="shared" si="306"/>
        <v>Jan</v>
      </c>
      <c r="O4911" s="2">
        <f t="shared" si="307"/>
        <v>0.25</v>
      </c>
      <c r="P4911" t="str">
        <f>VLOOKUP(G4911,Agents!A:E,4,FALSE)</f>
        <v>Team3</v>
      </c>
      <c r="Q4911" t="str">
        <f>VLOOKUP(G4911,Agents!A:E,5,FALSE)</f>
        <v>Mid</v>
      </c>
      <c r="R4911" t="str">
        <f>VLOOKUP(G4911,Agents!A:E,2,FALSE)</f>
        <v>Night</v>
      </c>
    </row>
    <row r="4912" spans="1:18" x14ac:dyDescent="0.35">
      <c r="A4912" t="s">
        <v>8132</v>
      </c>
      <c r="B4912" t="s">
        <v>8133</v>
      </c>
      <c r="C4912" t="s">
        <v>34</v>
      </c>
      <c r="D4912" t="s">
        <v>26</v>
      </c>
      <c r="E4912" s="1">
        <v>46073.594444444447</v>
      </c>
      <c r="F4912" s="1">
        <v>46075.011111111111</v>
      </c>
      <c r="G4912" t="s">
        <v>273</v>
      </c>
      <c r="H4912" t="s">
        <v>132</v>
      </c>
      <c r="I4912" t="s">
        <v>16</v>
      </c>
      <c r="J4912">
        <v>3</v>
      </c>
      <c r="K4912" t="str">
        <f>IF(tickets_dataset[[#This Row],[status]] = "Closed", "Yes","No")</f>
        <v>No</v>
      </c>
      <c r="L4912" s="2">
        <f t="shared" si="304"/>
        <v>33.999999999941792</v>
      </c>
      <c r="M4912" t="str">
        <f t="shared" si="305"/>
        <v>No</v>
      </c>
      <c r="N4912" t="str">
        <f t="shared" si="306"/>
        <v>Feb</v>
      </c>
      <c r="O4912" s="2">
        <f t="shared" si="307"/>
        <v>1.4166666666642413</v>
      </c>
      <c r="P4912" t="str">
        <f>VLOOKUP(G4912,Agents!A:E,4,FALSE)</f>
        <v>Team3</v>
      </c>
      <c r="Q4912" t="str">
        <f>VLOOKUP(G4912,Agents!A:E,5,FALSE)</f>
        <v>Senior</v>
      </c>
      <c r="R4912" t="str">
        <f>VLOOKUP(G4912,Agents!A:E,2,FALSE)</f>
        <v>Evening</v>
      </c>
    </row>
    <row r="4913" spans="1:18" x14ac:dyDescent="0.35">
      <c r="A4913" t="s">
        <v>8134</v>
      </c>
      <c r="B4913" t="s">
        <v>1416</v>
      </c>
      <c r="C4913" t="s">
        <v>12</v>
      </c>
      <c r="D4913" t="s">
        <v>38</v>
      </c>
      <c r="E4913" s="1">
        <v>46062.856249999997</v>
      </c>
      <c r="F4913" s="1">
        <v>46064.731249999997</v>
      </c>
      <c r="G4913" t="s">
        <v>183</v>
      </c>
      <c r="H4913" t="s">
        <v>132</v>
      </c>
      <c r="I4913" t="s">
        <v>16</v>
      </c>
      <c r="J4913">
        <v>5</v>
      </c>
      <c r="K4913" t="str">
        <f>IF(tickets_dataset[[#This Row],[status]] = "Closed", "Yes","No")</f>
        <v>No</v>
      </c>
      <c r="L4913" s="2">
        <f t="shared" si="304"/>
        <v>45</v>
      </c>
      <c r="M4913" t="str">
        <f t="shared" si="305"/>
        <v>No</v>
      </c>
      <c r="N4913" t="str">
        <f t="shared" si="306"/>
        <v>Feb</v>
      </c>
      <c r="O4913" s="2">
        <f t="shared" si="307"/>
        <v>1.875</v>
      </c>
      <c r="P4913" t="str">
        <f>VLOOKUP(G4913,Agents!A:E,4,FALSE)</f>
        <v>Team3</v>
      </c>
      <c r="Q4913" t="str">
        <f>VLOOKUP(G4913,Agents!A:E,5,FALSE)</f>
        <v>Senior</v>
      </c>
      <c r="R4913" t="str">
        <f>VLOOKUP(G4913,Agents!A:E,2,FALSE)</f>
        <v>Night</v>
      </c>
    </row>
    <row r="4914" spans="1:18" x14ac:dyDescent="0.35">
      <c r="A4914" t="s">
        <v>8135</v>
      </c>
      <c r="B4914" t="s">
        <v>8136</v>
      </c>
      <c r="C4914" t="s">
        <v>34</v>
      </c>
      <c r="D4914" t="s">
        <v>26</v>
      </c>
      <c r="E4914" s="1">
        <v>46034.763194444444</v>
      </c>
      <c r="F4914" s="1">
        <v>46035.47152777778</v>
      </c>
      <c r="G4914" t="s">
        <v>311</v>
      </c>
      <c r="H4914" t="s">
        <v>15</v>
      </c>
      <c r="I4914" t="s">
        <v>68</v>
      </c>
      <c r="J4914">
        <v>3</v>
      </c>
      <c r="K4914" t="str">
        <f>IF(tickets_dataset[[#This Row],[status]] = "Closed", "Yes","No")</f>
        <v>Yes</v>
      </c>
      <c r="L4914" s="2">
        <f t="shared" si="304"/>
        <v>17.000000000058208</v>
      </c>
      <c r="M4914" t="str">
        <f t="shared" si="305"/>
        <v>No</v>
      </c>
      <c r="N4914" t="str">
        <f t="shared" si="306"/>
        <v>Jan</v>
      </c>
      <c r="O4914" s="2">
        <f t="shared" si="307"/>
        <v>0.70833333333575865</v>
      </c>
      <c r="P4914" t="str">
        <f>VLOOKUP(G4914,Agents!A:E,4,FALSE)</f>
        <v>Team5</v>
      </c>
      <c r="Q4914" t="str">
        <f>VLOOKUP(G4914,Agents!A:E,5,FALSE)</f>
        <v>Senior</v>
      </c>
      <c r="R4914" t="str">
        <f>VLOOKUP(G4914,Agents!A:E,2,FALSE)</f>
        <v>Evening</v>
      </c>
    </row>
    <row r="4915" spans="1:18" x14ac:dyDescent="0.35">
      <c r="A4915" t="s">
        <v>8137</v>
      </c>
      <c r="B4915" t="s">
        <v>3596</v>
      </c>
      <c r="C4915" t="s">
        <v>12</v>
      </c>
      <c r="D4915" t="s">
        <v>13</v>
      </c>
      <c r="E4915" s="1">
        <v>46105.838194444441</v>
      </c>
      <c r="F4915" s="1">
        <v>46107.046527777777</v>
      </c>
      <c r="G4915" t="s">
        <v>170</v>
      </c>
      <c r="H4915" t="s">
        <v>15</v>
      </c>
      <c r="I4915" t="s">
        <v>16</v>
      </c>
      <c r="J4915">
        <v>3</v>
      </c>
      <c r="K4915" t="str">
        <f>IF(tickets_dataset[[#This Row],[status]] = "Closed", "Yes","No")</f>
        <v>Yes</v>
      </c>
      <c r="L4915" s="2">
        <f t="shared" si="304"/>
        <v>29.000000000058208</v>
      </c>
      <c r="M4915" t="str">
        <f t="shared" si="305"/>
        <v>No</v>
      </c>
      <c r="N4915" t="str">
        <f t="shared" si="306"/>
        <v>Mar</v>
      </c>
      <c r="O4915" s="2">
        <f t="shared" si="307"/>
        <v>1.2083333333357587</v>
      </c>
      <c r="P4915" t="str">
        <f>VLOOKUP(G4915,Agents!A:E,4,FALSE)</f>
        <v>Team5</v>
      </c>
      <c r="Q4915" t="str">
        <f>VLOOKUP(G4915,Agents!A:E,5,FALSE)</f>
        <v>Junior</v>
      </c>
      <c r="R4915" t="str">
        <f>VLOOKUP(G4915,Agents!A:E,2,FALSE)</f>
        <v>Night</v>
      </c>
    </row>
    <row r="4916" spans="1:18" x14ac:dyDescent="0.35">
      <c r="A4916" t="s">
        <v>8138</v>
      </c>
      <c r="B4916" t="s">
        <v>773</v>
      </c>
      <c r="C4916" t="s">
        <v>50</v>
      </c>
      <c r="D4916" t="s">
        <v>26</v>
      </c>
      <c r="E4916" s="1">
        <v>46063.568749999999</v>
      </c>
      <c r="F4916" s="1">
        <v>46065.61041666667</v>
      </c>
      <c r="G4916" t="s">
        <v>53</v>
      </c>
      <c r="H4916" t="s">
        <v>15</v>
      </c>
      <c r="I4916" t="s">
        <v>16</v>
      </c>
      <c r="J4916">
        <v>3</v>
      </c>
      <c r="K4916" t="str">
        <f>IF(tickets_dataset[[#This Row],[status]] = "Closed", "Yes","No")</f>
        <v>Yes</v>
      </c>
      <c r="L4916" s="2">
        <f t="shared" si="304"/>
        <v>49.000000000116415</v>
      </c>
      <c r="M4916" t="str">
        <f t="shared" si="305"/>
        <v>Yes</v>
      </c>
      <c r="N4916" t="str">
        <f t="shared" si="306"/>
        <v>Feb</v>
      </c>
      <c r="O4916" s="2">
        <f t="shared" si="307"/>
        <v>2.0416666666715173</v>
      </c>
      <c r="P4916" t="str">
        <f>VLOOKUP(G4916,Agents!A:E,4,FALSE)</f>
        <v>Team1</v>
      </c>
      <c r="Q4916" t="str">
        <f>VLOOKUP(G4916,Agents!A:E,5,FALSE)</f>
        <v>Junior</v>
      </c>
      <c r="R4916" t="str">
        <f>VLOOKUP(G4916,Agents!A:E,2,FALSE)</f>
        <v>Night</v>
      </c>
    </row>
    <row r="4917" spans="1:18" x14ac:dyDescent="0.35">
      <c r="A4917" t="s">
        <v>8139</v>
      </c>
      <c r="B4917" t="s">
        <v>880</v>
      </c>
      <c r="C4917" t="s">
        <v>22</v>
      </c>
      <c r="D4917" t="s">
        <v>13</v>
      </c>
      <c r="E4917" s="1">
        <v>46107.517361111109</v>
      </c>
      <c r="F4917" s="1">
        <v>46107.600694444445</v>
      </c>
      <c r="G4917" t="s">
        <v>86</v>
      </c>
      <c r="H4917" t="s">
        <v>15</v>
      </c>
      <c r="I4917" t="s">
        <v>16</v>
      </c>
      <c r="J4917">
        <v>5</v>
      </c>
      <c r="K4917" t="str">
        <f>IF(tickets_dataset[[#This Row],[status]] = "Closed", "Yes","No")</f>
        <v>Yes</v>
      </c>
      <c r="L4917" s="2">
        <f t="shared" si="304"/>
        <v>2.0000000000582077</v>
      </c>
      <c r="M4917" t="str">
        <f t="shared" si="305"/>
        <v>No</v>
      </c>
      <c r="N4917" t="str">
        <f t="shared" si="306"/>
        <v>Mar</v>
      </c>
      <c r="O4917" s="2">
        <f t="shared" si="307"/>
        <v>8.3333333335758653E-2</v>
      </c>
      <c r="P4917" t="str">
        <f>VLOOKUP(G4917,Agents!A:E,4,FALSE)</f>
        <v>Team1</v>
      </c>
      <c r="Q4917" t="str">
        <f>VLOOKUP(G4917,Agents!A:E,5,FALSE)</f>
        <v>Mid</v>
      </c>
      <c r="R4917" t="str">
        <f>VLOOKUP(G4917,Agents!A:E,2,FALSE)</f>
        <v>Morning</v>
      </c>
    </row>
    <row r="4918" spans="1:18" x14ac:dyDescent="0.35">
      <c r="A4918" t="s">
        <v>8140</v>
      </c>
      <c r="B4918" t="s">
        <v>8141</v>
      </c>
      <c r="C4918" t="s">
        <v>76</v>
      </c>
      <c r="D4918" t="s">
        <v>38</v>
      </c>
      <c r="E4918" s="1">
        <v>46071.181250000001</v>
      </c>
      <c r="F4918" s="1">
        <v>46073.26458333333</v>
      </c>
      <c r="G4918" t="s">
        <v>422</v>
      </c>
      <c r="H4918" t="s">
        <v>15</v>
      </c>
      <c r="I4918" t="s">
        <v>16</v>
      </c>
      <c r="J4918">
        <v>2</v>
      </c>
      <c r="K4918" t="str">
        <f>IF(tickets_dataset[[#This Row],[status]] = "Closed", "Yes","No")</f>
        <v>Yes</v>
      </c>
      <c r="L4918" s="2">
        <f t="shared" si="304"/>
        <v>49.999999999883585</v>
      </c>
      <c r="M4918" t="str">
        <f t="shared" si="305"/>
        <v>Yes</v>
      </c>
      <c r="N4918" t="str">
        <f t="shared" si="306"/>
        <v>Feb</v>
      </c>
      <c r="O4918" s="2">
        <f t="shared" si="307"/>
        <v>2.0833333333284827</v>
      </c>
      <c r="P4918" t="str">
        <f>VLOOKUP(G4918,Agents!A:E,4,FALSE)</f>
        <v>Team5</v>
      </c>
      <c r="Q4918" t="str">
        <f>VLOOKUP(G4918,Agents!A:E,5,FALSE)</f>
        <v>Mid</v>
      </c>
      <c r="R4918" t="str">
        <f>VLOOKUP(G4918,Agents!A:E,2,FALSE)</f>
        <v>Evening</v>
      </c>
    </row>
    <row r="4919" spans="1:18" x14ac:dyDescent="0.35">
      <c r="A4919" t="s">
        <v>8142</v>
      </c>
      <c r="B4919" t="s">
        <v>8143</v>
      </c>
      <c r="C4919" t="s">
        <v>22</v>
      </c>
      <c r="D4919" t="s">
        <v>38</v>
      </c>
      <c r="E4919" s="1">
        <v>46091.309027777781</v>
      </c>
      <c r="F4919" s="1">
        <v>46094.517361111109</v>
      </c>
      <c r="G4919" t="s">
        <v>357</v>
      </c>
      <c r="H4919" t="s">
        <v>15</v>
      </c>
      <c r="I4919" t="s">
        <v>16</v>
      </c>
      <c r="J4919">
        <v>3</v>
      </c>
      <c r="K4919" t="str">
        <f>IF(tickets_dataset[[#This Row],[status]] = "Closed", "Yes","No")</f>
        <v>Yes</v>
      </c>
      <c r="L4919" s="2">
        <f t="shared" si="304"/>
        <v>76.999999999883585</v>
      </c>
      <c r="M4919" t="str">
        <f t="shared" si="305"/>
        <v>Yes</v>
      </c>
      <c r="N4919" t="str">
        <f t="shared" si="306"/>
        <v>Mar</v>
      </c>
      <c r="O4919" s="2">
        <f t="shared" si="307"/>
        <v>3.2083333333284827</v>
      </c>
      <c r="P4919" t="str">
        <f>VLOOKUP(G4919,Agents!A:E,4,FALSE)</f>
        <v>Team1</v>
      </c>
      <c r="Q4919" t="str">
        <f>VLOOKUP(G4919,Agents!A:E,5,FALSE)</f>
        <v>Mid</v>
      </c>
      <c r="R4919" t="str">
        <f>VLOOKUP(G4919,Agents!A:E,2,FALSE)</f>
        <v>Morning</v>
      </c>
    </row>
    <row r="4920" spans="1:18" x14ac:dyDescent="0.35">
      <c r="A4920" t="s">
        <v>8144</v>
      </c>
      <c r="B4920" t="s">
        <v>7068</v>
      </c>
      <c r="C4920" t="s">
        <v>22</v>
      </c>
      <c r="D4920" t="s">
        <v>26</v>
      </c>
      <c r="E4920" s="1">
        <v>46032.295138888891</v>
      </c>
      <c r="F4920" s="1">
        <v>46033.128472222219</v>
      </c>
      <c r="G4920" t="s">
        <v>14</v>
      </c>
      <c r="H4920" t="s">
        <v>28</v>
      </c>
      <c r="I4920" t="s">
        <v>16</v>
      </c>
      <c r="J4920">
        <v>5</v>
      </c>
      <c r="K4920" t="str">
        <f>IF(tickets_dataset[[#This Row],[status]] = "Closed", "Yes","No")</f>
        <v>No</v>
      </c>
      <c r="L4920" s="2">
        <f t="shared" si="304"/>
        <v>19.999999999883585</v>
      </c>
      <c r="M4920" t="str">
        <f t="shared" si="305"/>
        <v>No</v>
      </c>
      <c r="N4920" t="str">
        <f t="shared" si="306"/>
        <v>Jan</v>
      </c>
      <c r="O4920" s="2">
        <f t="shared" si="307"/>
        <v>0.83333333332848269</v>
      </c>
      <c r="P4920" t="str">
        <f>VLOOKUP(G4920,Agents!A:E,4,FALSE)</f>
        <v>Team1</v>
      </c>
      <c r="Q4920" t="str">
        <f>VLOOKUP(G4920,Agents!A:E,5,FALSE)</f>
        <v>Senior</v>
      </c>
      <c r="R4920" t="str">
        <f>VLOOKUP(G4920,Agents!A:E,2,FALSE)</f>
        <v>Morning</v>
      </c>
    </row>
    <row r="4921" spans="1:18" x14ac:dyDescent="0.35">
      <c r="A4921" t="s">
        <v>8145</v>
      </c>
      <c r="B4921" t="s">
        <v>8146</v>
      </c>
      <c r="C4921" t="s">
        <v>34</v>
      </c>
      <c r="D4921" t="s">
        <v>26</v>
      </c>
      <c r="E4921" s="1">
        <v>46023.100694444445</v>
      </c>
      <c r="F4921" s="1">
        <v>46023.684027777781</v>
      </c>
      <c r="G4921" t="s">
        <v>39</v>
      </c>
      <c r="H4921" t="s">
        <v>15</v>
      </c>
      <c r="I4921" t="s">
        <v>16</v>
      </c>
      <c r="J4921">
        <v>4</v>
      </c>
      <c r="K4921" t="str">
        <f>IF(tickets_dataset[[#This Row],[status]] = "Closed", "Yes","No")</f>
        <v>Yes</v>
      </c>
      <c r="L4921" s="2">
        <f t="shared" si="304"/>
        <v>14.000000000058208</v>
      </c>
      <c r="M4921" t="str">
        <f t="shared" si="305"/>
        <v>No</v>
      </c>
      <c r="N4921" t="str">
        <f t="shared" si="306"/>
        <v>Jan</v>
      </c>
      <c r="O4921" s="2">
        <f t="shared" si="307"/>
        <v>0.58333333333575865</v>
      </c>
      <c r="P4921" t="str">
        <f>VLOOKUP(G4921,Agents!A:E,4,FALSE)</f>
        <v>Team3</v>
      </c>
      <c r="Q4921" t="str">
        <f>VLOOKUP(G4921,Agents!A:E,5,FALSE)</f>
        <v>Mid</v>
      </c>
      <c r="R4921" t="str">
        <f>VLOOKUP(G4921,Agents!A:E,2,FALSE)</f>
        <v>Night</v>
      </c>
    </row>
    <row r="4922" spans="1:18" x14ac:dyDescent="0.35">
      <c r="A4922" t="s">
        <v>8147</v>
      </c>
      <c r="B4922" t="s">
        <v>8148</v>
      </c>
      <c r="C4922" t="s">
        <v>50</v>
      </c>
      <c r="D4922" t="s">
        <v>38</v>
      </c>
      <c r="E4922" s="1">
        <v>46061.521527777775</v>
      </c>
      <c r="F4922" s="1">
        <v>46063.771527777775</v>
      </c>
      <c r="G4922" t="s">
        <v>128</v>
      </c>
      <c r="H4922" t="s">
        <v>132</v>
      </c>
      <c r="I4922" t="s">
        <v>16</v>
      </c>
      <c r="J4922">
        <v>3</v>
      </c>
      <c r="K4922" t="str">
        <f>IF(tickets_dataset[[#This Row],[status]] = "Closed", "Yes","No")</f>
        <v>No</v>
      </c>
      <c r="L4922" s="2">
        <f t="shared" si="304"/>
        <v>54</v>
      </c>
      <c r="M4922" t="str">
        <f t="shared" si="305"/>
        <v>Yes</v>
      </c>
      <c r="N4922" t="str">
        <f t="shared" si="306"/>
        <v>Feb</v>
      </c>
      <c r="O4922" s="2">
        <f t="shared" si="307"/>
        <v>2.25</v>
      </c>
      <c r="P4922" t="str">
        <f>VLOOKUP(G4922,Agents!A:E,4,FALSE)</f>
        <v>Team4</v>
      </c>
      <c r="Q4922" t="str">
        <f>VLOOKUP(G4922,Agents!A:E,5,FALSE)</f>
        <v>Mid</v>
      </c>
      <c r="R4922" t="str">
        <f>VLOOKUP(G4922,Agents!A:E,2,FALSE)</f>
        <v>Night</v>
      </c>
    </row>
    <row r="4923" spans="1:18" x14ac:dyDescent="0.35">
      <c r="A4923" t="s">
        <v>8149</v>
      </c>
      <c r="B4923" t="s">
        <v>11</v>
      </c>
      <c r="C4923" t="s">
        <v>22</v>
      </c>
      <c r="D4923" t="s">
        <v>38</v>
      </c>
      <c r="E4923" s="1">
        <v>46093.30972222222</v>
      </c>
      <c r="F4923" s="1">
        <v>46094.226388888892</v>
      </c>
      <c r="G4923" t="s">
        <v>422</v>
      </c>
      <c r="H4923" t="s">
        <v>15</v>
      </c>
      <c r="I4923" t="s">
        <v>16</v>
      </c>
      <c r="J4923">
        <v>4</v>
      </c>
      <c r="K4923" t="str">
        <f>IF(tickets_dataset[[#This Row],[status]] = "Closed", "Yes","No")</f>
        <v>Yes</v>
      </c>
      <c r="L4923" s="2">
        <f t="shared" si="304"/>
        <v>22.000000000116415</v>
      </c>
      <c r="M4923" t="str">
        <f t="shared" si="305"/>
        <v>No</v>
      </c>
      <c r="N4923" t="str">
        <f t="shared" si="306"/>
        <v>Mar</v>
      </c>
      <c r="O4923" s="2">
        <f t="shared" si="307"/>
        <v>0.91666666667151731</v>
      </c>
      <c r="P4923" t="str">
        <f>VLOOKUP(G4923,Agents!A:E,4,FALSE)</f>
        <v>Team5</v>
      </c>
      <c r="Q4923" t="str">
        <f>VLOOKUP(G4923,Agents!A:E,5,FALSE)</f>
        <v>Mid</v>
      </c>
      <c r="R4923" t="str">
        <f>VLOOKUP(G4923,Agents!A:E,2,FALSE)</f>
        <v>Evening</v>
      </c>
    </row>
    <row r="4924" spans="1:18" x14ac:dyDescent="0.35">
      <c r="A4924" t="s">
        <v>8150</v>
      </c>
      <c r="B4924" t="s">
        <v>4310</v>
      </c>
      <c r="C4924" t="s">
        <v>12</v>
      </c>
      <c r="D4924" t="s">
        <v>13</v>
      </c>
      <c r="E4924" s="1">
        <v>46079.348611111112</v>
      </c>
      <c r="F4924" s="1">
        <v>46080.931944444441</v>
      </c>
      <c r="G4924" t="s">
        <v>59</v>
      </c>
      <c r="H4924" t="s">
        <v>15</v>
      </c>
      <c r="I4924" t="s">
        <v>16</v>
      </c>
      <c r="J4924">
        <v>4</v>
      </c>
      <c r="K4924" t="str">
        <f>IF(tickets_dataset[[#This Row],[status]] = "Closed", "Yes","No")</f>
        <v>Yes</v>
      </c>
      <c r="L4924" s="2">
        <f t="shared" si="304"/>
        <v>37.999999999883585</v>
      </c>
      <c r="M4924" t="str">
        <f t="shared" si="305"/>
        <v>No</v>
      </c>
      <c r="N4924" t="str">
        <f t="shared" si="306"/>
        <v>Feb</v>
      </c>
      <c r="O4924" s="2">
        <f t="shared" si="307"/>
        <v>1.5833333333284827</v>
      </c>
      <c r="P4924" t="str">
        <f>VLOOKUP(G4924,Agents!A:E,4,FALSE)</f>
        <v>Team3</v>
      </c>
      <c r="Q4924" t="str">
        <f>VLOOKUP(G4924,Agents!A:E,5,FALSE)</f>
        <v>Senior</v>
      </c>
      <c r="R4924" t="str">
        <f>VLOOKUP(G4924,Agents!A:E,2,FALSE)</f>
        <v>Night</v>
      </c>
    </row>
    <row r="4925" spans="1:18" x14ac:dyDescent="0.35">
      <c r="A4925" t="s">
        <v>8151</v>
      </c>
      <c r="B4925" t="s">
        <v>2099</v>
      </c>
      <c r="C4925" t="s">
        <v>50</v>
      </c>
      <c r="D4925" t="s">
        <v>26</v>
      </c>
      <c r="E4925" s="1">
        <v>46042.388888888891</v>
      </c>
      <c r="F4925" s="1">
        <v>46043.972222222219</v>
      </c>
      <c r="G4925" t="s">
        <v>59</v>
      </c>
      <c r="H4925" t="s">
        <v>28</v>
      </c>
      <c r="I4925" t="s">
        <v>16</v>
      </c>
      <c r="J4925">
        <v>4</v>
      </c>
      <c r="K4925" t="str">
        <f>IF(tickets_dataset[[#This Row],[status]] = "Closed", "Yes","No")</f>
        <v>No</v>
      </c>
      <c r="L4925" s="2">
        <f t="shared" si="304"/>
        <v>37.999999999883585</v>
      </c>
      <c r="M4925" t="str">
        <f t="shared" si="305"/>
        <v>No</v>
      </c>
      <c r="N4925" t="str">
        <f t="shared" si="306"/>
        <v>Jan</v>
      </c>
      <c r="O4925" s="2">
        <f t="shared" si="307"/>
        <v>1.5833333333284827</v>
      </c>
      <c r="P4925" t="str">
        <f>VLOOKUP(G4925,Agents!A:E,4,FALSE)</f>
        <v>Team3</v>
      </c>
      <c r="Q4925" t="str">
        <f>VLOOKUP(G4925,Agents!A:E,5,FALSE)</f>
        <v>Senior</v>
      </c>
      <c r="R4925" t="str">
        <f>VLOOKUP(G4925,Agents!A:E,2,FALSE)</f>
        <v>Night</v>
      </c>
    </row>
    <row r="4926" spans="1:18" x14ac:dyDescent="0.35">
      <c r="A4926" t="s">
        <v>8152</v>
      </c>
      <c r="B4926" t="s">
        <v>4551</v>
      </c>
      <c r="C4926" t="s">
        <v>34</v>
      </c>
      <c r="D4926" t="s">
        <v>38</v>
      </c>
      <c r="E4926" s="1">
        <v>46043.121527777781</v>
      </c>
      <c r="F4926" s="1">
        <v>46046.079861111109</v>
      </c>
      <c r="G4926" t="s">
        <v>183</v>
      </c>
      <c r="H4926" t="s">
        <v>15</v>
      </c>
      <c r="I4926" t="s">
        <v>16</v>
      </c>
      <c r="J4926">
        <v>5</v>
      </c>
      <c r="K4926" t="str">
        <f>IF(tickets_dataset[[#This Row],[status]] = "Closed", "Yes","No")</f>
        <v>Yes</v>
      </c>
      <c r="L4926" s="2">
        <f t="shared" si="304"/>
        <v>70.999999999883585</v>
      </c>
      <c r="M4926" t="str">
        <f t="shared" si="305"/>
        <v>Yes</v>
      </c>
      <c r="N4926" t="str">
        <f t="shared" si="306"/>
        <v>Jan</v>
      </c>
      <c r="O4926" s="2">
        <f t="shared" si="307"/>
        <v>2.9583333333284827</v>
      </c>
      <c r="P4926" t="str">
        <f>VLOOKUP(G4926,Agents!A:E,4,FALSE)</f>
        <v>Team3</v>
      </c>
      <c r="Q4926" t="str">
        <f>VLOOKUP(G4926,Agents!A:E,5,FALSE)</f>
        <v>Senior</v>
      </c>
      <c r="R4926" t="str">
        <f>VLOOKUP(G4926,Agents!A:E,2,FALSE)</f>
        <v>Night</v>
      </c>
    </row>
    <row r="4927" spans="1:18" x14ac:dyDescent="0.35">
      <c r="A4927" t="s">
        <v>8153</v>
      </c>
      <c r="B4927" t="s">
        <v>2540</v>
      </c>
      <c r="C4927" t="s">
        <v>50</v>
      </c>
      <c r="D4927" t="s">
        <v>26</v>
      </c>
      <c r="E4927" s="1">
        <v>46055.058333333334</v>
      </c>
      <c r="F4927" s="1">
        <v>46055.6</v>
      </c>
      <c r="G4927" t="s">
        <v>211</v>
      </c>
      <c r="H4927" t="s">
        <v>15</v>
      </c>
      <c r="I4927" t="s">
        <v>16</v>
      </c>
      <c r="J4927">
        <v>3</v>
      </c>
      <c r="K4927" t="str">
        <f>IF(tickets_dataset[[#This Row],[status]] = "Closed", "Yes","No")</f>
        <v>Yes</v>
      </c>
      <c r="L4927" s="2">
        <f t="shared" si="304"/>
        <v>12.999999999941792</v>
      </c>
      <c r="M4927" t="str">
        <f t="shared" si="305"/>
        <v>No</v>
      </c>
      <c r="N4927" t="str">
        <f t="shared" si="306"/>
        <v>Feb</v>
      </c>
      <c r="O4927" s="2">
        <f t="shared" si="307"/>
        <v>0.54166666666424135</v>
      </c>
      <c r="P4927" t="str">
        <f>VLOOKUP(G4927,Agents!A:E,4,FALSE)</f>
        <v>Team5</v>
      </c>
      <c r="Q4927" t="str">
        <f>VLOOKUP(G4927,Agents!A:E,5,FALSE)</f>
        <v>Senior</v>
      </c>
      <c r="R4927" t="str">
        <f>VLOOKUP(G4927,Agents!A:E,2,FALSE)</f>
        <v>Evening</v>
      </c>
    </row>
    <row r="4928" spans="1:18" x14ac:dyDescent="0.35">
      <c r="A4928" t="s">
        <v>8154</v>
      </c>
      <c r="B4928" t="s">
        <v>2495</v>
      </c>
      <c r="C4928" t="s">
        <v>34</v>
      </c>
      <c r="D4928" t="s">
        <v>26</v>
      </c>
      <c r="E4928" s="1">
        <v>46110.449305555558</v>
      </c>
      <c r="F4928" s="1">
        <v>46112.115972222222</v>
      </c>
      <c r="G4928" t="s">
        <v>100</v>
      </c>
      <c r="H4928" t="s">
        <v>28</v>
      </c>
      <c r="I4928" t="s">
        <v>16</v>
      </c>
      <c r="J4928">
        <v>3</v>
      </c>
      <c r="K4928" t="str">
        <f>IF(tickets_dataset[[#This Row],[status]] = "Closed", "Yes","No")</f>
        <v>No</v>
      </c>
      <c r="L4928" s="2">
        <f t="shared" si="304"/>
        <v>39.999999999941792</v>
      </c>
      <c r="M4928" t="str">
        <f t="shared" si="305"/>
        <v>No</v>
      </c>
      <c r="N4928" t="str">
        <f t="shared" si="306"/>
        <v>Mar</v>
      </c>
      <c r="O4928" s="2">
        <f t="shared" si="307"/>
        <v>1.6666666666642413</v>
      </c>
      <c r="P4928" t="str">
        <f>VLOOKUP(G4928,Agents!A:E,4,FALSE)</f>
        <v>Team4</v>
      </c>
      <c r="Q4928" t="str">
        <f>VLOOKUP(G4928,Agents!A:E,5,FALSE)</f>
        <v>Junior</v>
      </c>
      <c r="R4928" t="str">
        <f>VLOOKUP(G4928,Agents!A:E,2,FALSE)</f>
        <v>Evening</v>
      </c>
    </row>
    <row r="4929" spans="1:18" x14ac:dyDescent="0.35">
      <c r="A4929" t="s">
        <v>8155</v>
      </c>
      <c r="B4929" t="s">
        <v>7211</v>
      </c>
      <c r="C4929" t="s">
        <v>22</v>
      </c>
      <c r="D4929" t="s">
        <v>26</v>
      </c>
      <c r="E4929" s="1">
        <v>46041.44027777778</v>
      </c>
      <c r="F4929" s="1">
        <v>46042.856944444444</v>
      </c>
      <c r="G4929" t="s">
        <v>239</v>
      </c>
      <c r="H4929" t="s">
        <v>15</v>
      </c>
      <c r="I4929" t="s">
        <v>16</v>
      </c>
      <c r="J4929">
        <v>4</v>
      </c>
      <c r="K4929" t="str">
        <f>IF(tickets_dataset[[#This Row],[status]] = "Closed", "Yes","No")</f>
        <v>Yes</v>
      </c>
      <c r="L4929" s="2">
        <f t="shared" si="304"/>
        <v>33.999999999941792</v>
      </c>
      <c r="M4929" t="str">
        <f t="shared" si="305"/>
        <v>No</v>
      </c>
      <c r="N4929" t="str">
        <f t="shared" si="306"/>
        <v>Jan</v>
      </c>
      <c r="O4929" s="2">
        <f t="shared" si="307"/>
        <v>1.4166666666642413</v>
      </c>
      <c r="P4929" t="str">
        <f>VLOOKUP(G4929,Agents!A:E,4,FALSE)</f>
        <v>Team1</v>
      </c>
      <c r="Q4929" t="str">
        <f>VLOOKUP(G4929,Agents!A:E,5,FALSE)</f>
        <v>Senior</v>
      </c>
      <c r="R4929" t="str">
        <f>VLOOKUP(G4929,Agents!A:E,2,FALSE)</f>
        <v>Evening</v>
      </c>
    </row>
    <row r="4930" spans="1:18" x14ac:dyDescent="0.35">
      <c r="A4930" t="s">
        <v>8156</v>
      </c>
      <c r="B4930" t="s">
        <v>4251</v>
      </c>
      <c r="C4930" t="s">
        <v>50</v>
      </c>
      <c r="D4930" t="s">
        <v>13</v>
      </c>
      <c r="E4930" s="1">
        <v>46100.886805555558</v>
      </c>
      <c r="F4930" s="1">
        <v>46101.595138888886</v>
      </c>
      <c r="G4930" t="s">
        <v>62</v>
      </c>
      <c r="H4930" t="s">
        <v>15</v>
      </c>
      <c r="I4930" t="s">
        <v>16</v>
      </c>
      <c r="J4930">
        <v>4</v>
      </c>
      <c r="K4930" t="str">
        <f>IF(tickets_dataset[[#This Row],[status]] = "Closed", "Yes","No")</f>
        <v>Yes</v>
      </c>
      <c r="L4930" s="2">
        <f t="shared" ref="L4930:L4993" si="308">IF(ISBLANK(F4930),"",(F4930-E4930)*24)</f>
        <v>16.999999999883585</v>
      </c>
      <c r="M4930" t="str">
        <f t="shared" ref="M4930:M4993" si="309">IF(L4930&gt;48,"Yes","No")</f>
        <v>No</v>
      </c>
      <c r="N4930" t="str">
        <f t="shared" ref="N4930:N4993" si="310">TEXT(E4930,"mmm")</f>
        <v>Mar</v>
      </c>
      <c r="O4930" s="2">
        <f t="shared" si="307"/>
        <v>0.70833333332848269</v>
      </c>
      <c r="P4930" t="str">
        <f>VLOOKUP(G4930,Agents!A:E,4,FALSE)</f>
        <v>Team1</v>
      </c>
      <c r="Q4930" t="str">
        <f>VLOOKUP(G4930,Agents!A:E,5,FALSE)</f>
        <v>Junior</v>
      </c>
      <c r="R4930" t="str">
        <f>VLOOKUP(G4930,Agents!A:E,2,FALSE)</f>
        <v>Morning</v>
      </c>
    </row>
    <row r="4931" spans="1:18" x14ac:dyDescent="0.35">
      <c r="A4931" t="s">
        <v>8157</v>
      </c>
      <c r="B4931" t="s">
        <v>5311</v>
      </c>
      <c r="C4931" t="s">
        <v>76</v>
      </c>
      <c r="D4931" t="s">
        <v>38</v>
      </c>
      <c r="E4931" s="1">
        <v>46066.148611111108</v>
      </c>
      <c r="F4931" s="1">
        <v>46067.56527777778</v>
      </c>
      <c r="G4931" t="s">
        <v>80</v>
      </c>
      <c r="H4931" t="s">
        <v>15</v>
      </c>
      <c r="I4931" t="s">
        <v>16</v>
      </c>
      <c r="J4931">
        <v>5</v>
      </c>
      <c r="K4931" t="str">
        <f>IF(tickets_dataset[[#This Row],[status]] = "Closed", "Yes","No")</f>
        <v>Yes</v>
      </c>
      <c r="L4931" s="2">
        <f t="shared" si="308"/>
        <v>34.000000000116415</v>
      </c>
      <c r="M4931" t="str">
        <f t="shared" si="309"/>
        <v>No</v>
      </c>
      <c r="N4931" t="str">
        <f t="shared" si="310"/>
        <v>Feb</v>
      </c>
      <c r="O4931" s="2">
        <f t="shared" ref="O4931:O4994" si="311">F4931-E4931</f>
        <v>1.4166666666715173</v>
      </c>
      <c r="P4931" t="str">
        <f>VLOOKUP(G4931,Agents!A:E,4,FALSE)</f>
        <v>Team3</v>
      </c>
      <c r="Q4931" t="str">
        <f>VLOOKUP(G4931,Agents!A:E,5,FALSE)</f>
        <v>Junior</v>
      </c>
      <c r="R4931" t="str">
        <f>VLOOKUP(G4931,Agents!A:E,2,FALSE)</f>
        <v>Evening</v>
      </c>
    </row>
    <row r="4932" spans="1:18" x14ac:dyDescent="0.35">
      <c r="A4932" t="s">
        <v>8158</v>
      </c>
      <c r="B4932" t="s">
        <v>8131</v>
      </c>
      <c r="C4932" t="s">
        <v>22</v>
      </c>
      <c r="D4932" t="s">
        <v>38</v>
      </c>
      <c r="E4932" s="1">
        <v>46059.088888888888</v>
      </c>
      <c r="F4932" s="1">
        <v>46062.505555555559</v>
      </c>
      <c r="G4932" t="s">
        <v>91</v>
      </c>
      <c r="H4932" t="s">
        <v>15</v>
      </c>
      <c r="I4932" t="s">
        <v>16</v>
      </c>
      <c r="J4932">
        <v>4</v>
      </c>
      <c r="K4932" t="str">
        <f>IF(tickets_dataset[[#This Row],[status]] = "Closed", "Yes","No")</f>
        <v>Yes</v>
      </c>
      <c r="L4932" s="2">
        <f t="shared" si="308"/>
        <v>82.000000000116415</v>
      </c>
      <c r="M4932" t="str">
        <f t="shared" si="309"/>
        <v>Yes</v>
      </c>
      <c r="N4932" t="str">
        <f t="shared" si="310"/>
        <v>Feb</v>
      </c>
      <c r="O4932" s="2">
        <f t="shared" si="311"/>
        <v>3.4166666666715173</v>
      </c>
      <c r="P4932" t="str">
        <f>VLOOKUP(G4932,Agents!A:E,4,FALSE)</f>
        <v>Team5</v>
      </c>
      <c r="Q4932" t="str">
        <f>VLOOKUP(G4932,Agents!A:E,5,FALSE)</f>
        <v>Mid</v>
      </c>
      <c r="R4932" t="str">
        <f>VLOOKUP(G4932,Agents!A:E,2,FALSE)</f>
        <v>Night</v>
      </c>
    </row>
    <row r="4933" spans="1:18" x14ac:dyDescent="0.35">
      <c r="A4933" t="s">
        <v>8159</v>
      </c>
      <c r="B4933" t="s">
        <v>3652</v>
      </c>
      <c r="C4933" t="s">
        <v>22</v>
      </c>
      <c r="D4933" t="s">
        <v>38</v>
      </c>
      <c r="E4933" s="1">
        <v>46055.670138888891</v>
      </c>
      <c r="F4933" s="1">
        <v>46058.420138888891</v>
      </c>
      <c r="G4933" t="s">
        <v>190</v>
      </c>
      <c r="H4933" t="s">
        <v>15</v>
      </c>
      <c r="I4933" t="s">
        <v>16</v>
      </c>
      <c r="J4933">
        <v>5</v>
      </c>
      <c r="K4933" t="str">
        <f>IF(tickets_dataset[[#This Row],[status]] = "Closed", "Yes","No")</f>
        <v>Yes</v>
      </c>
      <c r="L4933" s="2">
        <f t="shared" si="308"/>
        <v>66</v>
      </c>
      <c r="M4933" t="str">
        <f t="shared" si="309"/>
        <v>Yes</v>
      </c>
      <c r="N4933" t="str">
        <f t="shared" si="310"/>
        <v>Feb</v>
      </c>
      <c r="O4933" s="2">
        <f t="shared" si="311"/>
        <v>2.75</v>
      </c>
      <c r="P4933" t="str">
        <f>VLOOKUP(G4933,Agents!A:E,4,FALSE)</f>
        <v>Team1</v>
      </c>
      <c r="Q4933" t="str">
        <f>VLOOKUP(G4933,Agents!A:E,5,FALSE)</f>
        <v>Senior</v>
      </c>
      <c r="R4933" t="str">
        <f>VLOOKUP(G4933,Agents!A:E,2,FALSE)</f>
        <v>Night</v>
      </c>
    </row>
    <row r="4934" spans="1:18" x14ac:dyDescent="0.35">
      <c r="A4934" t="s">
        <v>8160</v>
      </c>
      <c r="B4934" t="s">
        <v>5473</v>
      </c>
      <c r="C4934" t="s">
        <v>76</v>
      </c>
      <c r="D4934" t="s">
        <v>26</v>
      </c>
      <c r="E4934" s="1">
        <v>46085.870833333334</v>
      </c>
      <c r="F4934" s="1">
        <v>46086.787499999999</v>
      </c>
      <c r="G4934" t="s">
        <v>140</v>
      </c>
      <c r="H4934" t="s">
        <v>15</v>
      </c>
      <c r="I4934" t="s">
        <v>16</v>
      </c>
      <c r="J4934">
        <v>4</v>
      </c>
      <c r="K4934" t="str">
        <f>IF(tickets_dataset[[#This Row],[status]] = "Closed", "Yes","No")</f>
        <v>Yes</v>
      </c>
      <c r="L4934" s="2">
        <f t="shared" si="308"/>
        <v>21.999999999941792</v>
      </c>
      <c r="M4934" t="str">
        <f t="shared" si="309"/>
        <v>No</v>
      </c>
      <c r="N4934" t="str">
        <f t="shared" si="310"/>
        <v>Mar</v>
      </c>
      <c r="O4934" s="2">
        <f t="shared" si="311"/>
        <v>0.91666666666424135</v>
      </c>
      <c r="P4934" t="str">
        <f>VLOOKUP(G4934,Agents!A:E,4,FALSE)</f>
        <v>Team1</v>
      </c>
      <c r="Q4934" t="str">
        <f>VLOOKUP(G4934,Agents!A:E,5,FALSE)</f>
        <v>Junior</v>
      </c>
      <c r="R4934" t="str">
        <f>VLOOKUP(G4934,Agents!A:E,2,FALSE)</f>
        <v>Morning</v>
      </c>
    </row>
    <row r="4935" spans="1:18" x14ac:dyDescent="0.35">
      <c r="A4935" t="s">
        <v>8161</v>
      </c>
      <c r="B4935" t="s">
        <v>3083</v>
      </c>
      <c r="C4935" t="s">
        <v>34</v>
      </c>
      <c r="D4935" t="s">
        <v>38</v>
      </c>
      <c r="E4935" s="1">
        <v>46063.509722222225</v>
      </c>
      <c r="F4935" s="1">
        <v>46064.343055555553</v>
      </c>
      <c r="G4935" t="s">
        <v>211</v>
      </c>
      <c r="H4935" t="s">
        <v>132</v>
      </c>
      <c r="I4935" t="s">
        <v>16</v>
      </c>
      <c r="J4935">
        <v>4</v>
      </c>
      <c r="K4935" t="str">
        <f>IF(tickets_dataset[[#This Row],[status]] = "Closed", "Yes","No")</f>
        <v>No</v>
      </c>
      <c r="L4935" s="2">
        <f t="shared" si="308"/>
        <v>19.999999999883585</v>
      </c>
      <c r="M4935" t="str">
        <f t="shared" si="309"/>
        <v>No</v>
      </c>
      <c r="N4935" t="str">
        <f t="shared" si="310"/>
        <v>Feb</v>
      </c>
      <c r="O4935" s="2">
        <f t="shared" si="311"/>
        <v>0.83333333332848269</v>
      </c>
      <c r="P4935" t="str">
        <f>VLOOKUP(G4935,Agents!A:E,4,FALSE)</f>
        <v>Team5</v>
      </c>
      <c r="Q4935" t="str">
        <f>VLOOKUP(G4935,Agents!A:E,5,FALSE)</f>
        <v>Senior</v>
      </c>
      <c r="R4935" t="str">
        <f>VLOOKUP(G4935,Agents!A:E,2,FALSE)</f>
        <v>Evening</v>
      </c>
    </row>
    <row r="4936" spans="1:18" x14ac:dyDescent="0.35">
      <c r="A4936" t="s">
        <v>8162</v>
      </c>
      <c r="B4936" t="s">
        <v>6834</v>
      </c>
      <c r="C4936" t="s">
        <v>12</v>
      </c>
      <c r="D4936" t="s">
        <v>26</v>
      </c>
      <c r="E4936" s="1">
        <v>46106.588888888888</v>
      </c>
      <c r="F4936" s="1">
        <v>46108.380555555559</v>
      </c>
      <c r="G4936" t="s">
        <v>131</v>
      </c>
      <c r="H4936" t="s">
        <v>15</v>
      </c>
      <c r="I4936" t="s">
        <v>16</v>
      </c>
      <c r="J4936">
        <v>3</v>
      </c>
      <c r="K4936" t="str">
        <f>IF(tickets_dataset[[#This Row],[status]] = "Closed", "Yes","No")</f>
        <v>Yes</v>
      </c>
      <c r="L4936" s="2">
        <f t="shared" si="308"/>
        <v>43.000000000116415</v>
      </c>
      <c r="M4936" t="str">
        <f t="shared" si="309"/>
        <v>No</v>
      </c>
      <c r="N4936" t="str">
        <f t="shared" si="310"/>
        <v>Mar</v>
      </c>
      <c r="O4936" s="2">
        <f t="shared" si="311"/>
        <v>1.7916666666715173</v>
      </c>
      <c r="P4936" t="str">
        <f>VLOOKUP(G4936,Agents!A:E,4,FALSE)</f>
        <v>Team4</v>
      </c>
      <c r="Q4936" t="str">
        <f>VLOOKUP(G4936,Agents!A:E,5,FALSE)</f>
        <v>Junior</v>
      </c>
      <c r="R4936" t="str">
        <f>VLOOKUP(G4936,Agents!A:E,2,FALSE)</f>
        <v>Night</v>
      </c>
    </row>
    <row r="4937" spans="1:18" x14ac:dyDescent="0.35">
      <c r="A4937" t="s">
        <v>8163</v>
      </c>
      <c r="B4937" t="s">
        <v>416</v>
      </c>
      <c r="C4937" t="s">
        <v>22</v>
      </c>
      <c r="D4937" t="s">
        <v>38</v>
      </c>
      <c r="E4937" s="1">
        <v>46046.209722222222</v>
      </c>
      <c r="F4937" s="1">
        <v>46048.584722222222</v>
      </c>
      <c r="G4937" t="s">
        <v>23</v>
      </c>
      <c r="H4937" t="s">
        <v>15</v>
      </c>
      <c r="I4937" t="s">
        <v>16</v>
      </c>
      <c r="J4937">
        <v>5</v>
      </c>
      <c r="K4937" t="str">
        <f>IF(tickets_dataset[[#This Row],[status]] = "Closed", "Yes","No")</f>
        <v>Yes</v>
      </c>
      <c r="L4937" s="2">
        <f t="shared" si="308"/>
        <v>57</v>
      </c>
      <c r="M4937" t="str">
        <f t="shared" si="309"/>
        <v>Yes</v>
      </c>
      <c r="N4937" t="str">
        <f t="shared" si="310"/>
        <v>Jan</v>
      </c>
      <c r="O4937" s="2">
        <f t="shared" si="311"/>
        <v>2.375</v>
      </c>
      <c r="P4937" t="str">
        <f>VLOOKUP(G4937,Agents!A:E,4,FALSE)</f>
        <v>Team3</v>
      </c>
      <c r="Q4937" t="str">
        <f>VLOOKUP(G4937,Agents!A:E,5,FALSE)</f>
        <v>Senior</v>
      </c>
      <c r="R4937" t="str">
        <f>VLOOKUP(G4937,Agents!A:E,2,FALSE)</f>
        <v>Evening</v>
      </c>
    </row>
    <row r="4938" spans="1:18" x14ac:dyDescent="0.35">
      <c r="A4938" t="s">
        <v>8164</v>
      </c>
      <c r="B4938" t="s">
        <v>3400</v>
      </c>
      <c r="C4938" t="s">
        <v>50</v>
      </c>
      <c r="D4938" t="s">
        <v>13</v>
      </c>
      <c r="E4938" s="1">
        <v>46024.124305555553</v>
      </c>
      <c r="F4938" s="1">
        <v>46025.374305555553</v>
      </c>
      <c r="G4938" t="s">
        <v>239</v>
      </c>
      <c r="H4938" t="s">
        <v>15</v>
      </c>
      <c r="I4938" t="s">
        <v>16</v>
      </c>
      <c r="J4938">
        <v>4</v>
      </c>
      <c r="K4938" t="str">
        <f>IF(tickets_dataset[[#This Row],[status]] = "Closed", "Yes","No")</f>
        <v>Yes</v>
      </c>
      <c r="L4938" s="2">
        <f t="shared" si="308"/>
        <v>30</v>
      </c>
      <c r="M4938" t="str">
        <f t="shared" si="309"/>
        <v>No</v>
      </c>
      <c r="N4938" t="str">
        <f t="shared" si="310"/>
        <v>Jan</v>
      </c>
      <c r="O4938" s="2">
        <f t="shared" si="311"/>
        <v>1.25</v>
      </c>
      <c r="P4938" t="str">
        <f>VLOOKUP(G4938,Agents!A:E,4,FALSE)</f>
        <v>Team1</v>
      </c>
      <c r="Q4938" t="str">
        <f>VLOOKUP(G4938,Agents!A:E,5,FALSE)</f>
        <v>Senior</v>
      </c>
      <c r="R4938" t="str">
        <f>VLOOKUP(G4938,Agents!A:E,2,FALSE)</f>
        <v>Evening</v>
      </c>
    </row>
    <row r="4939" spans="1:18" x14ac:dyDescent="0.35">
      <c r="A4939" t="s">
        <v>8165</v>
      </c>
      <c r="B4939" t="s">
        <v>3285</v>
      </c>
      <c r="C4939" t="s">
        <v>76</v>
      </c>
      <c r="D4939" t="s">
        <v>13</v>
      </c>
      <c r="E4939" s="1">
        <v>46086.215277777781</v>
      </c>
      <c r="F4939" s="1">
        <v>46086.923611111109</v>
      </c>
      <c r="G4939" t="s">
        <v>357</v>
      </c>
      <c r="H4939" t="s">
        <v>15</v>
      </c>
      <c r="I4939" t="s">
        <v>16</v>
      </c>
      <c r="J4939">
        <v>3</v>
      </c>
      <c r="K4939" t="str">
        <f>IF(tickets_dataset[[#This Row],[status]] = "Closed", "Yes","No")</f>
        <v>Yes</v>
      </c>
      <c r="L4939" s="2">
        <f t="shared" si="308"/>
        <v>16.999999999883585</v>
      </c>
      <c r="M4939" t="str">
        <f t="shared" si="309"/>
        <v>No</v>
      </c>
      <c r="N4939" t="str">
        <f t="shared" si="310"/>
        <v>Mar</v>
      </c>
      <c r="O4939" s="2">
        <f t="shared" si="311"/>
        <v>0.70833333332848269</v>
      </c>
      <c r="P4939" t="str">
        <f>VLOOKUP(G4939,Agents!A:E,4,FALSE)</f>
        <v>Team1</v>
      </c>
      <c r="Q4939" t="str">
        <f>VLOOKUP(G4939,Agents!A:E,5,FALSE)</f>
        <v>Mid</v>
      </c>
      <c r="R4939" t="str">
        <f>VLOOKUP(G4939,Agents!A:E,2,FALSE)</f>
        <v>Morning</v>
      </c>
    </row>
    <row r="4940" spans="1:18" x14ac:dyDescent="0.35">
      <c r="A4940" t="s">
        <v>8166</v>
      </c>
      <c r="B4940" t="s">
        <v>8167</v>
      </c>
      <c r="C4940" t="s">
        <v>76</v>
      </c>
      <c r="D4940" t="s">
        <v>26</v>
      </c>
      <c r="E4940" s="1">
        <v>46077.848611111112</v>
      </c>
      <c r="F4940" s="1">
        <v>46080.015277777777</v>
      </c>
      <c r="G4940" t="s">
        <v>27</v>
      </c>
      <c r="H4940" t="s">
        <v>15</v>
      </c>
      <c r="I4940" t="s">
        <v>16</v>
      </c>
      <c r="J4940">
        <v>5</v>
      </c>
      <c r="K4940" t="str">
        <f>IF(tickets_dataset[[#This Row],[status]] = "Closed", "Yes","No")</f>
        <v>Yes</v>
      </c>
      <c r="L4940" s="2">
        <f t="shared" si="308"/>
        <v>51.999999999941792</v>
      </c>
      <c r="M4940" t="str">
        <f t="shared" si="309"/>
        <v>Yes</v>
      </c>
      <c r="N4940" t="str">
        <f t="shared" si="310"/>
        <v>Feb</v>
      </c>
      <c r="O4940" s="2">
        <f t="shared" si="311"/>
        <v>2.1666666666642413</v>
      </c>
      <c r="P4940" t="str">
        <f>VLOOKUP(G4940,Agents!A:E,4,FALSE)</f>
        <v>Team5</v>
      </c>
      <c r="Q4940" t="str">
        <f>VLOOKUP(G4940,Agents!A:E,5,FALSE)</f>
        <v>Senior</v>
      </c>
      <c r="R4940" t="str">
        <f>VLOOKUP(G4940,Agents!A:E,2,FALSE)</f>
        <v>Morning</v>
      </c>
    </row>
    <row r="4941" spans="1:18" x14ac:dyDescent="0.35">
      <c r="A4941" t="s">
        <v>8168</v>
      </c>
      <c r="B4941" t="s">
        <v>6513</v>
      </c>
      <c r="C4941" t="s">
        <v>76</v>
      </c>
      <c r="D4941" t="s">
        <v>26</v>
      </c>
      <c r="E4941" s="1">
        <v>46097.879166666666</v>
      </c>
      <c r="F4941" s="1">
        <v>46099.67083333333</v>
      </c>
      <c r="G4941" t="s">
        <v>100</v>
      </c>
      <c r="H4941" t="s">
        <v>15</v>
      </c>
      <c r="I4941" t="s">
        <v>16</v>
      </c>
      <c r="J4941">
        <v>3</v>
      </c>
      <c r="K4941" t="str">
        <f>IF(tickets_dataset[[#This Row],[status]] = "Closed", "Yes","No")</f>
        <v>Yes</v>
      </c>
      <c r="L4941" s="2">
        <f t="shared" si="308"/>
        <v>42.999999999941792</v>
      </c>
      <c r="M4941" t="str">
        <f t="shared" si="309"/>
        <v>No</v>
      </c>
      <c r="N4941" t="str">
        <f t="shared" si="310"/>
        <v>Mar</v>
      </c>
      <c r="O4941" s="2">
        <f t="shared" si="311"/>
        <v>1.7916666666642413</v>
      </c>
      <c r="P4941" t="str">
        <f>VLOOKUP(G4941,Agents!A:E,4,FALSE)</f>
        <v>Team4</v>
      </c>
      <c r="Q4941" t="str">
        <f>VLOOKUP(G4941,Agents!A:E,5,FALSE)</f>
        <v>Junior</v>
      </c>
      <c r="R4941" t="str">
        <f>VLOOKUP(G4941,Agents!A:E,2,FALSE)</f>
        <v>Evening</v>
      </c>
    </row>
    <row r="4942" spans="1:18" x14ac:dyDescent="0.35">
      <c r="A4942" t="s">
        <v>8169</v>
      </c>
      <c r="B4942" t="s">
        <v>8170</v>
      </c>
      <c r="C4942" t="s">
        <v>12</v>
      </c>
      <c r="D4942" t="s">
        <v>13</v>
      </c>
      <c r="E4942" s="1">
        <v>46106.390277777777</v>
      </c>
      <c r="F4942" s="1">
        <v>46107.390277777777</v>
      </c>
      <c r="G4942" t="s">
        <v>140</v>
      </c>
      <c r="H4942" t="s">
        <v>28</v>
      </c>
      <c r="I4942" t="s">
        <v>16</v>
      </c>
      <c r="J4942">
        <v>3</v>
      </c>
      <c r="K4942" t="str">
        <f>IF(tickets_dataset[[#This Row],[status]] = "Closed", "Yes","No")</f>
        <v>No</v>
      </c>
      <c r="L4942" s="2">
        <f t="shared" si="308"/>
        <v>24</v>
      </c>
      <c r="M4942" t="str">
        <f t="shared" si="309"/>
        <v>No</v>
      </c>
      <c r="N4942" t="str">
        <f t="shared" si="310"/>
        <v>Mar</v>
      </c>
      <c r="O4942" s="2">
        <f t="shared" si="311"/>
        <v>1</v>
      </c>
      <c r="P4942" t="str">
        <f>VLOOKUP(G4942,Agents!A:E,4,FALSE)</f>
        <v>Team1</v>
      </c>
      <c r="Q4942" t="str">
        <f>VLOOKUP(G4942,Agents!A:E,5,FALSE)</f>
        <v>Junior</v>
      </c>
      <c r="R4942" t="str">
        <f>VLOOKUP(G4942,Agents!A:E,2,FALSE)</f>
        <v>Morning</v>
      </c>
    </row>
    <row r="4943" spans="1:18" x14ac:dyDescent="0.35">
      <c r="A4943" t="s">
        <v>8171</v>
      </c>
      <c r="B4943" t="s">
        <v>4535</v>
      </c>
      <c r="C4943" t="s">
        <v>76</v>
      </c>
      <c r="D4943" t="s">
        <v>26</v>
      </c>
      <c r="E4943" s="1">
        <v>46036.104166666664</v>
      </c>
      <c r="F4943" s="1">
        <v>46037.9375</v>
      </c>
      <c r="G4943" t="s">
        <v>19</v>
      </c>
      <c r="H4943" t="s">
        <v>132</v>
      </c>
      <c r="I4943" t="s">
        <v>16</v>
      </c>
      <c r="J4943">
        <v>5</v>
      </c>
      <c r="K4943" t="str">
        <f>IF(tickets_dataset[[#This Row],[status]] = "Closed", "Yes","No")</f>
        <v>No</v>
      </c>
      <c r="L4943" s="2">
        <f t="shared" si="308"/>
        <v>44.000000000058208</v>
      </c>
      <c r="M4943" t="str">
        <f t="shared" si="309"/>
        <v>No</v>
      </c>
      <c r="N4943" t="str">
        <f t="shared" si="310"/>
        <v>Jan</v>
      </c>
      <c r="O4943" s="2">
        <f t="shared" si="311"/>
        <v>1.8333333333357587</v>
      </c>
      <c r="P4943" t="str">
        <f>VLOOKUP(G4943,Agents!A:E,4,FALSE)</f>
        <v>Team4</v>
      </c>
      <c r="Q4943" t="str">
        <f>VLOOKUP(G4943,Agents!A:E,5,FALSE)</f>
        <v>Senior</v>
      </c>
      <c r="R4943" t="str">
        <f>VLOOKUP(G4943,Agents!A:E,2,FALSE)</f>
        <v>Evening</v>
      </c>
    </row>
    <row r="4944" spans="1:18" x14ac:dyDescent="0.35">
      <c r="A4944" t="s">
        <v>8172</v>
      </c>
      <c r="B4944" t="s">
        <v>5777</v>
      </c>
      <c r="C4944" t="s">
        <v>22</v>
      </c>
      <c r="D4944" t="s">
        <v>38</v>
      </c>
      <c r="E4944" s="1">
        <v>46099.790277777778</v>
      </c>
      <c r="F4944" s="1">
        <v>46100.331944444442</v>
      </c>
      <c r="G4944" t="s">
        <v>39</v>
      </c>
      <c r="H4944" t="s">
        <v>15</v>
      </c>
      <c r="I4944" t="s">
        <v>16</v>
      </c>
      <c r="J4944">
        <v>5</v>
      </c>
      <c r="K4944" t="str">
        <f>IF(tickets_dataset[[#This Row],[status]] = "Closed", "Yes","No")</f>
        <v>Yes</v>
      </c>
      <c r="L4944" s="2">
        <f t="shared" si="308"/>
        <v>12.999999999941792</v>
      </c>
      <c r="M4944" t="str">
        <f t="shared" si="309"/>
        <v>No</v>
      </c>
      <c r="N4944" t="str">
        <f t="shared" si="310"/>
        <v>Mar</v>
      </c>
      <c r="O4944" s="2">
        <f t="shared" si="311"/>
        <v>0.54166666666424135</v>
      </c>
      <c r="P4944" t="str">
        <f>VLOOKUP(G4944,Agents!A:E,4,FALSE)</f>
        <v>Team3</v>
      </c>
      <c r="Q4944" t="str">
        <f>VLOOKUP(G4944,Agents!A:E,5,FALSE)</f>
        <v>Mid</v>
      </c>
      <c r="R4944" t="str">
        <f>VLOOKUP(G4944,Agents!A:E,2,FALSE)</f>
        <v>Night</v>
      </c>
    </row>
    <row r="4945" spans="1:18" x14ac:dyDescent="0.35">
      <c r="A4945" t="s">
        <v>8173</v>
      </c>
      <c r="B4945" t="s">
        <v>795</v>
      </c>
      <c r="C4945" t="s">
        <v>76</v>
      </c>
      <c r="D4945" t="s">
        <v>26</v>
      </c>
      <c r="E4945" s="1">
        <v>46073.118750000001</v>
      </c>
      <c r="F4945" s="1">
        <v>46073.410416666666</v>
      </c>
      <c r="G4945" t="s">
        <v>103</v>
      </c>
      <c r="H4945" t="s">
        <v>15</v>
      </c>
      <c r="I4945" t="s">
        <v>16</v>
      </c>
      <c r="J4945">
        <v>5</v>
      </c>
      <c r="K4945" t="str">
        <f>IF(tickets_dataset[[#This Row],[status]] = "Closed", "Yes","No")</f>
        <v>Yes</v>
      </c>
      <c r="L4945" s="2">
        <f t="shared" si="308"/>
        <v>6.9999999999417923</v>
      </c>
      <c r="M4945" t="str">
        <f t="shared" si="309"/>
        <v>No</v>
      </c>
      <c r="N4945" t="str">
        <f t="shared" si="310"/>
        <v>Feb</v>
      </c>
      <c r="O4945" s="2">
        <f t="shared" si="311"/>
        <v>0.29166666666424135</v>
      </c>
      <c r="P4945" t="str">
        <f>VLOOKUP(G4945,Agents!A:E,4,FALSE)</f>
        <v>Team4</v>
      </c>
      <c r="Q4945" t="str">
        <f>VLOOKUP(G4945,Agents!A:E,5,FALSE)</f>
        <v>Senior</v>
      </c>
      <c r="R4945" t="str">
        <f>VLOOKUP(G4945,Agents!A:E,2,FALSE)</f>
        <v>Night</v>
      </c>
    </row>
    <row r="4946" spans="1:18" x14ac:dyDescent="0.35">
      <c r="A4946" t="s">
        <v>8174</v>
      </c>
      <c r="B4946" t="s">
        <v>6092</v>
      </c>
      <c r="C4946" t="s">
        <v>50</v>
      </c>
      <c r="D4946" t="s">
        <v>38</v>
      </c>
      <c r="E4946" s="1">
        <v>46058.522222222222</v>
      </c>
      <c r="F4946" s="1">
        <v>46062.438888888886</v>
      </c>
      <c r="G4946" t="s">
        <v>100</v>
      </c>
      <c r="H4946" t="s">
        <v>15</v>
      </c>
      <c r="I4946" t="s">
        <v>16</v>
      </c>
      <c r="J4946">
        <v>4</v>
      </c>
      <c r="K4946" t="str">
        <f>IF(tickets_dataset[[#This Row],[status]] = "Closed", "Yes","No")</f>
        <v>Yes</v>
      </c>
      <c r="L4946" s="2">
        <f t="shared" si="308"/>
        <v>93.999999999941792</v>
      </c>
      <c r="M4946" t="str">
        <f t="shared" si="309"/>
        <v>Yes</v>
      </c>
      <c r="N4946" t="str">
        <f t="shared" si="310"/>
        <v>Feb</v>
      </c>
      <c r="O4946" s="2">
        <f t="shared" si="311"/>
        <v>3.9166666666642413</v>
      </c>
      <c r="P4946" t="str">
        <f>VLOOKUP(G4946,Agents!A:E,4,FALSE)</f>
        <v>Team4</v>
      </c>
      <c r="Q4946" t="str">
        <f>VLOOKUP(G4946,Agents!A:E,5,FALSE)</f>
        <v>Junior</v>
      </c>
      <c r="R4946" t="str">
        <f>VLOOKUP(G4946,Agents!A:E,2,FALSE)</f>
        <v>Evening</v>
      </c>
    </row>
    <row r="4947" spans="1:18" x14ac:dyDescent="0.35">
      <c r="A4947" t="s">
        <v>8175</v>
      </c>
      <c r="B4947" t="s">
        <v>208</v>
      </c>
      <c r="C4947" t="s">
        <v>50</v>
      </c>
      <c r="D4947" t="s">
        <v>26</v>
      </c>
      <c r="E4947" s="1">
        <v>46033.298611111109</v>
      </c>
      <c r="F4947" s="1">
        <v>46034.006944444445</v>
      </c>
      <c r="G4947" t="s">
        <v>53</v>
      </c>
      <c r="H4947" t="s">
        <v>15</v>
      </c>
      <c r="I4947" t="s">
        <v>16</v>
      </c>
      <c r="J4947">
        <v>4</v>
      </c>
      <c r="K4947" t="str">
        <f>IF(tickets_dataset[[#This Row],[status]] = "Closed", "Yes","No")</f>
        <v>Yes</v>
      </c>
      <c r="L4947" s="2">
        <f t="shared" si="308"/>
        <v>17.000000000058208</v>
      </c>
      <c r="M4947" t="str">
        <f t="shared" si="309"/>
        <v>No</v>
      </c>
      <c r="N4947" t="str">
        <f t="shared" si="310"/>
        <v>Jan</v>
      </c>
      <c r="O4947" s="2">
        <f t="shared" si="311"/>
        <v>0.70833333333575865</v>
      </c>
      <c r="P4947" t="str">
        <f>VLOOKUP(G4947,Agents!A:E,4,FALSE)</f>
        <v>Team1</v>
      </c>
      <c r="Q4947" t="str">
        <f>VLOOKUP(G4947,Agents!A:E,5,FALSE)</f>
        <v>Junior</v>
      </c>
      <c r="R4947" t="str">
        <f>VLOOKUP(G4947,Agents!A:E,2,FALSE)</f>
        <v>Night</v>
      </c>
    </row>
    <row r="4948" spans="1:18" x14ac:dyDescent="0.35">
      <c r="A4948" t="s">
        <v>8176</v>
      </c>
      <c r="B4948" t="s">
        <v>8177</v>
      </c>
      <c r="C4948" t="s">
        <v>12</v>
      </c>
      <c r="D4948" t="s">
        <v>38</v>
      </c>
      <c r="E4948" s="1">
        <v>46080.813194444447</v>
      </c>
      <c r="F4948" s="1">
        <v>46081.313194444447</v>
      </c>
      <c r="G4948" t="s">
        <v>211</v>
      </c>
      <c r="H4948" t="s">
        <v>28</v>
      </c>
      <c r="I4948" t="s">
        <v>16</v>
      </c>
      <c r="J4948">
        <v>5</v>
      </c>
      <c r="K4948" t="str">
        <f>IF(tickets_dataset[[#This Row],[status]] = "Closed", "Yes","No")</f>
        <v>No</v>
      </c>
      <c r="L4948" s="2">
        <f t="shared" si="308"/>
        <v>12</v>
      </c>
      <c r="M4948" t="str">
        <f t="shared" si="309"/>
        <v>No</v>
      </c>
      <c r="N4948" t="str">
        <f t="shared" si="310"/>
        <v>Feb</v>
      </c>
      <c r="O4948" s="2">
        <f t="shared" si="311"/>
        <v>0.5</v>
      </c>
      <c r="P4948" t="str">
        <f>VLOOKUP(G4948,Agents!A:E,4,FALSE)</f>
        <v>Team5</v>
      </c>
      <c r="Q4948" t="str">
        <f>VLOOKUP(G4948,Agents!A:E,5,FALSE)</f>
        <v>Senior</v>
      </c>
      <c r="R4948" t="str">
        <f>VLOOKUP(G4948,Agents!A:E,2,FALSE)</f>
        <v>Evening</v>
      </c>
    </row>
    <row r="4949" spans="1:18" x14ac:dyDescent="0.35">
      <c r="A4949" t="s">
        <v>8178</v>
      </c>
      <c r="B4949" t="s">
        <v>2996</v>
      </c>
      <c r="C4949" t="s">
        <v>12</v>
      </c>
      <c r="D4949" t="s">
        <v>38</v>
      </c>
      <c r="E4949" s="1">
        <v>46094.628472222219</v>
      </c>
      <c r="F4949" s="1">
        <v>46095.753472222219</v>
      </c>
      <c r="G4949" t="s">
        <v>119</v>
      </c>
      <c r="H4949" t="s">
        <v>15</v>
      </c>
      <c r="I4949" t="s">
        <v>16</v>
      </c>
      <c r="J4949">
        <v>4</v>
      </c>
      <c r="K4949" t="str">
        <f>IF(tickets_dataset[[#This Row],[status]] = "Closed", "Yes","No")</f>
        <v>Yes</v>
      </c>
      <c r="L4949" s="2">
        <f t="shared" si="308"/>
        <v>27</v>
      </c>
      <c r="M4949" t="str">
        <f t="shared" si="309"/>
        <v>No</v>
      </c>
      <c r="N4949" t="str">
        <f t="shared" si="310"/>
        <v>Mar</v>
      </c>
      <c r="O4949" s="2">
        <f t="shared" si="311"/>
        <v>1.125</v>
      </c>
      <c r="P4949" t="str">
        <f>VLOOKUP(G4949,Agents!A:E,4,FALSE)</f>
        <v>Team1</v>
      </c>
      <c r="Q4949" t="str">
        <f>VLOOKUP(G4949,Agents!A:E,5,FALSE)</f>
        <v>Junior</v>
      </c>
      <c r="R4949" t="str">
        <f>VLOOKUP(G4949,Agents!A:E,2,FALSE)</f>
        <v>Morning</v>
      </c>
    </row>
    <row r="4950" spans="1:18" x14ac:dyDescent="0.35">
      <c r="A4950" t="s">
        <v>8179</v>
      </c>
      <c r="B4950" t="s">
        <v>151</v>
      </c>
      <c r="C4950" t="s">
        <v>22</v>
      </c>
      <c r="D4950" t="s">
        <v>13</v>
      </c>
      <c r="E4950" s="1">
        <v>46029.536111111112</v>
      </c>
      <c r="F4950" s="1">
        <v>46030.369444444441</v>
      </c>
      <c r="G4950" t="s">
        <v>311</v>
      </c>
      <c r="H4950" t="s">
        <v>15</v>
      </c>
      <c r="I4950" t="s">
        <v>16</v>
      </c>
      <c r="J4950">
        <v>3</v>
      </c>
      <c r="K4950" t="str">
        <f>IF(tickets_dataset[[#This Row],[status]] = "Closed", "Yes","No")</f>
        <v>Yes</v>
      </c>
      <c r="L4950" s="2">
        <f t="shared" si="308"/>
        <v>19.999999999883585</v>
      </c>
      <c r="M4950" t="str">
        <f t="shared" si="309"/>
        <v>No</v>
      </c>
      <c r="N4950" t="str">
        <f t="shared" si="310"/>
        <v>Jan</v>
      </c>
      <c r="O4950" s="2">
        <f t="shared" si="311"/>
        <v>0.83333333332848269</v>
      </c>
      <c r="P4950" t="str">
        <f>VLOOKUP(G4950,Agents!A:E,4,FALSE)</f>
        <v>Team5</v>
      </c>
      <c r="Q4950" t="str">
        <f>VLOOKUP(G4950,Agents!A:E,5,FALSE)</f>
        <v>Senior</v>
      </c>
      <c r="R4950" t="str">
        <f>VLOOKUP(G4950,Agents!A:E,2,FALSE)</f>
        <v>Evening</v>
      </c>
    </row>
    <row r="4951" spans="1:18" x14ac:dyDescent="0.35">
      <c r="A4951" t="s">
        <v>8180</v>
      </c>
      <c r="B4951" t="s">
        <v>1894</v>
      </c>
      <c r="C4951" t="s">
        <v>34</v>
      </c>
      <c r="D4951" t="s">
        <v>26</v>
      </c>
      <c r="E4951" s="1">
        <v>46097.4375</v>
      </c>
      <c r="F4951" s="1">
        <v>46100.104166666664</v>
      </c>
      <c r="G4951" t="s">
        <v>45</v>
      </c>
      <c r="H4951" t="s">
        <v>15</v>
      </c>
      <c r="I4951" t="s">
        <v>16</v>
      </c>
      <c r="J4951">
        <v>5</v>
      </c>
      <c r="K4951" t="str">
        <f>IF(tickets_dataset[[#This Row],[status]] = "Closed", "Yes","No")</f>
        <v>Yes</v>
      </c>
      <c r="L4951" s="2">
        <f t="shared" si="308"/>
        <v>63.999999999941792</v>
      </c>
      <c r="M4951" t="str">
        <f t="shared" si="309"/>
        <v>Yes</v>
      </c>
      <c r="N4951" t="str">
        <f t="shared" si="310"/>
        <v>Mar</v>
      </c>
      <c r="O4951" s="2">
        <f t="shared" si="311"/>
        <v>2.6666666666642413</v>
      </c>
      <c r="P4951" t="str">
        <f>VLOOKUP(G4951,Agents!A:E,4,FALSE)</f>
        <v>Team5</v>
      </c>
      <c r="Q4951" t="str">
        <f>VLOOKUP(G4951,Agents!A:E,5,FALSE)</f>
        <v>Senior</v>
      </c>
      <c r="R4951" t="str">
        <f>VLOOKUP(G4951,Agents!A:E,2,FALSE)</f>
        <v>Morning</v>
      </c>
    </row>
    <row r="4952" spans="1:18" x14ac:dyDescent="0.35">
      <c r="A4952" t="s">
        <v>8181</v>
      </c>
      <c r="B4952" t="s">
        <v>1922</v>
      </c>
      <c r="C4952" t="s">
        <v>76</v>
      </c>
      <c r="D4952" t="s">
        <v>13</v>
      </c>
      <c r="E4952" s="1">
        <v>46104.487500000003</v>
      </c>
      <c r="F4952" s="1">
        <v>46105.029166666667</v>
      </c>
      <c r="G4952" t="s">
        <v>23</v>
      </c>
      <c r="H4952" t="s">
        <v>15</v>
      </c>
      <c r="I4952" t="s">
        <v>16</v>
      </c>
      <c r="J4952">
        <v>4</v>
      </c>
      <c r="K4952" t="str">
        <f>IF(tickets_dataset[[#This Row],[status]] = "Closed", "Yes","No")</f>
        <v>Yes</v>
      </c>
      <c r="L4952" s="2">
        <f t="shared" si="308"/>
        <v>12.999999999941792</v>
      </c>
      <c r="M4952" t="str">
        <f t="shared" si="309"/>
        <v>No</v>
      </c>
      <c r="N4952" t="str">
        <f t="shared" si="310"/>
        <v>Mar</v>
      </c>
      <c r="O4952" s="2">
        <f t="shared" si="311"/>
        <v>0.54166666666424135</v>
      </c>
      <c r="P4952" t="str">
        <f>VLOOKUP(G4952,Agents!A:E,4,FALSE)</f>
        <v>Team3</v>
      </c>
      <c r="Q4952" t="str">
        <f>VLOOKUP(G4952,Agents!A:E,5,FALSE)</f>
        <v>Senior</v>
      </c>
      <c r="R4952" t="str">
        <f>VLOOKUP(G4952,Agents!A:E,2,FALSE)</f>
        <v>Evening</v>
      </c>
    </row>
    <row r="4953" spans="1:18" x14ac:dyDescent="0.35">
      <c r="A4953" t="s">
        <v>8182</v>
      </c>
      <c r="B4953" t="s">
        <v>1988</v>
      </c>
      <c r="C4953" t="s">
        <v>12</v>
      </c>
      <c r="D4953" t="s">
        <v>38</v>
      </c>
      <c r="E4953" s="1">
        <v>46034.568749999999</v>
      </c>
      <c r="F4953" s="1">
        <v>46036.98541666667</v>
      </c>
      <c r="G4953" t="s">
        <v>131</v>
      </c>
      <c r="H4953" t="s">
        <v>15</v>
      </c>
      <c r="I4953" t="s">
        <v>16</v>
      </c>
      <c r="J4953">
        <v>3</v>
      </c>
      <c r="K4953" t="str">
        <f>IF(tickets_dataset[[#This Row],[status]] = "Closed", "Yes","No")</f>
        <v>Yes</v>
      </c>
      <c r="L4953" s="2">
        <f t="shared" si="308"/>
        <v>58.000000000116415</v>
      </c>
      <c r="M4953" t="str">
        <f t="shared" si="309"/>
        <v>Yes</v>
      </c>
      <c r="N4953" t="str">
        <f t="shared" si="310"/>
        <v>Jan</v>
      </c>
      <c r="O4953" s="2">
        <f t="shared" si="311"/>
        <v>2.4166666666715173</v>
      </c>
      <c r="P4953" t="str">
        <f>VLOOKUP(G4953,Agents!A:E,4,FALSE)</f>
        <v>Team4</v>
      </c>
      <c r="Q4953" t="str">
        <f>VLOOKUP(G4953,Agents!A:E,5,FALSE)</f>
        <v>Junior</v>
      </c>
      <c r="R4953" t="str">
        <f>VLOOKUP(G4953,Agents!A:E,2,FALSE)</f>
        <v>Night</v>
      </c>
    </row>
    <row r="4954" spans="1:18" x14ac:dyDescent="0.35">
      <c r="A4954" t="s">
        <v>8183</v>
      </c>
      <c r="B4954" t="s">
        <v>4015</v>
      </c>
      <c r="C4954" t="s">
        <v>50</v>
      </c>
      <c r="D4954" t="s">
        <v>38</v>
      </c>
      <c r="E4954" s="1">
        <v>46047.205555555556</v>
      </c>
      <c r="F4954" s="1">
        <v>46050.37222222222</v>
      </c>
      <c r="G4954" t="s">
        <v>39</v>
      </c>
      <c r="H4954" t="s">
        <v>15</v>
      </c>
      <c r="I4954" t="s">
        <v>16</v>
      </c>
      <c r="J4954">
        <v>5</v>
      </c>
      <c r="K4954" t="str">
        <f>IF(tickets_dataset[[#This Row],[status]] = "Closed", "Yes","No")</f>
        <v>Yes</v>
      </c>
      <c r="L4954" s="2">
        <f t="shared" si="308"/>
        <v>75.999999999941792</v>
      </c>
      <c r="M4954" t="str">
        <f t="shared" si="309"/>
        <v>Yes</v>
      </c>
      <c r="N4954" t="str">
        <f t="shared" si="310"/>
        <v>Jan</v>
      </c>
      <c r="O4954" s="2">
        <f t="shared" si="311"/>
        <v>3.1666666666642413</v>
      </c>
      <c r="P4954" t="str">
        <f>VLOOKUP(G4954,Agents!A:E,4,FALSE)</f>
        <v>Team3</v>
      </c>
      <c r="Q4954" t="str">
        <f>VLOOKUP(G4954,Agents!A:E,5,FALSE)</f>
        <v>Mid</v>
      </c>
      <c r="R4954" t="str">
        <f>VLOOKUP(G4954,Agents!A:E,2,FALSE)</f>
        <v>Night</v>
      </c>
    </row>
    <row r="4955" spans="1:18" x14ac:dyDescent="0.35">
      <c r="A4955" t="s">
        <v>8184</v>
      </c>
      <c r="B4955" t="s">
        <v>6655</v>
      </c>
      <c r="C4955" t="s">
        <v>76</v>
      </c>
      <c r="D4955" t="s">
        <v>26</v>
      </c>
      <c r="E4955" s="1">
        <v>46049.345138888886</v>
      </c>
      <c r="F4955" s="1">
        <v>46051.220138888886</v>
      </c>
      <c r="G4955" t="s">
        <v>170</v>
      </c>
      <c r="H4955" t="s">
        <v>15</v>
      </c>
      <c r="I4955" t="s">
        <v>16</v>
      </c>
      <c r="J4955">
        <v>4</v>
      </c>
      <c r="K4955" t="str">
        <f>IF(tickets_dataset[[#This Row],[status]] = "Closed", "Yes","No")</f>
        <v>Yes</v>
      </c>
      <c r="L4955" s="2">
        <f t="shared" si="308"/>
        <v>45</v>
      </c>
      <c r="M4955" t="str">
        <f t="shared" si="309"/>
        <v>No</v>
      </c>
      <c r="N4955" t="str">
        <f t="shared" si="310"/>
        <v>Jan</v>
      </c>
      <c r="O4955" s="2">
        <f t="shared" si="311"/>
        <v>1.875</v>
      </c>
      <c r="P4955" t="str">
        <f>VLOOKUP(G4955,Agents!A:E,4,FALSE)</f>
        <v>Team5</v>
      </c>
      <c r="Q4955" t="str">
        <f>VLOOKUP(G4955,Agents!A:E,5,FALSE)</f>
        <v>Junior</v>
      </c>
      <c r="R4955" t="str">
        <f>VLOOKUP(G4955,Agents!A:E,2,FALSE)</f>
        <v>Night</v>
      </c>
    </row>
    <row r="4956" spans="1:18" x14ac:dyDescent="0.35">
      <c r="A4956" t="s">
        <v>8185</v>
      </c>
      <c r="B4956" t="s">
        <v>2529</v>
      </c>
      <c r="C4956" t="s">
        <v>50</v>
      </c>
      <c r="D4956" t="s">
        <v>13</v>
      </c>
      <c r="E4956" s="1">
        <v>46037.385416666664</v>
      </c>
      <c r="F4956" s="1">
        <v>46038.59375</v>
      </c>
      <c r="G4956" t="s">
        <v>27</v>
      </c>
      <c r="H4956" t="s">
        <v>28</v>
      </c>
      <c r="I4956" t="s">
        <v>16</v>
      </c>
      <c r="J4956">
        <v>3</v>
      </c>
      <c r="K4956" t="str">
        <f>IF(tickets_dataset[[#This Row],[status]] = "Closed", "Yes","No")</f>
        <v>No</v>
      </c>
      <c r="L4956" s="2">
        <f t="shared" si="308"/>
        <v>29.000000000058208</v>
      </c>
      <c r="M4956" t="str">
        <f t="shared" si="309"/>
        <v>No</v>
      </c>
      <c r="N4956" t="str">
        <f t="shared" si="310"/>
        <v>Jan</v>
      </c>
      <c r="O4956" s="2">
        <f t="shared" si="311"/>
        <v>1.2083333333357587</v>
      </c>
      <c r="P4956" t="str">
        <f>VLOOKUP(G4956,Agents!A:E,4,FALSE)</f>
        <v>Team5</v>
      </c>
      <c r="Q4956" t="str">
        <f>VLOOKUP(G4956,Agents!A:E,5,FALSE)</f>
        <v>Senior</v>
      </c>
      <c r="R4956" t="str">
        <f>VLOOKUP(G4956,Agents!A:E,2,FALSE)</f>
        <v>Morning</v>
      </c>
    </row>
    <row r="4957" spans="1:18" x14ac:dyDescent="0.35">
      <c r="A4957" t="s">
        <v>8186</v>
      </c>
      <c r="B4957" t="s">
        <v>3234</v>
      </c>
      <c r="C4957" t="s">
        <v>50</v>
      </c>
      <c r="D4957" t="s">
        <v>26</v>
      </c>
      <c r="E4957" s="1">
        <v>46025.286805555559</v>
      </c>
      <c r="F4957" s="1">
        <v>46026.745138888888</v>
      </c>
      <c r="G4957" t="s">
        <v>256</v>
      </c>
      <c r="H4957" t="s">
        <v>15</v>
      </c>
      <c r="I4957" t="s">
        <v>16</v>
      </c>
      <c r="J4957">
        <v>4</v>
      </c>
      <c r="K4957" t="str">
        <f>IF(tickets_dataset[[#This Row],[status]] = "Closed", "Yes","No")</f>
        <v>Yes</v>
      </c>
      <c r="L4957" s="2">
        <f t="shared" si="308"/>
        <v>34.999999999883585</v>
      </c>
      <c r="M4957" t="str">
        <f t="shared" si="309"/>
        <v>No</v>
      </c>
      <c r="N4957" t="str">
        <f t="shared" si="310"/>
        <v>Jan</v>
      </c>
      <c r="O4957" s="2">
        <f t="shared" si="311"/>
        <v>1.4583333333284827</v>
      </c>
      <c r="P4957" t="str">
        <f>VLOOKUP(G4957,Agents!A:E,4,FALSE)</f>
        <v>Team1</v>
      </c>
      <c r="Q4957" t="str">
        <f>VLOOKUP(G4957,Agents!A:E,5,FALSE)</f>
        <v>Mid</v>
      </c>
      <c r="R4957" t="str">
        <f>VLOOKUP(G4957,Agents!A:E,2,FALSE)</f>
        <v>Morning</v>
      </c>
    </row>
    <row r="4958" spans="1:18" x14ac:dyDescent="0.35">
      <c r="A4958" t="s">
        <v>8187</v>
      </c>
      <c r="B4958" t="s">
        <v>8188</v>
      </c>
      <c r="C4958" t="s">
        <v>12</v>
      </c>
      <c r="D4958" t="s">
        <v>38</v>
      </c>
      <c r="E4958" s="1">
        <v>46089.331944444442</v>
      </c>
      <c r="F4958" s="1">
        <v>46092.373611111114</v>
      </c>
      <c r="G4958" t="s">
        <v>282</v>
      </c>
      <c r="H4958" t="s">
        <v>15</v>
      </c>
      <c r="I4958" t="s">
        <v>16</v>
      </c>
      <c r="J4958">
        <v>4</v>
      </c>
      <c r="K4958" t="str">
        <f>IF(tickets_dataset[[#This Row],[status]] = "Closed", "Yes","No")</f>
        <v>Yes</v>
      </c>
      <c r="L4958" s="2">
        <f t="shared" si="308"/>
        <v>73.000000000116415</v>
      </c>
      <c r="M4958" t="str">
        <f t="shared" si="309"/>
        <v>Yes</v>
      </c>
      <c r="N4958" t="str">
        <f t="shared" si="310"/>
        <v>Mar</v>
      </c>
      <c r="O4958" s="2">
        <f t="shared" si="311"/>
        <v>3.0416666666715173</v>
      </c>
      <c r="P4958" t="str">
        <f>VLOOKUP(G4958,Agents!A:E,4,FALSE)</f>
        <v>Team4</v>
      </c>
      <c r="Q4958" t="str">
        <f>VLOOKUP(G4958,Agents!A:E,5,FALSE)</f>
        <v>Mid</v>
      </c>
      <c r="R4958" t="str">
        <f>VLOOKUP(G4958,Agents!A:E,2,FALSE)</f>
        <v>Morning</v>
      </c>
    </row>
    <row r="4959" spans="1:18" x14ac:dyDescent="0.35">
      <c r="A4959" t="s">
        <v>8189</v>
      </c>
      <c r="B4959" t="s">
        <v>6657</v>
      </c>
      <c r="C4959" t="s">
        <v>22</v>
      </c>
      <c r="D4959" t="s">
        <v>26</v>
      </c>
      <c r="E4959" s="1">
        <v>46071.587500000001</v>
      </c>
      <c r="F4959" s="1">
        <v>46072.879166666666</v>
      </c>
      <c r="G4959" t="s">
        <v>53</v>
      </c>
      <c r="H4959" t="s">
        <v>15</v>
      </c>
      <c r="I4959" t="s">
        <v>16</v>
      </c>
      <c r="J4959">
        <v>3</v>
      </c>
      <c r="K4959" t="str">
        <f>IF(tickets_dataset[[#This Row],[status]] = "Closed", "Yes","No")</f>
        <v>Yes</v>
      </c>
      <c r="L4959" s="2">
        <f t="shared" si="308"/>
        <v>30.999999999941792</v>
      </c>
      <c r="M4959" t="str">
        <f t="shared" si="309"/>
        <v>No</v>
      </c>
      <c r="N4959" t="str">
        <f t="shared" si="310"/>
        <v>Feb</v>
      </c>
      <c r="O4959" s="2">
        <f t="shared" si="311"/>
        <v>1.2916666666642413</v>
      </c>
      <c r="P4959" t="str">
        <f>VLOOKUP(G4959,Agents!A:E,4,FALSE)</f>
        <v>Team1</v>
      </c>
      <c r="Q4959" t="str">
        <f>VLOOKUP(G4959,Agents!A:E,5,FALSE)</f>
        <v>Junior</v>
      </c>
      <c r="R4959" t="str">
        <f>VLOOKUP(G4959,Agents!A:E,2,FALSE)</f>
        <v>Night</v>
      </c>
    </row>
    <row r="4960" spans="1:18" x14ac:dyDescent="0.35">
      <c r="A4960" t="s">
        <v>8190</v>
      </c>
      <c r="B4960" t="s">
        <v>8191</v>
      </c>
      <c r="C4960" t="s">
        <v>34</v>
      </c>
      <c r="D4960" t="s">
        <v>26</v>
      </c>
      <c r="E4960" s="1">
        <v>46069.066666666666</v>
      </c>
      <c r="F4960" s="1">
        <v>46071.066666666666</v>
      </c>
      <c r="G4960" t="s">
        <v>282</v>
      </c>
      <c r="H4960" t="s">
        <v>15</v>
      </c>
      <c r="I4960" t="s">
        <v>16</v>
      </c>
      <c r="J4960">
        <v>5</v>
      </c>
      <c r="K4960" t="str">
        <f>IF(tickets_dataset[[#This Row],[status]] = "Closed", "Yes","No")</f>
        <v>Yes</v>
      </c>
      <c r="L4960" s="2">
        <f t="shared" si="308"/>
        <v>48</v>
      </c>
      <c r="M4960" t="str">
        <f t="shared" si="309"/>
        <v>No</v>
      </c>
      <c r="N4960" t="str">
        <f t="shared" si="310"/>
        <v>Feb</v>
      </c>
      <c r="O4960" s="2">
        <f t="shared" si="311"/>
        <v>2</v>
      </c>
      <c r="P4960" t="str">
        <f>VLOOKUP(G4960,Agents!A:E,4,FALSE)</f>
        <v>Team4</v>
      </c>
      <c r="Q4960" t="str">
        <f>VLOOKUP(G4960,Agents!A:E,5,FALSE)</f>
        <v>Mid</v>
      </c>
      <c r="R4960" t="str">
        <f>VLOOKUP(G4960,Agents!A:E,2,FALSE)</f>
        <v>Morning</v>
      </c>
    </row>
    <row r="4961" spans="1:18" x14ac:dyDescent="0.35">
      <c r="A4961" t="s">
        <v>8192</v>
      </c>
      <c r="B4961" t="s">
        <v>5304</v>
      </c>
      <c r="C4961" t="s">
        <v>22</v>
      </c>
      <c r="D4961" t="s">
        <v>26</v>
      </c>
      <c r="E4961" s="1">
        <v>46094.231944444444</v>
      </c>
      <c r="F4961" s="1">
        <v>46094.856944444444</v>
      </c>
      <c r="G4961" t="s">
        <v>140</v>
      </c>
      <c r="H4961" t="s">
        <v>15</v>
      </c>
      <c r="I4961" t="s">
        <v>16</v>
      </c>
      <c r="J4961">
        <v>4</v>
      </c>
      <c r="K4961" t="str">
        <f>IF(tickets_dataset[[#This Row],[status]] = "Closed", "Yes","No")</f>
        <v>Yes</v>
      </c>
      <c r="L4961" s="2">
        <f t="shared" si="308"/>
        <v>15</v>
      </c>
      <c r="M4961" t="str">
        <f t="shared" si="309"/>
        <v>No</v>
      </c>
      <c r="N4961" t="str">
        <f t="shared" si="310"/>
        <v>Mar</v>
      </c>
      <c r="O4961" s="2">
        <f t="shared" si="311"/>
        <v>0.625</v>
      </c>
      <c r="P4961" t="str">
        <f>VLOOKUP(G4961,Agents!A:E,4,FALSE)</f>
        <v>Team1</v>
      </c>
      <c r="Q4961" t="str">
        <f>VLOOKUP(G4961,Agents!A:E,5,FALSE)</f>
        <v>Junior</v>
      </c>
      <c r="R4961" t="str">
        <f>VLOOKUP(G4961,Agents!A:E,2,FALSE)</f>
        <v>Morning</v>
      </c>
    </row>
    <row r="4962" spans="1:18" x14ac:dyDescent="0.35">
      <c r="A4962" t="s">
        <v>8193</v>
      </c>
      <c r="B4962" t="s">
        <v>2969</v>
      </c>
      <c r="C4962" t="s">
        <v>50</v>
      </c>
      <c r="D4962" t="s">
        <v>38</v>
      </c>
      <c r="E4962" s="1">
        <v>46079.549305555556</v>
      </c>
      <c r="F4962" s="1">
        <v>46080.007638888892</v>
      </c>
      <c r="G4962" t="s">
        <v>27</v>
      </c>
      <c r="H4962" t="s">
        <v>28</v>
      </c>
      <c r="I4962" t="s">
        <v>16</v>
      </c>
      <c r="J4962">
        <v>5</v>
      </c>
      <c r="K4962" t="str">
        <f>IF(tickets_dataset[[#This Row],[status]] = "Closed", "Yes","No")</f>
        <v>No</v>
      </c>
      <c r="L4962" s="2">
        <f t="shared" si="308"/>
        <v>11.000000000058208</v>
      </c>
      <c r="M4962" t="str">
        <f t="shared" si="309"/>
        <v>No</v>
      </c>
      <c r="N4962" t="str">
        <f t="shared" si="310"/>
        <v>Feb</v>
      </c>
      <c r="O4962" s="2">
        <f t="shared" si="311"/>
        <v>0.45833333333575865</v>
      </c>
      <c r="P4962" t="str">
        <f>VLOOKUP(G4962,Agents!A:E,4,FALSE)</f>
        <v>Team5</v>
      </c>
      <c r="Q4962" t="str">
        <f>VLOOKUP(G4962,Agents!A:E,5,FALSE)</f>
        <v>Senior</v>
      </c>
      <c r="R4962" t="str">
        <f>VLOOKUP(G4962,Agents!A:E,2,FALSE)</f>
        <v>Morning</v>
      </c>
    </row>
    <row r="4963" spans="1:18" x14ac:dyDescent="0.35">
      <c r="A4963" t="s">
        <v>8194</v>
      </c>
      <c r="B4963" t="s">
        <v>7800</v>
      </c>
      <c r="C4963" t="s">
        <v>12</v>
      </c>
      <c r="D4963" t="s">
        <v>26</v>
      </c>
      <c r="E4963" s="1">
        <v>46024.035416666666</v>
      </c>
      <c r="F4963" s="1">
        <v>46024.70208333333</v>
      </c>
      <c r="G4963" t="s">
        <v>140</v>
      </c>
      <c r="H4963" t="s">
        <v>15</v>
      </c>
      <c r="I4963" t="s">
        <v>16</v>
      </c>
      <c r="J4963">
        <v>4</v>
      </c>
      <c r="K4963" t="str">
        <f>IF(tickets_dataset[[#This Row],[status]] = "Closed", "Yes","No")</f>
        <v>Yes</v>
      </c>
      <c r="L4963" s="2">
        <f t="shared" si="308"/>
        <v>15.999999999941792</v>
      </c>
      <c r="M4963" t="str">
        <f t="shared" si="309"/>
        <v>No</v>
      </c>
      <c r="N4963" t="str">
        <f t="shared" si="310"/>
        <v>Jan</v>
      </c>
      <c r="O4963" s="2">
        <f t="shared" si="311"/>
        <v>0.66666666666424135</v>
      </c>
      <c r="P4963" t="str">
        <f>VLOOKUP(G4963,Agents!A:E,4,FALSE)</f>
        <v>Team1</v>
      </c>
      <c r="Q4963" t="str">
        <f>VLOOKUP(G4963,Agents!A:E,5,FALSE)</f>
        <v>Junior</v>
      </c>
      <c r="R4963" t="str">
        <f>VLOOKUP(G4963,Agents!A:E,2,FALSE)</f>
        <v>Morning</v>
      </c>
    </row>
    <row r="4964" spans="1:18" x14ac:dyDescent="0.35">
      <c r="A4964" t="s">
        <v>8195</v>
      </c>
      <c r="B4964" t="s">
        <v>530</v>
      </c>
      <c r="C4964" t="s">
        <v>22</v>
      </c>
      <c r="D4964" t="s">
        <v>26</v>
      </c>
      <c r="E4964" s="1">
        <v>46047.044444444444</v>
      </c>
      <c r="F4964" s="1">
        <v>46048.461111111108</v>
      </c>
      <c r="G4964" t="s">
        <v>164</v>
      </c>
      <c r="H4964" t="s">
        <v>15</v>
      </c>
      <c r="I4964" t="s">
        <v>16</v>
      </c>
      <c r="J4964">
        <v>4</v>
      </c>
      <c r="K4964" t="str">
        <f>IF(tickets_dataset[[#This Row],[status]] = "Closed", "Yes","No")</f>
        <v>Yes</v>
      </c>
      <c r="L4964" s="2">
        <f t="shared" si="308"/>
        <v>33.999999999941792</v>
      </c>
      <c r="M4964" t="str">
        <f t="shared" si="309"/>
        <v>No</v>
      </c>
      <c r="N4964" t="str">
        <f t="shared" si="310"/>
        <v>Jan</v>
      </c>
      <c r="O4964" s="2">
        <f t="shared" si="311"/>
        <v>1.4166666666642413</v>
      </c>
      <c r="P4964" t="str">
        <f>VLOOKUP(G4964,Agents!A:E,4,FALSE)</f>
        <v>Team4</v>
      </c>
      <c r="Q4964" t="str">
        <f>VLOOKUP(G4964,Agents!A:E,5,FALSE)</f>
        <v>Senior</v>
      </c>
      <c r="R4964" t="str">
        <f>VLOOKUP(G4964,Agents!A:E,2,FALSE)</f>
        <v>Evening</v>
      </c>
    </row>
    <row r="4965" spans="1:18" x14ac:dyDescent="0.35">
      <c r="A4965" t="s">
        <v>8196</v>
      </c>
      <c r="B4965" t="s">
        <v>2124</v>
      </c>
      <c r="C4965" t="s">
        <v>50</v>
      </c>
      <c r="D4965" t="s">
        <v>13</v>
      </c>
      <c r="E4965" s="1">
        <v>46106.147916666669</v>
      </c>
      <c r="F4965" s="1">
        <v>46106.231249999997</v>
      </c>
      <c r="G4965" t="s">
        <v>53</v>
      </c>
      <c r="H4965" t="s">
        <v>15</v>
      </c>
      <c r="I4965" t="s">
        <v>16</v>
      </c>
      <c r="J4965">
        <v>5</v>
      </c>
      <c r="K4965" t="str">
        <f>IF(tickets_dataset[[#This Row],[status]] = "Closed", "Yes","No")</f>
        <v>Yes</v>
      </c>
      <c r="L4965" s="2">
        <f t="shared" si="308"/>
        <v>1.9999999998835847</v>
      </c>
      <c r="M4965" t="str">
        <f t="shared" si="309"/>
        <v>No</v>
      </c>
      <c r="N4965" t="str">
        <f t="shared" si="310"/>
        <v>Mar</v>
      </c>
      <c r="O4965" s="2">
        <f t="shared" si="311"/>
        <v>8.3333333328482695E-2</v>
      </c>
      <c r="P4965" t="str">
        <f>VLOOKUP(G4965,Agents!A:E,4,FALSE)</f>
        <v>Team1</v>
      </c>
      <c r="Q4965" t="str">
        <f>VLOOKUP(G4965,Agents!A:E,5,FALSE)</f>
        <v>Junior</v>
      </c>
      <c r="R4965" t="str">
        <f>VLOOKUP(G4965,Agents!A:E,2,FALSE)</f>
        <v>Night</v>
      </c>
    </row>
    <row r="4966" spans="1:18" x14ac:dyDescent="0.35">
      <c r="A4966" t="s">
        <v>8197</v>
      </c>
      <c r="B4966" t="s">
        <v>2979</v>
      </c>
      <c r="C4966" t="s">
        <v>34</v>
      </c>
      <c r="D4966" t="s">
        <v>13</v>
      </c>
      <c r="E4966" s="1">
        <v>46051.210416666669</v>
      </c>
      <c r="F4966" s="1">
        <v>46052.377083333333</v>
      </c>
      <c r="G4966" t="s">
        <v>273</v>
      </c>
      <c r="H4966" t="s">
        <v>15</v>
      </c>
      <c r="I4966" t="s">
        <v>68</v>
      </c>
      <c r="J4966">
        <v>3</v>
      </c>
      <c r="K4966" t="str">
        <f>IF(tickets_dataset[[#This Row],[status]] = "Closed", "Yes","No")</f>
        <v>Yes</v>
      </c>
      <c r="L4966" s="2">
        <f t="shared" si="308"/>
        <v>27.999999999941792</v>
      </c>
      <c r="M4966" t="str">
        <f t="shared" si="309"/>
        <v>No</v>
      </c>
      <c r="N4966" t="str">
        <f t="shared" si="310"/>
        <v>Jan</v>
      </c>
      <c r="O4966" s="2">
        <f t="shared" si="311"/>
        <v>1.1666666666642413</v>
      </c>
      <c r="P4966" t="str">
        <f>VLOOKUP(G4966,Agents!A:E,4,FALSE)</f>
        <v>Team3</v>
      </c>
      <c r="Q4966" t="str">
        <f>VLOOKUP(G4966,Agents!A:E,5,FALSE)</f>
        <v>Senior</v>
      </c>
      <c r="R4966" t="str">
        <f>VLOOKUP(G4966,Agents!A:E,2,FALSE)</f>
        <v>Evening</v>
      </c>
    </row>
    <row r="4967" spans="1:18" x14ac:dyDescent="0.35">
      <c r="A4967" t="s">
        <v>8198</v>
      </c>
      <c r="B4967" t="s">
        <v>8199</v>
      </c>
      <c r="C4967" t="s">
        <v>34</v>
      </c>
      <c r="D4967" t="s">
        <v>13</v>
      </c>
      <c r="E4967" s="1">
        <v>46066.660416666666</v>
      </c>
      <c r="F4967" s="1">
        <v>46067.32708333333</v>
      </c>
      <c r="G4967" t="s">
        <v>170</v>
      </c>
      <c r="H4967" t="s">
        <v>15</v>
      </c>
      <c r="I4967" t="s">
        <v>16</v>
      </c>
      <c r="J4967">
        <v>5</v>
      </c>
      <c r="K4967" t="str">
        <f>IF(tickets_dataset[[#This Row],[status]] = "Closed", "Yes","No")</f>
        <v>Yes</v>
      </c>
      <c r="L4967" s="2">
        <f t="shared" si="308"/>
        <v>15.999999999941792</v>
      </c>
      <c r="M4967" t="str">
        <f t="shared" si="309"/>
        <v>No</v>
      </c>
      <c r="N4967" t="str">
        <f t="shared" si="310"/>
        <v>Feb</v>
      </c>
      <c r="O4967" s="2">
        <f t="shared" si="311"/>
        <v>0.66666666666424135</v>
      </c>
      <c r="P4967" t="str">
        <f>VLOOKUP(G4967,Agents!A:E,4,FALSE)</f>
        <v>Team5</v>
      </c>
      <c r="Q4967" t="str">
        <f>VLOOKUP(G4967,Agents!A:E,5,FALSE)</f>
        <v>Junior</v>
      </c>
      <c r="R4967" t="str">
        <f>VLOOKUP(G4967,Agents!A:E,2,FALSE)</f>
        <v>Night</v>
      </c>
    </row>
    <row r="4968" spans="1:18" x14ac:dyDescent="0.35">
      <c r="A4968" t="s">
        <v>8200</v>
      </c>
      <c r="B4968" t="s">
        <v>8201</v>
      </c>
      <c r="C4968" t="s">
        <v>12</v>
      </c>
      <c r="D4968" t="s">
        <v>38</v>
      </c>
      <c r="E4968" s="1">
        <v>46067.238194444442</v>
      </c>
      <c r="F4968" s="1">
        <v>46070.071527777778</v>
      </c>
      <c r="G4968" t="s">
        <v>344</v>
      </c>
      <c r="H4968" t="s">
        <v>15</v>
      </c>
      <c r="I4968" t="s">
        <v>16</v>
      </c>
      <c r="J4968">
        <v>3</v>
      </c>
      <c r="K4968" t="str">
        <f>IF(tickets_dataset[[#This Row],[status]] = "Closed", "Yes","No")</f>
        <v>Yes</v>
      </c>
      <c r="L4968" s="2">
        <f t="shared" si="308"/>
        <v>68.000000000058208</v>
      </c>
      <c r="M4968" t="str">
        <f t="shared" si="309"/>
        <v>Yes</v>
      </c>
      <c r="N4968" t="str">
        <f t="shared" si="310"/>
        <v>Feb</v>
      </c>
      <c r="O4968" s="2">
        <f t="shared" si="311"/>
        <v>2.8333333333357587</v>
      </c>
      <c r="P4968" t="str">
        <f>VLOOKUP(G4968,Agents!A:E,4,FALSE)</f>
        <v>Team4</v>
      </c>
      <c r="Q4968" t="str">
        <f>VLOOKUP(G4968,Agents!A:E,5,FALSE)</f>
        <v>Senior</v>
      </c>
      <c r="R4968" t="str">
        <f>VLOOKUP(G4968,Agents!A:E,2,FALSE)</f>
        <v>Night</v>
      </c>
    </row>
    <row r="4969" spans="1:18" x14ac:dyDescent="0.35">
      <c r="A4969" t="s">
        <v>8202</v>
      </c>
      <c r="B4969" t="s">
        <v>8203</v>
      </c>
      <c r="C4969" t="s">
        <v>22</v>
      </c>
      <c r="D4969" t="s">
        <v>38</v>
      </c>
      <c r="E4969" s="1">
        <v>46078.053472222222</v>
      </c>
      <c r="F4969" s="1">
        <v>46078.386805555558</v>
      </c>
      <c r="G4969" t="s">
        <v>110</v>
      </c>
      <c r="H4969" t="s">
        <v>28</v>
      </c>
      <c r="I4969" t="s">
        <v>16</v>
      </c>
      <c r="J4969">
        <v>4</v>
      </c>
      <c r="K4969" t="str">
        <f>IF(tickets_dataset[[#This Row],[status]] = "Closed", "Yes","No")</f>
        <v>No</v>
      </c>
      <c r="L4969" s="2">
        <f t="shared" si="308"/>
        <v>8.0000000000582077</v>
      </c>
      <c r="M4969" t="str">
        <f t="shared" si="309"/>
        <v>No</v>
      </c>
      <c r="N4969" t="str">
        <f t="shared" si="310"/>
        <v>Feb</v>
      </c>
      <c r="O4969" s="2">
        <f t="shared" si="311"/>
        <v>0.33333333333575865</v>
      </c>
      <c r="P4969" t="str">
        <f>VLOOKUP(G4969,Agents!A:E,4,FALSE)</f>
        <v>Team4</v>
      </c>
      <c r="Q4969" t="str">
        <f>VLOOKUP(G4969,Agents!A:E,5,FALSE)</f>
        <v>Junior</v>
      </c>
      <c r="R4969" t="str">
        <f>VLOOKUP(G4969,Agents!A:E,2,FALSE)</f>
        <v>Morning</v>
      </c>
    </row>
    <row r="4970" spans="1:18" x14ac:dyDescent="0.35">
      <c r="A4970" t="s">
        <v>8204</v>
      </c>
      <c r="B4970" t="s">
        <v>8205</v>
      </c>
      <c r="C4970" t="s">
        <v>50</v>
      </c>
      <c r="D4970" t="s">
        <v>26</v>
      </c>
      <c r="E4970" s="1">
        <v>46065.758333333331</v>
      </c>
      <c r="F4970" s="1">
        <v>46066.425000000003</v>
      </c>
      <c r="G4970" t="s">
        <v>211</v>
      </c>
      <c r="H4970" t="s">
        <v>15</v>
      </c>
      <c r="I4970" t="s">
        <v>16</v>
      </c>
      <c r="J4970">
        <v>1</v>
      </c>
      <c r="K4970" t="str">
        <f>IF(tickets_dataset[[#This Row],[status]] = "Closed", "Yes","No")</f>
        <v>Yes</v>
      </c>
      <c r="L4970" s="2">
        <f t="shared" si="308"/>
        <v>16.000000000116415</v>
      </c>
      <c r="M4970" t="str">
        <f t="shared" si="309"/>
        <v>No</v>
      </c>
      <c r="N4970" t="str">
        <f t="shared" si="310"/>
        <v>Feb</v>
      </c>
      <c r="O4970" s="2">
        <f t="shared" si="311"/>
        <v>0.66666666667151731</v>
      </c>
      <c r="P4970" t="str">
        <f>VLOOKUP(G4970,Agents!A:E,4,FALSE)</f>
        <v>Team5</v>
      </c>
      <c r="Q4970" t="str">
        <f>VLOOKUP(G4970,Agents!A:E,5,FALSE)</f>
        <v>Senior</v>
      </c>
      <c r="R4970" t="str">
        <f>VLOOKUP(G4970,Agents!A:E,2,FALSE)</f>
        <v>Evening</v>
      </c>
    </row>
    <row r="4971" spans="1:18" x14ac:dyDescent="0.35">
      <c r="A4971" t="s">
        <v>8206</v>
      </c>
      <c r="B4971" t="s">
        <v>3436</v>
      </c>
      <c r="C4971" t="s">
        <v>50</v>
      </c>
      <c r="D4971" t="s">
        <v>13</v>
      </c>
      <c r="E4971" s="1">
        <v>46109.289583333331</v>
      </c>
      <c r="F4971" s="1">
        <v>46109.872916666667</v>
      </c>
      <c r="G4971" t="s">
        <v>59</v>
      </c>
      <c r="H4971" t="s">
        <v>15</v>
      </c>
      <c r="I4971" t="s">
        <v>16</v>
      </c>
      <c r="J4971">
        <v>3</v>
      </c>
      <c r="K4971" t="str">
        <f>IF(tickets_dataset[[#This Row],[status]] = "Closed", "Yes","No")</f>
        <v>Yes</v>
      </c>
      <c r="L4971" s="2">
        <f t="shared" si="308"/>
        <v>14.000000000058208</v>
      </c>
      <c r="M4971" t="str">
        <f t="shared" si="309"/>
        <v>No</v>
      </c>
      <c r="N4971" t="str">
        <f t="shared" si="310"/>
        <v>Mar</v>
      </c>
      <c r="O4971" s="2">
        <f t="shared" si="311"/>
        <v>0.58333333333575865</v>
      </c>
      <c r="P4971" t="str">
        <f>VLOOKUP(G4971,Agents!A:E,4,FALSE)</f>
        <v>Team3</v>
      </c>
      <c r="Q4971" t="str">
        <f>VLOOKUP(G4971,Agents!A:E,5,FALSE)</f>
        <v>Senior</v>
      </c>
      <c r="R4971" t="str">
        <f>VLOOKUP(G4971,Agents!A:E,2,FALSE)</f>
        <v>Night</v>
      </c>
    </row>
    <row r="4972" spans="1:18" x14ac:dyDescent="0.35">
      <c r="A4972" t="s">
        <v>8207</v>
      </c>
      <c r="B4972" t="s">
        <v>1176</v>
      </c>
      <c r="C4972" t="s">
        <v>22</v>
      </c>
      <c r="D4972" t="s">
        <v>26</v>
      </c>
      <c r="E4972" s="1">
        <v>46066.018750000003</v>
      </c>
      <c r="F4972" s="1">
        <v>46068.768750000003</v>
      </c>
      <c r="G4972" t="s">
        <v>110</v>
      </c>
      <c r="H4972" t="s">
        <v>15</v>
      </c>
      <c r="I4972" t="s">
        <v>68</v>
      </c>
      <c r="J4972">
        <v>2</v>
      </c>
      <c r="K4972" t="str">
        <f>IF(tickets_dataset[[#This Row],[status]] = "Closed", "Yes","No")</f>
        <v>Yes</v>
      </c>
      <c r="L4972" s="2">
        <f t="shared" si="308"/>
        <v>66</v>
      </c>
      <c r="M4972" t="str">
        <f t="shared" si="309"/>
        <v>Yes</v>
      </c>
      <c r="N4972" t="str">
        <f t="shared" si="310"/>
        <v>Feb</v>
      </c>
      <c r="O4972" s="2">
        <f t="shared" si="311"/>
        <v>2.75</v>
      </c>
      <c r="P4972" t="str">
        <f>VLOOKUP(G4972,Agents!A:E,4,FALSE)</f>
        <v>Team4</v>
      </c>
      <c r="Q4972" t="str">
        <f>VLOOKUP(G4972,Agents!A:E,5,FALSE)</f>
        <v>Junior</v>
      </c>
      <c r="R4972" t="str">
        <f>VLOOKUP(G4972,Agents!A:E,2,FALSE)</f>
        <v>Morning</v>
      </c>
    </row>
    <row r="4973" spans="1:18" x14ac:dyDescent="0.35">
      <c r="A4973" t="s">
        <v>8208</v>
      </c>
      <c r="B4973" t="s">
        <v>8209</v>
      </c>
      <c r="C4973" t="s">
        <v>22</v>
      </c>
      <c r="D4973" t="s">
        <v>13</v>
      </c>
      <c r="E4973" s="1">
        <v>46094.755555555559</v>
      </c>
      <c r="F4973" s="1">
        <v>46095.880555555559</v>
      </c>
      <c r="G4973" t="s">
        <v>62</v>
      </c>
      <c r="H4973" t="s">
        <v>15</v>
      </c>
      <c r="I4973" t="s">
        <v>16</v>
      </c>
      <c r="J4973">
        <v>4</v>
      </c>
      <c r="K4973" t="str">
        <f>IF(tickets_dataset[[#This Row],[status]] = "Closed", "Yes","No")</f>
        <v>Yes</v>
      </c>
      <c r="L4973" s="2">
        <f t="shared" si="308"/>
        <v>27</v>
      </c>
      <c r="M4973" t="str">
        <f t="shared" si="309"/>
        <v>No</v>
      </c>
      <c r="N4973" t="str">
        <f t="shared" si="310"/>
        <v>Mar</v>
      </c>
      <c r="O4973" s="2">
        <f t="shared" si="311"/>
        <v>1.125</v>
      </c>
      <c r="P4973" t="str">
        <f>VLOOKUP(G4973,Agents!A:E,4,FALSE)</f>
        <v>Team1</v>
      </c>
      <c r="Q4973" t="str">
        <f>VLOOKUP(G4973,Agents!A:E,5,FALSE)</f>
        <v>Junior</v>
      </c>
      <c r="R4973" t="str">
        <f>VLOOKUP(G4973,Agents!A:E,2,FALSE)</f>
        <v>Morning</v>
      </c>
    </row>
    <row r="4974" spans="1:18" x14ac:dyDescent="0.35">
      <c r="A4974" t="s">
        <v>8210</v>
      </c>
      <c r="B4974" t="s">
        <v>4934</v>
      </c>
      <c r="C4974" t="s">
        <v>34</v>
      </c>
      <c r="D4974" t="s">
        <v>38</v>
      </c>
      <c r="E4974" s="1">
        <v>46098.143750000003</v>
      </c>
      <c r="F4974" s="1">
        <v>46098.727083333331</v>
      </c>
      <c r="G4974" t="s">
        <v>31</v>
      </c>
      <c r="H4974" t="s">
        <v>15</v>
      </c>
      <c r="I4974" t="s">
        <v>16</v>
      </c>
      <c r="J4974">
        <v>3</v>
      </c>
      <c r="K4974" t="str">
        <f>IF(tickets_dataset[[#This Row],[status]] = "Closed", "Yes","No")</f>
        <v>Yes</v>
      </c>
      <c r="L4974" s="2">
        <f t="shared" si="308"/>
        <v>13.999999999883585</v>
      </c>
      <c r="M4974" t="str">
        <f t="shared" si="309"/>
        <v>No</v>
      </c>
      <c r="N4974" t="str">
        <f t="shared" si="310"/>
        <v>Mar</v>
      </c>
      <c r="O4974" s="2">
        <f t="shared" si="311"/>
        <v>0.58333333332848269</v>
      </c>
      <c r="P4974" t="str">
        <f>VLOOKUP(G4974,Agents!A:E,4,FALSE)</f>
        <v>Team5</v>
      </c>
      <c r="Q4974" t="str">
        <f>VLOOKUP(G4974,Agents!A:E,5,FALSE)</f>
        <v>Senior</v>
      </c>
      <c r="R4974" t="str">
        <f>VLOOKUP(G4974,Agents!A:E,2,FALSE)</f>
        <v>Evening</v>
      </c>
    </row>
    <row r="4975" spans="1:18" x14ac:dyDescent="0.35">
      <c r="A4975" t="s">
        <v>8211</v>
      </c>
      <c r="B4975" t="s">
        <v>8212</v>
      </c>
      <c r="C4975" t="s">
        <v>12</v>
      </c>
      <c r="D4975" t="s">
        <v>13</v>
      </c>
      <c r="E4975" s="1">
        <v>46062.066666666666</v>
      </c>
      <c r="F4975" s="1">
        <v>46063.15</v>
      </c>
      <c r="G4975" t="s">
        <v>273</v>
      </c>
      <c r="H4975" t="s">
        <v>15</v>
      </c>
      <c r="I4975" t="s">
        <v>16</v>
      </c>
      <c r="J4975">
        <v>5</v>
      </c>
      <c r="K4975" t="str">
        <f>IF(tickets_dataset[[#This Row],[status]] = "Closed", "Yes","No")</f>
        <v>Yes</v>
      </c>
      <c r="L4975" s="2">
        <f t="shared" si="308"/>
        <v>26.000000000058208</v>
      </c>
      <c r="M4975" t="str">
        <f t="shared" si="309"/>
        <v>No</v>
      </c>
      <c r="N4975" t="str">
        <f t="shared" si="310"/>
        <v>Feb</v>
      </c>
      <c r="O4975" s="2">
        <f t="shared" si="311"/>
        <v>1.0833333333357587</v>
      </c>
      <c r="P4975" t="str">
        <f>VLOOKUP(G4975,Agents!A:E,4,FALSE)</f>
        <v>Team3</v>
      </c>
      <c r="Q4975" t="str">
        <f>VLOOKUP(G4975,Agents!A:E,5,FALSE)</f>
        <v>Senior</v>
      </c>
      <c r="R4975" t="str">
        <f>VLOOKUP(G4975,Agents!A:E,2,FALSE)</f>
        <v>Evening</v>
      </c>
    </row>
    <row r="4976" spans="1:18" x14ac:dyDescent="0.35">
      <c r="A4976" t="s">
        <v>8213</v>
      </c>
      <c r="B4976" t="s">
        <v>8214</v>
      </c>
      <c r="C4976" t="s">
        <v>22</v>
      </c>
      <c r="D4976" t="s">
        <v>26</v>
      </c>
      <c r="E4976" s="1">
        <v>46060.688194444447</v>
      </c>
      <c r="F4976" s="1">
        <v>46062.021527777775</v>
      </c>
      <c r="G4976" t="s">
        <v>110</v>
      </c>
      <c r="H4976" t="s">
        <v>15</v>
      </c>
      <c r="I4976" t="s">
        <v>16</v>
      </c>
      <c r="J4976">
        <v>3</v>
      </c>
      <c r="K4976" t="str">
        <f>IF(tickets_dataset[[#This Row],[status]] = "Closed", "Yes","No")</f>
        <v>Yes</v>
      </c>
      <c r="L4976" s="2">
        <f t="shared" si="308"/>
        <v>31.999999999883585</v>
      </c>
      <c r="M4976" t="str">
        <f t="shared" si="309"/>
        <v>No</v>
      </c>
      <c r="N4976" t="str">
        <f t="shared" si="310"/>
        <v>Feb</v>
      </c>
      <c r="O4976" s="2">
        <f t="shared" si="311"/>
        <v>1.3333333333284827</v>
      </c>
      <c r="P4976" t="str">
        <f>VLOOKUP(G4976,Agents!A:E,4,FALSE)</f>
        <v>Team4</v>
      </c>
      <c r="Q4976" t="str">
        <f>VLOOKUP(G4976,Agents!A:E,5,FALSE)</f>
        <v>Junior</v>
      </c>
      <c r="R4976" t="str">
        <f>VLOOKUP(G4976,Agents!A:E,2,FALSE)</f>
        <v>Morning</v>
      </c>
    </row>
    <row r="4977" spans="1:18" x14ac:dyDescent="0.35">
      <c r="A4977" t="s">
        <v>8215</v>
      </c>
      <c r="B4977" t="s">
        <v>1259</v>
      </c>
      <c r="C4977" t="s">
        <v>12</v>
      </c>
      <c r="D4977" t="s">
        <v>26</v>
      </c>
      <c r="E4977" s="1">
        <v>46111.693749999999</v>
      </c>
      <c r="F4977" s="1">
        <v>46112.818749999999</v>
      </c>
      <c r="G4977" t="s">
        <v>45</v>
      </c>
      <c r="H4977" t="s">
        <v>132</v>
      </c>
      <c r="I4977" t="s">
        <v>16</v>
      </c>
      <c r="J4977">
        <v>4</v>
      </c>
      <c r="K4977" t="str">
        <f>IF(tickets_dataset[[#This Row],[status]] = "Closed", "Yes","No")</f>
        <v>No</v>
      </c>
      <c r="L4977" s="2">
        <f t="shared" si="308"/>
        <v>27</v>
      </c>
      <c r="M4977" t="str">
        <f t="shared" si="309"/>
        <v>No</v>
      </c>
      <c r="N4977" t="str">
        <f t="shared" si="310"/>
        <v>Mar</v>
      </c>
      <c r="O4977" s="2">
        <f t="shared" si="311"/>
        <v>1.125</v>
      </c>
      <c r="P4977" t="str">
        <f>VLOOKUP(G4977,Agents!A:E,4,FALSE)</f>
        <v>Team5</v>
      </c>
      <c r="Q4977" t="str">
        <f>VLOOKUP(G4977,Agents!A:E,5,FALSE)</f>
        <v>Senior</v>
      </c>
      <c r="R4977" t="str">
        <f>VLOOKUP(G4977,Agents!A:E,2,FALSE)</f>
        <v>Morning</v>
      </c>
    </row>
    <row r="4978" spans="1:18" x14ac:dyDescent="0.35">
      <c r="A4978" t="s">
        <v>8216</v>
      </c>
      <c r="B4978" t="s">
        <v>1629</v>
      </c>
      <c r="C4978" t="s">
        <v>34</v>
      </c>
      <c r="D4978" t="s">
        <v>26</v>
      </c>
      <c r="E4978" s="1">
        <v>46067.711111111108</v>
      </c>
      <c r="F4978" s="1">
        <v>46069.37777777778</v>
      </c>
      <c r="G4978" t="s">
        <v>128</v>
      </c>
      <c r="H4978" t="s">
        <v>15</v>
      </c>
      <c r="I4978" t="s">
        <v>16</v>
      </c>
      <c r="J4978">
        <v>5</v>
      </c>
      <c r="K4978" t="str">
        <f>IF(tickets_dataset[[#This Row],[status]] = "Closed", "Yes","No")</f>
        <v>Yes</v>
      </c>
      <c r="L4978" s="2">
        <f t="shared" si="308"/>
        <v>40.000000000116415</v>
      </c>
      <c r="M4978" t="str">
        <f t="shared" si="309"/>
        <v>No</v>
      </c>
      <c r="N4978" t="str">
        <f t="shared" si="310"/>
        <v>Feb</v>
      </c>
      <c r="O4978" s="2">
        <f t="shared" si="311"/>
        <v>1.6666666666715173</v>
      </c>
      <c r="P4978" t="str">
        <f>VLOOKUP(G4978,Agents!A:E,4,FALSE)</f>
        <v>Team4</v>
      </c>
      <c r="Q4978" t="str">
        <f>VLOOKUP(G4978,Agents!A:E,5,FALSE)</f>
        <v>Mid</v>
      </c>
      <c r="R4978" t="str">
        <f>VLOOKUP(G4978,Agents!A:E,2,FALSE)</f>
        <v>Night</v>
      </c>
    </row>
    <row r="4979" spans="1:18" x14ac:dyDescent="0.35">
      <c r="A4979" t="s">
        <v>8217</v>
      </c>
      <c r="B4979" t="s">
        <v>8218</v>
      </c>
      <c r="C4979" t="s">
        <v>22</v>
      </c>
      <c r="D4979" t="s">
        <v>26</v>
      </c>
      <c r="E4979" s="1">
        <v>46103.005555555559</v>
      </c>
      <c r="F4979" s="1">
        <v>46104.172222222223</v>
      </c>
      <c r="G4979" t="s">
        <v>45</v>
      </c>
      <c r="H4979" t="s">
        <v>15</v>
      </c>
      <c r="I4979" t="s">
        <v>16</v>
      </c>
      <c r="J4979">
        <v>4</v>
      </c>
      <c r="K4979" t="str">
        <f>IF(tickets_dataset[[#This Row],[status]] = "Closed", "Yes","No")</f>
        <v>Yes</v>
      </c>
      <c r="L4979" s="2">
        <f t="shared" si="308"/>
        <v>27.999999999941792</v>
      </c>
      <c r="M4979" t="str">
        <f t="shared" si="309"/>
        <v>No</v>
      </c>
      <c r="N4979" t="str">
        <f t="shared" si="310"/>
        <v>Mar</v>
      </c>
      <c r="O4979" s="2">
        <f t="shared" si="311"/>
        <v>1.1666666666642413</v>
      </c>
      <c r="P4979" t="str">
        <f>VLOOKUP(G4979,Agents!A:E,4,FALSE)</f>
        <v>Team5</v>
      </c>
      <c r="Q4979" t="str">
        <f>VLOOKUP(G4979,Agents!A:E,5,FALSE)</f>
        <v>Senior</v>
      </c>
      <c r="R4979" t="str">
        <f>VLOOKUP(G4979,Agents!A:E,2,FALSE)</f>
        <v>Morning</v>
      </c>
    </row>
    <row r="4980" spans="1:18" x14ac:dyDescent="0.35">
      <c r="A4980" t="s">
        <v>8219</v>
      </c>
      <c r="B4980" t="s">
        <v>1022</v>
      </c>
      <c r="C4980" t="s">
        <v>22</v>
      </c>
      <c r="D4980" t="s">
        <v>26</v>
      </c>
      <c r="E4980" s="1">
        <v>46042.436111111114</v>
      </c>
      <c r="F4980" s="1">
        <v>46044.977777777778</v>
      </c>
      <c r="G4980" t="s">
        <v>190</v>
      </c>
      <c r="H4980" t="s">
        <v>15</v>
      </c>
      <c r="I4980" t="s">
        <v>16</v>
      </c>
      <c r="J4980">
        <v>2</v>
      </c>
      <c r="K4980" t="str">
        <f>IF(tickets_dataset[[#This Row],[status]] = "Closed", "Yes","No")</f>
        <v>Yes</v>
      </c>
      <c r="L4980" s="2">
        <f t="shared" si="308"/>
        <v>60.999999999941792</v>
      </c>
      <c r="M4980" t="str">
        <f t="shared" si="309"/>
        <v>Yes</v>
      </c>
      <c r="N4980" t="str">
        <f t="shared" si="310"/>
        <v>Jan</v>
      </c>
      <c r="O4980" s="2">
        <f t="shared" si="311"/>
        <v>2.5416666666642413</v>
      </c>
      <c r="P4980" t="str">
        <f>VLOOKUP(G4980,Agents!A:E,4,FALSE)</f>
        <v>Team1</v>
      </c>
      <c r="Q4980" t="str">
        <f>VLOOKUP(G4980,Agents!A:E,5,FALSE)</f>
        <v>Senior</v>
      </c>
      <c r="R4980" t="str">
        <f>VLOOKUP(G4980,Agents!A:E,2,FALSE)</f>
        <v>Night</v>
      </c>
    </row>
    <row r="4981" spans="1:18" x14ac:dyDescent="0.35">
      <c r="A4981" t="s">
        <v>8220</v>
      </c>
      <c r="B4981" t="s">
        <v>8221</v>
      </c>
      <c r="C4981" t="s">
        <v>22</v>
      </c>
      <c r="D4981" t="s">
        <v>38</v>
      </c>
      <c r="E4981" s="1">
        <v>46042.61041666667</v>
      </c>
      <c r="F4981" s="1">
        <v>46044.193749999999</v>
      </c>
      <c r="G4981" t="s">
        <v>159</v>
      </c>
      <c r="H4981" t="s">
        <v>15</v>
      </c>
      <c r="I4981" t="s">
        <v>16</v>
      </c>
      <c r="J4981">
        <v>3</v>
      </c>
      <c r="K4981" t="str">
        <f>IF(tickets_dataset[[#This Row],[status]] = "Closed", "Yes","No")</f>
        <v>Yes</v>
      </c>
      <c r="L4981" s="2">
        <f t="shared" si="308"/>
        <v>37.999999999883585</v>
      </c>
      <c r="M4981" t="str">
        <f t="shared" si="309"/>
        <v>No</v>
      </c>
      <c r="N4981" t="str">
        <f t="shared" si="310"/>
        <v>Jan</v>
      </c>
      <c r="O4981" s="2">
        <f t="shared" si="311"/>
        <v>1.5833333333284827</v>
      </c>
      <c r="P4981" t="str">
        <f>VLOOKUP(G4981,Agents!A:E,4,FALSE)</f>
        <v>Team4</v>
      </c>
      <c r="Q4981" t="str">
        <f>VLOOKUP(G4981,Agents!A:E,5,FALSE)</f>
        <v>Mid</v>
      </c>
      <c r="R4981" t="str">
        <f>VLOOKUP(G4981,Agents!A:E,2,FALSE)</f>
        <v>Night</v>
      </c>
    </row>
    <row r="4982" spans="1:18" x14ac:dyDescent="0.35">
      <c r="A4982" t="s">
        <v>8222</v>
      </c>
      <c r="B4982" t="s">
        <v>2761</v>
      </c>
      <c r="C4982" t="s">
        <v>34</v>
      </c>
      <c r="D4982" t="s">
        <v>13</v>
      </c>
      <c r="E4982" s="1">
        <v>46069.695138888892</v>
      </c>
      <c r="F4982" s="1">
        <v>46071.195138888892</v>
      </c>
      <c r="G4982" t="s">
        <v>234</v>
      </c>
      <c r="H4982" t="s">
        <v>15</v>
      </c>
      <c r="I4982" t="s">
        <v>16</v>
      </c>
      <c r="J4982">
        <v>3</v>
      </c>
      <c r="K4982" t="str">
        <f>IF(tickets_dataset[[#This Row],[status]] = "Closed", "Yes","No")</f>
        <v>Yes</v>
      </c>
      <c r="L4982" s="2">
        <f t="shared" si="308"/>
        <v>36</v>
      </c>
      <c r="M4982" t="str">
        <f t="shared" si="309"/>
        <v>No</v>
      </c>
      <c r="N4982" t="str">
        <f t="shared" si="310"/>
        <v>Feb</v>
      </c>
      <c r="O4982" s="2">
        <f t="shared" si="311"/>
        <v>1.5</v>
      </c>
      <c r="P4982" t="str">
        <f>VLOOKUP(G4982,Agents!A:E,4,FALSE)</f>
        <v>Team5</v>
      </c>
      <c r="Q4982" t="str">
        <f>VLOOKUP(G4982,Agents!A:E,5,FALSE)</f>
        <v>Senior</v>
      </c>
      <c r="R4982" t="str">
        <f>VLOOKUP(G4982,Agents!A:E,2,FALSE)</f>
        <v>Night</v>
      </c>
    </row>
    <row r="4983" spans="1:18" x14ac:dyDescent="0.35">
      <c r="A4983" t="s">
        <v>8223</v>
      </c>
      <c r="B4983" t="s">
        <v>6181</v>
      </c>
      <c r="C4983" t="s">
        <v>50</v>
      </c>
      <c r="D4983" t="s">
        <v>13</v>
      </c>
      <c r="E4983" s="1">
        <v>46037.749305555553</v>
      </c>
      <c r="F4983" s="1">
        <v>46039.207638888889</v>
      </c>
      <c r="G4983" t="s">
        <v>83</v>
      </c>
      <c r="H4983" t="s">
        <v>15</v>
      </c>
      <c r="I4983" t="s">
        <v>16</v>
      </c>
      <c r="J4983">
        <v>4</v>
      </c>
      <c r="K4983" t="str">
        <f>IF(tickets_dataset[[#This Row],[status]] = "Closed", "Yes","No")</f>
        <v>Yes</v>
      </c>
      <c r="L4983" s="2">
        <f t="shared" si="308"/>
        <v>35.000000000058208</v>
      </c>
      <c r="M4983" t="str">
        <f t="shared" si="309"/>
        <v>No</v>
      </c>
      <c r="N4983" t="str">
        <f t="shared" si="310"/>
        <v>Jan</v>
      </c>
      <c r="O4983" s="2">
        <f t="shared" si="311"/>
        <v>1.4583333333357587</v>
      </c>
      <c r="P4983" t="str">
        <f>VLOOKUP(G4983,Agents!A:E,4,FALSE)</f>
        <v>Team2</v>
      </c>
      <c r="Q4983" t="str">
        <f>VLOOKUP(G4983,Agents!A:E,5,FALSE)</f>
        <v>Junior</v>
      </c>
      <c r="R4983" t="str">
        <f>VLOOKUP(G4983,Agents!A:E,2,FALSE)</f>
        <v>Night</v>
      </c>
    </row>
    <row r="4984" spans="1:18" x14ac:dyDescent="0.35">
      <c r="A4984" t="s">
        <v>8224</v>
      </c>
      <c r="B4984" t="s">
        <v>2710</v>
      </c>
      <c r="C4984" t="s">
        <v>76</v>
      </c>
      <c r="D4984" t="s">
        <v>13</v>
      </c>
      <c r="E4984" s="1">
        <v>46070.740277777775</v>
      </c>
      <c r="F4984" s="1">
        <v>46071.073611111111</v>
      </c>
      <c r="G4984" t="s">
        <v>42</v>
      </c>
      <c r="H4984" t="s">
        <v>15</v>
      </c>
      <c r="I4984" t="s">
        <v>16</v>
      </c>
      <c r="J4984">
        <v>3</v>
      </c>
      <c r="K4984" t="str">
        <f>IF(tickets_dataset[[#This Row],[status]] = "Closed", "Yes","No")</f>
        <v>Yes</v>
      </c>
      <c r="L4984" s="2">
        <f t="shared" si="308"/>
        <v>8.0000000000582077</v>
      </c>
      <c r="M4984" t="str">
        <f t="shared" si="309"/>
        <v>No</v>
      </c>
      <c r="N4984" t="str">
        <f t="shared" si="310"/>
        <v>Feb</v>
      </c>
      <c r="O4984" s="2">
        <f t="shared" si="311"/>
        <v>0.33333333333575865</v>
      </c>
      <c r="P4984" t="str">
        <f>VLOOKUP(G4984,Agents!A:E,4,FALSE)</f>
        <v>Team2</v>
      </c>
      <c r="Q4984" t="str">
        <f>VLOOKUP(G4984,Agents!A:E,5,FALSE)</f>
        <v>Junior</v>
      </c>
      <c r="R4984" t="str">
        <f>VLOOKUP(G4984,Agents!A:E,2,FALSE)</f>
        <v>Night</v>
      </c>
    </row>
    <row r="4985" spans="1:18" x14ac:dyDescent="0.35">
      <c r="A4985" t="s">
        <v>8225</v>
      </c>
      <c r="B4985" t="s">
        <v>6618</v>
      </c>
      <c r="C4985" t="s">
        <v>34</v>
      </c>
      <c r="D4985" t="s">
        <v>26</v>
      </c>
      <c r="E4985" s="1">
        <v>46046.463888888888</v>
      </c>
      <c r="F4985" s="1">
        <v>46046.755555555559</v>
      </c>
      <c r="G4985" t="s">
        <v>234</v>
      </c>
      <c r="H4985" t="s">
        <v>15</v>
      </c>
      <c r="I4985" t="s">
        <v>16</v>
      </c>
      <c r="J4985">
        <v>4</v>
      </c>
      <c r="K4985" t="str">
        <f>IF(tickets_dataset[[#This Row],[status]] = "Closed", "Yes","No")</f>
        <v>Yes</v>
      </c>
      <c r="L4985" s="2">
        <f t="shared" si="308"/>
        <v>7.0000000001164153</v>
      </c>
      <c r="M4985" t="str">
        <f t="shared" si="309"/>
        <v>No</v>
      </c>
      <c r="N4985" t="str">
        <f t="shared" si="310"/>
        <v>Jan</v>
      </c>
      <c r="O4985" s="2">
        <f t="shared" si="311"/>
        <v>0.29166666667151731</v>
      </c>
      <c r="P4985" t="str">
        <f>VLOOKUP(G4985,Agents!A:E,4,FALSE)</f>
        <v>Team5</v>
      </c>
      <c r="Q4985" t="str">
        <f>VLOOKUP(G4985,Agents!A:E,5,FALSE)</f>
        <v>Senior</v>
      </c>
      <c r="R4985" t="str">
        <f>VLOOKUP(G4985,Agents!A:E,2,FALSE)</f>
        <v>Night</v>
      </c>
    </row>
    <row r="4986" spans="1:18" x14ac:dyDescent="0.35">
      <c r="A4986" t="s">
        <v>8226</v>
      </c>
      <c r="B4986" t="s">
        <v>7850</v>
      </c>
      <c r="C4986" t="s">
        <v>50</v>
      </c>
      <c r="D4986" t="s">
        <v>26</v>
      </c>
      <c r="E4986" s="1">
        <v>46109.38958333333</v>
      </c>
      <c r="F4986" s="1">
        <v>46110.597916666666</v>
      </c>
      <c r="G4986" t="s">
        <v>206</v>
      </c>
      <c r="H4986" t="s">
        <v>15</v>
      </c>
      <c r="I4986" t="s">
        <v>16</v>
      </c>
      <c r="J4986">
        <v>4</v>
      </c>
      <c r="K4986" t="str">
        <f>IF(tickets_dataset[[#This Row],[status]] = "Closed", "Yes","No")</f>
        <v>Yes</v>
      </c>
      <c r="L4986" s="2">
        <f t="shared" si="308"/>
        <v>29.000000000058208</v>
      </c>
      <c r="M4986" t="str">
        <f t="shared" si="309"/>
        <v>No</v>
      </c>
      <c r="N4986" t="str">
        <f t="shared" si="310"/>
        <v>Mar</v>
      </c>
      <c r="O4986" s="2">
        <f t="shared" si="311"/>
        <v>1.2083333333357587</v>
      </c>
      <c r="P4986" t="str">
        <f>VLOOKUP(G4986,Agents!A:E,4,FALSE)</f>
        <v>Team5</v>
      </c>
      <c r="Q4986" t="str">
        <f>VLOOKUP(G4986,Agents!A:E,5,FALSE)</f>
        <v>Junior</v>
      </c>
      <c r="R4986" t="str">
        <f>VLOOKUP(G4986,Agents!A:E,2,FALSE)</f>
        <v>Evening</v>
      </c>
    </row>
    <row r="4987" spans="1:18" x14ac:dyDescent="0.35">
      <c r="A4987" t="s">
        <v>8227</v>
      </c>
      <c r="B4987" t="s">
        <v>6573</v>
      </c>
      <c r="C4987" t="s">
        <v>34</v>
      </c>
      <c r="D4987" t="s">
        <v>38</v>
      </c>
      <c r="E4987" s="1">
        <v>46027.758333333331</v>
      </c>
      <c r="F4987" s="1">
        <v>46030.008333333331</v>
      </c>
      <c r="G4987" t="s">
        <v>131</v>
      </c>
      <c r="H4987" t="s">
        <v>15</v>
      </c>
      <c r="I4987" t="s">
        <v>16</v>
      </c>
      <c r="J4987">
        <v>5</v>
      </c>
      <c r="K4987" t="str">
        <f>IF(tickets_dataset[[#This Row],[status]] = "Closed", "Yes","No")</f>
        <v>Yes</v>
      </c>
      <c r="L4987" s="2">
        <f t="shared" si="308"/>
        <v>54</v>
      </c>
      <c r="M4987" t="str">
        <f t="shared" si="309"/>
        <v>Yes</v>
      </c>
      <c r="N4987" t="str">
        <f t="shared" si="310"/>
        <v>Jan</v>
      </c>
      <c r="O4987" s="2">
        <f t="shared" si="311"/>
        <v>2.25</v>
      </c>
      <c r="P4987" t="str">
        <f>VLOOKUP(G4987,Agents!A:E,4,FALSE)</f>
        <v>Team4</v>
      </c>
      <c r="Q4987" t="str">
        <f>VLOOKUP(G4987,Agents!A:E,5,FALSE)</f>
        <v>Junior</v>
      </c>
      <c r="R4987" t="str">
        <f>VLOOKUP(G4987,Agents!A:E,2,FALSE)</f>
        <v>Night</v>
      </c>
    </row>
    <row r="4988" spans="1:18" x14ac:dyDescent="0.35">
      <c r="A4988" t="s">
        <v>8228</v>
      </c>
      <c r="B4988" t="s">
        <v>8229</v>
      </c>
      <c r="C4988" t="s">
        <v>50</v>
      </c>
      <c r="D4988" t="s">
        <v>13</v>
      </c>
      <c r="E4988" s="1">
        <v>46107.309027777781</v>
      </c>
      <c r="F4988" s="1">
        <v>46107.642361111109</v>
      </c>
      <c r="G4988" t="s">
        <v>170</v>
      </c>
      <c r="H4988" t="s">
        <v>15</v>
      </c>
      <c r="I4988" t="s">
        <v>16</v>
      </c>
      <c r="J4988">
        <v>4</v>
      </c>
      <c r="K4988" t="str">
        <f>IF(tickets_dataset[[#This Row],[status]] = "Closed", "Yes","No")</f>
        <v>Yes</v>
      </c>
      <c r="L4988" s="2">
        <f t="shared" si="308"/>
        <v>7.9999999998835847</v>
      </c>
      <c r="M4988" t="str">
        <f t="shared" si="309"/>
        <v>No</v>
      </c>
      <c r="N4988" t="str">
        <f t="shared" si="310"/>
        <v>Mar</v>
      </c>
      <c r="O4988" s="2">
        <f t="shared" si="311"/>
        <v>0.33333333332848269</v>
      </c>
      <c r="P4988" t="str">
        <f>VLOOKUP(G4988,Agents!A:E,4,FALSE)</f>
        <v>Team5</v>
      </c>
      <c r="Q4988" t="str">
        <f>VLOOKUP(G4988,Agents!A:E,5,FALSE)</f>
        <v>Junior</v>
      </c>
      <c r="R4988" t="str">
        <f>VLOOKUP(G4988,Agents!A:E,2,FALSE)</f>
        <v>Night</v>
      </c>
    </row>
    <row r="4989" spans="1:18" x14ac:dyDescent="0.35">
      <c r="A4989" t="s">
        <v>8230</v>
      </c>
      <c r="B4989" t="s">
        <v>8231</v>
      </c>
      <c r="C4989" t="s">
        <v>76</v>
      </c>
      <c r="D4989" t="s">
        <v>26</v>
      </c>
      <c r="E4989" s="1">
        <v>46101.052777777775</v>
      </c>
      <c r="F4989" s="1">
        <v>46103.927777777775</v>
      </c>
      <c r="G4989" t="s">
        <v>344</v>
      </c>
      <c r="H4989" t="s">
        <v>15</v>
      </c>
      <c r="I4989" t="s">
        <v>16</v>
      </c>
      <c r="J4989">
        <v>4</v>
      </c>
      <c r="K4989" t="str">
        <f>IF(tickets_dataset[[#This Row],[status]] = "Closed", "Yes","No")</f>
        <v>Yes</v>
      </c>
      <c r="L4989" s="2">
        <f t="shared" si="308"/>
        <v>69</v>
      </c>
      <c r="M4989" t="str">
        <f t="shared" si="309"/>
        <v>Yes</v>
      </c>
      <c r="N4989" t="str">
        <f t="shared" si="310"/>
        <v>Mar</v>
      </c>
      <c r="O4989" s="2">
        <f t="shared" si="311"/>
        <v>2.875</v>
      </c>
      <c r="P4989" t="str">
        <f>VLOOKUP(G4989,Agents!A:E,4,FALSE)</f>
        <v>Team4</v>
      </c>
      <c r="Q4989" t="str">
        <f>VLOOKUP(G4989,Agents!A:E,5,FALSE)</f>
        <v>Senior</v>
      </c>
      <c r="R4989" t="str">
        <f>VLOOKUP(G4989,Agents!A:E,2,FALSE)</f>
        <v>Night</v>
      </c>
    </row>
    <row r="4990" spans="1:18" x14ac:dyDescent="0.35">
      <c r="A4990" t="s">
        <v>8232</v>
      </c>
      <c r="B4990" t="s">
        <v>6468</v>
      </c>
      <c r="C4990" t="s">
        <v>34</v>
      </c>
      <c r="D4990" t="s">
        <v>13</v>
      </c>
      <c r="E4990" s="1">
        <v>46107.488194444442</v>
      </c>
      <c r="F4990" s="1">
        <v>46108.904861111114</v>
      </c>
      <c r="G4990" t="s">
        <v>199</v>
      </c>
      <c r="H4990" t="s">
        <v>15</v>
      </c>
      <c r="I4990" t="s">
        <v>16</v>
      </c>
      <c r="J4990">
        <v>4</v>
      </c>
      <c r="K4990" t="str">
        <f>IF(tickets_dataset[[#This Row],[status]] = "Closed", "Yes","No")</f>
        <v>Yes</v>
      </c>
      <c r="L4990" s="2">
        <f t="shared" si="308"/>
        <v>34.000000000116415</v>
      </c>
      <c r="M4990" t="str">
        <f t="shared" si="309"/>
        <v>No</v>
      </c>
      <c r="N4990" t="str">
        <f t="shared" si="310"/>
        <v>Mar</v>
      </c>
      <c r="O4990" s="2">
        <f t="shared" si="311"/>
        <v>1.4166666666715173</v>
      </c>
      <c r="P4990" t="str">
        <f>VLOOKUP(G4990,Agents!A:E,4,FALSE)</f>
        <v>Team1</v>
      </c>
      <c r="Q4990" t="str">
        <f>VLOOKUP(G4990,Agents!A:E,5,FALSE)</f>
        <v>Junior</v>
      </c>
      <c r="R4990" t="str">
        <f>VLOOKUP(G4990,Agents!A:E,2,FALSE)</f>
        <v>Morning</v>
      </c>
    </row>
    <row r="4991" spans="1:18" x14ac:dyDescent="0.35">
      <c r="A4991" t="s">
        <v>8233</v>
      </c>
      <c r="B4991" t="s">
        <v>321</v>
      </c>
      <c r="C4991" t="s">
        <v>50</v>
      </c>
      <c r="D4991" t="s">
        <v>38</v>
      </c>
      <c r="E4991" s="1">
        <v>46069.213194444441</v>
      </c>
      <c r="F4991" s="1">
        <v>46071.546527777777</v>
      </c>
      <c r="G4991" t="s">
        <v>273</v>
      </c>
      <c r="H4991" t="s">
        <v>15</v>
      </c>
      <c r="I4991" t="s">
        <v>16</v>
      </c>
      <c r="J4991">
        <v>4</v>
      </c>
      <c r="K4991" t="str">
        <f>IF(tickets_dataset[[#This Row],[status]] = "Closed", "Yes","No")</f>
        <v>Yes</v>
      </c>
      <c r="L4991" s="2">
        <f t="shared" si="308"/>
        <v>56.000000000058208</v>
      </c>
      <c r="M4991" t="str">
        <f t="shared" si="309"/>
        <v>Yes</v>
      </c>
      <c r="N4991" t="str">
        <f t="shared" si="310"/>
        <v>Feb</v>
      </c>
      <c r="O4991" s="2">
        <f t="shared" si="311"/>
        <v>2.3333333333357587</v>
      </c>
      <c r="P4991" t="str">
        <f>VLOOKUP(G4991,Agents!A:E,4,FALSE)</f>
        <v>Team3</v>
      </c>
      <c r="Q4991" t="str">
        <f>VLOOKUP(G4991,Agents!A:E,5,FALSE)</f>
        <v>Senior</v>
      </c>
      <c r="R4991" t="str">
        <f>VLOOKUP(G4991,Agents!A:E,2,FALSE)</f>
        <v>Evening</v>
      </c>
    </row>
    <row r="4992" spans="1:18" x14ac:dyDescent="0.35">
      <c r="A4992" t="s">
        <v>8234</v>
      </c>
      <c r="B4992" t="s">
        <v>6198</v>
      </c>
      <c r="C4992" t="s">
        <v>76</v>
      </c>
      <c r="D4992" t="s">
        <v>38</v>
      </c>
      <c r="E4992" s="1">
        <v>46089.629166666666</v>
      </c>
      <c r="F4992" s="1">
        <v>46090.504166666666</v>
      </c>
      <c r="G4992" t="s">
        <v>73</v>
      </c>
      <c r="H4992" t="s">
        <v>15</v>
      </c>
      <c r="I4992" t="s">
        <v>16</v>
      </c>
      <c r="J4992">
        <v>4</v>
      </c>
      <c r="K4992" t="str">
        <f>IF(tickets_dataset[[#This Row],[status]] = "Closed", "Yes","No")</f>
        <v>Yes</v>
      </c>
      <c r="L4992" s="2">
        <f t="shared" si="308"/>
        <v>21</v>
      </c>
      <c r="M4992" t="str">
        <f t="shared" si="309"/>
        <v>No</v>
      </c>
      <c r="N4992" t="str">
        <f t="shared" si="310"/>
        <v>Mar</v>
      </c>
      <c r="O4992" s="2">
        <f t="shared" si="311"/>
        <v>0.875</v>
      </c>
      <c r="P4992" t="str">
        <f>VLOOKUP(G4992,Agents!A:E,4,FALSE)</f>
        <v>Team4</v>
      </c>
      <c r="Q4992" t="str">
        <f>VLOOKUP(G4992,Agents!A:E,5,FALSE)</f>
        <v>Senior</v>
      </c>
      <c r="R4992" t="str">
        <f>VLOOKUP(G4992,Agents!A:E,2,FALSE)</f>
        <v>Night</v>
      </c>
    </row>
    <row r="4993" spans="1:18" x14ac:dyDescent="0.35">
      <c r="A4993" t="s">
        <v>8235</v>
      </c>
      <c r="B4993" t="s">
        <v>6691</v>
      </c>
      <c r="C4993" t="s">
        <v>34</v>
      </c>
      <c r="D4993" t="s">
        <v>26</v>
      </c>
      <c r="E4993" s="1">
        <v>46102.972222222219</v>
      </c>
      <c r="F4993" s="1">
        <v>46104.013888888891</v>
      </c>
      <c r="G4993" t="s">
        <v>156</v>
      </c>
      <c r="H4993" t="s">
        <v>15</v>
      </c>
      <c r="I4993" t="s">
        <v>16</v>
      </c>
      <c r="J4993">
        <v>3</v>
      </c>
      <c r="K4993" t="str">
        <f>IF(tickets_dataset[[#This Row],[status]] = "Closed", "Yes","No")</f>
        <v>Yes</v>
      </c>
      <c r="L4993" s="2">
        <f t="shared" si="308"/>
        <v>25.000000000116415</v>
      </c>
      <c r="M4993" t="str">
        <f t="shared" si="309"/>
        <v>No</v>
      </c>
      <c r="N4993" t="str">
        <f t="shared" si="310"/>
        <v>Mar</v>
      </c>
      <c r="O4993" s="2">
        <f t="shared" si="311"/>
        <v>1.0416666666715173</v>
      </c>
      <c r="P4993" t="str">
        <f>VLOOKUP(G4993,Agents!A:E,4,FALSE)</f>
        <v>Team3</v>
      </c>
      <c r="Q4993" t="str">
        <f>VLOOKUP(G4993,Agents!A:E,5,FALSE)</f>
        <v>Mid</v>
      </c>
      <c r="R4993" t="str">
        <f>VLOOKUP(G4993,Agents!A:E,2,FALSE)</f>
        <v>Evening</v>
      </c>
    </row>
    <row r="4994" spans="1:18" x14ac:dyDescent="0.35">
      <c r="A4994" t="s">
        <v>8236</v>
      </c>
      <c r="B4994" t="s">
        <v>8237</v>
      </c>
      <c r="C4994" t="s">
        <v>22</v>
      </c>
      <c r="D4994" t="s">
        <v>38</v>
      </c>
      <c r="E4994" s="1">
        <v>46049.375694444447</v>
      </c>
      <c r="F4994" s="1">
        <v>46049.875694444447</v>
      </c>
      <c r="G4994" t="s">
        <v>103</v>
      </c>
      <c r="H4994" t="s">
        <v>15</v>
      </c>
      <c r="I4994" t="s">
        <v>16</v>
      </c>
      <c r="J4994">
        <v>4</v>
      </c>
      <c r="K4994" t="str">
        <f>IF(tickets_dataset[[#This Row],[status]] = "Closed", "Yes","No")</f>
        <v>Yes</v>
      </c>
      <c r="L4994" s="2">
        <f t="shared" ref="L4994:L5057" si="312">IF(ISBLANK(F4994),"",(F4994-E4994)*24)</f>
        <v>12</v>
      </c>
      <c r="M4994" t="str">
        <f t="shared" ref="M4994:M5057" si="313">IF(L4994&gt;48,"Yes","No")</f>
        <v>No</v>
      </c>
      <c r="N4994" t="str">
        <f t="shared" ref="N4994:N5057" si="314">TEXT(E4994,"mmm")</f>
        <v>Jan</v>
      </c>
      <c r="O4994" s="2">
        <f t="shared" si="311"/>
        <v>0.5</v>
      </c>
      <c r="P4994" t="str">
        <f>VLOOKUP(G4994,Agents!A:E,4,FALSE)</f>
        <v>Team4</v>
      </c>
      <c r="Q4994" t="str">
        <f>VLOOKUP(G4994,Agents!A:E,5,FALSE)</f>
        <v>Senior</v>
      </c>
      <c r="R4994" t="str">
        <f>VLOOKUP(G4994,Agents!A:E,2,FALSE)</f>
        <v>Night</v>
      </c>
    </row>
    <row r="4995" spans="1:18" x14ac:dyDescent="0.35">
      <c r="A4995" t="s">
        <v>8238</v>
      </c>
      <c r="B4995" t="s">
        <v>8239</v>
      </c>
      <c r="C4995" t="s">
        <v>22</v>
      </c>
      <c r="D4995" t="s">
        <v>38</v>
      </c>
      <c r="E4995" s="1">
        <v>46057.344444444447</v>
      </c>
      <c r="F4995" s="1">
        <v>46060.261111111111</v>
      </c>
      <c r="G4995" t="s">
        <v>159</v>
      </c>
      <c r="H4995" t="s">
        <v>15</v>
      </c>
      <c r="I4995" t="s">
        <v>16</v>
      </c>
      <c r="J4995">
        <v>4</v>
      </c>
      <c r="K4995" t="str">
        <f>IF(tickets_dataset[[#This Row],[status]] = "Closed", "Yes","No")</f>
        <v>Yes</v>
      </c>
      <c r="L4995" s="2">
        <f t="shared" si="312"/>
        <v>69.999999999941792</v>
      </c>
      <c r="M4995" t="str">
        <f t="shared" si="313"/>
        <v>Yes</v>
      </c>
      <c r="N4995" t="str">
        <f t="shared" si="314"/>
        <v>Feb</v>
      </c>
      <c r="O4995" s="2">
        <f t="shared" ref="O4995:O5058" si="315">F4995-E4995</f>
        <v>2.9166666666642413</v>
      </c>
      <c r="P4995" t="str">
        <f>VLOOKUP(G4995,Agents!A:E,4,FALSE)</f>
        <v>Team4</v>
      </c>
      <c r="Q4995" t="str">
        <f>VLOOKUP(G4995,Agents!A:E,5,FALSE)</f>
        <v>Mid</v>
      </c>
      <c r="R4995" t="str">
        <f>VLOOKUP(G4995,Agents!A:E,2,FALSE)</f>
        <v>Night</v>
      </c>
    </row>
    <row r="4996" spans="1:18" x14ac:dyDescent="0.35">
      <c r="A4996" t="s">
        <v>8240</v>
      </c>
      <c r="B4996" t="s">
        <v>8241</v>
      </c>
      <c r="C4996" t="s">
        <v>12</v>
      </c>
      <c r="D4996" t="s">
        <v>13</v>
      </c>
      <c r="E4996" s="1">
        <v>46069.959027777775</v>
      </c>
      <c r="F4996" s="1">
        <v>46071.834027777775</v>
      </c>
      <c r="G4996" t="s">
        <v>190</v>
      </c>
      <c r="H4996" t="s">
        <v>15</v>
      </c>
      <c r="I4996" t="s">
        <v>16</v>
      </c>
      <c r="J4996">
        <v>5</v>
      </c>
      <c r="K4996" t="str">
        <f>IF(tickets_dataset[[#This Row],[status]] = "Closed", "Yes","No")</f>
        <v>Yes</v>
      </c>
      <c r="L4996" s="2">
        <f t="shared" si="312"/>
        <v>45</v>
      </c>
      <c r="M4996" t="str">
        <f t="shared" si="313"/>
        <v>No</v>
      </c>
      <c r="N4996" t="str">
        <f t="shared" si="314"/>
        <v>Feb</v>
      </c>
      <c r="O4996" s="2">
        <f t="shared" si="315"/>
        <v>1.875</v>
      </c>
      <c r="P4996" t="str">
        <f>VLOOKUP(G4996,Agents!A:E,4,FALSE)</f>
        <v>Team1</v>
      </c>
      <c r="Q4996" t="str">
        <f>VLOOKUP(G4996,Agents!A:E,5,FALSE)</f>
        <v>Senior</v>
      </c>
      <c r="R4996" t="str">
        <f>VLOOKUP(G4996,Agents!A:E,2,FALSE)</f>
        <v>Night</v>
      </c>
    </row>
    <row r="4997" spans="1:18" x14ac:dyDescent="0.35">
      <c r="A4997" t="s">
        <v>8242</v>
      </c>
      <c r="B4997" t="s">
        <v>4465</v>
      </c>
      <c r="C4997" t="s">
        <v>50</v>
      </c>
      <c r="D4997" t="s">
        <v>13</v>
      </c>
      <c r="E4997" s="1">
        <v>46110.009722222225</v>
      </c>
      <c r="F4997" s="1">
        <v>46110.593055555553</v>
      </c>
      <c r="G4997" t="s">
        <v>42</v>
      </c>
      <c r="H4997" t="s">
        <v>15</v>
      </c>
      <c r="I4997" t="s">
        <v>16</v>
      </c>
      <c r="J4997">
        <v>4</v>
      </c>
      <c r="K4997" t="str">
        <f>IF(tickets_dataset[[#This Row],[status]] = "Closed", "Yes","No")</f>
        <v>Yes</v>
      </c>
      <c r="L4997" s="2">
        <f t="shared" si="312"/>
        <v>13.999999999883585</v>
      </c>
      <c r="M4997" t="str">
        <f t="shared" si="313"/>
        <v>No</v>
      </c>
      <c r="N4997" t="str">
        <f t="shared" si="314"/>
        <v>Mar</v>
      </c>
      <c r="O4997" s="2">
        <f t="shared" si="315"/>
        <v>0.58333333332848269</v>
      </c>
      <c r="P4997" t="str">
        <f>VLOOKUP(G4997,Agents!A:E,4,FALSE)</f>
        <v>Team2</v>
      </c>
      <c r="Q4997" t="str">
        <f>VLOOKUP(G4997,Agents!A:E,5,FALSE)</f>
        <v>Junior</v>
      </c>
      <c r="R4997" t="str">
        <f>VLOOKUP(G4997,Agents!A:E,2,FALSE)</f>
        <v>Night</v>
      </c>
    </row>
    <row r="4998" spans="1:18" x14ac:dyDescent="0.35">
      <c r="A4998" t="s">
        <v>8243</v>
      </c>
      <c r="B4998" t="s">
        <v>8244</v>
      </c>
      <c r="C4998" t="s">
        <v>22</v>
      </c>
      <c r="D4998" t="s">
        <v>13</v>
      </c>
      <c r="E4998" s="1">
        <v>46075.956944444442</v>
      </c>
      <c r="F4998" s="1">
        <v>46076.956944444442</v>
      </c>
      <c r="G4998" t="s">
        <v>159</v>
      </c>
      <c r="H4998" t="s">
        <v>15</v>
      </c>
      <c r="I4998" t="s">
        <v>16</v>
      </c>
      <c r="J4998">
        <v>3</v>
      </c>
      <c r="K4998" t="str">
        <f>IF(tickets_dataset[[#This Row],[status]] = "Closed", "Yes","No")</f>
        <v>Yes</v>
      </c>
      <c r="L4998" s="2">
        <f t="shared" si="312"/>
        <v>24</v>
      </c>
      <c r="M4998" t="str">
        <f t="shared" si="313"/>
        <v>No</v>
      </c>
      <c r="N4998" t="str">
        <f t="shared" si="314"/>
        <v>Feb</v>
      </c>
      <c r="O4998" s="2">
        <f t="shared" si="315"/>
        <v>1</v>
      </c>
      <c r="P4998" t="str">
        <f>VLOOKUP(G4998,Agents!A:E,4,FALSE)</f>
        <v>Team4</v>
      </c>
      <c r="Q4998" t="str">
        <f>VLOOKUP(G4998,Agents!A:E,5,FALSE)</f>
        <v>Mid</v>
      </c>
      <c r="R4998" t="str">
        <f>VLOOKUP(G4998,Agents!A:E,2,FALSE)</f>
        <v>Night</v>
      </c>
    </row>
    <row r="4999" spans="1:18" x14ac:dyDescent="0.35">
      <c r="A4999" t="s">
        <v>8245</v>
      </c>
      <c r="B4999" t="s">
        <v>720</v>
      </c>
      <c r="C4999" t="s">
        <v>22</v>
      </c>
      <c r="D4999" t="s">
        <v>13</v>
      </c>
      <c r="E4999" s="1">
        <v>46065.647916666669</v>
      </c>
      <c r="F4999" s="1">
        <v>46066.397916666669</v>
      </c>
      <c r="G4999" t="s">
        <v>103</v>
      </c>
      <c r="H4999" t="s">
        <v>15</v>
      </c>
      <c r="I4999" t="s">
        <v>68</v>
      </c>
      <c r="J4999">
        <v>3</v>
      </c>
      <c r="K4999" t="str">
        <f>IF(tickets_dataset[[#This Row],[status]] = "Closed", "Yes","No")</f>
        <v>Yes</v>
      </c>
      <c r="L4999" s="2">
        <f t="shared" si="312"/>
        <v>18</v>
      </c>
      <c r="M4999" t="str">
        <f t="shared" si="313"/>
        <v>No</v>
      </c>
      <c r="N4999" t="str">
        <f t="shared" si="314"/>
        <v>Feb</v>
      </c>
      <c r="O4999" s="2">
        <f t="shared" si="315"/>
        <v>0.75</v>
      </c>
      <c r="P4999" t="str">
        <f>VLOOKUP(G4999,Agents!A:E,4,FALSE)</f>
        <v>Team4</v>
      </c>
      <c r="Q4999" t="str">
        <f>VLOOKUP(G4999,Agents!A:E,5,FALSE)</f>
        <v>Senior</v>
      </c>
      <c r="R4999" t="str">
        <f>VLOOKUP(G4999,Agents!A:E,2,FALSE)</f>
        <v>Night</v>
      </c>
    </row>
    <row r="5000" spans="1:18" x14ac:dyDescent="0.35">
      <c r="A5000" t="s">
        <v>8246</v>
      </c>
      <c r="B5000" t="s">
        <v>954</v>
      </c>
      <c r="C5000" t="s">
        <v>50</v>
      </c>
      <c r="D5000" t="s">
        <v>13</v>
      </c>
      <c r="E5000" s="1">
        <v>46081.245833333334</v>
      </c>
      <c r="F5000" s="1">
        <v>46081.620833333334</v>
      </c>
      <c r="G5000" t="s">
        <v>239</v>
      </c>
      <c r="H5000" t="s">
        <v>15</v>
      </c>
      <c r="I5000" t="s">
        <v>16</v>
      </c>
      <c r="J5000">
        <v>4</v>
      </c>
      <c r="K5000" t="str">
        <f>IF(tickets_dataset[[#This Row],[status]] = "Closed", "Yes","No")</f>
        <v>Yes</v>
      </c>
      <c r="L5000" s="2">
        <f t="shared" si="312"/>
        <v>9</v>
      </c>
      <c r="M5000" t="str">
        <f t="shared" si="313"/>
        <v>No</v>
      </c>
      <c r="N5000" t="str">
        <f t="shared" si="314"/>
        <v>Feb</v>
      </c>
      <c r="O5000" s="2">
        <f t="shared" si="315"/>
        <v>0.375</v>
      </c>
      <c r="P5000" t="str">
        <f>VLOOKUP(G5000,Agents!A:E,4,FALSE)</f>
        <v>Team1</v>
      </c>
      <c r="Q5000" t="str">
        <f>VLOOKUP(G5000,Agents!A:E,5,FALSE)</f>
        <v>Senior</v>
      </c>
      <c r="R5000" t="str">
        <f>VLOOKUP(G5000,Agents!A:E,2,FALSE)</f>
        <v>Evening</v>
      </c>
    </row>
    <row r="5001" spans="1:18" x14ac:dyDescent="0.35">
      <c r="A5001" t="s">
        <v>8247</v>
      </c>
      <c r="B5001" t="s">
        <v>6866</v>
      </c>
      <c r="C5001" t="s">
        <v>76</v>
      </c>
      <c r="D5001" t="s">
        <v>38</v>
      </c>
      <c r="E5001" s="1">
        <v>46078.245138888888</v>
      </c>
      <c r="F5001" s="1">
        <v>46081.120138888888</v>
      </c>
      <c r="G5001" t="s">
        <v>19</v>
      </c>
      <c r="H5001" t="s">
        <v>15</v>
      </c>
      <c r="I5001" t="s">
        <v>16</v>
      </c>
      <c r="J5001">
        <v>5</v>
      </c>
      <c r="K5001" t="str">
        <f>IF(tickets_dataset[[#This Row],[status]] = "Closed", "Yes","No")</f>
        <v>Yes</v>
      </c>
      <c r="L5001" s="2">
        <f t="shared" si="312"/>
        <v>69</v>
      </c>
      <c r="M5001" t="str">
        <f t="shared" si="313"/>
        <v>Yes</v>
      </c>
      <c r="N5001" t="str">
        <f t="shared" si="314"/>
        <v>Feb</v>
      </c>
      <c r="O5001" s="2">
        <f t="shared" si="315"/>
        <v>2.875</v>
      </c>
      <c r="P5001" t="str">
        <f>VLOOKUP(G5001,Agents!A:E,4,FALSE)</f>
        <v>Team4</v>
      </c>
      <c r="Q5001" t="str">
        <f>VLOOKUP(G5001,Agents!A:E,5,FALSE)</f>
        <v>Senior</v>
      </c>
      <c r="R5001" t="str">
        <f>VLOOKUP(G5001,Agents!A:E,2,FALSE)</f>
        <v>Evening</v>
      </c>
    </row>
    <row r="5002" spans="1:18" x14ac:dyDescent="0.35">
      <c r="A5002" t="s">
        <v>8248</v>
      </c>
      <c r="B5002" t="s">
        <v>8249</v>
      </c>
      <c r="C5002" t="s">
        <v>76</v>
      </c>
      <c r="D5002" t="s">
        <v>38</v>
      </c>
      <c r="E5002" s="1">
        <v>46075.96875</v>
      </c>
      <c r="F5002" s="1">
        <v>46079.59375</v>
      </c>
      <c r="G5002" t="s">
        <v>62</v>
      </c>
      <c r="H5002" t="s">
        <v>15</v>
      </c>
      <c r="I5002" t="s">
        <v>16</v>
      </c>
      <c r="J5002">
        <v>5</v>
      </c>
      <c r="K5002" t="str">
        <f>IF(tickets_dataset[[#This Row],[status]] = "Closed", "Yes","No")</f>
        <v>Yes</v>
      </c>
      <c r="L5002" s="2">
        <f t="shared" si="312"/>
        <v>87</v>
      </c>
      <c r="M5002" t="str">
        <f t="shared" si="313"/>
        <v>Yes</v>
      </c>
      <c r="N5002" t="str">
        <f t="shared" si="314"/>
        <v>Feb</v>
      </c>
      <c r="O5002" s="2">
        <f t="shared" si="315"/>
        <v>3.625</v>
      </c>
      <c r="P5002" t="str">
        <f>VLOOKUP(G5002,Agents!A:E,4,FALSE)</f>
        <v>Team1</v>
      </c>
      <c r="Q5002" t="str">
        <f>VLOOKUP(G5002,Agents!A:E,5,FALSE)</f>
        <v>Junior</v>
      </c>
      <c r="R5002" t="str">
        <f>VLOOKUP(G5002,Agents!A:E,2,FALSE)</f>
        <v>Morning</v>
      </c>
    </row>
    <row r="5003" spans="1:18" x14ac:dyDescent="0.35">
      <c r="A5003" t="s">
        <v>8250</v>
      </c>
      <c r="B5003" t="s">
        <v>8251</v>
      </c>
      <c r="C5003" t="s">
        <v>50</v>
      </c>
      <c r="D5003" t="s">
        <v>38</v>
      </c>
      <c r="E5003" s="1">
        <v>46079.79583333333</v>
      </c>
      <c r="F5003" s="1">
        <v>46080.712500000001</v>
      </c>
      <c r="G5003" t="s">
        <v>100</v>
      </c>
      <c r="H5003" t="s">
        <v>15</v>
      </c>
      <c r="I5003" t="s">
        <v>16</v>
      </c>
      <c r="J5003">
        <v>2</v>
      </c>
      <c r="K5003" t="str">
        <f>IF(tickets_dataset[[#This Row],[status]] = "Closed", "Yes","No")</f>
        <v>Yes</v>
      </c>
      <c r="L5003" s="2">
        <f t="shared" si="312"/>
        <v>22.000000000116415</v>
      </c>
      <c r="M5003" t="str">
        <f t="shared" si="313"/>
        <v>No</v>
      </c>
      <c r="N5003" t="str">
        <f t="shared" si="314"/>
        <v>Feb</v>
      </c>
      <c r="O5003" s="2">
        <f t="shared" si="315"/>
        <v>0.91666666667151731</v>
      </c>
      <c r="P5003" t="str">
        <f>VLOOKUP(G5003,Agents!A:E,4,FALSE)</f>
        <v>Team4</v>
      </c>
      <c r="Q5003" t="str">
        <f>VLOOKUP(G5003,Agents!A:E,5,FALSE)</f>
        <v>Junior</v>
      </c>
      <c r="R5003" t="str">
        <f>VLOOKUP(G5003,Agents!A:E,2,FALSE)</f>
        <v>Evening</v>
      </c>
    </row>
    <row r="5004" spans="1:18" x14ac:dyDescent="0.35">
      <c r="A5004" t="s">
        <v>8252</v>
      </c>
      <c r="B5004" t="s">
        <v>8253</v>
      </c>
      <c r="C5004" t="s">
        <v>22</v>
      </c>
      <c r="D5004" t="s">
        <v>38</v>
      </c>
      <c r="E5004" s="1">
        <v>46041.295138888891</v>
      </c>
      <c r="F5004" s="1">
        <v>46043.378472222219</v>
      </c>
      <c r="G5004" t="s">
        <v>234</v>
      </c>
      <c r="H5004" t="s">
        <v>15</v>
      </c>
      <c r="I5004" t="s">
        <v>16</v>
      </c>
      <c r="J5004">
        <v>5</v>
      </c>
      <c r="K5004" t="str">
        <f>IF(tickets_dataset[[#This Row],[status]] = "Closed", "Yes","No")</f>
        <v>Yes</v>
      </c>
      <c r="L5004" s="2">
        <f t="shared" si="312"/>
        <v>49.999999999883585</v>
      </c>
      <c r="M5004" t="str">
        <f t="shared" si="313"/>
        <v>Yes</v>
      </c>
      <c r="N5004" t="str">
        <f t="shared" si="314"/>
        <v>Jan</v>
      </c>
      <c r="O5004" s="2">
        <f t="shared" si="315"/>
        <v>2.0833333333284827</v>
      </c>
      <c r="P5004" t="str">
        <f>VLOOKUP(G5004,Agents!A:E,4,FALSE)</f>
        <v>Team5</v>
      </c>
      <c r="Q5004" t="str">
        <f>VLOOKUP(G5004,Agents!A:E,5,FALSE)</f>
        <v>Senior</v>
      </c>
      <c r="R5004" t="str">
        <f>VLOOKUP(G5004,Agents!A:E,2,FALSE)</f>
        <v>Night</v>
      </c>
    </row>
    <row r="5005" spans="1:18" x14ac:dyDescent="0.35">
      <c r="A5005" t="s">
        <v>8254</v>
      </c>
      <c r="B5005" t="s">
        <v>1306</v>
      </c>
      <c r="C5005" t="s">
        <v>50</v>
      </c>
      <c r="D5005" t="s">
        <v>26</v>
      </c>
      <c r="E5005" s="1">
        <v>46025.898611111108</v>
      </c>
      <c r="F5005" s="1">
        <v>46028.81527777778</v>
      </c>
      <c r="G5005" t="s">
        <v>80</v>
      </c>
      <c r="H5005" t="s">
        <v>28</v>
      </c>
      <c r="I5005" t="s">
        <v>16</v>
      </c>
      <c r="J5005">
        <v>3</v>
      </c>
      <c r="K5005" t="str">
        <f>IF(tickets_dataset[[#This Row],[status]] = "Closed", "Yes","No")</f>
        <v>No</v>
      </c>
      <c r="L5005" s="2">
        <f t="shared" si="312"/>
        <v>70.000000000116415</v>
      </c>
      <c r="M5005" t="str">
        <f t="shared" si="313"/>
        <v>Yes</v>
      </c>
      <c r="N5005" t="str">
        <f t="shared" si="314"/>
        <v>Jan</v>
      </c>
      <c r="O5005" s="2">
        <f t="shared" si="315"/>
        <v>2.9166666666715173</v>
      </c>
      <c r="P5005" t="str">
        <f>VLOOKUP(G5005,Agents!A:E,4,FALSE)</f>
        <v>Team3</v>
      </c>
      <c r="Q5005" t="str">
        <f>VLOOKUP(G5005,Agents!A:E,5,FALSE)</f>
        <v>Junior</v>
      </c>
      <c r="R5005" t="str">
        <f>VLOOKUP(G5005,Agents!A:E,2,FALSE)</f>
        <v>Evening</v>
      </c>
    </row>
    <row r="5006" spans="1:18" x14ac:dyDescent="0.35">
      <c r="A5006" t="s">
        <v>8255</v>
      </c>
      <c r="B5006" t="s">
        <v>1115</v>
      </c>
      <c r="C5006" t="s">
        <v>50</v>
      </c>
      <c r="D5006" t="s">
        <v>13</v>
      </c>
      <c r="E5006" s="1">
        <v>46040.763888888891</v>
      </c>
      <c r="F5006" s="1">
        <v>46042.513888888891</v>
      </c>
      <c r="G5006" t="s">
        <v>103</v>
      </c>
      <c r="H5006" t="s">
        <v>28</v>
      </c>
      <c r="I5006" t="s">
        <v>16</v>
      </c>
      <c r="J5006">
        <v>4</v>
      </c>
      <c r="K5006" t="str">
        <f>IF(tickets_dataset[[#This Row],[status]] = "Closed", "Yes","No")</f>
        <v>No</v>
      </c>
      <c r="L5006" s="2">
        <f t="shared" si="312"/>
        <v>42</v>
      </c>
      <c r="M5006" t="str">
        <f t="shared" si="313"/>
        <v>No</v>
      </c>
      <c r="N5006" t="str">
        <f t="shared" si="314"/>
        <v>Jan</v>
      </c>
      <c r="O5006" s="2">
        <f t="shared" si="315"/>
        <v>1.75</v>
      </c>
      <c r="P5006" t="str">
        <f>VLOOKUP(G5006,Agents!A:E,4,FALSE)</f>
        <v>Team4</v>
      </c>
      <c r="Q5006" t="str">
        <f>VLOOKUP(G5006,Agents!A:E,5,FALSE)</f>
        <v>Senior</v>
      </c>
      <c r="R5006" t="str">
        <f>VLOOKUP(G5006,Agents!A:E,2,FALSE)</f>
        <v>Night</v>
      </c>
    </row>
    <row r="5007" spans="1:18" x14ac:dyDescent="0.35">
      <c r="A5007" t="s">
        <v>8256</v>
      </c>
      <c r="B5007" t="s">
        <v>4230</v>
      </c>
      <c r="C5007" t="s">
        <v>12</v>
      </c>
      <c r="D5007" t="s">
        <v>26</v>
      </c>
      <c r="E5007" s="1">
        <v>46049.819444444445</v>
      </c>
      <c r="F5007" s="1">
        <v>46052.694444444445</v>
      </c>
      <c r="G5007" t="s">
        <v>39</v>
      </c>
      <c r="H5007" t="s">
        <v>15</v>
      </c>
      <c r="I5007" t="s">
        <v>16</v>
      </c>
      <c r="J5007">
        <v>3</v>
      </c>
      <c r="K5007" t="str">
        <f>IF(tickets_dataset[[#This Row],[status]] = "Closed", "Yes","No")</f>
        <v>Yes</v>
      </c>
      <c r="L5007" s="2">
        <f t="shared" si="312"/>
        <v>69</v>
      </c>
      <c r="M5007" t="str">
        <f t="shared" si="313"/>
        <v>Yes</v>
      </c>
      <c r="N5007" t="str">
        <f t="shared" si="314"/>
        <v>Jan</v>
      </c>
      <c r="O5007" s="2">
        <f t="shared" si="315"/>
        <v>2.875</v>
      </c>
      <c r="P5007" t="str">
        <f>VLOOKUP(G5007,Agents!A:E,4,FALSE)</f>
        <v>Team3</v>
      </c>
      <c r="Q5007" t="str">
        <f>VLOOKUP(G5007,Agents!A:E,5,FALSE)</f>
        <v>Mid</v>
      </c>
      <c r="R5007" t="str">
        <f>VLOOKUP(G5007,Agents!A:E,2,FALSE)</f>
        <v>Night</v>
      </c>
    </row>
    <row r="5008" spans="1:18" x14ac:dyDescent="0.35">
      <c r="A5008" t="s">
        <v>8257</v>
      </c>
      <c r="B5008" t="s">
        <v>4013</v>
      </c>
      <c r="C5008" t="s">
        <v>12</v>
      </c>
      <c r="D5008" t="s">
        <v>38</v>
      </c>
      <c r="E5008" s="1">
        <v>46046.418749999997</v>
      </c>
      <c r="F5008" s="1">
        <v>46046.710416666669</v>
      </c>
      <c r="G5008" t="s">
        <v>164</v>
      </c>
      <c r="H5008" t="s">
        <v>15</v>
      </c>
      <c r="I5008" t="s">
        <v>16</v>
      </c>
      <c r="J5008">
        <v>4</v>
      </c>
      <c r="K5008" t="str">
        <f>IF(tickets_dataset[[#This Row],[status]] = "Closed", "Yes","No")</f>
        <v>Yes</v>
      </c>
      <c r="L5008" s="2">
        <f t="shared" si="312"/>
        <v>7.0000000001164153</v>
      </c>
      <c r="M5008" t="str">
        <f t="shared" si="313"/>
        <v>No</v>
      </c>
      <c r="N5008" t="str">
        <f t="shared" si="314"/>
        <v>Jan</v>
      </c>
      <c r="O5008" s="2">
        <f t="shared" si="315"/>
        <v>0.29166666667151731</v>
      </c>
      <c r="P5008" t="str">
        <f>VLOOKUP(G5008,Agents!A:E,4,FALSE)</f>
        <v>Team4</v>
      </c>
      <c r="Q5008" t="str">
        <f>VLOOKUP(G5008,Agents!A:E,5,FALSE)</f>
        <v>Senior</v>
      </c>
      <c r="R5008" t="str">
        <f>VLOOKUP(G5008,Agents!A:E,2,FALSE)</f>
        <v>Evening</v>
      </c>
    </row>
    <row r="5009" spans="1:18" x14ac:dyDescent="0.35">
      <c r="A5009" t="s">
        <v>8258</v>
      </c>
      <c r="B5009" t="s">
        <v>432</v>
      </c>
      <c r="C5009" t="s">
        <v>76</v>
      </c>
      <c r="D5009" t="s">
        <v>13</v>
      </c>
      <c r="E5009" s="1">
        <v>46095.076388888891</v>
      </c>
      <c r="F5009" s="1">
        <v>46096.451388888891</v>
      </c>
      <c r="G5009" t="s">
        <v>164</v>
      </c>
      <c r="H5009" t="s">
        <v>15</v>
      </c>
      <c r="I5009" t="s">
        <v>68</v>
      </c>
      <c r="J5009">
        <v>2</v>
      </c>
      <c r="K5009" t="str">
        <f>IF(tickets_dataset[[#This Row],[status]] = "Closed", "Yes","No")</f>
        <v>Yes</v>
      </c>
      <c r="L5009" s="2">
        <f t="shared" si="312"/>
        <v>33</v>
      </c>
      <c r="M5009" t="str">
        <f t="shared" si="313"/>
        <v>No</v>
      </c>
      <c r="N5009" t="str">
        <f t="shared" si="314"/>
        <v>Mar</v>
      </c>
      <c r="O5009" s="2">
        <f t="shared" si="315"/>
        <v>1.375</v>
      </c>
      <c r="P5009" t="str">
        <f>VLOOKUP(G5009,Agents!A:E,4,FALSE)</f>
        <v>Team4</v>
      </c>
      <c r="Q5009" t="str">
        <f>VLOOKUP(G5009,Agents!A:E,5,FALSE)</f>
        <v>Senior</v>
      </c>
      <c r="R5009" t="str">
        <f>VLOOKUP(G5009,Agents!A:E,2,FALSE)</f>
        <v>Evening</v>
      </c>
    </row>
    <row r="5010" spans="1:18" x14ac:dyDescent="0.35">
      <c r="A5010" t="s">
        <v>8259</v>
      </c>
      <c r="B5010" t="s">
        <v>8260</v>
      </c>
      <c r="C5010" t="s">
        <v>50</v>
      </c>
      <c r="D5010" t="s">
        <v>38</v>
      </c>
      <c r="E5010" s="1">
        <v>46099.064583333333</v>
      </c>
      <c r="F5010" s="1">
        <v>46101.647916666669</v>
      </c>
      <c r="G5010" t="s">
        <v>91</v>
      </c>
      <c r="H5010" t="s">
        <v>15</v>
      </c>
      <c r="I5010" t="s">
        <v>16</v>
      </c>
      <c r="J5010">
        <v>4</v>
      </c>
      <c r="K5010" t="str">
        <f>IF(tickets_dataset[[#This Row],[status]] = "Closed", "Yes","No")</f>
        <v>Yes</v>
      </c>
      <c r="L5010" s="2">
        <f t="shared" si="312"/>
        <v>62.000000000058208</v>
      </c>
      <c r="M5010" t="str">
        <f t="shared" si="313"/>
        <v>Yes</v>
      </c>
      <c r="N5010" t="str">
        <f t="shared" si="314"/>
        <v>Mar</v>
      </c>
      <c r="O5010" s="2">
        <f t="shared" si="315"/>
        <v>2.5833333333357587</v>
      </c>
      <c r="P5010" t="str">
        <f>VLOOKUP(G5010,Agents!A:E,4,FALSE)</f>
        <v>Team5</v>
      </c>
      <c r="Q5010" t="str">
        <f>VLOOKUP(G5010,Agents!A:E,5,FALSE)</f>
        <v>Mid</v>
      </c>
      <c r="R5010" t="str">
        <f>VLOOKUP(G5010,Agents!A:E,2,FALSE)</f>
        <v>Night</v>
      </c>
    </row>
    <row r="5011" spans="1:18" x14ac:dyDescent="0.35">
      <c r="A5011" t="s">
        <v>8261</v>
      </c>
      <c r="B5011" t="s">
        <v>8262</v>
      </c>
      <c r="C5011" t="s">
        <v>76</v>
      </c>
      <c r="D5011" t="s">
        <v>26</v>
      </c>
      <c r="E5011" s="1">
        <v>46059.518055555556</v>
      </c>
      <c r="F5011" s="1">
        <v>46060.393055555556</v>
      </c>
      <c r="G5011" t="s">
        <v>53</v>
      </c>
      <c r="H5011" t="s">
        <v>15</v>
      </c>
      <c r="I5011" t="s">
        <v>68</v>
      </c>
      <c r="J5011">
        <v>2</v>
      </c>
      <c r="K5011" t="str">
        <f>IF(tickets_dataset[[#This Row],[status]] = "Closed", "Yes","No")</f>
        <v>Yes</v>
      </c>
      <c r="L5011" s="2">
        <f t="shared" si="312"/>
        <v>21</v>
      </c>
      <c r="M5011" t="str">
        <f t="shared" si="313"/>
        <v>No</v>
      </c>
      <c r="N5011" t="str">
        <f t="shared" si="314"/>
        <v>Feb</v>
      </c>
      <c r="O5011" s="2">
        <f t="shared" si="315"/>
        <v>0.875</v>
      </c>
      <c r="P5011" t="str">
        <f>VLOOKUP(G5011,Agents!A:E,4,FALSE)</f>
        <v>Team1</v>
      </c>
      <c r="Q5011" t="str">
        <f>VLOOKUP(G5011,Agents!A:E,5,FALSE)</f>
        <v>Junior</v>
      </c>
      <c r="R5011" t="str">
        <f>VLOOKUP(G5011,Agents!A:E,2,FALSE)</f>
        <v>Night</v>
      </c>
    </row>
    <row r="5012" spans="1:18" x14ac:dyDescent="0.35">
      <c r="A5012" t="s">
        <v>8263</v>
      </c>
      <c r="B5012" t="s">
        <v>5772</v>
      </c>
      <c r="C5012" t="s">
        <v>22</v>
      </c>
      <c r="D5012" t="s">
        <v>38</v>
      </c>
      <c r="E5012" s="1">
        <v>46054.142361111109</v>
      </c>
      <c r="F5012" s="1">
        <v>46055.267361111109</v>
      </c>
      <c r="G5012" t="s">
        <v>216</v>
      </c>
      <c r="H5012" t="s">
        <v>15</v>
      </c>
      <c r="I5012" t="s">
        <v>16</v>
      </c>
      <c r="J5012">
        <v>4</v>
      </c>
      <c r="K5012" t="str">
        <f>IF(tickets_dataset[[#This Row],[status]] = "Closed", "Yes","No")</f>
        <v>Yes</v>
      </c>
      <c r="L5012" s="2">
        <f t="shared" si="312"/>
        <v>27</v>
      </c>
      <c r="M5012" t="str">
        <f t="shared" si="313"/>
        <v>No</v>
      </c>
      <c r="N5012" t="str">
        <f t="shared" si="314"/>
        <v>Feb</v>
      </c>
      <c r="O5012" s="2">
        <f t="shared" si="315"/>
        <v>1.125</v>
      </c>
      <c r="P5012" t="str">
        <f>VLOOKUP(G5012,Agents!A:E,4,FALSE)</f>
        <v>Team5</v>
      </c>
      <c r="Q5012" t="str">
        <f>VLOOKUP(G5012,Agents!A:E,5,FALSE)</f>
        <v>Junior</v>
      </c>
      <c r="R5012" t="str">
        <f>VLOOKUP(G5012,Agents!A:E,2,FALSE)</f>
        <v>Evening</v>
      </c>
    </row>
    <row r="5013" spans="1:18" x14ac:dyDescent="0.35">
      <c r="A5013" t="s">
        <v>8264</v>
      </c>
      <c r="B5013" t="s">
        <v>6298</v>
      </c>
      <c r="C5013" t="s">
        <v>22</v>
      </c>
      <c r="D5013" t="s">
        <v>38</v>
      </c>
      <c r="E5013" s="1">
        <v>46052.518055555556</v>
      </c>
      <c r="F5013" s="1">
        <v>46053.351388888892</v>
      </c>
      <c r="G5013" t="s">
        <v>14</v>
      </c>
      <c r="H5013" t="s">
        <v>15</v>
      </c>
      <c r="I5013" t="s">
        <v>16</v>
      </c>
      <c r="J5013">
        <v>4</v>
      </c>
      <c r="K5013" t="str">
        <f>IF(tickets_dataset[[#This Row],[status]] = "Closed", "Yes","No")</f>
        <v>Yes</v>
      </c>
      <c r="L5013" s="2">
        <f t="shared" si="312"/>
        <v>20.000000000058208</v>
      </c>
      <c r="M5013" t="str">
        <f t="shared" si="313"/>
        <v>No</v>
      </c>
      <c r="N5013" t="str">
        <f t="shared" si="314"/>
        <v>Jan</v>
      </c>
      <c r="O5013" s="2">
        <f t="shared" si="315"/>
        <v>0.83333333333575865</v>
      </c>
      <c r="P5013" t="str">
        <f>VLOOKUP(G5013,Agents!A:E,4,FALSE)</f>
        <v>Team1</v>
      </c>
      <c r="Q5013" t="str">
        <f>VLOOKUP(G5013,Agents!A:E,5,FALSE)</f>
        <v>Senior</v>
      </c>
      <c r="R5013" t="str">
        <f>VLOOKUP(G5013,Agents!A:E,2,FALSE)</f>
        <v>Morning</v>
      </c>
    </row>
    <row r="5014" spans="1:18" x14ac:dyDescent="0.35">
      <c r="A5014" t="s">
        <v>8265</v>
      </c>
      <c r="B5014" t="s">
        <v>1556</v>
      </c>
      <c r="C5014" t="s">
        <v>34</v>
      </c>
      <c r="D5014" t="s">
        <v>13</v>
      </c>
      <c r="E5014" s="1">
        <v>46087.185416666667</v>
      </c>
      <c r="F5014" s="1">
        <v>46087.643750000003</v>
      </c>
      <c r="G5014" t="s">
        <v>67</v>
      </c>
      <c r="H5014" t="s">
        <v>15</v>
      </c>
      <c r="I5014" t="s">
        <v>16</v>
      </c>
      <c r="J5014">
        <v>3</v>
      </c>
      <c r="K5014" t="str">
        <f>IF(tickets_dataset[[#This Row],[status]] = "Closed", "Yes","No")</f>
        <v>Yes</v>
      </c>
      <c r="L5014" s="2">
        <f t="shared" si="312"/>
        <v>11.000000000058208</v>
      </c>
      <c r="M5014" t="str">
        <f t="shared" si="313"/>
        <v>No</v>
      </c>
      <c r="N5014" t="str">
        <f t="shared" si="314"/>
        <v>Mar</v>
      </c>
      <c r="O5014" s="2">
        <f t="shared" si="315"/>
        <v>0.45833333333575865</v>
      </c>
      <c r="P5014" t="str">
        <f>VLOOKUP(G5014,Agents!A:E,4,FALSE)</f>
        <v>Team5</v>
      </c>
      <c r="Q5014" t="str">
        <f>VLOOKUP(G5014,Agents!A:E,5,FALSE)</f>
        <v>Junior</v>
      </c>
      <c r="R5014" t="str">
        <f>VLOOKUP(G5014,Agents!A:E,2,FALSE)</f>
        <v>Evening</v>
      </c>
    </row>
    <row r="5015" spans="1:18" x14ac:dyDescent="0.35">
      <c r="A5015" t="s">
        <v>8266</v>
      </c>
      <c r="B5015" t="s">
        <v>8267</v>
      </c>
      <c r="C5015" t="s">
        <v>12</v>
      </c>
      <c r="D5015" t="s">
        <v>13</v>
      </c>
      <c r="E5015" s="1">
        <v>46094.115972222222</v>
      </c>
      <c r="F5015" s="1">
        <v>46095.407638888886</v>
      </c>
      <c r="G5015" t="s">
        <v>221</v>
      </c>
      <c r="H5015" t="s">
        <v>15</v>
      </c>
      <c r="I5015" t="s">
        <v>68</v>
      </c>
      <c r="J5015">
        <v>2</v>
      </c>
      <c r="K5015" t="str">
        <f>IF(tickets_dataset[[#This Row],[status]] = "Closed", "Yes","No")</f>
        <v>Yes</v>
      </c>
      <c r="L5015" s="2">
        <f t="shared" si="312"/>
        <v>30.999999999941792</v>
      </c>
      <c r="M5015" t="str">
        <f t="shared" si="313"/>
        <v>No</v>
      </c>
      <c r="N5015" t="str">
        <f t="shared" si="314"/>
        <v>Mar</v>
      </c>
      <c r="O5015" s="2">
        <f t="shared" si="315"/>
        <v>1.2916666666642413</v>
      </c>
      <c r="P5015" t="str">
        <f>VLOOKUP(G5015,Agents!A:E,4,FALSE)</f>
        <v>Team4</v>
      </c>
      <c r="Q5015" t="str">
        <f>VLOOKUP(G5015,Agents!A:E,5,FALSE)</f>
        <v>Senior</v>
      </c>
      <c r="R5015" t="str">
        <f>VLOOKUP(G5015,Agents!A:E,2,FALSE)</f>
        <v>Morning</v>
      </c>
    </row>
    <row r="5016" spans="1:18" x14ac:dyDescent="0.35">
      <c r="A5016" t="s">
        <v>8268</v>
      </c>
      <c r="B5016" t="s">
        <v>2207</v>
      </c>
      <c r="C5016" t="s">
        <v>22</v>
      </c>
      <c r="D5016" t="s">
        <v>38</v>
      </c>
      <c r="E5016" s="1">
        <v>46043.365277777775</v>
      </c>
      <c r="F5016" s="1">
        <v>46046.406944444447</v>
      </c>
      <c r="G5016" t="s">
        <v>422</v>
      </c>
      <c r="H5016" t="s">
        <v>15</v>
      </c>
      <c r="I5016" t="s">
        <v>16</v>
      </c>
      <c r="J5016">
        <v>5</v>
      </c>
      <c r="K5016" t="str">
        <f>IF(tickets_dataset[[#This Row],[status]] = "Closed", "Yes","No")</f>
        <v>Yes</v>
      </c>
      <c r="L5016" s="2">
        <f t="shared" si="312"/>
        <v>73.000000000116415</v>
      </c>
      <c r="M5016" t="str">
        <f t="shared" si="313"/>
        <v>Yes</v>
      </c>
      <c r="N5016" t="str">
        <f t="shared" si="314"/>
        <v>Jan</v>
      </c>
      <c r="O5016" s="2">
        <f t="shared" si="315"/>
        <v>3.0416666666715173</v>
      </c>
      <c r="P5016" t="str">
        <f>VLOOKUP(G5016,Agents!A:E,4,FALSE)</f>
        <v>Team5</v>
      </c>
      <c r="Q5016" t="str">
        <f>VLOOKUP(G5016,Agents!A:E,5,FALSE)</f>
        <v>Mid</v>
      </c>
      <c r="R5016" t="str">
        <f>VLOOKUP(G5016,Agents!A:E,2,FALSE)</f>
        <v>Evening</v>
      </c>
    </row>
    <row r="5017" spans="1:18" x14ac:dyDescent="0.35">
      <c r="A5017" t="s">
        <v>8269</v>
      </c>
      <c r="B5017" t="s">
        <v>6468</v>
      </c>
      <c r="C5017" t="s">
        <v>22</v>
      </c>
      <c r="D5017" t="s">
        <v>26</v>
      </c>
      <c r="E5017" s="1">
        <v>46031.529166666667</v>
      </c>
      <c r="F5017" s="1">
        <v>46032.779166666667</v>
      </c>
      <c r="G5017" t="s">
        <v>344</v>
      </c>
      <c r="H5017" t="s">
        <v>15</v>
      </c>
      <c r="I5017" t="s">
        <v>16</v>
      </c>
      <c r="J5017">
        <v>4</v>
      </c>
      <c r="K5017" t="str">
        <f>IF(tickets_dataset[[#This Row],[status]] = "Closed", "Yes","No")</f>
        <v>Yes</v>
      </c>
      <c r="L5017" s="2">
        <f t="shared" si="312"/>
        <v>30</v>
      </c>
      <c r="M5017" t="str">
        <f t="shared" si="313"/>
        <v>No</v>
      </c>
      <c r="N5017" t="str">
        <f t="shared" si="314"/>
        <v>Jan</v>
      </c>
      <c r="O5017" s="2">
        <f t="shared" si="315"/>
        <v>1.25</v>
      </c>
      <c r="P5017" t="str">
        <f>VLOOKUP(G5017,Agents!A:E,4,FALSE)</f>
        <v>Team4</v>
      </c>
      <c r="Q5017" t="str">
        <f>VLOOKUP(G5017,Agents!A:E,5,FALSE)</f>
        <v>Senior</v>
      </c>
      <c r="R5017" t="str">
        <f>VLOOKUP(G5017,Agents!A:E,2,FALSE)</f>
        <v>Night</v>
      </c>
    </row>
    <row r="5018" spans="1:18" x14ac:dyDescent="0.35">
      <c r="A5018" t="s">
        <v>8270</v>
      </c>
      <c r="B5018" t="s">
        <v>5222</v>
      </c>
      <c r="C5018" t="s">
        <v>12</v>
      </c>
      <c r="D5018" t="s">
        <v>26</v>
      </c>
      <c r="E5018" s="1">
        <v>46056.945138888892</v>
      </c>
      <c r="F5018" s="1">
        <v>46059.070138888892</v>
      </c>
      <c r="G5018" t="s">
        <v>27</v>
      </c>
      <c r="H5018" t="s">
        <v>15</v>
      </c>
      <c r="I5018" t="s">
        <v>16</v>
      </c>
      <c r="J5018">
        <v>4</v>
      </c>
      <c r="K5018" t="str">
        <f>IF(tickets_dataset[[#This Row],[status]] = "Closed", "Yes","No")</f>
        <v>Yes</v>
      </c>
      <c r="L5018" s="2">
        <f t="shared" si="312"/>
        <v>51</v>
      </c>
      <c r="M5018" t="str">
        <f t="shared" si="313"/>
        <v>Yes</v>
      </c>
      <c r="N5018" t="str">
        <f t="shared" si="314"/>
        <v>Feb</v>
      </c>
      <c r="O5018" s="2">
        <f t="shared" si="315"/>
        <v>2.125</v>
      </c>
      <c r="P5018" t="str">
        <f>VLOOKUP(G5018,Agents!A:E,4,FALSE)</f>
        <v>Team5</v>
      </c>
      <c r="Q5018" t="str">
        <f>VLOOKUP(G5018,Agents!A:E,5,FALSE)</f>
        <v>Senior</v>
      </c>
      <c r="R5018" t="str">
        <f>VLOOKUP(G5018,Agents!A:E,2,FALSE)</f>
        <v>Morning</v>
      </c>
    </row>
    <row r="5019" spans="1:18" x14ac:dyDescent="0.35">
      <c r="A5019" t="s">
        <v>8271</v>
      </c>
      <c r="B5019" t="s">
        <v>2470</v>
      </c>
      <c r="C5019" t="s">
        <v>12</v>
      </c>
      <c r="D5019" t="s">
        <v>13</v>
      </c>
      <c r="E5019" s="1">
        <v>46054.004166666666</v>
      </c>
      <c r="F5019" s="1">
        <v>46054.212500000001</v>
      </c>
      <c r="G5019" t="s">
        <v>83</v>
      </c>
      <c r="H5019" t="s">
        <v>15</v>
      </c>
      <c r="I5019" t="s">
        <v>16</v>
      </c>
      <c r="J5019">
        <v>4</v>
      </c>
      <c r="K5019" t="str">
        <f>IF(tickets_dataset[[#This Row],[status]] = "Closed", "Yes","No")</f>
        <v>Yes</v>
      </c>
      <c r="L5019" s="2">
        <f t="shared" si="312"/>
        <v>5.0000000000582077</v>
      </c>
      <c r="M5019" t="str">
        <f t="shared" si="313"/>
        <v>No</v>
      </c>
      <c r="N5019" t="str">
        <f t="shared" si="314"/>
        <v>Feb</v>
      </c>
      <c r="O5019" s="2">
        <f t="shared" si="315"/>
        <v>0.20833333333575865</v>
      </c>
      <c r="P5019" t="str">
        <f>VLOOKUP(G5019,Agents!A:E,4,FALSE)</f>
        <v>Team2</v>
      </c>
      <c r="Q5019" t="str">
        <f>VLOOKUP(G5019,Agents!A:E,5,FALSE)</f>
        <v>Junior</v>
      </c>
      <c r="R5019" t="str">
        <f>VLOOKUP(G5019,Agents!A:E,2,FALSE)</f>
        <v>Night</v>
      </c>
    </row>
    <row r="5020" spans="1:18" x14ac:dyDescent="0.35">
      <c r="A5020" t="s">
        <v>8272</v>
      </c>
      <c r="B5020" t="s">
        <v>8273</v>
      </c>
      <c r="C5020" t="s">
        <v>50</v>
      </c>
      <c r="D5020" t="s">
        <v>26</v>
      </c>
      <c r="E5020" s="1">
        <v>46080.845833333333</v>
      </c>
      <c r="F5020" s="1">
        <v>46081.095833333333</v>
      </c>
      <c r="G5020" t="s">
        <v>91</v>
      </c>
      <c r="H5020" t="s">
        <v>15</v>
      </c>
      <c r="I5020" t="s">
        <v>16</v>
      </c>
      <c r="J5020">
        <v>5</v>
      </c>
      <c r="K5020" t="str">
        <f>IF(tickets_dataset[[#This Row],[status]] = "Closed", "Yes","No")</f>
        <v>Yes</v>
      </c>
      <c r="L5020" s="2">
        <f t="shared" si="312"/>
        <v>6</v>
      </c>
      <c r="M5020" t="str">
        <f t="shared" si="313"/>
        <v>No</v>
      </c>
      <c r="N5020" t="str">
        <f t="shared" si="314"/>
        <v>Feb</v>
      </c>
      <c r="O5020" s="2">
        <f t="shared" si="315"/>
        <v>0.25</v>
      </c>
      <c r="P5020" t="str">
        <f>VLOOKUP(G5020,Agents!A:E,4,FALSE)</f>
        <v>Team5</v>
      </c>
      <c r="Q5020" t="str">
        <f>VLOOKUP(G5020,Agents!A:E,5,FALSE)</f>
        <v>Mid</v>
      </c>
      <c r="R5020" t="str">
        <f>VLOOKUP(G5020,Agents!A:E,2,FALSE)</f>
        <v>Night</v>
      </c>
    </row>
    <row r="5021" spans="1:18" x14ac:dyDescent="0.35">
      <c r="A5021" t="s">
        <v>8274</v>
      </c>
      <c r="B5021" t="s">
        <v>696</v>
      </c>
      <c r="C5021" t="s">
        <v>50</v>
      </c>
      <c r="D5021" t="s">
        <v>13</v>
      </c>
      <c r="E5021" s="1">
        <v>46049.679861111108</v>
      </c>
      <c r="F5021" s="1">
        <v>46050.179861111108</v>
      </c>
      <c r="G5021" t="s">
        <v>206</v>
      </c>
      <c r="H5021" t="s">
        <v>28</v>
      </c>
      <c r="I5021" t="s">
        <v>16</v>
      </c>
      <c r="J5021">
        <v>5</v>
      </c>
      <c r="K5021" t="str">
        <f>IF(tickets_dataset[[#This Row],[status]] = "Closed", "Yes","No")</f>
        <v>No</v>
      </c>
      <c r="L5021" s="2">
        <f t="shared" si="312"/>
        <v>12</v>
      </c>
      <c r="M5021" t="str">
        <f t="shared" si="313"/>
        <v>No</v>
      </c>
      <c r="N5021" t="str">
        <f t="shared" si="314"/>
        <v>Jan</v>
      </c>
      <c r="O5021" s="2">
        <f t="shared" si="315"/>
        <v>0.5</v>
      </c>
      <c r="P5021" t="str">
        <f>VLOOKUP(G5021,Agents!A:E,4,FALSE)</f>
        <v>Team5</v>
      </c>
      <c r="Q5021" t="str">
        <f>VLOOKUP(G5021,Agents!A:E,5,FALSE)</f>
        <v>Junior</v>
      </c>
      <c r="R5021" t="str">
        <f>VLOOKUP(G5021,Agents!A:E,2,FALSE)</f>
        <v>Evening</v>
      </c>
    </row>
    <row r="5022" spans="1:18" x14ac:dyDescent="0.35">
      <c r="A5022" t="s">
        <v>8275</v>
      </c>
      <c r="B5022" t="s">
        <v>3240</v>
      </c>
      <c r="C5022" t="s">
        <v>34</v>
      </c>
      <c r="D5022" t="s">
        <v>13</v>
      </c>
      <c r="E5022" s="1">
        <v>46040.578472222223</v>
      </c>
      <c r="F5022" s="1">
        <v>46041.120138888888</v>
      </c>
      <c r="G5022" t="s">
        <v>86</v>
      </c>
      <c r="H5022" t="s">
        <v>15</v>
      </c>
      <c r="I5022" t="s">
        <v>16</v>
      </c>
      <c r="J5022">
        <v>3</v>
      </c>
      <c r="K5022" t="str">
        <f>IF(tickets_dataset[[#This Row],[status]] = "Closed", "Yes","No")</f>
        <v>Yes</v>
      </c>
      <c r="L5022" s="2">
        <f t="shared" si="312"/>
        <v>12.999999999941792</v>
      </c>
      <c r="M5022" t="str">
        <f t="shared" si="313"/>
        <v>No</v>
      </c>
      <c r="N5022" t="str">
        <f t="shared" si="314"/>
        <v>Jan</v>
      </c>
      <c r="O5022" s="2">
        <f t="shared" si="315"/>
        <v>0.54166666666424135</v>
      </c>
      <c r="P5022" t="str">
        <f>VLOOKUP(G5022,Agents!A:E,4,FALSE)</f>
        <v>Team1</v>
      </c>
      <c r="Q5022" t="str">
        <f>VLOOKUP(G5022,Agents!A:E,5,FALSE)</f>
        <v>Mid</v>
      </c>
      <c r="R5022" t="str">
        <f>VLOOKUP(G5022,Agents!A:E,2,FALSE)</f>
        <v>Morning</v>
      </c>
    </row>
    <row r="5023" spans="1:18" x14ac:dyDescent="0.35">
      <c r="A5023" t="s">
        <v>8276</v>
      </c>
      <c r="B5023" t="s">
        <v>3906</v>
      </c>
      <c r="C5023" t="s">
        <v>34</v>
      </c>
      <c r="D5023" t="s">
        <v>13</v>
      </c>
      <c r="E5023" s="1">
        <v>46108.386111111111</v>
      </c>
      <c r="F5023" s="1">
        <v>46109.302777777775</v>
      </c>
      <c r="G5023" t="s">
        <v>77</v>
      </c>
      <c r="H5023" t="s">
        <v>132</v>
      </c>
      <c r="I5023" t="s">
        <v>16</v>
      </c>
      <c r="J5023">
        <v>4</v>
      </c>
      <c r="K5023" t="str">
        <f>IF(tickets_dataset[[#This Row],[status]] = "Closed", "Yes","No")</f>
        <v>No</v>
      </c>
      <c r="L5023" s="2">
        <f t="shared" si="312"/>
        <v>21.999999999941792</v>
      </c>
      <c r="M5023" t="str">
        <f t="shared" si="313"/>
        <v>No</v>
      </c>
      <c r="N5023" t="str">
        <f t="shared" si="314"/>
        <v>Mar</v>
      </c>
      <c r="O5023" s="2">
        <f t="shared" si="315"/>
        <v>0.91666666666424135</v>
      </c>
      <c r="P5023" t="str">
        <f>VLOOKUP(G5023,Agents!A:E,4,FALSE)</f>
        <v>Team5</v>
      </c>
      <c r="Q5023" t="str">
        <f>VLOOKUP(G5023,Agents!A:E,5,FALSE)</f>
        <v>Junior</v>
      </c>
      <c r="R5023" t="str">
        <f>VLOOKUP(G5023,Agents!A:E,2,FALSE)</f>
        <v>Evening</v>
      </c>
    </row>
    <row r="5024" spans="1:18" x14ac:dyDescent="0.35">
      <c r="A5024" t="s">
        <v>8277</v>
      </c>
      <c r="B5024" t="s">
        <v>8278</v>
      </c>
      <c r="C5024" t="s">
        <v>12</v>
      </c>
      <c r="D5024" t="s">
        <v>26</v>
      </c>
      <c r="E5024" s="1">
        <v>46070.414583333331</v>
      </c>
      <c r="F5024" s="1">
        <v>46073.039583333331</v>
      </c>
      <c r="G5024" t="s">
        <v>206</v>
      </c>
      <c r="H5024" t="s">
        <v>28</v>
      </c>
      <c r="I5024" t="s">
        <v>16</v>
      </c>
      <c r="J5024">
        <v>4</v>
      </c>
      <c r="K5024" t="str">
        <f>IF(tickets_dataset[[#This Row],[status]] = "Closed", "Yes","No")</f>
        <v>No</v>
      </c>
      <c r="L5024" s="2">
        <f t="shared" si="312"/>
        <v>63</v>
      </c>
      <c r="M5024" t="str">
        <f t="shared" si="313"/>
        <v>Yes</v>
      </c>
      <c r="N5024" t="str">
        <f t="shared" si="314"/>
        <v>Feb</v>
      </c>
      <c r="O5024" s="2">
        <f t="shared" si="315"/>
        <v>2.625</v>
      </c>
      <c r="P5024" t="str">
        <f>VLOOKUP(G5024,Agents!A:E,4,FALSE)</f>
        <v>Team5</v>
      </c>
      <c r="Q5024" t="str">
        <f>VLOOKUP(G5024,Agents!A:E,5,FALSE)</f>
        <v>Junior</v>
      </c>
      <c r="R5024" t="str">
        <f>VLOOKUP(G5024,Agents!A:E,2,FALSE)</f>
        <v>Evening</v>
      </c>
    </row>
    <row r="5025" spans="1:18" x14ac:dyDescent="0.35">
      <c r="A5025" t="s">
        <v>8279</v>
      </c>
      <c r="B5025" t="s">
        <v>8280</v>
      </c>
      <c r="C5025" t="s">
        <v>34</v>
      </c>
      <c r="D5025" t="s">
        <v>38</v>
      </c>
      <c r="E5025" s="1">
        <v>46108.4375</v>
      </c>
      <c r="F5025" s="1">
        <v>46110.8125</v>
      </c>
      <c r="G5025" t="s">
        <v>23</v>
      </c>
      <c r="H5025" t="s">
        <v>15</v>
      </c>
      <c r="I5025" t="s">
        <v>16</v>
      </c>
      <c r="J5025">
        <v>4</v>
      </c>
      <c r="K5025" t="str">
        <f>IF(tickets_dataset[[#This Row],[status]] = "Closed", "Yes","No")</f>
        <v>Yes</v>
      </c>
      <c r="L5025" s="2">
        <f t="shared" si="312"/>
        <v>57</v>
      </c>
      <c r="M5025" t="str">
        <f t="shared" si="313"/>
        <v>Yes</v>
      </c>
      <c r="N5025" t="str">
        <f t="shared" si="314"/>
        <v>Mar</v>
      </c>
      <c r="O5025" s="2">
        <f t="shared" si="315"/>
        <v>2.375</v>
      </c>
      <c r="P5025" t="str">
        <f>VLOOKUP(G5025,Agents!A:E,4,FALSE)</f>
        <v>Team3</v>
      </c>
      <c r="Q5025" t="str">
        <f>VLOOKUP(G5025,Agents!A:E,5,FALSE)</f>
        <v>Senior</v>
      </c>
      <c r="R5025" t="str">
        <f>VLOOKUP(G5025,Agents!A:E,2,FALSE)</f>
        <v>Evening</v>
      </c>
    </row>
    <row r="5026" spans="1:18" x14ac:dyDescent="0.35">
      <c r="A5026" t="s">
        <v>8281</v>
      </c>
      <c r="B5026" t="s">
        <v>1600</v>
      </c>
      <c r="C5026" t="s">
        <v>34</v>
      </c>
      <c r="D5026" t="s">
        <v>13</v>
      </c>
      <c r="E5026" s="1">
        <v>46051.457638888889</v>
      </c>
      <c r="F5026" s="1">
        <v>46052.624305555553</v>
      </c>
      <c r="G5026" t="s">
        <v>100</v>
      </c>
      <c r="H5026" t="s">
        <v>15</v>
      </c>
      <c r="I5026" t="s">
        <v>16</v>
      </c>
      <c r="J5026">
        <v>4</v>
      </c>
      <c r="K5026" t="str">
        <f>IF(tickets_dataset[[#This Row],[status]] = "Closed", "Yes","No")</f>
        <v>Yes</v>
      </c>
      <c r="L5026" s="2">
        <f t="shared" si="312"/>
        <v>27.999999999941792</v>
      </c>
      <c r="M5026" t="str">
        <f t="shared" si="313"/>
        <v>No</v>
      </c>
      <c r="N5026" t="str">
        <f t="shared" si="314"/>
        <v>Jan</v>
      </c>
      <c r="O5026" s="2">
        <f t="shared" si="315"/>
        <v>1.1666666666642413</v>
      </c>
      <c r="P5026" t="str">
        <f>VLOOKUP(G5026,Agents!A:E,4,FALSE)</f>
        <v>Team4</v>
      </c>
      <c r="Q5026" t="str">
        <f>VLOOKUP(G5026,Agents!A:E,5,FALSE)</f>
        <v>Junior</v>
      </c>
      <c r="R5026" t="str">
        <f>VLOOKUP(G5026,Agents!A:E,2,FALSE)</f>
        <v>Evening</v>
      </c>
    </row>
    <row r="5027" spans="1:18" x14ac:dyDescent="0.35">
      <c r="A5027" t="s">
        <v>8282</v>
      </c>
      <c r="B5027" t="s">
        <v>6557</v>
      </c>
      <c r="C5027" t="s">
        <v>34</v>
      </c>
      <c r="D5027" t="s">
        <v>13</v>
      </c>
      <c r="E5027" s="1">
        <v>46069.585416666669</v>
      </c>
      <c r="F5027" s="1">
        <v>46070.335416666669</v>
      </c>
      <c r="G5027" t="s">
        <v>159</v>
      </c>
      <c r="H5027" t="s">
        <v>15</v>
      </c>
      <c r="I5027" t="s">
        <v>16</v>
      </c>
      <c r="J5027">
        <v>4</v>
      </c>
      <c r="K5027" t="str">
        <f>IF(tickets_dataset[[#This Row],[status]] = "Closed", "Yes","No")</f>
        <v>Yes</v>
      </c>
      <c r="L5027" s="2">
        <f t="shared" si="312"/>
        <v>18</v>
      </c>
      <c r="M5027" t="str">
        <f t="shared" si="313"/>
        <v>No</v>
      </c>
      <c r="N5027" t="str">
        <f t="shared" si="314"/>
        <v>Feb</v>
      </c>
      <c r="O5027" s="2">
        <f t="shared" si="315"/>
        <v>0.75</v>
      </c>
      <c r="P5027" t="str">
        <f>VLOOKUP(G5027,Agents!A:E,4,FALSE)</f>
        <v>Team4</v>
      </c>
      <c r="Q5027" t="str">
        <f>VLOOKUP(G5027,Agents!A:E,5,FALSE)</f>
        <v>Mid</v>
      </c>
      <c r="R5027" t="str">
        <f>VLOOKUP(G5027,Agents!A:E,2,FALSE)</f>
        <v>Night</v>
      </c>
    </row>
    <row r="5028" spans="1:18" x14ac:dyDescent="0.35">
      <c r="A5028" t="s">
        <v>8283</v>
      </c>
      <c r="B5028" t="s">
        <v>1041</v>
      </c>
      <c r="C5028" t="s">
        <v>34</v>
      </c>
      <c r="D5028" t="s">
        <v>26</v>
      </c>
      <c r="E5028" s="1">
        <v>46041.936111111114</v>
      </c>
      <c r="F5028" s="1">
        <v>46044.436111111114</v>
      </c>
      <c r="G5028" t="s">
        <v>216</v>
      </c>
      <c r="H5028" t="s">
        <v>132</v>
      </c>
      <c r="I5028" t="s">
        <v>16</v>
      </c>
      <c r="J5028">
        <v>4</v>
      </c>
      <c r="K5028" t="str">
        <f>IF(tickets_dataset[[#This Row],[status]] = "Closed", "Yes","No")</f>
        <v>No</v>
      </c>
      <c r="L5028" s="2">
        <f t="shared" si="312"/>
        <v>60</v>
      </c>
      <c r="M5028" t="str">
        <f t="shared" si="313"/>
        <v>Yes</v>
      </c>
      <c r="N5028" t="str">
        <f t="shared" si="314"/>
        <v>Jan</v>
      </c>
      <c r="O5028" s="2">
        <f t="shared" si="315"/>
        <v>2.5</v>
      </c>
      <c r="P5028" t="str">
        <f>VLOOKUP(G5028,Agents!A:E,4,FALSE)</f>
        <v>Team5</v>
      </c>
      <c r="Q5028" t="str">
        <f>VLOOKUP(G5028,Agents!A:E,5,FALSE)</f>
        <v>Junior</v>
      </c>
      <c r="R5028" t="str">
        <f>VLOOKUP(G5028,Agents!A:E,2,FALSE)</f>
        <v>Evening</v>
      </c>
    </row>
    <row r="5029" spans="1:18" x14ac:dyDescent="0.35">
      <c r="A5029" t="s">
        <v>8284</v>
      </c>
      <c r="B5029" t="s">
        <v>585</v>
      </c>
      <c r="C5029" t="s">
        <v>34</v>
      </c>
      <c r="D5029" t="s">
        <v>38</v>
      </c>
      <c r="E5029" s="1">
        <v>46039.461805555555</v>
      </c>
      <c r="F5029" s="1">
        <v>46042.753472222219</v>
      </c>
      <c r="G5029" t="s">
        <v>344</v>
      </c>
      <c r="H5029" t="s">
        <v>15</v>
      </c>
      <c r="I5029" t="s">
        <v>16</v>
      </c>
      <c r="J5029">
        <v>4</v>
      </c>
      <c r="K5029" t="str">
        <f>IF(tickets_dataset[[#This Row],[status]] = "Closed", "Yes","No")</f>
        <v>Yes</v>
      </c>
      <c r="L5029" s="2">
        <f t="shared" si="312"/>
        <v>78.999999999941792</v>
      </c>
      <c r="M5029" t="str">
        <f t="shared" si="313"/>
        <v>Yes</v>
      </c>
      <c r="N5029" t="str">
        <f t="shared" si="314"/>
        <v>Jan</v>
      </c>
      <c r="O5029" s="2">
        <f t="shared" si="315"/>
        <v>3.2916666666642413</v>
      </c>
      <c r="P5029" t="str">
        <f>VLOOKUP(G5029,Agents!A:E,4,FALSE)</f>
        <v>Team4</v>
      </c>
      <c r="Q5029" t="str">
        <f>VLOOKUP(G5029,Agents!A:E,5,FALSE)</f>
        <v>Senior</v>
      </c>
      <c r="R5029" t="str">
        <f>VLOOKUP(G5029,Agents!A:E,2,FALSE)</f>
        <v>Night</v>
      </c>
    </row>
    <row r="5030" spans="1:18" x14ac:dyDescent="0.35">
      <c r="A5030" t="s">
        <v>8285</v>
      </c>
      <c r="B5030" t="s">
        <v>2932</v>
      </c>
      <c r="C5030" t="s">
        <v>50</v>
      </c>
      <c r="D5030" t="s">
        <v>13</v>
      </c>
      <c r="E5030" s="1">
        <v>46026.165277777778</v>
      </c>
      <c r="F5030" s="1">
        <v>46026.373611111114</v>
      </c>
      <c r="G5030" t="s">
        <v>190</v>
      </c>
      <c r="H5030" t="s">
        <v>15</v>
      </c>
      <c r="I5030" t="s">
        <v>16</v>
      </c>
      <c r="J5030">
        <v>4</v>
      </c>
      <c r="K5030" t="str">
        <f>IF(tickets_dataset[[#This Row],[status]] = "Closed", "Yes","No")</f>
        <v>Yes</v>
      </c>
      <c r="L5030" s="2">
        <f t="shared" si="312"/>
        <v>5.0000000000582077</v>
      </c>
      <c r="M5030" t="str">
        <f t="shared" si="313"/>
        <v>No</v>
      </c>
      <c r="N5030" t="str">
        <f t="shared" si="314"/>
        <v>Jan</v>
      </c>
      <c r="O5030" s="2">
        <f t="shared" si="315"/>
        <v>0.20833333333575865</v>
      </c>
      <c r="P5030" t="str">
        <f>VLOOKUP(G5030,Agents!A:E,4,FALSE)</f>
        <v>Team1</v>
      </c>
      <c r="Q5030" t="str">
        <f>VLOOKUP(G5030,Agents!A:E,5,FALSE)</f>
        <v>Senior</v>
      </c>
      <c r="R5030" t="str">
        <f>VLOOKUP(G5030,Agents!A:E,2,FALSE)</f>
        <v>Night</v>
      </c>
    </row>
    <row r="5031" spans="1:18" x14ac:dyDescent="0.35">
      <c r="A5031" t="s">
        <v>8286</v>
      </c>
      <c r="B5031" t="s">
        <v>4188</v>
      </c>
      <c r="C5031" t="s">
        <v>50</v>
      </c>
      <c r="D5031" t="s">
        <v>26</v>
      </c>
      <c r="E5031" s="1">
        <v>46040.589583333334</v>
      </c>
      <c r="F5031" s="1">
        <v>46042.631249999999</v>
      </c>
      <c r="G5031" t="s">
        <v>183</v>
      </c>
      <c r="H5031" t="s">
        <v>15</v>
      </c>
      <c r="I5031" t="s">
        <v>16</v>
      </c>
      <c r="J5031">
        <v>4</v>
      </c>
      <c r="K5031" t="str">
        <f>IF(tickets_dataset[[#This Row],[status]] = "Closed", "Yes","No")</f>
        <v>Yes</v>
      </c>
      <c r="L5031" s="2">
        <f t="shared" si="312"/>
        <v>48.999999999941792</v>
      </c>
      <c r="M5031" t="str">
        <f t="shared" si="313"/>
        <v>Yes</v>
      </c>
      <c r="N5031" t="str">
        <f t="shared" si="314"/>
        <v>Jan</v>
      </c>
      <c r="O5031" s="2">
        <f t="shared" si="315"/>
        <v>2.0416666666642413</v>
      </c>
      <c r="P5031" t="str">
        <f>VLOOKUP(G5031,Agents!A:E,4,FALSE)</f>
        <v>Team3</v>
      </c>
      <c r="Q5031" t="str">
        <f>VLOOKUP(G5031,Agents!A:E,5,FALSE)</f>
        <v>Senior</v>
      </c>
      <c r="R5031" t="str">
        <f>VLOOKUP(G5031,Agents!A:E,2,FALSE)</f>
        <v>Night</v>
      </c>
    </row>
    <row r="5032" spans="1:18" x14ac:dyDescent="0.35">
      <c r="A5032" t="s">
        <v>8287</v>
      </c>
      <c r="B5032" t="s">
        <v>8288</v>
      </c>
      <c r="C5032" t="s">
        <v>12</v>
      </c>
      <c r="D5032" t="s">
        <v>13</v>
      </c>
      <c r="E5032" s="1">
        <v>46078.033333333333</v>
      </c>
      <c r="F5032" s="1">
        <v>46078.824999999997</v>
      </c>
      <c r="G5032" t="s">
        <v>234</v>
      </c>
      <c r="H5032" t="s">
        <v>15</v>
      </c>
      <c r="I5032" t="s">
        <v>16</v>
      </c>
      <c r="J5032">
        <v>3</v>
      </c>
      <c r="K5032" t="str">
        <f>IF(tickets_dataset[[#This Row],[status]] = "Closed", "Yes","No")</f>
        <v>Yes</v>
      </c>
      <c r="L5032" s="2">
        <f t="shared" si="312"/>
        <v>18.999999999941792</v>
      </c>
      <c r="M5032" t="str">
        <f t="shared" si="313"/>
        <v>No</v>
      </c>
      <c r="N5032" t="str">
        <f t="shared" si="314"/>
        <v>Feb</v>
      </c>
      <c r="O5032" s="2">
        <f t="shared" si="315"/>
        <v>0.79166666666424135</v>
      </c>
      <c r="P5032" t="str">
        <f>VLOOKUP(G5032,Agents!A:E,4,FALSE)</f>
        <v>Team5</v>
      </c>
      <c r="Q5032" t="str">
        <f>VLOOKUP(G5032,Agents!A:E,5,FALSE)</f>
        <v>Senior</v>
      </c>
      <c r="R5032" t="str">
        <f>VLOOKUP(G5032,Agents!A:E,2,FALSE)</f>
        <v>Night</v>
      </c>
    </row>
    <row r="5033" spans="1:18" x14ac:dyDescent="0.35">
      <c r="A5033" t="s">
        <v>8289</v>
      </c>
      <c r="B5033" t="s">
        <v>3564</v>
      </c>
      <c r="C5033" t="s">
        <v>34</v>
      </c>
      <c r="D5033" t="s">
        <v>13</v>
      </c>
      <c r="E5033" s="1">
        <v>46081.65</v>
      </c>
      <c r="F5033" s="1">
        <v>46083.275000000001</v>
      </c>
      <c r="G5033" t="s">
        <v>56</v>
      </c>
      <c r="H5033" t="s">
        <v>132</v>
      </c>
      <c r="I5033" t="s">
        <v>16</v>
      </c>
      <c r="J5033">
        <v>3</v>
      </c>
      <c r="K5033" t="str">
        <f>IF(tickets_dataset[[#This Row],[status]] = "Closed", "Yes","No")</f>
        <v>No</v>
      </c>
      <c r="L5033" s="2">
        <f t="shared" si="312"/>
        <v>39</v>
      </c>
      <c r="M5033" t="str">
        <f t="shared" si="313"/>
        <v>No</v>
      </c>
      <c r="N5033" t="str">
        <f t="shared" si="314"/>
        <v>Feb</v>
      </c>
      <c r="O5033" s="2">
        <f t="shared" si="315"/>
        <v>1.625</v>
      </c>
      <c r="P5033" t="str">
        <f>VLOOKUP(G5033,Agents!A:E,4,FALSE)</f>
        <v>Team1</v>
      </c>
      <c r="Q5033" t="str">
        <f>VLOOKUP(G5033,Agents!A:E,5,FALSE)</f>
        <v>Senior</v>
      </c>
      <c r="R5033" t="str">
        <f>VLOOKUP(G5033,Agents!A:E,2,FALSE)</f>
        <v>Night</v>
      </c>
    </row>
    <row r="5034" spans="1:18" x14ac:dyDescent="0.35">
      <c r="A5034" t="s">
        <v>8290</v>
      </c>
      <c r="B5034" t="s">
        <v>8291</v>
      </c>
      <c r="C5034" t="s">
        <v>76</v>
      </c>
      <c r="D5034" t="s">
        <v>38</v>
      </c>
      <c r="E5034" s="1">
        <v>46077.413194444445</v>
      </c>
      <c r="F5034" s="1">
        <v>46078.079861111109</v>
      </c>
      <c r="G5034" t="s">
        <v>56</v>
      </c>
      <c r="H5034" t="s">
        <v>15</v>
      </c>
      <c r="I5034" t="s">
        <v>68</v>
      </c>
      <c r="J5034">
        <v>2</v>
      </c>
      <c r="K5034" t="str">
        <f>IF(tickets_dataset[[#This Row],[status]] = "Closed", "Yes","No")</f>
        <v>Yes</v>
      </c>
      <c r="L5034" s="2">
        <f t="shared" si="312"/>
        <v>15.999999999941792</v>
      </c>
      <c r="M5034" t="str">
        <f t="shared" si="313"/>
        <v>No</v>
      </c>
      <c r="N5034" t="str">
        <f t="shared" si="314"/>
        <v>Feb</v>
      </c>
      <c r="O5034" s="2">
        <f t="shared" si="315"/>
        <v>0.66666666666424135</v>
      </c>
      <c r="P5034" t="str">
        <f>VLOOKUP(G5034,Agents!A:E,4,FALSE)</f>
        <v>Team1</v>
      </c>
      <c r="Q5034" t="str">
        <f>VLOOKUP(G5034,Agents!A:E,5,FALSE)</f>
        <v>Senior</v>
      </c>
      <c r="R5034" t="str">
        <f>VLOOKUP(G5034,Agents!A:E,2,FALSE)</f>
        <v>Night</v>
      </c>
    </row>
    <row r="5035" spans="1:18" x14ac:dyDescent="0.35">
      <c r="A5035" t="s">
        <v>8292</v>
      </c>
      <c r="B5035" t="s">
        <v>694</v>
      </c>
      <c r="C5035" t="s">
        <v>22</v>
      </c>
      <c r="D5035" t="s">
        <v>13</v>
      </c>
      <c r="E5035" s="1">
        <v>46105.826388888891</v>
      </c>
      <c r="F5035" s="1">
        <v>46107.118055555555</v>
      </c>
      <c r="G5035" t="s">
        <v>282</v>
      </c>
      <c r="H5035" t="s">
        <v>15</v>
      </c>
      <c r="I5035" t="s">
        <v>16</v>
      </c>
      <c r="J5035">
        <v>3</v>
      </c>
      <c r="K5035" t="str">
        <f>IF(tickets_dataset[[#This Row],[status]] = "Closed", "Yes","No")</f>
        <v>Yes</v>
      </c>
      <c r="L5035" s="2">
        <f t="shared" si="312"/>
        <v>30.999999999941792</v>
      </c>
      <c r="M5035" t="str">
        <f t="shared" si="313"/>
        <v>No</v>
      </c>
      <c r="N5035" t="str">
        <f t="shared" si="314"/>
        <v>Mar</v>
      </c>
      <c r="O5035" s="2">
        <f t="shared" si="315"/>
        <v>1.2916666666642413</v>
      </c>
      <c r="P5035" t="str">
        <f>VLOOKUP(G5035,Agents!A:E,4,FALSE)</f>
        <v>Team4</v>
      </c>
      <c r="Q5035" t="str">
        <f>VLOOKUP(G5035,Agents!A:E,5,FALSE)</f>
        <v>Mid</v>
      </c>
      <c r="R5035" t="str">
        <f>VLOOKUP(G5035,Agents!A:E,2,FALSE)</f>
        <v>Morning</v>
      </c>
    </row>
    <row r="5036" spans="1:18" x14ac:dyDescent="0.35">
      <c r="A5036" t="s">
        <v>8293</v>
      </c>
      <c r="B5036" t="s">
        <v>7836</v>
      </c>
      <c r="C5036" t="s">
        <v>76</v>
      </c>
      <c r="D5036" t="s">
        <v>13</v>
      </c>
      <c r="E5036" s="1">
        <v>46099.845138888886</v>
      </c>
      <c r="F5036" s="1">
        <v>46100.595138888886</v>
      </c>
      <c r="G5036" t="s">
        <v>53</v>
      </c>
      <c r="H5036" t="s">
        <v>28</v>
      </c>
      <c r="I5036" t="s">
        <v>16</v>
      </c>
      <c r="J5036">
        <v>5</v>
      </c>
      <c r="K5036" t="str">
        <f>IF(tickets_dataset[[#This Row],[status]] = "Closed", "Yes","No")</f>
        <v>No</v>
      </c>
      <c r="L5036" s="2">
        <f t="shared" si="312"/>
        <v>18</v>
      </c>
      <c r="M5036" t="str">
        <f t="shared" si="313"/>
        <v>No</v>
      </c>
      <c r="N5036" t="str">
        <f t="shared" si="314"/>
        <v>Mar</v>
      </c>
      <c r="O5036" s="2">
        <f t="shared" si="315"/>
        <v>0.75</v>
      </c>
      <c r="P5036" t="str">
        <f>VLOOKUP(G5036,Agents!A:E,4,FALSE)</f>
        <v>Team1</v>
      </c>
      <c r="Q5036" t="str">
        <f>VLOOKUP(G5036,Agents!A:E,5,FALSE)</f>
        <v>Junior</v>
      </c>
      <c r="R5036" t="str">
        <f>VLOOKUP(G5036,Agents!A:E,2,FALSE)</f>
        <v>Night</v>
      </c>
    </row>
    <row r="5037" spans="1:18" x14ac:dyDescent="0.35">
      <c r="A5037" t="s">
        <v>8294</v>
      </c>
      <c r="B5037" t="s">
        <v>8023</v>
      </c>
      <c r="C5037" t="s">
        <v>34</v>
      </c>
      <c r="D5037" t="s">
        <v>38</v>
      </c>
      <c r="E5037" s="1">
        <v>46095.147222222222</v>
      </c>
      <c r="F5037" s="1">
        <v>46097.355555555558</v>
      </c>
      <c r="G5037" t="s">
        <v>39</v>
      </c>
      <c r="H5037" t="s">
        <v>15</v>
      </c>
      <c r="I5037" t="s">
        <v>16</v>
      </c>
      <c r="J5037">
        <v>3</v>
      </c>
      <c r="K5037" t="str">
        <f>IF(tickets_dataset[[#This Row],[status]] = "Closed", "Yes","No")</f>
        <v>Yes</v>
      </c>
      <c r="L5037" s="2">
        <f t="shared" si="312"/>
        <v>53.000000000058208</v>
      </c>
      <c r="M5037" t="str">
        <f t="shared" si="313"/>
        <v>Yes</v>
      </c>
      <c r="N5037" t="str">
        <f t="shared" si="314"/>
        <v>Mar</v>
      </c>
      <c r="O5037" s="2">
        <f t="shared" si="315"/>
        <v>2.2083333333357587</v>
      </c>
      <c r="P5037" t="str">
        <f>VLOOKUP(G5037,Agents!A:E,4,FALSE)</f>
        <v>Team3</v>
      </c>
      <c r="Q5037" t="str">
        <f>VLOOKUP(G5037,Agents!A:E,5,FALSE)</f>
        <v>Mid</v>
      </c>
      <c r="R5037" t="str">
        <f>VLOOKUP(G5037,Agents!A:E,2,FALSE)</f>
        <v>Night</v>
      </c>
    </row>
    <row r="5038" spans="1:18" x14ac:dyDescent="0.35">
      <c r="A5038" t="s">
        <v>8295</v>
      </c>
      <c r="B5038" t="s">
        <v>1986</v>
      </c>
      <c r="C5038" t="s">
        <v>50</v>
      </c>
      <c r="D5038" t="s">
        <v>38</v>
      </c>
      <c r="E5038" s="1">
        <v>46025.697916666664</v>
      </c>
      <c r="F5038" s="1">
        <v>46026.489583333336</v>
      </c>
      <c r="G5038" t="s">
        <v>140</v>
      </c>
      <c r="H5038" t="s">
        <v>15</v>
      </c>
      <c r="I5038" t="s">
        <v>16</v>
      </c>
      <c r="J5038">
        <v>5</v>
      </c>
      <c r="K5038" t="str">
        <f>IF(tickets_dataset[[#This Row],[status]] = "Closed", "Yes","No")</f>
        <v>Yes</v>
      </c>
      <c r="L5038" s="2">
        <f t="shared" si="312"/>
        <v>19.000000000116415</v>
      </c>
      <c r="M5038" t="str">
        <f t="shared" si="313"/>
        <v>No</v>
      </c>
      <c r="N5038" t="str">
        <f t="shared" si="314"/>
        <v>Jan</v>
      </c>
      <c r="O5038" s="2">
        <f t="shared" si="315"/>
        <v>0.79166666667151731</v>
      </c>
      <c r="P5038" t="str">
        <f>VLOOKUP(G5038,Agents!A:E,4,FALSE)</f>
        <v>Team1</v>
      </c>
      <c r="Q5038" t="str">
        <f>VLOOKUP(G5038,Agents!A:E,5,FALSE)</f>
        <v>Junior</v>
      </c>
      <c r="R5038" t="str">
        <f>VLOOKUP(G5038,Agents!A:E,2,FALSE)</f>
        <v>Morning</v>
      </c>
    </row>
    <row r="5039" spans="1:18" x14ac:dyDescent="0.35">
      <c r="A5039" t="s">
        <v>8296</v>
      </c>
      <c r="B5039" t="s">
        <v>8297</v>
      </c>
      <c r="C5039" t="s">
        <v>34</v>
      </c>
      <c r="D5039" t="s">
        <v>13</v>
      </c>
      <c r="E5039" s="1">
        <v>46064.897916666669</v>
      </c>
      <c r="F5039" s="1">
        <v>46066.189583333333</v>
      </c>
      <c r="G5039" t="s">
        <v>167</v>
      </c>
      <c r="H5039" t="s">
        <v>15</v>
      </c>
      <c r="I5039" t="s">
        <v>16</v>
      </c>
      <c r="J5039">
        <v>5</v>
      </c>
      <c r="K5039" t="str">
        <f>IF(tickets_dataset[[#This Row],[status]] = "Closed", "Yes","No")</f>
        <v>Yes</v>
      </c>
      <c r="L5039" s="2">
        <f t="shared" si="312"/>
        <v>30.999999999941792</v>
      </c>
      <c r="M5039" t="str">
        <f t="shared" si="313"/>
        <v>No</v>
      </c>
      <c r="N5039" t="str">
        <f t="shared" si="314"/>
        <v>Feb</v>
      </c>
      <c r="O5039" s="2">
        <f t="shared" si="315"/>
        <v>1.2916666666642413</v>
      </c>
      <c r="P5039" t="str">
        <f>VLOOKUP(G5039,Agents!A:E,4,FALSE)</f>
        <v>Team3</v>
      </c>
      <c r="Q5039" t="str">
        <f>VLOOKUP(G5039,Agents!A:E,5,FALSE)</f>
        <v>Mid</v>
      </c>
      <c r="R5039" t="str">
        <f>VLOOKUP(G5039,Agents!A:E,2,FALSE)</f>
        <v>Evening</v>
      </c>
    </row>
    <row r="5040" spans="1:18" x14ac:dyDescent="0.35">
      <c r="A5040" t="s">
        <v>8298</v>
      </c>
      <c r="B5040" t="s">
        <v>8299</v>
      </c>
      <c r="C5040" t="s">
        <v>50</v>
      </c>
      <c r="D5040" t="s">
        <v>13</v>
      </c>
      <c r="E5040" s="1">
        <v>46025.28402777778</v>
      </c>
      <c r="F5040" s="1">
        <v>46026.450694444444</v>
      </c>
      <c r="G5040" t="s">
        <v>239</v>
      </c>
      <c r="H5040" t="s">
        <v>132</v>
      </c>
      <c r="I5040" t="s">
        <v>16</v>
      </c>
      <c r="J5040">
        <v>3</v>
      </c>
      <c r="K5040" t="str">
        <f>IF(tickets_dataset[[#This Row],[status]] = "Closed", "Yes","No")</f>
        <v>No</v>
      </c>
      <c r="L5040" s="2">
        <f t="shared" si="312"/>
        <v>27.999999999941792</v>
      </c>
      <c r="M5040" t="str">
        <f t="shared" si="313"/>
        <v>No</v>
      </c>
      <c r="N5040" t="str">
        <f t="shared" si="314"/>
        <v>Jan</v>
      </c>
      <c r="O5040" s="2">
        <f t="shared" si="315"/>
        <v>1.1666666666642413</v>
      </c>
      <c r="P5040" t="str">
        <f>VLOOKUP(G5040,Agents!A:E,4,FALSE)</f>
        <v>Team1</v>
      </c>
      <c r="Q5040" t="str">
        <f>VLOOKUP(G5040,Agents!A:E,5,FALSE)</f>
        <v>Senior</v>
      </c>
      <c r="R5040" t="str">
        <f>VLOOKUP(G5040,Agents!A:E,2,FALSE)</f>
        <v>Evening</v>
      </c>
    </row>
    <row r="5041" spans="1:18" x14ac:dyDescent="0.35">
      <c r="A5041" t="s">
        <v>8300</v>
      </c>
      <c r="B5041" t="s">
        <v>2956</v>
      </c>
      <c r="C5041" t="s">
        <v>34</v>
      </c>
      <c r="D5041" t="s">
        <v>13</v>
      </c>
      <c r="E5041" s="1">
        <v>46095.597916666666</v>
      </c>
      <c r="F5041" s="1">
        <v>46096.01458333333</v>
      </c>
      <c r="G5041" t="s">
        <v>59</v>
      </c>
      <c r="H5041" t="s">
        <v>15</v>
      </c>
      <c r="I5041" t="s">
        <v>16</v>
      </c>
      <c r="J5041">
        <v>3</v>
      </c>
      <c r="K5041" t="str">
        <f>IF(tickets_dataset[[#This Row],[status]] = "Closed", "Yes","No")</f>
        <v>Yes</v>
      </c>
      <c r="L5041" s="2">
        <f t="shared" si="312"/>
        <v>9.9999999999417923</v>
      </c>
      <c r="M5041" t="str">
        <f t="shared" si="313"/>
        <v>No</v>
      </c>
      <c r="N5041" t="str">
        <f t="shared" si="314"/>
        <v>Mar</v>
      </c>
      <c r="O5041" s="2">
        <f t="shared" si="315"/>
        <v>0.41666666666424135</v>
      </c>
      <c r="P5041" t="str">
        <f>VLOOKUP(G5041,Agents!A:E,4,FALSE)</f>
        <v>Team3</v>
      </c>
      <c r="Q5041" t="str">
        <f>VLOOKUP(G5041,Agents!A:E,5,FALSE)</f>
        <v>Senior</v>
      </c>
      <c r="R5041" t="str">
        <f>VLOOKUP(G5041,Agents!A:E,2,FALSE)</f>
        <v>Night</v>
      </c>
    </row>
    <row r="5042" spans="1:18" x14ac:dyDescent="0.35">
      <c r="A5042" t="s">
        <v>8301</v>
      </c>
      <c r="B5042" t="s">
        <v>1082</v>
      </c>
      <c r="C5042" t="s">
        <v>76</v>
      </c>
      <c r="D5042" t="s">
        <v>13</v>
      </c>
      <c r="E5042" s="1">
        <v>46077.337500000001</v>
      </c>
      <c r="F5042" s="1">
        <v>46078.17083333333</v>
      </c>
      <c r="G5042" t="s">
        <v>357</v>
      </c>
      <c r="H5042" t="s">
        <v>15</v>
      </c>
      <c r="I5042" t="s">
        <v>16</v>
      </c>
      <c r="J5042">
        <v>4</v>
      </c>
      <c r="K5042" t="str">
        <f>IF(tickets_dataset[[#This Row],[status]] = "Closed", "Yes","No")</f>
        <v>Yes</v>
      </c>
      <c r="L5042" s="2">
        <f t="shared" si="312"/>
        <v>19.999999999883585</v>
      </c>
      <c r="M5042" t="str">
        <f t="shared" si="313"/>
        <v>No</v>
      </c>
      <c r="N5042" t="str">
        <f t="shared" si="314"/>
        <v>Feb</v>
      </c>
      <c r="O5042" s="2">
        <f t="shared" si="315"/>
        <v>0.83333333332848269</v>
      </c>
      <c r="P5042" t="str">
        <f>VLOOKUP(G5042,Agents!A:E,4,FALSE)</f>
        <v>Team1</v>
      </c>
      <c r="Q5042" t="str">
        <f>VLOOKUP(G5042,Agents!A:E,5,FALSE)</f>
        <v>Mid</v>
      </c>
      <c r="R5042" t="str">
        <f>VLOOKUP(G5042,Agents!A:E,2,FALSE)</f>
        <v>Morning</v>
      </c>
    </row>
    <row r="5043" spans="1:18" x14ac:dyDescent="0.35">
      <c r="A5043" t="s">
        <v>8302</v>
      </c>
      <c r="B5043" t="s">
        <v>799</v>
      </c>
      <c r="C5043" t="s">
        <v>76</v>
      </c>
      <c r="D5043" t="s">
        <v>13</v>
      </c>
      <c r="E5043" s="1">
        <v>46086.677083333336</v>
      </c>
      <c r="F5043" s="1">
        <v>46086.96875</v>
      </c>
      <c r="G5043" t="s">
        <v>119</v>
      </c>
      <c r="H5043" t="s">
        <v>15</v>
      </c>
      <c r="I5043" t="s">
        <v>16</v>
      </c>
      <c r="J5043">
        <v>4</v>
      </c>
      <c r="K5043" t="str">
        <f>IF(tickets_dataset[[#This Row],[status]] = "Closed", "Yes","No")</f>
        <v>Yes</v>
      </c>
      <c r="L5043" s="2">
        <f t="shared" si="312"/>
        <v>6.9999999999417923</v>
      </c>
      <c r="M5043" t="str">
        <f t="shared" si="313"/>
        <v>No</v>
      </c>
      <c r="N5043" t="str">
        <f t="shared" si="314"/>
        <v>Mar</v>
      </c>
      <c r="O5043" s="2">
        <f t="shared" si="315"/>
        <v>0.29166666666424135</v>
      </c>
      <c r="P5043" t="str">
        <f>VLOOKUP(G5043,Agents!A:E,4,FALSE)</f>
        <v>Team1</v>
      </c>
      <c r="Q5043" t="str">
        <f>VLOOKUP(G5043,Agents!A:E,5,FALSE)</f>
        <v>Junior</v>
      </c>
      <c r="R5043" t="str">
        <f>VLOOKUP(G5043,Agents!A:E,2,FALSE)</f>
        <v>Morning</v>
      </c>
    </row>
    <row r="5044" spans="1:18" x14ac:dyDescent="0.35">
      <c r="A5044" t="s">
        <v>8303</v>
      </c>
      <c r="B5044" t="s">
        <v>6618</v>
      </c>
      <c r="C5044" t="s">
        <v>12</v>
      </c>
      <c r="D5044" t="s">
        <v>26</v>
      </c>
      <c r="E5044" s="1">
        <v>46110.42291666667</v>
      </c>
      <c r="F5044" s="1">
        <v>46111.04791666667</v>
      </c>
      <c r="G5044" t="s">
        <v>59</v>
      </c>
      <c r="H5044" t="s">
        <v>15</v>
      </c>
      <c r="I5044" t="s">
        <v>16</v>
      </c>
      <c r="J5044">
        <v>4</v>
      </c>
      <c r="K5044" t="str">
        <f>IF(tickets_dataset[[#This Row],[status]] = "Closed", "Yes","No")</f>
        <v>Yes</v>
      </c>
      <c r="L5044" s="2">
        <f t="shared" si="312"/>
        <v>15</v>
      </c>
      <c r="M5044" t="str">
        <f t="shared" si="313"/>
        <v>No</v>
      </c>
      <c r="N5044" t="str">
        <f t="shared" si="314"/>
        <v>Mar</v>
      </c>
      <c r="O5044" s="2">
        <f t="shared" si="315"/>
        <v>0.625</v>
      </c>
      <c r="P5044" t="str">
        <f>VLOOKUP(G5044,Agents!A:E,4,FALSE)</f>
        <v>Team3</v>
      </c>
      <c r="Q5044" t="str">
        <f>VLOOKUP(G5044,Agents!A:E,5,FALSE)</f>
        <v>Senior</v>
      </c>
      <c r="R5044" t="str">
        <f>VLOOKUP(G5044,Agents!A:E,2,FALSE)</f>
        <v>Night</v>
      </c>
    </row>
    <row r="5045" spans="1:18" x14ac:dyDescent="0.35">
      <c r="A5045" t="s">
        <v>8304</v>
      </c>
      <c r="B5045" t="s">
        <v>1980</v>
      </c>
      <c r="C5045" t="s">
        <v>12</v>
      </c>
      <c r="D5045" t="s">
        <v>13</v>
      </c>
      <c r="E5045" s="1">
        <v>46108.886805555558</v>
      </c>
      <c r="F5045" s="1">
        <v>46109.886805555558</v>
      </c>
      <c r="G5045" t="s">
        <v>31</v>
      </c>
      <c r="H5045" t="s">
        <v>15</v>
      </c>
      <c r="I5045" t="s">
        <v>16</v>
      </c>
      <c r="J5045">
        <v>4</v>
      </c>
      <c r="K5045" t="str">
        <f>IF(tickets_dataset[[#This Row],[status]] = "Closed", "Yes","No")</f>
        <v>Yes</v>
      </c>
      <c r="L5045" s="2">
        <f t="shared" si="312"/>
        <v>24</v>
      </c>
      <c r="M5045" t="str">
        <f t="shared" si="313"/>
        <v>No</v>
      </c>
      <c r="N5045" t="str">
        <f t="shared" si="314"/>
        <v>Mar</v>
      </c>
      <c r="O5045" s="2">
        <f t="shared" si="315"/>
        <v>1</v>
      </c>
      <c r="P5045" t="str">
        <f>VLOOKUP(G5045,Agents!A:E,4,FALSE)</f>
        <v>Team5</v>
      </c>
      <c r="Q5045" t="str">
        <f>VLOOKUP(G5045,Agents!A:E,5,FALSE)</f>
        <v>Senior</v>
      </c>
      <c r="R5045" t="str">
        <f>VLOOKUP(G5045,Agents!A:E,2,FALSE)</f>
        <v>Evening</v>
      </c>
    </row>
    <row r="5046" spans="1:18" x14ac:dyDescent="0.35">
      <c r="A5046" t="s">
        <v>8305</v>
      </c>
      <c r="B5046" t="s">
        <v>8306</v>
      </c>
      <c r="C5046" t="s">
        <v>50</v>
      </c>
      <c r="D5046" t="s">
        <v>26</v>
      </c>
      <c r="E5046" s="1">
        <v>46028.338194444441</v>
      </c>
      <c r="F5046" s="1">
        <v>46030.754861111112</v>
      </c>
      <c r="G5046" t="s">
        <v>282</v>
      </c>
      <c r="H5046" t="s">
        <v>132</v>
      </c>
      <c r="I5046" t="s">
        <v>16</v>
      </c>
      <c r="J5046">
        <v>3</v>
      </c>
      <c r="K5046" t="str">
        <f>IF(tickets_dataset[[#This Row],[status]] = "Closed", "Yes","No")</f>
        <v>No</v>
      </c>
      <c r="L5046" s="2">
        <f t="shared" si="312"/>
        <v>58.000000000116415</v>
      </c>
      <c r="M5046" t="str">
        <f t="shared" si="313"/>
        <v>Yes</v>
      </c>
      <c r="N5046" t="str">
        <f t="shared" si="314"/>
        <v>Jan</v>
      </c>
      <c r="O5046" s="2">
        <f t="shared" si="315"/>
        <v>2.4166666666715173</v>
      </c>
      <c r="P5046" t="str">
        <f>VLOOKUP(G5046,Agents!A:E,4,FALSE)</f>
        <v>Team4</v>
      </c>
      <c r="Q5046" t="str">
        <f>VLOOKUP(G5046,Agents!A:E,5,FALSE)</f>
        <v>Mid</v>
      </c>
      <c r="R5046" t="str">
        <f>VLOOKUP(G5046,Agents!A:E,2,FALSE)</f>
        <v>Morning</v>
      </c>
    </row>
    <row r="5047" spans="1:18" x14ac:dyDescent="0.35">
      <c r="A5047" t="s">
        <v>8307</v>
      </c>
      <c r="B5047" t="s">
        <v>8131</v>
      </c>
      <c r="C5047" t="s">
        <v>76</v>
      </c>
      <c r="D5047" t="s">
        <v>13</v>
      </c>
      <c r="E5047" s="1">
        <v>46057.026388888888</v>
      </c>
      <c r="F5047" s="1">
        <v>46057.818055555559</v>
      </c>
      <c r="G5047" t="s">
        <v>67</v>
      </c>
      <c r="H5047" t="s">
        <v>15</v>
      </c>
      <c r="I5047" t="s">
        <v>16</v>
      </c>
      <c r="J5047">
        <v>2</v>
      </c>
      <c r="K5047" t="str">
        <f>IF(tickets_dataset[[#This Row],[status]] = "Closed", "Yes","No")</f>
        <v>Yes</v>
      </c>
      <c r="L5047" s="2">
        <f t="shared" si="312"/>
        <v>19.000000000116415</v>
      </c>
      <c r="M5047" t="str">
        <f t="shared" si="313"/>
        <v>No</v>
      </c>
      <c r="N5047" t="str">
        <f t="shared" si="314"/>
        <v>Feb</v>
      </c>
      <c r="O5047" s="2">
        <f t="shared" si="315"/>
        <v>0.79166666667151731</v>
      </c>
      <c r="P5047" t="str">
        <f>VLOOKUP(G5047,Agents!A:E,4,FALSE)</f>
        <v>Team5</v>
      </c>
      <c r="Q5047" t="str">
        <f>VLOOKUP(G5047,Agents!A:E,5,FALSE)</f>
        <v>Junior</v>
      </c>
      <c r="R5047" t="str">
        <f>VLOOKUP(G5047,Agents!A:E,2,FALSE)</f>
        <v>Evening</v>
      </c>
    </row>
    <row r="5048" spans="1:18" x14ac:dyDescent="0.35">
      <c r="A5048" t="s">
        <v>8308</v>
      </c>
      <c r="B5048" t="s">
        <v>8309</v>
      </c>
      <c r="C5048" t="s">
        <v>22</v>
      </c>
      <c r="D5048" t="s">
        <v>38</v>
      </c>
      <c r="E5048" s="1">
        <v>46083.318749999999</v>
      </c>
      <c r="F5048" s="1">
        <v>46087.027083333334</v>
      </c>
      <c r="G5048" t="s">
        <v>140</v>
      </c>
      <c r="H5048" t="s">
        <v>15</v>
      </c>
      <c r="I5048" t="s">
        <v>16</v>
      </c>
      <c r="J5048">
        <v>3</v>
      </c>
      <c r="K5048" t="str">
        <f>IF(tickets_dataset[[#This Row],[status]] = "Closed", "Yes","No")</f>
        <v>Yes</v>
      </c>
      <c r="L5048" s="2">
        <f t="shared" si="312"/>
        <v>89.000000000058208</v>
      </c>
      <c r="M5048" t="str">
        <f t="shared" si="313"/>
        <v>Yes</v>
      </c>
      <c r="N5048" t="str">
        <f t="shared" si="314"/>
        <v>Mar</v>
      </c>
      <c r="O5048" s="2">
        <f t="shared" si="315"/>
        <v>3.7083333333357587</v>
      </c>
      <c r="P5048" t="str">
        <f>VLOOKUP(G5048,Agents!A:E,4,FALSE)</f>
        <v>Team1</v>
      </c>
      <c r="Q5048" t="str">
        <f>VLOOKUP(G5048,Agents!A:E,5,FALSE)</f>
        <v>Junior</v>
      </c>
      <c r="R5048" t="str">
        <f>VLOOKUP(G5048,Agents!A:E,2,FALSE)</f>
        <v>Morning</v>
      </c>
    </row>
    <row r="5049" spans="1:18" x14ac:dyDescent="0.35">
      <c r="A5049" t="s">
        <v>8310</v>
      </c>
      <c r="B5049" t="s">
        <v>2571</v>
      </c>
      <c r="C5049" t="s">
        <v>22</v>
      </c>
      <c r="D5049" t="s">
        <v>13</v>
      </c>
      <c r="E5049" s="1">
        <v>46026.105555555558</v>
      </c>
      <c r="F5049" s="1">
        <v>46026.188888888886</v>
      </c>
      <c r="G5049" t="s">
        <v>131</v>
      </c>
      <c r="H5049" t="s">
        <v>28</v>
      </c>
      <c r="I5049" t="s">
        <v>16</v>
      </c>
      <c r="J5049">
        <v>4</v>
      </c>
      <c r="K5049" t="str">
        <f>IF(tickets_dataset[[#This Row],[status]] = "Closed", "Yes","No")</f>
        <v>No</v>
      </c>
      <c r="L5049" s="2">
        <f t="shared" si="312"/>
        <v>1.9999999998835847</v>
      </c>
      <c r="M5049" t="str">
        <f t="shared" si="313"/>
        <v>No</v>
      </c>
      <c r="N5049" t="str">
        <f t="shared" si="314"/>
        <v>Jan</v>
      </c>
      <c r="O5049" s="2">
        <f t="shared" si="315"/>
        <v>8.3333333328482695E-2</v>
      </c>
      <c r="P5049" t="str">
        <f>VLOOKUP(G5049,Agents!A:E,4,FALSE)</f>
        <v>Team4</v>
      </c>
      <c r="Q5049" t="str">
        <f>VLOOKUP(G5049,Agents!A:E,5,FALSE)</f>
        <v>Junior</v>
      </c>
      <c r="R5049" t="str">
        <f>VLOOKUP(G5049,Agents!A:E,2,FALSE)</f>
        <v>Night</v>
      </c>
    </row>
    <row r="5050" spans="1:18" x14ac:dyDescent="0.35">
      <c r="A5050" t="s">
        <v>8311</v>
      </c>
      <c r="B5050" t="s">
        <v>7410</v>
      </c>
      <c r="C5050" t="s">
        <v>34</v>
      </c>
      <c r="D5050" t="s">
        <v>26</v>
      </c>
      <c r="E5050" s="1">
        <v>46074.142361111109</v>
      </c>
      <c r="F5050" s="1">
        <v>46075.892361111109</v>
      </c>
      <c r="G5050" t="s">
        <v>164</v>
      </c>
      <c r="H5050" t="s">
        <v>15</v>
      </c>
      <c r="I5050" t="s">
        <v>16</v>
      </c>
      <c r="J5050">
        <v>4</v>
      </c>
      <c r="K5050" t="str">
        <f>IF(tickets_dataset[[#This Row],[status]] = "Closed", "Yes","No")</f>
        <v>Yes</v>
      </c>
      <c r="L5050" s="2">
        <f t="shared" si="312"/>
        <v>42</v>
      </c>
      <c r="M5050" t="str">
        <f t="shared" si="313"/>
        <v>No</v>
      </c>
      <c r="N5050" t="str">
        <f t="shared" si="314"/>
        <v>Feb</v>
      </c>
      <c r="O5050" s="2">
        <f t="shared" si="315"/>
        <v>1.75</v>
      </c>
      <c r="P5050" t="str">
        <f>VLOOKUP(G5050,Agents!A:E,4,FALSE)</f>
        <v>Team4</v>
      </c>
      <c r="Q5050" t="str">
        <f>VLOOKUP(G5050,Agents!A:E,5,FALSE)</f>
        <v>Senior</v>
      </c>
      <c r="R5050" t="str">
        <f>VLOOKUP(G5050,Agents!A:E,2,FALSE)</f>
        <v>Evening</v>
      </c>
    </row>
    <row r="5051" spans="1:18" x14ac:dyDescent="0.35">
      <c r="A5051" t="s">
        <v>8312</v>
      </c>
      <c r="B5051" t="s">
        <v>1241</v>
      </c>
      <c r="C5051" t="s">
        <v>34</v>
      </c>
      <c r="D5051" t="s">
        <v>26</v>
      </c>
      <c r="E5051" s="1">
        <v>46065.334722222222</v>
      </c>
      <c r="F5051" s="1">
        <v>46067.209722222222</v>
      </c>
      <c r="G5051" t="s">
        <v>77</v>
      </c>
      <c r="H5051" t="s">
        <v>15</v>
      </c>
      <c r="I5051" t="s">
        <v>16</v>
      </c>
      <c r="J5051">
        <v>3</v>
      </c>
      <c r="K5051" t="str">
        <f>IF(tickets_dataset[[#This Row],[status]] = "Closed", "Yes","No")</f>
        <v>Yes</v>
      </c>
      <c r="L5051" s="2">
        <f t="shared" si="312"/>
        <v>45</v>
      </c>
      <c r="M5051" t="str">
        <f t="shared" si="313"/>
        <v>No</v>
      </c>
      <c r="N5051" t="str">
        <f t="shared" si="314"/>
        <v>Feb</v>
      </c>
      <c r="O5051" s="2">
        <f t="shared" si="315"/>
        <v>1.875</v>
      </c>
      <c r="P5051" t="str">
        <f>VLOOKUP(G5051,Agents!A:E,4,FALSE)</f>
        <v>Team5</v>
      </c>
      <c r="Q5051" t="str">
        <f>VLOOKUP(G5051,Agents!A:E,5,FALSE)</f>
        <v>Junior</v>
      </c>
      <c r="R5051" t="str">
        <f>VLOOKUP(G5051,Agents!A:E,2,FALSE)</f>
        <v>Evening</v>
      </c>
    </row>
    <row r="5052" spans="1:18" x14ac:dyDescent="0.35">
      <c r="A5052" t="s">
        <v>8313</v>
      </c>
      <c r="B5052" t="s">
        <v>3077</v>
      </c>
      <c r="C5052" t="s">
        <v>12</v>
      </c>
      <c r="D5052" t="s">
        <v>38</v>
      </c>
      <c r="E5052" s="1">
        <v>46094.237500000003</v>
      </c>
      <c r="F5052" s="1">
        <v>46094.820833333331</v>
      </c>
      <c r="G5052" t="s">
        <v>216</v>
      </c>
      <c r="H5052" t="s">
        <v>15</v>
      </c>
      <c r="I5052" t="s">
        <v>16</v>
      </c>
      <c r="J5052">
        <v>4</v>
      </c>
      <c r="K5052" t="str">
        <f>IF(tickets_dataset[[#This Row],[status]] = "Closed", "Yes","No")</f>
        <v>Yes</v>
      </c>
      <c r="L5052" s="2">
        <f t="shared" si="312"/>
        <v>13.999999999883585</v>
      </c>
      <c r="M5052" t="str">
        <f t="shared" si="313"/>
        <v>No</v>
      </c>
      <c r="N5052" t="str">
        <f t="shared" si="314"/>
        <v>Mar</v>
      </c>
      <c r="O5052" s="2">
        <f t="shared" si="315"/>
        <v>0.58333333332848269</v>
      </c>
      <c r="P5052" t="str">
        <f>VLOOKUP(G5052,Agents!A:E,4,FALSE)</f>
        <v>Team5</v>
      </c>
      <c r="Q5052" t="str">
        <f>VLOOKUP(G5052,Agents!A:E,5,FALSE)</f>
        <v>Junior</v>
      </c>
      <c r="R5052" t="str">
        <f>VLOOKUP(G5052,Agents!A:E,2,FALSE)</f>
        <v>Evening</v>
      </c>
    </row>
    <row r="5053" spans="1:18" x14ac:dyDescent="0.35">
      <c r="A5053" t="s">
        <v>8314</v>
      </c>
      <c r="B5053" t="s">
        <v>85</v>
      </c>
      <c r="C5053" t="s">
        <v>12</v>
      </c>
      <c r="D5053" t="s">
        <v>38</v>
      </c>
      <c r="E5053" s="1">
        <v>46101.881249999999</v>
      </c>
      <c r="F5053" s="1">
        <v>46105.381249999999</v>
      </c>
      <c r="G5053" t="s">
        <v>77</v>
      </c>
      <c r="H5053" t="s">
        <v>15</v>
      </c>
      <c r="I5053" t="s">
        <v>16</v>
      </c>
      <c r="J5053">
        <v>5</v>
      </c>
      <c r="K5053" t="str">
        <f>IF(tickets_dataset[[#This Row],[status]] = "Closed", "Yes","No")</f>
        <v>Yes</v>
      </c>
      <c r="L5053" s="2">
        <f t="shared" si="312"/>
        <v>84</v>
      </c>
      <c r="M5053" t="str">
        <f t="shared" si="313"/>
        <v>Yes</v>
      </c>
      <c r="N5053" t="str">
        <f t="shared" si="314"/>
        <v>Mar</v>
      </c>
      <c r="O5053" s="2">
        <f t="shared" si="315"/>
        <v>3.5</v>
      </c>
      <c r="P5053" t="str">
        <f>VLOOKUP(G5053,Agents!A:E,4,FALSE)</f>
        <v>Team5</v>
      </c>
      <c r="Q5053" t="str">
        <f>VLOOKUP(G5053,Agents!A:E,5,FALSE)</f>
        <v>Junior</v>
      </c>
      <c r="R5053" t="str">
        <f>VLOOKUP(G5053,Agents!A:E,2,FALSE)</f>
        <v>Evening</v>
      </c>
    </row>
    <row r="5054" spans="1:18" x14ac:dyDescent="0.35">
      <c r="A5054" t="s">
        <v>8315</v>
      </c>
      <c r="B5054" t="s">
        <v>8316</v>
      </c>
      <c r="C5054" t="s">
        <v>12</v>
      </c>
      <c r="D5054" t="s">
        <v>38</v>
      </c>
      <c r="E5054" s="1">
        <v>46032.248611111114</v>
      </c>
      <c r="F5054" s="1">
        <v>46033.373611111114</v>
      </c>
      <c r="G5054" t="s">
        <v>62</v>
      </c>
      <c r="H5054" t="s">
        <v>15</v>
      </c>
      <c r="I5054" t="s">
        <v>16</v>
      </c>
      <c r="J5054">
        <v>4</v>
      </c>
      <c r="K5054" t="str">
        <f>IF(tickets_dataset[[#This Row],[status]] = "Closed", "Yes","No")</f>
        <v>Yes</v>
      </c>
      <c r="L5054" s="2">
        <f t="shared" si="312"/>
        <v>27</v>
      </c>
      <c r="M5054" t="str">
        <f t="shared" si="313"/>
        <v>No</v>
      </c>
      <c r="N5054" t="str">
        <f t="shared" si="314"/>
        <v>Jan</v>
      </c>
      <c r="O5054" s="2">
        <f t="shared" si="315"/>
        <v>1.125</v>
      </c>
      <c r="P5054" t="str">
        <f>VLOOKUP(G5054,Agents!A:E,4,FALSE)</f>
        <v>Team1</v>
      </c>
      <c r="Q5054" t="str">
        <f>VLOOKUP(G5054,Agents!A:E,5,FALSE)</f>
        <v>Junior</v>
      </c>
      <c r="R5054" t="str">
        <f>VLOOKUP(G5054,Agents!A:E,2,FALSE)</f>
        <v>Morning</v>
      </c>
    </row>
    <row r="5055" spans="1:18" x14ac:dyDescent="0.35">
      <c r="A5055" t="s">
        <v>8317</v>
      </c>
      <c r="B5055" t="s">
        <v>4310</v>
      </c>
      <c r="C5055" t="s">
        <v>34</v>
      </c>
      <c r="D5055" t="s">
        <v>38</v>
      </c>
      <c r="E5055" s="1">
        <v>46058.626388888886</v>
      </c>
      <c r="F5055" s="1">
        <v>46060.501388888886</v>
      </c>
      <c r="G5055" t="s">
        <v>83</v>
      </c>
      <c r="H5055" t="s">
        <v>15</v>
      </c>
      <c r="I5055" t="s">
        <v>16</v>
      </c>
      <c r="J5055">
        <v>5</v>
      </c>
      <c r="K5055" t="str">
        <f>IF(tickets_dataset[[#This Row],[status]] = "Closed", "Yes","No")</f>
        <v>Yes</v>
      </c>
      <c r="L5055" s="2">
        <f t="shared" si="312"/>
        <v>45</v>
      </c>
      <c r="M5055" t="str">
        <f t="shared" si="313"/>
        <v>No</v>
      </c>
      <c r="N5055" t="str">
        <f t="shared" si="314"/>
        <v>Feb</v>
      </c>
      <c r="O5055" s="2">
        <f t="shared" si="315"/>
        <v>1.875</v>
      </c>
      <c r="P5055" t="str">
        <f>VLOOKUP(G5055,Agents!A:E,4,FALSE)</f>
        <v>Team2</v>
      </c>
      <c r="Q5055" t="str">
        <f>VLOOKUP(G5055,Agents!A:E,5,FALSE)</f>
        <v>Junior</v>
      </c>
      <c r="R5055" t="str">
        <f>VLOOKUP(G5055,Agents!A:E,2,FALSE)</f>
        <v>Night</v>
      </c>
    </row>
    <row r="5056" spans="1:18" x14ac:dyDescent="0.35">
      <c r="A5056" t="s">
        <v>8318</v>
      </c>
      <c r="B5056" t="s">
        <v>8319</v>
      </c>
      <c r="C5056" t="s">
        <v>50</v>
      </c>
      <c r="D5056" t="s">
        <v>26</v>
      </c>
      <c r="E5056" s="1">
        <v>46036.888194444444</v>
      </c>
      <c r="F5056" s="1">
        <v>46037.34652777778</v>
      </c>
      <c r="G5056" t="s">
        <v>86</v>
      </c>
      <c r="H5056" t="s">
        <v>15</v>
      </c>
      <c r="I5056" t="s">
        <v>16</v>
      </c>
      <c r="J5056">
        <v>3</v>
      </c>
      <c r="K5056" t="str">
        <f>IF(tickets_dataset[[#This Row],[status]] = "Closed", "Yes","No")</f>
        <v>Yes</v>
      </c>
      <c r="L5056" s="2">
        <f t="shared" si="312"/>
        <v>11.000000000058208</v>
      </c>
      <c r="M5056" t="str">
        <f t="shared" si="313"/>
        <v>No</v>
      </c>
      <c r="N5056" t="str">
        <f t="shared" si="314"/>
        <v>Jan</v>
      </c>
      <c r="O5056" s="2">
        <f t="shared" si="315"/>
        <v>0.45833333333575865</v>
      </c>
      <c r="P5056" t="str">
        <f>VLOOKUP(G5056,Agents!A:E,4,FALSE)</f>
        <v>Team1</v>
      </c>
      <c r="Q5056" t="str">
        <f>VLOOKUP(G5056,Agents!A:E,5,FALSE)</f>
        <v>Mid</v>
      </c>
      <c r="R5056" t="str">
        <f>VLOOKUP(G5056,Agents!A:E,2,FALSE)</f>
        <v>Morning</v>
      </c>
    </row>
    <row r="5057" spans="1:18" x14ac:dyDescent="0.35">
      <c r="A5057" t="s">
        <v>8320</v>
      </c>
      <c r="B5057" t="s">
        <v>2742</v>
      </c>
      <c r="C5057" t="s">
        <v>50</v>
      </c>
      <c r="D5057" t="s">
        <v>13</v>
      </c>
      <c r="E5057" s="1">
        <v>46082.183333333334</v>
      </c>
      <c r="F5057" s="1">
        <v>46082.474999999999</v>
      </c>
      <c r="G5057" t="s">
        <v>239</v>
      </c>
      <c r="H5057" t="s">
        <v>15</v>
      </c>
      <c r="I5057" t="s">
        <v>16</v>
      </c>
      <c r="J5057">
        <v>5</v>
      </c>
      <c r="K5057" t="str">
        <f>IF(tickets_dataset[[#This Row],[status]] = "Closed", "Yes","No")</f>
        <v>Yes</v>
      </c>
      <c r="L5057" s="2">
        <f t="shared" si="312"/>
        <v>6.9999999999417923</v>
      </c>
      <c r="M5057" t="str">
        <f t="shared" si="313"/>
        <v>No</v>
      </c>
      <c r="N5057" t="str">
        <f t="shared" si="314"/>
        <v>Mar</v>
      </c>
      <c r="O5057" s="2">
        <f t="shared" si="315"/>
        <v>0.29166666666424135</v>
      </c>
      <c r="P5057" t="str">
        <f>VLOOKUP(G5057,Agents!A:E,4,FALSE)</f>
        <v>Team1</v>
      </c>
      <c r="Q5057" t="str">
        <f>VLOOKUP(G5057,Agents!A:E,5,FALSE)</f>
        <v>Senior</v>
      </c>
      <c r="R5057" t="str">
        <f>VLOOKUP(G5057,Agents!A:E,2,FALSE)</f>
        <v>Evening</v>
      </c>
    </row>
    <row r="5058" spans="1:18" x14ac:dyDescent="0.35">
      <c r="A5058" t="s">
        <v>8321</v>
      </c>
      <c r="B5058" t="s">
        <v>7152</v>
      </c>
      <c r="C5058" t="s">
        <v>34</v>
      </c>
      <c r="D5058" t="s">
        <v>13</v>
      </c>
      <c r="E5058" s="1">
        <v>46063.928472222222</v>
      </c>
      <c r="F5058" s="1">
        <v>46064.178472222222</v>
      </c>
      <c r="G5058" t="s">
        <v>183</v>
      </c>
      <c r="H5058" t="s">
        <v>28</v>
      </c>
      <c r="I5058" t="s">
        <v>16</v>
      </c>
      <c r="J5058">
        <v>5</v>
      </c>
      <c r="K5058" t="str">
        <f>IF(tickets_dataset[[#This Row],[status]] = "Closed", "Yes","No")</f>
        <v>No</v>
      </c>
      <c r="L5058" s="2">
        <f t="shared" ref="L5058:L5121" si="316">IF(ISBLANK(F5058),"",(F5058-E5058)*24)</f>
        <v>6</v>
      </c>
      <c r="M5058" t="str">
        <f t="shared" ref="M5058:M5121" si="317">IF(L5058&gt;48,"Yes","No")</f>
        <v>No</v>
      </c>
      <c r="N5058" t="str">
        <f t="shared" ref="N5058:N5121" si="318">TEXT(E5058,"mmm")</f>
        <v>Feb</v>
      </c>
      <c r="O5058" s="2">
        <f t="shared" si="315"/>
        <v>0.25</v>
      </c>
      <c r="P5058" t="str">
        <f>VLOOKUP(G5058,Agents!A:E,4,FALSE)</f>
        <v>Team3</v>
      </c>
      <c r="Q5058" t="str">
        <f>VLOOKUP(G5058,Agents!A:E,5,FALSE)</f>
        <v>Senior</v>
      </c>
      <c r="R5058" t="str">
        <f>VLOOKUP(G5058,Agents!A:E,2,FALSE)</f>
        <v>Night</v>
      </c>
    </row>
    <row r="5059" spans="1:18" x14ac:dyDescent="0.35">
      <c r="A5059" t="s">
        <v>8322</v>
      </c>
      <c r="B5059" t="s">
        <v>1754</v>
      </c>
      <c r="C5059" t="s">
        <v>12</v>
      </c>
      <c r="D5059" t="s">
        <v>13</v>
      </c>
      <c r="E5059" s="1">
        <v>46055.081250000003</v>
      </c>
      <c r="F5059" s="1">
        <v>46056.831250000003</v>
      </c>
      <c r="G5059" t="s">
        <v>100</v>
      </c>
      <c r="H5059" t="s">
        <v>15</v>
      </c>
      <c r="I5059" t="s">
        <v>16</v>
      </c>
      <c r="J5059">
        <v>5</v>
      </c>
      <c r="K5059" t="str">
        <f>IF(tickets_dataset[[#This Row],[status]] = "Closed", "Yes","No")</f>
        <v>Yes</v>
      </c>
      <c r="L5059" s="2">
        <f t="shared" si="316"/>
        <v>42</v>
      </c>
      <c r="M5059" t="str">
        <f t="shared" si="317"/>
        <v>No</v>
      </c>
      <c r="N5059" t="str">
        <f t="shared" si="318"/>
        <v>Feb</v>
      </c>
      <c r="O5059" s="2">
        <f t="shared" ref="O5059:O5122" si="319">F5059-E5059</f>
        <v>1.75</v>
      </c>
      <c r="P5059" t="str">
        <f>VLOOKUP(G5059,Agents!A:E,4,FALSE)</f>
        <v>Team4</v>
      </c>
      <c r="Q5059" t="str">
        <f>VLOOKUP(G5059,Agents!A:E,5,FALSE)</f>
        <v>Junior</v>
      </c>
      <c r="R5059" t="str">
        <f>VLOOKUP(G5059,Agents!A:E,2,FALSE)</f>
        <v>Evening</v>
      </c>
    </row>
    <row r="5060" spans="1:18" x14ac:dyDescent="0.35">
      <c r="A5060" t="s">
        <v>8323</v>
      </c>
      <c r="B5060" t="s">
        <v>8324</v>
      </c>
      <c r="C5060" t="s">
        <v>34</v>
      </c>
      <c r="D5060" t="s">
        <v>13</v>
      </c>
      <c r="E5060" s="1">
        <v>46086.059027777781</v>
      </c>
      <c r="F5060" s="1">
        <v>46086.517361111109</v>
      </c>
      <c r="G5060" t="s">
        <v>100</v>
      </c>
      <c r="H5060" t="s">
        <v>15</v>
      </c>
      <c r="I5060" t="s">
        <v>16</v>
      </c>
      <c r="J5060">
        <v>4</v>
      </c>
      <c r="K5060" t="str">
        <f>IF(tickets_dataset[[#This Row],[status]] = "Closed", "Yes","No")</f>
        <v>Yes</v>
      </c>
      <c r="L5060" s="2">
        <f t="shared" si="316"/>
        <v>10.999999999883585</v>
      </c>
      <c r="M5060" t="str">
        <f t="shared" si="317"/>
        <v>No</v>
      </c>
      <c r="N5060" t="str">
        <f t="shared" si="318"/>
        <v>Mar</v>
      </c>
      <c r="O5060" s="2">
        <f t="shared" si="319"/>
        <v>0.45833333332848269</v>
      </c>
      <c r="P5060" t="str">
        <f>VLOOKUP(G5060,Agents!A:E,4,FALSE)</f>
        <v>Team4</v>
      </c>
      <c r="Q5060" t="str">
        <f>VLOOKUP(G5060,Agents!A:E,5,FALSE)</f>
        <v>Junior</v>
      </c>
      <c r="R5060" t="str">
        <f>VLOOKUP(G5060,Agents!A:E,2,FALSE)</f>
        <v>Evening</v>
      </c>
    </row>
    <row r="5061" spans="1:18" x14ac:dyDescent="0.35">
      <c r="A5061" t="s">
        <v>8325</v>
      </c>
      <c r="B5061" t="s">
        <v>8326</v>
      </c>
      <c r="C5061" t="s">
        <v>34</v>
      </c>
      <c r="D5061" t="s">
        <v>13</v>
      </c>
      <c r="E5061" s="1">
        <v>46036.249305555553</v>
      </c>
      <c r="F5061" s="1">
        <v>46037.749305555553</v>
      </c>
      <c r="G5061" t="s">
        <v>91</v>
      </c>
      <c r="H5061" t="s">
        <v>15</v>
      </c>
      <c r="I5061" t="s">
        <v>16</v>
      </c>
      <c r="J5061">
        <v>2</v>
      </c>
      <c r="K5061" t="str">
        <f>IF(tickets_dataset[[#This Row],[status]] = "Closed", "Yes","No")</f>
        <v>Yes</v>
      </c>
      <c r="L5061" s="2">
        <f t="shared" si="316"/>
        <v>36</v>
      </c>
      <c r="M5061" t="str">
        <f t="shared" si="317"/>
        <v>No</v>
      </c>
      <c r="N5061" t="str">
        <f t="shared" si="318"/>
        <v>Jan</v>
      </c>
      <c r="O5061" s="2">
        <f t="shared" si="319"/>
        <v>1.5</v>
      </c>
      <c r="P5061" t="str">
        <f>VLOOKUP(G5061,Agents!A:E,4,FALSE)</f>
        <v>Team5</v>
      </c>
      <c r="Q5061" t="str">
        <f>VLOOKUP(G5061,Agents!A:E,5,FALSE)</f>
        <v>Mid</v>
      </c>
      <c r="R5061" t="str">
        <f>VLOOKUP(G5061,Agents!A:E,2,FALSE)</f>
        <v>Night</v>
      </c>
    </row>
    <row r="5062" spans="1:18" x14ac:dyDescent="0.35">
      <c r="A5062" t="s">
        <v>8327</v>
      </c>
      <c r="B5062" t="s">
        <v>4349</v>
      </c>
      <c r="C5062" t="s">
        <v>50</v>
      </c>
      <c r="D5062" t="s">
        <v>38</v>
      </c>
      <c r="E5062" s="1">
        <v>46064.695138888892</v>
      </c>
      <c r="F5062" s="1">
        <v>46066.820138888892</v>
      </c>
      <c r="G5062" t="s">
        <v>80</v>
      </c>
      <c r="H5062" t="s">
        <v>132</v>
      </c>
      <c r="I5062" t="s">
        <v>16</v>
      </c>
      <c r="J5062">
        <v>4</v>
      </c>
      <c r="K5062" t="str">
        <f>IF(tickets_dataset[[#This Row],[status]] = "Closed", "Yes","No")</f>
        <v>No</v>
      </c>
      <c r="L5062" s="2">
        <f t="shared" si="316"/>
        <v>51</v>
      </c>
      <c r="M5062" t="str">
        <f t="shared" si="317"/>
        <v>Yes</v>
      </c>
      <c r="N5062" t="str">
        <f t="shared" si="318"/>
        <v>Feb</v>
      </c>
      <c r="O5062" s="2">
        <f t="shared" si="319"/>
        <v>2.125</v>
      </c>
      <c r="P5062" t="str">
        <f>VLOOKUP(G5062,Agents!A:E,4,FALSE)</f>
        <v>Team3</v>
      </c>
      <c r="Q5062" t="str">
        <f>VLOOKUP(G5062,Agents!A:E,5,FALSE)</f>
        <v>Junior</v>
      </c>
      <c r="R5062" t="str">
        <f>VLOOKUP(G5062,Agents!A:E,2,FALSE)</f>
        <v>Evening</v>
      </c>
    </row>
    <row r="5063" spans="1:18" x14ac:dyDescent="0.35">
      <c r="A5063" t="s">
        <v>8328</v>
      </c>
      <c r="B5063" t="s">
        <v>5431</v>
      </c>
      <c r="C5063" t="s">
        <v>34</v>
      </c>
      <c r="D5063" t="s">
        <v>38</v>
      </c>
      <c r="E5063" s="1">
        <v>46093.791666666664</v>
      </c>
      <c r="F5063" s="1">
        <v>46095.583333333336</v>
      </c>
      <c r="G5063" t="s">
        <v>183</v>
      </c>
      <c r="H5063" t="s">
        <v>15</v>
      </c>
      <c r="I5063" t="s">
        <v>16</v>
      </c>
      <c r="J5063">
        <v>3</v>
      </c>
      <c r="K5063" t="str">
        <f>IF(tickets_dataset[[#This Row],[status]] = "Closed", "Yes","No")</f>
        <v>Yes</v>
      </c>
      <c r="L5063" s="2">
        <f t="shared" si="316"/>
        <v>43.000000000116415</v>
      </c>
      <c r="M5063" t="str">
        <f t="shared" si="317"/>
        <v>No</v>
      </c>
      <c r="N5063" t="str">
        <f t="shared" si="318"/>
        <v>Mar</v>
      </c>
      <c r="O5063" s="2">
        <f t="shared" si="319"/>
        <v>1.7916666666715173</v>
      </c>
      <c r="P5063" t="str">
        <f>VLOOKUP(G5063,Agents!A:E,4,FALSE)</f>
        <v>Team3</v>
      </c>
      <c r="Q5063" t="str">
        <f>VLOOKUP(G5063,Agents!A:E,5,FALSE)</f>
        <v>Senior</v>
      </c>
      <c r="R5063" t="str">
        <f>VLOOKUP(G5063,Agents!A:E,2,FALSE)</f>
        <v>Night</v>
      </c>
    </row>
    <row r="5064" spans="1:18" x14ac:dyDescent="0.35">
      <c r="A5064" t="s">
        <v>8329</v>
      </c>
      <c r="B5064" t="s">
        <v>8330</v>
      </c>
      <c r="C5064" t="s">
        <v>50</v>
      </c>
      <c r="D5064" t="s">
        <v>38</v>
      </c>
      <c r="E5064" s="1">
        <v>46047.927777777775</v>
      </c>
      <c r="F5064" s="1">
        <v>46051.427777777775</v>
      </c>
      <c r="G5064" t="s">
        <v>19</v>
      </c>
      <c r="H5064" t="s">
        <v>15</v>
      </c>
      <c r="I5064" t="s">
        <v>16</v>
      </c>
      <c r="J5064">
        <v>4</v>
      </c>
      <c r="K5064" t="str">
        <f>IF(tickets_dataset[[#This Row],[status]] = "Closed", "Yes","No")</f>
        <v>Yes</v>
      </c>
      <c r="L5064" s="2">
        <f t="shared" si="316"/>
        <v>84</v>
      </c>
      <c r="M5064" t="str">
        <f t="shared" si="317"/>
        <v>Yes</v>
      </c>
      <c r="N5064" t="str">
        <f t="shared" si="318"/>
        <v>Jan</v>
      </c>
      <c r="O5064" s="2">
        <f t="shared" si="319"/>
        <v>3.5</v>
      </c>
      <c r="P5064" t="str">
        <f>VLOOKUP(G5064,Agents!A:E,4,FALSE)</f>
        <v>Team4</v>
      </c>
      <c r="Q5064" t="str">
        <f>VLOOKUP(G5064,Agents!A:E,5,FALSE)</f>
        <v>Senior</v>
      </c>
      <c r="R5064" t="str">
        <f>VLOOKUP(G5064,Agents!A:E,2,FALSE)</f>
        <v>Evening</v>
      </c>
    </row>
    <row r="5065" spans="1:18" x14ac:dyDescent="0.35">
      <c r="A5065" t="s">
        <v>8331</v>
      </c>
      <c r="B5065" t="s">
        <v>8332</v>
      </c>
      <c r="C5065" t="s">
        <v>50</v>
      </c>
      <c r="D5065" t="s">
        <v>26</v>
      </c>
      <c r="E5065" s="1">
        <v>46042.261111111111</v>
      </c>
      <c r="F5065" s="1">
        <v>46044.636111111111</v>
      </c>
      <c r="G5065" t="s">
        <v>206</v>
      </c>
      <c r="H5065" t="s">
        <v>15</v>
      </c>
      <c r="I5065" t="s">
        <v>16</v>
      </c>
      <c r="J5065">
        <v>4</v>
      </c>
      <c r="K5065" t="str">
        <f>IF(tickets_dataset[[#This Row],[status]] = "Closed", "Yes","No")</f>
        <v>Yes</v>
      </c>
      <c r="L5065" s="2">
        <f t="shared" si="316"/>
        <v>57</v>
      </c>
      <c r="M5065" t="str">
        <f t="shared" si="317"/>
        <v>Yes</v>
      </c>
      <c r="N5065" t="str">
        <f t="shared" si="318"/>
        <v>Jan</v>
      </c>
      <c r="O5065" s="2">
        <f t="shared" si="319"/>
        <v>2.375</v>
      </c>
      <c r="P5065" t="str">
        <f>VLOOKUP(G5065,Agents!A:E,4,FALSE)</f>
        <v>Team5</v>
      </c>
      <c r="Q5065" t="str">
        <f>VLOOKUP(G5065,Agents!A:E,5,FALSE)</f>
        <v>Junior</v>
      </c>
      <c r="R5065" t="str">
        <f>VLOOKUP(G5065,Agents!A:E,2,FALSE)</f>
        <v>Evening</v>
      </c>
    </row>
    <row r="5066" spans="1:18" x14ac:dyDescent="0.35">
      <c r="A5066" t="s">
        <v>8333</v>
      </c>
      <c r="B5066" t="s">
        <v>532</v>
      </c>
      <c r="C5066" t="s">
        <v>76</v>
      </c>
      <c r="D5066" t="s">
        <v>13</v>
      </c>
      <c r="E5066" s="1">
        <v>46083.75277777778</v>
      </c>
      <c r="F5066" s="1">
        <v>46083.87777777778</v>
      </c>
      <c r="G5066" t="s">
        <v>39</v>
      </c>
      <c r="H5066" t="s">
        <v>15</v>
      </c>
      <c r="I5066" t="s">
        <v>16</v>
      </c>
      <c r="J5066">
        <v>4</v>
      </c>
      <c r="K5066" t="str">
        <f>IF(tickets_dataset[[#This Row],[status]] = "Closed", "Yes","No")</f>
        <v>Yes</v>
      </c>
      <c r="L5066" s="2">
        <f t="shared" si="316"/>
        <v>3</v>
      </c>
      <c r="M5066" t="str">
        <f t="shared" si="317"/>
        <v>No</v>
      </c>
      <c r="N5066" t="str">
        <f t="shared" si="318"/>
        <v>Mar</v>
      </c>
      <c r="O5066" s="2">
        <f t="shared" si="319"/>
        <v>0.125</v>
      </c>
      <c r="P5066" t="str">
        <f>VLOOKUP(G5066,Agents!A:E,4,FALSE)</f>
        <v>Team3</v>
      </c>
      <c r="Q5066" t="str">
        <f>VLOOKUP(G5066,Agents!A:E,5,FALSE)</f>
        <v>Mid</v>
      </c>
      <c r="R5066" t="str">
        <f>VLOOKUP(G5066,Agents!A:E,2,FALSE)</f>
        <v>Night</v>
      </c>
    </row>
    <row r="5067" spans="1:18" x14ac:dyDescent="0.35">
      <c r="A5067" t="s">
        <v>8334</v>
      </c>
      <c r="B5067" t="s">
        <v>8335</v>
      </c>
      <c r="C5067" t="s">
        <v>76</v>
      </c>
      <c r="D5067" t="s">
        <v>38</v>
      </c>
      <c r="E5067" s="1">
        <v>46057.100694444445</v>
      </c>
      <c r="F5067" s="1">
        <v>46058.392361111109</v>
      </c>
      <c r="G5067" t="s">
        <v>62</v>
      </c>
      <c r="H5067" t="s">
        <v>15</v>
      </c>
      <c r="I5067" t="s">
        <v>16</v>
      </c>
      <c r="J5067">
        <v>5</v>
      </c>
      <c r="K5067" t="str">
        <f>IF(tickets_dataset[[#This Row],[status]] = "Closed", "Yes","No")</f>
        <v>Yes</v>
      </c>
      <c r="L5067" s="2">
        <f t="shared" si="316"/>
        <v>30.999999999941792</v>
      </c>
      <c r="M5067" t="str">
        <f t="shared" si="317"/>
        <v>No</v>
      </c>
      <c r="N5067" t="str">
        <f t="shared" si="318"/>
        <v>Feb</v>
      </c>
      <c r="O5067" s="2">
        <f t="shared" si="319"/>
        <v>1.2916666666642413</v>
      </c>
      <c r="P5067" t="str">
        <f>VLOOKUP(G5067,Agents!A:E,4,FALSE)</f>
        <v>Team1</v>
      </c>
      <c r="Q5067" t="str">
        <f>VLOOKUP(G5067,Agents!A:E,5,FALSE)</f>
        <v>Junior</v>
      </c>
      <c r="R5067" t="str">
        <f>VLOOKUP(G5067,Agents!A:E,2,FALSE)</f>
        <v>Morning</v>
      </c>
    </row>
    <row r="5068" spans="1:18" x14ac:dyDescent="0.35">
      <c r="A5068" t="s">
        <v>8336</v>
      </c>
      <c r="B5068" t="s">
        <v>8337</v>
      </c>
      <c r="C5068" t="s">
        <v>76</v>
      </c>
      <c r="D5068" t="s">
        <v>38</v>
      </c>
      <c r="E5068" s="1">
        <v>46106.063888888886</v>
      </c>
      <c r="F5068" s="1">
        <v>46106.355555555558</v>
      </c>
      <c r="G5068" t="s">
        <v>211</v>
      </c>
      <c r="H5068" t="s">
        <v>15</v>
      </c>
      <c r="I5068" t="s">
        <v>16</v>
      </c>
      <c r="J5068">
        <v>5</v>
      </c>
      <c r="K5068" t="str">
        <f>IF(tickets_dataset[[#This Row],[status]] = "Closed", "Yes","No")</f>
        <v>Yes</v>
      </c>
      <c r="L5068" s="2">
        <f t="shared" si="316"/>
        <v>7.0000000001164153</v>
      </c>
      <c r="M5068" t="str">
        <f t="shared" si="317"/>
        <v>No</v>
      </c>
      <c r="N5068" t="str">
        <f t="shared" si="318"/>
        <v>Mar</v>
      </c>
      <c r="O5068" s="2">
        <f t="shared" si="319"/>
        <v>0.29166666667151731</v>
      </c>
      <c r="P5068" t="str">
        <f>VLOOKUP(G5068,Agents!A:E,4,FALSE)</f>
        <v>Team5</v>
      </c>
      <c r="Q5068" t="str">
        <f>VLOOKUP(G5068,Agents!A:E,5,FALSE)</f>
        <v>Senior</v>
      </c>
      <c r="R5068" t="str">
        <f>VLOOKUP(G5068,Agents!A:E,2,FALSE)</f>
        <v>Evening</v>
      </c>
    </row>
    <row r="5069" spans="1:18" x14ac:dyDescent="0.35">
      <c r="A5069" t="s">
        <v>8338</v>
      </c>
      <c r="B5069" t="s">
        <v>8339</v>
      </c>
      <c r="C5069" t="s">
        <v>22</v>
      </c>
      <c r="D5069" t="s">
        <v>26</v>
      </c>
      <c r="E5069" s="1">
        <v>46030.32708333333</v>
      </c>
      <c r="F5069" s="1">
        <v>46033.07708333333</v>
      </c>
      <c r="G5069" t="s">
        <v>42</v>
      </c>
      <c r="H5069" t="s">
        <v>15</v>
      </c>
      <c r="I5069" t="s">
        <v>16</v>
      </c>
      <c r="J5069">
        <v>3</v>
      </c>
      <c r="K5069" t="str">
        <f>IF(tickets_dataset[[#This Row],[status]] = "Closed", "Yes","No")</f>
        <v>Yes</v>
      </c>
      <c r="L5069" s="2">
        <f t="shared" si="316"/>
        <v>66</v>
      </c>
      <c r="M5069" t="str">
        <f t="shared" si="317"/>
        <v>Yes</v>
      </c>
      <c r="N5069" t="str">
        <f t="shared" si="318"/>
        <v>Jan</v>
      </c>
      <c r="O5069" s="2">
        <f t="shared" si="319"/>
        <v>2.75</v>
      </c>
      <c r="P5069" t="str">
        <f>VLOOKUP(G5069,Agents!A:E,4,FALSE)</f>
        <v>Team2</v>
      </c>
      <c r="Q5069" t="str">
        <f>VLOOKUP(G5069,Agents!A:E,5,FALSE)</f>
        <v>Junior</v>
      </c>
      <c r="R5069" t="str">
        <f>VLOOKUP(G5069,Agents!A:E,2,FALSE)</f>
        <v>Night</v>
      </c>
    </row>
    <row r="5070" spans="1:18" x14ac:dyDescent="0.35">
      <c r="A5070" t="s">
        <v>8340</v>
      </c>
      <c r="B5070" t="s">
        <v>2546</v>
      </c>
      <c r="C5070" t="s">
        <v>34</v>
      </c>
      <c r="D5070" t="s">
        <v>13</v>
      </c>
      <c r="E5070" s="1">
        <v>46074.487500000003</v>
      </c>
      <c r="F5070" s="1">
        <v>46075.779166666667</v>
      </c>
      <c r="G5070" t="s">
        <v>119</v>
      </c>
      <c r="H5070" t="s">
        <v>15</v>
      </c>
      <c r="I5070" t="s">
        <v>16</v>
      </c>
      <c r="J5070">
        <v>5</v>
      </c>
      <c r="K5070" t="str">
        <f>IF(tickets_dataset[[#This Row],[status]] = "Closed", "Yes","No")</f>
        <v>Yes</v>
      </c>
      <c r="L5070" s="2">
        <f t="shared" si="316"/>
        <v>30.999999999941792</v>
      </c>
      <c r="M5070" t="str">
        <f t="shared" si="317"/>
        <v>No</v>
      </c>
      <c r="N5070" t="str">
        <f t="shared" si="318"/>
        <v>Feb</v>
      </c>
      <c r="O5070" s="2">
        <f t="shared" si="319"/>
        <v>1.2916666666642413</v>
      </c>
      <c r="P5070" t="str">
        <f>VLOOKUP(G5070,Agents!A:E,4,FALSE)</f>
        <v>Team1</v>
      </c>
      <c r="Q5070" t="str">
        <f>VLOOKUP(G5070,Agents!A:E,5,FALSE)</f>
        <v>Junior</v>
      </c>
      <c r="R5070" t="str">
        <f>VLOOKUP(G5070,Agents!A:E,2,FALSE)</f>
        <v>Morning</v>
      </c>
    </row>
    <row r="5071" spans="1:18" x14ac:dyDescent="0.35">
      <c r="A5071" t="s">
        <v>8341</v>
      </c>
      <c r="B5071" t="s">
        <v>8342</v>
      </c>
      <c r="C5071" t="s">
        <v>22</v>
      </c>
      <c r="D5071" t="s">
        <v>26</v>
      </c>
      <c r="E5071" s="1">
        <v>46067.260416666664</v>
      </c>
      <c r="F5071" s="1">
        <v>46067.802083333336</v>
      </c>
      <c r="G5071" t="s">
        <v>156</v>
      </c>
      <c r="H5071" t="s">
        <v>15</v>
      </c>
      <c r="I5071" t="s">
        <v>16</v>
      </c>
      <c r="J5071">
        <v>4</v>
      </c>
      <c r="K5071" t="str">
        <f>IF(tickets_dataset[[#This Row],[status]] = "Closed", "Yes","No")</f>
        <v>Yes</v>
      </c>
      <c r="L5071" s="2">
        <f t="shared" si="316"/>
        <v>13.000000000116415</v>
      </c>
      <c r="M5071" t="str">
        <f t="shared" si="317"/>
        <v>No</v>
      </c>
      <c r="N5071" t="str">
        <f t="shared" si="318"/>
        <v>Feb</v>
      </c>
      <c r="O5071" s="2">
        <f t="shared" si="319"/>
        <v>0.54166666667151731</v>
      </c>
      <c r="P5071" t="str">
        <f>VLOOKUP(G5071,Agents!A:E,4,FALSE)</f>
        <v>Team3</v>
      </c>
      <c r="Q5071" t="str">
        <f>VLOOKUP(G5071,Agents!A:E,5,FALSE)</f>
        <v>Mid</v>
      </c>
      <c r="R5071" t="str">
        <f>VLOOKUP(G5071,Agents!A:E,2,FALSE)</f>
        <v>Evening</v>
      </c>
    </row>
    <row r="5072" spans="1:18" x14ac:dyDescent="0.35">
      <c r="A5072" t="s">
        <v>8343</v>
      </c>
      <c r="B5072" t="s">
        <v>58</v>
      </c>
      <c r="C5072" t="s">
        <v>12</v>
      </c>
      <c r="D5072" t="s">
        <v>38</v>
      </c>
      <c r="E5072" s="1">
        <v>46034.890972222223</v>
      </c>
      <c r="F5072" s="1">
        <v>46036.515972222223</v>
      </c>
      <c r="G5072" t="s">
        <v>234</v>
      </c>
      <c r="H5072" t="s">
        <v>15</v>
      </c>
      <c r="I5072" t="s">
        <v>16</v>
      </c>
      <c r="J5072">
        <v>5</v>
      </c>
      <c r="K5072" t="str">
        <f>IF(tickets_dataset[[#This Row],[status]] = "Closed", "Yes","No")</f>
        <v>Yes</v>
      </c>
      <c r="L5072" s="2">
        <f t="shared" si="316"/>
        <v>39</v>
      </c>
      <c r="M5072" t="str">
        <f t="shared" si="317"/>
        <v>No</v>
      </c>
      <c r="N5072" t="str">
        <f t="shared" si="318"/>
        <v>Jan</v>
      </c>
      <c r="O5072" s="2">
        <f t="shared" si="319"/>
        <v>1.625</v>
      </c>
      <c r="P5072" t="str">
        <f>VLOOKUP(G5072,Agents!A:E,4,FALSE)</f>
        <v>Team5</v>
      </c>
      <c r="Q5072" t="str">
        <f>VLOOKUP(G5072,Agents!A:E,5,FALSE)</f>
        <v>Senior</v>
      </c>
      <c r="R5072" t="str">
        <f>VLOOKUP(G5072,Agents!A:E,2,FALSE)</f>
        <v>Night</v>
      </c>
    </row>
    <row r="5073" spans="1:18" x14ac:dyDescent="0.35">
      <c r="A5073" t="s">
        <v>8344</v>
      </c>
      <c r="B5073" t="s">
        <v>1293</v>
      </c>
      <c r="C5073" t="s">
        <v>50</v>
      </c>
      <c r="D5073" t="s">
        <v>38</v>
      </c>
      <c r="E5073" s="1">
        <v>46095.12222222222</v>
      </c>
      <c r="F5073" s="1">
        <v>46096.37222222222</v>
      </c>
      <c r="G5073" t="s">
        <v>39</v>
      </c>
      <c r="H5073" t="s">
        <v>15</v>
      </c>
      <c r="I5073" t="s">
        <v>16</v>
      </c>
      <c r="J5073">
        <v>3</v>
      </c>
      <c r="K5073" t="str">
        <f>IF(tickets_dataset[[#This Row],[status]] = "Closed", "Yes","No")</f>
        <v>Yes</v>
      </c>
      <c r="L5073" s="2">
        <f t="shared" si="316"/>
        <v>30</v>
      </c>
      <c r="M5073" t="str">
        <f t="shared" si="317"/>
        <v>No</v>
      </c>
      <c r="N5073" t="str">
        <f t="shared" si="318"/>
        <v>Mar</v>
      </c>
      <c r="O5073" s="2">
        <f t="shared" si="319"/>
        <v>1.25</v>
      </c>
      <c r="P5073" t="str">
        <f>VLOOKUP(G5073,Agents!A:E,4,FALSE)</f>
        <v>Team3</v>
      </c>
      <c r="Q5073" t="str">
        <f>VLOOKUP(G5073,Agents!A:E,5,FALSE)</f>
        <v>Mid</v>
      </c>
      <c r="R5073" t="str">
        <f>VLOOKUP(G5073,Agents!A:E,2,FALSE)</f>
        <v>Night</v>
      </c>
    </row>
    <row r="5074" spans="1:18" x14ac:dyDescent="0.35">
      <c r="A5074" t="s">
        <v>8345</v>
      </c>
      <c r="B5074" t="s">
        <v>1669</v>
      </c>
      <c r="C5074" t="s">
        <v>22</v>
      </c>
      <c r="D5074" t="s">
        <v>26</v>
      </c>
      <c r="E5074" s="1">
        <v>46064.602083333331</v>
      </c>
      <c r="F5074" s="1">
        <v>46066.893750000003</v>
      </c>
      <c r="G5074" t="s">
        <v>357</v>
      </c>
      <c r="H5074" t="s">
        <v>28</v>
      </c>
      <c r="I5074" t="s">
        <v>16</v>
      </c>
      <c r="J5074">
        <v>5</v>
      </c>
      <c r="K5074" t="str">
        <f>IF(tickets_dataset[[#This Row],[status]] = "Closed", "Yes","No")</f>
        <v>No</v>
      </c>
      <c r="L5074" s="2">
        <f t="shared" si="316"/>
        <v>55.000000000116415</v>
      </c>
      <c r="M5074" t="str">
        <f t="shared" si="317"/>
        <v>Yes</v>
      </c>
      <c r="N5074" t="str">
        <f t="shared" si="318"/>
        <v>Feb</v>
      </c>
      <c r="O5074" s="2">
        <f t="shared" si="319"/>
        <v>2.2916666666715173</v>
      </c>
      <c r="P5074" t="str">
        <f>VLOOKUP(G5074,Agents!A:E,4,FALSE)</f>
        <v>Team1</v>
      </c>
      <c r="Q5074" t="str">
        <f>VLOOKUP(G5074,Agents!A:E,5,FALSE)</f>
        <v>Mid</v>
      </c>
      <c r="R5074" t="str">
        <f>VLOOKUP(G5074,Agents!A:E,2,FALSE)</f>
        <v>Morning</v>
      </c>
    </row>
    <row r="5075" spans="1:18" x14ac:dyDescent="0.35">
      <c r="A5075" t="s">
        <v>8346</v>
      </c>
      <c r="B5075" t="s">
        <v>8347</v>
      </c>
      <c r="C5075" t="s">
        <v>12</v>
      </c>
      <c r="D5075" t="s">
        <v>26</v>
      </c>
      <c r="E5075" s="1">
        <v>46072.427083333336</v>
      </c>
      <c r="F5075" s="1">
        <v>46074.135416666664</v>
      </c>
      <c r="G5075" t="s">
        <v>80</v>
      </c>
      <c r="H5075" t="s">
        <v>15</v>
      </c>
      <c r="I5075" t="s">
        <v>16</v>
      </c>
      <c r="J5075">
        <v>3</v>
      </c>
      <c r="K5075" t="str">
        <f>IF(tickets_dataset[[#This Row],[status]] = "Closed", "Yes","No")</f>
        <v>Yes</v>
      </c>
      <c r="L5075" s="2">
        <f t="shared" si="316"/>
        <v>40.999999999883585</v>
      </c>
      <c r="M5075" t="str">
        <f t="shared" si="317"/>
        <v>No</v>
      </c>
      <c r="N5075" t="str">
        <f t="shared" si="318"/>
        <v>Feb</v>
      </c>
      <c r="O5075" s="2">
        <f t="shared" si="319"/>
        <v>1.7083333333284827</v>
      </c>
      <c r="P5075" t="str">
        <f>VLOOKUP(G5075,Agents!A:E,4,FALSE)</f>
        <v>Team3</v>
      </c>
      <c r="Q5075" t="str">
        <f>VLOOKUP(G5075,Agents!A:E,5,FALSE)</f>
        <v>Junior</v>
      </c>
      <c r="R5075" t="str">
        <f>VLOOKUP(G5075,Agents!A:E,2,FALSE)</f>
        <v>Evening</v>
      </c>
    </row>
    <row r="5076" spans="1:18" x14ac:dyDescent="0.35">
      <c r="A5076" t="s">
        <v>8348</v>
      </c>
      <c r="B5076" t="s">
        <v>8349</v>
      </c>
      <c r="C5076" t="s">
        <v>50</v>
      </c>
      <c r="D5076" t="s">
        <v>26</v>
      </c>
      <c r="E5076" s="1">
        <v>46089.923611111109</v>
      </c>
      <c r="F5076" s="1">
        <v>46092.131944444445</v>
      </c>
      <c r="G5076" t="s">
        <v>39</v>
      </c>
      <c r="H5076" t="s">
        <v>15</v>
      </c>
      <c r="I5076" t="s">
        <v>16</v>
      </c>
      <c r="J5076">
        <v>4</v>
      </c>
      <c r="K5076" t="str">
        <f>IF(tickets_dataset[[#This Row],[status]] = "Closed", "Yes","No")</f>
        <v>Yes</v>
      </c>
      <c r="L5076" s="2">
        <f t="shared" si="316"/>
        <v>53.000000000058208</v>
      </c>
      <c r="M5076" t="str">
        <f t="shared" si="317"/>
        <v>Yes</v>
      </c>
      <c r="N5076" t="str">
        <f t="shared" si="318"/>
        <v>Mar</v>
      </c>
      <c r="O5076" s="2">
        <f t="shared" si="319"/>
        <v>2.2083333333357587</v>
      </c>
      <c r="P5076" t="str">
        <f>VLOOKUP(G5076,Agents!A:E,4,FALSE)</f>
        <v>Team3</v>
      </c>
      <c r="Q5076" t="str">
        <f>VLOOKUP(G5076,Agents!A:E,5,FALSE)</f>
        <v>Mid</v>
      </c>
      <c r="R5076" t="str">
        <f>VLOOKUP(G5076,Agents!A:E,2,FALSE)</f>
        <v>Night</v>
      </c>
    </row>
    <row r="5077" spans="1:18" x14ac:dyDescent="0.35">
      <c r="A5077" t="s">
        <v>8350</v>
      </c>
      <c r="B5077" t="s">
        <v>8107</v>
      </c>
      <c r="C5077" t="s">
        <v>34</v>
      </c>
      <c r="D5077" t="s">
        <v>13</v>
      </c>
      <c r="E5077" s="1">
        <v>46029.878472222219</v>
      </c>
      <c r="F5077" s="1">
        <v>46031.211805555555</v>
      </c>
      <c r="G5077" t="s">
        <v>77</v>
      </c>
      <c r="H5077" t="s">
        <v>28</v>
      </c>
      <c r="I5077" t="s">
        <v>16</v>
      </c>
      <c r="J5077">
        <v>4</v>
      </c>
      <c r="K5077" t="str">
        <f>IF(tickets_dataset[[#This Row],[status]] = "Closed", "Yes","No")</f>
        <v>No</v>
      </c>
      <c r="L5077" s="2">
        <f t="shared" si="316"/>
        <v>32.000000000058208</v>
      </c>
      <c r="M5077" t="str">
        <f t="shared" si="317"/>
        <v>No</v>
      </c>
      <c r="N5077" t="str">
        <f t="shared" si="318"/>
        <v>Jan</v>
      </c>
      <c r="O5077" s="2">
        <f t="shared" si="319"/>
        <v>1.3333333333357587</v>
      </c>
      <c r="P5077" t="str">
        <f>VLOOKUP(G5077,Agents!A:E,4,FALSE)</f>
        <v>Team5</v>
      </c>
      <c r="Q5077" t="str">
        <f>VLOOKUP(G5077,Agents!A:E,5,FALSE)</f>
        <v>Junior</v>
      </c>
      <c r="R5077" t="str">
        <f>VLOOKUP(G5077,Agents!A:E,2,FALSE)</f>
        <v>Evening</v>
      </c>
    </row>
    <row r="5078" spans="1:18" x14ac:dyDescent="0.35">
      <c r="A5078" t="s">
        <v>8351</v>
      </c>
      <c r="B5078" t="s">
        <v>4446</v>
      </c>
      <c r="C5078" t="s">
        <v>34</v>
      </c>
      <c r="D5078" t="s">
        <v>13</v>
      </c>
      <c r="E5078" s="1">
        <v>46089.444444444445</v>
      </c>
      <c r="F5078" s="1">
        <v>46090.069444444445</v>
      </c>
      <c r="G5078" t="s">
        <v>31</v>
      </c>
      <c r="H5078" t="s">
        <v>28</v>
      </c>
      <c r="I5078" t="s">
        <v>16</v>
      </c>
      <c r="J5078">
        <v>3</v>
      </c>
      <c r="K5078" t="str">
        <f>IF(tickets_dataset[[#This Row],[status]] = "Closed", "Yes","No")</f>
        <v>No</v>
      </c>
      <c r="L5078" s="2">
        <f t="shared" si="316"/>
        <v>15</v>
      </c>
      <c r="M5078" t="str">
        <f t="shared" si="317"/>
        <v>No</v>
      </c>
      <c r="N5078" t="str">
        <f t="shared" si="318"/>
        <v>Mar</v>
      </c>
      <c r="O5078" s="2">
        <f t="shared" si="319"/>
        <v>0.625</v>
      </c>
      <c r="P5078" t="str">
        <f>VLOOKUP(G5078,Agents!A:E,4,FALSE)</f>
        <v>Team5</v>
      </c>
      <c r="Q5078" t="str">
        <f>VLOOKUP(G5078,Agents!A:E,5,FALSE)</f>
        <v>Senior</v>
      </c>
      <c r="R5078" t="str">
        <f>VLOOKUP(G5078,Agents!A:E,2,FALSE)</f>
        <v>Evening</v>
      </c>
    </row>
    <row r="5079" spans="1:18" x14ac:dyDescent="0.35">
      <c r="A5079" t="s">
        <v>8352</v>
      </c>
      <c r="B5079" t="s">
        <v>8353</v>
      </c>
      <c r="C5079" t="s">
        <v>76</v>
      </c>
      <c r="D5079" t="s">
        <v>38</v>
      </c>
      <c r="E5079" s="1">
        <v>46036.237500000003</v>
      </c>
      <c r="F5079" s="1">
        <v>46036.779166666667</v>
      </c>
      <c r="G5079" t="s">
        <v>140</v>
      </c>
      <c r="H5079" t="s">
        <v>15</v>
      </c>
      <c r="I5079" t="s">
        <v>16</v>
      </c>
      <c r="J5079">
        <v>4</v>
      </c>
      <c r="K5079" t="str">
        <f>IF(tickets_dataset[[#This Row],[status]] = "Closed", "Yes","No")</f>
        <v>Yes</v>
      </c>
      <c r="L5079" s="2">
        <f t="shared" si="316"/>
        <v>12.999999999941792</v>
      </c>
      <c r="M5079" t="str">
        <f t="shared" si="317"/>
        <v>No</v>
      </c>
      <c r="N5079" t="str">
        <f t="shared" si="318"/>
        <v>Jan</v>
      </c>
      <c r="O5079" s="2">
        <f t="shared" si="319"/>
        <v>0.54166666666424135</v>
      </c>
      <c r="P5079" t="str">
        <f>VLOOKUP(G5079,Agents!A:E,4,FALSE)</f>
        <v>Team1</v>
      </c>
      <c r="Q5079" t="str">
        <f>VLOOKUP(G5079,Agents!A:E,5,FALSE)</f>
        <v>Junior</v>
      </c>
      <c r="R5079" t="str">
        <f>VLOOKUP(G5079,Agents!A:E,2,FALSE)</f>
        <v>Morning</v>
      </c>
    </row>
    <row r="5080" spans="1:18" x14ac:dyDescent="0.35">
      <c r="A5080" t="s">
        <v>8354</v>
      </c>
      <c r="B5080" t="s">
        <v>8214</v>
      </c>
      <c r="C5080" t="s">
        <v>34</v>
      </c>
      <c r="D5080" t="s">
        <v>38</v>
      </c>
      <c r="E5080" s="1">
        <v>46076.552777777775</v>
      </c>
      <c r="F5080" s="1">
        <v>46076.927777777775</v>
      </c>
      <c r="G5080" t="s">
        <v>190</v>
      </c>
      <c r="H5080" t="s">
        <v>15</v>
      </c>
      <c r="I5080" t="s">
        <v>68</v>
      </c>
      <c r="J5080">
        <v>4</v>
      </c>
      <c r="K5080" t="str">
        <f>IF(tickets_dataset[[#This Row],[status]] = "Closed", "Yes","No")</f>
        <v>Yes</v>
      </c>
      <c r="L5080" s="2">
        <f t="shared" si="316"/>
        <v>9</v>
      </c>
      <c r="M5080" t="str">
        <f t="shared" si="317"/>
        <v>No</v>
      </c>
      <c r="N5080" t="str">
        <f t="shared" si="318"/>
        <v>Feb</v>
      </c>
      <c r="O5080" s="2">
        <f t="shared" si="319"/>
        <v>0.375</v>
      </c>
      <c r="P5080" t="str">
        <f>VLOOKUP(G5080,Agents!A:E,4,FALSE)</f>
        <v>Team1</v>
      </c>
      <c r="Q5080" t="str">
        <f>VLOOKUP(G5080,Agents!A:E,5,FALSE)</f>
        <v>Senior</v>
      </c>
      <c r="R5080" t="str">
        <f>VLOOKUP(G5080,Agents!A:E,2,FALSE)</f>
        <v>Night</v>
      </c>
    </row>
    <row r="5081" spans="1:18" x14ac:dyDescent="0.35">
      <c r="A5081" t="s">
        <v>8355</v>
      </c>
      <c r="B5081" t="s">
        <v>5345</v>
      </c>
      <c r="C5081" t="s">
        <v>76</v>
      </c>
      <c r="D5081" t="s">
        <v>26</v>
      </c>
      <c r="E5081" s="1">
        <v>46096.922222222223</v>
      </c>
      <c r="F5081" s="1">
        <v>46097.213888888888</v>
      </c>
      <c r="G5081" t="s">
        <v>156</v>
      </c>
      <c r="H5081" t="s">
        <v>15</v>
      </c>
      <c r="I5081" t="s">
        <v>16</v>
      </c>
      <c r="J5081">
        <v>4</v>
      </c>
      <c r="K5081" t="str">
        <f>IF(tickets_dataset[[#This Row],[status]] = "Closed", "Yes","No")</f>
        <v>Yes</v>
      </c>
      <c r="L5081" s="2">
        <f t="shared" si="316"/>
        <v>6.9999999999417923</v>
      </c>
      <c r="M5081" t="str">
        <f t="shared" si="317"/>
        <v>No</v>
      </c>
      <c r="N5081" t="str">
        <f t="shared" si="318"/>
        <v>Mar</v>
      </c>
      <c r="O5081" s="2">
        <f t="shared" si="319"/>
        <v>0.29166666666424135</v>
      </c>
      <c r="P5081" t="str">
        <f>VLOOKUP(G5081,Agents!A:E,4,FALSE)</f>
        <v>Team3</v>
      </c>
      <c r="Q5081" t="str">
        <f>VLOOKUP(G5081,Agents!A:E,5,FALSE)</f>
        <v>Mid</v>
      </c>
      <c r="R5081" t="str">
        <f>VLOOKUP(G5081,Agents!A:E,2,FALSE)</f>
        <v>Evening</v>
      </c>
    </row>
    <row r="5082" spans="1:18" x14ac:dyDescent="0.35">
      <c r="A5082" t="s">
        <v>8356</v>
      </c>
      <c r="B5082" t="s">
        <v>8357</v>
      </c>
      <c r="C5082" t="s">
        <v>76</v>
      </c>
      <c r="D5082" t="s">
        <v>38</v>
      </c>
      <c r="E5082" s="1">
        <v>46037.160416666666</v>
      </c>
      <c r="F5082" s="1">
        <v>46040.32708333333</v>
      </c>
      <c r="G5082" t="s">
        <v>131</v>
      </c>
      <c r="H5082" t="s">
        <v>15</v>
      </c>
      <c r="I5082" t="s">
        <v>16</v>
      </c>
      <c r="J5082">
        <v>4</v>
      </c>
      <c r="K5082" t="str">
        <f>IF(tickets_dataset[[#This Row],[status]] = "Closed", "Yes","No")</f>
        <v>Yes</v>
      </c>
      <c r="L5082" s="2">
        <f t="shared" si="316"/>
        <v>75.999999999941792</v>
      </c>
      <c r="M5082" t="str">
        <f t="shared" si="317"/>
        <v>Yes</v>
      </c>
      <c r="N5082" t="str">
        <f t="shared" si="318"/>
        <v>Jan</v>
      </c>
      <c r="O5082" s="2">
        <f t="shared" si="319"/>
        <v>3.1666666666642413</v>
      </c>
      <c r="P5082" t="str">
        <f>VLOOKUP(G5082,Agents!A:E,4,FALSE)</f>
        <v>Team4</v>
      </c>
      <c r="Q5082" t="str">
        <f>VLOOKUP(G5082,Agents!A:E,5,FALSE)</f>
        <v>Junior</v>
      </c>
      <c r="R5082" t="str">
        <f>VLOOKUP(G5082,Agents!A:E,2,FALSE)</f>
        <v>Night</v>
      </c>
    </row>
    <row r="5083" spans="1:18" x14ac:dyDescent="0.35">
      <c r="A5083" t="s">
        <v>8358</v>
      </c>
      <c r="B5083" t="s">
        <v>8359</v>
      </c>
      <c r="C5083" t="s">
        <v>76</v>
      </c>
      <c r="D5083" t="s">
        <v>38</v>
      </c>
      <c r="E5083" s="1">
        <v>46110.736805555556</v>
      </c>
      <c r="F5083" s="1">
        <v>46111.736805555556</v>
      </c>
      <c r="G5083" t="s">
        <v>80</v>
      </c>
      <c r="H5083" t="s">
        <v>15</v>
      </c>
      <c r="I5083" t="s">
        <v>16</v>
      </c>
      <c r="J5083">
        <v>3</v>
      </c>
      <c r="K5083" t="str">
        <f>IF(tickets_dataset[[#This Row],[status]] = "Closed", "Yes","No")</f>
        <v>Yes</v>
      </c>
      <c r="L5083" s="2">
        <f t="shared" si="316"/>
        <v>24</v>
      </c>
      <c r="M5083" t="str">
        <f t="shared" si="317"/>
        <v>No</v>
      </c>
      <c r="N5083" t="str">
        <f t="shared" si="318"/>
        <v>Mar</v>
      </c>
      <c r="O5083" s="2">
        <f t="shared" si="319"/>
        <v>1</v>
      </c>
      <c r="P5083" t="str">
        <f>VLOOKUP(G5083,Agents!A:E,4,FALSE)</f>
        <v>Team3</v>
      </c>
      <c r="Q5083" t="str">
        <f>VLOOKUP(G5083,Agents!A:E,5,FALSE)</f>
        <v>Junior</v>
      </c>
      <c r="R5083" t="str">
        <f>VLOOKUP(G5083,Agents!A:E,2,FALSE)</f>
        <v>Evening</v>
      </c>
    </row>
    <row r="5084" spans="1:18" x14ac:dyDescent="0.35">
      <c r="A5084" t="s">
        <v>8360</v>
      </c>
      <c r="B5084" t="s">
        <v>8361</v>
      </c>
      <c r="C5084" t="s">
        <v>22</v>
      </c>
      <c r="D5084" t="s">
        <v>38</v>
      </c>
      <c r="E5084" s="1">
        <v>46027.197916666664</v>
      </c>
      <c r="F5084" s="1">
        <v>46030.364583333336</v>
      </c>
      <c r="G5084" t="s">
        <v>221</v>
      </c>
      <c r="H5084" t="s">
        <v>15</v>
      </c>
      <c r="I5084" t="s">
        <v>68</v>
      </c>
      <c r="J5084">
        <v>3</v>
      </c>
      <c r="K5084" t="str">
        <f>IF(tickets_dataset[[#This Row],[status]] = "Closed", "Yes","No")</f>
        <v>Yes</v>
      </c>
      <c r="L5084" s="2">
        <f t="shared" si="316"/>
        <v>76.000000000116415</v>
      </c>
      <c r="M5084" t="str">
        <f t="shared" si="317"/>
        <v>Yes</v>
      </c>
      <c r="N5084" t="str">
        <f t="shared" si="318"/>
        <v>Jan</v>
      </c>
      <c r="O5084" s="2">
        <f t="shared" si="319"/>
        <v>3.1666666666715173</v>
      </c>
      <c r="P5084" t="str">
        <f>VLOOKUP(G5084,Agents!A:E,4,FALSE)</f>
        <v>Team4</v>
      </c>
      <c r="Q5084" t="str">
        <f>VLOOKUP(G5084,Agents!A:E,5,FALSE)</f>
        <v>Senior</v>
      </c>
      <c r="R5084" t="str">
        <f>VLOOKUP(G5084,Agents!A:E,2,FALSE)</f>
        <v>Morning</v>
      </c>
    </row>
    <row r="5085" spans="1:18" x14ac:dyDescent="0.35">
      <c r="A5085" t="s">
        <v>8362</v>
      </c>
      <c r="B5085" t="s">
        <v>1148</v>
      </c>
      <c r="C5085" t="s">
        <v>12</v>
      </c>
      <c r="D5085" t="s">
        <v>38</v>
      </c>
      <c r="E5085" s="1">
        <v>46050.298611111109</v>
      </c>
      <c r="F5085" s="1">
        <v>46051.048611111109</v>
      </c>
      <c r="G5085" t="s">
        <v>170</v>
      </c>
      <c r="H5085" t="s">
        <v>15</v>
      </c>
      <c r="I5085" t="s">
        <v>16</v>
      </c>
      <c r="J5085">
        <v>5</v>
      </c>
      <c r="K5085" t="str">
        <f>IF(tickets_dataset[[#This Row],[status]] = "Closed", "Yes","No")</f>
        <v>Yes</v>
      </c>
      <c r="L5085" s="2">
        <f t="shared" si="316"/>
        <v>18</v>
      </c>
      <c r="M5085" t="str">
        <f t="shared" si="317"/>
        <v>No</v>
      </c>
      <c r="N5085" t="str">
        <f t="shared" si="318"/>
        <v>Jan</v>
      </c>
      <c r="O5085" s="2">
        <f t="shared" si="319"/>
        <v>0.75</v>
      </c>
      <c r="P5085" t="str">
        <f>VLOOKUP(G5085,Agents!A:E,4,FALSE)</f>
        <v>Team5</v>
      </c>
      <c r="Q5085" t="str">
        <f>VLOOKUP(G5085,Agents!A:E,5,FALSE)</f>
        <v>Junior</v>
      </c>
      <c r="R5085" t="str">
        <f>VLOOKUP(G5085,Agents!A:E,2,FALSE)</f>
        <v>Night</v>
      </c>
    </row>
    <row r="5086" spans="1:18" x14ac:dyDescent="0.35">
      <c r="A5086" t="s">
        <v>8363</v>
      </c>
      <c r="B5086" t="s">
        <v>5761</v>
      </c>
      <c r="C5086" t="s">
        <v>22</v>
      </c>
      <c r="D5086" t="s">
        <v>26</v>
      </c>
      <c r="E5086" s="1">
        <v>46098.910416666666</v>
      </c>
      <c r="F5086" s="1">
        <v>46099.32708333333</v>
      </c>
      <c r="G5086" t="s">
        <v>167</v>
      </c>
      <c r="H5086" t="s">
        <v>15</v>
      </c>
      <c r="I5086" t="s">
        <v>16</v>
      </c>
      <c r="J5086">
        <v>4</v>
      </c>
      <c r="K5086" t="str">
        <f>IF(tickets_dataset[[#This Row],[status]] = "Closed", "Yes","No")</f>
        <v>Yes</v>
      </c>
      <c r="L5086" s="2">
        <f t="shared" si="316"/>
        <v>9.9999999999417923</v>
      </c>
      <c r="M5086" t="str">
        <f t="shared" si="317"/>
        <v>No</v>
      </c>
      <c r="N5086" t="str">
        <f t="shared" si="318"/>
        <v>Mar</v>
      </c>
      <c r="O5086" s="2">
        <f t="shared" si="319"/>
        <v>0.41666666666424135</v>
      </c>
      <c r="P5086" t="str">
        <f>VLOOKUP(G5086,Agents!A:E,4,FALSE)</f>
        <v>Team3</v>
      </c>
      <c r="Q5086" t="str">
        <f>VLOOKUP(G5086,Agents!A:E,5,FALSE)</f>
        <v>Mid</v>
      </c>
      <c r="R5086" t="str">
        <f>VLOOKUP(G5086,Agents!A:E,2,FALSE)</f>
        <v>Evening</v>
      </c>
    </row>
    <row r="5087" spans="1:18" x14ac:dyDescent="0.35">
      <c r="A5087" t="s">
        <v>8364</v>
      </c>
      <c r="B5087" t="s">
        <v>2513</v>
      </c>
      <c r="C5087" t="s">
        <v>12</v>
      </c>
      <c r="D5087" t="s">
        <v>38</v>
      </c>
      <c r="E5087" s="1">
        <v>46027.083333333336</v>
      </c>
      <c r="F5087" s="1">
        <v>46027.625</v>
      </c>
      <c r="G5087" t="s">
        <v>128</v>
      </c>
      <c r="H5087" t="s">
        <v>15</v>
      </c>
      <c r="I5087" t="s">
        <v>16</v>
      </c>
      <c r="J5087">
        <v>5</v>
      </c>
      <c r="K5087" t="str">
        <f>IF(tickets_dataset[[#This Row],[status]] = "Closed", "Yes","No")</f>
        <v>Yes</v>
      </c>
      <c r="L5087" s="2">
        <f t="shared" si="316"/>
        <v>12.999999999941792</v>
      </c>
      <c r="M5087" t="str">
        <f t="shared" si="317"/>
        <v>No</v>
      </c>
      <c r="N5087" t="str">
        <f t="shared" si="318"/>
        <v>Jan</v>
      </c>
      <c r="O5087" s="2">
        <f t="shared" si="319"/>
        <v>0.54166666666424135</v>
      </c>
      <c r="P5087" t="str">
        <f>VLOOKUP(G5087,Agents!A:E,4,FALSE)</f>
        <v>Team4</v>
      </c>
      <c r="Q5087" t="str">
        <f>VLOOKUP(G5087,Agents!A:E,5,FALSE)</f>
        <v>Mid</v>
      </c>
      <c r="R5087" t="str">
        <f>VLOOKUP(G5087,Agents!A:E,2,FALSE)</f>
        <v>Night</v>
      </c>
    </row>
    <row r="5088" spans="1:18" x14ac:dyDescent="0.35">
      <c r="A5088" t="s">
        <v>8365</v>
      </c>
      <c r="B5088" t="s">
        <v>1922</v>
      </c>
      <c r="C5088" t="s">
        <v>34</v>
      </c>
      <c r="D5088" t="s">
        <v>26</v>
      </c>
      <c r="E5088" s="1">
        <v>46057.754861111112</v>
      </c>
      <c r="F5088" s="1">
        <v>46058.963194444441</v>
      </c>
      <c r="G5088" t="s">
        <v>19</v>
      </c>
      <c r="H5088" t="s">
        <v>15</v>
      </c>
      <c r="I5088" t="s">
        <v>16</v>
      </c>
      <c r="J5088">
        <v>5</v>
      </c>
      <c r="K5088" t="str">
        <f>IF(tickets_dataset[[#This Row],[status]] = "Closed", "Yes","No")</f>
        <v>Yes</v>
      </c>
      <c r="L5088" s="2">
        <f t="shared" si="316"/>
        <v>28.999999999883585</v>
      </c>
      <c r="M5088" t="str">
        <f t="shared" si="317"/>
        <v>No</v>
      </c>
      <c r="N5088" t="str">
        <f t="shared" si="318"/>
        <v>Feb</v>
      </c>
      <c r="O5088" s="2">
        <f t="shared" si="319"/>
        <v>1.2083333333284827</v>
      </c>
      <c r="P5088" t="str">
        <f>VLOOKUP(G5088,Agents!A:E,4,FALSE)</f>
        <v>Team4</v>
      </c>
      <c r="Q5088" t="str">
        <f>VLOOKUP(G5088,Agents!A:E,5,FALSE)</f>
        <v>Senior</v>
      </c>
      <c r="R5088" t="str">
        <f>VLOOKUP(G5088,Agents!A:E,2,FALSE)</f>
        <v>Evening</v>
      </c>
    </row>
    <row r="5089" spans="1:18" x14ac:dyDescent="0.35">
      <c r="A5089" t="s">
        <v>8366</v>
      </c>
      <c r="B5089" t="s">
        <v>4844</v>
      </c>
      <c r="C5089" t="s">
        <v>76</v>
      </c>
      <c r="D5089" t="s">
        <v>13</v>
      </c>
      <c r="E5089" s="1">
        <v>46039.384722222225</v>
      </c>
      <c r="F5089" s="1">
        <v>46040.843055555553</v>
      </c>
      <c r="G5089" t="s">
        <v>62</v>
      </c>
      <c r="H5089" t="s">
        <v>15</v>
      </c>
      <c r="I5089" t="s">
        <v>16</v>
      </c>
      <c r="J5089">
        <v>4</v>
      </c>
      <c r="K5089" t="str">
        <f>IF(tickets_dataset[[#This Row],[status]] = "Closed", "Yes","No")</f>
        <v>Yes</v>
      </c>
      <c r="L5089" s="2">
        <f t="shared" si="316"/>
        <v>34.999999999883585</v>
      </c>
      <c r="M5089" t="str">
        <f t="shared" si="317"/>
        <v>No</v>
      </c>
      <c r="N5089" t="str">
        <f t="shared" si="318"/>
        <v>Jan</v>
      </c>
      <c r="O5089" s="2">
        <f t="shared" si="319"/>
        <v>1.4583333333284827</v>
      </c>
      <c r="P5089" t="str">
        <f>VLOOKUP(G5089,Agents!A:E,4,FALSE)</f>
        <v>Team1</v>
      </c>
      <c r="Q5089" t="str">
        <f>VLOOKUP(G5089,Agents!A:E,5,FALSE)</f>
        <v>Junior</v>
      </c>
      <c r="R5089" t="str">
        <f>VLOOKUP(G5089,Agents!A:E,2,FALSE)</f>
        <v>Morning</v>
      </c>
    </row>
    <row r="5090" spans="1:18" x14ac:dyDescent="0.35">
      <c r="A5090" t="s">
        <v>8367</v>
      </c>
      <c r="B5090" t="s">
        <v>6777</v>
      </c>
      <c r="C5090" t="s">
        <v>22</v>
      </c>
      <c r="D5090" t="s">
        <v>38</v>
      </c>
      <c r="E5090" s="1">
        <v>46026.382638888892</v>
      </c>
      <c r="F5090" s="1">
        <v>46028.674305555556</v>
      </c>
      <c r="G5090" t="s">
        <v>86</v>
      </c>
      <c r="H5090" t="s">
        <v>15</v>
      </c>
      <c r="I5090" t="s">
        <v>16</v>
      </c>
      <c r="J5090">
        <v>4</v>
      </c>
      <c r="K5090" t="str">
        <f>IF(tickets_dataset[[#This Row],[status]] = "Closed", "Yes","No")</f>
        <v>Yes</v>
      </c>
      <c r="L5090" s="2">
        <f t="shared" si="316"/>
        <v>54.999999999941792</v>
      </c>
      <c r="M5090" t="str">
        <f t="shared" si="317"/>
        <v>Yes</v>
      </c>
      <c r="N5090" t="str">
        <f t="shared" si="318"/>
        <v>Jan</v>
      </c>
      <c r="O5090" s="2">
        <f t="shared" si="319"/>
        <v>2.2916666666642413</v>
      </c>
      <c r="P5090" t="str">
        <f>VLOOKUP(G5090,Agents!A:E,4,FALSE)</f>
        <v>Team1</v>
      </c>
      <c r="Q5090" t="str">
        <f>VLOOKUP(G5090,Agents!A:E,5,FALSE)</f>
        <v>Mid</v>
      </c>
      <c r="R5090" t="str">
        <f>VLOOKUP(G5090,Agents!A:E,2,FALSE)</f>
        <v>Morning</v>
      </c>
    </row>
    <row r="5091" spans="1:18" x14ac:dyDescent="0.35">
      <c r="A5091" t="s">
        <v>8368</v>
      </c>
      <c r="B5091" t="s">
        <v>1403</v>
      </c>
      <c r="C5091" t="s">
        <v>76</v>
      </c>
      <c r="D5091" t="s">
        <v>13</v>
      </c>
      <c r="E5091" s="1">
        <v>46099.727777777778</v>
      </c>
      <c r="F5091" s="1">
        <v>46101.227777777778</v>
      </c>
      <c r="G5091" t="s">
        <v>56</v>
      </c>
      <c r="H5091" t="s">
        <v>28</v>
      </c>
      <c r="I5091" t="s">
        <v>16</v>
      </c>
      <c r="J5091">
        <v>3</v>
      </c>
      <c r="K5091" t="str">
        <f>IF(tickets_dataset[[#This Row],[status]] = "Closed", "Yes","No")</f>
        <v>No</v>
      </c>
      <c r="L5091" s="2">
        <f t="shared" si="316"/>
        <v>36</v>
      </c>
      <c r="M5091" t="str">
        <f t="shared" si="317"/>
        <v>No</v>
      </c>
      <c r="N5091" t="str">
        <f t="shared" si="318"/>
        <v>Mar</v>
      </c>
      <c r="O5091" s="2">
        <f t="shared" si="319"/>
        <v>1.5</v>
      </c>
      <c r="P5091" t="str">
        <f>VLOOKUP(G5091,Agents!A:E,4,FALSE)</f>
        <v>Team1</v>
      </c>
      <c r="Q5091" t="str">
        <f>VLOOKUP(G5091,Agents!A:E,5,FALSE)</f>
        <v>Senior</v>
      </c>
      <c r="R5091" t="str">
        <f>VLOOKUP(G5091,Agents!A:E,2,FALSE)</f>
        <v>Night</v>
      </c>
    </row>
    <row r="5092" spans="1:18" x14ac:dyDescent="0.35">
      <c r="A5092" t="s">
        <v>8369</v>
      </c>
      <c r="B5092" t="s">
        <v>5668</v>
      </c>
      <c r="C5092" t="s">
        <v>50</v>
      </c>
      <c r="D5092" t="s">
        <v>38</v>
      </c>
      <c r="E5092" s="1">
        <v>46081.354861111111</v>
      </c>
      <c r="F5092" s="1">
        <v>46083.188194444447</v>
      </c>
      <c r="G5092" t="s">
        <v>167</v>
      </c>
      <c r="H5092" t="s">
        <v>15</v>
      </c>
      <c r="I5092" t="s">
        <v>16</v>
      </c>
      <c r="J5092">
        <v>4</v>
      </c>
      <c r="K5092" t="str">
        <f>IF(tickets_dataset[[#This Row],[status]] = "Closed", "Yes","No")</f>
        <v>Yes</v>
      </c>
      <c r="L5092" s="2">
        <f t="shared" si="316"/>
        <v>44.000000000058208</v>
      </c>
      <c r="M5092" t="str">
        <f t="shared" si="317"/>
        <v>No</v>
      </c>
      <c r="N5092" t="str">
        <f t="shared" si="318"/>
        <v>Feb</v>
      </c>
      <c r="O5092" s="2">
        <f t="shared" si="319"/>
        <v>1.8333333333357587</v>
      </c>
      <c r="P5092" t="str">
        <f>VLOOKUP(G5092,Agents!A:E,4,FALSE)</f>
        <v>Team3</v>
      </c>
      <c r="Q5092" t="str">
        <f>VLOOKUP(G5092,Agents!A:E,5,FALSE)</f>
        <v>Mid</v>
      </c>
      <c r="R5092" t="str">
        <f>VLOOKUP(G5092,Agents!A:E,2,FALSE)</f>
        <v>Evening</v>
      </c>
    </row>
    <row r="5093" spans="1:18" x14ac:dyDescent="0.35">
      <c r="A5093" t="s">
        <v>8370</v>
      </c>
      <c r="B5093" t="s">
        <v>8371</v>
      </c>
      <c r="C5093" t="s">
        <v>50</v>
      </c>
      <c r="D5093" t="s">
        <v>38</v>
      </c>
      <c r="E5093" s="1">
        <v>46073.546527777777</v>
      </c>
      <c r="F5093" s="1">
        <v>46074.171527777777</v>
      </c>
      <c r="G5093" t="s">
        <v>14</v>
      </c>
      <c r="H5093" t="s">
        <v>28</v>
      </c>
      <c r="I5093" t="s">
        <v>16</v>
      </c>
      <c r="J5093">
        <v>4</v>
      </c>
      <c r="K5093" t="str">
        <f>IF(tickets_dataset[[#This Row],[status]] = "Closed", "Yes","No")</f>
        <v>No</v>
      </c>
      <c r="L5093" s="2">
        <f t="shared" si="316"/>
        <v>15</v>
      </c>
      <c r="M5093" t="str">
        <f t="shared" si="317"/>
        <v>No</v>
      </c>
      <c r="N5093" t="str">
        <f t="shared" si="318"/>
        <v>Feb</v>
      </c>
      <c r="O5093" s="2">
        <f t="shared" si="319"/>
        <v>0.625</v>
      </c>
      <c r="P5093" t="str">
        <f>VLOOKUP(G5093,Agents!A:E,4,FALSE)</f>
        <v>Team1</v>
      </c>
      <c r="Q5093" t="str">
        <f>VLOOKUP(G5093,Agents!A:E,5,FALSE)</f>
        <v>Senior</v>
      </c>
      <c r="R5093" t="str">
        <f>VLOOKUP(G5093,Agents!A:E,2,FALSE)</f>
        <v>Morning</v>
      </c>
    </row>
    <row r="5094" spans="1:18" x14ac:dyDescent="0.35">
      <c r="A5094" t="s">
        <v>8372</v>
      </c>
      <c r="B5094" t="s">
        <v>1943</v>
      </c>
      <c r="C5094" t="s">
        <v>76</v>
      </c>
      <c r="D5094" t="s">
        <v>38</v>
      </c>
      <c r="E5094" s="1">
        <v>46091.832638888889</v>
      </c>
      <c r="F5094" s="1">
        <v>46094.624305555553</v>
      </c>
      <c r="G5094" t="s">
        <v>77</v>
      </c>
      <c r="H5094" t="s">
        <v>15</v>
      </c>
      <c r="I5094" t="s">
        <v>68</v>
      </c>
      <c r="J5094">
        <v>4</v>
      </c>
      <c r="K5094" t="str">
        <f>IF(tickets_dataset[[#This Row],[status]] = "Closed", "Yes","No")</f>
        <v>Yes</v>
      </c>
      <c r="L5094" s="2">
        <f t="shared" si="316"/>
        <v>66.999999999941792</v>
      </c>
      <c r="M5094" t="str">
        <f t="shared" si="317"/>
        <v>Yes</v>
      </c>
      <c r="N5094" t="str">
        <f t="shared" si="318"/>
        <v>Mar</v>
      </c>
      <c r="O5094" s="2">
        <f t="shared" si="319"/>
        <v>2.7916666666642413</v>
      </c>
      <c r="P5094" t="str">
        <f>VLOOKUP(G5094,Agents!A:E,4,FALSE)</f>
        <v>Team5</v>
      </c>
      <c r="Q5094" t="str">
        <f>VLOOKUP(G5094,Agents!A:E,5,FALSE)</f>
        <v>Junior</v>
      </c>
      <c r="R5094" t="str">
        <f>VLOOKUP(G5094,Agents!A:E,2,FALSE)</f>
        <v>Evening</v>
      </c>
    </row>
    <row r="5095" spans="1:18" x14ac:dyDescent="0.35">
      <c r="A5095" t="s">
        <v>8373</v>
      </c>
      <c r="B5095" t="s">
        <v>4320</v>
      </c>
      <c r="C5095" t="s">
        <v>12</v>
      </c>
      <c r="D5095" t="s">
        <v>38</v>
      </c>
      <c r="E5095" s="1">
        <v>46094.520138888889</v>
      </c>
      <c r="F5095" s="1">
        <v>46096.978472222225</v>
      </c>
      <c r="G5095" t="s">
        <v>31</v>
      </c>
      <c r="H5095" t="s">
        <v>28</v>
      </c>
      <c r="I5095" t="s">
        <v>16</v>
      </c>
      <c r="J5095">
        <v>5</v>
      </c>
      <c r="K5095" t="str">
        <f>IF(tickets_dataset[[#This Row],[status]] = "Closed", "Yes","No")</f>
        <v>No</v>
      </c>
      <c r="L5095" s="2">
        <f t="shared" si="316"/>
        <v>59.000000000058208</v>
      </c>
      <c r="M5095" t="str">
        <f t="shared" si="317"/>
        <v>Yes</v>
      </c>
      <c r="N5095" t="str">
        <f t="shared" si="318"/>
        <v>Mar</v>
      </c>
      <c r="O5095" s="2">
        <f t="shared" si="319"/>
        <v>2.4583333333357587</v>
      </c>
      <c r="P5095" t="str">
        <f>VLOOKUP(G5095,Agents!A:E,4,FALSE)</f>
        <v>Team5</v>
      </c>
      <c r="Q5095" t="str">
        <f>VLOOKUP(G5095,Agents!A:E,5,FALSE)</f>
        <v>Senior</v>
      </c>
      <c r="R5095" t="str">
        <f>VLOOKUP(G5095,Agents!A:E,2,FALSE)</f>
        <v>Evening</v>
      </c>
    </row>
    <row r="5096" spans="1:18" x14ac:dyDescent="0.35">
      <c r="A5096" t="s">
        <v>8374</v>
      </c>
      <c r="B5096" t="s">
        <v>7215</v>
      </c>
      <c r="C5096" t="s">
        <v>12</v>
      </c>
      <c r="D5096" t="s">
        <v>13</v>
      </c>
      <c r="E5096" s="1">
        <v>46081.301388888889</v>
      </c>
      <c r="F5096" s="1">
        <v>46082.218055555553</v>
      </c>
      <c r="G5096" t="s">
        <v>39</v>
      </c>
      <c r="H5096" t="s">
        <v>132</v>
      </c>
      <c r="I5096" t="s">
        <v>16</v>
      </c>
      <c r="J5096">
        <v>4</v>
      </c>
      <c r="K5096" t="str">
        <f>IF(tickets_dataset[[#This Row],[status]] = "Closed", "Yes","No")</f>
        <v>No</v>
      </c>
      <c r="L5096" s="2">
        <f t="shared" si="316"/>
        <v>21.999999999941792</v>
      </c>
      <c r="M5096" t="str">
        <f t="shared" si="317"/>
        <v>No</v>
      </c>
      <c r="N5096" t="str">
        <f t="shared" si="318"/>
        <v>Feb</v>
      </c>
      <c r="O5096" s="2">
        <f t="shared" si="319"/>
        <v>0.91666666666424135</v>
      </c>
      <c r="P5096" t="str">
        <f>VLOOKUP(G5096,Agents!A:E,4,FALSE)</f>
        <v>Team3</v>
      </c>
      <c r="Q5096" t="str">
        <f>VLOOKUP(G5096,Agents!A:E,5,FALSE)</f>
        <v>Mid</v>
      </c>
      <c r="R5096" t="str">
        <f>VLOOKUP(G5096,Agents!A:E,2,FALSE)</f>
        <v>Night</v>
      </c>
    </row>
    <row r="5097" spans="1:18" x14ac:dyDescent="0.35">
      <c r="A5097" t="s">
        <v>8375</v>
      </c>
      <c r="B5097" t="s">
        <v>1420</v>
      </c>
      <c r="C5097" t="s">
        <v>76</v>
      </c>
      <c r="D5097" t="s">
        <v>13</v>
      </c>
      <c r="E5097" s="1">
        <v>46061.694444444445</v>
      </c>
      <c r="F5097" s="1">
        <v>46063.319444444445</v>
      </c>
      <c r="G5097" t="s">
        <v>131</v>
      </c>
      <c r="H5097" t="s">
        <v>15</v>
      </c>
      <c r="I5097" t="s">
        <v>68</v>
      </c>
      <c r="J5097">
        <v>1</v>
      </c>
      <c r="K5097" t="str">
        <f>IF(tickets_dataset[[#This Row],[status]] = "Closed", "Yes","No")</f>
        <v>Yes</v>
      </c>
      <c r="L5097" s="2">
        <f t="shared" si="316"/>
        <v>39</v>
      </c>
      <c r="M5097" t="str">
        <f t="shared" si="317"/>
        <v>No</v>
      </c>
      <c r="N5097" t="str">
        <f t="shared" si="318"/>
        <v>Feb</v>
      </c>
      <c r="O5097" s="2">
        <f t="shared" si="319"/>
        <v>1.625</v>
      </c>
      <c r="P5097" t="str">
        <f>VLOOKUP(G5097,Agents!A:E,4,FALSE)</f>
        <v>Team4</v>
      </c>
      <c r="Q5097" t="str">
        <f>VLOOKUP(G5097,Agents!A:E,5,FALSE)</f>
        <v>Junior</v>
      </c>
      <c r="R5097" t="str">
        <f>VLOOKUP(G5097,Agents!A:E,2,FALSE)</f>
        <v>Night</v>
      </c>
    </row>
    <row r="5098" spans="1:18" x14ac:dyDescent="0.35">
      <c r="A5098" t="s">
        <v>8376</v>
      </c>
      <c r="B5098" t="s">
        <v>436</v>
      </c>
      <c r="C5098" t="s">
        <v>50</v>
      </c>
      <c r="D5098" t="s">
        <v>38</v>
      </c>
      <c r="E5098" s="1">
        <v>46077.958333333336</v>
      </c>
      <c r="F5098" s="1">
        <v>46079.208333333336</v>
      </c>
      <c r="G5098" t="s">
        <v>119</v>
      </c>
      <c r="H5098" t="s">
        <v>15</v>
      </c>
      <c r="I5098" t="s">
        <v>16</v>
      </c>
      <c r="J5098">
        <v>4</v>
      </c>
      <c r="K5098" t="str">
        <f>IF(tickets_dataset[[#This Row],[status]] = "Closed", "Yes","No")</f>
        <v>Yes</v>
      </c>
      <c r="L5098" s="2">
        <f t="shared" si="316"/>
        <v>30</v>
      </c>
      <c r="M5098" t="str">
        <f t="shared" si="317"/>
        <v>No</v>
      </c>
      <c r="N5098" t="str">
        <f t="shared" si="318"/>
        <v>Feb</v>
      </c>
      <c r="O5098" s="2">
        <f t="shared" si="319"/>
        <v>1.25</v>
      </c>
      <c r="P5098" t="str">
        <f>VLOOKUP(G5098,Agents!A:E,4,FALSE)</f>
        <v>Team1</v>
      </c>
      <c r="Q5098" t="str">
        <f>VLOOKUP(G5098,Agents!A:E,5,FALSE)</f>
        <v>Junior</v>
      </c>
      <c r="R5098" t="str">
        <f>VLOOKUP(G5098,Agents!A:E,2,FALSE)</f>
        <v>Morning</v>
      </c>
    </row>
    <row r="5099" spans="1:18" x14ac:dyDescent="0.35">
      <c r="A5099" t="s">
        <v>8377</v>
      </c>
      <c r="B5099" t="s">
        <v>7887</v>
      </c>
      <c r="C5099" t="s">
        <v>12</v>
      </c>
      <c r="D5099" t="s">
        <v>13</v>
      </c>
      <c r="E5099" s="1">
        <v>46101.871527777781</v>
      </c>
      <c r="F5099" s="1">
        <v>46103.704861111109</v>
      </c>
      <c r="G5099" t="s">
        <v>56</v>
      </c>
      <c r="H5099" t="s">
        <v>15</v>
      </c>
      <c r="I5099" t="s">
        <v>16</v>
      </c>
      <c r="J5099">
        <v>3</v>
      </c>
      <c r="K5099" t="str">
        <f>IF(tickets_dataset[[#This Row],[status]] = "Closed", "Yes","No")</f>
        <v>Yes</v>
      </c>
      <c r="L5099" s="2">
        <f t="shared" si="316"/>
        <v>43.999999999883585</v>
      </c>
      <c r="M5099" t="str">
        <f t="shared" si="317"/>
        <v>No</v>
      </c>
      <c r="N5099" t="str">
        <f t="shared" si="318"/>
        <v>Mar</v>
      </c>
      <c r="O5099" s="2">
        <f t="shared" si="319"/>
        <v>1.8333333333284827</v>
      </c>
      <c r="P5099" t="str">
        <f>VLOOKUP(G5099,Agents!A:E,4,FALSE)</f>
        <v>Team1</v>
      </c>
      <c r="Q5099" t="str">
        <f>VLOOKUP(G5099,Agents!A:E,5,FALSE)</f>
        <v>Senior</v>
      </c>
      <c r="R5099" t="str">
        <f>VLOOKUP(G5099,Agents!A:E,2,FALSE)</f>
        <v>Night</v>
      </c>
    </row>
    <row r="5100" spans="1:18" x14ac:dyDescent="0.35">
      <c r="A5100" t="s">
        <v>8378</v>
      </c>
      <c r="B5100" t="s">
        <v>6120</v>
      </c>
      <c r="C5100" t="s">
        <v>22</v>
      </c>
      <c r="D5100" t="s">
        <v>38</v>
      </c>
      <c r="E5100" s="1">
        <v>46024.885416666664</v>
      </c>
      <c r="F5100" s="1">
        <v>46025.927083333336</v>
      </c>
      <c r="G5100" t="s">
        <v>31</v>
      </c>
      <c r="H5100" t="s">
        <v>15</v>
      </c>
      <c r="I5100" t="s">
        <v>16</v>
      </c>
      <c r="J5100">
        <v>2</v>
      </c>
      <c r="K5100" t="str">
        <f>IF(tickets_dataset[[#This Row],[status]] = "Closed", "Yes","No")</f>
        <v>Yes</v>
      </c>
      <c r="L5100" s="2">
        <f t="shared" si="316"/>
        <v>25.000000000116415</v>
      </c>
      <c r="M5100" t="str">
        <f t="shared" si="317"/>
        <v>No</v>
      </c>
      <c r="N5100" t="str">
        <f t="shared" si="318"/>
        <v>Jan</v>
      </c>
      <c r="O5100" s="2">
        <f t="shared" si="319"/>
        <v>1.0416666666715173</v>
      </c>
      <c r="P5100" t="str">
        <f>VLOOKUP(G5100,Agents!A:E,4,FALSE)</f>
        <v>Team5</v>
      </c>
      <c r="Q5100" t="str">
        <f>VLOOKUP(G5100,Agents!A:E,5,FALSE)</f>
        <v>Senior</v>
      </c>
      <c r="R5100" t="str">
        <f>VLOOKUP(G5100,Agents!A:E,2,FALSE)</f>
        <v>Evening</v>
      </c>
    </row>
    <row r="5101" spans="1:18" x14ac:dyDescent="0.35">
      <c r="A5101" t="s">
        <v>8379</v>
      </c>
      <c r="B5101" t="s">
        <v>8380</v>
      </c>
      <c r="C5101" t="s">
        <v>12</v>
      </c>
      <c r="D5101" t="s">
        <v>38</v>
      </c>
      <c r="E5101" s="1">
        <v>46099.633333333331</v>
      </c>
      <c r="F5101" s="1">
        <v>46100.05</v>
      </c>
      <c r="G5101" t="s">
        <v>156</v>
      </c>
      <c r="H5101" t="s">
        <v>15</v>
      </c>
      <c r="I5101" t="s">
        <v>16</v>
      </c>
      <c r="J5101">
        <v>4</v>
      </c>
      <c r="K5101" t="str">
        <f>IF(tickets_dataset[[#This Row],[status]] = "Closed", "Yes","No")</f>
        <v>Yes</v>
      </c>
      <c r="L5101" s="2">
        <f t="shared" si="316"/>
        <v>10.000000000116415</v>
      </c>
      <c r="M5101" t="str">
        <f t="shared" si="317"/>
        <v>No</v>
      </c>
      <c r="N5101" t="str">
        <f t="shared" si="318"/>
        <v>Mar</v>
      </c>
      <c r="O5101" s="2">
        <f t="shared" si="319"/>
        <v>0.41666666667151731</v>
      </c>
      <c r="P5101" t="str">
        <f>VLOOKUP(G5101,Agents!A:E,4,FALSE)</f>
        <v>Team3</v>
      </c>
      <c r="Q5101" t="str">
        <f>VLOOKUP(G5101,Agents!A:E,5,FALSE)</f>
        <v>Mid</v>
      </c>
      <c r="R5101" t="str">
        <f>VLOOKUP(G5101,Agents!A:E,2,FALSE)</f>
        <v>Evening</v>
      </c>
    </row>
    <row r="5102" spans="1:18" x14ac:dyDescent="0.35">
      <c r="A5102" t="s">
        <v>8381</v>
      </c>
      <c r="B5102" t="s">
        <v>8382</v>
      </c>
      <c r="C5102" t="s">
        <v>50</v>
      </c>
      <c r="D5102" t="s">
        <v>38</v>
      </c>
      <c r="E5102" s="1">
        <v>46102.636805555558</v>
      </c>
      <c r="F5102" s="1">
        <v>46105.928472222222</v>
      </c>
      <c r="G5102" t="s">
        <v>149</v>
      </c>
      <c r="H5102" t="s">
        <v>15</v>
      </c>
      <c r="I5102" t="s">
        <v>16</v>
      </c>
      <c r="J5102">
        <v>2</v>
      </c>
      <c r="K5102" t="str">
        <f>IF(tickets_dataset[[#This Row],[status]] = "Closed", "Yes","No")</f>
        <v>Yes</v>
      </c>
      <c r="L5102" s="2">
        <f t="shared" si="316"/>
        <v>78.999999999941792</v>
      </c>
      <c r="M5102" t="str">
        <f t="shared" si="317"/>
        <v>Yes</v>
      </c>
      <c r="N5102" t="str">
        <f t="shared" si="318"/>
        <v>Mar</v>
      </c>
      <c r="O5102" s="2">
        <f t="shared" si="319"/>
        <v>3.2916666666642413</v>
      </c>
      <c r="P5102" t="str">
        <f>VLOOKUP(G5102,Agents!A:E,4,FALSE)</f>
        <v>Team3</v>
      </c>
      <c r="Q5102" t="str">
        <f>VLOOKUP(G5102,Agents!A:E,5,FALSE)</f>
        <v>Mid</v>
      </c>
      <c r="R5102" t="str">
        <f>VLOOKUP(G5102,Agents!A:E,2,FALSE)</f>
        <v>Night</v>
      </c>
    </row>
    <row r="5103" spans="1:18" x14ac:dyDescent="0.35">
      <c r="A5103" t="s">
        <v>8383</v>
      </c>
      <c r="B5103" t="s">
        <v>807</v>
      </c>
      <c r="C5103" t="s">
        <v>50</v>
      </c>
      <c r="D5103" t="s">
        <v>26</v>
      </c>
      <c r="E5103" s="1">
        <v>46036.57916666667</v>
      </c>
      <c r="F5103" s="1">
        <v>46037.70416666667</v>
      </c>
      <c r="G5103" t="s">
        <v>110</v>
      </c>
      <c r="H5103" t="s">
        <v>28</v>
      </c>
      <c r="I5103" t="s">
        <v>16</v>
      </c>
      <c r="J5103">
        <v>4</v>
      </c>
      <c r="K5103" t="str">
        <f>IF(tickets_dataset[[#This Row],[status]] = "Closed", "Yes","No")</f>
        <v>No</v>
      </c>
      <c r="L5103" s="2">
        <f t="shared" si="316"/>
        <v>27</v>
      </c>
      <c r="M5103" t="str">
        <f t="shared" si="317"/>
        <v>No</v>
      </c>
      <c r="N5103" t="str">
        <f t="shared" si="318"/>
        <v>Jan</v>
      </c>
      <c r="O5103" s="2">
        <f t="shared" si="319"/>
        <v>1.125</v>
      </c>
      <c r="P5103" t="str">
        <f>VLOOKUP(G5103,Agents!A:E,4,FALSE)</f>
        <v>Team4</v>
      </c>
      <c r="Q5103" t="str">
        <f>VLOOKUP(G5103,Agents!A:E,5,FALSE)</f>
        <v>Junior</v>
      </c>
      <c r="R5103" t="str">
        <f>VLOOKUP(G5103,Agents!A:E,2,FALSE)</f>
        <v>Morning</v>
      </c>
    </row>
    <row r="5104" spans="1:18" x14ac:dyDescent="0.35">
      <c r="A5104" t="s">
        <v>8384</v>
      </c>
      <c r="B5104" t="s">
        <v>8385</v>
      </c>
      <c r="C5104" t="s">
        <v>50</v>
      </c>
      <c r="D5104" t="s">
        <v>26</v>
      </c>
      <c r="E5104" s="1">
        <v>46106.179861111108</v>
      </c>
      <c r="F5104" s="1">
        <v>46106.679861111108</v>
      </c>
      <c r="G5104" t="s">
        <v>156</v>
      </c>
      <c r="H5104" t="s">
        <v>28</v>
      </c>
      <c r="I5104" t="s">
        <v>16</v>
      </c>
      <c r="J5104">
        <v>4</v>
      </c>
      <c r="K5104" t="str">
        <f>IF(tickets_dataset[[#This Row],[status]] = "Closed", "Yes","No")</f>
        <v>No</v>
      </c>
      <c r="L5104" s="2">
        <f t="shared" si="316"/>
        <v>12</v>
      </c>
      <c r="M5104" t="str">
        <f t="shared" si="317"/>
        <v>No</v>
      </c>
      <c r="N5104" t="str">
        <f t="shared" si="318"/>
        <v>Mar</v>
      </c>
      <c r="O5104" s="2">
        <f t="shared" si="319"/>
        <v>0.5</v>
      </c>
      <c r="P5104" t="str">
        <f>VLOOKUP(G5104,Agents!A:E,4,FALSE)</f>
        <v>Team3</v>
      </c>
      <c r="Q5104" t="str">
        <f>VLOOKUP(G5104,Agents!A:E,5,FALSE)</f>
        <v>Mid</v>
      </c>
      <c r="R5104" t="str">
        <f>VLOOKUP(G5104,Agents!A:E,2,FALSE)</f>
        <v>Evening</v>
      </c>
    </row>
    <row r="5105" spans="1:18" x14ac:dyDescent="0.35">
      <c r="A5105" t="s">
        <v>8386</v>
      </c>
      <c r="B5105" t="s">
        <v>8387</v>
      </c>
      <c r="C5105" t="s">
        <v>34</v>
      </c>
      <c r="D5105" t="s">
        <v>13</v>
      </c>
      <c r="E5105" s="1">
        <v>46071.005555555559</v>
      </c>
      <c r="F5105" s="1">
        <v>46072.338888888888</v>
      </c>
      <c r="G5105" t="s">
        <v>110</v>
      </c>
      <c r="H5105" t="s">
        <v>15</v>
      </c>
      <c r="I5105" t="s">
        <v>16</v>
      </c>
      <c r="J5105">
        <v>5</v>
      </c>
      <c r="K5105" t="str">
        <f>IF(tickets_dataset[[#This Row],[status]] = "Closed", "Yes","No")</f>
        <v>Yes</v>
      </c>
      <c r="L5105" s="2">
        <f t="shared" si="316"/>
        <v>31.999999999883585</v>
      </c>
      <c r="M5105" t="str">
        <f t="shared" si="317"/>
        <v>No</v>
      </c>
      <c r="N5105" t="str">
        <f t="shared" si="318"/>
        <v>Feb</v>
      </c>
      <c r="O5105" s="2">
        <f t="shared" si="319"/>
        <v>1.3333333333284827</v>
      </c>
      <c r="P5105" t="str">
        <f>VLOOKUP(G5105,Agents!A:E,4,FALSE)</f>
        <v>Team4</v>
      </c>
      <c r="Q5105" t="str">
        <f>VLOOKUP(G5105,Agents!A:E,5,FALSE)</f>
        <v>Junior</v>
      </c>
      <c r="R5105" t="str">
        <f>VLOOKUP(G5105,Agents!A:E,2,FALSE)</f>
        <v>Morning</v>
      </c>
    </row>
    <row r="5106" spans="1:18" x14ac:dyDescent="0.35">
      <c r="A5106" t="s">
        <v>8388</v>
      </c>
      <c r="B5106" t="s">
        <v>7017</v>
      </c>
      <c r="C5106" t="s">
        <v>22</v>
      </c>
      <c r="D5106" t="s">
        <v>26</v>
      </c>
      <c r="E5106" s="1">
        <v>46069.449305555558</v>
      </c>
      <c r="F5106" s="1">
        <v>46070.199305555558</v>
      </c>
      <c r="G5106" t="s">
        <v>131</v>
      </c>
      <c r="H5106" t="s">
        <v>15</v>
      </c>
      <c r="I5106" t="s">
        <v>16</v>
      </c>
      <c r="J5106">
        <v>4</v>
      </c>
      <c r="K5106" t="str">
        <f>IF(tickets_dataset[[#This Row],[status]] = "Closed", "Yes","No")</f>
        <v>Yes</v>
      </c>
      <c r="L5106" s="2">
        <f t="shared" si="316"/>
        <v>18</v>
      </c>
      <c r="M5106" t="str">
        <f t="shared" si="317"/>
        <v>No</v>
      </c>
      <c r="N5106" t="str">
        <f t="shared" si="318"/>
        <v>Feb</v>
      </c>
      <c r="O5106" s="2">
        <f t="shared" si="319"/>
        <v>0.75</v>
      </c>
      <c r="P5106" t="str">
        <f>VLOOKUP(G5106,Agents!A:E,4,FALSE)</f>
        <v>Team4</v>
      </c>
      <c r="Q5106" t="str">
        <f>VLOOKUP(G5106,Agents!A:E,5,FALSE)</f>
        <v>Junior</v>
      </c>
      <c r="R5106" t="str">
        <f>VLOOKUP(G5106,Agents!A:E,2,FALSE)</f>
        <v>Night</v>
      </c>
    </row>
    <row r="5107" spans="1:18" x14ac:dyDescent="0.35">
      <c r="A5107" t="s">
        <v>8389</v>
      </c>
      <c r="B5107" t="s">
        <v>8201</v>
      </c>
      <c r="C5107" t="s">
        <v>50</v>
      </c>
      <c r="D5107" t="s">
        <v>26</v>
      </c>
      <c r="E5107" s="1">
        <v>46106.786111111112</v>
      </c>
      <c r="F5107" s="1">
        <v>46108.494444444441</v>
      </c>
      <c r="G5107" t="s">
        <v>119</v>
      </c>
      <c r="H5107" t="s">
        <v>15</v>
      </c>
      <c r="I5107" t="s">
        <v>16</v>
      </c>
      <c r="J5107">
        <v>4</v>
      </c>
      <c r="K5107" t="str">
        <f>IF(tickets_dataset[[#This Row],[status]] = "Closed", "Yes","No")</f>
        <v>Yes</v>
      </c>
      <c r="L5107" s="2">
        <f t="shared" si="316"/>
        <v>40.999999999883585</v>
      </c>
      <c r="M5107" t="str">
        <f t="shared" si="317"/>
        <v>No</v>
      </c>
      <c r="N5107" t="str">
        <f t="shared" si="318"/>
        <v>Mar</v>
      </c>
      <c r="O5107" s="2">
        <f t="shared" si="319"/>
        <v>1.7083333333284827</v>
      </c>
      <c r="P5107" t="str">
        <f>VLOOKUP(G5107,Agents!A:E,4,FALSE)</f>
        <v>Team1</v>
      </c>
      <c r="Q5107" t="str">
        <f>VLOOKUP(G5107,Agents!A:E,5,FALSE)</f>
        <v>Junior</v>
      </c>
      <c r="R5107" t="str">
        <f>VLOOKUP(G5107,Agents!A:E,2,FALSE)</f>
        <v>Morning</v>
      </c>
    </row>
    <row r="5108" spans="1:18" x14ac:dyDescent="0.35">
      <c r="A5108" t="s">
        <v>8390</v>
      </c>
      <c r="B5108" t="s">
        <v>577</v>
      </c>
      <c r="C5108" t="s">
        <v>12</v>
      </c>
      <c r="D5108" t="s">
        <v>26</v>
      </c>
      <c r="E5108" s="1">
        <v>46082.572916666664</v>
      </c>
      <c r="F5108" s="1">
        <v>46084.697916666664</v>
      </c>
      <c r="G5108" t="s">
        <v>170</v>
      </c>
      <c r="H5108" t="s">
        <v>15</v>
      </c>
      <c r="I5108" t="s">
        <v>16</v>
      </c>
      <c r="J5108">
        <v>5</v>
      </c>
      <c r="K5108" t="str">
        <f>IF(tickets_dataset[[#This Row],[status]] = "Closed", "Yes","No")</f>
        <v>Yes</v>
      </c>
      <c r="L5108" s="2">
        <f t="shared" si="316"/>
        <v>51</v>
      </c>
      <c r="M5108" t="str">
        <f t="shared" si="317"/>
        <v>Yes</v>
      </c>
      <c r="N5108" t="str">
        <f t="shared" si="318"/>
        <v>Mar</v>
      </c>
      <c r="O5108" s="2">
        <f t="shared" si="319"/>
        <v>2.125</v>
      </c>
      <c r="P5108" t="str">
        <f>VLOOKUP(G5108,Agents!A:E,4,FALSE)</f>
        <v>Team5</v>
      </c>
      <c r="Q5108" t="str">
        <f>VLOOKUP(G5108,Agents!A:E,5,FALSE)</f>
        <v>Junior</v>
      </c>
      <c r="R5108" t="str">
        <f>VLOOKUP(G5108,Agents!A:E,2,FALSE)</f>
        <v>Night</v>
      </c>
    </row>
    <row r="5109" spans="1:18" x14ac:dyDescent="0.35">
      <c r="A5109" t="s">
        <v>8391</v>
      </c>
      <c r="B5109" t="s">
        <v>1453</v>
      </c>
      <c r="C5109" t="s">
        <v>76</v>
      </c>
      <c r="D5109" t="s">
        <v>13</v>
      </c>
      <c r="E5109" s="1">
        <v>46070.203472222223</v>
      </c>
      <c r="F5109" s="1">
        <v>46071.911805555559</v>
      </c>
      <c r="G5109" t="s">
        <v>59</v>
      </c>
      <c r="H5109" t="s">
        <v>15</v>
      </c>
      <c r="I5109" t="s">
        <v>16</v>
      </c>
      <c r="J5109">
        <v>4</v>
      </c>
      <c r="K5109" t="str">
        <f>IF(tickets_dataset[[#This Row],[status]] = "Closed", "Yes","No")</f>
        <v>Yes</v>
      </c>
      <c r="L5109" s="2">
        <f t="shared" si="316"/>
        <v>41.000000000058208</v>
      </c>
      <c r="M5109" t="str">
        <f t="shared" si="317"/>
        <v>No</v>
      </c>
      <c r="N5109" t="str">
        <f t="shared" si="318"/>
        <v>Feb</v>
      </c>
      <c r="O5109" s="2">
        <f t="shared" si="319"/>
        <v>1.7083333333357587</v>
      </c>
      <c r="P5109" t="str">
        <f>VLOOKUP(G5109,Agents!A:E,4,FALSE)</f>
        <v>Team3</v>
      </c>
      <c r="Q5109" t="str">
        <f>VLOOKUP(G5109,Agents!A:E,5,FALSE)</f>
        <v>Senior</v>
      </c>
      <c r="R5109" t="str">
        <f>VLOOKUP(G5109,Agents!A:E,2,FALSE)</f>
        <v>Night</v>
      </c>
    </row>
    <row r="5110" spans="1:18" x14ac:dyDescent="0.35">
      <c r="A5110" t="s">
        <v>8392</v>
      </c>
      <c r="B5110" t="s">
        <v>8393</v>
      </c>
      <c r="C5110" t="s">
        <v>50</v>
      </c>
      <c r="D5110" t="s">
        <v>26</v>
      </c>
      <c r="E5110" s="1">
        <v>46099.710416666669</v>
      </c>
      <c r="F5110" s="1">
        <v>46102.127083333333</v>
      </c>
      <c r="G5110" t="s">
        <v>59</v>
      </c>
      <c r="H5110" t="s">
        <v>15</v>
      </c>
      <c r="I5110" t="s">
        <v>16</v>
      </c>
      <c r="J5110">
        <v>5</v>
      </c>
      <c r="K5110" t="str">
        <f>IF(tickets_dataset[[#This Row],[status]] = "Closed", "Yes","No")</f>
        <v>Yes</v>
      </c>
      <c r="L5110" s="2">
        <f t="shared" si="316"/>
        <v>57.999999999941792</v>
      </c>
      <c r="M5110" t="str">
        <f t="shared" si="317"/>
        <v>Yes</v>
      </c>
      <c r="N5110" t="str">
        <f t="shared" si="318"/>
        <v>Mar</v>
      </c>
      <c r="O5110" s="2">
        <f t="shared" si="319"/>
        <v>2.4166666666642413</v>
      </c>
      <c r="P5110" t="str">
        <f>VLOOKUP(G5110,Agents!A:E,4,FALSE)</f>
        <v>Team3</v>
      </c>
      <c r="Q5110" t="str">
        <f>VLOOKUP(G5110,Agents!A:E,5,FALSE)</f>
        <v>Senior</v>
      </c>
      <c r="R5110" t="str">
        <f>VLOOKUP(G5110,Agents!A:E,2,FALSE)</f>
        <v>Night</v>
      </c>
    </row>
    <row r="5111" spans="1:18" x14ac:dyDescent="0.35">
      <c r="A5111" t="s">
        <v>8394</v>
      </c>
      <c r="B5111" t="s">
        <v>1319</v>
      </c>
      <c r="C5111" t="s">
        <v>50</v>
      </c>
      <c r="D5111" t="s">
        <v>13</v>
      </c>
      <c r="E5111" s="1">
        <v>46035.65347222222</v>
      </c>
      <c r="F5111" s="1">
        <v>46036.236805555556</v>
      </c>
      <c r="G5111" t="s">
        <v>199</v>
      </c>
      <c r="H5111" t="s">
        <v>132</v>
      </c>
      <c r="I5111" t="s">
        <v>16</v>
      </c>
      <c r="J5111">
        <v>4</v>
      </c>
      <c r="K5111" t="str">
        <f>IF(tickets_dataset[[#This Row],[status]] = "Closed", "Yes","No")</f>
        <v>No</v>
      </c>
      <c r="L5111" s="2">
        <f t="shared" si="316"/>
        <v>14.000000000058208</v>
      </c>
      <c r="M5111" t="str">
        <f t="shared" si="317"/>
        <v>No</v>
      </c>
      <c r="N5111" t="str">
        <f t="shared" si="318"/>
        <v>Jan</v>
      </c>
      <c r="O5111" s="2">
        <f t="shared" si="319"/>
        <v>0.58333333333575865</v>
      </c>
      <c r="P5111" t="str">
        <f>VLOOKUP(G5111,Agents!A:E,4,FALSE)</f>
        <v>Team1</v>
      </c>
      <c r="Q5111" t="str">
        <f>VLOOKUP(G5111,Agents!A:E,5,FALSE)</f>
        <v>Junior</v>
      </c>
      <c r="R5111" t="str">
        <f>VLOOKUP(G5111,Agents!A:E,2,FALSE)</f>
        <v>Morning</v>
      </c>
    </row>
    <row r="5112" spans="1:18" x14ac:dyDescent="0.35">
      <c r="A5112" t="s">
        <v>8395</v>
      </c>
      <c r="B5112" t="s">
        <v>7839</v>
      </c>
      <c r="C5112" t="s">
        <v>12</v>
      </c>
      <c r="D5112" t="s">
        <v>13</v>
      </c>
      <c r="E5112" s="1">
        <v>46091.977777777778</v>
      </c>
      <c r="F5112" s="1">
        <v>46092.852777777778</v>
      </c>
      <c r="G5112" t="s">
        <v>216</v>
      </c>
      <c r="H5112" t="s">
        <v>15</v>
      </c>
      <c r="I5112" t="s">
        <v>16</v>
      </c>
      <c r="J5112">
        <v>4</v>
      </c>
      <c r="K5112" t="str">
        <f>IF(tickets_dataset[[#This Row],[status]] = "Closed", "Yes","No")</f>
        <v>Yes</v>
      </c>
      <c r="L5112" s="2">
        <f t="shared" si="316"/>
        <v>21</v>
      </c>
      <c r="M5112" t="str">
        <f t="shared" si="317"/>
        <v>No</v>
      </c>
      <c r="N5112" t="str">
        <f t="shared" si="318"/>
        <v>Mar</v>
      </c>
      <c r="O5112" s="2">
        <f t="shared" si="319"/>
        <v>0.875</v>
      </c>
      <c r="P5112" t="str">
        <f>VLOOKUP(G5112,Agents!A:E,4,FALSE)</f>
        <v>Team5</v>
      </c>
      <c r="Q5112" t="str">
        <f>VLOOKUP(G5112,Agents!A:E,5,FALSE)</f>
        <v>Junior</v>
      </c>
      <c r="R5112" t="str">
        <f>VLOOKUP(G5112,Agents!A:E,2,FALSE)</f>
        <v>Evening</v>
      </c>
    </row>
    <row r="5113" spans="1:18" x14ac:dyDescent="0.35">
      <c r="A5113" t="s">
        <v>8396</v>
      </c>
      <c r="B5113" t="s">
        <v>8397</v>
      </c>
      <c r="C5113" t="s">
        <v>50</v>
      </c>
      <c r="D5113" t="s">
        <v>13</v>
      </c>
      <c r="E5113" s="1">
        <v>46062.145833333336</v>
      </c>
      <c r="F5113" s="1">
        <v>46062.479166666664</v>
      </c>
      <c r="G5113" t="s">
        <v>311</v>
      </c>
      <c r="H5113" t="s">
        <v>15</v>
      </c>
      <c r="I5113" t="s">
        <v>16</v>
      </c>
      <c r="J5113">
        <v>3</v>
      </c>
      <c r="K5113" t="str">
        <f>IF(tickets_dataset[[#This Row],[status]] = "Closed", "Yes","No")</f>
        <v>Yes</v>
      </c>
      <c r="L5113" s="2">
        <f t="shared" si="316"/>
        <v>7.9999999998835847</v>
      </c>
      <c r="M5113" t="str">
        <f t="shared" si="317"/>
        <v>No</v>
      </c>
      <c r="N5113" t="str">
        <f t="shared" si="318"/>
        <v>Feb</v>
      </c>
      <c r="O5113" s="2">
        <f t="shared" si="319"/>
        <v>0.33333333332848269</v>
      </c>
      <c r="P5113" t="str">
        <f>VLOOKUP(G5113,Agents!A:E,4,FALSE)</f>
        <v>Team5</v>
      </c>
      <c r="Q5113" t="str">
        <f>VLOOKUP(G5113,Agents!A:E,5,FALSE)</f>
        <v>Senior</v>
      </c>
      <c r="R5113" t="str">
        <f>VLOOKUP(G5113,Agents!A:E,2,FALSE)</f>
        <v>Evening</v>
      </c>
    </row>
    <row r="5114" spans="1:18" x14ac:dyDescent="0.35">
      <c r="A5114" t="s">
        <v>8398</v>
      </c>
      <c r="B5114" t="s">
        <v>1220</v>
      </c>
      <c r="C5114" t="s">
        <v>34</v>
      </c>
      <c r="D5114" t="s">
        <v>38</v>
      </c>
      <c r="E5114" s="1">
        <v>46084.647916666669</v>
      </c>
      <c r="F5114" s="1">
        <v>46086.689583333333</v>
      </c>
      <c r="G5114" t="s">
        <v>239</v>
      </c>
      <c r="H5114" t="s">
        <v>15</v>
      </c>
      <c r="I5114" t="s">
        <v>16</v>
      </c>
      <c r="J5114">
        <v>5</v>
      </c>
      <c r="K5114" t="str">
        <f>IF(tickets_dataset[[#This Row],[status]] = "Closed", "Yes","No")</f>
        <v>Yes</v>
      </c>
      <c r="L5114" s="2">
        <f t="shared" si="316"/>
        <v>48.999999999941792</v>
      </c>
      <c r="M5114" t="str">
        <f t="shared" si="317"/>
        <v>Yes</v>
      </c>
      <c r="N5114" t="str">
        <f t="shared" si="318"/>
        <v>Mar</v>
      </c>
      <c r="O5114" s="2">
        <f t="shared" si="319"/>
        <v>2.0416666666642413</v>
      </c>
      <c r="P5114" t="str">
        <f>VLOOKUP(G5114,Agents!A:E,4,FALSE)</f>
        <v>Team1</v>
      </c>
      <c r="Q5114" t="str">
        <f>VLOOKUP(G5114,Agents!A:E,5,FALSE)</f>
        <v>Senior</v>
      </c>
      <c r="R5114" t="str">
        <f>VLOOKUP(G5114,Agents!A:E,2,FALSE)</f>
        <v>Evening</v>
      </c>
    </row>
    <row r="5115" spans="1:18" x14ac:dyDescent="0.35">
      <c r="A5115" t="s">
        <v>8399</v>
      </c>
      <c r="B5115" t="s">
        <v>61</v>
      </c>
      <c r="C5115" t="s">
        <v>22</v>
      </c>
      <c r="D5115" t="s">
        <v>38</v>
      </c>
      <c r="E5115" s="1">
        <v>46023.447916666664</v>
      </c>
      <c r="F5115" s="1">
        <v>46027.40625</v>
      </c>
      <c r="G5115" t="s">
        <v>19</v>
      </c>
      <c r="H5115" t="s">
        <v>15</v>
      </c>
      <c r="I5115" t="s">
        <v>16</v>
      </c>
      <c r="J5115">
        <v>3</v>
      </c>
      <c r="K5115" t="str">
        <f>IF(tickets_dataset[[#This Row],[status]] = "Closed", "Yes","No")</f>
        <v>Yes</v>
      </c>
      <c r="L5115" s="2">
        <f t="shared" si="316"/>
        <v>95.000000000058208</v>
      </c>
      <c r="M5115" t="str">
        <f t="shared" si="317"/>
        <v>Yes</v>
      </c>
      <c r="N5115" t="str">
        <f t="shared" si="318"/>
        <v>Jan</v>
      </c>
      <c r="O5115" s="2">
        <f t="shared" si="319"/>
        <v>3.9583333333357587</v>
      </c>
      <c r="P5115" t="str">
        <f>VLOOKUP(G5115,Agents!A:E,4,FALSE)</f>
        <v>Team4</v>
      </c>
      <c r="Q5115" t="str">
        <f>VLOOKUP(G5115,Agents!A:E,5,FALSE)</f>
        <v>Senior</v>
      </c>
      <c r="R5115" t="str">
        <f>VLOOKUP(G5115,Agents!A:E,2,FALSE)</f>
        <v>Evening</v>
      </c>
    </row>
    <row r="5116" spans="1:18" x14ac:dyDescent="0.35">
      <c r="A5116" t="s">
        <v>8400</v>
      </c>
      <c r="B5116" t="s">
        <v>5848</v>
      </c>
      <c r="C5116" t="s">
        <v>50</v>
      </c>
      <c r="D5116" t="s">
        <v>38</v>
      </c>
      <c r="E5116" s="1">
        <v>46110.055555555555</v>
      </c>
      <c r="F5116" s="1">
        <v>46113.097222222219</v>
      </c>
      <c r="G5116" t="s">
        <v>170</v>
      </c>
      <c r="H5116" t="s">
        <v>132</v>
      </c>
      <c r="I5116" t="s">
        <v>16</v>
      </c>
      <c r="J5116">
        <v>3</v>
      </c>
      <c r="K5116" t="str">
        <f>IF(tickets_dataset[[#This Row],[status]] = "Closed", "Yes","No")</f>
        <v>No</v>
      </c>
      <c r="L5116" s="2">
        <f t="shared" si="316"/>
        <v>72.999999999941792</v>
      </c>
      <c r="M5116" t="str">
        <f t="shared" si="317"/>
        <v>Yes</v>
      </c>
      <c r="N5116" t="str">
        <f t="shared" si="318"/>
        <v>Mar</v>
      </c>
      <c r="O5116" s="2">
        <f t="shared" si="319"/>
        <v>3.0416666666642413</v>
      </c>
      <c r="P5116" t="str">
        <f>VLOOKUP(G5116,Agents!A:E,4,FALSE)</f>
        <v>Team5</v>
      </c>
      <c r="Q5116" t="str">
        <f>VLOOKUP(G5116,Agents!A:E,5,FALSE)</f>
        <v>Junior</v>
      </c>
      <c r="R5116" t="str">
        <f>VLOOKUP(G5116,Agents!A:E,2,FALSE)</f>
        <v>Night</v>
      </c>
    </row>
    <row r="5117" spans="1:18" x14ac:dyDescent="0.35">
      <c r="A5117" t="s">
        <v>8401</v>
      </c>
      <c r="B5117" t="s">
        <v>6113</v>
      </c>
      <c r="C5117" t="s">
        <v>50</v>
      </c>
      <c r="D5117" t="s">
        <v>38</v>
      </c>
      <c r="E5117" s="1">
        <v>46027.212500000001</v>
      </c>
      <c r="F5117" s="1">
        <v>46031.17083333333</v>
      </c>
      <c r="G5117" t="s">
        <v>119</v>
      </c>
      <c r="H5117" t="s">
        <v>15</v>
      </c>
      <c r="I5117" t="s">
        <v>16</v>
      </c>
      <c r="J5117">
        <v>3</v>
      </c>
      <c r="K5117" t="str">
        <f>IF(tickets_dataset[[#This Row],[status]] = "Closed", "Yes","No")</f>
        <v>Yes</v>
      </c>
      <c r="L5117" s="2">
        <f t="shared" si="316"/>
        <v>94.999999999883585</v>
      </c>
      <c r="M5117" t="str">
        <f t="shared" si="317"/>
        <v>Yes</v>
      </c>
      <c r="N5117" t="str">
        <f t="shared" si="318"/>
        <v>Jan</v>
      </c>
      <c r="O5117" s="2">
        <f t="shared" si="319"/>
        <v>3.9583333333284827</v>
      </c>
      <c r="P5117" t="str">
        <f>VLOOKUP(G5117,Agents!A:E,4,FALSE)</f>
        <v>Team1</v>
      </c>
      <c r="Q5117" t="str">
        <f>VLOOKUP(G5117,Agents!A:E,5,FALSE)</f>
        <v>Junior</v>
      </c>
      <c r="R5117" t="str">
        <f>VLOOKUP(G5117,Agents!A:E,2,FALSE)</f>
        <v>Morning</v>
      </c>
    </row>
    <row r="5118" spans="1:18" x14ac:dyDescent="0.35">
      <c r="A5118" t="s">
        <v>8402</v>
      </c>
      <c r="B5118" t="s">
        <v>1498</v>
      </c>
      <c r="C5118" t="s">
        <v>76</v>
      </c>
      <c r="D5118" t="s">
        <v>13</v>
      </c>
      <c r="E5118" s="1">
        <v>46104.050694444442</v>
      </c>
      <c r="F5118" s="1">
        <v>46104.759027777778</v>
      </c>
      <c r="G5118" t="s">
        <v>156</v>
      </c>
      <c r="H5118" t="s">
        <v>28</v>
      </c>
      <c r="I5118" t="s">
        <v>16</v>
      </c>
      <c r="J5118">
        <v>4</v>
      </c>
      <c r="K5118" t="str">
        <f>IF(tickets_dataset[[#This Row],[status]] = "Closed", "Yes","No")</f>
        <v>No</v>
      </c>
      <c r="L5118" s="2">
        <f t="shared" si="316"/>
        <v>17.000000000058208</v>
      </c>
      <c r="M5118" t="str">
        <f t="shared" si="317"/>
        <v>No</v>
      </c>
      <c r="N5118" t="str">
        <f t="shared" si="318"/>
        <v>Mar</v>
      </c>
      <c r="O5118" s="2">
        <f t="shared" si="319"/>
        <v>0.70833333333575865</v>
      </c>
      <c r="P5118" t="str">
        <f>VLOOKUP(G5118,Agents!A:E,4,FALSE)</f>
        <v>Team3</v>
      </c>
      <c r="Q5118" t="str">
        <f>VLOOKUP(G5118,Agents!A:E,5,FALSE)</f>
        <v>Mid</v>
      </c>
      <c r="R5118" t="str">
        <f>VLOOKUP(G5118,Agents!A:E,2,FALSE)</f>
        <v>Evening</v>
      </c>
    </row>
    <row r="5119" spans="1:18" x14ac:dyDescent="0.35">
      <c r="A5119" t="s">
        <v>8403</v>
      </c>
      <c r="B5119" t="s">
        <v>8404</v>
      </c>
      <c r="C5119" t="s">
        <v>22</v>
      </c>
      <c r="D5119" t="s">
        <v>38</v>
      </c>
      <c r="E5119" s="1">
        <v>46048.070833333331</v>
      </c>
      <c r="F5119" s="1">
        <v>46051.695833333331</v>
      </c>
      <c r="G5119" t="s">
        <v>39</v>
      </c>
      <c r="H5119" t="s">
        <v>28</v>
      </c>
      <c r="I5119" t="s">
        <v>16</v>
      </c>
      <c r="J5119">
        <v>5</v>
      </c>
      <c r="K5119" t="str">
        <f>IF(tickets_dataset[[#This Row],[status]] = "Closed", "Yes","No")</f>
        <v>No</v>
      </c>
      <c r="L5119" s="2">
        <f t="shared" si="316"/>
        <v>87</v>
      </c>
      <c r="M5119" t="str">
        <f t="shared" si="317"/>
        <v>Yes</v>
      </c>
      <c r="N5119" t="str">
        <f t="shared" si="318"/>
        <v>Jan</v>
      </c>
      <c r="O5119" s="2">
        <f t="shared" si="319"/>
        <v>3.625</v>
      </c>
      <c r="P5119" t="str">
        <f>VLOOKUP(G5119,Agents!A:E,4,FALSE)</f>
        <v>Team3</v>
      </c>
      <c r="Q5119" t="str">
        <f>VLOOKUP(G5119,Agents!A:E,5,FALSE)</f>
        <v>Mid</v>
      </c>
      <c r="R5119" t="str">
        <f>VLOOKUP(G5119,Agents!A:E,2,FALSE)</f>
        <v>Night</v>
      </c>
    </row>
    <row r="5120" spans="1:18" x14ac:dyDescent="0.35">
      <c r="A5120" t="s">
        <v>8405</v>
      </c>
      <c r="B5120" t="s">
        <v>8406</v>
      </c>
      <c r="C5120" t="s">
        <v>22</v>
      </c>
      <c r="D5120" t="s">
        <v>26</v>
      </c>
      <c r="E5120" s="1">
        <v>46109.918055555558</v>
      </c>
      <c r="F5120" s="1">
        <v>46111.126388888886</v>
      </c>
      <c r="G5120" t="s">
        <v>131</v>
      </c>
      <c r="H5120" t="s">
        <v>15</v>
      </c>
      <c r="I5120" t="s">
        <v>16</v>
      </c>
      <c r="J5120">
        <v>3</v>
      </c>
      <c r="K5120" t="str">
        <f>IF(tickets_dataset[[#This Row],[status]] = "Closed", "Yes","No")</f>
        <v>Yes</v>
      </c>
      <c r="L5120" s="2">
        <f t="shared" si="316"/>
        <v>28.999999999883585</v>
      </c>
      <c r="M5120" t="str">
        <f t="shared" si="317"/>
        <v>No</v>
      </c>
      <c r="N5120" t="str">
        <f t="shared" si="318"/>
        <v>Mar</v>
      </c>
      <c r="O5120" s="2">
        <f t="shared" si="319"/>
        <v>1.2083333333284827</v>
      </c>
      <c r="P5120" t="str">
        <f>VLOOKUP(G5120,Agents!A:E,4,FALSE)</f>
        <v>Team4</v>
      </c>
      <c r="Q5120" t="str">
        <f>VLOOKUP(G5120,Agents!A:E,5,FALSE)</f>
        <v>Junior</v>
      </c>
      <c r="R5120" t="str">
        <f>VLOOKUP(G5120,Agents!A:E,2,FALSE)</f>
        <v>Night</v>
      </c>
    </row>
    <row r="5121" spans="1:18" x14ac:dyDescent="0.35">
      <c r="A5121" t="s">
        <v>8407</v>
      </c>
      <c r="B5121" t="s">
        <v>5613</v>
      </c>
      <c r="C5121" t="s">
        <v>12</v>
      </c>
      <c r="D5121" t="s">
        <v>26</v>
      </c>
      <c r="E5121" s="1">
        <v>46066.445138888892</v>
      </c>
      <c r="F5121" s="1">
        <v>46068.986805555556</v>
      </c>
      <c r="G5121" t="s">
        <v>56</v>
      </c>
      <c r="H5121" t="s">
        <v>15</v>
      </c>
      <c r="I5121" t="s">
        <v>16</v>
      </c>
      <c r="J5121">
        <v>4</v>
      </c>
      <c r="K5121" t="str">
        <f>IF(tickets_dataset[[#This Row],[status]] = "Closed", "Yes","No")</f>
        <v>Yes</v>
      </c>
      <c r="L5121" s="2">
        <f t="shared" si="316"/>
        <v>60.999999999941792</v>
      </c>
      <c r="M5121" t="str">
        <f t="shared" si="317"/>
        <v>Yes</v>
      </c>
      <c r="N5121" t="str">
        <f t="shared" si="318"/>
        <v>Feb</v>
      </c>
      <c r="O5121" s="2">
        <f t="shared" si="319"/>
        <v>2.5416666666642413</v>
      </c>
      <c r="P5121" t="str">
        <f>VLOOKUP(G5121,Agents!A:E,4,FALSE)</f>
        <v>Team1</v>
      </c>
      <c r="Q5121" t="str">
        <f>VLOOKUP(G5121,Agents!A:E,5,FALSE)</f>
        <v>Senior</v>
      </c>
      <c r="R5121" t="str">
        <f>VLOOKUP(G5121,Agents!A:E,2,FALSE)</f>
        <v>Night</v>
      </c>
    </row>
    <row r="5122" spans="1:18" x14ac:dyDescent="0.35">
      <c r="A5122" t="s">
        <v>8408</v>
      </c>
      <c r="B5122" t="s">
        <v>8409</v>
      </c>
      <c r="C5122" t="s">
        <v>76</v>
      </c>
      <c r="D5122" t="s">
        <v>13</v>
      </c>
      <c r="E5122" s="1">
        <v>46025.522222222222</v>
      </c>
      <c r="F5122" s="1">
        <v>46027.147222222222</v>
      </c>
      <c r="G5122" t="s">
        <v>190</v>
      </c>
      <c r="H5122" t="s">
        <v>15</v>
      </c>
      <c r="I5122" t="s">
        <v>16</v>
      </c>
      <c r="J5122">
        <v>5</v>
      </c>
      <c r="K5122" t="str">
        <f>IF(tickets_dataset[[#This Row],[status]] = "Closed", "Yes","No")</f>
        <v>Yes</v>
      </c>
      <c r="L5122" s="2">
        <f t="shared" ref="L5122:L5185" si="320">IF(ISBLANK(F5122),"",(F5122-E5122)*24)</f>
        <v>39</v>
      </c>
      <c r="M5122" t="str">
        <f t="shared" ref="M5122:M5185" si="321">IF(L5122&gt;48,"Yes","No")</f>
        <v>No</v>
      </c>
      <c r="N5122" t="str">
        <f t="shared" ref="N5122:N5185" si="322">TEXT(E5122,"mmm")</f>
        <v>Jan</v>
      </c>
      <c r="O5122" s="2">
        <f t="shared" si="319"/>
        <v>1.625</v>
      </c>
      <c r="P5122" t="str">
        <f>VLOOKUP(G5122,Agents!A:E,4,FALSE)</f>
        <v>Team1</v>
      </c>
      <c r="Q5122" t="str">
        <f>VLOOKUP(G5122,Agents!A:E,5,FALSE)</f>
        <v>Senior</v>
      </c>
      <c r="R5122" t="str">
        <f>VLOOKUP(G5122,Agents!A:E,2,FALSE)</f>
        <v>Night</v>
      </c>
    </row>
    <row r="5123" spans="1:18" x14ac:dyDescent="0.35">
      <c r="A5123" t="s">
        <v>8410</v>
      </c>
      <c r="B5123" t="s">
        <v>5523</v>
      </c>
      <c r="C5123" t="s">
        <v>22</v>
      </c>
      <c r="D5123" t="s">
        <v>38</v>
      </c>
      <c r="E5123" s="1">
        <v>46032.875694444447</v>
      </c>
      <c r="F5123" s="1">
        <v>46035.959027777775</v>
      </c>
      <c r="G5123" t="s">
        <v>103</v>
      </c>
      <c r="H5123" t="s">
        <v>15</v>
      </c>
      <c r="I5123" t="s">
        <v>16</v>
      </c>
      <c r="J5123">
        <v>3</v>
      </c>
      <c r="K5123" t="str">
        <f>IF(tickets_dataset[[#This Row],[status]] = "Closed", "Yes","No")</f>
        <v>Yes</v>
      </c>
      <c r="L5123" s="2">
        <f t="shared" si="320"/>
        <v>73.999999999883585</v>
      </c>
      <c r="M5123" t="str">
        <f t="shared" si="321"/>
        <v>Yes</v>
      </c>
      <c r="N5123" t="str">
        <f t="shared" si="322"/>
        <v>Jan</v>
      </c>
      <c r="O5123" s="2">
        <f t="shared" ref="O5123:O5186" si="323">F5123-E5123</f>
        <v>3.0833333333284827</v>
      </c>
      <c r="P5123" t="str">
        <f>VLOOKUP(G5123,Agents!A:E,4,FALSE)</f>
        <v>Team4</v>
      </c>
      <c r="Q5123" t="str">
        <f>VLOOKUP(G5123,Agents!A:E,5,FALSE)</f>
        <v>Senior</v>
      </c>
      <c r="R5123" t="str">
        <f>VLOOKUP(G5123,Agents!A:E,2,FALSE)</f>
        <v>Night</v>
      </c>
    </row>
    <row r="5124" spans="1:18" x14ac:dyDescent="0.35">
      <c r="A5124" t="s">
        <v>8411</v>
      </c>
      <c r="B5124" t="s">
        <v>4533</v>
      </c>
      <c r="C5124" t="s">
        <v>34</v>
      </c>
      <c r="D5124" t="s">
        <v>26</v>
      </c>
      <c r="E5124" s="1">
        <v>46025.540277777778</v>
      </c>
      <c r="F5124" s="1">
        <v>46027.873611111114</v>
      </c>
      <c r="G5124" t="s">
        <v>167</v>
      </c>
      <c r="H5124" t="s">
        <v>15</v>
      </c>
      <c r="I5124" t="s">
        <v>16</v>
      </c>
      <c r="J5124">
        <v>5</v>
      </c>
      <c r="K5124" t="str">
        <f>IF(tickets_dataset[[#This Row],[status]] = "Closed", "Yes","No")</f>
        <v>Yes</v>
      </c>
      <c r="L5124" s="2">
        <f t="shared" si="320"/>
        <v>56.000000000058208</v>
      </c>
      <c r="M5124" t="str">
        <f t="shared" si="321"/>
        <v>Yes</v>
      </c>
      <c r="N5124" t="str">
        <f t="shared" si="322"/>
        <v>Jan</v>
      </c>
      <c r="O5124" s="2">
        <f t="shared" si="323"/>
        <v>2.3333333333357587</v>
      </c>
      <c r="P5124" t="str">
        <f>VLOOKUP(G5124,Agents!A:E,4,FALSE)</f>
        <v>Team3</v>
      </c>
      <c r="Q5124" t="str">
        <f>VLOOKUP(G5124,Agents!A:E,5,FALSE)</f>
        <v>Mid</v>
      </c>
      <c r="R5124" t="str">
        <f>VLOOKUP(G5124,Agents!A:E,2,FALSE)</f>
        <v>Evening</v>
      </c>
    </row>
    <row r="5125" spans="1:18" x14ac:dyDescent="0.35">
      <c r="A5125" t="s">
        <v>8412</v>
      </c>
      <c r="B5125" t="s">
        <v>3491</v>
      </c>
      <c r="C5125" t="s">
        <v>34</v>
      </c>
      <c r="D5125" t="s">
        <v>26</v>
      </c>
      <c r="E5125" s="1">
        <v>46063.375694444447</v>
      </c>
      <c r="F5125" s="1">
        <v>46065.959027777775</v>
      </c>
      <c r="G5125" t="s">
        <v>86</v>
      </c>
      <c r="H5125" t="s">
        <v>15</v>
      </c>
      <c r="I5125" t="s">
        <v>16</v>
      </c>
      <c r="J5125">
        <v>3</v>
      </c>
      <c r="K5125" t="str">
        <f>IF(tickets_dataset[[#This Row],[status]] = "Closed", "Yes","No")</f>
        <v>Yes</v>
      </c>
      <c r="L5125" s="2">
        <f t="shared" si="320"/>
        <v>61.999999999883585</v>
      </c>
      <c r="M5125" t="str">
        <f t="shared" si="321"/>
        <v>Yes</v>
      </c>
      <c r="N5125" t="str">
        <f t="shared" si="322"/>
        <v>Feb</v>
      </c>
      <c r="O5125" s="2">
        <f t="shared" si="323"/>
        <v>2.5833333333284827</v>
      </c>
      <c r="P5125" t="str">
        <f>VLOOKUP(G5125,Agents!A:E,4,FALSE)</f>
        <v>Team1</v>
      </c>
      <c r="Q5125" t="str">
        <f>VLOOKUP(G5125,Agents!A:E,5,FALSE)</f>
        <v>Mid</v>
      </c>
      <c r="R5125" t="str">
        <f>VLOOKUP(G5125,Agents!A:E,2,FALSE)</f>
        <v>Morning</v>
      </c>
    </row>
    <row r="5126" spans="1:18" x14ac:dyDescent="0.35">
      <c r="A5126" t="s">
        <v>8413</v>
      </c>
      <c r="B5126" t="s">
        <v>753</v>
      </c>
      <c r="C5126" t="s">
        <v>12</v>
      </c>
      <c r="D5126" t="s">
        <v>38</v>
      </c>
      <c r="E5126" s="1">
        <v>46098.438888888886</v>
      </c>
      <c r="F5126" s="1">
        <v>46098.813888888886</v>
      </c>
      <c r="G5126" t="s">
        <v>35</v>
      </c>
      <c r="H5126" t="s">
        <v>15</v>
      </c>
      <c r="I5126" t="s">
        <v>16</v>
      </c>
      <c r="J5126">
        <v>5</v>
      </c>
      <c r="K5126" t="str">
        <f>IF(tickets_dataset[[#This Row],[status]] = "Closed", "Yes","No")</f>
        <v>Yes</v>
      </c>
      <c r="L5126" s="2">
        <f t="shared" si="320"/>
        <v>9</v>
      </c>
      <c r="M5126" t="str">
        <f t="shared" si="321"/>
        <v>No</v>
      </c>
      <c r="N5126" t="str">
        <f t="shared" si="322"/>
        <v>Mar</v>
      </c>
      <c r="O5126" s="2">
        <f t="shared" si="323"/>
        <v>0.375</v>
      </c>
      <c r="P5126" t="str">
        <f>VLOOKUP(G5126,Agents!A:E,4,FALSE)</f>
        <v>Team1</v>
      </c>
      <c r="Q5126" t="str">
        <f>VLOOKUP(G5126,Agents!A:E,5,FALSE)</f>
        <v>Senior</v>
      </c>
      <c r="R5126" t="str">
        <f>VLOOKUP(G5126,Agents!A:E,2,FALSE)</f>
        <v>Evening</v>
      </c>
    </row>
    <row r="5127" spans="1:18" x14ac:dyDescent="0.35">
      <c r="A5127" t="s">
        <v>8414</v>
      </c>
      <c r="B5127" t="s">
        <v>3062</v>
      </c>
      <c r="C5127" t="s">
        <v>34</v>
      </c>
      <c r="D5127" t="s">
        <v>26</v>
      </c>
      <c r="E5127" s="1">
        <v>46058.914583333331</v>
      </c>
      <c r="F5127" s="1">
        <v>46060.831250000003</v>
      </c>
      <c r="G5127" t="s">
        <v>53</v>
      </c>
      <c r="H5127" t="s">
        <v>28</v>
      </c>
      <c r="I5127" t="s">
        <v>16</v>
      </c>
      <c r="J5127">
        <v>2</v>
      </c>
      <c r="K5127" t="str">
        <f>IF(tickets_dataset[[#This Row],[status]] = "Closed", "Yes","No")</f>
        <v>No</v>
      </c>
      <c r="L5127" s="2">
        <f t="shared" si="320"/>
        <v>46.000000000116415</v>
      </c>
      <c r="M5127" t="str">
        <f t="shared" si="321"/>
        <v>No</v>
      </c>
      <c r="N5127" t="str">
        <f t="shared" si="322"/>
        <v>Feb</v>
      </c>
      <c r="O5127" s="2">
        <f t="shared" si="323"/>
        <v>1.9166666666715173</v>
      </c>
      <c r="P5127" t="str">
        <f>VLOOKUP(G5127,Agents!A:E,4,FALSE)</f>
        <v>Team1</v>
      </c>
      <c r="Q5127" t="str">
        <f>VLOOKUP(G5127,Agents!A:E,5,FALSE)</f>
        <v>Junior</v>
      </c>
      <c r="R5127" t="str">
        <f>VLOOKUP(G5127,Agents!A:E,2,FALSE)</f>
        <v>Night</v>
      </c>
    </row>
    <row r="5128" spans="1:18" x14ac:dyDescent="0.35">
      <c r="A5128" t="s">
        <v>8415</v>
      </c>
      <c r="B5128" t="s">
        <v>5171</v>
      </c>
      <c r="C5128" t="s">
        <v>12</v>
      </c>
      <c r="D5128" t="s">
        <v>38</v>
      </c>
      <c r="E5128" s="1">
        <v>46044.466666666667</v>
      </c>
      <c r="F5128" s="1">
        <v>46046.05</v>
      </c>
      <c r="G5128" t="s">
        <v>27</v>
      </c>
      <c r="H5128" t="s">
        <v>15</v>
      </c>
      <c r="I5128" t="s">
        <v>16</v>
      </c>
      <c r="J5128">
        <v>4</v>
      </c>
      <c r="K5128" t="str">
        <f>IF(tickets_dataset[[#This Row],[status]] = "Closed", "Yes","No")</f>
        <v>Yes</v>
      </c>
      <c r="L5128" s="2">
        <f t="shared" si="320"/>
        <v>38.000000000058208</v>
      </c>
      <c r="M5128" t="str">
        <f t="shared" si="321"/>
        <v>No</v>
      </c>
      <c r="N5128" t="str">
        <f t="shared" si="322"/>
        <v>Jan</v>
      </c>
      <c r="O5128" s="2">
        <f t="shared" si="323"/>
        <v>1.5833333333357587</v>
      </c>
      <c r="P5128" t="str">
        <f>VLOOKUP(G5128,Agents!A:E,4,FALSE)</f>
        <v>Team5</v>
      </c>
      <c r="Q5128" t="str">
        <f>VLOOKUP(G5128,Agents!A:E,5,FALSE)</f>
        <v>Senior</v>
      </c>
      <c r="R5128" t="str">
        <f>VLOOKUP(G5128,Agents!A:E,2,FALSE)</f>
        <v>Morning</v>
      </c>
    </row>
    <row r="5129" spans="1:18" x14ac:dyDescent="0.35">
      <c r="A5129" t="s">
        <v>8416</v>
      </c>
      <c r="B5129" t="s">
        <v>3970</v>
      </c>
      <c r="C5129" t="s">
        <v>22</v>
      </c>
      <c r="D5129" t="s">
        <v>13</v>
      </c>
      <c r="E5129" s="1">
        <v>46037.92083333333</v>
      </c>
      <c r="F5129" s="1">
        <v>46038.29583333333</v>
      </c>
      <c r="G5129" t="s">
        <v>27</v>
      </c>
      <c r="H5129" t="s">
        <v>15</v>
      </c>
      <c r="I5129" t="s">
        <v>16</v>
      </c>
      <c r="J5129">
        <v>4</v>
      </c>
      <c r="K5129" t="str">
        <f>IF(tickets_dataset[[#This Row],[status]] = "Closed", "Yes","No")</f>
        <v>Yes</v>
      </c>
      <c r="L5129" s="2">
        <f t="shared" si="320"/>
        <v>9</v>
      </c>
      <c r="M5129" t="str">
        <f t="shared" si="321"/>
        <v>No</v>
      </c>
      <c r="N5129" t="str">
        <f t="shared" si="322"/>
        <v>Jan</v>
      </c>
      <c r="O5129" s="2">
        <f t="shared" si="323"/>
        <v>0.375</v>
      </c>
      <c r="P5129" t="str">
        <f>VLOOKUP(G5129,Agents!A:E,4,FALSE)</f>
        <v>Team5</v>
      </c>
      <c r="Q5129" t="str">
        <f>VLOOKUP(G5129,Agents!A:E,5,FALSE)</f>
        <v>Senior</v>
      </c>
      <c r="R5129" t="str">
        <f>VLOOKUP(G5129,Agents!A:E,2,FALSE)</f>
        <v>Morning</v>
      </c>
    </row>
    <row r="5130" spans="1:18" x14ac:dyDescent="0.35">
      <c r="A5130" t="s">
        <v>8417</v>
      </c>
      <c r="B5130" t="s">
        <v>8418</v>
      </c>
      <c r="C5130" t="s">
        <v>34</v>
      </c>
      <c r="D5130" t="s">
        <v>26</v>
      </c>
      <c r="E5130" s="1">
        <v>46041.637499999997</v>
      </c>
      <c r="F5130" s="1">
        <v>46043.595833333333</v>
      </c>
      <c r="G5130" t="s">
        <v>128</v>
      </c>
      <c r="H5130" t="s">
        <v>15</v>
      </c>
      <c r="I5130" t="s">
        <v>16</v>
      </c>
      <c r="J5130">
        <v>3</v>
      </c>
      <c r="K5130" t="str">
        <f>IF(tickets_dataset[[#This Row],[status]] = "Closed", "Yes","No")</f>
        <v>Yes</v>
      </c>
      <c r="L5130" s="2">
        <f t="shared" si="320"/>
        <v>47.000000000058208</v>
      </c>
      <c r="M5130" t="str">
        <f t="shared" si="321"/>
        <v>No</v>
      </c>
      <c r="N5130" t="str">
        <f t="shared" si="322"/>
        <v>Jan</v>
      </c>
      <c r="O5130" s="2">
        <f t="shared" si="323"/>
        <v>1.9583333333357587</v>
      </c>
      <c r="P5130" t="str">
        <f>VLOOKUP(G5130,Agents!A:E,4,FALSE)</f>
        <v>Team4</v>
      </c>
      <c r="Q5130" t="str">
        <f>VLOOKUP(G5130,Agents!A:E,5,FALSE)</f>
        <v>Mid</v>
      </c>
      <c r="R5130" t="str">
        <f>VLOOKUP(G5130,Agents!A:E,2,FALSE)</f>
        <v>Night</v>
      </c>
    </row>
    <row r="5131" spans="1:18" x14ac:dyDescent="0.35">
      <c r="A5131" t="s">
        <v>8419</v>
      </c>
      <c r="B5131" t="s">
        <v>2280</v>
      </c>
      <c r="C5131" t="s">
        <v>12</v>
      </c>
      <c r="D5131" t="s">
        <v>13</v>
      </c>
      <c r="E5131" s="1">
        <v>46080.660416666666</v>
      </c>
      <c r="F5131" s="1">
        <v>46081.535416666666</v>
      </c>
      <c r="G5131" t="s">
        <v>156</v>
      </c>
      <c r="H5131" t="s">
        <v>15</v>
      </c>
      <c r="I5131" t="s">
        <v>16</v>
      </c>
      <c r="J5131">
        <v>3</v>
      </c>
      <c r="K5131" t="str">
        <f>IF(tickets_dataset[[#This Row],[status]] = "Closed", "Yes","No")</f>
        <v>Yes</v>
      </c>
      <c r="L5131" s="2">
        <f t="shared" si="320"/>
        <v>21</v>
      </c>
      <c r="M5131" t="str">
        <f t="shared" si="321"/>
        <v>No</v>
      </c>
      <c r="N5131" t="str">
        <f t="shared" si="322"/>
        <v>Feb</v>
      </c>
      <c r="O5131" s="2">
        <f t="shared" si="323"/>
        <v>0.875</v>
      </c>
      <c r="P5131" t="str">
        <f>VLOOKUP(G5131,Agents!A:E,4,FALSE)</f>
        <v>Team3</v>
      </c>
      <c r="Q5131" t="str">
        <f>VLOOKUP(G5131,Agents!A:E,5,FALSE)</f>
        <v>Mid</v>
      </c>
      <c r="R5131" t="str">
        <f>VLOOKUP(G5131,Agents!A:E,2,FALSE)</f>
        <v>Evening</v>
      </c>
    </row>
    <row r="5132" spans="1:18" x14ac:dyDescent="0.35">
      <c r="A5132" t="s">
        <v>8420</v>
      </c>
      <c r="B5132" t="s">
        <v>767</v>
      </c>
      <c r="C5132" t="s">
        <v>76</v>
      </c>
      <c r="D5132" t="s">
        <v>38</v>
      </c>
      <c r="E5132" s="1">
        <v>46081.338888888888</v>
      </c>
      <c r="F5132" s="1">
        <v>46083.838888888888</v>
      </c>
      <c r="G5132" t="s">
        <v>156</v>
      </c>
      <c r="H5132" t="s">
        <v>15</v>
      </c>
      <c r="I5132" t="s">
        <v>16</v>
      </c>
      <c r="J5132">
        <v>3</v>
      </c>
      <c r="K5132" t="str">
        <f>IF(tickets_dataset[[#This Row],[status]] = "Closed", "Yes","No")</f>
        <v>Yes</v>
      </c>
      <c r="L5132" s="2">
        <f t="shared" si="320"/>
        <v>60</v>
      </c>
      <c r="M5132" t="str">
        <f t="shared" si="321"/>
        <v>Yes</v>
      </c>
      <c r="N5132" t="str">
        <f t="shared" si="322"/>
        <v>Feb</v>
      </c>
      <c r="O5132" s="2">
        <f t="shared" si="323"/>
        <v>2.5</v>
      </c>
      <c r="P5132" t="str">
        <f>VLOOKUP(G5132,Agents!A:E,4,FALSE)</f>
        <v>Team3</v>
      </c>
      <c r="Q5132" t="str">
        <f>VLOOKUP(G5132,Agents!A:E,5,FALSE)</f>
        <v>Mid</v>
      </c>
      <c r="R5132" t="str">
        <f>VLOOKUP(G5132,Agents!A:E,2,FALSE)</f>
        <v>Evening</v>
      </c>
    </row>
    <row r="5133" spans="1:18" x14ac:dyDescent="0.35">
      <c r="A5133" t="s">
        <v>8421</v>
      </c>
      <c r="B5133" t="s">
        <v>7619</v>
      </c>
      <c r="C5133" t="s">
        <v>22</v>
      </c>
      <c r="D5133" t="s">
        <v>38</v>
      </c>
      <c r="E5133" s="1">
        <v>46080.261111111111</v>
      </c>
      <c r="F5133" s="1">
        <v>46080.552777777775</v>
      </c>
      <c r="G5133" t="s">
        <v>357</v>
      </c>
      <c r="H5133" t="s">
        <v>15</v>
      </c>
      <c r="I5133" t="s">
        <v>16</v>
      </c>
      <c r="J5133">
        <v>5</v>
      </c>
      <c r="K5133" t="str">
        <f>IF(tickets_dataset[[#This Row],[status]] = "Closed", "Yes","No")</f>
        <v>Yes</v>
      </c>
      <c r="L5133" s="2">
        <f t="shared" si="320"/>
        <v>6.9999999999417923</v>
      </c>
      <c r="M5133" t="str">
        <f t="shared" si="321"/>
        <v>No</v>
      </c>
      <c r="N5133" t="str">
        <f t="shared" si="322"/>
        <v>Feb</v>
      </c>
      <c r="O5133" s="2">
        <f t="shared" si="323"/>
        <v>0.29166666666424135</v>
      </c>
      <c r="P5133" t="str">
        <f>VLOOKUP(G5133,Agents!A:E,4,FALSE)</f>
        <v>Team1</v>
      </c>
      <c r="Q5133" t="str">
        <f>VLOOKUP(G5133,Agents!A:E,5,FALSE)</f>
        <v>Mid</v>
      </c>
      <c r="R5133" t="str">
        <f>VLOOKUP(G5133,Agents!A:E,2,FALSE)</f>
        <v>Morning</v>
      </c>
    </row>
    <row r="5134" spans="1:18" x14ac:dyDescent="0.35">
      <c r="A5134" t="s">
        <v>8422</v>
      </c>
      <c r="B5134" t="s">
        <v>2182</v>
      </c>
      <c r="C5134" t="s">
        <v>12</v>
      </c>
      <c r="D5134" t="s">
        <v>13</v>
      </c>
      <c r="E5134" s="1">
        <v>46077.693055555559</v>
      </c>
      <c r="F5134" s="1">
        <v>46078.151388888888</v>
      </c>
      <c r="G5134" t="s">
        <v>164</v>
      </c>
      <c r="H5134" t="s">
        <v>15</v>
      </c>
      <c r="I5134" t="s">
        <v>16</v>
      </c>
      <c r="J5134">
        <v>5</v>
      </c>
      <c r="K5134" t="str">
        <f>IF(tickets_dataset[[#This Row],[status]] = "Closed", "Yes","No")</f>
        <v>Yes</v>
      </c>
      <c r="L5134" s="2">
        <f t="shared" si="320"/>
        <v>10.999999999883585</v>
      </c>
      <c r="M5134" t="str">
        <f t="shared" si="321"/>
        <v>No</v>
      </c>
      <c r="N5134" t="str">
        <f t="shared" si="322"/>
        <v>Feb</v>
      </c>
      <c r="O5134" s="2">
        <f t="shared" si="323"/>
        <v>0.45833333332848269</v>
      </c>
      <c r="P5134" t="str">
        <f>VLOOKUP(G5134,Agents!A:E,4,FALSE)</f>
        <v>Team4</v>
      </c>
      <c r="Q5134" t="str">
        <f>VLOOKUP(G5134,Agents!A:E,5,FALSE)</f>
        <v>Senior</v>
      </c>
      <c r="R5134" t="str">
        <f>VLOOKUP(G5134,Agents!A:E,2,FALSE)</f>
        <v>Evening</v>
      </c>
    </row>
    <row r="5135" spans="1:18" x14ac:dyDescent="0.35">
      <c r="A5135" t="s">
        <v>8423</v>
      </c>
      <c r="B5135" t="s">
        <v>6160</v>
      </c>
      <c r="C5135" t="s">
        <v>76</v>
      </c>
      <c r="D5135" t="s">
        <v>26</v>
      </c>
      <c r="E5135" s="1">
        <v>46109.51666666667</v>
      </c>
      <c r="F5135" s="1">
        <v>46111.683333333334</v>
      </c>
      <c r="G5135" t="s">
        <v>110</v>
      </c>
      <c r="H5135" t="s">
        <v>28</v>
      </c>
      <c r="I5135" t="s">
        <v>16</v>
      </c>
      <c r="J5135">
        <v>4</v>
      </c>
      <c r="K5135" t="str">
        <f>IF(tickets_dataset[[#This Row],[status]] = "Closed", "Yes","No")</f>
        <v>No</v>
      </c>
      <c r="L5135" s="2">
        <f t="shared" si="320"/>
        <v>51.999999999941792</v>
      </c>
      <c r="M5135" t="str">
        <f t="shared" si="321"/>
        <v>Yes</v>
      </c>
      <c r="N5135" t="str">
        <f t="shared" si="322"/>
        <v>Mar</v>
      </c>
      <c r="O5135" s="2">
        <f t="shared" si="323"/>
        <v>2.1666666666642413</v>
      </c>
      <c r="P5135" t="str">
        <f>VLOOKUP(G5135,Agents!A:E,4,FALSE)</f>
        <v>Team4</v>
      </c>
      <c r="Q5135" t="str">
        <f>VLOOKUP(G5135,Agents!A:E,5,FALSE)</f>
        <v>Junior</v>
      </c>
      <c r="R5135" t="str">
        <f>VLOOKUP(G5135,Agents!A:E,2,FALSE)</f>
        <v>Morning</v>
      </c>
    </row>
    <row r="5136" spans="1:18" x14ac:dyDescent="0.35">
      <c r="A5136" t="s">
        <v>8424</v>
      </c>
      <c r="B5136" t="s">
        <v>6758</v>
      </c>
      <c r="C5136" t="s">
        <v>34</v>
      </c>
      <c r="D5136" t="s">
        <v>38</v>
      </c>
      <c r="E5136" s="1">
        <v>46039.652777777781</v>
      </c>
      <c r="F5136" s="1">
        <v>46043.111111111109</v>
      </c>
      <c r="G5136" t="s">
        <v>422</v>
      </c>
      <c r="H5136" t="s">
        <v>15</v>
      </c>
      <c r="I5136" t="s">
        <v>16</v>
      </c>
      <c r="J5136">
        <v>4</v>
      </c>
      <c r="K5136" t="str">
        <f>IF(tickets_dataset[[#This Row],[status]] = "Closed", "Yes","No")</f>
        <v>Yes</v>
      </c>
      <c r="L5136" s="2">
        <f t="shared" si="320"/>
        <v>82.999999999883585</v>
      </c>
      <c r="M5136" t="str">
        <f t="shared" si="321"/>
        <v>Yes</v>
      </c>
      <c r="N5136" t="str">
        <f t="shared" si="322"/>
        <v>Jan</v>
      </c>
      <c r="O5136" s="2">
        <f t="shared" si="323"/>
        <v>3.4583333333284827</v>
      </c>
      <c r="P5136" t="str">
        <f>VLOOKUP(G5136,Agents!A:E,4,FALSE)</f>
        <v>Team5</v>
      </c>
      <c r="Q5136" t="str">
        <f>VLOOKUP(G5136,Agents!A:E,5,FALSE)</f>
        <v>Mid</v>
      </c>
      <c r="R5136" t="str">
        <f>VLOOKUP(G5136,Agents!A:E,2,FALSE)</f>
        <v>Evening</v>
      </c>
    </row>
    <row r="5137" spans="1:18" x14ac:dyDescent="0.35">
      <c r="A5137" t="s">
        <v>8425</v>
      </c>
      <c r="B5137" t="s">
        <v>8426</v>
      </c>
      <c r="C5137" t="s">
        <v>22</v>
      </c>
      <c r="D5137" t="s">
        <v>13</v>
      </c>
      <c r="E5137" s="1">
        <v>46070.862500000003</v>
      </c>
      <c r="F5137" s="1">
        <v>46071.154166666667</v>
      </c>
      <c r="G5137" t="s">
        <v>53</v>
      </c>
      <c r="H5137" t="s">
        <v>15</v>
      </c>
      <c r="I5137" t="s">
        <v>16</v>
      </c>
      <c r="J5137">
        <v>3</v>
      </c>
      <c r="K5137" t="str">
        <f>IF(tickets_dataset[[#This Row],[status]] = "Closed", "Yes","No")</f>
        <v>Yes</v>
      </c>
      <c r="L5137" s="2">
        <f t="shared" si="320"/>
        <v>6.9999999999417923</v>
      </c>
      <c r="M5137" t="str">
        <f t="shared" si="321"/>
        <v>No</v>
      </c>
      <c r="N5137" t="str">
        <f t="shared" si="322"/>
        <v>Feb</v>
      </c>
      <c r="O5137" s="2">
        <f t="shared" si="323"/>
        <v>0.29166666666424135</v>
      </c>
      <c r="P5137" t="str">
        <f>VLOOKUP(G5137,Agents!A:E,4,FALSE)</f>
        <v>Team1</v>
      </c>
      <c r="Q5137" t="str">
        <f>VLOOKUP(G5137,Agents!A:E,5,FALSE)</f>
        <v>Junior</v>
      </c>
      <c r="R5137" t="str">
        <f>VLOOKUP(G5137,Agents!A:E,2,FALSE)</f>
        <v>Night</v>
      </c>
    </row>
    <row r="5138" spans="1:18" x14ac:dyDescent="0.35">
      <c r="A5138" t="s">
        <v>8427</v>
      </c>
      <c r="B5138" t="s">
        <v>339</v>
      </c>
      <c r="C5138" t="s">
        <v>50</v>
      </c>
      <c r="D5138" t="s">
        <v>13</v>
      </c>
      <c r="E5138" s="1">
        <v>46104.352083333331</v>
      </c>
      <c r="F5138" s="1">
        <v>46105.185416666667</v>
      </c>
      <c r="G5138" t="s">
        <v>91</v>
      </c>
      <c r="H5138" t="s">
        <v>15</v>
      </c>
      <c r="I5138" t="s">
        <v>16</v>
      </c>
      <c r="J5138">
        <v>5</v>
      </c>
      <c r="K5138" t="str">
        <f>IF(tickets_dataset[[#This Row],[status]] = "Closed", "Yes","No")</f>
        <v>Yes</v>
      </c>
      <c r="L5138" s="2">
        <f t="shared" si="320"/>
        <v>20.000000000058208</v>
      </c>
      <c r="M5138" t="str">
        <f t="shared" si="321"/>
        <v>No</v>
      </c>
      <c r="N5138" t="str">
        <f t="shared" si="322"/>
        <v>Mar</v>
      </c>
      <c r="O5138" s="2">
        <f t="shared" si="323"/>
        <v>0.83333333333575865</v>
      </c>
      <c r="P5138" t="str">
        <f>VLOOKUP(G5138,Agents!A:E,4,FALSE)</f>
        <v>Team5</v>
      </c>
      <c r="Q5138" t="str">
        <f>VLOOKUP(G5138,Agents!A:E,5,FALSE)</f>
        <v>Mid</v>
      </c>
      <c r="R5138" t="str">
        <f>VLOOKUP(G5138,Agents!A:E,2,FALSE)</f>
        <v>Night</v>
      </c>
    </row>
    <row r="5139" spans="1:18" x14ac:dyDescent="0.35">
      <c r="A5139" t="s">
        <v>8428</v>
      </c>
      <c r="B5139" t="s">
        <v>8058</v>
      </c>
      <c r="C5139" t="s">
        <v>34</v>
      </c>
      <c r="D5139" t="s">
        <v>38</v>
      </c>
      <c r="E5139" s="1">
        <v>46047.320833333331</v>
      </c>
      <c r="F5139" s="1">
        <v>46051.112500000003</v>
      </c>
      <c r="G5139" t="s">
        <v>27</v>
      </c>
      <c r="H5139" t="s">
        <v>28</v>
      </c>
      <c r="I5139" t="s">
        <v>16</v>
      </c>
      <c r="J5139">
        <v>4</v>
      </c>
      <c r="K5139" t="str">
        <f>IF(tickets_dataset[[#This Row],[status]] = "Closed", "Yes","No")</f>
        <v>No</v>
      </c>
      <c r="L5139" s="2">
        <f t="shared" si="320"/>
        <v>91.000000000116415</v>
      </c>
      <c r="M5139" t="str">
        <f t="shared" si="321"/>
        <v>Yes</v>
      </c>
      <c r="N5139" t="str">
        <f t="shared" si="322"/>
        <v>Jan</v>
      </c>
      <c r="O5139" s="2">
        <f t="shared" si="323"/>
        <v>3.7916666666715173</v>
      </c>
      <c r="P5139" t="str">
        <f>VLOOKUP(G5139,Agents!A:E,4,FALSE)</f>
        <v>Team5</v>
      </c>
      <c r="Q5139" t="str">
        <f>VLOOKUP(G5139,Agents!A:E,5,FALSE)</f>
        <v>Senior</v>
      </c>
      <c r="R5139" t="str">
        <f>VLOOKUP(G5139,Agents!A:E,2,FALSE)</f>
        <v>Morning</v>
      </c>
    </row>
    <row r="5140" spans="1:18" x14ac:dyDescent="0.35">
      <c r="A5140" t="s">
        <v>8429</v>
      </c>
      <c r="B5140" t="s">
        <v>1041</v>
      </c>
      <c r="C5140" t="s">
        <v>12</v>
      </c>
      <c r="D5140" t="s">
        <v>13</v>
      </c>
      <c r="E5140" s="1">
        <v>46023.888194444444</v>
      </c>
      <c r="F5140" s="1">
        <v>46025.84652777778</v>
      </c>
      <c r="G5140" t="s">
        <v>110</v>
      </c>
      <c r="H5140" t="s">
        <v>15</v>
      </c>
      <c r="I5140" t="s">
        <v>16</v>
      </c>
      <c r="J5140">
        <v>5</v>
      </c>
      <c r="K5140" t="str">
        <f>IF(tickets_dataset[[#This Row],[status]] = "Closed", "Yes","No")</f>
        <v>Yes</v>
      </c>
      <c r="L5140" s="2">
        <f t="shared" si="320"/>
        <v>47.000000000058208</v>
      </c>
      <c r="M5140" t="str">
        <f t="shared" si="321"/>
        <v>No</v>
      </c>
      <c r="N5140" t="str">
        <f t="shared" si="322"/>
        <v>Jan</v>
      </c>
      <c r="O5140" s="2">
        <f t="shared" si="323"/>
        <v>1.9583333333357587</v>
      </c>
      <c r="P5140" t="str">
        <f>VLOOKUP(G5140,Agents!A:E,4,FALSE)</f>
        <v>Team4</v>
      </c>
      <c r="Q5140" t="str">
        <f>VLOOKUP(G5140,Agents!A:E,5,FALSE)</f>
        <v>Junior</v>
      </c>
      <c r="R5140" t="str">
        <f>VLOOKUP(G5140,Agents!A:E,2,FALSE)</f>
        <v>Morning</v>
      </c>
    </row>
    <row r="5141" spans="1:18" x14ac:dyDescent="0.35">
      <c r="A5141" t="s">
        <v>8430</v>
      </c>
      <c r="B5141" t="s">
        <v>272</v>
      </c>
      <c r="C5141" t="s">
        <v>76</v>
      </c>
      <c r="D5141" t="s">
        <v>26</v>
      </c>
      <c r="E5141" s="1">
        <v>46045.632638888892</v>
      </c>
      <c r="F5141" s="1">
        <v>46048.46597222222</v>
      </c>
      <c r="G5141" t="s">
        <v>42</v>
      </c>
      <c r="H5141" t="s">
        <v>15</v>
      </c>
      <c r="I5141" t="s">
        <v>16</v>
      </c>
      <c r="J5141">
        <v>4</v>
      </c>
      <c r="K5141" t="str">
        <f>IF(tickets_dataset[[#This Row],[status]] = "Closed", "Yes","No")</f>
        <v>Yes</v>
      </c>
      <c r="L5141" s="2">
        <f t="shared" si="320"/>
        <v>67.999999999883585</v>
      </c>
      <c r="M5141" t="str">
        <f t="shared" si="321"/>
        <v>Yes</v>
      </c>
      <c r="N5141" t="str">
        <f t="shared" si="322"/>
        <v>Jan</v>
      </c>
      <c r="O5141" s="2">
        <f t="shared" si="323"/>
        <v>2.8333333333284827</v>
      </c>
      <c r="P5141" t="str">
        <f>VLOOKUP(G5141,Agents!A:E,4,FALSE)</f>
        <v>Team2</v>
      </c>
      <c r="Q5141" t="str">
        <f>VLOOKUP(G5141,Agents!A:E,5,FALSE)</f>
        <v>Junior</v>
      </c>
      <c r="R5141" t="str">
        <f>VLOOKUP(G5141,Agents!A:E,2,FALSE)</f>
        <v>Night</v>
      </c>
    </row>
    <row r="5142" spans="1:18" x14ac:dyDescent="0.35">
      <c r="A5142" t="s">
        <v>8431</v>
      </c>
      <c r="B5142" t="s">
        <v>8432</v>
      </c>
      <c r="C5142" t="s">
        <v>22</v>
      </c>
      <c r="D5142" t="s">
        <v>26</v>
      </c>
      <c r="E5142" s="1">
        <v>46033.387499999997</v>
      </c>
      <c r="F5142" s="1">
        <v>46035.679166666669</v>
      </c>
      <c r="G5142" t="s">
        <v>56</v>
      </c>
      <c r="H5142" t="s">
        <v>15</v>
      </c>
      <c r="I5142" t="s">
        <v>16</v>
      </c>
      <c r="J5142">
        <v>4</v>
      </c>
      <c r="K5142" t="str">
        <f>IF(tickets_dataset[[#This Row],[status]] = "Closed", "Yes","No")</f>
        <v>Yes</v>
      </c>
      <c r="L5142" s="2">
        <f t="shared" si="320"/>
        <v>55.000000000116415</v>
      </c>
      <c r="M5142" t="str">
        <f t="shared" si="321"/>
        <v>Yes</v>
      </c>
      <c r="N5142" t="str">
        <f t="shared" si="322"/>
        <v>Jan</v>
      </c>
      <c r="O5142" s="2">
        <f t="shared" si="323"/>
        <v>2.2916666666715173</v>
      </c>
      <c r="P5142" t="str">
        <f>VLOOKUP(G5142,Agents!A:E,4,FALSE)</f>
        <v>Team1</v>
      </c>
      <c r="Q5142" t="str">
        <f>VLOOKUP(G5142,Agents!A:E,5,FALSE)</f>
        <v>Senior</v>
      </c>
      <c r="R5142" t="str">
        <f>VLOOKUP(G5142,Agents!A:E,2,FALSE)</f>
        <v>Night</v>
      </c>
    </row>
    <row r="5143" spans="1:18" x14ac:dyDescent="0.35">
      <c r="A5143" t="s">
        <v>8433</v>
      </c>
      <c r="B5143" t="s">
        <v>1255</v>
      </c>
      <c r="C5143" t="s">
        <v>50</v>
      </c>
      <c r="D5143" t="s">
        <v>13</v>
      </c>
      <c r="E5143" s="1">
        <v>46026.313888888886</v>
      </c>
      <c r="F5143" s="1">
        <v>46027.188888888886</v>
      </c>
      <c r="G5143" t="s">
        <v>282</v>
      </c>
      <c r="H5143" t="s">
        <v>15</v>
      </c>
      <c r="I5143" t="s">
        <v>16</v>
      </c>
      <c r="J5143">
        <v>3</v>
      </c>
      <c r="K5143" t="str">
        <f>IF(tickets_dataset[[#This Row],[status]] = "Closed", "Yes","No")</f>
        <v>Yes</v>
      </c>
      <c r="L5143" s="2">
        <f t="shared" si="320"/>
        <v>21</v>
      </c>
      <c r="M5143" t="str">
        <f t="shared" si="321"/>
        <v>No</v>
      </c>
      <c r="N5143" t="str">
        <f t="shared" si="322"/>
        <v>Jan</v>
      </c>
      <c r="O5143" s="2">
        <f t="shared" si="323"/>
        <v>0.875</v>
      </c>
      <c r="P5143" t="str">
        <f>VLOOKUP(G5143,Agents!A:E,4,FALSE)</f>
        <v>Team4</v>
      </c>
      <c r="Q5143" t="str">
        <f>VLOOKUP(G5143,Agents!A:E,5,FALSE)</f>
        <v>Mid</v>
      </c>
      <c r="R5143" t="str">
        <f>VLOOKUP(G5143,Agents!A:E,2,FALSE)</f>
        <v>Morning</v>
      </c>
    </row>
    <row r="5144" spans="1:18" x14ac:dyDescent="0.35">
      <c r="A5144" t="s">
        <v>8434</v>
      </c>
      <c r="B5144" t="s">
        <v>317</v>
      </c>
      <c r="C5144" t="s">
        <v>76</v>
      </c>
      <c r="D5144" t="s">
        <v>38</v>
      </c>
      <c r="E5144" s="1">
        <v>46105.149305555555</v>
      </c>
      <c r="F5144" s="1">
        <v>46108.649305555555</v>
      </c>
      <c r="G5144" t="s">
        <v>39</v>
      </c>
      <c r="H5144" t="s">
        <v>15</v>
      </c>
      <c r="I5144" t="s">
        <v>16</v>
      </c>
      <c r="J5144">
        <v>4</v>
      </c>
      <c r="K5144" t="str">
        <f>IF(tickets_dataset[[#This Row],[status]] = "Closed", "Yes","No")</f>
        <v>Yes</v>
      </c>
      <c r="L5144" s="2">
        <f t="shared" si="320"/>
        <v>84</v>
      </c>
      <c r="M5144" t="str">
        <f t="shared" si="321"/>
        <v>Yes</v>
      </c>
      <c r="N5144" t="str">
        <f t="shared" si="322"/>
        <v>Mar</v>
      </c>
      <c r="O5144" s="2">
        <f t="shared" si="323"/>
        <v>3.5</v>
      </c>
      <c r="P5144" t="str">
        <f>VLOOKUP(G5144,Agents!A:E,4,FALSE)</f>
        <v>Team3</v>
      </c>
      <c r="Q5144" t="str">
        <f>VLOOKUP(G5144,Agents!A:E,5,FALSE)</f>
        <v>Mid</v>
      </c>
      <c r="R5144" t="str">
        <f>VLOOKUP(G5144,Agents!A:E,2,FALSE)</f>
        <v>Night</v>
      </c>
    </row>
    <row r="5145" spans="1:18" x14ac:dyDescent="0.35">
      <c r="A5145" t="s">
        <v>8435</v>
      </c>
      <c r="B5145" t="s">
        <v>2813</v>
      </c>
      <c r="C5145" t="s">
        <v>22</v>
      </c>
      <c r="D5145" t="s">
        <v>26</v>
      </c>
      <c r="E5145" s="1">
        <v>46061.843055555553</v>
      </c>
      <c r="F5145" s="1">
        <v>46064.759722222225</v>
      </c>
      <c r="G5145" t="s">
        <v>119</v>
      </c>
      <c r="H5145" t="s">
        <v>15</v>
      </c>
      <c r="I5145" t="s">
        <v>16</v>
      </c>
      <c r="J5145">
        <v>3</v>
      </c>
      <c r="K5145" t="str">
        <f>IF(tickets_dataset[[#This Row],[status]] = "Closed", "Yes","No")</f>
        <v>Yes</v>
      </c>
      <c r="L5145" s="2">
        <f t="shared" si="320"/>
        <v>70.000000000116415</v>
      </c>
      <c r="M5145" t="str">
        <f t="shared" si="321"/>
        <v>Yes</v>
      </c>
      <c r="N5145" t="str">
        <f t="shared" si="322"/>
        <v>Feb</v>
      </c>
      <c r="O5145" s="2">
        <f t="shared" si="323"/>
        <v>2.9166666666715173</v>
      </c>
      <c r="P5145" t="str">
        <f>VLOOKUP(G5145,Agents!A:E,4,FALSE)</f>
        <v>Team1</v>
      </c>
      <c r="Q5145" t="str">
        <f>VLOOKUP(G5145,Agents!A:E,5,FALSE)</f>
        <v>Junior</v>
      </c>
      <c r="R5145" t="str">
        <f>VLOOKUP(G5145,Agents!A:E,2,FALSE)</f>
        <v>Morning</v>
      </c>
    </row>
    <row r="5146" spans="1:18" x14ac:dyDescent="0.35">
      <c r="A5146" t="s">
        <v>8436</v>
      </c>
      <c r="B5146" t="s">
        <v>8437</v>
      </c>
      <c r="C5146" t="s">
        <v>76</v>
      </c>
      <c r="D5146" t="s">
        <v>38</v>
      </c>
      <c r="E5146" s="1">
        <v>46092.072222222225</v>
      </c>
      <c r="F5146" s="1">
        <v>46095.488888888889</v>
      </c>
      <c r="G5146" t="s">
        <v>239</v>
      </c>
      <c r="H5146" t="s">
        <v>15</v>
      </c>
      <c r="I5146" t="s">
        <v>16</v>
      </c>
      <c r="J5146">
        <v>3</v>
      </c>
      <c r="K5146" t="str">
        <f>IF(tickets_dataset[[#This Row],[status]] = "Closed", "Yes","No")</f>
        <v>Yes</v>
      </c>
      <c r="L5146" s="2">
        <f t="shared" si="320"/>
        <v>81.999999999941792</v>
      </c>
      <c r="M5146" t="str">
        <f t="shared" si="321"/>
        <v>Yes</v>
      </c>
      <c r="N5146" t="str">
        <f t="shared" si="322"/>
        <v>Mar</v>
      </c>
      <c r="O5146" s="2">
        <f t="shared" si="323"/>
        <v>3.4166666666642413</v>
      </c>
      <c r="P5146" t="str">
        <f>VLOOKUP(G5146,Agents!A:E,4,FALSE)</f>
        <v>Team1</v>
      </c>
      <c r="Q5146" t="str">
        <f>VLOOKUP(G5146,Agents!A:E,5,FALSE)</f>
        <v>Senior</v>
      </c>
      <c r="R5146" t="str">
        <f>VLOOKUP(G5146,Agents!A:E,2,FALSE)</f>
        <v>Evening</v>
      </c>
    </row>
    <row r="5147" spans="1:18" x14ac:dyDescent="0.35">
      <c r="A5147" t="s">
        <v>8438</v>
      </c>
      <c r="B5147" t="s">
        <v>8439</v>
      </c>
      <c r="C5147" t="s">
        <v>12</v>
      </c>
      <c r="D5147" t="s">
        <v>13</v>
      </c>
      <c r="E5147" s="1">
        <v>46097.414583333331</v>
      </c>
      <c r="F5147" s="1">
        <v>46098.456250000003</v>
      </c>
      <c r="G5147" t="s">
        <v>86</v>
      </c>
      <c r="H5147" t="s">
        <v>15</v>
      </c>
      <c r="I5147" t="s">
        <v>16</v>
      </c>
      <c r="J5147">
        <v>4</v>
      </c>
      <c r="K5147" t="str">
        <f>IF(tickets_dataset[[#This Row],[status]] = "Closed", "Yes","No")</f>
        <v>Yes</v>
      </c>
      <c r="L5147" s="2">
        <f t="shared" si="320"/>
        <v>25.000000000116415</v>
      </c>
      <c r="M5147" t="str">
        <f t="shared" si="321"/>
        <v>No</v>
      </c>
      <c r="N5147" t="str">
        <f t="shared" si="322"/>
        <v>Mar</v>
      </c>
      <c r="O5147" s="2">
        <f t="shared" si="323"/>
        <v>1.0416666666715173</v>
      </c>
      <c r="P5147" t="str">
        <f>VLOOKUP(G5147,Agents!A:E,4,FALSE)</f>
        <v>Team1</v>
      </c>
      <c r="Q5147" t="str">
        <f>VLOOKUP(G5147,Agents!A:E,5,FALSE)</f>
        <v>Mid</v>
      </c>
      <c r="R5147" t="str">
        <f>VLOOKUP(G5147,Agents!A:E,2,FALSE)</f>
        <v>Morning</v>
      </c>
    </row>
    <row r="5148" spans="1:18" x14ac:dyDescent="0.35">
      <c r="A5148" t="s">
        <v>8440</v>
      </c>
      <c r="B5148" t="s">
        <v>1528</v>
      </c>
      <c r="C5148" t="s">
        <v>34</v>
      </c>
      <c r="D5148" t="s">
        <v>13</v>
      </c>
      <c r="E5148" s="1">
        <v>46076.981249999997</v>
      </c>
      <c r="F5148" s="1">
        <v>46078.564583333333</v>
      </c>
      <c r="G5148" t="s">
        <v>56</v>
      </c>
      <c r="H5148" t="s">
        <v>15</v>
      </c>
      <c r="I5148" t="s">
        <v>16</v>
      </c>
      <c r="J5148">
        <v>5</v>
      </c>
      <c r="K5148" t="str">
        <f>IF(tickets_dataset[[#This Row],[status]] = "Closed", "Yes","No")</f>
        <v>Yes</v>
      </c>
      <c r="L5148" s="2">
        <f t="shared" si="320"/>
        <v>38.000000000058208</v>
      </c>
      <c r="M5148" t="str">
        <f t="shared" si="321"/>
        <v>No</v>
      </c>
      <c r="N5148" t="str">
        <f t="shared" si="322"/>
        <v>Feb</v>
      </c>
      <c r="O5148" s="2">
        <f t="shared" si="323"/>
        <v>1.5833333333357587</v>
      </c>
      <c r="P5148" t="str">
        <f>VLOOKUP(G5148,Agents!A:E,4,FALSE)</f>
        <v>Team1</v>
      </c>
      <c r="Q5148" t="str">
        <f>VLOOKUP(G5148,Agents!A:E,5,FALSE)</f>
        <v>Senior</v>
      </c>
      <c r="R5148" t="str">
        <f>VLOOKUP(G5148,Agents!A:E,2,FALSE)</f>
        <v>Night</v>
      </c>
    </row>
    <row r="5149" spans="1:18" x14ac:dyDescent="0.35">
      <c r="A5149" t="s">
        <v>8441</v>
      </c>
      <c r="B5149" t="s">
        <v>6477</v>
      </c>
      <c r="C5149" t="s">
        <v>34</v>
      </c>
      <c r="D5149" t="s">
        <v>13</v>
      </c>
      <c r="E5149" s="1">
        <v>46025.832638888889</v>
      </c>
      <c r="F5149" s="1">
        <v>46027.582638888889</v>
      </c>
      <c r="G5149" t="s">
        <v>23</v>
      </c>
      <c r="H5149" t="s">
        <v>15</v>
      </c>
      <c r="I5149" t="s">
        <v>16</v>
      </c>
      <c r="J5149">
        <v>4</v>
      </c>
      <c r="K5149" t="str">
        <f>IF(tickets_dataset[[#This Row],[status]] = "Closed", "Yes","No")</f>
        <v>Yes</v>
      </c>
      <c r="L5149" s="2">
        <f t="shared" si="320"/>
        <v>42</v>
      </c>
      <c r="M5149" t="str">
        <f t="shared" si="321"/>
        <v>No</v>
      </c>
      <c r="N5149" t="str">
        <f t="shared" si="322"/>
        <v>Jan</v>
      </c>
      <c r="O5149" s="2">
        <f t="shared" si="323"/>
        <v>1.75</v>
      </c>
      <c r="P5149" t="str">
        <f>VLOOKUP(G5149,Agents!A:E,4,FALSE)</f>
        <v>Team3</v>
      </c>
      <c r="Q5149" t="str">
        <f>VLOOKUP(G5149,Agents!A:E,5,FALSE)</f>
        <v>Senior</v>
      </c>
      <c r="R5149" t="str">
        <f>VLOOKUP(G5149,Agents!A:E,2,FALSE)</f>
        <v>Evening</v>
      </c>
    </row>
    <row r="5150" spans="1:18" x14ac:dyDescent="0.35">
      <c r="A5150" t="s">
        <v>8442</v>
      </c>
      <c r="B5150" t="s">
        <v>8443</v>
      </c>
      <c r="C5150" t="s">
        <v>22</v>
      </c>
      <c r="D5150" t="s">
        <v>13</v>
      </c>
      <c r="E5150" s="1">
        <v>46033.228472222225</v>
      </c>
      <c r="F5150" s="1">
        <v>46034.853472222225</v>
      </c>
      <c r="G5150" t="s">
        <v>344</v>
      </c>
      <c r="H5150" t="s">
        <v>15</v>
      </c>
      <c r="I5150" t="s">
        <v>16</v>
      </c>
      <c r="J5150">
        <v>4</v>
      </c>
      <c r="K5150" t="str">
        <f>IF(tickets_dataset[[#This Row],[status]] = "Closed", "Yes","No")</f>
        <v>Yes</v>
      </c>
      <c r="L5150" s="2">
        <f t="shared" si="320"/>
        <v>39</v>
      </c>
      <c r="M5150" t="str">
        <f t="shared" si="321"/>
        <v>No</v>
      </c>
      <c r="N5150" t="str">
        <f t="shared" si="322"/>
        <v>Jan</v>
      </c>
      <c r="O5150" s="2">
        <f t="shared" si="323"/>
        <v>1.625</v>
      </c>
      <c r="P5150" t="str">
        <f>VLOOKUP(G5150,Agents!A:E,4,FALSE)</f>
        <v>Team4</v>
      </c>
      <c r="Q5150" t="str">
        <f>VLOOKUP(G5150,Agents!A:E,5,FALSE)</f>
        <v>Senior</v>
      </c>
      <c r="R5150" t="str">
        <f>VLOOKUP(G5150,Agents!A:E,2,FALSE)</f>
        <v>Night</v>
      </c>
    </row>
    <row r="5151" spans="1:18" x14ac:dyDescent="0.35">
      <c r="A5151" t="s">
        <v>8444</v>
      </c>
      <c r="B5151" t="s">
        <v>1771</v>
      </c>
      <c r="C5151" t="s">
        <v>76</v>
      </c>
      <c r="D5151" t="s">
        <v>13</v>
      </c>
      <c r="E5151" s="1">
        <v>46069.257638888892</v>
      </c>
      <c r="F5151" s="1">
        <v>46071.174305555556</v>
      </c>
      <c r="G5151" t="s">
        <v>211</v>
      </c>
      <c r="H5151" t="s">
        <v>15</v>
      </c>
      <c r="I5151" t="s">
        <v>16</v>
      </c>
      <c r="J5151">
        <v>5</v>
      </c>
      <c r="K5151" t="str">
        <f>IF(tickets_dataset[[#This Row],[status]] = "Closed", "Yes","No")</f>
        <v>Yes</v>
      </c>
      <c r="L5151" s="2">
        <f t="shared" si="320"/>
        <v>45.999999999941792</v>
      </c>
      <c r="M5151" t="str">
        <f t="shared" si="321"/>
        <v>No</v>
      </c>
      <c r="N5151" t="str">
        <f t="shared" si="322"/>
        <v>Feb</v>
      </c>
      <c r="O5151" s="2">
        <f t="shared" si="323"/>
        <v>1.9166666666642413</v>
      </c>
      <c r="P5151" t="str">
        <f>VLOOKUP(G5151,Agents!A:E,4,FALSE)</f>
        <v>Team5</v>
      </c>
      <c r="Q5151" t="str">
        <f>VLOOKUP(G5151,Agents!A:E,5,FALSE)</f>
        <v>Senior</v>
      </c>
      <c r="R5151" t="str">
        <f>VLOOKUP(G5151,Agents!A:E,2,FALSE)</f>
        <v>Evening</v>
      </c>
    </row>
    <row r="5152" spans="1:18" x14ac:dyDescent="0.35">
      <c r="A5152" t="s">
        <v>8445</v>
      </c>
      <c r="B5152" t="s">
        <v>383</v>
      </c>
      <c r="C5152" t="s">
        <v>12</v>
      </c>
      <c r="D5152" t="s">
        <v>13</v>
      </c>
      <c r="E5152" s="1">
        <v>46041.98333333333</v>
      </c>
      <c r="F5152" s="1">
        <v>46042.35833333333</v>
      </c>
      <c r="G5152" t="s">
        <v>199</v>
      </c>
      <c r="H5152" t="s">
        <v>15</v>
      </c>
      <c r="I5152" t="s">
        <v>68</v>
      </c>
      <c r="J5152">
        <v>2</v>
      </c>
      <c r="K5152" t="str">
        <f>IF(tickets_dataset[[#This Row],[status]] = "Closed", "Yes","No")</f>
        <v>Yes</v>
      </c>
      <c r="L5152" s="2">
        <f t="shared" si="320"/>
        <v>9</v>
      </c>
      <c r="M5152" t="str">
        <f t="shared" si="321"/>
        <v>No</v>
      </c>
      <c r="N5152" t="str">
        <f t="shared" si="322"/>
        <v>Jan</v>
      </c>
      <c r="O5152" s="2">
        <f t="shared" si="323"/>
        <v>0.375</v>
      </c>
      <c r="P5152" t="str">
        <f>VLOOKUP(G5152,Agents!A:E,4,FALSE)</f>
        <v>Team1</v>
      </c>
      <c r="Q5152" t="str">
        <f>VLOOKUP(G5152,Agents!A:E,5,FALSE)</f>
        <v>Junior</v>
      </c>
      <c r="R5152" t="str">
        <f>VLOOKUP(G5152,Agents!A:E,2,FALSE)</f>
        <v>Morning</v>
      </c>
    </row>
    <row r="5153" spans="1:18" x14ac:dyDescent="0.35">
      <c r="A5153" t="s">
        <v>8446</v>
      </c>
      <c r="B5153" t="s">
        <v>3883</v>
      </c>
      <c r="C5153" t="s">
        <v>76</v>
      </c>
      <c r="D5153" t="s">
        <v>26</v>
      </c>
      <c r="E5153" s="1">
        <v>46081.063194444447</v>
      </c>
      <c r="F5153" s="1">
        <v>46083.146527777775</v>
      </c>
      <c r="G5153" t="s">
        <v>119</v>
      </c>
      <c r="H5153" t="s">
        <v>15</v>
      </c>
      <c r="I5153" t="s">
        <v>16</v>
      </c>
      <c r="J5153">
        <v>3</v>
      </c>
      <c r="K5153" t="str">
        <f>IF(tickets_dataset[[#This Row],[status]] = "Closed", "Yes","No")</f>
        <v>Yes</v>
      </c>
      <c r="L5153" s="2">
        <f t="shared" si="320"/>
        <v>49.999999999883585</v>
      </c>
      <c r="M5153" t="str">
        <f t="shared" si="321"/>
        <v>Yes</v>
      </c>
      <c r="N5153" t="str">
        <f t="shared" si="322"/>
        <v>Feb</v>
      </c>
      <c r="O5153" s="2">
        <f t="shared" si="323"/>
        <v>2.0833333333284827</v>
      </c>
      <c r="P5153" t="str">
        <f>VLOOKUP(G5153,Agents!A:E,4,FALSE)</f>
        <v>Team1</v>
      </c>
      <c r="Q5153" t="str">
        <f>VLOOKUP(G5153,Agents!A:E,5,FALSE)</f>
        <v>Junior</v>
      </c>
      <c r="R5153" t="str">
        <f>VLOOKUP(G5153,Agents!A:E,2,FALSE)</f>
        <v>Morning</v>
      </c>
    </row>
    <row r="5154" spans="1:18" x14ac:dyDescent="0.35">
      <c r="A5154" t="s">
        <v>8447</v>
      </c>
      <c r="B5154" t="s">
        <v>698</v>
      </c>
      <c r="C5154" t="s">
        <v>76</v>
      </c>
      <c r="D5154" t="s">
        <v>26</v>
      </c>
      <c r="E5154" s="1">
        <v>46063.663888888892</v>
      </c>
      <c r="F5154" s="1">
        <v>46064.205555555556</v>
      </c>
      <c r="G5154" t="s">
        <v>190</v>
      </c>
      <c r="H5154" t="s">
        <v>15</v>
      </c>
      <c r="I5154" t="s">
        <v>16</v>
      </c>
      <c r="J5154">
        <v>3</v>
      </c>
      <c r="K5154" t="str">
        <f>IF(tickets_dataset[[#This Row],[status]] = "Closed", "Yes","No")</f>
        <v>Yes</v>
      </c>
      <c r="L5154" s="2">
        <f t="shared" si="320"/>
        <v>12.999999999941792</v>
      </c>
      <c r="M5154" t="str">
        <f t="shared" si="321"/>
        <v>No</v>
      </c>
      <c r="N5154" t="str">
        <f t="shared" si="322"/>
        <v>Feb</v>
      </c>
      <c r="O5154" s="2">
        <f t="shared" si="323"/>
        <v>0.54166666666424135</v>
      </c>
      <c r="P5154" t="str">
        <f>VLOOKUP(G5154,Agents!A:E,4,FALSE)</f>
        <v>Team1</v>
      </c>
      <c r="Q5154" t="str">
        <f>VLOOKUP(G5154,Agents!A:E,5,FALSE)</f>
        <v>Senior</v>
      </c>
      <c r="R5154" t="str">
        <f>VLOOKUP(G5154,Agents!A:E,2,FALSE)</f>
        <v>Night</v>
      </c>
    </row>
    <row r="5155" spans="1:18" x14ac:dyDescent="0.35">
      <c r="A5155" t="s">
        <v>8448</v>
      </c>
      <c r="B5155" t="s">
        <v>8449</v>
      </c>
      <c r="C5155" t="s">
        <v>34</v>
      </c>
      <c r="D5155" t="s">
        <v>26</v>
      </c>
      <c r="E5155" s="1">
        <v>46109.177777777775</v>
      </c>
      <c r="F5155" s="1">
        <v>46109.761111111111</v>
      </c>
      <c r="G5155" t="s">
        <v>311</v>
      </c>
      <c r="H5155" t="s">
        <v>15</v>
      </c>
      <c r="I5155" t="s">
        <v>16</v>
      </c>
      <c r="J5155">
        <v>3</v>
      </c>
      <c r="K5155" t="str">
        <f>IF(tickets_dataset[[#This Row],[status]] = "Closed", "Yes","No")</f>
        <v>Yes</v>
      </c>
      <c r="L5155" s="2">
        <f t="shared" si="320"/>
        <v>14.000000000058208</v>
      </c>
      <c r="M5155" t="str">
        <f t="shared" si="321"/>
        <v>No</v>
      </c>
      <c r="N5155" t="str">
        <f t="shared" si="322"/>
        <v>Mar</v>
      </c>
      <c r="O5155" s="2">
        <f t="shared" si="323"/>
        <v>0.58333333333575865</v>
      </c>
      <c r="P5155" t="str">
        <f>VLOOKUP(G5155,Agents!A:E,4,FALSE)</f>
        <v>Team5</v>
      </c>
      <c r="Q5155" t="str">
        <f>VLOOKUP(G5155,Agents!A:E,5,FALSE)</f>
        <v>Senior</v>
      </c>
      <c r="R5155" t="str">
        <f>VLOOKUP(G5155,Agents!A:E,2,FALSE)</f>
        <v>Evening</v>
      </c>
    </row>
    <row r="5156" spans="1:18" x14ac:dyDescent="0.35">
      <c r="A5156" t="s">
        <v>8450</v>
      </c>
      <c r="B5156" t="s">
        <v>90</v>
      </c>
      <c r="C5156" t="s">
        <v>12</v>
      </c>
      <c r="D5156" t="s">
        <v>13</v>
      </c>
      <c r="E5156" s="1">
        <v>46075.252083333333</v>
      </c>
      <c r="F5156" s="1">
        <v>46076.627083333333</v>
      </c>
      <c r="G5156" t="s">
        <v>56</v>
      </c>
      <c r="H5156" t="s">
        <v>15</v>
      </c>
      <c r="I5156" t="s">
        <v>16</v>
      </c>
      <c r="J5156">
        <v>4</v>
      </c>
      <c r="K5156" t="str">
        <f>IF(tickets_dataset[[#This Row],[status]] = "Closed", "Yes","No")</f>
        <v>Yes</v>
      </c>
      <c r="L5156" s="2">
        <f t="shared" si="320"/>
        <v>33</v>
      </c>
      <c r="M5156" t="str">
        <f t="shared" si="321"/>
        <v>No</v>
      </c>
      <c r="N5156" t="str">
        <f t="shared" si="322"/>
        <v>Feb</v>
      </c>
      <c r="O5156" s="2">
        <f t="shared" si="323"/>
        <v>1.375</v>
      </c>
      <c r="P5156" t="str">
        <f>VLOOKUP(G5156,Agents!A:E,4,FALSE)</f>
        <v>Team1</v>
      </c>
      <c r="Q5156" t="str">
        <f>VLOOKUP(G5156,Agents!A:E,5,FALSE)</f>
        <v>Senior</v>
      </c>
      <c r="R5156" t="str">
        <f>VLOOKUP(G5156,Agents!A:E,2,FALSE)</f>
        <v>Night</v>
      </c>
    </row>
    <row r="5157" spans="1:18" x14ac:dyDescent="0.35">
      <c r="A5157" t="s">
        <v>8451</v>
      </c>
      <c r="B5157" t="s">
        <v>696</v>
      </c>
      <c r="C5157" t="s">
        <v>12</v>
      </c>
      <c r="D5157" t="s">
        <v>13</v>
      </c>
      <c r="E5157" s="1">
        <v>46092.371527777781</v>
      </c>
      <c r="F5157" s="1">
        <v>46093.413194444445</v>
      </c>
      <c r="G5157" t="s">
        <v>53</v>
      </c>
      <c r="H5157" t="s">
        <v>15</v>
      </c>
      <c r="I5157" t="s">
        <v>68</v>
      </c>
      <c r="J5157">
        <v>3</v>
      </c>
      <c r="K5157" t="str">
        <f>IF(tickets_dataset[[#This Row],[status]] = "Closed", "Yes","No")</f>
        <v>Yes</v>
      </c>
      <c r="L5157" s="2">
        <f t="shared" si="320"/>
        <v>24.999999999941792</v>
      </c>
      <c r="M5157" t="str">
        <f t="shared" si="321"/>
        <v>No</v>
      </c>
      <c r="N5157" t="str">
        <f t="shared" si="322"/>
        <v>Mar</v>
      </c>
      <c r="O5157" s="2">
        <f t="shared" si="323"/>
        <v>1.0416666666642413</v>
      </c>
      <c r="P5157" t="str">
        <f>VLOOKUP(G5157,Agents!A:E,4,FALSE)</f>
        <v>Team1</v>
      </c>
      <c r="Q5157" t="str">
        <f>VLOOKUP(G5157,Agents!A:E,5,FALSE)</f>
        <v>Junior</v>
      </c>
      <c r="R5157" t="str">
        <f>VLOOKUP(G5157,Agents!A:E,2,FALSE)</f>
        <v>Night</v>
      </c>
    </row>
    <row r="5158" spans="1:18" x14ac:dyDescent="0.35">
      <c r="A5158" t="s">
        <v>8452</v>
      </c>
      <c r="B5158" t="s">
        <v>8453</v>
      </c>
      <c r="C5158" t="s">
        <v>12</v>
      </c>
      <c r="D5158" t="s">
        <v>38</v>
      </c>
      <c r="E5158" s="1">
        <v>46101.498611111114</v>
      </c>
      <c r="F5158" s="1">
        <v>46105.081944444442</v>
      </c>
      <c r="G5158" t="s">
        <v>27</v>
      </c>
      <c r="H5158" t="s">
        <v>132</v>
      </c>
      <c r="I5158" t="s">
        <v>16</v>
      </c>
      <c r="J5158">
        <v>5</v>
      </c>
      <c r="K5158" t="str">
        <f>IF(tickets_dataset[[#This Row],[status]] = "Closed", "Yes","No")</f>
        <v>No</v>
      </c>
      <c r="L5158" s="2">
        <f t="shared" si="320"/>
        <v>85.999999999883585</v>
      </c>
      <c r="M5158" t="str">
        <f t="shared" si="321"/>
        <v>Yes</v>
      </c>
      <c r="N5158" t="str">
        <f t="shared" si="322"/>
        <v>Mar</v>
      </c>
      <c r="O5158" s="2">
        <f t="shared" si="323"/>
        <v>3.5833333333284827</v>
      </c>
      <c r="P5158" t="str">
        <f>VLOOKUP(G5158,Agents!A:E,4,FALSE)</f>
        <v>Team5</v>
      </c>
      <c r="Q5158" t="str">
        <f>VLOOKUP(G5158,Agents!A:E,5,FALSE)</f>
        <v>Senior</v>
      </c>
      <c r="R5158" t="str">
        <f>VLOOKUP(G5158,Agents!A:E,2,FALSE)</f>
        <v>Morning</v>
      </c>
    </row>
    <row r="5159" spans="1:18" x14ac:dyDescent="0.35">
      <c r="A5159" t="s">
        <v>8454</v>
      </c>
      <c r="B5159" t="s">
        <v>5058</v>
      </c>
      <c r="C5159" t="s">
        <v>22</v>
      </c>
      <c r="D5159" t="s">
        <v>26</v>
      </c>
      <c r="E5159" s="1">
        <v>46102.57708333333</v>
      </c>
      <c r="F5159" s="1">
        <v>46104.868750000001</v>
      </c>
      <c r="G5159" t="s">
        <v>119</v>
      </c>
      <c r="H5159" t="s">
        <v>15</v>
      </c>
      <c r="I5159" t="s">
        <v>16</v>
      </c>
      <c r="J5159">
        <v>5</v>
      </c>
      <c r="K5159" t="str">
        <f>IF(tickets_dataset[[#This Row],[status]] = "Closed", "Yes","No")</f>
        <v>Yes</v>
      </c>
      <c r="L5159" s="2">
        <f t="shared" si="320"/>
        <v>55.000000000116415</v>
      </c>
      <c r="M5159" t="str">
        <f t="shared" si="321"/>
        <v>Yes</v>
      </c>
      <c r="N5159" t="str">
        <f t="shared" si="322"/>
        <v>Mar</v>
      </c>
      <c r="O5159" s="2">
        <f t="shared" si="323"/>
        <v>2.2916666666715173</v>
      </c>
      <c r="P5159" t="str">
        <f>VLOOKUP(G5159,Agents!A:E,4,FALSE)</f>
        <v>Team1</v>
      </c>
      <c r="Q5159" t="str">
        <f>VLOOKUP(G5159,Agents!A:E,5,FALSE)</f>
        <v>Junior</v>
      </c>
      <c r="R5159" t="str">
        <f>VLOOKUP(G5159,Agents!A:E,2,FALSE)</f>
        <v>Morning</v>
      </c>
    </row>
    <row r="5160" spans="1:18" x14ac:dyDescent="0.35">
      <c r="A5160" t="s">
        <v>8455</v>
      </c>
      <c r="B5160" t="s">
        <v>6403</v>
      </c>
      <c r="C5160" t="s">
        <v>12</v>
      </c>
      <c r="D5160" t="s">
        <v>13</v>
      </c>
      <c r="E5160" s="1">
        <v>46061.897916666669</v>
      </c>
      <c r="F5160" s="1">
        <v>46062.189583333333</v>
      </c>
      <c r="G5160" t="s">
        <v>73</v>
      </c>
      <c r="H5160" t="s">
        <v>15</v>
      </c>
      <c r="I5160" t="s">
        <v>16</v>
      </c>
      <c r="J5160">
        <v>4</v>
      </c>
      <c r="K5160" t="str">
        <f>IF(tickets_dataset[[#This Row],[status]] = "Closed", "Yes","No")</f>
        <v>Yes</v>
      </c>
      <c r="L5160" s="2">
        <f t="shared" si="320"/>
        <v>6.9999999999417923</v>
      </c>
      <c r="M5160" t="str">
        <f t="shared" si="321"/>
        <v>No</v>
      </c>
      <c r="N5160" t="str">
        <f t="shared" si="322"/>
        <v>Feb</v>
      </c>
      <c r="O5160" s="2">
        <f t="shared" si="323"/>
        <v>0.29166666666424135</v>
      </c>
      <c r="P5160" t="str">
        <f>VLOOKUP(G5160,Agents!A:E,4,FALSE)</f>
        <v>Team4</v>
      </c>
      <c r="Q5160" t="str">
        <f>VLOOKUP(G5160,Agents!A:E,5,FALSE)</f>
        <v>Senior</v>
      </c>
      <c r="R5160" t="str">
        <f>VLOOKUP(G5160,Agents!A:E,2,FALSE)</f>
        <v>Night</v>
      </c>
    </row>
    <row r="5161" spans="1:18" x14ac:dyDescent="0.35">
      <c r="A5161" t="s">
        <v>8456</v>
      </c>
      <c r="B5161" t="s">
        <v>6352</v>
      </c>
      <c r="C5161" t="s">
        <v>50</v>
      </c>
      <c r="D5161" t="s">
        <v>38</v>
      </c>
      <c r="E5161" s="1">
        <v>46029.059027777781</v>
      </c>
      <c r="F5161" s="1">
        <v>46030.267361111109</v>
      </c>
      <c r="G5161" t="s">
        <v>211</v>
      </c>
      <c r="H5161" t="s">
        <v>15</v>
      </c>
      <c r="I5161" t="s">
        <v>16</v>
      </c>
      <c r="J5161">
        <v>3</v>
      </c>
      <c r="K5161" t="str">
        <f>IF(tickets_dataset[[#This Row],[status]] = "Closed", "Yes","No")</f>
        <v>Yes</v>
      </c>
      <c r="L5161" s="2">
        <f t="shared" si="320"/>
        <v>28.999999999883585</v>
      </c>
      <c r="M5161" t="str">
        <f t="shared" si="321"/>
        <v>No</v>
      </c>
      <c r="N5161" t="str">
        <f t="shared" si="322"/>
        <v>Jan</v>
      </c>
      <c r="O5161" s="2">
        <f t="shared" si="323"/>
        <v>1.2083333333284827</v>
      </c>
      <c r="P5161" t="str">
        <f>VLOOKUP(G5161,Agents!A:E,4,FALSE)</f>
        <v>Team5</v>
      </c>
      <c r="Q5161" t="str">
        <f>VLOOKUP(G5161,Agents!A:E,5,FALSE)</f>
        <v>Senior</v>
      </c>
      <c r="R5161" t="str">
        <f>VLOOKUP(G5161,Agents!A:E,2,FALSE)</f>
        <v>Evening</v>
      </c>
    </row>
    <row r="5162" spans="1:18" x14ac:dyDescent="0.35">
      <c r="A5162" t="s">
        <v>8457</v>
      </c>
      <c r="B5162" t="s">
        <v>8458</v>
      </c>
      <c r="C5162" t="s">
        <v>12</v>
      </c>
      <c r="D5162" t="s">
        <v>26</v>
      </c>
      <c r="E5162" s="1">
        <v>46107.220833333333</v>
      </c>
      <c r="F5162" s="1">
        <v>46110.012499999997</v>
      </c>
      <c r="G5162" t="s">
        <v>35</v>
      </c>
      <c r="H5162" t="s">
        <v>15</v>
      </c>
      <c r="I5162" t="s">
        <v>16</v>
      </c>
      <c r="J5162">
        <v>5</v>
      </c>
      <c r="K5162" t="str">
        <f>IF(tickets_dataset[[#This Row],[status]] = "Closed", "Yes","No")</f>
        <v>Yes</v>
      </c>
      <c r="L5162" s="2">
        <f t="shared" si="320"/>
        <v>66.999999999941792</v>
      </c>
      <c r="M5162" t="str">
        <f t="shared" si="321"/>
        <v>Yes</v>
      </c>
      <c r="N5162" t="str">
        <f t="shared" si="322"/>
        <v>Mar</v>
      </c>
      <c r="O5162" s="2">
        <f t="shared" si="323"/>
        <v>2.7916666666642413</v>
      </c>
      <c r="P5162" t="str">
        <f>VLOOKUP(G5162,Agents!A:E,4,FALSE)</f>
        <v>Team1</v>
      </c>
      <c r="Q5162" t="str">
        <f>VLOOKUP(G5162,Agents!A:E,5,FALSE)</f>
        <v>Senior</v>
      </c>
      <c r="R5162" t="str">
        <f>VLOOKUP(G5162,Agents!A:E,2,FALSE)</f>
        <v>Evening</v>
      </c>
    </row>
    <row r="5163" spans="1:18" x14ac:dyDescent="0.35">
      <c r="A5163" t="s">
        <v>8459</v>
      </c>
      <c r="B5163" t="s">
        <v>8460</v>
      </c>
      <c r="C5163" t="s">
        <v>34</v>
      </c>
      <c r="D5163" t="s">
        <v>38</v>
      </c>
      <c r="E5163" s="1">
        <v>46030.168749999997</v>
      </c>
      <c r="F5163" s="1">
        <v>46032.918749999997</v>
      </c>
      <c r="G5163" t="s">
        <v>19</v>
      </c>
      <c r="H5163" t="s">
        <v>15</v>
      </c>
      <c r="I5163" t="s">
        <v>16</v>
      </c>
      <c r="J5163">
        <v>3</v>
      </c>
      <c r="K5163" t="str">
        <f>IF(tickets_dataset[[#This Row],[status]] = "Closed", "Yes","No")</f>
        <v>Yes</v>
      </c>
      <c r="L5163" s="2">
        <f t="shared" si="320"/>
        <v>66</v>
      </c>
      <c r="M5163" t="str">
        <f t="shared" si="321"/>
        <v>Yes</v>
      </c>
      <c r="N5163" t="str">
        <f t="shared" si="322"/>
        <v>Jan</v>
      </c>
      <c r="O5163" s="2">
        <f t="shared" si="323"/>
        <v>2.75</v>
      </c>
      <c r="P5163" t="str">
        <f>VLOOKUP(G5163,Agents!A:E,4,FALSE)</f>
        <v>Team4</v>
      </c>
      <c r="Q5163" t="str">
        <f>VLOOKUP(G5163,Agents!A:E,5,FALSE)</f>
        <v>Senior</v>
      </c>
      <c r="R5163" t="str">
        <f>VLOOKUP(G5163,Agents!A:E,2,FALSE)</f>
        <v>Evening</v>
      </c>
    </row>
    <row r="5164" spans="1:18" x14ac:dyDescent="0.35">
      <c r="A5164" t="s">
        <v>8461</v>
      </c>
      <c r="B5164" t="s">
        <v>8462</v>
      </c>
      <c r="C5164" t="s">
        <v>22</v>
      </c>
      <c r="D5164" t="s">
        <v>26</v>
      </c>
      <c r="E5164" s="1">
        <v>46097.560416666667</v>
      </c>
      <c r="F5164" s="1">
        <v>46098.893750000003</v>
      </c>
      <c r="G5164" t="s">
        <v>140</v>
      </c>
      <c r="H5164" t="s">
        <v>15</v>
      </c>
      <c r="I5164" t="s">
        <v>16</v>
      </c>
      <c r="J5164">
        <v>3</v>
      </c>
      <c r="K5164" t="str">
        <f>IF(tickets_dataset[[#This Row],[status]] = "Closed", "Yes","No")</f>
        <v>Yes</v>
      </c>
      <c r="L5164" s="2">
        <f t="shared" si="320"/>
        <v>32.000000000058208</v>
      </c>
      <c r="M5164" t="str">
        <f t="shared" si="321"/>
        <v>No</v>
      </c>
      <c r="N5164" t="str">
        <f t="shared" si="322"/>
        <v>Mar</v>
      </c>
      <c r="O5164" s="2">
        <f t="shared" si="323"/>
        <v>1.3333333333357587</v>
      </c>
      <c r="P5164" t="str">
        <f>VLOOKUP(G5164,Agents!A:E,4,FALSE)</f>
        <v>Team1</v>
      </c>
      <c r="Q5164" t="str">
        <f>VLOOKUP(G5164,Agents!A:E,5,FALSE)</f>
        <v>Junior</v>
      </c>
      <c r="R5164" t="str">
        <f>VLOOKUP(G5164,Agents!A:E,2,FALSE)</f>
        <v>Morning</v>
      </c>
    </row>
    <row r="5165" spans="1:18" x14ac:dyDescent="0.35">
      <c r="A5165" t="s">
        <v>8463</v>
      </c>
      <c r="B5165" t="s">
        <v>1920</v>
      </c>
      <c r="C5165" t="s">
        <v>76</v>
      </c>
      <c r="D5165" t="s">
        <v>38</v>
      </c>
      <c r="E5165" s="1">
        <v>46072.203472222223</v>
      </c>
      <c r="F5165" s="1">
        <v>46073.995138888888</v>
      </c>
      <c r="G5165" t="s">
        <v>159</v>
      </c>
      <c r="H5165" t="s">
        <v>15</v>
      </c>
      <c r="I5165" t="s">
        <v>16</v>
      </c>
      <c r="J5165">
        <v>3</v>
      </c>
      <c r="K5165" t="str">
        <f>IF(tickets_dataset[[#This Row],[status]] = "Closed", "Yes","No")</f>
        <v>Yes</v>
      </c>
      <c r="L5165" s="2">
        <f t="shared" si="320"/>
        <v>42.999999999941792</v>
      </c>
      <c r="M5165" t="str">
        <f t="shared" si="321"/>
        <v>No</v>
      </c>
      <c r="N5165" t="str">
        <f t="shared" si="322"/>
        <v>Feb</v>
      </c>
      <c r="O5165" s="2">
        <f t="shared" si="323"/>
        <v>1.7916666666642413</v>
      </c>
      <c r="P5165" t="str">
        <f>VLOOKUP(G5165,Agents!A:E,4,FALSE)</f>
        <v>Team4</v>
      </c>
      <c r="Q5165" t="str">
        <f>VLOOKUP(G5165,Agents!A:E,5,FALSE)</f>
        <v>Mid</v>
      </c>
      <c r="R5165" t="str">
        <f>VLOOKUP(G5165,Agents!A:E,2,FALSE)</f>
        <v>Night</v>
      </c>
    </row>
    <row r="5166" spans="1:18" x14ac:dyDescent="0.35">
      <c r="A5166" t="s">
        <v>8464</v>
      </c>
      <c r="B5166" t="s">
        <v>1896</v>
      </c>
      <c r="C5166" t="s">
        <v>34</v>
      </c>
      <c r="D5166" t="s">
        <v>26</v>
      </c>
      <c r="E5166" s="1">
        <v>46055.394444444442</v>
      </c>
      <c r="F5166" s="1">
        <v>46056.811111111114</v>
      </c>
      <c r="G5166" t="s">
        <v>156</v>
      </c>
      <c r="H5166" t="s">
        <v>15</v>
      </c>
      <c r="I5166" t="s">
        <v>16</v>
      </c>
      <c r="J5166">
        <v>4</v>
      </c>
      <c r="K5166" t="str">
        <f>IF(tickets_dataset[[#This Row],[status]] = "Closed", "Yes","No")</f>
        <v>Yes</v>
      </c>
      <c r="L5166" s="2">
        <f t="shared" si="320"/>
        <v>34.000000000116415</v>
      </c>
      <c r="M5166" t="str">
        <f t="shared" si="321"/>
        <v>No</v>
      </c>
      <c r="N5166" t="str">
        <f t="shared" si="322"/>
        <v>Feb</v>
      </c>
      <c r="O5166" s="2">
        <f t="shared" si="323"/>
        <v>1.4166666666715173</v>
      </c>
      <c r="P5166" t="str">
        <f>VLOOKUP(G5166,Agents!A:E,4,FALSE)</f>
        <v>Team3</v>
      </c>
      <c r="Q5166" t="str">
        <f>VLOOKUP(G5166,Agents!A:E,5,FALSE)</f>
        <v>Mid</v>
      </c>
      <c r="R5166" t="str">
        <f>VLOOKUP(G5166,Agents!A:E,2,FALSE)</f>
        <v>Evening</v>
      </c>
    </row>
    <row r="5167" spans="1:18" x14ac:dyDescent="0.35">
      <c r="A5167" t="s">
        <v>8465</v>
      </c>
      <c r="B5167" t="s">
        <v>3222</v>
      </c>
      <c r="C5167" t="s">
        <v>76</v>
      </c>
      <c r="D5167" t="s">
        <v>13</v>
      </c>
      <c r="E5167" s="1">
        <v>46029.833333333336</v>
      </c>
      <c r="F5167" s="1">
        <v>46030.291666666664</v>
      </c>
      <c r="G5167" t="s">
        <v>156</v>
      </c>
      <c r="H5167" t="s">
        <v>15</v>
      </c>
      <c r="I5167" t="s">
        <v>16</v>
      </c>
      <c r="J5167">
        <v>4</v>
      </c>
      <c r="K5167" t="str">
        <f>IF(tickets_dataset[[#This Row],[status]] = "Closed", "Yes","No")</f>
        <v>Yes</v>
      </c>
      <c r="L5167" s="2">
        <f t="shared" si="320"/>
        <v>10.999999999883585</v>
      </c>
      <c r="M5167" t="str">
        <f t="shared" si="321"/>
        <v>No</v>
      </c>
      <c r="N5167" t="str">
        <f t="shared" si="322"/>
        <v>Jan</v>
      </c>
      <c r="O5167" s="2">
        <f t="shared" si="323"/>
        <v>0.45833333332848269</v>
      </c>
      <c r="P5167" t="str">
        <f>VLOOKUP(G5167,Agents!A:E,4,FALSE)</f>
        <v>Team3</v>
      </c>
      <c r="Q5167" t="str">
        <f>VLOOKUP(G5167,Agents!A:E,5,FALSE)</f>
        <v>Mid</v>
      </c>
      <c r="R5167" t="str">
        <f>VLOOKUP(G5167,Agents!A:E,2,FALSE)</f>
        <v>Evening</v>
      </c>
    </row>
    <row r="5168" spans="1:18" x14ac:dyDescent="0.35">
      <c r="A5168" t="s">
        <v>8466</v>
      </c>
      <c r="B5168" t="s">
        <v>2674</v>
      </c>
      <c r="C5168" t="s">
        <v>34</v>
      </c>
      <c r="D5168" t="s">
        <v>26</v>
      </c>
      <c r="E5168" s="1">
        <v>46056.611111111109</v>
      </c>
      <c r="F5168" s="1">
        <v>46057.486111111109</v>
      </c>
      <c r="G5168" t="s">
        <v>199</v>
      </c>
      <c r="H5168" t="s">
        <v>15</v>
      </c>
      <c r="I5168" t="s">
        <v>16</v>
      </c>
      <c r="J5168">
        <v>4</v>
      </c>
      <c r="K5168" t="str">
        <f>IF(tickets_dataset[[#This Row],[status]] = "Closed", "Yes","No")</f>
        <v>Yes</v>
      </c>
      <c r="L5168" s="2">
        <f t="shared" si="320"/>
        <v>21</v>
      </c>
      <c r="M5168" t="str">
        <f t="shared" si="321"/>
        <v>No</v>
      </c>
      <c r="N5168" t="str">
        <f t="shared" si="322"/>
        <v>Feb</v>
      </c>
      <c r="O5168" s="2">
        <f t="shared" si="323"/>
        <v>0.875</v>
      </c>
      <c r="P5168" t="str">
        <f>VLOOKUP(G5168,Agents!A:E,4,FALSE)</f>
        <v>Team1</v>
      </c>
      <c r="Q5168" t="str">
        <f>VLOOKUP(G5168,Agents!A:E,5,FALSE)</f>
        <v>Junior</v>
      </c>
      <c r="R5168" t="str">
        <f>VLOOKUP(G5168,Agents!A:E,2,FALSE)</f>
        <v>Morning</v>
      </c>
    </row>
    <row r="5169" spans="1:18" x14ac:dyDescent="0.35">
      <c r="A5169" t="s">
        <v>8467</v>
      </c>
      <c r="B5169" t="s">
        <v>1910</v>
      </c>
      <c r="C5169" t="s">
        <v>34</v>
      </c>
      <c r="D5169" t="s">
        <v>38</v>
      </c>
      <c r="E5169" s="1">
        <v>46033.45416666667</v>
      </c>
      <c r="F5169" s="1">
        <v>46034.495833333334</v>
      </c>
      <c r="G5169" t="s">
        <v>206</v>
      </c>
      <c r="H5169" t="s">
        <v>15</v>
      </c>
      <c r="I5169" t="s">
        <v>16</v>
      </c>
      <c r="J5169">
        <v>4</v>
      </c>
      <c r="K5169" t="str">
        <f>IF(tickets_dataset[[#This Row],[status]] = "Closed", "Yes","No")</f>
        <v>Yes</v>
      </c>
      <c r="L5169" s="2">
        <f t="shared" si="320"/>
        <v>24.999999999941792</v>
      </c>
      <c r="M5169" t="str">
        <f t="shared" si="321"/>
        <v>No</v>
      </c>
      <c r="N5169" t="str">
        <f t="shared" si="322"/>
        <v>Jan</v>
      </c>
      <c r="O5169" s="2">
        <f t="shared" si="323"/>
        <v>1.0416666666642413</v>
      </c>
      <c r="P5169" t="str">
        <f>VLOOKUP(G5169,Agents!A:E,4,FALSE)</f>
        <v>Team5</v>
      </c>
      <c r="Q5169" t="str">
        <f>VLOOKUP(G5169,Agents!A:E,5,FALSE)</f>
        <v>Junior</v>
      </c>
      <c r="R5169" t="str">
        <f>VLOOKUP(G5169,Agents!A:E,2,FALSE)</f>
        <v>Evening</v>
      </c>
    </row>
    <row r="5170" spans="1:18" x14ac:dyDescent="0.35">
      <c r="A5170" t="s">
        <v>8468</v>
      </c>
      <c r="B5170" t="s">
        <v>4183</v>
      </c>
      <c r="C5170" t="s">
        <v>76</v>
      </c>
      <c r="D5170" t="s">
        <v>13</v>
      </c>
      <c r="E5170" s="1">
        <v>46047.119444444441</v>
      </c>
      <c r="F5170" s="1">
        <v>46048.827777777777</v>
      </c>
      <c r="G5170" t="s">
        <v>344</v>
      </c>
      <c r="H5170" t="s">
        <v>15</v>
      </c>
      <c r="I5170" t="s">
        <v>68</v>
      </c>
      <c r="J5170">
        <v>3</v>
      </c>
      <c r="K5170" t="str">
        <f>IF(tickets_dataset[[#This Row],[status]] = "Closed", "Yes","No")</f>
        <v>Yes</v>
      </c>
      <c r="L5170" s="2">
        <f t="shared" si="320"/>
        <v>41.000000000058208</v>
      </c>
      <c r="M5170" t="str">
        <f t="shared" si="321"/>
        <v>No</v>
      </c>
      <c r="N5170" t="str">
        <f t="shared" si="322"/>
        <v>Jan</v>
      </c>
      <c r="O5170" s="2">
        <f t="shared" si="323"/>
        <v>1.7083333333357587</v>
      </c>
      <c r="P5170" t="str">
        <f>VLOOKUP(G5170,Agents!A:E,4,FALSE)</f>
        <v>Team4</v>
      </c>
      <c r="Q5170" t="str">
        <f>VLOOKUP(G5170,Agents!A:E,5,FALSE)</f>
        <v>Senior</v>
      </c>
      <c r="R5170" t="str">
        <f>VLOOKUP(G5170,Agents!A:E,2,FALSE)</f>
        <v>Night</v>
      </c>
    </row>
    <row r="5171" spans="1:18" x14ac:dyDescent="0.35">
      <c r="A5171" t="s">
        <v>8469</v>
      </c>
      <c r="B5171" t="s">
        <v>3011</v>
      </c>
      <c r="C5171" t="s">
        <v>34</v>
      </c>
      <c r="D5171" t="s">
        <v>38</v>
      </c>
      <c r="E5171" s="1">
        <v>46107.261805555558</v>
      </c>
      <c r="F5171" s="1">
        <v>46110.095138888886</v>
      </c>
      <c r="G5171" t="s">
        <v>234</v>
      </c>
      <c r="H5171" t="s">
        <v>15</v>
      </c>
      <c r="I5171" t="s">
        <v>16</v>
      </c>
      <c r="J5171">
        <v>4</v>
      </c>
      <c r="K5171" t="str">
        <f>IF(tickets_dataset[[#This Row],[status]] = "Closed", "Yes","No")</f>
        <v>Yes</v>
      </c>
      <c r="L5171" s="2">
        <f t="shared" si="320"/>
        <v>67.999999999883585</v>
      </c>
      <c r="M5171" t="str">
        <f t="shared" si="321"/>
        <v>Yes</v>
      </c>
      <c r="N5171" t="str">
        <f t="shared" si="322"/>
        <v>Mar</v>
      </c>
      <c r="O5171" s="2">
        <f t="shared" si="323"/>
        <v>2.8333333333284827</v>
      </c>
      <c r="P5171" t="str">
        <f>VLOOKUP(G5171,Agents!A:E,4,FALSE)</f>
        <v>Team5</v>
      </c>
      <c r="Q5171" t="str">
        <f>VLOOKUP(G5171,Agents!A:E,5,FALSE)</f>
        <v>Senior</v>
      </c>
      <c r="R5171" t="str">
        <f>VLOOKUP(G5171,Agents!A:E,2,FALSE)</f>
        <v>Night</v>
      </c>
    </row>
    <row r="5172" spans="1:18" x14ac:dyDescent="0.35">
      <c r="A5172" t="s">
        <v>8470</v>
      </c>
      <c r="B5172" t="s">
        <v>8471</v>
      </c>
      <c r="C5172" t="s">
        <v>50</v>
      </c>
      <c r="D5172" t="s">
        <v>13</v>
      </c>
      <c r="E5172" s="1">
        <v>46085.040277777778</v>
      </c>
      <c r="F5172" s="1">
        <v>46085.206944444442</v>
      </c>
      <c r="G5172" t="s">
        <v>170</v>
      </c>
      <c r="H5172" t="s">
        <v>15</v>
      </c>
      <c r="I5172" t="s">
        <v>16</v>
      </c>
      <c r="J5172">
        <v>4</v>
      </c>
      <c r="K5172" t="str">
        <f>IF(tickets_dataset[[#This Row],[status]] = "Closed", "Yes","No")</f>
        <v>Yes</v>
      </c>
      <c r="L5172" s="2">
        <f t="shared" si="320"/>
        <v>3.9999999999417923</v>
      </c>
      <c r="M5172" t="str">
        <f t="shared" si="321"/>
        <v>No</v>
      </c>
      <c r="N5172" t="str">
        <f t="shared" si="322"/>
        <v>Mar</v>
      </c>
      <c r="O5172" s="2">
        <f t="shared" si="323"/>
        <v>0.16666666666424135</v>
      </c>
      <c r="P5172" t="str">
        <f>VLOOKUP(G5172,Agents!A:E,4,FALSE)</f>
        <v>Team5</v>
      </c>
      <c r="Q5172" t="str">
        <f>VLOOKUP(G5172,Agents!A:E,5,FALSE)</f>
        <v>Junior</v>
      </c>
      <c r="R5172" t="str">
        <f>VLOOKUP(G5172,Agents!A:E,2,FALSE)</f>
        <v>Night</v>
      </c>
    </row>
    <row r="5173" spans="1:18" x14ac:dyDescent="0.35">
      <c r="A5173" t="s">
        <v>8472</v>
      </c>
      <c r="B5173" t="s">
        <v>2415</v>
      </c>
      <c r="C5173" t="s">
        <v>76</v>
      </c>
      <c r="D5173" t="s">
        <v>38</v>
      </c>
      <c r="E5173" s="1">
        <v>46029.198611111111</v>
      </c>
      <c r="F5173" s="1">
        <v>46030.490277777775</v>
      </c>
      <c r="G5173" t="s">
        <v>256</v>
      </c>
      <c r="H5173" t="s">
        <v>15</v>
      </c>
      <c r="I5173" t="s">
        <v>16</v>
      </c>
      <c r="J5173">
        <v>3</v>
      </c>
      <c r="K5173" t="str">
        <f>IF(tickets_dataset[[#This Row],[status]] = "Closed", "Yes","No")</f>
        <v>Yes</v>
      </c>
      <c r="L5173" s="2">
        <f t="shared" si="320"/>
        <v>30.999999999941792</v>
      </c>
      <c r="M5173" t="str">
        <f t="shared" si="321"/>
        <v>No</v>
      </c>
      <c r="N5173" t="str">
        <f t="shared" si="322"/>
        <v>Jan</v>
      </c>
      <c r="O5173" s="2">
        <f t="shared" si="323"/>
        <v>1.2916666666642413</v>
      </c>
      <c r="P5173" t="str">
        <f>VLOOKUP(G5173,Agents!A:E,4,FALSE)</f>
        <v>Team1</v>
      </c>
      <c r="Q5173" t="str">
        <f>VLOOKUP(G5173,Agents!A:E,5,FALSE)</f>
        <v>Mid</v>
      </c>
      <c r="R5173" t="str">
        <f>VLOOKUP(G5173,Agents!A:E,2,FALSE)</f>
        <v>Morning</v>
      </c>
    </row>
    <row r="5174" spans="1:18" x14ac:dyDescent="0.35">
      <c r="A5174" t="s">
        <v>8473</v>
      </c>
      <c r="B5174" t="s">
        <v>8474</v>
      </c>
      <c r="C5174" t="s">
        <v>12</v>
      </c>
      <c r="D5174" t="s">
        <v>38</v>
      </c>
      <c r="E5174" s="1">
        <v>46075.20208333333</v>
      </c>
      <c r="F5174" s="1">
        <v>46078.285416666666</v>
      </c>
      <c r="G5174" t="s">
        <v>221</v>
      </c>
      <c r="H5174" t="s">
        <v>15</v>
      </c>
      <c r="I5174" t="s">
        <v>16</v>
      </c>
      <c r="J5174">
        <v>3</v>
      </c>
      <c r="K5174" t="str">
        <f>IF(tickets_dataset[[#This Row],[status]] = "Closed", "Yes","No")</f>
        <v>Yes</v>
      </c>
      <c r="L5174" s="2">
        <f t="shared" si="320"/>
        <v>74.000000000058208</v>
      </c>
      <c r="M5174" t="str">
        <f t="shared" si="321"/>
        <v>Yes</v>
      </c>
      <c r="N5174" t="str">
        <f t="shared" si="322"/>
        <v>Feb</v>
      </c>
      <c r="O5174" s="2">
        <f t="shared" si="323"/>
        <v>3.0833333333357587</v>
      </c>
      <c r="P5174" t="str">
        <f>VLOOKUP(G5174,Agents!A:E,4,FALSE)</f>
        <v>Team4</v>
      </c>
      <c r="Q5174" t="str">
        <f>VLOOKUP(G5174,Agents!A:E,5,FALSE)</f>
        <v>Senior</v>
      </c>
      <c r="R5174" t="str">
        <f>VLOOKUP(G5174,Agents!A:E,2,FALSE)</f>
        <v>Morning</v>
      </c>
    </row>
    <row r="5175" spans="1:18" x14ac:dyDescent="0.35">
      <c r="A5175" t="s">
        <v>8475</v>
      </c>
      <c r="B5175" t="s">
        <v>4565</v>
      </c>
      <c r="C5175" t="s">
        <v>34</v>
      </c>
      <c r="D5175" t="s">
        <v>38</v>
      </c>
      <c r="E5175" s="1">
        <v>46075.777083333334</v>
      </c>
      <c r="F5175" s="1">
        <v>46079.693749999999</v>
      </c>
      <c r="G5175" t="s">
        <v>282</v>
      </c>
      <c r="H5175" t="s">
        <v>28</v>
      </c>
      <c r="I5175" t="s">
        <v>16</v>
      </c>
      <c r="J5175">
        <v>5</v>
      </c>
      <c r="K5175" t="str">
        <f>IF(tickets_dataset[[#This Row],[status]] = "Closed", "Yes","No")</f>
        <v>No</v>
      </c>
      <c r="L5175" s="2">
        <f t="shared" si="320"/>
        <v>93.999999999941792</v>
      </c>
      <c r="M5175" t="str">
        <f t="shared" si="321"/>
        <v>Yes</v>
      </c>
      <c r="N5175" t="str">
        <f t="shared" si="322"/>
        <v>Feb</v>
      </c>
      <c r="O5175" s="2">
        <f t="shared" si="323"/>
        <v>3.9166666666642413</v>
      </c>
      <c r="P5175" t="str">
        <f>VLOOKUP(G5175,Agents!A:E,4,FALSE)</f>
        <v>Team4</v>
      </c>
      <c r="Q5175" t="str">
        <f>VLOOKUP(G5175,Agents!A:E,5,FALSE)</f>
        <v>Mid</v>
      </c>
      <c r="R5175" t="str">
        <f>VLOOKUP(G5175,Agents!A:E,2,FALSE)</f>
        <v>Morning</v>
      </c>
    </row>
    <row r="5176" spans="1:18" x14ac:dyDescent="0.35">
      <c r="A5176" t="s">
        <v>8476</v>
      </c>
      <c r="B5176" t="s">
        <v>8477</v>
      </c>
      <c r="C5176" t="s">
        <v>76</v>
      </c>
      <c r="D5176" t="s">
        <v>26</v>
      </c>
      <c r="E5176" s="1">
        <v>46071.969444444447</v>
      </c>
      <c r="F5176" s="1">
        <v>46074.552777777775</v>
      </c>
      <c r="G5176" t="s">
        <v>110</v>
      </c>
      <c r="H5176" t="s">
        <v>15</v>
      </c>
      <c r="I5176" t="s">
        <v>16</v>
      </c>
      <c r="J5176">
        <v>3</v>
      </c>
      <c r="K5176" t="str">
        <f>IF(tickets_dataset[[#This Row],[status]] = "Closed", "Yes","No")</f>
        <v>Yes</v>
      </c>
      <c r="L5176" s="2">
        <f t="shared" si="320"/>
        <v>61.999999999883585</v>
      </c>
      <c r="M5176" t="str">
        <f t="shared" si="321"/>
        <v>Yes</v>
      </c>
      <c r="N5176" t="str">
        <f t="shared" si="322"/>
        <v>Feb</v>
      </c>
      <c r="O5176" s="2">
        <f t="shared" si="323"/>
        <v>2.5833333333284827</v>
      </c>
      <c r="P5176" t="str">
        <f>VLOOKUP(G5176,Agents!A:E,4,FALSE)</f>
        <v>Team4</v>
      </c>
      <c r="Q5176" t="str">
        <f>VLOOKUP(G5176,Agents!A:E,5,FALSE)</f>
        <v>Junior</v>
      </c>
      <c r="R5176" t="str">
        <f>VLOOKUP(G5176,Agents!A:E,2,FALSE)</f>
        <v>Morning</v>
      </c>
    </row>
    <row r="5177" spans="1:18" x14ac:dyDescent="0.35">
      <c r="A5177" t="s">
        <v>8478</v>
      </c>
      <c r="B5177" t="s">
        <v>4072</v>
      </c>
      <c r="C5177" t="s">
        <v>22</v>
      </c>
      <c r="D5177" t="s">
        <v>38</v>
      </c>
      <c r="E5177" s="1">
        <v>46096.130555555559</v>
      </c>
      <c r="F5177" s="1">
        <v>46097.338888888888</v>
      </c>
      <c r="G5177" t="s">
        <v>156</v>
      </c>
      <c r="H5177" t="s">
        <v>15</v>
      </c>
      <c r="I5177" t="s">
        <v>16</v>
      </c>
      <c r="J5177">
        <v>4</v>
      </c>
      <c r="K5177" t="str">
        <f>IF(tickets_dataset[[#This Row],[status]] = "Closed", "Yes","No")</f>
        <v>Yes</v>
      </c>
      <c r="L5177" s="2">
        <f t="shared" si="320"/>
        <v>28.999999999883585</v>
      </c>
      <c r="M5177" t="str">
        <f t="shared" si="321"/>
        <v>No</v>
      </c>
      <c r="N5177" t="str">
        <f t="shared" si="322"/>
        <v>Mar</v>
      </c>
      <c r="O5177" s="2">
        <f t="shared" si="323"/>
        <v>1.2083333333284827</v>
      </c>
      <c r="P5177" t="str">
        <f>VLOOKUP(G5177,Agents!A:E,4,FALSE)</f>
        <v>Team3</v>
      </c>
      <c r="Q5177" t="str">
        <f>VLOOKUP(G5177,Agents!A:E,5,FALSE)</f>
        <v>Mid</v>
      </c>
      <c r="R5177" t="str">
        <f>VLOOKUP(G5177,Agents!A:E,2,FALSE)</f>
        <v>Evening</v>
      </c>
    </row>
    <row r="5178" spans="1:18" x14ac:dyDescent="0.35">
      <c r="A5178" t="s">
        <v>8479</v>
      </c>
      <c r="B5178" t="s">
        <v>4972</v>
      </c>
      <c r="C5178" t="s">
        <v>22</v>
      </c>
      <c r="D5178" t="s">
        <v>13</v>
      </c>
      <c r="E5178" s="1">
        <v>46100.328472222223</v>
      </c>
      <c r="F5178" s="1">
        <v>46100.578472222223</v>
      </c>
      <c r="G5178" t="s">
        <v>140</v>
      </c>
      <c r="H5178" t="s">
        <v>15</v>
      </c>
      <c r="I5178" t="s">
        <v>16</v>
      </c>
      <c r="J5178">
        <v>5</v>
      </c>
      <c r="K5178" t="str">
        <f>IF(tickets_dataset[[#This Row],[status]] = "Closed", "Yes","No")</f>
        <v>Yes</v>
      </c>
      <c r="L5178" s="2">
        <f t="shared" si="320"/>
        <v>6</v>
      </c>
      <c r="M5178" t="str">
        <f t="shared" si="321"/>
        <v>No</v>
      </c>
      <c r="N5178" t="str">
        <f t="shared" si="322"/>
        <v>Mar</v>
      </c>
      <c r="O5178" s="2">
        <f t="shared" si="323"/>
        <v>0.25</v>
      </c>
      <c r="P5178" t="str">
        <f>VLOOKUP(G5178,Agents!A:E,4,FALSE)</f>
        <v>Team1</v>
      </c>
      <c r="Q5178" t="str">
        <f>VLOOKUP(G5178,Agents!A:E,5,FALSE)</f>
        <v>Junior</v>
      </c>
      <c r="R5178" t="str">
        <f>VLOOKUP(G5178,Agents!A:E,2,FALSE)</f>
        <v>Morning</v>
      </c>
    </row>
    <row r="5179" spans="1:18" x14ac:dyDescent="0.35">
      <c r="A5179" t="s">
        <v>8480</v>
      </c>
      <c r="B5179" t="s">
        <v>8481</v>
      </c>
      <c r="C5179" t="s">
        <v>76</v>
      </c>
      <c r="D5179" t="s">
        <v>26</v>
      </c>
      <c r="E5179" s="1">
        <v>46107.445833333331</v>
      </c>
      <c r="F5179" s="1">
        <v>46108.570833333331</v>
      </c>
      <c r="G5179" t="s">
        <v>119</v>
      </c>
      <c r="H5179" t="s">
        <v>15</v>
      </c>
      <c r="I5179" t="s">
        <v>16</v>
      </c>
      <c r="J5179">
        <v>3</v>
      </c>
      <c r="K5179" t="str">
        <f>IF(tickets_dataset[[#This Row],[status]] = "Closed", "Yes","No")</f>
        <v>Yes</v>
      </c>
      <c r="L5179" s="2">
        <f t="shared" si="320"/>
        <v>27</v>
      </c>
      <c r="M5179" t="str">
        <f t="shared" si="321"/>
        <v>No</v>
      </c>
      <c r="N5179" t="str">
        <f t="shared" si="322"/>
        <v>Mar</v>
      </c>
      <c r="O5179" s="2">
        <f t="shared" si="323"/>
        <v>1.125</v>
      </c>
      <c r="P5179" t="str">
        <f>VLOOKUP(G5179,Agents!A:E,4,FALSE)</f>
        <v>Team1</v>
      </c>
      <c r="Q5179" t="str">
        <f>VLOOKUP(G5179,Agents!A:E,5,FALSE)</f>
        <v>Junior</v>
      </c>
      <c r="R5179" t="str">
        <f>VLOOKUP(G5179,Agents!A:E,2,FALSE)</f>
        <v>Morning</v>
      </c>
    </row>
    <row r="5180" spans="1:18" x14ac:dyDescent="0.35">
      <c r="A5180" t="s">
        <v>8482</v>
      </c>
      <c r="B5180" t="s">
        <v>8483</v>
      </c>
      <c r="C5180" t="s">
        <v>34</v>
      </c>
      <c r="D5180" t="s">
        <v>13</v>
      </c>
      <c r="E5180" s="1">
        <v>46046.884722222225</v>
      </c>
      <c r="F5180" s="1">
        <v>46047.968055555553</v>
      </c>
      <c r="G5180" t="s">
        <v>23</v>
      </c>
      <c r="H5180" t="s">
        <v>132</v>
      </c>
      <c r="I5180" t="s">
        <v>16</v>
      </c>
      <c r="J5180">
        <v>3</v>
      </c>
      <c r="K5180" t="str">
        <f>IF(tickets_dataset[[#This Row],[status]] = "Closed", "Yes","No")</f>
        <v>No</v>
      </c>
      <c r="L5180" s="2">
        <f t="shared" si="320"/>
        <v>25.999999999883585</v>
      </c>
      <c r="M5180" t="str">
        <f t="shared" si="321"/>
        <v>No</v>
      </c>
      <c r="N5180" t="str">
        <f t="shared" si="322"/>
        <v>Jan</v>
      </c>
      <c r="O5180" s="2">
        <f t="shared" si="323"/>
        <v>1.0833333333284827</v>
      </c>
      <c r="P5180" t="str">
        <f>VLOOKUP(G5180,Agents!A:E,4,FALSE)</f>
        <v>Team3</v>
      </c>
      <c r="Q5180" t="str">
        <f>VLOOKUP(G5180,Agents!A:E,5,FALSE)</f>
        <v>Senior</v>
      </c>
      <c r="R5180" t="str">
        <f>VLOOKUP(G5180,Agents!A:E,2,FALSE)</f>
        <v>Evening</v>
      </c>
    </row>
    <row r="5181" spans="1:18" x14ac:dyDescent="0.35">
      <c r="A5181" t="s">
        <v>8484</v>
      </c>
      <c r="B5181" t="s">
        <v>4032</v>
      </c>
      <c r="C5181" t="s">
        <v>76</v>
      </c>
      <c r="D5181" t="s">
        <v>38</v>
      </c>
      <c r="E5181" s="1">
        <v>46078.441666666666</v>
      </c>
      <c r="F5181" s="1">
        <v>46081.85833333333</v>
      </c>
      <c r="G5181" t="s">
        <v>103</v>
      </c>
      <c r="H5181" t="s">
        <v>15</v>
      </c>
      <c r="I5181" t="s">
        <v>16</v>
      </c>
      <c r="J5181">
        <v>4</v>
      </c>
      <c r="K5181" t="str">
        <f>IF(tickets_dataset[[#This Row],[status]] = "Closed", "Yes","No")</f>
        <v>Yes</v>
      </c>
      <c r="L5181" s="2">
        <f t="shared" si="320"/>
        <v>81.999999999941792</v>
      </c>
      <c r="M5181" t="str">
        <f t="shared" si="321"/>
        <v>Yes</v>
      </c>
      <c r="N5181" t="str">
        <f t="shared" si="322"/>
        <v>Feb</v>
      </c>
      <c r="O5181" s="2">
        <f t="shared" si="323"/>
        <v>3.4166666666642413</v>
      </c>
      <c r="P5181" t="str">
        <f>VLOOKUP(G5181,Agents!A:E,4,FALSE)</f>
        <v>Team4</v>
      </c>
      <c r="Q5181" t="str">
        <f>VLOOKUP(G5181,Agents!A:E,5,FALSE)</f>
        <v>Senior</v>
      </c>
      <c r="R5181" t="str">
        <f>VLOOKUP(G5181,Agents!A:E,2,FALSE)</f>
        <v>Night</v>
      </c>
    </row>
    <row r="5182" spans="1:18" x14ac:dyDescent="0.35">
      <c r="A5182" t="s">
        <v>8485</v>
      </c>
      <c r="B5182" t="s">
        <v>8486</v>
      </c>
      <c r="C5182" t="s">
        <v>12</v>
      </c>
      <c r="D5182" t="s">
        <v>26</v>
      </c>
      <c r="E5182" s="1">
        <v>46051.97152777778</v>
      </c>
      <c r="F5182" s="1">
        <v>46053.09652777778</v>
      </c>
      <c r="G5182" t="s">
        <v>170</v>
      </c>
      <c r="H5182" t="s">
        <v>15</v>
      </c>
      <c r="I5182" t="s">
        <v>16</v>
      </c>
      <c r="J5182">
        <v>5</v>
      </c>
      <c r="K5182" t="str">
        <f>IF(tickets_dataset[[#This Row],[status]] = "Closed", "Yes","No")</f>
        <v>Yes</v>
      </c>
      <c r="L5182" s="2">
        <f t="shared" si="320"/>
        <v>27</v>
      </c>
      <c r="M5182" t="str">
        <f t="shared" si="321"/>
        <v>No</v>
      </c>
      <c r="N5182" t="str">
        <f t="shared" si="322"/>
        <v>Jan</v>
      </c>
      <c r="O5182" s="2">
        <f t="shared" si="323"/>
        <v>1.125</v>
      </c>
      <c r="P5182" t="str">
        <f>VLOOKUP(G5182,Agents!A:E,4,FALSE)</f>
        <v>Team5</v>
      </c>
      <c r="Q5182" t="str">
        <f>VLOOKUP(G5182,Agents!A:E,5,FALSE)</f>
        <v>Junior</v>
      </c>
      <c r="R5182" t="str">
        <f>VLOOKUP(G5182,Agents!A:E,2,FALSE)</f>
        <v>Night</v>
      </c>
    </row>
    <row r="5183" spans="1:18" x14ac:dyDescent="0.35">
      <c r="A5183" t="s">
        <v>8487</v>
      </c>
      <c r="B5183" t="s">
        <v>8488</v>
      </c>
      <c r="C5183" t="s">
        <v>34</v>
      </c>
      <c r="D5183" t="s">
        <v>26</v>
      </c>
      <c r="E5183" s="1">
        <v>46048.050694444442</v>
      </c>
      <c r="F5183" s="1">
        <v>46049.717361111114</v>
      </c>
      <c r="G5183" t="s">
        <v>42</v>
      </c>
      <c r="H5183" t="s">
        <v>132</v>
      </c>
      <c r="I5183" t="s">
        <v>16</v>
      </c>
      <c r="J5183">
        <v>3</v>
      </c>
      <c r="K5183" t="str">
        <f>IF(tickets_dataset[[#This Row],[status]] = "Closed", "Yes","No")</f>
        <v>No</v>
      </c>
      <c r="L5183" s="2">
        <f t="shared" si="320"/>
        <v>40.000000000116415</v>
      </c>
      <c r="M5183" t="str">
        <f t="shared" si="321"/>
        <v>No</v>
      </c>
      <c r="N5183" t="str">
        <f t="shared" si="322"/>
        <v>Jan</v>
      </c>
      <c r="O5183" s="2">
        <f t="shared" si="323"/>
        <v>1.6666666666715173</v>
      </c>
      <c r="P5183" t="str">
        <f>VLOOKUP(G5183,Agents!A:E,4,FALSE)</f>
        <v>Team2</v>
      </c>
      <c r="Q5183" t="str">
        <f>VLOOKUP(G5183,Agents!A:E,5,FALSE)</f>
        <v>Junior</v>
      </c>
      <c r="R5183" t="str">
        <f>VLOOKUP(G5183,Agents!A:E,2,FALSE)</f>
        <v>Night</v>
      </c>
    </row>
    <row r="5184" spans="1:18" x14ac:dyDescent="0.35">
      <c r="A5184" t="s">
        <v>8489</v>
      </c>
      <c r="B5184" t="s">
        <v>3885</v>
      </c>
      <c r="C5184" t="s">
        <v>22</v>
      </c>
      <c r="D5184" t="s">
        <v>26</v>
      </c>
      <c r="E5184" s="1">
        <v>46090.709722222222</v>
      </c>
      <c r="F5184" s="1">
        <v>46091.918055555558</v>
      </c>
      <c r="G5184" t="s">
        <v>35</v>
      </c>
      <c r="H5184" t="s">
        <v>15</v>
      </c>
      <c r="I5184" t="s">
        <v>16</v>
      </c>
      <c r="J5184">
        <v>5</v>
      </c>
      <c r="K5184" t="str">
        <f>IF(tickets_dataset[[#This Row],[status]] = "Closed", "Yes","No")</f>
        <v>Yes</v>
      </c>
      <c r="L5184" s="2">
        <f t="shared" si="320"/>
        <v>29.000000000058208</v>
      </c>
      <c r="M5184" t="str">
        <f t="shared" si="321"/>
        <v>No</v>
      </c>
      <c r="N5184" t="str">
        <f t="shared" si="322"/>
        <v>Mar</v>
      </c>
      <c r="O5184" s="2">
        <f t="shared" si="323"/>
        <v>1.2083333333357587</v>
      </c>
      <c r="P5184" t="str">
        <f>VLOOKUP(G5184,Agents!A:E,4,FALSE)</f>
        <v>Team1</v>
      </c>
      <c r="Q5184" t="str">
        <f>VLOOKUP(G5184,Agents!A:E,5,FALSE)</f>
        <v>Senior</v>
      </c>
      <c r="R5184" t="str">
        <f>VLOOKUP(G5184,Agents!A:E,2,FALSE)</f>
        <v>Evening</v>
      </c>
    </row>
    <row r="5185" spans="1:18" x14ac:dyDescent="0.35">
      <c r="A5185" t="s">
        <v>8490</v>
      </c>
      <c r="B5185" t="s">
        <v>7649</v>
      </c>
      <c r="C5185" t="s">
        <v>34</v>
      </c>
      <c r="D5185" t="s">
        <v>13</v>
      </c>
      <c r="E5185" s="1">
        <v>46074.242361111108</v>
      </c>
      <c r="F5185" s="1">
        <v>46074.367361111108</v>
      </c>
      <c r="G5185" t="s">
        <v>128</v>
      </c>
      <c r="H5185" t="s">
        <v>15</v>
      </c>
      <c r="I5185" t="s">
        <v>16</v>
      </c>
      <c r="J5185">
        <v>4</v>
      </c>
      <c r="K5185" t="str">
        <f>IF(tickets_dataset[[#This Row],[status]] = "Closed", "Yes","No")</f>
        <v>Yes</v>
      </c>
      <c r="L5185" s="2">
        <f t="shared" si="320"/>
        <v>3</v>
      </c>
      <c r="M5185" t="str">
        <f t="shared" si="321"/>
        <v>No</v>
      </c>
      <c r="N5185" t="str">
        <f t="shared" si="322"/>
        <v>Feb</v>
      </c>
      <c r="O5185" s="2">
        <f t="shared" si="323"/>
        <v>0.125</v>
      </c>
      <c r="P5185" t="str">
        <f>VLOOKUP(G5185,Agents!A:E,4,FALSE)</f>
        <v>Team4</v>
      </c>
      <c r="Q5185" t="str">
        <f>VLOOKUP(G5185,Agents!A:E,5,FALSE)</f>
        <v>Mid</v>
      </c>
      <c r="R5185" t="str">
        <f>VLOOKUP(G5185,Agents!A:E,2,FALSE)</f>
        <v>Night</v>
      </c>
    </row>
    <row r="5186" spans="1:18" x14ac:dyDescent="0.35">
      <c r="A5186" t="s">
        <v>8491</v>
      </c>
      <c r="B5186" t="s">
        <v>7655</v>
      </c>
      <c r="C5186" t="s">
        <v>76</v>
      </c>
      <c r="D5186" t="s">
        <v>38</v>
      </c>
      <c r="E5186" s="1">
        <v>46042.72152777778</v>
      </c>
      <c r="F5186" s="1">
        <v>46043.59652777778</v>
      </c>
      <c r="G5186" t="s">
        <v>216</v>
      </c>
      <c r="H5186" t="s">
        <v>15</v>
      </c>
      <c r="I5186" t="s">
        <v>16</v>
      </c>
      <c r="J5186">
        <v>5</v>
      </c>
      <c r="K5186" t="str">
        <f>IF(tickets_dataset[[#This Row],[status]] = "Closed", "Yes","No")</f>
        <v>Yes</v>
      </c>
      <c r="L5186" s="2">
        <f t="shared" ref="L5186:L5249" si="324">IF(ISBLANK(F5186),"",(F5186-E5186)*24)</f>
        <v>21</v>
      </c>
      <c r="M5186" t="str">
        <f t="shared" ref="M5186:M5249" si="325">IF(L5186&gt;48,"Yes","No")</f>
        <v>No</v>
      </c>
      <c r="N5186" t="str">
        <f t="shared" ref="N5186:N5249" si="326">TEXT(E5186,"mmm")</f>
        <v>Jan</v>
      </c>
      <c r="O5186" s="2">
        <f t="shared" si="323"/>
        <v>0.875</v>
      </c>
      <c r="P5186" t="str">
        <f>VLOOKUP(G5186,Agents!A:E,4,FALSE)</f>
        <v>Team5</v>
      </c>
      <c r="Q5186" t="str">
        <f>VLOOKUP(G5186,Agents!A:E,5,FALSE)</f>
        <v>Junior</v>
      </c>
      <c r="R5186" t="str">
        <f>VLOOKUP(G5186,Agents!A:E,2,FALSE)</f>
        <v>Evening</v>
      </c>
    </row>
    <row r="5187" spans="1:18" x14ac:dyDescent="0.35">
      <c r="A5187" t="s">
        <v>8492</v>
      </c>
      <c r="B5187" t="s">
        <v>7822</v>
      </c>
      <c r="C5187" t="s">
        <v>12</v>
      </c>
      <c r="D5187" t="s">
        <v>26</v>
      </c>
      <c r="E5187" s="1">
        <v>46036.595138888886</v>
      </c>
      <c r="F5187" s="1">
        <v>46037.886805555558</v>
      </c>
      <c r="G5187" t="s">
        <v>31</v>
      </c>
      <c r="H5187" t="s">
        <v>15</v>
      </c>
      <c r="I5187" t="s">
        <v>16</v>
      </c>
      <c r="J5187">
        <v>4</v>
      </c>
      <c r="K5187" t="str">
        <f>IF(tickets_dataset[[#This Row],[status]] = "Closed", "Yes","No")</f>
        <v>Yes</v>
      </c>
      <c r="L5187" s="2">
        <f t="shared" si="324"/>
        <v>31.000000000116415</v>
      </c>
      <c r="M5187" t="str">
        <f t="shared" si="325"/>
        <v>No</v>
      </c>
      <c r="N5187" t="str">
        <f t="shared" si="326"/>
        <v>Jan</v>
      </c>
      <c r="O5187" s="2">
        <f t="shared" ref="O5187:O5250" si="327">F5187-E5187</f>
        <v>1.2916666666715173</v>
      </c>
      <c r="P5187" t="str">
        <f>VLOOKUP(G5187,Agents!A:E,4,FALSE)</f>
        <v>Team5</v>
      </c>
      <c r="Q5187" t="str">
        <f>VLOOKUP(G5187,Agents!A:E,5,FALSE)</f>
        <v>Senior</v>
      </c>
      <c r="R5187" t="str">
        <f>VLOOKUP(G5187,Agents!A:E,2,FALSE)</f>
        <v>Evening</v>
      </c>
    </row>
    <row r="5188" spans="1:18" x14ac:dyDescent="0.35">
      <c r="A5188" t="s">
        <v>8493</v>
      </c>
      <c r="B5188" t="s">
        <v>2733</v>
      </c>
      <c r="C5188" t="s">
        <v>12</v>
      </c>
      <c r="D5188" t="s">
        <v>38</v>
      </c>
      <c r="E5188" s="1">
        <v>46073.432638888888</v>
      </c>
      <c r="F5188" s="1">
        <v>46073.765972222223</v>
      </c>
      <c r="G5188" t="s">
        <v>170</v>
      </c>
      <c r="H5188" t="s">
        <v>15</v>
      </c>
      <c r="I5188" t="s">
        <v>16</v>
      </c>
      <c r="J5188">
        <v>5</v>
      </c>
      <c r="K5188" t="str">
        <f>IF(tickets_dataset[[#This Row],[status]] = "Closed", "Yes","No")</f>
        <v>Yes</v>
      </c>
      <c r="L5188" s="2">
        <f t="shared" si="324"/>
        <v>8.0000000000582077</v>
      </c>
      <c r="M5188" t="str">
        <f t="shared" si="325"/>
        <v>No</v>
      </c>
      <c r="N5188" t="str">
        <f t="shared" si="326"/>
        <v>Feb</v>
      </c>
      <c r="O5188" s="2">
        <f t="shared" si="327"/>
        <v>0.33333333333575865</v>
      </c>
      <c r="P5188" t="str">
        <f>VLOOKUP(G5188,Agents!A:E,4,FALSE)</f>
        <v>Team5</v>
      </c>
      <c r="Q5188" t="str">
        <f>VLOOKUP(G5188,Agents!A:E,5,FALSE)</f>
        <v>Junior</v>
      </c>
      <c r="R5188" t="str">
        <f>VLOOKUP(G5188,Agents!A:E,2,FALSE)</f>
        <v>Night</v>
      </c>
    </row>
    <row r="5189" spans="1:18" x14ac:dyDescent="0.35">
      <c r="A5189" t="s">
        <v>8494</v>
      </c>
      <c r="B5189" t="s">
        <v>8495</v>
      </c>
      <c r="C5189" t="s">
        <v>76</v>
      </c>
      <c r="D5189" t="s">
        <v>13</v>
      </c>
      <c r="E5189" s="1">
        <v>46031.964583333334</v>
      </c>
      <c r="F5189" s="1">
        <v>46032.29791666667</v>
      </c>
      <c r="G5189" t="s">
        <v>103</v>
      </c>
      <c r="H5189" t="s">
        <v>15</v>
      </c>
      <c r="I5189" t="s">
        <v>16</v>
      </c>
      <c r="J5189">
        <v>4</v>
      </c>
      <c r="K5189" t="str">
        <f>IF(tickets_dataset[[#This Row],[status]] = "Closed", "Yes","No")</f>
        <v>Yes</v>
      </c>
      <c r="L5189" s="2">
        <f t="shared" si="324"/>
        <v>8.0000000000582077</v>
      </c>
      <c r="M5189" t="str">
        <f t="shared" si="325"/>
        <v>No</v>
      </c>
      <c r="N5189" t="str">
        <f t="shared" si="326"/>
        <v>Jan</v>
      </c>
      <c r="O5189" s="2">
        <f t="shared" si="327"/>
        <v>0.33333333333575865</v>
      </c>
      <c r="P5189" t="str">
        <f>VLOOKUP(G5189,Agents!A:E,4,FALSE)</f>
        <v>Team4</v>
      </c>
      <c r="Q5189" t="str">
        <f>VLOOKUP(G5189,Agents!A:E,5,FALSE)</f>
        <v>Senior</v>
      </c>
      <c r="R5189" t="str">
        <f>VLOOKUP(G5189,Agents!A:E,2,FALSE)</f>
        <v>Night</v>
      </c>
    </row>
    <row r="5190" spans="1:18" x14ac:dyDescent="0.35">
      <c r="A5190" t="s">
        <v>8496</v>
      </c>
      <c r="B5190" t="s">
        <v>2497</v>
      </c>
      <c r="C5190" t="s">
        <v>34</v>
      </c>
      <c r="D5190" t="s">
        <v>26</v>
      </c>
      <c r="E5190" s="1">
        <v>46069.00277777778</v>
      </c>
      <c r="F5190" s="1">
        <v>46071.75277777778</v>
      </c>
      <c r="G5190" t="s">
        <v>311</v>
      </c>
      <c r="H5190" t="s">
        <v>28</v>
      </c>
      <c r="I5190" t="s">
        <v>16</v>
      </c>
      <c r="J5190">
        <v>5</v>
      </c>
      <c r="K5190" t="str">
        <f>IF(tickets_dataset[[#This Row],[status]] = "Closed", "Yes","No")</f>
        <v>No</v>
      </c>
      <c r="L5190" s="2">
        <f t="shared" si="324"/>
        <v>66</v>
      </c>
      <c r="M5190" t="str">
        <f t="shared" si="325"/>
        <v>Yes</v>
      </c>
      <c r="N5190" t="str">
        <f t="shared" si="326"/>
        <v>Feb</v>
      </c>
      <c r="O5190" s="2">
        <f t="shared" si="327"/>
        <v>2.75</v>
      </c>
      <c r="P5190" t="str">
        <f>VLOOKUP(G5190,Agents!A:E,4,FALSE)</f>
        <v>Team5</v>
      </c>
      <c r="Q5190" t="str">
        <f>VLOOKUP(G5190,Agents!A:E,5,FALSE)</f>
        <v>Senior</v>
      </c>
      <c r="R5190" t="str">
        <f>VLOOKUP(G5190,Agents!A:E,2,FALSE)</f>
        <v>Evening</v>
      </c>
    </row>
    <row r="5191" spans="1:18" x14ac:dyDescent="0.35">
      <c r="A5191" t="s">
        <v>8497</v>
      </c>
      <c r="B5191" t="s">
        <v>2694</v>
      </c>
      <c r="C5191" t="s">
        <v>34</v>
      </c>
      <c r="D5191" t="s">
        <v>13</v>
      </c>
      <c r="E5191" s="1">
        <v>46100.420138888891</v>
      </c>
      <c r="F5191" s="1">
        <v>46101.878472222219</v>
      </c>
      <c r="G5191" t="s">
        <v>422</v>
      </c>
      <c r="H5191" t="s">
        <v>15</v>
      </c>
      <c r="I5191" t="s">
        <v>16</v>
      </c>
      <c r="J5191">
        <v>5</v>
      </c>
      <c r="K5191" t="str">
        <f>IF(tickets_dataset[[#This Row],[status]] = "Closed", "Yes","No")</f>
        <v>Yes</v>
      </c>
      <c r="L5191" s="2">
        <f t="shared" si="324"/>
        <v>34.999999999883585</v>
      </c>
      <c r="M5191" t="str">
        <f t="shared" si="325"/>
        <v>No</v>
      </c>
      <c r="N5191" t="str">
        <f t="shared" si="326"/>
        <v>Mar</v>
      </c>
      <c r="O5191" s="2">
        <f t="shared" si="327"/>
        <v>1.4583333333284827</v>
      </c>
      <c r="P5191" t="str">
        <f>VLOOKUP(G5191,Agents!A:E,4,FALSE)</f>
        <v>Team5</v>
      </c>
      <c r="Q5191" t="str">
        <f>VLOOKUP(G5191,Agents!A:E,5,FALSE)</f>
        <v>Mid</v>
      </c>
      <c r="R5191" t="str">
        <f>VLOOKUP(G5191,Agents!A:E,2,FALSE)</f>
        <v>Evening</v>
      </c>
    </row>
    <row r="5192" spans="1:18" x14ac:dyDescent="0.35">
      <c r="A5192" t="s">
        <v>8498</v>
      </c>
      <c r="B5192" t="s">
        <v>1516</v>
      </c>
      <c r="C5192" t="s">
        <v>76</v>
      </c>
      <c r="D5192" t="s">
        <v>38</v>
      </c>
      <c r="E5192" s="1">
        <v>46040.047222222223</v>
      </c>
      <c r="F5192" s="1">
        <v>46042.797222222223</v>
      </c>
      <c r="G5192" t="s">
        <v>239</v>
      </c>
      <c r="H5192" t="s">
        <v>15</v>
      </c>
      <c r="I5192" t="s">
        <v>16</v>
      </c>
      <c r="J5192">
        <v>5</v>
      </c>
      <c r="K5192" t="str">
        <f>IF(tickets_dataset[[#This Row],[status]] = "Closed", "Yes","No")</f>
        <v>Yes</v>
      </c>
      <c r="L5192" s="2">
        <f t="shared" si="324"/>
        <v>66</v>
      </c>
      <c r="M5192" t="str">
        <f t="shared" si="325"/>
        <v>Yes</v>
      </c>
      <c r="N5192" t="str">
        <f t="shared" si="326"/>
        <v>Jan</v>
      </c>
      <c r="O5192" s="2">
        <f t="shared" si="327"/>
        <v>2.75</v>
      </c>
      <c r="P5192" t="str">
        <f>VLOOKUP(G5192,Agents!A:E,4,FALSE)</f>
        <v>Team1</v>
      </c>
      <c r="Q5192" t="str">
        <f>VLOOKUP(G5192,Agents!A:E,5,FALSE)</f>
        <v>Senior</v>
      </c>
      <c r="R5192" t="str">
        <f>VLOOKUP(G5192,Agents!A:E,2,FALSE)</f>
        <v>Evening</v>
      </c>
    </row>
    <row r="5193" spans="1:18" x14ac:dyDescent="0.35">
      <c r="A5193" t="s">
        <v>8499</v>
      </c>
      <c r="B5193" t="s">
        <v>8500</v>
      </c>
      <c r="C5193" t="s">
        <v>50</v>
      </c>
      <c r="D5193" t="s">
        <v>26</v>
      </c>
      <c r="E5193" s="1">
        <v>46050.270138888889</v>
      </c>
      <c r="F5193" s="1">
        <v>46050.686805555553</v>
      </c>
      <c r="G5193" t="s">
        <v>59</v>
      </c>
      <c r="H5193" t="s">
        <v>15</v>
      </c>
      <c r="I5193" t="s">
        <v>16</v>
      </c>
      <c r="J5193">
        <v>4</v>
      </c>
      <c r="K5193" t="str">
        <f>IF(tickets_dataset[[#This Row],[status]] = "Closed", "Yes","No")</f>
        <v>Yes</v>
      </c>
      <c r="L5193" s="2">
        <f t="shared" si="324"/>
        <v>9.9999999999417923</v>
      </c>
      <c r="M5193" t="str">
        <f t="shared" si="325"/>
        <v>No</v>
      </c>
      <c r="N5193" t="str">
        <f t="shared" si="326"/>
        <v>Jan</v>
      </c>
      <c r="O5193" s="2">
        <f t="shared" si="327"/>
        <v>0.41666666666424135</v>
      </c>
      <c r="P5193" t="str">
        <f>VLOOKUP(G5193,Agents!A:E,4,FALSE)</f>
        <v>Team3</v>
      </c>
      <c r="Q5193" t="str">
        <f>VLOOKUP(G5193,Agents!A:E,5,FALSE)</f>
        <v>Senior</v>
      </c>
      <c r="R5193" t="str">
        <f>VLOOKUP(G5193,Agents!A:E,2,FALSE)</f>
        <v>Night</v>
      </c>
    </row>
    <row r="5194" spans="1:18" x14ac:dyDescent="0.35">
      <c r="A5194" t="s">
        <v>8501</v>
      </c>
      <c r="B5194" t="s">
        <v>8502</v>
      </c>
      <c r="C5194" t="s">
        <v>22</v>
      </c>
      <c r="D5194" t="s">
        <v>13</v>
      </c>
      <c r="E5194" s="1">
        <v>46089.620138888888</v>
      </c>
      <c r="F5194" s="1">
        <v>46089.703472222223</v>
      </c>
      <c r="G5194" t="s">
        <v>131</v>
      </c>
      <c r="H5194" t="s">
        <v>15</v>
      </c>
      <c r="I5194" t="s">
        <v>16</v>
      </c>
      <c r="J5194">
        <v>5</v>
      </c>
      <c r="K5194" t="str">
        <f>IF(tickets_dataset[[#This Row],[status]] = "Closed", "Yes","No")</f>
        <v>Yes</v>
      </c>
      <c r="L5194" s="2">
        <f t="shared" si="324"/>
        <v>2.0000000000582077</v>
      </c>
      <c r="M5194" t="str">
        <f t="shared" si="325"/>
        <v>No</v>
      </c>
      <c r="N5194" t="str">
        <f t="shared" si="326"/>
        <v>Mar</v>
      </c>
      <c r="O5194" s="2">
        <f t="shared" si="327"/>
        <v>8.3333333335758653E-2</v>
      </c>
      <c r="P5194" t="str">
        <f>VLOOKUP(G5194,Agents!A:E,4,FALSE)</f>
        <v>Team4</v>
      </c>
      <c r="Q5194" t="str">
        <f>VLOOKUP(G5194,Agents!A:E,5,FALSE)</f>
        <v>Junior</v>
      </c>
      <c r="R5194" t="str">
        <f>VLOOKUP(G5194,Agents!A:E,2,FALSE)</f>
        <v>Night</v>
      </c>
    </row>
    <row r="5195" spans="1:18" x14ac:dyDescent="0.35">
      <c r="A5195" t="s">
        <v>8503</v>
      </c>
      <c r="B5195" t="s">
        <v>4271</v>
      </c>
      <c r="C5195" t="s">
        <v>34</v>
      </c>
      <c r="D5195" t="s">
        <v>26</v>
      </c>
      <c r="E5195" s="1">
        <v>46066.000694444447</v>
      </c>
      <c r="F5195" s="1">
        <v>46068.459027777775</v>
      </c>
      <c r="G5195" t="s">
        <v>110</v>
      </c>
      <c r="H5195" t="s">
        <v>15</v>
      </c>
      <c r="I5195" t="s">
        <v>16</v>
      </c>
      <c r="J5195">
        <v>5</v>
      </c>
      <c r="K5195" t="str">
        <f>IF(tickets_dataset[[#This Row],[status]] = "Closed", "Yes","No")</f>
        <v>Yes</v>
      </c>
      <c r="L5195" s="2">
        <f t="shared" si="324"/>
        <v>58.999999999883585</v>
      </c>
      <c r="M5195" t="str">
        <f t="shared" si="325"/>
        <v>Yes</v>
      </c>
      <c r="N5195" t="str">
        <f t="shared" si="326"/>
        <v>Feb</v>
      </c>
      <c r="O5195" s="2">
        <f t="shared" si="327"/>
        <v>2.4583333333284827</v>
      </c>
      <c r="P5195" t="str">
        <f>VLOOKUP(G5195,Agents!A:E,4,FALSE)</f>
        <v>Team4</v>
      </c>
      <c r="Q5195" t="str">
        <f>VLOOKUP(G5195,Agents!A:E,5,FALSE)</f>
        <v>Junior</v>
      </c>
      <c r="R5195" t="str">
        <f>VLOOKUP(G5195,Agents!A:E,2,FALSE)</f>
        <v>Morning</v>
      </c>
    </row>
    <row r="5196" spans="1:18" x14ac:dyDescent="0.35">
      <c r="A5196" t="s">
        <v>8504</v>
      </c>
      <c r="B5196" t="s">
        <v>8505</v>
      </c>
      <c r="C5196" t="s">
        <v>34</v>
      </c>
      <c r="D5196" t="s">
        <v>13</v>
      </c>
      <c r="E5196" s="1">
        <v>46069.13958333333</v>
      </c>
      <c r="F5196" s="1">
        <v>46070.472916666666</v>
      </c>
      <c r="G5196" t="s">
        <v>159</v>
      </c>
      <c r="H5196" t="s">
        <v>15</v>
      </c>
      <c r="I5196" t="s">
        <v>16</v>
      </c>
      <c r="J5196">
        <v>5</v>
      </c>
      <c r="K5196" t="str">
        <f>IF(tickets_dataset[[#This Row],[status]] = "Closed", "Yes","No")</f>
        <v>Yes</v>
      </c>
      <c r="L5196" s="2">
        <f t="shared" si="324"/>
        <v>32.000000000058208</v>
      </c>
      <c r="M5196" t="str">
        <f t="shared" si="325"/>
        <v>No</v>
      </c>
      <c r="N5196" t="str">
        <f t="shared" si="326"/>
        <v>Feb</v>
      </c>
      <c r="O5196" s="2">
        <f t="shared" si="327"/>
        <v>1.3333333333357587</v>
      </c>
      <c r="P5196" t="str">
        <f>VLOOKUP(G5196,Agents!A:E,4,FALSE)</f>
        <v>Team4</v>
      </c>
      <c r="Q5196" t="str">
        <f>VLOOKUP(G5196,Agents!A:E,5,FALSE)</f>
        <v>Mid</v>
      </c>
      <c r="R5196" t="str">
        <f>VLOOKUP(G5196,Agents!A:E,2,FALSE)</f>
        <v>Night</v>
      </c>
    </row>
    <row r="5197" spans="1:18" x14ac:dyDescent="0.35">
      <c r="A5197" t="s">
        <v>8506</v>
      </c>
      <c r="B5197" t="s">
        <v>8507</v>
      </c>
      <c r="C5197" t="s">
        <v>22</v>
      </c>
      <c r="D5197" t="s">
        <v>38</v>
      </c>
      <c r="E5197" s="1">
        <v>46047.474305555559</v>
      </c>
      <c r="F5197" s="1">
        <v>46050.890972222223</v>
      </c>
      <c r="G5197" t="s">
        <v>190</v>
      </c>
      <c r="H5197" t="s">
        <v>15</v>
      </c>
      <c r="I5197" t="s">
        <v>16</v>
      </c>
      <c r="J5197">
        <v>2</v>
      </c>
      <c r="K5197" t="str">
        <f>IF(tickets_dataset[[#This Row],[status]] = "Closed", "Yes","No")</f>
        <v>Yes</v>
      </c>
      <c r="L5197" s="2">
        <f t="shared" si="324"/>
        <v>81.999999999941792</v>
      </c>
      <c r="M5197" t="str">
        <f t="shared" si="325"/>
        <v>Yes</v>
      </c>
      <c r="N5197" t="str">
        <f t="shared" si="326"/>
        <v>Jan</v>
      </c>
      <c r="O5197" s="2">
        <f t="shared" si="327"/>
        <v>3.4166666666642413</v>
      </c>
      <c r="P5197" t="str">
        <f>VLOOKUP(G5197,Agents!A:E,4,FALSE)</f>
        <v>Team1</v>
      </c>
      <c r="Q5197" t="str">
        <f>VLOOKUP(G5197,Agents!A:E,5,FALSE)</f>
        <v>Senior</v>
      </c>
      <c r="R5197" t="str">
        <f>VLOOKUP(G5197,Agents!A:E,2,FALSE)</f>
        <v>Night</v>
      </c>
    </row>
    <row r="5198" spans="1:18" x14ac:dyDescent="0.35">
      <c r="A5198" t="s">
        <v>8508</v>
      </c>
      <c r="B5198" t="s">
        <v>8509</v>
      </c>
      <c r="C5198" t="s">
        <v>12</v>
      </c>
      <c r="D5198" t="s">
        <v>38</v>
      </c>
      <c r="E5198" s="1">
        <v>46039.65625</v>
      </c>
      <c r="F5198" s="1">
        <v>46043.447916666664</v>
      </c>
      <c r="G5198" t="s">
        <v>14</v>
      </c>
      <c r="H5198" t="s">
        <v>15</v>
      </c>
      <c r="I5198" t="s">
        <v>16</v>
      </c>
      <c r="J5198">
        <v>4</v>
      </c>
      <c r="K5198" t="str">
        <f>IF(tickets_dataset[[#This Row],[status]] = "Closed", "Yes","No")</f>
        <v>Yes</v>
      </c>
      <c r="L5198" s="2">
        <f t="shared" si="324"/>
        <v>90.999999999941792</v>
      </c>
      <c r="M5198" t="str">
        <f t="shared" si="325"/>
        <v>Yes</v>
      </c>
      <c r="N5198" t="str">
        <f t="shared" si="326"/>
        <v>Jan</v>
      </c>
      <c r="O5198" s="2">
        <f t="shared" si="327"/>
        <v>3.7916666666642413</v>
      </c>
      <c r="P5198" t="str">
        <f>VLOOKUP(G5198,Agents!A:E,4,FALSE)</f>
        <v>Team1</v>
      </c>
      <c r="Q5198" t="str">
        <f>VLOOKUP(G5198,Agents!A:E,5,FALSE)</f>
        <v>Senior</v>
      </c>
      <c r="R5198" t="str">
        <f>VLOOKUP(G5198,Agents!A:E,2,FALSE)</f>
        <v>Morning</v>
      </c>
    </row>
    <row r="5199" spans="1:18" x14ac:dyDescent="0.35">
      <c r="A5199" t="s">
        <v>8510</v>
      </c>
      <c r="B5199" t="s">
        <v>8471</v>
      </c>
      <c r="C5199" t="s">
        <v>34</v>
      </c>
      <c r="D5199" t="s">
        <v>38</v>
      </c>
      <c r="E5199" s="1">
        <v>46075.909722222219</v>
      </c>
      <c r="F5199" s="1">
        <v>46078.576388888891</v>
      </c>
      <c r="G5199" t="s">
        <v>14</v>
      </c>
      <c r="H5199" t="s">
        <v>28</v>
      </c>
      <c r="I5199" t="s">
        <v>16</v>
      </c>
      <c r="J5199">
        <v>4</v>
      </c>
      <c r="K5199" t="str">
        <f>IF(tickets_dataset[[#This Row],[status]] = "Closed", "Yes","No")</f>
        <v>No</v>
      </c>
      <c r="L5199" s="2">
        <f t="shared" si="324"/>
        <v>64.000000000116415</v>
      </c>
      <c r="M5199" t="str">
        <f t="shared" si="325"/>
        <v>Yes</v>
      </c>
      <c r="N5199" t="str">
        <f t="shared" si="326"/>
        <v>Feb</v>
      </c>
      <c r="O5199" s="2">
        <f t="shared" si="327"/>
        <v>2.6666666666715173</v>
      </c>
      <c r="P5199" t="str">
        <f>VLOOKUP(G5199,Agents!A:E,4,FALSE)</f>
        <v>Team1</v>
      </c>
      <c r="Q5199" t="str">
        <f>VLOOKUP(G5199,Agents!A:E,5,FALSE)</f>
        <v>Senior</v>
      </c>
      <c r="R5199" t="str">
        <f>VLOOKUP(G5199,Agents!A:E,2,FALSE)</f>
        <v>Morning</v>
      </c>
    </row>
    <row r="5200" spans="1:18" x14ac:dyDescent="0.35">
      <c r="A5200" t="s">
        <v>8511</v>
      </c>
      <c r="B5200" t="s">
        <v>4844</v>
      </c>
      <c r="C5200" t="s">
        <v>22</v>
      </c>
      <c r="D5200" t="s">
        <v>26</v>
      </c>
      <c r="E5200" s="1">
        <v>46074.248611111114</v>
      </c>
      <c r="F5200" s="1">
        <v>46076.165277777778</v>
      </c>
      <c r="G5200" t="s">
        <v>199</v>
      </c>
      <c r="H5200" t="s">
        <v>15</v>
      </c>
      <c r="I5200" t="s">
        <v>16</v>
      </c>
      <c r="J5200">
        <v>3</v>
      </c>
      <c r="K5200" t="str">
        <f>IF(tickets_dataset[[#This Row],[status]] = "Closed", "Yes","No")</f>
        <v>Yes</v>
      </c>
      <c r="L5200" s="2">
        <f t="shared" si="324"/>
        <v>45.999999999941792</v>
      </c>
      <c r="M5200" t="str">
        <f t="shared" si="325"/>
        <v>No</v>
      </c>
      <c r="N5200" t="str">
        <f t="shared" si="326"/>
        <v>Feb</v>
      </c>
      <c r="O5200" s="2">
        <f t="shared" si="327"/>
        <v>1.9166666666642413</v>
      </c>
      <c r="P5200" t="str">
        <f>VLOOKUP(G5200,Agents!A:E,4,FALSE)</f>
        <v>Team1</v>
      </c>
      <c r="Q5200" t="str">
        <f>VLOOKUP(G5200,Agents!A:E,5,FALSE)</f>
        <v>Junior</v>
      </c>
      <c r="R5200" t="str">
        <f>VLOOKUP(G5200,Agents!A:E,2,FALSE)</f>
        <v>Morning</v>
      </c>
    </row>
    <row r="5201" spans="1:18" x14ac:dyDescent="0.35">
      <c r="A5201" t="s">
        <v>8512</v>
      </c>
      <c r="B5201" t="s">
        <v>2536</v>
      </c>
      <c r="C5201" t="s">
        <v>34</v>
      </c>
      <c r="D5201" t="s">
        <v>13</v>
      </c>
      <c r="E5201" s="1">
        <v>46064.996527777781</v>
      </c>
      <c r="F5201" s="1">
        <v>46066.329861111109</v>
      </c>
      <c r="G5201" t="s">
        <v>131</v>
      </c>
      <c r="H5201" t="s">
        <v>15</v>
      </c>
      <c r="I5201" t="s">
        <v>16</v>
      </c>
      <c r="J5201">
        <v>4</v>
      </c>
      <c r="K5201" t="str">
        <f>IF(tickets_dataset[[#This Row],[status]] = "Closed", "Yes","No")</f>
        <v>Yes</v>
      </c>
      <c r="L5201" s="2">
        <f t="shared" si="324"/>
        <v>31.999999999883585</v>
      </c>
      <c r="M5201" t="str">
        <f t="shared" si="325"/>
        <v>No</v>
      </c>
      <c r="N5201" t="str">
        <f t="shared" si="326"/>
        <v>Feb</v>
      </c>
      <c r="O5201" s="2">
        <f t="shared" si="327"/>
        <v>1.3333333333284827</v>
      </c>
      <c r="P5201" t="str">
        <f>VLOOKUP(G5201,Agents!A:E,4,FALSE)</f>
        <v>Team4</v>
      </c>
      <c r="Q5201" t="str">
        <f>VLOOKUP(G5201,Agents!A:E,5,FALSE)</f>
        <v>Junior</v>
      </c>
      <c r="R5201" t="str">
        <f>VLOOKUP(G5201,Agents!A:E,2,FALSE)</f>
        <v>Night</v>
      </c>
    </row>
    <row r="5202" spans="1:18" x14ac:dyDescent="0.35">
      <c r="A5202" t="s">
        <v>8513</v>
      </c>
      <c r="B5202" t="s">
        <v>2439</v>
      </c>
      <c r="C5202" t="s">
        <v>12</v>
      </c>
      <c r="D5202" t="s">
        <v>38</v>
      </c>
      <c r="E5202" s="1">
        <v>46110.332638888889</v>
      </c>
      <c r="F5202" s="1">
        <v>46112.749305555553</v>
      </c>
      <c r="G5202" t="s">
        <v>67</v>
      </c>
      <c r="H5202" t="s">
        <v>15</v>
      </c>
      <c r="I5202" t="s">
        <v>16</v>
      </c>
      <c r="J5202">
        <v>3</v>
      </c>
      <c r="K5202" t="str">
        <f>IF(tickets_dataset[[#This Row],[status]] = "Closed", "Yes","No")</f>
        <v>Yes</v>
      </c>
      <c r="L5202" s="2">
        <f t="shared" si="324"/>
        <v>57.999999999941792</v>
      </c>
      <c r="M5202" t="str">
        <f t="shared" si="325"/>
        <v>Yes</v>
      </c>
      <c r="N5202" t="str">
        <f t="shared" si="326"/>
        <v>Mar</v>
      </c>
      <c r="O5202" s="2">
        <f t="shared" si="327"/>
        <v>2.4166666666642413</v>
      </c>
      <c r="P5202" t="str">
        <f>VLOOKUP(G5202,Agents!A:E,4,FALSE)</f>
        <v>Team5</v>
      </c>
      <c r="Q5202" t="str">
        <f>VLOOKUP(G5202,Agents!A:E,5,FALSE)</f>
        <v>Junior</v>
      </c>
      <c r="R5202" t="str">
        <f>VLOOKUP(G5202,Agents!A:E,2,FALSE)</f>
        <v>Evening</v>
      </c>
    </row>
    <row r="5203" spans="1:18" x14ac:dyDescent="0.35">
      <c r="A5203" t="s">
        <v>8514</v>
      </c>
      <c r="B5203" t="s">
        <v>3904</v>
      </c>
      <c r="C5203" t="s">
        <v>12</v>
      </c>
      <c r="D5203" t="s">
        <v>38</v>
      </c>
      <c r="E5203" s="1">
        <v>46108.574305555558</v>
      </c>
      <c r="F5203" s="1">
        <v>46112.282638888886</v>
      </c>
      <c r="G5203" t="s">
        <v>42</v>
      </c>
      <c r="H5203" t="s">
        <v>28</v>
      </c>
      <c r="I5203" t="s">
        <v>16</v>
      </c>
      <c r="J5203">
        <v>4</v>
      </c>
      <c r="K5203" t="str">
        <f>IF(tickets_dataset[[#This Row],[status]] = "Closed", "Yes","No")</f>
        <v>No</v>
      </c>
      <c r="L5203" s="2">
        <f t="shared" si="324"/>
        <v>88.999999999883585</v>
      </c>
      <c r="M5203" t="str">
        <f t="shared" si="325"/>
        <v>Yes</v>
      </c>
      <c r="N5203" t="str">
        <f t="shared" si="326"/>
        <v>Mar</v>
      </c>
      <c r="O5203" s="2">
        <f t="shared" si="327"/>
        <v>3.7083333333284827</v>
      </c>
      <c r="P5203" t="str">
        <f>VLOOKUP(G5203,Agents!A:E,4,FALSE)</f>
        <v>Team2</v>
      </c>
      <c r="Q5203" t="str">
        <f>VLOOKUP(G5203,Agents!A:E,5,FALSE)</f>
        <v>Junior</v>
      </c>
      <c r="R5203" t="str">
        <f>VLOOKUP(G5203,Agents!A:E,2,FALSE)</f>
        <v>Night</v>
      </c>
    </row>
    <row r="5204" spans="1:18" x14ac:dyDescent="0.35">
      <c r="A5204" t="s">
        <v>8515</v>
      </c>
      <c r="B5204" t="s">
        <v>8516</v>
      </c>
      <c r="C5204" t="s">
        <v>12</v>
      </c>
      <c r="D5204" t="s">
        <v>13</v>
      </c>
      <c r="E5204" s="1">
        <v>46101.307638888888</v>
      </c>
      <c r="F5204" s="1">
        <v>46102.307638888888</v>
      </c>
      <c r="G5204" t="s">
        <v>234</v>
      </c>
      <c r="H5204" t="s">
        <v>28</v>
      </c>
      <c r="I5204" t="s">
        <v>16</v>
      </c>
      <c r="J5204">
        <v>4</v>
      </c>
      <c r="K5204" t="str">
        <f>IF(tickets_dataset[[#This Row],[status]] = "Closed", "Yes","No")</f>
        <v>No</v>
      </c>
      <c r="L5204" s="2">
        <f t="shared" si="324"/>
        <v>24</v>
      </c>
      <c r="M5204" t="str">
        <f t="shared" si="325"/>
        <v>No</v>
      </c>
      <c r="N5204" t="str">
        <f t="shared" si="326"/>
        <v>Mar</v>
      </c>
      <c r="O5204" s="2">
        <f t="shared" si="327"/>
        <v>1</v>
      </c>
      <c r="P5204" t="str">
        <f>VLOOKUP(G5204,Agents!A:E,4,FALSE)</f>
        <v>Team5</v>
      </c>
      <c r="Q5204" t="str">
        <f>VLOOKUP(G5204,Agents!A:E,5,FALSE)</f>
        <v>Senior</v>
      </c>
      <c r="R5204" t="str">
        <f>VLOOKUP(G5204,Agents!A:E,2,FALSE)</f>
        <v>Night</v>
      </c>
    </row>
    <row r="5205" spans="1:18" x14ac:dyDescent="0.35">
      <c r="A5205" t="s">
        <v>8517</v>
      </c>
      <c r="B5205" t="s">
        <v>8518</v>
      </c>
      <c r="C5205" t="s">
        <v>76</v>
      </c>
      <c r="D5205" t="s">
        <v>26</v>
      </c>
      <c r="E5205" s="1">
        <v>46049.231944444444</v>
      </c>
      <c r="F5205" s="1">
        <v>46051.856944444444</v>
      </c>
      <c r="G5205" t="s">
        <v>86</v>
      </c>
      <c r="H5205" t="s">
        <v>15</v>
      </c>
      <c r="I5205" t="s">
        <v>68</v>
      </c>
      <c r="J5205">
        <v>4</v>
      </c>
      <c r="K5205" t="str">
        <f>IF(tickets_dataset[[#This Row],[status]] = "Closed", "Yes","No")</f>
        <v>Yes</v>
      </c>
      <c r="L5205" s="2">
        <f t="shared" si="324"/>
        <v>63</v>
      </c>
      <c r="M5205" t="str">
        <f t="shared" si="325"/>
        <v>Yes</v>
      </c>
      <c r="N5205" t="str">
        <f t="shared" si="326"/>
        <v>Jan</v>
      </c>
      <c r="O5205" s="2">
        <f t="shared" si="327"/>
        <v>2.625</v>
      </c>
      <c r="P5205" t="str">
        <f>VLOOKUP(G5205,Agents!A:E,4,FALSE)</f>
        <v>Team1</v>
      </c>
      <c r="Q5205" t="str">
        <f>VLOOKUP(G5205,Agents!A:E,5,FALSE)</f>
        <v>Mid</v>
      </c>
      <c r="R5205" t="str">
        <f>VLOOKUP(G5205,Agents!A:E,2,FALSE)</f>
        <v>Morning</v>
      </c>
    </row>
    <row r="5206" spans="1:18" x14ac:dyDescent="0.35">
      <c r="A5206" t="s">
        <v>8519</v>
      </c>
      <c r="B5206" t="s">
        <v>1349</v>
      </c>
      <c r="C5206" t="s">
        <v>34</v>
      </c>
      <c r="D5206" t="s">
        <v>26</v>
      </c>
      <c r="E5206" s="1">
        <v>46109.466666666667</v>
      </c>
      <c r="F5206" s="1">
        <v>46112.091666666667</v>
      </c>
      <c r="G5206" t="s">
        <v>234</v>
      </c>
      <c r="H5206" t="s">
        <v>15</v>
      </c>
      <c r="I5206" t="s">
        <v>16</v>
      </c>
      <c r="J5206">
        <v>5</v>
      </c>
      <c r="K5206" t="str">
        <f>IF(tickets_dataset[[#This Row],[status]] = "Closed", "Yes","No")</f>
        <v>Yes</v>
      </c>
      <c r="L5206" s="2">
        <f t="shared" si="324"/>
        <v>63</v>
      </c>
      <c r="M5206" t="str">
        <f t="shared" si="325"/>
        <v>Yes</v>
      </c>
      <c r="N5206" t="str">
        <f t="shared" si="326"/>
        <v>Mar</v>
      </c>
      <c r="O5206" s="2">
        <f t="shared" si="327"/>
        <v>2.625</v>
      </c>
      <c r="P5206" t="str">
        <f>VLOOKUP(G5206,Agents!A:E,4,FALSE)</f>
        <v>Team5</v>
      </c>
      <c r="Q5206" t="str">
        <f>VLOOKUP(G5206,Agents!A:E,5,FALSE)</f>
        <v>Senior</v>
      </c>
      <c r="R5206" t="str">
        <f>VLOOKUP(G5206,Agents!A:E,2,FALSE)</f>
        <v>Night</v>
      </c>
    </row>
    <row r="5207" spans="1:18" x14ac:dyDescent="0.35">
      <c r="A5207" t="s">
        <v>8520</v>
      </c>
      <c r="B5207" t="s">
        <v>8521</v>
      </c>
      <c r="C5207" t="s">
        <v>22</v>
      </c>
      <c r="D5207" t="s">
        <v>38</v>
      </c>
      <c r="E5207" s="1">
        <v>46038.644444444442</v>
      </c>
      <c r="F5207" s="1">
        <v>46039.602777777778</v>
      </c>
      <c r="G5207" t="s">
        <v>35</v>
      </c>
      <c r="H5207" t="s">
        <v>28</v>
      </c>
      <c r="I5207" t="s">
        <v>16</v>
      </c>
      <c r="J5207">
        <v>3</v>
      </c>
      <c r="K5207" t="str">
        <f>IF(tickets_dataset[[#This Row],[status]] = "Closed", "Yes","No")</f>
        <v>No</v>
      </c>
      <c r="L5207" s="2">
        <f t="shared" si="324"/>
        <v>23.000000000058208</v>
      </c>
      <c r="M5207" t="str">
        <f t="shared" si="325"/>
        <v>No</v>
      </c>
      <c r="N5207" t="str">
        <f t="shared" si="326"/>
        <v>Jan</v>
      </c>
      <c r="O5207" s="2">
        <f t="shared" si="327"/>
        <v>0.95833333333575865</v>
      </c>
      <c r="P5207" t="str">
        <f>VLOOKUP(G5207,Agents!A:E,4,FALSE)</f>
        <v>Team1</v>
      </c>
      <c r="Q5207" t="str">
        <f>VLOOKUP(G5207,Agents!A:E,5,FALSE)</f>
        <v>Senior</v>
      </c>
      <c r="R5207" t="str">
        <f>VLOOKUP(G5207,Agents!A:E,2,FALSE)</f>
        <v>Evening</v>
      </c>
    </row>
    <row r="5208" spans="1:18" x14ac:dyDescent="0.35">
      <c r="A5208" t="s">
        <v>8522</v>
      </c>
      <c r="B5208" t="s">
        <v>8523</v>
      </c>
      <c r="C5208" t="s">
        <v>50</v>
      </c>
      <c r="D5208" t="s">
        <v>13</v>
      </c>
      <c r="E5208" s="1">
        <v>46092.657638888886</v>
      </c>
      <c r="F5208" s="1">
        <v>46093.032638888886</v>
      </c>
      <c r="G5208" t="s">
        <v>131</v>
      </c>
      <c r="H5208" t="s">
        <v>15</v>
      </c>
      <c r="I5208" t="s">
        <v>16</v>
      </c>
      <c r="J5208">
        <v>5</v>
      </c>
      <c r="K5208" t="str">
        <f>IF(tickets_dataset[[#This Row],[status]] = "Closed", "Yes","No")</f>
        <v>Yes</v>
      </c>
      <c r="L5208" s="2">
        <f t="shared" si="324"/>
        <v>9</v>
      </c>
      <c r="M5208" t="str">
        <f t="shared" si="325"/>
        <v>No</v>
      </c>
      <c r="N5208" t="str">
        <f t="shared" si="326"/>
        <v>Mar</v>
      </c>
      <c r="O5208" s="2">
        <f t="shared" si="327"/>
        <v>0.375</v>
      </c>
      <c r="P5208" t="str">
        <f>VLOOKUP(G5208,Agents!A:E,4,FALSE)</f>
        <v>Team4</v>
      </c>
      <c r="Q5208" t="str">
        <f>VLOOKUP(G5208,Agents!A:E,5,FALSE)</f>
        <v>Junior</v>
      </c>
      <c r="R5208" t="str">
        <f>VLOOKUP(G5208,Agents!A:E,2,FALSE)</f>
        <v>Night</v>
      </c>
    </row>
    <row r="5209" spans="1:18" x14ac:dyDescent="0.35">
      <c r="A5209" t="s">
        <v>8524</v>
      </c>
      <c r="B5209" t="s">
        <v>1873</v>
      </c>
      <c r="C5209" t="s">
        <v>34</v>
      </c>
      <c r="D5209" t="s">
        <v>13</v>
      </c>
      <c r="E5209" s="1">
        <v>46025.866666666669</v>
      </c>
      <c r="F5209" s="1">
        <v>46026.033333333333</v>
      </c>
      <c r="G5209" t="s">
        <v>211</v>
      </c>
      <c r="H5209" t="s">
        <v>15</v>
      </c>
      <c r="I5209" t="s">
        <v>16</v>
      </c>
      <c r="J5209">
        <v>3</v>
      </c>
      <c r="K5209" t="str">
        <f>IF(tickets_dataset[[#This Row],[status]] = "Closed", "Yes","No")</f>
        <v>Yes</v>
      </c>
      <c r="L5209" s="2">
        <f t="shared" si="324"/>
        <v>3.9999999999417923</v>
      </c>
      <c r="M5209" t="str">
        <f t="shared" si="325"/>
        <v>No</v>
      </c>
      <c r="N5209" t="str">
        <f t="shared" si="326"/>
        <v>Jan</v>
      </c>
      <c r="O5209" s="2">
        <f t="shared" si="327"/>
        <v>0.16666666666424135</v>
      </c>
      <c r="P5209" t="str">
        <f>VLOOKUP(G5209,Agents!A:E,4,FALSE)</f>
        <v>Team5</v>
      </c>
      <c r="Q5209" t="str">
        <f>VLOOKUP(G5209,Agents!A:E,5,FALSE)</f>
        <v>Senior</v>
      </c>
      <c r="R5209" t="str">
        <f>VLOOKUP(G5209,Agents!A:E,2,FALSE)</f>
        <v>Evening</v>
      </c>
    </row>
    <row r="5210" spans="1:18" x14ac:dyDescent="0.35">
      <c r="A5210" t="s">
        <v>8525</v>
      </c>
      <c r="B5210" t="s">
        <v>1761</v>
      </c>
      <c r="C5210" t="s">
        <v>12</v>
      </c>
      <c r="D5210" t="s">
        <v>38</v>
      </c>
      <c r="E5210" s="1">
        <v>46049.122916666667</v>
      </c>
      <c r="F5210" s="1">
        <v>46052.247916666667</v>
      </c>
      <c r="G5210" t="s">
        <v>311</v>
      </c>
      <c r="H5210" t="s">
        <v>15</v>
      </c>
      <c r="I5210" t="s">
        <v>16</v>
      </c>
      <c r="J5210">
        <v>4</v>
      </c>
      <c r="K5210" t="str">
        <f>IF(tickets_dataset[[#This Row],[status]] = "Closed", "Yes","No")</f>
        <v>Yes</v>
      </c>
      <c r="L5210" s="2">
        <f t="shared" si="324"/>
        <v>75</v>
      </c>
      <c r="M5210" t="str">
        <f t="shared" si="325"/>
        <v>Yes</v>
      </c>
      <c r="N5210" t="str">
        <f t="shared" si="326"/>
        <v>Jan</v>
      </c>
      <c r="O5210" s="2">
        <f t="shared" si="327"/>
        <v>3.125</v>
      </c>
      <c r="P5210" t="str">
        <f>VLOOKUP(G5210,Agents!A:E,4,FALSE)</f>
        <v>Team5</v>
      </c>
      <c r="Q5210" t="str">
        <f>VLOOKUP(G5210,Agents!A:E,5,FALSE)</f>
        <v>Senior</v>
      </c>
      <c r="R5210" t="str">
        <f>VLOOKUP(G5210,Agents!A:E,2,FALSE)</f>
        <v>Evening</v>
      </c>
    </row>
    <row r="5211" spans="1:18" x14ac:dyDescent="0.35">
      <c r="A5211" t="s">
        <v>8526</v>
      </c>
      <c r="B5211" t="s">
        <v>8527</v>
      </c>
      <c r="C5211" t="s">
        <v>12</v>
      </c>
      <c r="D5211" t="s">
        <v>13</v>
      </c>
      <c r="E5211" s="1">
        <v>46067.817361111112</v>
      </c>
      <c r="F5211" s="1">
        <v>46068.650694444441</v>
      </c>
      <c r="G5211" t="s">
        <v>159</v>
      </c>
      <c r="H5211" t="s">
        <v>15</v>
      </c>
      <c r="I5211" t="s">
        <v>16</v>
      </c>
      <c r="J5211">
        <v>3</v>
      </c>
      <c r="K5211" t="str">
        <f>IF(tickets_dataset[[#This Row],[status]] = "Closed", "Yes","No")</f>
        <v>Yes</v>
      </c>
      <c r="L5211" s="2">
        <f t="shared" si="324"/>
        <v>19.999999999883585</v>
      </c>
      <c r="M5211" t="str">
        <f t="shared" si="325"/>
        <v>No</v>
      </c>
      <c r="N5211" t="str">
        <f t="shared" si="326"/>
        <v>Feb</v>
      </c>
      <c r="O5211" s="2">
        <f t="shared" si="327"/>
        <v>0.83333333332848269</v>
      </c>
      <c r="P5211" t="str">
        <f>VLOOKUP(G5211,Agents!A:E,4,FALSE)</f>
        <v>Team4</v>
      </c>
      <c r="Q5211" t="str">
        <f>VLOOKUP(G5211,Agents!A:E,5,FALSE)</f>
        <v>Mid</v>
      </c>
      <c r="R5211" t="str">
        <f>VLOOKUP(G5211,Agents!A:E,2,FALSE)</f>
        <v>Night</v>
      </c>
    </row>
    <row r="5212" spans="1:18" x14ac:dyDescent="0.35">
      <c r="A5212" t="s">
        <v>8528</v>
      </c>
      <c r="B5212" t="s">
        <v>2346</v>
      </c>
      <c r="C5212" t="s">
        <v>50</v>
      </c>
      <c r="D5212" t="s">
        <v>38</v>
      </c>
      <c r="E5212" s="1">
        <v>46033.74722222222</v>
      </c>
      <c r="F5212" s="1">
        <v>46035.330555555556</v>
      </c>
      <c r="G5212" t="s">
        <v>39</v>
      </c>
      <c r="H5212" t="s">
        <v>15</v>
      </c>
      <c r="I5212" t="s">
        <v>68</v>
      </c>
      <c r="J5212">
        <v>3</v>
      </c>
      <c r="K5212" t="str">
        <f>IF(tickets_dataset[[#This Row],[status]] = "Closed", "Yes","No")</f>
        <v>Yes</v>
      </c>
      <c r="L5212" s="2">
        <f t="shared" si="324"/>
        <v>38.000000000058208</v>
      </c>
      <c r="M5212" t="str">
        <f t="shared" si="325"/>
        <v>No</v>
      </c>
      <c r="N5212" t="str">
        <f t="shared" si="326"/>
        <v>Jan</v>
      </c>
      <c r="O5212" s="2">
        <f t="shared" si="327"/>
        <v>1.5833333333357587</v>
      </c>
      <c r="P5212" t="str">
        <f>VLOOKUP(G5212,Agents!A:E,4,FALSE)</f>
        <v>Team3</v>
      </c>
      <c r="Q5212" t="str">
        <f>VLOOKUP(G5212,Agents!A:E,5,FALSE)</f>
        <v>Mid</v>
      </c>
      <c r="R5212" t="str">
        <f>VLOOKUP(G5212,Agents!A:E,2,FALSE)</f>
        <v>Night</v>
      </c>
    </row>
    <row r="5213" spans="1:18" x14ac:dyDescent="0.35">
      <c r="A5213" t="s">
        <v>8529</v>
      </c>
      <c r="B5213" t="s">
        <v>3922</v>
      </c>
      <c r="C5213" t="s">
        <v>34</v>
      </c>
      <c r="D5213" t="s">
        <v>26</v>
      </c>
      <c r="E5213" s="1">
        <v>46072.965277777781</v>
      </c>
      <c r="F5213" s="1">
        <v>46073.715277777781</v>
      </c>
      <c r="G5213" t="s">
        <v>59</v>
      </c>
      <c r="H5213" t="s">
        <v>15</v>
      </c>
      <c r="I5213" t="s">
        <v>16</v>
      </c>
      <c r="J5213">
        <v>5</v>
      </c>
      <c r="K5213" t="str">
        <f>IF(tickets_dataset[[#This Row],[status]] = "Closed", "Yes","No")</f>
        <v>Yes</v>
      </c>
      <c r="L5213" s="2">
        <f t="shared" si="324"/>
        <v>18</v>
      </c>
      <c r="M5213" t="str">
        <f t="shared" si="325"/>
        <v>No</v>
      </c>
      <c r="N5213" t="str">
        <f t="shared" si="326"/>
        <v>Feb</v>
      </c>
      <c r="O5213" s="2">
        <f t="shared" si="327"/>
        <v>0.75</v>
      </c>
      <c r="P5213" t="str">
        <f>VLOOKUP(G5213,Agents!A:E,4,FALSE)</f>
        <v>Team3</v>
      </c>
      <c r="Q5213" t="str">
        <f>VLOOKUP(G5213,Agents!A:E,5,FALSE)</f>
        <v>Senior</v>
      </c>
      <c r="R5213" t="str">
        <f>VLOOKUP(G5213,Agents!A:E,2,FALSE)</f>
        <v>Night</v>
      </c>
    </row>
    <row r="5214" spans="1:18" x14ac:dyDescent="0.35">
      <c r="A5214" t="s">
        <v>8530</v>
      </c>
      <c r="B5214" t="s">
        <v>8531</v>
      </c>
      <c r="C5214" t="s">
        <v>50</v>
      </c>
      <c r="D5214" t="s">
        <v>13</v>
      </c>
      <c r="E5214" s="1">
        <v>46064.689583333333</v>
      </c>
      <c r="F5214" s="1">
        <v>46066.231249999997</v>
      </c>
      <c r="G5214" t="s">
        <v>100</v>
      </c>
      <c r="H5214" t="s">
        <v>15</v>
      </c>
      <c r="I5214" t="s">
        <v>16</v>
      </c>
      <c r="J5214">
        <v>4</v>
      </c>
      <c r="K5214" t="str">
        <f>IF(tickets_dataset[[#This Row],[status]] = "Closed", "Yes","No")</f>
        <v>Yes</v>
      </c>
      <c r="L5214" s="2">
        <f t="shared" si="324"/>
        <v>36.999999999941792</v>
      </c>
      <c r="M5214" t="str">
        <f t="shared" si="325"/>
        <v>No</v>
      </c>
      <c r="N5214" t="str">
        <f t="shared" si="326"/>
        <v>Feb</v>
      </c>
      <c r="O5214" s="2">
        <f t="shared" si="327"/>
        <v>1.5416666666642413</v>
      </c>
      <c r="P5214" t="str">
        <f>VLOOKUP(G5214,Agents!A:E,4,FALSE)</f>
        <v>Team4</v>
      </c>
      <c r="Q5214" t="str">
        <f>VLOOKUP(G5214,Agents!A:E,5,FALSE)</f>
        <v>Junior</v>
      </c>
      <c r="R5214" t="str">
        <f>VLOOKUP(G5214,Agents!A:E,2,FALSE)</f>
        <v>Evening</v>
      </c>
    </row>
    <row r="5215" spans="1:18" x14ac:dyDescent="0.35">
      <c r="A5215" t="s">
        <v>8532</v>
      </c>
      <c r="B5215" t="s">
        <v>8533</v>
      </c>
      <c r="C5215" t="s">
        <v>76</v>
      </c>
      <c r="D5215" t="s">
        <v>38</v>
      </c>
      <c r="E5215" s="1">
        <v>46052.426388888889</v>
      </c>
      <c r="F5215" s="1">
        <v>46053.551388888889</v>
      </c>
      <c r="G5215" t="s">
        <v>91</v>
      </c>
      <c r="H5215" t="s">
        <v>15</v>
      </c>
      <c r="I5215" t="s">
        <v>16</v>
      </c>
      <c r="J5215">
        <v>3</v>
      </c>
      <c r="K5215" t="str">
        <f>IF(tickets_dataset[[#This Row],[status]] = "Closed", "Yes","No")</f>
        <v>Yes</v>
      </c>
      <c r="L5215" s="2">
        <f t="shared" si="324"/>
        <v>27</v>
      </c>
      <c r="M5215" t="str">
        <f t="shared" si="325"/>
        <v>No</v>
      </c>
      <c r="N5215" t="str">
        <f t="shared" si="326"/>
        <v>Jan</v>
      </c>
      <c r="O5215" s="2">
        <f t="shared" si="327"/>
        <v>1.125</v>
      </c>
      <c r="P5215" t="str">
        <f>VLOOKUP(G5215,Agents!A:E,4,FALSE)</f>
        <v>Team5</v>
      </c>
      <c r="Q5215" t="str">
        <f>VLOOKUP(G5215,Agents!A:E,5,FALSE)</f>
        <v>Mid</v>
      </c>
      <c r="R5215" t="str">
        <f>VLOOKUP(G5215,Agents!A:E,2,FALSE)</f>
        <v>Night</v>
      </c>
    </row>
    <row r="5216" spans="1:18" x14ac:dyDescent="0.35">
      <c r="A5216" t="s">
        <v>8534</v>
      </c>
      <c r="B5216" t="s">
        <v>1208</v>
      </c>
      <c r="C5216" t="s">
        <v>12</v>
      </c>
      <c r="D5216" t="s">
        <v>26</v>
      </c>
      <c r="E5216" s="1">
        <v>46042.192361111112</v>
      </c>
      <c r="F5216" s="1">
        <v>46042.525694444441</v>
      </c>
      <c r="G5216" t="s">
        <v>27</v>
      </c>
      <c r="H5216" t="s">
        <v>15</v>
      </c>
      <c r="I5216" t="s">
        <v>16</v>
      </c>
      <c r="J5216">
        <v>4</v>
      </c>
      <c r="K5216" t="str">
        <f>IF(tickets_dataset[[#This Row],[status]] = "Closed", "Yes","No")</f>
        <v>Yes</v>
      </c>
      <c r="L5216" s="2">
        <f t="shared" si="324"/>
        <v>7.9999999998835847</v>
      </c>
      <c r="M5216" t="str">
        <f t="shared" si="325"/>
        <v>No</v>
      </c>
      <c r="N5216" t="str">
        <f t="shared" si="326"/>
        <v>Jan</v>
      </c>
      <c r="O5216" s="2">
        <f t="shared" si="327"/>
        <v>0.33333333332848269</v>
      </c>
      <c r="P5216" t="str">
        <f>VLOOKUP(G5216,Agents!A:E,4,FALSE)</f>
        <v>Team5</v>
      </c>
      <c r="Q5216" t="str">
        <f>VLOOKUP(G5216,Agents!A:E,5,FALSE)</f>
        <v>Senior</v>
      </c>
      <c r="R5216" t="str">
        <f>VLOOKUP(G5216,Agents!A:E,2,FALSE)</f>
        <v>Morning</v>
      </c>
    </row>
    <row r="5217" spans="1:18" x14ac:dyDescent="0.35">
      <c r="A5217" t="s">
        <v>8535</v>
      </c>
      <c r="B5217" t="s">
        <v>1319</v>
      </c>
      <c r="C5217" t="s">
        <v>34</v>
      </c>
      <c r="D5217" t="s">
        <v>38</v>
      </c>
      <c r="E5217" s="1">
        <v>46044.242361111108</v>
      </c>
      <c r="F5217" s="1">
        <v>46046.075694444444</v>
      </c>
      <c r="G5217" t="s">
        <v>211</v>
      </c>
      <c r="H5217" t="s">
        <v>15</v>
      </c>
      <c r="I5217" t="s">
        <v>16</v>
      </c>
      <c r="J5217">
        <v>4</v>
      </c>
      <c r="K5217" t="str">
        <f>IF(tickets_dataset[[#This Row],[status]] = "Closed", "Yes","No")</f>
        <v>Yes</v>
      </c>
      <c r="L5217" s="2">
        <f t="shared" si="324"/>
        <v>44.000000000058208</v>
      </c>
      <c r="M5217" t="str">
        <f t="shared" si="325"/>
        <v>No</v>
      </c>
      <c r="N5217" t="str">
        <f t="shared" si="326"/>
        <v>Jan</v>
      </c>
      <c r="O5217" s="2">
        <f t="shared" si="327"/>
        <v>1.8333333333357587</v>
      </c>
      <c r="P5217" t="str">
        <f>VLOOKUP(G5217,Agents!A:E,4,FALSE)</f>
        <v>Team5</v>
      </c>
      <c r="Q5217" t="str">
        <f>VLOOKUP(G5217,Agents!A:E,5,FALSE)</f>
        <v>Senior</v>
      </c>
      <c r="R5217" t="str">
        <f>VLOOKUP(G5217,Agents!A:E,2,FALSE)</f>
        <v>Evening</v>
      </c>
    </row>
    <row r="5218" spans="1:18" x14ac:dyDescent="0.35">
      <c r="A5218" t="s">
        <v>8536</v>
      </c>
      <c r="B5218" t="s">
        <v>4733</v>
      </c>
      <c r="C5218" t="s">
        <v>12</v>
      </c>
      <c r="D5218" t="s">
        <v>26</v>
      </c>
      <c r="E5218" s="1">
        <v>46090.416666666664</v>
      </c>
      <c r="F5218" s="1">
        <v>46091.166666666664</v>
      </c>
      <c r="G5218" t="s">
        <v>137</v>
      </c>
      <c r="H5218" t="s">
        <v>15</v>
      </c>
      <c r="I5218" t="s">
        <v>16</v>
      </c>
      <c r="J5218">
        <v>4</v>
      </c>
      <c r="K5218" t="str">
        <f>IF(tickets_dataset[[#This Row],[status]] = "Closed", "Yes","No")</f>
        <v>Yes</v>
      </c>
      <c r="L5218" s="2">
        <f t="shared" si="324"/>
        <v>18</v>
      </c>
      <c r="M5218" t="str">
        <f t="shared" si="325"/>
        <v>No</v>
      </c>
      <c r="N5218" t="str">
        <f t="shared" si="326"/>
        <v>Mar</v>
      </c>
      <c r="O5218" s="2">
        <f t="shared" si="327"/>
        <v>0.75</v>
      </c>
      <c r="P5218" t="str">
        <f>VLOOKUP(G5218,Agents!A:E,4,FALSE)</f>
        <v>Team5</v>
      </c>
      <c r="Q5218" t="str">
        <f>VLOOKUP(G5218,Agents!A:E,5,FALSE)</f>
        <v>Senior</v>
      </c>
      <c r="R5218" t="str">
        <f>VLOOKUP(G5218,Agents!A:E,2,FALSE)</f>
        <v>Night</v>
      </c>
    </row>
    <row r="5219" spans="1:18" x14ac:dyDescent="0.35">
      <c r="A5219" t="s">
        <v>8537</v>
      </c>
      <c r="B5219" t="s">
        <v>8538</v>
      </c>
      <c r="C5219" t="s">
        <v>34</v>
      </c>
      <c r="D5219" t="s">
        <v>38</v>
      </c>
      <c r="E5219" s="1">
        <v>46066.353472222225</v>
      </c>
      <c r="F5219" s="1">
        <v>46069.061805555553</v>
      </c>
      <c r="G5219" t="s">
        <v>59</v>
      </c>
      <c r="H5219" t="s">
        <v>15</v>
      </c>
      <c r="I5219" t="s">
        <v>16</v>
      </c>
      <c r="J5219">
        <v>4</v>
      </c>
      <c r="K5219" t="str">
        <f>IF(tickets_dataset[[#This Row],[status]] = "Closed", "Yes","No")</f>
        <v>Yes</v>
      </c>
      <c r="L5219" s="2">
        <f t="shared" si="324"/>
        <v>64.999999999883585</v>
      </c>
      <c r="M5219" t="str">
        <f t="shared" si="325"/>
        <v>Yes</v>
      </c>
      <c r="N5219" t="str">
        <f t="shared" si="326"/>
        <v>Feb</v>
      </c>
      <c r="O5219" s="2">
        <f t="shared" si="327"/>
        <v>2.7083333333284827</v>
      </c>
      <c r="P5219" t="str">
        <f>VLOOKUP(G5219,Agents!A:E,4,FALSE)</f>
        <v>Team3</v>
      </c>
      <c r="Q5219" t="str">
        <f>VLOOKUP(G5219,Agents!A:E,5,FALSE)</f>
        <v>Senior</v>
      </c>
      <c r="R5219" t="str">
        <f>VLOOKUP(G5219,Agents!A:E,2,FALSE)</f>
        <v>Night</v>
      </c>
    </row>
    <row r="5220" spans="1:18" x14ac:dyDescent="0.35">
      <c r="A5220" t="s">
        <v>8539</v>
      </c>
      <c r="B5220" t="s">
        <v>18</v>
      </c>
      <c r="C5220" t="s">
        <v>12</v>
      </c>
      <c r="D5220" t="s">
        <v>38</v>
      </c>
      <c r="E5220" s="1">
        <v>46079.893055555556</v>
      </c>
      <c r="F5220" s="1">
        <v>46082.476388888892</v>
      </c>
      <c r="G5220" t="s">
        <v>239</v>
      </c>
      <c r="H5220" t="s">
        <v>15</v>
      </c>
      <c r="I5220" t="s">
        <v>16</v>
      </c>
      <c r="J5220">
        <v>5</v>
      </c>
      <c r="K5220" t="str">
        <f>IF(tickets_dataset[[#This Row],[status]] = "Closed", "Yes","No")</f>
        <v>Yes</v>
      </c>
      <c r="L5220" s="2">
        <f t="shared" si="324"/>
        <v>62.000000000058208</v>
      </c>
      <c r="M5220" t="str">
        <f t="shared" si="325"/>
        <v>Yes</v>
      </c>
      <c r="N5220" t="str">
        <f t="shared" si="326"/>
        <v>Feb</v>
      </c>
      <c r="O5220" s="2">
        <f t="shared" si="327"/>
        <v>2.5833333333357587</v>
      </c>
      <c r="P5220" t="str">
        <f>VLOOKUP(G5220,Agents!A:E,4,FALSE)</f>
        <v>Team1</v>
      </c>
      <c r="Q5220" t="str">
        <f>VLOOKUP(G5220,Agents!A:E,5,FALSE)</f>
        <v>Senior</v>
      </c>
      <c r="R5220" t="str">
        <f>VLOOKUP(G5220,Agents!A:E,2,FALSE)</f>
        <v>Evening</v>
      </c>
    </row>
    <row r="5221" spans="1:18" x14ac:dyDescent="0.35">
      <c r="A5221" t="s">
        <v>8540</v>
      </c>
      <c r="B5221" t="s">
        <v>3660</v>
      </c>
      <c r="C5221" t="s">
        <v>50</v>
      </c>
      <c r="D5221" t="s">
        <v>13</v>
      </c>
      <c r="E5221" s="1">
        <v>46036.926388888889</v>
      </c>
      <c r="F5221" s="1">
        <v>46038.009722222225</v>
      </c>
      <c r="G5221" t="s">
        <v>239</v>
      </c>
      <c r="H5221" t="s">
        <v>15</v>
      </c>
      <c r="I5221" t="s">
        <v>16</v>
      </c>
      <c r="J5221">
        <v>4</v>
      </c>
      <c r="K5221" t="str">
        <f>IF(tickets_dataset[[#This Row],[status]] = "Closed", "Yes","No")</f>
        <v>Yes</v>
      </c>
      <c r="L5221" s="2">
        <f t="shared" si="324"/>
        <v>26.000000000058208</v>
      </c>
      <c r="M5221" t="str">
        <f t="shared" si="325"/>
        <v>No</v>
      </c>
      <c r="N5221" t="str">
        <f t="shared" si="326"/>
        <v>Jan</v>
      </c>
      <c r="O5221" s="2">
        <f t="shared" si="327"/>
        <v>1.0833333333357587</v>
      </c>
      <c r="P5221" t="str">
        <f>VLOOKUP(G5221,Agents!A:E,4,FALSE)</f>
        <v>Team1</v>
      </c>
      <c r="Q5221" t="str">
        <f>VLOOKUP(G5221,Agents!A:E,5,FALSE)</f>
        <v>Senior</v>
      </c>
      <c r="R5221" t="str">
        <f>VLOOKUP(G5221,Agents!A:E,2,FALSE)</f>
        <v>Evening</v>
      </c>
    </row>
    <row r="5222" spans="1:18" x14ac:dyDescent="0.35">
      <c r="A5222" t="s">
        <v>8541</v>
      </c>
      <c r="B5222" t="s">
        <v>8542</v>
      </c>
      <c r="C5222" t="s">
        <v>34</v>
      </c>
      <c r="D5222" t="s">
        <v>13</v>
      </c>
      <c r="E5222" s="1">
        <v>46037.395833333336</v>
      </c>
      <c r="F5222" s="1">
        <v>46037.604166666664</v>
      </c>
      <c r="G5222" t="s">
        <v>282</v>
      </c>
      <c r="H5222" t="s">
        <v>15</v>
      </c>
      <c r="I5222" t="s">
        <v>16</v>
      </c>
      <c r="J5222">
        <v>3</v>
      </c>
      <c r="K5222" t="str">
        <f>IF(tickets_dataset[[#This Row],[status]] = "Closed", "Yes","No")</f>
        <v>Yes</v>
      </c>
      <c r="L5222" s="2">
        <f t="shared" si="324"/>
        <v>4.9999999998835847</v>
      </c>
      <c r="M5222" t="str">
        <f t="shared" si="325"/>
        <v>No</v>
      </c>
      <c r="N5222" t="str">
        <f t="shared" si="326"/>
        <v>Jan</v>
      </c>
      <c r="O5222" s="2">
        <f t="shared" si="327"/>
        <v>0.20833333332848269</v>
      </c>
      <c r="P5222" t="str">
        <f>VLOOKUP(G5222,Agents!A:E,4,FALSE)</f>
        <v>Team4</v>
      </c>
      <c r="Q5222" t="str">
        <f>VLOOKUP(G5222,Agents!A:E,5,FALSE)</f>
        <v>Mid</v>
      </c>
      <c r="R5222" t="str">
        <f>VLOOKUP(G5222,Agents!A:E,2,FALSE)</f>
        <v>Morning</v>
      </c>
    </row>
    <row r="5223" spans="1:18" x14ac:dyDescent="0.35">
      <c r="A5223" t="s">
        <v>8543</v>
      </c>
      <c r="B5223" t="s">
        <v>4443</v>
      </c>
      <c r="C5223" t="s">
        <v>22</v>
      </c>
      <c r="D5223" t="s">
        <v>26</v>
      </c>
      <c r="E5223" s="1">
        <v>46091.35833333333</v>
      </c>
      <c r="F5223" s="1">
        <v>46091.9</v>
      </c>
      <c r="G5223" t="s">
        <v>170</v>
      </c>
      <c r="H5223" t="s">
        <v>15</v>
      </c>
      <c r="I5223" t="s">
        <v>16</v>
      </c>
      <c r="J5223">
        <v>5</v>
      </c>
      <c r="K5223" t="str">
        <f>IF(tickets_dataset[[#This Row],[status]] = "Closed", "Yes","No")</f>
        <v>Yes</v>
      </c>
      <c r="L5223" s="2">
        <f t="shared" si="324"/>
        <v>13.000000000116415</v>
      </c>
      <c r="M5223" t="str">
        <f t="shared" si="325"/>
        <v>No</v>
      </c>
      <c r="N5223" t="str">
        <f t="shared" si="326"/>
        <v>Mar</v>
      </c>
      <c r="O5223" s="2">
        <f t="shared" si="327"/>
        <v>0.54166666667151731</v>
      </c>
      <c r="P5223" t="str">
        <f>VLOOKUP(G5223,Agents!A:E,4,FALSE)</f>
        <v>Team5</v>
      </c>
      <c r="Q5223" t="str">
        <f>VLOOKUP(G5223,Agents!A:E,5,FALSE)</f>
        <v>Junior</v>
      </c>
      <c r="R5223" t="str">
        <f>VLOOKUP(G5223,Agents!A:E,2,FALSE)</f>
        <v>Night</v>
      </c>
    </row>
    <row r="5224" spans="1:18" x14ac:dyDescent="0.35">
      <c r="A5224" t="s">
        <v>8544</v>
      </c>
      <c r="B5224" t="s">
        <v>8545</v>
      </c>
      <c r="C5224" t="s">
        <v>50</v>
      </c>
      <c r="D5224" t="s">
        <v>38</v>
      </c>
      <c r="E5224" s="1">
        <v>46049.629861111112</v>
      </c>
      <c r="F5224" s="1">
        <v>46052.296527777777</v>
      </c>
      <c r="G5224" t="s">
        <v>131</v>
      </c>
      <c r="H5224" t="s">
        <v>15</v>
      </c>
      <c r="I5224" t="s">
        <v>16</v>
      </c>
      <c r="J5224">
        <v>3</v>
      </c>
      <c r="K5224" t="str">
        <f>IF(tickets_dataset[[#This Row],[status]] = "Closed", "Yes","No")</f>
        <v>Yes</v>
      </c>
      <c r="L5224" s="2">
        <f t="shared" si="324"/>
        <v>63.999999999941792</v>
      </c>
      <c r="M5224" t="str">
        <f t="shared" si="325"/>
        <v>Yes</v>
      </c>
      <c r="N5224" t="str">
        <f t="shared" si="326"/>
        <v>Jan</v>
      </c>
      <c r="O5224" s="2">
        <f t="shared" si="327"/>
        <v>2.6666666666642413</v>
      </c>
      <c r="P5224" t="str">
        <f>VLOOKUP(G5224,Agents!A:E,4,FALSE)</f>
        <v>Team4</v>
      </c>
      <c r="Q5224" t="str">
        <f>VLOOKUP(G5224,Agents!A:E,5,FALSE)</f>
        <v>Junior</v>
      </c>
      <c r="R5224" t="str">
        <f>VLOOKUP(G5224,Agents!A:E,2,FALSE)</f>
        <v>Night</v>
      </c>
    </row>
    <row r="5225" spans="1:18" x14ac:dyDescent="0.35">
      <c r="A5225" t="s">
        <v>8546</v>
      </c>
      <c r="B5225" t="s">
        <v>8547</v>
      </c>
      <c r="C5225" t="s">
        <v>12</v>
      </c>
      <c r="D5225" t="s">
        <v>13</v>
      </c>
      <c r="E5225" s="1">
        <v>46034.413194444445</v>
      </c>
      <c r="F5225" s="1">
        <v>46035.204861111109</v>
      </c>
      <c r="G5225" t="s">
        <v>86</v>
      </c>
      <c r="H5225" t="s">
        <v>15</v>
      </c>
      <c r="I5225" t="s">
        <v>16</v>
      </c>
      <c r="J5225">
        <v>5</v>
      </c>
      <c r="K5225" t="str">
        <f>IF(tickets_dataset[[#This Row],[status]] = "Closed", "Yes","No")</f>
        <v>Yes</v>
      </c>
      <c r="L5225" s="2">
        <f t="shared" si="324"/>
        <v>18.999999999941792</v>
      </c>
      <c r="M5225" t="str">
        <f t="shared" si="325"/>
        <v>No</v>
      </c>
      <c r="N5225" t="str">
        <f t="shared" si="326"/>
        <v>Jan</v>
      </c>
      <c r="O5225" s="2">
        <f t="shared" si="327"/>
        <v>0.79166666666424135</v>
      </c>
      <c r="P5225" t="str">
        <f>VLOOKUP(G5225,Agents!A:E,4,FALSE)</f>
        <v>Team1</v>
      </c>
      <c r="Q5225" t="str">
        <f>VLOOKUP(G5225,Agents!A:E,5,FALSE)</f>
        <v>Mid</v>
      </c>
      <c r="R5225" t="str">
        <f>VLOOKUP(G5225,Agents!A:E,2,FALSE)</f>
        <v>Morning</v>
      </c>
    </row>
    <row r="5226" spans="1:18" x14ac:dyDescent="0.35">
      <c r="A5226" t="s">
        <v>8548</v>
      </c>
      <c r="B5226" t="s">
        <v>1798</v>
      </c>
      <c r="C5226" t="s">
        <v>34</v>
      </c>
      <c r="D5226" t="s">
        <v>26</v>
      </c>
      <c r="E5226" s="1">
        <v>46059.306944444441</v>
      </c>
      <c r="F5226" s="1">
        <v>46061.723611111112</v>
      </c>
      <c r="G5226" t="s">
        <v>282</v>
      </c>
      <c r="H5226" t="s">
        <v>15</v>
      </c>
      <c r="I5226" t="s">
        <v>16</v>
      </c>
      <c r="J5226">
        <v>5</v>
      </c>
      <c r="K5226" t="str">
        <f>IF(tickets_dataset[[#This Row],[status]] = "Closed", "Yes","No")</f>
        <v>Yes</v>
      </c>
      <c r="L5226" s="2">
        <f t="shared" si="324"/>
        <v>58.000000000116415</v>
      </c>
      <c r="M5226" t="str">
        <f t="shared" si="325"/>
        <v>Yes</v>
      </c>
      <c r="N5226" t="str">
        <f t="shared" si="326"/>
        <v>Feb</v>
      </c>
      <c r="O5226" s="2">
        <f t="shared" si="327"/>
        <v>2.4166666666715173</v>
      </c>
      <c r="P5226" t="str">
        <f>VLOOKUP(G5226,Agents!A:E,4,FALSE)</f>
        <v>Team4</v>
      </c>
      <c r="Q5226" t="str">
        <f>VLOOKUP(G5226,Agents!A:E,5,FALSE)</f>
        <v>Mid</v>
      </c>
      <c r="R5226" t="str">
        <f>VLOOKUP(G5226,Agents!A:E,2,FALSE)</f>
        <v>Morning</v>
      </c>
    </row>
    <row r="5227" spans="1:18" x14ac:dyDescent="0.35">
      <c r="A5227" t="s">
        <v>8549</v>
      </c>
      <c r="B5227" t="s">
        <v>8550</v>
      </c>
      <c r="C5227" t="s">
        <v>12</v>
      </c>
      <c r="D5227" t="s">
        <v>26</v>
      </c>
      <c r="E5227" s="1">
        <v>46025.890277777777</v>
      </c>
      <c r="F5227" s="1">
        <v>46028.265277777777</v>
      </c>
      <c r="G5227" t="s">
        <v>56</v>
      </c>
      <c r="H5227" t="s">
        <v>15</v>
      </c>
      <c r="I5227" t="s">
        <v>16</v>
      </c>
      <c r="J5227">
        <v>4</v>
      </c>
      <c r="K5227" t="str">
        <f>IF(tickets_dataset[[#This Row],[status]] = "Closed", "Yes","No")</f>
        <v>Yes</v>
      </c>
      <c r="L5227" s="2">
        <f t="shared" si="324"/>
        <v>57</v>
      </c>
      <c r="M5227" t="str">
        <f t="shared" si="325"/>
        <v>Yes</v>
      </c>
      <c r="N5227" t="str">
        <f t="shared" si="326"/>
        <v>Jan</v>
      </c>
      <c r="O5227" s="2">
        <f t="shared" si="327"/>
        <v>2.375</v>
      </c>
      <c r="P5227" t="str">
        <f>VLOOKUP(G5227,Agents!A:E,4,FALSE)</f>
        <v>Team1</v>
      </c>
      <c r="Q5227" t="str">
        <f>VLOOKUP(G5227,Agents!A:E,5,FALSE)</f>
        <v>Senior</v>
      </c>
      <c r="R5227" t="str">
        <f>VLOOKUP(G5227,Agents!A:E,2,FALSE)</f>
        <v>Night</v>
      </c>
    </row>
    <row r="5228" spans="1:18" x14ac:dyDescent="0.35">
      <c r="A5228" t="s">
        <v>8551</v>
      </c>
      <c r="B5228" t="s">
        <v>8552</v>
      </c>
      <c r="C5228" t="s">
        <v>50</v>
      </c>
      <c r="D5228" t="s">
        <v>26</v>
      </c>
      <c r="E5228" s="1">
        <v>46045.468055555553</v>
      </c>
      <c r="F5228" s="1">
        <v>46046.676388888889</v>
      </c>
      <c r="G5228" t="s">
        <v>83</v>
      </c>
      <c r="H5228" t="s">
        <v>15</v>
      </c>
      <c r="I5228" t="s">
        <v>16</v>
      </c>
      <c r="J5228">
        <v>4</v>
      </c>
      <c r="K5228" t="str">
        <f>IF(tickets_dataset[[#This Row],[status]] = "Closed", "Yes","No")</f>
        <v>Yes</v>
      </c>
      <c r="L5228" s="2">
        <f t="shared" si="324"/>
        <v>29.000000000058208</v>
      </c>
      <c r="M5228" t="str">
        <f t="shared" si="325"/>
        <v>No</v>
      </c>
      <c r="N5228" t="str">
        <f t="shared" si="326"/>
        <v>Jan</v>
      </c>
      <c r="O5228" s="2">
        <f t="shared" si="327"/>
        <v>1.2083333333357587</v>
      </c>
      <c r="P5228" t="str">
        <f>VLOOKUP(G5228,Agents!A:E,4,FALSE)</f>
        <v>Team2</v>
      </c>
      <c r="Q5228" t="str">
        <f>VLOOKUP(G5228,Agents!A:E,5,FALSE)</f>
        <v>Junior</v>
      </c>
      <c r="R5228" t="str">
        <f>VLOOKUP(G5228,Agents!A:E,2,FALSE)</f>
        <v>Night</v>
      </c>
    </row>
    <row r="5229" spans="1:18" x14ac:dyDescent="0.35">
      <c r="A5229" t="s">
        <v>8553</v>
      </c>
      <c r="B5229" t="s">
        <v>8554</v>
      </c>
      <c r="C5229" t="s">
        <v>22</v>
      </c>
      <c r="D5229" t="s">
        <v>38</v>
      </c>
      <c r="E5229" s="1">
        <v>46064.131944444445</v>
      </c>
      <c r="F5229" s="1">
        <v>46067.923611111109</v>
      </c>
      <c r="G5229" t="s">
        <v>103</v>
      </c>
      <c r="H5229" t="s">
        <v>15</v>
      </c>
      <c r="I5229" t="s">
        <v>16</v>
      </c>
      <c r="J5229">
        <v>4</v>
      </c>
      <c r="K5229" t="str">
        <f>IF(tickets_dataset[[#This Row],[status]] = "Closed", "Yes","No")</f>
        <v>Yes</v>
      </c>
      <c r="L5229" s="2">
        <f t="shared" si="324"/>
        <v>90.999999999941792</v>
      </c>
      <c r="M5229" t="str">
        <f t="shared" si="325"/>
        <v>Yes</v>
      </c>
      <c r="N5229" t="str">
        <f t="shared" si="326"/>
        <v>Feb</v>
      </c>
      <c r="O5229" s="2">
        <f t="shared" si="327"/>
        <v>3.7916666666642413</v>
      </c>
      <c r="P5229" t="str">
        <f>VLOOKUP(G5229,Agents!A:E,4,FALSE)</f>
        <v>Team4</v>
      </c>
      <c r="Q5229" t="str">
        <f>VLOOKUP(G5229,Agents!A:E,5,FALSE)</f>
        <v>Senior</v>
      </c>
      <c r="R5229" t="str">
        <f>VLOOKUP(G5229,Agents!A:E,2,FALSE)</f>
        <v>Night</v>
      </c>
    </row>
    <row r="5230" spans="1:18" x14ac:dyDescent="0.35">
      <c r="A5230" t="s">
        <v>8555</v>
      </c>
      <c r="B5230" t="s">
        <v>8556</v>
      </c>
      <c r="C5230" t="s">
        <v>12</v>
      </c>
      <c r="D5230" t="s">
        <v>38</v>
      </c>
      <c r="E5230" s="1">
        <v>46110.884722222225</v>
      </c>
      <c r="F5230" s="1">
        <v>46113.718055555553</v>
      </c>
      <c r="G5230" t="s">
        <v>77</v>
      </c>
      <c r="H5230" t="s">
        <v>28</v>
      </c>
      <c r="I5230" t="s">
        <v>16</v>
      </c>
      <c r="J5230">
        <v>2</v>
      </c>
      <c r="K5230" t="str">
        <f>IF(tickets_dataset[[#This Row],[status]] = "Closed", "Yes","No")</f>
        <v>No</v>
      </c>
      <c r="L5230" s="2">
        <f t="shared" si="324"/>
        <v>67.999999999883585</v>
      </c>
      <c r="M5230" t="str">
        <f t="shared" si="325"/>
        <v>Yes</v>
      </c>
      <c r="N5230" t="str">
        <f t="shared" si="326"/>
        <v>Mar</v>
      </c>
      <c r="O5230" s="2">
        <f t="shared" si="327"/>
        <v>2.8333333333284827</v>
      </c>
      <c r="P5230" t="str">
        <f>VLOOKUP(G5230,Agents!A:E,4,FALSE)</f>
        <v>Team5</v>
      </c>
      <c r="Q5230" t="str">
        <f>VLOOKUP(G5230,Agents!A:E,5,FALSE)</f>
        <v>Junior</v>
      </c>
      <c r="R5230" t="str">
        <f>VLOOKUP(G5230,Agents!A:E,2,FALSE)</f>
        <v>Evening</v>
      </c>
    </row>
    <row r="5231" spans="1:18" x14ac:dyDescent="0.35">
      <c r="A5231" t="s">
        <v>8557</v>
      </c>
      <c r="B5231" t="s">
        <v>5322</v>
      </c>
      <c r="C5231" t="s">
        <v>76</v>
      </c>
      <c r="D5231" t="s">
        <v>13</v>
      </c>
      <c r="E5231" s="1">
        <v>46026.784722222219</v>
      </c>
      <c r="F5231" s="1">
        <v>46027.451388888891</v>
      </c>
      <c r="G5231" t="s">
        <v>190</v>
      </c>
      <c r="H5231" t="s">
        <v>15</v>
      </c>
      <c r="I5231" t="s">
        <v>16</v>
      </c>
      <c r="J5231">
        <v>5</v>
      </c>
      <c r="K5231" t="str">
        <f>IF(tickets_dataset[[#This Row],[status]] = "Closed", "Yes","No")</f>
        <v>Yes</v>
      </c>
      <c r="L5231" s="2">
        <f t="shared" si="324"/>
        <v>16.000000000116415</v>
      </c>
      <c r="M5231" t="str">
        <f t="shared" si="325"/>
        <v>No</v>
      </c>
      <c r="N5231" t="str">
        <f t="shared" si="326"/>
        <v>Jan</v>
      </c>
      <c r="O5231" s="2">
        <f t="shared" si="327"/>
        <v>0.66666666667151731</v>
      </c>
      <c r="P5231" t="str">
        <f>VLOOKUP(G5231,Agents!A:E,4,FALSE)</f>
        <v>Team1</v>
      </c>
      <c r="Q5231" t="str">
        <f>VLOOKUP(G5231,Agents!A:E,5,FALSE)</f>
        <v>Senior</v>
      </c>
      <c r="R5231" t="str">
        <f>VLOOKUP(G5231,Agents!A:E,2,FALSE)</f>
        <v>Night</v>
      </c>
    </row>
    <row r="5232" spans="1:18" x14ac:dyDescent="0.35">
      <c r="A5232" t="s">
        <v>8558</v>
      </c>
      <c r="B5232" t="s">
        <v>1245</v>
      </c>
      <c r="C5232" t="s">
        <v>12</v>
      </c>
      <c r="D5232" t="s">
        <v>13</v>
      </c>
      <c r="E5232" s="1">
        <v>46030.041666666664</v>
      </c>
      <c r="F5232" s="1">
        <v>46031.833333333336</v>
      </c>
      <c r="G5232" t="s">
        <v>216</v>
      </c>
      <c r="H5232" t="s">
        <v>15</v>
      </c>
      <c r="I5232" t="s">
        <v>16</v>
      </c>
      <c r="J5232">
        <v>3</v>
      </c>
      <c r="K5232" t="str">
        <f>IF(tickets_dataset[[#This Row],[status]] = "Closed", "Yes","No")</f>
        <v>Yes</v>
      </c>
      <c r="L5232" s="2">
        <f t="shared" si="324"/>
        <v>43.000000000116415</v>
      </c>
      <c r="M5232" t="str">
        <f t="shared" si="325"/>
        <v>No</v>
      </c>
      <c r="N5232" t="str">
        <f t="shared" si="326"/>
        <v>Jan</v>
      </c>
      <c r="O5232" s="2">
        <f t="shared" si="327"/>
        <v>1.7916666666715173</v>
      </c>
      <c r="P5232" t="str">
        <f>VLOOKUP(G5232,Agents!A:E,4,FALSE)</f>
        <v>Team5</v>
      </c>
      <c r="Q5232" t="str">
        <f>VLOOKUP(G5232,Agents!A:E,5,FALSE)</f>
        <v>Junior</v>
      </c>
      <c r="R5232" t="str">
        <f>VLOOKUP(G5232,Agents!A:E,2,FALSE)</f>
        <v>Evening</v>
      </c>
    </row>
    <row r="5233" spans="1:18" x14ac:dyDescent="0.35">
      <c r="A5233" t="s">
        <v>8559</v>
      </c>
      <c r="B5233" t="s">
        <v>5193</v>
      </c>
      <c r="C5233" t="s">
        <v>34</v>
      </c>
      <c r="D5233" t="s">
        <v>13</v>
      </c>
      <c r="E5233" s="1">
        <v>46046.181944444441</v>
      </c>
      <c r="F5233" s="1">
        <v>46046.431944444441</v>
      </c>
      <c r="G5233" t="s">
        <v>282</v>
      </c>
      <c r="H5233" t="s">
        <v>15</v>
      </c>
      <c r="I5233" t="s">
        <v>16</v>
      </c>
      <c r="J5233">
        <v>4</v>
      </c>
      <c r="K5233" t="str">
        <f>IF(tickets_dataset[[#This Row],[status]] = "Closed", "Yes","No")</f>
        <v>Yes</v>
      </c>
      <c r="L5233" s="2">
        <f t="shared" si="324"/>
        <v>6</v>
      </c>
      <c r="M5233" t="str">
        <f t="shared" si="325"/>
        <v>No</v>
      </c>
      <c r="N5233" t="str">
        <f t="shared" si="326"/>
        <v>Jan</v>
      </c>
      <c r="O5233" s="2">
        <f t="shared" si="327"/>
        <v>0.25</v>
      </c>
      <c r="P5233" t="str">
        <f>VLOOKUP(G5233,Agents!A:E,4,FALSE)</f>
        <v>Team4</v>
      </c>
      <c r="Q5233" t="str">
        <f>VLOOKUP(G5233,Agents!A:E,5,FALSE)</f>
        <v>Mid</v>
      </c>
      <c r="R5233" t="str">
        <f>VLOOKUP(G5233,Agents!A:E,2,FALSE)</f>
        <v>Morning</v>
      </c>
    </row>
    <row r="5234" spans="1:18" x14ac:dyDescent="0.35">
      <c r="A5234" t="s">
        <v>8560</v>
      </c>
      <c r="B5234" t="s">
        <v>8561</v>
      </c>
      <c r="C5234" t="s">
        <v>76</v>
      </c>
      <c r="D5234" t="s">
        <v>38</v>
      </c>
      <c r="E5234" s="1">
        <v>46104.856944444444</v>
      </c>
      <c r="F5234" s="1">
        <v>46107.94027777778</v>
      </c>
      <c r="G5234" t="s">
        <v>256</v>
      </c>
      <c r="H5234" t="s">
        <v>15</v>
      </c>
      <c r="I5234" t="s">
        <v>16</v>
      </c>
      <c r="J5234">
        <v>4</v>
      </c>
      <c r="K5234" t="str">
        <f>IF(tickets_dataset[[#This Row],[status]] = "Closed", "Yes","No")</f>
        <v>Yes</v>
      </c>
      <c r="L5234" s="2">
        <f t="shared" si="324"/>
        <v>74.000000000058208</v>
      </c>
      <c r="M5234" t="str">
        <f t="shared" si="325"/>
        <v>Yes</v>
      </c>
      <c r="N5234" t="str">
        <f t="shared" si="326"/>
        <v>Mar</v>
      </c>
      <c r="O5234" s="2">
        <f t="shared" si="327"/>
        <v>3.0833333333357587</v>
      </c>
      <c r="P5234" t="str">
        <f>VLOOKUP(G5234,Agents!A:E,4,FALSE)</f>
        <v>Team1</v>
      </c>
      <c r="Q5234" t="str">
        <f>VLOOKUP(G5234,Agents!A:E,5,FALSE)</f>
        <v>Mid</v>
      </c>
      <c r="R5234" t="str">
        <f>VLOOKUP(G5234,Agents!A:E,2,FALSE)</f>
        <v>Morning</v>
      </c>
    </row>
    <row r="5235" spans="1:18" x14ac:dyDescent="0.35">
      <c r="A5235" t="s">
        <v>8562</v>
      </c>
      <c r="B5235" t="s">
        <v>8563</v>
      </c>
      <c r="C5235" t="s">
        <v>22</v>
      </c>
      <c r="D5235" t="s">
        <v>38</v>
      </c>
      <c r="E5235" s="1">
        <v>46038.242361111108</v>
      </c>
      <c r="F5235" s="1">
        <v>46041.90902777778</v>
      </c>
      <c r="G5235" t="s">
        <v>159</v>
      </c>
      <c r="H5235" t="s">
        <v>132</v>
      </c>
      <c r="I5235" t="s">
        <v>16</v>
      </c>
      <c r="J5235">
        <v>5</v>
      </c>
      <c r="K5235" t="str">
        <f>IF(tickets_dataset[[#This Row],[status]] = "Closed", "Yes","No")</f>
        <v>No</v>
      </c>
      <c r="L5235" s="2">
        <f t="shared" si="324"/>
        <v>88.000000000116415</v>
      </c>
      <c r="M5235" t="str">
        <f t="shared" si="325"/>
        <v>Yes</v>
      </c>
      <c r="N5235" t="str">
        <f t="shared" si="326"/>
        <v>Jan</v>
      </c>
      <c r="O5235" s="2">
        <f t="shared" si="327"/>
        <v>3.6666666666715173</v>
      </c>
      <c r="P5235" t="str">
        <f>VLOOKUP(G5235,Agents!A:E,4,FALSE)</f>
        <v>Team4</v>
      </c>
      <c r="Q5235" t="str">
        <f>VLOOKUP(G5235,Agents!A:E,5,FALSE)</f>
        <v>Mid</v>
      </c>
      <c r="R5235" t="str">
        <f>VLOOKUP(G5235,Agents!A:E,2,FALSE)</f>
        <v>Night</v>
      </c>
    </row>
    <row r="5236" spans="1:18" x14ac:dyDescent="0.35">
      <c r="A5236" t="s">
        <v>8564</v>
      </c>
      <c r="B5236" t="s">
        <v>8565</v>
      </c>
      <c r="C5236" t="s">
        <v>22</v>
      </c>
      <c r="D5236" t="s">
        <v>13</v>
      </c>
      <c r="E5236" s="1">
        <v>46071.380555555559</v>
      </c>
      <c r="F5236" s="1">
        <v>46073.088888888888</v>
      </c>
      <c r="G5236" t="s">
        <v>59</v>
      </c>
      <c r="H5236" t="s">
        <v>15</v>
      </c>
      <c r="I5236" t="s">
        <v>16</v>
      </c>
      <c r="J5236">
        <v>5</v>
      </c>
      <c r="K5236" t="str">
        <f>IF(tickets_dataset[[#This Row],[status]] = "Closed", "Yes","No")</f>
        <v>Yes</v>
      </c>
      <c r="L5236" s="2">
        <f t="shared" si="324"/>
        <v>40.999999999883585</v>
      </c>
      <c r="M5236" t="str">
        <f t="shared" si="325"/>
        <v>No</v>
      </c>
      <c r="N5236" t="str">
        <f t="shared" si="326"/>
        <v>Feb</v>
      </c>
      <c r="O5236" s="2">
        <f t="shared" si="327"/>
        <v>1.7083333333284827</v>
      </c>
      <c r="P5236" t="str">
        <f>VLOOKUP(G5236,Agents!A:E,4,FALSE)</f>
        <v>Team3</v>
      </c>
      <c r="Q5236" t="str">
        <f>VLOOKUP(G5236,Agents!A:E,5,FALSE)</f>
        <v>Senior</v>
      </c>
      <c r="R5236" t="str">
        <f>VLOOKUP(G5236,Agents!A:E,2,FALSE)</f>
        <v>Night</v>
      </c>
    </row>
    <row r="5237" spans="1:18" x14ac:dyDescent="0.35">
      <c r="A5237" t="s">
        <v>8566</v>
      </c>
      <c r="B5237" t="s">
        <v>2643</v>
      </c>
      <c r="C5237" t="s">
        <v>22</v>
      </c>
      <c r="D5237" t="s">
        <v>26</v>
      </c>
      <c r="E5237" s="1">
        <v>46111.459027777775</v>
      </c>
      <c r="F5237" s="1">
        <v>46113.334027777775</v>
      </c>
      <c r="G5237" t="s">
        <v>31</v>
      </c>
      <c r="H5237" t="s">
        <v>15</v>
      </c>
      <c r="I5237" t="s">
        <v>16</v>
      </c>
      <c r="J5237">
        <v>4</v>
      </c>
      <c r="K5237" t="str">
        <f>IF(tickets_dataset[[#This Row],[status]] = "Closed", "Yes","No")</f>
        <v>Yes</v>
      </c>
      <c r="L5237" s="2">
        <f t="shared" si="324"/>
        <v>45</v>
      </c>
      <c r="M5237" t="str">
        <f t="shared" si="325"/>
        <v>No</v>
      </c>
      <c r="N5237" t="str">
        <f t="shared" si="326"/>
        <v>Mar</v>
      </c>
      <c r="O5237" s="2">
        <f t="shared" si="327"/>
        <v>1.875</v>
      </c>
      <c r="P5237" t="str">
        <f>VLOOKUP(G5237,Agents!A:E,4,FALSE)</f>
        <v>Team5</v>
      </c>
      <c r="Q5237" t="str">
        <f>VLOOKUP(G5237,Agents!A:E,5,FALSE)</f>
        <v>Senior</v>
      </c>
      <c r="R5237" t="str">
        <f>VLOOKUP(G5237,Agents!A:E,2,FALSE)</f>
        <v>Evening</v>
      </c>
    </row>
    <row r="5238" spans="1:18" x14ac:dyDescent="0.35">
      <c r="A5238" t="s">
        <v>8567</v>
      </c>
      <c r="B5238" t="s">
        <v>8568</v>
      </c>
      <c r="C5238" t="s">
        <v>76</v>
      </c>
      <c r="D5238" t="s">
        <v>13</v>
      </c>
      <c r="E5238" s="1">
        <v>46059.006944444445</v>
      </c>
      <c r="F5238" s="1">
        <v>46059.881944444445</v>
      </c>
      <c r="G5238" t="s">
        <v>128</v>
      </c>
      <c r="H5238" t="s">
        <v>15</v>
      </c>
      <c r="I5238" t="s">
        <v>16</v>
      </c>
      <c r="J5238">
        <v>4</v>
      </c>
      <c r="K5238" t="str">
        <f>IF(tickets_dataset[[#This Row],[status]] = "Closed", "Yes","No")</f>
        <v>Yes</v>
      </c>
      <c r="L5238" s="2">
        <f t="shared" si="324"/>
        <v>21</v>
      </c>
      <c r="M5238" t="str">
        <f t="shared" si="325"/>
        <v>No</v>
      </c>
      <c r="N5238" t="str">
        <f t="shared" si="326"/>
        <v>Feb</v>
      </c>
      <c r="O5238" s="2">
        <f t="shared" si="327"/>
        <v>0.875</v>
      </c>
      <c r="P5238" t="str">
        <f>VLOOKUP(G5238,Agents!A:E,4,FALSE)</f>
        <v>Team4</v>
      </c>
      <c r="Q5238" t="str">
        <f>VLOOKUP(G5238,Agents!A:E,5,FALSE)</f>
        <v>Mid</v>
      </c>
      <c r="R5238" t="str">
        <f>VLOOKUP(G5238,Agents!A:E,2,FALSE)</f>
        <v>Night</v>
      </c>
    </row>
    <row r="5239" spans="1:18" x14ac:dyDescent="0.35">
      <c r="A5239" t="s">
        <v>8569</v>
      </c>
      <c r="B5239" t="s">
        <v>4686</v>
      </c>
      <c r="C5239" t="s">
        <v>12</v>
      </c>
      <c r="D5239" t="s">
        <v>26</v>
      </c>
      <c r="E5239" s="1">
        <v>46076.154166666667</v>
      </c>
      <c r="F5239" s="1">
        <v>46076.654166666667</v>
      </c>
      <c r="G5239" t="s">
        <v>156</v>
      </c>
      <c r="H5239" t="s">
        <v>28</v>
      </c>
      <c r="I5239" t="s">
        <v>16</v>
      </c>
      <c r="J5239">
        <v>4</v>
      </c>
      <c r="K5239" t="str">
        <f>IF(tickets_dataset[[#This Row],[status]] = "Closed", "Yes","No")</f>
        <v>No</v>
      </c>
      <c r="L5239" s="2">
        <f t="shared" si="324"/>
        <v>12</v>
      </c>
      <c r="M5239" t="str">
        <f t="shared" si="325"/>
        <v>No</v>
      </c>
      <c r="N5239" t="str">
        <f t="shared" si="326"/>
        <v>Feb</v>
      </c>
      <c r="O5239" s="2">
        <f t="shared" si="327"/>
        <v>0.5</v>
      </c>
      <c r="P5239" t="str">
        <f>VLOOKUP(G5239,Agents!A:E,4,FALSE)</f>
        <v>Team3</v>
      </c>
      <c r="Q5239" t="str">
        <f>VLOOKUP(G5239,Agents!A:E,5,FALSE)</f>
        <v>Mid</v>
      </c>
      <c r="R5239" t="str">
        <f>VLOOKUP(G5239,Agents!A:E,2,FALSE)</f>
        <v>Evening</v>
      </c>
    </row>
    <row r="5240" spans="1:18" x14ac:dyDescent="0.35">
      <c r="A5240" t="s">
        <v>8570</v>
      </c>
      <c r="B5240" t="s">
        <v>8571</v>
      </c>
      <c r="C5240" t="s">
        <v>34</v>
      </c>
      <c r="D5240" t="s">
        <v>38</v>
      </c>
      <c r="E5240" s="1">
        <v>46026.009027777778</v>
      </c>
      <c r="F5240" s="1">
        <v>46028.467361111114</v>
      </c>
      <c r="G5240" t="s">
        <v>357</v>
      </c>
      <c r="H5240" t="s">
        <v>15</v>
      </c>
      <c r="I5240" t="s">
        <v>16</v>
      </c>
      <c r="J5240">
        <v>5</v>
      </c>
      <c r="K5240" t="str">
        <f>IF(tickets_dataset[[#This Row],[status]] = "Closed", "Yes","No")</f>
        <v>Yes</v>
      </c>
      <c r="L5240" s="2">
        <f t="shared" si="324"/>
        <v>59.000000000058208</v>
      </c>
      <c r="M5240" t="str">
        <f t="shared" si="325"/>
        <v>Yes</v>
      </c>
      <c r="N5240" t="str">
        <f t="shared" si="326"/>
        <v>Jan</v>
      </c>
      <c r="O5240" s="2">
        <f t="shared" si="327"/>
        <v>2.4583333333357587</v>
      </c>
      <c r="P5240" t="str">
        <f>VLOOKUP(G5240,Agents!A:E,4,FALSE)</f>
        <v>Team1</v>
      </c>
      <c r="Q5240" t="str">
        <f>VLOOKUP(G5240,Agents!A:E,5,FALSE)</f>
        <v>Mid</v>
      </c>
      <c r="R5240" t="str">
        <f>VLOOKUP(G5240,Agents!A:E,2,FALSE)</f>
        <v>Morning</v>
      </c>
    </row>
    <row r="5241" spans="1:18" x14ac:dyDescent="0.35">
      <c r="A5241" t="s">
        <v>8572</v>
      </c>
      <c r="B5241" t="s">
        <v>8573</v>
      </c>
      <c r="C5241" t="s">
        <v>12</v>
      </c>
      <c r="D5241" t="s">
        <v>38</v>
      </c>
      <c r="E5241" s="1">
        <v>46035.759722222225</v>
      </c>
      <c r="F5241" s="1">
        <v>46036.718055555553</v>
      </c>
      <c r="G5241" t="s">
        <v>45</v>
      </c>
      <c r="H5241" t="s">
        <v>15</v>
      </c>
      <c r="I5241" t="s">
        <v>16</v>
      </c>
      <c r="J5241">
        <v>3</v>
      </c>
      <c r="K5241" t="str">
        <f>IF(tickets_dataset[[#This Row],[status]] = "Closed", "Yes","No")</f>
        <v>Yes</v>
      </c>
      <c r="L5241" s="2">
        <f t="shared" si="324"/>
        <v>22.999999999883585</v>
      </c>
      <c r="M5241" t="str">
        <f t="shared" si="325"/>
        <v>No</v>
      </c>
      <c r="N5241" t="str">
        <f t="shared" si="326"/>
        <v>Jan</v>
      </c>
      <c r="O5241" s="2">
        <f t="shared" si="327"/>
        <v>0.95833333332848269</v>
      </c>
      <c r="P5241" t="str">
        <f>VLOOKUP(G5241,Agents!A:E,4,FALSE)</f>
        <v>Team5</v>
      </c>
      <c r="Q5241" t="str">
        <f>VLOOKUP(G5241,Agents!A:E,5,FALSE)</f>
        <v>Senior</v>
      </c>
      <c r="R5241" t="str">
        <f>VLOOKUP(G5241,Agents!A:E,2,FALSE)</f>
        <v>Morning</v>
      </c>
    </row>
    <row r="5242" spans="1:18" x14ac:dyDescent="0.35">
      <c r="A5242" t="s">
        <v>8574</v>
      </c>
      <c r="B5242" t="s">
        <v>6405</v>
      </c>
      <c r="C5242" t="s">
        <v>22</v>
      </c>
      <c r="D5242" t="s">
        <v>13</v>
      </c>
      <c r="E5242" s="1">
        <v>46055.961111111108</v>
      </c>
      <c r="F5242" s="1">
        <v>46057.461111111108</v>
      </c>
      <c r="G5242" t="s">
        <v>42</v>
      </c>
      <c r="H5242" t="s">
        <v>15</v>
      </c>
      <c r="I5242" t="s">
        <v>16</v>
      </c>
      <c r="J5242">
        <v>5</v>
      </c>
      <c r="K5242" t="str">
        <f>IF(tickets_dataset[[#This Row],[status]] = "Closed", "Yes","No")</f>
        <v>Yes</v>
      </c>
      <c r="L5242" s="2">
        <f t="shared" si="324"/>
        <v>36</v>
      </c>
      <c r="M5242" t="str">
        <f t="shared" si="325"/>
        <v>No</v>
      </c>
      <c r="N5242" t="str">
        <f t="shared" si="326"/>
        <v>Feb</v>
      </c>
      <c r="O5242" s="2">
        <f t="shared" si="327"/>
        <v>1.5</v>
      </c>
      <c r="P5242" t="str">
        <f>VLOOKUP(G5242,Agents!A:E,4,FALSE)</f>
        <v>Team2</v>
      </c>
      <c r="Q5242" t="str">
        <f>VLOOKUP(G5242,Agents!A:E,5,FALSE)</f>
        <v>Junior</v>
      </c>
      <c r="R5242" t="str">
        <f>VLOOKUP(G5242,Agents!A:E,2,FALSE)</f>
        <v>Night</v>
      </c>
    </row>
    <row r="5243" spans="1:18" x14ac:dyDescent="0.35">
      <c r="A5243" t="s">
        <v>8575</v>
      </c>
      <c r="B5243" t="s">
        <v>8576</v>
      </c>
      <c r="C5243" t="s">
        <v>12</v>
      </c>
      <c r="D5243" t="s">
        <v>26</v>
      </c>
      <c r="E5243" s="1">
        <v>46075.142361111109</v>
      </c>
      <c r="F5243" s="1">
        <v>46077.684027777781</v>
      </c>
      <c r="G5243" t="s">
        <v>128</v>
      </c>
      <c r="H5243" t="s">
        <v>28</v>
      </c>
      <c r="I5243" t="s">
        <v>16</v>
      </c>
      <c r="J5243">
        <v>5</v>
      </c>
      <c r="K5243" t="str">
        <f>IF(tickets_dataset[[#This Row],[status]] = "Closed", "Yes","No")</f>
        <v>No</v>
      </c>
      <c r="L5243" s="2">
        <f t="shared" si="324"/>
        <v>61.000000000116415</v>
      </c>
      <c r="M5243" t="str">
        <f t="shared" si="325"/>
        <v>Yes</v>
      </c>
      <c r="N5243" t="str">
        <f t="shared" si="326"/>
        <v>Feb</v>
      </c>
      <c r="O5243" s="2">
        <f t="shared" si="327"/>
        <v>2.5416666666715173</v>
      </c>
      <c r="P5243" t="str">
        <f>VLOOKUP(G5243,Agents!A:E,4,FALSE)</f>
        <v>Team4</v>
      </c>
      <c r="Q5243" t="str">
        <f>VLOOKUP(G5243,Agents!A:E,5,FALSE)</f>
        <v>Mid</v>
      </c>
      <c r="R5243" t="str">
        <f>VLOOKUP(G5243,Agents!A:E,2,FALSE)</f>
        <v>Night</v>
      </c>
    </row>
    <row r="5244" spans="1:18" x14ac:dyDescent="0.35">
      <c r="A5244" t="s">
        <v>8577</v>
      </c>
      <c r="B5244" t="s">
        <v>2738</v>
      </c>
      <c r="C5244" t="s">
        <v>22</v>
      </c>
      <c r="D5244" t="s">
        <v>38</v>
      </c>
      <c r="E5244" s="1">
        <v>46071.654861111114</v>
      </c>
      <c r="F5244" s="1">
        <v>46074.321527777778</v>
      </c>
      <c r="G5244" t="s">
        <v>216</v>
      </c>
      <c r="H5244" t="s">
        <v>28</v>
      </c>
      <c r="I5244" t="s">
        <v>16</v>
      </c>
      <c r="J5244">
        <v>4</v>
      </c>
      <c r="K5244" t="str">
        <f>IF(tickets_dataset[[#This Row],[status]] = "Closed", "Yes","No")</f>
        <v>No</v>
      </c>
      <c r="L5244" s="2">
        <f t="shared" si="324"/>
        <v>63.999999999941792</v>
      </c>
      <c r="M5244" t="str">
        <f t="shared" si="325"/>
        <v>Yes</v>
      </c>
      <c r="N5244" t="str">
        <f t="shared" si="326"/>
        <v>Feb</v>
      </c>
      <c r="O5244" s="2">
        <f t="shared" si="327"/>
        <v>2.6666666666642413</v>
      </c>
      <c r="P5244" t="str">
        <f>VLOOKUP(G5244,Agents!A:E,4,FALSE)</f>
        <v>Team5</v>
      </c>
      <c r="Q5244" t="str">
        <f>VLOOKUP(G5244,Agents!A:E,5,FALSE)</f>
        <v>Junior</v>
      </c>
      <c r="R5244" t="str">
        <f>VLOOKUP(G5244,Agents!A:E,2,FALSE)</f>
        <v>Evening</v>
      </c>
    </row>
    <row r="5245" spans="1:18" x14ac:dyDescent="0.35">
      <c r="A5245" t="s">
        <v>8578</v>
      </c>
      <c r="B5245" t="s">
        <v>6405</v>
      </c>
      <c r="C5245" t="s">
        <v>50</v>
      </c>
      <c r="D5245" t="s">
        <v>26</v>
      </c>
      <c r="E5245" s="1">
        <v>46085.434027777781</v>
      </c>
      <c r="F5245" s="1">
        <v>46088.309027777781</v>
      </c>
      <c r="G5245" t="s">
        <v>311</v>
      </c>
      <c r="H5245" t="s">
        <v>15</v>
      </c>
      <c r="I5245" t="s">
        <v>16</v>
      </c>
      <c r="J5245">
        <v>5</v>
      </c>
      <c r="K5245" t="str">
        <f>IF(tickets_dataset[[#This Row],[status]] = "Closed", "Yes","No")</f>
        <v>Yes</v>
      </c>
      <c r="L5245" s="2">
        <f t="shared" si="324"/>
        <v>69</v>
      </c>
      <c r="M5245" t="str">
        <f t="shared" si="325"/>
        <v>Yes</v>
      </c>
      <c r="N5245" t="str">
        <f t="shared" si="326"/>
        <v>Mar</v>
      </c>
      <c r="O5245" s="2">
        <f t="shared" si="327"/>
        <v>2.875</v>
      </c>
      <c r="P5245" t="str">
        <f>VLOOKUP(G5245,Agents!A:E,4,FALSE)</f>
        <v>Team5</v>
      </c>
      <c r="Q5245" t="str">
        <f>VLOOKUP(G5245,Agents!A:E,5,FALSE)</f>
        <v>Senior</v>
      </c>
      <c r="R5245" t="str">
        <f>VLOOKUP(G5245,Agents!A:E,2,FALSE)</f>
        <v>Evening</v>
      </c>
    </row>
    <row r="5246" spans="1:18" x14ac:dyDescent="0.35">
      <c r="A5246" t="s">
        <v>8579</v>
      </c>
      <c r="B5246" t="s">
        <v>1291</v>
      </c>
      <c r="C5246" t="s">
        <v>12</v>
      </c>
      <c r="D5246" t="s">
        <v>13</v>
      </c>
      <c r="E5246" s="1">
        <v>46041.959722222222</v>
      </c>
      <c r="F5246" s="1">
        <v>46042.459722222222</v>
      </c>
      <c r="G5246" t="s">
        <v>137</v>
      </c>
      <c r="H5246" t="s">
        <v>15</v>
      </c>
      <c r="I5246" t="s">
        <v>16</v>
      </c>
      <c r="J5246">
        <v>4</v>
      </c>
      <c r="K5246" t="str">
        <f>IF(tickets_dataset[[#This Row],[status]] = "Closed", "Yes","No")</f>
        <v>Yes</v>
      </c>
      <c r="L5246" s="2">
        <f t="shared" si="324"/>
        <v>12</v>
      </c>
      <c r="M5246" t="str">
        <f t="shared" si="325"/>
        <v>No</v>
      </c>
      <c r="N5246" t="str">
        <f t="shared" si="326"/>
        <v>Jan</v>
      </c>
      <c r="O5246" s="2">
        <f t="shared" si="327"/>
        <v>0.5</v>
      </c>
      <c r="P5246" t="str">
        <f>VLOOKUP(G5246,Agents!A:E,4,FALSE)</f>
        <v>Team5</v>
      </c>
      <c r="Q5246" t="str">
        <f>VLOOKUP(G5246,Agents!A:E,5,FALSE)</f>
        <v>Senior</v>
      </c>
      <c r="R5246" t="str">
        <f>VLOOKUP(G5246,Agents!A:E,2,FALSE)</f>
        <v>Night</v>
      </c>
    </row>
    <row r="5247" spans="1:18" x14ac:dyDescent="0.35">
      <c r="A5247" t="s">
        <v>8580</v>
      </c>
      <c r="B5247" t="s">
        <v>8581</v>
      </c>
      <c r="C5247" t="s">
        <v>34</v>
      </c>
      <c r="D5247" t="s">
        <v>26</v>
      </c>
      <c r="E5247" s="1">
        <v>46067.433333333334</v>
      </c>
      <c r="F5247" s="1">
        <v>46069.85</v>
      </c>
      <c r="G5247" t="s">
        <v>27</v>
      </c>
      <c r="H5247" t="s">
        <v>15</v>
      </c>
      <c r="I5247" t="s">
        <v>16</v>
      </c>
      <c r="J5247">
        <v>4</v>
      </c>
      <c r="K5247" t="str">
        <f>IF(tickets_dataset[[#This Row],[status]] = "Closed", "Yes","No")</f>
        <v>Yes</v>
      </c>
      <c r="L5247" s="2">
        <f t="shared" si="324"/>
        <v>57.999999999941792</v>
      </c>
      <c r="M5247" t="str">
        <f t="shared" si="325"/>
        <v>Yes</v>
      </c>
      <c r="N5247" t="str">
        <f t="shared" si="326"/>
        <v>Feb</v>
      </c>
      <c r="O5247" s="2">
        <f t="shared" si="327"/>
        <v>2.4166666666642413</v>
      </c>
      <c r="P5247" t="str">
        <f>VLOOKUP(G5247,Agents!A:E,4,FALSE)</f>
        <v>Team5</v>
      </c>
      <c r="Q5247" t="str">
        <f>VLOOKUP(G5247,Agents!A:E,5,FALSE)</f>
        <v>Senior</v>
      </c>
      <c r="R5247" t="str">
        <f>VLOOKUP(G5247,Agents!A:E,2,FALSE)</f>
        <v>Morning</v>
      </c>
    </row>
    <row r="5248" spans="1:18" x14ac:dyDescent="0.35">
      <c r="A5248" t="s">
        <v>8582</v>
      </c>
      <c r="B5248" t="s">
        <v>1241</v>
      </c>
      <c r="C5248" t="s">
        <v>12</v>
      </c>
      <c r="D5248" t="s">
        <v>13</v>
      </c>
      <c r="E5248" s="1">
        <v>46089.161111111112</v>
      </c>
      <c r="F5248" s="1">
        <v>46091.036111111112</v>
      </c>
      <c r="G5248" t="s">
        <v>206</v>
      </c>
      <c r="H5248" t="s">
        <v>15</v>
      </c>
      <c r="I5248" t="s">
        <v>16</v>
      </c>
      <c r="J5248">
        <v>3</v>
      </c>
      <c r="K5248" t="str">
        <f>IF(tickets_dataset[[#This Row],[status]] = "Closed", "Yes","No")</f>
        <v>Yes</v>
      </c>
      <c r="L5248" s="2">
        <f t="shared" si="324"/>
        <v>45</v>
      </c>
      <c r="M5248" t="str">
        <f t="shared" si="325"/>
        <v>No</v>
      </c>
      <c r="N5248" t="str">
        <f t="shared" si="326"/>
        <v>Mar</v>
      </c>
      <c r="O5248" s="2">
        <f t="shared" si="327"/>
        <v>1.875</v>
      </c>
      <c r="P5248" t="str">
        <f>VLOOKUP(G5248,Agents!A:E,4,FALSE)</f>
        <v>Team5</v>
      </c>
      <c r="Q5248" t="str">
        <f>VLOOKUP(G5248,Agents!A:E,5,FALSE)</f>
        <v>Junior</v>
      </c>
      <c r="R5248" t="str">
        <f>VLOOKUP(G5248,Agents!A:E,2,FALSE)</f>
        <v>Evening</v>
      </c>
    </row>
    <row r="5249" spans="1:18" x14ac:dyDescent="0.35">
      <c r="A5249" t="s">
        <v>8583</v>
      </c>
      <c r="B5249" t="s">
        <v>4481</v>
      </c>
      <c r="C5249" t="s">
        <v>22</v>
      </c>
      <c r="D5249" t="s">
        <v>38</v>
      </c>
      <c r="E5249" s="1">
        <v>46048.184027777781</v>
      </c>
      <c r="F5249" s="1">
        <v>46049.059027777781</v>
      </c>
      <c r="G5249" t="s">
        <v>211</v>
      </c>
      <c r="H5249" t="s">
        <v>15</v>
      </c>
      <c r="I5249" t="s">
        <v>16</v>
      </c>
      <c r="J5249">
        <v>5</v>
      </c>
      <c r="K5249" t="str">
        <f>IF(tickets_dataset[[#This Row],[status]] = "Closed", "Yes","No")</f>
        <v>Yes</v>
      </c>
      <c r="L5249" s="2">
        <f t="shared" si="324"/>
        <v>21</v>
      </c>
      <c r="M5249" t="str">
        <f t="shared" si="325"/>
        <v>No</v>
      </c>
      <c r="N5249" t="str">
        <f t="shared" si="326"/>
        <v>Jan</v>
      </c>
      <c r="O5249" s="2">
        <f t="shared" si="327"/>
        <v>0.875</v>
      </c>
      <c r="P5249" t="str">
        <f>VLOOKUP(G5249,Agents!A:E,4,FALSE)</f>
        <v>Team5</v>
      </c>
      <c r="Q5249" t="str">
        <f>VLOOKUP(G5249,Agents!A:E,5,FALSE)</f>
        <v>Senior</v>
      </c>
      <c r="R5249" t="str">
        <f>VLOOKUP(G5249,Agents!A:E,2,FALSE)</f>
        <v>Evening</v>
      </c>
    </row>
    <row r="5250" spans="1:18" x14ac:dyDescent="0.35">
      <c r="A5250" t="s">
        <v>8584</v>
      </c>
      <c r="B5250" t="s">
        <v>5224</v>
      </c>
      <c r="C5250" t="s">
        <v>50</v>
      </c>
      <c r="D5250" t="s">
        <v>13</v>
      </c>
      <c r="E5250" s="1">
        <v>46107.878472222219</v>
      </c>
      <c r="F5250" s="1">
        <v>46108.003472222219</v>
      </c>
      <c r="G5250" t="s">
        <v>170</v>
      </c>
      <c r="H5250" t="s">
        <v>132</v>
      </c>
      <c r="I5250" t="s">
        <v>16</v>
      </c>
      <c r="J5250">
        <v>4</v>
      </c>
      <c r="K5250" t="str">
        <f>IF(tickets_dataset[[#This Row],[status]] = "Closed", "Yes","No")</f>
        <v>No</v>
      </c>
      <c r="L5250" s="2">
        <f t="shared" ref="L5250:L5313" si="328">IF(ISBLANK(F5250),"",(F5250-E5250)*24)</f>
        <v>3</v>
      </c>
      <c r="M5250" t="str">
        <f t="shared" ref="M5250:M5313" si="329">IF(L5250&gt;48,"Yes","No")</f>
        <v>No</v>
      </c>
      <c r="N5250" t="str">
        <f t="shared" ref="N5250:N5313" si="330">TEXT(E5250,"mmm")</f>
        <v>Mar</v>
      </c>
      <c r="O5250" s="2">
        <f t="shared" si="327"/>
        <v>0.125</v>
      </c>
      <c r="P5250" t="str">
        <f>VLOOKUP(G5250,Agents!A:E,4,FALSE)</f>
        <v>Team5</v>
      </c>
      <c r="Q5250" t="str">
        <f>VLOOKUP(G5250,Agents!A:E,5,FALSE)</f>
        <v>Junior</v>
      </c>
      <c r="R5250" t="str">
        <f>VLOOKUP(G5250,Agents!A:E,2,FALSE)</f>
        <v>Night</v>
      </c>
    </row>
    <row r="5251" spans="1:18" x14ac:dyDescent="0.35">
      <c r="A5251" t="s">
        <v>8585</v>
      </c>
      <c r="B5251" t="s">
        <v>8586</v>
      </c>
      <c r="C5251" t="s">
        <v>34</v>
      </c>
      <c r="D5251" t="s">
        <v>38</v>
      </c>
      <c r="E5251" s="1">
        <v>46051.601388888892</v>
      </c>
      <c r="F5251" s="1">
        <v>46052.601388888892</v>
      </c>
      <c r="G5251" t="s">
        <v>273</v>
      </c>
      <c r="H5251" t="s">
        <v>28</v>
      </c>
      <c r="I5251" t="s">
        <v>16</v>
      </c>
      <c r="J5251">
        <v>5</v>
      </c>
      <c r="K5251" t="str">
        <f>IF(tickets_dataset[[#This Row],[status]] = "Closed", "Yes","No")</f>
        <v>No</v>
      </c>
      <c r="L5251" s="2">
        <f t="shared" si="328"/>
        <v>24</v>
      </c>
      <c r="M5251" t="str">
        <f t="shared" si="329"/>
        <v>No</v>
      </c>
      <c r="N5251" t="str">
        <f t="shared" si="330"/>
        <v>Jan</v>
      </c>
      <c r="O5251" s="2">
        <f t="shared" ref="O5251:O5314" si="331">F5251-E5251</f>
        <v>1</v>
      </c>
      <c r="P5251" t="str">
        <f>VLOOKUP(G5251,Agents!A:E,4,FALSE)</f>
        <v>Team3</v>
      </c>
      <c r="Q5251" t="str">
        <f>VLOOKUP(G5251,Agents!A:E,5,FALSE)</f>
        <v>Senior</v>
      </c>
      <c r="R5251" t="str">
        <f>VLOOKUP(G5251,Agents!A:E,2,FALSE)</f>
        <v>Evening</v>
      </c>
    </row>
    <row r="5252" spans="1:18" x14ac:dyDescent="0.35">
      <c r="A5252" t="s">
        <v>8587</v>
      </c>
      <c r="B5252" t="s">
        <v>1929</v>
      </c>
      <c r="C5252" t="s">
        <v>12</v>
      </c>
      <c r="D5252" t="s">
        <v>26</v>
      </c>
      <c r="E5252" s="1">
        <v>46051.674305555556</v>
      </c>
      <c r="F5252" s="1">
        <v>46054.59097222222</v>
      </c>
      <c r="G5252" t="s">
        <v>100</v>
      </c>
      <c r="H5252" t="s">
        <v>15</v>
      </c>
      <c r="I5252" t="s">
        <v>16</v>
      </c>
      <c r="J5252">
        <v>4</v>
      </c>
      <c r="K5252" t="str">
        <f>IF(tickets_dataset[[#This Row],[status]] = "Closed", "Yes","No")</f>
        <v>Yes</v>
      </c>
      <c r="L5252" s="2">
        <f t="shared" si="328"/>
        <v>69.999999999941792</v>
      </c>
      <c r="M5252" t="str">
        <f t="shared" si="329"/>
        <v>Yes</v>
      </c>
      <c r="N5252" t="str">
        <f t="shared" si="330"/>
        <v>Jan</v>
      </c>
      <c r="O5252" s="2">
        <f t="shared" si="331"/>
        <v>2.9166666666642413</v>
      </c>
      <c r="P5252" t="str">
        <f>VLOOKUP(G5252,Agents!A:E,4,FALSE)</f>
        <v>Team4</v>
      </c>
      <c r="Q5252" t="str">
        <f>VLOOKUP(G5252,Agents!A:E,5,FALSE)</f>
        <v>Junior</v>
      </c>
      <c r="R5252" t="str">
        <f>VLOOKUP(G5252,Agents!A:E,2,FALSE)</f>
        <v>Evening</v>
      </c>
    </row>
    <row r="5253" spans="1:18" x14ac:dyDescent="0.35">
      <c r="A5253" t="s">
        <v>8588</v>
      </c>
      <c r="B5253" t="s">
        <v>6312</v>
      </c>
      <c r="C5253" t="s">
        <v>34</v>
      </c>
      <c r="D5253" t="s">
        <v>13</v>
      </c>
      <c r="E5253" s="1">
        <v>46106.495138888888</v>
      </c>
      <c r="F5253" s="1">
        <v>46106.745138888888</v>
      </c>
      <c r="G5253" t="s">
        <v>422</v>
      </c>
      <c r="H5253" t="s">
        <v>15</v>
      </c>
      <c r="I5253" t="s">
        <v>68</v>
      </c>
      <c r="J5253">
        <v>2</v>
      </c>
      <c r="K5253" t="str">
        <f>IF(tickets_dataset[[#This Row],[status]] = "Closed", "Yes","No")</f>
        <v>Yes</v>
      </c>
      <c r="L5253" s="2">
        <f t="shared" si="328"/>
        <v>6</v>
      </c>
      <c r="M5253" t="str">
        <f t="shared" si="329"/>
        <v>No</v>
      </c>
      <c r="N5253" t="str">
        <f t="shared" si="330"/>
        <v>Mar</v>
      </c>
      <c r="O5253" s="2">
        <f t="shared" si="331"/>
        <v>0.25</v>
      </c>
      <c r="P5253" t="str">
        <f>VLOOKUP(G5253,Agents!A:E,4,FALSE)</f>
        <v>Team5</v>
      </c>
      <c r="Q5253" t="str">
        <f>VLOOKUP(G5253,Agents!A:E,5,FALSE)</f>
        <v>Mid</v>
      </c>
      <c r="R5253" t="str">
        <f>VLOOKUP(G5253,Agents!A:E,2,FALSE)</f>
        <v>Evening</v>
      </c>
    </row>
    <row r="5254" spans="1:18" x14ac:dyDescent="0.35">
      <c r="A5254" t="s">
        <v>8589</v>
      </c>
      <c r="B5254" t="s">
        <v>8590</v>
      </c>
      <c r="C5254" t="s">
        <v>34</v>
      </c>
      <c r="D5254" t="s">
        <v>13</v>
      </c>
      <c r="E5254" s="1">
        <v>46067.573611111111</v>
      </c>
      <c r="F5254" s="1">
        <v>46067.656944444447</v>
      </c>
      <c r="G5254" t="s">
        <v>45</v>
      </c>
      <c r="H5254" t="s">
        <v>15</v>
      </c>
      <c r="I5254" t="s">
        <v>16</v>
      </c>
      <c r="J5254">
        <v>4</v>
      </c>
      <c r="K5254" t="str">
        <f>IF(tickets_dataset[[#This Row],[status]] = "Closed", "Yes","No")</f>
        <v>Yes</v>
      </c>
      <c r="L5254" s="2">
        <f t="shared" si="328"/>
        <v>2.0000000000582077</v>
      </c>
      <c r="M5254" t="str">
        <f t="shared" si="329"/>
        <v>No</v>
      </c>
      <c r="N5254" t="str">
        <f t="shared" si="330"/>
        <v>Feb</v>
      </c>
      <c r="O5254" s="2">
        <f t="shared" si="331"/>
        <v>8.3333333335758653E-2</v>
      </c>
      <c r="P5254" t="str">
        <f>VLOOKUP(G5254,Agents!A:E,4,FALSE)</f>
        <v>Team5</v>
      </c>
      <c r="Q5254" t="str">
        <f>VLOOKUP(G5254,Agents!A:E,5,FALSE)</f>
        <v>Senior</v>
      </c>
      <c r="R5254" t="str">
        <f>VLOOKUP(G5254,Agents!A:E,2,FALSE)</f>
        <v>Morning</v>
      </c>
    </row>
    <row r="5255" spans="1:18" x14ac:dyDescent="0.35">
      <c r="A5255" t="s">
        <v>8591</v>
      </c>
      <c r="B5255" t="s">
        <v>8592</v>
      </c>
      <c r="C5255" t="s">
        <v>76</v>
      </c>
      <c r="D5255" t="s">
        <v>13</v>
      </c>
      <c r="E5255" s="1">
        <v>46052.578472222223</v>
      </c>
      <c r="F5255" s="1">
        <v>46053.161805555559</v>
      </c>
      <c r="G5255" t="s">
        <v>221</v>
      </c>
      <c r="H5255" t="s">
        <v>15</v>
      </c>
      <c r="I5255" t="s">
        <v>16</v>
      </c>
      <c r="J5255">
        <v>5</v>
      </c>
      <c r="K5255" t="str">
        <f>IF(tickets_dataset[[#This Row],[status]] = "Closed", "Yes","No")</f>
        <v>Yes</v>
      </c>
      <c r="L5255" s="2">
        <f t="shared" si="328"/>
        <v>14.000000000058208</v>
      </c>
      <c r="M5255" t="str">
        <f t="shared" si="329"/>
        <v>No</v>
      </c>
      <c r="N5255" t="str">
        <f t="shared" si="330"/>
        <v>Jan</v>
      </c>
      <c r="O5255" s="2">
        <f t="shared" si="331"/>
        <v>0.58333333333575865</v>
      </c>
      <c r="P5255" t="str">
        <f>VLOOKUP(G5255,Agents!A:E,4,FALSE)</f>
        <v>Team4</v>
      </c>
      <c r="Q5255" t="str">
        <f>VLOOKUP(G5255,Agents!A:E,5,FALSE)</f>
        <v>Senior</v>
      </c>
      <c r="R5255" t="str">
        <f>VLOOKUP(G5255,Agents!A:E,2,FALSE)</f>
        <v>Morning</v>
      </c>
    </row>
    <row r="5256" spans="1:18" x14ac:dyDescent="0.35">
      <c r="A5256" t="s">
        <v>8593</v>
      </c>
      <c r="B5256" t="s">
        <v>3368</v>
      </c>
      <c r="C5256" t="s">
        <v>12</v>
      </c>
      <c r="D5256" t="s">
        <v>26</v>
      </c>
      <c r="E5256" s="1">
        <v>46099.904166666667</v>
      </c>
      <c r="F5256" s="1">
        <v>46102.029166666667</v>
      </c>
      <c r="G5256" t="s">
        <v>256</v>
      </c>
      <c r="H5256" t="s">
        <v>15</v>
      </c>
      <c r="I5256" t="s">
        <v>16</v>
      </c>
      <c r="J5256">
        <v>5</v>
      </c>
      <c r="K5256" t="str">
        <f>IF(tickets_dataset[[#This Row],[status]] = "Closed", "Yes","No")</f>
        <v>Yes</v>
      </c>
      <c r="L5256" s="2">
        <f t="shared" si="328"/>
        <v>51</v>
      </c>
      <c r="M5256" t="str">
        <f t="shared" si="329"/>
        <v>Yes</v>
      </c>
      <c r="N5256" t="str">
        <f t="shared" si="330"/>
        <v>Mar</v>
      </c>
      <c r="O5256" s="2">
        <f t="shared" si="331"/>
        <v>2.125</v>
      </c>
      <c r="P5256" t="str">
        <f>VLOOKUP(G5256,Agents!A:E,4,FALSE)</f>
        <v>Team1</v>
      </c>
      <c r="Q5256" t="str">
        <f>VLOOKUP(G5256,Agents!A:E,5,FALSE)</f>
        <v>Mid</v>
      </c>
      <c r="R5256" t="str">
        <f>VLOOKUP(G5256,Agents!A:E,2,FALSE)</f>
        <v>Morning</v>
      </c>
    </row>
    <row r="5257" spans="1:18" x14ac:dyDescent="0.35">
      <c r="A5257" t="s">
        <v>8594</v>
      </c>
      <c r="B5257" t="s">
        <v>643</v>
      </c>
      <c r="C5257" t="s">
        <v>76</v>
      </c>
      <c r="D5257" t="s">
        <v>38</v>
      </c>
      <c r="E5257" s="1">
        <v>46044.384027777778</v>
      </c>
      <c r="F5257" s="1">
        <v>46047.675694444442</v>
      </c>
      <c r="G5257" t="s">
        <v>56</v>
      </c>
      <c r="H5257" t="s">
        <v>15</v>
      </c>
      <c r="I5257" t="s">
        <v>16</v>
      </c>
      <c r="J5257">
        <v>5</v>
      </c>
      <c r="K5257" t="str">
        <f>IF(tickets_dataset[[#This Row],[status]] = "Closed", "Yes","No")</f>
        <v>Yes</v>
      </c>
      <c r="L5257" s="2">
        <f t="shared" si="328"/>
        <v>78.999999999941792</v>
      </c>
      <c r="M5257" t="str">
        <f t="shared" si="329"/>
        <v>Yes</v>
      </c>
      <c r="N5257" t="str">
        <f t="shared" si="330"/>
        <v>Jan</v>
      </c>
      <c r="O5257" s="2">
        <f t="shared" si="331"/>
        <v>3.2916666666642413</v>
      </c>
      <c r="P5257" t="str">
        <f>VLOOKUP(G5257,Agents!A:E,4,FALSE)</f>
        <v>Team1</v>
      </c>
      <c r="Q5257" t="str">
        <f>VLOOKUP(G5257,Agents!A:E,5,FALSE)</f>
        <v>Senior</v>
      </c>
      <c r="R5257" t="str">
        <f>VLOOKUP(G5257,Agents!A:E,2,FALSE)</f>
        <v>Night</v>
      </c>
    </row>
    <row r="5258" spans="1:18" x14ac:dyDescent="0.35">
      <c r="A5258" t="s">
        <v>8595</v>
      </c>
      <c r="B5258" t="s">
        <v>130</v>
      </c>
      <c r="C5258" t="s">
        <v>12</v>
      </c>
      <c r="D5258" t="s">
        <v>26</v>
      </c>
      <c r="E5258" s="1">
        <v>46079.298611111109</v>
      </c>
      <c r="F5258" s="1">
        <v>46082.256944444445</v>
      </c>
      <c r="G5258" t="s">
        <v>422</v>
      </c>
      <c r="H5258" t="s">
        <v>15</v>
      </c>
      <c r="I5258" t="s">
        <v>16</v>
      </c>
      <c r="J5258">
        <v>4</v>
      </c>
      <c r="K5258" t="str">
        <f>IF(tickets_dataset[[#This Row],[status]] = "Closed", "Yes","No")</f>
        <v>Yes</v>
      </c>
      <c r="L5258" s="2">
        <f t="shared" si="328"/>
        <v>71.000000000058208</v>
      </c>
      <c r="M5258" t="str">
        <f t="shared" si="329"/>
        <v>Yes</v>
      </c>
      <c r="N5258" t="str">
        <f t="shared" si="330"/>
        <v>Feb</v>
      </c>
      <c r="O5258" s="2">
        <f t="shared" si="331"/>
        <v>2.9583333333357587</v>
      </c>
      <c r="P5258" t="str">
        <f>VLOOKUP(G5258,Agents!A:E,4,FALSE)</f>
        <v>Team5</v>
      </c>
      <c r="Q5258" t="str">
        <f>VLOOKUP(G5258,Agents!A:E,5,FALSE)</f>
        <v>Mid</v>
      </c>
      <c r="R5258" t="str">
        <f>VLOOKUP(G5258,Agents!A:E,2,FALSE)</f>
        <v>Evening</v>
      </c>
    </row>
    <row r="5259" spans="1:18" x14ac:dyDescent="0.35">
      <c r="A5259" t="s">
        <v>8596</v>
      </c>
      <c r="B5259" t="s">
        <v>8597</v>
      </c>
      <c r="C5259" t="s">
        <v>50</v>
      </c>
      <c r="D5259" t="s">
        <v>13</v>
      </c>
      <c r="E5259" s="1">
        <v>46039.069444444445</v>
      </c>
      <c r="F5259" s="1">
        <v>46040.402777777781</v>
      </c>
      <c r="G5259" t="s">
        <v>216</v>
      </c>
      <c r="H5259" t="s">
        <v>15</v>
      </c>
      <c r="I5259" t="s">
        <v>68</v>
      </c>
      <c r="J5259">
        <v>3</v>
      </c>
      <c r="K5259" t="str">
        <f>IF(tickets_dataset[[#This Row],[status]] = "Closed", "Yes","No")</f>
        <v>Yes</v>
      </c>
      <c r="L5259" s="2">
        <f t="shared" si="328"/>
        <v>32.000000000058208</v>
      </c>
      <c r="M5259" t="str">
        <f t="shared" si="329"/>
        <v>No</v>
      </c>
      <c r="N5259" t="str">
        <f t="shared" si="330"/>
        <v>Jan</v>
      </c>
      <c r="O5259" s="2">
        <f t="shared" si="331"/>
        <v>1.3333333333357587</v>
      </c>
      <c r="P5259" t="str">
        <f>VLOOKUP(G5259,Agents!A:E,4,FALSE)</f>
        <v>Team5</v>
      </c>
      <c r="Q5259" t="str">
        <f>VLOOKUP(G5259,Agents!A:E,5,FALSE)</f>
        <v>Junior</v>
      </c>
      <c r="R5259" t="str">
        <f>VLOOKUP(G5259,Agents!A:E,2,FALSE)</f>
        <v>Evening</v>
      </c>
    </row>
    <row r="5260" spans="1:18" x14ac:dyDescent="0.35">
      <c r="A5260" t="s">
        <v>8598</v>
      </c>
      <c r="B5260" t="s">
        <v>1959</v>
      </c>
      <c r="C5260" t="s">
        <v>22</v>
      </c>
      <c r="D5260" t="s">
        <v>13</v>
      </c>
      <c r="E5260" s="1">
        <v>46042.845138888886</v>
      </c>
      <c r="F5260" s="1">
        <v>46044.761805555558</v>
      </c>
      <c r="G5260" t="s">
        <v>190</v>
      </c>
      <c r="H5260" t="s">
        <v>15</v>
      </c>
      <c r="I5260" t="s">
        <v>16</v>
      </c>
      <c r="J5260">
        <v>4</v>
      </c>
      <c r="K5260" t="str">
        <f>IF(tickets_dataset[[#This Row],[status]] = "Closed", "Yes","No")</f>
        <v>Yes</v>
      </c>
      <c r="L5260" s="2">
        <f t="shared" si="328"/>
        <v>46.000000000116415</v>
      </c>
      <c r="M5260" t="str">
        <f t="shared" si="329"/>
        <v>No</v>
      </c>
      <c r="N5260" t="str">
        <f t="shared" si="330"/>
        <v>Jan</v>
      </c>
      <c r="O5260" s="2">
        <f t="shared" si="331"/>
        <v>1.9166666666715173</v>
      </c>
      <c r="P5260" t="str">
        <f>VLOOKUP(G5260,Agents!A:E,4,FALSE)</f>
        <v>Team1</v>
      </c>
      <c r="Q5260" t="str">
        <f>VLOOKUP(G5260,Agents!A:E,5,FALSE)</f>
        <v>Senior</v>
      </c>
      <c r="R5260" t="str">
        <f>VLOOKUP(G5260,Agents!A:E,2,FALSE)</f>
        <v>Night</v>
      </c>
    </row>
    <row r="5261" spans="1:18" x14ac:dyDescent="0.35">
      <c r="A5261" t="s">
        <v>8599</v>
      </c>
      <c r="B5261" t="s">
        <v>1020</v>
      </c>
      <c r="C5261" t="s">
        <v>22</v>
      </c>
      <c r="D5261" t="s">
        <v>13</v>
      </c>
      <c r="E5261" s="1">
        <v>46045.847222222219</v>
      </c>
      <c r="F5261" s="1">
        <v>46046.263888888891</v>
      </c>
      <c r="G5261" t="s">
        <v>56</v>
      </c>
      <c r="H5261" t="s">
        <v>15</v>
      </c>
      <c r="I5261" t="s">
        <v>16</v>
      </c>
      <c r="J5261">
        <v>3</v>
      </c>
      <c r="K5261" t="str">
        <f>IF(tickets_dataset[[#This Row],[status]] = "Closed", "Yes","No")</f>
        <v>Yes</v>
      </c>
      <c r="L5261" s="2">
        <f t="shared" si="328"/>
        <v>10.000000000116415</v>
      </c>
      <c r="M5261" t="str">
        <f t="shared" si="329"/>
        <v>No</v>
      </c>
      <c r="N5261" t="str">
        <f t="shared" si="330"/>
        <v>Jan</v>
      </c>
      <c r="O5261" s="2">
        <f t="shared" si="331"/>
        <v>0.41666666667151731</v>
      </c>
      <c r="P5261" t="str">
        <f>VLOOKUP(G5261,Agents!A:E,4,FALSE)</f>
        <v>Team1</v>
      </c>
      <c r="Q5261" t="str">
        <f>VLOOKUP(G5261,Agents!A:E,5,FALSE)</f>
        <v>Senior</v>
      </c>
      <c r="R5261" t="str">
        <f>VLOOKUP(G5261,Agents!A:E,2,FALSE)</f>
        <v>Night</v>
      </c>
    </row>
    <row r="5262" spans="1:18" x14ac:dyDescent="0.35">
      <c r="A5262" t="s">
        <v>8600</v>
      </c>
      <c r="B5262" t="s">
        <v>8601</v>
      </c>
      <c r="C5262" t="s">
        <v>76</v>
      </c>
      <c r="D5262" t="s">
        <v>26</v>
      </c>
      <c r="E5262" s="1">
        <v>46086.670138888891</v>
      </c>
      <c r="F5262" s="1">
        <v>46086.836805555555</v>
      </c>
      <c r="G5262" t="s">
        <v>239</v>
      </c>
      <c r="H5262" t="s">
        <v>132</v>
      </c>
      <c r="I5262" t="s">
        <v>16</v>
      </c>
      <c r="J5262">
        <v>5</v>
      </c>
      <c r="K5262" t="str">
        <f>IF(tickets_dataset[[#This Row],[status]] = "Closed", "Yes","No")</f>
        <v>No</v>
      </c>
      <c r="L5262" s="2">
        <f t="shared" si="328"/>
        <v>3.9999999999417923</v>
      </c>
      <c r="M5262" t="str">
        <f t="shared" si="329"/>
        <v>No</v>
      </c>
      <c r="N5262" t="str">
        <f t="shared" si="330"/>
        <v>Mar</v>
      </c>
      <c r="O5262" s="2">
        <f t="shared" si="331"/>
        <v>0.16666666666424135</v>
      </c>
      <c r="P5262" t="str">
        <f>VLOOKUP(G5262,Agents!A:E,4,FALSE)</f>
        <v>Team1</v>
      </c>
      <c r="Q5262" t="str">
        <f>VLOOKUP(G5262,Agents!A:E,5,FALSE)</f>
        <v>Senior</v>
      </c>
      <c r="R5262" t="str">
        <f>VLOOKUP(G5262,Agents!A:E,2,FALSE)</f>
        <v>Evening</v>
      </c>
    </row>
    <row r="5263" spans="1:18" x14ac:dyDescent="0.35">
      <c r="A5263" t="s">
        <v>8602</v>
      </c>
      <c r="B5263" t="s">
        <v>1748</v>
      </c>
      <c r="C5263" t="s">
        <v>34</v>
      </c>
      <c r="D5263" t="s">
        <v>38</v>
      </c>
      <c r="E5263" s="1">
        <v>46066.335416666669</v>
      </c>
      <c r="F5263" s="1">
        <v>46069.418749999997</v>
      </c>
      <c r="G5263" t="s">
        <v>128</v>
      </c>
      <c r="H5263" t="s">
        <v>15</v>
      </c>
      <c r="I5263" t="s">
        <v>16</v>
      </c>
      <c r="J5263">
        <v>4</v>
      </c>
      <c r="K5263" t="str">
        <f>IF(tickets_dataset[[#This Row],[status]] = "Closed", "Yes","No")</f>
        <v>Yes</v>
      </c>
      <c r="L5263" s="2">
        <f t="shared" si="328"/>
        <v>73.999999999883585</v>
      </c>
      <c r="M5263" t="str">
        <f t="shared" si="329"/>
        <v>Yes</v>
      </c>
      <c r="N5263" t="str">
        <f t="shared" si="330"/>
        <v>Feb</v>
      </c>
      <c r="O5263" s="2">
        <f t="shared" si="331"/>
        <v>3.0833333333284827</v>
      </c>
      <c r="P5263" t="str">
        <f>VLOOKUP(G5263,Agents!A:E,4,FALSE)</f>
        <v>Team4</v>
      </c>
      <c r="Q5263" t="str">
        <f>VLOOKUP(G5263,Agents!A:E,5,FALSE)</f>
        <v>Mid</v>
      </c>
      <c r="R5263" t="str">
        <f>VLOOKUP(G5263,Agents!A:E,2,FALSE)</f>
        <v>Night</v>
      </c>
    </row>
    <row r="5264" spans="1:18" x14ac:dyDescent="0.35">
      <c r="A5264" t="s">
        <v>8603</v>
      </c>
      <c r="B5264" t="s">
        <v>3412</v>
      </c>
      <c r="C5264" t="s">
        <v>34</v>
      </c>
      <c r="D5264" t="s">
        <v>38</v>
      </c>
      <c r="E5264" s="1">
        <v>46080.072222222225</v>
      </c>
      <c r="F5264" s="1">
        <v>46084.030555555553</v>
      </c>
      <c r="G5264" t="s">
        <v>35</v>
      </c>
      <c r="H5264" t="s">
        <v>15</v>
      </c>
      <c r="I5264" t="s">
        <v>16</v>
      </c>
      <c r="J5264">
        <v>4</v>
      </c>
      <c r="K5264" t="str">
        <f>IF(tickets_dataset[[#This Row],[status]] = "Closed", "Yes","No")</f>
        <v>Yes</v>
      </c>
      <c r="L5264" s="2">
        <f t="shared" si="328"/>
        <v>94.999999999883585</v>
      </c>
      <c r="M5264" t="str">
        <f t="shared" si="329"/>
        <v>Yes</v>
      </c>
      <c r="N5264" t="str">
        <f t="shared" si="330"/>
        <v>Feb</v>
      </c>
      <c r="O5264" s="2">
        <f t="shared" si="331"/>
        <v>3.9583333333284827</v>
      </c>
      <c r="P5264" t="str">
        <f>VLOOKUP(G5264,Agents!A:E,4,FALSE)</f>
        <v>Team1</v>
      </c>
      <c r="Q5264" t="str">
        <f>VLOOKUP(G5264,Agents!A:E,5,FALSE)</f>
        <v>Senior</v>
      </c>
      <c r="R5264" t="str">
        <f>VLOOKUP(G5264,Agents!A:E,2,FALSE)</f>
        <v>Evening</v>
      </c>
    </row>
    <row r="5265" spans="1:18" x14ac:dyDescent="0.35">
      <c r="A5265" t="s">
        <v>8604</v>
      </c>
      <c r="B5265" t="s">
        <v>7584</v>
      </c>
      <c r="C5265" t="s">
        <v>34</v>
      </c>
      <c r="D5265" t="s">
        <v>26</v>
      </c>
      <c r="E5265" s="1">
        <v>46037.709722222222</v>
      </c>
      <c r="F5265" s="1">
        <v>46040.043055555558</v>
      </c>
      <c r="G5265" t="s">
        <v>100</v>
      </c>
      <c r="H5265" t="s">
        <v>15</v>
      </c>
      <c r="I5265" t="s">
        <v>16</v>
      </c>
      <c r="J5265">
        <v>4</v>
      </c>
      <c r="K5265" t="str">
        <f>IF(tickets_dataset[[#This Row],[status]] = "Closed", "Yes","No")</f>
        <v>Yes</v>
      </c>
      <c r="L5265" s="2">
        <f t="shared" si="328"/>
        <v>56.000000000058208</v>
      </c>
      <c r="M5265" t="str">
        <f t="shared" si="329"/>
        <v>Yes</v>
      </c>
      <c r="N5265" t="str">
        <f t="shared" si="330"/>
        <v>Jan</v>
      </c>
      <c r="O5265" s="2">
        <f t="shared" si="331"/>
        <v>2.3333333333357587</v>
      </c>
      <c r="P5265" t="str">
        <f>VLOOKUP(G5265,Agents!A:E,4,FALSE)</f>
        <v>Team4</v>
      </c>
      <c r="Q5265" t="str">
        <f>VLOOKUP(G5265,Agents!A:E,5,FALSE)</f>
        <v>Junior</v>
      </c>
      <c r="R5265" t="str">
        <f>VLOOKUP(G5265,Agents!A:E,2,FALSE)</f>
        <v>Evening</v>
      </c>
    </row>
    <row r="5266" spans="1:18" x14ac:dyDescent="0.35">
      <c r="A5266" t="s">
        <v>8605</v>
      </c>
      <c r="B5266" t="s">
        <v>8606</v>
      </c>
      <c r="C5266" t="s">
        <v>34</v>
      </c>
      <c r="D5266" t="s">
        <v>13</v>
      </c>
      <c r="E5266" s="1">
        <v>46079.09097222222</v>
      </c>
      <c r="F5266" s="1">
        <v>46081.049305555556</v>
      </c>
      <c r="G5266" t="s">
        <v>110</v>
      </c>
      <c r="H5266" t="s">
        <v>132</v>
      </c>
      <c r="I5266" t="s">
        <v>16</v>
      </c>
      <c r="J5266">
        <v>5</v>
      </c>
      <c r="K5266" t="str">
        <f>IF(tickets_dataset[[#This Row],[status]] = "Closed", "Yes","No")</f>
        <v>No</v>
      </c>
      <c r="L5266" s="2">
        <f t="shared" si="328"/>
        <v>47.000000000058208</v>
      </c>
      <c r="M5266" t="str">
        <f t="shared" si="329"/>
        <v>No</v>
      </c>
      <c r="N5266" t="str">
        <f t="shared" si="330"/>
        <v>Feb</v>
      </c>
      <c r="O5266" s="2">
        <f t="shared" si="331"/>
        <v>1.9583333333357587</v>
      </c>
      <c r="P5266" t="str">
        <f>VLOOKUP(G5266,Agents!A:E,4,FALSE)</f>
        <v>Team4</v>
      </c>
      <c r="Q5266" t="str">
        <f>VLOOKUP(G5266,Agents!A:E,5,FALSE)</f>
        <v>Junior</v>
      </c>
      <c r="R5266" t="str">
        <f>VLOOKUP(G5266,Agents!A:E,2,FALSE)</f>
        <v>Morning</v>
      </c>
    </row>
    <row r="5267" spans="1:18" x14ac:dyDescent="0.35">
      <c r="A5267" t="s">
        <v>8607</v>
      </c>
      <c r="B5267" t="s">
        <v>6671</v>
      </c>
      <c r="C5267" t="s">
        <v>76</v>
      </c>
      <c r="D5267" t="s">
        <v>13</v>
      </c>
      <c r="E5267" s="1">
        <v>46097.28125</v>
      </c>
      <c r="F5267" s="1">
        <v>46098.03125</v>
      </c>
      <c r="G5267" t="s">
        <v>199</v>
      </c>
      <c r="H5267" t="s">
        <v>15</v>
      </c>
      <c r="I5267" t="s">
        <v>16</v>
      </c>
      <c r="J5267">
        <v>5</v>
      </c>
      <c r="K5267" t="str">
        <f>IF(tickets_dataset[[#This Row],[status]] = "Closed", "Yes","No")</f>
        <v>Yes</v>
      </c>
      <c r="L5267" s="2">
        <f t="shared" si="328"/>
        <v>18</v>
      </c>
      <c r="M5267" t="str">
        <f t="shared" si="329"/>
        <v>No</v>
      </c>
      <c r="N5267" t="str">
        <f t="shared" si="330"/>
        <v>Mar</v>
      </c>
      <c r="O5267" s="2">
        <f t="shared" si="331"/>
        <v>0.75</v>
      </c>
      <c r="P5267" t="str">
        <f>VLOOKUP(G5267,Agents!A:E,4,FALSE)</f>
        <v>Team1</v>
      </c>
      <c r="Q5267" t="str">
        <f>VLOOKUP(G5267,Agents!A:E,5,FALSE)</f>
        <v>Junior</v>
      </c>
      <c r="R5267" t="str">
        <f>VLOOKUP(G5267,Agents!A:E,2,FALSE)</f>
        <v>Morning</v>
      </c>
    </row>
    <row r="5268" spans="1:18" x14ac:dyDescent="0.35">
      <c r="A5268" t="s">
        <v>8608</v>
      </c>
      <c r="B5268" t="s">
        <v>7201</v>
      </c>
      <c r="C5268" t="s">
        <v>34</v>
      </c>
      <c r="D5268" t="s">
        <v>26</v>
      </c>
      <c r="E5268" s="1">
        <v>46036.97152777778</v>
      </c>
      <c r="F5268" s="1">
        <v>46037.84652777778</v>
      </c>
      <c r="G5268" t="s">
        <v>80</v>
      </c>
      <c r="H5268" t="s">
        <v>15</v>
      </c>
      <c r="I5268" t="s">
        <v>16</v>
      </c>
      <c r="J5268">
        <v>5</v>
      </c>
      <c r="K5268" t="str">
        <f>IF(tickets_dataset[[#This Row],[status]] = "Closed", "Yes","No")</f>
        <v>Yes</v>
      </c>
      <c r="L5268" s="2">
        <f t="shared" si="328"/>
        <v>21</v>
      </c>
      <c r="M5268" t="str">
        <f t="shared" si="329"/>
        <v>No</v>
      </c>
      <c r="N5268" t="str">
        <f t="shared" si="330"/>
        <v>Jan</v>
      </c>
      <c r="O5268" s="2">
        <f t="shared" si="331"/>
        <v>0.875</v>
      </c>
      <c r="P5268" t="str">
        <f>VLOOKUP(G5268,Agents!A:E,4,FALSE)</f>
        <v>Team3</v>
      </c>
      <c r="Q5268" t="str">
        <f>VLOOKUP(G5268,Agents!A:E,5,FALSE)</f>
        <v>Junior</v>
      </c>
      <c r="R5268" t="str">
        <f>VLOOKUP(G5268,Agents!A:E,2,FALSE)</f>
        <v>Evening</v>
      </c>
    </row>
    <row r="5269" spans="1:18" x14ac:dyDescent="0.35">
      <c r="A5269" t="s">
        <v>8609</v>
      </c>
      <c r="B5269" t="s">
        <v>8610</v>
      </c>
      <c r="C5269" t="s">
        <v>34</v>
      </c>
      <c r="D5269" t="s">
        <v>38</v>
      </c>
      <c r="E5269" s="1">
        <v>46069.98541666667</v>
      </c>
      <c r="F5269" s="1">
        <v>46073.902083333334</v>
      </c>
      <c r="G5269" t="s">
        <v>67</v>
      </c>
      <c r="H5269" t="s">
        <v>15</v>
      </c>
      <c r="I5269" t="s">
        <v>16</v>
      </c>
      <c r="J5269">
        <v>3</v>
      </c>
      <c r="K5269" t="str">
        <f>IF(tickets_dataset[[#This Row],[status]] = "Closed", "Yes","No")</f>
        <v>Yes</v>
      </c>
      <c r="L5269" s="2">
        <f t="shared" si="328"/>
        <v>93.999999999941792</v>
      </c>
      <c r="M5269" t="str">
        <f t="shared" si="329"/>
        <v>Yes</v>
      </c>
      <c r="N5269" t="str">
        <f t="shared" si="330"/>
        <v>Feb</v>
      </c>
      <c r="O5269" s="2">
        <f t="shared" si="331"/>
        <v>3.9166666666642413</v>
      </c>
      <c r="P5269" t="str">
        <f>VLOOKUP(G5269,Agents!A:E,4,FALSE)</f>
        <v>Team5</v>
      </c>
      <c r="Q5269" t="str">
        <f>VLOOKUP(G5269,Agents!A:E,5,FALSE)</f>
        <v>Junior</v>
      </c>
      <c r="R5269" t="str">
        <f>VLOOKUP(G5269,Agents!A:E,2,FALSE)</f>
        <v>Evening</v>
      </c>
    </row>
    <row r="5270" spans="1:18" x14ac:dyDescent="0.35">
      <c r="A5270" t="s">
        <v>8611</v>
      </c>
      <c r="B5270" t="s">
        <v>7877</v>
      </c>
      <c r="C5270" t="s">
        <v>34</v>
      </c>
      <c r="D5270" t="s">
        <v>13</v>
      </c>
      <c r="E5270" s="1">
        <v>46110.55972222222</v>
      </c>
      <c r="F5270" s="1">
        <v>46111.726388888892</v>
      </c>
      <c r="G5270" t="s">
        <v>35</v>
      </c>
      <c r="H5270" t="s">
        <v>132</v>
      </c>
      <c r="I5270" t="s">
        <v>16</v>
      </c>
      <c r="J5270">
        <v>4</v>
      </c>
      <c r="K5270" t="str">
        <f>IF(tickets_dataset[[#This Row],[status]] = "Closed", "Yes","No")</f>
        <v>No</v>
      </c>
      <c r="L5270" s="2">
        <f t="shared" si="328"/>
        <v>28.000000000116415</v>
      </c>
      <c r="M5270" t="str">
        <f t="shared" si="329"/>
        <v>No</v>
      </c>
      <c r="N5270" t="str">
        <f t="shared" si="330"/>
        <v>Mar</v>
      </c>
      <c r="O5270" s="2">
        <f t="shared" si="331"/>
        <v>1.1666666666715173</v>
      </c>
      <c r="P5270" t="str">
        <f>VLOOKUP(G5270,Agents!A:E,4,FALSE)</f>
        <v>Team1</v>
      </c>
      <c r="Q5270" t="str">
        <f>VLOOKUP(G5270,Agents!A:E,5,FALSE)</f>
        <v>Senior</v>
      </c>
      <c r="R5270" t="str">
        <f>VLOOKUP(G5270,Agents!A:E,2,FALSE)</f>
        <v>Evening</v>
      </c>
    </row>
    <row r="5271" spans="1:18" x14ac:dyDescent="0.35">
      <c r="A5271" t="s">
        <v>8612</v>
      </c>
      <c r="B5271" t="s">
        <v>6298</v>
      </c>
      <c r="C5271" t="s">
        <v>22</v>
      </c>
      <c r="D5271" t="s">
        <v>38</v>
      </c>
      <c r="E5271" s="1">
        <v>46025.865277777775</v>
      </c>
      <c r="F5271" s="1">
        <v>46028.490277777775</v>
      </c>
      <c r="G5271" t="s">
        <v>119</v>
      </c>
      <c r="H5271" t="s">
        <v>15</v>
      </c>
      <c r="I5271" t="s">
        <v>16</v>
      </c>
      <c r="J5271">
        <v>3</v>
      </c>
      <c r="K5271" t="str">
        <f>IF(tickets_dataset[[#This Row],[status]] = "Closed", "Yes","No")</f>
        <v>Yes</v>
      </c>
      <c r="L5271" s="2">
        <f t="shared" si="328"/>
        <v>63</v>
      </c>
      <c r="M5271" t="str">
        <f t="shared" si="329"/>
        <v>Yes</v>
      </c>
      <c r="N5271" t="str">
        <f t="shared" si="330"/>
        <v>Jan</v>
      </c>
      <c r="O5271" s="2">
        <f t="shared" si="331"/>
        <v>2.625</v>
      </c>
      <c r="P5271" t="str">
        <f>VLOOKUP(G5271,Agents!A:E,4,FALSE)</f>
        <v>Team1</v>
      </c>
      <c r="Q5271" t="str">
        <f>VLOOKUP(G5271,Agents!A:E,5,FALSE)</f>
        <v>Junior</v>
      </c>
      <c r="R5271" t="str">
        <f>VLOOKUP(G5271,Agents!A:E,2,FALSE)</f>
        <v>Morning</v>
      </c>
    </row>
    <row r="5272" spans="1:18" x14ac:dyDescent="0.35">
      <c r="A5272" t="s">
        <v>8613</v>
      </c>
      <c r="B5272" t="s">
        <v>8136</v>
      </c>
      <c r="C5272" t="s">
        <v>34</v>
      </c>
      <c r="D5272" t="s">
        <v>38</v>
      </c>
      <c r="E5272" s="1">
        <v>46095.74722222222</v>
      </c>
      <c r="F5272" s="1">
        <v>46099.62222222222</v>
      </c>
      <c r="G5272" t="s">
        <v>23</v>
      </c>
      <c r="H5272" t="s">
        <v>15</v>
      </c>
      <c r="I5272" t="s">
        <v>16</v>
      </c>
      <c r="J5272">
        <v>5</v>
      </c>
      <c r="K5272" t="str">
        <f>IF(tickets_dataset[[#This Row],[status]] = "Closed", "Yes","No")</f>
        <v>Yes</v>
      </c>
      <c r="L5272" s="2">
        <f t="shared" si="328"/>
        <v>93</v>
      </c>
      <c r="M5272" t="str">
        <f t="shared" si="329"/>
        <v>Yes</v>
      </c>
      <c r="N5272" t="str">
        <f t="shared" si="330"/>
        <v>Mar</v>
      </c>
      <c r="O5272" s="2">
        <f t="shared" si="331"/>
        <v>3.875</v>
      </c>
      <c r="P5272" t="str">
        <f>VLOOKUP(G5272,Agents!A:E,4,FALSE)</f>
        <v>Team3</v>
      </c>
      <c r="Q5272" t="str">
        <f>VLOOKUP(G5272,Agents!A:E,5,FALSE)</f>
        <v>Senior</v>
      </c>
      <c r="R5272" t="str">
        <f>VLOOKUP(G5272,Agents!A:E,2,FALSE)</f>
        <v>Evening</v>
      </c>
    </row>
    <row r="5273" spans="1:18" x14ac:dyDescent="0.35">
      <c r="A5273" t="s">
        <v>8614</v>
      </c>
      <c r="B5273" t="s">
        <v>3096</v>
      </c>
      <c r="C5273" t="s">
        <v>34</v>
      </c>
      <c r="D5273" t="s">
        <v>38</v>
      </c>
      <c r="E5273" s="1">
        <v>46079.053472222222</v>
      </c>
      <c r="F5273" s="1">
        <v>46082.636805555558</v>
      </c>
      <c r="G5273" t="s">
        <v>211</v>
      </c>
      <c r="H5273" t="s">
        <v>15</v>
      </c>
      <c r="I5273" t="s">
        <v>16</v>
      </c>
      <c r="J5273">
        <v>4</v>
      </c>
      <c r="K5273" t="str">
        <f>IF(tickets_dataset[[#This Row],[status]] = "Closed", "Yes","No")</f>
        <v>Yes</v>
      </c>
      <c r="L5273" s="2">
        <f t="shared" si="328"/>
        <v>86.000000000058208</v>
      </c>
      <c r="M5273" t="str">
        <f t="shared" si="329"/>
        <v>Yes</v>
      </c>
      <c r="N5273" t="str">
        <f t="shared" si="330"/>
        <v>Feb</v>
      </c>
      <c r="O5273" s="2">
        <f t="shared" si="331"/>
        <v>3.5833333333357587</v>
      </c>
      <c r="P5273" t="str">
        <f>VLOOKUP(G5273,Agents!A:E,4,FALSE)</f>
        <v>Team5</v>
      </c>
      <c r="Q5273" t="str">
        <f>VLOOKUP(G5273,Agents!A:E,5,FALSE)</f>
        <v>Senior</v>
      </c>
      <c r="R5273" t="str">
        <f>VLOOKUP(G5273,Agents!A:E,2,FALSE)</f>
        <v>Evening</v>
      </c>
    </row>
    <row r="5274" spans="1:18" x14ac:dyDescent="0.35">
      <c r="A5274" t="s">
        <v>8615</v>
      </c>
      <c r="B5274" t="s">
        <v>872</v>
      </c>
      <c r="C5274" t="s">
        <v>50</v>
      </c>
      <c r="D5274" t="s">
        <v>26</v>
      </c>
      <c r="E5274" s="1">
        <v>46090.882638888892</v>
      </c>
      <c r="F5274" s="1">
        <v>46091.34097222222</v>
      </c>
      <c r="G5274" t="s">
        <v>100</v>
      </c>
      <c r="H5274" t="s">
        <v>15</v>
      </c>
      <c r="I5274" t="s">
        <v>16</v>
      </c>
      <c r="J5274">
        <v>3</v>
      </c>
      <c r="K5274" t="str">
        <f>IF(tickets_dataset[[#This Row],[status]] = "Closed", "Yes","No")</f>
        <v>Yes</v>
      </c>
      <c r="L5274" s="2">
        <f t="shared" si="328"/>
        <v>10.999999999883585</v>
      </c>
      <c r="M5274" t="str">
        <f t="shared" si="329"/>
        <v>No</v>
      </c>
      <c r="N5274" t="str">
        <f t="shared" si="330"/>
        <v>Mar</v>
      </c>
      <c r="O5274" s="2">
        <f t="shared" si="331"/>
        <v>0.45833333332848269</v>
      </c>
      <c r="P5274" t="str">
        <f>VLOOKUP(G5274,Agents!A:E,4,FALSE)</f>
        <v>Team4</v>
      </c>
      <c r="Q5274" t="str">
        <f>VLOOKUP(G5274,Agents!A:E,5,FALSE)</f>
        <v>Junior</v>
      </c>
      <c r="R5274" t="str">
        <f>VLOOKUP(G5274,Agents!A:E,2,FALSE)</f>
        <v>Evening</v>
      </c>
    </row>
    <row r="5275" spans="1:18" x14ac:dyDescent="0.35">
      <c r="A5275" t="s">
        <v>8616</v>
      </c>
      <c r="B5275" t="s">
        <v>8339</v>
      </c>
      <c r="C5275" t="s">
        <v>22</v>
      </c>
      <c r="D5275" t="s">
        <v>38</v>
      </c>
      <c r="E5275" s="1">
        <v>46024.945138888892</v>
      </c>
      <c r="F5275" s="1">
        <v>46028.445138888892</v>
      </c>
      <c r="G5275" t="s">
        <v>216</v>
      </c>
      <c r="H5275" t="s">
        <v>15</v>
      </c>
      <c r="I5275" t="s">
        <v>16</v>
      </c>
      <c r="J5275">
        <v>4</v>
      </c>
      <c r="K5275" t="str">
        <f>IF(tickets_dataset[[#This Row],[status]] = "Closed", "Yes","No")</f>
        <v>Yes</v>
      </c>
      <c r="L5275" s="2">
        <f t="shared" si="328"/>
        <v>84</v>
      </c>
      <c r="M5275" t="str">
        <f t="shared" si="329"/>
        <v>Yes</v>
      </c>
      <c r="N5275" t="str">
        <f t="shared" si="330"/>
        <v>Jan</v>
      </c>
      <c r="O5275" s="2">
        <f t="shared" si="331"/>
        <v>3.5</v>
      </c>
      <c r="P5275" t="str">
        <f>VLOOKUP(G5275,Agents!A:E,4,FALSE)</f>
        <v>Team5</v>
      </c>
      <c r="Q5275" t="str">
        <f>VLOOKUP(G5275,Agents!A:E,5,FALSE)</f>
        <v>Junior</v>
      </c>
      <c r="R5275" t="str">
        <f>VLOOKUP(G5275,Agents!A:E,2,FALSE)</f>
        <v>Evening</v>
      </c>
    </row>
    <row r="5276" spans="1:18" x14ac:dyDescent="0.35">
      <c r="A5276" t="s">
        <v>8617</v>
      </c>
      <c r="B5276" t="s">
        <v>8618</v>
      </c>
      <c r="C5276" t="s">
        <v>50</v>
      </c>
      <c r="D5276" t="s">
        <v>26</v>
      </c>
      <c r="E5276" s="1">
        <v>46044.666666666664</v>
      </c>
      <c r="F5276" s="1">
        <v>46047.041666666664</v>
      </c>
      <c r="G5276" t="s">
        <v>422</v>
      </c>
      <c r="H5276" t="s">
        <v>15</v>
      </c>
      <c r="I5276" t="s">
        <v>16</v>
      </c>
      <c r="J5276">
        <v>4</v>
      </c>
      <c r="K5276" t="str">
        <f>IF(tickets_dataset[[#This Row],[status]] = "Closed", "Yes","No")</f>
        <v>Yes</v>
      </c>
      <c r="L5276" s="2">
        <f t="shared" si="328"/>
        <v>57</v>
      </c>
      <c r="M5276" t="str">
        <f t="shared" si="329"/>
        <v>Yes</v>
      </c>
      <c r="N5276" t="str">
        <f t="shared" si="330"/>
        <v>Jan</v>
      </c>
      <c r="O5276" s="2">
        <f t="shared" si="331"/>
        <v>2.375</v>
      </c>
      <c r="P5276" t="str">
        <f>VLOOKUP(G5276,Agents!A:E,4,FALSE)</f>
        <v>Team5</v>
      </c>
      <c r="Q5276" t="str">
        <f>VLOOKUP(G5276,Agents!A:E,5,FALSE)</f>
        <v>Mid</v>
      </c>
      <c r="R5276" t="str">
        <f>VLOOKUP(G5276,Agents!A:E,2,FALSE)</f>
        <v>Evening</v>
      </c>
    </row>
    <row r="5277" spans="1:18" x14ac:dyDescent="0.35">
      <c r="A5277" t="s">
        <v>8619</v>
      </c>
      <c r="B5277" t="s">
        <v>2248</v>
      </c>
      <c r="C5277" t="s">
        <v>22</v>
      </c>
      <c r="D5277" t="s">
        <v>13</v>
      </c>
      <c r="E5277" s="1">
        <v>46091.885416666664</v>
      </c>
      <c r="F5277" s="1">
        <v>46092.59375</v>
      </c>
      <c r="G5277" t="s">
        <v>216</v>
      </c>
      <c r="H5277" t="s">
        <v>15</v>
      </c>
      <c r="I5277" t="s">
        <v>16</v>
      </c>
      <c r="J5277">
        <v>3</v>
      </c>
      <c r="K5277" t="str">
        <f>IF(tickets_dataset[[#This Row],[status]] = "Closed", "Yes","No")</f>
        <v>Yes</v>
      </c>
      <c r="L5277" s="2">
        <f t="shared" si="328"/>
        <v>17.000000000058208</v>
      </c>
      <c r="M5277" t="str">
        <f t="shared" si="329"/>
        <v>No</v>
      </c>
      <c r="N5277" t="str">
        <f t="shared" si="330"/>
        <v>Mar</v>
      </c>
      <c r="O5277" s="2">
        <f t="shared" si="331"/>
        <v>0.70833333333575865</v>
      </c>
      <c r="P5277" t="str">
        <f>VLOOKUP(G5277,Agents!A:E,4,FALSE)</f>
        <v>Team5</v>
      </c>
      <c r="Q5277" t="str">
        <f>VLOOKUP(G5277,Agents!A:E,5,FALSE)</f>
        <v>Junior</v>
      </c>
      <c r="R5277" t="str">
        <f>VLOOKUP(G5277,Agents!A:E,2,FALSE)</f>
        <v>Evening</v>
      </c>
    </row>
    <row r="5278" spans="1:18" x14ac:dyDescent="0.35">
      <c r="A5278" t="s">
        <v>8620</v>
      </c>
      <c r="B5278" t="s">
        <v>1728</v>
      </c>
      <c r="C5278" t="s">
        <v>22</v>
      </c>
      <c r="D5278" t="s">
        <v>38</v>
      </c>
      <c r="E5278" s="1">
        <v>46044.773611111108</v>
      </c>
      <c r="F5278" s="1">
        <v>46048.148611111108</v>
      </c>
      <c r="G5278" t="s">
        <v>86</v>
      </c>
      <c r="H5278" t="s">
        <v>28</v>
      </c>
      <c r="I5278" t="s">
        <v>16</v>
      </c>
      <c r="J5278">
        <v>4</v>
      </c>
      <c r="K5278" t="str">
        <f>IF(tickets_dataset[[#This Row],[status]] = "Closed", "Yes","No")</f>
        <v>No</v>
      </c>
      <c r="L5278" s="2">
        <f t="shared" si="328"/>
        <v>81</v>
      </c>
      <c r="M5278" t="str">
        <f t="shared" si="329"/>
        <v>Yes</v>
      </c>
      <c r="N5278" t="str">
        <f t="shared" si="330"/>
        <v>Jan</v>
      </c>
      <c r="O5278" s="2">
        <f t="shared" si="331"/>
        <v>3.375</v>
      </c>
      <c r="P5278" t="str">
        <f>VLOOKUP(G5278,Agents!A:E,4,FALSE)</f>
        <v>Team1</v>
      </c>
      <c r="Q5278" t="str">
        <f>VLOOKUP(G5278,Agents!A:E,5,FALSE)</f>
        <v>Mid</v>
      </c>
      <c r="R5278" t="str">
        <f>VLOOKUP(G5278,Agents!A:E,2,FALSE)</f>
        <v>Morning</v>
      </c>
    </row>
    <row r="5279" spans="1:18" x14ac:dyDescent="0.35">
      <c r="A5279" t="s">
        <v>8621</v>
      </c>
      <c r="B5279" t="s">
        <v>5255</v>
      </c>
      <c r="C5279" t="s">
        <v>12</v>
      </c>
      <c r="D5279" t="s">
        <v>13</v>
      </c>
      <c r="E5279" s="1">
        <v>46085.78125</v>
      </c>
      <c r="F5279" s="1">
        <v>46086.322916666664</v>
      </c>
      <c r="G5279" t="s">
        <v>110</v>
      </c>
      <c r="H5279" t="s">
        <v>15</v>
      </c>
      <c r="I5279" t="s">
        <v>68</v>
      </c>
      <c r="J5279">
        <v>3</v>
      </c>
      <c r="K5279" t="str">
        <f>IF(tickets_dataset[[#This Row],[status]] = "Closed", "Yes","No")</f>
        <v>Yes</v>
      </c>
      <c r="L5279" s="2">
        <f t="shared" si="328"/>
        <v>12.999999999941792</v>
      </c>
      <c r="M5279" t="str">
        <f t="shared" si="329"/>
        <v>No</v>
      </c>
      <c r="N5279" t="str">
        <f t="shared" si="330"/>
        <v>Mar</v>
      </c>
      <c r="O5279" s="2">
        <f t="shared" si="331"/>
        <v>0.54166666666424135</v>
      </c>
      <c r="P5279" t="str">
        <f>VLOOKUP(G5279,Agents!A:E,4,FALSE)</f>
        <v>Team4</v>
      </c>
      <c r="Q5279" t="str">
        <f>VLOOKUP(G5279,Agents!A:E,5,FALSE)</f>
        <v>Junior</v>
      </c>
      <c r="R5279" t="str">
        <f>VLOOKUP(G5279,Agents!A:E,2,FALSE)</f>
        <v>Morning</v>
      </c>
    </row>
    <row r="5280" spans="1:18" x14ac:dyDescent="0.35">
      <c r="A5280" t="s">
        <v>8622</v>
      </c>
      <c r="B5280" t="s">
        <v>918</v>
      </c>
      <c r="C5280" t="s">
        <v>22</v>
      </c>
      <c r="D5280" t="s">
        <v>38</v>
      </c>
      <c r="E5280" s="1">
        <v>46051.927083333336</v>
      </c>
      <c r="F5280" s="1">
        <v>46055.135416666664</v>
      </c>
      <c r="G5280" t="s">
        <v>77</v>
      </c>
      <c r="H5280" t="s">
        <v>15</v>
      </c>
      <c r="I5280" t="s">
        <v>16</v>
      </c>
      <c r="J5280">
        <v>3</v>
      </c>
      <c r="K5280" t="str">
        <f>IF(tickets_dataset[[#This Row],[status]] = "Closed", "Yes","No")</f>
        <v>Yes</v>
      </c>
      <c r="L5280" s="2">
        <f t="shared" si="328"/>
        <v>76.999999999883585</v>
      </c>
      <c r="M5280" t="str">
        <f t="shared" si="329"/>
        <v>Yes</v>
      </c>
      <c r="N5280" t="str">
        <f t="shared" si="330"/>
        <v>Jan</v>
      </c>
      <c r="O5280" s="2">
        <f t="shared" si="331"/>
        <v>3.2083333333284827</v>
      </c>
      <c r="P5280" t="str">
        <f>VLOOKUP(G5280,Agents!A:E,4,FALSE)</f>
        <v>Team5</v>
      </c>
      <c r="Q5280" t="str">
        <f>VLOOKUP(G5280,Agents!A:E,5,FALSE)</f>
        <v>Junior</v>
      </c>
      <c r="R5280" t="str">
        <f>VLOOKUP(G5280,Agents!A:E,2,FALSE)</f>
        <v>Evening</v>
      </c>
    </row>
    <row r="5281" spans="1:18" x14ac:dyDescent="0.35">
      <c r="A5281" t="s">
        <v>8623</v>
      </c>
      <c r="B5281" t="s">
        <v>3954</v>
      </c>
      <c r="C5281" t="s">
        <v>34</v>
      </c>
      <c r="D5281" t="s">
        <v>26</v>
      </c>
      <c r="E5281" s="1">
        <v>46078.467361111114</v>
      </c>
      <c r="F5281" s="1">
        <v>46079.300694444442</v>
      </c>
      <c r="G5281" t="s">
        <v>119</v>
      </c>
      <c r="H5281" t="s">
        <v>15</v>
      </c>
      <c r="I5281" t="s">
        <v>16</v>
      </c>
      <c r="J5281">
        <v>5</v>
      </c>
      <c r="K5281" t="str">
        <f>IF(tickets_dataset[[#This Row],[status]] = "Closed", "Yes","No")</f>
        <v>Yes</v>
      </c>
      <c r="L5281" s="2">
        <f t="shared" si="328"/>
        <v>19.999999999883585</v>
      </c>
      <c r="M5281" t="str">
        <f t="shared" si="329"/>
        <v>No</v>
      </c>
      <c r="N5281" t="str">
        <f t="shared" si="330"/>
        <v>Feb</v>
      </c>
      <c r="O5281" s="2">
        <f t="shared" si="331"/>
        <v>0.83333333332848269</v>
      </c>
      <c r="P5281" t="str">
        <f>VLOOKUP(G5281,Agents!A:E,4,FALSE)</f>
        <v>Team1</v>
      </c>
      <c r="Q5281" t="str">
        <f>VLOOKUP(G5281,Agents!A:E,5,FALSE)</f>
        <v>Junior</v>
      </c>
      <c r="R5281" t="str">
        <f>VLOOKUP(G5281,Agents!A:E,2,FALSE)</f>
        <v>Morning</v>
      </c>
    </row>
    <row r="5282" spans="1:18" x14ac:dyDescent="0.35">
      <c r="A5282" t="s">
        <v>8624</v>
      </c>
      <c r="B5282" t="s">
        <v>8625</v>
      </c>
      <c r="C5282" t="s">
        <v>76</v>
      </c>
      <c r="D5282" t="s">
        <v>38</v>
      </c>
      <c r="E5282" s="1">
        <v>46067.602083333331</v>
      </c>
      <c r="F5282" s="1">
        <v>46068.852083333331</v>
      </c>
      <c r="G5282" t="s">
        <v>159</v>
      </c>
      <c r="H5282" t="s">
        <v>15</v>
      </c>
      <c r="I5282" t="s">
        <v>16</v>
      </c>
      <c r="J5282">
        <v>3</v>
      </c>
      <c r="K5282" t="str">
        <f>IF(tickets_dataset[[#This Row],[status]] = "Closed", "Yes","No")</f>
        <v>Yes</v>
      </c>
      <c r="L5282" s="2">
        <f t="shared" si="328"/>
        <v>30</v>
      </c>
      <c r="M5282" t="str">
        <f t="shared" si="329"/>
        <v>No</v>
      </c>
      <c r="N5282" t="str">
        <f t="shared" si="330"/>
        <v>Feb</v>
      </c>
      <c r="O5282" s="2">
        <f t="shared" si="331"/>
        <v>1.25</v>
      </c>
      <c r="P5282" t="str">
        <f>VLOOKUP(G5282,Agents!A:E,4,FALSE)</f>
        <v>Team4</v>
      </c>
      <c r="Q5282" t="str">
        <f>VLOOKUP(G5282,Agents!A:E,5,FALSE)</f>
        <v>Mid</v>
      </c>
      <c r="R5282" t="str">
        <f>VLOOKUP(G5282,Agents!A:E,2,FALSE)</f>
        <v>Night</v>
      </c>
    </row>
    <row r="5283" spans="1:18" x14ac:dyDescent="0.35">
      <c r="A5283" t="s">
        <v>8626</v>
      </c>
      <c r="B5283" t="s">
        <v>769</v>
      </c>
      <c r="C5283" t="s">
        <v>34</v>
      </c>
      <c r="D5283" t="s">
        <v>38</v>
      </c>
      <c r="E5283" s="1">
        <v>46069.705555555556</v>
      </c>
      <c r="F5283" s="1">
        <v>46071.49722222222</v>
      </c>
      <c r="G5283" t="s">
        <v>273</v>
      </c>
      <c r="H5283" t="s">
        <v>15</v>
      </c>
      <c r="I5283" t="s">
        <v>16</v>
      </c>
      <c r="J5283">
        <v>4</v>
      </c>
      <c r="K5283" t="str">
        <f>IF(tickets_dataset[[#This Row],[status]] = "Closed", "Yes","No")</f>
        <v>Yes</v>
      </c>
      <c r="L5283" s="2">
        <f t="shared" si="328"/>
        <v>42.999999999941792</v>
      </c>
      <c r="M5283" t="str">
        <f t="shared" si="329"/>
        <v>No</v>
      </c>
      <c r="N5283" t="str">
        <f t="shared" si="330"/>
        <v>Feb</v>
      </c>
      <c r="O5283" s="2">
        <f t="shared" si="331"/>
        <v>1.7916666666642413</v>
      </c>
      <c r="P5283" t="str">
        <f>VLOOKUP(G5283,Agents!A:E,4,FALSE)</f>
        <v>Team3</v>
      </c>
      <c r="Q5283" t="str">
        <f>VLOOKUP(G5283,Agents!A:E,5,FALSE)</f>
        <v>Senior</v>
      </c>
      <c r="R5283" t="str">
        <f>VLOOKUP(G5283,Agents!A:E,2,FALSE)</f>
        <v>Evening</v>
      </c>
    </row>
    <row r="5284" spans="1:18" x14ac:dyDescent="0.35">
      <c r="A5284" t="s">
        <v>8627</v>
      </c>
      <c r="B5284" t="s">
        <v>4916</v>
      </c>
      <c r="C5284" t="s">
        <v>50</v>
      </c>
      <c r="D5284" t="s">
        <v>26</v>
      </c>
      <c r="E5284" s="1">
        <v>46076.918055555558</v>
      </c>
      <c r="F5284" s="1">
        <v>46077.168055555558</v>
      </c>
      <c r="G5284" t="s">
        <v>23</v>
      </c>
      <c r="H5284" t="s">
        <v>15</v>
      </c>
      <c r="I5284" t="s">
        <v>16</v>
      </c>
      <c r="J5284">
        <v>3</v>
      </c>
      <c r="K5284" t="str">
        <f>IF(tickets_dataset[[#This Row],[status]] = "Closed", "Yes","No")</f>
        <v>Yes</v>
      </c>
      <c r="L5284" s="2">
        <f t="shared" si="328"/>
        <v>6</v>
      </c>
      <c r="M5284" t="str">
        <f t="shared" si="329"/>
        <v>No</v>
      </c>
      <c r="N5284" t="str">
        <f t="shared" si="330"/>
        <v>Feb</v>
      </c>
      <c r="O5284" s="2">
        <f t="shared" si="331"/>
        <v>0.25</v>
      </c>
      <c r="P5284" t="str">
        <f>VLOOKUP(G5284,Agents!A:E,4,FALSE)</f>
        <v>Team3</v>
      </c>
      <c r="Q5284" t="str">
        <f>VLOOKUP(G5284,Agents!A:E,5,FALSE)</f>
        <v>Senior</v>
      </c>
      <c r="R5284" t="str">
        <f>VLOOKUP(G5284,Agents!A:E,2,FALSE)</f>
        <v>Evening</v>
      </c>
    </row>
    <row r="5285" spans="1:18" x14ac:dyDescent="0.35">
      <c r="A5285" t="s">
        <v>8628</v>
      </c>
      <c r="B5285" t="s">
        <v>7215</v>
      </c>
      <c r="C5285" t="s">
        <v>22</v>
      </c>
      <c r="D5285" t="s">
        <v>38</v>
      </c>
      <c r="E5285" s="1">
        <v>46024.411805555559</v>
      </c>
      <c r="F5285" s="1">
        <v>46027.411805555559</v>
      </c>
      <c r="G5285" t="s">
        <v>357</v>
      </c>
      <c r="H5285" t="s">
        <v>15</v>
      </c>
      <c r="I5285" t="s">
        <v>68</v>
      </c>
      <c r="J5285">
        <v>3</v>
      </c>
      <c r="K5285" t="str">
        <f>IF(tickets_dataset[[#This Row],[status]] = "Closed", "Yes","No")</f>
        <v>Yes</v>
      </c>
      <c r="L5285" s="2">
        <f t="shared" si="328"/>
        <v>72</v>
      </c>
      <c r="M5285" t="str">
        <f t="shared" si="329"/>
        <v>Yes</v>
      </c>
      <c r="N5285" t="str">
        <f t="shared" si="330"/>
        <v>Jan</v>
      </c>
      <c r="O5285" s="2">
        <f t="shared" si="331"/>
        <v>3</v>
      </c>
      <c r="P5285" t="str">
        <f>VLOOKUP(G5285,Agents!A:E,4,FALSE)</f>
        <v>Team1</v>
      </c>
      <c r="Q5285" t="str">
        <f>VLOOKUP(G5285,Agents!A:E,5,FALSE)</f>
        <v>Mid</v>
      </c>
      <c r="R5285" t="str">
        <f>VLOOKUP(G5285,Agents!A:E,2,FALSE)</f>
        <v>Morning</v>
      </c>
    </row>
    <row r="5286" spans="1:18" x14ac:dyDescent="0.35">
      <c r="A5286" t="s">
        <v>8629</v>
      </c>
      <c r="B5286" t="s">
        <v>70</v>
      </c>
      <c r="C5286" t="s">
        <v>50</v>
      </c>
      <c r="D5286" t="s">
        <v>13</v>
      </c>
      <c r="E5286" s="1">
        <v>46036.143055555556</v>
      </c>
      <c r="F5286" s="1">
        <v>46038.018055555556</v>
      </c>
      <c r="G5286" t="s">
        <v>91</v>
      </c>
      <c r="H5286" t="s">
        <v>132</v>
      </c>
      <c r="I5286" t="s">
        <v>16</v>
      </c>
      <c r="J5286">
        <v>4</v>
      </c>
      <c r="K5286" t="str">
        <f>IF(tickets_dataset[[#This Row],[status]] = "Closed", "Yes","No")</f>
        <v>No</v>
      </c>
      <c r="L5286" s="2">
        <f t="shared" si="328"/>
        <v>45</v>
      </c>
      <c r="M5286" t="str">
        <f t="shared" si="329"/>
        <v>No</v>
      </c>
      <c r="N5286" t="str">
        <f t="shared" si="330"/>
        <v>Jan</v>
      </c>
      <c r="O5286" s="2">
        <f t="shared" si="331"/>
        <v>1.875</v>
      </c>
      <c r="P5286" t="str">
        <f>VLOOKUP(G5286,Agents!A:E,4,FALSE)</f>
        <v>Team5</v>
      </c>
      <c r="Q5286" t="str">
        <f>VLOOKUP(G5286,Agents!A:E,5,FALSE)</f>
        <v>Mid</v>
      </c>
      <c r="R5286" t="str">
        <f>VLOOKUP(G5286,Agents!A:E,2,FALSE)</f>
        <v>Night</v>
      </c>
    </row>
    <row r="5287" spans="1:18" x14ac:dyDescent="0.35">
      <c r="A5287" t="s">
        <v>8630</v>
      </c>
      <c r="B5287" t="s">
        <v>559</v>
      </c>
      <c r="C5287" t="s">
        <v>12</v>
      </c>
      <c r="D5287" t="s">
        <v>38</v>
      </c>
      <c r="E5287" s="1">
        <v>46095.720833333333</v>
      </c>
      <c r="F5287" s="1">
        <v>46099.220833333333</v>
      </c>
      <c r="G5287" t="s">
        <v>39</v>
      </c>
      <c r="H5287" t="s">
        <v>15</v>
      </c>
      <c r="I5287" t="s">
        <v>16</v>
      </c>
      <c r="J5287">
        <v>5</v>
      </c>
      <c r="K5287" t="str">
        <f>IF(tickets_dataset[[#This Row],[status]] = "Closed", "Yes","No")</f>
        <v>Yes</v>
      </c>
      <c r="L5287" s="2">
        <f t="shared" si="328"/>
        <v>84</v>
      </c>
      <c r="M5287" t="str">
        <f t="shared" si="329"/>
        <v>Yes</v>
      </c>
      <c r="N5287" t="str">
        <f t="shared" si="330"/>
        <v>Mar</v>
      </c>
      <c r="O5287" s="2">
        <f t="shared" si="331"/>
        <v>3.5</v>
      </c>
      <c r="P5287" t="str">
        <f>VLOOKUP(G5287,Agents!A:E,4,FALSE)</f>
        <v>Team3</v>
      </c>
      <c r="Q5287" t="str">
        <f>VLOOKUP(G5287,Agents!A:E,5,FALSE)</f>
        <v>Mid</v>
      </c>
      <c r="R5287" t="str">
        <f>VLOOKUP(G5287,Agents!A:E,2,FALSE)</f>
        <v>Night</v>
      </c>
    </row>
    <row r="5288" spans="1:18" x14ac:dyDescent="0.35">
      <c r="A5288" t="s">
        <v>8631</v>
      </c>
      <c r="B5288" t="s">
        <v>2339</v>
      </c>
      <c r="C5288" t="s">
        <v>50</v>
      </c>
      <c r="D5288" t="s">
        <v>13</v>
      </c>
      <c r="E5288" s="1">
        <v>46076.150694444441</v>
      </c>
      <c r="F5288" s="1">
        <v>46077.900694444441</v>
      </c>
      <c r="G5288" t="s">
        <v>422</v>
      </c>
      <c r="H5288" t="s">
        <v>15</v>
      </c>
      <c r="I5288" t="s">
        <v>68</v>
      </c>
      <c r="J5288">
        <v>3</v>
      </c>
      <c r="K5288" t="str">
        <f>IF(tickets_dataset[[#This Row],[status]] = "Closed", "Yes","No")</f>
        <v>Yes</v>
      </c>
      <c r="L5288" s="2">
        <f t="shared" si="328"/>
        <v>42</v>
      </c>
      <c r="M5288" t="str">
        <f t="shared" si="329"/>
        <v>No</v>
      </c>
      <c r="N5288" t="str">
        <f t="shared" si="330"/>
        <v>Feb</v>
      </c>
      <c r="O5288" s="2">
        <f t="shared" si="331"/>
        <v>1.75</v>
      </c>
      <c r="P5288" t="str">
        <f>VLOOKUP(G5288,Agents!A:E,4,FALSE)</f>
        <v>Team5</v>
      </c>
      <c r="Q5288" t="str">
        <f>VLOOKUP(G5288,Agents!A:E,5,FALSE)</f>
        <v>Mid</v>
      </c>
      <c r="R5288" t="str">
        <f>VLOOKUP(G5288,Agents!A:E,2,FALSE)</f>
        <v>Evening</v>
      </c>
    </row>
    <row r="5289" spans="1:18" x14ac:dyDescent="0.35">
      <c r="A5289" t="s">
        <v>8632</v>
      </c>
      <c r="B5289" t="s">
        <v>8633</v>
      </c>
      <c r="C5289" t="s">
        <v>12</v>
      </c>
      <c r="D5289" t="s">
        <v>38</v>
      </c>
      <c r="E5289" s="1">
        <v>46088.688194444447</v>
      </c>
      <c r="F5289" s="1">
        <v>46089.188194444447</v>
      </c>
      <c r="G5289" t="s">
        <v>80</v>
      </c>
      <c r="H5289" t="s">
        <v>15</v>
      </c>
      <c r="I5289" t="s">
        <v>16</v>
      </c>
      <c r="J5289">
        <v>5</v>
      </c>
      <c r="K5289" t="str">
        <f>IF(tickets_dataset[[#This Row],[status]] = "Closed", "Yes","No")</f>
        <v>Yes</v>
      </c>
      <c r="L5289" s="2">
        <f t="shared" si="328"/>
        <v>12</v>
      </c>
      <c r="M5289" t="str">
        <f t="shared" si="329"/>
        <v>No</v>
      </c>
      <c r="N5289" t="str">
        <f t="shared" si="330"/>
        <v>Mar</v>
      </c>
      <c r="O5289" s="2">
        <f t="shared" si="331"/>
        <v>0.5</v>
      </c>
      <c r="P5289" t="str">
        <f>VLOOKUP(G5289,Agents!A:E,4,FALSE)</f>
        <v>Team3</v>
      </c>
      <c r="Q5289" t="str">
        <f>VLOOKUP(G5289,Agents!A:E,5,FALSE)</f>
        <v>Junior</v>
      </c>
      <c r="R5289" t="str">
        <f>VLOOKUP(G5289,Agents!A:E,2,FALSE)</f>
        <v>Evening</v>
      </c>
    </row>
    <row r="5290" spans="1:18" x14ac:dyDescent="0.35">
      <c r="A5290" t="s">
        <v>8634</v>
      </c>
      <c r="B5290" t="s">
        <v>8635</v>
      </c>
      <c r="C5290" t="s">
        <v>22</v>
      </c>
      <c r="D5290" t="s">
        <v>13</v>
      </c>
      <c r="E5290" s="1">
        <v>46045.474999999999</v>
      </c>
      <c r="F5290" s="1">
        <v>46046.39166666667</v>
      </c>
      <c r="G5290" t="s">
        <v>67</v>
      </c>
      <c r="H5290" t="s">
        <v>15</v>
      </c>
      <c r="I5290" t="s">
        <v>16</v>
      </c>
      <c r="J5290">
        <v>3</v>
      </c>
      <c r="K5290" t="str">
        <f>IF(tickets_dataset[[#This Row],[status]] = "Closed", "Yes","No")</f>
        <v>Yes</v>
      </c>
      <c r="L5290" s="2">
        <f t="shared" si="328"/>
        <v>22.000000000116415</v>
      </c>
      <c r="M5290" t="str">
        <f t="shared" si="329"/>
        <v>No</v>
      </c>
      <c r="N5290" t="str">
        <f t="shared" si="330"/>
        <v>Jan</v>
      </c>
      <c r="O5290" s="2">
        <f t="shared" si="331"/>
        <v>0.91666666667151731</v>
      </c>
      <c r="P5290" t="str">
        <f>VLOOKUP(G5290,Agents!A:E,4,FALSE)</f>
        <v>Team5</v>
      </c>
      <c r="Q5290" t="str">
        <f>VLOOKUP(G5290,Agents!A:E,5,FALSE)</f>
        <v>Junior</v>
      </c>
      <c r="R5290" t="str">
        <f>VLOOKUP(G5290,Agents!A:E,2,FALSE)</f>
        <v>Evening</v>
      </c>
    </row>
    <row r="5291" spans="1:18" x14ac:dyDescent="0.35">
      <c r="A5291" t="s">
        <v>8636</v>
      </c>
      <c r="B5291" t="s">
        <v>1659</v>
      </c>
      <c r="C5291" t="s">
        <v>34</v>
      </c>
      <c r="D5291" t="s">
        <v>13</v>
      </c>
      <c r="E5291" s="1">
        <v>46074.956250000003</v>
      </c>
      <c r="F5291" s="1">
        <v>46075.289583333331</v>
      </c>
      <c r="G5291" t="s">
        <v>216</v>
      </c>
      <c r="H5291" t="s">
        <v>15</v>
      </c>
      <c r="I5291" t="s">
        <v>16</v>
      </c>
      <c r="J5291">
        <v>4</v>
      </c>
      <c r="K5291" t="str">
        <f>IF(tickets_dataset[[#This Row],[status]] = "Closed", "Yes","No")</f>
        <v>Yes</v>
      </c>
      <c r="L5291" s="2">
        <f t="shared" si="328"/>
        <v>7.9999999998835847</v>
      </c>
      <c r="M5291" t="str">
        <f t="shared" si="329"/>
        <v>No</v>
      </c>
      <c r="N5291" t="str">
        <f t="shared" si="330"/>
        <v>Feb</v>
      </c>
      <c r="O5291" s="2">
        <f t="shared" si="331"/>
        <v>0.33333333332848269</v>
      </c>
      <c r="P5291" t="str">
        <f>VLOOKUP(G5291,Agents!A:E,4,FALSE)</f>
        <v>Team5</v>
      </c>
      <c r="Q5291" t="str">
        <f>VLOOKUP(G5291,Agents!A:E,5,FALSE)</f>
        <v>Junior</v>
      </c>
      <c r="R5291" t="str">
        <f>VLOOKUP(G5291,Agents!A:E,2,FALSE)</f>
        <v>Evening</v>
      </c>
    </row>
    <row r="5292" spans="1:18" x14ac:dyDescent="0.35">
      <c r="A5292" t="s">
        <v>8637</v>
      </c>
      <c r="B5292" t="s">
        <v>3428</v>
      </c>
      <c r="C5292" t="s">
        <v>12</v>
      </c>
      <c r="D5292" t="s">
        <v>13</v>
      </c>
      <c r="E5292" s="1">
        <v>46104.872916666667</v>
      </c>
      <c r="F5292" s="1">
        <v>46105.206250000003</v>
      </c>
      <c r="G5292" t="s">
        <v>164</v>
      </c>
      <c r="H5292" t="s">
        <v>15</v>
      </c>
      <c r="I5292" t="s">
        <v>16</v>
      </c>
      <c r="J5292">
        <v>4</v>
      </c>
      <c r="K5292" t="str">
        <f>IF(tickets_dataset[[#This Row],[status]] = "Closed", "Yes","No")</f>
        <v>Yes</v>
      </c>
      <c r="L5292" s="2">
        <f t="shared" si="328"/>
        <v>8.0000000000582077</v>
      </c>
      <c r="M5292" t="str">
        <f t="shared" si="329"/>
        <v>No</v>
      </c>
      <c r="N5292" t="str">
        <f t="shared" si="330"/>
        <v>Mar</v>
      </c>
      <c r="O5292" s="2">
        <f t="shared" si="331"/>
        <v>0.33333333333575865</v>
      </c>
      <c r="P5292" t="str">
        <f>VLOOKUP(G5292,Agents!A:E,4,FALSE)</f>
        <v>Team4</v>
      </c>
      <c r="Q5292" t="str">
        <f>VLOOKUP(G5292,Agents!A:E,5,FALSE)</f>
        <v>Senior</v>
      </c>
      <c r="R5292" t="str">
        <f>VLOOKUP(G5292,Agents!A:E,2,FALSE)</f>
        <v>Evening</v>
      </c>
    </row>
    <row r="5293" spans="1:18" x14ac:dyDescent="0.35">
      <c r="A5293" t="s">
        <v>8638</v>
      </c>
      <c r="B5293" t="s">
        <v>4646</v>
      </c>
      <c r="C5293" t="s">
        <v>50</v>
      </c>
      <c r="D5293" t="s">
        <v>13</v>
      </c>
      <c r="E5293" s="1">
        <v>46033.635416666664</v>
      </c>
      <c r="F5293" s="1">
        <v>46034.09375</v>
      </c>
      <c r="G5293" t="s">
        <v>273</v>
      </c>
      <c r="H5293" t="s">
        <v>15</v>
      </c>
      <c r="I5293" t="s">
        <v>16</v>
      </c>
      <c r="J5293">
        <v>5</v>
      </c>
      <c r="K5293" t="str">
        <f>IF(tickets_dataset[[#This Row],[status]] = "Closed", "Yes","No")</f>
        <v>Yes</v>
      </c>
      <c r="L5293" s="2">
        <f t="shared" si="328"/>
        <v>11.000000000058208</v>
      </c>
      <c r="M5293" t="str">
        <f t="shared" si="329"/>
        <v>No</v>
      </c>
      <c r="N5293" t="str">
        <f t="shared" si="330"/>
        <v>Jan</v>
      </c>
      <c r="O5293" s="2">
        <f t="shared" si="331"/>
        <v>0.45833333333575865</v>
      </c>
      <c r="P5293" t="str">
        <f>VLOOKUP(G5293,Agents!A:E,4,FALSE)</f>
        <v>Team3</v>
      </c>
      <c r="Q5293" t="str">
        <f>VLOOKUP(G5293,Agents!A:E,5,FALSE)</f>
        <v>Senior</v>
      </c>
      <c r="R5293" t="str">
        <f>VLOOKUP(G5293,Agents!A:E,2,FALSE)</f>
        <v>Evening</v>
      </c>
    </row>
    <row r="5294" spans="1:18" x14ac:dyDescent="0.35">
      <c r="A5294" t="s">
        <v>8639</v>
      </c>
      <c r="B5294" t="s">
        <v>1531</v>
      </c>
      <c r="C5294" t="s">
        <v>22</v>
      </c>
      <c r="D5294" t="s">
        <v>13</v>
      </c>
      <c r="E5294" s="1">
        <v>46106.853472222225</v>
      </c>
      <c r="F5294" s="1">
        <v>46107.728472222225</v>
      </c>
      <c r="G5294" t="s">
        <v>183</v>
      </c>
      <c r="H5294" t="s">
        <v>15</v>
      </c>
      <c r="I5294" t="s">
        <v>16</v>
      </c>
      <c r="J5294">
        <v>4</v>
      </c>
      <c r="K5294" t="str">
        <f>IF(tickets_dataset[[#This Row],[status]] = "Closed", "Yes","No")</f>
        <v>Yes</v>
      </c>
      <c r="L5294" s="2">
        <f t="shared" si="328"/>
        <v>21</v>
      </c>
      <c r="M5294" t="str">
        <f t="shared" si="329"/>
        <v>No</v>
      </c>
      <c r="N5294" t="str">
        <f t="shared" si="330"/>
        <v>Mar</v>
      </c>
      <c r="O5294" s="2">
        <f t="shared" si="331"/>
        <v>0.875</v>
      </c>
      <c r="P5294" t="str">
        <f>VLOOKUP(G5294,Agents!A:E,4,FALSE)</f>
        <v>Team3</v>
      </c>
      <c r="Q5294" t="str">
        <f>VLOOKUP(G5294,Agents!A:E,5,FALSE)</f>
        <v>Senior</v>
      </c>
      <c r="R5294" t="str">
        <f>VLOOKUP(G5294,Agents!A:E,2,FALSE)</f>
        <v>Night</v>
      </c>
    </row>
    <row r="5295" spans="1:18" x14ac:dyDescent="0.35">
      <c r="A5295" t="s">
        <v>8640</v>
      </c>
      <c r="B5295" t="s">
        <v>8339</v>
      </c>
      <c r="C5295" t="s">
        <v>12</v>
      </c>
      <c r="D5295" t="s">
        <v>13</v>
      </c>
      <c r="E5295" s="1">
        <v>46036.743750000001</v>
      </c>
      <c r="F5295" s="1">
        <v>46038.160416666666</v>
      </c>
      <c r="G5295" t="s">
        <v>149</v>
      </c>
      <c r="H5295" t="s">
        <v>28</v>
      </c>
      <c r="I5295" t="s">
        <v>16</v>
      </c>
      <c r="J5295">
        <v>3</v>
      </c>
      <c r="K5295" t="str">
        <f>IF(tickets_dataset[[#This Row],[status]] = "Closed", "Yes","No")</f>
        <v>No</v>
      </c>
      <c r="L5295" s="2">
        <f t="shared" si="328"/>
        <v>33.999999999941792</v>
      </c>
      <c r="M5295" t="str">
        <f t="shared" si="329"/>
        <v>No</v>
      </c>
      <c r="N5295" t="str">
        <f t="shared" si="330"/>
        <v>Jan</v>
      </c>
      <c r="O5295" s="2">
        <f t="shared" si="331"/>
        <v>1.4166666666642413</v>
      </c>
      <c r="P5295" t="str">
        <f>VLOOKUP(G5295,Agents!A:E,4,FALSE)</f>
        <v>Team3</v>
      </c>
      <c r="Q5295" t="str">
        <f>VLOOKUP(G5295,Agents!A:E,5,FALSE)</f>
        <v>Mid</v>
      </c>
      <c r="R5295" t="str">
        <f>VLOOKUP(G5295,Agents!A:E,2,FALSE)</f>
        <v>Night</v>
      </c>
    </row>
    <row r="5296" spans="1:18" x14ac:dyDescent="0.35">
      <c r="A5296" t="s">
        <v>8641</v>
      </c>
      <c r="B5296" t="s">
        <v>1739</v>
      </c>
      <c r="C5296" t="s">
        <v>12</v>
      </c>
      <c r="D5296" t="s">
        <v>13</v>
      </c>
      <c r="E5296" s="1">
        <v>46076.538888888892</v>
      </c>
      <c r="F5296" s="1">
        <v>46077.455555555556</v>
      </c>
      <c r="G5296" t="s">
        <v>128</v>
      </c>
      <c r="H5296" t="s">
        <v>28</v>
      </c>
      <c r="I5296" t="s">
        <v>16</v>
      </c>
      <c r="J5296">
        <v>3</v>
      </c>
      <c r="K5296" t="str">
        <f>IF(tickets_dataset[[#This Row],[status]] = "Closed", "Yes","No")</f>
        <v>No</v>
      </c>
      <c r="L5296" s="2">
        <f t="shared" si="328"/>
        <v>21.999999999941792</v>
      </c>
      <c r="M5296" t="str">
        <f t="shared" si="329"/>
        <v>No</v>
      </c>
      <c r="N5296" t="str">
        <f t="shared" si="330"/>
        <v>Feb</v>
      </c>
      <c r="O5296" s="2">
        <f t="shared" si="331"/>
        <v>0.91666666666424135</v>
      </c>
      <c r="P5296" t="str">
        <f>VLOOKUP(G5296,Agents!A:E,4,FALSE)</f>
        <v>Team4</v>
      </c>
      <c r="Q5296" t="str">
        <f>VLOOKUP(G5296,Agents!A:E,5,FALSE)</f>
        <v>Mid</v>
      </c>
      <c r="R5296" t="str">
        <f>VLOOKUP(G5296,Agents!A:E,2,FALSE)</f>
        <v>Night</v>
      </c>
    </row>
    <row r="5297" spans="1:18" x14ac:dyDescent="0.35">
      <c r="A5297" t="s">
        <v>8642</v>
      </c>
      <c r="B5297" t="s">
        <v>8643</v>
      </c>
      <c r="C5297" t="s">
        <v>22</v>
      </c>
      <c r="D5297" t="s">
        <v>13</v>
      </c>
      <c r="E5297" s="1">
        <v>46062.238194444442</v>
      </c>
      <c r="F5297" s="1">
        <v>46064.029861111114</v>
      </c>
      <c r="G5297" t="s">
        <v>216</v>
      </c>
      <c r="H5297" t="s">
        <v>15</v>
      </c>
      <c r="I5297" t="s">
        <v>68</v>
      </c>
      <c r="J5297">
        <v>2</v>
      </c>
      <c r="K5297" t="str">
        <f>IF(tickets_dataset[[#This Row],[status]] = "Closed", "Yes","No")</f>
        <v>Yes</v>
      </c>
      <c r="L5297" s="2">
        <f t="shared" si="328"/>
        <v>43.000000000116415</v>
      </c>
      <c r="M5297" t="str">
        <f t="shared" si="329"/>
        <v>No</v>
      </c>
      <c r="N5297" t="str">
        <f t="shared" si="330"/>
        <v>Feb</v>
      </c>
      <c r="O5297" s="2">
        <f t="shared" si="331"/>
        <v>1.7916666666715173</v>
      </c>
      <c r="P5297" t="str">
        <f>VLOOKUP(G5297,Agents!A:E,4,FALSE)</f>
        <v>Team5</v>
      </c>
      <c r="Q5297" t="str">
        <f>VLOOKUP(G5297,Agents!A:E,5,FALSE)</f>
        <v>Junior</v>
      </c>
      <c r="R5297" t="str">
        <f>VLOOKUP(G5297,Agents!A:E,2,FALSE)</f>
        <v>Evening</v>
      </c>
    </row>
    <row r="5298" spans="1:18" x14ac:dyDescent="0.35">
      <c r="A5298" t="s">
        <v>8644</v>
      </c>
      <c r="B5298" t="s">
        <v>4595</v>
      </c>
      <c r="C5298" t="s">
        <v>76</v>
      </c>
      <c r="D5298" t="s">
        <v>38</v>
      </c>
      <c r="E5298" s="1">
        <v>46029.145833333336</v>
      </c>
      <c r="F5298" s="1">
        <v>46030.0625</v>
      </c>
      <c r="G5298" t="s">
        <v>216</v>
      </c>
      <c r="H5298" t="s">
        <v>15</v>
      </c>
      <c r="I5298" t="s">
        <v>16</v>
      </c>
      <c r="J5298">
        <v>3</v>
      </c>
      <c r="K5298" t="str">
        <f>IF(tickets_dataset[[#This Row],[status]] = "Closed", "Yes","No")</f>
        <v>Yes</v>
      </c>
      <c r="L5298" s="2">
        <f t="shared" si="328"/>
        <v>21.999999999941792</v>
      </c>
      <c r="M5298" t="str">
        <f t="shared" si="329"/>
        <v>No</v>
      </c>
      <c r="N5298" t="str">
        <f t="shared" si="330"/>
        <v>Jan</v>
      </c>
      <c r="O5298" s="2">
        <f t="shared" si="331"/>
        <v>0.91666666666424135</v>
      </c>
      <c r="P5298" t="str">
        <f>VLOOKUP(G5298,Agents!A:E,4,FALSE)</f>
        <v>Team5</v>
      </c>
      <c r="Q5298" t="str">
        <f>VLOOKUP(G5298,Agents!A:E,5,FALSE)</f>
        <v>Junior</v>
      </c>
      <c r="R5298" t="str">
        <f>VLOOKUP(G5298,Agents!A:E,2,FALSE)</f>
        <v>Evening</v>
      </c>
    </row>
    <row r="5299" spans="1:18" x14ac:dyDescent="0.35">
      <c r="A5299" t="s">
        <v>8645</v>
      </c>
      <c r="B5299" t="s">
        <v>3769</v>
      </c>
      <c r="C5299" t="s">
        <v>50</v>
      </c>
      <c r="D5299" t="s">
        <v>26</v>
      </c>
      <c r="E5299" s="1">
        <v>46101.548611111109</v>
      </c>
      <c r="F5299" s="1">
        <v>46103.298611111109</v>
      </c>
      <c r="G5299" t="s">
        <v>128</v>
      </c>
      <c r="H5299" t="s">
        <v>15</v>
      </c>
      <c r="I5299" t="s">
        <v>16</v>
      </c>
      <c r="J5299">
        <v>3</v>
      </c>
      <c r="K5299" t="str">
        <f>IF(tickets_dataset[[#This Row],[status]] = "Closed", "Yes","No")</f>
        <v>Yes</v>
      </c>
      <c r="L5299" s="2">
        <f t="shared" si="328"/>
        <v>42</v>
      </c>
      <c r="M5299" t="str">
        <f t="shared" si="329"/>
        <v>No</v>
      </c>
      <c r="N5299" t="str">
        <f t="shared" si="330"/>
        <v>Mar</v>
      </c>
      <c r="O5299" s="2">
        <f t="shared" si="331"/>
        <v>1.75</v>
      </c>
      <c r="P5299" t="str">
        <f>VLOOKUP(G5299,Agents!A:E,4,FALSE)</f>
        <v>Team4</v>
      </c>
      <c r="Q5299" t="str">
        <f>VLOOKUP(G5299,Agents!A:E,5,FALSE)</f>
        <v>Mid</v>
      </c>
      <c r="R5299" t="str">
        <f>VLOOKUP(G5299,Agents!A:E,2,FALSE)</f>
        <v>Night</v>
      </c>
    </row>
    <row r="5300" spans="1:18" x14ac:dyDescent="0.35">
      <c r="A5300" t="s">
        <v>8646</v>
      </c>
      <c r="B5300" t="s">
        <v>3627</v>
      </c>
      <c r="C5300" t="s">
        <v>76</v>
      </c>
      <c r="D5300" t="s">
        <v>38</v>
      </c>
      <c r="E5300" s="1">
        <v>46099.495833333334</v>
      </c>
      <c r="F5300" s="1">
        <v>46100.57916666667</v>
      </c>
      <c r="G5300" t="s">
        <v>422</v>
      </c>
      <c r="H5300" t="s">
        <v>15</v>
      </c>
      <c r="I5300" t="s">
        <v>16</v>
      </c>
      <c r="J5300">
        <v>5</v>
      </c>
      <c r="K5300" t="str">
        <f>IF(tickets_dataset[[#This Row],[status]] = "Closed", "Yes","No")</f>
        <v>Yes</v>
      </c>
      <c r="L5300" s="2">
        <f t="shared" si="328"/>
        <v>26.000000000058208</v>
      </c>
      <c r="M5300" t="str">
        <f t="shared" si="329"/>
        <v>No</v>
      </c>
      <c r="N5300" t="str">
        <f t="shared" si="330"/>
        <v>Mar</v>
      </c>
      <c r="O5300" s="2">
        <f t="shared" si="331"/>
        <v>1.0833333333357587</v>
      </c>
      <c r="P5300" t="str">
        <f>VLOOKUP(G5300,Agents!A:E,4,FALSE)</f>
        <v>Team5</v>
      </c>
      <c r="Q5300" t="str">
        <f>VLOOKUP(G5300,Agents!A:E,5,FALSE)</f>
        <v>Mid</v>
      </c>
      <c r="R5300" t="str">
        <f>VLOOKUP(G5300,Agents!A:E,2,FALSE)</f>
        <v>Evening</v>
      </c>
    </row>
    <row r="5301" spans="1:18" x14ac:dyDescent="0.35">
      <c r="A5301" t="s">
        <v>8647</v>
      </c>
      <c r="B5301" t="s">
        <v>371</v>
      </c>
      <c r="C5301" t="s">
        <v>76</v>
      </c>
      <c r="D5301" t="s">
        <v>26</v>
      </c>
      <c r="E5301" s="1">
        <v>46106.699305555558</v>
      </c>
      <c r="F5301" s="1">
        <v>46107.032638888886</v>
      </c>
      <c r="G5301" t="s">
        <v>221</v>
      </c>
      <c r="H5301" t="s">
        <v>15</v>
      </c>
      <c r="I5301" t="s">
        <v>16</v>
      </c>
      <c r="J5301">
        <v>3</v>
      </c>
      <c r="K5301" t="str">
        <f>IF(tickets_dataset[[#This Row],[status]] = "Closed", "Yes","No")</f>
        <v>Yes</v>
      </c>
      <c r="L5301" s="2">
        <f t="shared" si="328"/>
        <v>7.9999999998835847</v>
      </c>
      <c r="M5301" t="str">
        <f t="shared" si="329"/>
        <v>No</v>
      </c>
      <c r="N5301" t="str">
        <f t="shared" si="330"/>
        <v>Mar</v>
      </c>
      <c r="O5301" s="2">
        <f t="shared" si="331"/>
        <v>0.33333333332848269</v>
      </c>
      <c r="P5301" t="str">
        <f>VLOOKUP(G5301,Agents!A:E,4,FALSE)</f>
        <v>Team4</v>
      </c>
      <c r="Q5301" t="str">
        <f>VLOOKUP(G5301,Agents!A:E,5,FALSE)</f>
        <v>Senior</v>
      </c>
      <c r="R5301" t="str">
        <f>VLOOKUP(G5301,Agents!A:E,2,FALSE)</f>
        <v>Morning</v>
      </c>
    </row>
    <row r="5302" spans="1:18" x14ac:dyDescent="0.35">
      <c r="A5302" t="s">
        <v>8648</v>
      </c>
      <c r="B5302" t="s">
        <v>5952</v>
      </c>
      <c r="C5302" t="s">
        <v>50</v>
      </c>
      <c r="D5302" t="s">
        <v>38</v>
      </c>
      <c r="E5302" s="1">
        <v>46079.76458333333</v>
      </c>
      <c r="F5302" s="1">
        <v>46083.056250000001</v>
      </c>
      <c r="G5302" t="s">
        <v>128</v>
      </c>
      <c r="H5302" t="s">
        <v>15</v>
      </c>
      <c r="I5302" t="s">
        <v>16</v>
      </c>
      <c r="J5302">
        <v>4</v>
      </c>
      <c r="K5302" t="str">
        <f>IF(tickets_dataset[[#This Row],[status]] = "Closed", "Yes","No")</f>
        <v>Yes</v>
      </c>
      <c r="L5302" s="2">
        <f t="shared" si="328"/>
        <v>79.000000000116415</v>
      </c>
      <c r="M5302" t="str">
        <f t="shared" si="329"/>
        <v>Yes</v>
      </c>
      <c r="N5302" t="str">
        <f t="shared" si="330"/>
        <v>Feb</v>
      </c>
      <c r="O5302" s="2">
        <f t="shared" si="331"/>
        <v>3.2916666666715173</v>
      </c>
      <c r="P5302" t="str">
        <f>VLOOKUP(G5302,Agents!A:E,4,FALSE)</f>
        <v>Team4</v>
      </c>
      <c r="Q5302" t="str">
        <f>VLOOKUP(G5302,Agents!A:E,5,FALSE)</f>
        <v>Mid</v>
      </c>
      <c r="R5302" t="str">
        <f>VLOOKUP(G5302,Agents!A:E,2,FALSE)</f>
        <v>Night</v>
      </c>
    </row>
    <row r="5303" spans="1:18" x14ac:dyDescent="0.35">
      <c r="A5303" t="s">
        <v>8649</v>
      </c>
      <c r="B5303" t="s">
        <v>3111</v>
      </c>
      <c r="C5303" t="s">
        <v>50</v>
      </c>
      <c r="D5303" t="s">
        <v>38</v>
      </c>
      <c r="E5303" s="1">
        <v>46057.05972222222</v>
      </c>
      <c r="F5303" s="1">
        <v>46060.518055555556</v>
      </c>
      <c r="G5303" t="s">
        <v>357</v>
      </c>
      <c r="H5303" t="s">
        <v>15</v>
      </c>
      <c r="I5303" t="s">
        <v>16</v>
      </c>
      <c r="J5303">
        <v>4</v>
      </c>
      <c r="K5303" t="str">
        <f>IF(tickets_dataset[[#This Row],[status]] = "Closed", "Yes","No")</f>
        <v>Yes</v>
      </c>
      <c r="L5303" s="2">
        <f t="shared" si="328"/>
        <v>83.000000000058208</v>
      </c>
      <c r="M5303" t="str">
        <f t="shared" si="329"/>
        <v>Yes</v>
      </c>
      <c r="N5303" t="str">
        <f t="shared" si="330"/>
        <v>Feb</v>
      </c>
      <c r="O5303" s="2">
        <f t="shared" si="331"/>
        <v>3.4583333333357587</v>
      </c>
      <c r="P5303" t="str">
        <f>VLOOKUP(G5303,Agents!A:E,4,FALSE)</f>
        <v>Team1</v>
      </c>
      <c r="Q5303" t="str">
        <f>VLOOKUP(G5303,Agents!A:E,5,FALSE)</f>
        <v>Mid</v>
      </c>
      <c r="R5303" t="str">
        <f>VLOOKUP(G5303,Agents!A:E,2,FALSE)</f>
        <v>Morning</v>
      </c>
    </row>
    <row r="5304" spans="1:18" x14ac:dyDescent="0.35">
      <c r="A5304" t="s">
        <v>8650</v>
      </c>
      <c r="B5304" t="s">
        <v>4042</v>
      </c>
      <c r="C5304" t="s">
        <v>76</v>
      </c>
      <c r="D5304" t="s">
        <v>26</v>
      </c>
      <c r="E5304" s="1">
        <v>46102.501388888886</v>
      </c>
      <c r="F5304" s="1">
        <v>46104.751388888886</v>
      </c>
      <c r="G5304" t="s">
        <v>239</v>
      </c>
      <c r="H5304" t="s">
        <v>28</v>
      </c>
      <c r="I5304" t="s">
        <v>16</v>
      </c>
      <c r="J5304">
        <v>4</v>
      </c>
      <c r="K5304" t="str">
        <f>IF(tickets_dataset[[#This Row],[status]] = "Closed", "Yes","No")</f>
        <v>No</v>
      </c>
      <c r="L5304" s="2">
        <f t="shared" si="328"/>
        <v>54</v>
      </c>
      <c r="M5304" t="str">
        <f t="shared" si="329"/>
        <v>Yes</v>
      </c>
      <c r="N5304" t="str">
        <f t="shared" si="330"/>
        <v>Mar</v>
      </c>
      <c r="O5304" s="2">
        <f t="shared" si="331"/>
        <v>2.25</v>
      </c>
      <c r="P5304" t="str">
        <f>VLOOKUP(G5304,Agents!A:E,4,FALSE)</f>
        <v>Team1</v>
      </c>
      <c r="Q5304" t="str">
        <f>VLOOKUP(G5304,Agents!A:E,5,FALSE)</f>
        <v>Senior</v>
      </c>
      <c r="R5304" t="str">
        <f>VLOOKUP(G5304,Agents!A:E,2,FALSE)</f>
        <v>Evening</v>
      </c>
    </row>
    <row r="5305" spans="1:18" x14ac:dyDescent="0.35">
      <c r="A5305" t="s">
        <v>8651</v>
      </c>
      <c r="B5305" t="s">
        <v>3370</v>
      </c>
      <c r="C5305" t="s">
        <v>76</v>
      </c>
      <c r="D5305" t="s">
        <v>13</v>
      </c>
      <c r="E5305" s="1">
        <v>46111.31527777778</v>
      </c>
      <c r="F5305" s="1">
        <v>46112.731944444444</v>
      </c>
      <c r="G5305" t="s">
        <v>256</v>
      </c>
      <c r="H5305" t="s">
        <v>15</v>
      </c>
      <c r="I5305" t="s">
        <v>16</v>
      </c>
      <c r="J5305">
        <v>5</v>
      </c>
      <c r="K5305" t="str">
        <f>IF(tickets_dataset[[#This Row],[status]] = "Closed", "Yes","No")</f>
        <v>Yes</v>
      </c>
      <c r="L5305" s="2">
        <f t="shared" si="328"/>
        <v>33.999999999941792</v>
      </c>
      <c r="M5305" t="str">
        <f t="shared" si="329"/>
        <v>No</v>
      </c>
      <c r="N5305" t="str">
        <f t="shared" si="330"/>
        <v>Mar</v>
      </c>
      <c r="O5305" s="2">
        <f t="shared" si="331"/>
        <v>1.4166666666642413</v>
      </c>
      <c r="P5305" t="str">
        <f>VLOOKUP(G5305,Agents!A:E,4,FALSE)</f>
        <v>Team1</v>
      </c>
      <c r="Q5305" t="str">
        <f>VLOOKUP(G5305,Agents!A:E,5,FALSE)</f>
        <v>Mid</v>
      </c>
      <c r="R5305" t="str">
        <f>VLOOKUP(G5305,Agents!A:E,2,FALSE)</f>
        <v>Morning</v>
      </c>
    </row>
    <row r="5306" spans="1:18" x14ac:dyDescent="0.35">
      <c r="A5306" t="s">
        <v>8652</v>
      </c>
      <c r="B5306" t="s">
        <v>7668</v>
      </c>
      <c r="C5306" t="s">
        <v>12</v>
      </c>
      <c r="D5306" t="s">
        <v>13</v>
      </c>
      <c r="E5306" s="1">
        <v>46072.073611111111</v>
      </c>
      <c r="F5306" s="1">
        <v>46072.281944444447</v>
      </c>
      <c r="G5306" t="s">
        <v>221</v>
      </c>
      <c r="H5306" t="s">
        <v>15</v>
      </c>
      <c r="I5306" t="s">
        <v>16</v>
      </c>
      <c r="J5306">
        <v>3</v>
      </c>
      <c r="K5306" t="str">
        <f>IF(tickets_dataset[[#This Row],[status]] = "Closed", "Yes","No")</f>
        <v>Yes</v>
      </c>
      <c r="L5306" s="2">
        <f t="shared" si="328"/>
        <v>5.0000000000582077</v>
      </c>
      <c r="M5306" t="str">
        <f t="shared" si="329"/>
        <v>No</v>
      </c>
      <c r="N5306" t="str">
        <f t="shared" si="330"/>
        <v>Feb</v>
      </c>
      <c r="O5306" s="2">
        <f t="shared" si="331"/>
        <v>0.20833333333575865</v>
      </c>
      <c r="P5306" t="str">
        <f>VLOOKUP(G5306,Agents!A:E,4,FALSE)</f>
        <v>Team4</v>
      </c>
      <c r="Q5306" t="str">
        <f>VLOOKUP(G5306,Agents!A:E,5,FALSE)</f>
        <v>Senior</v>
      </c>
      <c r="R5306" t="str">
        <f>VLOOKUP(G5306,Agents!A:E,2,FALSE)</f>
        <v>Morning</v>
      </c>
    </row>
    <row r="5307" spans="1:18" x14ac:dyDescent="0.35">
      <c r="A5307" t="s">
        <v>8653</v>
      </c>
      <c r="B5307" t="s">
        <v>6325</v>
      </c>
      <c r="C5307" t="s">
        <v>76</v>
      </c>
      <c r="D5307" t="s">
        <v>13</v>
      </c>
      <c r="E5307" s="1">
        <v>46099.715277777781</v>
      </c>
      <c r="F5307" s="1">
        <v>46099.840277777781</v>
      </c>
      <c r="G5307" t="s">
        <v>62</v>
      </c>
      <c r="H5307" t="s">
        <v>15</v>
      </c>
      <c r="I5307" t="s">
        <v>16</v>
      </c>
      <c r="J5307">
        <v>4</v>
      </c>
      <c r="K5307" t="str">
        <f>IF(tickets_dataset[[#This Row],[status]] = "Closed", "Yes","No")</f>
        <v>Yes</v>
      </c>
      <c r="L5307" s="2">
        <f t="shared" si="328"/>
        <v>3</v>
      </c>
      <c r="M5307" t="str">
        <f t="shared" si="329"/>
        <v>No</v>
      </c>
      <c r="N5307" t="str">
        <f t="shared" si="330"/>
        <v>Mar</v>
      </c>
      <c r="O5307" s="2">
        <f t="shared" si="331"/>
        <v>0.125</v>
      </c>
      <c r="P5307" t="str">
        <f>VLOOKUP(G5307,Agents!A:E,4,FALSE)</f>
        <v>Team1</v>
      </c>
      <c r="Q5307" t="str">
        <f>VLOOKUP(G5307,Agents!A:E,5,FALSE)</f>
        <v>Junior</v>
      </c>
      <c r="R5307" t="str">
        <f>VLOOKUP(G5307,Agents!A:E,2,FALSE)</f>
        <v>Morning</v>
      </c>
    </row>
    <row r="5308" spans="1:18" x14ac:dyDescent="0.35">
      <c r="A5308" t="s">
        <v>8654</v>
      </c>
      <c r="B5308" t="s">
        <v>7358</v>
      </c>
      <c r="C5308" t="s">
        <v>76</v>
      </c>
      <c r="D5308" t="s">
        <v>38</v>
      </c>
      <c r="E5308" s="1">
        <v>46077.369444444441</v>
      </c>
      <c r="F5308" s="1">
        <v>46079.869444444441</v>
      </c>
      <c r="G5308" t="s">
        <v>42</v>
      </c>
      <c r="H5308" t="s">
        <v>15</v>
      </c>
      <c r="I5308" t="s">
        <v>16</v>
      </c>
      <c r="J5308">
        <v>4</v>
      </c>
      <c r="K5308" t="str">
        <f>IF(tickets_dataset[[#This Row],[status]] = "Closed", "Yes","No")</f>
        <v>Yes</v>
      </c>
      <c r="L5308" s="2">
        <f t="shared" si="328"/>
        <v>60</v>
      </c>
      <c r="M5308" t="str">
        <f t="shared" si="329"/>
        <v>Yes</v>
      </c>
      <c r="N5308" t="str">
        <f t="shared" si="330"/>
        <v>Feb</v>
      </c>
      <c r="O5308" s="2">
        <f t="shared" si="331"/>
        <v>2.5</v>
      </c>
      <c r="P5308" t="str">
        <f>VLOOKUP(G5308,Agents!A:E,4,FALSE)</f>
        <v>Team2</v>
      </c>
      <c r="Q5308" t="str">
        <f>VLOOKUP(G5308,Agents!A:E,5,FALSE)</f>
        <v>Junior</v>
      </c>
      <c r="R5308" t="str">
        <f>VLOOKUP(G5308,Agents!A:E,2,FALSE)</f>
        <v>Night</v>
      </c>
    </row>
    <row r="5309" spans="1:18" x14ac:dyDescent="0.35">
      <c r="A5309" t="s">
        <v>8655</v>
      </c>
      <c r="B5309" t="s">
        <v>5401</v>
      </c>
      <c r="C5309" t="s">
        <v>76</v>
      </c>
      <c r="D5309" t="s">
        <v>38</v>
      </c>
      <c r="E5309" s="1">
        <v>46090.411111111112</v>
      </c>
      <c r="F5309" s="1">
        <v>46091.744444444441</v>
      </c>
      <c r="G5309" t="s">
        <v>170</v>
      </c>
      <c r="H5309" t="s">
        <v>15</v>
      </c>
      <c r="I5309" t="s">
        <v>16</v>
      </c>
      <c r="J5309">
        <v>3</v>
      </c>
      <c r="K5309" t="str">
        <f>IF(tickets_dataset[[#This Row],[status]] = "Closed", "Yes","No")</f>
        <v>Yes</v>
      </c>
      <c r="L5309" s="2">
        <f t="shared" si="328"/>
        <v>31.999999999883585</v>
      </c>
      <c r="M5309" t="str">
        <f t="shared" si="329"/>
        <v>No</v>
      </c>
      <c r="N5309" t="str">
        <f t="shared" si="330"/>
        <v>Mar</v>
      </c>
      <c r="O5309" s="2">
        <f t="shared" si="331"/>
        <v>1.3333333333284827</v>
      </c>
      <c r="P5309" t="str">
        <f>VLOOKUP(G5309,Agents!A:E,4,FALSE)</f>
        <v>Team5</v>
      </c>
      <c r="Q5309" t="str">
        <f>VLOOKUP(G5309,Agents!A:E,5,FALSE)</f>
        <v>Junior</v>
      </c>
      <c r="R5309" t="str">
        <f>VLOOKUP(G5309,Agents!A:E,2,FALSE)</f>
        <v>Night</v>
      </c>
    </row>
    <row r="5310" spans="1:18" x14ac:dyDescent="0.35">
      <c r="A5310" t="s">
        <v>8656</v>
      </c>
      <c r="B5310" t="s">
        <v>8657</v>
      </c>
      <c r="C5310" t="s">
        <v>22</v>
      </c>
      <c r="D5310" t="s">
        <v>13</v>
      </c>
      <c r="E5310" s="1">
        <v>46105.61041666667</v>
      </c>
      <c r="F5310" s="1">
        <v>46107.068749999999</v>
      </c>
      <c r="G5310" t="s">
        <v>311</v>
      </c>
      <c r="H5310" t="s">
        <v>15</v>
      </c>
      <c r="I5310" t="s">
        <v>16</v>
      </c>
      <c r="J5310">
        <v>3</v>
      </c>
      <c r="K5310" t="str">
        <f>IF(tickets_dataset[[#This Row],[status]] = "Closed", "Yes","No")</f>
        <v>Yes</v>
      </c>
      <c r="L5310" s="2">
        <f t="shared" si="328"/>
        <v>34.999999999883585</v>
      </c>
      <c r="M5310" t="str">
        <f t="shared" si="329"/>
        <v>No</v>
      </c>
      <c r="N5310" t="str">
        <f t="shared" si="330"/>
        <v>Mar</v>
      </c>
      <c r="O5310" s="2">
        <f t="shared" si="331"/>
        <v>1.4583333333284827</v>
      </c>
      <c r="P5310" t="str">
        <f>VLOOKUP(G5310,Agents!A:E,4,FALSE)</f>
        <v>Team5</v>
      </c>
      <c r="Q5310" t="str">
        <f>VLOOKUP(G5310,Agents!A:E,5,FALSE)</f>
        <v>Senior</v>
      </c>
      <c r="R5310" t="str">
        <f>VLOOKUP(G5310,Agents!A:E,2,FALSE)</f>
        <v>Evening</v>
      </c>
    </row>
    <row r="5311" spans="1:18" x14ac:dyDescent="0.35">
      <c r="A5311" t="s">
        <v>8658</v>
      </c>
      <c r="B5311" t="s">
        <v>8659</v>
      </c>
      <c r="C5311" t="s">
        <v>12</v>
      </c>
      <c r="D5311" t="s">
        <v>38</v>
      </c>
      <c r="E5311" s="1">
        <v>46058.382638888892</v>
      </c>
      <c r="F5311" s="1">
        <v>46060.59097222222</v>
      </c>
      <c r="G5311" t="s">
        <v>35</v>
      </c>
      <c r="H5311" t="s">
        <v>15</v>
      </c>
      <c r="I5311" t="s">
        <v>16</v>
      </c>
      <c r="J5311">
        <v>5</v>
      </c>
      <c r="K5311" t="str">
        <f>IF(tickets_dataset[[#This Row],[status]] = "Closed", "Yes","No")</f>
        <v>Yes</v>
      </c>
      <c r="L5311" s="2">
        <f t="shared" si="328"/>
        <v>52.999999999883585</v>
      </c>
      <c r="M5311" t="str">
        <f t="shared" si="329"/>
        <v>Yes</v>
      </c>
      <c r="N5311" t="str">
        <f t="shared" si="330"/>
        <v>Feb</v>
      </c>
      <c r="O5311" s="2">
        <f t="shared" si="331"/>
        <v>2.2083333333284827</v>
      </c>
      <c r="P5311" t="str">
        <f>VLOOKUP(G5311,Agents!A:E,4,FALSE)</f>
        <v>Team1</v>
      </c>
      <c r="Q5311" t="str">
        <f>VLOOKUP(G5311,Agents!A:E,5,FALSE)</f>
        <v>Senior</v>
      </c>
      <c r="R5311" t="str">
        <f>VLOOKUP(G5311,Agents!A:E,2,FALSE)</f>
        <v>Evening</v>
      </c>
    </row>
    <row r="5312" spans="1:18" x14ac:dyDescent="0.35">
      <c r="A5312" t="s">
        <v>8660</v>
      </c>
      <c r="B5312" t="s">
        <v>8273</v>
      </c>
      <c r="C5312" t="s">
        <v>22</v>
      </c>
      <c r="D5312" t="s">
        <v>38</v>
      </c>
      <c r="E5312" s="1">
        <v>46035.861111111109</v>
      </c>
      <c r="F5312" s="1">
        <v>46037.194444444445</v>
      </c>
      <c r="G5312" t="s">
        <v>190</v>
      </c>
      <c r="H5312" t="s">
        <v>15</v>
      </c>
      <c r="I5312" t="s">
        <v>16</v>
      </c>
      <c r="J5312">
        <v>4</v>
      </c>
      <c r="K5312" t="str">
        <f>IF(tickets_dataset[[#This Row],[status]] = "Closed", "Yes","No")</f>
        <v>Yes</v>
      </c>
      <c r="L5312" s="2">
        <f t="shared" si="328"/>
        <v>32.000000000058208</v>
      </c>
      <c r="M5312" t="str">
        <f t="shared" si="329"/>
        <v>No</v>
      </c>
      <c r="N5312" t="str">
        <f t="shared" si="330"/>
        <v>Jan</v>
      </c>
      <c r="O5312" s="2">
        <f t="shared" si="331"/>
        <v>1.3333333333357587</v>
      </c>
      <c r="P5312" t="str">
        <f>VLOOKUP(G5312,Agents!A:E,4,FALSE)</f>
        <v>Team1</v>
      </c>
      <c r="Q5312" t="str">
        <f>VLOOKUP(G5312,Agents!A:E,5,FALSE)</f>
        <v>Senior</v>
      </c>
      <c r="R5312" t="str">
        <f>VLOOKUP(G5312,Agents!A:E,2,FALSE)</f>
        <v>Night</v>
      </c>
    </row>
    <row r="5313" spans="1:18" x14ac:dyDescent="0.35">
      <c r="A5313" t="s">
        <v>8661</v>
      </c>
      <c r="B5313" t="s">
        <v>329</v>
      </c>
      <c r="C5313" t="s">
        <v>76</v>
      </c>
      <c r="D5313" t="s">
        <v>38</v>
      </c>
      <c r="E5313" s="1">
        <v>46049.697222222225</v>
      </c>
      <c r="F5313" s="1">
        <v>46052.488888888889</v>
      </c>
      <c r="G5313" t="s">
        <v>27</v>
      </c>
      <c r="H5313" t="s">
        <v>15</v>
      </c>
      <c r="I5313" t="s">
        <v>16</v>
      </c>
      <c r="J5313">
        <v>4</v>
      </c>
      <c r="K5313" t="str">
        <f>IF(tickets_dataset[[#This Row],[status]] = "Closed", "Yes","No")</f>
        <v>Yes</v>
      </c>
      <c r="L5313" s="2">
        <f t="shared" si="328"/>
        <v>66.999999999941792</v>
      </c>
      <c r="M5313" t="str">
        <f t="shared" si="329"/>
        <v>Yes</v>
      </c>
      <c r="N5313" t="str">
        <f t="shared" si="330"/>
        <v>Jan</v>
      </c>
      <c r="O5313" s="2">
        <f t="shared" si="331"/>
        <v>2.7916666666642413</v>
      </c>
      <c r="P5313" t="str">
        <f>VLOOKUP(G5313,Agents!A:E,4,FALSE)</f>
        <v>Team5</v>
      </c>
      <c r="Q5313" t="str">
        <f>VLOOKUP(G5313,Agents!A:E,5,FALSE)</f>
        <v>Senior</v>
      </c>
      <c r="R5313" t="str">
        <f>VLOOKUP(G5313,Agents!A:E,2,FALSE)</f>
        <v>Morning</v>
      </c>
    </row>
    <row r="5314" spans="1:18" x14ac:dyDescent="0.35">
      <c r="A5314" t="s">
        <v>8662</v>
      </c>
      <c r="B5314" t="s">
        <v>8663</v>
      </c>
      <c r="C5314" t="s">
        <v>50</v>
      </c>
      <c r="D5314" t="s">
        <v>26</v>
      </c>
      <c r="E5314" s="1">
        <v>46102.636805555558</v>
      </c>
      <c r="F5314" s="1">
        <v>46104.178472222222</v>
      </c>
      <c r="G5314" t="s">
        <v>53</v>
      </c>
      <c r="H5314" t="s">
        <v>15</v>
      </c>
      <c r="I5314" t="s">
        <v>16</v>
      </c>
      <c r="J5314">
        <v>4</v>
      </c>
      <c r="K5314" t="str">
        <f>IF(tickets_dataset[[#This Row],[status]] = "Closed", "Yes","No")</f>
        <v>Yes</v>
      </c>
      <c r="L5314" s="2">
        <f t="shared" ref="L5314:L5377" si="332">IF(ISBLANK(F5314),"",(F5314-E5314)*24)</f>
        <v>36.999999999941792</v>
      </c>
      <c r="M5314" t="str">
        <f t="shared" ref="M5314:M5377" si="333">IF(L5314&gt;48,"Yes","No")</f>
        <v>No</v>
      </c>
      <c r="N5314" t="str">
        <f t="shared" ref="N5314:N5377" si="334">TEXT(E5314,"mmm")</f>
        <v>Mar</v>
      </c>
      <c r="O5314" s="2">
        <f t="shared" si="331"/>
        <v>1.5416666666642413</v>
      </c>
      <c r="P5314" t="str">
        <f>VLOOKUP(G5314,Agents!A:E,4,FALSE)</f>
        <v>Team1</v>
      </c>
      <c r="Q5314" t="str">
        <f>VLOOKUP(G5314,Agents!A:E,5,FALSE)</f>
        <v>Junior</v>
      </c>
      <c r="R5314" t="str">
        <f>VLOOKUP(G5314,Agents!A:E,2,FALSE)</f>
        <v>Night</v>
      </c>
    </row>
    <row r="5315" spans="1:18" x14ac:dyDescent="0.35">
      <c r="A5315" t="s">
        <v>8664</v>
      </c>
      <c r="B5315" t="s">
        <v>2552</v>
      </c>
      <c r="C5315" t="s">
        <v>50</v>
      </c>
      <c r="D5315" t="s">
        <v>38</v>
      </c>
      <c r="E5315" s="1">
        <v>46063.711805555555</v>
      </c>
      <c r="F5315" s="1">
        <v>46064.503472222219</v>
      </c>
      <c r="G5315" t="s">
        <v>39</v>
      </c>
      <c r="H5315" t="s">
        <v>28</v>
      </c>
      <c r="I5315" t="s">
        <v>16</v>
      </c>
      <c r="J5315">
        <v>5</v>
      </c>
      <c r="K5315" t="str">
        <f>IF(tickets_dataset[[#This Row],[status]] = "Closed", "Yes","No")</f>
        <v>No</v>
      </c>
      <c r="L5315" s="2">
        <f t="shared" si="332"/>
        <v>18.999999999941792</v>
      </c>
      <c r="M5315" t="str">
        <f t="shared" si="333"/>
        <v>No</v>
      </c>
      <c r="N5315" t="str">
        <f t="shared" si="334"/>
        <v>Feb</v>
      </c>
      <c r="O5315" s="2">
        <f t="shared" ref="O5315:O5378" si="335">F5315-E5315</f>
        <v>0.79166666666424135</v>
      </c>
      <c r="P5315" t="str">
        <f>VLOOKUP(G5315,Agents!A:E,4,FALSE)</f>
        <v>Team3</v>
      </c>
      <c r="Q5315" t="str">
        <f>VLOOKUP(G5315,Agents!A:E,5,FALSE)</f>
        <v>Mid</v>
      </c>
      <c r="R5315" t="str">
        <f>VLOOKUP(G5315,Agents!A:E,2,FALSE)</f>
        <v>Night</v>
      </c>
    </row>
    <row r="5316" spans="1:18" x14ac:dyDescent="0.35">
      <c r="A5316" t="s">
        <v>8665</v>
      </c>
      <c r="B5316" t="s">
        <v>3041</v>
      </c>
      <c r="C5316" t="s">
        <v>34</v>
      </c>
      <c r="D5316" t="s">
        <v>26</v>
      </c>
      <c r="E5316" s="1">
        <v>46049.732638888891</v>
      </c>
      <c r="F5316" s="1">
        <v>46051.357638888891</v>
      </c>
      <c r="G5316" t="s">
        <v>282</v>
      </c>
      <c r="H5316" t="s">
        <v>15</v>
      </c>
      <c r="I5316" t="s">
        <v>16</v>
      </c>
      <c r="J5316">
        <v>5</v>
      </c>
      <c r="K5316" t="str">
        <f>IF(tickets_dataset[[#This Row],[status]] = "Closed", "Yes","No")</f>
        <v>Yes</v>
      </c>
      <c r="L5316" s="2">
        <f t="shared" si="332"/>
        <v>39</v>
      </c>
      <c r="M5316" t="str">
        <f t="shared" si="333"/>
        <v>No</v>
      </c>
      <c r="N5316" t="str">
        <f t="shared" si="334"/>
        <v>Jan</v>
      </c>
      <c r="O5316" s="2">
        <f t="shared" si="335"/>
        <v>1.625</v>
      </c>
      <c r="P5316" t="str">
        <f>VLOOKUP(G5316,Agents!A:E,4,FALSE)</f>
        <v>Team4</v>
      </c>
      <c r="Q5316" t="str">
        <f>VLOOKUP(G5316,Agents!A:E,5,FALSE)</f>
        <v>Mid</v>
      </c>
      <c r="R5316" t="str">
        <f>VLOOKUP(G5316,Agents!A:E,2,FALSE)</f>
        <v>Morning</v>
      </c>
    </row>
    <row r="5317" spans="1:18" x14ac:dyDescent="0.35">
      <c r="A5317" t="s">
        <v>8666</v>
      </c>
      <c r="B5317" t="s">
        <v>8667</v>
      </c>
      <c r="C5317" t="s">
        <v>76</v>
      </c>
      <c r="D5317" t="s">
        <v>38</v>
      </c>
      <c r="E5317" s="1">
        <v>46046.859722222223</v>
      </c>
      <c r="F5317" s="1">
        <v>46048.318055555559</v>
      </c>
      <c r="G5317" t="s">
        <v>140</v>
      </c>
      <c r="H5317" t="s">
        <v>28</v>
      </c>
      <c r="I5317" t="s">
        <v>16</v>
      </c>
      <c r="J5317">
        <v>3</v>
      </c>
      <c r="K5317" t="str">
        <f>IF(tickets_dataset[[#This Row],[status]] = "Closed", "Yes","No")</f>
        <v>No</v>
      </c>
      <c r="L5317" s="2">
        <f t="shared" si="332"/>
        <v>35.000000000058208</v>
      </c>
      <c r="M5317" t="str">
        <f t="shared" si="333"/>
        <v>No</v>
      </c>
      <c r="N5317" t="str">
        <f t="shared" si="334"/>
        <v>Jan</v>
      </c>
      <c r="O5317" s="2">
        <f t="shared" si="335"/>
        <v>1.4583333333357587</v>
      </c>
      <c r="P5317" t="str">
        <f>VLOOKUP(G5317,Agents!A:E,4,FALSE)</f>
        <v>Team1</v>
      </c>
      <c r="Q5317" t="str">
        <f>VLOOKUP(G5317,Agents!A:E,5,FALSE)</f>
        <v>Junior</v>
      </c>
      <c r="R5317" t="str">
        <f>VLOOKUP(G5317,Agents!A:E,2,FALSE)</f>
        <v>Morning</v>
      </c>
    </row>
    <row r="5318" spans="1:18" x14ac:dyDescent="0.35">
      <c r="A5318" t="s">
        <v>8668</v>
      </c>
      <c r="B5318" t="s">
        <v>812</v>
      </c>
      <c r="C5318" t="s">
        <v>50</v>
      </c>
      <c r="D5318" t="s">
        <v>26</v>
      </c>
      <c r="E5318" s="1">
        <v>46089.4375</v>
      </c>
      <c r="F5318" s="1">
        <v>46090.729166666664</v>
      </c>
      <c r="G5318" t="s">
        <v>14</v>
      </c>
      <c r="H5318" t="s">
        <v>15</v>
      </c>
      <c r="I5318" t="s">
        <v>68</v>
      </c>
      <c r="J5318">
        <v>3</v>
      </c>
      <c r="K5318" t="str">
        <f>IF(tickets_dataset[[#This Row],[status]] = "Closed", "Yes","No")</f>
        <v>Yes</v>
      </c>
      <c r="L5318" s="2">
        <f t="shared" si="332"/>
        <v>30.999999999941792</v>
      </c>
      <c r="M5318" t="str">
        <f t="shared" si="333"/>
        <v>No</v>
      </c>
      <c r="N5318" t="str">
        <f t="shared" si="334"/>
        <v>Mar</v>
      </c>
      <c r="O5318" s="2">
        <f t="shared" si="335"/>
        <v>1.2916666666642413</v>
      </c>
      <c r="P5318" t="str">
        <f>VLOOKUP(G5318,Agents!A:E,4,FALSE)</f>
        <v>Team1</v>
      </c>
      <c r="Q5318" t="str">
        <f>VLOOKUP(G5318,Agents!A:E,5,FALSE)</f>
        <v>Senior</v>
      </c>
      <c r="R5318" t="str">
        <f>VLOOKUP(G5318,Agents!A:E,2,FALSE)</f>
        <v>Morning</v>
      </c>
    </row>
    <row r="5319" spans="1:18" x14ac:dyDescent="0.35">
      <c r="A5319" t="s">
        <v>8669</v>
      </c>
      <c r="B5319" t="s">
        <v>8670</v>
      </c>
      <c r="C5319" t="s">
        <v>12</v>
      </c>
      <c r="D5319" t="s">
        <v>26</v>
      </c>
      <c r="E5319" s="1">
        <v>46091.084722222222</v>
      </c>
      <c r="F5319" s="1">
        <v>46092.126388888886</v>
      </c>
      <c r="G5319" t="s">
        <v>91</v>
      </c>
      <c r="H5319" t="s">
        <v>15</v>
      </c>
      <c r="I5319" t="s">
        <v>16</v>
      </c>
      <c r="J5319">
        <v>4</v>
      </c>
      <c r="K5319" t="str">
        <f>IF(tickets_dataset[[#This Row],[status]] = "Closed", "Yes","No")</f>
        <v>Yes</v>
      </c>
      <c r="L5319" s="2">
        <f t="shared" si="332"/>
        <v>24.999999999941792</v>
      </c>
      <c r="M5319" t="str">
        <f t="shared" si="333"/>
        <v>No</v>
      </c>
      <c r="N5319" t="str">
        <f t="shared" si="334"/>
        <v>Mar</v>
      </c>
      <c r="O5319" s="2">
        <f t="shared" si="335"/>
        <v>1.0416666666642413</v>
      </c>
      <c r="P5319" t="str">
        <f>VLOOKUP(G5319,Agents!A:E,4,FALSE)</f>
        <v>Team5</v>
      </c>
      <c r="Q5319" t="str">
        <f>VLOOKUP(G5319,Agents!A:E,5,FALSE)</f>
        <v>Mid</v>
      </c>
      <c r="R5319" t="str">
        <f>VLOOKUP(G5319,Agents!A:E,2,FALSE)</f>
        <v>Night</v>
      </c>
    </row>
    <row r="5320" spans="1:18" x14ac:dyDescent="0.35">
      <c r="A5320" t="s">
        <v>8671</v>
      </c>
      <c r="B5320" t="s">
        <v>8672</v>
      </c>
      <c r="C5320" t="s">
        <v>34</v>
      </c>
      <c r="D5320" t="s">
        <v>38</v>
      </c>
      <c r="E5320" s="1">
        <v>46064.481944444444</v>
      </c>
      <c r="F5320" s="1">
        <v>46065.648611111108</v>
      </c>
      <c r="G5320" t="s">
        <v>73</v>
      </c>
      <c r="H5320" t="s">
        <v>15</v>
      </c>
      <c r="I5320" t="s">
        <v>16</v>
      </c>
      <c r="J5320">
        <v>4</v>
      </c>
      <c r="K5320" t="str">
        <f>IF(tickets_dataset[[#This Row],[status]] = "Closed", "Yes","No")</f>
        <v>Yes</v>
      </c>
      <c r="L5320" s="2">
        <f t="shared" si="332"/>
        <v>27.999999999941792</v>
      </c>
      <c r="M5320" t="str">
        <f t="shared" si="333"/>
        <v>No</v>
      </c>
      <c r="N5320" t="str">
        <f t="shared" si="334"/>
        <v>Feb</v>
      </c>
      <c r="O5320" s="2">
        <f t="shared" si="335"/>
        <v>1.1666666666642413</v>
      </c>
      <c r="P5320" t="str">
        <f>VLOOKUP(G5320,Agents!A:E,4,FALSE)</f>
        <v>Team4</v>
      </c>
      <c r="Q5320" t="str">
        <f>VLOOKUP(G5320,Agents!A:E,5,FALSE)</f>
        <v>Senior</v>
      </c>
      <c r="R5320" t="str">
        <f>VLOOKUP(G5320,Agents!A:E,2,FALSE)</f>
        <v>Night</v>
      </c>
    </row>
    <row r="5321" spans="1:18" x14ac:dyDescent="0.35">
      <c r="A5321" t="s">
        <v>8673</v>
      </c>
      <c r="B5321" t="s">
        <v>4226</v>
      </c>
      <c r="C5321" t="s">
        <v>12</v>
      </c>
      <c r="D5321" t="s">
        <v>13</v>
      </c>
      <c r="E5321" s="1">
        <v>46046.87222222222</v>
      </c>
      <c r="F5321" s="1">
        <v>46048.205555555556</v>
      </c>
      <c r="G5321" t="s">
        <v>234</v>
      </c>
      <c r="H5321" t="s">
        <v>15</v>
      </c>
      <c r="I5321" t="s">
        <v>16</v>
      </c>
      <c r="J5321">
        <v>3</v>
      </c>
      <c r="K5321" t="str">
        <f>IF(tickets_dataset[[#This Row],[status]] = "Closed", "Yes","No")</f>
        <v>Yes</v>
      </c>
      <c r="L5321" s="2">
        <f t="shared" si="332"/>
        <v>32.000000000058208</v>
      </c>
      <c r="M5321" t="str">
        <f t="shared" si="333"/>
        <v>No</v>
      </c>
      <c r="N5321" t="str">
        <f t="shared" si="334"/>
        <v>Jan</v>
      </c>
      <c r="O5321" s="2">
        <f t="shared" si="335"/>
        <v>1.3333333333357587</v>
      </c>
      <c r="P5321" t="str">
        <f>VLOOKUP(G5321,Agents!A:E,4,FALSE)</f>
        <v>Team5</v>
      </c>
      <c r="Q5321" t="str">
        <f>VLOOKUP(G5321,Agents!A:E,5,FALSE)</f>
        <v>Senior</v>
      </c>
      <c r="R5321" t="str">
        <f>VLOOKUP(G5321,Agents!A:E,2,FALSE)</f>
        <v>Night</v>
      </c>
    </row>
    <row r="5322" spans="1:18" x14ac:dyDescent="0.35">
      <c r="A5322" t="s">
        <v>8674</v>
      </c>
      <c r="B5322" t="s">
        <v>8675</v>
      </c>
      <c r="C5322" t="s">
        <v>22</v>
      </c>
      <c r="D5322" t="s">
        <v>13</v>
      </c>
      <c r="E5322" s="1">
        <v>46036.406944444447</v>
      </c>
      <c r="F5322" s="1">
        <v>46037.865277777775</v>
      </c>
      <c r="G5322" t="s">
        <v>422</v>
      </c>
      <c r="H5322" t="s">
        <v>15</v>
      </c>
      <c r="I5322" t="s">
        <v>16</v>
      </c>
      <c r="J5322">
        <v>4</v>
      </c>
      <c r="K5322" t="str">
        <f>IF(tickets_dataset[[#This Row],[status]] = "Closed", "Yes","No")</f>
        <v>Yes</v>
      </c>
      <c r="L5322" s="2">
        <f t="shared" si="332"/>
        <v>34.999999999883585</v>
      </c>
      <c r="M5322" t="str">
        <f t="shared" si="333"/>
        <v>No</v>
      </c>
      <c r="N5322" t="str">
        <f t="shared" si="334"/>
        <v>Jan</v>
      </c>
      <c r="O5322" s="2">
        <f t="shared" si="335"/>
        <v>1.4583333333284827</v>
      </c>
      <c r="P5322" t="str">
        <f>VLOOKUP(G5322,Agents!A:E,4,FALSE)</f>
        <v>Team5</v>
      </c>
      <c r="Q5322" t="str">
        <f>VLOOKUP(G5322,Agents!A:E,5,FALSE)</f>
        <v>Mid</v>
      </c>
      <c r="R5322" t="str">
        <f>VLOOKUP(G5322,Agents!A:E,2,FALSE)</f>
        <v>Evening</v>
      </c>
    </row>
    <row r="5323" spans="1:18" x14ac:dyDescent="0.35">
      <c r="A5323" t="s">
        <v>8676</v>
      </c>
      <c r="B5323" t="s">
        <v>1093</v>
      </c>
      <c r="C5323" t="s">
        <v>76</v>
      </c>
      <c r="D5323" t="s">
        <v>38</v>
      </c>
      <c r="E5323" s="1">
        <v>46073.184027777781</v>
      </c>
      <c r="F5323" s="1">
        <v>46073.517361111109</v>
      </c>
      <c r="G5323" t="s">
        <v>73</v>
      </c>
      <c r="H5323" t="s">
        <v>15</v>
      </c>
      <c r="I5323" t="s">
        <v>16</v>
      </c>
      <c r="J5323">
        <v>4</v>
      </c>
      <c r="K5323" t="str">
        <f>IF(tickets_dataset[[#This Row],[status]] = "Closed", "Yes","No")</f>
        <v>Yes</v>
      </c>
      <c r="L5323" s="2">
        <f t="shared" si="332"/>
        <v>7.9999999998835847</v>
      </c>
      <c r="M5323" t="str">
        <f t="shared" si="333"/>
        <v>No</v>
      </c>
      <c r="N5323" t="str">
        <f t="shared" si="334"/>
        <v>Feb</v>
      </c>
      <c r="O5323" s="2">
        <f t="shared" si="335"/>
        <v>0.33333333332848269</v>
      </c>
      <c r="P5323" t="str">
        <f>VLOOKUP(G5323,Agents!A:E,4,FALSE)</f>
        <v>Team4</v>
      </c>
      <c r="Q5323" t="str">
        <f>VLOOKUP(G5323,Agents!A:E,5,FALSE)</f>
        <v>Senior</v>
      </c>
      <c r="R5323" t="str">
        <f>VLOOKUP(G5323,Agents!A:E,2,FALSE)</f>
        <v>Night</v>
      </c>
    </row>
    <row r="5324" spans="1:18" x14ac:dyDescent="0.35">
      <c r="A5324" t="s">
        <v>8677</v>
      </c>
      <c r="B5324" t="s">
        <v>1041</v>
      </c>
      <c r="C5324" t="s">
        <v>34</v>
      </c>
      <c r="D5324" t="s">
        <v>26</v>
      </c>
      <c r="E5324" s="1">
        <v>46110.238888888889</v>
      </c>
      <c r="F5324" s="1">
        <v>46110.572222222225</v>
      </c>
      <c r="G5324" t="s">
        <v>80</v>
      </c>
      <c r="H5324" t="s">
        <v>15</v>
      </c>
      <c r="I5324" t="s">
        <v>16</v>
      </c>
      <c r="J5324">
        <v>3</v>
      </c>
      <c r="K5324" t="str">
        <f>IF(tickets_dataset[[#This Row],[status]] = "Closed", "Yes","No")</f>
        <v>Yes</v>
      </c>
      <c r="L5324" s="2">
        <f t="shared" si="332"/>
        <v>8.0000000000582077</v>
      </c>
      <c r="M5324" t="str">
        <f t="shared" si="333"/>
        <v>No</v>
      </c>
      <c r="N5324" t="str">
        <f t="shared" si="334"/>
        <v>Mar</v>
      </c>
      <c r="O5324" s="2">
        <f t="shared" si="335"/>
        <v>0.33333333333575865</v>
      </c>
      <c r="P5324" t="str">
        <f>VLOOKUP(G5324,Agents!A:E,4,FALSE)</f>
        <v>Team3</v>
      </c>
      <c r="Q5324" t="str">
        <f>VLOOKUP(G5324,Agents!A:E,5,FALSE)</f>
        <v>Junior</v>
      </c>
      <c r="R5324" t="str">
        <f>VLOOKUP(G5324,Agents!A:E,2,FALSE)</f>
        <v>Evening</v>
      </c>
    </row>
    <row r="5325" spans="1:18" x14ac:dyDescent="0.35">
      <c r="A5325" t="s">
        <v>8678</v>
      </c>
      <c r="B5325" t="s">
        <v>4358</v>
      </c>
      <c r="C5325" t="s">
        <v>50</v>
      </c>
      <c r="D5325" t="s">
        <v>38</v>
      </c>
      <c r="E5325" s="1">
        <v>46049.331250000003</v>
      </c>
      <c r="F5325" s="1">
        <v>46052.956250000003</v>
      </c>
      <c r="G5325" t="s">
        <v>100</v>
      </c>
      <c r="H5325" t="s">
        <v>15</v>
      </c>
      <c r="I5325" t="s">
        <v>16</v>
      </c>
      <c r="J5325">
        <v>4</v>
      </c>
      <c r="K5325" t="str">
        <f>IF(tickets_dataset[[#This Row],[status]] = "Closed", "Yes","No")</f>
        <v>Yes</v>
      </c>
      <c r="L5325" s="2">
        <f t="shared" si="332"/>
        <v>87</v>
      </c>
      <c r="M5325" t="str">
        <f t="shared" si="333"/>
        <v>Yes</v>
      </c>
      <c r="N5325" t="str">
        <f t="shared" si="334"/>
        <v>Jan</v>
      </c>
      <c r="O5325" s="2">
        <f t="shared" si="335"/>
        <v>3.625</v>
      </c>
      <c r="P5325" t="str">
        <f>VLOOKUP(G5325,Agents!A:E,4,FALSE)</f>
        <v>Team4</v>
      </c>
      <c r="Q5325" t="str">
        <f>VLOOKUP(G5325,Agents!A:E,5,FALSE)</f>
        <v>Junior</v>
      </c>
      <c r="R5325" t="str">
        <f>VLOOKUP(G5325,Agents!A:E,2,FALSE)</f>
        <v>Evening</v>
      </c>
    </row>
    <row r="5326" spans="1:18" x14ac:dyDescent="0.35">
      <c r="A5326" t="s">
        <v>8679</v>
      </c>
      <c r="B5326" t="s">
        <v>107</v>
      </c>
      <c r="C5326" t="s">
        <v>76</v>
      </c>
      <c r="D5326" t="s">
        <v>38</v>
      </c>
      <c r="E5326" s="1">
        <v>46045.709027777775</v>
      </c>
      <c r="F5326" s="1">
        <v>46046.959027777775</v>
      </c>
      <c r="G5326" t="s">
        <v>167</v>
      </c>
      <c r="H5326" t="s">
        <v>15</v>
      </c>
      <c r="I5326" t="s">
        <v>16</v>
      </c>
      <c r="J5326">
        <v>5</v>
      </c>
      <c r="K5326" t="str">
        <f>IF(tickets_dataset[[#This Row],[status]] = "Closed", "Yes","No")</f>
        <v>Yes</v>
      </c>
      <c r="L5326" s="2">
        <f t="shared" si="332"/>
        <v>30</v>
      </c>
      <c r="M5326" t="str">
        <f t="shared" si="333"/>
        <v>No</v>
      </c>
      <c r="N5326" t="str">
        <f t="shared" si="334"/>
        <v>Jan</v>
      </c>
      <c r="O5326" s="2">
        <f t="shared" si="335"/>
        <v>1.25</v>
      </c>
      <c r="P5326" t="str">
        <f>VLOOKUP(G5326,Agents!A:E,4,FALSE)</f>
        <v>Team3</v>
      </c>
      <c r="Q5326" t="str">
        <f>VLOOKUP(G5326,Agents!A:E,5,FALSE)</f>
        <v>Mid</v>
      </c>
      <c r="R5326" t="str">
        <f>VLOOKUP(G5326,Agents!A:E,2,FALSE)</f>
        <v>Evening</v>
      </c>
    </row>
    <row r="5327" spans="1:18" x14ac:dyDescent="0.35">
      <c r="A5327" t="s">
        <v>8680</v>
      </c>
      <c r="B5327" t="s">
        <v>3467</v>
      </c>
      <c r="C5327" t="s">
        <v>12</v>
      </c>
      <c r="D5327" t="s">
        <v>26</v>
      </c>
      <c r="E5327" s="1">
        <v>46069.368750000001</v>
      </c>
      <c r="F5327" s="1">
        <v>46072.243750000001</v>
      </c>
      <c r="G5327" t="s">
        <v>156</v>
      </c>
      <c r="H5327" t="s">
        <v>28</v>
      </c>
      <c r="I5327" t="s">
        <v>16</v>
      </c>
      <c r="J5327">
        <v>4</v>
      </c>
      <c r="K5327" t="str">
        <f>IF(tickets_dataset[[#This Row],[status]] = "Closed", "Yes","No")</f>
        <v>No</v>
      </c>
      <c r="L5327" s="2">
        <f t="shared" si="332"/>
        <v>69</v>
      </c>
      <c r="M5327" t="str">
        <f t="shared" si="333"/>
        <v>Yes</v>
      </c>
      <c r="N5327" t="str">
        <f t="shared" si="334"/>
        <v>Feb</v>
      </c>
      <c r="O5327" s="2">
        <f t="shared" si="335"/>
        <v>2.875</v>
      </c>
      <c r="P5327" t="str">
        <f>VLOOKUP(G5327,Agents!A:E,4,FALSE)</f>
        <v>Team3</v>
      </c>
      <c r="Q5327" t="str">
        <f>VLOOKUP(G5327,Agents!A:E,5,FALSE)</f>
        <v>Mid</v>
      </c>
      <c r="R5327" t="str">
        <f>VLOOKUP(G5327,Agents!A:E,2,FALSE)</f>
        <v>Evening</v>
      </c>
    </row>
    <row r="5328" spans="1:18" x14ac:dyDescent="0.35">
      <c r="A5328" t="s">
        <v>8681</v>
      </c>
      <c r="B5328" t="s">
        <v>8682</v>
      </c>
      <c r="C5328" t="s">
        <v>76</v>
      </c>
      <c r="D5328" t="s">
        <v>26</v>
      </c>
      <c r="E5328" s="1">
        <v>46056.919444444444</v>
      </c>
      <c r="F5328" s="1">
        <v>46059.044444444444</v>
      </c>
      <c r="G5328" t="s">
        <v>91</v>
      </c>
      <c r="H5328" t="s">
        <v>15</v>
      </c>
      <c r="I5328" t="s">
        <v>16</v>
      </c>
      <c r="J5328">
        <v>4</v>
      </c>
      <c r="K5328" t="str">
        <f>IF(tickets_dataset[[#This Row],[status]] = "Closed", "Yes","No")</f>
        <v>Yes</v>
      </c>
      <c r="L5328" s="2">
        <f t="shared" si="332"/>
        <v>51</v>
      </c>
      <c r="M5328" t="str">
        <f t="shared" si="333"/>
        <v>Yes</v>
      </c>
      <c r="N5328" t="str">
        <f t="shared" si="334"/>
        <v>Feb</v>
      </c>
      <c r="O5328" s="2">
        <f t="shared" si="335"/>
        <v>2.125</v>
      </c>
      <c r="P5328" t="str">
        <f>VLOOKUP(G5328,Agents!A:E,4,FALSE)</f>
        <v>Team5</v>
      </c>
      <c r="Q5328" t="str">
        <f>VLOOKUP(G5328,Agents!A:E,5,FALSE)</f>
        <v>Mid</v>
      </c>
      <c r="R5328" t="str">
        <f>VLOOKUP(G5328,Agents!A:E,2,FALSE)</f>
        <v>Night</v>
      </c>
    </row>
    <row r="5329" spans="1:18" x14ac:dyDescent="0.35">
      <c r="A5329" t="s">
        <v>8683</v>
      </c>
      <c r="B5329" t="s">
        <v>5322</v>
      </c>
      <c r="C5329" t="s">
        <v>34</v>
      </c>
      <c r="D5329" t="s">
        <v>38</v>
      </c>
      <c r="E5329" s="1">
        <v>46042.964583333334</v>
      </c>
      <c r="F5329" s="1">
        <v>46046.464583333334</v>
      </c>
      <c r="G5329" t="s">
        <v>83</v>
      </c>
      <c r="H5329" t="s">
        <v>28</v>
      </c>
      <c r="I5329" t="s">
        <v>16</v>
      </c>
      <c r="J5329">
        <v>3</v>
      </c>
      <c r="K5329" t="str">
        <f>IF(tickets_dataset[[#This Row],[status]] = "Closed", "Yes","No")</f>
        <v>No</v>
      </c>
      <c r="L5329" s="2">
        <f t="shared" si="332"/>
        <v>84</v>
      </c>
      <c r="M5329" t="str">
        <f t="shared" si="333"/>
        <v>Yes</v>
      </c>
      <c r="N5329" t="str">
        <f t="shared" si="334"/>
        <v>Jan</v>
      </c>
      <c r="O5329" s="2">
        <f t="shared" si="335"/>
        <v>3.5</v>
      </c>
      <c r="P5329" t="str">
        <f>VLOOKUP(G5329,Agents!A:E,4,FALSE)</f>
        <v>Team2</v>
      </c>
      <c r="Q5329" t="str">
        <f>VLOOKUP(G5329,Agents!A:E,5,FALSE)</f>
        <v>Junior</v>
      </c>
      <c r="R5329" t="str">
        <f>VLOOKUP(G5329,Agents!A:E,2,FALSE)</f>
        <v>Night</v>
      </c>
    </row>
    <row r="5330" spans="1:18" x14ac:dyDescent="0.35">
      <c r="A5330" t="s">
        <v>8684</v>
      </c>
      <c r="B5330" t="s">
        <v>5350</v>
      </c>
      <c r="C5330" t="s">
        <v>76</v>
      </c>
      <c r="D5330" t="s">
        <v>13</v>
      </c>
      <c r="E5330" s="1">
        <v>46061.414583333331</v>
      </c>
      <c r="F5330" s="1">
        <v>46061.622916666667</v>
      </c>
      <c r="G5330" t="s">
        <v>206</v>
      </c>
      <c r="H5330" t="s">
        <v>15</v>
      </c>
      <c r="I5330" t="s">
        <v>16</v>
      </c>
      <c r="J5330">
        <v>5</v>
      </c>
      <c r="K5330" t="str">
        <f>IF(tickets_dataset[[#This Row],[status]] = "Closed", "Yes","No")</f>
        <v>Yes</v>
      </c>
      <c r="L5330" s="2">
        <f t="shared" si="332"/>
        <v>5.0000000000582077</v>
      </c>
      <c r="M5330" t="str">
        <f t="shared" si="333"/>
        <v>No</v>
      </c>
      <c r="N5330" t="str">
        <f t="shared" si="334"/>
        <v>Feb</v>
      </c>
      <c r="O5330" s="2">
        <f t="shared" si="335"/>
        <v>0.20833333333575865</v>
      </c>
      <c r="P5330" t="str">
        <f>VLOOKUP(G5330,Agents!A:E,4,FALSE)</f>
        <v>Team5</v>
      </c>
      <c r="Q5330" t="str">
        <f>VLOOKUP(G5330,Agents!A:E,5,FALSE)</f>
        <v>Junior</v>
      </c>
      <c r="R5330" t="str">
        <f>VLOOKUP(G5330,Agents!A:E,2,FALSE)</f>
        <v>Evening</v>
      </c>
    </row>
    <row r="5331" spans="1:18" x14ac:dyDescent="0.35">
      <c r="A5331" t="s">
        <v>8685</v>
      </c>
      <c r="B5331" t="s">
        <v>7146</v>
      </c>
      <c r="C5331" t="s">
        <v>12</v>
      </c>
      <c r="D5331" t="s">
        <v>13</v>
      </c>
      <c r="E5331" s="1">
        <v>46030.024305555555</v>
      </c>
      <c r="F5331" s="1">
        <v>46030.732638888891</v>
      </c>
      <c r="G5331" t="s">
        <v>256</v>
      </c>
      <c r="H5331" t="s">
        <v>15</v>
      </c>
      <c r="I5331" t="s">
        <v>16</v>
      </c>
      <c r="J5331">
        <v>4</v>
      </c>
      <c r="K5331" t="str">
        <f>IF(tickets_dataset[[#This Row],[status]] = "Closed", "Yes","No")</f>
        <v>Yes</v>
      </c>
      <c r="L5331" s="2">
        <f t="shared" si="332"/>
        <v>17.000000000058208</v>
      </c>
      <c r="M5331" t="str">
        <f t="shared" si="333"/>
        <v>No</v>
      </c>
      <c r="N5331" t="str">
        <f t="shared" si="334"/>
        <v>Jan</v>
      </c>
      <c r="O5331" s="2">
        <f t="shared" si="335"/>
        <v>0.70833333333575865</v>
      </c>
      <c r="P5331" t="str">
        <f>VLOOKUP(G5331,Agents!A:E,4,FALSE)</f>
        <v>Team1</v>
      </c>
      <c r="Q5331" t="str">
        <f>VLOOKUP(G5331,Agents!A:E,5,FALSE)</f>
        <v>Mid</v>
      </c>
      <c r="R5331" t="str">
        <f>VLOOKUP(G5331,Agents!A:E,2,FALSE)</f>
        <v>Morning</v>
      </c>
    </row>
    <row r="5332" spans="1:18" x14ac:dyDescent="0.35">
      <c r="A5332" t="s">
        <v>8686</v>
      </c>
      <c r="B5332" t="s">
        <v>3213</v>
      </c>
      <c r="C5332" t="s">
        <v>34</v>
      </c>
      <c r="D5332" t="s">
        <v>26</v>
      </c>
      <c r="E5332" s="1">
        <v>46081.004166666666</v>
      </c>
      <c r="F5332" s="1">
        <v>46081.754166666666</v>
      </c>
      <c r="G5332" t="s">
        <v>199</v>
      </c>
      <c r="H5332" t="s">
        <v>15</v>
      </c>
      <c r="I5332" t="s">
        <v>16</v>
      </c>
      <c r="J5332">
        <v>2</v>
      </c>
      <c r="K5332" t="str">
        <f>IF(tickets_dataset[[#This Row],[status]] = "Closed", "Yes","No")</f>
        <v>Yes</v>
      </c>
      <c r="L5332" s="2">
        <f t="shared" si="332"/>
        <v>18</v>
      </c>
      <c r="M5332" t="str">
        <f t="shared" si="333"/>
        <v>No</v>
      </c>
      <c r="N5332" t="str">
        <f t="shared" si="334"/>
        <v>Feb</v>
      </c>
      <c r="O5332" s="2">
        <f t="shared" si="335"/>
        <v>0.75</v>
      </c>
      <c r="P5332" t="str">
        <f>VLOOKUP(G5332,Agents!A:E,4,FALSE)</f>
        <v>Team1</v>
      </c>
      <c r="Q5332" t="str">
        <f>VLOOKUP(G5332,Agents!A:E,5,FALSE)</f>
        <v>Junior</v>
      </c>
      <c r="R5332" t="str">
        <f>VLOOKUP(G5332,Agents!A:E,2,FALSE)</f>
        <v>Morning</v>
      </c>
    </row>
    <row r="5333" spans="1:18" x14ac:dyDescent="0.35">
      <c r="A5333" t="s">
        <v>8687</v>
      </c>
      <c r="B5333" t="s">
        <v>286</v>
      </c>
      <c r="C5333" t="s">
        <v>50</v>
      </c>
      <c r="D5333" t="s">
        <v>13</v>
      </c>
      <c r="E5333" s="1">
        <v>46103.707638888889</v>
      </c>
      <c r="F5333" s="1">
        <v>46105.415972222225</v>
      </c>
      <c r="G5333" t="s">
        <v>45</v>
      </c>
      <c r="H5333" t="s">
        <v>15</v>
      </c>
      <c r="I5333" t="s">
        <v>16</v>
      </c>
      <c r="J5333">
        <v>3</v>
      </c>
      <c r="K5333" t="str">
        <f>IF(tickets_dataset[[#This Row],[status]] = "Closed", "Yes","No")</f>
        <v>Yes</v>
      </c>
      <c r="L5333" s="2">
        <f t="shared" si="332"/>
        <v>41.000000000058208</v>
      </c>
      <c r="M5333" t="str">
        <f t="shared" si="333"/>
        <v>No</v>
      </c>
      <c r="N5333" t="str">
        <f t="shared" si="334"/>
        <v>Mar</v>
      </c>
      <c r="O5333" s="2">
        <f t="shared" si="335"/>
        <v>1.7083333333357587</v>
      </c>
      <c r="P5333" t="str">
        <f>VLOOKUP(G5333,Agents!A:E,4,FALSE)</f>
        <v>Team5</v>
      </c>
      <c r="Q5333" t="str">
        <f>VLOOKUP(G5333,Agents!A:E,5,FALSE)</f>
        <v>Senior</v>
      </c>
      <c r="R5333" t="str">
        <f>VLOOKUP(G5333,Agents!A:E,2,FALSE)</f>
        <v>Morning</v>
      </c>
    </row>
    <row r="5334" spans="1:18" x14ac:dyDescent="0.35">
      <c r="A5334" t="s">
        <v>8688</v>
      </c>
      <c r="B5334" t="s">
        <v>4199</v>
      </c>
      <c r="C5334" t="s">
        <v>22</v>
      </c>
      <c r="D5334" t="s">
        <v>13</v>
      </c>
      <c r="E5334" s="1">
        <v>46098.672222222223</v>
      </c>
      <c r="F5334" s="1">
        <v>46099.922222222223</v>
      </c>
      <c r="G5334" t="s">
        <v>53</v>
      </c>
      <c r="H5334" t="s">
        <v>132</v>
      </c>
      <c r="I5334" t="s">
        <v>16</v>
      </c>
      <c r="J5334">
        <v>5</v>
      </c>
      <c r="K5334" t="str">
        <f>IF(tickets_dataset[[#This Row],[status]] = "Closed", "Yes","No")</f>
        <v>No</v>
      </c>
      <c r="L5334" s="2">
        <f t="shared" si="332"/>
        <v>30</v>
      </c>
      <c r="M5334" t="str">
        <f t="shared" si="333"/>
        <v>No</v>
      </c>
      <c r="N5334" t="str">
        <f t="shared" si="334"/>
        <v>Mar</v>
      </c>
      <c r="O5334" s="2">
        <f t="shared" si="335"/>
        <v>1.25</v>
      </c>
      <c r="P5334" t="str">
        <f>VLOOKUP(G5334,Agents!A:E,4,FALSE)</f>
        <v>Team1</v>
      </c>
      <c r="Q5334" t="str">
        <f>VLOOKUP(G5334,Agents!A:E,5,FALSE)</f>
        <v>Junior</v>
      </c>
      <c r="R5334" t="str">
        <f>VLOOKUP(G5334,Agents!A:E,2,FALSE)</f>
        <v>Night</v>
      </c>
    </row>
    <row r="5335" spans="1:18" x14ac:dyDescent="0.35">
      <c r="A5335" t="s">
        <v>8689</v>
      </c>
      <c r="B5335" t="s">
        <v>403</v>
      </c>
      <c r="C5335" t="s">
        <v>34</v>
      </c>
      <c r="D5335" t="s">
        <v>13</v>
      </c>
      <c r="E5335" s="1">
        <v>46030.480555555558</v>
      </c>
      <c r="F5335" s="1">
        <v>46031.980555555558</v>
      </c>
      <c r="G5335" t="s">
        <v>103</v>
      </c>
      <c r="H5335" t="s">
        <v>28</v>
      </c>
      <c r="I5335" t="s">
        <v>16</v>
      </c>
      <c r="J5335">
        <v>3</v>
      </c>
      <c r="K5335" t="str">
        <f>IF(tickets_dataset[[#This Row],[status]] = "Closed", "Yes","No")</f>
        <v>No</v>
      </c>
      <c r="L5335" s="2">
        <f t="shared" si="332"/>
        <v>36</v>
      </c>
      <c r="M5335" t="str">
        <f t="shared" si="333"/>
        <v>No</v>
      </c>
      <c r="N5335" t="str">
        <f t="shared" si="334"/>
        <v>Jan</v>
      </c>
      <c r="O5335" s="2">
        <f t="shared" si="335"/>
        <v>1.5</v>
      </c>
      <c r="P5335" t="str">
        <f>VLOOKUP(G5335,Agents!A:E,4,FALSE)</f>
        <v>Team4</v>
      </c>
      <c r="Q5335" t="str">
        <f>VLOOKUP(G5335,Agents!A:E,5,FALSE)</f>
        <v>Senior</v>
      </c>
      <c r="R5335" t="str">
        <f>VLOOKUP(G5335,Agents!A:E,2,FALSE)</f>
        <v>Night</v>
      </c>
    </row>
    <row r="5336" spans="1:18" x14ac:dyDescent="0.35">
      <c r="A5336" t="s">
        <v>8690</v>
      </c>
      <c r="B5336" t="s">
        <v>8691</v>
      </c>
      <c r="C5336" t="s">
        <v>50</v>
      </c>
      <c r="D5336" t="s">
        <v>38</v>
      </c>
      <c r="E5336" s="1">
        <v>46055.18472222222</v>
      </c>
      <c r="F5336" s="1">
        <v>46058.143055555556</v>
      </c>
      <c r="G5336" t="s">
        <v>35</v>
      </c>
      <c r="H5336" t="s">
        <v>15</v>
      </c>
      <c r="I5336" t="s">
        <v>16</v>
      </c>
      <c r="J5336">
        <v>4</v>
      </c>
      <c r="K5336" t="str">
        <f>IF(tickets_dataset[[#This Row],[status]] = "Closed", "Yes","No")</f>
        <v>Yes</v>
      </c>
      <c r="L5336" s="2">
        <f t="shared" si="332"/>
        <v>71.000000000058208</v>
      </c>
      <c r="M5336" t="str">
        <f t="shared" si="333"/>
        <v>Yes</v>
      </c>
      <c r="N5336" t="str">
        <f t="shared" si="334"/>
        <v>Feb</v>
      </c>
      <c r="O5336" s="2">
        <f t="shared" si="335"/>
        <v>2.9583333333357587</v>
      </c>
      <c r="P5336" t="str">
        <f>VLOOKUP(G5336,Agents!A:E,4,FALSE)</f>
        <v>Team1</v>
      </c>
      <c r="Q5336" t="str">
        <f>VLOOKUP(G5336,Agents!A:E,5,FALSE)</f>
        <v>Senior</v>
      </c>
      <c r="R5336" t="str">
        <f>VLOOKUP(G5336,Agents!A:E,2,FALSE)</f>
        <v>Evening</v>
      </c>
    </row>
    <row r="5337" spans="1:18" x14ac:dyDescent="0.35">
      <c r="A5337" t="s">
        <v>8692</v>
      </c>
      <c r="B5337" t="s">
        <v>2472</v>
      </c>
      <c r="C5337" t="s">
        <v>34</v>
      </c>
      <c r="D5337" t="s">
        <v>13</v>
      </c>
      <c r="E5337" s="1">
        <v>46027.308333333334</v>
      </c>
      <c r="F5337" s="1">
        <v>46028.433333333334</v>
      </c>
      <c r="G5337" t="s">
        <v>311</v>
      </c>
      <c r="H5337" t="s">
        <v>28</v>
      </c>
      <c r="I5337" t="s">
        <v>16</v>
      </c>
      <c r="J5337">
        <v>3</v>
      </c>
      <c r="K5337" t="str">
        <f>IF(tickets_dataset[[#This Row],[status]] = "Closed", "Yes","No")</f>
        <v>No</v>
      </c>
      <c r="L5337" s="2">
        <f t="shared" si="332"/>
        <v>27</v>
      </c>
      <c r="M5337" t="str">
        <f t="shared" si="333"/>
        <v>No</v>
      </c>
      <c r="N5337" t="str">
        <f t="shared" si="334"/>
        <v>Jan</v>
      </c>
      <c r="O5337" s="2">
        <f t="shared" si="335"/>
        <v>1.125</v>
      </c>
      <c r="P5337" t="str">
        <f>VLOOKUP(G5337,Agents!A:E,4,FALSE)</f>
        <v>Team5</v>
      </c>
      <c r="Q5337" t="str">
        <f>VLOOKUP(G5337,Agents!A:E,5,FALSE)</f>
        <v>Senior</v>
      </c>
      <c r="R5337" t="str">
        <f>VLOOKUP(G5337,Agents!A:E,2,FALSE)</f>
        <v>Evening</v>
      </c>
    </row>
    <row r="5338" spans="1:18" x14ac:dyDescent="0.35">
      <c r="A5338" t="s">
        <v>8693</v>
      </c>
      <c r="B5338" t="s">
        <v>6710</v>
      </c>
      <c r="C5338" t="s">
        <v>22</v>
      </c>
      <c r="D5338" t="s">
        <v>38</v>
      </c>
      <c r="E5338" s="1">
        <v>46039.454861111109</v>
      </c>
      <c r="F5338" s="1">
        <v>46041.121527777781</v>
      </c>
      <c r="G5338" t="s">
        <v>156</v>
      </c>
      <c r="H5338" t="s">
        <v>15</v>
      </c>
      <c r="I5338" t="s">
        <v>16</v>
      </c>
      <c r="J5338">
        <v>4</v>
      </c>
      <c r="K5338" t="str">
        <f>IF(tickets_dataset[[#This Row],[status]] = "Closed", "Yes","No")</f>
        <v>Yes</v>
      </c>
      <c r="L5338" s="2">
        <f t="shared" si="332"/>
        <v>40.000000000116415</v>
      </c>
      <c r="M5338" t="str">
        <f t="shared" si="333"/>
        <v>No</v>
      </c>
      <c r="N5338" t="str">
        <f t="shared" si="334"/>
        <v>Jan</v>
      </c>
      <c r="O5338" s="2">
        <f t="shared" si="335"/>
        <v>1.6666666666715173</v>
      </c>
      <c r="P5338" t="str">
        <f>VLOOKUP(G5338,Agents!A:E,4,FALSE)</f>
        <v>Team3</v>
      </c>
      <c r="Q5338" t="str">
        <f>VLOOKUP(G5338,Agents!A:E,5,FALSE)</f>
        <v>Mid</v>
      </c>
      <c r="R5338" t="str">
        <f>VLOOKUP(G5338,Agents!A:E,2,FALSE)</f>
        <v>Evening</v>
      </c>
    </row>
    <row r="5339" spans="1:18" x14ac:dyDescent="0.35">
      <c r="A5339" t="s">
        <v>8694</v>
      </c>
      <c r="B5339" t="s">
        <v>8695</v>
      </c>
      <c r="C5339" t="s">
        <v>76</v>
      </c>
      <c r="D5339" t="s">
        <v>13</v>
      </c>
      <c r="E5339" s="1">
        <v>46080.885416666664</v>
      </c>
      <c r="F5339" s="1">
        <v>46082.177083333336</v>
      </c>
      <c r="G5339" t="s">
        <v>103</v>
      </c>
      <c r="H5339" t="s">
        <v>15</v>
      </c>
      <c r="I5339" t="s">
        <v>16</v>
      </c>
      <c r="J5339">
        <v>5</v>
      </c>
      <c r="K5339" t="str">
        <f>IF(tickets_dataset[[#This Row],[status]] = "Closed", "Yes","No")</f>
        <v>Yes</v>
      </c>
      <c r="L5339" s="2">
        <f t="shared" si="332"/>
        <v>31.000000000116415</v>
      </c>
      <c r="M5339" t="str">
        <f t="shared" si="333"/>
        <v>No</v>
      </c>
      <c r="N5339" t="str">
        <f t="shared" si="334"/>
        <v>Feb</v>
      </c>
      <c r="O5339" s="2">
        <f t="shared" si="335"/>
        <v>1.2916666666715173</v>
      </c>
      <c r="P5339" t="str">
        <f>VLOOKUP(G5339,Agents!A:E,4,FALSE)</f>
        <v>Team4</v>
      </c>
      <c r="Q5339" t="str">
        <f>VLOOKUP(G5339,Agents!A:E,5,FALSE)</f>
        <v>Senior</v>
      </c>
      <c r="R5339" t="str">
        <f>VLOOKUP(G5339,Agents!A:E,2,FALSE)</f>
        <v>Night</v>
      </c>
    </row>
    <row r="5340" spans="1:18" x14ac:dyDescent="0.35">
      <c r="A5340" t="s">
        <v>8696</v>
      </c>
      <c r="B5340" t="s">
        <v>6403</v>
      </c>
      <c r="C5340" t="s">
        <v>50</v>
      </c>
      <c r="D5340" t="s">
        <v>13</v>
      </c>
      <c r="E5340" s="1">
        <v>46087.699305555558</v>
      </c>
      <c r="F5340" s="1">
        <v>46088.199305555558</v>
      </c>
      <c r="G5340" t="s">
        <v>91</v>
      </c>
      <c r="H5340" t="s">
        <v>132</v>
      </c>
      <c r="I5340" t="s">
        <v>16</v>
      </c>
      <c r="J5340">
        <v>4</v>
      </c>
      <c r="K5340" t="str">
        <f>IF(tickets_dataset[[#This Row],[status]] = "Closed", "Yes","No")</f>
        <v>No</v>
      </c>
      <c r="L5340" s="2">
        <f t="shared" si="332"/>
        <v>12</v>
      </c>
      <c r="M5340" t="str">
        <f t="shared" si="333"/>
        <v>No</v>
      </c>
      <c r="N5340" t="str">
        <f t="shared" si="334"/>
        <v>Mar</v>
      </c>
      <c r="O5340" s="2">
        <f t="shared" si="335"/>
        <v>0.5</v>
      </c>
      <c r="P5340" t="str">
        <f>VLOOKUP(G5340,Agents!A:E,4,FALSE)</f>
        <v>Team5</v>
      </c>
      <c r="Q5340" t="str">
        <f>VLOOKUP(G5340,Agents!A:E,5,FALSE)</f>
        <v>Mid</v>
      </c>
      <c r="R5340" t="str">
        <f>VLOOKUP(G5340,Agents!A:E,2,FALSE)</f>
        <v>Night</v>
      </c>
    </row>
    <row r="5341" spans="1:18" x14ac:dyDescent="0.35">
      <c r="A5341" t="s">
        <v>8697</v>
      </c>
      <c r="B5341" t="s">
        <v>571</v>
      </c>
      <c r="C5341" t="s">
        <v>50</v>
      </c>
      <c r="D5341" t="s">
        <v>13</v>
      </c>
      <c r="E5341" s="1">
        <v>46062.234027777777</v>
      </c>
      <c r="F5341" s="1">
        <v>46062.359027777777</v>
      </c>
      <c r="G5341" t="s">
        <v>216</v>
      </c>
      <c r="H5341" t="s">
        <v>15</v>
      </c>
      <c r="I5341" t="s">
        <v>16</v>
      </c>
      <c r="J5341">
        <v>3</v>
      </c>
      <c r="K5341" t="str">
        <f>IF(tickets_dataset[[#This Row],[status]] = "Closed", "Yes","No")</f>
        <v>Yes</v>
      </c>
      <c r="L5341" s="2">
        <f t="shared" si="332"/>
        <v>3</v>
      </c>
      <c r="M5341" t="str">
        <f t="shared" si="333"/>
        <v>No</v>
      </c>
      <c r="N5341" t="str">
        <f t="shared" si="334"/>
        <v>Feb</v>
      </c>
      <c r="O5341" s="2">
        <f t="shared" si="335"/>
        <v>0.125</v>
      </c>
      <c r="P5341" t="str">
        <f>VLOOKUP(G5341,Agents!A:E,4,FALSE)</f>
        <v>Team5</v>
      </c>
      <c r="Q5341" t="str">
        <f>VLOOKUP(G5341,Agents!A:E,5,FALSE)</f>
        <v>Junior</v>
      </c>
      <c r="R5341" t="str">
        <f>VLOOKUP(G5341,Agents!A:E,2,FALSE)</f>
        <v>Evening</v>
      </c>
    </row>
    <row r="5342" spans="1:18" x14ac:dyDescent="0.35">
      <c r="A5342" t="s">
        <v>8698</v>
      </c>
      <c r="B5342" t="s">
        <v>8699</v>
      </c>
      <c r="C5342" t="s">
        <v>34</v>
      </c>
      <c r="D5342" t="s">
        <v>13</v>
      </c>
      <c r="E5342" s="1">
        <v>46068.124305555553</v>
      </c>
      <c r="F5342" s="1">
        <v>46069.124305555553</v>
      </c>
      <c r="G5342" t="s">
        <v>190</v>
      </c>
      <c r="H5342" t="s">
        <v>15</v>
      </c>
      <c r="I5342" t="s">
        <v>68</v>
      </c>
      <c r="J5342">
        <v>2</v>
      </c>
      <c r="K5342" t="str">
        <f>IF(tickets_dataset[[#This Row],[status]] = "Closed", "Yes","No")</f>
        <v>Yes</v>
      </c>
      <c r="L5342" s="2">
        <f t="shared" si="332"/>
        <v>24</v>
      </c>
      <c r="M5342" t="str">
        <f t="shared" si="333"/>
        <v>No</v>
      </c>
      <c r="N5342" t="str">
        <f t="shared" si="334"/>
        <v>Feb</v>
      </c>
      <c r="O5342" s="2">
        <f t="shared" si="335"/>
        <v>1</v>
      </c>
      <c r="P5342" t="str">
        <f>VLOOKUP(G5342,Agents!A:E,4,FALSE)</f>
        <v>Team1</v>
      </c>
      <c r="Q5342" t="str">
        <f>VLOOKUP(G5342,Agents!A:E,5,FALSE)</f>
        <v>Senior</v>
      </c>
      <c r="R5342" t="str">
        <f>VLOOKUP(G5342,Agents!A:E,2,FALSE)</f>
        <v>Night</v>
      </c>
    </row>
    <row r="5343" spans="1:18" x14ac:dyDescent="0.35">
      <c r="A5343" t="s">
        <v>8700</v>
      </c>
      <c r="B5343" t="s">
        <v>8701</v>
      </c>
      <c r="C5343" t="s">
        <v>34</v>
      </c>
      <c r="D5343" t="s">
        <v>13</v>
      </c>
      <c r="E5343" s="1">
        <v>46107.988194444442</v>
      </c>
      <c r="F5343" s="1">
        <v>46109.821527777778</v>
      </c>
      <c r="G5343" t="s">
        <v>77</v>
      </c>
      <c r="H5343" t="s">
        <v>15</v>
      </c>
      <c r="I5343" t="s">
        <v>16</v>
      </c>
      <c r="J5343">
        <v>3</v>
      </c>
      <c r="K5343" t="str">
        <f>IF(tickets_dataset[[#This Row],[status]] = "Closed", "Yes","No")</f>
        <v>Yes</v>
      </c>
      <c r="L5343" s="2">
        <f t="shared" si="332"/>
        <v>44.000000000058208</v>
      </c>
      <c r="M5343" t="str">
        <f t="shared" si="333"/>
        <v>No</v>
      </c>
      <c r="N5343" t="str">
        <f t="shared" si="334"/>
        <v>Mar</v>
      </c>
      <c r="O5343" s="2">
        <f t="shared" si="335"/>
        <v>1.8333333333357587</v>
      </c>
      <c r="P5343" t="str">
        <f>VLOOKUP(G5343,Agents!A:E,4,FALSE)</f>
        <v>Team5</v>
      </c>
      <c r="Q5343" t="str">
        <f>VLOOKUP(G5343,Agents!A:E,5,FALSE)</f>
        <v>Junior</v>
      </c>
      <c r="R5343" t="str">
        <f>VLOOKUP(G5343,Agents!A:E,2,FALSE)</f>
        <v>Evening</v>
      </c>
    </row>
    <row r="5344" spans="1:18" x14ac:dyDescent="0.35">
      <c r="A5344" t="s">
        <v>8702</v>
      </c>
      <c r="B5344" t="s">
        <v>749</v>
      </c>
      <c r="C5344" t="s">
        <v>34</v>
      </c>
      <c r="D5344" t="s">
        <v>13</v>
      </c>
      <c r="E5344" s="1">
        <v>46024.861805555556</v>
      </c>
      <c r="F5344" s="1">
        <v>46025.236805555556</v>
      </c>
      <c r="G5344" t="s">
        <v>56</v>
      </c>
      <c r="H5344" t="s">
        <v>15</v>
      </c>
      <c r="I5344" t="s">
        <v>16</v>
      </c>
      <c r="J5344">
        <v>5</v>
      </c>
      <c r="K5344" t="str">
        <f>IF(tickets_dataset[[#This Row],[status]] = "Closed", "Yes","No")</f>
        <v>Yes</v>
      </c>
      <c r="L5344" s="2">
        <f t="shared" si="332"/>
        <v>9</v>
      </c>
      <c r="M5344" t="str">
        <f t="shared" si="333"/>
        <v>No</v>
      </c>
      <c r="N5344" t="str">
        <f t="shared" si="334"/>
        <v>Jan</v>
      </c>
      <c r="O5344" s="2">
        <f t="shared" si="335"/>
        <v>0.375</v>
      </c>
      <c r="P5344" t="str">
        <f>VLOOKUP(G5344,Agents!A:E,4,FALSE)</f>
        <v>Team1</v>
      </c>
      <c r="Q5344" t="str">
        <f>VLOOKUP(G5344,Agents!A:E,5,FALSE)</f>
        <v>Senior</v>
      </c>
      <c r="R5344" t="str">
        <f>VLOOKUP(G5344,Agents!A:E,2,FALSE)</f>
        <v>Night</v>
      </c>
    </row>
    <row r="5345" spans="1:18" x14ac:dyDescent="0.35">
      <c r="A5345" t="s">
        <v>8703</v>
      </c>
      <c r="B5345" t="s">
        <v>8704</v>
      </c>
      <c r="C5345" t="s">
        <v>76</v>
      </c>
      <c r="D5345" t="s">
        <v>38</v>
      </c>
      <c r="E5345" s="1">
        <v>46089.486111111109</v>
      </c>
      <c r="F5345" s="1">
        <v>46091.277777777781</v>
      </c>
      <c r="G5345" t="s">
        <v>199</v>
      </c>
      <c r="H5345" t="s">
        <v>15</v>
      </c>
      <c r="I5345" t="s">
        <v>16</v>
      </c>
      <c r="J5345">
        <v>3</v>
      </c>
      <c r="K5345" t="str">
        <f>IF(tickets_dataset[[#This Row],[status]] = "Closed", "Yes","No")</f>
        <v>Yes</v>
      </c>
      <c r="L5345" s="2">
        <f t="shared" si="332"/>
        <v>43.000000000116415</v>
      </c>
      <c r="M5345" t="str">
        <f t="shared" si="333"/>
        <v>No</v>
      </c>
      <c r="N5345" t="str">
        <f t="shared" si="334"/>
        <v>Mar</v>
      </c>
      <c r="O5345" s="2">
        <f t="shared" si="335"/>
        <v>1.7916666666715173</v>
      </c>
      <c r="P5345" t="str">
        <f>VLOOKUP(G5345,Agents!A:E,4,FALSE)</f>
        <v>Team1</v>
      </c>
      <c r="Q5345" t="str">
        <f>VLOOKUP(G5345,Agents!A:E,5,FALSE)</f>
        <v>Junior</v>
      </c>
      <c r="R5345" t="str">
        <f>VLOOKUP(G5345,Agents!A:E,2,FALSE)</f>
        <v>Morning</v>
      </c>
    </row>
    <row r="5346" spans="1:18" x14ac:dyDescent="0.35">
      <c r="A5346" t="s">
        <v>8705</v>
      </c>
      <c r="B5346" t="s">
        <v>8706</v>
      </c>
      <c r="C5346" t="s">
        <v>12</v>
      </c>
      <c r="D5346" t="s">
        <v>38</v>
      </c>
      <c r="E5346" s="1">
        <v>46078.120138888888</v>
      </c>
      <c r="F5346" s="1">
        <v>46079.911805555559</v>
      </c>
      <c r="G5346" t="s">
        <v>91</v>
      </c>
      <c r="H5346" t="s">
        <v>15</v>
      </c>
      <c r="I5346" t="s">
        <v>16</v>
      </c>
      <c r="J5346">
        <v>4</v>
      </c>
      <c r="K5346" t="str">
        <f>IF(tickets_dataset[[#This Row],[status]] = "Closed", "Yes","No")</f>
        <v>Yes</v>
      </c>
      <c r="L5346" s="2">
        <f t="shared" si="332"/>
        <v>43.000000000116415</v>
      </c>
      <c r="M5346" t="str">
        <f t="shared" si="333"/>
        <v>No</v>
      </c>
      <c r="N5346" t="str">
        <f t="shared" si="334"/>
        <v>Feb</v>
      </c>
      <c r="O5346" s="2">
        <f t="shared" si="335"/>
        <v>1.7916666666715173</v>
      </c>
      <c r="P5346" t="str">
        <f>VLOOKUP(G5346,Agents!A:E,4,FALSE)</f>
        <v>Team5</v>
      </c>
      <c r="Q5346" t="str">
        <f>VLOOKUP(G5346,Agents!A:E,5,FALSE)</f>
        <v>Mid</v>
      </c>
      <c r="R5346" t="str">
        <f>VLOOKUP(G5346,Agents!A:E,2,FALSE)</f>
        <v>Night</v>
      </c>
    </row>
    <row r="5347" spans="1:18" x14ac:dyDescent="0.35">
      <c r="A5347" t="s">
        <v>8707</v>
      </c>
      <c r="B5347" t="s">
        <v>6723</v>
      </c>
      <c r="C5347" t="s">
        <v>50</v>
      </c>
      <c r="D5347" t="s">
        <v>38</v>
      </c>
      <c r="E5347" s="1">
        <v>46087.297222222223</v>
      </c>
      <c r="F5347" s="1">
        <v>46087.547222222223</v>
      </c>
      <c r="G5347" t="s">
        <v>211</v>
      </c>
      <c r="H5347" t="s">
        <v>15</v>
      </c>
      <c r="I5347" t="s">
        <v>16</v>
      </c>
      <c r="J5347">
        <v>4</v>
      </c>
      <c r="K5347" t="str">
        <f>IF(tickets_dataset[[#This Row],[status]] = "Closed", "Yes","No")</f>
        <v>Yes</v>
      </c>
      <c r="L5347" s="2">
        <f t="shared" si="332"/>
        <v>6</v>
      </c>
      <c r="M5347" t="str">
        <f t="shared" si="333"/>
        <v>No</v>
      </c>
      <c r="N5347" t="str">
        <f t="shared" si="334"/>
        <v>Mar</v>
      </c>
      <c r="O5347" s="2">
        <f t="shared" si="335"/>
        <v>0.25</v>
      </c>
      <c r="P5347" t="str">
        <f>VLOOKUP(G5347,Agents!A:E,4,FALSE)</f>
        <v>Team5</v>
      </c>
      <c r="Q5347" t="str">
        <f>VLOOKUP(G5347,Agents!A:E,5,FALSE)</f>
        <v>Senior</v>
      </c>
      <c r="R5347" t="str">
        <f>VLOOKUP(G5347,Agents!A:E,2,FALSE)</f>
        <v>Evening</v>
      </c>
    </row>
    <row r="5348" spans="1:18" x14ac:dyDescent="0.35">
      <c r="A5348" t="s">
        <v>8708</v>
      </c>
      <c r="B5348" t="s">
        <v>5835</v>
      </c>
      <c r="C5348" t="s">
        <v>22</v>
      </c>
      <c r="D5348" t="s">
        <v>38</v>
      </c>
      <c r="E5348" s="1">
        <v>46069.31527777778</v>
      </c>
      <c r="F5348" s="1">
        <v>46072.148611111108</v>
      </c>
      <c r="G5348" t="s">
        <v>140</v>
      </c>
      <c r="H5348" t="s">
        <v>15</v>
      </c>
      <c r="I5348" t="s">
        <v>16</v>
      </c>
      <c r="J5348">
        <v>4</v>
      </c>
      <c r="K5348" t="str">
        <f>IF(tickets_dataset[[#This Row],[status]] = "Closed", "Yes","No")</f>
        <v>Yes</v>
      </c>
      <c r="L5348" s="2">
        <f t="shared" si="332"/>
        <v>67.999999999883585</v>
      </c>
      <c r="M5348" t="str">
        <f t="shared" si="333"/>
        <v>Yes</v>
      </c>
      <c r="N5348" t="str">
        <f t="shared" si="334"/>
        <v>Feb</v>
      </c>
      <c r="O5348" s="2">
        <f t="shared" si="335"/>
        <v>2.8333333333284827</v>
      </c>
      <c r="P5348" t="str">
        <f>VLOOKUP(G5348,Agents!A:E,4,FALSE)</f>
        <v>Team1</v>
      </c>
      <c r="Q5348" t="str">
        <f>VLOOKUP(G5348,Agents!A:E,5,FALSE)</f>
        <v>Junior</v>
      </c>
      <c r="R5348" t="str">
        <f>VLOOKUP(G5348,Agents!A:E,2,FALSE)</f>
        <v>Morning</v>
      </c>
    </row>
    <row r="5349" spans="1:18" x14ac:dyDescent="0.35">
      <c r="A5349" t="s">
        <v>8709</v>
      </c>
      <c r="B5349" t="s">
        <v>4226</v>
      </c>
      <c r="C5349" t="s">
        <v>50</v>
      </c>
      <c r="D5349" t="s">
        <v>13</v>
      </c>
      <c r="E5349" s="1">
        <v>46098.870833333334</v>
      </c>
      <c r="F5349" s="1">
        <v>46098.95416666667</v>
      </c>
      <c r="G5349" t="s">
        <v>183</v>
      </c>
      <c r="H5349" t="s">
        <v>15</v>
      </c>
      <c r="I5349" t="s">
        <v>68</v>
      </c>
      <c r="J5349">
        <v>3</v>
      </c>
      <c r="K5349" t="str">
        <f>IF(tickets_dataset[[#This Row],[status]] = "Closed", "Yes","No")</f>
        <v>Yes</v>
      </c>
      <c r="L5349" s="2">
        <f t="shared" si="332"/>
        <v>2.0000000000582077</v>
      </c>
      <c r="M5349" t="str">
        <f t="shared" si="333"/>
        <v>No</v>
      </c>
      <c r="N5349" t="str">
        <f t="shared" si="334"/>
        <v>Mar</v>
      </c>
      <c r="O5349" s="2">
        <f t="shared" si="335"/>
        <v>8.3333333335758653E-2</v>
      </c>
      <c r="P5349" t="str">
        <f>VLOOKUP(G5349,Agents!A:E,4,FALSE)</f>
        <v>Team3</v>
      </c>
      <c r="Q5349" t="str">
        <f>VLOOKUP(G5349,Agents!A:E,5,FALSE)</f>
        <v>Senior</v>
      </c>
      <c r="R5349" t="str">
        <f>VLOOKUP(G5349,Agents!A:E,2,FALSE)</f>
        <v>Night</v>
      </c>
    </row>
    <row r="5350" spans="1:18" x14ac:dyDescent="0.35">
      <c r="A5350" t="s">
        <v>8710</v>
      </c>
      <c r="B5350" t="s">
        <v>6860</v>
      </c>
      <c r="C5350" t="s">
        <v>76</v>
      </c>
      <c r="D5350" t="s">
        <v>38</v>
      </c>
      <c r="E5350" s="1">
        <v>46090.74722222222</v>
      </c>
      <c r="F5350" s="1">
        <v>46092.49722222222</v>
      </c>
      <c r="G5350" t="s">
        <v>39</v>
      </c>
      <c r="H5350" t="s">
        <v>15</v>
      </c>
      <c r="I5350" t="s">
        <v>68</v>
      </c>
      <c r="J5350">
        <v>1</v>
      </c>
      <c r="K5350" t="str">
        <f>IF(tickets_dataset[[#This Row],[status]] = "Closed", "Yes","No")</f>
        <v>Yes</v>
      </c>
      <c r="L5350" s="2">
        <f t="shared" si="332"/>
        <v>42</v>
      </c>
      <c r="M5350" t="str">
        <f t="shared" si="333"/>
        <v>No</v>
      </c>
      <c r="N5350" t="str">
        <f t="shared" si="334"/>
        <v>Mar</v>
      </c>
      <c r="O5350" s="2">
        <f t="shared" si="335"/>
        <v>1.75</v>
      </c>
      <c r="P5350" t="str">
        <f>VLOOKUP(G5350,Agents!A:E,4,FALSE)</f>
        <v>Team3</v>
      </c>
      <c r="Q5350" t="str">
        <f>VLOOKUP(G5350,Agents!A:E,5,FALSE)</f>
        <v>Mid</v>
      </c>
      <c r="R5350" t="str">
        <f>VLOOKUP(G5350,Agents!A:E,2,FALSE)</f>
        <v>Night</v>
      </c>
    </row>
    <row r="5351" spans="1:18" x14ac:dyDescent="0.35">
      <c r="A5351" t="s">
        <v>8711</v>
      </c>
      <c r="B5351" t="s">
        <v>8712</v>
      </c>
      <c r="C5351" t="s">
        <v>22</v>
      </c>
      <c r="D5351" t="s">
        <v>26</v>
      </c>
      <c r="E5351" s="1">
        <v>46030.954861111109</v>
      </c>
      <c r="F5351" s="1">
        <v>46031.496527777781</v>
      </c>
      <c r="G5351" t="s">
        <v>273</v>
      </c>
      <c r="H5351" t="s">
        <v>15</v>
      </c>
      <c r="I5351" t="s">
        <v>68</v>
      </c>
      <c r="J5351">
        <v>4</v>
      </c>
      <c r="K5351" t="str">
        <f>IF(tickets_dataset[[#This Row],[status]] = "Closed", "Yes","No")</f>
        <v>Yes</v>
      </c>
      <c r="L5351" s="2">
        <f t="shared" si="332"/>
        <v>13.000000000116415</v>
      </c>
      <c r="M5351" t="str">
        <f t="shared" si="333"/>
        <v>No</v>
      </c>
      <c r="N5351" t="str">
        <f t="shared" si="334"/>
        <v>Jan</v>
      </c>
      <c r="O5351" s="2">
        <f t="shared" si="335"/>
        <v>0.54166666667151731</v>
      </c>
      <c r="P5351" t="str">
        <f>VLOOKUP(G5351,Agents!A:E,4,FALSE)</f>
        <v>Team3</v>
      </c>
      <c r="Q5351" t="str">
        <f>VLOOKUP(G5351,Agents!A:E,5,FALSE)</f>
        <v>Senior</v>
      </c>
      <c r="R5351" t="str">
        <f>VLOOKUP(G5351,Agents!A:E,2,FALSE)</f>
        <v>Evening</v>
      </c>
    </row>
    <row r="5352" spans="1:18" x14ac:dyDescent="0.35">
      <c r="A5352" t="s">
        <v>8713</v>
      </c>
      <c r="B5352" t="s">
        <v>8714</v>
      </c>
      <c r="C5352" t="s">
        <v>34</v>
      </c>
      <c r="D5352" t="s">
        <v>13</v>
      </c>
      <c r="E5352" s="1">
        <v>46099.536805555559</v>
      </c>
      <c r="F5352" s="1">
        <v>46100.078472222223</v>
      </c>
      <c r="G5352" t="s">
        <v>311</v>
      </c>
      <c r="H5352" t="s">
        <v>15</v>
      </c>
      <c r="I5352" t="s">
        <v>16</v>
      </c>
      <c r="J5352">
        <v>4</v>
      </c>
      <c r="K5352" t="str">
        <f>IF(tickets_dataset[[#This Row],[status]] = "Closed", "Yes","No")</f>
        <v>Yes</v>
      </c>
      <c r="L5352" s="2">
        <f t="shared" si="332"/>
        <v>12.999999999941792</v>
      </c>
      <c r="M5352" t="str">
        <f t="shared" si="333"/>
        <v>No</v>
      </c>
      <c r="N5352" t="str">
        <f t="shared" si="334"/>
        <v>Mar</v>
      </c>
      <c r="O5352" s="2">
        <f t="shared" si="335"/>
        <v>0.54166666666424135</v>
      </c>
      <c r="P5352" t="str">
        <f>VLOOKUP(G5352,Agents!A:E,4,FALSE)</f>
        <v>Team5</v>
      </c>
      <c r="Q5352" t="str">
        <f>VLOOKUP(G5352,Agents!A:E,5,FALSE)</f>
        <v>Senior</v>
      </c>
      <c r="R5352" t="str">
        <f>VLOOKUP(G5352,Agents!A:E,2,FALSE)</f>
        <v>Evening</v>
      </c>
    </row>
    <row r="5353" spans="1:18" x14ac:dyDescent="0.35">
      <c r="A5353" t="s">
        <v>8715</v>
      </c>
      <c r="B5353" t="s">
        <v>8716</v>
      </c>
      <c r="C5353" t="s">
        <v>76</v>
      </c>
      <c r="D5353" t="s">
        <v>13</v>
      </c>
      <c r="E5353" s="1">
        <v>46078.46875</v>
      </c>
      <c r="F5353" s="1">
        <v>46078.59375</v>
      </c>
      <c r="G5353" t="s">
        <v>170</v>
      </c>
      <c r="H5353" t="s">
        <v>15</v>
      </c>
      <c r="I5353" t="s">
        <v>16</v>
      </c>
      <c r="J5353">
        <v>5</v>
      </c>
      <c r="K5353" t="str">
        <f>IF(tickets_dataset[[#This Row],[status]] = "Closed", "Yes","No")</f>
        <v>Yes</v>
      </c>
      <c r="L5353" s="2">
        <f t="shared" si="332"/>
        <v>3</v>
      </c>
      <c r="M5353" t="str">
        <f t="shared" si="333"/>
        <v>No</v>
      </c>
      <c r="N5353" t="str">
        <f t="shared" si="334"/>
        <v>Feb</v>
      </c>
      <c r="O5353" s="2">
        <f t="shared" si="335"/>
        <v>0.125</v>
      </c>
      <c r="P5353" t="str">
        <f>VLOOKUP(G5353,Agents!A:E,4,FALSE)</f>
        <v>Team5</v>
      </c>
      <c r="Q5353" t="str">
        <f>VLOOKUP(G5353,Agents!A:E,5,FALSE)</f>
        <v>Junior</v>
      </c>
      <c r="R5353" t="str">
        <f>VLOOKUP(G5353,Agents!A:E,2,FALSE)</f>
        <v>Night</v>
      </c>
    </row>
    <row r="5354" spans="1:18" x14ac:dyDescent="0.35">
      <c r="A5354" t="s">
        <v>8717</v>
      </c>
      <c r="B5354" t="s">
        <v>8699</v>
      </c>
      <c r="C5354" t="s">
        <v>12</v>
      </c>
      <c r="D5354" t="s">
        <v>13</v>
      </c>
      <c r="E5354" s="1">
        <v>46101.664583333331</v>
      </c>
      <c r="F5354" s="1">
        <v>46103.497916666667</v>
      </c>
      <c r="G5354" t="s">
        <v>344</v>
      </c>
      <c r="H5354" t="s">
        <v>132</v>
      </c>
      <c r="I5354" t="s">
        <v>16</v>
      </c>
      <c r="J5354">
        <v>2</v>
      </c>
      <c r="K5354" t="str">
        <f>IF(tickets_dataset[[#This Row],[status]] = "Closed", "Yes","No")</f>
        <v>No</v>
      </c>
      <c r="L5354" s="2">
        <f t="shared" si="332"/>
        <v>44.000000000058208</v>
      </c>
      <c r="M5354" t="str">
        <f t="shared" si="333"/>
        <v>No</v>
      </c>
      <c r="N5354" t="str">
        <f t="shared" si="334"/>
        <v>Mar</v>
      </c>
      <c r="O5354" s="2">
        <f t="shared" si="335"/>
        <v>1.8333333333357587</v>
      </c>
      <c r="P5354" t="str">
        <f>VLOOKUP(G5354,Agents!A:E,4,FALSE)</f>
        <v>Team4</v>
      </c>
      <c r="Q5354" t="str">
        <f>VLOOKUP(G5354,Agents!A:E,5,FALSE)</f>
        <v>Senior</v>
      </c>
      <c r="R5354" t="str">
        <f>VLOOKUP(G5354,Agents!A:E,2,FALSE)</f>
        <v>Night</v>
      </c>
    </row>
    <row r="5355" spans="1:18" x14ac:dyDescent="0.35">
      <c r="A5355" t="s">
        <v>8718</v>
      </c>
      <c r="B5355" t="s">
        <v>5061</v>
      </c>
      <c r="C5355" t="s">
        <v>50</v>
      </c>
      <c r="D5355" t="s">
        <v>38</v>
      </c>
      <c r="E5355" s="1">
        <v>46089.537499999999</v>
      </c>
      <c r="F5355" s="1">
        <v>46093.120833333334</v>
      </c>
      <c r="G5355" t="s">
        <v>282</v>
      </c>
      <c r="H5355" t="s">
        <v>15</v>
      </c>
      <c r="I5355" t="s">
        <v>16</v>
      </c>
      <c r="J5355">
        <v>3</v>
      </c>
      <c r="K5355" t="str">
        <f>IF(tickets_dataset[[#This Row],[status]] = "Closed", "Yes","No")</f>
        <v>Yes</v>
      </c>
      <c r="L5355" s="2">
        <f t="shared" si="332"/>
        <v>86.000000000058208</v>
      </c>
      <c r="M5355" t="str">
        <f t="shared" si="333"/>
        <v>Yes</v>
      </c>
      <c r="N5355" t="str">
        <f t="shared" si="334"/>
        <v>Mar</v>
      </c>
      <c r="O5355" s="2">
        <f t="shared" si="335"/>
        <v>3.5833333333357587</v>
      </c>
      <c r="P5355" t="str">
        <f>VLOOKUP(G5355,Agents!A:E,4,FALSE)</f>
        <v>Team4</v>
      </c>
      <c r="Q5355" t="str">
        <f>VLOOKUP(G5355,Agents!A:E,5,FALSE)</f>
        <v>Mid</v>
      </c>
      <c r="R5355" t="str">
        <f>VLOOKUP(G5355,Agents!A:E,2,FALSE)</f>
        <v>Morning</v>
      </c>
    </row>
    <row r="5356" spans="1:18" x14ac:dyDescent="0.35">
      <c r="A5356" t="s">
        <v>8719</v>
      </c>
      <c r="B5356" t="s">
        <v>6628</v>
      </c>
      <c r="C5356" t="s">
        <v>22</v>
      </c>
      <c r="D5356" t="s">
        <v>38</v>
      </c>
      <c r="E5356" s="1">
        <v>46023.15</v>
      </c>
      <c r="F5356" s="1">
        <v>46023.691666666666</v>
      </c>
      <c r="G5356" t="s">
        <v>62</v>
      </c>
      <c r="H5356" t="s">
        <v>15</v>
      </c>
      <c r="I5356" t="s">
        <v>16</v>
      </c>
      <c r="J5356">
        <v>4</v>
      </c>
      <c r="K5356" t="str">
        <f>IF(tickets_dataset[[#This Row],[status]] = "Closed", "Yes","No")</f>
        <v>Yes</v>
      </c>
      <c r="L5356" s="2">
        <f t="shared" si="332"/>
        <v>12.999999999941792</v>
      </c>
      <c r="M5356" t="str">
        <f t="shared" si="333"/>
        <v>No</v>
      </c>
      <c r="N5356" t="str">
        <f t="shared" si="334"/>
        <v>Jan</v>
      </c>
      <c r="O5356" s="2">
        <f t="shared" si="335"/>
        <v>0.54166666666424135</v>
      </c>
      <c r="P5356" t="str">
        <f>VLOOKUP(G5356,Agents!A:E,4,FALSE)</f>
        <v>Team1</v>
      </c>
      <c r="Q5356" t="str">
        <f>VLOOKUP(G5356,Agents!A:E,5,FALSE)</f>
        <v>Junior</v>
      </c>
      <c r="R5356" t="str">
        <f>VLOOKUP(G5356,Agents!A:E,2,FALSE)</f>
        <v>Morning</v>
      </c>
    </row>
    <row r="5357" spans="1:18" x14ac:dyDescent="0.35">
      <c r="A5357" t="s">
        <v>8720</v>
      </c>
      <c r="B5357" t="s">
        <v>8721</v>
      </c>
      <c r="C5357" t="s">
        <v>34</v>
      </c>
      <c r="D5357" t="s">
        <v>13</v>
      </c>
      <c r="E5357" s="1">
        <v>46025.598611111112</v>
      </c>
      <c r="F5357" s="1">
        <v>46027.515277777777</v>
      </c>
      <c r="G5357" t="s">
        <v>221</v>
      </c>
      <c r="H5357" t="s">
        <v>28</v>
      </c>
      <c r="I5357" t="s">
        <v>16</v>
      </c>
      <c r="J5357">
        <v>4</v>
      </c>
      <c r="K5357" t="str">
        <f>IF(tickets_dataset[[#This Row],[status]] = "Closed", "Yes","No")</f>
        <v>No</v>
      </c>
      <c r="L5357" s="2">
        <f t="shared" si="332"/>
        <v>45.999999999941792</v>
      </c>
      <c r="M5357" t="str">
        <f t="shared" si="333"/>
        <v>No</v>
      </c>
      <c r="N5357" t="str">
        <f t="shared" si="334"/>
        <v>Jan</v>
      </c>
      <c r="O5357" s="2">
        <f t="shared" si="335"/>
        <v>1.9166666666642413</v>
      </c>
      <c r="P5357" t="str">
        <f>VLOOKUP(G5357,Agents!A:E,4,FALSE)</f>
        <v>Team4</v>
      </c>
      <c r="Q5357" t="str">
        <f>VLOOKUP(G5357,Agents!A:E,5,FALSE)</f>
        <v>Senior</v>
      </c>
      <c r="R5357" t="str">
        <f>VLOOKUP(G5357,Agents!A:E,2,FALSE)</f>
        <v>Morning</v>
      </c>
    </row>
    <row r="5358" spans="1:18" x14ac:dyDescent="0.35">
      <c r="A5358" t="s">
        <v>8722</v>
      </c>
      <c r="B5358" t="s">
        <v>8723</v>
      </c>
      <c r="C5358" t="s">
        <v>76</v>
      </c>
      <c r="D5358" t="s">
        <v>26</v>
      </c>
      <c r="E5358" s="1">
        <v>46104.392361111109</v>
      </c>
      <c r="F5358" s="1">
        <v>46106.350694444445</v>
      </c>
      <c r="G5358" t="s">
        <v>35</v>
      </c>
      <c r="H5358" t="s">
        <v>15</v>
      </c>
      <c r="I5358" t="s">
        <v>16</v>
      </c>
      <c r="J5358">
        <v>4</v>
      </c>
      <c r="K5358" t="str">
        <f>IF(tickets_dataset[[#This Row],[status]] = "Closed", "Yes","No")</f>
        <v>Yes</v>
      </c>
      <c r="L5358" s="2">
        <f t="shared" si="332"/>
        <v>47.000000000058208</v>
      </c>
      <c r="M5358" t="str">
        <f t="shared" si="333"/>
        <v>No</v>
      </c>
      <c r="N5358" t="str">
        <f t="shared" si="334"/>
        <v>Mar</v>
      </c>
      <c r="O5358" s="2">
        <f t="shared" si="335"/>
        <v>1.9583333333357587</v>
      </c>
      <c r="P5358" t="str">
        <f>VLOOKUP(G5358,Agents!A:E,4,FALSE)</f>
        <v>Team1</v>
      </c>
      <c r="Q5358" t="str">
        <f>VLOOKUP(G5358,Agents!A:E,5,FALSE)</f>
        <v>Senior</v>
      </c>
      <c r="R5358" t="str">
        <f>VLOOKUP(G5358,Agents!A:E,2,FALSE)</f>
        <v>Evening</v>
      </c>
    </row>
    <row r="5359" spans="1:18" x14ac:dyDescent="0.35">
      <c r="A5359" t="s">
        <v>8724</v>
      </c>
      <c r="B5359" t="s">
        <v>1739</v>
      </c>
      <c r="C5359" t="s">
        <v>76</v>
      </c>
      <c r="D5359" t="s">
        <v>26</v>
      </c>
      <c r="E5359" s="1">
        <v>46064.237500000003</v>
      </c>
      <c r="F5359" s="1">
        <v>46067.112500000003</v>
      </c>
      <c r="G5359" t="s">
        <v>23</v>
      </c>
      <c r="H5359" t="s">
        <v>15</v>
      </c>
      <c r="I5359" t="s">
        <v>16</v>
      </c>
      <c r="J5359">
        <v>4</v>
      </c>
      <c r="K5359" t="str">
        <f>IF(tickets_dataset[[#This Row],[status]] = "Closed", "Yes","No")</f>
        <v>Yes</v>
      </c>
      <c r="L5359" s="2">
        <f t="shared" si="332"/>
        <v>69</v>
      </c>
      <c r="M5359" t="str">
        <f t="shared" si="333"/>
        <v>Yes</v>
      </c>
      <c r="N5359" t="str">
        <f t="shared" si="334"/>
        <v>Feb</v>
      </c>
      <c r="O5359" s="2">
        <f t="shared" si="335"/>
        <v>2.875</v>
      </c>
      <c r="P5359" t="str">
        <f>VLOOKUP(G5359,Agents!A:E,4,FALSE)</f>
        <v>Team3</v>
      </c>
      <c r="Q5359" t="str">
        <f>VLOOKUP(G5359,Agents!A:E,5,FALSE)</f>
        <v>Senior</v>
      </c>
      <c r="R5359" t="str">
        <f>VLOOKUP(G5359,Agents!A:E,2,FALSE)</f>
        <v>Evening</v>
      </c>
    </row>
    <row r="5360" spans="1:18" x14ac:dyDescent="0.35">
      <c r="A5360" t="s">
        <v>8725</v>
      </c>
      <c r="B5360" t="s">
        <v>2519</v>
      </c>
      <c r="C5360" t="s">
        <v>12</v>
      </c>
      <c r="D5360" t="s">
        <v>38</v>
      </c>
      <c r="E5360" s="1">
        <v>46045.065972222219</v>
      </c>
      <c r="F5360" s="1">
        <v>46048.940972222219</v>
      </c>
      <c r="G5360" t="s">
        <v>183</v>
      </c>
      <c r="H5360" t="s">
        <v>15</v>
      </c>
      <c r="I5360" t="s">
        <v>16</v>
      </c>
      <c r="J5360">
        <v>2</v>
      </c>
      <c r="K5360" t="str">
        <f>IF(tickets_dataset[[#This Row],[status]] = "Closed", "Yes","No")</f>
        <v>Yes</v>
      </c>
      <c r="L5360" s="2">
        <f t="shared" si="332"/>
        <v>93</v>
      </c>
      <c r="M5360" t="str">
        <f t="shared" si="333"/>
        <v>Yes</v>
      </c>
      <c r="N5360" t="str">
        <f t="shared" si="334"/>
        <v>Jan</v>
      </c>
      <c r="O5360" s="2">
        <f t="shared" si="335"/>
        <v>3.875</v>
      </c>
      <c r="P5360" t="str">
        <f>VLOOKUP(G5360,Agents!A:E,4,FALSE)</f>
        <v>Team3</v>
      </c>
      <c r="Q5360" t="str">
        <f>VLOOKUP(G5360,Agents!A:E,5,FALSE)</f>
        <v>Senior</v>
      </c>
      <c r="R5360" t="str">
        <f>VLOOKUP(G5360,Agents!A:E,2,FALSE)</f>
        <v>Night</v>
      </c>
    </row>
    <row r="5361" spans="1:18" x14ac:dyDescent="0.35">
      <c r="A5361" t="s">
        <v>8726</v>
      </c>
      <c r="B5361" t="s">
        <v>7578</v>
      </c>
      <c r="C5361" t="s">
        <v>22</v>
      </c>
      <c r="D5361" t="s">
        <v>13</v>
      </c>
      <c r="E5361" s="1">
        <v>46081.742361111108</v>
      </c>
      <c r="F5361" s="1">
        <v>46081.825694444444</v>
      </c>
      <c r="G5361" t="s">
        <v>190</v>
      </c>
      <c r="H5361" t="s">
        <v>15</v>
      </c>
      <c r="I5361" t="s">
        <v>68</v>
      </c>
      <c r="J5361">
        <v>3</v>
      </c>
      <c r="K5361" t="str">
        <f>IF(tickets_dataset[[#This Row],[status]] = "Closed", "Yes","No")</f>
        <v>Yes</v>
      </c>
      <c r="L5361" s="2">
        <f t="shared" si="332"/>
        <v>2.0000000000582077</v>
      </c>
      <c r="M5361" t="str">
        <f t="shared" si="333"/>
        <v>No</v>
      </c>
      <c r="N5361" t="str">
        <f t="shared" si="334"/>
        <v>Feb</v>
      </c>
      <c r="O5361" s="2">
        <f t="shared" si="335"/>
        <v>8.3333333335758653E-2</v>
      </c>
      <c r="P5361" t="str">
        <f>VLOOKUP(G5361,Agents!A:E,4,FALSE)</f>
        <v>Team1</v>
      </c>
      <c r="Q5361" t="str">
        <f>VLOOKUP(G5361,Agents!A:E,5,FALSE)</f>
        <v>Senior</v>
      </c>
      <c r="R5361" t="str">
        <f>VLOOKUP(G5361,Agents!A:E,2,FALSE)</f>
        <v>Night</v>
      </c>
    </row>
    <row r="5362" spans="1:18" x14ac:dyDescent="0.35">
      <c r="A5362" t="s">
        <v>8727</v>
      </c>
      <c r="B5362" t="s">
        <v>6030</v>
      </c>
      <c r="C5362" t="s">
        <v>76</v>
      </c>
      <c r="D5362" t="s">
        <v>38</v>
      </c>
      <c r="E5362" s="1">
        <v>46058.819444444445</v>
      </c>
      <c r="F5362" s="1">
        <v>46062.069444444445</v>
      </c>
      <c r="G5362" t="s">
        <v>35</v>
      </c>
      <c r="H5362" t="s">
        <v>15</v>
      </c>
      <c r="I5362" t="s">
        <v>16</v>
      </c>
      <c r="J5362">
        <v>3</v>
      </c>
      <c r="K5362" t="str">
        <f>IF(tickets_dataset[[#This Row],[status]] = "Closed", "Yes","No")</f>
        <v>Yes</v>
      </c>
      <c r="L5362" s="2">
        <f t="shared" si="332"/>
        <v>78</v>
      </c>
      <c r="M5362" t="str">
        <f t="shared" si="333"/>
        <v>Yes</v>
      </c>
      <c r="N5362" t="str">
        <f t="shared" si="334"/>
        <v>Feb</v>
      </c>
      <c r="O5362" s="2">
        <f t="shared" si="335"/>
        <v>3.25</v>
      </c>
      <c r="P5362" t="str">
        <f>VLOOKUP(G5362,Agents!A:E,4,FALSE)</f>
        <v>Team1</v>
      </c>
      <c r="Q5362" t="str">
        <f>VLOOKUP(G5362,Agents!A:E,5,FALSE)</f>
        <v>Senior</v>
      </c>
      <c r="R5362" t="str">
        <f>VLOOKUP(G5362,Agents!A:E,2,FALSE)</f>
        <v>Evening</v>
      </c>
    </row>
    <row r="5363" spans="1:18" x14ac:dyDescent="0.35">
      <c r="A5363" t="s">
        <v>8728</v>
      </c>
      <c r="B5363" t="s">
        <v>6134</v>
      </c>
      <c r="C5363" t="s">
        <v>50</v>
      </c>
      <c r="D5363" t="s">
        <v>26</v>
      </c>
      <c r="E5363" s="1">
        <v>46031.780555555553</v>
      </c>
      <c r="F5363" s="1">
        <v>46033.322222222225</v>
      </c>
      <c r="G5363" t="s">
        <v>62</v>
      </c>
      <c r="H5363" t="s">
        <v>15</v>
      </c>
      <c r="I5363" t="s">
        <v>16</v>
      </c>
      <c r="J5363">
        <v>5</v>
      </c>
      <c r="K5363" t="str">
        <f>IF(tickets_dataset[[#This Row],[status]] = "Closed", "Yes","No")</f>
        <v>Yes</v>
      </c>
      <c r="L5363" s="2">
        <f t="shared" si="332"/>
        <v>37.000000000116415</v>
      </c>
      <c r="M5363" t="str">
        <f t="shared" si="333"/>
        <v>No</v>
      </c>
      <c r="N5363" t="str">
        <f t="shared" si="334"/>
        <v>Jan</v>
      </c>
      <c r="O5363" s="2">
        <f t="shared" si="335"/>
        <v>1.5416666666715173</v>
      </c>
      <c r="P5363" t="str">
        <f>VLOOKUP(G5363,Agents!A:E,4,FALSE)</f>
        <v>Team1</v>
      </c>
      <c r="Q5363" t="str">
        <f>VLOOKUP(G5363,Agents!A:E,5,FALSE)</f>
        <v>Junior</v>
      </c>
      <c r="R5363" t="str">
        <f>VLOOKUP(G5363,Agents!A:E,2,FALSE)</f>
        <v>Morning</v>
      </c>
    </row>
    <row r="5364" spans="1:18" x14ac:dyDescent="0.35">
      <c r="A5364" t="s">
        <v>8729</v>
      </c>
      <c r="B5364" t="s">
        <v>2303</v>
      </c>
      <c r="C5364" t="s">
        <v>34</v>
      </c>
      <c r="D5364" t="s">
        <v>38</v>
      </c>
      <c r="E5364" s="1">
        <v>46047.71875</v>
      </c>
      <c r="F5364" s="1">
        <v>46050.177083333336</v>
      </c>
      <c r="G5364" t="s">
        <v>27</v>
      </c>
      <c r="H5364" t="s">
        <v>28</v>
      </c>
      <c r="I5364" t="s">
        <v>16</v>
      </c>
      <c r="J5364">
        <v>4</v>
      </c>
      <c r="K5364" t="str">
        <f>IF(tickets_dataset[[#This Row],[status]] = "Closed", "Yes","No")</f>
        <v>No</v>
      </c>
      <c r="L5364" s="2">
        <f t="shared" si="332"/>
        <v>59.000000000058208</v>
      </c>
      <c r="M5364" t="str">
        <f t="shared" si="333"/>
        <v>Yes</v>
      </c>
      <c r="N5364" t="str">
        <f t="shared" si="334"/>
        <v>Jan</v>
      </c>
      <c r="O5364" s="2">
        <f t="shared" si="335"/>
        <v>2.4583333333357587</v>
      </c>
      <c r="P5364" t="str">
        <f>VLOOKUP(G5364,Agents!A:E,4,FALSE)</f>
        <v>Team5</v>
      </c>
      <c r="Q5364" t="str">
        <f>VLOOKUP(G5364,Agents!A:E,5,FALSE)</f>
        <v>Senior</v>
      </c>
      <c r="R5364" t="str">
        <f>VLOOKUP(G5364,Agents!A:E,2,FALSE)</f>
        <v>Morning</v>
      </c>
    </row>
    <row r="5365" spans="1:18" x14ac:dyDescent="0.35">
      <c r="A5365" t="s">
        <v>8730</v>
      </c>
      <c r="B5365" t="s">
        <v>8731</v>
      </c>
      <c r="C5365" t="s">
        <v>34</v>
      </c>
      <c r="D5365" t="s">
        <v>13</v>
      </c>
      <c r="E5365" s="1">
        <v>46089.726388888892</v>
      </c>
      <c r="F5365" s="1">
        <v>46090.226388888892</v>
      </c>
      <c r="G5365" t="s">
        <v>19</v>
      </c>
      <c r="H5365" t="s">
        <v>15</v>
      </c>
      <c r="I5365" t="s">
        <v>16</v>
      </c>
      <c r="J5365">
        <v>4</v>
      </c>
      <c r="K5365" t="str">
        <f>IF(tickets_dataset[[#This Row],[status]] = "Closed", "Yes","No")</f>
        <v>Yes</v>
      </c>
      <c r="L5365" s="2">
        <f t="shared" si="332"/>
        <v>12</v>
      </c>
      <c r="M5365" t="str">
        <f t="shared" si="333"/>
        <v>No</v>
      </c>
      <c r="N5365" t="str">
        <f t="shared" si="334"/>
        <v>Mar</v>
      </c>
      <c r="O5365" s="2">
        <f t="shared" si="335"/>
        <v>0.5</v>
      </c>
      <c r="P5365" t="str">
        <f>VLOOKUP(G5365,Agents!A:E,4,FALSE)</f>
        <v>Team4</v>
      </c>
      <c r="Q5365" t="str">
        <f>VLOOKUP(G5365,Agents!A:E,5,FALSE)</f>
        <v>Senior</v>
      </c>
      <c r="R5365" t="str">
        <f>VLOOKUP(G5365,Agents!A:E,2,FALSE)</f>
        <v>Evening</v>
      </c>
    </row>
    <row r="5366" spans="1:18" x14ac:dyDescent="0.35">
      <c r="A5366" t="s">
        <v>8732</v>
      </c>
      <c r="B5366" t="s">
        <v>8733</v>
      </c>
      <c r="C5366" t="s">
        <v>50</v>
      </c>
      <c r="D5366" t="s">
        <v>38</v>
      </c>
      <c r="E5366" s="1">
        <v>46049.743750000001</v>
      </c>
      <c r="F5366" s="1">
        <v>46050.660416666666</v>
      </c>
      <c r="G5366" t="s">
        <v>149</v>
      </c>
      <c r="H5366" t="s">
        <v>15</v>
      </c>
      <c r="I5366" t="s">
        <v>16</v>
      </c>
      <c r="J5366">
        <v>4</v>
      </c>
      <c r="K5366" t="str">
        <f>IF(tickets_dataset[[#This Row],[status]] = "Closed", "Yes","No")</f>
        <v>Yes</v>
      </c>
      <c r="L5366" s="2">
        <f t="shared" si="332"/>
        <v>21.999999999941792</v>
      </c>
      <c r="M5366" t="str">
        <f t="shared" si="333"/>
        <v>No</v>
      </c>
      <c r="N5366" t="str">
        <f t="shared" si="334"/>
        <v>Jan</v>
      </c>
      <c r="O5366" s="2">
        <f t="shared" si="335"/>
        <v>0.91666666666424135</v>
      </c>
      <c r="P5366" t="str">
        <f>VLOOKUP(G5366,Agents!A:E,4,FALSE)</f>
        <v>Team3</v>
      </c>
      <c r="Q5366" t="str">
        <f>VLOOKUP(G5366,Agents!A:E,5,FALSE)</f>
        <v>Mid</v>
      </c>
      <c r="R5366" t="str">
        <f>VLOOKUP(G5366,Agents!A:E,2,FALSE)</f>
        <v>Night</v>
      </c>
    </row>
    <row r="5367" spans="1:18" x14ac:dyDescent="0.35">
      <c r="A5367" t="s">
        <v>8734</v>
      </c>
      <c r="B5367" t="s">
        <v>5220</v>
      </c>
      <c r="C5367" t="s">
        <v>34</v>
      </c>
      <c r="D5367" t="s">
        <v>38</v>
      </c>
      <c r="E5367" s="1">
        <v>46072.73541666667</v>
      </c>
      <c r="F5367" s="1">
        <v>46072.98541666667</v>
      </c>
      <c r="G5367" t="s">
        <v>83</v>
      </c>
      <c r="H5367" t="s">
        <v>15</v>
      </c>
      <c r="I5367" t="s">
        <v>16</v>
      </c>
      <c r="J5367">
        <v>4</v>
      </c>
      <c r="K5367" t="str">
        <f>IF(tickets_dataset[[#This Row],[status]] = "Closed", "Yes","No")</f>
        <v>Yes</v>
      </c>
      <c r="L5367" s="2">
        <f t="shared" si="332"/>
        <v>6</v>
      </c>
      <c r="M5367" t="str">
        <f t="shared" si="333"/>
        <v>No</v>
      </c>
      <c r="N5367" t="str">
        <f t="shared" si="334"/>
        <v>Feb</v>
      </c>
      <c r="O5367" s="2">
        <f t="shared" si="335"/>
        <v>0.25</v>
      </c>
      <c r="P5367" t="str">
        <f>VLOOKUP(G5367,Agents!A:E,4,FALSE)</f>
        <v>Team2</v>
      </c>
      <c r="Q5367" t="str">
        <f>VLOOKUP(G5367,Agents!A:E,5,FALSE)</f>
        <v>Junior</v>
      </c>
      <c r="R5367" t="str">
        <f>VLOOKUP(G5367,Agents!A:E,2,FALSE)</f>
        <v>Night</v>
      </c>
    </row>
    <row r="5368" spans="1:18" x14ac:dyDescent="0.35">
      <c r="A5368" t="s">
        <v>8735</v>
      </c>
      <c r="B5368" t="s">
        <v>3928</v>
      </c>
      <c r="C5368" t="s">
        <v>76</v>
      </c>
      <c r="D5368" t="s">
        <v>38</v>
      </c>
      <c r="E5368" s="1">
        <v>46110.586111111108</v>
      </c>
      <c r="F5368" s="1">
        <v>46110.836111111108</v>
      </c>
      <c r="G5368" t="s">
        <v>73</v>
      </c>
      <c r="H5368" t="s">
        <v>15</v>
      </c>
      <c r="I5368" t="s">
        <v>16</v>
      </c>
      <c r="J5368">
        <v>3</v>
      </c>
      <c r="K5368" t="str">
        <f>IF(tickets_dataset[[#This Row],[status]] = "Closed", "Yes","No")</f>
        <v>Yes</v>
      </c>
      <c r="L5368" s="2">
        <f t="shared" si="332"/>
        <v>6</v>
      </c>
      <c r="M5368" t="str">
        <f t="shared" si="333"/>
        <v>No</v>
      </c>
      <c r="N5368" t="str">
        <f t="shared" si="334"/>
        <v>Mar</v>
      </c>
      <c r="O5368" s="2">
        <f t="shared" si="335"/>
        <v>0.25</v>
      </c>
      <c r="P5368" t="str">
        <f>VLOOKUP(G5368,Agents!A:E,4,FALSE)</f>
        <v>Team4</v>
      </c>
      <c r="Q5368" t="str">
        <f>VLOOKUP(G5368,Agents!A:E,5,FALSE)</f>
        <v>Senior</v>
      </c>
      <c r="R5368" t="str">
        <f>VLOOKUP(G5368,Agents!A:E,2,FALSE)</f>
        <v>Night</v>
      </c>
    </row>
    <row r="5369" spans="1:18" x14ac:dyDescent="0.35">
      <c r="A5369" t="s">
        <v>8736</v>
      </c>
      <c r="B5369" t="s">
        <v>4105</v>
      </c>
      <c r="C5369" t="s">
        <v>12</v>
      </c>
      <c r="D5369" t="s">
        <v>13</v>
      </c>
      <c r="E5369" s="1">
        <v>46073.821527777778</v>
      </c>
      <c r="F5369" s="1">
        <v>46074.821527777778</v>
      </c>
      <c r="G5369" t="s">
        <v>239</v>
      </c>
      <c r="H5369" t="s">
        <v>15</v>
      </c>
      <c r="I5369" t="s">
        <v>16</v>
      </c>
      <c r="J5369">
        <v>4</v>
      </c>
      <c r="K5369" t="str">
        <f>IF(tickets_dataset[[#This Row],[status]] = "Closed", "Yes","No")</f>
        <v>Yes</v>
      </c>
      <c r="L5369" s="2">
        <f t="shared" si="332"/>
        <v>24</v>
      </c>
      <c r="M5369" t="str">
        <f t="shared" si="333"/>
        <v>No</v>
      </c>
      <c r="N5369" t="str">
        <f t="shared" si="334"/>
        <v>Feb</v>
      </c>
      <c r="O5369" s="2">
        <f t="shared" si="335"/>
        <v>1</v>
      </c>
      <c r="P5369" t="str">
        <f>VLOOKUP(G5369,Agents!A:E,4,FALSE)</f>
        <v>Team1</v>
      </c>
      <c r="Q5369" t="str">
        <f>VLOOKUP(G5369,Agents!A:E,5,FALSE)</f>
        <v>Senior</v>
      </c>
      <c r="R5369" t="str">
        <f>VLOOKUP(G5369,Agents!A:E,2,FALSE)</f>
        <v>Evening</v>
      </c>
    </row>
    <row r="5370" spans="1:18" x14ac:dyDescent="0.35">
      <c r="A5370" t="s">
        <v>8737</v>
      </c>
      <c r="B5370" t="s">
        <v>6352</v>
      </c>
      <c r="C5370" t="s">
        <v>12</v>
      </c>
      <c r="D5370" t="s">
        <v>13</v>
      </c>
      <c r="E5370" s="1">
        <v>46053.024305555555</v>
      </c>
      <c r="F5370" s="1">
        <v>46053.399305555555</v>
      </c>
      <c r="G5370" t="s">
        <v>344</v>
      </c>
      <c r="H5370" t="s">
        <v>132</v>
      </c>
      <c r="I5370" t="s">
        <v>16</v>
      </c>
      <c r="J5370">
        <v>4</v>
      </c>
      <c r="K5370" t="str">
        <f>IF(tickets_dataset[[#This Row],[status]] = "Closed", "Yes","No")</f>
        <v>No</v>
      </c>
      <c r="L5370" s="2">
        <f t="shared" si="332"/>
        <v>9</v>
      </c>
      <c r="M5370" t="str">
        <f t="shared" si="333"/>
        <v>No</v>
      </c>
      <c r="N5370" t="str">
        <f t="shared" si="334"/>
        <v>Jan</v>
      </c>
      <c r="O5370" s="2">
        <f t="shared" si="335"/>
        <v>0.375</v>
      </c>
      <c r="P5370" t="str">
        <f>VLOOKUP(G5370,Agents!A:E,4,FALSE)</f>
        <v>Team4</v>
      </c>
      <c r="Q5370" t="str">
        <f>VLOOKUP(G5370,Agents!A:E,5,FALSE)</f>
        <v>Senior</v>
      </c>
      <c r="R5370" t="str">
        <f>VLOOKUP(G5370,Agents!A:E,2,FALSE)</f>
        <v>Night</v>
      </c>
    </row>
    <row r="5371" spans="1:18" x14ac:dyDescent="0.35">
      <c r="A5371" t="s">
        <v>8738</v>
      </c>
      <c r="B5371" t="s">
        <v>3222</v>
      </c>
      <c r="C5371" t="s">
        <v>76</v>
      </c>
      <c r="D5371" t="s">
        <v>38</v>
      </c>
      <c r="E5371" s="1">
        <v>46041.095138888886</v>
      </c>
      <c r="F5371" s="1">
        <v>46043.053472222222</v>
      </c>
      <c r="G5371" t="s">
        <v>77</v>
      </c>
      <c r="H5371" t="s">
        <v>15</v>
      </c>
      <c r="I5371" t="s">
        <v>16</v>
      </c>
      <c r="J5371">
        <v>3</v>
      </c>
      <c r="K5371" t="str">
        <f>IF(tickets_dataset[[#This Row],[status]] = "Closed", "Yes","No")</f>
        <v>Yes</v>
      </c>
      <c r="L5371" s="2">
        <f t="shared" si="332"/>
        <v>47.000000000058208</v>
      </c>
      <c r="M5371" t="str">
        <f t="shared" si="333"/>
        <v>No</v>
      </c>
      <c r="N5371" t="str">
        <f t="shared" si="334"/>
        <v>Jan</v>
      </c>
      <c r="O5371" s="2">
        <f t="shared" si="335"/>
        <v>1.9583333333357587</v>
      </c>
      <c r="P5371" t="str">
        <f>VLOOKUP(G5371,Agents!A:E,4,FALSE)</f>
        <v>Team5</v>
      </c>
      <c r="Q5371" t="str">
        <f>VLOOKUP(G5371,Agents!A:E,5,FALSE)</f>
        <v>Junior</v>
      </c>
      <c r="R5371" t="str">
        <f>VLOOKUP(G5371,Agents!A:E,2,FALSE)</f>
        <v>Evening</v>
      </c>
    </row>
    <row r="5372" spans="1:18" x14ac:dyDescent="0.35">
      <c r="A5372" t="s">
        <v>8739</v>
      </c>
      <c r="B5372" t="s">
        <v>8740</v>
      </c>
      <c r="C5372" t="s">
        <v>76</v>
      </c>
      <c r="D5372" t="s">
        <v>26</v>
      </c>
      <c r="E5372" s="1">
        <v>46024.879166666666</v>
      </c>
      <c r="F5372" s="1">
        <v>46025.379166666666</v>
      </c>
      <c r="G5372" t="s">
        <v>27</v>
      </c>
      <c r="H5372" t="s">
        <v>15</v>
      </c>
      <c r="I5372" t="s">
        <v>16</v>
      </c>
      <c r="J5372">
        <v>5</v>
      </c>
      <c r="K5372" t="str">
        <f>IF(tickets_dataset[[#This Row],[status]] = "Closed", "Yes","No")</f>
        <v>Yes</v>
      </c>
      <c r="L5372" s="2">
        <f t="shared" si="332"/>
        <v>12</v>
      </c>
      <c r="M5372" t="str">
        <f t="shared" si="333"/>
        <v>No</v>
      </c>
      <c r="N5372" t="str">
        <f t="shared" si="334"/>
        <v>Jan</v>
      </c>
      <c r="O5372" s="2">
        <f t="shared" si="335"/>
        <v>0.5</v>
      </c>
      <c r="P5372" t="str">
        <f>VLOOKUP(G5372,Agents!A:E,4,FALSE)</f>
        <v>Team5</v>
      </c>
      <c r="Q5372" t="str">
        <f>VLOOKUP(G5372,Agents!A:E,5,FALSE)</f>
        <v>Senior</v>
      </c>
      <c r="R5372" t="str">
        <f>VLOOKUP(G5372,Agents!A:E,2,FALSE)</f>
        <v>Morning</v>
      </c>
    </row>
    <row r="5373" spans="1:18" x14ac:dyDescent="0.35">
      <c r="A5373" t="s">
        <v>8741</v>
      </c>
      <c r="B5373" t="s">
        <v>5820</v>
      </c>
      <c r="C5373" t="s">
        <v>12</v>
      </c>
      <c r="D5373" t="s">
        <v>38</v>
      </c>
      <c r="E5373" s="1">
        <v>46104.86041666667</v>
      </c>
      <c r="F5373" s="1">
        <v>46105.11041666667</v>
      </c>
      <c r="G5373" t="s">
        <v>23</v>
      </c>
      <c r="H5373" t="s">
        <v>15</v>
      </c>
      <c r="I5373" t="s">
        <v>16</v>
      </c>
      <c r="J5373">
        <v>4</v>
      </c>
      <c r="K5373" t="str">
        <f>IF(tickets_dataset[[#This Row],[status]] = "Closed", "Yes","No")</f>
        <v>Yes</v>
      </c>
      <c r="L5373" s="2">
        <f t="shared" si="332"/>
        <v>6</v>
      </c>
      <c r="M5373" t="str">
        <f t="shared" si="333"/>
        <v>No</v>
      </c>
      <c r="N5373" t="str">
        <f t="shared" si="334"/>
        <v>Mar</v>
      </c>
      <c r="O5373" s="2">
        <f t="shared" si="335"/>
        <v>0.25</v>
      </c>
      <c r="P5373" t="str">
        <f>VLOOKUP(G5373,Agents!A:E,4,FALSE)</f>
        <v>Team3</v>
      </c>
      <c r="Q5373" t="str">
        <f>VLOOKUP(G5373,Agents!A:E,5,FALSE)</f>
        <v>Senior</v>
      </c>
      <c r="R5373" t="str">
        <f>VLOOKUP(G5373,Agents!A:E,2,FALSE)</f>
        <v>Evening</v>
      </c>
    </row>
    <row r="5374" spans="1:18" x14ac:dyDescent="0.35">
      <c r="A5374" t="s">
        <v>8742</v>
      </c>
      <c r="B5374" t="s">
        <v>8743</v>
      </c>
      <c r="C5374" t="s">
        <v>12</v>
      </c>
      <c r="D5374" t="s">
        <v>38</v>
      </c>
      <c r="E5374" s="1">
        <v>46064.85</v>
      </c>
      <c r="F5374" s="1">
        <v>46068.058333333334</v>
      </c>
      <c r="G5374" t="s">
        <v>42</v>
      </c>
      <c r="H5374" t="s">
        <v>15</v>
      </c>
      <c r="I5374" t="s">
        <v>16</v>
      </c>
      <c r="J5374">
        <v>4</v>
      </c>
      <c r="K5374" t="str">
        <f>IF(tickets_dataset[[#This Row],[status]] = "Closed", "Yes","No")</f>
        <v>Yes</v>
      </c>
      <c r="L5374" s="2">
        <f t="shared" si="332"/>
        <v>77.000000000058208</v>
      </c>
      <c r="M5374" t="str">
        <f t="shared" si="333"/>
        <v>Yes</v>
      </c>
      <c r="N5374" t="str">
        <f t="shared" si="334"/>
        <v>Feb</v>
      </c>
      <c r="O5374" s="2">
        <f t="shared" si="335"/>
        <v>3.2083333333357587</v>
      </c>
      <c r="P5374" t="str">
        <f>VLOOKUP(G5374,Agents!A:E,4,FALSE)</f>
        <v>Team2</v>
      </c>
      <c r="Q5374" t="str">
        <f>VLOOKUP(G5374,Agents!A:E,5,FALSE)</f>
        <v>Junior</v>
      </c>
      <c r="R5374" t="str">
        <f>VLOOKUP(G5374,Agents!A:E,2,FALSE)</f>
        <v>Night</v>
      </c>
    </row>
    <row r="5375" spans="1:18" x14ac:dyDescent="0.35">
      <c r="A5375" t="s">
        <v>8744</v>
      </c>
      <c r="B5375" t="s">
        <v>6477</v>
      </c>
      <c r="C5375" t="s">
        <v>34</v>
      </c>
      <c r="D5375" t="s">
        <v>26</v>
      </c>
      <c r="E5375" s="1">
        <v>46108.693749999999</v>
      </c>
      <c r="F5375" s="1">
        <v>46111.152083333334</v>
      </c>
      <c r="G5375" t="s">
        <v>221</v>
      </c>
      <c r="H5375" t="s">
        <v>15</v>
      </c>
      <c r="I5375" t="s">
        <v>16</v>
      </c>
      <c r="J5375">
        <v>5</v>
      </c>
      <c r="K5375" t="str">
        <f>IF(tickets_dataset[[#This Row],[status]] = "Closed", "Yes","No")</f>
        <v>Yes</v>
      </c>
      <c r="L5375" s="2">
        <f t="shared" si="332"/>
        <v>59.000000000058208</v>
      </c>
      <c r="M5375" t="str">
        <f t="shared" si="333"/>
        <v>Yes</v>
      </c>
      <c r="N5375" t="str">
        <f t="shared" si="334"/>
        <v>Mar</v>
      </c>
      <c r="O5375" s="2">
        <f t="shared" si="335"/>
        <v>2.4583333333357587</v>
      </c>
      <c r="P5375" t="str">
        <f>VLOOKUP(G5375,Agents!A:E,4,FALSE)</f>
        <v>Team4</v>
      </c>
      <c r="Q5375" t="str">
        <f>VLOOKUP(G5375,Agents!A:E,5,FALSE)</f>
        <v>Senior</v>
      </c>
      <c r="R5375" t="str">
        <f>VLOOKUP(G5375,Agents!A:E,2,FALSE)</f>
        <v>Morning</v>
      </c>
    </row>
    <row r="5376" spans="1:18" x14ac:dyDescent="0.35">
      <c r="A5376" t="s">
        <v>8745</v>
      </c>
      <c r="B5376" t="s">
        <v>2319</v>
      </c>
      <c r="C5376" t="s">
        <v>22</v>
      </c>
      <c r="D5376" t="s">
        <v>38</v>
      </c>
      <c r="E5376" s="1">
        <v>46070.450694444444</v>
      </c>
      <c r="F5376" s="1">
        <v>46073.65902777778</v>
      </c>
      <c r="G5376" t="s">
        <v>56</v>
      </c>
      <c r="H5376" t="s">
        <v>15</v>
      </c>
      <c r="I5376" t="s">
        <v>16</v>
      </c>
      <c r="J5376">
        <v>5</v>
      </c>
      <c r="K5376" t="str">
        <f>IF(tickets_dataset[[#This Row],[status]] = "Closed", "Yes","No")</f>
        <v>Yes</v>
      </c>
      <c r="L5376" s="2">
        <f t="shared" si="332"/>
        <v>77.000000000058208</v>
      </c>
      <c r="M5376" t="str">
        <f t="shared" si="333"/>
        <v>Yes</v>
      </c>
      <c r="N5376" t="str">
        <f t="shared" si="334"/>
        <v>Feb</v>
      </c>
      <c r="O5376" s="2">
        <f t="shared" si="335"/>
        <v>3.2083333333357587</v>
      </c>
      <c r="P5376" t="str">
        <f>VLOOKUP(G5376,Agents!A:E,4,FALSE)</f>
        <v>Team1</v>
      </c>
      <c r="Q5376" t="str">
        <f>VLOOKUP(G5376,Agents!A:E,5,FALSE)</f>
        <v>Senior</v>
      </c>
      <c r="R5376" t="str">
        <f>VLOOKUP(G5376,Agents!A:E,2,FALSE)</f>
        <v>Night</v>
      </c>
    </row>
    <row r="5377" spans="1:18" x14ac:dyDescent="0.35">
      <c r="A5377" t="s">
        <v>8746</v>
      </c>
      <c r="B5377" t="s">
        <v>1434</v>
      </c>
      <c r="C5377" t="s">
        <v>76</v>
      </c>
      <c r="D5377" t="s">
        <v>13</v>
      </c>
      <c r="E5377" s="1">
        <v>46103.189583333333</v>
      </c>
      <c r="F5377" s="1">
        <v>46103.689583333333</v>
      </c>
      <c r="G5377" t="s">
        <v>35</v>
      </c>
      <c r="H5377" t="s">
        <v>15</v>
      </c>
      <c r="I5377" t="s">
        <v>16</v>
      </c>
      <c r="J5377">
        <v>4</v>
      </c>
      <c r="K5377" t="str">
        <f>IF(tickets_dataset[[#This Row],[status]] = "Closed", "Yes","No")</f>
        <v>Yes</v>
      </c>
      <c r="L5377" s="2">
        <f t="shared" si="332"/>
        <v>12</v>
      </c>
      <c r="M5377" t="str">
        <f t="shared" si="333"/>
        <v>No</v>
      </c>
      <c r="N5377" t="str">
        <f t="shared" si="334"/>
        <v>Mar</v>
      </c>
      <c r="O5377" s="2">
        <f t="shared" si="335"/>
        <v>0.5</v>
      </c>
      <c r="P5377" t="str">
        <f>VLOOKUP(G5377,Agents!A:E,4,FALSE)</f>
        <v>Team1</v>
      </c>
      <c r="Q5377" t="str">
        <f>VLOOKUP(G5377,Agents!A:E,5,FALSE)</f>
        <v>Senior</v>
      </c>
      <c r="R5377" t="str">
        <f>VLOOKUP(G5377,Agents!A:E,2,FALSE)</f>
        <v>Evening</v>
      </c>
    </row>
    <row r="5378" spans="1:18" x14ac:dyDescent="0.35">
      <c r="A5378" t="s">
        <v>8747</v>
      </c>
      <c r="B5378" t="s">
        <v>4934</v>
      </c>
      <c r="C5378" t="s">
        <v>12</v>
      </c>
      <c r="D5378" t="s">
        <v>26</v>
      </c>
      <c r="E5378" s="1">
        <v>46084.509722222225</v>
      </c>
      <c r="F5378" s="1">
        <v>46085.634722222225</v>
      </c>
      <c r="G5378" t="s">
        <v>119</v>
      </c>
      <c r="H5378" t="s">
        <v>15</v>
      </c>
      <c r="I5378" t="s">
        <v>16</v>
      </c>
      <c r="J5378">
        <v>5</v>
      </c>
      <c r="K5378" t="str">
        <f>IF(tickets_dataset[[#This Row],[status]] = "Closed", "Yes","No")</f>
        <v>Yes</v>
      </c>
      <c r="L5378" s="2">
        <f t="shared" ref="L5378:L5441" si="336">IF(ISBLANK(F5378),"",(F5378-E5378)*24)</f>
        <v>27</v>
      </c>
      <c r="M5378" t="str">
        <f t="shared" ref="M5378:M5441" si="337">IF(L5378&gt;48,"Yes","No")</f>
        <v>No</v>
      </c>
      <c r="N5378" t="str">
        <f t="shared" ref="N5378:N5441" si="338">TEXT(E5378,"mmm")</f>
        <v>Mar</v>
      </c>
      <c r="O5378" s="2">
        <f t="shared" si="335"/>
        <v>1.125</v>
      </c>
      <c r="P5378" t="str">
        <f>VLOOKUP(G5378,Agents!A:E,4,FALSE)</f>
        <v>Team1</v>
      </c>
      <c r="Q5378" t="str">
        <f>VLOOKUP(G5378,Agents!A:E,5,FALSE)</f>
        <v>Junior</v>
      </c>
      <c r="R5378" t="str">
        <f>VLOOKUP(G5378,Agents!A:E,2,FALSE)</f>
        <v>Morning</v>
      </c>
    </row>
    <row r="5379" spans="1:18" x14ac:dyDescent="0.35">
      <c r="A5379" t="s">
        <v>8748</v>
      </c>
      <c r="B5379" t="s">
        <v>4688</v>
      </c>
      <c r="C5379" t="s">
        <v>76</v>
      </c>
      <c r="D5379" t="s">
        <v>26</v>
      </c>
      <c r="E5379" s="1">
        <v>46057.518055555556</v>
      </c>
      <c r="F5379" s="1">
        <v>46059.143055555556</v>
      </c>
      <c r="G5379" t="s">
        <v>357</v>
      </c>
      <c r="H5379" t="s">
        <v>15</v>
      </c>
      <c r="I5379" t="s">
        <v>16</v>
      </c>
      <c r="J5379">
        <v>4</v>
      </c>
      <c r="K5379" t="str">
        <f>IF(tickets_dataset[[#This Row],[status]] = "Closed", "Yes","No")</f>
        <v>Yes</v>
      </c>
      <c r="L5379" s="2">
        <f t="shared" si="336"/>
        <v>39</v>
      </c>
      <c r="M5379" t="str">
        <f t="shared" si="337"/>
        <v>No</v>
      </c>
      <c r="N5379" t="str">
        <f t="shared" si="338"/>
        <v>Feb</v>
      </c>
      <c r="O5379" s="2">
        <f t="shared" ref="O5379:O5442" si="339">F5379-E5379</f>
        <v>1.625</v>
      </c>
      <c r="P5379" t="str">
        <f>VLOOKUP(G5379,Agents!A:E,4,FALSE)</f>
        <v>Team1</v>
      </c>
      <c r="Q5379" t="str">
        <f>VLOOKUP(G5379,Agents!A:E,5,FALSE)</f>
        <v>Mid</v>
      </c>
      <c r="R5379" t="str">
        <f>VLOOKUP(G5379,Agents!A:E,2,FALSE)</f>
        <v>Morning</v>
      </c>
    </row>
    <row r="5380" spans="1:18" x14ac:dyDescent="0.35">
      <c r="A5380" t="s">
        <v>8749</v>
      </c>
      <c r="B5380" t="s">
        <v>6403</v>
      </c>
      <c r="C5380" t="s">
        <v>50</v>
      </c>
      <c r="D5380" t="s">
        <v>38</v>
      </c>
      <c r="E5380" s="1">
        <v>46077.161111111112</v>
      </c>
      <c r="F5380" s="1">
        <v>46078.994444444441</v>
      </c>
      <c r="G5380" t="s">
        <v>27</v>
      </c>
      <c r="H5380" t="s">
        <v>15</v>
      </c>
      <c r="I5380" t="s">
        <v>16</v>
      </c>
      <c r="J5380">
        <v>4</v>
      </c>
      <c r="K5380" t="str">
        <f>IF(tickets_dataset[[#This Row],[status]] = "Closed", "Yes","No")</f>
        <v>Yes</v>
      </c>
      <c r="L5380" s="2">
        <f t="shared" si="336"/>
        <v>43.999999999883585</v>
      </c>
      <c r="M5380" t="str">
        <f t="shared" si="337"/>
        <v>No</v>
      </c>
      <c r="N5380" t="str">
        <f t="shared" si="338"/>
        <v>Feb</v>
      </c>
      <c r="O5380" s="2">
        <f t="shared" si="339"/>
        <v>1.8333333333284827</v>
      </c>
      <c r="P5380" t="str">
        <f>VLOOKUP(G5380,Agents!A:E,4,FALSE)</f>
        <v>Team5</v>
      </c>
      <c r="Q5380" t="str">
        <f>VLOOKUP(G5380,Agents!A:E,5,FALSE)</f>
        <v>Senior</v>
      </c>
      <c r="R5380" t="str">
        <f>VLOOKUP(G5380,Agents!A:E,2,FALSE)</f>
        <v>Morning</v>
      </c>
    </row>
    <row r="5381" spans="1:18" x14ac:dyDescent="0.35">
      <c r="A5381" t="s">
        <v>8750</v>
      </c>
      <c r="B5381" t="s">
        <v>4909</v>
      </c>
      <c r="C5381" t="s">
        <v>50</v>
      </c>
      <c r="D5381" t="s">
        <v>13</v>
      </c>
      <c r="E5381" s="1">
        <v>46061.350694444445</v>
      </c>
      <c r="F5381" s="1">
        <v>46061.934027777781</v>
      </c>
      <c r="G5381" t="s">
        <v>159</v>
      </c>
      <c r="H5381" t="s">
        <v>15</v>
      </c>
      <c r="I5381" t="s">
        <v>16</v>
      </c>
      <c r="J5381">
        <v>4</v>
      </c>
      <c r="K5381" t="str">
        <f>IF(tickets_dataset[[#This Row],[status]] = "Closed", "Yes","No")</f>
        <v>Yes</v>
      </c>
      <c r="L5381" s="2">
        <f t="shared" si="336"/>
        <v>14.000000000058208</v>
      </c>
      <c r="M5381" t="str">
        <f t="shared" si="337"/>
        <v>No</v>
      </c>
      <c r="N5381" t="str">
        <f t="shared" si="338"/>
        <v>Feb</v>
      </c>
      <c r="O5381" s="2">
        <f t="shared" si="339"/>
        <v>0.58333333333575865</v>
      </c>
      <c r="P5381" t="str">
        <f>VLOOKUP(G5381,Agents!A:E,4,FALSE)</f>
        <v>Team4</v>
      </c>
      <c r="Q5381" t="str">
        <f>VLOOKUP(G5381,Agents!A:E,5,FALSE)</f>
        <v>Mid</v>
      </c>
      <c r="R5381" t="str">
        <f>VLOOKUP(G5381,Agents!A:E,2,FALSE)</f>
        <v>Night</v>
      </c>
    </row>
    <row r="5382" spans="1:18" x14ac:dyDescent="0.35">
      <c r="A5382" t="s">
        <v>8751</v>
      </c>
      <c r="B5382" t="s">
        <v>6531</v>
      </c>
      <c r="C5382" t="s">
        <v>50</v>
      </c>
      <c r="D5382" t="s">
        <v>26</v>
      </c>
      <c r="E5382" s="1">
        <v>46099.182638888888</v>
      </c>
      <c r="F5382" s="1">
        <v>46100.099305555559</v>
      </c>
      <c r="G5382" t="s">
        <v>190</v>
      </c>
      <c r="H5382" t="s">
        <v>15</v>
      </c>
      <c r="I5382" t="s">
        <v>16</v>
      </c>
      <c r="J5382">
        <v>4</v>
      </c>
      <c r="K5382" t="str">
        <f>IF(tickets_dataset[[#This Row],[status]] = "Closed", "Yes","No")</f>
        <v>Yes</v>
      </c>
      <c r="L5382" s="2">
        <f t="shared" si="336"/>
        <v>22.000000000116415</v>
      </c>
      <c r="M5382" t="str">
        <f t="shared" si="337"/>
        <v>No</v>
      </c>
      <c r="N5382" t="str">
        <f t="shared" si="338"/>
        <v>Mar</v>
      </c>
      <c r="O5382" s="2">
        <f t="shared" si="339"/>
        <v>0.91666666667151731</v>
      </c>
      <c r="P5382" t="str">
        <f>VLOOKUP(G5382,Agents!A:E,4,FALSE)</f>
        <v>Team1</v>
      </c>
      <c r="Q5382" t="str">
        <f>VLOOKUP(G5382,Agents!A:E,5,FALSE)</f>
        <v>Senior</v>
      </c>
      <c r="R5382" t="str">
        <f>VLOOKUP(G5382,Agents!A:E,2,FALSE)</f>
        <v>Night</v>
      </c>
    </row>
    <row r="5383" spans="1:18" x14ac:dyDescent="0.35">
      <c r="A5383" t="s">
        <v>8752</v>
      </c>
      <c r="B5383" t="s">
        <v>4943</v>
      </c>
      <c r="C5383" t="s">
        <v>50</v>
      </c>
      <c r="D5383" t="s">
        <v>38</v>
      </c>
      <c r="E5383" s="1">
        <v>46102.029166666667</v>
      </c>
      <c r="F5383" s="1">
        <v>46103.320833333331</v>
      </c>
      <c r="G5383" t="s">
        <v>39</v>
      </c>
      <c r="H5383" t="s">
        <v>15</v>
      </c>
      <c r="I5383" t="s">
        <v>16</v>
      </c>
      <c r="J5383">
        <v>3</v>
      </c>
      <c r="K5383" t="str">
        <f>IF(tickets_dataset[[#This Row],[status]] = "Closed", "Yes","No")</f>
        <v>Yes</v>
      </c>
      <c r="L5383" s="2">
        <f t="shared" si="336"/>
        <v>30.999999999941792</v>
      </c>
      <c r="M5383" t="str">
        <f t="shared" si="337"/>
        <v>No</v>
      </c>
      <c r="N5383" t="str">
        <f t="shared" si="338"/>
        <v>Mar</v>
      </c>
      <c r="O5383" s="2">
        <f t="shared" si="339"/>
        <v>1.2916666666642413</v>
      </c>
      <c r="P5383" t="str">
        <f>VLOOKUP(G5383,Agents!A:E,4,FALSE)</f>
        <v>Team3</v>
      </c>
      <c r="Q5383" t="str">
        <f>VLOOKUP(G5383,Agents!A:E,5,FALSE)</f>
        <v>Mid</v>
      </c>
      <c r="R5383" t="str">
        <f>VLOOKUP(G5383,Agents!A:E,2,FALSE)</f>
        <v>Night</v>
      </c>
    </row>
    <row r="5384" spans="1:18" x14ac:dyDescent="0.35">
      <c r="A5384" t="s">
        <v>8753</v>
      </c>
      <c r="B5384" t="s">
        <v>8754</v>
      </c>
      <c r="C5384" t="s">
        <v>34</v>
      </c>
      <c r="D5384" t="s">
        <v>26</v>
      </c>
      <c r="E5384" s="1">
        <v>46092.34097222222</v>
      </c>
      <c r="F5384" s="1">
        <v>46094.132638888892</v>
      </c>
      <c r="G5384" t="s">
        <v>86</v>
      </c>
      <c r="H5384" t="s">
        <v>28</v>
      </c>
      <c r="I5384" t="s">
        <v>16</v>
      </c>
      <c r="J5384">
        <v>5</v>
      </c>
      <c r="K5384" t="str">
        <f>IF(tickets_dataset[[#This Row],[status]] = "Closed", "Yes","No")</f>
        <v>No</v>
      </c>
      <c r="L5384" s="2">
        <f t="shared" si="336"/>
        <v>43.000000000116415</v>
      </c>
      <c r="M5384" t="str">
        <f t="shared" si="337"/>
        <v>No</v>
      </c>
      <c r="N5384" t="str">
        <f t="shared" si="338"/>
        <v>Mar</v>
      </c>
      <c r="O5384" s="2">
        <f t="shared" si="339"/>
        <v>1.7916666666715173</v>
      </c>
      <c r="P5384" t="str">
        <f>VLOOKUP(G5384,Agents!A:E,4,FALSE)</f>
        <v>Team1</v>
      </c>
      <c r="Q5384" t="str">
        <f>VLOOKUP(G5384,Agents!A:E,5,FALSE)</f>
        <v>Mid</v>
      </c>
      <c r="R5384" t="str">
        <f>VLOOKUP(G5384,Agents!A:E,2,FALSE)</f>
        <v>Morning</v>
      </c>
    </row>
    <row r="5385" spans="1:18" x14ac:dyDescent="0.35">
      <c r="A5385" t="s">
        <v>8755</v>
      </c>
      <c r="B5385" t="s">
        <v>8756</v>
      </c>
      <c r="C5385" t="s">
        <v>50</v>
      </c>
      <c r="D5385" t="s">
        <v>26</v>
      </c>
      <c r="E5385" s="1">
        <v>46067.96597222222</v>
      </c>
      <c r="F5385" s="1">
        <v>46070.84097222222</v>
      </c>
      <c r="G5385" t="s">
        <v>282</v>
      </c>
      <c r="H5385" t="s">
        <v>15</v>
      </c>
      <c r="I5385" t="s">
        <v>16</v>
      </c>
      <c r="J5385">
        <v>5</v>
      </c>
      <c r="K5385" t="str">
        <f>IF(tickets_dataset[[#This Row],[status]] = "Closed", "Yes","No")</f>
        <v>Yes</v>
      </c>
      <c r="L5385" s="2">
        <f t="shared" si="336"/>
        <v>69</v>
      </c>
      <c r="M5385" t="str">
        <f t="shared" si="337"/>
        <v>Yes</v>
      </c>
      <c r="N5385" t="str">
        <f t="shared" si="338"/>
        <v>Feb</v>
      </c>
      <c r="O5385" s="2">
        <f t="shared" si="339"/>
        <v>2.875</v>
      </c>
      <c r="P5385" t="str">
        <f>VLOOKUP(G5385,Agents!A:E,4,FALSE)</f>
        <v>Team4</v>
      </c>
      <c r="Q5385" t="str">
        <f>VLOOKUP(G5385,Agents!A:E,5,FALSE)</f>
        <v>Mid</v>
      </c>
      <c r="R5385" t="str">
        <f>VLOOKUP(G5385,Agents!A:E,2,FALSE)</f>
        <v>Morning</v>
      </c>
    </row>
    <row r="5386" spans="1:18" x14ac:dyDescent="0.35">
      <c r="A5386" t="s">
        <v>8757</v>
      </c>
      <c r="B5386" t="s">
        <v>8758</v>
      </c>
      <c r="C5386" t="s">
        <v>34</v>
      </c>
      <c r="D5386" t="s">
        <v>38</v>
      </c>
      <c r="E5386" s="1">
        <v>46026.592361111114</v>
      </c>
      <c r="F5386" s="1">
        <v>46027.217361111114</v>
      </c>
      <c r="G5386" t="s">
        <v>234</v>
      </c>
      <c r="H5386" t="s">
        <v>15</v>
      </c>
      <c r="I5386" t="s">
        <v>16</v>
      </c>
      <c r="J5386">
        <v>4</v>
      </c>
      <c r="K5386" t="str">
        <f>IF(tickets_dataset[[#This Row],[status]] = "Closed", "Yes","No")</f>
        <v>Yes</v>
      </c>
      <c r="L5386" s="2">
        <f t="shared" si="336"/>
        <v>15</v>
      </c>
      <c r="M5386" t="str">
        <f t="shared" si="337"/>
        <v>No</v>
      </c>
      <c r="N5386" t="str">
        <f t="shared" si="338"/>
        <v>Jan</v>
      </c>
      <c r="O5386" s="2">
        <f t="shared" si="339"/>
        <v>0.625</v>
      </c>
      <c r="P5386" t="str">
        <f>VLOOKUP(G5386,Agents!A:E,4,FALSE)</f>
        <v>Team5</v>
      </c>
      <c r="Q5386" t="str">
        <f>VLOOKUP(G5386,Agents!A:E,5,FALSE)</f>
        <v>Senior</v>
      </c>
      <c r="R5386" t="str">
        <f>VLOOKUP(G5386,Agents!A:E,2,FALSE)</f>
        <v>Night</v>
      </c>
    </row>
    <row r="5387" spans="1:18" x14ac:dyDescent="0.35">
      <c r="A5387" t="s">
        <v>8759</v>
      </c>
      <c r="B5387" t="s">
        <v>3442</v>
      </c>
      <c r="C5387" t="s">
        <v>76</v>
      </c>
      <c r="D5387" t="s">
        <v>13</v>
      </c>
      <c r="E5387" s="1">
        <v>46069.591666666667</v>
      </c>
      <c r="F5387" s="1">
        <v>46070.258333333331</v>
      </c>
      <c r="G5387" t="s">
        <v>56</v>
      </c>
      <c r="H5387" t="s">
        <v>15</v>
      </c>
      <c r="I5387" t="s">
        <v>68</v>
      </c>
      <c r="J5387">
        <v>2</v>
      </c>
      <c r="K5387" t="str">
        <f>IF(tickets_dataset[[#This Row],[status]] = "Closed", "Yes","No")</f>
        <v>Yes</v>
      </c>
      <c r="L5387" s="2">
        <f t="shared" si="336"/>
        <v>15.999999999941792</v>
      </c>
      <c r="M5387" t="str">
        <f t="shared" si="337"/>
        <v>No</v>
      </c>
      <c r="N5387" t="str">
        <f t="shared" si="338"/>
        <v>Feb</v>
      </c>
      <c r="O5387" s="2">
        <f t="shared" si="339"/>
        <v>0.66666666666424135</v>
      </c>
      <c r="P5387" t="str">
        <f>VLOOKUP(G5387,Agents!A:E,4,FALSE)</f>
        <v>Team1</v>
      </c>
      <c r="Q5387" t="str">
        <f>VLOOKUP(G5387,Agents!A:E,5,FALSE)</f>
        <v>Senior</v>
      </c>
      <c r="R5387" t="str">
        <f>VLOOKUP(G5387,Agents!A:E,2,FALSE)</f>
        <v>Night</v>
      </c>
    </row>
    <row r="5388" spans="1:18" x14ac:dyDescent="0.35">
      <c r="A5388" t="s">
        <v>8760</v>
      </c>
      <c r="B5388" t="s">
        <v>426</v>
      </c>
      <c r="C5388" t="s">
        <v>50</v>
      </c>
      <c r="D5388" t="s">
        <v>13</v>
      </c>
      <c r="E5388" s="1">
        <v>46053.086111111108</v>
      </c>
      <c r="F5388" s="1">
        <v>46054.919444444444</v>
      </c>
      <c r="G5388" t="s">
        <v>19</v>
      </c>
      <c r="H5388" t="s">
        <v>15</v>
      </c>
      <c r="I5388" t="s">
        <v>16</v>
      </c>
      <c r="J5388">
        <v>4</v>
      </c>
      <c r="K5388" t="str">
        <f>IF(tickets_dataset[[#This Row],[status]] = "Closed", "Yes","No")</f>
        <v>Yes</v>
      </c>
      <c r="L5388" s="2">
        <f t="shared" si="336"/>
        <v>44.000000000058208</v>
      </c>
      <c r="M5388" t="str">
        <f t="shared" si="337"/>
        <v>No</v>
      </c>
      <c r="N5388" t="str">
        <f t="shared" si="338"/>
        <v>Jan</v>
      </c>
      <c r="O5388" s="2">
        <f t="shared" si="339"/>
        <v>1.8333333333357587</v>
      </c>
      <c r="P5388" t="str">
        <f>VLOOKUP(G5388,Agents!A:E,4,FALSE)</f>
        <v>Team4</v>
      </c>
      <c r="Q5388" t="str">
        <f>VLOOKUP(G5388,Agents!A:E,5,FALSE)</f>
        <v>Senior</v>
      </c>
      <c r="R5388" t="str">
        <f>VLOOKUP(G5388,Agents!A:E,2,FALSE)</f>
        <v>Evening</v>
      </c>
    </row>
    <row r="5389" spans="1:18" x14ac:dyDescent="0.35">
      <c r="A5389" t="s">
        <v>8761</v>
      </c>
      <c r="B5389" t="s">
        <v>546</v>
      </c>
      <c r="C5389" t="s">
        <v>12</v>
      </c>
      <c r="D5389" t="s">
        <v>13</v>
      </c>
      <c r="E5389" s="1">
        <v>46033.058333333334</v>
      </c>
      <c r="F5389" s="1">
        <v>46033.558333333334</v>
      </c>
      <c r="G5389" t="s">
        <v>311</v>
      </c>
      <c r="H5389" t="s">
        <v>15</v>
      </c>
      <c r="I5389" t="s">
        <v>16</v>
      </c>
      <c r="J5389">
        <v>4</v>
      </c>
      <c r="K5389" t="str">
        <f>IF(tickets_dataset[[#This Row],[status]] = "Closed", "Yes","No")</f>
        <v>Yes</v>
      </c>
      <c r="L5389" s="2">
        <f t="shared" si="336"/>
        <v>12</v>
      </c>
      <c r="M5389" t="str">
        <f t="shared" si="337"/>
        <v>No</v>
      </c>
      <c r="N5389" t="str">
        <f t="shared" si="338"/>
        <v>Jan</v>
      </c>
      <c r="O5389" s="2">
        <f t="shared" si="339"/>
        <v>0.5</v>
      </c>
      <c r="P5389" t="str">
        <f>VLOOKUP(G5389,Agents!A:E,4,FALSE)</f>
        <v>Team5</v>
      </c>
      <c r="Q5389" t="str">
        <f>VLOOKUP(G5389,Agents!A:E,5,FALSE)</f>
        <v>Senior</v>
      </c>
      <c r="R5389" t="str">
        <f>VLOOKUP(G5389,Agents!A:E,2,FALSE)</f>
        <v>Evening</v>
      </c>
    </row>
    <row r="5390" spans="1:18" x14ac:dyDescent="0.35">
      <c r="A5390" t="s">
        <v>8762</v>
      </c>
      <c r="B5390" t="s">
        <v>7832</v>
      </c>
      <c r="C5390" t="s">
        <v>12</v>
      </c>
      <c r="D5390" t="s">
        <v>26</v>
      </c>
      <c r="E5390" s="1">
        <v>46090.865972222222</v>
      </c>
      <c r="F5390" s="1">
        <v>46093.115972222222</v>
      </c>
      <c r="G5390" t="s">
        <v>164</v>
      </c>
      <c r="H5390" t="s">
        <v>15</v>
      </c>
      <c r="I5390" t="s">
        <v>16</v>
      </c>
      <c r="J5390">
        <v>3</v>
      </c>
      <c r="K5390" t="str">
        <f>IF(tickets_dataset[[#This Row],[status]] = "Closed", "Yes","No")</f>
        <v>Yes</v>
      </c>
      <c r="L5390" s="2">
        <f t="shared" si="336"/>
        <v>54</v>
      </c>
      <c r="M5390" t="str">
        <f t="shared" si="337"/>
        <v>Yes</v>
      </c>
      <c r="N5390" t="str">
        <f t="shared" si="338"/>
        <v>Mar</v>
      </c>
      <c r="O5390" s="2">
        <f t="shared" si="339"/>
        <v>2.25</v>
      </c>
      <c r="P5390" t="str">
        <f>VLOOKUP(G5390,Agents!A:E,4,FALSE)</f>
        <v>Team4</v>
      </c>
      <c r="Q5390" t="str">
        <f>VLOOKUP(G5390,Agents!A:E,5,FALSE)</f>
        <v>Senior</v>
      </c>
      <c r="R5390" t="str">
        <f>VLOOKUP(G5390,Agents!A:E,2,FALSE)</f>
        <v>Evening</v>
      </c>
    </row>
    <row r="5391" spans="1:18" x14ac:dyDescent="0.35">
      <c r="A5391" t="s">
        <v>8763</v>
      </c>
      <c r="B5391" t="s">
        <v>8764</v>
      </c>
      <c r="C5391" t="s">
        <v>76</v>
      </c>
      <c r="D5391" t="s">
        <v>13</v>
      </c>
      <c r="E5391" s="1">
        <v>46049.535416666666</v>
      </c>
      <c r="F5391" s="1">
        <v>46049.660416666666</v>
      </c>
      <c r="G5391" t="s">
        <v>110</v>
      </c>
      <c r="H5391" t="s">
        <v>15</v>
      </c>
      <c r="I5391" t="s">
        <v>16</v>
      </c>
      <c r="J5391">
        <v>5</v>
      </c>
      <c r="K5391" t="str">
        <f>IF(tickets_dataset[[#This Row],[status]] = "Closed", "Yes","No")</f>
        <v>Yes</v>
      </c>
      <c r="L5391" s="2">
        <f t="shared" si="336"/>
        <v>3</v>
      </c>
      <c r="M5391" t="str">
        <f t="shared" si="337"/>
        <v>No</v>
      </c>
      <c r="N5391" t="str">
        <f t="shared" si="338"/>
        <v>Jan</v>
      </c>
      <c r="O5391" s="2">
        <f t="shared" si="339"/>
        <v>0.125</v>
      </c>
      <c r="P5391" t="str">
        <f>VLOOKUP(G5391,Agents!A:E,4,FALSE)</f>
        <v>Team4</v>
      </c>
      <c r="Q5391" t="str">
        <f>VLOOKUP(G5391,Agents!A:E,5,FALSE)</f>
        <v>Junior</v>
      </c>
      <c r="R5391" t="str">
        <f>VLOOKUP(G5391,Agents!A:E,2,FALSE)</f>
        <v>Morning</v>
      </c>
    </row>
    <row r="5392" spans="1:18" x14ac:dyDescent="0.35">
      <c r="A5392" t="s">
        <v>8765</v>
      </c>
      <c r="B5392" t="s">
        <v>8766</v>
      </c>
      <c r="C5392" t="s">
        <v>50</v>
      </c>
      <c r="D5392" t="s">
        <v>26</v>
      </c>
      <c r="E5392" s="1">
        <v>46104.720833333333</v>
      </c>
      <c r="F5392" s="1">
        <v>46106.679166666669</v>
      </c>
      <c r="G5392" t="s">
        <v>86</v>
      </c>
      <c r="H5392" t="s">
        <v>132</v>
      </c>
      <c r="I5392" t="s">
        <v>16</v>
      </c>
      <c r="J5392">
        <v>5</v>
      </c>
      <c r="K5392" t="str">
        <f>IF(tickets_dataset[[#This Row],[status]] = "Closed", "Yes","No")</f>
        <v>No</v>
      </c>
      <c r="L5392" s="2">
        <f t="shared" si="336"/>
        <v>47.000000000058208</v>
      </c>
      <c r="M5392" t="str">
        <f t="shared" si="337"/>
        <v>No</v>
      </c>
      <c r="N5392" t="str">
        <f t="shared" si="338"/>
        <v>Mar</v>
      </c>
      <c r="O5392" s="2">
        <f t="shared" si="339"/>
        <v>1.9583333333357587</v>
      </c>
      <c r="P5392" t="str">
        <f>VLOOKUP(G5392,Agents!A:E,4,FALSE)</f>
        <v>Team1</v>
      </c>
      <c r="Q5392" t="str">
        <f>VLOOKUP(G5392,Agents!A:E,5,FALSE)</f>
        <v>Mid</v>
      </c>
      <c r="R5392" t="str">
        <f>VLOOKUP(G5392,Agents!A:E,2,FALSE)</f>
        <v>Morning</v>
      </c>
    </row>
    <row r="5393" spans="1:18" x14ac:dyDescent="0.35">
      <c r="A5393" t="s">
        <v>8767</v>
      </c>
      <c r="B5393" t="s">
        <v>8768</v>
      </c>
      <c r="C5393" t="s">
        <v>34</v>
      </c>
      <c r="D5393" t="s">
        <v>38</v>
      </c>
      <c r="E5393" s="1">
        <v>46030.689583333333</v>
      </c>
      <c r="F5393" s="1">
        <v>46030.939583333333</v>
      </c>
      <c r="G5393" t="s">
        <v>62</v>
      </c>
      <c r="H5393" t="s">
        <v>28</v>
      </c>
      <c r="I5393" t="s">
        <v>68</v>
      </c>
      <c r="J5393">
        <v>3</v>
      </c>
      <c r="K5393" t="str">
        <f>IF(tickets_dataset[[#This Row],[status]] = "Closed", "Yes","No")</f>
        <v>No</v>
      </c>
      <c r="L5393" s="2">
        <f t="shared" si="336"/>
        <v>6</v>
      </c>
      <c r="M5393" t="str">
        <f t="shared" si="337"/>
        <v>No</v>
      </c>
      <c r="N5393" t="str">
        <f t="shared" si="338"/>
        <v>Jan</v>
      </c>
      <c r="O5393" s="2">
        <f t="shared" si="339"/>
        <v>0.25</v>
      </c>
      <c r="P5393" t="str">
        <f>VLOOKUP(G5393,Agents!A:E,4,FALSE)</f>
        <v>Team1</v>
      </c>
      <c r="Q5393" t="str">
        <f>VLOOKUP(G5393,Agents!A:E,5,FALSE)</f>
        <v>Junior</v>
      </c>
      <c r="R5393" t="str">
        <f>VLOOKUP(G5393,Agents!A:E,2,FALSE)</f>
        <v>Morning</v>
      </c>
    </row>
    <row r="5394" spans="1:18" x14ac:dyDescent="0.35">
      <c r="A5394" t="s">
        <v>8769</v>
      </c>
      <c r="B5394" t="s">
        <v>8770</v>
      </c>
      <c r="C5394" t="s">
        <v>50</v>
      </c>
      <c r="D5394" t="s">
        <v>26</v>
      </c>
      <c r="E5394" s="1">
        <v>46100.113194444442</v>
      </c>
      <c r="F5394" s="1">
        <v>46100.529861111114</v>
      </c>
      <c r="G5394" t="s">
        <v>128</v>
      </c>
      <c r="H5394" t="s">
        <v>15</v>
      </c>
      <c r="I5394" t="s">
        <v>16</v>
      </c>
      <c r="J5394">
        <v>4</v>
      </c>
      <c r="K5394" t="str">
        <f>IF(tickets_dataset[[#This Row],[status]] = "Closed", "Yes","No")</f>
        <v>Yes</v>
      </c>
      <c r="L5394" s="2">
        <f t="shared" si="336"/>
        <v>10.000000000116415</v>
      </c>
      <c r="M5394" t="str">
        <f t="shared" si="337"/>
        <v>No</v>
      </c>
      <c r="N5394" t="str">
        <f t="shared" si="338"/>
        <v>Mar</v>
      </c>
      <c r="O5394" s="2">
        <f t="shared" si="339"/>
        <v>0.41666666667151731</v>
      </c>
      <c r="P5394" t="str">
        <f>VLOOKUP(G5394,Agents!A:E,4,FALSE)</f>
        <v>Team4</v>
      </c>
      <c r="Q5394" t="str">
        <f>VLOOKUP(G5394,Agents!A:E,5,FALSE)</f>
        <v>Mid</v>
      </c>
      <c r="R5394" t="str">
        <f>VLOOKUP(G5394,Agents!A:E,2,FALSE)</f>
        <v>Night</v>
      </c>
    </row>
    <row r="5395" spans="1:18" x14ac:dyDescent="0.35">
      <c r="A5395" t="s">
        <v>8771</v>
      </c>
      <c r="B5395" t="s">
        <v>8772</v>
      </c>
      <c r="C5395" t="s">
        <v>50</v>
      </c>
      <c r="D5395" t="s">
        <v>26</v>
      </c>
      <c r="E5395" s="1">
        <v>46108.664583333331</v>
      </c>
      <c r="F5395" s="1">
        <v>46110.622916666667</v>
      </c>
      <c r="G5395" t="s">
        <v>211</v>
      </c>
      <c r="H5395" t="s">
        <v>28</v>
      </c>
      <c r="I5395" t="s">
        <v>16</v>
      </c>
      <c r="J5395">
        <v>4</v>
      </c>
      <c r="K5395" t="str">
        <f>IF(tickets_dataset[[#This Row],[status]] = "Closed", "Yes","No")</f>
        <v>No</v>
      </c>
      <c r="L5395" s="2">
        <f t="shared" si="336"/>
        <v>47.000000000058208</v>
      </c>
      <c r="M5395" t="str">
        <f t="shared" si="337"/>
        <v>No</v>
      </c>
      <c r="N5395" t="str">
        <f t="shared" si="338"/>
        <v>Mar</v>
      </c>
      <c r="O5395" s="2">
        <f t="shared" si="339"/>
        <v>1.9583333333357587</v>
      </c>
      <c r="P5395" t="str">
        <f>VLOOKUP(G5395,Agents!A:E,4,FALSE)</f>
        <v>Team5</v>
      </c>
      <c r="Q5395" t="str">
        <f>VLOOKUP(G5395,Agents!A:E,5,FALSE)</f>
        <v>Senior</v>
      </c>
      <c r="R5395" t="str">
        <f>VLOOKUP(G5395,Agents!A:E,2,FALSE)</f>
        <v>Evening</v>
      </c>
    </row>
    <row r="5396" spans="1:18" x14ac:dyDescent="0.35">
      <c r="A5396" t="s">
        <v>8773</v>
      </c>
      <c r="B5396" t="s">
        <v>1673</v>
      </c>
      <c r="C5396" t="s">
        <v>22</v>
      </c>
      <c r="D5396" t="s">
        <v>13</v>
      </c>
      <c r="E5396" s="1">
        <v>46069.524305555555</v>
      </c>
      <c r="F5396" s="1">
        <v>46069.940972222219</v>
      </c>
      <c r="G5396" t="s">
        <v>14</v>
      </c>
      <c r="H5396" t="s">
        <v>15</v>
      </c>
      <c r="I5396" t="s">
        <v>16</v>
      </c>
      <c r="J5396">
        <v>3</v>
      </c>
      <c r="K5396" t="str">
        <f>IF(tickets_dataset[[#This Row],[status]] = "Closed", "Yes","No")</f>
        <v>Yes</v>
      </c>
      <c r="L5396" s="2">
        <f t="shared" si="336"/>
        <v>9.9999999999417923</v>
      </c>
      <c r="M5396" t="str">
        <f t="shared" si="337"/>
        <v>No</v>
      </c>
      <c r="N5396" t="str">
        <f t="shared" si="338"/>
        <v>Feb</v>
      </c>
      <c r="O5396" s="2">
        <f t="shared" si="339"/>
        <v>0.41666666666424135</v>
      </c>
      <c r="P5396" t="str">
        <f>VLOOKUP(G5396,Agents!A:E,4,FALSE)</f>
        <v>Team1</v>
      </c>
      <c r="Q5396" t="str">
        <f>VLOOKUP(G5396,Agents!A:E,5,FALSE)</f>
        <v>Senior</v>
      </c>
      <c r="R5396" t="str">
        <f>VLOOKUP(G5396,Agents!A:E,2,FALSE)</f>
        <v>Morning</v>
      </c>
    </row>
    <row r="5397" spans="1:18" x14ac:dyDescent="0.35">
      <c r="A5397" t="s">
        <v>8774</v>
      </c>
      <c r="B5397" t="s">
        <v>1631</v>
      </c>
      <c r="C5397" t="s">
        <v>12</v>
      </c>
      <c r="D5397" t="s">
        <v>13</v>
      </c>
      <c r="E5397" s="1">
        <v>46088.032638888886</v>
      </c>
      <c r="F5397" s="1">
        <v>46089.324305555558</v>
      </c>
      <c r="G5397" t="s">
        <v>131</v>
      </c>
      <c r="H5397" t="s">
        <v>28</v>
      </c>
      <c r="I5397" t="s">
        <v>16</v>
      </c>
      <c r="J5397">
        <v>5</v>
      </c>
      <c r="K5397" t="str">
        <f>IF(tickets_dataset[[#This Row],[status]] = "Closed", "Yes","No")</f>
        <v>No</v>
      </c>
      <c r="L5397" s="2">
        <f t="shared" si="336"/>
        <v>31.000000000116415</v>
      </c>
      <c r="M5397" t="str">
        <f t="shared" si="337"/>
        <v>No</v>
      </c>
      <c r="N5397" t="str">
        <f t="shared" si="338"/>
        <v>Mar</v>
      </c>
      <c r="O5397" s="2">
        <f t="shared" si="339"/>
        <v>1.2916666666715173</v>
      </c>
      <c r="P5397" t="str">
        <f>VLOOKUP(G5397,Agents!A:E,4,FALSE)</f>
        <v>Team4</v>
      </c>
      <c r="Q5397" t="str">
        <f>VLOOKUP(G5397,Agents!A:E,5,FALSE)</f>
        <v>Junior</v>
      </c>
      <c r="R5397" t="str">
        <f>VLOOKUP(G5397,Agents!A:E,2,FALSE)</f>
        <v>Night</v>
      </c>
    </row>
    <row r="5398" spans="1:18" x14ac:dyDescent="0.35">
      <c r="A5398" t="s">
        <v>8775</v>
      </c>
      <c r="B5398" t="s">
        <v>3170</v>
      </c>
      <c r="C5398" t="s">
        <v>12</v>
      </c>
      <c r="D5398" t="s">
        <v>38</v>
      </c>
      <c r="E5398" s="1">
        <v>46035.953472222223</v>
      </c>
      <c r="F5398" s="1">
        <v>46037.828472222223</v>
      </c>
      <c r="G5398" t="s">
        <v>110</v>
      </c>
      <c r="H5398" t="s">
        <v>15</v>
      </c>
      <c r="I5398" t="s">
        <v>16</v>
      </c>
      <c r="J5398">
        <v>3</v>
      </c>
      <c r="K5398" t="str">
        <f>IF(tickets_dataset[[#This Row],[status]] = "Closed", "Yes","No")</f>
        <v>Yes</v>
      </c>
      <c r="L5398" s="2">
        <f t="shared" si="336"/>
        <v>45</v>
      </c>
      <c r="M5398" t="str">
        <f t="shared" si="337"/>
        <v>No</v>
      </c>
      <c r="N5398" t="str">
        <f t="shared" si="338"/>
        <v>Jan</v>
      </c>
      <c r="O5398" s="2">
        <f t="shared" si="339"/>
        <v>1.875</v>
      </c>
      <c r="P5398" t="str">
        <f>VLOOKUP(G5398,Agents!A:E,4,FALSE)</f>
        <v>Team4</v>
      </c>
      <c r="Q5398" t="str">
        <f>VLOOKUP(G5398,Agents!A:E,5,FALSE)</f>
        <v>Junior</v>
      </c>
      <c r="R5398" t="str">
        <f>VLOOKUP(G5398,Agents!A:E,2,FALSE)</f>
        <v>Morning</v>
      </c>
    </row>
    <row r="5399" spans="1:18" x14ac:dyDescent="0.35">
      <c r="A5399" t="s">
        <v>8776</v>
      </c>
      <c r="B5399" t="s">
        <v>3444</v>
      </c>
      <c r="C5399" t="s">
        <v>22</v>
      </c>
      <c r="D5399" t="s">
        <v>38</v>
      </c>
      <c r="E5399" s="1">
        <v>46061.699305555558</v>
      </c>
      <c r="F5399" s="1">
        <v>46064.740972222222</v>
      </c>
      <c r="G5399" t="s">
        <v>164</v>
      </c>
      <c r="H5399" t="s">
        <v>15</v>
      </c>
      <c r="I5399" t="s">
        <v>16</v>
      </c>
      <c r="J5399">
        <v>4</v>
      </c>
      <c r="K5399" t="str">
        <f>IF(tickets_dataset[[#This Row],[status]] = "Closed", "Yes","No")</f>
        <v>Yes</v>
      </c>
      <c r="L5399" s="2">
        <f t="shared" si="336"/>
        <v>72.999999999941792</v>
      </c>
      <c r="M5399" t="str">
        <f t="shared" si="337"/>
        <v>Yes</v>
      </c>
      <c r="N5399" t="str">
        <f t="shared" si="338"/>
        <v>Feb</v>
      </c>
      <c r="O5399" s="2">
        <f t="shared" si="339"/>
        <v>3.0416666666642413</v>
      </c>
      <c r="P5399" t="str">
        <f>VLOOKUP(G5399,Agents!A:E,4,FALSE)</f>
        <v>Team4</v>
      </c>
      <c r="Q5399" t="str">
        <f>VLOOKUP(G5399,Agents!A:E,5,FALSE)</f>
        <v>Senior</v>
      </c>
      <c r="R5399" t="str">
        <f>VLOOKUP(G5399,Agents!A:E,2,FALSE)</f>
        <v>Evening</v>
      </c>
    </row>
    <row r="5400" spans="1:18" x14ac:dyDescent="0.35">
      <c r="A5400" t="s">
        <v>8777</v>
      </c>
      <c r="B5400" t="s">
        <v>8778</v>
      </c>
      <c r="C5400" t="s">
        <v>50</v>
      </c>
      <c r="D5400" t="s">
        <v>13</v>
      </c>
      <c r="E5400" s="1">
        <v>46034.05</v>
      </c>
      <c r="F5400" s="1">
        <v>46035.55</v>
      </c>
      <c r="G5400" t="s">
        <v>80</v>
      </c>
      <c r="H5400" t="s">
        <v>15</v>
      </c>
      <c r="I5400" t="s">
        <v>16</v>
      </c>
      <c r="J5400">
        <v>3</v>
      </c>
      <c r="K5400" t="str">
        <f>IF(tickets_dataset[[#This Row],[status]] = "Closed", "Yes","No")</f>
        <v>Yes</v>
      </c>
      <c r="L5400" s="2">
        <f t="shared" si="336"/>
        <v>36</v>
      </c>
      <c r="M5400" t="str">
        <f t="shared" si="337"/>
        <v>No</v>
      </c>
      <c r="N5400" t="str">
        <f t="shared" si="338"/>
        <v>Jan</v>
      </c>
      <c r="O5400" s="2">
        <f t="shared" si="339"/>
        <v>1.5</v>
      </c>
      <c r="P5400" t="str">
        <f>VLOOKUP(G5400,Agents!A:E,4,FALSE)</f>
        <v>Team3</v>
      </c>
      <c r="Q5400" t="str">
        <f>VLOOKUP(G5400,Agents!A:E,5,FALSE)</f>
        <v>Junior</v>
      </c>
      <c r="R5400" t="str">
        <f>VLOOKUP(G5400,Agents!A:E,2,FALSE)</f>
        <v>Evening</v>
      </c>
    </row>
    <row r="5401" spans="1:18" x14ac:dyDescent="0.35">
      <c r="A5401" t="s">
        <v>8779</v>
      </c>
      <c r="B5401" t="s">
        <v>8780</v>
      </c>
      <c r="C5401" t="s">
        <v>22</v>
      </c>
      <c r="D5401" t="s">
        <v>38</v>
      </c>
      <c r="E5401" s="1">
        <v>46069.012499999997</v>
      </c>
      <c r="F5401" s="1">
        <v>46070.887499999997</v>
      </c>
      <c r="G5401" t="s">
        <v>221</v>
      </c>
      <c r="H5401" t="s">
        <v>15</v>
      </c>
      <c r="I5401" t="s">
        <v>16</v>
      </c>
      <c r="J5401">
        <v>3</v>
      </c>
      <c r="K5401" t="str">
        <f>IF(tickets_dataset[[#This Row],[status]] = "Closed", "Yes","No")</f>
        <v>Yes</v>
      </c>
      <c r="L5401" s="2">
        <f t="shared" si="336"/>
        <v>45</v>
      </c>
      <c r="M5401" t="str">
        <f t="shared" si="337"/>
        <v>No</v>
      </c>
      <c r="N5401" t="str">
        <f t="shared" si="338"/>
        <v>Feb</v>
      </c>
      <c r="O5401" s="2">
        <f t="shared" si="339"/>
        <v>1.875</v>
      </c>
      <c r="P5401" t="str">
        <f>VLOOKUP(G5401,Agents!A:E,4,FALSE)</f>
        <v>Team4</v>
      </c>
      <c r="Q5401" t="str">
        <f>VLOOKUP(G5401,Agents!A:E,5,FALSE)</f>
        <v>Senior</v>
      </c>
      <c r="R5401" t="str">
        <f>VLOOKUP(G5401,Agents!A:E,2,FALSE)</f>
        <v>Morning</v>
      </c>
    </row>
    <row r="5402" spans="1:18" x14ac:dyDescent="0.35">
      <c r="A5402" t="s">
        <v>8781</v>
      </c>
      <c r="B5402" t="s">
        <v>4563</v>
      </c>
      <c r="C5402" t="s">
        <v>12</v>
      </c>
      <c r="D5402" t="s">
        <v>38</v>
      </c>
      <c r="E5402" s="1">
        <v>46092.429861111108</v>
      </c>
      <c r="F5402" s="1">
        <v>46093.679861111108</v>
      </c>
      <c r="G5402" t="s">
        <v>23</v>
      </c>
      <c r="H5402" t="s">
        <v>28</v>
      </c>
      <c r="I5402" t="s">
        <v>16</v>
      </c>
      <c r="J5402">
        <v>4</v>
      </c>
      <c r="K5402" t="str">
        <f>IF(tickets_dataset[[#This Row],[status]] = "Closed", "Yes","No")</f>
        <v>No</v>
      </c>
      <c r="L5402" s="2">
        <f t="shared" si="336"/>
        <v>30</v>
      </c>
      <c r="M5402" t="str">
        <f t="shared" si="337"/>
        <v>No</v>
      </c>
      <c r="N5402" t="str">
        <f t="shared" si="338"/>
        <v>Mar</v>
      </c>
      <c r="O5402" s="2">
        <f t="shared" si="339"/>
        <v>1.25</v>
      </c>
      <c r="P5402" t="str">
        <f>VLOOKUP(G5402,Agents!A:E,4,FALSE)</f>
        <v>Team3</v>
      </c>
      <c r="Q5402" t="str">
        <f>VLOOKUP(G5402,Agents!A:E,5,FALSE)</f>
        <v>Senior</v>
      </c>
      <c r="R5402" t="str">
        <f>VLOOKUP(G5402,Agents!A:E,2,FALSE)</f>
        <v>Evening</v>
      </c>
    </row>
    <row r="5403" spans="1:18" x14ac:dyDescent="0.35">
      <c r="A5403" t="s">
        <v>8782</v>
      </c>
      <c r="B5403" t="s">
        <v>426</v>
      </c>
      <c r="C5403" t="s">
        <v>12</v>
      </c>
      <c r="D5403" t="s">
        <v>26</v>
      </c>
      <c r="E5403" s="1">
        <v>46058.454861111109</v>
      </c>
      <c r="F5403" s="1">
        <v>46060.079861111109</v>
      </c>
      <c r="G5403" t="s">
        <v>100</v>
      </c>
      <c r="H5403" t="s">
        <v>15</v>
      </c>
      <c r="I5403" t="s">
        <v>16</v>
      </c>
      <c r="J5403">
        <v>4</v>
      </c>
      <c r="K5403" t="str">
        <f>IF(tickets_dataset[[#This Row],[status]] = "Closed", "Yes","No")</f>
        <v>Yes</v>
      </c>
      <c r="L5403" s="2">
        <f t="shared" si="336"/>
        <v>39</v>
      </c>
      <c r="M5403" t="str">
        <f t="shared" si="337"/>
        <v>No</v>
      </c>
      <c r="N5403" t="str">
        <f t="shared" si="338"/>
        <v>Feb</v>
      </c>
      <c r="O5403" s="2">
        <f t="shared" si="339"/>
        <v>1.625</v>
      </c>
      <c r="P5403" t="str">
        <f>VLOOKUP(G5403,Agents!A:E,4,FALSE)</f>
        <v>Team4</v>
      </c>
      <c r="Q5403" t="str">
        <f>VLOOKUP(G5403,Agents!A:E,5,FALSE)</f>
        <v>Junior</v>
      </c>
      <c r="R5403" t="str">
        <f>VLOOKUP(G5403,Agents!A:E,2,FALSE)</f>
        <v>Evening</v>
      </c>
    </row>
    <row r="5404" spans="1:18" x14ac:dyDescent="0.35">
      <c r="A5404" t="s">
        <v>8783</v>
      </c>
      <c r="B5404" t="s">
        <v>4632</v>
      </c>
      <c r="C5404" t="s">
        <v>12</v>
      </c>
      <c r="D5404" t="s">
        <v>13</v>
      </c>
      <c r="E5404" s="1">
        <v>46056.884722222225</v>
      </c>
      <c r="F5404" s="1">
        <v>46057.968055555553</v>
      </c>
      <c r="G5404" t="s">
        <v>42</v>
      </c>
      <c r="H5404" t="s">
        <v>15</v>
      </c>
      <c r="I5404" t="s">
        <v>16</v>
      </c>
      <c r="J5404">
        <v>5</v>
      </c>
      <c r="K5404" t="str">
        <f>IF(tickets_dataset[[#This Row],[status]] = "Closed", "Yes","No")</f>
        <v>Yes</v>
      </c>
      <c r="L5404" s="2">
        <f t="shared" si="336"/>
        <v>25.999999999883585</v>
      </c>
      <c r="M5404" t="str">
        <f t="shared" si="337"/>
        <v>No</v>
      </c>
      <c r="N5404" t="str">
        <f t="shared" si="338"/>
        <v>Feb</v>
      </c>
      <c r="O5404" s="2">
        <f t="shared" si="339"/>
        <v>1.0833333333284827</v>
      </c>
      <c r="P5404" t="str">
        <f>VLOOKUP(G5404,Agents!A:E,4,FALSE)</f>
        <v>Team2</v>
      </c>
      <c r="Q5404" t="str">
        <f>VLOOKUP(G5404,Agents!A:E,5,FALSE)</f>
        <v>Junior</v>
      </c>
      <c r="R5404" t="str">
        <f>VLOOKUP(G5404,Agents!A:E,2,FALSE)</f>
        <v>Night</v>
      </c>
    </row>
    <row r="5405" spans="1:18" x14ac:dyDescent="0.35">
      <c r="A5405" t="s">
        <v>8784</v>
      </c>
      <c r="B5405" t="s">
        <v>8785</v>
      </c>
      <c r="C5405" t="s">
        <v>50</v>
      </c>
      <c r="D5405" t="s">
        <v>26</v>
      </c>
      <c r="E5405" s="1">
        <v>46044.006944444445</v>
      </c>
      <c r="F5405" s="1">
        <v>46044.173611111109</v>
      </c>
      <c r="G5405" t="s">
        <v>167</v>
      </c>
      <c r="H5405" t="s">
        <v>15</v>
      </c>
      <c r="I5405" t="s">
        <v>16</v>
      </c>
      <c r="J5405">
        <v>4</v>
      </c>
      <c r="K5405" t="str">
        <f>IF(tickets_dataset[[#This Row],[status]] = "Closed", "Yes","No")</f>
        <v>Yes</v>
      </c>
      <c r="L5405" s="2">
        <f t="shared" si="336"/>
        <v>3.9999999999417923</v>
      </c>
      <c r="M5405" t="str">
        <f t="shared" si="337"/>
        <v>No</v>
      </c>
      <c r="N5405" t="str">
        <f t="shared" si="338"/>
        <v>Jan</v>
      </c>
      <c r="O5405" s="2">
        <f t="shared" si="339"/>
        <v>0.16666666666424135</v>
      </c>
      <c r="P5405" t="str">
        <f>VLOOKUP(G5405,Agents!A:E,4,FALSE)</f>
        <v>Team3</v>
      </c>
      <c r="Q5405" t="str">
        <f>VLOOKUP(G5405,Agents!A:E,5,FALSE)</f>
        <v>Mid</v>
      </c>
      <c r="R5405" t="str">
        <f>VLOOKUP(G5405,Agents!A:E,2,FALSE)</f>
        <v>Evening</v>
      </c>
    </row>
    <row r="5406" spans="1:18" x14ac:dyDescent="0.35">
      <c r="A5406" t="s">
        <v>8786</v>
      </c>
      <c r="B5406" t="s">
        <v>4749</v>
      </c>
      <c r="C5406" t="s">
        <v>34</v>
      </c>
      <c r="D5406" t="s">
        <v>13</v>
      </c>
      <c r="E5406" s="1">
        <v>46050.181944444441</v>
      </c>
      <c r="F5406" s="1">
        <v>46051.098611111112</v>
      </c>
      <c r="G5406" t="s">
        <v>119</v>
      </c>
      <c r="H5406" t="s">
        <v>15</v>
      </c>
      <c r="I5406" t="s">
        <v>16</v>
      </c>
      <c r="J5406">
        <v>3</v>
      </c>
      <c r="K5406" t="str">
        <f>IF(tickets_dataset[[#This Row],[status]] = "Closed", "Yes","No")</f>
        <v>Yes</v>
      </c>
      <c r="L5406" s="2">
        <f t="shared" si="336"/>
        <v>22.000000000116415</v>
      </c>
      <c r="M5406" t="str">
        <f t="shared" si="337"/>
        <v>No</v>
      </c>
      <c r="N5406" t="str">
        <f t="shared" si="338"/>
        <v>Jan</v>
      </c>
      <c r="O5406" s="2">
        <f t="shared" si="339"/>
        <v>0.91666666667151731</v>
      </c>
      <c r="P5406" t="str">
        <f>VLOOKUP(G5406,Agents!A:E,4,FALSE)</f>
        <v>Team1</v>
      </c>
      <c r="Q5406" t="str">
        <f>VLOOKUP(G5406,Agents!A:E,5,FALSE)</f>
        <v>Junior</v>
      </c>
      <c r="R5406" t="str">
        <f>VLOOKUP(G5406,Agents!A:E,2,FALSE)</f>
        <v>Morning</v>
      </c>
    </row>
    <row r="5407" spans="1:18" x14ac:dyDescent="0.35">
      <c r="A5407" t="s">
        <v>8787</v>
      </c>
      <c r="B5407" t="s">
        <v>8788</v>
      </c>
      <c r="C5407" t="s">
        <v>50</v>
      </c>
      <c r="D5407" t="s">
        <v>13</v>
      </c>
      <c r="E5407" s="1">
        <v>46068.416666666664</v>
      </c>
      <c r="F5407" s="1">
        <v>46068.75</v>
      </c>
      <c r="G5407" t="s">
        <v>344</v>
      </c>
      <c r="H5407" t="s">
        <v>15</v>
      </c>
      <c r="I5407" t="s">
        <v>68</v>
      </c>
      <c r="J5407">
        <v>3</v>
      </c>
      <c r="K5407" t="str">
        <f>IF(tickets_dataset[[#This Row],[status]] = "Closed", "Yes","No")</f>
        <v>Yes</v>
      </c>
      <c r="L5407" s="2">
        <f t="shared" si="336"/>
        <v>8.0000000000582077</v>
      </c>
      <c r="M5407" t="str">
        <f t="shared" si="337"/>
        <v>No</v>
      </c>
      <c r="N5407" t="str">
        <f t="shared" si="338"/>
        <v>Feb</v>
      </c>
      <c r="O5407" s="2">
        <f t="shared" si="339"/>
        <v>0.33333333333575865</v>
      </c>
      <c r="P5407" t="str">
        <f>VLOOKUP(G5407,Agents!A:E,4,FALSE)</f>
        <v>Team4</v>
      </c>
      <c r="Q5407" t="str">
        <f>VLOOKUP(G5407,Agents!A:E,5,FALSE)</f>
        <v>Senior</v>
      </c>
      <c r="R5407" t="str">
        <f>VLOOKUP(G5407,Agents!A:E,2,FALSE)</f>
        <v>Night</v>
      </c>
    </row>
    <row r="5408" spans="1:18" x14ac:dyDescent="0.35">
      <c r="A5408" t="s">
        <v>8789</v>
      </c>
      <c r="B5408" t="s">
        <v>8790</v>
      </c>
      <c r="C5408" t="s">
        <v>12</v>
      </c>
      <c r="D5408" t="s">
        <v>38</v>
      </c>
      <c r="E5408" s="1">
        <v>46047.271527777775</v>
      </c>
      <c r="F5408" s="1">
        <v>46049.771527777775</v>
      </c>
      <c r="G5408" t="s">
        <v>56</v>
      </c>
      <c r="H5408" t="s">
        <v>15</v>
      </c>
      <c r="I5408" t="s">
        <v>16</v>
      </c>
      <c r="J5408">
        <v>4</v>
      </c>
      <c r="K5408" t="str">
        <f>IF(tickets_dataset[[#This Row],[status]] = "Closed", "Yes","No")</f>
        <v>Yes</v>
      </c>
      <c r="L5408" s="2">
        <f t="shared" si="336"/>
        <v>60</v>
      </c>
      <c r="M5408" t="str">
        <f t="shared" si="337"/>
        <v>Yes</v>
      </c>
      <c r="N5408" t="str">
        <f t="shared" si="338"/>
        <v>Jan</v>
      </c>
      <c r="O5408" s="2">
        <f t="shared" si="339"/>
        <v>2.5</v>
      </c>
      <c r="P5408" t="str">
        <f>VLOOKUP(G5408,Agents!A:E,4,FALSE)</f>
        <v>Team1</v>
      </c>
      <c r="Q5408" t="str">
        <f>VLOOKUP(G5408,Agents!A:E,5,FALSE)</f>
        <v>Senior</v>
      </c>
      <c r="R5408" t="str">
        <f>VLOOKUP(G5408,Agents!A:E,2,FALSE)</f>
        <v>Night</v>
      </c>
    </row>
    <row r="5409" spans="1:18" x14ac:dyDescent="0.35">
      <c r="A5409" t="s">
        <v>8791</v>
      </c>
      <c r="B5409" t="s">
        <v>5268</v>
      </c>
      <c r="C5409" t="s">
        <v>50</v>
      </c>
      <c r="D5409" t="s">
        <v>38</v>
      </c>
      <c r="E5409" s="1">
        <v>46058.602083333331</v>
      </c>
      <c r="F5409" s="1">
        <v>46059.310416666667</v>
      </c>
      <c r="G5409" t="s">
        <v>221</v>
      </c>
      <c r="H5409" t="s">
        <v>28</v>
      </c>
      <c r="I5409" t="s">
        <v>16</v>
      </c>
      <c r="J5409">
        <v>4</v>
      </c>
      <c r="K5409" t="str">
        <f>IF(tickets_dataset[[#This Row],[status]] = "Closed", "Yes","No")</f>
        <v>No</v>
      </c>
      <c r="L5409" s="2">
        <f t="shared" si="336"/>
        <v>17.000000000058208</v>
      </c>
      <c r="M5409" t="str">
        <f t="shared" si="337"/>
        <v>No</v>
      </c>
      <c r="N5409" t="str">
        <f t="shared" si="338"/>
        <v>Feb</v>
      </c>
      <c r="O5409" s="2">
        <f t="shared" si="339"/>
        <v>0.70833333333575865</v>
      </c>
      <c r="P5409" t="str">
        <f>VLOOKUP(G5409,Agents!A:E,4,FALSE)</f>
        <v>Team4</v>
      </c>
      <c r="Q5409" t="str">
        <f>VLOOKUP(G5409,Agents!A:E,5,FALSE)</f>
        <v>Senior</v>
      </c>
      <c r="R5409" t="str">
        <f>VLOOKUP(G5409,Agents!A:E,2,FALSE)</f>
        <v>Morning</v>
      </c>
    </row>
    <row r="5410" spans="1:18" x14ac:dyDescent="0.35">
      <c r="A5410" t="s">
        <v>8792</v>
      </c>
      <c r="B5410" t="s">
        <v>8793</v>
      </c>
      <c r="C5410" t="s">
        <v>76</v>
      </c>
      <c r="D5410" t="s">
        <v>13</v>
      </c>
      <c r="E5410" s="1">
        <v>46034.238194444442</v>
      </c>
      <c r="F5410" s="1">
        <v>46034.488194444442</v>
      </c>
      <c r="G5410" t="s">
        <v>344</v>
      </c>
      <c r="H5410" t="s">
        <v>15</v>
      </c>
      <c r="I5410" t="s">
        <v>16</v>
      </c>
      <c r="J5410">
        <v>5</v>
      </c>
      <c r="K5410" t="str">
        <f>IF(tickets_dataset[[#This Row],[status]] = "Closed", "Yes","No")</f>
        <v>Yes</v>
      </c>
      <c r="L5410" s="2">
        <f t="shared" si="336"/>
        <v>6</v>
      </c>
      <c r="M5410" t="str">
        <f t="shared" si="337"/>
        <v>No</v>
      </c>
      <c r="N5410" t="str">
        <f t="shared" si="338"/>
        <v>Jan</v>
      </c>
      <c r="O5410" s="2">
        <f t="shared" si="339"/>
        <v>0.25</v>
      </c>
      <c r="P5410" t="str">
        <f>VLOOKUP(G5410,Agents!A:E,4,FALSE)</f>
        <v>Team4</v>
      </c>
      <c r="Q5410" t="str">
        <f>VLOOKUP(G5410,Agents!A:E,5,FALSE)</f>
        <v>Senior</v>
      </c>
      <c r="R5410" t="str">
        <f>VLOOKUP(G5410,Agents!A:E,2,FALSE)</f>
        <v>Night</v>
      </c>
    </row>
    <row r="5411" spans="1:18" x14ac:dyDescent="0.35">
      <c r="A5411" t="s">
        <v>8794</v>
      </c>
      <c r="B5411" t="s">
        <v>8795</v>
      </c>
      <c r="C5411" t="s">
        <v>12</v>
      </c>
      <c r="D5411" t="s">
        <v>13</v>
      </c>
      <c r="E5411" s="1">
        <v>46091.790277777778</v>
      </c>
      <c r="F5411" s="1">
        <v>46092.873611111114</v>
      </c>
      <c r="G5411" t="s">
        <v>140</v>
      </c>
      <c r="H5411" t="s">
        <v>132</v>
      </c>
      <c r="I5411" t="s">
        <v>16</v>
      </c>
      <c r="J5411">
        <v>5</v>
      </c>
      <c r="K5411" t="str">
        <f>IF(tickets_dataset[[#This Row],[status]] = "Closed", "Yes","No")</f>
        <v>No</v>
      </c>
      <c r="L5411" s="2">
        <f t="shared" si="336"/>
        <v>26.000000000058208</v>
      </c>
      <c r="M5411" t="str">
        <f t="shared" si="337"/>
        <v>No</v>
      </c>
      <c r="N5411" t="str">
        <f t="shared" si="338"/>
        <v>Mar</v>
      </c>
      <c r="O5411" s="2">
        <f t="shared" si="339"/>
        <v>1.0833333333357587</v>
      </c>
      <c r="P5411" t="str">
        <f>VLOOKUP(G5411,Agents!A:E,4,FALSE)</f>
        <v>Team1</v>
      </c>
      <c r="Q5411" t="str">
        <f>VLOOKUP(G5411,Agents!A:E,5,FALSE)</f>
        <v>Junior</v>
      </c>
      <c r="R5411" t="str">
        <f>VLOOKUP(G5411,Agents!A:E,2,FALSE)</f>
        <v>Morning</v>
      </c>
    </row>
    <row r="5412" spans="1:18" x14ac:dyDescent="0.35">
      <c r="A5412" t="s">
        <v>8796</v>
      </c>
      <c r="B5412" t="s">
        <v>720</v>
      </c>
      <c r="C5412" t="s">
        <v>34</v>
      </c>
      <c r="D5412" t="s">
        <v>13</v>
      </c>
      <c r="E5412" s="1">
        <v>46079.89166666667</v>
      </c>
      <c r="F5412" s="1">
        <v>46081.474999999999</v>
      </c>
      <c r="G5412" t="s">
        <v>190</v>
      </c>
      <c r="H5412" t="s">
        <v>15</v>
      </c>
      <c r="I5412" t="s">
        <v>16</v>
      </c>
      <c r="J5412">
        <v>4</v>
      </c>
      <c r="K5412" t="str">
        <f>IF(tickets_dataset[[#This Row],[status]] = "Closed", "Yes","No")</f>
        <v>Yes</v>
      </c>
      <c r="L5412" s="2">
        <f t="shared" si="336"/>
        <v>37.999999999883585</v>
      </c>
      <c r="M5412" t="str">
        <f t="shared" si="337"/>
        <v>No</v>
      </c>
      <c r="N5412" t="str">
        <f t="shared" si="338"/>
        <v>Feb</v>
      </c>
      <c r="O5412" s="2">
        <f t="shared" si="339"/>
        <v>1.5833333333284827</v>
      </c>
      <c r="P5412" t="str">
        <f>VLOOKUP(G5412,Agents!A:E,4,FALSE)</f>
        <v>Team1</v>
      </c>
      <c r="Q5412" t="str">
        <f>VLOOKUP(G5412,Agents!A:E,5,FALSE)</f>
        <v>Senior</v>
      </c>
      <c r="R5412" t="str">
        <f>VLOOKUP(G5412,Agents!A:E,2,FALSE)</f>
        <v>Night</v>
      </c>
    </row>
    <row r="5413" spans="1:18" x14ac:dyDescent="0.35">
      <c r="A5413" t="s">
        <v>8797</v>
      </c>
      <c r="B5413" t="s">
        <v>5734</v>
      </c>
      <c r="C5413" t="s">
        <v>50</v>
      </c>
      <c r="D5413" t="s">
        <v>38</v>
      </c>
      <c r="E5413" s="1">
        <v>46079.804166666669</v>
      </c>
      <c r="F5413" s="1">
        <v>46080.887499999997</v>
      </c>
      <c r="G5413" t="s">
        <v>19</v>
      </c>
      <c r="H5413" t="s">
        <v>15</v>
      </c>
      <c r="I5413" t="s">
        <v>16</v>
      </c>
      <c r="J5413">
        <v>5</v>
      </c>
      <c r="K5413" t="str">
        <f>IF(tickets_dataset[[#This Row],[status]] = "Closed", "Yes","No")</f>
        <v>Yes</v>
      </c>
      <c r="L5413" s="2">
        <f t="shared" si="336"/>
        <v>25.999999999883585</v>
      </c>
      <c r="M5413" t="str">
        <f t="shared" si="337"/>
        <v>No</v>
      </c>
      <c r="N5413" t="str">
        <f t="shared" si="338"/>
        <v>Feb</v>
      </c>
      <c r="O5413" s="2">
        <f t="shared" si="339"/>
        <v>1.0833333333284827</v>
      </c>
      <c r="P5413" t="str">
        <f>VLOOKUP(G5413,Agents!A:E,4,FALSE)</f>
        <v>Team4</v>
      </c>
      <c r="Q5413" t="str">
        <f>VLOOKUP(G5413,Agents!A:E,5,FALSE)</f>
        <v>Senior</v>
      </c>
      <c r="R5413" t="str">
        <f>VLOOKUP(G5413,Agents!A:E,2,FALSE)</f>
        <v>Evening</v>
      </c>
    </row>
    <row r="5414" spans="1:18" x14ac:dyDescent="0.35">
      <c r="A5414" t="s">
        <v>8798</v>
      </c>
      <c r="B5414" t="s">
        <v>3321</v>
      </c>
      <c r="C5414" t="s">
        <v>50</v>
      </c>
      <c r="D5414" t="s">
        <v>26</v>
      </c>
      <c r="E5414" s="1">
        <v>46082.378472222219</v>
      </c>
      <c r="F5414" s="1">
        <v>46083.211805555555</v>
      </c>
      <c r="G5414" t="s">
        <v>199</v>
      </c>
      <c r="H5414" t="s">
        <v>28</v>
      </c>
      <c r="I5414" t="s">
        <v>16</v>
      </c>
      <c r="J5414">
        <v>4</v>
      </c>
      <c r="K5414" t="str">
        <f>IF(tickets_dataset[[#This Row],[status]] = "Closed", "Yes","No")</f>
        <v>No</v>
      </c>
      <c r="L5414" s="2">
        <f t="shared" si="336"/>
        <v>20.000000000058208</v>
      </c>
      <c r="M5414" t="str">
        <f t="shared" si="337"/>
        <v>No</v>
      </c>
      <c r="N5414" t="str">
        <f t="shared" si="338"/>
        <v>Mar</v>
      </c>
      <c r="O5414" s="2">
        <f t="shared" si="339"/>
        <v>0.83333333333575865</v>
      </c>
      <c r="P5414" t="str">
        <f>VLOOKUP(G5414,Agents!A:E,4,FALSE)</f>
        <v>Team1</v>
      </c>
      <c r="Q5414" t="str">
        <f>VLOOKUP(G5414,Agents!A:E,5,FALSE)</f>
        <v>Junior</v>
      </c>
      <c r="R5414" t="str">
        <f>VLOOKUP(G5414,Agents!A:E,2,FALSE)</f>
        <v>Morning</v>
      </c>
    </row>
    <row r="5415" spans="1:18" x14ac:dyDescent="0.35">
      <c r="A5415" t="s">
        <v>8799</v>
      </c>
      <c r="B5415" t="s">
        <v>8462</v>
      </c>
      <c r="C5415" t="s">
        <v>76</v>
      </c>
      <c r="D5415" t="s">
        <v>26</v>
      </c>
      <c r="E5415" s="1">
        <v>46111.109722222223</v>
      </c>
      <c r="F5415" s="1">
        <v>46113.443055555559</v>
      </c>
      <c r="G5415" t="s">
        <v>183</v>
      </c>
      <c r="H5415" t="s">
        <v>15</v>
      </c>
      <c r="I5415" t="s">
        <v>16</v>
      </c>
      <c r="J5415">
        <v>4</v>
      </c>
      <c r="K5415" t="str">
        <f>IF(tickets_dataset[[#This Row],[status]] = "Closed", "Yes","No")</f>
        <v>Yes</v>
      </c>
      <c r="L5415" s="2">
        <f t="shared" si="336"/>
        <v>56.000000000058208</v>
      </c>
      <c r="M5415" t="str">
        <f t="shared" si="337"/>
        <v>Yes</v>
      </c>
      <c r="N5415" t="str">
        <f t="shared" si="338"/>
        <v>Mar</v>
      </c>
      <c r="O5415" s="2">
        <f t="shared" si="339"/>
        <v>2.3333333333357587</v>
      </c>
      <c r="P5415" t="str">
        <f>VLOOKUP(G5415,Agents!A:E,4,FALSE)</f>
        <v>Team3</v>
      </c>
      <c r="Q5415" t="str">
        <f>VLOOKUP(G5415,Agents!A:E,5,FALSE)</f>
        <v>Senior</v>
      </c>
      <c r="R5415" t="str">
        <f>VLOOKUP(G5415,Agents!A:E,2,FALSE)</f>
        <v>Night</v>
      </c>
    </row>
    <row r="5416" spans="1:18" x14ac:dyDescent="0.35">
      <c r="A5416" t="s">
        <v>8800</v>
      </c>
      <c r="B5416" t="s">
        <v>8801</v>
      </c>
      <c r="C5416" t="s">
        <v>76</v>
      </c>
      <c r="D5416" t="s">
        <v>13</v>
      </c>
      <c r="E5416" s="1">
        <v>46102.361111111109</v>
      </c>
      <c r="F5416" s="1">
        <v>46102.444444444445</v>
      </c>
      <c r="G5416" t="s">
        <v>119</v>
      </c>
      <c r="H5416" t="s">
        <v>132</v>
      </c>
      <c r="I5416" t="s">
        <v>16</v>
      </c>
      <c r="J5416">
        <v>4</v>
      </c>
      <c r="K5416" t="str">
        <f>IF(tickets_dataset[[#This Row],[status]] = "Closed", "Yes","No")</f>
        <v>No</v>
      </c>
      <c r="L5416" s="2">
        <f t="shared" si="336"/>
        <v>2.0000000000582077</v>
      </c>
      <c r="M5416" t="str">
        <f t="shared" si="337"/>
        <v>No</v>
      </c>
      <c r="N5416" t="str">
        <f t="shared" si="338"/>
        <v>Mar</v>
      </c>
      <c r="O5416" s="2">
        <f t="shared" si="339"/>
        <v>8.3333333335758653E-2</v>
      </c>
      <c r="P5416" t="str">
        <f>VLOOKUP(G5416,Agents!A:E,4,FALSE)</f>
        <v>Team1</v>
      </c>
      <c r="Q5416" t="str">
        <f>VLOOKUP(G5416,Agents!A:E,5,FALSE)</f>
        <v>Junior</v>
      </c>
      <c r="R5416" t="str">
        <f>VLOOKUP(G5416,Agents!A:E,2,FALSE)</f>
        <v>Morning</v>
      </c>
    </row>
    <row r="5417" spans="1:18" x14ac:dyDescent="0.35">
      <c r="A5417" t="s">
        <v>8802</v>
      </c>
      <c r="B5417" t="s">
        <v>7877</v>
      </c>
      <c r="C5417" t="s">
        <v>34</v>
      </c>
      <c r="D5417" t="s">
        <v>38</v>
      </c>
      <c r="E5417" s="1">
        <v>46029.988194444442</v>
      </c>
      <c r="F5417" s="1">
        <v>46031.904861111114</v>
      </c>
      <c r="G5417" t="s">
        <v>206</v>
      </c>
      <c r="H5417" t="s">
        <v>15</v>
      </c>
      <c r="I5417" t="s">
        <v>16</v>
      </c>
      <c r="J5417">
        <v>3</v>
      </c>
      <c r="K5417" t="str">
        <f>IF(tickets_dataset[[#This Row],[status]] = "Closed", "Yes","No")</f>
        <v>Yes</v>
      </c>
      <c r="L5417" s="2">
        <f t="shared" si="336"/>
        <v>46.000000000116415</v>
      </c>
      <c r="M5417" t="str">
        <f t="shared" si="337"/>
        <v>No</v>
      </c>
      <c r="N5417" t="str">
        <f t="shared" si="338"/>
        <v>Jan</v>
      </c>
      <c r="O5417" s="2">
        <f t="shared" si="339"/>
        <v>1.9166666666715173</v>
      </c>
      <c r="P5417" t="str">
        <f>VLOOKUP(G5417,Agents!A:E,4,FALSE)</f>
        <v>Team5</v>
      </c>
      <c r="Q5417" t="str">
        <f>VLOOKUP(G5417,Agents!A:E,5,FALSE)</f>
        <v>Junior</v>
      </c>
      <c r="R5417" t="str">
        <f>VLOOKUP(G5417,Agents!A:E,2,FALSE)</f>
        <v>Evening</v>
      </c>
    </row>
    <row r="5418" spans="1:18" x14ac:dyDescent="0.35">
      <c r="A5418" t="s">
        <v>8803</v>
      </c>
      <c r="B5418" t="s">
        <v>7354</v>
      </c>
      <c r="C5418" t="s">
        <v>22</v>
      </c>
      <c r="D5418" t="s">
        <v>13</v>
      </c>
      <c r="E5418" s="1">
        <v>46049.145833333336</v>
      </c>
      <c r="F5418" s="1">
        <v>46050.520833333336</v>
      </c>
      <c r="G5418" t="s">
        <v>206</v>
      </c>
      <c r="H5418" t="s">
        <v>15</v>
      </c>
      <c r="I5418" t="s">
        <v>16</v>
      </c>
      <c r="J5418">
        <v>4</v>
      </c>
      <c r="K5418" t="str">
        <f>IF(tickets_dataset[[#This Row],[status]] = "Closed", "Yes","No")</f>
        <v>Yes</v>
      </c>
      <c r="L5418" s="2">
        <f t="shared" si="336"/>
        <v>33</v>
      </c>
      <c r="M5418" t="str">
        <f t="shared" si="337"/>
        <v>No</v>
      </c>
      <c r="N5418" t="str">
        <f t="shared" si="338"/>
        <v>Jan</v>
      </c>
      <c r="O5418" s="2">
        <f t="shared" si="339"/>
        <v>1.375</v>
      </c>
      <c r="P5418" t="str">
        <f>VLOOKUP(G5418,Agents!A:E,4,FALSE)</f>
        <v>Team5</v>
      </c>
      <c r="Q5418" t="str">
        <f>VLOOKUP(G5418,Agents!A:E,5,FALSE)</f>
        <v>Junior</v>
      </c>
      <c r="R5418" t="str">
        <f>VLOOKUP(G5418,Agents!A:E,2,FALSE)</f>
        <v>Evening</v>
      </c>
    </row>
    <row r="5419" spans="1:18" x14ac:dyDescent="0.35">
      <c r="A5419" t="s">
        <v>8804</v>
      </c>
      <c r="B5419" t="s">
        <v>3081</v>
      </c>
      <c r="C5419" t="s">
        <v>76</v>
      </c>
      <c r="D5419" t="s">
        <v>13</v>
      </c>
      <c r="E5419" s="1">
        <v>46025.000694444447</v>
      </c>
      <c r="F5419" s="1">
        <v>46025.542361111111</v>
      </c>
      <c r="G5419" t="s">
        <v>221</v>
      </c>
      <c r="H5419" t="s">
        <v>15</v>
      </c>
      <c r="I5419" t="s">
        <v>16</v>
      </c>
      <c r="J5419">
        <v>5</v>
      </c>
      <c r="K5419" t="str">
        <f>IF(tickets_dataset[[#This Row],[status]] = "Closed", "Yes","No")</f>
        <v>Yes</v>
      </c>
      <c r="L5419" s="2">
        <f t="shared" si="336"/>
        <v>12.999999999941792</v>
      </c>
      <c r="M5419" t="str">
        <f t="shared" si="337"/>
        <v>No</v>
      </c>
      <c r="N5419" t="str">
        <f t="shared" si="338"/>
        <v>Jan</v>
      </c>
      <c r="O5419" s="2">
        <f t="shared" si="339"/>
        <v>0.54166666666424135</v>
      </c>
      <c r="P5419" t="str">
        <f>VLOOKUP(G5419,Agents!A:E,4,FALSE)</f>
        <v>Team4</v>
      </c>
      <c r="Q5419" t="str">
        <f>VLOOKUP(G5419,Agents!A:E,5,FALSE)</f>
        <v>Senior</v>
      </c>
      <c r="R5419" t="str">
        <f>VLOOKUP(G5419,Agents!A:E,2,FALSE)</f>
        <v>Morning</v>
      </c>
    </row>
    <row r="5420" spans="1:18" x14ac:dyDescent="0.35">
      <c r="A5420" t="s">
        <v>8805</v>
      </c>
      <c r="B5420" t="s">
        <v>1616</v>
      </c>
      <c r="C5420" t="s">
        <v>76</v>
      </c>
      <c r="D5420" t="s">
        <v>26</v>
      </c>
      <c r="E5420" s="1">
        <v>46091.805555555555</v>
      </c>
      <c r="F5420" s="1">
        <v>46093.972222222219</v>
      </c>
      <c r="G5420" t="s">
        <v>27</v>
      </c>
      <c r="H5420" t="s">
        <v>15</v>
      </c>
      <c r="I5420" t="s">
        <v>16</v>
      </c>
      <c r="J5420">
        <v>4</v>
      </c>
      <c r="K5420" t="str">
        <f>IF(tickets_dataset[[#This Row],[status]] = "Closed", "Yes","No")</f>
        <v>Yes</v>
      </c>
      <c r="L5420" s="2">
        <f t="shared" si="336"/>
        <v>51.999999999941792</v>
      </c>
      <c r="M5420" t="str">
        <f t="shared" si="337"/>
        <v>Yes</v>
      </c>
      <c r="N5420" t="str">
        <f t="shared" si="338"/>
        <v>Mar</v>
      </c>
      <c r="O5420" s="2">
        <f t="shared" si="339"/>
        <v>2.1666666666642413</v>
      </c>
      <c r="P5420" t="str">
        <f>VLOOKUP(G5420,Agents!A:E,4,FALSE)</f>
        <v>Team5</v>
      </c>
      <c r="Q5420" t="str">
        <f>VLOOKUP(G5420,Agents!A:E,5,FALSE)</f>
        <v>Senior</v>
      </c>
      <c r="R5420" t="str">
        <f>VLOOKUP(G5420,Agents!A:E,2,FALSE)</f>
        <v>Morning</v>
      </c>
    </row>
    <row r="5421" spans="1:18" x14ac:dyDescent="0.35">
      <c r="A5421" t="s">
        <v>8806</v>
      </c>
      <c r="B5421" t="s">
        <v>8807</v>
      </c>
      <c r="C5421" t="s">
        <v>12</v>
      </c>
      <c r="D5421" t="s">
        <v>13</v>
      </c>
      <c r="E5421" s="1">
        <v>46111.500694444447</v>
      </c>
      <c r="F5421" s="1">
        <v>46112.334027777775</v>
      </c>
      <c r="G5421" t="s">
        <v>35</v>
      </c>
      <c r="H5421" t="s">
        <v>15</v>
      </c>
      <c r="I5421" t="s">
        <v>16</v>
      </c>
      <c r="J5421">
        <v>4</v>
      </c>
      <c r="K5421" t="str">
        <f>IF(tickets_dataset[[#This Row],[status]] = "Closed", "Yes","No")</f>
        <v>Yes</v>
      </c>
      <c r="L5421" s="2">
        <f t="shared" si="336"/>
        <v>19.999999999883585</v>
      </c>
      <c r="M5421" t="str">
        <f t="shared" si="337"/>
        <v>No</v>
      </c>
      <c r="N5421" t="str">
        <f t="shared" si="338"/>
        <v>Mar</v>
      </c>
      <c r="O5421" s="2">
        <f t="shared" si="339"/>
        <v>0.83333333332848269</v>
      </c>
      <c r="P5421" t="str">
        <f>VLOOKUP(G5421,Agents!A:E,4,FALSE)</f>
        <v>Team1</v>
      </c>
      <c r="Q5421" t="str">
        <f>VLOOKUP(G5421,Agents!A:E,5,FALSE)</f>
        <v>Senior</v>
      </c>
      <c r="R5421" t="str">
        <f>VLOOKUP(G5421,Agents!A:E,2,FALSE)</f>
        <v>Evening</v>
      </c>
    </row>
    <row r="5422" spans="1:18" x14ac:dyDescent="0.35">
      <c r="A5422" t="s">
        <v>8808</v>
      </c>
      <c r="B5422" t="s">
        <v>8809</v>
      </c>
      <c r="C5422" t="s">
        <v>34</v>
      </c>
      <c r="D5422" t="s">
        <v>26</v>
      </c>
      <c r="E5422" s="1">
        <v>46054.412499999999</v>
      </c>
      <c r="F5422" s="1">
        <v>46056.70416666667</v>
      </c>
      <c r="G5422" t="s">
        <v>91</v>
      </c>
      <c r="H5422" t="s">
        <v>15</v>
      </c>
      <c r="I5422" t="s">
        <v>16</v>
      </c>
      <c r="J5422">
        <v>4</v>
      </c>
      <c r="K5422" t="str">
        <f>IF(tickets_dataset[[#This Row],[status]] = "Closed", "Yes","No")</f>
        <v>Yes</v>
      </c>
      <c r="L5422" s="2">
        <f t="shared" si="336"/>
        <v>55.000000000116415</v>
      </c>
      <c r="M5422" t="str">
        <f t="shared" si="337"/>
        <v>Yes</v>
      </c>
      <c r="N5422" t="str">
        <f t="shared" si="338"/>
        <v>Feb</v>
      </c>
      <c r="O5422" s="2">
        <f t="shared" si="339"/>
        <v>2.2916666666715173</v>
      </c>
      <c r="P5422" t="str">
        <f>VLOOKUP(G5422,Agents!A:E,4,FALSE)</f>
        <v>Team5</v>
      </c>
      <c r="Q5422" t="str">
        <f>VLOOKUP(G5422,Agents!A:E,5,FALSE)</f>
        <v>Mid</v>
      </c>
      <c r="R5422" t="str">
        <f>VLOOKUP(G5422,Agents!A:E,2,FALSE)</f>
        <v>Night</v>
      </c>
    </row>
    <row r="5423" spans="1:18" x14ac:dyDescent="0.35">
      <c r="A5423" t="s">
        <v>8810</v>
      </c>
      <c r="B5423" t="s">
        <v>4993</v>
      </c>
      <c r="C5423" t="s">
        <v>34</v>
      </c>
      <c r="D5423" t="s">
        <v>38</v>
      </c>
      <c r="E5423" s="1">
        <v>46102.772222222222</v>
      </c>
      <c r="F5423" s="1">
        <v>46106.688888888886</v>
      </c>
      <c r="G5423" t="s">
        <v>19</v>
      </c>
      <c r="H5423" t="s">
        <v>15</v>
      </c>
      <c r="I5423" t="s">
        <v>16</v>
      </c>
      <c r="J5423">
        <v>4</v>
      </c>
      <c r="K5423" t="str">
        <f>IF(tickets_dataset[[#This Row],[status]] = "Closed", "Yes","No")</f>
        <v>Yes</v>
      </c>
      <c r="L5423" s="2">
        <f t="shared" si="336"/>
        <v>93.999999999941792</v>
      </c>
      <c r="M5423" t="str">
        <f t="shared" si="337"/>
        <v>Yes</v>
      </c>
      <c r="N5423" t="str">
        <f t="shared" si="338"/>
        <v>Mar</v>
      </c>
      <c r="O5423" s="2">
        <f t="shared" si="339"/>
        <v>3.9166666666642413</v>
      </c>
      <c r="P5423" t="str">
        <f>VLOOKUP(G5423,Agents!A:E,4,FALSE)</f>
        <v>Team4</v>
      </c>
      <c r="Q5423" t="str">
        <f>VLOOKUP(G5423,Agents!A:E,5,FALSE)</f>
        <v>Senior</v>
      </c>
      <c r="R5423" t="str">
        <f>VLOOKUP(G5423,Agents!A:E,2,FALSE)</f>
        <v>Evening</v>
      </c>
    </row>
    <row r="5424" spans="1:18" x14ac:dyDescent="0.35">
      <c r="A5424" t="s">
        <v>8811</v>
      </c>
      <c r="B5424" t="s">
        <v>8812</v>
      </c>
      <c r="C5424" t="s">
        <v>50</v>
      </c>
      <c r="D5424" t="s">
        <v>13</v>
      </c>
      <c r="E5424" s="1">
        <v>46038.786805555559</v>
      </c>
      <c r="F5424" s="1">
        <v>46039.995138888888</v>
      </c>
      <c r="G5424" t="s">
        <v>206</v>
      </c>
      <c r="H5424" t="s">
        <v>28</v>
      </c>
      <c r="I5424" t="s">
        <v>16</v>
      </c>
      <c r="J5424">
        <v>5</v>
      </c>
      <c r="K5424" t="str">
        <f>IF(tickets_dataset[[#This Row],[status]] = "Closed", "Yes","No")</f>
        <v>No</v>
      </c>
      <c r="L5424" s="2">
        <f t="shared" si="336"/>
        <v>28.999999999883585</v>
      </c>
      <c r="M5424" t="str">
        <f t="shared" si="337"/>
        <v>No</v>
      </c>
      <c r="N5424" t="str">
        <f t="shared" si="338"/>
        <v>Jan</v>
      </c>
      <c r="O5424" s="2">
        <f t="shared" si="339"/>
        <v>1.2083333333284827</v>
      </c>
      <c r="P5424" t="str">
        <f>VLOOKUP(G5424,Agents!A:E,4,FALSE)</f>
        <v>Team5</v>
      </c>
      <c r="Q5424" t="str">
        <f>VLOOKUP(G5424,Agents!A:E,5,FALSE)</f>
        <v>Junior</v>
      </c>
      <c r="R5424" t="str">
        <f>VLOOKUP(G5424,Agents!A:E,2,FALSE)</f>
        <v>Evening</v>
      </c>
    </row>
    <row r="5425" spans="1:18" x14ac:dyDescent="0.35">
      <c r="A5425" t="s">
        <v>8813</v>
      </c>
      <c r="B5425" t="s">
        <v>5921</v>
      </c>
      <c r="C5425" t="s">
        <v>76</v>
      </c>
      <c r="D5425" t="s">
        <v>26</v>
      </c>
      <c r="E5425" s="1">
        <v>46108.697916666664</v>
      </c>
      <c r="F5425" s="1">
        <v>46110.90625</v>
      </c>
      <c r="G5425" t="s">
        <v>62</v>
      </c>
      <c r="H5425" t="s">
        <v>15</v>
      </c>
      <c r="I5425" t="s">
        <v>16</v>
      </c>
      <c r="J5425">
        <v>4</v>
      </c>
      <c r="K5425" t="str">
        <f>IF(tickets_dataset[[#This Row],[status]] = "Closed", "Yes","No")</f>
        <v>Yes</v>
      </c>
      <c r="L5425" s="2">
        <f t="shared" si="336"/>
        <v>53.000000000058208</v>
      </c>
      <c r="M5425" t="str">
        <f t="shared" si="337"/>
        <v>Yes</v>
      </c>
      <c r="N5425" t="str">
        <f t="shared" si="338"/>
        <v>Mar</v>
      </c>
      <c r="O5425" s="2">
        <f t="shared" si="339"/>
        <v>2.2083333333357587</v>
      </c>
      <c r="P5425" t="str">
        <f>VLOOKUP(G5425,Agents!A:E,4,FALSE)</f>
        <v>Team1</v>
      </c>
      <c r="Q5425" t="str">
        <f>VLOOKUP(G5425,Agents!A:E,5,FALSE)</f>
        <v>Junior</v>
      </c>
      <c r="R5425" t="str">
        <f>VLOOKUP(G5425,Agents!A:E,2,FALSE)</f>
        <v>Morning</v>
      </c>
    </row>
    <row r="5426" spans="1:18" x14ac:dyDescent="0.35">
      <c r="A5426" t="s">
        <v>8814</v>
      </c>
      <c r="B5426" t="s">
        <v>2909</v>
      </c>
      <c r="C5426" t="s">
        <v>50</v>
      </c>
      <c r="D5426" t="s">
        <v>13</v>
      </c>
      <c r="E5426" s="1">
        <v>46077.086805555555</v>
      </c>
      <c r="F5426" s="1">
        <v>46077.503472222219</v>
      </c>
      <c r="G5426" t="s">
        <v>14</v>
      </c>
      <c r="H5426" t="s">
        <v>15</v>
      </c>
      <c r="I5426" t="s">
        <v>16</v>
      </c>
      <c r="J5426">
        <v>4</v>
      </c>
      <c r="K5426" t="str">
        <f>IF(tickets_dataset[[#This Row],[status]] = "Closed", "Yes","No")</f>
        <v>Yes</v>
      </c>
      <c r="L5426" s="2">
        <f t="shared" si="336"/>
        <v>9.9999999999417923</v>
      </c>
      <c r="M5426" t="str">
        <f t="shared" si="337"/>
        <v>No</v>
      </c>
      <c r="N5426" t="str">
        <f t="shared" si="338"/>
        <v>Feb</v>
      </c>
      <c r="O5426" s="2">
        <f t="shared" si="339"/>
        <v>0.41666666666424135</v>
      </c>
      <c r="P5426" t="str">
        <f>VLOOKUP(G5426,Agents!A:E,4,FALSE)</f>
        <v>Team1</v>
      </c>
      <c r="Q5426" t="str">
        <f>VLOOKUP(G5426,Agents!A:E,5,FALSE)</f>
        <v>Senior</v>
      </c>
      <c r="R5426" t="str">
        <f>VLOOKUP(G5426,Agents!A:E,2,FALSE)</f>
        <v>Morning</v>
      </c>
    </row>
    <row r="5427" spans="1:18" x14ac:dyDescent="0.35">
      <c r="A5427" t="s">
        <v>8815</v>
      </c>
      <c r="B5427" t="s">
        <v>3120</v>
      </c>
      <c r="C5427" t="s">
        <v>34</v>
      </c>
      <c r="D5427" t="s">
        <v>13</v>
      </c>
      <c r="E5427" s="1">
        <v>46024.09097222222</v>
      </c>
      <c r="F5427" s="1">
        <v>46026.049305555556</v>
      </c>
      <c r="G5427" t="s">
        <v>45</v>
      </c>
      <c r="H5427" t="s">
        <v>15</v>
      </c>
      <c r="I5427" t="s">
        <v>16</v>
      </c>
      <c r="J5427">
        <v>4</v>
      </c>
      <c r="K5427" t="str">
        <f>IF(tickets_dataset[[#This Row],[status]] = "Closed", "Yes","No")</f>
        <v>Yes</v>
      </c>
      <c r="L5427" s="2">
        <f t="shared" si="336"/>
        <v>47.000000000058208</v>
      </c>
      <c r="M5427" t="str">
        <f t="shared" si="337"/>
        <v>No</v>
      </c>
      <c r="N5427" t="str">
        <f t="shared" si="338"/>
        <v>Jan</v>
      </c>
      <c r="O5427" s="2">
        <f t="shared" si="339"/>
        <v>1.9583333333357587</v>
      </c>
      <c r="P5427" t="str">
        <f>VLOOKUP(G5427,Agents!A:E,4,FALSE)</f>
        <v>Team5</v>
      </c>
      <c r="Q5427" t="str">
        <f>VLOOKUP(G5427,Agents!A:E,5,FALSE)</f>
        <v>Senior</v>
      </c>
      <c r="R5427" t="str">
        <f>VLOOKUP(G5427,Agents!A:E,2,FALSE)</f>
        <v>Morning</v>
      </c>
    </row>
    <row r="5428" spans="1:18" x14ac:dyDescent="0.35">
      <c r="A5428" t="s">
        <v>8816</v>
      </c>
      <c r="B5428" t="s">
        <v>5266</v>
      </c>
      <c r="C5428" t="s">
        <v>34</v>
      </c>
      <c r="D5428" t="s">
        <v>26</v>
      </c>
      <c r="E5428" s="1">
        <v>46084.152777777781</v>
      </c>
      <c r="F5428" s="1">
        <v>46085.319444444445</v>
      </c>
      <c r="G5428" t="s">
        <v>137</v>
      </c>
      <c r="H5428" t="s">
        <v>132</v>
      </c>
      <c r="I5428" t="s">
        <v>16</v>
      </c>
      <c r="J5428">
        <v>4</v>
      </c>
      <c r="K5428" t="str">
        <f>IF(tickets_dataset[[#This Row],[status]] = "Closed", "Yes","No")</f>
        <v>No</v>
      </c>
      <c r="L5428" s="2">
        <f t="shared" si="336"/>
        <v>27.999999999941792</v>
      </c>
      <c r="M5428" t="str">
        <f t="shared" si="337"/>
        <v>No</v>
      </c>
      <c r="N5428" t="str">
        <f t="shared" si="338"/>
        <v>Mar</v>
      </c>
      <c r="O5428" s="2">
        <f t="shared" si="339"/>
        <v>1.1666666666642413</v>
      </c>
      <c r="P5428" t="str">
        <f>VLOOKUP(G5428,Agents!A:E,4,FALSE)</f>
        <v>Team5</v>
      </c>
      <c r="Q5428" t="str">
        <f>VLOOKUP(G5428,Agents!A:E,5,FALSE)</f>
        <v>Senior</v>
      </c>
      <c r="R5428" t="str">
        <f>VLOOKUP(G5428,Agents!A:E,2,FALSE)</f>
        <v>Night</v>
      </c>
    </row>
    <row r="5429" spans="1:18" x14ac:dyDescent="0.35">
      <c r="A5429" t="s">
        <v>8817</v>
      </c>
      <c r="B5429" t="s">
        <v>5382</v>
      </c>
      <c r="C5429" t="s">
        <v>34</v>
      </c>
      <c r="D5429" t="s">
        <v>38</v>
      </c>
      <c r="E5429" s="1">
        <v>46028.178472222222</v>
      </c>
      <c r="F5429" s="1">
        <v>46031.678472222222</v>
      </c>
      <c r="G5429" t="s">
        <v>86</v>
      </c>
      <c r="H5429" t="s">
        <v>28</v>
      </c>
      <c r="I5429" t="s">
        <v>16</v>
      </c>
      <c r="J5429">
        <v>2</v>
      </c>
      <c r="K5429" t="str">
        <f>IF(tickets_dataset[[#This Row],[status]] = "Closed", "Yes","No")</f>
        <v>No</v>
      </c>
      <c r="L5429" s="2">
        <f t="shared" si="336"/>
        <v>84</v>
      </c>
      <c r="M5429" t="str">
        <f t="shared" si="337"/>
        <v>Yes</v>
      </c>
      <c r="N5429" t="str">
        <f t="shared" si="338"/>
        <v>Jan</v>
      </c>
      <c r="O5429" s="2">
        <f t="shared" si="339"/>
        <v>3.5</v>
      </c>
      <c r="P5429" t="str">
        <f>VLOOKUP(G5429,Agents!A:E,4,FALSE)</f>
        <v>Team1</v>
      </c>
      <c r="Q5429" t="str">
        <f>VLOOKUP(G5429,Agents!A:E,5,FALSE)</f>
        <v>Mid</v>
      </c>
      <c r="R5429" t="str">
        <f>VLOOKUP(G5429,Agents!A:E,2,FALSE)</f>
        <v>Morning</v>
      </c>
    </row>
    <row r="5430" spans="1:18" x14ac:dyDescent="0.35">
      <c r="A5430" t="s">
        <v>8818</v>
      </c>
      <c r="B5430" t="s">
        <v>348</v>
      </c>
      <c r="C5430" t="s">
        <v>76</v>
      </c>
      <c r="D5430" t="s">
        <v>26</v>
      </c>
      <c r="E5430" s="1">
        <v>46091.005555555559</v>
      </c>
      <c r="F5430" s="1">
        <v>46092.047222222223</v>
      </c>
      <c r="G5430" t="s">
        <v>100</v>
      </c>
      <c r="H5430" t="s">
        <v>28</v>
      </c>
      <c r="I5430" t="s">
        <v>16</v>
      </c>
      <c r="J5430">
        <v>4</v>
      </c>
      <c r="K5430" t="str">
        <f>IF(tickets_dataset[[#This Row],[status]] = "Closed", "Yes","No")</f>
        <v>No</v>
      </c>
      <c r="L5430" s="2">
        <f t="shared" si="336"/>
        <v>24.999999999941792</v>
      </c>
      <c r="M5430" t="str">
        <f t="shared" si="337"/>
        <v>No</v>
      </c>
      <c r="N5430" t="str">
        <f t="shared" si="338"/>
        <v>Mar</v>
      </c>
      <c r="O5430" s="2">
        <f t="shared" si="339"/>
        <v>1.0416666666642413</v>
      </c>
      <c r="P5430" t="str">
        <f>VLOOKUP(G5430,Agents!A:E,4,FALSE)</f>
        <v>Team4</v>
      </c>
      <c r="Q5430" t="str">
        <f>VLOOKUP(G5430,Agents!A:E,5,FALSE)</f>
        <v>Junior</v>
      </c>
      <c r="R5430" t="str">
        <f>VLOOKUP(G5430,Agents!A:E,2,FALSE)</f>
        <v>Evening</v>
      </c>
    </row>
    <row r="5431" spans="1:18" x14ac:dyDescent="0.35">
      <c r="A5431" t="s">
        <v>8819</v>
      </c>
      <c r="B5431" t="s">
        <v>8820</v>
      </c>
      <c r="C5431" t="s">
        <v>34</v>
      </c>
      <c r="D5431" t="s">
        <v>38</v>
      </c>
      <c r="E5431" s="1">
        <v>46035.60833333333</v>
      </c>
      <c r="F5431" s="1">
        <v>46038.9</v>
      </c>
      <c r="G5431" t="s">
        <v>239</v>
      </c>
      <c r="H5431" t="s">
        <v>15</v>
      </c>
      <c r="I5431" t="s">
        <v>16</v>
      </c>
      <c r="J5431">
        <v>5</v>
      </c>
      <c r="K5431" t="str">
        <f>IF(tickets_dataset[[#This Row],[status]] = "Closed", "Yes","No")</f>
        <v>Yes</v>
      </c>
      <c r="L5431" s="2">
        <f t="shared" si="336"/>
        <v>79.000000000116415</v>
      </c>
      <c r="M5431" t="str">
        <f t="shared" si="337"/>
        <v>Yes</v>
      </c>
      <c r="N5431" t="str">
        <f t="shared" si="338"/>
        <v>Jan</v>
      </c>
      <c r="O5431" s="2">
        <f t="shared" si="339"/>
        <v>3.2916666666715173</v>
      </c>
      <c r="P5431" t="str">
        <f>VLOOKUP(G5431,Agents!A:E,4,FALSE)</f>
        <v>Team1</v>
      </c>
      <c r="Q5431" t="str">
        <f>VLOOKUP(G5431,Agents!A:E,5,FALSE)</f>
        <v>Senior</v>
      </c>
      <c r="R5431" t="str">
        <f>VLOOKUP(G5431,Agents!A:E,2,FALSE)</f>
        <v>Evening</v>
      </c>
    </row>
    <row r="5432" spans="1:18" x14ac:dyDescent="0.35">
      <c r="A5432" t="s">
        <v>8821</v>
      </c>
      <c r="B5432" t="s">
        <v>6891</v>
      </c>
      <c r="C5432" t="s">
        <v>22</v>
      </c>
      <c r="D5432" t="s">
        <v>26</v>
      </c>
      <c r="E5432" s="1">
        <v>46059.998611111114</v>
      </c>
      <c r="F5432" s="1">
        <v>46060.623611111114</v>
      </c>
      <c r="G5432" t="s">
        <v>119</v>
      </c>
      <c r="H5432" t="s">
        <v>15</v>
      </c>
      <c r="I5432" t="s">
        <v>16</v>
      </c>
      <c r="J5432">
        <v>4</v>
      </c>
      <c r="K5432" t="str">
        <f>IF(tickets_dataset[[#This Row],[status]] = "Closed", "Yes","No")</f>
        <v>Yes</v>
      </c>
      <c r="L5432" s="2">
        <f t="shared" si="336"/>
        <v>15</v>
      </c>
      <c r="M5432" t="str">
        <f t="shared" si="337"/>
        <v>No</v>
      </c>
      <c r="N5432" t="str">
        <f t="shared" si="338"/>
        <v>Feb</v>
      </c>
      <c r="O5432" s="2">
        <f t="shared" si="339"/>
        <v>0.625</v>
      </c>
      <c r="P5432" t="str">
        <f>VLOOKUP(G5432,Agents!A:E,4,FALSE)</f>
        <v>Team1</v>
      </c>
      <c r="Q5432" t="str">
        <f>VLOOKUP(G5432,Agents!A:E,5,FALSE)</f>
        <v>Junior</v>
      </c>
      <c r="R5432" t="str">
        <f>VLOOKUP(G5432,Agents!A:E,2,FALSE)</f>
        <v>Morning</v>
      </c>
    </row>
    <row r="5433" spans="1:18" x14ac:dyDescent="0.35">
      <c r="A5433" t="s">
        <v>8822</v>
      </c>
      <c r="B5433" t="s">
        <v>8823</v>
      </c>
      <c r="C5433" t="s">
        <v>76</v>
      </c>
      <c r="D5433" t="s">
        <v>26</v>
      </c>
      <c r="E5433" s="1">
        <v>46100.761805555558</v>
      </c>
      <c r="F5433" s="1">
        <v>46103.345138888886</v>
      </c>
      <c r="G5433" t="s">
        <v>149</v>
      </c>
      <c r="H5433" t="s">
        <v>15</v>
      </c>
      <c r="I5433" t="s">
        <v>16</v>
      </c>
      <c r="J5433">
        <v>3</v>
      </c>
      <c r="K5433" t="str">
        <f>IF(tickets_dataset[[#This Row],[status]] = "Closed", "Yes","No")</f>
        <v>Yes</v>
      </c>
      <c r="L5433" s="2">
        <f t="shared" si="336"/>
        <v>61.999999999883585</v>
      </c>
      <c r="M5433" t="str">
        <f t="shared" si="337"/>
        <v>Yes</v>
      </c>
      <c r="N5433" t="str">
        <f t="shared" si="338"/>
        <v>Mar</v>
      </c>
      <c r="O5433" s="2">
        <f t="shared" si="339"/>
        <v>2.5833333333284827</v>
      </c>
      <c r="P5433" t="str">
        <f>VLOOKUP(G5433,Agents!A:E,4,FALSE)</f>
        <v>Team3</v>
      </c>
      <c r="Q5433" t="str">
        <f>VLOOKUP(G5433,Agents!A:E,5,FALSE)</f>
        <v>Mid</v>
      </c>
      <c r="R5433" t="str">
        <f>VLOOKUP(G5433,Agents!A:E,2,FALSE)</f>
        <v>Night</v>
      </c>
    </row>
    <row r="5434" spans="1:18" x14ac:dyDescent="0.35">
      <c r="A5434" t="s">
        <v>8824</v>
      </c>
      <c r="B5434" t="s">
        <v>2965</v>
      </c>
      <c r="C5434" t="s">
        <v>76</v>
      </c>
      <c r="D5434" t="s">
        <v>38</v>
      </c>
      <c r="E5434" s="1">
        <v>46068.615972222222</v>
      </c>
      <c r="F5434" s="1">
        <v>46069.782638888886</v>
      </c>
      <c r="G5434" t="s">
        <v>86</v>
      </c>
      <c r="H5434" t="s">
        <v>15</v>
      </c>
      <c r="I5434" t="s">
        <v>68</v>
      </c>
      <c r="J5434">
        <v>2</v>
      </c>
      <c r="K5434" t="str">
        <f>IF(tickets_dataset[[#This Row],[status]] = "Closed", "Yes","No")</f>
        <v>Yes</v>
      </c>
      <c r="L5434" s="2">
        <f t="shared" si="336"/>
        <v>27.999999999941792</v>
      </c>
      <c r="M5434" t="str">
        <f t="shared" si="337"/>
        <v>No</v>
      </c>
      <c r="N5434" t="str">
        <f t="shared" si="338"/>
        <v>Feb</v>
      </c>
      <c r="O5434" s="2">
        <f t="shared" si="339"/>
        <v>1.1666666666642413</v>
      </c>
      <c r="P5434" t="str">
        <f>VLOOKUP(G5434,Agents!A:E,4,FALSE)</f>
        <v>Team1</v>
      </c>
      <c r="Q5434" t="str">
        <f>VLOOKUP(G5434,Agents!A:E,5,FALSE)</f>
        <v>Mid</v>
      </c>
      <c r="R5434" t="str">
        <f>VLOOKUP(G5434,Agents!A:E,2,FALSE)</f>
        <v>Morning</v>
      </c>
    </row>
    <row r="5435" spans="1:18" x14ac:dyDescent="0.35">
      <c r="A5435" t="s">
        <v>8825</v>
      </c>
      <c r="B5435" t="s">
        <v>7519</v>
      </c>
      <c r="C5435" t="s">
        <v>76</v>
      </c>
      <c r="D5435" t="s">
        <v>13</v>
      </c>
      <c r="E5435" s="1">
        <v>46045.35833333333</v>
      </c>
      <c r="F5435" s="1">
        <v>46046.441666666666</v>
      </c>
      <c r="G5435" t="s">
        <v>80</v>
      </c>
      <c r="H5435" t="s">
        <v>15</v>
      </c>
      <c r="I5435" t="s">
        <v>16</v>
      </c>
      <c r="J5435">
        <v>4</v>
      </c>
      <c r="K5435" t="str">
        <f>IF(tickets_dataset[[#This Row],[status]] = "Closed", "Yes","No")</f>
        <v>Yes</v>
      </c>
      <c r="L5435" s="2">
        <f t="shared" si="336"/>
        <v>26.000000000058208</v>
      </c>
      <c r="M5435" t="str">
        <f t="shared" si="337"/>
        <v>No</v>
      </c>
      <c r="N5435" t="str">
        <f t="shared" si="338"/>
        <v>Jan</v>
      </c>
      <c r="O5435" s="2">
        <f t="shared" si="339"/>
        <v>1.0833333333357587</v>
      </c>
      <c r="P5435" t="str">
        <f>VLOOKUP(G5435,Agents!A:E,4,FALSE)</f>
        <v>Team3</v>
      </c>
      <c r="Q5435" t="str">
        <f>VLOOKUP(G5435,Agents!A:E,5,FALSE)</f>
        <v>Junior</v>
      </c>
      <c r="R5435" t="str">
        <f>VLOOKUP(G5435,Agents!A:E,2,FALSE)</f>
        <v>Evening</v>
      </c>
    </row>
    <row r="5436" spans="1:18" x14ac:dyDescent="0.35">
      <c r="A5436" t="s">
        <v>8826</v>
      </c>
      <c r="B5436" t="s">
        <v>495</v>
      </c>
      <c r="C5436" t="s">
        <v>22</v>
      </c>
      <c r="D5436" t="s">
        <v>38</v>
      </c>
      <c r="E5436" s="1">
        <v>46069.179166666669</v>
      </c>
      <c r="F5436" s="1">
        <v>46070.845833333333</v>
      </c>
      <c r="G5436" t="s">
        <v>159</v>
      </c>
      <c r="H5436" t="s">
        <v>15</v>
      </c>
      <c r="I5436" t="s">
        <v>16</v>
      </c>
      <c r="J5436">
        <v>5</v>
      </c>
      <c r="K5436" t="str">
        <f>IF(tickets_dataset[[#This Row],[status]] = "Closed", "Yes","No")</f>
        <v>Yes</v>
      </c>
      <c r="L5436" s="2">
        <f t="shared" si="336"/>
        <v>39.999999999941792</v>
      </c>
      <c r="M5436" t="str">
        <f t="shared" si="337"/>
        <v>No</v>
      </c>
      <c r="N5436" t="str">
        <f t="shared" si="338"/>
        <v>Feb</v>
      </c>
      <c r="O5436" s="2">
        <f t="shared" si="339"/>
        <v>1.6666666666642413</v>
      </c>
      <c r="P5436" t="str">
        <f>VLOOKUP(G5436,Agents!A:E,4,FALSE)</f>
        <v>Team4</v>
      </c>
      <c r="Q5436" t="str">
        <f>VLOOKUP(G5436,Agents!A:E,5,FALSE)</f>
        <v>Mid</v>
      </c>
      <c r="R5436" t="str">
        <f>VLOOKUP(G5436,Agents!A:E,2,FALSE)</f>
        <v>Night</v>
      </c>
    </row>
    <row r="5437" spans="1:18" x14ac:dyDescent="0.35">
      <c r="A5437" t="s">
        <v>8827</v>
      </c>
      <c r="B5437" t="s">
        <v>213</v>
      </c>
      <c r="C5437" t="s">
        <v>76</v>
      </c>
      <c r="D5437" t="s">
        <v>38</v>
      </c>
      <c r="E5437" s="1">
        <v>46054.368055555555</v>
      </c>
      <c r="F5437" s="1">
        <v>46058.118055555555</v>
      </c>
      <c r="G5437" t="s">
        <v>422</v>
      </c>
      <c r="H5437" t="s">
        <v>28</v>
      </c>
      <c r="I5437" t="s">
        <v>16</v>
      </c>
      <c r="J5437">
        <v>4</v>
      </c>
      <c r="K5437" t="str">
        <f>IF(tickets_dataset[[#This Row],[status]] = "Closed", "Yes","No")</f>
        <v>No</v>
      </c>
      <c r="L5437" s="2">
        <f t="shared" si="336"/>
        <v>90</v>
      </c>
      <c r="M5437" t="str">
        <f t="shared" si="337"/>
        <v>Yes</v>
      </c>
      <c r="N5437" t="str">
        <f t="shared" si="338"/>
        <v>Feb</v>
      </c>
      <c r="O5437" s="2">
        <f t="shared" si="339"/>
        <v>3.75</v>
      </c>
      <c r="P5437" t="str">
        <f>VLOOKUP(G5437,Agents!A:E,4,FALSE)</f>
        <v>Team5</v>
      </c>
      <c r="Q5437" t="str">
        <f>VLOOKUP(G5437,Agents!A:E,5,FALSE)</f>
        <v>Mid</v>
      </c>
      <c r="R5437" t="str">
        <f>VLOOKUP(G5437,Agents!A:E,2,FALSE)</f>
        <v>Evening</v>
      </c>
    </row>
    <row r="5438" spans="1:18" x14ac:dyDescent="0.35">
      <c r="A5438" t="s">
        <v>8828</v>
      </c>
      <c r="B5438" t="s">
        <v>4175</v>
      </c>
      <c r="C5438" t="s">
        <v>76</v>
      </c>
      <c r="D5438" t="s">
        <v>38</v>
      </c>
      <c r="E5438" s="1">
        <v>46050.250694444447</v>
      </c>
      <c r="F5438" s="1">
        <v>46051.959027777775</v>
      </c>
      <c r="G5438" t="s">
        <v>167</v>
      </c>
      <c r="H5438" t="s">
        <v>15</v>
      </c>
      <c r="I5438" t="s">
        <v>68</v>
      </c>
      <c r="J5438">
        <v>2</v>
      </c>
      <c r="K5438" t="str">
        <f>IF(tickets_dataset[[#This Row],[status]] = "Closed", "Yes","No")</f>
        <v>Yes</v>
      </c>
      <c r="L5438" s="2">
        <f t="shared" si="336"/>
        <v>40.999999999883585</v>
      </c>
      <c r="M5438" t="str">
        <f t="shared" si="337"/>
        <v>No</v>
      </c>
      <c r="N5438" t="str">
        <f t="shared" si="338"/>
        <v>Jan</v>
      </c>
      <c r="O5438" s="2">
        <f t="shared" si="339"/>
        <v>1.7083333333284827</v>
      </c>
      <c r="P5438" t="str">
        <f>VLOOKUP(G5438,Agents!A:E,4,FALSE)</f>
        <v>Team3</v>
      </c>
      <c r="Q5438" t="str">
        <f>VLOOKUP(G5438,Agents!A:E,5,FALSE)</f>
        <v>Mid</v>
      </c>
      <c r="R5438" t="str">
        <f>VLOOKUP(G5438,Agents!A:E,2,FALSE)</f>
        <v>Evening</v>
      </c>
    </row>
    <row r="5439" spans="1:18" x14ac:dyDescent="0.35">
      <c r="A5439" t="s">
        <v>8829</v>
      </c>
      <c r="B5439" t="s">
        <v>192</v>
      </c>
      <c r="C5439" t="s">
        <v>12</v>
      </c>
      <c r="D5439" t="s">
        <v>26</v>
      </c>
      <c r="E5439" s="1">
        <v>46033.490277777775</v>
      </c>
      <c r="F5439" s="1">
        <v>46035.406944444447</v>
      </c>
      <c r="G5439" t="s">
        <v>53</v>
      </c>
      <c r="H5439" t="s">
        <v>28</v>
      </c>
      <c r="I5439" t="s">
        <v>16</v>
      </c>
      <c r="J5439">
        <v>3</v>
      </c>
      <c r="K5439" t="str">
        <f>IF(tickets_dataset[[#This Row],[status]] = "Closed", "Yes","No")</f>
        <v>No</v>
      </c>
      <c r="L5439" s="2">
        <f t="shared" si="336"/>
        <v>46.000000000116415</v>
      </c>
      <c r="M5439" t="str">
        <f t="shared" si="337"/>
        <v>No</v>
      </c>
      <c r="N5439" t="str">
        <f t="shared" si="338"/>
        <v>Jan</v>
      </c>
      <c r="O5439" s="2">
        <f t="shared" si="339"/>
        <v>1.9166666666715173</v>
      </c>
      <c r="P5439" t="str">
        <f>VLOOKUP(G5439,Agents!A:E,4,FALSE)</f>
        <v>Team1</v>
      </c>
      <c r="Q5439" t="str">
        <f>VLOOKUP(G5439,Agents!A:E,5,FALSE)</f>
        <v>Junior</v>
      </c>
      <c r="R5439" t="str">
        <f>VLOOKUP(G5439,Agents!A:E,2,FALSE)</f>
        <v>Night</v>
      </c>
    </row>
    <row r="5440" spans="1:18" x14ac:dyDescent="0.35">
      <c r="A5440" t="s">
        <v>8830</v>
      </c>
      <c r="B5440" t="s">
        <v>4243</v>
      </c>
      <c r="C5440" t="s">
        <v>50</v>
      </c>
      <c r="D5440" t="s">
        <v>13</v>
      </c>
      <c r="E5440" s="1">
        <v>46061.852083333331</v>
      </c>
      <c r="F5440" s="1">
        <v>46063.435416666667</v>
      </c>
      <c r="G5440" t="s">
        <v>206</v>
      </c>
      <c r="H5440" t="s">
        <v>15</v>
      </c>
      <c r="I5440" t="s">
        <v>16</v>
      </c>
      <c r="J5440">
        <v>5</v>
      </c>
      <c r="K5440" t="str">
        <f>IF(tickets_dataset[[#This Row],[status]] = "Closed", "Yes","No")</f>
        <v>Yes</v>
      </c>
      <c r="L5440" s="2">
        <f t="shared" si="336"/>
        <v>38.000000000058208</v>
      </c>
      <c r="M5440" t="str">
        <f t="shared" si="337"/>
        <v>No</v>
      </c>
      <c r="N5440" t="str">
        <f t="shared" si="338"/>
        <v>Feb</v>
      </c>
      <c r="O5440" s="2">
        <f t="shared" si="339"/>
        <v>1.5833333333357587</v>
      </c>
      <c r="P5440" t="str">
        <f>VLOOKUP(G5440,Agents!A:E,4,FALSE)</f>
        <v>Team5</v>
      </c>
      <c r="Q5440" t="str">
        <f>VLOOKUP(G5440,Agents!A:E,5,FALSE)</f>
        <v>Junior</v>
      </c>
      <c r="R5440" t="str">
        <f>VLOOKUP(G5440,Agents!A:E,2,FALSE)</f>
        <v>Evening</v>
      </c>
    </row>
    <row r="5441" spans="1:18" x14ac:dyDescent="0.35">
      <c r="A5441" t="s">
        <v>8831</v>
      </c>
      <c r="B5441" t="s">
        <v>8832</v>
      </c>
      <c r="C5441" t="s">
        <v>50</v>
      </c>
      <c r="D5441" t="s">
        <v>38</v>
      </c>
      <c r="E5441" s="1">
        <v>46094.206944444442</v>
      </c>
      <c r="F5441" s="1">
        <v>46095.081944444442</v>
      </c>
      <c r="G5441" t="s">
        <v>273</v>
      </c>
      <c r="H5441" t="s">
        <v>28</v>
      </c>
      <c r="I5441" t="s">
        <v>16</v>
      </c>
      <c r="J5441">
        <v>5</v>
      </c>
      <c r="K5441" t="str">
        <f>IF(tickets_dataset[[#This Row],[status]] = "Closed", "Yes","No")</f>
        <v>No</v>
      </c>
      <c r="L5441" s="2">
        <f t="shared" si="336"/>
        <v>21</v>
      </c>
      <c r="M5441" t="str">
        <f t="shared" si="337"/>
        <v>No</v>
      </c>
      <c r="N5441" t="str">
        <f t="shared" si="338"/>
        <v>Mar</v>
      </c>
      <c r="O5441" s="2">
        <f t="shared" si="339"/>
        <v>0.875</v>
      </c>
      <c r="P5441" t="str">
        <f>VLOOKUP(G5441,Agents!A:E,4,FALSE)</f>
        <v>Team3</v>
      </c>
      <c r="Q5441" t="str">
        <f>VLOOKUP(G5441,Agents!A:E,5,FALSE)</f>
        <v>Senior</v>
      </c>
      <c r="R5441" t="str">
        <f>VLOOKUP(G5441,Agents!A:E,2,FALSE)</f>
        <v>Evening</v>
      </c>
    </row>
    <row r="5442" spans="1:18" x14ac:dyDescent="0.35">
      <c r="A5442" t="s">
        <v>8833</v>
      </c>
      <c r="B5442" t="s">
        <v>8834</v>
      </c>
      <c r="C5442" t="s">
        <v>34</v>
      </c>
      <c r="D5442" t="s">
        <v>13</v>
      </c>
      <c r="E5442" s="1">
        <v>46062.927777777775</v>
      </c>
      <c r="F5442" s="1">
        <v>46064.594444444447</v>
      </c>
      <c r="G5442" t="s">
        <v>39</v>
      </c>
      <c r="H5442" t="s">
        <v>15</v>
      </c>
      <c r="I5442" t="s">
        <v>68</v>
      </c>
      <c r="J5442">
        <v>5</v>
      </c>
      <c r="K5442" t="str">
        <f>IF(tickets_dataset[[#This Row],[status]] = "Closed", "Yes","No")</f>
        <v>Yes</v>
      </c>
      <c r="L5442" s="2">
        <f t="shared" ref="L5442:L5505" si="340">IF(ISBLANK(F5442),"",(F5442-E5442)*24)</f>
        <v>40.000000000116415</v>
      </c>
      <c r="M5442" t="str">
        <f t="shared" ref="M5442:M5505" si="341">IF(L5442&gt;48,"Yes","No")</f>
        <v>No</v>
      </c>
      <c r="N5442" t="str">
        <f t="shared" ref="N5442:N5505" si="342">TEXT(E5442,"mmm")</f>
        <v>Feb</v>
      </c>
      <c r="O5442" s="2">
        <f t="shared" si="339"/>
        <v>1.6666666666715173</v>
      </c>
      <c r="P5442" t="str">
        <f>VLOOKUP(G5442,Agents!A:E,4,FALSE)</f>
        <v>Team3</v>
      </c>
      <c r="Q5442" t="str">
        <f>VLOOKUP(G5442,Agents!A:E,5,FALSE)</f>
        <v>Mid</v>
      </c>
      <c r="R5442" t="str">
        <f>VLOOKUP(G5442,Agents!A:E,2,FALSE)</f>
        <v>Night</v>
      </c>
    </row>
    <row r="5443" spans="1:18" x14ac:dyDescent="0.35">
      <c r="A5443" t="s">
        <v>8835</v>
      </c>
      <c r="B5443" t="s">
        <v>4251</v>
      </c>
      <c r="C5443" t="s">
        <v>50</v>
      </c>
      <c r="D5443" t="s">
        <v>26</v>
      </c>
      <c r="E5443" s="1">
        <v>46109.843055555553</v>
      </c>
      <c r="F5443" s="1">
        <v>46111.718055555553</v>
      </c>
      <c r="G5443" t="s">
        <v>42</v>
      </c>
      <c r="H5443" t="s">
        <v>15</v>
      </c>
      <c r="I5443" t="s">
        <v>68</v>
      </c>
      <c r="J5443">
        <v>3</v>
      </c>
      <c r="K5443" t="str">
        <f>IF(tickets_dataset[[#This Row],[status]] = "Closed", "Yes","No")</f>
        <v>Yes</v>
      </c>
      <c r="L5443" s="2">
        <f t="shared" si="340"/>
        <v>45</v>
      </c>
      <c r="M5443" t="str">
        <f t="shared" si="341"/>
        <v>No</v>
      </c>
      <c r="N5443" t="str">
        <f t="shared" si="342"/>
        <v>Mar</v>
      </c>
      <c r="O5443" s="2">
        <f t="shared" ref="O5443:O5506" si="343">F5443-E5443</f>
        <v>1.875</v>
      </c>
      <c r="P5443" t="str">
        <f>VLOOKUP(G5443,Agents!A:E,4,FALSE)</f>
        <v>Team2</v>
      </c>
      <c r="Q5443" t="str">
        <f>VLOOKUP(G5443,Agents!A:E,5,FALSE)</f>
        <v>Junior</v>
      </c>
      <c r="R5443" t="str">
        <f>VLOOKUP(G5443,Agents!A:E,2,FALSE)</f>
        <v>Night</v>
      </c>
    </row>
    <row r="5444" spans="1:18" x14ac:dyDescent="0.35">
      <c r="A5444" t="s">
        <v>8836</v>
      </c>
      <c r="B5444" t="s">
        <v>593</v>
      </c>
      <c r="C5444" t="s">
        <v>22</v>
      </c>
      <c r="D5444" t="s">
        <v>26</v>
      </c>
      <c r="E5444" s="1">
        <v>46026.177777777775</v>
      </c>
      <c r="F5444" s="1">
        <v>46026.844444444447</v>
      </c>
      <c r="G5444" t="s">
        <v>62</v>
      </c>
      <c r="H5444" t="s">
        <v>15</v>
      </c>
      <c r="I5444" t="s">
        <v>16</v>
      </c>
      <c r="J5444">
        <v>5</v>
      </c>
      <c r="K5444" t="str">
        <f>IF(tickets_dataset[[#This Row],[status]] = "Closed", "Yes","No")</f>
        <v>Yes</v>
      </c>
      <c r="L5444" s="2">
        <f t="shared" si="340"/>
        <v>16.000000000116415</v>
      </c>
      <c r="M5444" t="str">
        <f t="shared" si="341"/>
        <v>No</v>
      </c>
      <c r="N5444" t="str">
        <f t="shared" si="342"/>
        <v>Jan</v>
      </c>
      <c r="O5444" s="2">
        <f t="shared" si="343"/>
        <v>0.66666666667151731</v>
      </c>
      <c r="P5444" t="str">
        <f>VLOOKUP(G5444,Agents!A:E,4,FALSE)</f>
        <v>Team1</v>
      </c>
      <c r="Q5444" t="str">
        <f>VLOOKUP(G5444,Agents!A:E,5,FALSE)</f>
        <v>Junior</v>
      </c>
      <c r="R5444" t="str">
        <f>VLOOKUP(G5444,Agents!A:E,2,FALSE)</f>
        <v>Morning</v>
      </c>
    </row>
    <row r="5445" spans="1:18" x14ac:dyDescent="0.35">
      <c r="A5445" t="s">
        <v>8837</v>
      </c>
      <c r="B5445" t="s">
        <v>6546</v>
      </c>
      <c r="C5445" t="s">
        <v>22</v>
      </c>
      <c r="D5445" t="s">
        <v>38</v>
      </c>
      <c r="E5445" s="1">
        <v>46079.429166666669</v>
      </c>
      <c r="F5445" s="1">
        <v>46081.762499999997</v>
      </c>
      <c r="G5445" t="s">
        <v>216</v>
      </c>
      <c r="H5445" t="s">
        <v>15</v>
      </c>
      <c r="I5445" t="s">
        <v>16</v>
      </c>
      <c r="J5445">
        <v>4</v>
      </c>
      <c r="K5445" t="str">
        <f>IF(tickets_dataset[[#This Row],[status]] = "Closed", "Yes","No")</f>
        <v>Yes</v>
      </c>
      <c r="L5445" s="2">
        <f t="shared" si="340"/>
        <v>55.999999999883585</v>
      </c>
      <c r="M5445" t="str">
        <f t="shared" si="341"/>
        <v>Yes</v>
      </c>
      <c r="N5445" t="str">
        <f t="shared" si="342"/>
        <v>Feb</v>
      </c>
      <c r="O5445" s="2">
        <f t="shared" si="343"/>
        <v>2.3333333333284827</v>
      </c>
      <c r="P5445" t="str">
        <f>VLOOKUP(G5445,Agents!A:E,4,FALSE)</f>
        <v>Team5</v>
      </c>
      <c r="Q5445" t="str">
        <f>VLOOKUP(G5445,Agents!A:E,5,FALSE)</f>
        <v>Junior</v>
      </c>
      <c r="R5445" t="str">
        <f>VLOOKUP(G5445,Agents!A:E,2,FALSE)</f>
        <v>Evening</v>
      </c>
    </row>
    <row r="5446" spans="1:18" x14ac:dyDescent="0.35">
      <c r="A5446" t="s">
        <v>8838</v>
      </c>
      <c r="B5446" t="s">
        <v>2986</v>
      </c>
      <c r="C5446" t="s">
        <v>22</v>
      </c>
      <c r="D5446" t="s">
        <v>26</v>
      </c>
      <c r="E5446" s="1">
        <v>46053.781944444447</v>
      </c>
      <c r="F5446" s="1">
        <v>46054.573611111111</v>
      </c>
      <c r="G5446" t="s">
        <v>357</v>
      </c>
      <c r="H5446" t="s">
        <v>15</v>
      </c>
      <c r="I5446" t="s">
        <v>16</v>
      </c>
      <c r="J5446">
        <v>4</v>
      </c>
      <c r="K5446" t="str">
        <f>IF(tickets_dataset[[#This Row],[status]] = "Closed", "Yes","No")</f>
        <v>Yes</v>
      </c>
      <c r="L5446" s="2">
        <f t="shared" si="340"/>
        <v>18.999999999941792</v>
      </c>
      <c r="M5446" t="str">
        <f t="shared" si="341"/>
        <v>No</v>
      </c>
      <c r="N5446" t="str">
        <f t="shared" si="342"/>
        <v>Jan</v>
      </c>
      <c r="O5446" s="2">
        <f t="shared" si="343"/>
        <v>0.79166666666424135</v>
      </c>
      <c r="P5446" t="str">
        <f>VLOOKUP(G5446,Agents!A:E,4,FALSE)</f>
        <v>Team1</v>
      </c>
      <c r="Q5446" t="str">
        <f>VLOOKUP(G5446,Agents!A:E,5,FALSE)</f>
        <v>Mid</v>
      </c>
      <c r="R5446" t="str">
        <f>VLOOKUP(G5446,Agents!A:E,2,FALSE)</f>
        <v>Morning</v>
      </c>
    </row>
    <row r="5447" spans="1:18" x14ac:dyDescent="0.35">
      <c r="A5447" t="s">
        <v>8839</v>
      </c>
      <c r="B5447" t="s">
        <v>1375</v>
      </c>
      <c r="C5447" t="s">
        <v>76</v>
      </c>
      <c r="D5447" t="s">
        <v>13</v>
      </c>
      <c r="E5447" s="1">
        <v>46074.866666666669</v>
      </c>
      <c r="F5447" s="1">
        <v>46075.408333333333</v>
      </c>
      <c r="G5447" t="s">
        <v>140</v>
      </c>
      <c r="H5447" t="s">
        <v>15</v>
      </c>
      <c r="I5447" t="s">
        <v>16</v>
      </c>
      <c r="J5447">
        <v>3</v>
      </c>
      <c r="K5447" t="str">
        <f>IF(tickets_dataset[[#This Row],[status]] = "Closed", "Yes","No")</f>
        <v>Yes</v>
      </c>
      <c r="L5447" s="2">
        <f t="shared" si="340"/>
        <v>12.999999999941792</v>
      </c>
      <c r="M5447" t="str">
        <f t="shared" si="341"/>
        <v>No</v>
      </c>
      <c r="N5447" t="str">
        <f t="shared" si="342"/>
        <v>Feb</v>
      </c>
      <c r="O5447" s="2">
        <f t="shared" si="343"/>
        <v>0.54166666666424135</v>
      </c>
      <c r="P5447" t="str">
        <f>VLOOKUP(G5447,Agents!A:E,4,FALSE)</f>
        <v>Team1</v>
      </c>
      <c r="Q5447" t="str">
        <f>VLOOKUP(G5447,Agents!A:E,5,FALSE)</f>
        <v>Junior</v>
      </c>
      <c r="R5447" t="str">
        <f>VLOOKUP(G5447,Agents!A:E,2,FALSE)</f>
        <v>Morning</v>
      </c>
    </row>
    <row r="5448" spans="1:18" x14ac:dyDescent="0.35">
      <c r="A5448" t="s">
        <v>8840</v>
      </c>
      <c r="B5448" t="s">
        <v>4422</v>
      </c>
      <c r="C5448" t="s">
        <v>34</v>
      </c>
      <c r="D5448" t="s">
        <v>38</v>
      </c>
      <c r="E5448" s="1">
        <v>46051.622916666667</v>
      </c>
      <c r="F5448" s="1">
        <v>46052.164583333331</v>
      </c>
      <c r="G5448" t="s">
        <v>77</v>
      </c>
      <c r="H5448" t="s">
        <v>15</v>
      </c>
      <c r="I5448" t="s">
        <v>16</v>
      </c>
      <c r="J5448">
        <v>4</v>
      </c>
      <c r="K5448" t="str">
        <f>IF(tickets_dataset[[#This Row],[status]] = "Closed", "Yes","No")</f>
        <v>Yes</v>
      </c>
      <c r="L5448" s="2">
        <f t="shared" si="340"/>
        <v>12.999999999941792</v>
      </c>
      <c r="M5448" t="str">
        <f t="shared" si="341"/>
        <v>No</v>
      </c>
      <c r="N5448" t="str">
        <f t="shared" si="342"/>
        <v>Jan</v>
      </c>
      <c r="O5448" s="2">
        <f t="shared" si="343"/>
        <v>0.54166666666424135</v>
      </c>
      <c r="P5448" t="str">
        <f>VLOOKUP(G5448,Agents!A:E,4,FALSE)</f>
        <v>Team5</v>
      </c>
      <c r="Q5448" t="str">
        <f>VLOOKUP(G5448,Agents!A:E,5,FALSE)</f>
        <v>Junior</v>
      </c>
      <c r="R5448" t="str">
        <f>VLOOKUP(G5448,Agents!A:E,2,FALSE)</f>
        <v>Evening</v>
      </c>
    </row>
    <row r="5449" spans="1:18" x14ac:dyDescent="0.35">
      <c r="A5449" t="s">
        <v>8841</v>
      </c>
      <c r="B5449" t="s">
        <v>8842</v>
      </c>
      <c r="C5449" t="s">
        <v>34</v>
      </c>
      <c r="D5449" t="s">
        <v>26</v>
      </c>
      <c r="E5449" s="1">
        <v>46078.631249999999</v>
      </c>
      <c r="F5449" s="1">
        <v>46080.756249999999</v>
      </c>
      <c r="G5449" t="s">
        <v>221</v>
      </c>
      <c r="H5449" t="s">
        <v>15</v>
      </c>
      <c r="I5449" t="s">
        <v>16</v>
      </c>
      <c r="J5449">
        <v>4</v>
      </c>
      <c r="K5449" t="str">
        <f>IF(tickets_dataset[[#This Row],[status]] = "Closed", "Yes","No")</f>
        <v>Yes</v>
      </c>
      <c r="L5449" s="2">
        <f t="shared" si="340"/>
        <v>51</v>
      </c>
      <c r="M5449" t="str">
        <f t="shared" si="341"/>
        <v>Yes</v>
      </c>
      <c r="N5449" t="str">
        <f t="shared" si="342"/>
        <v>Feb</v>
      </c>
      <c r="O5449" s="2">
        <f t="shared" si="343"/>
        <v>2.125</v>
      </c>
      <c r="P5449" t="str">
        <f>VLOOKUP(G5449,Agents!A:E,4,FALSE)</f>
        <v>Team4</v>
      </c>
      <c r="Q5449" t="str">
        <f>VLOOKUP(G5449,Agents!A:E,5,FALSE)</f>
        <v>Senior</v>
      </c>
      <c r="R5449" t="str">
        <f>VLOOKUP(G5449,Agents!A:E,2,FALSE)</f>
        <v>Morning</v>
      </c>
    </row>
    <row r="5450" spans="1:18" x14ac:dyDescent="0.35">
      <c r="A5450" t="s">
        <v>8843</v>
      </c>
      <c r="B5450" t="s">
        <v>4758</v>
      </c>
      <c r="C5450" t="s">
        <v>12</v>
      </c>
      <c r="D5450" t="s">
        <v>13</v>
      </c>
      <c r="E5450" s="1">
        <v>46045.96597222222</v>
      </c>
      <c r="F5450" s="1">
        <v>46046.924305555556</v>
      </c>
      <c r="G5450" t="s">
        <v>56</v>
      </c>
      <c r="H5450" t="s">
        <v>15</v>
      </c>
      <c r="I5450" t="s">
        <v>16</v>
      </c>
      <c r="J5450">
        <v>4</v>
      </c>
      <c r="K5450" t="str">
        <f>IF(tickets_dataset[[#This Row],[status]] = "Closed", "Yes","No")</f>
        <v>Yes</v>
      </c>
      <c r="L5450" s="2">
        <f t="shared" si="340"/>
        <v>23.000000000058208</v>
      </c>
      <c r="M5450" t="str">
        <f t="shared" si="341"/>
        <v>No</v>
      </c>
      <c r="N5450" t="str">
        <f t="shared" si="342"/>
        <v>Jan</v>
      </c>
      <c r="O5450" s="2">
        <f t="shared" si="343"/>
        <v>0.95833333333575865</v>
      </c>
      <c r="P5450" t="str">
        <f>VLOOKUP(G5450,Agents!A:E,4,FALSE)</f>
        <v>Team1</v>
      </c>
      <c r="Q5450" t="str">
        <f>VLOOKUP(G5450,Agents!A:E,5,FALSE)</f>
        <v>Senior</v>
      </c>
      <c r="R5450" t="str">
        <f>VLOOKUP(G5450,Agents!A:E,2,FALSE)</f>
        <v>Night</v>
      </c>
    </row>
    <row r="5451" spans="1:18" x14ac:dyDescent="0.35">
      <c r="A5451" t="s">
        <v>8844</v>
      </c>
      <c r="B5451" t="s">
        <v>8845</v>
      </c>
      <c r="C5451" t="s">
        <v>50</v>
      </c>
      <c r="D5451" t="s">
        <v>38</v>
      </c>
      <c r="E5451" s="1">
        <v>46078.148611111108</v>
      </c>
      <c r="F5451" s="1">
        <v>46080.31527777778</v>
      </c>
      <c r="G5451" t="s">
        <v>100</v>
      </c>
      <c r="H5451" t="s">
        <v>15</v>
      </c>
      <c r="I5451" t="s">
        <v>16</v>
      </c>
      <c r="J5451">
        <v>4</v>
      </c>
      <c r="K5451" t="str">
        <f>IF(tickets_dataset[[#This Row],[status]] = "Closed", "Yes","No")</f>
        <v>Yes</v>
      </c>
      <c r="L5451" s="2">
        <f t="shared" si="340"/>
        <v>52.000000000116415</v>
      </c>
      <c r="M5451" t="str">
        <f t="shared" si="341"/>
        <v>Yes</v>
      </c>
      <c r="N5451" t="str">
        <f t="shared" si="342"/>
        <v>Feb</v>
      </c>
      <c r="O5451" s="2">
        <f t="shared" si="343"/>
        <v>2.1666666666715173</v>
      </c>
      <c r="P5451" t="str">
        <f>VLOOKUP(G5451,Agents!A:E,4,FALSE)</f>
        <v>Team4</v>
      </c>
      <c r="Q5451" t="str">
        <f>VLOOKUP(G5451,Agents!A:E,5,FALSE)</f>
        <v>Junior</v>
      </c>
      <c r="R5451" t="str">
        <f>VLOOKUP(G5451,Agents!A:E,2,FALSE)</f>
        <v>Evening</v>
      </c>
    </row>
    <row r="5452" spans="1:18" x14ac:dyDescent="0.35">
      <c r="A5452" t="s">
        <v>8846</v>
      </c>
      <c r="B5452" t="s">
        <v>540</v>
      </c>
      <c r="C5452" t="s">
        <v>50</v>
      </c>
      <c r="D5452" t="s">
        <v>38</v>
      </c>
      <c r="E5452" s="1">
        <v>46028.927777777775</v>
      </c>
      <c r="F5452" s="1">
        <v>46030.302777777775</v>
      </c>
      <c r="G5452" t="s">
        <v>167</v>
      </c>
      <c r="H5452" t="s">
        <v>15</v>
      </c>
      <c r="I5452" t="s">
        <v>16</v>
      </c>
      <c r="J5452">
        <v>4</v>
      </c>
      <c r="K5452" t="str">
        <f>IF(tickets_dataset[[#This Row],[status]] = "Closed", "Yes","No")</f>
        <v>Yes</v>
      </c>
      <c r="L5452" s="2">
        <f t="shared" si="340"/>
        <v>33</v>
      </c>
      <c r="M5452" t="str">
        <f t="shared" si="341"/>
        <v>No</v>
      </c>
      <c r="N5452" t="str">
        <f t="shared" si="342"/>
        <v>Jan</v>
      </c>
      <c r="O5452" s="2">
        <f t="shared" si="343"/>
        <v>1.375</v>
      </c>
      <c r="P5452" t="str">
        <f>VLOOKUP(G5452,Agents!A:E,4,FALSE)</f>
        <v>Team3</v>
      </c>
      <c r="Q5452" t="str">
        <f>VLOOKUP(G5452,Agents!A:E,5,FALSE)</f>
        <v>Mid</v>
      </c>
      <c r="R5452" t="str">
        <f>VLOOKUP(G5452,Agents!A:E,2,FALSE)</f>
        <v>Evening</v>
      </c>
    </row>
    <row r="5453" spans="1:18" x14ac:dyDescent="0.35">
      <c r="A5453" t="s">
        <v>8847</v>
      </c>
      <c r="B5453" t="s">
        <v>4889</v>
      </c>
      <c r="C5453" t="s">
        <v>22</v>
      </c>
      <c r="D5453" t="s">
        <v>38</v>
      </c>
      <c r="E5453" s="1">
        <v>46035.184027777781</v>
      </c>
      <c r="F5453" s="1">
        <v>46036.350694444445</v>
      </c>
      <c r="G5453" t="s">
        <v>239</v>
      </c>
      <c r="H5453" t="s">
        <v>15</v>
      </c>
      <c r="I5453" t="s">
        <v>16</v>
      </c>
      <c r="J5453">
        <v>4</v>
      </c>
      <c r="K5453" t="str">
        <f>IF(tickets_dataset[[#This Row],[status]] = "Closed", "Yes","No")</f>
        <v>Yes</v>
      </c>
      <c r="L5453" s="2">
        <f t="shared" si="340"/>
        <v>27.999999999941792</v>
      </c>
      <c r="M5453" t="str">
        <f t="shared" si="341"/>
        <v>No</v>
      </c>
      <c r="N5453" t="str">
        <f t="shared" si="342"/>
        <v>Jan</v>
      </c>
      <c r="O5453" s="2">
        <f t="shared" si="343"/>
        <v>1.1666666666642413</v>
      </c>
      <c r="P5453" t="str">
        <f>VLOOKUP(G5453,Agents!A:E,4,FALSE)</f>
        <v>Team1</v>
      </c>
      <c r="Q5453" t="str">
        <f>VLOOKUP(G5453,Agents!A:E,5,FALSE)</f>
        <v>Senior</v>
      </c>
      <c r="R5453" t="str">
        <f>VLOOKUP(G5453,Agents!A:E,2,FALSE)</f>
        <v>Evening</v>
      </c>
    </row>
    <row r="5454" spans="1:18" x14ac:dyDescent="0.35">
      <c r="A5454" t="s">
        <v>8848</v>
      </c>
      <c r="B5454" t="s">
        <v>4741</v>
      </c>
      <c r="C5454" t="s">
        <v>50</v>
      </c>
      <c r="D5454" t="s">
        <v>26</v>
      </c>
      <c r="E5454" s="1">
        <v>46069.829861111109</v>
      </c>
      <c r="F5454" s="1">
        <v>46072.413194444445</v>
      </c>
      <c r="G5454" t="s">
        <v>91</v>
      </c>
      <c r="H5454" t="s">
        <v>15</v>
      </c>
      <c r="I5454" t="s">
        <v>16</v>
      </c>
      <c r="J5454">
        <v>4</v>
      </c>
      <c r="K5454" t="str">
        <f>IF(tickets_dataset[[#This Row],[status]] = "Closed", "Yes","No")</f>
        <v>Yes</v>
      </c>
      <c r="L5454" s="2">
        <f t="shared" si="340"/>
        <v>62.000000000058208</v>
      </c>
      <c r="M5454" t="str">
        <f t="shared" si="341"/>
        <v>Yes</v>
      </c>
      <c r="N5454" t="str">
        <f t="shared" si="342"/>
        <v>Feb</v>
      </c>
      <c r="O5454" s="2">
        <f t="shared" si="343"/>
        <v>2.5833333333357587</v>
      </c>
      <c r="P5454" t="str">
        <f>VLOOKUP(G5454,Agents!A:E,4,FALSE)</f>
        <v>Team5</v>
      </c>
      <c r="Q5454" t="str">
        <f>VLOOKUP(G5454,Agents!A:E,5,FALSE)</f>
        <v>Mid</v>
      </c>
      <c r="R5454" t="str">
        <f>VLOOKUP(G5454,Agents!A:E,2,FALSE)</f>
        <v>Night</v>
      </c>
    </row>
    <row r="5455" spans="1:18" x14ac:dyDescent="0.35">
      <c r="A5455" t="s">
        <v>8849</v>
      </c>
      <c r="B5455" t="s">
        <v>8850</v>
      </c>
      <c r="C5455" t="s">
        <v>12</v>
      </c>
      <c r="D5455" t="s">
        <v>13</v>
      </c>
      <c r="E5455" s="1">
        <v>46076.724999999999</v>
      </c>
      <c r="F5455" s="1">
        <v>46078.39166666667</v>
      </c>
      <c r="G5455" t="s">
        <v>42</v>
      </c>
      <c r="H5455" t="s">
        <v>15</v>
      </c>
      <c r="I5455" t="s">
        <v>16</v>
      </c>
      <c r="J5455">
        <v>3</v>
      </c>
      <c r="K5455" t="str">
        <f>IF(tickets_dataset[[#This Row],[status]] = "Closed", "Yes","No")</f>
        <v>Yes</v>
      </c>
      <c r="L5455" s="2">
        <f t="shared" si="340"/>
        <v>40.000000000116415</v>
      </c>
      <c r="M5455" t="str">
        <f t="shared" si="341"/>
        <v>No</v>
      </c>
      <c r="N5455" t="str">
        <f t="shared" si="342"/>
        <v>Feb</v>
      </c>
      <c r="O5455" s="2">
        <f t="shared" si="343"/>
        <v>1.6666666666715173</v>
      </c>
      <c r="P5455" t="str">
        <f>VLOOKUP(G5455,Agents!A:E,4,FALSE)</f>
        <v>Team2</v>
      </c>
      <c r="Q5455" t="str">
        <f>VLOOKUP(G5455,Agents!A:E,5,FALSE)</f>
        <v>Junior</v>
      </c>
      <c r="R5455" t="str">
        <f>VLOOKUP(G5455,Agents!A:E,2,FALSE)</f>
        <v>Night</v>
      </c>
    </row>
    <row r="5456" spans="1:18" x14ac:dyDescent="0.35">
      <c r="A5456" t="s">
        <v>8851</v>
      </c>
      <c r="B5456" t="s">
        <v>981</v>
      </c>
      <c r="C5456" t="s">
        <v>76</v>
      </c>
      <c r="D5456" t="s">
        <v>13</v>
      </c>
      <c r="E5456" s="1">
        <v>46044.84097222222</v>
      </c>
      <c r="F5456" s="1">
        <v>46045.96597222222</v>
      </c>
      <c r="G5456" t="s">
        <v>100</v>
      </c>
      <c r="H5456" t="s">
        <v>15</v>
      </c>
      <c r="I5456" t="s">
        <v>16</v>
      </c>
      <c r="J5456">
        <v>3</v>
      </c>
      <c r="K5456" t="str">
        <f>IF(tickets_dataset[[#This Row],[status]] = "Closed", "Yes","No")</f>
        <v>Yes</v>
      </c>
      <c r="L5456" s="2">
        <f t="shared" si="340"/>
        <v>27</v>
      </c>
      <c r="M5456" t="str">
        <f t="shared" si="341"/>
        <v>No</v>
      </c>
      <c r="N5456" t="str">
        <f t="shared" si="342"/>
        <v>Jan</v>
      </c>
      <c r="O5456" s="2">
        <f t="shared" si="343"/>
        <v>1.125</v>
      </c>
      <c r="P5456" t="str">
        <f>VLOOKUP(G5456,Agents!A:E,4,FALSE)</f>
        <v>Team4</v>
      </c>
      <c r="Q5456" t="str">
        <f>VLOOKUP(G5456,Agents!A:E,5,FALSE)</f>
        <v>Junior</v>
      </c>
      <c r="R5456" t="str">
        <f>VLOOKUP(G5456,Agents!A:E,2,FALSE)</f>
        <v>Evening</v>
      </c>
    </row>
    <row r="5457" spans="1:18" x14ac:dyDescent="0.35">
      <c r="A5457" t="s">
        <v>8852</v>
      </c>
      <c r="B5457" t="s">
        <v>8853</v>
      </c>
      <c r="C5457" t="s">
        <v>12</v>
      </c>
      <c r="D5457" t="s">
        <v>38</v>
      </c>
      <c r="E5457" s="1">
        <v>46026.072222222225</v>
      </c>
      <c r="F5457" s="1">
        <v>46027.780555555553</v>
      </c>
      <c r="G5457" t="s">
        <v>311</v>
      </c>
      <c r="H5457" t="s">
        <v>15</v>
      </c>
      <c r="I5457" t="s">
        <v>16</v>
      </c>
      <c r="J5457">
        <v>3</v>
      </c>
      <c r="K5457" t="str">
        <f>IF(tickets_dataset[[#This Row],[status]] = "Closed", "Yes","No")</f>
        <v>Yes</v>
      </c>
      <c r="L5457" s="2">
        <f t="shared" si="340"/>
        <v>40.999999999883585</v>
      </c>
      <c r="M5457" t="str">
        <f t="shared" si="341"/>
        <v>No</v>
      </c>
      <c r="N5457" t="str">
        <f t="shared" si="342"/>
        <v>Jan</v>
      </c>
      <c r="O5457" s="2">
        <f t="shared" si="343"/>
        <v>1.7083333333284827</v>
      </c>
      <c r="P5457" t="str">
        <f>VLOOKUP(G5457,Agents!A:E,4,FALSE)</f>
        <v>Team5</v>
      </c>
      <c r="Q5457" t="str">
        <f>VLOOKUP(G5457,Agents!A:E,5,FALSE)</f>
        <v>Senior</v>
      </c>
      <c r="R5457" t="str">
        <f>VLOOKUP(G5457,Agents!A:E,2,FALSE)</f>
        <v>Evening</v>
      </c>
    </row>
    <row r="5458" spans="1:18" x14ac:dyDescent="0.35">
      <c r="A5458" t="s">
        <v>8854</v>
      </c>
      <c r="B5458" t="s">
        <v>8855</v>
      </c>
      <c r="C5458" t="s">
        <v>22</v>
      </c>
      <c r="D5458" t="s">
        <v>13</v>
      </c>
      <c r="E5458" s="1">
        <v>46103.525000000001</v>
      </c>
      <c r="F5458" s="1">
        <v>46104.98333333333</v>
      </c>
      <c r="G5458" t="s">
        <v>357</v>
      </c>
      <c r="H5458" t="s">
        <v>15</v>
      </c>
      <c r="I5458" t="s">
        <v>16</v>
      </c>
      <c r="J5458">
        <v>4</v>
      </c>
      <c r="K5458" t="str">
        <f>IF(tickets_dataset[[#This Row],[status]] = "Closed", "Yes","No")</f>
        <v>Yes</v>
      </c>
      <c r="L5458" s="2">
        <f t="shared" si="340"/>
        <v>34.999999999883585</v>
      </c>
      <c r="M5458" t="str">
        <f t="shared" si="341"/>
        <v>No</v>
      </c>
      <c r="N5458" t="str">
        <f t="shared" si="342"/>
        <v>Mar</v>
      </c>
      <c r="O5458" s="2">
        <f t="shared" si="343"/>
        <v>1.4583333333284827</v>
      </c>
      <c r="P5458" t="str">
        <f>VLOOKUP(G5458,Agents!A:E,4,FALSE)</f>
        <v>Team1</v>
      </c>
      <c r="Q5458" t="str">
        <f>VLOOKUP(G5458,Agents!A:E,5,FALSE)</f>
        <v>Mid</v>
      </c>
      <c r="R5458" t="str">
        <f>VLOOKUP(G5458,Agents!A:E,2,FALSE)</f>
        <v>Morning</v>
      </c>
    </row>
    <row r="5459" spans="1:18" x14ac:dyDescent="0.35">
      <c r="A5459" t="s">
        <v>8856</v>
      </c>
      <c r="B5459" t="s">
        <v>1663</v>
      </c>
      <c r="C5459" t="s">
        <v>22</v>
      </c>
      <c r="D5459" t="s">
        <v>38</v>
      </c>
      <c r="E5459" s="1">
        <v>46072.68472222222</v>
      </c>
      <c r="F5459" s="1">
        <v>46076.351388888892</v>
      </c>
      <c r="G5459" t="s">
        <v>128</v>
      </c>
      <c r="H5459" t="s">
        <v>15</v>
      </c>
      <c r="I5459" t="s">
        <v>16</v>
      </c>
      <c r="J5459">
        <v>3</v>
      </c>
      <c r="K5459" t="str">
        <f>IF(tickets_dataset[[#This Row],[status]] = "Closed", "Yes","No")</f>
        <v>Yes</v>
      </c>
      <c r="L5459" s="2">
        <f t="shared" si="340"/>
        <v>88.000000000116415</v>
      </c>
      <c r="M5459" t="str">
        <f t="shared" si="341"/>
        <v>Yes</v>
      </c>
      <c r="N5459" t="str">
        <f t="shared" si="342"/>
        <v>Feb</v>
      </c>
      <c r="O5459" s="2">
        <f t="shared" si="343"/>
        <v>3.6666666666715173</v>
      </c>
      <c r="P5459" t="str">
        <f>VLOOKUP(G5459,Agents!A:E,4,FALSE)</f>
        <v>Team4</v>
      </c>
      <c r="Q5459" t="str">
        <f>VLOOKUP(G5459,Agents!A:E,5,FALSE)</f>
        <v>Mid</v>
      </c>
      <c r="R5459" t="str">
        <f>VLOOKUP(G5459,Agents!A:E,2,FALSE)</f>
        <v>Night</v>
      </c>
    </row>
    <row r="5460" spans="1:18" x14ac:dyDescent="0.35">
      <c r="A5460" t="s">
        <v>8857</v>
      </c>
      <c r="B5460" t="s">
        <v>8858</v>
      </c>
      <c r="C5460" t="s">
        <v>50</v>
      </c>
      <c r="D5460" t="s">
        <v>26</v>
      </c>
      <c r="E5460" s="1">
        <v>46060.035416666666</v>
      </c>
      <c r="F5460" s="1">
        <v>46061.285416666666</v>
      </c>
      <c r="G5460" t="s">
        <v>211</v>
      </c>
      <c r="H5460" t="s">
        <v>15</v>
      </c>
      <c r="I5460" t="s">
        <v>16</v>
      </c>
      <c r="J5460">
        <v>4</v>
      </c>
      <c r="K5460" t="str">
        <f>IF(tickets_dataset[[#This Row],[status]] = "Closed", "Yes","No")</f>
        <v>Yes</v>
      </c>
      <c r="L5460" s="2">
        <f t="shared" si="340"/>
        <v>30</v>
      </c>
      <c r="M5460" t="str">
        <f t="shared" si="341"/>
        <v>No</v>
      </c>
      <c r="N5460" t="str">
        <f t="shared" si="342"/>
        <v>Feb</v>
      </c>
      <c r="O5460" s="2">
        <f t="shared" si="343"/>
        <v>1.25</v>
      </c>
      <c r="P5460" t="str">
        <f>VLOOKUP(G5460,Agents!A:E,4,FALSE)</f>
        <v>Team5</v>
      </c>
      <c r="Q5460" t="str">
        <f>VLOOKUP(G5460,Agents!A:E,5,FALSE)</f>
        <v>Senior</v>
      </c>
      <c r="R5460" t="str">
        <f>VLOOKUP(G5460,Agents!A:E,2,FALSE)</f>
        <v>Evening</v>
      </c>
    </row>
    <row r="5461" spans="1:18" x14ac:dyDescent="0.35">
      <c r="A5461" t="s">
        <v>8859</v>
      </c>
      <c r="B5461" t="s">
        <v>8860</v>
      </c>
      <c r="C5461" t="s">
        <v>34</v>
      </c>
      <c r="D5461" t="s">
        <v>13</v>
      </c>
      <c r="E5461" s="1">
        <v>46030.695138888892</v>
      </c>
      <c r="F5461" s="1">
        <v>46031.861805555556</v>
      </c>
      <c r="G5461" t="s">
        <v>103</v>
      </c>
      <c r="H5461" t="s">
        <v>15</v>
      </c>
      <c r="I5461" t="s">
        <v>16</v>
      </c>
      <c r="J5461">
        <v>4</v>
      </c>
      <c r="K5461" t="str">
        <f>IF(tickets_dataset[[#This Row],[status]] = "Closed", "Yes","No")</f>
        <v>Yes</v>
      </c>
      <c r="L5461" s="2">
        <f t="shared" si="340"/>
        <v>27.999999999941792</v>
      </c>
      <c r="M5461" t="str">
        <f t="shared" si="341"/>
        <v>No</v>
      </c>
      <c r="N5461" t="str">
        <f t="shared" si="342"/>
        <v>Jan</v>
      </c>
      <c r="O5461" s="2">
        <f t="shared" si="343"/>
        <v>1.1666666666642413</v>
      </c>
      <c r="P5461" t="str">
        <f>VLOOKUP(G5461,Agents!A:E,4,FALSE)</f>
        <v>Team4</v>
      </c>
      <c r="Q5461" t="str">
        <f>VLOOKUP(G5461,Agents!A:E,5,FALSE)</f>
        <v>Senior</v>
      </c>
      <c r="R5461" t="str">
        <f>VLOOKUP(G5461,Agents!A:E,2,FALSE)</f>
        <v>Night</v>
      </c>
    </row>
    <row r="5462" spans="1:18" x14ac:dyDescent="0.35">
      <c r="A5462" t="s">
        <v>8861</v>
      </c>
      <c r="B5462" t="s">
        <v>1616</v>
      </c>
      <c r="C5462" t="s">
        <v>76</v>
      </c>
      <c r="D5462" t="s">
        <v>26</v>
      </c>
      <c r="E5462" s="1">
        <v>46109.69027777778</v>
      </c>
      <c r="F5462" s="1">
        <v>46112.148611111108</v>
      </c>
      <c r="G5462" t="s">
        <v>216</v>
      </c>
      <c r="H5462" t="s">
        <v>15</v>
      </c>
      <c r="I5462" t="s">
        <v>16</v>
      </c>
      <c r="J5462">
        <v>4</v>
      </c>
      <c r="K5462" t="str">
        <f>IF(tickets_dataset[[#This Row],[status]] = "Closed", "Yes","No")</f>
        <v>Yes</v>
      </c>
      <c r="L5462" s="2">
        <f t="shared" si="340"/>
        <v>58.999999999883585</v>
      </c>
      <c r="M5462" t="str">
        <f t="shared" si="341"/>
        <v>Yes</v>
      </c>
      <c r="N5462" t="str">
        <f t="shared" si="342"/>
        <v>Mar</v>
      </c>
      <c r="O5462" s="2">
        <f t="shared" si="343"/>
        <v>2.4583333333284827</v>
      </c>
      <c r="P5462" t="str">
        <f>VLOOKUP(G5462,Agents!A:E,4,FALSE)</f>
        <v>Team5</v>
      </c>
      <c r="Q5462" t="str">
        <f>VLOOKUP(G5462,Agents!A:E,5,FALSE)</f>
        <v>Junior</v>
      </c>
      <c r="R5462" t="str">
        <f>VLOOKUP(G5462,Agents!A:E,2,FALSE)</f>
        <v>Evening</v>
      </c>
    </row>
    <row r="5463" spans="1:18" x14ac:dyDescent="0.35">
      <c r="A5463" t="s">
        <v>8862</v>
      </c>
      <c r="B5463" t="s">
        <v>5665</v>
      </c>
      <c r="C5463" t="s">
        <v>12</v>
      </c>
      <c r="D5463" t="s">
        <v>13</v>
      </c>
      <c r="E5463" s="1">
        <v>46083.345138888886</v>
      </c>
      <c r="F5463" s="1">
        <v>46085.095138888886</v>
      </c>
      <c r="G5463" t="s">
        <v>273</v>
      </c>
      <c r="H5463" t="s">
        <v>15</v>
      </c>
      <c r="I5463" t="s">
        <v>16</v>
      </c>
      <c r="J5463">
        <v>2</v>
      </c>
      <c r="K5463" t="str">
        <f>IF(tickets_dataset[[#This Row],[status]] = "Closed", "Yes","No")</f>
        <v>Yes</v>
      </c>
      <c r="L5463" s="2">
        <f t="shared" si="340"/>
        <v>42</v>
      </c>
      <c r="M5463" t="str">
        <f t="shared" si="341"/>
        <v>No</v>
      </c>
      <c r="N5463" t="str">
        <f t="shared" si="342"/>
        <v>Mar</v>
      </c>
      <c r="O5463" s="2">
        <f t="shared" si="343"/>
        <v>1.75</v>
      </c>
      <c r="P5463" t="str">
        <f>VLOOKUP(G5463,Agents!A:E,4,FALSE)</f>
        <v>Team3</v>
      </c>
      <c r="Q5463" t="str">
        <f>VLOOKUP(G5463,Agents!A:E,5,FALSE)</f>
        <v>Senior</v>
      </c>
      <c r="R5463" t="str">
        <f>VLOOKUP(G5463,Agents!A:E,2,FALSE)</f>
        <v>Evening</v>
      </c>
    </row>
    <row r="5464" spans="1:18" x14ac:dyDescent="0.35">
      <c r="A5464" t="s">
        <v>8863</v>
      </c>
      <c r="B5464" t="s">
        <v>8864</v>
      </c>
      <c r="C5464" t="s">
        <v>50</v>
      </c>
      <c r="D5464" t="s">
        <v>38</v>
      </c>
      <c r="E5464" s="1">
        <v>46085.352777777778</v>
      </c>
      <c r="F5464" s="1">
        <v>46086.894444444442</v>
      </c>
      <c r="G5464" t="s">
        <v>45</v>
      </c>
      <c r="H5464" t="s">
        <v>15</v>
      </c>
      <c r="I5464" t="s">
        <v>16</v>
      </c>
      <c r="J5464">
        <v>4</v>
      </c>
      <c r="K5464" t="str">
        <f>IF(tickets_dataset[[#This Row],[status]] = "Closed", "Yes","No")</f>
        <v>Yes</v>
      </c>
      <c r="L5464" s="2">
        <f t="shared" si="340"/>
        <v>36.999999999941792</v>
      </c>
      <c r="M5464" t="str">
        <f t="shared" si="341"/>
        <v>No</v>
      </c>
      <c r="N5464" t="str">
        <f t="shared" si="342"/>
        <v>Mar</v>
      </c>
      <c r="O5464" s="2">
        <f t="shared" si="343"/>
        <v>1.5416666666642413</v>
      </c>
      <c r="P5464" t="str">
        <f>VLOOKUP(G5464,Agents!A:E,4,FALSE)</f>
        <v>Team5</v>
      </c>
      <c r="Q5464" t="str">
        <f>VLOOKUP(G5464,Agents!A:E,5,FALSE)</f>
        <v>Senior</v>
      </c>
      <c r="R5464" t="str">
        <f>VLOOKUP(G5464,Agents!A:E,2,FALSE)</f>
        <v>Morning</v>
      </c>
    </row>
    <row r="5465" spans="1:18" x14ac:dyDescent="0.35">
      <c r="A5465" t="s">
        <v>8865</v>
      </c>
      <c r="B5465" t="s">
        <v>4582</v>
      </c>
      <c r="C5465" t="s">
        <v>22</v>
      </c>
      <c r="D5465" t="s">
        <v>13</v>
      </c>
      <c r="E5465" s="1">
        <v>46101.356249999997</v>
      </c>
      <c r="F5465" s="1">
        <v>46103.231249999997</v>
      </c>
      <c r="G5465" t="s">
        <v>137</v>
      </c>
      <c r="H5465" t="s">
        <v>15</v>
      </c>
      <c r="I5465" t="s">
        <v>16</v>
      </c>
      <c r="J5465">
        <v>4</v>
      </c>
      <c r="K5465" t="str">
        <f>IF(tickets_dataset[[#This Row],[status]] = "Closed", "Yes","No")</f>
        <v>Yes</v>
      </c>
      <c r="L5465" s="2">
        <f t="shared" si="340"/>
        <v>45</v>
      </c>
      <c r="M5465" t="str">
        <f t="shared" si="341"/>
        <v>No</v>
      </c>
      <c r="N5465" t="str">
        <f t="shared" si="342"/>
        <v>Mar</v>
      </c>
      <c r="O5465" s="2">
        <f t="shared" si="343"/>
        <v>1.875</v>
      </c>
      <c r="P5465" t="str">
        <f>VLOOKUP(G5465,Agents!A:E,4,FALSE)</f>
        <v>Team5</v>
      </c>
      <c r="Q5465" t="str">
        <f>VLOOKUP(G5465,Agents!A:E,5,FALSE)</f>
        <v>Senior</v>
      </c>
      <c r="R5465" t="str">
        <f>VLOOKUP(G5465,Agents!A:E,2,FALSE)</f>
        <v>Night</v>
      </c>
    </row>
    <row r="5466" spans="1:18" x14ac:dyDescent="0.35">
      <c r="A5466" t="s">
        <v>8866</v>
      </c>
      <c r="B5466" t="s">
        <v>7522</v>
      </c>
      <c r="C5466" t="s">
        <v>50</v>
      </c>
      <c r="D5466" t="s">
        <v>26</v>
      </c>
      <c r="E5466" s="1">
        <v>46081.626388888886</v>
      </c>
      <c r="F5466" s="1">
        <v>46082.168055555558</v>
      </c>
      <c r="G5466" t="s">
        <v>100</v>
      </c>
      <c r="H5466" t="s">
        <v>15</v>
      </c>
      <c r="I5466" t="s">
        <v>16</v>
      </c>
      <c r="J5466">
        <v>4</v>
      </c>
      <c r="K5466" t="str">
        <f>IF(tickets_dataset[[#This Row],[status]] = "Closed", "Yes","No")</f>
        <v>Yes</v>
      </c>
      <c r="L5466" s="2">
        <f t="shared" si="340"/>
        <v>13.000000000116415</v>
      </c>
      <c r="M5466" t="str">
        <f t="shared" si="341"/>
        <v>No</v>
      </c>
      <c r="N5466" t="str">
        <f t="shared" si="342"/>
        <v>Feb</v>
      </c>
      <c r="O5466" s="2">
        <f t="shared" si="343"/>
        <v>0.54166666667151731</v>
      </c>
      <c r="P5466" t="str">
        <f>VLOOKUP(G5466,Agents!A:E,4,FALSE)</f>
        <v>Team4</v>
      </c>
      <c r="Q5466" t="str">
        <f>VLOOKUP(G5466,Agents!A:E,5,FALSE)</f>
        <v>Junior</v>
      </c>
      <c r="R5466" t="str">
        <f>VLOOKUP(G5466,Agents!A:E,2,FALSE)</f>
        <v>Evening</v>
      </c>
    </row>
    <row r="5467" spans="1:18" x14ac:dyDescent="0.35">
      <c r="A5467" t="s">
        <v>8867</v>
      </c>
      <c r="B5467" t="s">
        <v>8432</v>
      </c>
      <c r="C5467" t="s">
        <v>34</v>
      </c>
      <c r="D5467" t="s">
        <v>38</v>
      </c>
      <c r="E5467" s="1">
        <v>46024.282638888886</v>
      </c>
      <c r="F5467" s="1">
        <v>46024.615972222222</v>
      </c>
      <c r="G5467" t="s">
        <v>14</v>
      </c>
      <c r="H5467" t="s">
        <v>15</v>
      </c>
      <c r="I5467" t="s">
        <v>16</v>
      </c>
      <c r="J5467">
        <v>3</v>
      </c>
      <c r="K5467" t="str">
        <f>IF(tickets_dataset[[#This Row],[status]] = "Closed", "Yes","No")</f>
        <v>Yes</v>
      </c>
      <c r="L5467" s="2">
        <f t="shared" si="340"/>
        <v>8.0000000000582077</v>
      </c>
      <c r="M5467" t="str">
        <f t="shared" si="341"/>
        <v>No</v>
      </c>
      <c r="N5467" t="str">
        <f t="shared" si="342"/>
        <v>Jan</v>
      </c>
      <c r="O5467" s="2">
        <f t="shared" si="343"/>
        <v>0.33333333333575865</v>
      </c>
      <c r="P5467" t="str">
        <f>VLOOKUP(G5467,Agents!A:E,4,FALSE)</f>
        <v>Team1</v>
      </c>
      <c r="Q5467" t="str">
        <f>VLOOKUP(G5467,Agents!A:E,5,FALSE)</f>
        <v>Senior</v>
      </c>
      <c r="R5467" t="str">
        <f>VLOOKUP(G5467,Agents!A:E,2,FALSE)</f>
        <v>Morning</v>
      </c>
    </row>
    <row r="5468" spans="1:18" x14ac:dyDescent="0.35">
      <c r="A5468" t="s">
        <v>8868</v>
      </c>
      <c r="B5468" t="s">
        <v>1162</v>
      </c>
      <c r="C5468" t="s">
        <v>12</v>
      </c>
      <c r="D5468" t="s">
        <v>26</v>
      </c>
      <c r="E5468" s="1">
        <v>46057.026388888888</v>
      </c>
      <c r="F5468" s="1">
        <v>46057.276388888888</v>
      </c>
      <c r="G5468" t="s">
        <v>216</v>
      </c>
      <c r="H5468" t="s">
        <v>15</v>
      </c>
      <c r="I5468" t="s">
        <v>16</v>
      </c>
      <c r="J5468">
        <v>5</v>
      </c>
      <c r="K5468" t="str">
        <f>IF(tickets_dataset[[#This Row],[status]] = "Closed", "Yes","No")</f>
        <v>Yes</v>
      </c>
      <c r="L5468" s="2">
        <f t="shared" si="340"/>
        <v>6</v>
      </c>
      <c r="M5468" t="str">
        <f t="shared" si="341"/>
        <v>No</v>
      </c>
      <c r="N5468" t="str">
        <f t="shared" si="342"/>
        <v>Feb</v>
      </c>
      <c r="O5468" s="2">
        <f t="shared" si="343"/>
        <v>0.25</v>
      </c>
      <c r="P5468" t="str">
        <f>VLOOKUP(G5468,Agents!A:E,4,FALSE)</f>
        <v>Team5</v>
      </c>
      <c r="Q5468" t="str">
        <f>VLOOKUP(G5468,Agents!A:E,5,FALSE)</f>
        <v>Junior</v>
      </c>
      <c r="R5468" t="str">
        <f>VLOOKUP(G5468,Agents!A:E,2,FALSE)</f>
        <v>Evening</v>
      </c>
    </row>
    <row r="5469" spans="1:18" x14ac:dyDescent="0.35">
      <c r="A5469" t="s">
        <v>8869</v>
      </c>
      <c r="B5469" t="s">
        <v>1501</v>
      </c>
      <c r="C5469" t="s">
        <v>22</v>
      </c>
      <c r="D5469" t="s">
        <v>13</v>
      </c>
      <c r="E5469" s="1">
        <v>46064.186111111114</v>
      </c>
      <c r="F5469" s="1">
        <v>46066.144444444442</v>
      </c>
      <c r="G5469" t="s">
        <v>344</v>
      </c>
      <c r="H5469" t="s">
        <v>15</v>
      </c>
      <c r="I5469" t="s">
        <v>16</v>
      </c>
      <c r="J5469">
        <v>1</v>
      </c>
      <c r="K5469" t="str">
        <f>IF(tickets_dataset[[#This Row],[status]] = "Closed", "Yes","No")</f>
        <v>Yes</v>
      </c>
      <c r="L5469" s="2">
        <f t="shared" si="340"/>
        <v>46.999999999883585</v>
      </c>
      <c r="M5469" t="str">
        <f t="shared" si="341"/>
        <v>No</v>
      </c>
      <c r="N5469" t="str">
        <f t="shared" si="342"/>
        <v>Feb</v>
      </c>
      <c r="O5469" s="2">
        <f t="shared" si="343"/>
        <v>1.9583333333284827</v>
      </c>
      <c r="P5469" t="str">
        <f>VLOOKUP(G5469,Agents!A:E,4,FALSE)</f>
        <v>Team4</v>
      </c>
      <c r="Q5469" t="str">
        <f>VLOOKUP(G5469,Agents!A:E,5,FALSE)</f>
        <v>Senior</v>
      </c>
      <c r="R5469" t="str">
        <f>VLOOKUP(G5469,Agents!A:E,2,FALSE)</f>
        <v>Night</v>
      </c>
    </row>
    <row r="5470" spans="1:18" x14ac:dyDescent="0.35">
      <c r="A5470" t="s">
        <v>8870</v>
      </c>
      <c r="B5470" t="s">
        <v>7503</v>
      </c>
      <c r="C5470" t="s">
        <v>12</v>
      </c>
      <c r="D5470" t="s">
        <v>26</v>
      </c>
      <c r="E5470" s="1">
        <v>46054.115972222222</v>
      </c>
      <c r="F5470" s="1">
        <v>46054.615972222222</v>
      </c>
      <c r="G5470" t="s">
        <v>62</v>
      </c>
      <c r="H5470" t="s">
        <v>15</v>
      </c>
      <c r="I5470" t="s">
        <v>16</v>
      </c>
      <c r="J5470">
        <v>4</v>
      </c>
      <c r="K5470" t="str">
        <f>IF(tickets_dataset[[#This Row],[status]] = "Closed", "Yes","No")</f>
        <v>Yes</v>
      </c>
      <c r="L5470" s="2">
        <f t="shared" si="340"/>
        <v>12</v>
      </c>
      <c r="M5470" t="str">
        <f t="shared" si="341"/>
        <v>No</v>
      </c>
      <c r="N5470" t="str">
        <f t="shared" si="342"/>
        <v>Feb</v>
      </c>
      <c r="O5470" s="2">
        <f t="shared" si="343"/>
        <v>0.5</v>
      </c>
      <c r="P5470" t="str">
        <f>VLOOKUP(G5470,Agents!A:E,4,FALSE)</f>
        <v>Team1</v>
      </c>
      <c r="Q5470" t="str">
        <f>VLOOKUP(G5470,Agents!A:E,5,FALSE)</f>
        <v>Junior</v>
      </c>
      <c r="R5470" t="str">
        <f>VLOOKUP(G5470,Agents!A:E,2,FALSE)</f>
        <v>Morning</v>
      </c>
    </row>
    <row r="5471" spans="1:18" x14ac:dyDescent="0.35">
      <c r="A5471" t="s">
        <v>8871</v>
      </c>
      <c r="B5471" t="s">
        <v>8872</v>
      </c>
      <c r="C5471" t="s">
        <v>50</v>
      </c>
      <c r="D5471" t="s">
        <v>26</v>
      </c>
      <c r="E5471" s="1">
        <v>46094.595138888886</v>
      </c>
      <c r="F5471" s="1">
        <v>46096.261805555558</v>
      </c>
      <c r="G5471" t="s">
        <v>45</v>
      </c>
      <c r="H5471" t="s">
        <v>15</v>
      </c>
      <c r="I5471" t="s">
        <v>68</v>
      </c>
      <c r="J5471">
        <v>4</v>
      </c>
      <c r="K5471" t="str">
        <f>IF(tickets_dataset[[#This Row],[status]] = "Closed", "Yes","No")</f>
        <v>Yes</v>
      </c>
      <c r="L5471" s="2">
        <f t="shared" si="340"/>
        <v>40.000000000116415</v>
      </c>
      <c r="M5471" t="str">
        <f t="shared" si="341"/>
        <v>No</v>
      </c>
      <c r="N5471" t="str">
        <f t="shared" si="342"/>
        <v>Mar</v>
      </c>
      <c r="O5471" s="2">
        <f t="shared" si="343"/>
        <v>1.6666666666715173</v>
      </c>
      <c r="P5471" t="str">
        <f>VLOOKUP(G5471,Agents!A:E,4,FALSE)</f>
        <v>Team5</v>
      </c>
      <c r="Q5471" t="str">
        <f>VLOOKUP(G5471,Agents!A:E,5,FALSE)</f>
        <v>Senior</v>
      </c>
      <c r="R5471" t="str">
        <f>VLOOKUP(G5471,Agents!A:E,2,FALSE)</f>
        <v>Morning</v>
      </c>
    </row>
    <row r="5472" spans="1:18" x14ac:dyDescent="0.35">
      <c r="A5472" t="s">
        <v>8873</v>
      </c>
      <c r="B5472" t="s">
        <v>7696</v>
      </c>
      <c r="C5472" t="s">
        <v>50</v>
      </c>
      <c r="D5472" t="s">
        <v>38</v>
      </c>
      <c r="E5472" s="1">
        <v>46052.397222222222</v>
      </c>
      <c r="F5472" s="1">
        <v>46055.022222222222</v>
      </c>
      <c r="G5472" t="s">
        <v>73</v>
      </c>
      <c r="H5472" t="s">
        <v>15</v>
      </c>
      <c r="I5472" t="s">
        <v>16</v>
      </c>
      <c r="J5472">
        <v>4</v>
      </c>
      <c r="K5472" t="str">
        <f>IF(tickets_dataset[[#This Row],[status]] = "Closed", "Yes","No")</f>
        <v>Yes</v>
      </c>
      <c r="L5472" s="2">
        <f t="shared" si="340"/>
        <v>63</v>
      </c>
      <c r="M5472" t="str">
        <f t="shared" si="341"/>
        <v>Yes</v>
      </c>
      <c r="N5472" t="str">
        <f t="shared" si="342"/>
        <v>Jan</v>
      </c>
      <c r="O5472" s="2">
        <f t="shared" si="343"/>
        <v>2.625</v>
      </c>
      <c r="P5472" t="str">
        <f>VLOOKUP(G5472,Agents!A:E,4,FALSE)</f>
        <v>Team4</v>
      </c>
      <c r="Q5472" t="str">
        <f>VLOOKUP(G5472,Agents!A:E,5,FALSE)</f>
        <v>Senior</v>
      </c>
      <c r="R5472" t="str">
        <f>VLOOKUP(G5472,Agents!A:E,2,FALSE)</f>
        <v>Night</v>
      </c>
    </row>
    <row r="5473" spans="1:18" x14ac:dyDescent="0.35">
      <c r="A5473" t="s">
        <v>8874</v>
      </c>
      <c r="B5473" t="s">
        <v>8875</v>
      </c>
      <c r="C5473" t="s">
        <v>34</v>
      </c>
      <c r="D5473" t="s">
        <v>13</v>
      </c>
      <c r="E5473" s="1">
        <v>46023.57916666667</v>
      </c>
      <c r="F5473" s="1">
        <v>46025.287499999999</v>
      </c>
      <c r="G5473" t="s">
        <v>39</v>
      </c>
      <c r="H5473" t="s">
        <v>15</v>
      </c>
      <c r="I5473" t="s">
        <v>16</v>
      </c>
      <c r="J5473">
        <v>5</v>
      </c>
      <c r="K5473" t="str">
        <f>IF(tickets_dataset[[#This Row],[status]] = "Closed", "Yes","No")</f>
        <v>Yes</v>
      </c>
      <c r="L5473" s="2">
        <f t="shared" si="340"/>
        <v>40.999999999883585</v>
      </c>
      <c r="M5473" t="str">
        <f t="shared" si="341"/>
        <v>No</v>
      </c>
      <c r="N5473" t="str">
        <f t="shared" si="342"/>
        <v>Jan</v>
      </c>
      <c r="O5473" s="2">
        <f t="shared" si="343"/>
        <v>1.7083333333284827</v>
      </c>
      <c r="P5473" t="str">
        <f>VLOOKUP(G5473,Agents!A:E,4,FALSE)</f>
        <v>Team3</v>
      </c>
      <c r="Q5473" t="str">
        <f>VLOOKUP(G5473,Agents!A:E,5,FALSE)</f>
        <v>Mid</v>
      </c>
      <c r="R5473" t="str">
        <f>VLOOKUP(G5473,Agents!A:E,2,FALSE)</f>
        <v>Night</v>
      </c>
    </row>
    <row r="5474" spans="1:18" x14ac:dyDescent="0.35">
      <c r="A5474" t="s">
        <v>8876</v>
      </c>
      <c r="B5474" t="s">
        <v>2833</v>
      </c>
      <c r="C5474" t="s">
        <v>34</v>
      </c>
      <c r="D5474" t="s">
        <v>26</v>
      </c>
      <c r="E5474" s="1">
        <v>46106.910416666666</v>
      </c>
      <c r="F5474" s="1">
        <v>46108.70208333333</v>
      </c>
      <c r="G5474" t="s">
        <v>42</v>
      </c>
      <c r="H5474" t="s">
        <v>15</v>
      </c>
      <c r="I5474" t="s">
        <v>16</v>
      </c>
      <c r="J5474">
        <v>4</v>
      </c>
      <c r="K5474" t="str">
        <f>IF(tickets_dataset[[#This Row],[status]] = "Closed", "Yes","No")</f>
        <v>Yes</v>
      </c>
      <c r="L5474" s="2">
        <f t="shared" si="340"/>
        <v>42.999999999941792</v>
      </c>
      <c r="M5474" t="str">
        <f t="shared" si="341"/>
        <v>No</v>
      </c>
      <c r="N5474" t="str">
        <f t="shared" si="342"/>
        <v>Mar</v>
      </c>
      <c r="O5474" s="2">
        <f t="shared" si="343"/>
        <v>1.7916666666642413</v>
      </c>
      <c r="P5474" t="str">
        <f>VLOOKUP(G5474,Agents!A:E,4,FALSE)</f>
        <v>Team2</v>
      </c>
      <c r="Q5474" t="str">
        <f>VLOOKUP(G5474,Agents!A:E,5,FALSE)</f>
        <v>Junior</v>
      </c>
      <c r="R5474" t="str">
        <f>VLOOKUP(G5474,Agents!A:E,2,FALSE)</f>
        <v>Night</v>
      </c>
    </row>
    <row r="5475" spans="1:18" x14ac:dyDescent="0.35">
      <c r="A5475" t="s">
        <v>8877</v>
      </c>
      <c r="B5475" t="s">
        <v>8878</v>
      </c>
      <c r="C5475" t="s">
        <v>50</v>
      </c>
      <c r="D5475" t="s">
        <v>38</v>
      </c>
      <c r="E5475" s="1">
        <v>46083.066666666666</v>
      </c>
      <c r="F5475" s="1">
        <v>46085.275000000001</v>
      </c>
      <c r="G5475" t="s">
        <v>311</v>
      </c>
      <c r="H5475" t="s">
        <v>15</v>
      </c>
      <c r="I5475" t="s">
        <v>16</v>
      </c>
      <c r="J5475">
        <v>4</v>
      </c>
      <c r="K5475" t="str">
        <f>IF(tickets_dataset[[#This Row],[status]] = "Closed", "Yes","No")</f>
        <v>Yes</v>
      </c>
      <c r="L5475" s="2">
        <f t="shared" si="340"/>
        <v>53.000000000058208</v>
      </c>
      <c r="M5475" t="str">
        <f t="shared" si="341"/>
        <v>Yes</v>
      </c>
      <c r="N5475" t="str">
        <f t="shared" si="342"/>
        <v>Mar</v>
      </c>
      <c r="O5475" s="2">
        <f t="shared" si="343"/>
        <v>2.2083333333357587</v>
      </c>
      <c r="P5475" t="str">
        <f>VLOOKUP(G5475,Agents!A:E,4,FALSE)</f>
        <v>Team5</v>
      </c>
      <c r="Q5475" t="str">
        <f>VLOOKUP(G5475,Agents!A:E,5,FALSE)</f>
        <v>Senior</v>
      </c>
      <c r="R5475" t="str">
        <f>VLOOKUP(G5475,Agents!A:E,2,FALSE)</f>
        <v>Evening</v>
      </c>
    </row>
    <row r="5476" spans="1:18" x14ac:dyDescent="0.35">
      <c r="A5476" t="s">
        <v>8879</v>
      </c>
      <c r="B5476" t="s">
        <v>3451</v>
      </c>
      <c r="C5476" t="s">
        <v>76</v>
      </c>
      <c r="D5476" t="s">
        <v>38</v>
      </c>
      <c r="E5476" s="1">
        <v>46063.638888888891</v>
      </c>
      <c r="F5476" s="1">
        <v>46066.847222222219</v>
      </c>
      <c r="G5476" t="s">
        <v>80</v>
      </c>
      <c r="H5476" t="s">
        <v>15</v>
      </c>
      <c r="I5476" t="s">
        <v>16</v>
      </c>
      <c r="J5476">
        <v>5</v>
      </c>
      <c r="K5476" t="str">
        <f>IF(tickets_dataset[[#This Row],[status]] = "Closed", "Yes","No")</f>
        <v>Yes</v>
      </c>
      <c r="L5476" s="2">
        <f t="shared" si="340"/>
        <v>76.999999999883585</v>
      </c>
      <c r="M5476" t="str">
        <f t="shared" si="341"/>
        <v>Yes</v>
      </c>
      <c r="N5476" t="str">
        <f t="shared" si="342"/>
        <v>Feb</v>
      </c>
      <c r="O5476" s="2">
        <f t="shared" si="343"/>
        <v>3.2083333333284827</v>
      </c>
      <c r="P5476" t="str">
        <f>VLOOKUP(G5476,Agents!A:E,4,FALSE)</f>
        <v>Team3</v>
      </c>
      <c r="Q5476" t="str">
        <f>VLOOKUP(G5476,Agents!A:E,5,FALSE)</f>
        <v>Junior</v>
      </c>
      <c r="R5476" t="str">
        <f>VLOOKUP(G5476,Agents!A:E,2,FALSE)</f>
        <v>Evening</v>
      </c>
    </row>
    <row r="5477" spans="1:18" x14ac:dyDescent="0.35">
      <c r="A5477" t="s">
        <v>8880</v>
      </c>
      <c r="B5477" t="s">
        <v>2573</v>
      </c>
      <c r="C5477" t="s">
        <v>50</v>
      </c>
      <c r="D5477" t="s">
        <v>13</v>
      </c>
      <c r="E5477" s="1">
        <v>46028.384027777778</v>
      </c>
      <c r="F5477" s="1">
        <v>46029.717361111114</v>
      </c>
      <c r="G5477" t="s">
        <v>344</v>
      </c>
      <c r="H5477" t="s">
        <v>15</v>
      </c>
      <c r="I5477" t="s">
        <v>16</v>
      </c>
      <c r="J5477">
        <v>5</v>
      </c>
      <c r="K5477" t="str">
        <f>IF(tickets_dataset[[#This Row],[status]] = "Closed", "Yes","No")</f>
        <v>Yes</v>
      </c>
      <c r="L5477" s="2">
        <f t="shared" si="340"/>
        <v>32.000000000058208</v>
      </c>
      <c r="M5477" t="str">
        <f t="shared" si="341"/>
        <v>No</v>
      </c>
      <c r="N5477" t="str">
        <f t="shared" si="342"/>
        <v>Jan</v>
      </c>
      <c r="O5477" s="2">
        <f t="shared" si="343"/>
        <v>1.3333333333357587</v>
      </c>
      <c r="P5477" t="str">
        <f>VLOOKUP(G5477,Agents!A:E,4,FALSE)</f>
        <v>Team4</v>
      </c>
      <c r="Q5477" t="str">
        <f>VLOOKUP(G5477,Agents!A:E,5,FALSE)</f>
        <v>Senior</v>
      </c>
      <c r="R5477" t="str">
        <f>VLOOKUP(G5477,Agents!A:E,2,FALSE)</f>
        <v>Night</v>
      </c>
    </row>
    <row r="5478" spans="1:18" x14ac:dyDescent="0.35">
      <c r="A5478" t="s">
        <v>8881</v>
      </c>
      <c r="B5478" t="s">
        <v>8882</v>
      </c>
      <c r="C5478" t="s">
        <v>34</v>
      </c>
      <c r="D5478" t="s">
        <v>38</v>
      </c>
      <c r="E5478" s="1">
        <v>46071.679861111108</v>
      </c>
      <c r="F5478" s="1">
        <v>46072.47152777778</v>
      </c>
      <c r="G5478" t="s">
        <v>56</v>
      </c>
      <c r="H5478" t="s">
        <v>15</v>
      </c>
      <c r="I5478" t="s">
        <v>16</v>
      </c>
      <c r="J5478">
        <v>4</v>
      </c>
      <c r="K5478" t="str">
        <f>IF(tickets_dataset[[#This Row],[status]] = "Closed", "Yes","No")</f>
        <v>Yes</v>
      </c>
      <c r="L5478" s="2">
        <f t="shared" si="340"/>
        <v>19.000000000116415</v>
      </c>
      <c r="M5478" t="str">
        <f t="shared" si="341"/>
        <v>No</v>
      </c>
      <c r="N5478" t="str">
        <f t="shared" si="342"/>
        <v>Feb</v>
      </c>
      <c r="O5478" s="2">
        <f t="shared" si="343"/>
        <v>0.79166666667151731</v>
      </c>
      <c r="P5478" t="str">
        <f>VLOOKUP(G5478,Agents!A:E,4,FALSE)</f>
        <v>Team1</v>
      </c>
      <c r="Q5478" t="str">
        <f>VLOOKUP(G5478,Agents!A:E,5,FALSE)</f>
        <v>Senior</v>
      </c>
      <c r="R5478" t="str">
        <f>VLOOKUP(G5478,Agents!A:E,2,FALSE)</f>
        <v>Night</v>
      </c>
    </row>
    <row r="5479" spans="1:18" x14ac:dyDescent="0.35">
      <c r="A5479" t="s">
        <v>8883</v>
      </c>
      <c r="B5479" t="s">
        <v>8884</v>
      </c>
      <c r="C5479" t="s">
        <v>22</v>
      </c>
      <c r="D5479" t="s">
        <v>38</v>
      </c>
      <c r="E5479" s="1">
        <v>46109.125</v>
      </c>
      <c r="F5479" s="1">
        <v>46110.25</v>
      </c>
      <c r="G5479" t="s">
        <v>23</v>
      </c>
      <c r="H5479" t="s">
        <v>15</v>
      </c>
      <c r="I5479" t="s">
        <v>16</v>
      </c>
      <c r="J5479">
        <v>3</v>
      </c>
      <c r="K5479" t="str">
        <f>IF(tickets_dataset[[#This Row],[status]] = "Closed", "Yes","No")</f>
        <v>Yes</v>
      </c>
      <c r="L5479" s="2">
        <f t="shared" si="340"/>
        <v>27</v>
      </c>
      <c r="M5479" t="str">
        <f t="shared" si="341"/>
        <v>No</v>
      </c>
      <c r="N5479" t="str">
        <f t="shared" si="342"/>
        <v>Mar</v>
      </c>
      <c r="O5479" s="2">
        <f t="shared" si="343"/>
        <v>1.125</v>
      </c>
      <c r="P5479" t="str">
        <f>VLOOKUP(G5479,Agents!A:E,4,FALSE)</f>
        <v>Team3</v>
      </c>
      <c r="Q5479" t="str">
        <f>VLOOKUP(G5479,Agents!A:E,5,FALSE)</f>
        <v>Senior</v>
      </c>
      <c r="R5479" t="str">
        <f>VLOOKUP(G5479,Agents!A:E,2,FALSE)</f>
        <v>Evening</v>
      </c>
    </row>
    <row r="5480" spans="1:18" x14ac:dyDescent="0.35">
      <c r="A5480" t="s">
        <v>8885</v>
      </c>
      <c r="B5480" t="s">
        <v>4267</v>
      </c>
      <c r="C5480" t="s">
        <v>34</v>
      </c>
      <c r="D5480" t="s">
        <v>26</v>
      </c>
      <c r="E5480" s="1">
        <v>46109.005555555559</v>
      </c>
      <c r="F5480" s="1">
        <v>46109.297222222223</v>
      </c>
      <c r="G5480" t="s">
        <v>53</v>
      </c>
      <c r="H5480" t="s">
        <v>15</v>
      </c>
      <c r="I5480" t="s">
        <v>16</v>
      </c>
      <c r="J5480">
        <v>4</v>
      </c>
      <c r="K5480" t="str">
        <f>IF(tickets_dataset[[#This Row],[status]] = "Closed", "Yes","No")</f>
        <v>Yes</v>
      </c>
      <c r="L5480" s="2">
        <f t="shared" si="340"/>
        <v>6.9999999999417923</v>
      </c>
      <c r="M5480" t="str">
        <f t="shared" si="341"/>
        <v>No</v>
      </c>
      <c r="N5480" t="str">
        <f t="shared" si="342"/>
        <v>Mar</v>
      </c>
      <c r="O5480" s="2">
        <f t="shared" si="343"/>
        <v>0.29166666666424135</v>
      </c>
      <c r="P5480" t="str">
        <f>VLOOKUP(G5480,Agents!A:E,4,FALSE)</f>
        <v>Team1</v>
      </c>
      <c r="Q5480" t="str">
        <f>VLOOKUP(G5480,Agents!A:E,5,FALSE)</f>
        <v>Junior</v>
      </c>
      <c r="R5480" t="str">
        <f>VLOOKUP(G5480,Agents!A:E,2,FALSE)</f>
        <v>Night</v>
      </c>
    </row>
    <row r="5481" spans="1:18" x14ac:dyDescent="0.35">
      <c r="A5481" t="s">
        <v>8886</v>
      </c>
      <c r="B5481" t="s">
        <v>2519</v>
      </c>
      <c r="C5481" t="s">
        <v>76</v>
      </c>
      <c r="D5481" t="s">
        <v>26</v>
      </c>
      <c r="E5481" s="1">
        <v>46097.040972222225</v>
      </c>
      <c r="F5481" s="1">
        <v>46099.207638888889</v>
      </c>
      <c r="G5481" t="s">
        <v>42</v>
      </c>
      <c r="H5481" t="s">
        <v>15</v>
      </c>
      <c r="I5481" t="s">
        <v>16</v>
      </c>
      <c r="J5481">
        <v>3</v>
      </c>
      <c r="K5481" t="str">
        <f>IF(tickets_dataset[[#This Row],[status]] = "Closed", "Yes","No")</f>
        <v>Yes</v>
      </c>
      <c r="L5481" s="2">
        <f t="shared" si="340"/>
        <v>51.999999999941792</v>
      </c>
      <c r="M5481" t="str">
        <f t="shared" si="341"/>
        <v>Yes</v>
      </c>
      <c r="N5481" t="str">
        <f t="shared" si="342"/>
        <v>Mar</v>
      </c>
      <c r="O5481" s="2">
        <f t="shared" si="343"/>
        <v>2.1666666666642413</v>
      </c>
      <c r="P5481" t="str">
        <f>VLOOKUP(G5481,Agents!A:E,4,FALSE)</f>
        <v>Team2</v>
      </c>
      <c r="Q5481" t="str">
        <f>VLOOKUP(G5481,Agents!A:E,5,FALSE)</f>
        <v>Junior</v>
      </c>
      <c r="R5481" t="str">
        <f>VLOOKUP(G5481,Agents!A:E,2,FALSE)</f>
        <v>Night</v>
      </c>
    </row>
    <row r="5482" spans="1:18" x14ac:dyDescent="0.35">
      <c r="A5482" t="s">
        <v>8887</v>
      </c>
      <c r="B5482" t="s">
        <v>8888</v>
      </c>
      <c r="C5482" t="s">
        <v>22</v>
      </c>
      <c r="D5482" t="s">
        <v>13</v>
      </c>
      <c r="E5482" s="1">
        <v>46083.063888888886</v>
      </c>
      <c r="F5482" s="1">
        <v>46085.022222222222</v>
      </c>
      <c r="G5482" t="s">
        <v>42</v>
      </c>
      <c r="H5482" t="s">
        <v>15</v>
      </c>
      <c r="I5482" t="s">
        <v>16</v>
      </c>
      <c r="J5482">
        <v>5</v>
      </c>
      <c r="K5482" t="str">
        <f>IF(tickets_dataset[[#This Row],[status]] = "Closed", "Yes","No")</f>
        <v>Yes</v>
      </c>
      <c r="L5482" s="2">
        <f t="shared" si="340"/>
        <v>47.000000000058208</v>
      </c>
      <c r="M5482" t="str">
        <f t="shared" si="341"/>
        <v>No</v>
      </c>
      <c r="N5482" t="str">
        <f t="shared" si="342"/>
        <v>Mar</v>
      </c>
      <c r="O5482" s="2">
        <f t="shared" si="343"/>
        <v>1.9583333333357587</v>
      </c>
      <c r="P5482" t="str">
        <f>VLOOKUP(G5482,Agents!A:E,4,FALSE)</f>
        <v>Team2</v>
      </c>
      <c r="Q5482" t="str">
        <f>VLOOKUP(G5482,Agents!A:E,5,FALSE)</f>
        <v>Junior</v>
      </c>
      <c r="R5482" t="str">
        <f>VLOOKUP(G5482,Agents!A:E,2,FALSE)</f>
        <v>Night</v>
      </c>
    </row>
    <row r="5483" spans="1:18" x14ac:dyDescent="0.35">
      <c r="A5483" t="s">
        <v>8889</v>
      </c>
      <c r="B5483" t="s">
        <v>8890</v>
      </c>
      <c r="C5483" t="s">
        <v>50</v>
      </c>
      <c r="D5483" t="s">
        <v>13</v>
      </c>
      <c r="E5483" s="1">
        <v>46069.010416666664</v>
      </c>
      <c r="F5483" s="1">
        <v>46069.510416666664</v>
      </c>
      <c r="G5483" t="s">
        <v>80</v>
      </c>
      <c r="H5483" t="s">
        <v>15</v>
      </c>
      <c r="I5483" t="s">
        <v>16</v>
      </c>
      <c r="J5483">
        <v>5</v>
      </c>
      <c r="K5483" t="str">
        <f>IF(tickets_dataset[[#This Row],[status]] = "Closed", "Yes","No")</f>
        <v>Yes</v>
      </c>
      <c r="L5483" s="2">
        <f t="shared" si="340"/>
        <v>12</v>
      </c>
      <c r="M5483" t="str">
        <f t="shared" si="341"/>
        <v>No</v>
      </c>
      <c r="N5483" t="str">
        <f t="shared" si="342"/>
        <v>Feb</v>
      </c>
      <c r="O5483" s="2">
        <f t="shared" si="343"/>
        <v>0.5</v>
      </c>
      <c r="P5483" t="str">
        <f>VLOOKUP(G5483,Agents!A:E,4,FALSE)</f>
        <v>Team3</v>
      </c>
      <c r="Q5483" t="str">
        <f>VLOOKUP(G5483,Agents!A:E,5,FALSE)</f>
        <v>Junior</v>
      </c>
      <c r="R5483" t="str">
        <f>VLOOKUP(G5483,Agents!A:E,2,FALSE)</f>
        <v>Evening</v>
      </c>
    </row>
    <row r="5484" spans="1:18" x14ac:dyDescent="0.35">
      <c r="A5484" t="s">
        <v>8891</v>
      </c>
      <c r="B5484" t="s">
        <v>4163</v>
      </c>
      <c r="C5484" t="s">
        <v>34</v>
      </c>
      <c r="D5484" t="s">
        <v>26</v>
      </c>
      <c r="E5484" s="1">
        <v>46073.775694444441</v>
      </c>
      <c r="F5484" s="1">
        <v>46074.109027777777</v>
      </c>
      <c r="G5484" t="s">
        <v>239</v>
      </c>
      <c r="H5484" t="s">
        <v>15</v>
      </c>
      <c r="I5484" t="s">
        <v>68</v>
      </c>
      <c r="J5484">
        <v>3</v>
      </c>
      <c r="K5484" t="str">
        <f>IF(tickets_dataset[[#This Row],[status]] = "Closed", "Yes","No")</f>
        <v>Yes</v>
      </c>
      <c r="L5484" s="2">
        <f t="shared" si="340"/>
        <v>8.0000000000582077</v>
      </c>
      <c r="M5484" t="str">
        <f t="shared" si="341"/>
        <v>No</v>
      </c>
      <c r="N5484" t="str">
        <f t="shared" si="342"/>
        <v>Feb</v>
      </c>
      <c r="O5484" s="2">
        <f t="shared" si="343"/>
        <v>0.33333333333575865</v>
      </c>
      <c r="P5484" t="str">
        <f>VLOOKUP(G5484,Agents!A:E,4,FALSE)</f>
        <v>Team1</v>
      </c>
      <c r="Q5484" t="str">
        <f>VLOOKUP(G5484,Agents!A:E,5,FALSE)</f>
        <v>Senior</v>
      </c>
      <c r="R5484" t="str">
        <f>VLOOKUP(G5484,Agents!A:E,2,FALSE)</f>
        <v>Evening</v>
      </c>
    </row>
    <row r="5485" spans="1:18" x14ac:dyDescent="0.35">
      <c r="A5485" t="s">
        <v>8892</v>
      </c>
      <c r="B5485" t="s">
        <v>142</v>
      </c>
      <c r="C5485" t="s">
        <v>12</v>
      </c>
      <c r="D5485" t="s">
        <v>38</v>
      </c>
      <c r="E5485" s="1">
        <v>46098.102777777778</v>
      </c>
      <c r="F5485" s="1">
        <v>46101.769444444442</v>
      </c>
      <c r="G5485" t="s">
        <v>83</v>
      </c>
      <c r="H5485" t="s">
        <v>15</v>
      </c>
      <c r="I5485" t="s">
        <v>16</v>
      </c>
      <c r="J5485">
        <v>3</v>
      </c>
      <c r="K5485" t="str">
        <f>IF(tickets_dataset[[#This Row],[status]] = "Closed", "Yes","No")</f>
        <v>Yes</v>
      </c>
      <c r="L5485" s="2">
        <f t="shared" si="340"/>
        <v>87.999999999941792</v>
      </c>
      <c r="M5485" t="str">
        <f t="shared" si="341"/>
        <v>Yes</v>
      </c>
      <c r="N5485" t="str">
        <f t="shared" si="342"/>
        <v>Mar</v>
      </c>
      <c r="O5485" s="2">
        <f t="shared" si="343"/>
        <v>3.6666666666642413</v>
      </c>
      <c r="P5485" t="str">
        <f>VLOOKUP(G5485,Agents!A:E,4,FALSE)</f>
        <v>Team2</v>
      </c>
      <c r="Q5485" t="str">
        <f>VLOOKUP(G5485,Agents!A:E,5,FALSE)</f>
        <v>Junior</v>
      </c>
      <c r="R5485" t="str">
        <f>VLOOKUP(G5485,Agents!A:E,2,FALSE)</f>
        <v>Night</v>
      </c>
    </row>
    <row r="5486" spans="1:18" x14ac:dyDescent="0.35">
      <c r="A5486" t="s">
        <v>8893</v>
      </c>
      <c r="B5486" t="s">
        <v>3295</v>
      </c>
      <c r="C5486" t="s">
        <v>12</v>
      </c>
      <c r="D5486" t="s">
        <v>26</v>
      </c>
      <c r="E5486" s="1">
        <v>46074.433333333334</v>
      </c>
      <c r="F5486" s="1">
        <v>46074.724999999999</v>
      </c>
      <c r="G5486" t="s">
        <v>216</v>
      </c>
      <c r="H5486" t="s">
        <v>15</v>
      </c>
      <c r="I5486" t="s">
        <v>16</v>
      </c>
      <c r="J5486">
        <v>4</v>
      </c>
      <c r="K5486" t="str">
        <f>IF(tickets_dataset[[#This Row],[status]] = "Closed", "Yes","No")</f>
        <v>Yes</v>
      </c>
      <c r="L5486" s="2">
        <f t="shared" si="340"/>
        <v>6.9999999999417923</v>
      </c>
      <c r="M5486" t="str">
        <f t="shared" si="341"/>
        <v>No</v>
      </c>
      <c r="N5486" t="str">
        <f t="shared" si="342"/>
        <v>Feb</v>
      </c>
      <c r="O5486" s="2">
        <f t="shared" si="343"/>
        <v>0.29166666666424135</v>
      </c>
      <c r="P5486" t="str">
        <f>VLOOKUP(G5486,Agents!A:E,4,FALSE)</f>
        <v>Team5</v>
      </c>
      <c r="Q5486" t="str">
        <f>VLOOKUP(G5486,Agents!A:E,5,FALSE)</f>
        <v>Junior</v>
      </c>
      <c r="R5486" t="str">
        <f>VLOOKUP(G5486,Agents!A:E,2,FALSE)</f>
        <v>Evening</v>
      </c>
    </row>
    <row r="5487" spans="1:18" x14ac:dyDescent="0.35">
      <c r="A5487" t="s">
        <v>8894</v>
      </c>
      <c r="B5487" t="s">
        <v>8895</v>
      </c>
      <c r="C5487" t="s">
        <v>34</v>
      </c>
      <c r="D5487" t="s">
        <v>26</v>
      </c>
      <c r="E5487" s="1">
        <v>46102.84652777778</v>
      </c>
      <c r="F5487" s="1">
        <v>46105.638194444444</v>
      </c>
      <c r="G5487" t="s">
        <v>199</v>
      </c>
      <c r="H5487" t="s">
        <v>15</v>
      </c>
      <c r="I5487" t="s">
        <v>16</v>
      </c>
      <c r="J5487">
        <v>5</v>
      </c>
      <c r="K5487" t="str">
        <f>IF(tickets_dataset[[#This Row],[status]] = "Closed", "Yes","No")</f>
        <v>Yes</v>
      </c>
      <c r="L5487" s="2">
        <f t="shared" si="340"/>
        <v>66.999999999941792</v>
      </c>
      <c r="M5487" t="str">
        <f t="shared" si="341"/>
        <v>Yes</v>
      </c>
      <c r="N5487" t="str">
        <f t="shared" si="342"/>
        <v>Mar</v>
      </c>
      <c r="O5487" s="2">
        <f t="shared" si="343"/>
        <v>2.7916666666642413</v>
      </c>
      <c r="P5487" t="str">
        <f>VLOOKUP(G5487,Agents!A:E,4,FALSE)</f>
        <v>Team1</v>
      </c>
      <c r="Q5487" t="str">
        <f>VLOOKUP(G5487,Agents!A:E,5,FALSE)</f>
        <v>Junior</v>
      </c>
      <c r="R5487" t="str">
        <f>VLOOKUP(G5487,Agents!A:E,2,FALSE)</f>
        <v>Morning</v>
      </c>
    </row>
    <row r="5488" spans="1:18" x14ac:dyDescent="0.35">
      <c r="A5488" t="s">
        <v>8896</v>
      </c>
      <c r="B5488" t="s">
        <v>1528</v>
      </c>
      <c r="C5488" t="s">
        <v>22</v>
      </c>
      <c r="D5488" t="s">
        <v>26</v>
      </c>
      <c r="E5488" s="1">
        <v>46095.879861111112</v>
      </c>
      <c r="F5488" s="1">
        <v>46097.796527777777</v>
      </c>
      <c r="G5488" t="s">
        <v>156</v>
      </c>
      <c r="H5488" t="s">
        <v>15</v>
      </c>
      <c r="I5488" t="s">
        <v>16</v>
      </c>
      <c r="J5488">
        <v>5</v>
      </c>
      <c r="K5488" t="str">
        <f>IF(tickets_dataset[[#This Row],[status]] = "Closed", "Yes","No")</f>
        <v>Yes</v>
      </c>
      <c r="L5488" s="2">
        <f t="shared" si="340"/>
        <v>45.999999999941792</v>
      </c>
      <c r="M5488" t="str">
        <f t="shared" si="341"/>
        <v>No</v>
      </c>
      <c r="N5488" t="str">
        <f t="shared" si="342"/>
        <v>Mar</v>
      </c>
      <c r="O5488" s="2">
        <f t="shared" si="343"/>
        <v>1.9166666666642413</v>
      </c>
      <c r="P5488" t="str">
        <f>VLOOKUP(G5488,Agents!A:E,4,FALSE)</f>
        <v>Team3</v>
      </c>
      <c r="Q5488" t="str">
        <f>VLOOKUP(G5488,Agents!A:E,5,FALSE)</f>
        <v>Mid</v>
      </c>
      <c r="R5488" t="str">
        <f>VLOOKUP(G5488,Agents!A:E,2,FALSE)</f>
        <v>Evening</v>
      </c>
    </row>
    <row r="5489" spans="1:18" x14ac:dyDescent="0.35">
      <c r="A5489" t="s">
        <v>8897</v>
      </c>
      <c r="B5489" t="s">
        <v>8834</v>
      </c>
      <c r="C5489" t="s">
        <v>12</v>
      </c>
      <c r="D5489" t="s">
        <v>38</v>
      </c>
      <c r="E5489" s="1">
        <v>46078.89166666667</v>
      </c>
      <c r="F5489" s="1">
        <v>46079.85</v>
      </c>
      <c r="G5489" t="s">
        <v>39</v>
      </c>
      <c r="H5489" t="s">
        <v>15</v>
      </c>
      <c r="I5489" t="s">
        <v>16</v>
      </c>
      <c r="J5489">
        <v>4</v>
      </c>
      <c r="K5489" t="str">
        <f>IF(tickets_dataset[[#This Row],[status]] = "Closed", "Yes","No")</f>
        <v>Yes</v>
      </c>
      <c r="L5489" s="2">
        <f t="shared" si="340"/>
        <v>22.999999999883585</v>
      </c>
      <c r="M5489" t="str">
        <f t="shared" si="341"/>
        <v>No</v>
      </c>
      <c r="N5489" t="str">
        <f t="shared" si="342"/>
        <v>Feb</v>
      </c>
      <c r="O5489" s="2">
        <f t="shared" si="343"/>
        <v>0.95833333332848269</v>
      </c>
      <c r="P5489" t="str">
        <f>VLOOKUP(G5489,Agents!A:E,4,FALSE)</f>
        <v>Team3</v>
      </c>
      <c r="Q5489" t="str">
        <f>VLOOKUP(G5489,Agents!A:E,5,FALSE)</f>
        <v>Mid</v>
      </c>
      <c r="R5489" t="str">
        <f>VLOOKUP(G5489,Agents!A:E,2,FALSE)</f>
        <v>Night</v>
      </c>
    </row>
    <row r="5490" spans="1:18" x14ac:dyDescent="0.35">
      <c r="A5490" t="s">
        <v>8898</v>
      </c>
      <c r="B5490" t="s">
        <v>3333</v>
      </c>
      <c r="C5490" t="s">
        <v>76</v>
      </c>
      <c r="D5490" t="s">
        <v>38</v>
      </c>
      <c r="E5490" s="1">
        <v>46030.027777777781</v>
      </c>
      <c r="F5490" s="1">
        <v>46033.152777777781</v>
      </c>
      <c r="G5490" t="s">
        <v>103</v>
      </c>
      <c r="H5490" t="s">
        <v>15</v>
      </c>
      <c r="I5490" t="s">
        <v>16</v>
      </c>
      <c r="J5490">
        <v>3</v>
      </c>
      <c r="K5490" t="str">
        <f>IF(tickets_dataset[[#This Row],[status]] = "Closed", "Yes","No")</f>
        <v>Yes</v>
      </c>
      <c r="L5490" s="2">
        <f t="shared" si="340"/>
        <v>75</v>
      </c>
      <c r="M5490" t="str">
        <f t="shared" si="341"/>
        <v>Yes</v>
      </c>
      <c r="N5490" t="str">
        <f t="shared" si="342"/>
        <v>Jan</v>
      </c>
      <c r="O5490" s="2">
        <f t="shared" si="343"/>
        <v>3.125</v>
      </c>
      <c r="P5490" t="str">
        <f>VLOOKUP(G5490,Agents!A:E,4,FALSE)</f>
        <v>Team4</v>
      </c>
      <c r="Q5490" t="str">
        <f>VLOOKUP(G5490,Agents!A:E,5,FALSE)</f>
        <v>Senior</v>
      </c>
      <c r="R5490" t="str">
        <f>VLOOKUP(G5490,Agents!A:E,2,FALSE)</f>
        <v>Night</v>
      </c>
    </row>
    <row r="5491" spans="1:18" x14ac:dyDescent="0.35">
      <c r="A5491" t="s">
        <v>8899</v>
      </c>
      <c r="B5491" t="s">
        <v>8633</v>
      </c>
      <c r="C5491" t="s">
        <v>22</v>
      </c>
      <c r="D5491" t="s">
        <v>38</v>
      </c>
      <c r="E5491" s="1">
        <v>46023.026388888888</v>
      </c>
      <c r="F5491" s="1">
        <v>46025.359722222223</v>
      </c>
      <c r="G5491" t="s">
        <v>119</v>
      </c>
      <c r="H5491" t="s">
        <v>15</v>
      </c>
      <c r="I5491" t="s">
        <v>16</v>
      </c>
      <c r="J5491">
        <v>4</v>
      </c>
      <c r="K5491" t="str">
        <f>IF(tickets_dataset[[#This Row],[status]] = "Closed", "Yes","No")</f>
        <v>Yes</v>
      </c>
      <c r="L5491" s="2">
        <f t="shared" si="340"/>
        <v>56.000000000058208</v>
      </c>
      <c r="M5491" t="str">
        <f t="shared" si="341"/>
        <v>Yes</v>
      </c>
      <c r="N5491" t="str">
        <f t="shared" si="342"/>
        <v>Jan</v>
      </c>
      <c r="O5491" s="2">
        <f t="shared" si="343"/>
        <v>2.3333333333357587</v>
      </c>
      <c r="P5491" t="str">
        <f>VLOOKUP(G5491,Agents!A:E,4,FALSE)</f>
        <v>Team1</v>
      </c>
      <c r="Q5491" t="str">
        <f>VLOOKUP(G5491,Agents!A:E,5,FALSE)</f>
        <v>Junior</v>
      </c>
      <c r="R5491" t="str">
        <f>VLOOKUP(G5491,Agents!A:E,2,FALSE)</f>
        <v>Morning</v>
      </c>
    </row>
    <row r="5492" spans="1:18" x14ac:dyDescent="0.35">
      <c r="A5492" t="s">
        <v>8900</v>
      </c>
      <c r="B5492" t="s">
        <v>4896</v>
      </c>
      <c r="C5492" t="s">
        <v>22</v>
      </c>
      <c r="D5492" t="s">
        <v>38</v>
      </c>
      <c r="E5492" s="1">
        <v>46097.282638888886</v>
      </c>
      <c r="F5492" s="1">
        <v>46098.615972222222</v>
      </c>
      <c r="G5492" t="s">
        <v>164</v>
      </c>
      <c r="H5492" t="s">
        <v>15</v>
      </c>
      <c r="I5492" t="s">
        <v>16</v>
      </c>
      <c r="J5492">
        <v>4</v>
      </c>
      <c r="K5492" t="str">
        <f>IF(tickets_dataset[[#This Row],[status]] = "Closed", "Yes","No")</f>
        <v>Yes</v>
      </c>
      <c r="L5492" s="2">
        <f t="shared" si="340"/>
        <v>32.000000000058208</v>
      </c>
      <c r="M5492" t="str">
        <f t="shared" si="341"/>
        <v>No</v>
      </c>
      <c r="N5492" t="str">
        <f t="shared" si="342"/>
        <v>Mar</v>
      </c>
      <c r="O5492" s="2">
        <f t="shared" si="343"/>
        <v>1.3333333333357587</v>
      </c>
      <c r="P5492" t="str">
        <f>VLOOKUP(G5492,Agents!A:E,4,FALSE)</f>
        <v>Team4</v>
      </c>
      <c r="Q5492" t="str">
        <f>VLOOKUP(G5492,Agents!A:E,5,FALSE)</f>
        <v>Senior</v>
      </c>
      <c r="R5492" t="str">
        <f>VLOOKUP(G5492,Agents!A:E,2,FALSE)</f>
        <v>Evening</v>
      </c>
    </row>
    <row r="5493" spans="1:18" x14ac:dyDescent="0.35">
      <c r="A5493" t="s">
        <v>8901</v>
      </c>
      <c r="B5493" t="s">
        <v>7854</v>
      </c>
      <c r="C5493" t="s">
        <v>22</v>
      </c>
      <c r="D5493" t="s">
        <v>13</v>
      </c>
      <c r="E5493" s="1">
        <v>46040.448611111111</v>
      </c>
      <c r="F5493" s="1">
        <v>46042.323611111111</v>
      </c>
      <c r="G5493" t="s">
        <v>199</v>
      </c>
      <c r="H5493" t="s">
        <v>132</v>
      </c>
      <c r="I5493" t="s">
        <v>16</v>
      </c>
      <c r="J5493">
        <v>3</v>
      </c>
      <c r="K5493" t="str">
        <f>IF(tickets_dataset[[#This Row],[status]] = "Closed", "Yes","No")</f>
        <v>No</v>
      </c>
      <c r="L5493" s="2">
        <f t="shared" si="340"/>
        <v>45</v>
      </c>
      <c r="M5493" t="str">
        <f t="shared" si="341"/>
        <v>No</v>
      </c>
      <c r="N5493" t="str">
        <f t="shared" si="342"/>
        <v>Jan</v>
      </c>
      <c r="O5493" s="2">
        <f t="shared" si="343"/>
        <v>1.875</v>
      </c>
      <c r="P5493" t="str">
        <f>VLOOKUP(G5493,Agents!A:E,4,FALSE)</f>
        <v>Team1</v>
      </c>
      <c r="Q5493" t="str">
        <f>VLOOKUP(G5493,Agents!A:E,5,FALSE)</f>
        <v>Junior</v>
      </c>
      <c r="R5493" t="str">
        <f>VLOOKUP(G5493,Agents!A:E,2,FALSE)</f>
        <v>Morning</v>
      </c>
    </row>
    <row r="5494" spans="1:18" x14ac:dyDescent="0.35">
      <c r="A5494" t="s">
        <v>8902</v>
      </c>
      <c r="B5494" t="s">
        <v>6882</v>
      </c>
      <c r="C5494" t="s">
        <v>12</v>
      </c>
      <c r="D5494" t="s">
        <v>26</v>
      </c>
      <c r="E5494" s="1">
        <v>46023.526388888888</v>
      </c>
      <c r="F5494" s="1">
        <v>46024.151388888888</v>
      </c>
      <c r="G5494" t="s">
        <v>149</v>
      </c>
      <c r="H5494" t="s">
        <v>15</v>
      </c>
      <c r="I5494" t="s">
        <v>16</v>
      </c>
      <c r="J5494">
        <v>5</v>
      </c>
      <c r="K5494" t="str">
        <f>IF(tickets_dataset[[#This Row],[status]] = "Closed", "Yes","No")</f>
        <v>Yes</v>
      </c>
      <c r="L5494" s="2">
        <f t="shared" si="340"/>
        <v>15</v>
      </c>
      <c r="M5494" t="str">
        <f t="shared" si="341"/>
        <v>No</v>
      </c>
      <c r="N5494" t="str">
        <f t="shared" si="342"/>
        <v>Jan</v>
      </c>
      <c r="O5494" s="2">
        <f t="shared" si="343"/>
        <v>0.625</v>
      </c>
      <c r="P5494" t="str">
        <f>VLOOKUP(G5494,Agents!A:E,4,FALSE)</f>
        <v>Team3</v>
      </c>
      <c r="Q5494" t="str">
        <f>VLOOKUP(G5494,Agents!A:E,5,FALSE)</f>
        <v>Mid</v>
      </c>
      <c r="R5494" t="str">
        <f>VLOOKUP(G5494,Agents!A:E,2,FALSE)</f>
        <v>Night</v>
      </c>
    </row>
    <row r="5495" spans="1:18" x14ac:dyDescent="0.35">
      <c r="A5495" t="s">
        <v>8903</v>
      </c>
      <c r="B5495" t="s">
        <v>467</v>
      </c>
      <c r="C5495" t="s">
        <v>34</v>
      </c>
      <c r="D5495" t="s">
        <v>13</v>
      </c>
      <c r="E5495" s="1">
        <v>46040.302083333336</v>
      </c>
      <c r="F5495" s="1">
        <v>46041.385416666664</v>
      </c>
      <c r="G5495" t="s">
        <v>67</v>
      </c>
      <c r="H5495" t="s">
        <v>15</v>
      </c>
      <c r="I5495" t="s">
        <v>68</v>
      </c>
      <c r="J5495">
        <v>4</v>
      </c>
      <c r="K5495" t="str">
        <f>IF(tickets_dataset[[#This Row],[status]] = "Closed", "Yes","No")</f>
        <v>Yes</v>
      </c>
      <c r="L5495" s="2">
        <f t="shared" si="340"/>
        <v>25.999999999883585</v>
      </c>
      <c r="M5495" t="str">
        <f t="shared" si="341"/>
        <v>No</v>
      </c>
      <c r="N5495" t="str">
        <f t="shared" si="342"/>
        <v>Jan</v>
      </c>
      <c r="O5495" s="2">
        <f t="shared" si="343"/>
        <v>1.0833333333284827</v>
      </c>
      <c r="P5495" t="str">
        <f>VLOOKUP(G5495,Agents!A:E,4,FALSE)</f>
        <v>Team5</v>
      </c>
      <c r="Q5495" t="str">
        <f>VLOOKUP(G5495,Agents!A:E,5,FALSE)</f>
        <v>Junior</v>
      </c>
      <c r="R5495" t="str">
        <f>VLOOKUP(G5495,Agents!A:E,2,FALSE)</f>
        <v>Evening</v>
      </c>
    </row>
    <row r="5496" spans="1:18" x14ac:dyDescent="0.35">
      <c r="A5496" t="s">
        <v>8904</v>
      </c>
      <c r="B5496" t="s">
        <v>4638</v>
      </c>
      <c r="C5496" t="s">
        <v>34</v>
      </c>
      <c r="D5496" t="s">
        <v>13</v>
      </c>
      <c r="E5496" s="1">
        <v>46094.625</v>
      </c>
      <c r="F5496" s="1">
        <v>46094.833333333336</v>
      </c>
      <c r="G5496" t="s">
        <v>128</v>
      </c>
      <c r="H5496" t="s">
        <v>15</v>
      </c>
      <c r="I5496" t="s">
        <v>16</v>
      </c>
      <c r="J5496">
        <v>4</v>
      </c>
      <c r="K5496" t="str">
        <f>IF(tickets_dataset[[#This Row],[status]] = "Closed", "Yes","No")</f>
        <v>Yes</v>
      </c>
      <c r="L5496" s="2">
        <f t="shared" si="340"/>
        <v>5.0000000000582077</v>
      </c>
      <c r="M5496" t="str">
        <f t="shared" si="341"/>
        <v>No</v>
      </c>
      <c r="N5496" t="str">
        <f t="shared" si="342"/>
        <v>Mar</v>
      </c>
      <c r="O5496" s="2">
        <f t="shared" si="343"/>
        <v>0.20833333333575865</v>
      </c>
      <c r="P5496" t="str">
        <f>VLOOKUP(G5496,Agents!A:E,4,FALSE)</f>
        <v>Team4</v>
      </c>
      <c r="Q5496" t="str">
        <f>VLOOKUP(G5496,Agents!A:E,5,FALSE)</f>
        <v>Mid</v>
      </c>
      <c r="R5496" t="str">
        <f>VLOOKUP(G5496,Agents!A:E,2,FALSE)</f>
        <v>Night</v>
      </c>
    </row>
    <row r="5497" spans="1:18" x14ac:dyDescent="0.35">
      <c r="A5497" t="s">
        <v>8905</v>
      </c>
      <c r="B5497" t="s">
        <v>4565</v>
      </c>
      <c r="C5497" t="s">
        <v>34</v>
      </c>
      <c r="D5497" t="s">
        <v>38</v>
      </c>
      <c r="E5497" s="1">
        <v>46085.744444444441</v>
      </c>
      <c r="F5497" s="1">
        <v>46089.702777777777</v>
      </c>
      <c r="G5497" t="s">
        <v>206</v>
      </c>
      <c r="H5497" t="s">
        <v>15</v>
      </c>
      <c r="I5497" t="s">
        <v>16</v>
      </c>
      <c r="J5497">
        <v>5</v>
      </c>
      <c r="K5497" t="str">
        <f>IF(tickets_dataset[[#This Row],[status]] = "Closed", "Yes","No")</f>
        <v>Yes</v>
      </c>
      <c r="L5497" s="2">
        <f t="shared" si="340"/>
        <v>95.000000000058208</v>
      </c>
      <c r="M5497" t="str">
        <f t="shared" si="341"/>
        <v>Yes</v>
      </c>
      <c r="N5497" t="str">
        <f t="shared" si="342"/>
        <v>Mar</v>
      </c>
      <c r="O5497" s="2">
        <f t="shared" si="343"/>
        <v>3.9583333333357587</v>
      </c>
      <c r="P5497" t="str">
        <f>VLOOKUP(G5497,Agents!A:E,4,FALSE)</f>
        <v>Team5</v>
      </c>
      <c r="Q5497" t="str">
        <f>VLOOKUP(G5497,Agents!A:E,5,FALSE)</f>
        <v>Junior</v>
      </c>
      <c r="R5497" t="str">
        <f>VLOOKUP(G5497,Agents!A:E,2,FALSE)</f>
        <v>Evening</v>
      </c>
    </row>
    <row r="5498" spans="1:18" x14ac:dyDescent="0.35">
      <c r="A5498" t="s">
        <v>8906</v>
      </c>
      <c r="B5498" t="s">
        <v>2261</v>
      </c>
      <c r="C5498" t="s">
        <v>76</v>
      </c>
      <c r="D5498" t="s">
        <v>13</v>
      </c>
      <c r="E5498" s="1">
        <v>46107.230555555558</v>
      </c>
      <c r="F5498" s="1">
        <v>46107.438888888886</v>
      </c>
      <c r="G5498" t="s">
        <v>216</v>
      </c>
      <c r="H5498" t="s">
        <v>15</v>
      </c>
      <c r="I5498" t="s">
        <v>16</v>
      </c>
      <c r="J5498">
        <v>5</v>
      </c>
      <c r="K5498" t="str">
        <f>IF(tickets_dataset[[#This Row],[status]] = "Closed", "Yes","No")</f>
        <v>Yes</v>
      </c>
      <c r="L5498" s="2">
        <f t="shared" si="340"/>
        <v>4.9999999998835847</v>
      </c>
      <c r="M5498" t="str">
        <f t="shared" si="341"/>
        <v>No</v>
      </c>
      <c r="N5498" t="str">
        <f t="shared" si="342"/>
        <v>Mar</v>
      </c>
      <c r="O5498" s="2">
        <f t="shared" si="343"/>
        <v>0.20833333332848269</v>
      </c>
      <c r="P5498" t="str">
        <f>VLOOKUP(G5498,Agents!A:E,4,FALSE)</f>
        <v>Team5</v>
      </c>
      <c r="Q5498" t="str">
        <f>VLOOKUP(G5498,Agents!A:E,5,FALSE)</f>
        <v>Junior</v>
      </c>
      <c r="R5498" t="str">
        <f>VLOOKUP(G5498,Agents!A:E,2,FALSE)</f>
        <v>Evening</v>
      </c>
    </row>
    <row r="5499" spans="1:18" x14ac:dyDescent="0.35">
      <c r="A5499" t="s">
        <v>8907</v>
      </c>
      <c r="B5499" t="s">
        <v>8908</v>
      </c>
      <c r="C5499" t="s">
        <v>34</v>
      </c>
      <c r="D5499" t="s">
        <v>38</v>
      </c>
      <c r="E5499" s="1">
        <v>46077.644444444442</v>
      </c>
      <c r="F5499" s="1">
        <v>46080.227777777778</v>
      </c>
      <c r="G5499" t="s">
        <v>211</v>
      </c>
      <c r="H5499" t="s">
        <v>15</v>
      </c>
      <c r="I5499" t="s">
        <v>16</v>
      </c>
      <c r="J5499">
        <v>5</v>
      </c>
      <c r="K5499" t="str">
        <f>IF(tickets_dataset[[#This Row],[status]] = "Closed", "Yes","No")</f>
        <v>Yes</v>
      </c>
      <c r="L5499" s="2">
        <f t="shared" si="340"/>
        <v>62.000000000058208</v>
      </c>
      <c r="M5499" t="str">
        <f t="shared" si="341"/>
        <v>Yes</v>
      </c>
      <c r="N5499" t="str">
        <f t="shared" si="342"/>
        <v>Feb</v>
      </c>
      <c r="O5499" s="2">
        <f t="shared" si="343"/>
        <v>2.5833333333357587</v>
      </c>
      <c r="P5499" t="str">
        <f>VLOOKUP(G5499,Agents!A:E,4,FALSE)</f>
        <v>Team5</v>
      </c>
      <c r="Q5499" t="str">
        <f>VLOOKUP(G5499,Agents!A:E,5,FALSE)</f>
        <v>Senior</v>
      </c>
      <c r="R5499" t="str">
        <f>VLOOKUP(G5499,Agents!A:E,2,FALSE)</f>
        <v>Evening</v>
      </c>
    </row>
    <row r="5500" spans="1:18" x14ac:dyDescent="0.35">
      <c r="A5500" t="s">
        <v>8909</v>
      </c>
      <c r="B5500" t="s">
        <v>8910</v>
      </c>
      <c r="C5500" t="s">
        <v>12</v>
      </c>
      <c r="D5500" t="s">
        <v>38</v>
      </c>
      <c r="E5500" s="1">
        <v>46083.817361111112</v>
      </c>
      <c r="F5500" s="1">
        <v>46085.900694444441</v>
      </c>
      <c r="G5500" t="s">
        <v>73</v>
      </c>
      <c r="H5500" t="s">
        <v>15</v>
      </c>
      <c r="I5500" t="s">
        <v>16</v>
      </c>
      <c r="J5500">
        <v>3</v>
      </c>
      <c r="K5500" t="str">
        <f>IF(tickets_dataset[[#This Row],[status]] = "Closed", "Yes","No")</f>
        <v>Yes</v>
      </c>
      <c r="L5500" s="2">
        <f t="shared" si="340"/>
        <v>49.999999999883585</v>
      </c>
      <c r="M5500" t="str">
        <f t="shared" si="341"/>
        <v>Yes</v>
      </c>
      <c r="N5500" t="str">
        <f t="shared" si="342"/>
        <v>Mar</v>
      </c>
      <c r="O5500" s="2">
        <f t="shared" si="343"/>
        <v>2.0833333333284827</v>
      </c>
      <c r="P5500" t="str">
        <f>VLOOKUP(G5500,Agents!A:E,4,FALSE)</f>
        <v>Team4</v>
      </c>
      <c r="Q5500" t="str">
        <f>VLOOKUP(G5500,Agents!A:E,5,FALSE)</f>
        <v>Senior</v>
      </c>
      <c r="R5500" t="str">
        <f>VLOOKUP(G5500,Agents!A:E,2,FALSE)</f>
        <v>Night</v>
      </c>
    </row>
    <row r="5501" spans="1:18" x14ac:dyDescent="0.35">
      <c r="A5501" t="s">
        <v>8911</v>
      </c>
      <c r="B5501" t="s">
        <v>4236</v>
      </c>
      <c r="C5501" t="s">
        <v>12</v>
      </c>
      <c r="D5501" t="s">
        <v>26</v>
      </c>
      <c r="E5501" s="1">
        <v>46109.432638888888</v>
      </c>
      <c r="F5501" s="1">
        <v>46112.140972222223</v>
      </c>
      <c r="G5501" t="s">
        <v>73</v>
      </c>
      <c r="H5501" t="s">
        <v>15</v>
      </c>
      <c r="I5501" t="s">
        <v>16</v>
      </c>
      <c r="J5501">
        <v>3</v>
      </c>
      <c r="K5501" t="str">
        <f>IF(tickets_dataset[[#This Row],[status]] = "Closed", "Yes","No")</f>
        <v>Yes</v>
      </c>
      <c r="L5501" s="2">
        <f t="shared" si="340"/>
        <v>65.000000000058208</v>
      </c>
      <c r="M5501" t="str">
        <f t="shared" si="341"/>
        <v>Yes</v>
      </c>
      <c r="N5501" t="str">
        <f t="shared" si="342"/>
        <v>Mar</v>
      </c>
      <c r="O5501" s="2">
        <f t="shared" si="343"/>
        <v>2.7083333333357587</v>
      </c>
      <c r="P5501" t="str">
        <f>VLOOKUP(G5501,Agents!A:E,4,FALSE)</f>
        <v>Team4</v>
      </c>
      <c r="Q5501" t="str">
        <f>VLOOKUP(G5501,Agents!A:E,5,FALSE)</f>
        <v>Senior</v>
      </c>
      <c r="R5501" t="str">
        <f>VLOOKUP(G5501,Agents!A:E,2,FALSE)</f>
        <v>Night</v>
      </c>
    </row>
    <row r="5502" spans="1:18" x14ac:dyDescent="0.35">
      <c r="A5502" t="s">
        <v>8912</v>
      </c>
      <c r="B5502" t="s">
        <v>8913</v>
      </c>
      <c r="C5502" t="s">
        <v>22</v>
      </c>
      <c r="D5502" t="s">
        <v>38</v>
      </c>
      <c r="E5502" s="1">
        <v>46096.802083333336</v>
      </c>
      <c r="F5502" s="1">
        <v>46099.34375</v>
      </c>
      <c r="G5502" t="s">
        <v>256</v>
      </c>
      <c r="H5502" t="s">
        <v>15</v>
      </c>
      <c r="I5502" t="s">
        <v>16</v>
      </c>
      <c r="J5502">
        <v>5</v>
      </c>
      <c r="K5502" t="str">
        <f>IF(tickets_dataset[[#This Row],[status]] = "Closed", "Yes","No")</f>
        <v>Yes</v>
      </c>
      <c r="L5502" s="2">
        <f t="shared" si="340"/>
        <v>60.999999999941792</v>
      </c>
      <c r="M5502" t="str">
        <f t="shared" si="341"/>
        <v>Yes</v>
      </c>
      <c r="N5502" t="str">
        <f t="shared" si="342"/>
        <v>Mar</v>
      </c>
      <c r="O5502" s="2">
        <f t="shared" si="343"/>
        <v>2.5416666666642413</v>
      </c>
      <c r="P5502" t="str">
        <f>VLOOKUP(G5502,Agents!A:E,4,FALSE)</f>
        <v>Team1</v>
      </c>
      <c r="Q5502" t="str">
        <f>VLOOKUP(G5502,Agents!A:E,5,FALSE)</f>
        <v>Mid</v>
      </c>
      <c r="R5502" t="str">
        <f>VLOOKUP(G5502,Agents!A:E,2,FALSE)</f>
        <v>Morning</v>
      </c>
    </row>
    <row r="5503" spans="1:18" x14ac:dyDescent="0.35">
      <c r="A5503" t="s">
        <v>8914</v>
      </c>
      <c r="B5503" t="s">
        <v>4797</v>
      </c>
      <c r="C5503" t="s">
        <v>50</v>
      </c>
      <c r="D5503" t="s">
        <v>38</v>
      </c>
      <c r="E5503" s="1">
        <v>46059.927777777775</v>
      </c>
      <c r="F5503" s="1">
        <v>46062.636111111111</v>
      </c>
      <c r="G5503" t="s">
        <v>206</v>
      </c>
      <c r="H5503" t="s">
        <v>15</v>
      </c>
      <c r="I5503" t="s">
        <v>16</v>
      </c>
      <c r="J5503">
        <v>5</v>
      </c>
      <c r="K5503" t="str">
        <f>IF(tickets_dataset[[#This Row],[status]] = "Closed", "Yes","No")</f>
        <v>Yes</v>
      </c>
      <c r="L5503" s="2">
        <f t="shared" si="340"/>
        <v>65.000000000058208</v>
      </c>
      <c r="M5503" t="str">
        <f t="shared" si="341"/>
        <v>Yes</v>
      </c>
      <c r="N5503" t="str">
        <f t="shared" si="342"/>
        <v>Feb</v>
      </c>
      <c r="O5503" s="2">
        <f t="shared" si="343"/>
        <v>2.7083333333357587</v>
      </c>
      <c r="P5503" t="str">
        <f>VLOOKUP(G5503,Agents!A:E,4,FALSE)</f>
        <v>Team5</v>
      </c>
      <c r="Q5503" t="str">
        <f>VLOOKUP(G5503,Agents!A:E,5,FALSE)</f>
        <v>Junior</v>
      </c>
      <c r="R5503" t="str">
        <f>VLOOKUP(G5503,Agents!A:E,2,FALSE)</f>
        <v>Evening</v>
      </c>
    </row>
    <row r="5504" spans="1:18" x14ac:dyDescent="0.35">
      <c r="A5504" t="s">
        <v>8915</v>
      </c>
      <c r="B5504" t="s">
        <v>163</v>
      </c>
      <c r="C5504" t="s">
        <v>12</v>
      </c>
      <c r="D5504" t="s">
        <v>38</v>
      </c>
      <c r="E5504" s="1">
        <v>46107.79791666667</v>
      </c>
      <c r="F5504" s="1">
        <v>46110.506249999999</v>
      </c>
      <c r="G5504" t="s">
        <v>164</v>
      </c>
      <c r="H5504" t="s">
        <v>15</v>
      </c>
      <c r="I5504" t="s">
        <v>16</v>
      </c>
      <c r="J5504">
        <v>4</v>
      </c>
      <c r="K5504" t="str">
        <f>IF(tickets_dataset[[#This Row],[status]] = "Closed", "Yes","No")</f>
        <v>Yes</v>
      </c>
      <c r="L5504" s="2">
        <f t="shared" si="340"/>
        <v>64.999999999883585</v>
      </c>
      <c r="M5504" t="str">
        <f t="shared" si="341"/>
        <v>Yes</v>
      </c>
      <c r="N5504" t="str">
        <f t="shared" si="342"/>
        <v>Mar</v>
      </c>
      <c r="O5504" s="2">
        <f t="shared" si="343"/>
        <v>2.7083333333284827</v>
      </c>
      <c r="P5504" t="str">
        <f>VLOOKUP(G5504,Agents!A:E,4,FALSE)</f>
        <v>Team4</v>
      </c>
      <c r="Q5504" t="str">
        <f>VLOOKUP(G5504,Agents!A:E,5,FALSE)</f>
        <v>Senior</v>
      </c>
      <c r="R5504" t="str">
        <f>VLOOKUP(G5504,Agents!A:E,2,FALSE)</f>
        <v>Evening</v>
      </c>
    </row>
    <row r="5505" spans="1:18" x14ac:dyDescent="0.35">
      <c r="A5505" t="s">
        <v>8916</v>
      </c>
      <c r="B5505" t="s">
        <v>7655</v>
      </c>
      <c r="C5505" t="s">
        <v>12</v>
      </c>
      <c r="D5505" t="s">
        <v>13</v>
      </c>
      <c r="E5505" s="1">
        <v>46095.117361111108</v>
      </c>
      <c r="F5505" s="1">
        <v>46096.992361111108</v>
      </c>
      <c r="G5505" t="s">
        <v>77</v>
      </c>
      <c r="H5505" t="s">
        <v>15</v>
      </c>
      <c r="I5505" t="s">
        <v>16</v>
      </c>
      <c r="J5505">
        <v>4</v>
      </c>
      <c r="K5505" t="str">
        <f>IF(tickets_dataset[[#This Row],[status]] = "Closed", "Yes","No")</f>
        <v>Yes</v>
      </c>
      <c r="L5505" s="2">
        <f t="shared" si="340"/>
        <v>45</v>
      </c>
      <c r="M5505" t="str">
        <f t="shared" si="341"/>
        <v>No</v>
      </c>
      <c r="N5505" t="str">
        <f t="shared" si="342"/>
        <v>Mar</v>
      </c>
      <c r="O5505" s="2">
        <f t="shared" si="343"/>
        <v>1.875</v>
      </c>
      <c r="P5505" t="str">
        <f>VLOOKUP(G5505,Agents!A:E,4,FALSE)</f>
        <v>Team5</v>
      </c>
      <c r="Q5505" t="str">
        <f>VLOOKUP(G5505,Agents!A:E,5,FALSE)</f>
        <v>Junior</v>
      </c>
      <c r="R5505" t="str">
        <f>VLOOKUP(G5505,Agents!A:E,2,FALSE)</f>
        <v>Evening</v>
      </c>
    </row>
    <row r="5506" spans="1:18" x14ac:dyDescent="0.35">
      <c r="A5506" t="s">
        <v>8917</v>
      </c>
      <c r="B5506" t="s">
        <v>4428</v>
      </c>
      <c r="C5506" t="s">
        <v>22</v>
      </c>
      <c r="D5506" t="s">
        <v>26</v>
      </c>
      <c r="E5506" s="1">
        <v>46025.484027777777</v>
      </c>
      <c r="F5506" s="1">
        <v>46027.359027777777</v>
      </c>
      <c r="G5506" t="s">
        <v>149</v>
      </c>
      <c r="H5506" t="s">
        <v>15</v>
      </c>
      <c r="I5506" t="s">
        <v>16</v>
      </c>
      <c r="J5506">
        <v>4</v>
      </c>
      <c r="K5506" t="str">
        <f>IF(tickets_dataset[[#This Row],[status]] = "Closed", "Yes","No")</f>
        <v>Yes</v>
      </c>
      <c r="L5506" s="2">
        <f t="shared" ref="L5506:L5569" si="344">IF(ISBLANK(F5506),"",(F5506-E5506)*24)</f>
        <v>45</v>
      </c>
      <c r="M5506" t="str">
        <f t="shared" ref="M5506:M5569" si="345">IF(L5506&gt;48,"Yes","No")</f>
        <v>No</v>
      </c>
      <c r="N5506" t="str">
        <f t="shared" ref="N5506:N5569" si="346">TEXT(E5506,"mmm")</f>
        <v>Jan</v>
      </c>
      <c r="O5506" s="2">
        <f t="shared" si="343"/>
        <v>1.875</v>
      </c>
      <c r="P5506" t="str">
        <f>VLOOKUP(G5506,Agents!A:E,4,FALSE)</f>
        <v>Team3</v>
      </c>
      <c r="Q5506" t="str">
        <f>VLOOKUP(G5506,Agents!A:E,5,FALSE)</f>
        <v>Mid</v>
      </c>
      <c r="R5506" t="str">
        <f>VLOOKUP(G5506,Agents!A:E,2,FALSE)</f>
        <v>Night</v>
      </c>
    </row>
    <row r="5507" spans="1:18" x14ac:dyDescent="0.35">
      <c r="A5507" t="s">
        <v>8918</v>
      </c>
      <c r="B5507" t="s">
        <v>4263</v>
      </c>
      <c r="C5507" t="s">
        <v>12</v>
      </c>
      <c r="D5507" t="s">
        <v>38</v>
      </c>
      <c r="E5507" s="1">
        <v>46111.957638888889</v>
      </c>
      <c r="F5507" s="1">
        <v>46113.749305555553</v>
      </c>
      <c r="G5507" t="s">
        <v>159</v>
      </c>
      <c r="H5507" t="s">
        <v>15</v>
      </c>
      <c r="I5507" t="s">
        <v>16</v>
      </c>
      <c r="J5507">
        <v>4</v>
      </c>
      <c r="K5507" t="str">
        <f>IF(tickets_dataset[[#This Row],[status]] = "Closed", "Yes","No")</f>
        <v>Yes</v>
      </c>
      <c r="L5507" s="2">
        <f t="shared" si="344"/>
        <v>42.999999999941792</v>
      </c>
      <c r="M5507" t="str">
        <f t="shared" si="345"/>
        <v>No</v>
      </c>
      <c r="N5507" t="str">
        <f t="shared" si="346"/>
        <v>Mar</v>
      </c>
      <c r="O5507" s="2">
        <f t="shared" ref="O5507:O5570" si="347">F5507-E5507</f>
        <v>1.7916666666642413</v>
      </c>
      <c r="P5507" t="str">
        <f>VLOOKUP(G5507,Agents!A:E,4,FALSE)</f>
        <v>Team4</v>
      </c>
      <c r="Q5507" t="str">
        <f>VLOOKUP(G5507,Agents!A:E,5,FALSE)</f>
        <v>Mid</v>
      </c>
      <c r="R5507" t="str">
        <f>VLOOKUP(G5507,Agents!A:E,2,FALSE)</f>
        <v>Night</v>
      </c>
    </row>
    <row r="5508" spans="1:18" x14ac:dyDescent="0.35">
      <c r="A5508" t="s">
        <v>8919</v>
      </c>
      <c r="B5508" t="s">
        <v>1543</v>
      </c>
      <c r="C5508" t="s">
        <v>12</v>
      </c>
      <c r="D5508" t="s">
        <v>26</v>
      </c>
      <c r="E5508" s="1">
        <v>46103.60833333333</v>
      </c>
      <c r="F5508" s="1">
        <v>46106.35833333333</v>
      </c>
      <c r="G5508" t="s">
        <v>131</v>
      </c>
      <c r="H5508" t="s">
        <v>15</v>
      </c>
      <c r="I5508" t="s">
        <v>16</v>
      </c>
      <c r="J5508">
        <v>2</v>
      </c>
      <c r="K5508" t="str">
        <f>IF(tickets_dataset[[#This Row],[status]] = "Closed", "Yes","No")</f>
        <v>Yes</v>
      </c>
      <c r="L5508" s="2">
        <f t="shared" si="344"/>
        <v>66</v>
      </c>
      <c r="M5508" t="str">
        <f t="shared" si="345"/>
        <v>Yes</v>
      </c>
      <c r="N5508" t="str">
        <f t="shared" si="346"/>
        <v>Mar</v>
      </c>
      <c r="O5508" s="2">
        <f t="shared" si="347"/>
        <v>2.75</v>
      </c>
      <c r="P5508" t="str">
        <f>VLOOKUP(G5508,Agents!A:E,4,FALSE)</f>
        <v>Team4</v>
      </c>
      <c r="Q5508" t="str">
        <f>VLOOKUP(G5508,Agents!A:E,5,FALSE)</f>
        <v>Junior</v>
      </c>
      <c r="R5508" t="str">
        <f>VLOOKUP(G5508,Agents!A:E,2,FALSE)</f>
        <v>Night</v>
      </c>
    </row>
    <row r="5509" spans="1:18" x14ac:dyDescent="0.35">
      <c r="A5509" t="s">
        <v>8920</v>
      </c>
      <c r="B5509" t="s">
        <v>4219</v>
      </c>
      <c r="C5509" t="s">
        <v>76</v>
      </c>
      <c r="D5509" t="s">
        <v>13</v>
      </c>
      <c r="E5509" s="1">
        <v>46025.347916666666</v>
      </c>
      <c r="F5509" s="1">
        <v>46026.056250000001</v>
      </c>
      <c r="G5509" t="s">
        <v>344</v>
      </c>
      <c r="H5509" t="s">
        <v>15</v>
      </c>
      <c r="I5509" t="s">
        <v>16</v>
      </c>
      <c r="J5509">
        <v>3</v>
      </c>
      <c r="K5509" t="str">
        <f>IF(tickets_dataset[[#This Row],[status]] = "Closed", "Yes","No")</f>
        <v>Yes</v>
      </c>
      <c r="L5509" s="2">
        <f t="shared" si="344"/>
        <v>17.000000000058208</v>
      </c>
      <c r="M5509" t="str">
        <f t="shared" si="345"/>
        <v>No</v>
      </c>
      <c r="N5509" t="str">
        <f t="shared" si="346"/>
        <v>Jan</v>
      </c>
      <c r="O5509" s="2">
        <f t="shared" si="347"/>
        <v>0.70833333333575865</v>
      </c>
      <c r="P5509" t="str">
        <f>VLOOKUP(G5509,Agents!A:E,4,FALSE)</f>
        <v>Team4</v>
      </c>
      <c r="Q5509" t="str">
        <f>VLOOKUP(G5509,Agents!A:E,5,FALSE)</f>
        <v>Senior</v>
      </c>
      <c r="R5509" t="str">
        <f>VLOOKUP(G5509,Agents!A:E,2,FALSE)</f>
        <v>Night</v>
      </c>
    </row>
    <row r="5510" spans="1:18" x14ac:dyDescent="0.35">
      <c r="A5510" t="s">
        <v>8921</v>
      </c>
      <c r="B5510" t="s">
        <v>5731</v>
      </c>
      <c r="C5510" t="s">
        <v>22</v>
      </c>
      <c r="D5510" t="s">
        <v>13</v>
      </c>
      <c r="E5510" s="1">
        <v>46034.517361111109</v>
      </c>
      <c r="F5510" s="1">
        <v>46036.184027777781</v>
      </c>
      <c r="G5510" t="s">
        <v>19</v>
      </c>
      <c r="H5510" t="s">
        <v>15</v>
      </c>
      <c r="I5510" t="s">
        <v>68</v>
      </c>
      <c r="J5510">
        <v>3</v>
      </c>
      <c r="K5510" t="str">
        <f>IF(tickets_dataset[[#This Row],[status]] = "Closed", "Yes","No")</f>
        <v>Yes</v>
      </c>
      <c r="L5510" s="2">
        <f t="shared" si="344"/>
        <v>40.000000000116415</v>
      </c>
      <c r="M5510" t="str">
        <f t="shared" si="345"/>
        <v>No</v>
      </c>
      <c r="N5510" t="str">
        <f t="shared" si="346"/>
        <v>Jan</v>
      </c>
      <c r="O5510" s="2">
        <f t="shared" si="347"/>
        <v>1.6666666666715173</v>
      </c>
      <c r="P5510" t="str">
        <f>VLOOKUP(G5510,Agents!A:E,4,FALSE)</f>
        <v>Team4</v>
      </c>
      <c r="Q5510" t="str">
        <f>VLOOKUP(G5510,Agents!A:E,5,FALSE)</f>
        <v>Senior</v>
      </c>
      <c r="R5510" t="str">
        <f>VLOOKUP(G5510,Agents!A:E,2,FALSE)</f>
        <v>Evening</v>
      </c>
    </row>
    <row r="5511" spans="1:18" x14ac:dyDescent="0.35">
      <c r="A5511" t="s">
        <v>8922</v>
      </c>
      <c r="B5511" t="s">
        <v>8923</v>
      </c>
      <c r="C5511" t="s">
        <v>34</v>
      </c>
      <c r="D5511" t="s">
        <v>38</v>
      </c>
      <c r="E5511" s="1">
        <v>46027.511805555558</v>
      </c>
      <c r="F5511" s="1">
        <v>46028.595138888886</v>
      </c>
      <c r="G5511" t="s">
        <v>137</v>
      </c>
      <c r="H5511" t="s">
        <v>15</v>
      </c>
      <c r="I5511" t="s">
        <v>68</v>
      </c>
      <c r="J5511">
        <v>3</v>
      </c>
      <c r="K5511" t="str">
        <f>IF(tickets_dataset[[#This Row],[status]] = "Closed", "Yes","No")</f>
        <v>Yes</v>
      </c>
      <c r="L5511" s="2">
        <f t="shared" si="344"/>
        <v>25.999999999883585</v>
      </c>
      <c r="M5511" t="str">
        <f t="shared" si="345"/>
        <v>No</v>
      </c>
      <c r="N5511" t="str">
        <f t="shared" si="346"/>
        <v>Jan</v>
      </c>
      <c r="O5511" s="2">
        <f t="shared" si="347"/>
        <v>1.0833333333284827</v>
      </c>
      <c r="P5511" t="str">
        <f>VLOOKUP(G5511,Agents!A:E,4,FALSE)</f>
        <v>Team5</v>
      </c>
      <c r="Q5511" t="str">
        <f>VLOOKUP(G5511,Agents!A:E,5,FALSE)</f>
        <v>Senior</v>
      </c>
      <c r="R5511" t="str">
        <f>VLOOKUP(G5511,Agents!A:E,2,FALSE)</f>
        <v>Night</v>
      </c>
    </row>
    <row r="5512" spans="1:18" x14ac:dyDescent="0.35">
      <c r="A5512" t="s">
        <v>8924</v>
      </c>
      <c r="B5512" t="s">
        <v>3210</v>
      </c>
      <c r="C5512" t="s">
        <v>76</v>
      </c>
      <c r="D5512" t="s">
        <v>13</v>
      </c>
      <c r="E5512" s="1">
        <v>46103.53125</v>
      </c>
      <c r="F5512" s="1">
        <v>46105.15625</v>
      </c>
      <c r="G5512" t="s">
        <v>344</v>
      </c>
      <c r="H5512" t="s">
        <v>15</v>
      </c>
      <c r="I5512" t="s">
        <v>16</v>
      </c>
      <c r="J5512">
        <v>4</v>
      </c>
      <c r="K5512" t="str">
        <f>IF(tickets_dataset[[#This Row],[status]] = "Closed", "Yes","No")</f>
        <v>Yes</v>
      </c>
      <c r="L5512" s="2">
        <f t="shared" si="344"/>
        <v>39</v>
      </c>
      <c r="M5512" t="str">
        <f t="shared" si="345"/>
        <v>No</v>
      </c>
      <c r="N5512" t="str">
        <f t="shared" si="346"/>
        <v>Mar</v>
      </c>
      <c r="O5512" s="2">
        <f t="shared" si="347"/>
        <v>1.625</v>
      </c>
      <c r="P5512" t="str">
        <f>VLOOKUP(G5512,Agents!A:E,4,FALSE)</f>
        <v>Team4</v>
      </c>
      <c r="Q5512" t="str">
        <f>VLOOKUP(G5512,Agents!A:E,5,FALSE)</f>
        <v>Senior</v>
      </c>
      <c r="R5512" t="str">
        <f>VLOOKUP(G5512,Agents!A:E,2,FALSE)</f>
        <v>Night</v>
      </c>
    </row>
    <row r="5513" spans="1:18" x14ac:dyDescent="0.35">
      <c r="A5513" t="s">
        <v>8925</v>
      </c>
      <c r="B5513" t="s">
        <v>848</v>
      </c>
      <c r="C5513" t="s">
        <v>12</v>
      </c>
      <c r="D5513" t="s">
        <v>38</v>
      </c>
      <c r="E5513" s="1">
        <v>46065.439583333333</v>
      </c>
      <c r="F5513" s="1">
        <v>46069.064583333333</v>
      </c>
      <c r="G5513" t="s">
        <v>156</v>
      </c>
      <c r="H5513" t="s">
        <v>15</v>
      </c>
      <c r="I5513" t="s">
        <v>16</v>
      </c>
      <c r="J5513">
        <v>3</v>
      </c>
      <c r="K5513" t="str">
        <f>IF(tickets_dataset[[#This Row],[status]] = "Closed", "Yes","No")</f>
        <v>Yes</v>
      </c>
      <c r="L5513" s="2">
        <f t="shared" si="344"/>
        <v>87</v>
      </c>
      <c r="M5513" t="str">
        <f t="shared" si="345"/>
        <v>Yes</v>
      </c>
      <c r="N5513" t="str">
        <f t="shared" si="346"/>
        <v>Feb</v>
      </c>
      <c r="O5513" s="2">
        <f t="shared" si="347"/>
        <v>3.625</v>
      </c>
      <c r="P5513" t="str">
        <f>VLOOKUP(G5513,Agents!A:E,4,FALSE)</f>
        <v>Team3</v>
      </c>
      <c r="Q5513" t="str">
        <f>VLOOKUP(G5513,Agents!A:E,5,FALSE)</f>
        <v>Mid</v>
      </c>
      <c r="R5513" t="str">
        <f>VLOOKUP(G5513,Agents!A:E,2,FALSE)</f>
        <v>Evening</v>
      </c>
    </row>
    <row r="5514" spans="1:18" x14ac:dyDescent="0.35">
      <c r="A5514" t="s">
        <v>8926</v>
      </c>
      <c r="B5514" t="s">
        <v>3505</v>
      </c>
      <c r="C5514" t="s">
        <v>12</v>
      </c>
      <c r="D5514" t="s">
        <v>38</v>
      </c>
      <c r="E5514" s="1">
        <v>46037.990972222222</v>
      </c>
      <c r="F5514" s="1">
        <v>46038.324305555558</v>
      </c>
      <c r="G5514" t="s">
        <v>199</v>
      </c>
      <c r="H5514" t="s">
        <v>15</v>
      </c>
      <c r="I5514" t="s">
        <v>16</v>
      </c>
      <c r="J5514">
        <v>5</v>
      </c>
      <c r="K5514" t="str">
        <f>IF(tickets_dataset[[#This Row],[status]] = "Closed", "Yes","No")</f>
        <v>Yes</v>
      </c>
      <c r="L5514" s="2">
        <f t="shared" si="344"/>
        <v>8.0000000000582077</v>
      </c>
      <c r="M5514" t="str">
        <f t="shared" si="345"/>
        <v>No</v>
      </c>
      <c r="N5514" t="str">
        <f t="shared" si="346"/>
        <v>Jan</v>
      </c>
      <c r="O5514" s="2">
        <f t="shared" si="347"/>
        <v>0.33333333333575865</v>
      </c>
      <c r="P5514" t="str">
        <f>VLOOKUP(G5514,Agents!A:E,4,FALSE)</f>
        <v>Team1</v>
      </c>
      <c r="Q5514" t="str">
        <f>VLOOKUP(G5514,Agents!A:E,5,FALSE)</f>
        <v>Junior</v>
      </c>
      <c r="R5514" t="str">
        <f>VLOOKUP(G5514,Agents!A:E,2,FALSE)</f>
        <v>Morning</v>
      </c>
    </row>
    <row r="5515" spans="1:18" x14ac:dyDescent="0.35">
      <c r="A5515" t="s">
        <v>8927</v>
      </c>
      <c r="B5515" t="s">
        <v>6292</v>
      </c>
      <c r="C5515" t="s">
        <v>12</v>
      </c>
      <c r="D5515" t="s">
        <v>38</v>
      </c>
      <c r="E5515" s="1">
        <v>46058.679166666669</v>
      </c>
      <c r="F5515" s="1">
        <v>46059.970833333333</v>
      </c>
      <c r="G5515" t="s">
        <v>53</v>
      </c>
      <c r="H5515" t="s">
        <v>15</v>
      </c>
      <c r="I5515" t="s">
        <v>16</v>
      </c>
      <c r="J5515">
        <v>4</v>
      </c>
      <c r="K5515" t="str">
        <f>IF(tickets_dataset[[#This Row],[status]] = "Closed", "Yes","No")</f>
        <v>Yes</v>
      </c>
      <c r="L5515" s="2">
        <f t="shared" si="344"/>
        <v>30.999999999941792</v>
      </c>
      <c r="M5515" t="str">
        <f t="shared" si="345"/>
        <v>No</v>
      </c>
      <c r="N5515" t="str">
        <f t="shared" si="346"/>
        <v>Feb</v>
      </c>
      <c r="O5515" s="2">
        <f t="shared" si="347"/>
        <v>1.2916666666642413</v>
      </c>
      <c r="P5515" t="str">
        <f>VLOOKUP(G5515,Agents!A:E,4,FALSE)</f>
        <v>Team1</v>
      </c>
      <c r="Q5515" t="str">
        <f>VLOOKUP(G5515,Agents!A:E,5,FALSE)</f>
        <v>Junior</v>
      </c>
      <c r="R5515" t="str">
        <f>VLOOKUP(G5515,Agents!A:E,2,FALSE)</f>
        <v>Night</v>
      </c>
    </row>
    <row r="5516" spans="1:18" x14ac:dyDescent="0.35">
      <c r="A5516" t="s">
        <v>8928</v>
      </c>
      <c r="B5516" t="s">
        <v>5200</v>
      </c>
      <c r="C5516" t="s">
        <v>50</v>
      </c>
      <c r="D5516" t="s">
        <v>38</v>
      </c>
      <c r="E5516" s="1">
        <v>46101.097916666666</v>
      </c>
      <c r="F5516" s="1">
        <v>46104.306250000001</v>
      </c>
      <c r="G5516" t="s">
        <v>140</v>
      </c>
      <c r="H5516" t="s">
        <v>15</v>
      </c>
      <c r="I5516" t="s">
        <v>16</v>
      </c>
      <c r="J5516">
        <v>4</v>
      </c>
      <c r="K5516" t="str">
        <f>IF(tickets_dataset[[#This Row],[status]] = "Closed", "Yes","No")</f>
        <v>Yes</v>
      </c>
      <c r="L5516" s="2">
        <f t="shared" si="344"/>
        <v>77.000000000058208</v>
      </c>
      <c r="M5516" t="str">
        <f t="shared" si="345"/>
        <v>Yes</v>
      </c>
      <c r="N5516" t="str">
        <f t="shared" si="346"/>
        <v>Mar</v>
      </c>
      <c r="O5516" s="2">
        <f t="shared" si="347"/>
        <v>3.2083333333357587</v>
      </c>
      <c r="P5516" t="str">
        <f>VLOOKUP(G5516,Agents!A:E,4,FALSE)</f>
        <v>Team1</v>
      </c>
      <c r="Q5516" t="str">
        <f>VLOOKUP(G5516,Agents!A:E,5,FALSE)</f>
        <v>Junior</v>
      </c>
      <c r="R5516" t="str">
        <f>VLOOKUP(G5516,Agents!A:E,2,FALSE)</f>
        <v>Morning</v>
      </c>
    </row>
    <row r="5517" spans="1:18" x14ac:dyDescent="0.35">
      <c r="A5517" t="s">
        <v>8929</v>
      </c>
      <c r="B5517" t="s">
        <v>21</v>
      </c>
      <c r="C5517" t="s">
        <v>76</v>
      </c>
      <c r="D5517" t="s">
        <v>26</v>
      </c>
      <c r="E5517" s="1">
        <v>46060.174305555556</v>
      </c>
      <c r="F5517" s="1">
        <v>46061.71597222222</v>
      </c>
      <c r="G5517" t="s">
        <v>190</v>
      </c>
      <c r="H5517" t="s">
        <v>28</v>
      </c>
      <c r="I5517" t="s">
        <v>16</v>
      </c>
      <c r="J5517">
        <v>5</v>
      </c>
      <c r="K5517" t="str">
        <f>IF(tickets_dataset[[#This Row],[status]] = "Closed", "Yes","No")</f>
        <v>No</v>
      </c>
      <c r="L5517" s="2">
        <f t="shared" si="344"/>
        <v>36.999999999941792</v>
      </c>
      <c r="M5517" t="str">
        <f t="shared" si="345"/>
        <v>No</v>
      </c>
      <c r="N5517" t="str">
        <f t="shared" si="346"/>
        <v>Feb</v>
      </c>
      <c r="O5517" s="2">
        <f t="shared" si="347"/>
        <v>1.5416666666642413</v>
      </c>
      <c r="P5517" t="str">
        <f>VLOOKUP(G5517,Agents!A:E,4,FALSE)</f>
        <v>Team1</v>
      </c>
      <c r="Q5517" t="str">
        <f>VLOOKUP(G5517,Agents!A:E,5,FALSE)</f>
        <v>Senior</v>
      </c>
      <c r="R5517" t="str">
        <f>VLOOKUP(G5517,Agents!A:E,2,FALSE)</f>
        <v>Night</v>
      </c>
    </row>
    <row r="5518" spans="1:18" x14ac:dyDescent="0.35">
      <c r="A5518" t="s">
        <v>8930</v>
      </c>
      <c r="B5518" t="s">
        <v>627</v>
      </c>
      <c r="C5518" t="s">
        <v>22</v>
      </c>
      <c r="D5518" t="s">
        <v>38</v>
      </c>
      <c r="E5518" s="1">
        <v>46069.154166666667</v>
      </c>
      <c r="F5518" s="1">
        <v>46070.612500000003</v>
      </c>
      <c r="G5518" t="s">
        <v>31</v>
      </c>
      <c r="H5518" t="s">
        <v>15</v>
      </c>
      <c r="I5518" t="s">
        <v>16</v>
      </c>
      <c r="J5518">
        <v>4</v>
      </c>
      <c r="K5518" t="str">
        <f>IF(tickets_dataset[[#This Row],[status]] = "Closed", "Yes","No")</f>
        <v>Yes</v>
      </c>
      <c r="L5518" s="2">
        <f t="shared" si="344"/>
        <v>35.000000000058208</v>
      </c>
      <c r="M5518" t="str">
        <f t="shared" si="345"/>
        <v>No</v>
      </c>
      <c r="N5518" t="str">
        <f t="shared" si="346"/>
        <v>Feb</v>
      </c>
      <c r="O5518" s="2">
        <f t="shared" si="347"/>
        <v>1.4583333333357587</v>
      </c>
      <c r="P5518" t="str">
        <f>VLOOKUP(G5518,Agents!A:E,4,FALSE)</f>
        <v>Team5</v>
      </c>
      <c r="Q5518" t="str">
        <f>VLOOKUP(G5518,Agents!A:E,5,FALSE)</f>
        <v>Senior</v>
      </c>
      <c r="R5518" t="str">
        <f>VLOOKUP(G5518,Agents!A:E,2,FALSE)</f>
        <v>Evening</v>
      </c>
    </row>
    <row r="5519" spans="1:18" x14ac:dyDescent="0.35">
      <c r="A5519" t="s">
        <v>8931</v>
      </c>
      <c r="B5519" t="s">
        <v>8380</v>
      </c>
      <c r="C5519" t="s">
        <v>76</v>
      </c>
      <c r="D5519" t="s">
        <v>38</v>
      </c>
      <c r="E5519" s="1">
        <v>46058.440972222219</v>
      </c>
      <c r="F5519" s="1">
        <v>46059.815972222219</v>
      </c>
      <c r="G5519" t="s">
        <v>31</v>
      </c>
      <c r="H5519" t="s">
        <v>15</v>
      </c>
      <c r="I5519" t="s">
        <v>16</v>
      </c>
      <c r="J5519">
        <v>5</v>
      </c>
      <c r="K5519" t="str">
        <f>IF(tickets_dataset[[#This Row],[status]] = "Closed", "Yes","No")</f>
        <v>Yes</v>
      </c>
      <c r="L5519" s="2">
        <f t="shared" si="344"/>
        <v>33</v>
      </c>
      <c r="M5519" t="str">
        <f t="shared" si="345"/>
        <v>No</v>
      </c>
      <c r="N5519" t="str">
        <f t="shared" si="346"/>
        <v>Feb</v>
      </c>
      <c r="O5519" s="2">
        <f t="shared" si="347"/>
        <v>1.375</v>
      </c>
      <c r="P5519" t="str">
        <f>VLOOKUP(G5519,Agents!A:E,4,FALSE)</f>
        <v>Team5</v>
      </c>
      <c r="Q5519" t="str">
        <f>VLOOKUP(G5519,Agents!A:E,5,FALSE)</f>
        <v>Senior</v>
      </c>
      <c r="R5519" t="str">
        <f>VLOOKUP(G5519,Agents!A:E,2,FALSE)</f>
        <v>Evening</v>
      </c>
    </row>
    <row r="5520" spans="1:18" x14ac:dyDescent="0.35">
      <c r="A5520" t="s">
        <v>8932</v>
      </c>
      <c r="B5520" t="s">
        <v>6314</v>
      </c>
      <c r="C5520" t="s">
        <v>34</v>
      </c>
      <c r="D5520" t="s">
        <v>38</v>
      </c>
      <c r="E5520" s="1">
        <v>46071.980555555558</v>
      </c>
      <c r="F5520" s="1">
        <v>46073.605555555558</v>
      </c>
      <c r="G5520" t="s">
        <v>83</v>
      </c>
      <c r="H5520" t="s">
        <v>15</v>
      </c>
      <c r="I5520" t="s">
        <v>16</v>
      </c>
      <c r="J5520">
        <v>3</v>
      </c>
      <c r="K5520" t="str">
        <f>IF(tickets_dataset[[#This Row],[status]] = "Closed", "Yes","No")</f>
        <v>Yes</v>
      </c>
      <c r="L5520" s="2">
        <f t="shared" si="344"/>
        <v>39</v>
      </c>
      <c r="M5520" t="str">
        <f t="shared" si="345"/>
        <v>No</v>
      </c>
      <c r="N5520" t="str">
        <f t="shared" si="346"/>
        <v>Feb</v>
      </c>
      <c r="O5520" s="2">
        <f t="shared" si="347"/>
        <v>1.625</v>
      </c>
      <c r="P5520" t="str">
        <f>VLOOKUP(G5520,Agents!A:E,4,FALSE)</f>
        <v>Team2</v>
      </c>
      <c r="Q5520" t="str">
        <f>VLOOKUP(G5520,Agents!A:E,5,FALSE)</f>
        <v>Junior</v>
      </c>
      <c r="R5520" t="str">
        <f>VLOOKUP(G5520,Agents!A:E,2,FALSE)</f>
        <v>Night</v>
      </c>
    </row>
    <row r="5521" spans="1:18" x14ac:dyDescent="0.35">
      <c r="A5521" t="s">
        <v>8933</v>
      </c>
      <c r="B5521" t="s">
        <v>8934</v>
      </c>
      <c r="C5521" t="s">
        <v>34</v>
      </c>
      <c r="D5521" t="s">
        <v>13</v>
      </c>
      <c r="E5521" s="1">
        <v>46028.933333333334</v>
      </c>
      <c r="F5521" s="1">
        <v>46029.14166666667</v>
      </c>
      <c r="G5521" t="s">
        <v>170</v>
      </c>
      <c r="H5521" t="s">
        <v>15</v>
      </c>
      <c r="I5521" t="s">
        <v>16</v>
      </c>
      <c r="J5521">
        <v>3</v>
      </c>
      <c r="K5521" t="str">
        <f>IF(tickets_dataset[[#This Row],[status]] = "Closed", "Yes","No")</f>
        <v>Yes</v>
      </c>
      <c r="L5521" s="2">
        <f t="shared" si="344"/>
        <v>5.0000000000582077</v>
      </c>
      <c r="M5521" t="str">
        <f t="shared" si="345"/>
        <v>No</v>
      </c>
      <c r="N5521" t="str">
        <f t="shared" si="346"/>
        <v>Jan</v>
      </c>
      <c r="O5521" s="2">
        <f t="shared" si="347"/>
        <v>0.20833333333575865</v>
      </c>
      <c r="P5521" t="str">
        <f>VLOOKUP(G5521,Agents!A:E,4,FALSE)</f>
        <v>Team5</v>
      </c>
      <c r="Q5521" t="str">
        <f>VLOOKUP(G5521,Agents!A:E,5,FALSE)</f>
        <v>Junior</v>
      </c>
      <c r="R5521" t="str">
        <f>VLOOKUP(G5521,Agents!A:E,2,FALSE)</f>
        <v>Night</v>
      </c>
    </row>
    <row r="5522" spans="1:18" x14ac:dyDescent="0.35">
      <c r="A5522" t="s">
        <v>8935</v>
      </c>
      <c r="B5522" t="s">
        <v>8936</v>
      </c>
      <c r="C5522" t="s">
        <v>22</v>
      </c>
      <c r="D5522" t="s">
        <v>26</v>
      </c>
      <c r="E5522" s="1">
        <v>46045.699305555558</v>
      </c>
      <c r="F5522" s="1">
        <v>46046.782638888886</v>
      </c>
      <c r="G5522" t="s">
        <v>137</v>
      </c>
      <c r="H5522" t="s">
        <v>15</v>
      </c>
      <c r="I5522" t="s">
        <v>16</v>
      </c>
      <c r="J5522">
        <v>4</v>
      </c>
      <c r="K5522" t="str">
        <f>IF(tickets_dataset[[#This Row],[status]] = "Closed", "Yes","No")</f>
        <v>Yes</v>
      </c>
      <c r="L5522" s="2">
        <f t="shared" si="344"/>
        <v>25.999999999883585</v>
      </c>
      <c r="M5522" t="str">
        <f t="shared" si="345"/>
        <v>No</v>
      </c>
      <c r="N5522" t="str">
        <f t="shared" si="346"/>
        <v>Jan</v>
      </c>
      <c r="O5522" s="2">
        <f t="shared" si="347"/>
        <v>1.0833333333284827</v>
      </c>
      <c r="P5522" t="str">
        <f>VLOOKUP(G5522,Agents!A:E,4,FALSE)</f>
        <v>Team5</v>
      </c>
      <c r="Q5522" t="str">
        <f>VLOOKUP(G5522,Agents!A:E,5,FALSE)</f>
        <v>Senior</v>
      </c>
      <c r="R5522" t="str">
        <f>VLOOKUP(G5522,Agents!A:E,2,FALSE)</f>
        <v>Night</v>
      </c>
    </row>
    <row r="5523" spans="1:18" x14ac:dyDescent="0.35">
      <c r="A5523" t="s">
        <v>8937</v>
      </c>
      <c r="B5523" t="s">
        <v>852</v>
      </c>
      <c r="C5523" t="s">
        <v>34</v>
      </c>
      <c r="D5523" t="s">
        <v>26</v>
      </c>
      <c r="E5523" s="1">
        <v>46072.018750000003</v>
      </c>
      <c r="F5523" s="1">
        <v>46074.768750000003</v>
      </c>
      <c r="G5523" t="s">
        <v>62</v>
      </c>
      <c r="H5523" t="s">
        <v>15</v>
      </c>
      <c r="I5523" t="s">
        <v>16</v>
      </c>
      <c r="J5523">
        <v>3</v>
      </c>
      <c r="K5523" t="str">
        <f>IF(tickets_dataset[[#This Row],[status]] = "Closed", "Yes","No")</f>
        <v>Yes</v>
      </c>
      <c r="L5523" s="2">
        <f t="shared" si="344"/>
        <v>66</v>
      </c>
      <c r="M5523" t="str">
        <f t="shared" si="345"/>
        <v>Yes</v>
      </c>
      <c r="N5523" t="str">
        <f t="shared" si="346"/>
        <v>Feb</v>
      </c>
      <c r="O5523" s="2">
        <f t="shared" si="347"/>
        <v>2.75</v>
      </c>
      <c r="P5523" t="str">
        <f>VLOOKUP(G5523,Agents!A:E,4,FALSE)</f>
        <v>Team1</v>
      </c>
      <c r="Q5523" t="str">
        <f>VLOOKUP(G5523,Agents!A:E,5,FALSE)</f>
        <v>Junior</v>
      </c>
      <c r="R5523" t="str">
        <f>VLOOKUP(G5523,Agents!A:E,2,FALSE)</f>
        <v>Morning</v>
      </c>
    </row>
    <row r="5524" spans="1:18" x14ac:dyDescent="0.35">
      <c r="A5524" t="s">
        <v>8938</v>
      </c>
      <c r="B5524" t="s">
        <v>7253</v>
      </c>
      <c r="C5524" t="s">
        <v>34</v>
      </c>
      <c r="D5524" t="s">
        <v>38</v>
      </c>
      <c r="E5524" s="1">
        <v>46057.49722222222</v>
      </c>
      <c r="F5524" s="1">
        <v>46058.955555555556</v>
      </c>
      <c r="G5524" t="s">
        <v>282</v>
      </c>
      <c r="H5524" t="s">
        <v>15</v>
      </c>
      <c r="I5524" t="s">
        <v>16</v>
      </c>
      <c r="J5524">
        <v>3</v>
      </c>
      <c r="K5524" t="str">
        <f>IF(tickets_dataset[[#This Row],[status]] = "Closed", "Yes","No")</f>
        <v>Yes</v>
      </c>
      <c r="L5524" s="2">
        <f t="shared" si="344"/>
        <v>35.000000000058208</v>
      </c>
      <c r="M5524" t="str">
        <f t="shared" si="345"/>
        <v>No</v>
      </c>
      <c r="N5524" t="str">
        <f t="shared" si="346"/>
        <v>Feb</v>
      </c>
      <c r="O5524" s="2">
        <f t="shared" si="347"/>
        <v>1.4583333333357587</v>
      </c>
      <c r="P5524" t="str">
        <f>VLOOKUP(G5524,Agents!A:E,4,FALSE)</f>
        <v>Team4</v>
      </c>
      <c r="Q5524" t="str">
        <f>VLOOKUP(G5524,Agents!A:E,5,FALSE)</f>
        <v>Mid</v>
      </c>
      <c r="R5524" t="str">
        <f>VLOOKUP(G5524,Agents!A:E,2,FALSE)</f>
        <v>Morning</v>
      </c>
    </row>
    <row r="5525" spans="1:18" x14ac:dyDescent="0.35">
      <c r="A5525" t="s">
        <v>8939</v>
      </c>
      <c r="B5525" t="s">
        <v>8940</v>
      </c>
      <c r="C5525" t="s">
        <v>76</v>
      </c>
      <c r="D5525" t="s">
        <v>38</v>
      </c>
      <c r="E5525" s="1">
        <v>46054.537499999999</v>
      </c>
      <c r="F5525" s="1">
        <v>46058.037499999999</v>
      </c>
      <c r="G5525" t="s">
        <v>170</v>
      </c>
      <c r="H5525" t="s">
        <v>15</v>
      </c>
      <c r="I5525" t="s">
        <v>16</v>
      </c>
      <c r="J5525">
        <v>3</v>
      </c>
      <c r="K5525" t="str">
        <f>IF(tickets_dataset[[#This Row],[status]] = "Closed", "Yes","No")</f>
        <v>Yes</v>
      </c>
      <c r="L5525" s="2">
        <f t="shared" si="344"/>
        <v>84</v>
      </c>
      <c r="M5525" t="str">
        <f t="shared" si="345"/>
        <v>Yes</v>
      </c>
      <c r="N5525" t="str">
        <f t="shared" si="346"/>
        <v>Feb</v>
      </c>
      <c r="O5525" s="2">
        <f t="shared" si="347"/>
        <v>3.5</v>
      </c>
      <c r="P5525" t="str">
        <f>VLOOKUP(G5525,Agents!A:E,4,FALSE)</f>
        <v>Team5</v>
      </c>
      <c r="Q5525" t="str">
        <f>VLOOKUP(G5525,Agents!A:E,5,FALSE)</f>
        <v>Junior</v>
      </c>
      <c r="R5525" t="str">
        <f>VLOOKUP(G5525,Agents!A:E,2,FALSE)</f>
        <v>Night</v>
      </c>
    </row>
    <row r="5526" spans="1:18" x14ac:dyDescent="0.35">
      <c r="A5526" t="s">
        <v>8941</v>
      </c>
      <c r="B5526" t="s">
        <v>8942</v>
      </c>
      <c r="C5526" t="s">
        <v>22</v>
      </c>
      <c r="D5526" t="s">
        <v>38</v>
      </c>
      <c r="E5526" s="1">
        <v>46105.50277777778</v>
      </c>
      <c r="F5526" s="1">
        <v>46108.461111111108</v>
      </c>
      <c r="G5526" t="s">
        <v>137</v>
      </c>
      <c r="H5526" t="s">
        <v>15</v>
      </c>
      <c r="I5526" t="s">
        <v>16</v>
      </c>
      <c r="J5526">
        <v>4</v>
      </c>
      <c r="K5526" t="str">
        <f>IF(tickets_dataset[[#This Row],[status]] = "Closed", "Yes","No")</f>
        <v>Yes</v>
      </c>
      <c r="L5526" s="2">
        <f t="shared" si="344"/>
        <v>70.999999999883585</v>
      </c>
      <c r="M5526" t="str">
        <f t="shared" si="345"/>
        <v>Yes</v>
      </c>
      <c r="N5526" t="str">
        <f t="shared" si="346"/>
        <v>Mar</v>
      </c>
      <c r="O5526" s="2">
        <f t="shared" si="347"/>
        <v>2.9583333333284827</v>
      </c>
      <c r="P5526" t="str">
        <f>VLOOKUP(G5526,Agents!A:E,4,FALSE)</f>
        <v>Team5</v>
      </c>
      <c r="Q5526" t="str">
        <f>VLOOKUP(G5526,Agents!A:E,5,FALSE)</f>
        <v>Senior</v>
      </c>
      <c r="R5526" t="str">
        <f>VLOOKUP(G5526,Agents!A:E,2,FALSE)</f>
        <v>Night</v>
      </c>
    </row>
    <row r="5527" spans="1:18" x14ac:dyDescent="0.35">
      <c r="A5527" t="s">
        <v>8943</v>
      </c>
      <c r="B5527" t="s">
        <v>8944</v>
      </c>
      <c r="C5527" t="s">
        <v>34</v>
      </c>
      <c r="D5527" t="s">
        <v>26</v>
      </c>
      <c r="E5527" s="1">
        <v>46064.394444444442</v>
      </c>
      <c r="F5527" s="1">
        <v>46066.352777777778</v>
      </c>
      <c r="G5527" t="s">
        <v>39</v>
      </c>
      <c r="H5527" t="s">
        <v>15</v>
      </c>
      <c r="I5527" t="s">
        <v>16</v>
      </c>
      <c r="J5527">
        <v>3</v>
      </c>
      <c r="K5527" t="str">
        <f>IF(tickets_dataset[[#This Row],[status]] = "Closed", "Yes","No")</f>
        <v>Yes</v>
      </c>
      <c r="L5527" s="2">
        <f t="shared" si="344"/>
        <v>47.000000000058208</v>
      </c>
      <c r="M5527" t="str">
        <f t="shared" si="345"/>
        <v>No</v>
      </c>
      <c r="N5527" t="str">
        <f t="shared" si="346"/>
        <v>Feb</v>
      </c>
      <c r="O5527" s="2">
        <f t="shared" si="347"/>
        <v>1.9583333333357587</v>
      </c>
      <c r="P5527" t="str">
        <f>VLOOKUP(G5527,Agents!A:E,4,FALSE)</f>
        <v>Team3</v>
      </c>
      <c r="Q5527" t="str">
        <f>VLOOKUP(G5527,Agents!A:E,5,FALSE)</f>
        <v>Mid</v>
      </c>
      <c r="R5527" t="str">
        <f>VLOOKUP(G5527,Agents!A:E,2,FALSE)</f>
        <v>Night</v>
      </c>
    </row>
    <row r="5528" spans="1:18" x14ac:dyDescent="0.35">
      <c r="A5528" t="s">
        <v>8945</v>
      </c>
      <c r="B5528" t="s">
        <v>8946</v>
      </c>
      <c r="C5528" t="s">
        <v>50</v>
      </c>
      <c r="D5528" t="s">
        <v>38</v>
      </c>
      <c r="E5528" s="1">
        <v>46042.100694444445</v>
      </c>
      <c r="F5528" s="1">
        <v>46045.892361111109</v>
      </c>
      <c r="G5528" t="s">
        <v>45</v>
      </c>
      <c r="H5528" t="s">
        <v>15</v>
      </c>
      <c r="I5528" t="s">
        <v>16</v>
      </c>
      <c r="J5528">
        <v>4</v>
      </c>
      <c r="K5528" t="str">
        <f>IF(tickets_dataset[[#This Row],[status]] = "Closed", "Yes","No")</f>
        <v>Yes</v>
      </c>
      <c r="L5528" s="2">
        <f t="shared" si="344"/>
        <v>90.999999999941792</v>
      </c>
      <c r="M5528" t="str">
        <f t="shared" si="345"/>
        <v>Yes</v>
      </c>
      <c r="N5528" t="str">
        <f t="shared" si="346"/>
        <v>Jan</v>
      </c>
      <c r="O5528" s="2">
        <f t="shared" si="347"/>
        <v>3.7916666666642413</v>
      </c>
      <c r="P5528" t="str">
        <f>VLOOKUP(G5528,Agents!A:E,4,FALSE)</f>
        <v>Team5</v>
      </c>
      <c r="Q5528" t="str">
        <f>VLOOKUP(G5528,Agents!A:E,5,FALSE)</f>
        <v>Senior</v>
      </c>
      <c r="R5528" t="str">
        <f>VLOOKUP(G5528,Agents!A:E,2,FALSE)</f>
        <v>Morning</v>
      </c>
    </row>
    <row r="5529" spans="1:18" x14ac:dyDescent="0.35">
      <c r="A5529" t="s">
        <v>8947</v>
      </c>
      <c r="B5529" t="s">
        <v>8319</v>
      </c>
      <c r="C5529" t="s">
        <v>34</v>
      </c>
      <c r="D5529" t="s">
        <v>13</v>
      </c>
      <c r="E5529" s="1">
        <v>46028.070138888892</v>
      </c>
      <c r="F5529" s="1">
        <v>46028.486805555556</v>
      </c>
      <c r="G5529" t="s">
        <v>256</v>
      </c>
      <c r="H5529" t="s">
        <v>15</v>
      </c>
      <c r="I5529" t="s">
        <v>16</v>
      </c>
      <c r="J5529">
        <v>4</v>
      </c>
      <c r="K5529" t="str">
        <f>IF(tickets_dataset[[#This Row],[status]] = "Closed", "Yes","No")</f>
        <v>Yes</v>
      </c>
      <c r="L5529" s="2">
        <f t="shared" si="344"/>
        <v>9.9999999999417923</v>
      </c>
      <c r="M5529" t="str">
        <f t="shared" si="345"/>
        <v>No</v>
      </c>
      <c r="N5529" t="str">
        <f t="shared" si="346"/>
        <v>Jan</v>
      </c>
      <c r="O5529" s="2">
        <f t="shared" si="347"/>
        <v>0.41666666666424135</v>
      </c>
      <c r="P5529" t="str">
        <f>VLOOKUP(G5529,Agents!A:E,4,FALSE)</f>
        <v>Team1</v>
      </c>
      <c r="Q5529" t="str">
        <f>VLOOKUP(G5529,Agents!A:E,5,FALSE)</f>
        <v>Mid</v>
      </c>
      <c r="R5529" t="str">
        <f>VLOOKUP(G5529,Agents!A:E,2,FALSE)</f>
        <v>Morning</v>
      </c>
    </row>
    <row r="5530" spans="1:18" x14ac:dyDescent="0.35">
      <c r="A5530" t="s">
        <v>8948</v>
      </c>
      <c r="B5530" t="s">
        <v>8949</v>
      </c>
      <c r="C5530" t="s">
        <v>76</v>
      </c>
      <c r="D5530" t="s">
        <v>13</v>
      </c>
      <c r="E5530" s="1">
        <v>46086.900694444441</v>
      </c>
      <c r="F5530" s="1">
        <v>46088.817361111112</v>
      </c>
      <c r="G5530" t="s">
        <v>149</v>
      </c>
      <c r="H5530" t="s">
        <v>15</v>
      </c>
      <c r="I5530" t="s">
        <v>16</v>
      </c>
      <c r="J5530">
        <v>5</v>
      </c>
      <c r="K5530" t="str">
        <f>IF(tickets_dataset[[#This Row],[status]] = "Closed", "Yes","No")</f>
        <v>Yes</v>
      </c>
      <c r="L5530" s="2">
        <f t="shared" si="344"/>
        <v>46.000000000116415</v>
      </c>
      <c r="M5530" t="str">
        <f t="shared" si="345"/>
        <v>No</v>
      </c>
      <c r="N5530" t="str">
        <f t="shared" si="346"/>
        <v>Mar</v>
      </c>
      <c r="O5530" s="2">
        <f t="shared" si="347"/>
        <v>1.9166666666715173</v>
      </c>
      <c r="P5530" t="str">
        <f>VLOOKUP(G5530,Agents!A:E,4,FALSE)</f>
        <v>Team3</v>
      </c>
      <c r="Q5530" t="str">
        <f>VLOOKUP(G5530,Agents!A:E,5,FALSE)</f>
        <v>Mid</v>
      </c>
      <c r="R5530" t="str">
        <f>VLOOKUP(G5530,Agents!A:E,2,FALSE)</f>
        <v>Night</v>
      </c>
    </row>
    <row r="5531" spans="1:18" x14ac:dyDescent="0.35">
      <c r="A5531" t="s">
        <v>8950</v>
      </c>
      <c r="B5531" t="s">
        <v>8951</v>
      </c>
      <c r="C5531" t="s">
        <v>34</v>
      </c>
      <c r="D5531" t="s">
        <v>26</v>
      </c>
      <c r="E5531" s="1">
        <v>46042.410416666666</v>
      </c>
      <c r="F5531" s="1">
        <v>46044.57708333333</v>
      </c>
      <c r="G5531" t="s">
        <v>183</v>
      </c>
      <c r="H5531" t="s">
        <v>28</v>
      </c>
      <c r="I5531" t="s">
        <v>16</v>
      </c>
      <c r="J5531">
        <v>3</v>
      </c>
      <c r="K5531" t="str">
        <f>IF(tickets_dataset[[#This Row],[status]] = "Closed", "Yes","No")</f>
        <v>No</v>
      </c>
      <c r="L5531" s="2">
        <f t="shared" si="344"/>
        <v>51.999999999941792</v>
      </c>
      <c r="M5531" t="str">
        <f t="shared" si="345"/>
        <v>Yes</v>
      </c>
      <c r="N5531" t="str">
        <f t="shared" si="346"/>
        <v>Jan</v>
      </c>
      <c r="O5531" s="2">
        <f t="shared" si="347"/>
        <v>2.1666666666642413</v>
      </c>
      <c r="P5531" t="str">
        <f>VLOOKUP(G5531,Agents!A:E,4,FALSE)</f>
        <v>Team3</v>
      </c>
      <c r="Q5531" t="str">
        <f>VLOOKUP(G5531,Agents!A:E,5,FALSE)</f>
        <v>Senior</v>
      </c>
      <c r="R5531" t="str">
        <f>VLOOKUP(G5531,Agents!A:E,2,FALSE)</f>
        <v>Night</v>
      </c>
    </row>
    <row r="5532" spans="1:18" x14ac:dyDescent="0.35">
      <c r="A5532" t="s">
        <v>8952</v>
      </c>
      <c r="B5532" t="s">
        <v>8953</v>
      </c>
      <c r="C5532" t="s">
        <v>50</v>
      </c>
      <c r="D5532" t="s">
        <v>13</v>
      </c>
      <c r="E5532" s="1">
        <v>46059.837500000001</v>
      </c>
      <c r="F5532" s="1">
        <v>46061.504166666666</v>
      </c>
      <c r="G5532" t="s">
        <v>239</v>
      </c>
      <c r="H5532" t="s">
        <v>15</v>
      </c>
      <c r="I5532" t="s">
        <v>16</v>
      </c>
      <c r="J5532">
        <v>3</v>
      </c>
      <c r="K5532" t="str">
        <f>IF(tickets_dataset[[#This Row],[status]] = "Closed", "Yes","No")</f>
        <v>Yes</v>
      </c>
      <c r="L5532" s="2">
        <f t="shared" si="344"/>
        <v>39.999999999941792</v>
      </c>
      <c r="M5532" t="str">
        <f t="shared" si="345"/>
        <v>No</v>
      </c>
      <c r="N5532" t="str">
        <f t="shared" si="346"/>
        <v>Feb</v>
      </c>
      <c r="O5532" s="2">
        <f t="shared" si="347"/>
        <v>1.6666666666642413</v>
      </c>
      <c r="P5532" t="str">
        <f>VLOOKUP(G5532,Agents!A:E,4,FALSE)</f>
        <v>Team1</v>
      </c>
      <c r="Q5532" t="str">
        <f>VLOOKUP(G5532,Agents!A:E,5,FALSE)</f>
        <v>Senior</v>
      </c>
      <c r="R5532" t="str">
        <f>VLOOKUP(G5532,Agents!A:E,2,FALSE)</f>
        <v>Evening</v>
      </c>
    </row>
    <row r="5533" spans="1:18" x14ac:dyDescent="0.35">
      <c r="A5533" t="s">
        <v>8954</v>
      </c>
      <c r="B5533" t="s">
        <v>2687</v>
      </c>
      <c r="C5533" t="s">
        <v>34</v>
      </c>
      <c r="D5533" t="s">
        <v>26</v>
      </c>
      <c r="E5533" s="1">
        <v>46096.364583333336</v>
      </c>
      <c r="F5533" s="1">
        <v>46098.072916666664</v>
      </c>
      <c r="G5533" t="s">
        <v>62</v>
      </c>
      <c r="H5533" t="s">
        <v>28</v>
      </c>
      <c r="I5533" t="s">
        <v>16</v>
      </c>
      <c r="J5533">
        <v>5</v>
      </c>
      <c r="K5533" t="str">
        <f>IF(tickets_dataset[[#This Row],[status]] = "Closed", "Yes","No")</f>
        <v>No</v>
      </c>
      <c r="L5533" s="2">
        <f t="shared" si="344"/>
        <v>40.999999999883585</v>
      </c>
      <c r="M5533" t="str">
        <f t="shared" si="345"/>
        <v>No</v>
      </c>
      <c r="N5533" t="str">
        <f t="shared" si="346"/>
        <v>Mar</v>
      </c>
      <c r="O5533" s="2">
        <f t="shared" si="347"/>
        <v>1.7083333333284827</v>
      </c>
      <c r="P5533" t="str">
        <f>VLOOKUP(G5533,Agents!A:E,4,FALSE)</f>
        <v>Team1</v>
      </c>
      <c r="Q5533" t="str">
        <f>VLOOKUP(G5533,Agents!A:E,5,FALSE)</f>
        <v>Junior</v>
      </c>
      <c r="R5533" t="str">
        <f>VLOOKUP(G5533,Agents!A:E,2,FALSE)</f>
        <v>Morning</v>
      </c>
    </row>
    <row r="5534" spans="1:18" x14ac:dyDescent="0.35">
      <c r="A5534" t="s">
        <v>8955</v>
      </c>
      <c r="B5534" t="s">
        <v>5604</v>
      </c>
      <c r="C5534" t="s">
        <v>50</v>
      </c>
      <c r="D5534" t="s">
        <v>13</v>
      </c>
      <c r="E5534" s="1">
        <v>46103.005555555559</v>
      </c>
      <c r="F5534" s="1">
        <v>46104.130555555559</v>
      </c>
      <c r="G5534" t="s">
        <v>80</v>
      </c>
      <c r="H5534" t="s">
        <v>15</v>
      </c>
      <c r="I5534" t="s">
        <v>16</v>
      </c>
      <c r="J5534">
        <v>4</v>
      </c>
      <c r="K5534" t="str">
        <f>IF(tickets_dataset[[#This Row],[status]] = "Closed", "Yes","No")</f>
        <v>Yes</v>
      </c>
      <c r="L5534" s="2">
        <f t="shared" si="344"/>
        <v>27</v>
      </c>
      <c r="M5534" t="str">
        <f t="shared" si="345"/>
        <v>No</v>
      </c>
      <c r="N5534" t="str">
        <f t="shared" si="346"/>
        <v>Mar</v>
      </c>
      <c r="O5534" s="2">
        <f t="shared" si="347"/>
        <v>1.125</v>
      </c>
      <c r="P5534" t="str">
        <f>VLOOKUP(G5534,Agents!A:E,4,FALSE)</f>
        <v>Team3</v>
      </c>
      <c r="Q5534" t="str">
        <f>VLOOKUP(G5534,Agents!A:E,5,FALSE)</f>
        <v>Junior</v>
      </c>
      <c r="R5534" t="str">
        <f>VLOOKUP(G5534,Agents!A:E,2,FALSE)</f>
        <v>Evening</v>
      </c>
    </row>
    <row r="5535" spans="1:18" x14ac:dyDescent="0.35">
      <c r="A5535" t="s">
        <v>8956</v>
      </c>
      <c r="B5535" t="s">
        <v>2404</v>
      </c>
      <c r="C5535" t="s">
        <v>50</v>
      </c>
      <c r="D5535" t="s">
        <v>26</v>
      </c>
      <c r="E5535" s="1">
        <v>46035.371527777781</v>
      </c>
      <c r="F5535" s="1">
        <v>46035.913194444445</v>
      </c>
      <c r="G5535" t="s">
        <v>273</v>
      </c>
      <c r="H5535" t="s">
        <v>15</v>
      </c>
      <c r="I5535" t="s">
        <v>68</v>
      </c>
      <c r="J5535">
        <v>5</v>
      </c>
      <c r="K5535" t="str">
        <f>IF(tickets_dataset[[#This Row],[status]] = "Closed", "Yes","No")</f>
        <v>Yes</v>
      </c>
      <c r="L5535" s="2">
        <f t="shared" si="344"/>
        <v>12.999999999941792</v>
      </c>
      <c r="M5535" t="str">
        <f t="shared" si="345"/>
        <v>No</v>
      </c>
      <c r="N5535" t="str">
        <f t="shared" si="346"/>
        <v>Jan</v>
      </c>
      <c r="O5535" s="2">
        <f t="shared" si="347"/>
        <v>0.54166666666424135</v>
      </c>
      <c r="P5535" t="str">
        <f>VLOOKUP(G5535,Agents!A:E,4,FALSE)</f>
        <v>Team3</v>
      </c>
      <c r="Q5535" t="str">
        <f>VLOOKUP(G5535,Agents!A:E,5,FALSE)</f>
        <v>Senior</v>
      </c>
      <c r="R5535" t="str">
        <f>VLOOKUP(G5535,Agents!A:E,2,FALSE)</f>
        <v>Evening</v>
      </c>
    </row>
    <row r="5536" spans="1:18" x14ac:dyDescent="0.35">
      <c r="A5536" t="s">
        <v>8957</v>
      </c>
      <c r="B5536" t="s">
        <v>2519</v>
      </c>
      <c r="C5536" t="s">
        <v>34</v>
      </c>
      <c r="D5536" t="s">
        <v>13</v>
      </c>
      <c r="E5536" s="1">
        <v>46068.383333333331</v>
      </c>
      <c r="F5536" s="1">
        <v>46069.758333333331</v>
      </c>
      <c r="G5536" t="s">
        <v>183</v>
      </c>
      <c r="H5536" t="s">
        <v>15</v>
      </c>
      <c r="I5536" t="s">
        <v>16</v>
      </c>
      <c r="J5536">
        <v>3</v>
      </c>
      <c r="K5536" t="str">
        <f>IF(tickets_dataset[[#This Row],[status]] = "Closed", "Yes","No")</f>
        <v>Yes</v>
      </c>
      <c r="L5536" s="2">
        <f t="shared" si="344"/>
        <v>33</v>
      </c>
      <c r="M5536" t="str">
        <f t="shared" si="345"/>
        <v>No</v>
      </c>
      <c r="N5536" t="str">
        <f t="shared" si="346"/>
        <v>Feb</v>
      </c>
      <c r="O5536" s="2">
        <f t="shared" si="347"/>
        <v>1.375</v>
      </c>
      <c r="P5536" t="str">
        <f>VLOOKUP(G5536,Agents!A:E,4,FALSE)</f>
        <v>Team3</v>
      </c>
      <c r="Q5536" t="str">
        <f>VLOOKUP(G5536,Agents!A:E,5,FALSE)</f>
        <v>Senior</v>
      </c>
      <c r="R5536" t="str">
        <f>VLOOKUP(G5536,Agents!A:E,2,FALSE)</f>
        <v>Night</v>
      </c>
    </row>
    <row r="5537" spans="1:18" x14ac:dyDescent="0.35">
      <c r="A5537" t="s">
        <v>8958</v>
      </c>
      <c r="B5537" t="s">
        <v>6247</v>
      </c>
      <c r="C5537" t="s">
        <v>22</v>
      </c>
      <c r="D5537" t="s">
        <v>13</v>
      </c>
      <c r="E5537" s="1">
        <v>46091.854861111111</v>
      </c>
      <c r="F5537" s="1">
        <v>46093.104861111111</v>
      </c>
      <c r="G5537" t="s">
        <v>27</v>
      </c>
      <c r="H5537" t="s">
        <v>15</v>
      </c>
      <c r="I5537" t="s">
        <v>16</v>
      </c>
      <c r="J5537">
        <v>4</v>
      </c>
      <c r="K5537" t="str">
        <f>IF(tickets_dataset[[#This Row],[status]] = "Closed", "Yes","No")</f>
        <v>Yes</v>
      </c>
      <c r="L5537" s="2">
        <f t="shared" si="344"/>
        <v>30</v>
      </c>
      <c r="M5537" t="str">
        <f t="shared" si="345"/>
        <v>No</v>
      </c>
      <c r="N5537" t="str">
        <f t="shared" si="346"/>
        <v>Mar</v>
      </c>
      <c r="O5537" s="2">
        <f t="shared" si="347"/>
        <v>1.25</v>
      </c>
      <c r="P5537" t="str">
        <f>VLOOKUP(G5537,Agents!A:E,4,FALSE)</f>
        <v>Team5</v>
      </c>
      <c r="Q5537" t="str">
        <f>VLOOKUP(G5537,Agents!A:E,5,FALSE)</f>
        <v>Senior</v>
      </c>
      <c r="R5537" t="str">
        <f>VLOOKUP(G5537,Agents!A:E,2,FALSE)</f>
        <v>Morning</v>
      </c>
    </row>
    <row r="5538" spans="1:18" x14ac:dyDescent="0.35">
      <c r="A5538" t="s">
        <v>8959</v>
      </c>
      <c r="B5538" t="s">
        <v>8682</v>
      </c>
      <c r="C5538" t="s">
        <v>12</v>
      </c>
      <c r="D5538" t="s">
        <v>38</v>
      </c>
      <c r="E5538" s="1">
        <v>46061.413194444445</v>
      </c>
      <c r="F5538" s="1">
        <v>46062.038194444445</v>
      </c>
      <c r="G5538" t="s">
        <v>59</v>
      </c>
      <c r="H5538" t="s">
        <v>15</v>
      </c>
      <c r="I5538" t="s">
        <v>16</v>
      </c>
      <c r="J5538">
        <v>4</v>
      </c>
      <c r="K5538" t="str">
        <f>IF(tickets_dataset[[#This Row],[status]] = "Closed", "Yes","No")</f>
        <v>Yes</v>
      </c>
      <c r="L5538" s="2">
        <f t="shared" si="344"/>
        <v>15</v>
      </c>
      <c r="M5538" t="str">
        <f t="shared" si="345"/>
        <v>No</v>
      </c>
      <c r="N5538" t="str">
        <f t="shared" si="346"/>
        <v>Feb</v>
      </c>
      <c r="O5538" s="2">
        <f t="shared" si="347"/>
        <v>0.625</v>
      </c>
      <c r="P5538" t="str">
        <f>VLOOKUP(G5538,Agents!A:E,4,FALSE)</f>
        <v>Team3</v>
      </c>
      <c r="Q5538" t="str">
        <f>VLOOKUP(G5538,Agents!A:E,5,FALSE)</f>
        <v>Senior</v>
      </c>
      <c r="R5538" t="str">
        <f>VLOOKUP(G5538,Agents!A:E,2,FALSE)</f>
        <v>Night</v>
      </c>
    </row>
    <row r="5539" spans="1:18" x14ac:dyDescent="0.35">
      <c r="A5539" t="s">
        <v>8960</v>
      </c>
      <c r="B5539" t="s">
        <v>8853</v>
      </c>
      <c r="C5539" t="s">
        <v>22</v>
      </c>
      <c r="D5539" t="s">
        <v>13</v>
      </c>
      <c r="E5539" s="1">
        <v>46049.10833333333</v>
      </c>
      <c r="F5539" s="1">
        <v>46049.98333333333</v>
      </c>
      <c r="G5539" t="s">
        <v>80</v>
      </c>
      <c r="H5539" t="s">
        <v>15</v>
      </c>
      <c r="I5539" t="s">
        <v>16</v>
      </c>
      <c r="J5539">
        <v>3</v>
      </c>
      <c r="K5539" t="str">
        <f>IF(tickets_dataset[[#This Row],[status]] = "Closed", "Yes","No")</f>
        <v>Yes</v>
      </c>
      <c r="L5539" s="2">
        <f t="shared" si="344"/>
        <v>21</v>
      </c>
      <c r="M5539" t="str">
        <f t="shared" si="345"/>
        <v>No</v>
      </c>
      <c r="N5539" t="str">
        <f t="shared" si="346"/>
        <v>Jan</v>
      </c>
      <c r="O5539" s="2">
        <f t="shared" si="347"/>
        <v>0.875</v>
      </c>
      <c r="P5539" t="str">
        <f>VLOOKUP(G5539,Agents!A:E,4,FALSE)</f>
        <v>Team3</v>
      </c>
      <c r="Q5539" t="str">
        <f>VLOOKUP(G5539,Agents!A:E,5,FALSE)</f>
        <v>Junior</v>
      </c>
      <c r="R5539" t="str">
        <f>VLOOKUP(G5539,Agents!A:E,2,FALSE)</f>
        <v>Evening</v>
      </c>
    </row>
    <row r="5540" spans="1:18" x14ac:dyDescent="0.35">
      <c r="A5540" t="s">
        <v>8961</v>
      </c>
      <c r="B5540" t="s">
        <v>8962</v>
      </c>
      <c r="C5540" t="s">
        <v>50</v>
      </c>
      <c r="D5540" t="s">
        <v>26</v>
      </c>
      <c r="E5540" s="1">
        <v>46034.119444444441</v>
      </c>
      <c r="F5540" s="1">
        <v>46034.619444444441</v>
      </c>
      <c r="G5540" t="s">
        <v>86</v>
      </c>
      <c r="H5540" t="s">
        <v>15</v>
      </c>
      <c r="I5540" t="s">
        <v>68</v>
      </c>
      <c r="J5540">
        <v>2</v>
      </c>
      <c r="K5540" t="str">
        <f>IF(tickets_dataset[[#This Row],[status]] = "Closed", "Yes","No")</f>
        <v>Yes</v>
      </c>
      <c r="L5540" s="2">
        <f t="shared" si="344"/>
        <v>12</v>
      </c>
      <c r="M5540" t="str">
        <f t="shared" si="345"/>
        <v>No</v>
      </c>
      <c r="N5540" t="str">
        <f t="shared" si="346"/>
        <v>Jan</v>
      </c>
      <c r="O5540" s="2">
        <f t="shared" si="347"/>
        <v>0.5</v>
      </c>
      <c r="P5540" t="str">
        <f>VLOOKUP(G5540,Agents!A:E,4,FALSE)</f>
        <v>Team1</v>
      </c>
      <c r="Q5540" t="str">
        <f>VLOOKUP(G5540,Agents!A:E,5,FALSE)</f>
        <v>Mid</v>
      </c>
      <c r="R5540" t="str">
        <f>VLOOKUP(G5540,Agents!A:E,2,FALSE)</f>
        <v>Morning</v>
      </c>
    </row>
    <row r="5541" spans="1:18" x14ac:dyDescent="0.35">
      <c r="A5541" t="s">
        <v>8963</v>
      </c>
      <c r="B5541" t="s">
        <v>3527</v>
      </c>
      <c r="C5541" t="s">
        <v>76</v>
      </c>
      <c r="D5541" t="s">
        <v>13</v>
      </c>
      <c r="E5541" s="1">
        <v>46097.770138888889</v>
      </c>
      <c r="F5541" s="1">
        <v>46098.186805555553</v>
      </c>
      <c r="G5541" t="s">
        <v>164</v>
      </c>
      <c r="H5541" t="s">
        <v>15</v>
      </c>
      <c r="I5541" t="s">
        <v>16</v>
      </c>
      <c r="J5541">
        <v>4</v>
      </c>
      <c r="K5541" t="str">
        <f>IF(tickets_dataset[[#This Row],[status]] = "Closed", "Yes","No")</f>
        <v>Yes</v>
      </c>
      <c r="L5541" s="2">
        <f t="shared" si="344"/>
        <v>9.9999999999417923</v>
      </c>
      <c r="M5541" t="str">
        <f t="shared" si="345"/>
        <v>No</v>
      </c>
      <c r="N5541" t="str">
        <f t="shared" si="346"/>
        <v>Mar</v>
      </c>
      <c r="O5541" s="2">
        <f t="shared" si="347"/>
        <v>0.41666666666424135</v>
      </c>
      <c r="P5541" t="str">
        <f>VLOOKUP(G5541,Agents!A:E,4,FALSE)</f>
        <v>Team4</v>
      </c>
      <c r="Q5541" t="str">
        <f>VLOOKUP(G5541,Agents!A:E,5,FALSE)</f>
        <v>Senior</v>
      </c>
      <c r="R5541" t="str">
        <f>VLOOKUP(G5541,Agents!A:E,2,FALSE)</f>
        <v>Evening</v>
      </c>
    </row>
    <row r="5542" spans="1:18" x14ac:dyDescent="0.35">
      <c r="A5542" t="s">
        <v>8964</v>
      </c>
      <c r="B5542" t="s">
        <v>886</v>
      </c>
      <c r="C5542" t="s">
        <v>12</v>
      </c>
      <c r="D5542" t="s">
        <v>38</v>
      </c>
      <c r="E5542" s="1">
        <v>46084.118055555555</v>
      </c>
      <c r="F5542" s="1">
        <v>46087.076388888891</v>
      </c>
      <c r="G5542" t="s">
        <v>131</v>
      </c>
      <c r="H5542" t="s">
        <v>15</v>
      </c>
      <c r="I5542" t="s">
        <v>68</v>
      </c>
      <c r="J5542">
        <v>2</v>
      </c>
      <c r="K5542" t="str">
        <f>IF(tickets_dataset[[#This Row],[status]] = "Closed", "Yes","No")</f>
        <v>Yes</v>
      </c>
      <c r="L5542" s="2">
        <f t="shared" si="344"/>
        <v>71.000000000058208</v>
      </c>
      <c r="M5542" t="str">
        <f t="shared" si="345"/>
        <v>Yes</v>
      </c>
      <c r="N5542" t="str">
        <f t="shared" si="346"/>
        <v>Mar</v>
      </c>
      <c r="O5542" s="2">
        <f t="shared" si="347"/>
        <v>2.9583333333357587</v>
      </c>
      <c r="P5542" t="str">
        <f>VLOOKUP(G5542,Agents!A:E,4,FALSE)</f>
        <v>Team4</v>
      </c>
      <c r="Q5542" t="str">
        <f>VLOOKUP(G5542,Agents!A:E,5,FALSE)</f>
        <v>Junior</v>
      </c>
      <c r="R5542" t="str">
        <f>VLOOKUP(G5542,Agents!A:E,2,FALSE)</f>
        <v>Night</v>
      </c>
    </row>
    <row r="5543" spans="1:18" x14ac:dyDescent="0.35">
      <c r="A5543" t="s">
        <v>8965</v>
      </c>
      <c r="B5543" t="s">
        <v>8966</v>
      </c>
      <c r="C5543" t="s">
        <v>34</v>
      </c>
      <c r="D5543" t="s">
        <v>26</v>
      </c>
      <c r="E5543" s="1">
        <v>46077.704861111109</v>
      </c>
      <c r="F5543" s="1">
        <v>46078.996527777781</v>
      </c>
      <c r="G5543" t="s">
        <v>31</v>
      </c>
      <c r="H5543" t="s">
        <v>15</v>
      </c>
      <c r="I5543" t="s">
        <v>16</v>
      </c>
      <c r="J5543">
        <v>5</v>
      </c>
      <c r="K5543" t="str">
        <f>IF(tickets_dataset[[#This Row],[status]] = "Closed", "Yes","No")</f>
        <v>Yes</v>
      </c>
      <c r="L5543" s="2">
        <f t="shared" si="344"/>
        <v>31.000000000116415</v>
      </c>
      <c r="M5543" t="str">
        <f t="shared" si="345"/>
        <v>No</v>
      </c>
      <c r="N5543" t="str">
        <f t="shared" si="346"/>
        <v>Feb</v>
      </c>
      <c r="O5543" s="2">
        <f t="shared" si="347"/>
        <v>1.2916666666715173</v>
      </c>
      <c r="P5543" t="str">
        <f>VLOOKUP(G5543,Agents!A:E,4,FALSE)</f>
        <v>Team5</v>
      </c>
      <c r="Q5543" t="str">
        <f>VLOOKUP(G5543,Agents!A:E,5,FALSE)</f>
        <v>Senior</v>
      </c>
      <c r="R5543" t="str">
        <f>VLOOKUP(G5543,Agents!A:E,2,FALSE)</f>
        <v>Evening</v>
      </c>
    </row>
    <row r="5544" spans="1:18" x14ac:dyDescent="0.35">
      <c r="A5544" t="s">
        <v>8967</v>
      </c>
      <c r="B5544" t="s">
        <v>350</v>
      </c>
      <c r="C5544" t="s">
        <v>76</v>
      </c>
      <c r="D5544" t="s">
        <v>38</v>
      </c>
      <c r="E5544" s="1">
        <v>46048.627083333333</v>
      </c>
      <c r="F5544" s="1">
        <v>46051.418749999997</v>
      </c>
      <c r="G5544" t="s">
        <v>357</v>
      </c>
      <c r="H5544" t="s">
        <v>15</v>
      </c>
      <c r="I5544" t="s">
        <v>16</v>
      </c>
      <c r="J5544">
        <v>4</v>
      </c>
      <c r="K5544" t="str">
        <f>IF(tickets_dataset[[#This Row],[status]] = "Closed", "Yes","No")</f>
        <v>Yes</v>
      </c>
      <c r="L5544" s="2">
        <f t="shared" si="344"/>
        <v>66.999999999941792</v>
      </c>
      <c r="M5544" t="str">
        <f t="shared" si="345"/>
        <v>Yes</v>
      </c>
      <c r="N5544" t="str">
        <f t="shared" si="346"/>
        <v>Jan</v>
      </c>
      <c r="O5544" s="2">
        <f t="shared" si="347"/>
        <v>2.7916666666642413</v>
      </c>
      <c r="P5544" t="str">
        <f>VLOOKUP(G5544,Agents!A:E,4,FALSE)</f>
        <v>Team1</v>
      </c>
      <c r="Q5544" t="str">
        <f>VLOOKUP(G5544,Agents!A:E,5,FALSE)</f>
        <v>Mid</v>
      </c>
      <c r="R5544" t="str">
        <f>VLOOKUP(G5544,Agents!A:E,2,FALSE)</f>
        <v>Morning</v>
      </c>
    </row>
    <row r="5545" spans="1:18" x14ac:dyDescent="0.35">
      <c r="A5545" t="s">
        <v>8968</v>
      </c>
      <c r="B5545" t="s">
        <v>485</v>
      </c>
      <c r="C5545" t="s">
        <v>34</v>
      </c>
      <c r="D5545" t="s">
        <v>13</v>
      </c>
      <c r="E5545" s="1">
        <v>46023.959722222222</v>
      </c>
      <c r="F5545" s="1">
        <v>46024.168055555558</v>
      </c>
      <c r="G5545" t="s">
        <v>119</v>
      </c>
      <c r="H5545" t="s">
        <v>15</v>
      </c>
      <c r="I5545" t="s">
        <v>16</v>
      </c>
      <c r="J5545">
        <v>4</v>
      </c>
      <c r="K5545" t="str">
        <f>IF(tickets_dataset[[#This Row],[status]] = "Closed", "Yes","No")</f>
        <v>Yes</v>
      </c>
      <c r="L5545" s="2">
        <f t="shared" si="344"/>
        <v>5.0000000000582077</v>
      </c>
      <c r="M5545" t="str">
        <f t="shared" si="345"/>
        <v>No</v>
      </c>
      <c r="N5545" t="str">
        <f t="shared" si="346"/>
        <v>Jan</v>
      </c>
      <c r="O5545" s="2">
        <f t="shared" si="347"/>
        <v>0.20833333333575865</v>
      </c>
      <c r="P5545" t="str">
        <f>VLOOKUP(G5545,Agents!A:E,4,FALSE)</f>
        <v>Team1</v>
      </c>
      <c r="Q5545" t="str">
        <f>VLOOKUP(G5545,Agents!A:E,5,FALSE)</f>
        <v>Junior</v>
      </c>
      <c r="R5545" t="str">
        <f>VLOOKUP(G5545,Agents!A:E,2,FALSE)</f>
        <v>Morning</v>
      </c>
    </row>
    <row r="5546" spans="1:18" x14ac:dyDescent="0.35">
      <c r="A5546" t="s">
        <v>8969</v>
      </c>
      <c r="B5546" t="s">
        <v>8895</v>
      </c>
      <c r="C5546" t="s">
        <v>22</v>
      </c>
      <c r="D5546" t="s">
        <v>26</v>
      </c>
      <c r="E5546" s="1">
        <v>46104.699305555558</v>
      </c>
      <c r="F5546" s="1">
        <v>46105.074305555558</v>
      </c>
      <c r="G5546" t="s">
        <v>234</v>
      </c>
      <c r="H5546" t="s">
        <v>15</v>
      </c>
      <c r="I5546" t="s">
        <v>16</v>
      </c>
      <c r="J5546">
        <v>3</v>
      </c>
      <c r="K5546" t="str">
        <f>IF(tickets_dataset[[#This Row],[status]] = "Closed", "Yes","No")</f>
        <v>Yes</v>
      </c>
      <c r="L5546" s="2">
        <f t="shared" si="344"/>
        <v>9</v>
      </c>
      <c r="M5546" t="str">
        <f t="shared" si="345"/>
        <v>No</v>
      </c>
      <c r="N5546" t="str">
        <f t="shared" si="346"/>
        <v>Mar</v>
      </c>
      <c r="O5546" s="2">
        <f t="shared" si="347"/>
        <v>0.375</v>
      </c>
      <c r="P5546" t="str">
        <f>VLOOKUP(G5546,Agents!A:E,4,FALSE)</f>
        <v>Team5</v>
      </c>
      <c r="Q5546" t="str">
        <f>VLOOKUP(G5546,Agents!A:E,5,FALSE)</f>
        <v>Senior</v>
      </c>
      <c r="R5546" t="str">
        <f>VLOOKUP(G5546,Agents!A:E,2,FALSE)</f>
        <v>Night</v>
      </c>
    </row>
    <row r="5547" spans="1:18" x14ac:dyDescent="0.35">
      <c r="A5547" t="s">
        <v>8970</v>
      </c>
      <c r="B5547" t="s">
        <v>3314</v>
      </c>
      <c r="C5547" t="s">
        <v>76</v>
      </c>
      <c r="D5547" t="s">
        <v>26</v>
      </c>
      <c r="E5547" s="1">
        <v>46024.070138888892</v>
      </c>
      <c r="F5547" s="1">
        <v>46024.986805555556</v>
      </c>
      <c r="G5547" t="s">
        <v>119</v>
      </c>
      <c r="H5547" t="s">
        <v>15</v>
      </c>
      <c r="I5547" t="s">
        <v>16</v>
      </c>
      <c r="J5547">
        <v>5</v>
      </c>
      <c r="K5547" t="str">
        <f>IF(tickets_dataset[[#This Row],[status]] = "Closed", "Yes","No")</f>
        <v>Yes</v>
      </c>
      <c r="L5547" s="2">
        <f t="shared" si="344"/>
        <v>21.999999999941792</v>
      </c>
      <c r="M5547" t="str">
        <f t="shared" si="345"/>
        <v>No</v>
      </c>
      <c r="N5547" t="str">
        <f t="shared" si="346"/>
        <v>Jan</v>
      </c>
      <c r="O5547" s="2">
        <f t="shared" si="347"/>
        <v>0.91666666666424135</v>
      </c>
      <c r="P5547" t="str">
        <f>VLOOKUP(G5547,Agents!A:E,4,FALSE)</f>
        <v>Team1</v>
      </c>
      <c r="Q5547" t="str">
        <f>VLOOKUP(G5547,Agents!A:E,5,FALSE)</f>
        <v>Junior</v>
      </c>
      <c r="R5547" t="str">
        <f>VLOOKUP(G5547,Agents!A:E,2,FALSE)</f>
        <v>Morning</v>
      </c>
    </row>
    <row r="5548" spans="1:18" x14ac:dyDescent="0.35">
      <c r="A5548" t="s">
        <v>8971</v>
      </c>
      <c r="B5548" t="s">
        <v>8972</v>
      </c>
      <c r="C5548" t="s">
        <v>22</v>
      </c>
      <c r="D5548" t="s">
        <v>13</v>
      </c>
      <c r="E5548" s="1">
        <v>46092.679166666669</v>
      </c>
      <c r="F5548" s="1">
        <v>46094.345833333333</v>
      </c>
      <c r="G5548" t="s">
        <v>128</v>
      </c>
      <c r="H5548" t="s">
        <v>15</v>
      </c>
      <c r="I5548" t="s">
        <v>16</v>
      </c>
      <c r="J5548">
        <v>4</v>
      </c>
      <c r="K5548" t="str">
        <f>IF(tickets_dataset[[#This Row],[status]] = "Closed", "Yes","No")</f>
        <v>Yes</v>
      </c>
      <c r="L5548" s="2">
        <f t="shared" si="344"/>
        <v>39.999999999941792</v>
      </c>
      <c r="M5548" t="str">
        <f t="shared" si="345"/>
        <v>No</v>
      </c>
      <c r="N5548" t="str">
        <f t="shared" si="346"/>
        <v>Mar</v>
      </c>
      <c r="O5548" s="2">
        <f t="shared" si="347"/>
        <v>1.6666666666642413</v>
      </c>
      <c r="P5548" t="str">
        <f>VLOOKUP(G5548,Agents!A:E,4,FALSE)</f>
        <v>Team4</v>
      </c>
      <c r="Q5548" t="str">
        <f>VLOOKUP(G5548,Agents!A:E,5,FALSE)</f>
        <v>Mid</v>
      </c>
      <c r="R5548" t="str">
        <f>VLOOKUP(G5548,Agents!A:E,2,FALSE)</f>
        <v>Night</v>
      </c>
    </row>
    <row r="5549" spans="1:18" x14ac:dyDescent="0.35">
      <c r="A5549" t="s">
        <v>8973</v>
      </c>
      <c r="B5549" t="s">
        <v>7238</v>
      </c>
      <c r="C5549" t="s">
        <v>34</v>
      </c>
      <c r="D5549" t="s">
        <v>26</v>
      </c>
      <c r="E5549" s="1">
        <v>46033.367361111108</v>
      </c>
      <c r="F5549" s="1">
        <v>46033.950694444444</v>
      </c>
      <c r="G5549" t="s">
        <v>156</v>
      </c>
      <c r="H5549" t="s">
        <v>15</v>
      </c>
      <c r="I5549" t="s">
        <v>16</v>
      </c>
      <c r="J5549">
        <v>4</v>
      </c>
      <c r="K5549" t="str">
        <f>IF(tickets_dataset[[#This Row],[status]] = "Closed", "Yes","No")</f>
        <v>Yes</v>
      </c>
      <c r="L5549" s="2">
        <f t="shared" si="344"/>
        <v>14.000000000058208</v>
      </c>
      <c r="M5549" t="str">
        <f t="shared" si="345"/>
        <v>No</v>
      </c>
      <c r="N5549" t="str">
        <f t="shared" si="346"/>
        <v>Jan</v>
      </c>
      <c r="O5549" s="2">
        <f t="shared" si="347"/>
        <v>0.58333333333575865</v>
      </c>
      <c r="P5549" t="str">
        <f>VLOOKUP(G5549,Agents!A:E,4,FALSE)</f>
        <v>Team3</v>
      </c>
      <c r="Q5549" t="str">
        <f>VLOOKUP(G5549,Agents!A:E,5,FALSE)</f>
        <v>Mid</v>
      </c>
      <c r="R5549" t="str">
        <f>VLOOKUP(G5549,Agents!A:E,2,FALSE)</f>
        <v>Evening</v>
      </c>
    </row>
    <row r="5550" spans="1:18" x14ac:dyDescent="0.35">
      <c r="A5550" t="s">
        <v>8974</v>
      </c>
      <c r="B5550" t="s">
        <v>8975</v>
      </c>
      <c r="C5550" t="s">
        <v>76</v>
      </c>
      <c r="D5550" t="s">
        <v>38</v>
      </c>
      <c r="E5550" s="1">
        <v>46063.438888888886</v>
      </c>
      <c r="F5550" s="1">
        <v>46064.355555555558</v>
      </c>
      <c r="G5550" t="s">
        <v>80</v>
      </c>
      <c r="H5550" t="s">
        <v>15</v>
      </c>
      <c r="I5550" t="s">
        <v>16</v>
      </c>
      <c r="J5550">
        <v>4</v>
      </c>
      <c r="K5550" t="str">
        <f>IF(tickets_dataset[[#This Row],[status]] = "Closed", "Yes","No")</f>
        <v>Yes</v>
      </c>
      <c r="L5550" s="2">
        <f t="shared" si="344"/>
        <v>22.000000000116415</v>
      </c>
      <c r="M5550" t="str">
        <f t="shared" si="345"/>
        <v>No</v>
      </c>
      <c r="N5550" t="str">
        <f t="shared" si="346"/>
        <v>Feb</v>
      </c>
      <c r="O5550" s="2">
        <f t="shared" si="347"/>
        <v>0.91666666667151731</v>
      </c>
      <c r="P5550" t="str">
        <f>VLOOKUP(G5550,Agents!A:E,4,FALSE)</f>
        <v>Team3</v>
      </c>
      <c r="Q5550" t="str">
        <f>VLOOKUP(G5550,Agents!A:E,5,FALSE)</f>
        <v>Junior</v>
      </c>
      <c r="R5550" t="str">
        <f>VLOOKUP(G5550,Agents!A:E,2,FALSE)</f>
        <v>Evening</v>
      </c>
    </row>
    <row r="5551" spans="1:18" x14ac:dyDescent="0.35">
      <c r="A5551" t="s">
        <v>8976</v>
      </c>
      <c r="B5551" t="s">
        <v>8977</v>
      </c>
      <c r="C5551" t="s">
        <v>22</v>
      </c>
      <c r="D5551" t="s">
        <v>38</v>
      </c>
      <c r="E5551" s="1">
        <v>46103.714583333334</v>
      </c>
      <c r="F5551" s="1">
        <v>46107.006249999999</v>
      </c>
      <c r="G5551" t="s">
        <v>344</v>
      </c>
      <c r="H5551" t="s">
        <v>15</v>
      </c>
      <c r="I5551" t="s">
        <v>16</v>
      </c>
      <c r="J5551">
        <v>4</v>
      </c>
      <c r="K5551" t="str">
        <f>IF(tickets_dataset[[#This Row],[status]] = "Closed", "Yes","No")</f>
        <v>Yes</v>
      </c>
      <c r="L5551" s="2">
        <f t="shared" si="344"/>
        <v>78.999999999941792</v>
      </c>
      <c r="M5551" t="str">
        <f t="shared" si="345"/>
        <v>Yes</v>
      </c>
      <c r="N5551" t="str">
        <f t="shared" si="346"/>
        <v>Mar</v>
      </c>
      <c r="O5551" s="2">
        <f t="shared" si="347"/>
        <v>3.2916666666642413</v>
      </c>
      <c r="P5551" t="str">
        <f>VLOOKUP(G5551,Agents!A:E,4,FALSE)</f>
        <v>Team4</v>
      </c>
      <c r="Q5551" t="str">
        <f>VLOOKUP(G5551,Agents!A:E,5,FALSE)</f>
        <v>Senior</v>
      </c>
      <c r="R5551" t="str">
        <f>VLOOKUP(G5551,Agents!A:E,2,FALSE)</f>
        <v>Night</v>
      </c>
    </row>
    <row r="5552" spans="1:18" x14ac:dyDescent="0.35">
      <c r="A5552" t="s">
        <v>8978</v>
      </c>
      <c r="B5552" t="s">
        <v>8979</v>
      </c>
      <c r="C5552" t="s">
        <v>34</v>
      </c>
      <c r="D5552" t="s">
        <v>38</v>
      </c>
      <c r="E5552" s="1">
        <v>46033.415277777778</v>
      </c>
      <c r="F5552" s="1">
        <v>46035.040277777778</v>
      </c>
      <c r="G5552" t="s">
        <v>131</v>
      </c>
      <c r="H5552" t="s">
        <v>15</v>
      </c>
      <c r="I5552" t="s">
        <v>16</v>
      </c>
      <c r="J5552">
        <v>4</v>
      </c>
      <c r="K5552" t="str">
        <f>IF(tickets_dataset[[#This Row],[status]] = "Closed", "Yes","No")</f>
        <v>Yes</v>
      </c>
      <c r="L5552" s="2">
        <f t="shared" si="344"/>
        <v>39</v>
      </c>
      <c r="M5552" t="str">
        <f t="shared" si="345"/>
        <v>No</v>
      </c>
      <c r="N5552" t="str">
        <f t="shared" si="346"/>
        <v>Jan</v>
      </c>
      <c r="O5552" s="2">
        <f t="shared" si="347"/>
        <v>1.625</v>
      </c>
      <c r="P5552" t="str">
        <f>VLOOKUP(G5552,Agents!A:E,4,FALSE)</f>
        <v>Team4</v>
      </c>
      <c r="Q5552" t="str">
        <f>VLOOKUP(G5552,Agents!A:E,5,FALSE)</f>
        <v>Junior</v>
      </c>
      <c r="R5552" t="str">
        <f>VLOOKUP(G5552,Agents!A:E,2,FALSE)</f>
        <v>Night</v>
      </c>
    </row>
    <row r="5553" spans="1:18" x14ac:dyDescent="0.35">
      <c r="A5553" t="s">
        <v>8980</v>
      </c>
      <c r="B5553" t="s">
        <v>4029</v>
      </c>
      <c r="C5553" t="s">
        <v>76</v>
      </c>
      <c r="D5553" t="s">
        <v>13</v>
      </c>
      <c r="E5553" s="1">
        <v>46040.677083333336</v>
      </c>
      <c r="F5553" s="1">
        <v>46040.885416666664</v>
      </c>
      <c r="G5553" t="s">
        <v>91</v>
      </c>
      <c r="H5553" t="s">
        <v>15</v>
      </c>
      <c r="I5553" t="s">
        <v>16</v>
      </c>
      <c r="J5553">
        <v>4</v>
      </c>
      <c r="K5553" t="str">
        <f>IF(tickets_dataset[[#This Row],[status]] = "Closed", "Yes","No")</f>
        <v>Yes</v>
      </c>
      <c r="L5553" s="2">
        <f t="shared" si="344"/>
        <v>4.9999999998835847</v>
      </c>
      <c r="M5553" t="str">
        <f t="shared" si="345"/>
        <v>No</v>
      </c>
      <c r="N5553" t="str">
        <f t="shared" si="346"/>
        <v>Jan</v>
      </c>
      <c r="O5553" s="2">
        <f t="shared" si="347"/>
        <v>0.20833333332848269</v>
      </c>
      <c r="P5553" t="str">
        <f>VLOOKUP(G5553,Agents!A:E,4,FALSE)</f>
        <v>Team5</v>
      </c>
      <c r="Q5553" t="str">
        <f>VLOOKUP(G5553,Agents!A:E,5,FALSE)</f>
        <v>Mid</v>
      </c>
      <c r="R5553" t="str">
        <f>VLOOKUP(G5553,Agents!A:E,2,FALSE)</f>
        <v>Night</v>
      </c>
    </row>
    <row r="5554" spans="1:18" x14ac:dyDescent="0.35">
      <c r="A5554" t="s">
        <v>8981</v>
      </c>
      <c r="B5554" t="s">
        <v>6298</v>
      </c>
      <c r="C5554" t="s">
        <v>34</v>
      </c>
      <c r="D5554" t="s">
        <v>38</v>
      </c>
      <c r="E5554" s="1">
        <v>46108.2</v>
      </c>
      <c r="F5554" s="1">
        <v>46110.95</v>
      </c>
      <c r="G5554" t="s">
        <v>344</v>
      </c>
      <c r="H5554" t="s">
        <v>15</v>
      </c>
      <c r="I5554" t="s">
        <v>16</v>
      </c>
      <c r="J5554">
        <v>4</v>
      </c>
      <c r="K5554" t="str">
        <f>IF(tickets_dataset[[#This Row],[status]] = "Closed", "Yes","No")</f>
        <v>Yes</v>
      </c>
      <c r="L5554" s="2">
        <f t="shared" si="344"/>
        <v>66</v>
      </c>
      <c r="M5554" t="str">
        <f t="shared" si="345"/>
        <v>Yes</v>
      </c>
      <c r="N5554" t="str">
        <f t="shared" si="346"/>
        <v>Mar</v>
      </c>
      <c r="O5554" s="2">
        <f t="shared" si="347"/>
        <v>2.75</v>
      </c>
      <c r="P5554" t="str">
        <f>VLOOKUP(G5554,Agents!A:E,4,FALSE)</f>
        <v>Team4</v>
      </c>
      <c r="Q5554" t="str">
        <f>VLOOKUP(G5554,Agents!A:E,5,FALSE)</f>
        <v>Senior</v>
      </c>
      <c r="R5554" t="str">
        <f>VLOOKUP(G5554,Agents!A:E,2,FALSE)</f>
        <v>Night</v>
      </c>
    </row>
    <row r="5555" spans="1:18" x14ac:dyDescent="0.35">
      <c r="A5555" t="s">
        <v>8982</v>
      </c>
      <c r="B5555" t="s">
        <v>3287</v>
      </c>
      <c r="C5555" t="s">
        <v>22</v>
      </c>
      <c r="D5555" t="s">
        <v>13</v>
      </c>
      <c r="E5555" s="1">
        <v>46065.306944444441</v>
      </c>
      <c r="F5555" s="1">
        <v>46066.765277777777</v>
      </c>
      <c r="G5555" t="s">
        <v>110</v>
      </c>
      <c r="H5555" t="s">
        <v>15</v>
      </c>
      <c r="I5555" t="s">
        <v>16</v>
      </c>
      <c r="J5555">
        <v>4</v>
      </c>
      <c r="K5555" t="str">
        <f>IF(tickets_dataset[[#This Row],[status]] = "Closed", "Yes","No")</f>
        <v>Yes</v>
      </c>
      <c r="L5555" s="2">
        <f t="shared" si="344"/>
        <v>35.000000000058208</v>
      </c>
      <c r="M5555" t="str">
        <f t="shared" si="345"/>
        <v>No</v>
      </c>
      <c r="N5555" t="str">
        <f t="shared" si="346"/>
        <v>Feb</v>
      </c>
      <c r="O5555" s="2">
        <f t="shared" si="347"/>
        <v>1.4583333333357587</v>
      </c>
      <c r="P5555" t="str">
        <f>VLOOKUP(G5555,Agents!A:E,4,FALSE)</f>
        <v>Team4</v>
      </c>
      <c r="Q5555" t="str">
        <f>VLOOKUP(G5555,Agents!A:E,5,FALSE)</f>
        <v>Junior</v>
      </c>
      <c r="R5555" t="str">
        <f>VLOOKUP(G5555,Agents!A:E,2,FALSE)</f>
        <v>Morning</v>
      </c>
    </row>
    <row r="5556" spans="1:18" x14ac:dyDescent="0.35">
      <c r="A5556" t="s">
        <v>8983</v>
      </c>
      <c r="B5556" t="s">
        <v>7077</v>
      </c>
      <c r="C5556" t="s">
        <v>76</v>
      </c>
      <c r="D5556" t="s">
        <v>13</v>
      </c>
      <c r="E5556" s="1">
        <v>46063.015972222223</v>
      </c>
      <c r="F5556" s="1">
        <v>46064.890972222223</v>
      </c>
      <c r="G5556" t="s">
        <v>53</v>
      </c>
      <c r="H5556" t="s">
        <v>15</v>
      </c>
      <c r="I5556" t="s">
        <v>16</v>
      </c>
      <c r="J5556">
        <v>4</v>
      </c>
      <c r="K5556" t="str">
        <f>IF(tickets_dataset[[#This Row],[status]] = "Closed", "Yes","No")</f>
        <v>Yes</v>
      </c>
      <c r="L5556" s="2">
        <f t="shared" si="344"/>
        <v>45</v>
      </c>
      <c r="M5556" t="str">
        <f t="shared" si="345"/>
        <v>No</v>
      </c>
      <c r="N5556" t="str">
        <f t="shared" si="346"/>
        <v>Feb</v>
      </c>
      <c r="O5556" s="2">
        <f t="shared" si="347"/>
        <v>1.875</v>
      </c>
      <c r="P5556" t="str">
        <f>VLOOKUP(G5556,Agents!A:E,4,FALSE)</f>
        <v>Team1</v>
      </c>
      <c r="Q5556" t="str">
        <f>VLOOKUP(G5556,Agents!A:E,5,FALSE)</f>
        <v>Junior</v>
      </c>
      <c r="R5556" t="str">
        <f>VLOOKUP(G5556,Agents!A:E,2,FALSE)</f>
        <v>Night</v>
      </c>
    </row>
    <row r="5557" spans="1:18" x14ac:dyDescent="0.35">
      <c r="A5557" t="s">
        <v>8984</v>
      </c>
      <c r="B5557" t="s">
        <v>8592</v>
      </c>
      <c r="C5557" t="s">
        <v>22</v>
      </c>
      <c r="D5557" t="s">
        <v>38</v>
      </c>
      <c r="E5557" s="1">
        <v>46098.470138888886</v>
      </c>
      <c r="F5557" s="1">
        <v>46099.053472222222</v>
      </c>
      <c r="G5557" t="s">
        <v>80</v>
      </c>
      <c r="H5557" t="s">
        <v>15</v>
      </c>
      <c r="I5557" t="s">
        <v>16</v>
      </c>
      <c r="J5557">
        <v>4</v>
      </c>
      <c r="K5557" t="str">
        <f>IF(tickets_dataset[[#This Row],[status]] = "Closed", "Yes","No")</f>
        <v>Yes</v>
      </c>
      <c r="L5557" s="2">
        <f t="shared" si="344"/>
        <v>14.000000000058208</v>
      </c>
      <c r="M5557" t="str">
        <f t="shared" si="345"/>
        <v>No</v>
      </c>
      <c r="N5557" t="str">
        <f t="shared" si="346"/>
        <v>Mar</v>
      </c>
      <c r="O5557" s="2">
        <f t="shared" si="347"/>
        <v>0.58333333333575865</v>
      </c>
      <c r="P5557" t="str">
        <f>VLOOKUP(G5557,Agents!A:E,4,FALSE)</f>
        <v>Team3</v>
      </c>
      <c r="Q5557" t="str">
        <f>VLOOKUP(G5557,Agents!A:E,5,FALSE)</f>
        <v>Junior</v>
      </c>
      <c r="R5557" t="str">
        <f>VLOOKUP(G5557,Agents!A:E,2,FALSE)</f>
        <v>Evening</v>
      </c>
    </row>
    <row r="5558" spans="1:18" x14ac:dyDescent="0.35">
      <c r="A5558" t="s">
        <v>8985</v>
      </c>
      <c r="B5558" t="s">
        <v>1377</v>
      </c>
      <c r="C5558" t="s">
        <v>12</v>
      </c>
      <c r="D5558" t="s">
        <v>26</v>
      </c>
      <c r="E5558" s="1">
        <v>46084.754861111112</v>
      </c>
      <c r="F5558" s="1">
        <v>46087.546527777777</v>
      </c>
      <c r="G5558" t="s">
        <v>221</v>
      </c>
      <c r="H5558" t="s">
        <v>15</v>
      </c>
      <c r="I5558" t="s">
        <v>16</v>
      </c>
      <c r="J5558">
        <v>4</v>
      </c>
      <c r="K5558" t="str">
        <f>IF(tickets_dataset[[#This Row],[status]] = "Closed", "Yes","No")</f>
        <v>Yes</v>
      </c>
      <c r="L5558" s="2">
        <f t="shared" si="344"/>
        <v>66.999999999941792</v>
      </c>
      <c r="M5558" t="str">
        <f t="shared" si="345"/>
        <v>Yes</v>
      </c>
      <c r="N5558" t="str">
        <f t="shared" si="346"/>
        <v>Mar</v>
      </c>
      <c r="O5558" s="2">
        <f t="shared" si="347"/>
        <v>2.7916666666642413</v>
      </c>
      <c r="P5558" t="str">
        <f>VLOOKUP(G5558,Agents!A:E,4,FALSE)</f>
        <v>Team4</v>
      </c>
      <c r="Q5558" t="str">
        <f>VLOOKUP(G5558,Agents!A:E,5,FALSE)</f>
        <v>Senior</v>
      </c>
      <c r="R5558" t="str">
        <f>VLOOKUP(G5558,Agents!A:E,2,FALSE)</f>
        <v>Morning</v>
      </c>
    </row>
    <row r="5559" spans="1:18" x14ac:dyDescent="0.35">
      <c r="A5559" t="s">
        <v>8986</v>
      </c>
      <c r="B5559" t="s">
        <v>3779</v>
      </c>
      <c r="C5559" t="s">
        <v>12</v>
      </c>
      <c r="D5559" t="s">
        <v>38</v>
      </c>
      <c r="E5559" s="1">
        <v>46063.479861111111</v>
      </c>
      <c r="F5559" s="1">
        <v>46067.021527777775</v>
      </c>
      <c r="G5559" t="s">
        <v>256</v>
      </c>
      <c r="H5559" t="s">
        <v>15</v>
      </c>
      <c r="I5559" t="s">
        <v>16</v>
      </c>
      <c r="J5559">
        <v>4</v>
      </c>
      <c r="K5559" t="str">
        <f>IF(tickets_dataset[[#This Row],[status]] = "Closed", "Yes","No")</f>
        <v>Yes</v>
      </c>
      <c r="L5559" s="2">
        <f t="shared" si="344"/>
        <v>84.999999999941792</v>
      </c>
      <c r="M5559" t="str">
        <f t="shared" si="345"/>
        <v>Yes</v>
      </c>
      <c r="N5559" t="str">
        <f t="shared" si="346"/>
        <v>Feb</v>
      </c>
      <c r="O5559" s="2">
        <f t="shared" si="347"/>
        <v>3.5416666666642413</v>
      </c>
      <c r="P5559" t="str">
        <f>VLOOKUP(G5559,Agents!A:E,4,FALSE)</f>
        <v>Team1</v>
      </c>
      <c r="Q5559" t="str">
        <f>VLOOKUP(G5559,Agents!A:E,5,FALSE)</f>
        <v>Mid</v>
      </c>
      <c r="R5559" t="str">
        <f>VLOOKUP(G5559,Agents!A:E,2,FALSE)</f>
        <v>Morning</v>
      </c>
    </row>
    <row r="5560" spans="1:18" x14ac:dyDescent="0.35">
      <c r="A5560" t="s">
        <v>8987</v>
      </c>
      <c r="B5560" t="s">
        <v>1754</v>
      </c>
      <c r="C5560" t="s">
        <v>22</v>
      </c>
      <c r="D5560" t="s">
        <v>38</v>
      </c>
      <c r="E5560" s="1">
        <v>46085.632638888892</v>
      </c>
      <c r="F5560" s="1">
        <v>46088.924305555556</v>
      </c>
      <c r="G5560" t="s">
        <v>91</v>
      </c>
      <c r="H5560" t="s">
        <v>15</v>
      </c>
      <c r="I5560" t="s">
        <v>16</v>
      </c>
      <c r="J5560">
        <v>5</v>
      </c>
      <c r="K5560" t="str">
        <f>IF(tickets_dataset[[#This Row],[status]] = "Closed", "Yes","No")</f>
        <v>Yes</v>
      </c>
      <c r="L5560" s="2">
        <f t="shared" si="344"/>
        <v>78.999999999941792</v>
      </c>
      <c r="M5560" t="str">
        <f t="shared" si="345"/>
        <v>Yes</v>
      </c>
      <c r="N5560" t="str">
        <f t="shared" si="346"/>
        <v>Mar</v>
      </c>
      <c r="O5560" s="2">
        <f t="shared" si="347"/>
        <v>3.2916666666642413</v>
      </c>
      <c r="P5560" t="str">
        <f>VLOOKUP(G5560,Agents!A:E,4,FALSE)</f>
        <v>Team5</v>
      </c>
      <c r="Q5560" t="str">
        <f>VLOOKUP(G5560,Agents!A:E,5,FALSE)</f>
        <v>Mid</v>
      </c>
      <c r="R5560" t="str">
        <f>VLOOKUP(G5560,Agents!A:E,2,FALSE)</f>
        <v>Night</v>
      </c>
    </row>
    <row r="5561" spans="1:18" x14ac:dyDescent="0.35">
      <c r="A5561" t="s">
        <v>8988</v>
      </c>
      <c r="B5561" t="s">
        <v>1004</v>
      </c>
      <c r="C5561" t="s">
        <v>12</v>
      </c>
      <c r="D5561" t="s">
        <v>38</v>
      </c>
      <c r="E5561" s="1">
        <v>46025.265972222223</v>
      </c>
      <c r="F5561" s="1">
        <v>46026.182638888888</v>
      </c>
      <c r="G5561" t="s">
        <v>234</v>
      </c>
      <c r="H5561" t="s">
        <v>15</v>
      </c>
      <c r="I5561" t="s">
        <v>16</v>
      </c>
      <c r="J5561">
        <v>5</v>
      </c>
      <c r="K5561" t="str">
        <f>IF(tickets_dataset[[#This Row],[status]] = "Closed", "Yes","No")</f>
        <v>Yes</v>
      </c>
      <c r="L5561" s="2">
        <f t="shared" si="344"/>
        <v>21.999999999941792</v>
      </c>
      <c r="M5561" t="str">
        <f t="shared" si="345"/>
        <v>No</v>
      </c>
      <c r="N5561" t="str">
        <f t="shared" si="346"/>
        <v>Jan</v>
      </c>
      <c r="O5561" s="2">
        <f t="shared" si="347"/>
        <v>0.91666666666424135</v>
      </c>
      <c r="P5561" t="str">
        <f>VLOOKUP(G5561,Agents!A:E,4,FALSE)</f>
        <v>Team5</v>
      </c>
      <c r="Q5561" t="str">
        <f>VLOOKUP(G5561,Agents!A:E,5,FALSE)</f>
        <v>Senior</v>
      </c>
      <c r="R5561" t="str">
        <f>VLOOKUP(G5561,Agents!A:E,2,FALSE)</f>
        <v>Night</v>
      </c>
    </row>
    <row r="5562" spans="1:18" x14ac:dyDescent="0.35">
      <c r="A5562" t="s">
        <v>8989</v>
      </c>
      <c r="B5562" t="s">
        <v>1182</v>
      </c>
      <c r="C5562" t="s">
        <v>50</v>
      </c>
      <c r="D5562" t="s">
        <v>38</v>
      </c>
      <c r="E5562" s="1">
        <v>46025.188888888886</v>
      </c>
      <c r="F5562" s="1">
        <v>46029.022222222222</v>
      </c>
      <c r="G5562" t="s">
        <v>137</v>
      </c>
      <c r="H5562" t="s">
        <v>28</v>
      </c>
      <c r="I5562" t="s">
        <v>16</v>
      </c>
      <c r="J5562">
        <v>4</v>
      </c>
      <c r="K5562" t="str">
        <f>IF(tickets_dataset[[#This Row],[status]] = "Closed", "Yes","No")</f>
        <v>No</v>
      </c>
      <c r="L5562" s="2">
        <f t="shared" si="344"/>
        <v>92.000000000058208</v>
      </c>
      <c r="M5562" t="str">
        <f t="shared" si="345"/>
        <v>Yes</v>
      </c>
      <c r="N5562" t="str">
        <f t="shared" si="346"/>
        <v>Jan</v>
      </c>
      <c r="O5562" s="2">
        <f t="shared" si="347"/>
        <v>3.8333333333357587</v>
      </c>
      <c r="P5562" t="str">
        <f>VLOOKUP(G5562,Agents!A:E,4,FALSE)</f>
        <v>Team5</v>
      </c>
      <c r="Q5562" t="str">
        <f>VLOOKUP(G5562,Agents!A:E,5,FALSE)</f>
        <v>Senior</v>
      </c>
      <c r="R5562" t="str">
        <f>VLOOKUP(G5562,Agents!A:E,2,FALSE)</f>
        <v>Night</v>
      </c>
    </row>
    <row r="5563" spans="1:18" x14ac:dyDescent="0.35">
      <c r="A5563" t="s">
        <v>8990</v>
      </c>
      <c r="B5563" t="s">
        <v>7560</v>
      </c>
      <c r="C5563" t="s">
        <v>34</v>
      </c>
      <c r="D5563" t="s">
        <v>26</v>
      </c>
      <c r="E5563" s="1">
        <v>46059.728472222225</v>
      </c>
      <c r="F5563" s="1">
        <v>46060.686805555553</v>
      </c>
      <c r="G5563" t="s">
        <v>103</v>
      </c>
      <c r="H5563" t="s">
        <v>15</v>
      </c>
      <c r="I5563" t="s">
        <v>68</v>
      </c>
      <c r="J5563">
        <v>1</v>
      </c>
      <c r="K5563" t="str">
        <f>IF(tickets_dataset[[#This Row],[status]] = "Closed", "Yes","No")</f>
        <v>Yes</v>
      </c>
      <c r="L5563" s="2">
        <f t="shared" si="344"/>
        <v>22.999999999883585</v>
      </c>
      <c r="M5563" t="str">
        <f t="shared" si="345"/>
        <v>No</v>
      </c>
      <c r="N5563" t="str">
        <f t="shared" si="346"/>
        <v>Feb</v>
      </c>
      <c r="O5563" s="2">
        <f t="shared" si="347"/>
        <v>0.95833333332848269</v>
      </c>
      <c r="P5563" t="str">
        <f>VLOOKUP(G5563,Agents!A:E,4,FALSE)</f>
        <v>Team4</v>
      </c>
      <c r="Q5563" t="str">
        <f>VLOOKUP(G5563,Agents!A:E,5,FALSE)</f>
        <v>Senior</v>
      </c>
      <c r="R5563" t="str">
        <f>VLOOKUP(G5563,Agents!A:E,2,FALSE)</f>
        <v>Night</v>
      </c>
    </row>
    <row r="5564" spans="1:18" x14ac:dyDescent="0.35">
      <c r="A5564" t="s">
        <v>8991</v>
      </c>
      <c r="B5564" t="s">
        <v>2261</v>
      </c>
      <c r="C5564" t="s">
        <v>50</v>
      </c>
      <c r="D5564" t="s">
        <v>38</v>
      </c>
      <c r="E5564" s="1">
        <v>46076.714583333334</v>
      </c>
      <c r="F5564" s="1">
        <v>46079.506249999999</v>
      </c>
      <c r="G5564" t="s">
        <v>199</v>
      </c>
      <c r="H5564" t="s">
        <v>15</v>
      </c>
      <c r="I5564" t="s">
        <v>16</v>
      </c>
      <c r="J5564">
        <v>2</v>
      </c>
      <c r="K5564" t="str">
        <f>IF(tickets_dataset[[#This Row],[status]] = "Closed", "Yes","No")</f>
        <v>Yes</v>
      </c>
      <c r="L5564" s="2">
        <f t="shared" si="344"/>
        <v>66.999999999941792</v>
      </c>
      <c r="M5564" t="str">
        <f t="shared" si="345"/>
        <v>Yes</v>
      </c>
      <c r="N5564" t="str">
        <f t="shared" si="346"/>
        <v>Feb</v>
      </c>
      <c r="O5564" s="2">
        <f t="shared" si="347"/>
        <v>2.7916666666642413</v>
      </c>
      <c r="P5564" t="str">
        <f>VLOOKUP(G5564,Agents!A:E,4,FALSE)</f>
        <v>Team1</v>
      </c>
      <c r="Q5564" t="str">
        <f>VLOOKUP(G5564,Agents!A:E,5,FALSE)</f>
        <v>Junior</v>
      </c>
      <c r="R5564" t="str">
        <f>VLOOKUP(G5564,Agents!A:E,2,FALSE)</f>
        <v>Morning</v>
      </c>
    </row>
    <row r="5565" spans="1:18" x14ac:dyDescent="0.35">
      <c r="A5565" t="s">
        <v>8992</v>
      </c>
      <c r="B5565" t="s">
        <v>3832</v>
      </c>
      <c r="C5565" t="s">
        <v>12</v>
      </c>
      <c r="D5565" t="s">
        <v>38</v>
      </c>
      <c r="E5565" s="1">
        <v>46059.504166666666</v>
      </c>
      <c r="F5565" s="1">
        <v>46061.29583333333</v>
      </c>
      <c r="G5565" t="s">
        <v>86</v>
      </c>
      <c r="H5565" t="s">
        <v>15</v>
      </c>
      <c r="I5565" t="s">
        <v>16</v>
      </c>
      <c r="J5565">
        <v>5</v>
      </c>
      <c r="K5565" t="str">
        <f>IF(tickets_dataset[[#This Row],[status]] = "Closed", "Yes","No")</f>
        <v>Yes</v>
      </c>
      <c r="L5565" s="2">
        <f t="shared" si="344"/>
        <v>42.999999999941792</v>
      </c>
      <c r="M5565" t="str">
        <f t="shared" si="345"/>
        <v>No</v>
      </c>
      <c r="N5565" t="str">
        <f t="shared" si="346"/>
        <v>Feb</v>
      </c>
      <c r="O5565" s="2">
        <f t="shared" si="347"/>
        <v>1.7916666666642413</v>
      </c>
      <c r="P5565" t="str">
        <f>VLOOKUP(G5565,Agents!A:E,4,FALSE)</f>
        <v>Team1</v>
      </c>
      <c r="Q5565" t="str">
        <f>VLOOKUP(G5565,Agents!A:E,5,FALSE)</f>
        <v>Mid</v>
      </c>
      <c r="R5565" t="str">
        <f>VLOOKUP(G5565,Agents!A:E,2,FALSE)</f>
        <v>Morning</v>
      </c>
    </row>
    <row r="5566" spans="1:18" x14ac:dyDescent="0.35">
      <c r="A5566" t="s">
        <v>8993</v>
      </c>
      <c r="B5566" t="s">
        <v>8994</v>
      </c>
      <c r="C5566" t="s">
        <v>34</v>
      </c>
      <c r="D5566" t="s">
        <v>38</v>
      </c>
      <c r="E5566" s="1">
        <v>46050.375694444447</v>
      </c>
      <c r="F5566" s="1">
        <v>46052.959027777775</v>
      </c>
      <c r="G5566" t="s">
        <v>19</v>
      </c>
      <c r="H5566" t="s">
        <v>15</v>
      </c>
      <c r="I5566" t="s">
        <v>16</v>
      </c>
      <c r="J5566">
        <v>5</v>
      </c>
      <c r="K5566" t="str">
        <f>IF(tickets_dataset[[#This Row],[status]] = "Closed", "Yes","No")</f>
        <v>Yes</v>
      </c>
      <c r="L5566" s="2">
        <f t="shared" si="344"/>
        <v>61.999999999883585</v>
      </c>
      <c r="M5566" t="str">
        <f t="shared" si="345"/>
        <v>Yes</v>
      </c>
      <c r="N5566" t="str">
        <f t="shared" si="346"/>
        <v>Jan</v>
      </c>
      <c r="O5566" s="2">
        <f t="shared" si="347"/>
        <v>2.5833333333284827</v>
      </c>
      <c r="P5566" t="str">
        <f>VLOOKUP(G5566,Agents!A:E,4,FALSE)</f>
        <v>Team4</v>
      </c>
      <c r="Q5566" t="str">
        <f>VLOOKUP(G5566,Agents!A:E,5,FALSE)</f>
        <v>Senior</v>
      </c>
      <c r="R5566" t="str">
        <f>VLOOKUP(G5566,Agents!A:E,2,FALSE)</f>
        <v>Evening</v>
      </c>
    </row>
    <row r="5567" spans="1:18" x14ac:dyDescent="0.35">
      <c r="A5567" t="s">
        <v>8995</v>
      </c>
      <c r="B5567" t="s">
        <v>6605</v>
      </c>
      <c r="C5567" t="s">
        <v>50</v>
      </c>
      <c r="D5567" t="s">
        <v>38</v>
      </c>
      <c r="E5567" s="1">
        <v>46037.238194444442</v>
      </c>
      <c r="F5567" s="1">
        <v>46040.529861111114</v>
      </c>
      <c r="G5567" t="s">
        <v>119</v>
      </c>
      <c r="H5567" t="s">
        <v>132</v>
      </c>
      <c r="I5567" t="s">
        <v>16</v>
      </c>
      <c r="J5567">
        <v>3</v>
      </c>
      <c r="K5567" t="str">
        <f>IF(tickets_dataset[[#This Row],[status]] = "Closed", "Yes","No")</f>
        <v>No</v>
      </c>
      <c r="L5567" s="2">
        <f t="shared" si="344"/>
        <v>79.000000000116415</v>
      </c>
      <c r="M5567" t="str">
        <f t="shared" si="345"/>
        <v>Yes</v>
      </c>
      <c r="N5567" t="str">
        <f t="shared" si="346"/>
        <v>Jan</v>
      </c>
      <c r="O5567" s="2">
        <f t="shared" si="347"/>
        <v>3.2916666666715173</v>
      </c>
      <c r="P5567" t="str">
        <f>VLOOKUP(G5567,Agents!A:E,4,FALSE)</f>
        <v>Team1</v>
      </c>
      <c r="Q5567" t="str">
        <f>VLOOKUP(G5567,Agents!A:E,5,FALSE)</f>
        <v>Junior</v>
      </c>
      <c r="R5567" t="str">
        <f>VLOOKUP(G5567,Agents!A:E,2,FALSE)</f>
        <v>Morning</v>
      </c>
    </row>
    <row r="5568" spans="1:18" x14ac:dyDescent="0.35">
      <c r="A5568" t="s">
        <v>8996</v>
      </c>
      <c r="B5568" t="s">
        <v>8997</v>
      </c>
      <c r="C5568" t="s">
        <v>50</v>
      </c>
      <c r="D5568" t="s">
        <v>38</v>
      </c>
      <c r="E5568" s="1">
        <v>46029.217361111114</v>
      </c>
      <c r="F5568" s="1">
        <v>46030.884027777778</v>
      </c>
      <c r="G5568" t="s">
        <v>221</v>
      </c>
      <c r="H5568" t="s">
        <v>28</v>
      </c>
      <c r="I5568" t="s">
        <v>16</v>
      </c>
      <c r="J5568">
        <v>5</v>
      </c>
      <c r="K5568" t="str">
        <f>IF(tickets_dataset[[#This Row],[status]] = "Closed", "Yes","No")</f>
        <v>No</v>
      </c>
      <c r="L5568" s="2">
        <f t="shared" si="344"/>
        <v>39.999999999941792</v>
      </c>
      <c r="M5568" t="str">
        <f t="shared" si="345"/>
        <v>No</v>
      </c>
      <c r="N5568" t="str">
        <f t="shared" si="346"/>
        <v>Jan</v>
      </c>
      <c r="O5568" s="2">
        <f t="shared" si="347"/>
        <v>1.6666666666642413</v>
      </c>
      <c r="P5568" t="str">
        <f>VLOOKUP(G5568,Agents!A:E,4,FALSE)</f>
        <v>Team4</v>
      </c>
      <c r="Q5568" t="str">
        <f>VLOOKUP(G5568,Agents!A:E,5,FALSE)</f>
        <v>Senior</v>
      </c>
      <c r="R5568" t="str">
        <f>VLOOKUP(G5568,Agents!A:E,2,FALSE)</f>
        <v>Morning</v>
      </c>
    </row>
    <row r="5569" spans="1:18" x14ac:dyDescent="0.35">
      <c r="A5569" t="s">
        <v>8998</v>
      </c>
      <c r="B5569" t="s">
        <v>2479</v>
      </c>
      <c r="C5569" t="s">
        <v>76</v>
      </c>
      <c r="D5569" t="s">
        <v>38</v>
      </c>
      <c r="E5569" s="1">
        <v>46063.705555555556</v>
      </c>
      <c r="F5569" s="1">
        <v>46065.038888888892</v>
      </c>
      <c r="G5569" t="s">
        <v>80</v>
      </c>
      <c r="H5569" t="s">
        <v>15</v>
      </c>
      <c r="I5569" t="s">
        <v>16</v>
      </c>
      <c r="J5569">
        <v>5</v>
      </c>
      <c r="K5569" t="str">
        <f>IF(tickets_dataset[[#This Row],[status]] = "Closed", "Yes","No")</f>
        <v>Yes</v>
      </c>
      <c r="L5569" s="2">
        <f t="shared" si="344"/>
        <v>32.000000000058208</v>
      </c>
      <c r="M5569" t="str">
        <f t="shared" si="345"/>
        <v>No</v>
      </c>
      <c r="N5569" t="str">
        <f t="shared" si="346"/>
        <v>Feb</v>
      </c>
      <c r="O5569" s="2">
        <f t="shared" si="347"/>
        <v>1.3333333333357587</v>
      </c>
      <c r="P5569" t="str">
        <f>VLOOKUP(G5569,Agents!A:E,4,FALSE)</f>
        <v>Team3</v>
      </c>
      <c r="Q5569" t="str">
        <f>VLOOKUP(G5569,Agents!A:E,5,FALSE)</f>
        <v>Junior</v>
      </c>
      <c r="R5569" t="str">
        <f>VLOOKUP(G5569,Agents!A:E,2,FALSE)</f>
        <v>Evening</v>
      </c>
    </row>
    <row r="5570" spans="1:18" x14ac:dyDescent="0.35">
      <c r="A5570" t="s">
        <v>8999</v>
      </c>
      <c r="B5570" t="s">
        <v>3736</v>
      </c>
      <c r="C5570" t="s">
        <v>22</v>
      </c>
      <c r="D5570" t="s">
        <v>38</v>
      </c>
      <c r="E5570" s="1">
        <v>46062.054166666669</v>
      </c>
      <c r="F5570" s="1">
        <v>46063.595833333333</v>
      </c>
      <c r="G5570" t="s">
        <v>31</v>
      </c>
      <c r="H5570" t="s">
        <v>15</v>
      </c>
      <c r="I5570" t="s">
        <v>16</v>
      </c>
      <c r="J5570">
        <v>4</v>
      </c>
      <c r="K5570" t="str">
        <f>IF(tickets_dataset[[#This Row],[status]] = "Closed", "Yes","No")</f>
        <v>Yes</v>
      </c>
      <c r="L5570" s="2">
        <f t="shared" ref="L5570:L5633" si="348">IF(ISBLANK(F5570),"",(F5570-E5570)*24)</f>
        <v>36.999999999941792</v>
      </c>
      <c r="M5570" t="str">
        <f t="shared" ref="M5570:M5633" si="349">IF(L5570&gt;48,"Yes","No")</f>
        <v>No</v>
      </c>
      <c r="N5570" t="str">
        <f t="shared" ref="N5570:N5633" si="350">TEXT(E5570,"mmm")</f>
        <v>Feb</v>
      </c>
      <c r="O5570" s="2">
        <f t="shared" si="347"/>
        <v>1.5416666666642413</v>
      </c>
      <c r="P5570" t="str">
        <f>VLOOKUP(G5570,Agents!A:E,4,FALSE)</f>
        <v>Team5</v>
      </c>
      <c r="Q5570" t="str">
        <f>VLOOKUP(G5570,Agents!A:E,5,FALSE)</f>
        <v>Senior</v>
      </c>
      <c r="R5570" t="str">
        <f>VLOOKUP(G5570,Agents!A:E,2,FALSE)</f>
        <v>Evening</v>
      </c>
    </row>
    <row r="5571" spans="1:18" x14ac:dyDescent="0.35">
      <c r="A5571" t="s">
        <v>9000</v>
      </c>
      <c r="B5571" t="s">
        <v>2077</v>
      </c>
      <c r="C5571" t="s">
        <v>76</v>
      </c>
      <c r="D5571" t="s">
        <v>26</v>
      </c>
      <c r="E5571" s="1">
        <v>46025.152777777781</v>
      </c>
      <c r="F5571" s="1">
        <v>46027.236111111109</v>
      </c>
      <c r="G5571" t="s">
        <v>311</v>
      </c>
      <c r="H5571" t="s">
        <v>15</v>
      </c>
      <c r="I5571" t="s">
        <v>16</v>
      </c>
      <c r="J5571">
        <v>5</v>
      </c>
      <c r="K5571" t="str">
        <f>IF(tickets_dataset[[#This Row],[status]] = "Closed", "Yes","No")</f>
        <v>Yes</v>
      </c>
      <c r="L5571" s="2">
        <f t="shared" si="348"/>
        <v>49.999999999883585</v>
      </c>
      <c r="M5571" t="str">
        <f t="shared" si="349"/>
        <v>Yes</v>
      </c>
      <c r="N5571" t="str">
        <f t="shared" si="350"/>
        <v>Jan</v>
      </c>
      <c r="O5571" s="2">
        <f t="shared" ref="O5571:O5634" si="351">F5571-E5571</f>
        <v>2.0833333333284827</v>
      </c>
      <c r="P5571" t="str">
        <f>VLOOKUP(G5571,Agents!A:E,4,FALSE)</f>
        <v>Team5</v>
      </c>
      <c r="Q5571" t="str">
        <f>VLOOKUP(G5571,Agents!A:E,5,FALSE)</f>
        <v>Senior</v>
      </c>
      <c r="R5571" t="str">
        <f>VLOOKUP(G5571,Agents!A:E,2,FALSE)</f>
        <v>Evening</v>
      </c>
    </row>
    <row r="5572" spans="1:18" x14ac:dyDescent="0.35">
      <c r="A5572" t="s">
        <v>9001</v>
      </c>
      <c r="B5572" t="s">
        <v>9002</v>
      </c>
      <c r="C5572" t="s">
        <v>12</v>
      </c>
      <c r="D5572" t="s">
        <v>38</v>
      </c>
      <c r="E5572" s="1">
        <v>46050.493750000001</v>
      </c>
      <c r="F5572" s="1">
        <v>46052.618750000001</v>
      </c>
      <c r="G5572" t="s">
        <v>19</v>
      </c>
      <c r="H5572" t="s">
        <v>15</v>
      </c>
      <c r="I5572" t="s">
        <v>16</v>
      </c>
      <c r="J5572">
        <v>4</v>
      </c>
      <c r="K5572" t="str">
        <f>IF(tickets_dataset[[#This Row],[status]] = "Closed", "Yes","No")</f>
        <v>Yes</v>
      </c>
      <c r="L5572" s="2">
        <f t="shared" si="348"/>
        <v>51</v>
      </c>
      <c r="M5572" t="str">
        <f t="shared" si="349"/>
        <v>Yes</v>
      </c>
      <c r="N5572" t="str">
        <f t="shared" si="350"/>
        <v>Jan</v>
      </c>
      <c r="O5572" s="2">
        <f t="shared" si="351"/>
        <v>2.125</v>
      </c>
      <c r="P5572" t="str">
        <f>VLOOKUP(G5572,Agents!A:E,4,FALSE)</f>
        <v>Team4</v>
      </c>
      <c r="Q5572" t="str">
        <f>VLOOKUP(G5572,Agents!A:E,5,FALSE)</f>
        <v>Senior</v>
      </c>
      <c r="R5572" t="str">
        <f>VLOOKUP(G5572,Agents!A:E,2,FALSE)</f>
        <v>Evening</v>
      </c>
    </row>
    <row r="5573" spans="1:18" x14ac:dyDescent="0.35">
      <c r="A5573" t="s">
        <v>9003</v>
      </c>
      <c r="B5573" t="s">
        <v>9004</v>
      </c>
      <c r="C5573" t="s">
        <v>50</v>
      </c>
      <c r="D5573" t="s">
        <v>26</v>
      </c>
      <c r="E5573" s="1">
        <v>46077.0625</v>
      </c>
      <c r="F5573" s="1">
        <v>46078.104166666664</v>
      </c>
      <c r="G5573" t="s">
        <v>282</v>
      </c>
      <c r="H5573" t="s">
        <v>15</v>
      </c>
      <c r="I5573" t="s">
        <v>16</v>
      </c>
      <c r="J5573">
        <v>4</v>
      </c>
      <c r="K5573" t="str">
        <f>IF(tickets_dataset[[#This Row],[status]] = "Closed", "Yes","No")</f>
        <v>Yes</v>
      </c>
      <c r="L5573" s="2">
        <f t="shared" si="348"/>
        <v>24.999999999941792</v>
      </c>
      <c r="M5573" t="str">
        <f t="shared" si="349"/>
        <v>No</v>
      </c>
      <c r="N5573" t="str">
        <f t="shared" si="350"/>
        <v>Feb</v>
      </c>
      <c r="O5573" s="2">
        <f t="shared" si="351"/>
        <v>1.0416666666642413</v>
      </c>
      <c r="P5573" t="str">
        <f>VLOOKUP(G5573,Agents!A:E,4,FALSE)</f>
        <v>Team4</v>
      </c>
      <c r="Q5573" t="str">
        <f>VLOOKUP(G5573,Agents!A:E,5,FALSE)</f>
        <v>Mid</v>
      </c>
      <c r="R5573" t="str">
        <f>VLOOKUP(G5573,Agents!A:E,2,FALSE)</f>
        <v>Morning</v>
      </c>
    </row>
    <row r="5574" spans="1:18" x14ac:dyDescent="0.35">
      <c r="A5574" t="s">
        <v>9005</v>
      </c>
      <c r="B5574" t="s">
        <v>3670</v>
      </c>
      <c r="C5574" t="s">
        <v>50</v>
      </c>
      <c r="D5574" t="s">
        <v>38</v>
      </c>
      <c r="E5574" s="1">
        <v>46042.936111111114</v>
      </c>
      <c r="F5574" s="1">
        <v>46043.811111111114</v>
      </c>
      <c r="G5574" t="s">
        <v>31</v>
      </c>
      <c r="H5574" t="s">
        <v>15</v>
      </c>
      <c r="I5574" t="s">
        <v>16</v>
      </c>
      <c r="J5574">
        <v>3</v>
      </c>
      <c r="K5574" t="str">
        <f>IF(tickets_dataset[[#This Row],[status]] = "Closed", "Yes","No")</f>
        <v>Yes</v>
      </c>
      <c r="L5574" s="2">
        <f t="shared" si="348"/>
        <v>21</v>
      </c>
      <c r="M5574" t="str">
        <f t="shared" si="349"/>
        <v>No</v>
      </c>
      <c r="N5574" t="str">
        <f t="shared" si="350"/>
        <v>Jan</v>
      </c>
      <c r="O5574" s="2">
        <f t="shared" si="351"/>
        <v>0.875</v>
      </c>
      <c r="P5574" t="str">
        <f>VLOOKUP(G5574,Agents!A:E,4,FALSE)</f>
        <v>Team5</v>
      </c>
      <c r="Q5574" t="str">
        <f>VLOOKUP(G5574,Agents!A:E,5,FALSE)</f>
        <v>Senior</v>
      </c>
      <c r="R5574" t="str">
        <f>VLOOKUP(G5574,Agents!A:E,2,FALSE)</f>
        <v>Evening</v>
      </c>
    </row>
    <row r="5575" spans="1:18" x14ac:dyDescent="0.35">
      <c r="A5575" t="s">
        <v>9006</v>
      </c>
      <c r="B5575" t="s">
        <v>4919</v>
      </c>
      <c r="C5575" t="s">
        <v>12</v>
      </c>
      <c r="D5575" t="s">
        <v>26</v>
      </c>
      <c r="E5575" s="1">
        <v>46082.134027777778</v>
      </c>
      <c r="F5575" s="1">
        <v>46082.717361111114</v>
      </c>
      <c r="G5575" t="s">
        <v>39</v>
      </c>
      <c r="H5575" t="s">
        <v>15</v>
      </c>
      <c r="I5575" t="s">
        <v>68</v>
      </c>
      <c r="J5575">
        <v>3</v>
      </c>
      <c r="K5575" t="str">
        <f>IF(tickets_dataset[[#This Row],[status]] = "Closed", "Yes","No")</f>
        <v>Yes</v>
      </c>
      <c r="L5575" s="2">
        <f t="shared" si="348"/>
        <v>14.000000000058208</v>
      </c>
      <c r="M5575" t="str">
        <f t="shared" si="349"/>
        <v>No</v>
      </c>
      <c r="N5575" t="str">
        <f t="shared" si="350"/>
        <v>Mar</v>
      </c>
      <c r="O5575" s="2">
        <f t="shared" si="351"/>
        <v>0.58333333333575865</v>
      </c>
      <c r="P5575" t="str">
        <f>VLOOKUP(G5575,Agents!A:E,4,FALSE)</f>
        <v>Team3</v>
      </c>
      <c r="Q5575" t="str">
        <f>VLOOKUP(G5575,Agents!A:E,5,FALSE)</f>
        <v>Mid</v>
      </c>
      <c r="R5575" t="str">
        <f>VLOOKUP(G5575,Agents!A:E,2,FALSE)</f>
        <v>Night</v>
      </c>
    </row>
    <row r="5576" spans="1:18" x14ac:dyDescent="0.35">
      <c r="A5576" t="s">
        <v>9007</v>
      </c>
      <c r="B5576" t="s">
        <v>9008</v>
      </c>
      <c r="C5576" t="s">
        <v>12</v>
      </c>
      <c r="D5576" t="s">
        <v>26</v>
      </c>
      <c r="E5576" s="1">
        <v>46056.49722222222</v>
      </c>
      <c r="F5576" s="1">
        <v>46059.038888888892</v>
      </c>
      <c r="G5576" t="s">
        <v>311</v>
      </c>
      <c r="H5576" t="s">
        <v>15</v>
      </c>
      <c r="I5576" t="s">
        <v>16</v>
      </c>
      <c r="J5576">
        <v>3</v>
      </c>
      <c r="K5576" t="str">
        <f>IF(tickets_dataset[[#This Row],[status]] = "Closed", "Yes","No")</f>
        <v>Yes</v>
      </c>
      <c r="L5576" s="2">
        <f t="shared" si="348"/>
        <v>61.000000000116415</v>
      </c>
      <c r="M5576" t="str">
        <f t="shared" si="349"/>
        <v>Yes</v>
      </c>
      <c r="N5576" t="str">
        <f t="shared" si="350"/>
        <v>Feb</v>
      </c>
      <c r="O5576" s="2">
        <f t="shared" si="351"/>
        <v>2.5416666666715173</v>
      </c>
      <c r="P5576" t="str">
        <f>VLOOKUP(G5576,Agents!A:E,4,FALSE)</f>
        <v>Team5</v>
      </c>
      <c r="Q5576" t="str">
        <f>VLOOKUP(G5576,Agents!A:E,5,FALSE)</f>
        <v>Senior</v>
      </c>
      <c r="R5576" t="str">
        <f>VLOOKUP(G5576,Agents!A:E,2,FALSE)</f>
        <v>Evening</v>
      </c>
    </row>
    <row r="5577" spans="1:18" x14ac:dyDescent="0.35">
      <c r="A5577" t="s">
        <v>9009</v>
      </c>
      <c r="B5577" t="s">
        <v>9010</v>
      </c>
      <c r="C5577" t="s">
        <v>12</v>
      </c>
      <c r="D5577" t="s">
        <v>26</v>
      </c>
      <c r="E5577" s="1">
        <v>46061.165972222225</v>
      </c>
      <c r="F5577" s="1">
        <v>46061.957638888889</v>
      </c>
      <c r="G5577" t="s">
        <v>45</v>
      </c>
      <c r="H5577" t="s">
        <v>15</v>
      </c>
      <c r="I5577" t="s">
        <v>16</v>
      </c>
      <c r="J5577">
        <v>5</v>
      </c>
      <c r="K5577" t="str">
        <f>IF(tickets_dataset[[#This Row],[status]] = "Closed", "Yes","No")</f>
        <v>Yes</v>
      </c>
      <c r="L5577" s="2">
        <f t="shared" si="348"/>
        <v>18.999999999941792</v>
      </c>
      <c r="M5577" t="str">
        <f t="shared" si="349"/>
        <v>No</v>
      </c>
      <c r="N5577" t="str">
        <f t="shared" si="350"/>
        <v>Feb</v>
      </c>
      <c r="O5577" s="2">
        <f t="shared" si="351"/>
        <v>0.79166666666424135</v>
      </c>
      <c r="P5577" t="str">
        <f>VLOOKUP(G5577,Agents!A:E,4,FALSE)</f>
        <v>Team5</v>
      </c>
      <c r="Q5577" t="str">
        <f>VLOOKUP(G5577,Agents!A:E,5,FALSE)</f>
        <v>Senior</v>
      </c>
      <c r="R5577" t="str">
        <f>VLOOKUP(G5577,Agents!A:E,2,FALSE)</f>
        <v>Morning</v>
      </c>
    </row>
    <row r="5578" spans="1:18" x14ac:dyDescent="0.35">
      <c r="A5578" t="s">
        <v>9011</v>
      </c>
      <c r="B5578" t="s">
        <v>7529</v>
      </c>
      <c r="C5578" t="s">
        <v>12</v>
      </c>
      <c r="D5578" t="s">
        <v>13</v>
      </c>
      <c r="E5578" s="1">
        <v>46106.887499999997</v>
      </c>
      <c r="F5578" s="1">
        <v>46108.054166666669</v>
      </c>
      <c r="G5578" t="s">
        <v>422</v>
      </c>
      <c r="H5578" t="s">
        <v>15</v>
      </c>
      <c r="I5578" t="s">
        <v>16</v>
      </c>
      <c r="J5578">
        <v>4</v>
      </c>
      <c r="K5578" t="str">
        <f>IF(tickets_dataset[[#This Row],[status]] = "Closed", "Yes","No")</f>
        <v>Yes</v>
      </c>
      <c r="L5578" s="2">
        <f t="shared" si="348"/>
        <v>28.000000000116415</v>
      </c>
      <c r="M5578" t="str">
        <f t="shared" si="349"/>
        <v>No</v>
      </c>
      <c r="N5578" t="str">
        <f t="shared" si="350"/>
        <v>Mar</v>
      </c>
      <c r="O5578" s="2">
        <f t="shared" si="351"/>
        <v>1.1666666666715173</v>
      </c>
      <c r="P5578" t="str">
        <f>VLOOKUP(G5578,Agents!A:E,4,FALSE)</f>
        <v>Team5</v>
      </c>
      <c r="Q5578" t="str">
        <f>VLOOKUP(G5578,Agents!A:E,5,FALSE)</f>
        <v>Mid</v>
      </c>
      <c r="R5578" t="str">
        <f>VLOOKUP(G5578,Agents!A:E,2,FALSE)</f>
        <v>Evening</v>
      </c>
    </row>
    <row r="5579" spans="1:18" x14ac:dyDescent="0.35">
      <c r="A5579" t="s">
        <v>9012</v>
      </c>
      <c r="B5579" t="s">
        <v>6536</v>
      </c>
      <c r="C5579" t="s">
        <v>22</v>
      </c>
      <c r="D5579" t="s">
        <v>26</v>
      </c>
      <c r="E5579" s="1">
        <v>46039.902083333334</v>
      </c>
      <c r="F5579" s="1">
        <v>46040.61041666667</v>
      </c>
      <c r="G5579" t="s">
        <v>239</v>
      </c>
      <c r="H5579" t="s">
        <v>15</v>
      </c>
      <c r="I5579" t="s">
        <v>16</v>
      </c>
      <c r="J5579">
        <v>5</v>
      </c>
      <c r="K5579" t="str">
        <f>IF(tickets_dataset[[#This Row],[status]] = "Closed", "Yes","No")</f>
        <v>Yes</v>
      </c>
      <c r="L5579" s="2">
        <f t="shared" si="348"/>
        <v>17.000000000058208</v>
      </c>
      <c r="M5579" t="str">
        <f t="shared" si="349"/>
        <v>No</v>
      </c>
      <c r="N5579" t="str">
        <f t="shared" si="350"/>
        <v>Jan</v>
      </c>
      <c r="O5579" s="2">
        <f t="shared" si="351"/>
        <v>0.70833333333575865</v>
      </c>
      <c r="P5579" t="str">
        <f>VLOOKUP(G5579,Agents!A:E,4,FALSE)</f>
        <v>Team1</v>
      </c>
      <c r="Q5579" t="str">
        <f>VLOOKUP(G5579,Agents!A:E,5,FALSE)</f>
        <v>Senior</v>
      </c>
      <c r="R5579" t="str">
        <f>VLOOKUP(G5579,Agents!A:E,2,FALSE)</f>
        <v>Evening</v>
      </c>
    </row>
    <row r="5580" spans="1:18" x14ac:dyDescent="0.35">
      <c r="A5580" t="s">
        <v>9013</v>
      </c>
      <c r="B5580" t="s">
        <v>5585</v>
      </c>
      <c r="C5580" t="s">
        <v>34</v>
      </c>
      <c r="D5580" t="s">
        <v>38</v>
      </c>
      <c r="E5580" s="1">
        <v>46055.105555555558</v>
      </c>
      <c r="F5580" s="1">
        <v>46055.647222222222</v>
      </c>
      <c r="G5580" t="s">
        <v>62</v>
      </c>
      <c r="H5580" t="s">
        <v>15</v>
      </c>
      <c r="I5580" t="s">
        <v>16</v>
      </c>
      <c r="J5580">
        <v>3</v>
      </c>
      <c r="K5580" t="str">
        <f>IF(tickets_dataset[[#This Row],[status]] = "Closed", "Yes","No")</f>
        <v>Yes</v>
      </c>
      <c r="L5580" s="2">
        <f t="shared" si="348"/>
        <v>12.999999999941792</v>
      </c>
      <c r="M5580" t="str">
        <f t="shared" si="349"/>
        <v>No</v>
      </c>
      <c r="N5580" t="str">
        <f t="shared" si="350"/>
        <v>Feb</v>
      </c>
      <c r="O5580" s="2">
        <f t="shared" si="351"/>
        <v>0.54166666666424135</v>
      </c>
      <c r="P5580" t="str">
        <f>VLOOKUP(G5580,Agents!A:E,4,FALSE)</f>
        <v>Team1</v>
      </c>
      <c r="Q5580" t="str">
        <f>VLOOKUP(G5580,Agents!A:E,5,FALSE)</f>
        <v>Junior</v>
      </c>
      <c r="R5580" t="str">
        <f>VLOOKUP(G5580,Agents!A:E,2,FALSE)</f>
        <v>Morning</v>
      </c>
    </row>
    <row r="5581" spans="1:18" x14ac:dyDescent="0.35">
      <c r="A5581" t="s">
        <v>9014</v>
      </c>
      <c r="B5581" t="s">
        <v>9015</v>
      </c>
      <c r="C5581" t="s">
        <v>12</v>
      </c>
      <c r="D5581" t="s">
        <v>26</v>
      </c>
      <c r="E5581" s="1">
        <v>46104.902083333334</v>
      </c>
      <c r="F5581" s="1">
        <v>46107.027083333334</v>
      </c>
      <c r="G5581" t="s">
        <v>62</v>
      </c>
      <c r="H5581" t="s">
        <v>15</v>
      </c>
      <c r="I5581" t="s">
        <v>16</v>
      </c>
      <c r="J5581">
        <v>4</v>
      </c>
      <c r="K5581" t="str">
        <f>IF(tickets_dataset[[#This Row],[status]] = "Closed", "Yes","No")</f>
        <v>Yes</v>
      </c>
      <c r="L5581" s="2">
        <f t="shared" si="348"/>
        <v>51</v>
      </c>
      <c r="M5581" t="str">
        <f t="shared" si="349"/>
        <v>Yes</v>
      </c>
      <c r="N5581" t="str">
        <f t="shared" si="350"/>
        <v>Mar</v>
      </c>
      <c r="O5581" s="2">
        <f t="shared" si="351"/>
        <v>2.125</v>
      </c>
      <c r="P5581" t="str">
        <f>VLOOKUP(G5581,Agents!A:E,4,FALSE)</f>
        <v>Team1</v>
      </c>
      <c r="Q5581" t="str">
        <f>VLOOKUP(G5581,Agents!A:E,5,FALSE)</f>
        <v>Junior</v>
      </c>
      <c r="R5581" t="str">
        <f>VLOOKUP(G5581,Agents!A:E,2,FALSE)</f>
        <v>Morning</v>
      </c>
    </row>
    <row r="5582" spans="1:18" x14ac:dyDescent="0.35">
      <c r="A5582" t="s">
        <v>9016</v>
      </c>
      <c r="B5582" t="s">
        <v>6938</v>
      </c>
      <c r="C5582" t="s">
        <v>76</v>
      </c>
      <c r="D5582" t="s">
        <v>38</v>
      </c>
      <c r="E5582" s="1">
        <v>46097.54583333333</v>
      </c>
      <c r="F5582" s="1">
        <v>46099.504166666666</v>
      </c>
      <c r="G5582" t="s">
        <v>19</v>
      </c>
      <c r="H5582" t="s">
        <v>15</v>
      </c>
      <c r="I5582" t="s">
        <v>16</v>
      </c>
      <c r="J5582">
        <v>4</v>
      </c>
      <c r="K5582" t="str">
        <f>IF(tickets_dataset[[#This Row],[status]] = "Closed", "Yes","No")</f>
        <v>Yes</v>
      </c>
      <c r="L5582" s="2">
        <f t="shared" si="348"/>
        <v>47.000000000058208</v>
      </c>
      <c r="M5582" t="str">
        <f t="shared" si="349"/>
        <v>No</v>
      </c>
      <c r="N5582" t="str">
        <f t="shared" si="350"/>
        <v>Mar</v>
      </c>
      <c r="O5582" s="2">
        <f t="shared" si="351"/>
        <v>1.9583333333357587</v>
      </c>
      <c r="P5582" t="str">
        <f>VLOOKUP(G5582,Agents!A:E,4,FALSE)</f>
        <v>Team4</v>
      </c>
      <c r="Q5582" t="str">
        <f>VLOOKUP(G5582,Agents!A:E,5,FALSE)</f>
        <v>Senior</v>
      </c>
      <c r="R5582" t="str">
        <f>VLOOKUP(G5582,Agents!A:E,2,FALSE)</f>
        <v>Evening</v>
      </c>
    </row>
    <row r="5583" spans="1:18" x14ac:dyDescent="0.35">
      <c r="A5583" t="s">
        <v>9017</v>
      </c>
      <c r="B5583" t="s">
        <v>5481</v>
      </c>
      <c r="C5583" t="s">
        <v>34</v>
      </c>
      <c r="D5583" t="s">
        <v>38</v>
      </c>
      <c r="E5583" s="1">
        <v>46083.588194444441</v>
      </c>
      <c r="F5583" s="1">
        <v>46084.963194444441</v>
      </c>
      <c r="G5583" t="s">
        <v>164</v>
      </c>
      <c r="H5583" t="s">
        <v>15</v>
      </c>
      <c r="I5583" t="s">
        <v>16</v>
      </c>
      <c r="J5583">
        <v>3</v>
      </c>
      <c r="K5583" t="str">
        <f>IF(tickets_dataset[[#This Row],[status]] = "Closed", "Yes","No")</f>
        <v>Yes</v>
      </c>
      <c r="L5583" s="2">
        <f t="shared" si="348"/>
        <v>33</v>
      </c>
      <c r="M5583" t="str">
        <f t="shared" si="349"/>
        <v>No</v>
      </c>
      <c r="N5583" t="str">
        <f t="shared" si="350"/>
        <v>Mar</v>
      </c>
      <c r="O5583" s="2">
        <f t="shared" si="351"/>
        <v>1.375</v>
      </c>
      <c r="P5583" t="str">
        <f>VLOOKUP(G5583,Agents!A:E,4,FALSE)</f>
        <v>Team4</v>
      </c>
      <c r="Q5583" t="str">
        <f>VLOOKUP(G5583,Agents!A:E,5,FALSE)</f>
        <v>Senior</v>
      </c>
      <c r="R5583" t="str">
        <f>VLOOKUP(G5583,Agents!A:E,2,FALSE)</f>
        <v>Evening</v>
      </c>
    </row>
    <row r="5584" spans="1:18" x14ac:dyDescent="0.35">
      <c r="A5584" t="s">
        <v>9018</v>
      </c>
      <c r="B5584" t="s">
        <v>1337</v>
      </c>
      <c r="C5584" t="s">
        <v>22</v>
      </c>
      <c r="D5584" t="s">
        <v>26</v>
      </c>
      <c r="E5584" s="1">
        <v>46071.152083333334</v>
      </c>
      <c r="F5584" s="1">
        <v>46073.402083333334</v>
      </c>
      <c r="G5584" t="s">
        <v>422</v>
      </c>
      <c r="H5584" t="s">
        <v>15</v>
      </c>
      <c r="I5584" t="s">
        <v>68</v>
      </c>
      <c r="J5584">
        <v>3</v>
      </c>
      <c r="K5584" t="str">
        <f>IF(tickets_dataset[[#This Row],[status]] = "Closed", "Yes","No")</f>
        <v>Yes</v>
      </c>
      <c r="L5584" s="2">
        <f t="shared" si="348"/>
        <v>54</v>
      </c>
      <c r="M5584" t="str">
        <f t="shared" si="349"/>
        <v>Yes</v>
      </c>
      <c r="N5584" t="str">
        <f t="shared" si="350"/>
        <v>Feb</v>
      </c>
      <c r="O5584" s="2">
        <f t="shared" si="351"/>
        <v>2.25</v>
      </c>
      <c r="P5584" t="str">
        <f>VLOOKUP(G5584,Agents!A:E,4,FALSE)</f>
        <v>Team5</v>
      </c>
      <c r="Q5584" t="str">
        <f>VLOOKUP(G5584,Agents!A:E,5,FALSE)</f>
        <v>Mid</v>
      </c>
      <c r="R5584" t="str">
        <f>VLOOKUP(G5584,Agents!A:E,2,FALSE)</f>
        <v>Evening</v>
      </c>
    </row>
    <row r="5585" spans="1:18" x14ac:dyDescent="0.35">
      <c r="A5585" t="s">
        <v>9019</v>
      </c>
      <c r="B5585" t="s">
        <v>1080</v>
      </c>
      <c r="C5585" t="s">
        <v>12</v>
      </c>
      <c r="D5585" t="s">
        <v>26</v>
      </c>
      <c r="E5585" s="1">
        <v>46108.165277777778</v>
      </c>
      <c r="F5585" s="1">
        <v>46110.456944444442</v>
      </c>
      <c r="G5585" t="s">
        <v>110</v>
      </c>
      <c r="H5585" t="s">
        <v>15</v>
      </c>
      <c r="I5585" t="s">
        <v>16</v>
      </c>
      <c r="J5585">
        <v>3</v>
      </c>
      <c r="K5585" t="str">
        <f>IF(tickets_dataset[[#This Row],[status]] = "Closed", "Yes","No")</f>
        <v>Yes</v>
      </c>
      <c r="L5585" s="2">
        <f t="shared" si="348"/>
        <v>54.999999999941792</v>
      </c>
      <c r="M5585" t="str">
        <f t="shared" si="349"/>
        <v>Yes</v>
      </c>
      <c r="N5585" t="str">
        <f t="shared" si="350"/>
        <v>Mar</v>
      </c>
      <c r="O5585" s="2">
        <f t="shared" si="351"/>
        <v>2.2916666666642413</v>
      </c>
      <c r="P5585" t="str">
        <f>VLOOKUP(G5585,Agents!A:E,4,FALSE)</f>
        <v>Team4</v>
      </c>
      <c r="Q5585" t="str">
        <f>VLOOKUP(G5585,Agents!A:E,5,FALSE)</f>
        <v>Junior</v>
      </c>
      <c r="R5585" t="str">
        <f>VLOOKUP(G5585,Agents!A:E,2,FALSE)</f>
        <v>Morning</v>
      </c>
    </row>
    <row r="5586" spans="1:18" x14ac:dyDescent="0.35">
      <c r="A5586" t="s">
        <v>9020</v>
      </c>
      <c r="B5586" t="s">
        <v>9021</v>
      </c>
      <c r="C5586" t="s">
        <v>22</v>
      </c>
      <c r="D5586" t="s">
        <v>13</v>
      </c>
      <c r="E5586" s="1">
        <v>46043.70416666667</v>
      </c>
      <c r="F5586" s="1">
        <v>46045.370833333334</v>
      </c>
      <c r="G5586" t="s">
        <v>14</v>
      </c>
      <c r="H5586" t="s">
        <v>15</v>
      </c>
      <c r="I5586" t="s">
        <v>16</v>
      </c>
      <c r="J5586">
        <v>4</v>
      </c>
      <c r="K5586" t="str">
        <f>IF(tickets_dataset[[#This Row],[status]] = "Closed", "Yes","No")</f>
        <v>Yes</v>
      </c>
      <c r="L5586" s="2">
        <f t="shared" si="348"/>
        <v>39.999999999941792</v>
      </c>
      <c r="M5586" t="str">
        <f t="shared" si="349"/>
        <v>No</v>
      </c>
      <c r="N5586" t="str">
        <f t="shared" si="350"/>
        <v>Jan</v>
      </c>
      <c r="O5586" s="2">
        <f t="shared" si="351"/>
        <v>1.6666666666642413</v>
      </c>
      <c r="P5586" t="str">
        <f>VLOOKUP(G5586,Agents!A:E,4,FALSE)</f>
        <v>Team1</v>
      </c>
      <c r="Q5586" t="str">
        <f>VLOOKUP(G5586,Agents!A:E,5,FALSE)</f>
        <v>Senior</v>
      </c>
      <c r="R5586" t="str">
        <f>VLOOKUP(G5586,Agents!A:E,2,FALSE)</f>
        <v>Morning</v>
      </c>
    </row>
    <row r="5587" spans="1:18" x14ac:dyDescent="0.35">
      <c r="A5587" t="s">
        <v>9022</v>
      </c>
      <c r="B5587" t="s">
        <v>9023</v>
      </c>
      <c r="C5587" t="s">
        <v>22</v>
      </c>
      <c r="D5587" t="s">
        <v>38</v>
      </c>
      <c r="E5587" s="1">
        <v>46034.887499999997</v>
      </c>
      <c r="F5587" s="1">
        <v>46038.679166666669</v>
      </c>
      <c r="G5587" t="s">
        <v>35</v>
      </c>
      <c r="H5587" t="s">
        <v>15</v>
      </c>
      <c r="I5587" t="s">
        <v>16</v>
      </c>
      <c r="J5587">
        <v>4</v>
      </c>
      <c r="K5587" t="str">
        <f>IF(tickets_dataset[[#This Row],[status]] = "Closed", "Yes","No")</f>
        <v>Yes</v>
      </c>
      <c r="L5587" s="2">
        <f t="shared" si="348"/>
        <v>91.000000000116415</v>
      </c>
      <c r="M5587" t="str">
        <f t="shared" si="349"/>
        <v>Yes</v>
      </c>
      <c r="N5587" t="str">
        <f t="shared" si="350"/>
        <v>Jan</v>
      </c>
      <c r="O5587" s="2">
        <f t="shared" si="351"/>
        <v>3.7916666666715173</v>
      </c>
      <c r="P5587" t="str">
        <f>VLOOKUP(G5587,Agents!A:E,4,FALSE)</f>
        <v>Team1</v>
      </c>
      <c r="Q5587" t="str">
        <f>VLOOKUP(G5587,Agents!A:E,5,FALSE)</f>
        <v>Senior</v>
      </c>
      <c r="R5587" t="str">
        <f>VLOOKUP(G5587,Agents!A:E,2,FALSE)</f>
        <v>Evening</v>
      </c>
    </row>
    <row r="5588" spans="1:18" x14ac:dyDescent="0.35">
      <c r="A5588" t="s">
        <v>9024</v>
      </c>
      <c r="B5588" t="s">
        <v>7788</v>
      </c>
      <c r="C5588" t="s">
        <v>22</v>
      </c>
      <c r="D5588" t="s">
        <v>13</v>
      </c>
      <c r="E5588" s="1">
        <v>46047.956944444442</v>
      </c>
      <c r="F5588" s="1">
        <v>46048.331944444442</v>
      </c>
      <c r="G5588" t="s">
        <v>80</v>
      </c>
      <c r="H5588" t="s">
        <v>15</v>
      </c>
      <c r="I5588" t="s">
        <v>16</v>
      </c>
      <c r="J5588">
        <v>4</v>
      </c>
      <c r="K5588" t="str">
        <f>IF(tickets_dataset[[#This Row],[status]] = "Closed", "Yes","No")</f>
        <v>Yes</v>
      </c>
      <c r="L5588" s="2">
        <f t="shared" si="348"/>
        <v>9</v>
      </c>
      <c r="M5588" t="str">
        <f t="shared" si="349"/>
        <v>No</v>
      </c>
      <c r="N5588" t="str">
        <f t="shared" si="350"/>
        <v>Jan</v>
      </c>
      <c r="O5588" s="2">
        <f t="shared" si="351"/>
        <v>0.375</v>
      </c>
      <c r="P5588" t="str">
        <f>VLOOKUP(G5588,Agents!A:E,4,FALSE)</f>
        <v>Team3</v>
      </c>
      <c r="Q5588" t="str">
        <f>VLOOKUP(G5588,Agents!A:E,5,FALSE)</f>
        <v>Junior</v>
      </c>
      <c r="R5588" t="str">
        <f>VLOOKUP(G5588,Agents!A:E,2,FALSE)</f>
        <v>Evening</v>
      </c>
    </row>
    <row r="5589" spans="1:18" x14ac:dyDescent="0.35">
      <c r="A5589" t="s">
        <v>9025</v>
      </c>
      <c r="B5589" t="s">
        <v>3405</v>
      </c>
      <c r="C5589" t="s">
        <v>50</v>
      </c>
      <c r="D5589" t="s">
        <v>26</v>
      </c>
      <c r="E5589" s="1">
        <v>46101.472916666666</v>
      </c>
      <c r="F5589" s="1">
        <v>46102.556250000001</v>
      </c>
      <c r="G5589" t="s">
        <v>190</v>
      </c>
      <c r="H5589" t="s">
        <v>15</v>
      </c>
      <c r="I5589" t="s">
        <v>16</v>
      </c>
      <c r="J5589">
        <v>3</v>
      </c>
      <c r="K5589" t="str">
        <f>IF(tickets_dataset[[#This Row],[status]] = "Closed", "Yes","No")</f>
        <v>Yes</v>
      </c>
      <c r="L5589" s="2">
        <f t="shared" si="348"/>
        <v>26.000000000058208</v>
      </c>
      <c r="M5589" t="str">
        <f t="shared" si="349"/>
        <v>No</v>
      </c>
      <c r="N5589" t="str">
        <f t="shared" si="350"/>
        <v>Mar</v>
      </c>
      <c r="O5589" s="2">
        <f t="shared" si="351"/>
        <v>1.0833333333357587</v>
      </c>
      <c r="P5589" t="str">
        <f>VLOOKUP(G5589,Agents!A:E,4,FALSE)</f>
        <v>Team1</v>
      </c>
      <c r="Q5589" t="str">
        <f>VLOOKUP(G5589,Agents!A:E,5,FALSE)</f>
        <v>Senior</v>
      </c>
      <c r="R5589" t="str">
        <f>VLOOKUP(G5589,Agents!A:E,2,FALSE)</f>
        <v>Night</v>
      </c>
    </row>
    <row r="5590" spans="1:18" x14ac:dyDescent="0.35">
      <c r="A5590" t="s">
        <v>9026</v>
      </c>
      <c r="B5590" t="s">
        <v>9027</v>
      </c>
      <c r="C5590" t="s">
        <v>50</v>
      </c>
      <c r="D5590" t="s">
        <v>13</v>
      </c>
      <c r="E5590" s="1">
        <v>46026.275000000001</v>
      </c>
      <c r="F5590" s="1">
        <v>46027.60833333333</v>
      </c>
      <c r="G5590" t="s">
        <v>103</v>
      </c>
      <c r="H5590" t="s">
        <v>15</v>
      </c>
      <c r="I5590" t="s">
        <v>16</v>
      </c>
      <c r="J5590">
        <v>4</v>
      </c>
      <c r="K5590" t="str">
        <f>IF(tickets_dataset[[#This Row],[status]] = "Closed", "Yes","No")</f>
        <v>Yes</v>
      </c>
      <c r="L5590" s="2">
        <f t="shared" si="348"/>
        <v>31.999999999883585</v>
      </c>
      <c r="M5590" t="str">
        <f t="shared" si="349"/>
        <v>No</v>
      </c>
      <c r="N5590" t="str">
        <f t="shared" si="350"/>
        <v>Jan</v>
      </c>
      <c r="O5590" s="2">
        <f t="shared" si="351"/>
        <v>1.3333333333284827</v>
      </c>
      <c r="P5590" t="str">
        <f>VLOOKUP(G5590,Agents!A:E,4,FALSE)</f>
        <v>Team4</v>
      </c>
      <c r="Q5590" t="str">
        <f>VLOOKUP(G5590,Agents!A:E,5,FALSE)</f>
        <v>Senior</v>
      </c>
      <c r="R5590" t="str">
        <f>VLOOKUP(G5590,Agents!A:E,2,FALSE)</f>
        <v>Night</v>
      </c>
    </row>
    <row r="5591" spans="1:18" x14ac:dyDescent="0.35">
      <c r="A5591" t="s">
        <v>9028</v>
      </c>
      <c r="B5591" t="s">
        <v>3432</v>
      </c>
      <c r="C5591" t="s">
        <v>50</v>
      </c>
      <c r="D5591" t="s">
        <v>38</v>
      </c>
      <c r="E5591" s="1">
        <v>46045.302083333336</v>
      </c>
      <c r="F5591" s="1">
        <v>46048.135416666664</v>
      </c>
      <c r="G5591" t="s">
        <v>216</v>
      </c>
      <c r="H5591" t="s">
        <v>15</v>
      </c>
      <c r="I5591" t="s">
        <v>16</v>
      </c>
      <c r="J5591">
        <v>3</v>
      </c>
      <c r="K5591" t="str">
        <f>IF(tickets_dataset[[#This Row],[status]] = "Closed", "Yes","No")</f>
        <v>Yes</v>
      </c>
      <c r="L5591" s="2">
        <f t="shared" si="348"/>
        <v>67.999999999883585</v>
      </c>
      <c r="M5591" t="str">
        <f t="shared" si="349"/>
        <v>Yes</v>
      </c>
      <c r="N5591" t="str">
        <f t="shared" si="350"/>
        <v>Jan</v>
      </c>
      <c r="O5591" s="2">
        <f t="shared" si="351"/>
        <v>2.8333333333284827</v>
      </c>
      <c r="P5591" t="str">
        <f>VLOOKUP(G5591,Agents!A:E,4,FALSE)</f>
        <v>Team5</v>
      </c>
      <c r="Q5591" t="str">
        <f>VLOOKUP(G5591,Agents!A:E,5,FALSE)</f>
        <v>Junior</v>
      </c>
      <c r="R5591" t="str">
        <f>VLOOKUP(G5591,Agents!A:E,2,FALSE)</f>
        <v>Evening</v>
      </c>
    </row>
    <row r="5592" spans="1:18" x14ac:dyDescent="0.35">
      <c r="A5592" t="s">
        <v>9029</v>
      </c>
      <c r="B5592" t="s">
        <v>8864</v>
      </c>
      <c r="C5592" t="s">
        <v>76</v>
      </c>
      <c r="D5592" t="s">
        <v>13</v>
      </c>
      <c r="E5592" s="1">
        <v>46077.034722222219</v>
      </c>
      <c r="F5592" s="1">
        <v>46077.909722222219</v>
      </c>
      <c r="G5592" t="s">
        <v>91</v>
      </c>
      <c r="H5592" t="s">
        <v>15</v>
      </c>
      <c r="I5592" t="s">
        <v>16</v>
      </c>
      <c r="J5592">
        <v>4</v>
      </c>
      <c r="K5592" t="str">
        <f>IF(tickets_dataset[[#This Row],[status]] = "Closed", "Yes","No")</f>
        <v>Yes</v>
      </c>
      <c r="L5592" s="2">
        <f t="shared" si="348"/>
        <v>21</v>
      </c>
      <c r="M5592" t="str">
        <f t="shared" si="349"/>
        <v>No</v>
      </c>
      <c r="N5592" t="str">
        <f t="shared" si="350"/>
        <v>Feb</v>
      </c>
      <c r="O5592" s="2">
        <f t="shared" si="351"/>
        <v>0.875</v>
      </c>
      <c r="P5592" t="str">
        <f>VLOOKUP(G5592,Agents!A:E,4,FALSE)</f>
        <v>Team5</v>
      </c>
      <c r="Q5592" t="str">
        <f>VLOOKUP(G5592,Agents!A:E,5,FALSE)</f>
        <v>Mid</v>
      </c>
      <c r="R5592" t="str">
        <f>VLOOKUP(G5592,Agents!A:E,2,FALSE)</f>
        <v>Night</v>
      </c>
    </row>
    <row r="5593" spans="1:18" x14ac:dyDescent="0.35">
      <c r="A5593" t="s">
        <v>9030</v>
      </c>
      <c r="B5593" t="s">
        <v>5572</v>
      </c>
      <c r="C5593" t="s">
        <v>34</v>
      </c>
      <c r="D5593" t="s">
        <v>38</v>
      </c>
      <c r="E5593" s="1">
        <v>46036.749305555553</v>
      </c>
      <c r="F5593" s="1">
        <v>46037.040972222225</v>
      </c>
      <c r="G5593" t="s">
        <v>83</v>
      </c>
      <c r="H5593" t="s">
        <v>15</v>
      </c>
      <c r="I5593" t="s">
        <v>16</v>
      </c>
      <c r="J5593">
        <v>5</v>
      </c>
      <c r="K5593" t="str">
        <f>IF(tickets_dataset[[#This Row],[status]] = "Closed", "Yes","No")</f>
        <v>Yes</v>
      </c>
      <c r="L5593" s="2">
        <f t="shared" si="348"/>
        <v>7.0000000001164153</v>
      </c>
      <c r="M5593" t="str">
        <f t="shared" si="349"/>
        <v>No</v>
      </c>
      <c r="N5593" t="str">
        <f t="shared" si="350"/>
        <v>Jan</v>
      </c>
      <c r="O5593" s="2">
        <f t="shared" si="351"/>
        <v>0.29166666667151731</v>
      </c>
      <c r="P5593" t="str">
        <f>VLOOKUP(G5593,Agents!A:E,4,FALSE)</f>
        <v>Team2</v>
      </c>
      <c r="Q5593" t="str">
        <f>VLOOKUP(G5593,Agents!A:E,5,FALSE)</f>
        <v>Junior</v>
      </c>
      <c r="R5593" t="str">
        <f>VLOOKUP(G5593,Agents!A:E,2,FALSE)</f>
        <v>Night</v>
      </c>
    </row>
    <row r="5594" spans="1:18" x14ac:dyDescent="0.35">
      <c r="A5594" t="s">
        <v>9031</v>
      </c>
      <c r="B5594" t="s">
        <v>1855</v>
      </c>
      <c r="C5594" t="s">
        <v>12</v>
      </c>
      <c r="D5594" t="s">
        <v>13</v>
      </c>
      <c r="E5594" s="1">
        <v>46037.106249999997</v>
      </c>
      <c r="F5594" s="1">
        <v>46037.647916666669</v>
      </c>
      <c r="G5594" t="s">
        <v>119</v>
      </c>
      <c r="H5594" t="s">
        <v>132</v>
      </c>
      <c r="I5594" t="s">
        <v>16</v>
      </c>
      <c r="J5594">
        <v>4</v>
      </c>
      <c r="K5594" t="str">
        <f>IF(tickets_dataset[[#This Row],[status]] = "Closed", "Yes","No")</f>
        <v>No</v>
      </c>
      <c r="L5594" s="2">
        <f t="shared" si="348"/>
        <v>13.000000000116415</v>
      </c>
      <c r="M5594" t="str">
        <f t="shared" si="349"/>
        <v>No</v>
      </c>
      <c r="N5594" t="str">
        <f t="shared" si="350"/>
        <v>Jan</v>
      </c>
      <c r="O5594" s="2">
        <f t="shared" si="351"/>
        <v>0.54166666667151731</v>
      </c>
      <c r="P5594" t="str">
        <f>VLOOKUP(G5594,Agents!A:E,4,FALSE)</f>
        <v>Team1</v>
      </c>
      <c r="Q5594" t="str">
        <f>VLOOKUP(G5594,Agents!A:E,5,FALSE)</f>
        <v>Junior</v>
      </c>
      <c r="R5594" t="str">
        <f>VLOOKUP(G5594,Agents!A:E,2,FALSE)</f>
        <v>Morning</v>
      </c>
    </row>
    <row r="5595" spans="1:18" x14ac:dyDescent="0.35">
      <c r="A5595" t="s">
        <v>9032</v>
      </c>
      <c r="B5595" t="s">
        <v>2395</v>
      </c>
      <c r="C5595" t="s">
        <v>50</v>
      </c>
      <c r="D5595" t="s">
        <v>38</v>
      </c>
      <c r="E5595" s="1">
        <v>46024.380555555559</v>
      </c>
      <c r="F5595" s="1">
        <v>46028.005555555559</v>
      </c>
      <c r="G5595" t="s">
        <v>31</v>
      </c>
      <c r="H5595" t="s">
        <v>15</v>
      </c>
      <c r="I5595" t="s">
        <v>16</v>
      </c>
      <c r="J5595">
        <v>4</v>
      </c>
      <c r="K5595" t="str">
        <f>IF(tickets_dataset[[#This Row],[status]] = "Closed", "Yes","No")</f>
        <v>Yes</v>
      </c>
      <c r="L5595" s="2">
        <f t="shared" si="348"/>
        <v>87</v>
      </c>
      <c r="M5595" t="str">
        <f t="shared" si="349"/>
        <v>Yes</v>
      </c>
      <c r="N5595" t="str">
        <f t="shared" si="350"/>
        <v>Jan</v>
      </c>
      <c r="O5595" s="2">
        <f t="shared" si="351"/>
        <v>3.625</v>
      </c>
      <c r="P5595" t="str">
        <f>VLOOKUP(G5595,Agents!A:E,4,FALSE)</f>
        <v>Team5</v>
      </c>
      <c r="Q5595" t="str">
        <f>VLOOKUP(G5595,Agents!A:E,5,FALSE)</f>
        <v>Senior</v>
      </c>
      <c r="R5595" t="str">
        <f>VLOOKUP(G5595,Agents!A:E,2,FALSE)</f>
        <v>Evening</v>
      </c>
    </row>
    <row r="5596" spans="1:18" x14ac:dyDescent="0.35">
      <c r="A5596" t="s">
        <v>9033</v>
      </c>
      <c r="B5596" t="s">
        <v>524</v>
      </c>
      <c r="C5596" t="s">
        <v>12</v>
      </c>
      <c r="D5596" t="s">
        <v>38</v>
      </c>
      <c r="E5596" s="1">
        <v>46032.265972222223</v>
      </c>
      <c r="F5596" s="1">
        <v>46035.890972222223</v>
      </c>
      <c r="G5596" t="s">
        <v>311</v>
      </c>
      <c r="H5596" t="s">
        <v>15</v>
      </c>
      <c r="I5596" t="s">
        <v>16</v>
      </c>
      <c r="J5596">
        <v>3</v>
      </c>
      <c r="K5596" t="str">
        <f>IF(tickets_dataset[[#This Row],[status]] = "Closed", "Yes","No")</f>
        <v>Yes</v>
      </c>
      <c r="L5596" s="2">
        <f t="shared" si="348"/>
        <v>87</v>
      </c>
      <c r="M5596" t="str">
        <f t="shared" si="349"/>
        <v>Yes</v>
      </c>
      <c r="N5596" t="str">
        <f t="shared" si="350"/>
        <v>Jan</v>
      </c>
      <c r="O5596" s="2">
        <f t="shared" si="351"/>
        <v>3.625</v>
      </c>
      <c r="P5596" t="str">
        <f>VLOOKUP(G5596,Agents!A:E,4,FALSE)</f>
        <v>Team5</v>
      </c>
      <c r="Q5596" t="str">
        <f>VLOOKUP(G5596,Agents!A:E,5,FALSE)</f>
        <v>Senior</v>
      </c>
      <c r="R5596" t="str">
        <f>VLOOKUP(G5596,Agents!A:E,2,FALSE)</f>
        <v>Evening</v>
      </c>
    </row>
    <row r="5597" spans="1:18" x14ac:dyDescent="0.35">
      <c r="A5597" t="s">
        <v>9034</v>
      </c>
      <c r="B5597" t="s">
        <v>9035</v>
      </c>
      <c r="C5597" t="s">
        <v>50</v>
      </c>
      <c r="D5597" t="s">
        <v>38</v>
      </c>
      <c r="E5597" s="1">
        <v>46056.206944444442</v>
      </c>
      <c r="F5597" s="1">
        <v>46056.706944444442</v>
      </c>
      <c r="G5597" t="s">
        <v>131</v>
      </c>
      <c r="H5597" t="s">
        <v>28</v>
      </c>
      <c r="I5597" t="s">
        <v>16</v>
      </c>
      <c r="J5597">
        <v>4</v>
      </c>
      <c r="K5597" t="str">
        <f>IF(tickets_dataset[[#This Row],[status]] = "Closed", "Yes","No")</f>
        <v>No</v>
      </c>
      <c r="L5597" s="2">
        <f t="shared" si="348"/>
        <v>12</v>
      </c>
      <c r="M5597" t="str">
        <f t="shared" si="349"/>
        <v>No</v>
      </c>
      <c r="N5597" t="str">
        <f t="shared" si="350"/>
        <v>Feb</v>
      </c>
      <c r="O5597" s="2">
        <f t="shared" si="351"/>
        <v>0.5</v>
      </c>
      <c r="P5597" t="str">
        <f>VLOOKUP(G5597,Agents!A:E,4,FALSE)</f>
        <v>Team4</v>
      </c>
      <c r="Q5597" t="str">
        <f>VLOOKUP(G5597,Agents!A:E,5,FALSE)</f>
        <v>Junior</v>
      </c>
      <c r="R5597" t="str">
        <f>VLOOKUP(G5597,Agents!A:E,2,FALSE)</f>
        <v>Night</v>
      </c>
    </row>
    <row r="5598" spans="1:18" x14ac:dyDescent="0.35">
      <c r="A5598" t="s">
        <v>9036</v>
      </c>
      <c r="B5598" t="s">
        <v>1281</v>
      </c>
      <c r="C5598" t="s">
        <v>34</v>
      </c>
      <c r="D5598" t="s">
        <v>38</v>
      </c>
      <c r="E5598" s="1">
        <v>46052.484027777777</v>
      </c>
      <c r="F5598" s="1">
        <v>46056.359027777777</v>
      </c>
      <c r="G5598" t="s">
        <v>156</v>
      </c>
      <c r="H5598" t="s">
        <v>132</v>
      </c>
      <c r="I5598" t="s">
        <v>16</v>
      </c>
      <c r="J5598">
        <v>3</v>
      </c>
      <c r="K5598" t="str">
        <f>IF(tickets_dataset[[#This Row],[status]] = "Closed", "Yes","No")</f>
        <v>No</v>
      </c>
      <c r="L5598" s="2">
        <f t="shared" si="348"/>
        <v>93</v>
      </c>
      <c r="M5598" t="str">
        <f t="shared" si="349"/>
        <v>Yes</v>
      </c>
      <c r="N5598" t="str">
        <f t="shared" si="350"/>
        <v>Jan</v>
      </c>
      <c r="O5598" s="2">
        <f t="shared" si="351"/>
        <v>3.875</v>
      </c>
      <c r="P5598" t="str">
        <f>VLOOKUP(G5598,Agents!A:E,4,FALSE)</f>
        <v>Team3</v>
      </c>
      <c r="Q5598" t="str">
        <f>VLOOKUP(G5598,Agents!A:E,5,FALSE)</f>
        <v>Mid</v>
      </c>
      <c r="R5598" t="str">
        <f>VLOOKUP(G5598,Agents!A:E,2,FALSE)</f>
        <v>Evening</v>
      </c>
    </row>
    <row r="5599" spans="1:18" x14ac:dyDescent="0.35">
      <c r="A5599" t="s">
        <v>9037</v>
      </c>
      <c r="B5599" t="s">
        <v>6265</v>
      </c>
      <c r="C5599" t="s">
        <v>12</v>
      </c>
      <c r="D5599" t="s">
        <v>13</v>
      </c>
      <c r="E5599" s="1">
        <v>46049.585416666669</v>
      </c>
      <c r="F5599" s="1">
        <v>46050.210416666669</v>
      </c>
      <c r="G5599" t="s">
        <v>256</v>
      </c>
      <c r="H5599" t="s">
        <v>15</v>
      </c>
      <c r="I5599" t="s">
        <v>16</v>
      </c>
      <c r="J5599">
        <v>4</v>
      </c>
      <c r="K5599" t="str">
        <f>IF(tickets_dataset[[#This Row],[status]] = "Closed", "Yes","No")</f>
        <v>Yes</v>
      </c>
      <c r="L5599" s="2">
        <f t="shared" si="348"/>
        <v>15</v>
      </c>
      <c r="M5599" t="str">
        <f t="shared" si="349"/>
        <v>No</v>
      </c>
      <c r="N5599" t="str">
        <f t="shared" si="350"/>
        <v>Jan</v>
      </c>
      <c r="O5599" s="2">
        <f t="shared" si="351"/>
        <v>0.625</v>
      </c>
      <c r="P5599" t="str">
        <f>VLOOKUP(G5599,Agents!A:E,4,FALSE)</f>
        <v>Team1</v>
      </c>
      <c r="Q5599" t="str">
        <f>VLOOKUP(G5599,Agents!A:E,5,FALSE)</f>
        <v>Mid</v>
      </c>
      <c r="R5599" t="str">
        <f>VLOOKUP(G5599,Agents!A:E,2,FALSE)</f>
        <v>Morning</v>
      </c>
    </row>
    <row r="5600" spans="1:18" x14ac:dyDescent="0.35">
      <c r="A5600" t="s">
        <v>9038</v>
      </c>
      <c r="B5600" t="s">
        <v>1420</v>
      </c>
      <c r="C5600" t="s">
        <v>34</v>
      </c>
      <c r="D5600" t="s">
        <v>38</v>
      </c>
      <c r="E5600" s="1">
        <v>46065.838194444441</v>
      </c>
      <c r="F5600" s="1">
        <v>46069.463194444441</v>
      </c>
      <c r="G5600" t="s">
        <v>216</v>
      </c>
      <c r="H5600" t="s">
        <v>15</v>
      </c>
      <c r="I5600" t="s">
        <v>16</v>
      </c>
      <c r="J5600">
        <v>4</v>
      </c>
      <c r="K5600" t="str">
        <f>IF(tickets_dataset[[#This Row],[status]] = "Closed", "Yes","No")</f>
        <v>Yes</v>
      </c>
      <c r="L5600" s="2">
        <f t="shared" si="348"/>
        <v>87</v>
      </c>
      <c r="M5600" t="str">
        <f t="shared" si="349"/>
        <v>Yes</v>
      </c>
      <c r="N5600" t="str">
        <f t="shared" si="350"/>
        <v>Feb</v>
      </c>
      <c r="O5600" s="2">
        <f t="shared" si="351"/>
        <v>3.625</v>
      </c>
      <c r="P5600" t="str">
        <f>VLOOKUP(G5600,Agents!A:E,4,FALSE)</f>
        <v>Team5</v>
      </c>
      <c r="Q5600" t="str">
        <f>VLOOKUP(G5600,Agents!A:E,5,FALSE)</f>
        <v>Junior</v>
      </c>
      <c r="R5600" t="str">
        <f>VLOOKUP(G5600,Agents!A:E,2,FALSE)</f>
        <v>Evening</v>
      </c>
    </row>
    <row r="5601" spans="1:18" x14ac:dyDescent="0.35">
      <c r="A5601" t="s">
        <v>9039</v>
      </c>
      <c r="B5601" t="s">
        <v>9040</v>
      </c>
      <c r="C5601" t="s">
        <v>50</v>
      </c>
      <c r="D5601" t="s">
        <v>38</v>
      </c>
      <c r="E5601" s="1">
        <v>46024.570833333331</v>
      </c>
      <c r="F5601" s="1">
        <v>46027.362500000003</v>
      </c>
      <c r="G5601" t="s">
        <v>216</v>
      </c>
      <c r="H5601" t="s">
        <v>15</v>
      </c>
      <c r="I5601" t="s">
        <v>16</v>
      </c>
      <c r="J5601">
        <v>5</v>
      </c>
      <c r="K5601" t="str">
        <f>IF(tickets_dataset[[#This Row],[status]] = "Closed", "Yes","No")</f>
        <v>Yes</v>
      </c>
      <c r="L5601" s="2">
        <f t="shared" si="348"/>
        <v>67.000000000116415</v>
      </c>
      <c r="M5601" t="str">
        <f t="shared" si="349"/>
        <v>Yes</v>
      </c>
      <c r="N5601" t="str">
        <f t="shared" si="350"/>
        <v>Jan</v>
      </c>
      <c r="O5601" s="2">
        <f t="shared" si="351"/>
        <v>2.7916666666715173</v>
      </c>
      <c r="P5601" t="str">
        <f>VLOOKUP(G5601,Agents!A:E,4,FALSE)</f>
        <v>Team5</v>
      </c>
      <c r="Q5601" t="str">
        <f>VLOOKUP(G5601,Agents!A:E,5,FALSE)</f>
        <v>Junior</v>
      </c>
      <c r="R5601" t="str">
        <f>VLOOKUP(G5601,Agents!A:E,2,FALSE)</f>
        <v>Evening</v>
      </c>
    </row>
    <row r="5602" spans="1:18" x14ac:dyDescent="0.35">
      <c r="A5602" t="s">
        <v>9041</v>
      </c>
      <c r="B5602" t="s">
        <v>9042</v>
      </c>
      <c r="C5602" t="s">
        <v>76</v>
      </c>
      <c r="D5602" t="s">
        <v>38</v>
      </c>
      <c r="E5602" s="1">
        <v>46096.783333333333</v>
      </c>
      <c r="F5602" s="1">
        <v>46098.2</v>
      </c>
      <c r="G5602" t="s">
        <v>83</v>
      </c>
      <c r="H5602" t="s">
        <v>15</v>
      </c>
      <c r="I5602" t="s">
        <v>16</v>
      </c>
      <c r="J5602">
        <v>3</v>
      </c>
      <c r="K5602" t="str">
        <f>IF(tickets_dataset[[#This Row],[status]] = "Closed", "Yes","No")</f>
        <v>Yes</v>
      </c>
      <c r="L5602" s="2">
        <f t="shared" si="348"/>
        <v>33.999999999941792</v>
      </c>
      <c r="M5602" t="str">
        <f t="shared" si="349"/>
        <v>No</v>
      </c>
      <c r="N5602" t="str">
        <f t="shared" si="350"/>
        <v>Mar</v>
      </c>
      <c r="O5602" s="2">
        <f t="shared" si="351"/>
        <v>1.4166666666642413</v>
      </c>
      <c r="P5602" t="str">
        <f>VLOOKUP(G5602,Agents!A:E,4,FALSE)</f>
        <v>Team2</v>
      </c>
      <c r="Q5602" t="str">
        <f>VLOOKUP(G5602,Agents!A:E,5,FALSE)</f>
        <v>Junior</v>
      </c>
      <c r="R5602" t="str">
        <f>VLOOKUP(G5602,Agents!A:E,2,FALSE)</f>
        <v>Night</v>
      </c>
    </row>
    <row r="5603" spans="1:18" x14ac:dyDescent="0.35">
      <c r="A5603" t="s">
        <v>9043</v>
      </c>
      <c r="B5603" t="s">
        <v>9044</v>
      </c>
      <c r="C5603" t="s">
        <v>50</v>
      </c>
      <c r="D5603" t="s">
        <v>38</v>
      </c>
      <c r="E5603" s="1">
        <v>46108.484027777777</v>
      </c>
      <c r="F5603" s="1">
        <v>46110.692361111112</v>
      </c>
      <c r="G5603" t="s">
        <v>19</v>
      </c>
      <c r="H5603" t="s">
        <v>15</v>
      </c>
      <c r="I5603" t="s">
        <v>16</v>
      </c>
      <c r="J5603">
        <v>4</v>
      </c>
      <c r="K5603" t="str">
        <f>IF(tickets_dataset[[#This Row],[status]] = "Closed", "Yes","No")</f>
        <v>Yes</v>
      </c>
      <c r="L5603" s="2">
        <f t="shared" si="348"/>
        <v>53.000000000058208</v>
      </c>
      <c r="M5603" t="str">
        <f t="shared" si="349"/>
        <v>Yes</v>
      </c>
      <c r="N5603" t="str">
        <f t="shared" si="350"/>
        <v>Mar</v>
      </c>
      <c r="O5603" s="2">
        <f t="shared" si="351"/>
        <v>2.2083333333357587</v>
      </c>
      <c r="P5603" t="str">
        <f>VLOOKUP(G5603,Agents!A:E,4,FALSE)</f>
        <v>Team4</v>
      </c>
      <c r="Q5603" t="str">
        <f>VLOOKUP(G5603,Agents!A:E,5,FALSE)</f>
        <v>Senior</v>
      </c>
      <c r="R5603" t="str">
        <f>VLOOKUP(G5603,Agents!A:E,2,FALSE)</f>
        <v>Evening</v>
      </c>
    </row>
    <row r="5604" spans="1:18" x14ac:dyDescent="0.35">
      <c r="A5604" t="s">
        <v>9045</v>
      </c>
      <c r="B5604" t="s">
        <v>5466</v>
      </c>
      <c r="C5604" t="s">
        <v>76</v>
      </c>
      <c r="D5604" t="s">
        <v>13</v>
      </c>
      <c r="E5604" s="1">
        <v>46048.450694444444</v>
      </c>
      <c r="F5604" s="1">
        <v>46049.40902777778</v>
      </c>
      <c r="G5604" t="s">
        <v>14</v>
      </c>
      <c r="H5604" t="s">
        <v>15</v>
      </c>
      <c r="I5604" t="s">
        <v>16</v>
      </c>
      <c r="J5604">
        <v>5</v>
      </c>
      <c r="K5604" t="str">
        <f>IF(tickets_dataset[[#This Row],[status]] = "Closed", "Yes","No")</f>
        <v>Yes</v>
      </c>
      <c r="L5604" s="2">
        <f t="shared" si="348"/>
        <v>23.000000000058208</v>
      </c>
      <c r="M5604" t="str">
        <f t="shared" si="349"/>
        <v>No</v>
      </c>
      <c r="N5604" t="str">
        <f t="shared" si="350"/>
        <v>Jan</v>
      </c>
      <c r="O5604" s="2">
        <f t="shared" si="351"/>
        <v>0.95833333333575865</v>
      </c>
      <c r="P5604" t="str">
        <f>VLOOKUP(G5604,Agents!A:E,4,FALSE)</f>
        <v>Team1</v>
      </c>
      <c r="Q5604" t="str">
        <f>VLOOKUP(G5604,Agents!A:E,5,FALSE)</f>
        <v>Senior</v>
      </c>
      <c r="R5604" t="str">
        <f>VLOOKUP(G5604,Agents!A:E,2,FALSE)</f>
        <v>Morning</v>
      </c>
    </row>
    <row r="5605" spans="1:18" x14ac:dyDescent="0.35">
      <c r="A5605" t="s">
        <v>9046</v>
      </c>
      <c r="B5605" t="s">
        <v>72</v>
      </c>
      <c r="C5605" t="s">
        <v>50</v>
      </c>
      <c r="D5605" t="s">
        <v>26</v>
      </c>
      <c r="E5605" s="1">
        <v>46099.063888888886</v>
      </c>
      <c r="F5605" s="1">
        <v>46101.188888888886</v>
      </c>
      <c r="G5605" t="s">
        <v>67</v>
      </c>
      <c r="H5605" t="s">
        <v>15</v>
      </c>
      <c r="I5605" t="s">
        <v>16</v>
      </c>
      <c r="J5605">
        <v>5</v>
      </c>
      <c r="K5605" t="str">
        <f>IF(tickets_dataset[[#This Row],[status]] = "Closed", "Yes","No")</f>
        <v>Yes</v>
      </c>
      <c r="L5605" s="2">
        <f t="shared" si="348"/>
        <v>51</v>
      </c>
      <c r="M5605" t="str">
        <f t="shared" si="349"/>
        <v>Yes</v>
      </c>
      <c r="N5605" t="str">
        <f t="shared" si="350"/>
        <v>Mar</v>
      </c>
      <c r="O5605" s="2">
        <f t="shared" si="351"/>
        <v>2.125</v>
      </c>
      <c r="P5605" t="str">
        <f>VLOOKUP(G5605,Agents!A:E,4,FALSE)</f>
        <v>Team5</v>
      </c>
      <c r="Q5605" t="str">
        <f>VLOOKUP(G5605,Agents!A:E,5,FALSE)</f>
        <v>Junior</v>
      </c>
      <c r="R5605" t="str">
        <f>VLOOKUP(G5605,Agents!A:E,2,FALSE)</f>
        <v>Evening</v>
      </c>
    </row>
    <row r="5606" spans="1:18" x14ac:dyDescent="0.35">
      <c r="A5606" t="s">
        <v>9047</v>
      </c>
      <c r="B5606" t="s">
        <v>4414</v>
      </c>
      <c r="C5606" t="s">
        <v>50</v>
      </c>
      <c r="D5606" t="s">
        <v>13</v>
      </c>
      <c r="E5606" s="1">
        <v>46080.444444444445</v>
      </c>
      <c r="F5606" s="1">
        <v>46081.861111111109</v>
      </c>
      <c r="G5606" t="s">
        <v>19</v>
      </c>
      <c r="H5606" t="s">
        <v>28</v>
      </c>
      <c r="I5606" t="s">
        <v>16</v>
      </c>
      <c r="J5606">
        <v>4</v>
      </c>
      <c r="K5606" t="str">
        <f>IF(tickets_dataset[[#This Row],[status]] = "Closed", "Yes","No")</f>
        <v>No</v>
      </c>
      <c r="L5606" s="2">
        <f t="shared" si="348"/>
        <v>33.999999999941792</v>
      </c>
      <c r="M5606" t="str">
        <f t="shared" si="349"/>
        <v>No</v>
      </c>
      <c r="N5606" t="str">
        <f t="shared" si="350"/>
        <v>Feb</v>
      </c>
      <c r="O5606" s="2">
        <f t="shared" si="351"/>
        <v>1.4166666666642413</v>
      </c>
      <c r="P5606" t="str">
        <f>VLOOKUP(G5606,Agents!A:E,4,FALSE)</f>
        <v>Team4</v>
      </c>
      <c r="Q5606" t="str">
        <f>VLOOKUP(G5606,Agents!A:E,5,FALSE)</f>
        <v>Senior</v>
      </c>
      <c r="R5606" t="str">
        <f>VLOOKUP(G5606,Agents!A:E,2,FALSE)</f>
        <v>Evening</v>
      </c>
    </row>
    <row r="5607" spans="1:18" x14ac:dyDescent="0.35">
      <c r="A5607" t="s">
        <v>9048</v>
      </c>
      <c r="B5607" t="s">
        <v>6304</v>
      </c>
      <c r="C5607" t="s">
        <v>22</v>
      </c>
      <c r="D5607" t="s">
        <v>13</v>
      </c>
      <c r="E5607" s="1">
        <v>46096.703472222223</v>
      </c>
      <c r="F5607" s="1">
        <v>46097.995138888888</v>
      </c>
      <c r="G5607" t="s">
        <v>311</v>
      </c>
      <c r="H5607" t="s">
        <v>15</v>
      </c>
      <c r="I5607" t="s">
        <v>16</v>
      </c>
      <c r="J5607">
        <v>4</v>
      </c>
      <c r="K5607" t="str">
        <f>IF(tickets_dataset[[#This Row],[status]] = "Closed", "Yes","No")</f>
        <v>Yes</v>
      </c>
      <c r="L5607" s="2">
        <f t="shared" si="348"/>
        <v>30.999999999941792</v>
      </c>
      <c r="M5607" t="str">
        <f t="shared" si="349"/>
        <v>No</v>
      </c>
      <c r="N5607" t="str">
        <f t="shared" si="350"/>
        <v>Mar</v>
      </c>
      <c r="O5607" s="2">
        <f t="shared" si="351"/>
        <v>1.2916666666642413</v>
      </c>
      <c r="P5607" t="str">
        <f>VLOOKUP(G5607,Agents!A:E,4,FALSE)</f>
        <v>Team5</v>
      </c>
      <c r="Q5607" t="str">
        <f>VLOOKUP(G5607,Agents!A:E,5,FALSE)</f>
        <v>Senior</v>
      </c>
      <c r="R5607" t="str">
        <f>VLOOKUP(G5607,Agents!A:E,2,FALSE)</f>
        <v>Evening</v>
      </c>
    </row>
    <row r="5608" spans="1:18" x14ac:dyDescent="0.35">
      <c r="A5608" t="s">
        <v>9049</v>
      </c>
      <c r="B5608" t="s">
        <v>9050</v>
      </c>
      <c r="C5608" t="s">
        <v>34</v>
      </c>
      <c r="D5608" t="s">
        <v>26</v>
      </c>
      <c r="E5608" s="1">
        <v>46041.170138888891</v>
      </c>
      <c r="F5608" s="1">
        <v>46042.211805555555</v>
      </c>
      <c r="G5608" t="s">
        <v>103</v>
      </c>
      <c r="H5608" t="s">
        <v>15</v>
      </c>
      <c r="I5608" t="s">
        <v>16</v>
      </c>
      <c r="J5608">
        <v>5</v>
      </c>
      <c r="K5608" t="str">
        <f>IF(tickets_dataset[[#This Row],[status]] = "Closed", "Yes","No")</f>
        <v>Yes</v>
      </c>
      <c r="L5608" s="2">
        <f t="shared" si="348"/>
        <v>24.999999999941792</v>
      </c>
      <c r="M5608" t="str">
        <f t="shared" si="349"/>
        <v>No</v>
      </c>
      <c r="N5608" t="str">
        <f t="shared" si="350"/>
        <v>Jan</v>
      </c>
      <c r="O5608" s="2">
        <f t="shared" si="351"/>
        <v>1.0416666666642413</v>
      </c>
      <c r="P5608" t="str">
        <f>VLOOKUP(G5608,Agents!A:E,4,FALSE)</f>
        <v>Team4</v>
      </c>
      <c r="Q5608" t="str">
        <f>VLOOKUP(G5608,Agents!A:E,5,FALSE)</f>
        <v>Senior</v>
      </c>
      <c r="R5608" t="str">
        <f>VLOOKUP(G5608,Agents!A:E,2,FALSE)</f>
        <v>Night</v>
      </c>
    </row>
    <row r="5609" spans="1:18" x14ac:dyDescent="0.35">
      <c r="A5609" t="s">
        <v>9051</v>
      </c>
      <c r="B5609" t="s">
        <v>8884</v>
      </c>
      <c r="C5609" t="s">
        <v>12</v>
      </c>
      <c r="D5609" t="s">
        <v>26</v>
      </c>
      <c r="E5609" s="1">
        <v>46063.881944444445</v>
      </c>
      <c r="F5609" s="1">
        <v>46066.048611111109</v>
      </c>
      <c r="G5609" t="s">
        <v>311</v>
      </c>
      <c r="H5609" t="s">
        <v>15</v>
      </c>
      <c r="I5609" t="s">
        <v>68</v>
      </c>
      <c r="J5609">
        <v>4</v>
      </c>
      <c r="K5609" t="str">
        <f>IF(tickets_dataset[[#This Row],[status]] = "Closed", "Yes","No")</f>
        <v>Yes</v>
      </c>
      <c r="L5609" s="2">
        <f t="shared" si="348"/>
        <v>51.999999999941792</v>
      </c>
      <c r="M5609" t="str">
        <f t="shared" si="349"/>
        <v>Yes</v>
      </c>
      <c r="N5609" t="str">
        <f t="shared" si="350"/>
        <v>Feb</v>
      </c>
      <c r="O5609" s="2">
        <f t="shared" si="351"/>
        <v>2.1666666666642413</v>
      </c>
      <c r="P5609" t="str">
        <f>VLOOKUP(G5609,Agents!A:E,4,FALSE)</f>
        <v>Team5</v>
      </c>
      <c r="Q5609" t="str">
        <f>VLOOKUP(G5609,Agents!A:E,5,FALSE)</f>
        <v>Senior</v>
      </c>
      <c r="R5609" t="str">
        <f>VLOOKUP(G5609,Agents!A:E,2,FALSE)</f>
        <v>Evening</v>
      </c>
    </row>
    <row r="5610" spans="1:18" x14ac:dyDescent="0.35">
      <c r="A5610" t="s">
        <v>9052</v>
      </c>
      <c r="B5610" t="s">
        <v>4245</v>
      </c>
      <c r="C5610" t="s">
        <v>76</v>
      </c>
      <c r="D5610" t="s">
        <v>26</v>
      </c>
      <c r="E5610" s="1">
        <v>46074.614583333336</v>
      </c>
      <c r="F5610" s="1">
        <v>46077.364583333336</v>
      </c>
      <c r="G5610" t="s">
        <v>67</v>
      </c>
      <c r="H5610" t="s">
        <v>28</v>
      </c>
      <c r="I5610" t="s">
        <v>16</v>
      </c>
      <c r="J5610">
        <v>4</v>
      </c>
      <c r="K5610" t="str">
        <f>IF(tickets_dataset[[#This Row],[status]] = "Closed", "Yes","No")</f>
        <v>No</v>
      </c>
      <c r="L5610" s="2">
        <f t="shared" si="348"/>
        <v>66</v>
      </c>
      <c r="M5610" t="str">
        <f t="shared" si="349"/>
        <v>Yes</v>
      </c>
      <c r="N5610" t="str">
        <f t="shared" si="350"/>
        <v>Feb</v>
      </c>
      <c r="O5610" s="2">
        <f t="shared" si="351"/>
        <v>2.75</v>
      </c>
      <c r="P5610" t="str">
        <f>VLOOKUP(G5610,Agents!A:E,4,FALSE)</f>
        <v>Team5</v>
      </c>
      <c r="Q5610" t="str">
        <f>VLOOKUP(G5610,Agents!A:E,5,FALSE)</f>
        <v>Junior</v>
      </c>
      <c r="R5610" t="str">
        <f>VLOOKUP(G5610,Agents!A:E,2,FALSE)</f>
        <v>Evening</v>
      </c>
    </row>
    <row r="5611" spans="1:18" x14ac:dyDescent="0.35">
      <c r="A5611" t="s">
        <v>9053</v>
      </c>
      <c r="B5611" t="s">
        <v>4215</v>
      </c>
      <c r="C5611" t="s">
        <v>12</v>
      </c>
      <c r="D5611" t="s">
        <v>13</v>
      </c>
      <c r="E5611" s="1">
        <v>46088.244444444441</v>
      </c>
      <c r="F5611" s="1">
        <v>46089.077777777777</v>
      </c>
      <c r="G5611" t="s">
        <v>45</v>
      </c>
      <c r="H5611" t="s">
        <v>28</v>
      </c>
      <c r="I5611" t="s">
        <v>16</v>
      </c>
      <c r="J5611">
        <v>2</v>
      </c>
      <c r="K5611" t="str">
        <f>IF(tickets_dataset[[#This Row],[status]] = "Closed", "Yes","No")</f>
        <v>No</v>
      </c>
      <c r="L5611" s="2">
        <f t="shared" si="348"/>
        <v>20.000000000058208</v>
      </c>
      <c r="M5611" t="str">
        <f t="shared" si="349"/>
        <v>No</v>
      </c>
      <c r="N5611" t="str">
        <f t="shared" si="350"/>
        <v>Mar</v>
      </c>
      <c r="O5611" s="2">
        <f t="shared" si="351"/>
        <v>0.83333333333575865</v>
      </c>
      <c r="P5611" t="str">
        <f>VLOOKUP(G5611,Agents!A:E,4,FALSE)</f>
        <v>Team5</v>
      </c>
      <c r="Q5611" t="str">
        <f>VLOOKUP(G5611,Agents!A:E,5,FALSE)</f>
        <v>Senior</v>
      </c>
      <c r="R5611" t="str">
        <f>VLOOKUP(G5611,Agents!A:E,2,FALSE)</f>
        <v>Morning</v>
      </c>
    </row>
    <row r="5612" spans="1:18" x14ac:dyDescent="0.35">
      <c r="A5612" t="s">
        <v>9054</v>
      </c>
      <c r="B5612" t="s">
        <v>9055</v>
      </c>
      <c r="C5612" t="s">
        <v>12</v>
      </c>
      <c r="D5612" t="s">
        <v>13</v>
      </c>
      <c r="E5612" s="1">
        <v>46074.908333333333</v>
      </c>
      <c r="F5612" s="1">
        <v>46075.283333333333</v>
      </c>
      <c r="G5612" t="s">
        <v>100</v>
      </c>
      <c r="H5612" t="s">
        <v>15</v>
      </c>
      <c r="I5612" t="s">
        <v>16</v>
      </c>
      <c r="J5612">
        <v>5</v>
      </c>
      <c r="K5612" t="str">
        <f>IF(tickets_dataset[[#This Row],[status]] = "Closed", "Yes","No")</f>
        <v>Yes</v>
      </c>
      <c r="L5612" s="2">
        <f t="shared" si="348"/>
        <v>9</v>
      </c>
      <c r="M5612" t="str">
        <f t="shared" si="349"/>
        <v>No</v>
      </c>
      <c r="N5612" t="str">
        <f t="shared" si="350"/>
        <v>Feb</v>
      </c>
      <c r="O5612" s="2">
        <f t="shared" si="351"/>
        <v>0.375</v>
      </c>
      <c r="P5612" t="str">
        <f>VLOOKUP(G5612,Agents!A:E,4,FALSE)</f>
        <v>Team4</v>
      </c>
      <c r="Q5612" t="str">
        <f>VLOOKUP(G5612,Agents!A:E,5,FALSE)</f>
        <v>Junior</v>
      </c>
      <c r="R5612" t="str">
        <f>VLOOKUP(G5612,Agents!A:E,2,FALSE)</f>
        <v>Evening</v>
      </c>
    </row>
    <row r="5613" spans="1:18" x14ac:dyDescent="0.35">
      <c r="A5613" t="s">
        <v>9056</v>
      </c>
      <c r="B5613" t="s">
        <v>9057</v>
      </c>
      <c r="C5613" t="s">
        <v>50</v>
      </c>
      <c r="D5613" t="s">
        <v>38</v>
      </c>
      <c r="E5613" s="1">
        <v>46026.034722222219</v>
      </c>
      <c r="F5613" s="1">
        <v>46027.243055555555</v>
      </c>
      <c r="G5613" t="s">
        <v>67</v>
      </c>
      <c r="H5613" t="s">
        <v>15</v>
      </c>
      <c r="I5613" t="s">
        <v>16</v>
      </c>
      <c r="J5613">
        <v>2</v>
      </c>
      <c r="K5613" t="str">
        <f>IF(tickets_dataset[[#This Row],[status]] = "Closed", "Yes","No")</f>
        <v>Yes</v>
      </c>
      <c r="L5613" s="2">
        <f t="shared" si="348"/>
        <v>29.000000000058208</v>
      </c>
      <c r="M5613" t="str">
        <f t="shared" si="349"/>
        <v>No</v>
      </c>
      <c r="N5613" t="str">
        <f t="shared" si="350"/>
        <v>Jan</v>
      </c>
      <c r="O5613" s="2">
        <f t="shared" si="351"/>
        <v>1.2083333333357587</v>
      </c>
      <c r="P5613" t="str">
        <f>VLOOKUP(G5613,Agents!A:E,4,FALSE)</f>
        <v>Team5</v>
      </c>
      <c r="Q5613" t="str">
        <f>VLOOKUP(G5613,Agents!A:E,5,FALSE)</f>
        <v>Junior</v>
      </c>
      <c r="R5613" t="str">
        <f>VLOOKUP(G5613,Agents!A:E,2,FALSE)</f>
        <v>Evening</v>
      </c>
    </row>
    <row r="5614" spans="1:18" x14ac:dyDescent="0.35">
      <c r="A5614" t="s">
        <v>9058</v>
      </c>
      <c r="B5614" t="s">
        <v>9059</v>
      </c>
      <c r="C5614" t="s">
        <v>76</v>
      </c>
      <c r="D5614" t="s">
        <v>13</v>
      </c>
      <c r="E5614" s="1">
        <v>46103.459027777775</v>
      </c>
      <c r="F5614" s="1">
        <v>46105.375694444447</v>
      </c>
      <c r="G5614" t="s">
        <v>422</v>
      </c>
      <c r="H5614" t="s">
        <v>28</v>
      </c>
      <c r="I5614" t="s">
        <v>16</v>
      </c>
      <c r="J5614">
        <v>3</v>
      </c>
      <c r="K5614" t="str">
        <f>IF(tickets_dataset[[#This Row],[status]] = "Closed", "Yes","No")</f>
        <v>No</v>
      </c>
      <c r="L5614" s="2">
        <f t="shared" si="348"/>
        <v>46.000000000116415</v>
      </c>
      <c r="M5614" t="str">
        <f t="shared" si="349"/>
        <v>No</v>
      </c>
      <c r="N5614" t="str">
        <f t="shared" si="350"/>
        <v>Mar</v>
      </c>
      <c r="O5614" s="2">
        <f t="shared" si="351"/>
        <v>1.9166666666715173</v>
      </c>
      <c r="P5614" t="str">
        <f>VLOOKUP(G5614,Agents!A:E,4,FALSE)</f>
        <v>Team5</v>
      </c>
      <c r="Q5614" t="str">
        <f>VLOOKUP(G5614,Agents!A:E,5,FALSE)</f>
        <v>Mid</v>
      </c>
      <c r="R5614" t="str">
        <f>VLOOKUP(G5614,Agents!A:E,2,FALSE)</f>
        <v>Evening</v>
      </c>
    </row>
    <row r="5615" spans="1:18" x14ac:dyDescent="0.35">
      <c r="A5615" t="s">
        <v>9060</v>
      </c>
      <c r="B5615" t="s">
        <v>381</v>
      </c>
      <c r="C5615" t="s">
        <v>12</v>
      </c>
      <c r="D5615" t="s">
        <v>26</v>
      </c>
      <c r="E5615" s="1">
        <v>46038.404861111114</v>
      </c>
      <c r="F5615" s="1">
        <v>46040.779861111114</v>
      </c>
      <c r="G5615" t="s">
        <v>234</v>
      </c>
      <c r="H5615" t="s">
        <v>15</v>
      </c>
      <c r="I5615" t="s">
        <v>16</v>
      </c>
      <c r="J5615">
        <v>4</v>
      </c>
      <c r="K5615" t="str">
        <f>IF(tickets_dataset[[#This Row],[status]] = "Closed", "Yes","No")</f>
        <v>Yes</v>
      </c>
      <c r="L5615" s="2">
        <f t="shared" si="348"/>
        <v>57</v>
      </c>
      <c r="M5615" t="str">
        <f t="shared" si="349"/>
        <v>Yes</v>
      </c>
      <c r="N5615" t="str">
        <f t="shared" si="350"/>
        <v>Jan</v>
      </c>
      <c r="O5615" s="2">
        <f t="shared" si="351"/>
        <v>2.375</v>
      </c>
      <c r="P5615" t="str">
        <f>VLOOKUP(G5615,Agents!A:E,4,FALSE)</f>
        <v>Team5</v>
      </c>
      <c r="Q5615" t="str">
        <f>VLOOKUP(G5615,Agents!A:E,5,FALSE)</f>
        <v>Senior</v>
      </c>
      <c r="R5615" t="str">
        <f>VLOOKUP(G5615,Agents!A:E,2,FALSE)</f>
        <v>Night</v>
      </c>
    </row>
    <row r="5616" spans="1:18" x14ac:dyDescent="0.35">
      <c r="A5616" t="s">
        <v>9061</v>
      </c>
      <c r="B5616" t="s">
        <v>591</v>
      </c>
      <c r="C5616" t="s">
        <v>34</v>
      </c>
      <c r="D5616" t="s">
        <v>13</v>
      </c>
      <c r="E5616" s="1">
        <v>46084.109027777777</v>
      </c>
      <c r="F5616" s="1">
        <v>46084.650694444441</v>
      </c>
      <c r="G5616" t="s">
        <v>67</v>
      </c>
      <c r="H5616" t="s">
        <v>15</v>
      </c>
      <c r="I5616" t="s">
        <v>16</v>
      </c>
      <c r="J5616">
        <v>5</v>
      </c>
      <c r="K5616" t="str">
        <f>IF(tickets_dataset[[#This Row],[status]] = "Closed", "Yes","No")</f>
        <v>Yes</v>
      </c>
      <c r="L5616" s="2">
        <f t="shared" si="348"/>
        <v>12.999999999941792</v>
      </c>
      <c r="M5616" t="str">
        <f t="shared" si="349"/>
        <v>No</v>
      </c>
      <c r="N5616" t="str">
        <f t="shared" si="350"/>
        <v>Mar</v>
      </c>
      <c r="O5616" s="2">
        <f t="shared" si="351"/>
        <v>0.54166666666424135</v>
      </c>
      <c r="P5616" t="str">
        <f>VLOOKUP(G5616,Agents!A:E,4,FALSE)</f>
        <v>Team5</v>
      </c>
      <c r="Q5616" t="str">
        <f>VLOOKUP(G5616,Agents!A:E,5,FALSE)</f>
        <v>Junior</v>
      </c>
      <c r="R5616" t="str">
        <f>VLOOKUP(G5616,Agents!A:E,2,FALSE)</f>
        <v>Evening</v>
      </c>
    </row>
    <row r="5617" spans="1:18" x14ac:dyDescent="0.35">
      <c r="A5617" t="s">
        <v>9062</v>
      </c>
      <c r="B5617" t="s">
        <v>7039</v>
      </c>
      <c r="C5617" t="s">
        <v>34</v>
      </c>
      <c r="D5617" t="s">
        <v>26</v>
      </c>
      <c r="E5617" s="1">
        <v>46049.519444444442</v>
      </c>
      <c r="F5617" s="1">
        <v>46051.894444444442</v>
      </c>
      <c r="G5617" t="s">
        <v>216</v>
      </c>
      <c r="H5617" t="s">
        <v>15</v>
      </c>
      <c r="I5617" t="s">
        <v>16</v>
      </c>
      <c r="J5617">
        <v>5</v>
      </c>
      <c r="K5617" t="str">
        <f>IF(tickets_dataset[[#This Row],[status]] = "Closed", "Yes","No")</f>
        <v>Yes</v>
      </c>
      <c r="L5617" s="2">
        <f t="shared" si="348"/>
        <v>57</v>
      </c>
      <c r="M5617" t="str">
        <f t="shared" si="349"/>
        <v>Yes</v>
      </c>
      <c r="N5617" t="str">
        <f t="shared" si="350"/>
        <v>Jan</v>
      </c>
      <c r="O5617" s="2">
        <f t="shared" si="351"/>
        <v>2.375</v>
      </c>
      <c r="P5617" t="str">
        <f>VLOOKUP(G5617,Agents!A:E,4,FALSE)</f>
        <v>Team5</v>
      </c>
      <c r="Q5617" t="str">
        <f>VLOOKUP(G5617,Agents!A:E,5,FALSE)</f>
        <v>Junior</v>
      </c>
      <c r="R5617" t="str">
        <f>VLOOKUP(G5617,Agents!A:E,2,FALSE)</f>
        <v>Evening</v>
      </c>
    </row>
    <row r="5618" spans="1:18" x14ac:dyDescent="0.35">
      <c r="A5618" t="s">
        <v>9063</v>
      </c>
      <c r="B5618" t="s">
        <v>2301</v>
      </c>
      <c r="C5618" t="s">
        <v>12</v>
      </c>
      <c r="D5618" t="s">
        <v>38</v>
      </c>
      <c r="E5618" s="1">
        <v>46094.109722222223</v>
      </c>
      <c r="F5618" s="1">
        <v>46097.609722222223</v>
      </c>
      <c r="G5618" t="s">
        <v>273</v>
      </c>
      <c r="H5618" t="s">
        <v>15</v>
      </c>
      <c r="I5618" t="s">
        <v>16</v>
      </c>
      <c r="J5618">
        <v>5</v>
      </c>
      <c r="K5618" t="str">
        <f>IF(tickets_dataset[[#This Row],[status]] = "Closed", "Yes","No")</f>
        <v>Yes</v>
      </c>
      <c r="L5618" s="2">
        <f t="shared" si="348"/>
        <v>84</v>
      </c>
      <c r="M5618" t="str">
        <f t="shared" si="349"/>
        <v>Yes</v>
      </c>
      <c r="N5618" t="str">
        <f t="shared" si="350"/>
        <v>Mar</v>
      </c>
      <c r="O5618" s="2">
        <f t="shared" si="351"/>
        <v>3.5</v>
      </c>
      <c r="P5618" t="str">
        <f>VLOOKUP(G5618,Agents!A:E,4,FALSE)</f>
        <v>Team3</v>
      </c>
      <c r="Q5618" t="str">
        <f>VLOOKUP(G5618,Agents!A:E,5,FALSE)</f>
        <v>Senior</v>
      </c>
      <c r="R5618" t="str">
        <f>VLOOKUP(G5618,Agents!A:E,2,FALSE)</f>
        <v>Evening</v>
      </c>
    </row>
    <row r="5619" spans="1:18" x14ac:dyDescent="0.35">
      <c r="A5619" t="s">
        <v>9064</v>
      </c>
      <c r="B5619" t="s">
        <v>3783</v>
      </c>
      <c r="C5619" t="s">
        <v>50</v>
      </c>
      <c r="D5619" t="s">
        <v>38</v>
      </c>
      <c r="E5619" s="1">
        <v>46067.782638888886</v>
      </c>
      <c r="F5619" s="1">
        <v>46071.532638888886</v>
      </c>
      <c r="G5619" t="s">
        <v>100</v>
      </c>
      <c r="H5619" t="s">
        <v>15</v>
      </c>
      <c r="I5619" t="s">
        <v>16</v>
      </c>
      <c r="J5619">
        <v>5</v>
      </c>
      <c r="K5619" t="str">
        <f>IF(tickets_dataset[[#This Row],[status]] = "Closed", "Yes","No")</f>
        <v>Yes</v>
      </c>
      <c r="L5619" s="2">
        <f t="shared" si="348"/>
        <v>90</v>
      </c>
      <c r="M5619" t="str">
        <f t="shared" si="349"/>
        <v>Yes</v>
      </c>
      <c r="N5619" t="str">
        <f t="shared" si="350"/>
        <v>Feb</v>
      </c>
      <c r="O5619" s="2">
        <f t="shared" si="351"/>
        <v>3.75</v>
      </c>
      <c r="P5619" t="str">
        <f>VLOOKUP(G5619,Agents!A:E,4,FALSE)</f>
        <v>Team4</v>
      </c>
      <c r="Q5619" t="str">
        <f>VLOOKUP(G5619,Agents!A:E,5,FALSE)</f>
        <v>Junior</v>
      </c>
      <c r="R5619" t="str">
        <f>VLOOKUP(G5619,Agents!A:E,2,FALSE)</f>
        <v>Evening</v>
      </c>
    </row>
    <row r="5620" spans="1:18" x14ac:dyDescent="0.35">
      <c r="A5620" t="s">
        <v>9065</v>
      </c>
      <c r="B5620" t="s">
        <v>1308</v>
      </c>
      <c r="C5620" t="s">
        <v>22</v>
      </c>
      <c r="D5620" t="s">
        <v>13</v>
      </c>
      <c r="E5620" s="1">
        <v>46046.549305555556</v>
      </c>
      <c r="F5620" s="1">
        <v>46047.549305555556</v>
      </c>
      <c r="G5620" t="s">
        <v>149</v>
      </c>
      <c r="H5620" t="s">
        <v>15</v>
      </c>
      <c r="I5620" t="s">
        <v>68</v>
      </c>
      <c r="J5620">
        <v>3</v>
      </c>
      <c r="K5620" t="str">
        <f>IF(tickets_dataset[[#This Row],[status]] = "Closed", "Yes","No")</f>
        <v>Yes</v>
      </c>
      <c r="L5620" s="2">
        <f t="shared" si="348"/>
        <v>24</v>
      </c>
      <c r="M5620" t="str">
        <f t="shared" si="349"/>
        <v>No</v>
      </c>
      <c r="N5620" t="str">
        <f t="shared" si="350"/>
        <v>Jan</v>
      </c>
      <c r="O5620" s="2">
        <f t="shared" si="351"/>
        <v>1</v>
      </c>
      <c r="P5620" t="str">
        <f>VLOOKUP(G5620,Agents!A:E,4,FALSE)</f>
        <v>Team3</v>
      </c>
      <c r="Q5620" t="str">
        <f>VLOOKUP(G5620,Agents!A:E,5,FALSE)</f>
        <v>Mid</v>
      </c>
      <c r="R5620" t="str">
        <f>VLOOKUP(G5620,Agents!A:E,2,FALSE)</f>
        <v>Night</v>
      </c>
    </row>
    <row r="5621" spans="1:18" x14ac:dyDescent="0.35">
      <c r="A5621" t="s">
        <v>9066</v>
      </c>
      <c r="B5621" t="s">
        <v>44</v>
      </c>
      <c r="C5621" t="s">
        <v>34</v>
      </c>
      <c r="D5621" t="s">
        <v>13</v>
      </c>
      <c r="E5621" s="1">
        <v>46098.879861111112</v>
      </c>
      <c r="F5621" s="1">
        <v>46099.213194444441</v>
      </c>
      <c r="G5621" t="s">
        <v>183</v>
      </c>
      <c r="H5621" t="s">
        <v>15</v>
      </c>
      <c r="I5621" t="s">
        <v>16</v>
      </c>
      <c r="J5621">
        <v>2</v>
      </c>
      <c r="K5621" t="str">
        <f>IF(tickets_dataset[[#This Row],[status]] = "Closed", "Yes","No")</f>
        <v>Yes</v>
      </c>
      <c r="L5621" s="2">
        <f t="shared" si="348"/>
        <v>7.9999999998835847</v>
      </c>
      <c r="M5621" t="str">
        <f t="shared" si="349"/>
        <v>No</v>
      </c>
      <c r="N5621" t="str">
        <f t="shared" si="350"/>
        <v>Mar</v>
      </c>
      <c r="O5621" s="2">
        <f t="shared" si="351"/>
        <v>0.33333333332848269</v>
      </c>
      <c r="P5621" t="str">
        <f>VLOOKUP(G5621,Agents!A:E,4,FALSE)</f>
        <v>Team3</v>
      </c>
      <c r="Q5621" t="str">
        <f>VLOOKUP(G5621,Agents!A:E,5,FALSE)</f>
        <v>Senior</v>
      </c>
      <c r="R5621" t="str">
        <f>VLOOKUP(G5621,Agents!A:E,2,FALSE)</f>
        <v>Night</v>
      </c>
    </row>
    <row r="5622" spans="1:18" x14ac:dyDescent="0.35">
      <c r="A5622" t="s">
        <v>9067</v>
      </c>
      <c r="B5622" t="s">
        <v>359</v>
      </c>
      <c r="C5622" t="s">
        <v>22</v>
      </c>
      <c r="D5622" t="s">
        <v>26</v>
      </c>
      <c r="E5622" s="1">
        <v>46042.881249999999</v>
      </c>
      <c r="F5622" s="1">
        <v>46043.79791666667</v>
      </c>
      <c r="G5622" t="s">
        <v>91</v>
      </c>
      <c r="H5622" t="s">
        <v>15</v>
      </c>
      <c r="I5622" t="s">
        <v>16</v>
      </c>
      <c r="J5622">
        <v>4</v>
      </c>
      <c r="K5622" t="str">
        <f>IF(tickets_dataset[[#This Row],[status]] = "Closed", "Yes","No")</f>
        <v>Yes</v>
      </c>
      <c r="L5622" s="2">
        <f t="shared" si="348"/>
        <v>22.000000000116415</v>
      </c>
      <c r="M5622" t="str">
        <f t="shared" si="349"/>
        <v>No</v>
      </c>
      <c r="N5622" t="str">
        <f t="shared" si="350"/>
        <v>Jan</v>
      </c>
      <c r="O5622" s="2">
        <f t="shared" si="351"/>
        <v>0.91666666667151731</v>
      </c>
      <c r="P5622" t="str">
        <f>VLOOKUP(G5622,Agents!A:E,4,FALSE)</f>
        <v>Team5</v>
      </c>
      <c r="Q5622" t="str">
        <f>VLOOKUP(G5622,Agents!A:E,5,FALSE)</f>
        <v>Mid</v>
      </c>
      <c r="R5622" t="str">
        <f>VLOOKUP(G5622,Agents!A:E,2,FALSE)</f>
        <v>Night</v>
      </c>
    </row>
    <row r="5623" spans="1:18" x14ac:dyDescent="0.35">
      <c r="A5623" t="s">
        <v>9068</v>
      </c>
      <c r="B5623" t="s">
        <v>479</v>
      </c>
      <c r="C5623" t="s">
        <v>76</v>
      </c>
      <c r="D5623" t="s">
        <v>26</v>
      </c>
      <c r="E5623" s="1">
        <v>46024.197222222225</v>
      </c>
      <c r="F5623" s="1">
        <v>46026.280555555553</v>
      </c>
      <c r="G5623" t="s">
        <v>100</v>
      </c>
      <c r="H5623" t="s">
        <v>15</v>
      </c>
      <c r="I5623" t="s">
        <v>16</v>
      </c>
      <c r="J5623">
        <v>4</v>
      </c>
      <c r="K5623" t="str">
        <f>IF(tickets_dataset[[#This Row],[status]] = "Closed", "Yes","No")</f>
        <v>Yes</v>
      </c>
      <c r="L5623" s="2">
        <f t="shared" si="348"/>
        <v>49.999999999883585</v>
      </c>
      <c r="M5623" t="str">
        <f t="shared" si="349"/>
        <v>Yes</v>
      </c>
      <c r="N5623" t="str">
        <f t="shared" si="350"/>
        <v>Jan</v>
      </c>
      <c r="O5623" s="2">
        <f t="shared" si="351"/>
        <v>2.0833333333284827</v>
      </c>
      <c r="P5623" t="str">
        <f>VLOOKUP(G5623,Agents!A:E,4,FALSE)</f>
        <v>Team4</v>
      </c>
      <c r="Q5623" t="str">
        <f>VLOOKUP(G5623,Agents!A:E,5,FALSE)</f>
        <v>Junior</v>
      </c>
      <c r="R5623" t="str">
        <f>VLOOKUP(G5623,Agents!A:E,2,FALSE)</f>
        <v>Evening</v>
      </c>
    </row>
    <row r="5624" spans="1:18" x14ac:dyDescent="0.35">
      <c r="A5624" t="s">
        <v>9069</v>
      </c>
      <c r="B5624" t="s">
        <v>682</v>
      </c>
      <c r="C5624" t="s">
        <v>50</v>
      </c>
      <c r="D5624" t="s">
        <v>38</v>
      </c>
      <c r="E5624" s="1">
        <v>46051.854166666664</v>
      </c>
      <c r="F5624" s="1">
        <v>46055.5625</v>
      </c>
      <c r="G5624" t="s">
        <v>137</v>
      </c>
      <c r="H5624" t="s">
        <v>15</v>
      </c>
      <c r="I5624" t="s">
        <v>16</v>
      </c>
      <c r="J5624">
        <v>3</v>
      </c>
      <c r="K5624" t="str">
        <f>IF(tickets_dataset[[#This Row],[status]] = "Closed", "Yes","No")</f>
        <v>Yes</v>
      </c>
      <c r="L5624" s="2">
        <f t="shared" si="348"/>
        <v>89.000000000058208</v>
      </c>
      <c r="M5624" t="str">
        <f t="shared" si="349"/>
        <v>Yes</v>
      </c>
      <c r="N5624" t="str">
        <f t="shared" si="350"/>
        <v>Jan</v>
      </c>
      <c r="O5624" s="2">
        <f t="shared" si="351"/>
        <v>3.7083333333357587</v>
      </c>
      <c r="P5624" t="str">
        <f>VLOOKUP(G5624,Agents!A:E,4,FALSE)</f>
        <v>Team5</v>
      </c>
      <c r="Q5624" t="str">
        <f>VLOOKUP(G5624,Agents!A:E,5,FALSE)</f>
        <v>Senior</v>
      </c>
      <c r="R5624" t="str">
        <f>VLOOKUP(G5624,Agents!A:E,2,FALSE)</f>
        <v>Night</v>
      </c>
    </row>
    <row r="5625" spans="1:18" x14ac:dyDescent="0.35">
      <c r="A5625" t="s">
        <v>9070</v>
      </c>
      <c r="B5625" t="s">
        <v>8502</v>
      </c>
      <c r="C5625" t="s">
        <v>50</v>
      </c>
      <c r="D5625" t="s">
        <v>38</v>
      </c>
      <c r="E5625" s="1">
        <v>46037.095138888886</v>
      </c>
      <c r="F5625" s="1">
        <v>46040.178472222222</v>
      </c>
      <c r="G5625" t="s">
        <v>31</v>
      </c>
      <c r="H5625" t="s">
        <v>28</v>
      </c>
      <c r="I5625" t="s">
        <v>16</v>
      </c>
      <c r="J5625">
        <v>4</v>
      </c>
      <c r="K5625" t="str">
        <f>IF(tickets_dataset[[#This Row],[status]] = "Closed", "Yes","No")</f>
        <v>No</v>
      </c>
      <c r="L5625" s="2">
        <f t="shared" si="348"/>
        <v>74.000000000058208</v>
      </c>
      <c r="M5625" t="str">
        <f t="shared" si="349"/>
        <v>Yes</v>
      </c>
      <c r="N5625" t="str">
        <f t="shared" si="350"/>
        <v>Jan</v>
      </c>
      <c r="O5625" s="2">
        <f t="shared" si="351"/>
        <v>3.0833333333357587</v>
      </c>
      <c r="P5625" t="str">
        <f>VLOOKUP(G5625,Agents!A:E,4,FALSE)</f>
        <v>Team5</v>
      </c>
      <c r="Q5625" t="str">
        <f>VLOOKUP(G5625,Agents!A:E,5,FALSE)</f>
        <v>Senior</v>
      </c>
      <c r="R5625" t="str">
        <f>VLOOKUP(G5625,Agents!A:E,2,FALSE)</f>
        <v>Evening</v>
      </c>
    </row>
    <row r="5626" spans="1:18" x14ac:dyDescent="0.35">
      <c r="A5626" t="s">
        <v>9071</v>
      </c>
      <c r="B5626" t="s">
        <v>8326</v>
      </c>
      <c r="C5626" t="s">
        <v>34</v>
      </c>
      <c r="D5626" t="s">
        <v>26</v>
      </c>
      <c r="E5626" s="1">
        <v>46054.361111111109</v>
      </c>
      <c r="F5626" s="1">
        <v>46057.069444444445</v>
      </c>
      <c r="G5626" t="s">
        <v>62</v>
      </c>
      <c r="H5626" t="s">
        <v>15</v>
      </c>
      <c r="I5626" t="s">
        <v>16</v>
      </c>
      <c r="J5626">
        <v>3</v>
      </c>
      <c r="K5626" t="str">
        <f>IF(tickets_dataset[[#This Row],[status]] = "Closed", "Yes","No")</f>
        <v>Yes</v>
      </c>
      <c r="L5626" s="2">
        <f t="shared" si="348"/>
        <v>65.000000000058208</v>
      </c>
      <c r="M5626" t="str">
        <f t="shared" si="349"/>
        <v>Yes</v>
      </c>
      <c r="N5626" t="str">
        <f t="shared" si="350"/>
        <v>Feb</v>
      </c>
      <c r="O5626" s="2">
        <f t="shared" si="351"/>
        <v>2.7083333333357587</v>
      </c>
      <c r="P5626" t="str">
        <f>VLOOKUP(G5626,Agents!A:E,4,FALSE)</f>
        <v>Team1</v>
      </c>
      <c r="Q5626" t="str">
        <f>VLOOKUP(G5626,Agents!A:E,5,FALSE)</f>
        <v>Junior</v>
      </c>
      <c r="R5626" t="str">
        <f>VLOOKUP(G5626,Agents!A:E,2,FALSE)</f>
        <v>Morning</v>
      </c>
    </row>
    <row r="5627" spans="1:18" x14ac:dyDescent="0.35">
      <c r="A5627" t="s">
        <v>9072</v>
      </c>
      <c r="B5627" t="s">
        <v>8483</v>
      </c>
      <c r="C5627" t="s">
        <v>76</v>
      </c>
      <c r="D5627" t="s">
        <v>13</v>
      </c>
      <c r="E5627" s="1">
        <v>46033.428472222222</v>
      </c>
      <c r="F5627" s="1">
        <v>46034.970138888886</v>
      </c>
      <c r="G5627" t="s">
        <v>344</v>
      </c>
      <c r="H5627" t="s">
        <v>15</v>
      </c>
      <c r="I5627" t="s">
        <v>16</v>
      </c>
      <c r="J5627">
        <v>4</v>
      </c>
      <c r="K5627" t="str">
        <f>IF(tickets_dataset[[#This Row],[status]] = "Closed", "Yes","No")</f>
        <v>Yes</v>
      </c>
      <c r="L5627" s="2">
        <f t="shared" si="348"/>
        <v>36.999999999941792</v>
      </c>
      <c r="M5627" t="str">
        <f t="shared" si="349"/>
        <v>No</v>
      </c>
      <c r="N5627" t="str">
        <f t="shared" si="350"/>
        <v>Jan</v>
      </c>
      <c r="O5627" s="2">
        <f t="shared" si="351"/>
        <v>1.5416666666642413</v>
      </c>
      <c r="P5627" t="str">
        <f>VLOOKUP(G5627,Agents!A:E,4,FALSE)</f>
        <v>Team4</v>
      </c>
      <c r="Q5627" t="str">
        <f>VLOOKUP(G5627,Agents!A:E,5,FALSE)</f>
        <v>Senior</v>
      </c>
      <c r="R5627" t="str">
        <f>VLOOKUP(G5627,Agents!A:E,2,FALSE)</f>
        <v>Night</v>
      </c>
    </row>
    <row r="5628" spans="1:18" x14ac:dyDescent="0.35">
      <c r="A5628" t="s">
        <v>9073</v>
      </c>
      <c r="B5628" t="s">
        <v>5010</v>
      </c>
      <c r="C5628" t="s">
        <v>50</v>
      </c>
      <c r="D5628" t="s">
        <v>38</v>
      </c>
      <c r="E5628" s="1">
        <v>46107.15625</v>
      </c>
      <c r="F5628" s="1">
        <v>46109.03125</v>
      </c>
      <c r="G5628" t="s">
        <v>190</v>
      </c>
      <c r="H5628" t="s">
        <v>15</v>
      </c>
      <c r="I5628" t="s">
        <v>16</v>
      </c>
      <c r="J5628">
        <v>4</v>
      </c>
      <c r="K5628" t="str">
        <f>IF(tickets_dataset[[#This Row],[status]] = "Closed", "Yes","No")</f>
        <v>Yes</v>
      </c>
      <c r="L5628" s="2">
        <f t="shared" si="348"/>
        <v>45</v>
      </c>
      <c r="M5628" t="str">
        <f t="shared" si="349"/>
        <v>No</v>
      </c>
      <c r="N5628" t="str">
        <f t="shared" si="350"/>
        <v>Mar</v>
      </c>
      <c r="O5628" s="2">
        <f t="shared" si="351"/>
        <v>1.875</v>
      </c>
      <c r="P5628" t="str">
        <f>VLOOKUP(G5628,Agents!A:E,4,FALSE)</f>
        <v>Team1</v>
      </c>
      <c r="Q5628" t="str">
        <f>VLOOKUP(G5628,Agents!A:E,5,FALSE)</f>
        <v>Senior</v>
      </c>
      <c r="R5628" t="str">
        <f>VLOOKUP(G5628,Agents!A:E,2,FALSE)</f>
        <v>Night</v>
      </c>
    </row>
    <row r="5629" spans="1:18" x14ac:dyDescent="0.35">
      <c r="A5629" t="s">
        <v>9074</v>
      </c>
      <c r="B5629" t="s">
        <v>9075</v>
      </c>
      <c r="C5629" t="s">
        <v>12</v>
      </c>
      <c r="D5629" t="s">
        <v>26</v>
      </c>
      <c r="E5629" s="1">
        <v>46110.102777777778</v>
      </c>
      <c r="F5629" s="1">
        <v>46110.977777777778</v>
      </c>
      <c r="G5629" t="s">
        <v>221</v>
      </c>
      <c r="H5629" t="s">
        <v>15</v>
      </c>
      <c r="I5629" t="s">
        <v>68</v>
      </c>
      <c r="J5629">
        <v>3</v>
      </c>
      <c r="K5629" t="str">
        <f>IF(tickets_dataset[[#This Row],[status]] = "Closed", "Yes","No")</f>
        <v>Yes</v>
      </c>
      <c r="L5629" s="2">
        <f t="shared" si="348"/>
        <v>21</v>
      </c>
      <c r="M5629" t="str">
        <f t="shared" si="349"/>
        <v>No</v>
      </c>
      <c r="N5629" t="str">
        <f t="shared" si="350"/>
        <v>Mar</v>
      </c>
      <c r="O5629" s="2">
        <f t="shared" si="351"/>
        <v>0.875</v>
      </c>
      <c r="P5629" t="str">
        <f>VLOOKUP(G5629,Agents!A:E,4,FALSE)</f>
        <v>Team4</v>
      </c>
      <c r="Q5629" t="str">
        <f>VLOOKUP(G5629,Agents!A:E,5,FALSE)</f>
        <v>Senior</v>
      </c>
      <c r="R5629" t="str">
        <f>VLOOKUP(G5629,Agents!A:E,2,FALSE)</f>
        <v>Morning</v>
      </c>
    </row>
    <row r="5630" spans="1:18" x14ac:dyDescent="0.35">
      <c r="A5630" t="s">
        <v>9076</v>
      </c>
      <c r="B5630" t="s">
        <v>9077</v>
      </c>
      <c r="C5630" t="s">
        <v>12</v>
      </c>
      <c r="D5630" t="s">
        <v>38</v>
      </c>
      <c r="E5630" s="1">
        <v>46034.977777777778</v>
      </c>
      <c r="F5630" s="1">
        <v>46036.894444444442</v>
      </c>
      <c r="G5630" t="s">
        <v>140</v>
      </c>
      <c r="H5630" t="s">
        <v>132</v>
      </c>
      <c r="I5630" t="s">
        <v>16</v>
      </c>
      <c r="J5630">
        <v>3</v>
      </c>
      <c r="K5630" t="str">
        <f>IF(tickets_dataset[[#This Row],[status]] = "Closed", "Yes","No")</f>
        <v>No</v>
      </c>
      <c r="L5630" s="2">
        <f t="shared" si="348"/>
        <v>45.999999999941792</v>
      </c>
      <c r="M5630" t="str">
        <f t="shared" si="349"/>
        <v>No</v>
      </c>
      <c r="N5630" t="str">
        <f t="shared" si="350"/>
        <v>Jan</v>
      </c>
      <c r="O5630" s="2">
        <f t="shared" si="351"/>
        <v>1.9166666666642413</v>
      </c>
      <c r="P5630" t="str">
        <f>VLOOKUP(G5630,Agents!A:E,4,FALSE)</f>
        <v>Team1</v>
      </c>
      <c r="Q5630" t="str">
        <f>VLOOKUP(G5630,Agents!A:E,5,FALSE)</f>
        <v>Junior</v>
      </c>
      <c r="R5630" t="str">
        <f>VLOOKUP(G5630,Agents!A:E,2,FALSE)</f>
        <v>Morning</v>
      </c>
    </row>
    <row r="5631" spans="1:18" x14ac:dyDescent="0.35">
      <c r="A5631" t="s">
        <v>9078</v>
      </c>
      <c r="B5631" t="s">
        <v>9079</v>
      </c>
      <c r="C5631" t="s">
        <v>76</v>
      </c>
      <c r="D5631" t="s">
        <v>26</v>
      </c>
      <c r="E5631" s="1">
        <v>46066.469444444447</v>
      </c>
      <c r="F5631" s="1">
        <v>46068.344444444447</v>
      </c>
      <c r="G5631" t="s">
        <v>183</v>
      </c>
      <c r="H5631" t="s">
        <v>15</v>
      </c>
      <c r="I5631" t="s">
        <v>16</v>
      </c>
      <c r="J5631">
        <v>3</v>
      </c>
      <c r="K5631" t="str">
        <f>IF(tickets_dataset[[#This Row],[status]] = "Closed", "Yes","No")</f>
        <v>Yes</v>
      </c>
      <c r="L5631" s="2">
        <f t="shared" si="348"/>
        <v>45</v>
      </c>
      <c r="M5631" t="str">
        <f t="shared" si="349"/>
        <v>No</v>
      </c>
      <c r="N5631" t="str">
        <f t="shared" si="350"/>
        <v>Feb</v>
      </c>
      <c r="O5631" s="2">
        <f t="shared" si="351"/>
        <v>1.875</v>
      </c>
      <c r="P5631" t="str">
        <f>VLOOKUP(G5631,Agents!A:E,4,FALSE)</f>
        <v>Team3</v>
      </c>
      <c r="Q5631" t="str">
        <f>VLOOKUP(G5631,Agents!A:E,5,FALSE)</f>
        <v>Senior</v>
      </c>
      <c r="R5631" t="str">
        <f>VLOOKUP(G5631,Agents!A:E,2,FALSE)</f>
        <v>Night</v>
      </c>
    </row>
    <row r="5632" spans="1:18" x14ac:dyDescent="0.35">
      <c r="A5632" t="s">
        <v>9080</v>
      </c>
      <c r="B5632" t="s">
        <v>896</v>
      </c>
      <c r="C5632" t="s">
        <v>34</v>
      </c>
      <c r="D5632" t="s">
        <v>13</v>
      </c>
      <c r="E5632" s="1">
        <v>46095.96597222222</v>
      </c>
      <c r="F5632" s="1">
        <v>46097.757638888892</v>
      </c>
      <c r="G5632" t="s">
        <v>216</v>
      </c>
      <c r="H5632" t="s">
        <v>15</v>
      </c>
      <c r="I5632" t="s">
        <v>16</v>
      </c>
      <c r="J5632">
        <v>4</v>
      </c>
      <c r="K5632" t="str">
        <f>IF(tickets_dataset[[#This Row],[status]] = "Closed", "Yes","No")</f>
        <v>Yes</v>
      </c>
      <c r="L5632" s="2">
        <f t="shared" si="348"/>
        <v>43.000000000116415</v>
      </c>
      <c r="M5632" t="str">
        <f t="shared" si="349"/>
        <v>No</v>
      </c>
      <c r="N5632" t="str">
        <f t="shared" si="350"/>
        <v>Mar</v>
      </c>
      <c r="O5632" s="2">
        <f t="shared" si="351"/>
        <v>1.7916666666715173</v>
      </c>
      <c r="P5632" t="str">
        <f>VLOOKUP(G5632,Agents!A:E,4,FALSE)</f>
        <v>Team5</v>
      </c>
      <c r="Q5632" t="str">
        <f>VLOOKUP(G5632,Agents!A:E,5,FALSE)</f>
        <v>Junior</v>
      </c>
      <c r="R5632" t="str">
        <f>VLOOKUP(G5632,Agents!A:E,2,FALSE)</f>
        <v>Evening</v>
      </c>
    </row>
    <row r="5633" spans="1:18" x14ac:dyDescent="0.35">
      <c r="A5633" t="s">
        <v>9081</v>
      </c>
      <c r="B5633" t="s">
        <v>9082</v>
      </c>
      <c r="C5633" t="s">
        <v>34</v>
      </c>
      <c r="D5633" t="s">
        <v>26</v>
      </c>
      <c r="E5633" s="1">
        <v>46052.334722222222</v>
      </c>
      <c r="F5633" s="1">
        <v>46053.209722222222</v>
      </c>
      <c r="G5633" t="s">
        <v>128</v>
      </c>
      <c r="H5633" t="s">
        <v>15</v>
      </c>
      <c r="I5633" t="s">
        <v>68</v>
      </c>
      <c r="J5633">
        <v>2</v>
      </c>
      <c r="K5633" t="str">
        <f>IF(tickets_dataset[[#This Row],[status]] = "Closed", "Yes","No")</f>
        <v>Yes</v>
      </c>
      <c r="L5633" s="2">
        <f t="shared" si="348"/>
        <v>21</v>
      </c>
      <c r="M5633" t="str">
        <f t="shared" si="349"/>
        <v>No</v>
      </c>
      <c r="N5633" t="str">
        <f t="shared" si="350"/>
        <v>Jan</v>
      </c>
      <c r="O5633" s="2">
        <f t="shared" si="351"/>
        <v>0.875</v>
      </c>
      <c r="P5633" t="str">
        <f>VLOOKUP(G5633,Agents!A:E,4,FALSE)</f>
        <v>Team4</v>
      </c>
      <c r="Q5633" t="str">
        <f>VLOOKUP(G5633,Agents!A:E,5,FALSE)</f>
        <v>Mid</v>
      </c>
      <c r="R5633" t="str">
        <f>VLOOKUP(G5633,Agents!A:E,2,FALSE)</f>
        <v>Night</v>
      </c>
    </row>
    <row r="5634" spans="1:18" x14ac:dyDescent="0.35">
      <c r="A5634" t="s">
        <v>9083</v>
      </c>
      <c r="B5634" t="s">
        <v>9084</v>
      </c>
      <c r="C5634" t="s">
        <v>22</v>
      </c>
      <c r="D5634" t="s">
        <v>26</v>
      </c>
      <c r="E5634" s="1">
        <v>46034.124305555553</v>
      </c>
      <c r="F5634" s="1">
        <v>46036.540972222225</v>
      </c>
      <c r="G5634" t="s">
        <v>273</v>
      </c>
      <c r="H5634" t="s">
        <v>15</v>
      </c>
      <c r="I5634" t="s">
        <v>16</v>
      </c>
      <c r="J5634">
        <v>4</v>
      </c>
      <c r="K5634" t="str">
        <f>IF(tickets_dataset[[#This Row],[status]] = "Closed", "Yes","No")</f>
        <v>Yes</v>
      </c>
      <c r="L5634" s="2">
        <f t="shared" ref="L5634:L5697" si="352">IF(ISBLANK(F5634),"",(F5634-E5634)*24)</f>
        <v>58.000000000116415</v>
      </c>
      <c r="M5634" t="str">
        <f t="shared" ref="M5634:M5697" si="353">IF(L5634&gt;48,"Yes","No")</f>
        <v>Yes</v>
      </c>
      <c r="N5634" t="str">
        <f t="shared" ref="N5634:N5697" si="354">TEXT(E5634,"mmm")</f>
        <v>Jan</v>
      </c>
      <c r="O5634" s="2">
        <f t="shared" si="351"/>
        <v>2.4166666666715173</v>
      </c>
      <c r="P5634" t="str">
        <f>VLOOKUP(G5634,Agents!A:E,4,FALSE)</f>
        <v>Team3</v>
      </c>
      <c r="Q5634" t="str">
        <f>VLOOKUP(G5634,Agents!A:E,5,FALSE)</f>
        <v>Senior</v>
      </c>
      <c r="R5634" t="str">
        <f>VLOOKUP(G5634,Agents!A:E,2,FALSE)</f>
        <v>Evening</v>
      </c>
    </row>
    <row r="5635" spans="1:18" x14ac:dyDescent="0.35">
      <c r="A5635" t="s">
        <v>9085</v>
      </c>
      <c r="B5635" t="s">
        <v>2680</v>
      </c>
      <c r="C5635" t="s">
        <v>76</v>
      </c>
      <c r="D5635" t="s">
        <v>26</v>
      </c>
      <c r="E5635" s="1">
        <v>46082.449305555558</v>
      </c>
      <c r="F5635" s="1">
        <v>46083.615972222222</v>
      </c>
      <c r="G5635" t="s">
        <v>35</v>
      </c>
      <c r="H5635" t="s">
        <v>15</v>
      </c>
      <c r="I5635" t="s">
        <v>16</v>
      </c>
      <c r="J5635">
        <v>4</v>
      </c>
      <c r="K5635" t="str">
        <f>IF(tickets_dataset[[#This Row],[status]] = "Closed", "Yes","No")</f>
        <v>Yes</v>
      </c>
      <c r="L5635" s="2">
        <f t="shared" si="352"/>
        <v>27.999999999941792</v>
      </c>
      <c r="M5635" t="str">
        <f t="shared" si="353"/>
        <v>No</v>
      </c>
      <c r="N5635" t="str">
        <f t="shared" si="354"/>
        <v>Mar</v>
      </c>
      <c r="O5635" s="2">
        <f t="shared" ref="O5635:O5698" si="355">F5635-E5635</f>
        <v>1.1666666666642413</v>
      </c>
      <c r="P5635" t="str">
        <f>VLOOKUP(G5635,Agents!A:E,4,FALSE)</f>
        <v>Team1</v>
      </c>
      <c r="Q5635" t="str">
        <f>VLOOKUP(G5635,Agents!A:E,5,FALSE)</f>
        <v>Senior</v>
      </c>
      <c r="R5635" t="str">
        <f>VLOOKUP(G5635,Agents!A:E,2,FALSE)</f>
        <v>Evening</v>
      </c>
    </row>
    <row r="5636" spans="1:18" x14ac:dyDescent="0.35">
      <c r="A5636" t="s">
        <v>9086</v>
      </c>
      <c r="B5636" t="s">
        <v>1953</v>
      </c>
      <c r="C5636" t="s">
        <v>22</v>
      </c>
      <c r="D5636" t="s">
        <v>26</v>
      </c>
      <c r="E5636" s="1">
        <v>46101.323611111111</v>
      </c>
      <c r="F5636" s="1">
        <v>46101.948611111111</v>
      </c>
      <c r="G5636" t="s">
        <v>282</v>
      </c>
      <c r="H5636" t="s">
        <v>15</v>
      </c>
      <c r="I5636" t="s">
        <v>68</v>
      </c>
      <c r="J5636">
        <v>3</v>
      </c>
      <c r="K5636" t="str">
        <f>IF(tickets_dataset[[#This Row],[status]] = "Closed", "Yes","No")</f>
        <v>Yes</v>
      </c>
      <c r="L5636" s="2">
        <f t="shared" si="352"/>
        <v>15</v>
      </c>
      <c r="M5636" t="str">
        <f t="shared" si="353"/>
        <v>No</v>
      </c>
      <c r="N5636" t="str">
        <f t="shared" si="354"/>
        <v>Mar</v>
      </c>
      <c r="O5636" s="2">
        <f t="shared" si="355"/>
        <v>0.625</v>
      </c>
      <c r="P5636" t="str">
        <f>VLOOKUP(G5636,Agents!A:E,4,FALSE)</f>
        <v>Team4</v>
      </c>
      <c r="Q5636" t="str">
        <f>VLOOKUP(G5636,Agents!A:E,5,FALSE)</f>
        <v>Mid</v>
      </c>
      <c r="R5636" t="str">
        <f>VLOOKUP(G5636,Agents!A:E,2,FALSE)</f>
        <v>Morning</v>
      </c>
    </row>
    <row r="5637" spans="1:18" x14ac:dyDescent="0.35">
      <c r="A5637" t="s">
        <v>9087</v>
      </c>
      <c r="B5637" t="s">
        <v>9088</v>
      </c>
      <c r="C5637" t="s">
        <v>50</v>
      </c>
      <c r="D5637" t="s">
        <v>38</v>
      </c>
      <c r="E5637" s="1">
        <v>46050.629166666666</v>
      </c>
      <c r="F5637" s="1">
        <v>46052.54583333333</v>
      </c>
      <c r="G5637" t="s">
        <v>62</v>
      </c>
      <c r="H5637" t="s">
        <v>15</v>
      </c>
      <c r="I5637" t="s">
        <v>16</v>
      </c>
      <c r="J5637">
        <v>4</v>
      </c>
      <c r="K5637" t="str">
        <f>IF(tickets_dataset[[#This Row],[status]] = "Closed", "Yes","No")</f>
        <v>Yes</v>
      </c>
      <c r="L5637" s="2">
        <f t="shared" si="352"/>
        <v>45.999999999941792</v>
      </c>
      <c r="M5637" t="str">
        <f t="shared" si="353"/>
        <v>No</v>
      </c>
      <c r="N5637" t="str">
        <f t="shared" si="354"/>
        <v>Jan</v>
      </c>
      <c r="O5637" s="2">
        <f t="shared" si="355"/>
        <v>1.9166666666642413</v>
      </c>
      <c r="P5637" t="str">
        <f>VLOOKUP(G5637,Agents!A:E,4,FALSE)</f>
        <v>Team1</v>
      </c>
      <c r="Q5637" t="str">
        <f>VLOOKUP(G5637,Agents!A:E,5,FALSE)</f>
        <v>Junior</v>
      </c>
      <c r="R5637" t="str">
        <f>VLOOKUP(G5637,Agents!A:E,2,FALSE)</f>
        <v>Morning</v>
      </c>
    </row>
    <row r="5638" spans="1:18" x14ac:dyDescent="0.35">
      <c r="A5638" t="s">
        <v>9089</v>
      </c>
      <c r="B5638" t="s">
        <v>1265</v>
      </c>
      <c r="C5638" t="s">
        <v>12</v>
      </c>
      <c r="D5638" t="s">
        <v>38</v>
      </c>
      <c r="E5638" s="1">
        <v>46055.95208333333</v>
      </c>
      <c r="F5638" s="1">
        <v>46057.70208333333</v>
      </c>
      <c r="G5638" t="s">
        <v>183</v>
      </c>
      <c r="H5638" t="s">
        <v>15</v>
      </c>
      <c r="I5638" t="s">
        <v>16</v>
      </c>
      <c r="J5638">
        <v>3</v>
      </c>
      <c r="K5638" t="str">
        <f>IF(tickets_dataset[[#This Row],[status]] = "Closed", "Yes","No")</f>
        <v>Yes</v>
      </c>
      <c r="L5638" s="2">
        <f t="shared" si="352"/>
        <v>42</v>
      </c>
      <c r="M5638" t="str">
        <f t="shared" si="353"/>
        <v>No</v>
      </c>
      <c r="N5638" t="str">
        <f t="shared" si="354"/>
        <v>Feb</v>
      </c>
      <c r="O5638" s="2">
        <f t="shared" si="355"/>
        <v>1.75</v>
      </c>
      <c r="P5638" t="str">
        <f>VLOOKUP(G5638,Agents!A:E,4,FALSE)</f>
        <v>Team3</v>
      </c>
      <c r="Q5638" t="str">
        <f>VLOOKUP(G5638,Agents!A:E,5,FALSE)</f>
        <v>Senior</v>
      </c>
      <c r="R5638" t="str">
        <f>VLOOKUP(G5638,Agents!A:E,2,FALSE)</f>
        <v>Night</v>
      </c>
    </row>
    <row r="5639" spans="1:18" x14ac:dyDescent="0.35">
      <c r="A5639" t="s">
        <v>9090</v>
      </c>
      <c r="B5639" t="s">
        <v>2101</v>
      </c>
      <c r="C5639" t="s">
        <v>34</v>
      </c>
      <c r="D5639" t="s">
        <v>13</v>
      </c>
      <c r="E5639" s="1">
        <v>46054.44027777778</v>
      </c>
      <c r="F5639" s="1">
        <v>46054.606944444444</v>
      </c>
      <c r="G5639" t="s">
        <v>80</v>
      </c>
      <c r="H5639" t="s">
        <v>15</v>
      </c>
      <c r="I5639" t="s">
        <v>16</v>
      </c>
      <c r="J5639">
        <v>5</v>
      </c>
      <c r="K5639" t="str">
        <f>IF(tickets_dataset[[#This Row],[status]] = "Closed", "Yes","No")</f>
        <v>Yes</v>
      </c>
      <c r="L5639" s="2">
        <f t="shared" si="352"/>
        <v>3.9999999999417923</v>
      </c>
      <c r="M5639" t="str">
        <f t="shared" si="353"/>
        <v>No</v>
      </c>
      <c r="N5639" t="str">
        <f t="shared" si="354"/>
        <v>Feb</v>
      </c>
      <c r="O5639" s="2">
        <f t="shared" si="355"/>
        <v>0.16666666666424135</v>
      </c>
      <c r="P5639" t="str">
        <f>VLOOKUP(G5639,Agents!A:E,4,FALSE)</f>
        <v>Team3</v>
      </c>
      <c r="Q5639" t="str">
        <f>VLOOKUP(G5639,Agents!A:E,5,FALSE)</f>
        <v>Junior</v>
      </c>
      <c r="R5639" t="str">
        <f>VLOOKUP(G5639,Agents!A:E,2,FALSE)</f>
        <v>Evening</v>
      </c>
    </row>
    <row r="5640" spans="1:18" x14ac:dyDescent="0.35">
      <c r="A5640" t="s">
        <v>9091</v>
      </c>
      <c r="B5640" t="s">
        <v>9092</v>
      </c>
      <c r="C5640" t="s">
        <v>34</v>
      </c>
      <c r="D5640" t="s">
        <v>26</v>
      </c>
      <c r="E5640" s="1">
        <v>46040.902777777781</v>
      </c>
      <c r="F5640" s="1">
        <v>46042.277777777781</v>
      </c>
      <c r="G5640" t="s">
        <v>35</v>
      </c>
      <c r="H5640" t="s">
        <v>28</v>
      </c>
      <c r="I5640" t="s">
        <v>68</v>
      </c>
      <c r="J5640">
        <v>3</v>
      </c>
      <c r="K5640" t="str">
        <f>IF(tickets_dataset[[#This Row],[status]] = "Closed", "Yes","No")</f>
        <v>No</v>
      </c>
      <c r="L5640" s="2">
        <f t="shared" si="352"/>
        <v>33</v>
      </c>
      <c r="M5640" t="str">
        <f t="shared" si="353"/>
        <v>No</v>
      </c>
      <c r="N5640" t="str">
        <f t="shared" si="354"/>
        <v>Jan</v>
      </c>
      <c r="O5640" s="2">
        <f t="shared" si="355"/>
        <v>1.375</v>
      </c>
      <c r="P5640" t="str">
        <f>VLOOKUP(G5640,Agents!A:E,4,FALSE)</f>
        <v>Team1</v>
      </c>
      <c r="Q5640" t="str">
        <f>VLOOKUP(G5640,Agents!A:E,5,FALSE)</f>
        <v>Senior</v>
      </c>
      <c r="R5640" t="str">
        <f>VLOOKUP(G5640,Agents!A:E,2,FALSE)</f>
        <v>Evening</v>
      </c>
    </row>
    <row r="5641" spans="1:18" x14ac:dyDescent="0.35">
      <c r="A5641" t="s">
        <v>9093</v>
      </c>
      <c r="B5641" t="s">
        <v>7804</v>
      </c>
      <c r="C5641" t="s">
        <v>34</v>
      </c>
      <c r="D5641" t="s">
        <v>26</v>
      </c>
      <c r="E5641" s="1">
        <v>46053.626388888886</v>
      </c>
      <c r="F5641" s="1">
        <v>46054.709722222222</v>
      </c>
      <c r="G5641" t="s">
        <v>190</v>
      </c>
      <c r="H5641" t="s">
        <v>15</v>
      </c>
      <c r="I5641" t="s">
        <v>16</v>
      </c>
      <c r="J5641">
        <v>3</v>
      </c>
      <c r="K5641" t="str">
        <f>IF(tickets_dataset[[#This Row],[status]] = "Closed", "Yes","No")</f>
        <v>Yes</v>
      </c>
      <c r="L5641" s="2">
        <f t="shared" si="352"/>
        <v>26.000000000058208</v>
      </c>
      <c r="M5641" t="str">
        <f t="shared" si="353"/>
        <v>No</v>
      </c>
      <c r="N5641" t="str">
        <f t="shared" si="354"/>
        <v>Jan</v>
      </c>
      <c r="O5641" s="2">
        <f t="shared" si="355"/>
        <v>1.0833333333357587</v>
      </c>
      <c r="P5641" t="str">
        <f>VLOOKUP(G5641,Agents!A:E,4,FALSE)</f>
        <v>Team1</v>
      </c>
      <c r="Q5641" t="str">
        <f>VLOOKUP(G5641,Agents!A:E,5,FALSE)</f>
        <v>Senior</v>
      </c>
      <c r="R5641" t="str">
        <f>VLOOKUP(G5641,Agents!A:E,2,FALSE)</f>
        <v>Night</v>
      </c>
    </row>
    <row r="5642" spans="1:18" x14ac:dyDescent="0.35">
      <c r="A5642" t="s">
        <v>9094</v>
      </c>
      <c r="B5642" t="s">
        <v>3262</v>
      </c>
      <c r="C5642" t="s">
        <v>76</v>
      </c>
      <c r="D5642" t="s">
        <v>26</v>
      </c>
      <c r="E5642" s="1">
        <v>46096.197916666664</v>
      </c>
      <c r="F5642" s="1">
        <v>46097.572916666664</v>
      </c>
      <c r="G5642" t="s">
        <v>19</v>
      </c>
      <c r="H5642" t="s">
        <v>15</v>
      </c>
      <c r="I5642" t="s">
        <v>16</v>
      </c>
      <c r="J5642">
        <v>4</v>
      </c>
      <c r="K5642" t="str">
        <f>IF(tickets_dataset[[#This Row],[status]] = "Closed", "Yes","No")</f>
        <v>Yes</v>
      </c>
      <c r="L5642" s="2">
        <f t="shared" si="352"/>
        <v>33</v>
      </c>
      <c r="M5642" t="str">
        <f t="shared" si="353"/>
        <v>No</v>
      </c>
      <c r="N5642" t="str">
        <f t="shared" si="354"/>
        <v>Mar</v>
      </c>
      <c r="O5642" s="2">
        <f t="shared" si="355"/>
        <v>1.375</v>
      </c>
      <c r="P5642" t="str">
        <f>VLOOKUP(G5642,Agents!A:E,4,FALSE)</f>
        <v>Team4</v>
      </c>
      <c r="Q5642" t="str">
        <f>VLOOKUP(G5642,Agents!A:E,5,FALSE)</f>
        <v>Senior</v>
      </c>
      <c r="R5642" t="str">
        <f>VLOOKUP(G5642,Agents!A:E,2,FALSE)</f>
        <v>Evening</v>
      </c>
    </row>
    <row r="5643" spans="1:18" x14ac:dyDescent="0.35">
      <c r="A5643" t="s">
        <v>9095</v>
      </c>
      <c r="B5643" t="s">
        <v>4688</v>
      </c>
      <c r="C5643" t="s">
        <v>12</v>
      </c>
      <c r="D5643" t="s">
        <v>13</v>
      </c>
      <c r="E5643" s="1">
        <v>46080.51458333333</v>
      </c>
      <c r="F5643" s="1">
        <v>46081.056250000001</v>
      </c>
      <c r="G5643" t="s">
        <v>62</v>
      </c>
      <c r="H5643" t="s">
        <v>15</v>
      </c>
      <c r="I5643" t="s">
        <v>16</v>
      </c>
      <c r="J5643">
        <v>5</v>
      </c>
      <c r="K5643" t="str">
        <f>IF(tickets_dataset[[#This Row],[status]] = "Closed", "Yes","No")</f>
        <v>Yes</v>
      </c>
      <c r="L5643" s="2">
        <f t="shared" si="352"/>
        <v>13.000000000116415</v>
      </c>
      <c r="M5643" t="str">
        <f t="shared" si="353"/>
        <v>No</v>
      </c>
      <c r="N5643" t="str">
        <f t="shared" si="354"/>
        <v>Feb</v>
      </c>
      <c r="O5643" s="2">
        <f t="shared" si="355"/>
        <v>0.54166666667151731</v>
      </c>
      <c r="P5643" t="str">
        <f>VLOOKUP(G5643,Agents!A:E,4,FALSE)</f>
        <v>Team1</v>
      </c>
      <c r="Q5643" t="str">
        <f>VLOOKUP(G5643,Agents!A:E,5,FALSE)</f>
        <v>Junior</v>
      </c>
      <c r="R5643" t="str">
        <f>VLOOKUP(G5643,Agents!A:E,2,FALSE)</f>
        <v>Morning</v>
      </c>
    </row>
    <row r="5644" spans="1:18" x14ac:dyDescent="0.35">
      <c r="A5644" t="s">
        <v>9096</v>
      </c>
      <c r="B5644" t="s">
        <v>9097</v>
      </c>
      <c r="C5644" t="s">
        <v>34</v>
      </c>
      <c r="D5644" t="s">
        <v>26</v>
      </c>
      <c r="E5644" s="1">
        <v>46086.009722222225</v>
      </c>
      <c r="F5644" s="1">
        <v>46088.301388888889</v>
      </c>
      <c r="G5644" t="s">
        <v>234</v>
      </c>
      <c r="H5644" t="s">
        <v>15</v>
      </c>
      <c r="I5644" t="s">
        <v>16</v>
      </c>
      <c r="J5644">
        <v>5</v>
      </c>
      <c r="K5644" t="str">
        <f>IF(tickets_dataset[[#This Row],[status]] = "Closed", "Yes","No")</f>
        <v>Yes</v>
      </c>
      <c r="L5644" s="2">
        <f t="shared" si="352"/>
        <v>54.999999999941792</v>
      </c>
      <c r="M5644" t="str">
        <f t="shared" si="353"/>
        <v>Yes</v>
      </c>
      <c r="N5644" t="str">
        <f t="shared" si="354"/>
        <v>Mar</v>
      </c>
      <c r="O5644" s="2">
        <f t="shared" si="355"/>
        <v>2.2916666666642413</v>
      </c>
      <c r="P5644" t="str">
        <f>VLOOKUP(G5644,Agents!A:E,4,FALSE)</f>
        <v>Team5</v>
      </c>
      <c r="Q5644" t="str">
        <f>VLOOKUP(G5644,Agents!A:E,5,FALSE)</f>
        <v>Senior</v>
      </c>
      <c r="R5644" t="str">
        <f>VLOOKUP(G5644,Agents!A:E,2,FALSE)</f>
        <v>Night</v>
      </c>
    </row>
    <row r="5645" spans="1:18" x14ac:dyDescent="0.35">
      <c r="A5645" t="s">
        <v>9098</v>
      </c>
      <c r="B5645" t="s">
        <v>9099</v>
      </c>
      <c r="C5645" t="s">
        <v>22</v>
      </c>
      <c r="D5645" t="s">
        <v>13</v>
      </c>
      <c r="E5645" s="1">
        <v>46066.125</v>
      </c>
      <c r="F5645" s="1">
        <v>46066.25</v>
      </c>
      <c r="G5645" t="s">
        <v>216</v>
      </c>
      <c r="H5645" t="s">
        <v>15</v>
      </c>
      <c r="I5645" t="s">
        <v>16</v>
      </c>
      <c r="J5645">
        <v>4</v>
      </c>
      <c r="K5645" t="str">
        <f>IF(tickets_dataset[[#This Row],[status]] = "Closed", "Yes","No")</f>
        <v>Yes</v>
      </c>
      <c r="L5645" s="2">
        <f t="shared" si="352"/>
        <v>3</v>
      </c>
      <c r="M5645" t="str">
        <f t="shared" si="353"/>
        <v>No</v>
      </c>
      <c r="N5645" t="str">
        <f t="shared" si="354"/>
        <v>Feb</v>
      </c>
      <c r="O5645" s="2">
        <f t="shared" si="355"/>
        <v>0.125</v>
      </c>
      <c r="P5645" t="str">
        <f>VLOOKUP(G5645,Agents!A:E,4,FALSE)</f>
        <v>Team5</v>
      </c>
      <c r="Q5645" t="str">
        <f>VLOOKUP(G5645,Agents!A:E,5,FALSE)</f>
        <v>Junior</v>
      </c>
      <c r="R5645" t="str">
        <f>VLOOKUP(G5645,Agents!A:E,2,FALSE)</f>
        <v>Evening</v>
      </c>
    </row>
    <row r="5646" spans="1:18" x14ac:dyDescent="0.35">
      <c r="A5646" t="s">
        <v>9100</v>
      </c>
      <c r="B5646" t="s">
        <v>9101</v>
      </c>
      <c r="C5646" t="s">
        <v>50</v>
      </c>
      <c r="D5646" t="s">
        <v>26</v>
      </c>
      <c r="E5646" s="1">
        <v>46034.218055555553</v>
      </c>
      <c r="F5646" s="1">
        <v>46036.926388888889</v>
      </c>
      <c r="G5646" t="s">
        <v>239</v>
      </c>
      <c r="H5646" t="s">
        <v>15</v>
      </c>
      <c r="I5646" t="s">
        <v>16</v>
      </c>
      <c r="J5646">
        <v>3</v>
      </c>
      <c r="K5646" t="str">
        <f>IF(tickets_dataset[[#This Row],[status]] = "Closed", "Yes","No")</f>
        <v>Yes</v>
      </c>
      <c r="L5646" s="2">
        <f t="shared" si="352"/>
        <v>65.000000000058208</v>
      </c>
      <c r="M5646" t="str">
        <f t="shared" si="353"/>
        <v>Yes</v>
      </c>
      <c r="N5646" t="str">
        <f t="shared" si="354"/>
        <v>Jan</v>
      </c>
      <c r="O5646" s="2">
        <f t="shared" si="355"/>
        <v>2.7083333333357587</v>
      </c>
      <c r="P5646" t="str">
        <f>VLOOKUP(G5646,Agents!A:E,4,FALSE)</f>
        <v>Team1</v>
      </c>
      <c r="Q5646" t="str">
        <f>VLOOKUP(G5646,Agents!A:E,5,FALSE)</f>
        <v>Senior</v>
      </c>
      <c r="R5646" t="str">
        <f>VLOOKUP(G5646,Agents!A:E,2,FALSE)</f>
        <v>Evening</v>
      </c>
    </row>
    <row r="5647" spans="1:18" x14ac:dyDescent="0.35">
      <c r="A5647" t="s">
        <v>9102</v>
      </c>
      <c r="B5647" t="s">
        <v>9103</v>
      </c>
      <c r="C5647" t="s">
        <v>12</v>
      </c>
      <c r="D5647" t="s">
        <v>38</v>
      </c>
      <c r="E5647" s="1">
        <v>46081.925694444442</v>
      </c>
      <c r="F5647" s="1">
        <v>46084.134027777778</v>
      </c>
      <c r="G5647" t="s">
        <v>31</v>
      </c>
      <c r="H5647" t="s">
        <v>15</v>
      </c>
      <c r="I5647" t="s">
        <v>16</v>
      </c>
      <c r="J5647">
        <v>3</v>
      </c>
      <c r="K5647" t="str">
        <f>IF(tickets_dataset[[#This Row],[status]] = "Closed", "Yes","No")</f>
        <v>Yes</v>
      </c>
      <c r="L5647" s="2">
        <f t="shared" si="352"/>
        <v>53.000000000058208</v>
      </c>
      <c r="M5647" t="str">
        <f t="shared" si="353"/>
        <v>Yes</v>
      </c>
      <c r="N5647" t="str">
        <f t="shared" si="354"/>
        <v>Feb</v>
      </c>
      <c r="O5647" s="2">
        <f t="shared" si="355"/>
        <v>2.2083333333357587</v>
      </c>
      <c r="P5647" t="str">
        <f>VLOOKUP(G5647,Agents!A:E,4,FALSE)</f>
        <v>Team5</v>
      </c>
      <c r="Q5647" t="str">
        <f>VLOOKUP(G5647,Agents!A:E,5,FALSE)</f>
        <v>Senior</v>
      </c>
      <c r="R5647" t="str">
        <f>VLOOKUP(G5647,Agents!A:E,2,FALSE)</f>
        <v>Evening</v>
      </c>
    </row>
    <row r="5648" spans="1:18" x14ac:dyDescent="0.35">
      <c r="A5648" t="s">
        <v>9104</v>
      </c>
      <c r="B5648" t="s">
        <v>3531</v>
      </c>
      <c r="C5648" t="s">
        <v>50</v>
      </c>
      <c r="D5648" t="s">
        <v>13</v>
      </c>
      <c r="E5648" s="1">
        <v>46068.729166666664</v>
      </c>
      <c r="F5648" s="1">
        <v>46069.604166666664</v>
      </c>
      <c r="G5648" t="s">
        <v>311</v>
      </c>
      <c r="H5648" t="s">
        <v>15</v>
      </c>
      <c r="I5648" t="s">
        <v>16</v>
      </c>
      <c r="J5648">
        <v>5</v>
      </c>
      <c r="K5648" t="str">
        <f>IF(tickets_dataset[[#This Row],[status]] = "Closed", "Yes","No")</f>
        <v>Yes</v>
      </c>
      <c r="L5648" s="2">
        <f t="shared" si="352"/>
        <v>21</v>
      </c>
      <c r="M5648" t="str">
        <f t="shared" si="353"/>
        <v>No</v>
      </c>
      <c r="N5648" t="str">
        <f t="shared" si="354"/>
        <v>Feb</v>
      </c>
      <c r="O5648" s="2">
        <f t="shared" si="355"/>
        <v>0.875</v>
      </c>
      <c r="P5648" t="str">
        <f>VLOOKUP(G5648,Agents!A:E,4,FALSE)</f>
        <v>Team5</v>
      </c>
      <c r="Q5648" t="str">
        <f>VLOOKUP(G5648,Agents!A:E,5,FALSE)</f>
        <v>Senior</v>
      </c>
      <c r="R5648" t="str">
        <f>VLOOKUP(G5648,Agents!A:E,2,FALSE)</f>
        <v>Evening</v>
      </c>
    </row>
    <row r="5649" spans="1:18" x14ac:dyDescent="0.35">
      <c r="A5649" t="s">
        <v>9105</v>
      </c>
      <c r="B5649" t="s">
        <v>2470</v>
      </c>
      <c r="C5649" t="s">
        <v>76</v>
      </c>
      <c r="D5649" t="s">
        <v>13</v>
      </c>
      <c r="E5649" s="1">
        <v>46072.69027777778</v>
      </c>
      <c r="F5649" s="1">
        <v>46073.356944444444</v>
      </c>
      <c r="G5649" t="s">
        <v>103</v>
      </c>
      <c r="H5649" t="s">
        <v>15</v>
      </c>
      <c r="I5649" t="s">
        <v>16</v>
      </c>
      <c r="J5649">
        <v>5</v>
      </c>
      <c r="K5649" t="str">
        <f>IF(tickets_dataset[[#This Row],[status]] = "Closed", "Yes","No")</f>
        <v>Yes</v>
      </c>
      <c r="L5649" s="2">
        <f t="shared" si="352"/>
        <v>15.999999999941792</v>
      </c>
      <c r="M5649" t="str">
        <f t="shared" si="353"/>
        <v>No</v>
      </c>
      <c r="N5649" t="str">
        <f t="shared" si="354"/>
        <v>Feb</v>
      </c>
      <c r="O5649" s="2">
        <f t="shared" si="355"/>
        <v>0.66666666666424135</v>
      </c>
      <c r="P5649" t="str">
        <f>VLOOKUP(G5649,Agents!A:E,4,FALSE)</f>
        <v>Team4</v>
      </c>
      <c r="Q5649" t="str">
        <f>VLOOKUP(G5649,Agents!A:E,5,FALSE)</f>
        <v>Senior</v>
      </c>
      <c r="R5649" t="str">
        <f>VLOOKUP(G5649,Agents!A:E,2,FALSE)</f>
        <v>Night</v>
      </c>
    </row>
    <row r="5650" spans="1:18" x14ac:dyDescent="0.35">
      <c r="A5650" t="s">
        <v>9106</v>
      </c>
      <c r="B5650" t="s">
        <v>243</v>
      </c>
      <c r="C5650" t="s">
        <v>22</v>
      </c>
      <c r="D5650" t="s">
        <v>13</v>
      </c>
      <c r="E5650" s="1">
        <v>46095.780555555553</v>
      </c>
      <c r="F5650" s="1">
        <v>46097.155555555553</v>
      </c>
      <c r="G5650" t="s">
        <v>73</v>
      </c>
      <c r="H5650" t="s">
        <v>15</v>
      </c>
      <c r="I5650" t="s">
        <v>16</v>
      </c>
      <c r="J5650">
        <v>4</v>
      </c>
      <c r="K5650" t="str">
        <f>IF(tickets_dataset[[#This Row],[status]] = "Closed", "Yes","No")</f>
        <v>Yes</v>
      </c>
      <c r="L5650" s="2">
        <f t="shared" si="352"/>
        <v>33</v>
      </c>
      <c r="M5650" t="str">
        <f t="shared" si="353"/>
        <v>No</v>
      </c>
      <c r="N5650" t="str">
        <f t="shared" si="354"/>
        <v>Mar</v>
      </c>
      <c r="O5650" s="2">
        <f t="shared" si="355"/>
        <v>1.375</v>
      </c>
      <c r="P5650" t="str">
        <f>VLOOKUP(G5650,Agents!A:E,4,FALSE)</f>
        <v>Team4</v>
      </c>
      <c r="Q5650" t="str">
        <f>VLOOKUP(G5650,Agents!A:E,5,FALSE)</f>
        <v>Senior</v>
      </c>
      <c r="R5650" t="str">
        <f>VLOOKUP(G5650,Agents!A:E,2,FALSE)</f>
        <v>Night</v>
      </c>
    </row>
    <row r="5651" spans="1:18" x14ac:dyDescent="0.35">
      <c r="A5651" t="s">
        <v>9107</v>
      </c>
      <c r="B5651" t="s">
        <v>5114</v>
      </c>
      <c r="C5651" t="s">
        <v>76</v>
      </c>
      <c r="D5651" t="s">
        <v>26</v>
      </c>
      <c r="E5651" s="1">
        <v>46071.61041666667</v>
      </c>
      <c r="F5651" s="1">
        <v>46072.527083333334</v>
      </c>
      <c r="G5651" t="s">
        <v>156</v>
      </c>
      <c r="H5651" t="s">
        <v>15</v>
      </c>
      <c r="I5651" t="s">
        <v>16</v>
      </c>
      <c r="J5651">
        <v>3</v>
      </c>
      <c r="K5651" t="str">
        <f>IF(tickets_dataset[[#This Row],[status]] = "Closed", "Yes","No")</f>
        <v>Yes</v>
      </c>
      <c r="L5651" s="2">
        <f t="shared" si="352"/>
        <v>21.999999999941792</v>
      </c>
      <c r="M5651" t="str">
        <f t="shared" si="353"/>
        <v>No</v>
      </c>
      <c r="N5651" t="str">
        <f t="shared" si="354"/>
        <v>Feb</v>
      </c>
      <c r="O5651" s="2">
        <f t="shared" si="355"/>
        <v>0.91666666666424135</v>
      </c>
      <c r="P5651" t="str">
        <f>VLOOKUP(G5651,Agents!A:E,4,FALSE)</f>
        <v>Team3</v>
      </c>
      <c r="Q5651" t="str">
        <f>VLOOKUP(G5651,Agents!A:E,5,FALSE)</f>
        <v>Mid</v>
      </c>
      <c r="R5651" t="str">
        <f>VLOOKUP(G5651,Agents!A:E,2,FALSE)</f>
        <v>Evening</v>
      </c>
    </row>
    <row r="5652" spans="1:18" x14ac:dyDescent="0.35">
      <c r="A5652" t="s">
        <v>9108</v>
      </c>
      <c r="B5652" t="s">
        <v>9109</v>
      </c>
      <c r="C5652" t="s">
        <v>34</v>
      </c>
      <c r="D5652" t="s">
        <v>13</v>
      </c>
      <c r="E5652" s="1">
        <v>46079.11041666667</v>
      </c>
      <c r="F5652" s="1">
        <v>46080.277083333334</v>
      </c>
      <c r="G5652" t="s">
        <v>234</v>
      </c>
      <c r="H5652" t="s">
        <v>15</v>
      </c>
      <c r="I5652" t="s">
        <v>16</v>
      </c>
      <c r="J5652">
        <v>4</v>
      </c>
      <c r="K5652" t="str">
        <f>IF(tickets_dataset[[#This Row],[status]] = "Closed", "Yes","No")</f>
        <v>Yes</v>
      </c>
      <c r="L5652" s="2">
        <f t="shared" si="352"/>
        <v>27.999999999941792</v>
      </c>
      <c r="M5652" t="str">
        <f t="shared" si="353"/>
        <v>No</v>
      </c>
      <c r="N5652" t="str">
        <f t="shared" si="354"/>
        <v>Feb</v>
      </c>
      <c r="O5652" s="2">
        <f t="shared" si="355"/>
        <v>1.1666666666642413</v>
      </c>
      <c r="P5652" t="str">
        <f>VLOOKUP(G5652,Agents!A:E,4,FALSE)</f>
        <v>Team5</v>
      </c>
      <c r="Q5652" t="str">
        <f>VLOOKUP(G5652,Agents!A:E,5,FALSE)</f>
        <v>Senior</v>
      </c>
      <c r="R5652" t="str">
        <f>VLOOKUP(G5652,Agents!A:E,2,FALSE)</f>
        <v>Night</v>
      </c>
    </row>
    <row r="5653" spans="1:18" x14ac:dyDescent="0.35">
      <c r="A5653" t="s">
        <v>9110</v>
      </c>
      <c r="B5653" t="s">
        <v>9111</v>
      </c>
      <c r="C5653" t="s">
        <v>50</v>
      </c>
      <c r="D5653" t="s">
        <v>13</v>
      </c>
      <c r="E5653" s="1">
        <v>46025.011805555558</v>
      </c>
      <c r="F5653" s="1">
        <v>46025.803472222222</v>
      </c>
      <c r="G5653" t="s">
        <v>80</v>
      </c>
      <c r="H5653" t="s">
        <v>15</v>
      </c>
      <c r="I5653" t="s">
        <v>68</v>
      </c>
      <c r="J5653">
        <v>1</v>
      </c>
      <c r="K5653" t="str">
        <f>IF(tickets_dataset[[#This Row],[status]] = "Closed", "Yes","No")</f>
        <v>Yes</v>
      </c>
      <c r="L5653" s="2">
        <f t="shared" si="352"/>
        <v>18.999999999941792</v>
      </c>
      <c r="M5653" t="str">
        <f t="shared" si="353"/>
        <v>No</v>
      </c>
      <c r="N5653" t="str">
        <f t="shared" si="354"/>
        <v>Jan</v>
      </c>
      <c r="O5653" s="2">
        <f t="shared" si="355"/>
        <v>0.79166666666424135</v>
      </c>
      <c r="P5653" t="str">
        <f>VLOOKUP(G5653,Agents!A:E,4,FALSE)</f>
        <v>Team3</v>
      </c>
      <c r="Q5653" t="str">
        <f>VLOOKUP(G5653,Agents!A:E,5,FALSE)</f>
        <v>Junior</v>
      </c>
      <c r="R5653" t="str">
        <f>VLOOKUP(G5653,Agents!A:E,2,FALSE)</f>
        <v>Evening</v>
      </c>
    </row>
    <row r="5654" spans="1:18" x14ac:dyDescent="0.35">
      <c r="A5654" t="s">
        <v>9112</v>
      </c>
      <c r="B5654" t="s">
        <v>9113</v>
      </c>
      <c r="C5654" t="s">
        <v>12</v>
      </c>
      <c r="D5654" t="s">
        <v>38</v>
      </c>
      <c r="E5654" s="1">
        <v>46081.861111111109</v>
      </c>
      <c r="F5654" s="1">
        <v>46085.027777777781</v>
      </c>
      <c r="G5654" t="s">
        <v>164</v>
      </c>
      <c r="H5654" t="s">
        <v>15</v>
      </c>
      <c r="I5654" t="s">
        <v>16</v>
      </c>
      <c r="J5654">
        <v>5</v>
      </c>
      <c r="K5654" t="str">
        <f>IF(tickets_dataset[[#This Row],[status]] = "Closed", "Yes","No")</f>
        <v>Yes</v>
      </c>
      <c r="L5654" s="2">
        <f t="shared" si="352"/>
        <v>76.000000000116415</v>
      </c>
      <c r="M5654" t="str">
        <f t="shared" si="353"/>
        <v>Yes</v>
      </c>
      <c r="N5654" t="str">
        <f t="shared" si="354"/>
        <v>Feb</v>
      </c>
      <c r="O5654" s="2">
        <f t="shared" si="355"/>
        <v>3.1666666666715173</v>
      </c>
      <c r="P5654" t="str">
        <f>VLOOKUP(G5654,Agents!A:E,4,FALSE)</f>
        <v>Team4</v>
      </c>
      <c r="Q5654" t="str">
        <f>VLOOKUP(G5654,Agents!A:E,5,FALSE)</f>
        <v>Senior</v>
      </c>
      <c r="R5654" t="str">
        <f>VLOOKUP(G5654,Agents!A:E,2,FALSE)</f>
        <v>Evening</v>
      </c>
    </row>
    <row r="5655" spans="1:18" x14ac:dyDescent="0.35">
      <c r="A5655" t="s">
        <v>9114</v>
      </c>
      <c r="B5655" t="s">
        <v>4239</v>
      </c>
      <c r="C5655" t="s">
        <v>50</v>
      </c>
      <c r="D5655" t="s">
        <v>38</v>
      </c>
      <c r="E5655" s="1">
        <v>46029.416666666664</v>
      </c>
      <c r="F5655" s="1">
        <v>46030.666666666664</v>
      </c>
      <c r="G5655" t="s">
        <v>19</v>
      </c>
      <c r="H5655" t="s">
        <v>15</v>
      </c>
      <c r="I5655" t="s">
        <v>16</v>
      </c>
      <c r="J5655">
        <v>4</v>
      </c>
      <c r="K5655" t="str">
        <f>IF(tickets_dataset[[#This Row],[status]] = "Closed", "Yes","No")</f>
        <v>Yes</v>
      </c>
      <c r="L5655" s="2">
        <f t="shared" si="352"/>
        <v>30</v>
      </c>
      <c r="M5655" t="str">
        <f t="shared" si="353"/>
        <v>No</v>
      </c>
      <c r="N5655" t="str">
        <f t="shared" si="354"/>
        <v>Jan</v>
      </c>
      <c r="O5655" s="2">
        <f t="shared" si="355"/>
        <v>1.25</v>
      </c>
      <c r="P5655" t="str">
        <f>VLOOKUP(G5655,Agents!A:E,4,FALSE)</f>
        <v>Team4</v>
      </c>
      <c r="Q5655" t="str">
        <f>VLOOKUP(G5655,Agents!A:E,5,FALSE)</f>
        <v>Senior</v>
      </c>
      <c r="R5655" t="str">
        <f>VLOOKUP(G5655,Agents!A:E,2,FALSE)</f>
        <v>Evening</v>
      </c>
    </row>
    <row r="5656" spans="1:18" x14ac:dyDescent="0.35">
      <c r="A5656" t="s">
        <v>9115</v>
      </c>
      <c r="B5656" t="s">
        <v>9116</v>
      </c>
      <c r="C5656" t="s">
        <v>76</v>
      </c>
      <c r="D5656" t="s">
        <v>13</v>
      </c>
      <c r="E5656" s="1">
        <v>46082.59375</v>
      </c>
      <c r="F5656" s="1">
        <v>46082.760416666664</v>
      </c>
      <c r="G5656" t="s">
        <v>35</v>
      </c>
      <c r="H5656" t="s">
        <v>15</v>
      </c>
      <c r="I5656" t="s">
        <v>68</v>
      </c>
      <c r="J5656">
        <v>3</v>
      </c>
      <c r="K5656" t="str">
        <f>IF(tickets_dataset[[#This Row],[status]] = "Closed", "Yes","No")</f>
        <v>Yes</v>
      </c>
      <c r="L5656" s="2">
        <f t="shared" si="352"/>
        <v>3.9999999999417923</v>
      </c>
      <c r="M5656" t="str">
        <f t="shared" si="353"/>
        <v>No</v>
      </c>
      <c r="N5656" t="str">
        <f t="shared" si="354"/>
        <v>Mar</v>
      </c>
      <c r="O5656" s="2">
        <f t="shared" si="355"/>
        <v>0.16666666666424135</v>
      </c>
      <c r="P5656" t="str">
        <f>VLOOKUP(G5656,Agents!A:E,4,FALSE)</f>
        <v>Team1</v>
      </c>
      <c r="Q5656" t="str">
        <f>VLOOKUP(G5656,Agents!A:E,5,FALSE)</f>
        <v>Senior</v>
      </c>
      <c r="R5656" t="str">
        <f>VLOOKUP(G5656,Agents!A:E,2,FALSE)</f>
        <v>Evening</v>
      </c>
    </row>
    <row r="5657" spans="1:18" x14ac:dyDescent="0.35">
      <c r="A5657" t="s">
        <v>9117</v>
      </c>
      <c r="B5657" t="s">
        <v>2557</v>
      </c>
      <c r="C5657" t="s">
        <v>22</v>
      </c>
      <c r="D5657" t="s">
        <v>13</v>
      </c>
      <c r="E5657" s="1">
        <v>46078.954861111109</v>
      </c>
      <c r="F5657" s="1">
        <v>46079.829861111109</v>
      </c>
      <c r="G5657" t="s">
        <v>234</v>
      </c>
      <c r="H5657" t="s">
        <v>28</v>
      </c>
      <c r="I5657" t="s">
        <v>16</v>
      </c>
      <c r="J5657">
        <v>4</v>
      </c>
      <c r="K5657" t="str">
        <f>IF(tickets_dataset[[#This Row],[status]] = "Closed", "Yes","No")</f>
        <v>No</v>
      </c>
      <c r="L5657" s="2">
        <f t="shared" si="352"/>
        <v>21</v>
      </c>
      <c r="M5657" t="str">
        <f t="shared" si="353"/>
        <v>No</v>
      </c>
      <c r="N5657" t="str">
        <f t="shared" si="354"/>
        <v>Feb</v>
      </c>
      <c r="O5657" s="2">
        <f t="shared" si="355"/>
        <v>0.875</v>
      </c>
      <c r="P5657" t="str">
        <f>VLOOKUP(G5657,Agents!A:E,4,FALSE)</f>
        <v>Team5</v>
      </c>
      <c r="Q5657" t="str">
        <f>VLOOKUP(G5657,Agents!A:E,5,FALSE)</f>
        <v>Senior</v>
      </c>
      <c r="R5657" t="str">
        <f>VLOOKUP(G5657,Agents!A:E,2,FALSE)</f>
        <v>Night</v>
      </c>
    </row>
    <row r="5658" spans="1:18" x14ac:dyDescent="0.35">
      <c r="A5658" t="s">
        <v>9118</v>
      </c>
      <c r="B5658" t="s">
        <v>6103</v>
      </c>
      <c r="C5658" t="s">
        <v>50</v>
      </c>
      <c r="D5658" t="s">
        <v>38</v>
      </c>
      <c r="E5658" s="1">
        <v>46076.441666666666</v>
      </c>
      <c r="F5658" s="1">
        <v>46077.775000000001</v>
      </c>
      <c r="G5658" t="s">
        <v>14</v>
      </c>
      <c r="H5658" t="s">
        <v>15</v>
      </c>
      <c r="I5658" t="s">
        <v>16</v>
      </c>
      <c r="J5658">
        <v>3</v>
      </c>
      <c r="K5658" t="str">
        <f>IF(tickets_dataset[[#This Row],[status]] = "Closed", "Yes","No")</f>
        <v>Yes</v>
      </c>
      <c r="L5658" s="2">
        <f t="shared" si="352"/>
        <v>32.000000000058208</v>
      </c>
      <c r="M5658" t="str">
        <f t="shared" si="353"/>
        <v>No</v>
      </c>
      <c r="N5658" t="str">
        <f t="shared" si="354"/>
        <v>Feb</v>
      </c>
      <c r="O5658" s="2">
        <f t="shared" si="355"/>
        <v>1.3333333333357587</v>
      </c>
      <c r="P5658" t="str">
        <f>VLOOKUP(G5658,Agents!A:E,4,FALSE)</f>
        <v>Team1</v>
      </c>
      <c r="Q5658" t="str">
        <f>VLOOKUP(G5658,Agents!A:E,5,FALSE)</f>
        <v>Senior</v>
      </c>
      <c r="R5658" t="str">
        <f>VLOOKUP(G5658,Agents!A:E,2,FALSE)</f>
        <v>Morning</v>
      </c>
    </row>
    <row r="5659" spans="1:18" x14ac:dyDescent="0.35">
      <c r="A5659" t="s">
        <v>9119</v>
      </c>
      <c r="B5659" t="s">
        <v>9120</v>
      </c>
      <c r="C5659" t="s">
        <v>34</v>
      </c>
      <c r="D5659" t="s">
        <v>38</v>
      </c>
      <c r="E5659" s="1">
        <v>46077.584722222222</v>
      </c>
      <c r="F5659" s="1">
        <v>46081.501388888886</v>
      </c>
      <c r="G5659" t="s">
        <v>42</v>
      </c>
      <c r="H5659" t="s">
        <v>15</v>
      </c>
      <c r="I5659" t="s">
        <v>16</v>
      </c>
      <c r="J5659">
        <v>3</v>
      </c>
      <c r="K5659" t="str">
        <f>IF(tickets_dataset[[#This Row],[status]] = "Closed", "Yes","No")</f>
        <v>Yes</v>
      </c>
      <c r="L5659" s="2">
        <f t="shared" si="352"/>
        <v>93.999999999941792</v>
      </c>
      <c r="M5659" t="str">
        <f t="shared" si="353"/>
        <v>Yes</v>
      </c>
      <c r="N5659" t="str">
        <f t="shared" si="354"/>
        <v>Feb</v>
      </c>
      <c r="O5659" s="2">
        <f t="shared" si="355"/>
        <v>3.9166666666642413</v>
      </c>
      <c r="P5659" t="str">
        <f>VLOOKUP(G5659,Agents!A:E,4,FALSE)</f>
        <v>Team2</v>
      </c>
      <c r="Q5659" t="str">
        <f>VLOOKUP(G5659,Agents!A:E,5,FALSE)</f>
        <v>Junior</v>
      </c>
      <c r="R5659" t="str">
        <f>VLOOKUP(G5659,Agents!A:E,2,FALSE)</f>
        <v>Night</v>
      </c>
    </row>
    <row r="5660" spans="1:18" x14ac:dyDescent="0.35">
      <c r="A5660" t="s">
        <v>9121</v>
      </c>
      <c r="B5660" t="s">
        <v>4067</v>
      </c>
      <c r="C5660" t="s">
        <v>34</v>
      </c>
      <c r="D5660" t="s">
        <v>38</v>
      </c>
      <c r="E5660" s="1">
        <v>46055.263194444444</v>
      </c>
      <c r="F5660" s="1">
        <v>46057.34652777778</v>
      </c>
      <c r="G5660" t="s">
        <v>19</v>
      </c>
      <c r="H5660" t="s">
        <v>15</v>
      </c>
      <c r="I5660" t="s">
        <v>16</v>
      </c>
      <c r="J5660">
        <v>4</v>
      </c>
      <c r="K5660" t="str">
        <f>IF(tickets_dataset[[#This Row],[status]] = "Closed", "Yes","No")</f>
        <v>Yes</v>
      </c>
      <c r="L5660" s="2">
        <f t="shared" si="352"/>
        <v>50.000000000058208</v>
      </c>
      <c r="M5660" t="str">
        <f t="shared" si="353"/>
        <v>Yes</v>
      </c>
      <c r="N5660" t="str">
        <f t="shared" si="354"/>
        <v>Feb</v>
      </c>
      <c r="O5660" s="2">
        <f t="shared" si="355"/>
        <v>2.0833333333357587</v>
      </c>
      <c r="P5660" t="str">
        <f>VLOOKUP(G5660,Agents!A:E,4,FALSE)</f>
        <v>Team4</v>
      </c>
      <c r="Q5660" t="str">
        <f>VLOOKUP(G5660,Agents!A:E,5,FALSE)</f>
        <v>Senior</v>
      </c>
      <c r="R5660" t="str">
        <f>VLOOKUP(G5660,Agents!A:E,2,FALSE)</f>
        <v>Evening</v>
      </c>
    </row>
    <row r="5661" spans="1:18" x14ac:dyDescent="0.35">
      <c r="A5661" t="s">
        <v>9122</v>
      </c>
      <c r="B5661" t="s">
        <v>9123</v>
      </c>
      <c r="C5661" t="s">
        <v>76</v>
      </c>
      <c r="D5661" t="s">
        <v>13</v>
      </c>
      <c r="E5661" s="1">
        <v>46104.174305555556</v>
      </c>
      <c r="F5661" s="1">
        <v>46105.382638888892</v>
      </c>
      <c r="G5661" t="s">
        <v>35</v>
      </c>
      <c r="H5661" t="s">
        <v>15</v>
      </c>
      <c r="I5661" t="s">
        <v>68</v>
      </c>
      <c r="J5661">
        <v>5</v>
      </c>
      <c r="K5661" t="str">
        <f>IF(tickets_dataset[[#This Row],[status]] = "Closed", "Yes","No")</f>
        <v>Yes</v>
      </c>
      <c r="L5661" s="2">
        <f t="shared" si="352"/>
        <v>29.000000000058208</v>
      </c>
      <c r="M5661" t="str">
        <f t="shared" si="353"/>
        <v>No</v>
      </c>
      <c r="N5661" t="str">
        <f t="shared" si="354"/>
        <v>Mar</v>
      </c>
      <c r="O5661" s="2">
        <f t="shared" si="355"/>
        <v>1.2083333333357587</v>
      </c>
      <c r="P5661" t="str">
        <f>VLOOKUP(G5661,Agents!A:E,4,FALSE)</f>
        <v>Team1</v>
      </c>
      <c r="Q5661" t="str">
        <f>VLOOKUP(G5661,Agents!A:E,5,FALSE)</f>
        <v>Senior</v>
      </c>
      <c r="R5661" t="str">
        <f>VLOOKUP(G5661,Agents!A:E,2,FALSE)</f>
        <v>Evening</v>
      </c>
    </row>
    <row r="5662" spans="1:18" x14ac:dyDescent="0.35">
      <c r="A5662" t="s">
        <v>9124</v>
      </c>
      <c r="B5662" t="s">
        <v>2971</v>
      </c>
      <c r="C5662" t="s">
        <v>22</v>
      </c>
      <c r="D5662" t="s">
        <v>38</v>
      </c>
      <c r="E5662" s="1">
        <v>46102.431250000001</v>
      </c>
      <c r="F5662" s="1">
        <v>46106.181250000001</v>
      </c>
      <c r="G5662" t="s">
        <v>211</v>
      </c>
      <c r="H5662" t="s">
        <v>15</v>
      </c>
      <c r="I5662" t="s">
        <v>16</v>
      </c>
      <c r="J5662">
        <v>5</v>
      </c>
      <c r="K5662" t="str">
        <f>IF(tickets_dataset[[#This Row],[status]] = "Closed", "Yes","No")</f>
        <v>Yes</v>
      </c>
      <c r="L5662" s="2">
        <f t="shared" si="352"/>
        <v>90</v>
      </c>
      <c r="M5662" t="str">
        <f t="shared" si="353"/>
        <v>Yes</v>
      </c>
      <c r="N5662" t="str">
        <f t="shared" si="354"/>
        <v>Mar</v>
      </c>
      <c r="O5662" s="2">
        <f t="shared" si="355"/>
        <v>3.75</v>
      </c>
      <c r="P5662" t="str">
        <f>VLOOKUP(G5662,Agents!A:E,4,FALSE)</f>
        <v>Team5</v>
      </c>
      <c r="Q5662" t="str">
        <f>VLOOKUP(G5662,Agents!A:E,5,FALSE)</f>
        <v>Senior</v>
      </c>
      <c r="R5662" t="str">
        <f>VLOOKUP(G5662,Agents!A:E,2,FALSE)</f>
        <v>Evening</v>
      </c>
    </row>
    <row r="5663" spans="1:18" x14ac:dyDescent="0.35">
      <c r="A5663" t="s">
        <v>9125</v>
      </c>
      <c r="B5663" t="s">
        <v>2665</v>
      </c>
      <c r="C5663" t="s">
        <v>12</v>
      </c>
      <c r="D5663" t="s">
        <v>38</v>
      </c>
      <c r="E5663" s="1">
        <v>46066.5</v>
      </c>
      <c r="F5663" s="1">
        <v>46069.375</v>
      </c>
      <c r="G5663" t="s">
        <v>206</v>
      </c>
      <c r="H5663" t="s">
        <v>15</v>
      </c>
      <c r="I5663" t="s">
        <v>16</v>
      </c>
      <c r="J5663">
        <v>5</v>
      </c>
      <c r="K5663" t="str">
        <f>IF(tickets_dataset[[#This Row],[status]] = "Closed", "Yes","No")</f>
        <v>Yes</v>
      </c>
      <c r="L5663" s="2">
        <f t="shared" si="352"/>
        <v>69</v>
      </c>
      <c r="M5663" t="str">
        <f t="shared" si="353"/>
        <v>Yes</v>
      </c>
      <c r="N5663" t="str">
        <f t="shared" si="354"/>
        <v>Feb</v>
      </c>
      <c r="O5663" s="2">
        <f t="shared" si="355"/>
        <v>2.875</v>
      </c>
      <c r="P5663" t="str">
        <f>VLOOKUP(G5663,Agents!A:E,4,FALSE)</f>
        <v>Team5</v>
      </c>
      <c r="Q5663" t="str">
        <f>VLOOKUP(G5663,Agents!A:E,5,FALSE)</f>
        <v>Junior</v>
      </c>
      <c r="R5663" t="str">
        <f>VLOOKUP(G5663,Agents!A:E,2,FALSE)</f>
        <v>Evening</v>
      </c>
    </row>
    <row r="5664" spans="1:18" x14ac:dyDescent="0.35">
      <c r="A5664" t="s">
        <v>9126</v>
      </c>
      <c r="B5664" t="s">
        <v>9127</v>
      </c>
      <c r="C5664" t="s">
        <v>22</v>
      </c>
      <c r="D5664" t="s">
        <v>26</v>
      </c>
      <c r="E5664" s="1">
        <v>46109.549305555556</v>
      </c>
      <c r="F5664" s="1">
        <v>46109.84097222222</v>
      </c>
      <c r="G5664" t="s">
        <v>62</v>
      </c>
      <c r="H5664" t="s">
        <v>15</v>
      </c>
      <c r="I5664" t="s">
        <v>16</v>
      </c>
      <c r="J5664">
        <v>4</v>
      </c>
      <c r="K5664" t="str">
        <f>IF(tickets_dataset[[#This Row],[status]] = "Closed", "Yes","No")</f>
        <v>Yes</v>
      </c>
      <c r="L5664" s="2">
        <f t="shared" si="352"/>
        <v>6.9999999999417923</v>
      </c>
      <c r="M5664" t="str">
        <f t="shared" si="353"/>
        <v>No</v>
      </c>
      <c r="N5664" t="str">
        <f t="shared" si="354"/>
        <v>Mar</v>
      </c>
      <c r="O5664" s="2">
        <f t="shared" si="355"/>
        <v>0.29166666666424135</v>
      </c>
      <c r="P5664" t="str">
        <f>VLOOKUP(G5664,Agents!A:E,4,FALSE)</f>
        <v>Team1</v>
      </c>
      <c r="Q5664" t="str">
        <f>VLOOKUP(G5664,Agents!A:E,5,FALSE)</f>
        <v>Junior</v>
      </c>
      <c r="R5664" t="str">
        <f>VLOOKUP(G5664,Agents!A:E,2,FALSE)</f>
        <v>Morning</v>
      </c>
    </row>
    <row r="5665" spans="1:18" x14ac:dyDescent="0.35">
      <c r="A5665" t="s">
        <v>9128</v>
      </c>
      <c r="B5665" t="s">
        <v>4024</v>
      </c>
      <c r="C5665" t="s">
        <v>22</v>
      </c>
      <c r="D5665" t="s">
        <v>13</v>
      </c>
      <c r="E5665" s="1">
        <v>46029.241666666669</v>
      </c>
      <c r="F5665" s="1">
        <v>46029.408333333333</v>
      </c>
      <c r="G5665" t="s">
        <v>128</v>
      </c>
      <c r="H5665" t="s">
        <v>15</v>
      </c>
      <c r="I5665" t="s">
        <v>16</v>
      </c>
      <c r="J5665">
        <v>3</v>
      </c>
      <c r="K5665" t="str">
        <f>IF(tickets_dataset[[#This Row],[status]] = "Closed", "Yes","No")</f>
        <v>Yes</v>
      </c>
      <c r="L5665" s="2">
        <f t="shared" si="352"/>
        <v>3.9999999999417923</v>
      </c>
      <c r="M5665" t="str">
        <f t="shared" si="353"/>
        <v>No</v>
      </c>
      <c r="N5665" t="str">
        <f t="shared" si="354"/>
        <v>Jan</v>
      </c>
      <c r="O5665" s="2">
        <f t="shared" si="355"/>
        <v>0.16666666666424135</v>
      </c>
      <c r="P5665" t="str">
        <f>VLOOKUP(G5665,Agents!A:E,4,FALSE)</f>
        <v>Team4</v>
      </c>
      <c r="Q5665" t="str">
        <f>VLOOKUP(G5665,Agents!A:E,5,FALSE)</f>
        <v>Mid</v>
      </c>
      <c r="R5665" t="str">
        <f>VLOOKUP(G5665,Agents!A:E,2,FALSE)</f>
        <v>Night</v>
      </c>
    </row>
    <row r="5666" spans="1:18" x14ac:dyDescent="0.35">
      <c r="A5666" t="s">
        <v>9129</v>
      </c>
      <c r="B5666" t="s">
        <v>6308</v>
      </c>
      <c r="C5666" t="s">
        <v>12</v>
      </c>
      <c r="D5666" t="s">
        <v>26</v>
      </c>
      <c r="E5666" s="1">
        <v>46058.44027777778</v>
      </c>
      <c r="F5666" s="1">
        <v>46061.398611111108</v>
      </c>
      <c r="G5666" t="s">
        <v>56</v>
      </c>
      <c r="H5666" t="s">
        <v>15</v>
      </c>
      <c r="I5666" t="s">
        <v>16</v>
      </c>
      <c r="J5666">
        <v>4</v>
      </c>
      <c r="K5666" t="str">
        <f>IF(tickets_dataset[[#This Row],[status]] = "Closed", "Yes","No")</f>
        <v>Yes</v>
      </c>
      <c r="L5666" s="2">
        <f t="shared" si="352"/>
        <v>70.999999999883585</v>
      </c>
      <c r="M5666" t="str">
        <f t="shared" si="353"/>
        <v>Yes</v>
      </c>
      <c r="N5666" t="str">
        <f t="shared" si="354"/>
        <v>Feb</v>
      </c>
      <c r="O5666" s="2">
        <f t="shared" si="355"/>
        <v>2.9583333333284827</v>
      </c>
      <c r="P5666" t="str">
        <f>VLOOKUP(G5666,Agents!A:E,4,FALSE)</f>
        <v>Team1</v>
      </c>
      <c r="Q5666" t="str">
        <f>VLOOKUP(G5666,Agents!A:E,5,FALSE)</f>
        <v>Senior</v>
      </c>
      <c r="R5666" t="str">
        <f>VLOOKUP(G5666,Agents!A:E,2,FALSE)</f>
        <v>Night</v>
      </c>
    </row>
    <row r="5667" spans="1:18" x14ac:dyDescent="0.35">
      <c r="A5667" t="s">
        <v>9130</v>
      </c>
      <c r="B5667" t="s">
        <v>9131</v>
      </c>
      <c r="C5667" t="s">
        <v>22</v>
      </c>
      <c r="D5667" t="s">
        <v>13</v>
      </c>
      <c r="E5667" s="1">
        <v>46037.963888888888</v>
      </c>
      <c r="F5667" s="1">
        <v>46038.088888888888</v>
      </c>
      <c r="G5667" t="s">
        <v>80</v>
      </c>
      <c r="H5667" t="s">
        <v>15</v>
      </c>
      <c r="I5667" t="s">
        <v>16</v>
      </c>
      <c r="J5667">
        <v>4</v>
      </c>
      <c r="K5667" t="str">
        <f>IF(tickets_dataset[[#This Row],[status]] = "Closed", "Yes","No")</f>
        <v>Yes</v>
      </c>
      <c r="L5667" s="2">
        <f t="shared" si="352"/>
        <v>3</v>
      </c>
      <c r="M5667" t="str">
        <f t="shared" si="353"/>
        <v>No</v>
      </c>
      <c r="N5667" t="str">
        <f t="shared" si="354"/>
        <v>Jan</v>
      </c>
      <c r="O5667" s="2">
        <f t="shared" si="355"/>
        <v>0.125</v>
      </c>
      <c r="P5667" t="str">
        <f>VLOOKUP(G5667,Agents!A:E,4,FALSE)</f>
        <v>Team3</v>
      </c>
      <c r="Q5667" t="str">
        <f>VLOOKUP(G5667,Agents!A:E,5,FALSE)</f>
        <v>Junior</v>
      </c>
      <c r="R5667" t="str">
        <f>VLOOKUP(G5667,Agents!A:E,2,FALSE)</f>
        <v>Evening</v>
      </c>
    </row>
    <row r="5668" spans="1:18" x14ac:dyDescent="0.35">
      <c r="A5668" t="s">
        <v>9132</v>
      </c>
      <c r="B5668" t="s">
        <v>9133</v>
      </c>
      <c r="C5668" t="s">
        <v>22</v>
      </c>
      <c r="D5668" t="s">
        <v>13</v>
      </c>
      <c r="E5668" s="1">
        <v>46067.877083333333</v>
      </c>
      <c r="F5668" s="1">
        <v>46068.627083333333</v>
      </c>
      <c r="G5668" t="s">
        <v>282</v>
      </c>
      <c r="H5668" t="s">
        <v>15</v>
      </c>
      <c r="I5668" t="s">
        <v>16</v>
      </c>
      <c r="J5668">
        <v>5</v>
      </c>
      <c r="K5668" t="str">
        <f>IF(tickets_dataset[[#This Row],[status]] = "Closed", "Yes","No")</f>
        <v>Yes</v>
      </c>
      <c r="L5668" s="2">
        <f t="shared" si="352"/>
        <v>18</v>
      </c>
      <c r="M5668" t="str">
        <f t="shared" si="353"/>
        <v>No</v>
      </c>
      <c r="N5668" t="str">
        <f t="shared" si="354"/>
        <v>Feb</v>
      </c>
      <c r="O5668" s="2">
        <f t="shared" si="355"/>
        <v>0.75</v>
      </c>
      <c r="P5668" t="str">
        <f>VLOOKUP(G5668,Agents!A:E,4,FALSE)</f>
        <v>Team4</v>
      </c>
      <c r="Q5668" t="str">
        <f>VLOOKUP(G5668,Agents!A:E,5,FALSE)</f>
        <v>Mid</v>
      </c>
      <c r="R5668" t="str">
        <f>VLOOKUP(G5668,Agents!A:E,2,FALSE)</f>
        <v>Morning</v>
      </c>
    </row>
    <row r="5669" spans="1:18" x14ac:dyDescent="0.35">
      <c r="A5669" t="s">
        <v>9134</v>
      </c>
      <c r="B5669" t="s">
        <v>9135</v>
      </c>
      <c r="C5669" t="s">
        <v>34</v>
      </c>
      <c r="D5669" t="s">
        <v>26</v>
      </c>
      <c r="E5669" s="1">
        <v>46075.456250000003</v>
      </c>
      <c r="F5669" s="1">
        <v>46077.414583333331</v>
      </c>
      <c r="G5669" t="s">
        <v>239</v>
      </c>
      <c r="H5669" t="s">
        <v>15</v>
      </c>
      <c r="I5669" t="s">
        <v>16</v>
      </c>
      <c r="J5669">
        <v>4</v>
      </c>
      <c r="K5669" t="str">
        <f>IF(tickets_dataset[[#This Row],[status]] = "Closed", "Yes","No")</f>
        <v>Yes</v>
      </c>
      <c r="L5669" s="2">
        <f t="shared" si="352"/>
        <v>46.999999999883585</v>
      </c>
      <c r="M5669" t="str">
        <f t="shared" si="353"/>
        <v>No</v>
      </c>
      <c r="N5669" t="str">
        <f t="shared" si="354"/>
        <v>Feb</v>
      </c>
      <c r="O5669" s="2">
        <f t="shared" si="355"/>
        <v>1.9583333333284827</v>
      </c>
      <c r="P5669" t="str">
        <f>VLOOKUP(G5669,Agents!A:E,4,FALSE)</f>
        <v>Team1</v>
      </c>
      <c r="Q5669" t="str">
        <f>VLOOKUP(G5669,Agents!A:E,5,FALSE)</f>
        <v>Senior</v>
      </c>
      <c r="R5669" t="str">
        <f>VLOOKUP(G5669,Agents!A:E,2,FALSE)</f>
        <v>Evening</v>
      </c>
    </row>
    <row r="5670" spans="1:18" x14ac:dyDescent="0.35">
      <c r="A5670" t="s">
        <v>9136</v>
      </c>
      <c r="B5670" t="s">
        <v>9137</v>
      </c>
      <c r="C5670" t="s">
        <v>50</v>
      </c>
      <c r="D5670" t="s">
        <v>38</v>
      </c>
      <c r="E5670" s="1">
        <v>46101.344444444447</v>
      </c>
      <c r="F5670" s="1">
        <v>46105.302777777775</v>
      </c>
      <c r="G5670" t="s">
        <v>183</v>
      </c>
      <c r="H5670" t="s">
        <v>15</v>
      </c>
      <c r="I5670" t="s">
        <v>16</v>
      </c>
      <c r="J5670">
        <v>5</v>
      </c>
      <c r="K5670" t="str">
        <f>IF(tickets_dataset[[#This Row],[status]] = "Closed", "Yes","No")</f>
        <v>Yes</v>
      </c>
      <c r="L5670" s="2">
        <f t="shared" si="352"/>
        <v>94.999999999883585</v>
      </c>
      <c r="M5670" t="str">
        <f t="shared" si="353"/>
        <v>Yes</v>
      </c>
      <c r="N5670" t="str">
        <f t="shared" si="354"/>
        <v>Mar</v>
      </c>
      <c r="O5670" s="2">
        <f t="shared" si="355"/>
        <v>3.9583333333284827</v>
      </c>
      <c r="P5670" t="str">
        <f>VLOOKUP(G5670,Agents!A:E,4,FALSE)</f>
        <v>Team3</v>
      </c>
      <c r="Q5670" t="str">
        <f>VLOOKUP(G5670,Agents!A:E,5,FALSE)</f>
        <v>Senior</v>
      </c>
      <c r="R5670" t="str">
        <f>VLOOKUP(G5670,Agents!A:E,2,FALSE)</f>
        <v>Night</v>
      </c>
    </row>
    <row r="5671" spans="1:18" x14ac:dyDescent="0.35">
      <c r="A5671" t="s">
        <v>9138</v>
      </c>
      <c r="B5671" t="s">
        <v>9139</v>
      </c>
      <c r="C5671" t="s">
        <v>34</v>
      </c>
      <c r="D5671" t="s">
        <v>38</v>
      </c>
      <c r="E5671" s="1">
        <v>46084.161111111112</v>
      </c>
      <c r="F5671" s="1">
        <v>46084.786111111112</v>
      </c>
      <c r="G5671" t="s">
        <v>199</v>
      </c>
      <c r="H5671" t="s">
        <v>15</v>
      </c>
      <c r="I5671" t="s">
        <v>16</v>
      </c>
      <c r="J5671">
        <v>4</v>
      </c>
      <c r="K5671" t="str">
        <f>IF(tickets_dataset[[#This Row],[status]] = "Closed", "Yes","No")</f>
        <v>Yes</v>
      </c>
      <c r="L5671" s="2">
        <f t="shared" si="352"/>
        <v>15</v>
      </c>
      <c r="M5671" t="str">
        <f t="shared" si="353"/>
        <v>No</v>
      </c>
      <c r="N5671" t="str">
        <f t="shared" si="354"/>
        <v>Mar</v>
      </c>
      <c r="O5671" s="2">
        <f t="shared" si="355"/>
        <v>0.625</v>
      </c>
      <c r="P5671" t="str">
        <f>VLOOKUP(G5671,Agents!A:E,4,FALSE)</f>
        <v>Team1</v>
      </c>
      <c r="Q5671" t="str">
        <f>VLOOKUP(G5671,Agents!A:E,5,FALSE)</f>
        <v>Junior</v>
      </c>
      <c r="R5671" t="str">
        <f>VLOOKUP(G5671,Agents!A:E,2,FALSE)</f>
        <v>Morning</v>
      </c>
    </row>
    <row r="5672" spans="1:18" x14ac:dyDescent="0.35">
      <c r="A5672" t="s">
        <v>9140</v>
      </c>
      <c r="B5672" t="s">
        <v>9141</v>
      </c>
      <c r="C5672" t="s">
        <v>50</v>
      </c>
      <c r="D5672" t="s">
        <v>13</v>
      </c>
      <c r="E5672" s="1">
        <v>46040.094444444447</v>
      </c>
      <c r="F5672" s="1">
        <v>46041.677777777775</v>
      </c>
      <c r="G5672" t="s">
        <v>67</v>
      </c>
      <c r="H5672" t="s">
        <v>15</v>
      </c>
      <c r="I5672" t="s">
        <v>16</v>
      </c>
      <c r="J5672">
        <v>5</v>
      </c>
      <c r="K5672" t="str">
        <f>IF(tickets_dataset[[#This Row],[status]] = "Closed", "Yes","No")</f>
        <v>Yes</v>
      </c>
      <c r="L5672" s="2">
        <f t="shared" si="352"/>
        <v>37.999999999883585</v>
      </c>
      <c r="M5672" t="str">
        <f t="shared" si="353"/>
        <v>No</v>
      </c>
      <c r="N5672" t="str">
        <f t="shared" si="354"/>
        <v>Jan</v>
      </c>
      <c r="O5672" s="2">
        <f t="shared" si="355"/>
        <v>1.5833333333284827</v>
      </c>
      <c r="P5672" t="str">
        <f>VLOOKUP(G5672,Agents!A:E,4,FALSE)</f>
        <v>Team5</v>
      </c>
      <c r="Q5672" t="str">
        <f>VLOOKUP(G5672,Agents!A:E,5,FALSE)</f>
        <v>Junior</v>
      </c>
      <c r="R5672" t="str">
        <f>VLOOKUP(G5672,Agents!A:E,2,FALSE)</f>
        <v>Evening</v>
      </c>
    </row>
    <row r="5673" spans="1:18" x14ac:dyDescent="0.35">
      <c r="A5673" t="s">
        <v>9142</v>
      </c>
      <c r="B5673" t="s">
        <v>3913</v>
      </c>
      <c r="C5673" t="s">
        <v>34</v>
      </c>
      <c r="D5673" t="s">
        <v>38</v>
      </c>
      <c r="E5673" s="1">
        <v>46044.493055555555</v>
      </c>
      <c r="F5673" s="1">
        <v>46047.993055555555</v>
      </c>
      <c r="G5673" t="s">
        <v>256</v>
      </c>
      <c r="H5673" t="s">
        <v>15</v>
      </c>
      <c r="I5673" t="s">
        <v>16</v>
      </c>
      <c r="J5673">
        <v>4</v>
      </c>
      <c r="K5673" t="str">
        <f>IF(tickets_dataset[[#This Row],[status]] = "Closed", "Yes","No")</f>
        <v>Yes</v>
      </c>
      <c r="L5673" s="2">
        <f t="shared" si="352"/>
        <v>84</v>
      </c>
      <c r="M5673" t="str">
        <f t="shared" si="353"/>
        <v>Yes</v>
      </c>
      <c r="N5673" t="str">
        <f t="shared" si="354"/>
        <v>Jan</v>
      </c>
      <c r="O5673" s="2">
        <f t="shared" si="355"/>
        <v>3.5</v>
      </c>
      <c r="P5673" t="str">
        <f>VLOOKUP(G5673,Agents!A:E,4,FALSE)</f>
        <v>Team1</v>
      </c>
      <c r="Q5673" t="str">
        <f>VLOOKUP(G5673,Agents!A:E,5,FALSE)</f>
        <v>Mid</v>
      </c>
      <c r="R5673" t="str">
        <f>VLOOKUP(G5673,Agents!A:E,2,FALSE)</f>
        <v>Morning</v>
      </c>
    </row>
    <row r="5674" spans="1:18" x14ac:dyDescent="0.35">
      <c r="A5674" t="s">
        <v>9143</v>
      </c>
      <c r="B5674" t="s">
        <v>9144</v>
      </c>
      <c r="C5674" t="s">
        <v>34</v>
      </c>
      <c r="D5674" t="s">
        <v>13</v>
      </c>
      <c r="E5674" s="1">
        <v>46029.463888888888</v>
      </c>
      <c r="F5674" s="1">
        <v>46031.422222222223</v>
      </c>
      <c r="G5674" t="s">
        <v>282</v>
      </c>
      <c r="H5674" t="s">
        <v>15</v>
      </c>
      <c r="I5674" t="s">
        <v>16</v>
      </c>
      <c r="J5674">
        <v>5</v>
      </c>
      <c r="K5674" t="str">
        <f>IF(tickets_dataset[[#This Row],[status]] = "Closed", "Yes","No")</f>
        <v>Yes</v>
      </c>
      <c r="L5674" s="2">
        <f t="shared" si="352"/>
        <v>47.000000000058208</v>
      </c>
      <c r="M5674" t="str">
        <f t="shared" si="353"/>
        <v>No</v>
      </c>
      <c r="N5674" t="str">
        <f t="shared" si="354"/>
        <v>Jan</v>
      </c>
      <c r="O5674" s="2">
        <f t="shared" si="355"/>
        <v>1.9583333333357587</v>
      </c>
      <c r="P5674" t="str">
        <f>VLOOKUP(G5674,Agents!A:E,4,FALSE)</f>
        <v>Team4</v>
      </c>
      <c r="Q5674" t="str">
        <f>VLOOKUP(G5674,Agents!A:E,5,FALSE)</f>
        <v>Mid</v>
      </c>
      <c r="R5674" t="str">
        <f>VLOOKUP(G5674,Agents!A:E,2,FALSE)</f>
        <v>Morning</v>
      </c>
    </row>
    <row r="5675" spans="1:18" x14ac:dyDescent="0.35">
      <c r="A5675" t="s">
        <v>9145</v>
      </c>
      <c r="B5675" t="s">
        <v>2882</v>
      </c>
      <c r="C5675" t="s">
        <v>12</v>
      </c>
      <c r="D5675" t="s">
        <v>26</v>
      </c>
      <c r="E5675" s="1">
        <v>46035.654861111114</v>
      </c>
      <c r="F5675" s="1">
        <v>46037.404861111114</v>
      </c>
      <c r="G5675" t="s">
        <v>128</v>
      </c>
      <c r="H5675" t="s">
        <v>15</v>
      </c>
      <c r="I5675" t="s">
        <v>16</v>
      </c>
      <c r="J5675">
        <v>3</v>
      </c>
      <c r="K5675" t="str">
        <f>IF(tickets_dataset[[#This Row],[status]] = "Closed", "Yes","No")</f>
        <v>Yes</v>
      </c>
      <c r="L5675" s="2">
        <f t="shared" si="352"/>
        <v>42</v>
      </c>
      <c r="M5675" t="str">
        <f t="shared" si="353"/>
        <v>No</v>
      </c>
      <c r="N5675" t="str">
        <f t="shared" si="354"/>
        <v>Jan</v>
      </c>
      <c r="O5675" s="2">
        <f t="shared" si="355"/>
        <v>1.75</v>
      </c>
      <c r="P5675" t="str">
        <f>VLOOKUP(G5675,Agents!A:E,4,FALSE)</f>
        <v>Team4</v>
      </c>
      <c r="Q5675" t="str">
        <f>VLOOKUP(G5675,Agents!A:E,5,FALSE)</f>
        <v>Mid</v>
      </c>
      <c r="R5675" t="str">
        <f>VLOOKUP(G5675,Agents!A:E,2,FALSE)</f>
        <v>Night</v>
      </c>
    </row>
    <row r="5676" spans="1:18" x14ac:dyDescent="0.35">
      <c r="A5676" t="s">
        <v>9146</v>
      </c>
      <c r="B5676" t="s">
        <v>6183</v>
      </c>
      <c r="C5676" t="s">
        <v>34</v>
      </c>
      <c r="D5676" t="s">
        <v>38</v>
      </c>
      <c r="E5676" s="1">
        <v>46076.254166666666</v>
      </c>
      <c r="F5676" s="1">
        <v>46077.504166666666</v>
      </c>
      <c r="G5676" t="s">
        <v>206</v>
      </c>
      <c r="H5676" t="s">
        <v>15</v>
      </c>
      <c r="I5676" t="s">
        <v>16</v>
      </c>
      <c r="J5676">
        <v>4</v>
      </c>
      <c r="K5676" t="str">
        <f>IF(tickets_dataset[[#This Row],[status]] = "Closed", "Yes","No")</f>
        <v>Yes</v>
      </c>
      <c r="L5676" s="2">
        <f t="shared" si="352"/>
        <v>30</v>
      </c>
      <c r="M5676" t="str">
        <f t="shared" si="353"/>
        <v>No</v>
      </c>
      <c r="N5676" t="str">
        <f t="shared" si="354"/>
        <v>Feb</v>
      </c>
      <c r="O5676" s="2">
        <f t="shared" si="355"/>
        <v>1.25</v>
      </c>
      <c r="P5676" t="str">
        <f>VLOOKUP(G5676,Agents!A:E,4,FALSE)</f>
        <v>Team5</v>
      </c>
      <c r="Q5676" t="str">
        <f>VLOOKUP(G5676,Agents!A:E,5,FALSE)</f>
        <v>Junior</v>
      </c>
      <c r="R5676" t="str">
        <f>VLOOKUP(G5676,Agents!A:E,2,FALSE)</f>
        <v>Evening</v>
      </c>
    </row>
    <row r="5677" spans="1:18" x14ac:dyDescent="0.35">
      <c r="A5677" t="s">
        <v>9147</v>
      </c>
      <c r="B5677" t="s">
        <v>2870</v>
      </c>
      <c r="C5677" t="s">
        <v>76</v>
      </c>
      <c r="D5677" t="s">
        <v>13</v>
      </c>
      <c r="E5677" s="1">
        <v>46042.02847222222</v>
      </c>
      <c r="F5677" s="1">
        <v>46043.52847222222</v>
      </c>
      <c r="G5677" t="s">
        <v>239</v>
      </c>
      <c r="H5677" t="s">
        <v>15</v>
      </c>
      <c r="I5677" t="s">
        <v>16</v>
      </c>
      <c r="J5677">
        <v>4</v>
      </c>
      <c r="K5677" t="str">
        <f>IF(tickets_dataset[[#This Row],[status]] = "Closed", "Yes","No")</f>
        <v>Yes</v>
      </c>
      <c r="L5677" s="2">
        <f t="shared" si="352"/>
        <v>36</v>
      </c>
      <c r="M5677" t="str">
        <f t="shared" si="353"/>
        <v>No</v>
      </c>
      <c r="N5677" t="str">
        <f t="shared" si="354"/>
        <v>Jan</v>
      </c>
      <c r="O5677" s="2">
        <f t="shared" si="355"/>
        <v>1.5</v>
      </c>
      <c r="P5677" t="str">
        <f>VLOOKUP(G5677,Agents!A:E,4,FALSE)</f>
        <v>Team1</v>
      </c>
      <c r="Q5677" t="str">
        <f>VLOOKUP(G5677,Agents!A:E,5,FALSE)</f>
        <v>Senior</v>
      </c>
      <c r="R5677" t="str">
        <f>VLOOKUP(G5677,Agents!A:E,2,FALSE)</f>
        <v>Evening</v>
      </c>
    </row>
    <row r="5678" spans="1:18" x14ac:dyDescent="0.35">
      <c r="A5678" t="s">
        <v>9148</v>
      </c>
      <c r="B5678" t="s">
        <v>4993</v>
      </c>
      <c r="C5678" t="s">
        <v>34</v>
      </c>
      <c r="D5678" t="s">
        <v>26</v>
      </c>
      <c r="E5678" s="1">
        <v>46032.799305555556</v>
      </c>
      <c r="F5678" s="1">
        <v>46033.882638888892</v>
      </c>
      <c r="G5678" t="s">
        <v>62</v>
      </c>
      <c r="H5678" t="s">
        <v>15</v>
      </c>
      <c r="I5678" t="s">
        <v>68</v>
      </c>
      <c r="J5678">
        <v>4</v>
      </c>
      <c r="K5678" t="str">
        <f>IF(tickets_dataset[[#This Row],[status]] = "Closed", "Yes","No")</f>
        <v>Yes</v>
      </c>
      <c r="L5678" s="2">
        <f t="shared" si="352"/>
        <v>26.000000000058208</v>
      </c>
      <c r="M5678" t="str">
        <f t="shared" si="353"/>
        <v>No</v>
      </c>
      <c r="N5678" t="str">
        <f t="shared" si="354"/>
        <v>Jan</v>
      </c>
      <c r="O5678" s="2">
        <f t="shared" si="355"/>
        <v>1.0833333333357587</v>
      </c>
      <c r="P5678" t="str">
        <f>VLOOKUP(G5678,Agents!A:E,4,FALSE)</f>
        <v>Team1</v>
      </c>
      <c r="Q5678" t="str">
        <f>VLOOKUP(G5678,Agents!A:E,5,FALSE)</f>
        <v>Junior</v>
      </c>
      <c r="R5678" t="str">
        <f>VLOOKUP(G5678,Agents!A:E,2,FALSE)</f>
        <v>Morning</v>
      </c>
    </row>
    <row r="5679" spans="1:18" x14ac:dyDescent="0.35">
      <c r="A5679" t="s">
        <v>9149</v>
      </c>
      <c r="B5679" t="s">
        <v>9150</v>
      </c>
      <c r="C5679" t="s">
        <v>76</v>
      </c>
      <c r="D5679" t="s">
        <v>13</v>
      </c>
      <c r="E5679" s="1">
        <v>46038.317361111112</v>
      </c>
      <c r="F5679" s="1">
        <v>46038.900694444441</v>
      </c>
      <c r="G5679" t="s">
        <v>140</v>
      </c>
      <c r="H5679" t="s">
        <v>15</v>
      </c>
      <c r="I5679" t="s">
        <v>16</v>
      </c>
      <c r="J5679">
        <v>3</v>
      </c>
      <c r="K5679" t="str">
        <f>IF(tickets_dataset[[#This Row],[status]] = "Closed", "Yes","No")</f>
        <v>Yes</v>
      </c>
      <c r="L5679" s="2">
        <f t="shared" si="352"/>
        <v>13.999999999883585</v>
      </c>
      <c r="M5679" t="str">
        <f t="shared" si="353"/>
        <v>No</v>
      </c>
      <c r="N5679" t="str">
        <f t="shared" si="354"/>
        <v>Jan</v>
      </c>
      <c r="O5679" s="2">
        <f t="shared" si="355"/>
        <v>0.58333333332848269</v>
      </c>
      <c r="P5679" t="str">
        <f>VLOOKUP(G5679,Agents!A:E,4,FALSE)</f>
        <v>Team1</v>
      </c>
      <c r="Q5679" t="str">
        <f>VLOOKUP(G5679,Agents!A:E,5,FALSE)</f>
        <v>Junior</v>
      </c>
      <c r="R5679" t="str">
        <f>VLOOKUP(G5679,Agents!A:E,2,FALSE)</f>
        <v>Morning</v>
      </c>
    </row>
    <row r="5680" spans="1:18" x14ac:dyDescent="0.35">
      <c r="A5680" t="s">
        <v>9151</v>
      </c>
      <c r="B5680" t="s">
        <v>6930</v>
      </c>
      <c r="C5680" t="s">
        <v>50</v>
      </c>
      <c r="D5680" t="s">
        <v>26</v>
      </c>
      <c r="E5680" s="1">
        <v>46072.824305555558</v>
      </c>
      <c r="F5680" s="1">
        <v>46073.407638888886</v>
      </c>
      <c r="G5680" t="s">
        <v>103</v>
      </c>
      <c r="H5680" t="s">
        <v>132</v>
      </c>
      <c r="I5680" t="s">
        <v>16</v>
      </c>
      <c r="J5680">
        <v>4</v>
      </c>
      <c r="K5680" t="str">
        <f>IF(tickets_dataset[[#This Row],[status]] = "Closed", "Yes","No")</f>
        <v>No</v>
      </c>
      <c r="L5680" s="2">
        <f t="shared" si="352"/>
        <v>13.999999999883585</v>
      </c>
      <c r="M5680" t="str">
        <f t="shared" si="353"/>
        <v>No</v>
      </c>
      <c r="N5680" t="str">
        <f t="shared" si="354"/>
        <v>Feb</v>
      </c>
      <c r="O5680" s="2">
        <f t="shared" si="355"/>
        <v>0.58333333332848269</v>
      </c>
      <c r="P5680" t="str">
        <f>VLOOKUP(G5680,Agents!A:E,4,FALSE)</f>
        <v>Team4</v>
      </c>
      <c r="Q5680" t="str">
        <f>VLOOKUP(G5680,Agents!A:E,5,FALSE)</f>
        <v>Senior</v>
      </c>
      <c r="R5680" t="str">
        <f>VLOOKUP(G5680,Agents!A:E,2,FALSE)</f>
        <v>Night</v>
      </c>
    </row>
    <row r="5681" spans="1:18" x14ac:dyDescent="0.35">
      <c r="A5681" t="s">
        <v>9152</v>
      </c>
      <c r="B5681" t="s">
        <v>9153</v>
      </c>
      <c r="C5681" t="s">
        <v>34</v>
      </c>
      <c r="D5681" t="s">
        <v>13</v>
      </c>
      <c r="E5681" s="1">
        <v>46097.240277777775</v>
      </c>
      <c r="F5681" s="1">
        <v>46098.406944444447</v>
      </c>
      <c r="G5681" t="s">
        <v>159</v>
      </c>
      <c r="H5681" t="s">
        <v>15</v>
      </c>
      <c r="I5681" t="s">
        <v>16</v>
      </c>
      <c r="J5681">
        <v>3</v>
      </c>
      <c r="K5681" t="str">
        <f>IF(tickets_dataset[[#This Row],[status]] = "Closed", "Yes","No")</f>
        <v>Yes</v>
      </c>
      <c r="L5681" s="2">
        <f t="shared" si="352"/>
        <v>28.000000000116415</v>
      </c>
      <c r="M5681" t="str">
        <f t="shared" si="353"/>
        <v>No</v>
      </c>
      <c r="N5681" t="str">
        <f t="shared" si="354"/>
        <v>Mar</v>
      </c>
      <c r="O5681" s="2">
        <f t="shared" si="355"/>
        <v>1.1666666666715173</v>
      </c>
      <c r="P5681" t="str">
        <f>VLOOKUP(G5681,Agents!A:E,4,FALSE)</f>
        <v>Team4</v>
      </c>
      <c r="Q5681" t="str">
        <f>VLOOKUP(G5681,Agents!A:E,5,FALSE)</f>
        <v>Mid</v>
      </c>
      <c r="R5681" t="str">
        <f>VLOOKUP(G5681,Agents!A:E,2,FALSE)</f>
        <v>Night</v>
      </c>
    </row>
    <row r="5682" spans="1:18" x14ac:dyDescent="0.35">
      <c r="A5682" t="s">
        <v>9154</v>
      </c>
      <c r="B5682" t="s">
        <v>9155</v>
      </c>
      <c r="C5682" t="s">
        <v>76</v>
      </c>
      <c r="D5682" t="s">
        <v>38</v>
      </c>
      <c r="E5682" s="1">
        <v>46027.036111111112</v>
      </c>
      <c r="F5682" s="1">
        <v>46028.536111111112</v>
      </c>
      <c r="G5682" t="s">
        <v>23</v>
      </c>
      <c r="H5682" t="s">
        <v>132</v>
      </c>
      <c r="I5682" t="s">
        <v>16</v>
      </c>
      <c r="J5682">
        <v>5</v>
      </c>
      <c r="K5682" t="str">
        <f>IF(tickets_dataset[[#This Row],[status]] = "Closed", "Yes","No")</f>
        <v>No</v>
      </c>
      <c r="L5682" s="2">
        <f t="shared" si="352"/>
        <v>36</v>
      </c>
      <c r="M5682" t="str">
        <f t="shared" si="353"/>
        <v>No</v>
      </c>
      <c r="N5682" t="str">
        <f t="shared" si="354"/>
        <v>Jan</v>
      </c>
      <c r="O5682" s="2">
        <f t="shared" si="355"/>
        <v>1.5</v>
      </c>
      <c r="P5682" t="str">
        <f>VLOOKUP(G5682,Agents!A:E,4,FALSE)</f>
        <v>Team3</v>
      </c>
      <c r="Q5682" t="str">
        <f>VLOOKUP(G5682,Agents!A:E,5,FALSE)</f>
        <v>Senior</v>
      </c>
      <c r="R5682" t="str">
        <f>VLOOKUP(G5682,Agents!A:E,2,FALSE)</f>
        <v>Evening</v>
      </c>
    </row>
    <row r="5683" spans="1:18" x14ac:dyDescent="0.35">
      <c r="A5683" t="s">
        <v>9156</v>
      </c>
      <c r="B5683" t="s">
        <v>9157</v>
      </c>
      <c r="C5683" t="s">
        <v>76</v>
      </c>
      <c r="D5683" t="s">
        <v>13</v>
      </c>
      <c r="E5683" s="1">
        <v>46069.177083333336</v>
      </c>
      <c r="F5683" s="1">
        <v>46069.885416666664</v>
      </c>
      <c r="G5683" t="s">
        <v>282</v>
      </c>
      <c r="H5683" t="s">
        <v>15</v>
      </c>
      <c r="I5683" t="s">
        <v>16</v>
      </c>
      <c r="J5683">
        <v>4</v>
      </c>
      <c r="K5683" t="str">
        <f>IF(tickets_dataset[[#This Row],[status]] = "Closed", "Yes","No")</f>
        <v>Yes</v>
      </c>
      <c r="L5683" s="2">
        <f t="shared" si="352"/>
        <v>16.999999999883585</v>
      </c>
      <c r="M5683" t="str">
        <f t="shared" si="353"/>
        <v>No</v>
      </c>
      <c r="N5683" t="str">
        <f t="shared" si="354"/>
        <v>Feb</v>
      </c>
      <c r="O5683" s="2">
        <f t="shared" si="355"/>
        <v>0.70833333332848269</v>
      </c>
      <c r="P5683" t="str">
        <f>VLOOKUP(G5683,Agents!A:E,4,FALSE)</f>
        <v>Team4</v>
      </c>
      <c r="Q5683" t="str">
        <f>VLOOKUP(G5683,Agents!A:E,5,FALSE)</f>
        <v>Mid</v>
      </c>
      <c r="R5683" t="str">
        <f>VLOOKUP(G5683,Agents!A:E,2,FALSE)</f>
        <v>Morning</v>
      </c>
    </row>
    <row r="5684" spans="1:18" x14ac:dyDescent="0.35">
      <c r="A5684" t="s">
        <v>9158</v>
      </c>
      <c r="B5684" t="s">
        <v>373</v>
      </c>
      <c r="C5684" t="s">
        <v>76</v>
      </c>
      <c r="D5684" t="s">
        <v>26</v>
      </c>
      <c r="E5684" s="1">
        <v>46046.109027777777</v>
      </c>
      <c r="F5684" s="1">
        <v>46048.692361111112</v>
      </c>
      <c r="G5684" t="s">
        <v>73</v>
      </c>
      <c r="H5684" t="s">
        <v>15</v>
      </c>
      <c r="I5684" t="s">
        <v>16</v>
      </c>
      <c r="J5684">
        <v>3</v>
      </c>
      <c r="K5684" t="str">
        <f>IF(tickets_dataset[[#This Row],[status]] = "Closed", "Yes","No")</f>
        <v>Yes</v>
      </c>
      <c r="L5684" s="2">
        <f t="shared" si="352"/>
        <v>62.000000000058208</v>
      </c>
      <c r="M5684" t="str">
        <f t="shared" si="353"/>
        <v>Yes</v>
      </c>
      <c r="N5684" t="str">
        <f t="shared" si="354"/>
        <v>Jan</v>
      </c>
      <c r="O5684" s="2">
        <f t="shared" si="355"/>
        <v>2.5833333333357587</v>
      </c>
      <c r="P5684" t="str">
        <f>VLOOKUP(G5684,Agents!A:E,4,FALSE)</f>
        <v>Team4</v>
      </c>
      <c r="Q5684" t="str">
        <f>VLOOKUP(G5684,Agents!A:E,5,FALSE)</f>
        <v>Senior</v>
      </c>
      <c r="R5684" t="str">
        <f>VLOOKUP(G5684,Agents!A:E,2,FALSE)</f>
        <v>Night</v>
      </c>
    </row>
    <row r="5685" spans="1:18" x14ac:dyDescent="0.35">
      <c r="A5685" t="s">
        <v>9159</v>
      </c>
      <c r="B5685" t="s">
        <v>6330</v>
      </c>
      <c r="C5685" t="s">
        <v>34</v>
      </c>
      <c r="D5685" t="s">
        <v>38</v>
      </c>
      <c r="E5685" s="1">
        <v>46044.568749999999</v>
      </c>
      <c r="F5685" s="1">
        <v>46048.068749999999</v>
      </c>
      <c r="G5685" t="s">
        <v>14</v>
      </c>
      <c r="H5685" t="s">
        <v>15</v>
      </c>
      <c r="I5685" t="s">
        <v>16</v>
      </c>
      <c r="J5685">
        <v>4</v>
      </c>
      <c r="K5685" t="str">
        <f>IF(tickets_dataset[[#This Row],[status]] = "Closed", "Yes","No")</f>
        <v>Yes</v>
      </c>
      <c r="L5685" s="2">
        <f t="shared" si="352"/>
        <v>84</v>
      </c>
      <c r="M5685" t="str">
        <f t="shared" si="353"/>
        <v>Yes</v>
      </c>
      <c r="N5685" t="str">
        <f t="shared" si="354"/>
        <v>Jan</v>
      </c>
      <c r="O5685" s="2">
        <f t="shared" si="355"/>
        <v>3.5</v>
      </c>
      <c r="P5685" t="str">
        <f>VLOOKUP(G5685,Agents!A:E,4,FALSE)</f>
        <v>Team1</v>
      </c>
      <c r="Q5685" t="str">
        <f>VLOOKUP(G5685,Agents!A:E,5,FALSE)</f>
        <v>Senior</v>
      </c>
      <c r="R5685" t="str">
        <f>VLOOKUP(G5685,Agents!A:E,2,FALSE)</f>
        <v>Morning</v>
      </c>
    </row>
    <row r="5686" spans="1:18" x14ac:dyDescent="0.35">
      <c r="A5686" t="s">
        <v>9160</v>
      </c>
      <c r="B5686" t="s">
        <v>1484</v>
      </c>
      <c r="C5686" t="s">
        <v>34</v>
      </c>
      <c r="D5686" t="s">
        <v>26</v>
      </c>
      <c r="E5686" s="1">
        <v>46030.368055555555</v>
      </c>
      <c r="F5686" s="1">
        <v>46032.993055555555</v>
      </c>
      <c r="G5686" t="s">
        <v>59</v>
      </c>
      <c r="H5686" t="s">
        <v>15</v>
      </c>
      <c r="I5686" t="s">
        <v>16</v>
      </c>
      <c r="J5686">
        <v>4</v>
      </c>
      <c r="K5686" t="str">
        <f>IF(tickets_dataset[[#This Row],[status]] = "Closed", "Yes","No")</f>
        <v>Yes</v>
      </c>
      <c r="L5686" s="2">
        <f t="shared" si="352"/>
        <v>63</v>
      </c>
      <c r="M5686" t="str">
        <f t="shared" si="353"/>
        <v>Yes</v>
      </c>
      <c r="N5686" t="str">
        <f t="shared" si="354"/>
        <v>Jan</v>
      </c>
      <c r="O5686" s="2">
        <f t="shared" si="355"/>
        <v>2.625</v>
      </c>
      <c r="P5686" t="str">
        <f>VLOOKUP(G5686,Agents!A:E,4,FALSE)</f>
        <v>Team3</v>
      </c>
      <c r="Q5686" t="str">
        <f>VLOOKUP(G5686,Agents!A:E,5,FALSE)</f>
        <v>Senior</v>
      </c>
      <c r="R5686" t="str">
        <f>VLOOKUP(G5686,Agents!A:E,2,FALSE)</f>
        <v>Night</v>
      </c>
    </row>
    <row r="5687" spans="1:18" x14ac:dyDescent="0.35">
      <c r="A5687" t="s">
        <v>9161</v>
      </c>
      <c r="B5687" t="s">
        <v>2400</v>
      </c>
      <c r="C5687" t="s">
        <v>50</v>
      </c>
      <c r="D5687" t="s">
        <v>13</v>
      </c>
      <c r="E5687" s="1">
        <v>46072.701388888891</v>
      </c>
      <c r="F5687" s="1">
        <v>46073.451388888891</v>
      </c>
      <c r="G5687" t="s">
        <v>128</v>
      </c>
      <c r="H5687" t="s">
        <v>28</v>
      </c>
      <c r="I5687" t="s">
        <v>16</v>
      </c>
      <c r="J5687">
        <v>4</v>
      </c>
      <c r="K5687" t="str">
        <f>IF(tickets_dataset[[#This Row],[status]] = "Closed", "Yes","No")</f>
        <v>No</v>
      </c>
      <c r="L5687" s="2">
        <f t="shared" si="352"/>
        <v>18</v>
      </c>
      <c r="M5687" t="str">
        <f t="shared" si="353"/>
        <v>No</v>
      </c>
      <c r="N5687" t="str">
        <f t="shared" si="354"/>
        <v>Feb</v>
      </c>
      <c r="O5687" s="2">
        <f t="shared" si="355"/>
        <v>0.75</v>
      </c>
      <c r="P5687" t="str">
        <f>VLOOKUP(G5687,Agents!A:E,4,FALSE)</f>
        <v>Team4</v>
      </c>
      <c r="Q5687" t="str">
        <f>VLOOKUP(G5687,Agents!A:E,5,FALSE)</f>
        <v>Mid</v>
      </c>
      <c r="R5687" t="str">
        <f>VLOOKUP(G5687,Agents!A:E,2,FALSE)</f>
        <v>Night</v>
      </c>
    </row>
    <row r="5688" spans="1:18" x14ac:dyDescent="0.35">
      <c r="A5688" t="s">
        <v>9162</v>
      </c>
      <c r="B5688" t="s">
        <v>9163</v>
      </c>
      <c r="C5688" t="s">
        <v>12</v>
      </c>
      <c r="D5688" t="s">
        <v>38</v>
      </c>
      <c r="E5688" s="1">
        <v>46039.546527777777</v>
      </c>
      <c r="F5688" s="1">
        <v>46043.463194444441</v>
      </c>
      <c r="G5688" t="s">
        <v>14</v>
      </c>
      <c r="H5688" t="s">
        <v>15</v>
      </c>
      <c r="I5688" t="s">
        <v>16</v>
      </c>
      <c r="J5688">
        <v>5</v>
      </c>
      <c r="K5688" t="str">
        <f>IF(tickets_dataset[[#This Row],[status]] = "Closed", "Yes","No")</f>
        <v>Yes</v>
      </c>
      <c r="L5688" s="2">
        <f t="shared" si="352"/>
        <v>93.999999999941792</v>
      </c>
      <c r="M5688" t="str">
        <f t="shared" si="353"/>
        <v>Yes</v>
      </c>
      <c r="N5688" t="str">
        <f t="shared" si="354"/>
        <v>Jan</v>
      </c>
      <c r="O5688" s="2">
        <f t="shared" si="355"/>
        <v>3.9166666666642413</v>
      </c>
      <c r="P5688" t="str">
        <f>VLOOKUP(G5688,Agents!A:E,4,FALSE)</f>
        <v>Team1</v>
      </c>
      <c r="Q5688" t="str">
        <f>VLOOKUP(G5688,Agents!A:E,5,FALSE)</f>
        <v>Senior</v>
      </c>
      <c r="R5688" t="str">
        <f>VLOOKUP(G5688,Agents!A:E,2,FALSE)</f>
        <v>Morning</v>
      </c>
    </row>
    <row r="5689" spans="1:18" x14ac:dyDescent="0.35">
      <c r="A5689" t="s">
        <v>9164</v>
      </c>
      <c r="B5689" t="s">
        <v>187</v>
      </c>
      <c r="C5689" t="s">
        <v>76</v>
      </c>
      <c r="D5689" t="s">
        <v>26</v>
      </c>
      <c r="E5689" s="1">
        <v>46103.847916666666</v>
      </c>
      <c r="F5689" s="1">
        <v>46104.931250000001</v>
      </c>
      <c r="G5689" t="s">
        <v>256</v>
      </c>
      <c r="H5689" t="s">
        <v>15</v>
      </c>
      <c r="I5689" t="s">
        <v>16</v>
      </c>
      <c r="J5689">
        <v>3</v>
      </c>
      <c r="K5689" t="str">
        <f>IF(tickets_dataset[[#This Row],[status]] = "Closed", "Yes","No")</f>
        <v>Yes</v>
      </c>
      <c r="L5689" s="2">
        <f t="shared" si="352"/>
        <v>26.000000000058208</v>
      </c>
      <c r="M5689" t="str">
        <f t="shared" si="353"/>
        <v>No</v>
      </c>
      <c r="N5689" t="str">
        <f t="shared" si="354"/>
        <v>Mar</v>
      </c>
      <c r="O5689" s="2">
        <f t="shared" si="355"/>
        <v>1.0833333333357587</v>
      </c>
      <c r="P5689" t="str">
        <f>VLOOKUP(G5689,Agents!A:E,4,FALSE)</f>
        <v>Team1</v>
      </c>
      <c r="Q5689" t="str">
        <f>VLOOKUP(G5689,Agents!A:E,5,FALSE)</f>
        <v>Mid</v>
      </c>
      <c r="R5689" t="str">
        <f>VLOOKUP(G5689,Agents!A:E,2,FALSE)</f>
        <v>Morning</v>
      </c>
    </row>
    <row r="5690" spans="1:18" x14ac:dyDescent="0.35">
      <c r="A5690" t="s">
        <v>9165</v>
      </c>
      <c r="B5690" t="s">
        <v>9166</v>
      </c>
      <c r="C5690" t="s">
        <v>22</v>
      </c>
      <c r="D5690" t="s">
        <v>26</v>
      </c>
      <c r="E5690" s="1">
        <v>46066.990277777775</v>
      </c>
      <c r="F5690" s="1">
        <v>46068.240277777775</v>
      </c>
      <c r="G5690" t="s">
        <v>170</v>
      </c>
      <c r="H5690" t="s">
        <v>15</v>
      </c>
      <c r="I5690" t="s">
        <v>16</v>
      </c>
      <c r="J5690">
        <v>5</v>
      </c>
      <c r="K5690" t="str">
        <f>IF(tickets_dataset[[#This Row],[status]] = "Closed", "Yes","No")</f>
        <v>Yes</v>
      </c>
      <c r="L5690" s="2">
        <f t="shared" si="352"/>
        <v>30</v>
      </c>
      <c r="M5690" t="str">
        <f t="shared" si="353"/>
        <v>No</v>
      </c>
      <c r="N5690" t="str">
        <f t="shared" si="354"/>
        <v>Feb</v>
      </c>
      <c r="O5690" s="2">
        <f t="shared" si="355"/>
        <v>1.25</v>
      </c>
      <c r="P5690" t="str">
        <f>VLOOKUP(G5690,Agents!A:E,4,FALSE)</f>
        <v>Team5</v>
      </c>
      <c r="Q5690" t="str">
        <f>VLOOKUP(G5690,Agents!A:E,5,FALSE)</f>
        <v>Junior</v>
      </c>
      <c r="R5690" t="str">
        <f>VLOOKUP(G5690,Agents!A:E,2,FALSE)</f>
        <v>Night</v>
      </c>
    </row>
    <row r="5691" spans="1:18" x14ac:dyDescent="0.35">
      <c r="A5691" t="s">
        <v>9167</v>
      </c>
      <c r="B5691" t="s">
        <v>4263</v>
      </c>
      <c r="C5691" t="s">
        <v>22</v>
      </c>
      <c r="D5691" t="s">
        <v>26</v>
      </c>
      <c r="E5691" s="1">
        <v>46062.140277777777</v>
      </c>
      <c r="F5691" s="1">
        <v>46062.765277777777</v>
      </c>
      <c r="G5691" t="s">
        <v>156</v>
      </c>
      <c r="H5691" t="s">
        <v>15</v>
      </c>
      <c r="I5691" t="s">
        <v>16</v>
      </c>
      <c r="J5691">
        <v>5</v>
      </c>
      <c r="K5691" t="str">
        <f>IF(tickets_dataset[[#This Row],[status]] = "Closed", "Yes","No")</f>
        <v>Yes</v>
      </c>
      <c r="L5691" s="2">
        <f t="shared" si="352"/>
        <v>15</v>
      </c>
      <c r="M5691" t="str">
        <f t="shared" si="353"/>
        <v>No</v>
      </c>
      <c r="N5691" t="str">
        <f t="shared" si="354"/>
        <v>Feb</v>
      </c>
      <c r="O5691" s="2">
        <f t="shared" si="355"/>
        <v>0.625</v>
      </c>
      <c r="P5691" t="str">
        <f>VLOOKUP(G5691,Agents!A:E,4,FALSE)</f>
        <v>Team3</v>
      </c>
      <c r="Q5691" t="str">
        <f>VLOOKUP(G5691,Agents!A:E,5,FALSE)</f>
        <v>Mid</v>
      </c>
      <c r="R5691" t="str">
        <f>VLOOKUP(G5691,Agents!A:E,2,FALSE)</f>
        <v>Evening</v>
      </c>
    </row>
    <row r="5692" spans="1:18" x14ac:dyDescent="0.35">
      <c r="A5692" t="s">
        <v>9168</v>
      </c>
      <c r="B5692" t="s">
        <v>9169</v>
      </c>
      <c r="C5692" t="s">
        <v>12</v>
      </c>
      <c r="D5692" t="s">
        <v>13</v>
      </c>
      <c r="E5692" s="1">
        <v>46045.236805555556</v>
      </c>
      <c r="F5692" s="1">
        <v>46046.02847222222</v>
      </c>
      <c r="G5692" t="s">
        <v>234</v>
      </c>
      <c r="H5692" t="s">
        <v>15</v>
      </c>
      <c r="I5692" t="s">
        <v>16</v>
      </c>
      <c r="J5692">
        <v>4</v>
      </c>
      <c r="K5692" t="str">
        <f>IF(tickets_dataset[[#This Row],[status]] = "Closed", "Yes","No")</f>
        <v>Yes</v>
      </c>
      <c r="L5692" s="2">
        <f t="shared" si="352"/>
        <v>18.999999999941792</v>
      </c>
      <c r="M5692" t="str">
        <f t="shared" si="353"/>
        <v>No</v>
      </c>
      <c r="N5692" t="str">
        <f t="shared" si="354"/>
        <v>Jan</v>
      </c>
      <c r="O5692" s="2">
        <f t="shared" si="355"/>
        <v>0.79166666666424135</v>
      </c>
      <c r="P5692" t="str">
        <f>VLOOKUP(G5692,Agents!A:E,4,FALSE)</f>
        <v>Team5</v>
      </c>
      <c r="Q5692" t="str">
        <f>VLOOKUP(G5692,Agents!A:E,5,FALSE)</f>
        <v>Senior</v>
      </c>
      <c r="R5692" t="str">
        <f>VLOOKUP(G5692,Agents!A:E,2,FALSE)</f>
        <v>Night</v>
      </c>
    </row>
    <row r="5693" spans="1:18" x14ac:dyDescent="0.35">
      <c r="A5693" t="s">
        <v>9170</v>
      </c>
      <c r="B5693" t="s">
        <v>9171</v>
      </c>
      <c r="C5693" t="s">
        <v>12</v>
      </c>
      <c r="D5693" t="s">
        <v>26</v>
      </c>
      <c r="E5693" s="1">
        <v>46056.060416666667</v>
      </c>
      <c r="F5693" s="1">
        <v>46058.227083333331</v>
      </c>
      <c r="G5693" t="s">
        <v>137</v>
      </c>
      <c r="H5693" t="s">
        <v>15</v>
      </c>
      <c r="I5693" t="s">
        <v>16</v>
      </c>
      <c r="J5693">
        <v>3</v>
      </c>
      <c r="K5693" t="str">
        <f>IF(tickets_dataset[[#This Row],[status]] = "Closed", "Yes","No")</f>
        <v>Yes</v>
      </c>
      <c r="L5693" s="2">
        <f t="shared" si="352"/>
        <v>51.999999999941792</v>
      </c>
      <c r="M5693" t="str">
        <f t="shared" si="353"/>
        <v>Yes</v>
      </c>
      <c r="N5693" t="str">
        <f t="shared" si="354"/>
        <v>Feb</v>
      </c>
      <c r="O5693" s="2">
        <f t="shared" si="355"/>
        <v>2.1666666666642413</v>
      </c>
      <c r="P5693" t="str">
        <f>VLOOKUP(G5693,Agents!A:E,4,FALSE)</f>
        <v>Team5</v>
      </c>
      <c r="Q5693" t="str">
        <f>VLOOKUP(G5693,Agents!A:E,5,FALSE)</f>
        <v>Senior</v>
      </c>
      <c r="R5693" t="str">
        <f>VLOOKUP(G5693,Agents!A:E,2,FALSE)</f>
        <v>Night</v>
      </c>
    </row>
    <row r="5694" spans="1:18" x14ac:dyDescent="0.35">
      <c r="A5694" t="s">
        <v>9172</v>
      </c>
      <c r="B5694" t="s">
        <v>4620</v>
      </c>
      <c r="C5694" t="s">
        <v>50</v>
      </c>
      <c r="D5694" t="s">
        <v>38</v>
      </c>
      <c r="E5694" s="1">
        <v>46081.090277777781</v>
      </c>
      <c r="F5694" s="1">
        <v>46084.923611111109</v>
      </c>
      <c r="G5694" t="s">
        <v>167</v>
      </c>
      <c r="H5694" t="s">
        <v>15</v>
      </c>
      <c r="I5694" t="s">
        <v>16</v>
      </c>
      <c r="J5694">
        <v>5</v>
      </c>
      <c r="K5694" t="str">
        <f>IF(tickets_dataset[[#This Row],[status]] = "Closed", "Yes","No")</f>
        <v>Yes</v>
      </c>
      <c r="L5694" s="2">
        <f t="shared" si="352"/>
        <v>91.999999999883585</v>
      </c>
      <c r="M5694" t="str">
        <f t="shared" si="353"/>
        <v>Yes</v>
      </c>
      <c r="N5694" t="str">
        <f t="shared" si="354"/>
        <v>Feb</v>
      </c>
      <c r="O5694" s="2">
        <f t="shared" si="355"/>
        <v>3.8333333333284827</v>
      </c>
      <c r="P5694" t="str">
        <f>VLOOKUP(G5694,Agents!A:E,4,FALSE)</f>
        <v>Team3</v>
      </c>
      <c r="Q5694" t="str">
        <f>VLOOKUP(G5694,Agents!A:E,5,FALSE)</f>
        <v>Mid</v>
      </c>
      <c r="R5694" t="str">
        <f>VLOOKUP(G5694,Agents!A:E,2,FALSE)</f>
        <v>Evening</v>
      </c>
    </row>
    <row r="5695" spans="1:18" x14ac:dyDescent="0.35">
      <c r="A5695" t="s">
        <v>9173</v>
      </c>
      <c r="B5695" t="s">
        <v>3631</v>
      </c>
      <c r="C5695" t="s">
        <v>22</v>
      </c>
      <c r="D5695" t="s">
        <v>13</v>
      </c>
      <c r="E5695" s="1">
        <v>46091.785416666666</v>
      </c>
      <c r="F5695" s="1">
        <v>46093.660416666666</v>
      </c>
      <c r="G5695" t="s">
        <v>45</v>
      </c>
      <c r="H5695" t="s">
        <v>15</v>
      </c>
      <c r="I5695" t="s">
        <v>16</v>
      </c>
      <c r="J5695">
        <v>4</v>
      </c>
      <c r="K5695" t="str">
        <f>IF(tickets_dataset[[#This Row],[status]] = "Closed", "Yes","No")</f>
        <v>Yes</v>
      </c>
      <c r="L5695" s="2">
        <f t="shared" si="352"/>
        <v>45</v>
      </c>
      <c r="M5695" t="str">
        <f t="shared" si="353"/>
        <v>No</v>
      </c>
      <c r="N5695" t="str">
        <f t="shared" si="354"/>
        <v>Mar</v>
      </c>
      <c r="O5695" s="2">
        <f t="shared" si="355"/>
        <v>1.875</v>
      </c>
      <c r="P5695" t="str">
        <f>VLOOKUP(G5695,Agents!A:E,4,FALSE)</f>
        <v>Team5</v>
      </c>
      <c r="Q5695" t="str">
        <f>VLOOKUP(G5695,Agents!A:E,5,FALSE)</f>
        <v>Senior</v>
      </c>
      <c r="R5695" t="str">
        <f>VLOOKUP(G5695,Agents!A:E,2,FALSE)</f>
        <v>Morning</v>
      </c>
    </row>
    <row r="5696" spans="1:18" x14ac:dyDescent="0.35">
      <c r="A5696" t="s">
        <v>9174</v>
      </c>
      <c r="B5696" t="s">
        <v>2379</v>
      </c>
      <c r="C5696" t="s">
        <v>22</v>
      </c>
      <c r="D5696" t="s">
        <v>13</v>
      </c>
      <c r="E5696" s="1">
        <v>46084.486805555556</v>
      </c>
      <c r="F5696" s="1">
        <v>46085.65347222222</v>
      </c>
      <c r="G5696" t="s">
        <v>59</v>
      </c>
      <c r="H5696" t="s">
        <v>15</v>
      </c>
      <c r="I5696" t="s">
        <v>16</v>
      </c>
      <c r="J5696">
        <v>5</v>
      </c>
      <c r="K5696" t="str">
        <f>IF(tickets_dataset[[#This Row],[status]] = "Closed", "Yes","No")</f>
        <v>Yes</v>
      </c>
      <c r="L5696" s="2">
        <f t="shared" si="352"/>
        <v>27.999999999941792</v>
      </c>
      <c r="M5696" t="str">
        <f t="shared" si="353"/>
        <v>No</v>
      </c>
      <c r="N5696" t="str">
        <f t="shared" si="354"/>
        <v>Mar</v>
      </c>
      <c r="O5696" s="2">
        <f t="shared" si="355"/>
        <v>1.1666666666642413</v>
      </c>
      <c r="P5696" t="str">
        <f>VLOOKUP(G5696,Agents!A:E,4,FALSE)</f>
        <v>Team3</v>
      </c>
      <c r="Q5696" t="str">
        <f>VLOOKUP(G5696,Agents!A:E,5,FALSE)</f>
        <v>Senior</v>
      </c>
      <c r="R5696" t="str">
        <f>VLOOKUP(G5696,Agents!A:E,2,FALSE)</f>
        <v>Night</v>
      </c>
    </row>
    <row r="5697" spans="1:18" x14ac:dyDescent="0.35">
      <c r="A5697" t="s">
        <v>9175</v>
      </c>
      <c r="B5697" t="s">
        <v>9176</v>
      </c>
      <c r="C5697" t="s">
        <v>12</v>
      </c>
      <c r="D5697" t="s">
        <v>13</v>
      </c>
      <c r="E5697" s="1">
        <v>46064.949305555558</v>
      </c>
      <c r="F5697" s="1">
        <v>46065.990972222222</v>
      </c>
      <c r="G5697" t="s">
        <v>67</v>
      </c>
      <c r="H5697" t="s">
        <v>15</v>
      </c>
      <c r="I5697" t="s">
        <v>16</v>
      </c>
      <c r="J5697">
        <v>4</v>
      </c>
      <c r="K5697" t="str">
        <f>IF(tickets_dataset[[#This Row],[status]] = "Closed", "Yes","No")</f>
        <v>Yes</v>
      </c>
      <c r="L5697" s="2">
        <f t="shared" si="352"/>
        <v>24.999999999941792</v>
      </c>
      <c r="M5697" t="str">
        <f t="shared" si="353"/>
        <v>No</v>
      </c>
      <c r="N5697" t="str">
        <f t="shared" si="354"/>
        <v>Feb</v>
      </c>
      <c r="O5697" s="2">
        <f t="shared" si="355"/>
        <v>1.0416666666642413</v>
      </c>
      <c r="P5697" t="str">
        <f>VLOOKUP(G5697,Agents!A:E,4,FALSE)</f>
        <v>Team5</v>
      </c>
      <c r="Q5697" t="str">
        <f>VLOOKUP(G5697,Agents!A:E,5,FALSE)</f>
        <v>Junior</v>
      </c>
      <c r="R5697" t="str">
        <f>VLOOKUP(G5697,Agents!A:E,2,FALSE)</f>
        <v>Evening</v>
      </c>
    </row>
    <row r="5698" spans="1:18" x14ac:dyDescent="0.35">
      <c r="A5698" t="s">
        <v>9177</v>
      </c>
      <c r="B5698" t="s">
        <v>1127</v>
      </c>
      <c r="C5698" t="s">
        <v>34</v>
      </c>
      <c r="D5698" t="s">
        <v>26</v>
      </c>
      <c r="E5698" s="1">
        <v>46034.414583333331</v>
      </c>
      <c r="F5698" s="1">
        <v>46037.164583333331</v>
      </c>
      <c r="G5698" t="s">
        <v>273</v>
      </c>
      <c r="H5698" t="s">
        <v>15</v>
      </c>
      <c r="I5698" t="s">
        <v>16</v>
      </c>
      <c r="J5698">
        <v>5</v>
      </c>
      <c r="K5698" t="str">
        <f>IF(tickets_dataset[[#This Row],[status]] = "Closed", "Yes","No")</f>
        <v>Yes</v>
      </c>
      <c r="L5698" s="2">
        <f t="shared" ref="L5698:L5761" si="356">IF(ISBLANK(F5698),"",(F5698-E5698)*24)</f>
        <v>66</v>
      </c>
      <c r="M5698" t="str">
        <f t="shared" ref="M5698:M5761" si="357">IF(L5698&gt;48,"Yes","No")</f>
        <v>Yes</v>
      </c>
      <c r="N5698" t="str">
        <f t="shared" ref="N5698:N5761" si="358">TEXT(E5698,"mmm")</f>
        <v>Jan</v>
      </c>
      <c r="O5698" s="2">
        <f t="shared" si="355"/>
        <v>2.75</v>
      </c>
      <c r="P5698" t="str">
        <f>VLOOKUP(G5698,Agents!A:E,4,FALSE)</f>
        <v>Team3</v>
      </c>
      <c r="Q5698" t="str">
        <f>VLOOKUP(G5698,Agents!A:E,5,FALSE)</f>
        <v>Senior</v>
      </c>
      <c r="R5698" t="str">
        <f>VLOOKUP(G5698,Agents!A:E,2,FALSE)</f>
        <v>Evening</v>
      </c>
    </row>
    <row r="5699" spans="1:18" x14ac:dyDescent="0.35">
      <c r="A5699" t="s">
        <v>9178</v>
      </c>
      <c r="B5699" t="s">
        <v>6249</v>
      </c>
      <c r="C5699" t="s">
        <v>22</v>
      </c>
      <c r="D5699" t="s">
        <v>26</v>
      </c>
      <c r="E5699" s="1">
        <v>46054.433333333334</v>
      </c>
      <c r="F5699" s="1">
        <v>46055.724999999999</v>
      </c>
      <c r="G5699" t="s">
        <v>199</v>
      </c>
      <c r="H5699" t="s">
        <v>15</v>
      </c>
      <c r="I5699" t="s">
        <v>16</v>
      </c>
      <c r="J5699">
        <v>5</v>
      </c>
      <c r="K5699" t="str">
        <f>IF(tickets_dataset[[#This Row],[status]] = "Closed", "Yes","No")</f>
        <v>Yes</v>
      </c>
      <c r="L5699" s="2">
        <f t="shared" si="356"/>
        <v>30.999999999941792</v>
      </c>
      <c r="M5699" t="str">
        <f t="shared" si="357"/>
        <v>No</v>
      </c>
      <c r="N5699" t="str">
        <f t="shared" si="358"/>
        <v>Feb</v>
      </c>
      <c r="O5699" s="2">
        <f t="shared" ref="O5699:O5762" si="359">F5699-E5699</f>
        <v>1.2916666666642413</v>
      </c>
      <c r="P5699" t="str">
        <f>VLOOKUP(G5699,Agents!A:E,4,FALSE)</f>
        <v>Team1</v>
      </c>
      <c r="Q5699" t="str">
        <f>VLOOKUP(G5699,Agents!A:E,5,FALSE)</f>
        <v>Junior</v>
      </c>
      <c r="R5699" t="str">
        <f>VLOOKUP(G5699,Agents!A:E,2,FALSE)</f>
        <v>Morning</v>
      </c>
    </row>
    <row r="5700" spans="1:18" x14ac:dyDescent="0.35">
      <c r="A5700" t="s">
        <v>9179</v>
      </c>
      <c r="B5700" t="s">
        <v>9180</v>
      </c>
      <c r="C5700" t="s">
        <v>22</v>
      </c>
      <c r="D5700" t="s">
        <v>38</v>
      </c>
      <c r="E5700" s="1">
        <v>46065.910416666666</v>
      </c>
      <c r="F5700" s="1">
        <v>46067.243750000001</v>
      </c>
      <c r="G5700" t="s">
        <v>422</v>
      </c>
      <c r="H5700" t="s">
        <v>15</v>
      </c>
      <c r="I5700" t="s">
        <v>16</v>
      </c>
      <c r="J5700">
        <v>3</v>
      </c>
      <c r="K5700" t="str">
        <f>IF(tickets_dataset[[#This Row],[status]] = "Closed", "Yes","No")</f>
        <v>Yes</v>
      </c>
      <c r="L5700" s="2">
        <f t="shared" si="356"/>
        <v>32.000000000058208</v>
      </c>
      <c r="M5700" t="str">
        <f t="shared" si="357"/>
        <v>No</v>
      </c>
      <c r="N5700" t="str">
        <f t="shared" si="358"/>
        <v>Feb</v>
      </c>
      <c r="O5700" s="2">
        <f t="shared" si="359"/>
        <v>1.3333333333357587</v>
      </c>
      <c r="P5700" t="str">
        <f>VLOOKUP(G5700,Agents!A:E,4,FALSE)</f>
        <v>Team5</v>
      </c>
      <c r="Q5700" t="str">
        <f>VLOOKUP(G5700,Agents!A:E,5,FALSE)</f>
        <v>Mid</v>
      </c>
      <c r="R5700" t="str">
        <f>VLOOKUP(G5700,Agents!A:E,2,FALSE)</f>
        <v>Evening</v>
      </c>
    </row>
    <row r="5701" spans="1:18" x14ac:dyDescent="0.35">
      <c r="A5701" t="s">
        <v>9181</v>
      </c>
      <c r="B5701" t="s">
        <v>5031</v>
      </c>
      <c r="C5701" t="s">
        <v>22</v>
      </c>
      <c r="D5701" t="s">
        <v>26</v>
      </c>
      <c r="E5701" s="1">
        <v>46099.838888888888</v>
      </c>
      <c r="F5701" s="1">
        <v>46101.838888888888</v>
      </c>
      <c r="G5701" t="s">
        <v>357</v>
      </c>
      <c r="H5701" t="s">
        <v>15</v>
      </c>
      <c r="I5701" t="s">
        <v>16</v>
      </c>
      <c r="J5701">
        <v>3</v>
      </c>
      <c r="K5701" t="str">
        <f>IF(tickets_dataset[[#This Row],[status]] = "Closed", "Yes","No")</f>
        <v>Yes</v>
      </c>
      <c r="L5701" s="2">
        <f t="shared" si="356"/>
        <v>48</v>
      </c>
      <c r="M5701" t="str">
        <f t="shared" si="357"/>
        <v>No</v>
      </c>
      <c r="N5701" t="str">
        <f t="shared" si="358"/>
        <v>Mar</v>
      </c>
      <c r="O5701" s="2">
        <f t="shared" si="359"/>
        <v>2</v>
      </c>
      <c r="P5701" t="str">
        <f>VLOOKUP(G5701,Agents!A:E,4,FALSE)</f>
        <v>Team1</v>
      </c>
      <c r="Q5701" t="str">
        <f>VLOOKUP(G5701,Agents!A:E,5,FALSE)</f>
        <v>Mid</v>
      </c>
      <c r="R5701" t="str">
        <f>VLOOKUP(G5701,Agents!A:E,2,FALSE)</f>
        <v>Morning</v>
      </c>
    </row>
    <row r="5702" spans="1:18" x14ac:dyDescent="0.35">
      <c r="A5702" t="s">
        <v>9182</v>
      </c>
      <c r="B5702" t="s">
        <v>7194</v>
      </c>
      <c r="C5702" t="s">
        <v>50</v>
      </c>
      <c r="D5702" t="s">
        <v>13</v>
      </c>
      <c r="E5702" s="1">
        <v>46032.283333333333</v>
      </c>
      <c r="F5702" s="1">
        <v>46034.074999999997</v>
      </c>
      <c r="G5702" t="s">
        <v>422</v>
      </c>
      <c r="H5702" t="s">
        <v>15</v>
      </c>
      <c r="I5702" t="s">
        <v>16</v>
      </c>
      <c r="J5702">
        <v>5</v>
      </c>
      <c r="K5702" t="str">
        <f>IF(tickets_dataset[[#This Row],[status]] = "Closed", "Yes","No")</f>
        <v>Yes</v>
      </c>
      <c r="L5702" s="2">
        <f t="shared" si="356"/>
        <v>42.999999999941792</v>
      </c>
      <c r="M5702" t="str">
        <f t="shared" si="357"/>
        <v>No</v>
      </c>
      <c r="N5702" t="str">
        <f t="shared" si="358"/>
        <v>Jan</v>
      </c>
      <c r="O5702" s="2">
        <f t="shared" si="359"/>
        <v>1.7916666666642413</v>
      </c>
      <c r="P5702" t="str">
        <f>VLOOKUP(G5702,Agents!A:E,4,FALSE)</f>
        <v>Team5</v>
      </c>
      <c r="Q5702" t="str">
        <f>VLOOKUP(G5702,Agents!A:E,5,FALSE)</f>
        <v>Mid</v>
      </c>
      <c r="R5702" t="str">
        <f>VLOOKUP(G5702,Agents!A:E,2,FALSE)</f>
        <v>Evening</v>
      </c>
    </row>
    <row r="5703" spans="1:18" x14ac:dyDescent="0.35">
      <c r="A5703" t="s">
        <v>9183</v>
      </c>
      <c r="B5703" t="s">
        <v>9184</v>
      </c>
      <c r="C5703" t="s">
        <v>76</v>
      </c>
      <c r="D5703" t="s">
        <v>26</v>
      </c>
      <c r="E5703" s="1">
        <v>46102.296527777777</v>
      </c>
      <c r="F5703" s="1">
        <v>46105.213194444441</v>
      </c>
      <c r="G5703" t="s">
        <v>27</v>
      </c>
      <c r="H5703" t="s">
        <v>15</v>
      </c>
      <c r="I5703" t="s">
        <v>68</v>
      </c>
      <c r="J5703">
        <v>3</v>
      </c>
      <c r="K5703" t="str">
        <f>IF(tickets_dataset[[#This Row],[status]] = "Closed", "Yes","No")</f>
        <v>Yes</v>
      </c>
      <c r="L5703" s="2">
        <f t="shared" si="356"/>
        <v>69.999999999941792</v>
      </c>
      <c r="M5703" t="str">
        <f t="shared" si="357"/>
        <v>Yes</v>
      </c>
      <c r="N5703" t="str">
        <f t="shared" si="358"/>
        <v>Mar</v>
      </c>
      <c r="O5703" s="2">
        <f t="shared" si="359"/>
        <v>2.9166666666642413</v>
      </c>
      <c r="P5703" t="str">
        <f>VLOOKUP(G5703,Agents!A:E,4,FALSE)</f>
        <v>Team5</v>
      </c>
      <c r="Q5703" t="str">
        <f>VLOOKUP(G5703,Agents!A:E,5,FALSE)</f>
        <v>Senior</v>
      </c>
      <c r="R5703" t="str">
        <f>VLOOKUP(G5703,Agents!A:E,2,FALSE)</f>
        <v>Morning</v>
      </c>
    </row>
    <row r="5704" spans="1:18" x14ac:dyDescent="0.35">
      <c r="A5704" t="s">
        <v>9185</v>
      </c>
      <c r="B5704" t="s">
        <v>9186</v>
      </c>
      <c r="C5704" t="s">
        <v>50</v>
      </c>
      <c r="D5704" t="s">
        <v>26</v>
      </c>
      <c r="E5704" s="1">
        <v>46039.640972222223</v>
      </c>
      <c r="F5704" s="1">
        <v>46042.515972222223</v>
      </c>
      <c r="G5704" t="s">
        <v>256</v>
      </c>
      <c r="H5704" t="s">
        <v>15</v>
      </c>
      <c r="I5704" t="s">
        <v>16</v>
      </c>
      <c r="J5704">
        <v>4</v>
      </c>
      <c r="K5704" t="str">
        <f>IF(tickets_dataset[[#This Row],[status]] = "Closed", "Yes","No")</f>
        <v>Yes</v>
      </c>
      <c r="L5704" s="2">
        <f t="shared" si="356"/>
        <v>69</v>
      </c>
      <c r="M5704" t="str">
        <f t="shared" si="357"/>
        <v>Yes</v>
      </c>
      <c r="N5704" t="str">
        <f t="shared" si="358"/>
        <v>Jan</v>
      </c>
      <c r="O5704" s="2">
        <f t="shared" si="359"/>
        <v>2.875</v>
      </c>
      <c r="P5704" t="str">
        <f>VLOOKUP(G5704,Agents!A:E,4,FALSE)</f>
        <v>Team1</v>
      </c>
      <c r="Q5704" t="str">
        <f>VLOOKUP(G5704,Agents!A:E,5,FALSE)</f>
        <v>Mid</v>
      </c>
      <c r="R5704" t="str">
        <f>VLOOKUP(G5704,Agents!A:E,2,FALSE)</f>
        <v>Morning</v>
      </c>
    </row>
    <row r="5705" spans="1:18" x14ac:dyDescent="0.35">
      <c r="A5705" t="s">
        <v>9187</v>
      </c>
      <c r="B5705" t="s">
        <v>2724</v>
      </c>
      <c r="C5705" t="s">
        <v>12</v>
      </c>
      <c r="D5705" t="s">
        <v>26</v>
      </c>
      <c r="E5705" s="1">
        <v>46062.768750000003</v>
      </c>
      <c r="F5705" s="1">
        <v>46064.935416666667</v>
      </c>
      <c r="G5705" t="s">
        <v>23</v>
      </c>
      <c r="H5705" t="s">
        <v>15</v>
      </c>
      <c r="I5705" t="s">
        <v>16</v>
      </c>
      <c r="J5705">
        <v>3</v>
      </c>
      <c r="K5705" t="str">
        <f>IF(tickets_dataset[[#This Row],[status]] = "Closed", "Yes","No")</f>
        <v>Yes</v>
      </c>
      <c r="L5705" s="2">
        <f t="shared" si="356"/>
        <v>51.999999999941792</v>
      </c>
      <c r="M5705" t="str">
        <f t="shared" si="357"/>
        <v>Yes</v>
      </c>
      <c r="N5705" t="str">
        <f t="shared" si="358"/>
        <v>Feb</v>
      </c>
      <c r="O5705" s="2">
        <f t="shared" si="359"/>
        <v>2.1666666666642413</v>
      </c>
      <c r="P5705" t="str">
        <f>VLOOKUP(G5705,Agents!A:E,4,FALSE)</f>
        <v>Team3</v>
      </c>
      <c r="Q5705" t="str">
        <f>VLOOKUP(G5705,Agents!A:E,5,FALSE)</f>
        <v>Senior</v>
      </c>
      <c r="R5705" t="str">
        <f>VLOOKUP(G5705,Agents!A:E,2,FALSE)</f>
        <v>Evening</v>
      </c>
    </row>
    <row r="5706" spans="1:18" x14ac:dyDescent="0.35">
      <c r="A5706" t="s">
        <v>9188</v>
      </c>
      <c r="B5706" t="s">
        <v>3840</v>
      </c>
      <c r="C5706" t="s">
        <v>50</v>
      </c>
      <c r="D5706" t="s">
        <v>26</v>
      </c>
      <c r="E5706" s="1">
        <v>46026.323611111111</v>
      </c>
      <c r="F5706" s="1">
        <v>46028.323611111111</v>
      </c>
      <c r="G5706" t="s">
        <v>273</v>
      </c>
      <c r="H5706" t="s">
        <v>15</v>
      </c>
      <c r="I5706" t="s">
        <v>16</v>
      </c>
      <c r="J5706">
        <v>4</v>
      </c>
      <c r="K5706" t="str">
        <f>IF(tickets_dataset[[#This Row],[status]] = "Closed", "Yes","No")</f>
        <v>Yes</v>
      </c>
      <c r="L5706" s="2">
        <f t="shared" si="356"/>
        <v>48</v>
      </c>
      <c r="M5706" t="str">
        <f t="shared" si="357"/>
        <v>No</v>
      </c>
      <c r="N5706" t="str">
        <f t="shared" si="358"/>
        <v>Jan</v>
      </c>
      <c r="O5706" s="2">
        <f t="shared" si="359"/>
        <v>2</v>
      </c>
      <c r="P5706" t="str">
        <f>VLOOKUP(G5706,Agents!A:E,4,FALSE)</f>
        <v>Team3</v>
      </c>
      <c r="Q5706" t="str">
        <f>VLOOKUP(G5706,Agents!A:E,5,FALSE)</f>
        <v>Senior</v>
      </c>
      <c r="R5706" t="str">
        <f>VLOOKUP(G5706,Agents!A:E,2,FALSE)</f>
        <v>Evening</v>
      </c>
    </row>
    <row r="5707" spans="1:18" x14ac:dyDescent="0.35">
      <c r="A5707" t="s">
        <v>9189</v>
      </c>
      <c r="B5707" t="s">
        <v>1361</v>
      </c>
      <c r="C5707" t="s">
        <v>12</v>
      </c>
      <c r="D5707" t="s">
        <v>13</v>
      </c>
      <c r="E5707" s="1">
        <v>46094.115277777775</v>
      </c>
      <c r="F5707" s="1">
        <v>46094.865277777775</v>
      </c>
      <c r="G5707" t="s">
        <v>221</v>
      </c>
      <c r="H5707" t="s">
        <v>15</v>
      </c>
      <c r="I5707" t="s">
        <v>16</v>
      </c>
      <c r="J5707">
        <v>4</v>
      </c>
      <c r="K5707" t="str">
        <f>IF(tickets_dataset[[#This Row],[status]] = "Closed", "Yes","No")</f>
        <v>Yes</v>
      </c>
      <c r="L5707" s="2">
        <f t="shared" si="356"/>
        <v>18</v>
      </c>
      <c r="M5707" t="str">
        <f t="shared" si="357"/>
        <v>No</v>
      </c>
      <c r="N5707" t="str">
        <f t="shared" si="358"/>
        <v>Mar</v>
      </c>
      <c r="O5707" s="2">
        <f t="shared" si="359"/>
        <v>0.75</v>
      </c>
      <c r="P5707" t="str">
        <f>VLOOKUP(G5707,Agents!A:E,4,FALSE)</f>
        <v>Team4</v>
      </c>
      <c r="Q5707" t="str">
        <f>VLOOKUP(G5707,Agents!A:E,5,FALSE)</f>
        <v>Senior</v>
      </c>
      <c r="R5707" t="str">
        <f>VLOOKUP(G5707,Agents!A:E,2,FALSE)</f>
        <v>Morning</v>
      </c>
    </row>
    <row r="5708" spans="1:18" x14ac:dyDescent="0.35">
      <c r="A5708" t="s">
        <v>9190</v>
      </c>
      <c r="B5708" t="s">
        <v>1444</v>
      </c>
      <c r="C5708" t="s">
        <v>12</v>
      </c>
      <c r="D5708" t="s">
        <v>26</v>
      </c>
      <c r="E5708" s="1">
        <v>46098.414583333331</v>
      </c>
      <c r="F5708" s="1">
        <v>46101.331250000003</v>
      </c>
      <c r="G5708" t="s">
        <v>140</v>
      </c>
      <c r="H5708" t="s">
        <v>15</v>
      </c>
      <c r="I5708" t="s">
        <v>16</v>
      </c>
      <c r="J5708">
        <v>5</v>
      </c>
      <c r="K5708" t="str">
        <f>IF(tickets_dataset[[#This Row],[status]] = "Closed", "Yes","No")</f>
        <v>Yes</v>
      </c>
      <c r="L5708" s="2">
        <f t="shared" si="356"/>
        <v>70.000000000116415</v>
      </c>
      <c r="M5708" t="str">
        <f t="shared" si="357"/>
        <v>Yes</v>
      </c>
      <c r="N5708" t="str">
        <f t="shared" si="358"/>
        <v>Mar</v>
      </c>
      <c r="O5708" s="2">
        <f t="shared" si="359"/>
        <v>2.9166666666715173</v>
      </c>
      <c r="P5708" t="str">
        <f>VLOOKUP(G5708,Agents!A:E,4,FALSE)</f>
        <v>Team1</v>
      </c>
      <c r="Q5708" t="str">
        <f>VLOOKUP(G5708,Agents!A:E,5,FALSE)</f>
        <v>Junior</v>
      </c>
      <c r="R5708" t="str">
        <f>VLOOKUP(G5708,Agents!A:E,2,FALSE)</f>
        <v>Morning</v>
      </c>
    </row>
    <row r="5709" spans="1:18" x14ac:dyDescent="0.35">
      <c r="A5709" t="s">
        <v>9191</v>
      </c>
      <c r="B5709" t="s">
        <v>9192</v>
      </c>
      <c r="C5709" t="s">
        <v>76</v>
      </c>
      <c r="D5709" t="s">
        <v>13</v>
      </c>
      <c r="E5709" s="1">
        <v>46111.754861111112</v>
      </c>
      <c r="F5709" s="1">
        <v>46111.879861111112</v>
      </c>
      <c r="G5709" t="s">
        <v>80</v>
      </c>
      <c r="H5709" t="s">
        <v>28</v>
      </c>
      <c r="I5709" t="s">
        <v>68</v>
      </c>
      <c r="J5709">
        <v>3</v>
      </c>
      <c r="K5709" t="str">
        <f>IF(tickets_dataset[[#This Row],[status]] = "Closed", "Yes","No")</f>
        <v>No</v>
      </c>
      <c r="L5709" s="2">
        <f t="shared" si="356"/>
        <v>3</v>
      </c>
      <c r="M5709" t="str">
        <f t="shared" si="357"/>
        <v>No</v>
      </c>
      <c r="N5709" t="str">
        <f t="shared" si="358"/>
        <v>Mar</v>
      </c>
      <c r="O5709" s="2">
        <f t="shared" si="359"/>
        <v>0.125</v>
      </c>
      <c r="P5709" t="str">
        <f>VLOOKUP(G5709,Agents!A:E,4,FALSE)</f>
        <v>Team3</v>
      </c>
      <c r="Q5709" t="str">
        <f>VLOOKUP(G5709,Agents!A:E,5,FALSE)</f>
        <v>Junior</v>
      </c>
      <c r="R5709" t="str">
        <f>VLOOKUP(G5709,Agents!A:E,2,FALSE)</f>
        <v>Evening</v>
      </c>
    </row>
    <row r="5710" spans="1:18" x14ac:dyDescent="0.35">
      <c r="A5710" t="s">
        <v>9193</v>
      </c>
      <c r="B5710" t="s">
        <v>9194</v>
      </c>
      <c r="C5710" t="s">
        <v>76</v>
      </c>
      <c r="D5710" t="s">
        <v>26</v>
      </c>
      <c r="E5710" s="1">
        <v>46096.183333333334</v>
      </c>
      <c r="F5710" s="1">
        <v>46098.85</v>
      </c>
      <c r="G5710" t="s">
        <v>35</v>
      </c>
      <c r="H5710" t="s">
        <v>15</v>
      </c>
      <c r="I5710" t="s">
        <v>16</v>
      </c>
      <c r="J5710">
        <v>4</v>
      </c>
      <c r="K5710" t="str">
        <f>IF(tickets_dataset[[#This Row],[status]] = "Closed", "Yes","No")</f>
        <v>Yes</v>
      </c>
      <c r="L5710" s="2">
        <f t="shared" si="356"/>
        <v>63.999999999941792</v>
      </c>
      <c r="M5710" t="str">
        <f t="shared" si="357"/>
        <v>Yes</v>
      </c>
      <c r="N5710" t="str">
        <f t="shared" si="358"/>
        <v>Mar</v>
      </c>
      <c r="O5710" s="2">
        <f t="shared" si="359"/>
        <v>2.6666666666642413</v>
      </c>
      <c r="P5710" t="str">
        <f>VLOOKUP(G5710,Agents!A:E,4,FALSE)</f>
        <v>Team1</v>
      </c>
      <c r="Q5710" t="str">
        <f>VLOOKUP(G5710,Agents!A:E,5,FALSE)</f>
        <v>Senior</v>
      </c>
      <c r="R5710" t="str">
        <f>VLOOKUP(G5710,Agents!A:E,2,FALSE)</f>
        <v>Evening</v>
      </c>
    </row>
    <row r="5711" spans="1:18" x14ac:dyDescent="0.35">
      <c r="A5711" t="s">
        <v>9195</v>
      </c>
      <c r="B5711" t="s">
        <v>9196</v>
      </c>
      <c r="C5711" t="s">
        <v>22</v>
      </c>
      <c r="D5711" t="s">
        <v>13</v>
      </c>
      <c r="E5711" s="1">
        <v>46069.586111111108</v>
      </c>
      <c r="F5711" s="1">
        <v>46070.711111111108</v>
      </c>
      <c r="G5711" t="s">
        <v>53</v>
      </c>
      <c r="H5711" t="s">
        <v>15</v>
      </c>
      <c r="I5711" t="s">
        <v>16</v>
      </c>
      <c r="J5711">
        <v>4</v>
      </c>
      <c r="K5711" t="str">
        <f>IF(tickets_dataset[[#This Row],[status]] = "Closed", "Yes","No")</f>
        <v>Yes</v>
      </c>
      <c r="L5711" s="2">
        <f t="shared" si="356"/>
        <v>27</v>
      </c>
      <c r="M5711" t="str">
        <f t="shared" si="357"/>
        <v>No</v>
      </c>
      <c r="N5711" t="str">
        <f t="shared" si="358"/>
        <v>Feb</v>
      </c>
      <c r="O5711" s="2">
        <f t="shared" si="359"/>
        <v>1.125</v>
      </c>
      <c r="P5711" t="str">
        <f>VLOOKUP(G5711,Agents!A:E,4,FALSE)</f>
        <v>Team1</v>
      </c>
      <c r="Q5711" t="str">
        <f>VLOOKUP(G5711,Agents!A:E,5,FALSE)</f>
        <v>Junior</v>
      </c>
      <c r="R5711" t="str">
        <f>VLOOKUP(G5711,Agents!A:E,2,FALSE)</f>
        <v>Night</v>
      </c>
    </row>
    <row r="5712" spans="1:18" x14ac:dyDescent="0.35">
      <c r="A5712" t="s">
        <v>9197</v>
      </c>
      <c r="B5712" t="s">
        <v>3727</v>
      </c>
      <c r="C5712" t="s">
        <v>50</v>
      </c>
      <c r="D5712" t="s">
        <v>38</v>
      </c>
      <c r="E5712" s="1">
        <v>46090.55</v>
      </c>
      <c r="F5712" s="1">
        <v>46092.758333333331</v>
      </c>
      <c r="G5712" t="s">
        <v>45</v>
      </c>
      <c r="H5712" t="s">
        <v>15</v>
      </c>
      <c r="I5712" t="s">
        <v>16</v>
      </c>
      <c r="J5712">
        <v>5</v>
      </c>
      <c r="K5712" t="str">
        <f>IF(tickets_dataset[[#This Row],[status]] = "Closed", "Yes","No")</f>
        <v>Yes</v>
      </c>
      <c r="L5712" s="2">
        <f t="shared" si="356"/>
        <v>52.999999999883585</v>
      </c>
      <c r="M5712" t="str">
        <f t="shared" si="357"/>
        <v>Yes</v>
      </c>
      <c r="N5712" t="str">
        <f t="shared" si="358"/>
        <v>Mar</v>
      </c>
      <c r="O5712" s="2">
        <f t="shared" si="359"/>
        <v>2.2083333333284827</v>
      </c>
      <c r="P5712" t="str">
        <f>VLOOKUP(G5712,Agents!A:E,4,FALSE)</f>
        <v>Team5</v>
      </c>
      <c r="Q5712" t="str">
        <f>VLOOKUP(G5712,Agents!A:E,5,FALSE)</f>
        <v>Senior</v>
      </c>
      <c r="R5712" t="str">
        <f>VLOOKUP(G5712,Agents!A:E,2,FALSE)</f>
        <v>Morning</v>
      </c>
    </row>
    <row r="5713" spans="1:18" x14ac:dyDescent="0.35">
      <c r="A5713" t="s">
        <v>9198</v>
      </c>
      <c r="B5713" t="s">
        <v>3557</v>
      </c>
      <c r="C5713" t="s">
        <v>12</v>
      </c>
      <c r="D5713" t="s">
        <v>38</v>
      </c>
      <c r="E5713" s="1">
        <v>46038.073611111111</v>
      </c>
      <c r="F5713" s="1">
        <v>46041.490277777775</v>
      </c>
      <c r="G5713" t="s">
        <v>149</v>
      </c>
      <c r="H5713" t="s">
        <v>15</v>
      </c>
      <c r="I5713" t="s">
        <v>16</v>
      </c>
      <c r="J5713">
        <v>5</v>
      </c>
      <c r="K5713" t="str">
        <f>IF(tickets_dataset[[#This Row],[status]] = "Closed", "Yes","No")</f>
        <v>Yes</v>
      </c>
      <c r="L5713" s="2">
        <f t="shared" si="356"/>
        <v>81.999999999941792</v>
      </c>
      <c r="M5713" t="str">
        <f t="shared" si="357"/>
        <v>Yes</v>
      </c>
      <c r="N5713" t="str">
        <f t="shared" si="358"/>
        <v>Jan</v>
      </c>
      <c r="O5713" s="2">
        <f t="shared" si="359"/>
        <v>3.4166666666642413</v>
      </c>
      <c r="P5713" t="str">
        <f>VLOOKUP(G5713,Agents!A:E,4,FALSE)</f>
        <v>Team3</v>
      </c>
      <c r="Q5713" t="str">
        <f>VLOOKUP(G5713,Agents!A:E,5,FALSE)</f>
        <v>Mid</v>
      </c>
      <c r="R5713" t="str">
        <f>VLOOKUP(G5713,Agents!A:E,2,FALSE)</f>
        <v>Night</v>
      </c>
    </row>
    <row r="5714" spans="1:18" x14ac:dyDescent="0.35">
      <c r="A5714" t="s">
        <v>9199</v>
      </c>
      <c r="B5714" t="s">
        <v>6994</v>
      </c>
      <c r="C5714" t="s">
        <v>22</v>
      </c>
      <c r="D5714" t="s">
        <v>38</v>
      </c>
      <c r="E5714" s="1">
        <v>46081.322916666664</v>
      </c>
      <c r="F5714" s="1">
        <v>46082.40625</v>
      </c>
      <c r="G5714" t="s">
        <v>311</v>
      </c>
      <c r="H5714" t="s">
        <v>15</v>
      </c>
      <c r="I5714" t="s">
        <v>16</v>
      </c>
      <c r="J5714">
        <v>5</v>
      </c>
      <c r="K5714" t="str">
        <f>IF(tickets_dataset[[#This Row],[status]] = "Closed", "Yes","No")</f>
        <v>Yes</v>
      </c>
      <c r="L5714" s="2">
        <f t="shared" si="356"/>
        <v>26.000000000058208</v>
      </c>
      <c r="M5714" t="str">
        <f t="shared" si="357"/>
        <v>No</v>
      </c>
      <c r="N5714" t="str">
        <f t="shared" si="358"/>
        <v>Feb</v>
      </c>
      <c r="O5714" s="2">
        <f t="shared" si="359"/>
        <v>1.0833333333357587</v>
      </c>
      <c r="P5714" t="str">
        <f>VLOOKUP(G5714,Agents!A:E,4,FALSE)</f>
        <v>Team5</v>
      </c>
      <c r="Q5714" t="str">
        <f>VLOOKUP(G5714,Agents!A:E,5,FALSE)</f>
        <v>Senior</v>
      </c>
      <c r="R5714" t="str">
        <f>VLOOKUP(G5714,Agents!A:E,2,FALSE)</f>
        <v>Evening</v>
      </c>
    </row>
    <row r="5715" spans="1:18" x14ac:dyDescent="0.35">
      <c r="A5715" t="s">
        <v>9200</v>
      </c>
      <c r="B5715" t="s">
        <v>5007</v>
      </c>
      <c r="C5715" t="s">
        <v>76</v>
      </c>
      <c r="D5715" t="s">
        <v>13</v>
      </c>
      <c r="E5715" s="1">
        <v>46070.777083333334</v>
      </c>
      <c r="F5715" s="1">
        <v>46071.11041666667</v>
      </c>
      <c r="G5715" t="s">
        <v>14</v>
      </c>
      <c r="H5715" t="s">
        <v>15</v>
      </c>
      <c r="I5715" t="s">
        <v>16</v>
      </c>
      <c r="J5715">
        <v>3</v>
      </c>
      <c r="K5715" t="str">
        <f>IF(tickets_dataset[[#This Row],[status]] = "Closed", "Yes","No")</f>
        <v>Yes</v>
      </c>
      <c r="L5715" s="2">
        <f t="shared" si="356"/>
        <v>8.0000000000582077</v>
      </c>
      <c r="M5715" t="str">
        <f t="shared" si="357"/>
        <v>No</v>
      </c>
      <c r="N5715" t="str">
        <f t="shared" si="358"/>
        <v>Feb</v>
      </c>
      <c r="O5715" s="2">
        <f t="shared" si="359"/>
        <v>0.33333333333575865</v>
      </c>
      <c r="P5715" t="str">
        <f>VLOOKUP(G5715,Agents!A:E,4,FALSE)</f>
        <v>Team1</v>
      </c>
      <c r="Q5715" t="str">
        <f>VLOOKUP(G5715,Agents!A:E,5,FALSE)</f>
        <v>Senior</v>
      </c>
      <c r="R5715" t="str">
        <f>VLOOKUP(G5715,Agents!A:E,2,FALSE)</f>
        <v>Morning</v>
      </c>
    </row>
    <row r="5716" spans="1:18" x14ac:dyDescent="0.35">
      <c r="A5716" t="s">
        <v>9201</v>
      </c>
      <c r="B5716" t="s">
        <v>450</v>
      </c>
      <c r="C5716" t="s">
        <v>34</v>
      </c>
      <c r="D5716" t="s">
        <v>26</v>
      </c>
      <c r="E5716" s="1">
        <v>46023.232638888891</v>
      </c>
      <c r="F5716" s="1">
        <v>46024.815972222219</v>
      </c>
      <c r="G5716" t="s">
        <v>42</v>
      </c>
      <c r="H5716" t="s">
        <v>15</v>
      </c>
      <c r="I5716" t="s">
        <v>16</v>
      </c>
      <c r="J5716">
        <v>4</v>
      </c>
      <c r="K5716" t="str">
        <f>IF(tickets_dataset[[#This Row],[status]] = "Closed", "Yes","No")</f>
        <v>Yes</v>
      </c>
      <c r="L5716" s="2">
        <f t="shared" si="356"/>
        <v>37.999999999883585</v>
      </c>
      <c r="M5716" t="str">
        <f t="shared" si="357"/>
        <v>No</v>
      </c>
      <c r="N5716" t="str">
        <f t="shared" si="358"/>
        <v>Jan</v>
      </c>
      <c r="O5716" s="2">
        <f t="shared" si="359"/>
        <v>1.5833333333284827</v>
      </c>
      <c r="P5716" t="str">
        <f>VLOOKUP(G5716,Agents!A:E,4,FALSE)</f>
        <v>Team2</v>
      </c>
      <c r="Q5716" t="str">
        <f>VLOOKUP(G5716,Agents!A:E,5,FALSE)</f>
        <v>Junior</v>
      </c>
      <c r="R5716" t="str">
        <f>VLOOKUP(G5716,Agents!A:E,2,FALSE)</f>
        <v>Night</v>
      </c>
    </row>
    <row r="5717" spans="1:18" x14ac:dyDescent="0.35">
      <c r="A5717" t="s">
        <v>9202</v>
      </c>
      <c r="B5717" t="s">
        <v>9203</v>
      </c>
      <c r="C5717" t="s">
        <v>50</v>
      </c>
      <c r="D5717" t="s">
        <v>26</v>
      </c>
      <c r="E5717" s="1">
        <v>46067.762499999997</v>
      </c>
      <c r="F5717" s="1">
        <v>46070.220833333333</v>
      </c>
      <c r="G5717" t="s">
        <v>216</v>
      </c>
      <c r="H5717" t="s">
        <v>15</v>
      </c>
      <c r="I5717" t="s">
        <v>16</v>
      </c>
      <c r="J5717">
        <v>5</v>
      </c>
      <c r="K5717" t="str">
        <f>IF(tickets_dataset[[#This Row],[status]] = "Closed", "Yes","No")</f>
        <v>Yes</v>
      </c>
      <c r="L5717" s="2">
        <f t="shared" si="356"/>
        <v>59.000000000058208</v>
      </c>
      <c r="M5717" t="str">
        <f t="shared" si="357"/>
        <v>Yes</v>
      </c>
      <c r="N5717" t="str">
        <f t="shared" si="358"/>
        <v>Feb</v>
      </c>
      <c r="O5717" s="2">
        <f t="shared" si="359"/>
        <v>2.4583333333357587</v>
      </c>
      <c r="P5717" t="str">
        <f>VLOOKUP(G5717,Agents!A:E,4,FALSE)</f>
        <v>Team5</v>
      </c>
      <c r="Q5717" t="str">
        <f>VLOOKUP(G5717,Agents!A:E,5,FALSE)</f>
        <v>Junior</v>
      </c>
      <c r="R5717" t="str">
        <f>VLOOKUP(G5717,Agents!A:E,2,FALSE)</f>
        <v>Evening</v>
      </c>
    </row>
    <row r="5718" spans="1:18" x14ac:dyDescent="0.35">
      <c r="A5718" t="s">
        <v>9204</v>
      </c>
      <c r="B5718" t="s">
        <v>5761</v>
      </c>
      <c r="C5718" t="s">
        <v>12</v>
      </c>
      <c r="D5718" t="s">
        <v>26</v>
      </c>
      <c r="E5718" s="1">
        <v>46092.977777777778</v>
      </c>
      <c r="F5718" s="1">
        <v>46093.561111111114</v>
      </c>
      <c r="G5718" t="s">
        <v>100</v>
      </c>
      <c r="H5718" t="s">
        <v>15</v>
      </c>
      <c r="I5718" t="s">
        <v>16</v>
      </c>
      <c r="J5718">
        <v>5</v>
      </c>
      <c r="K5718" t="str">
        <f>IF(tickets_dataset[[#This Row],[status]] = "Closed", "Yes","No")</f>
        <v>Yes</v>
      </c>
      <c r="L5718" s="2">
        <f t="shared" si="356"/>
        <v>14.000000000058208</v>
      </c>
      <c r="M5718" t="str">
        <f t="shared" si="357"/>
        <v>No</v>
      </c>
      <c r="N5718" t="str">
        <f t="shared" si="358"/>
        <v>Mar</v>
      </c>
      <c r="O5718" s="2">
        <f t="shared" si="359"/>
        <v>0.58333333333575865</v>
      </c>
      <c r="P5718" t="str">
        <f>VLOOKUP(G5718,Agents!A:E,4,FALSE)</f>
        <v>Team4</v>
      </c>
      <c r="Q5718" t="str">
        <f>VLOOKUP(G5718,Agents!A:E,5,FALSE)</f>
        <v>Junior</v>
      </c>
      <c r="R5718" t="str">
        <f>VLOOKUP(G5718,Agents!A:E,2,FALSE)</f>
        <v>Evening</v>
      </c>
    </row>
    <row r="5719" spans="1:18" x14ac:dyDescent="0.35">
      <c r="A5719" t="s">
        <v>9205</v>
      </c>
      <c r="B5719" t="s">
        <v>996</v>
      </c>
      <c r="C5719" t="s">
        <v>22</v>
      </c>
      <c r="D5719" t="s">
        <v>38</v>
      </c>
      <c r="E5719" s="1">
        <v>46102.263888888891</v>
      </c>
      <c r="F5719" s="1">
        <v>46103.263888888891</v>
      </c>
      <c r="G5719" t="s">
        <v>422</v>
      </c>
      <c r="H5719" t="s">
        <v>15</v>
      </c>
      <c r="I5719" t="s">
        <v>16</v>
      </c>
      <c r="J5719">
        <v>4</v>
      </c>
      <c r="K5719" t="str">
        <f>IF(tickets_dataset[[#This Row],[status]] = "Closed", "Yes","No")</f>
        <v>Yes</v>
      </c>
      <c r="L5719" s="2">
        <f t="shared" si="356"/>
        <v>24</v>
      </c>
      <c r="M5719" t="str">
        <f t="shared" si="357"/>
        <v>No</v>
      </c>
      <c r="N5719" t="str">
        <f t="shared" si="358"/>
        <v>Mar</v>
      </c>
      <c r="O5719" s="2">
        <f t="shared" si="359"/>
        <v>1</v>
      </c>
      <c r="P5719" t="str">
        <f>VLOOKUP(G5719,Agents!A:E,4,FALSE)</f>
        <v>Team5</v>
      </c>
      <c r="Q5719" t="str">
        <f>VLOOKUP(G5719,Agents!A:E,5,FALSE)</f>
        <v>Mid</v>
      </c>
      <c r="R5719" t="str">
        <f>VLOOKUP(G5719,Agents!A:E,2,FALSE)</f>
        <v>Evening</v>
      </c>
    </row>
    <row r="5720" spans="1:18" x14ac:dyDescent="0.35">
      <c r="A5720" t="s">
        <v>9206</v>
      </c>
      <c r="B5720" t="s">
        <v>6298</v>
      </c>
      <c r="C5720" t="s">
        <v>50</v>
      </c>
      <c r="D5720" t="s">
        <v>38</v>
      </c>
      <c r="E5720" s="1">
        <v>46106.915972222225</v>
      </c>
      <c r="F5720" s="1">
        <v>46108.457638888889</v>
      </c>
      <c r="G5720" t="s">
        <v>156</v>
      </c>
      <c r="H5720" t="s">
        <v>15</v>
      </c>
      <c r="I5720" t="s">
        <v>16</v>
      </c>
      <c r="J5720">
        <v>5</v>
      </c>
      <c r="K5720" t="str">
        <f>IF(tickets_dataset[[#This Row],[status]] = "Closed", "Yes","No")</f>
        <v>Yes</v>
      </c>
      <c r="L5720" s="2">
        <f t="shared" si="356"/>
        <v>36.999999999941792</v>
      </c>
      <c r="M5720" t="str">
        <f t="shared" si="357"/>
        <v>No</v>
      </c>
      <c r="N5720" t="str">
        <f t="shared" si="358"/>
        <v>Mar</v>
      </c>
      <c r="O5720" s="2">
        <f t="shared" si="359"/>
        <v>1.5416666666642413</v>
      </c>
      <c r="P5720" t="str">
        <f>VLOOKUP(G5720,Agents!A:E,4,FALSE)</f>
        <v>Team3</v>
      </c>
      <c r="Q5720" t="str">
        <f>VLOOKUP(G5720,Agents!A:E,5,FALSE)</f>
        <v>Mid</v>
      </c>
      <c r="R5720" t="str">
        <f>VLOOKUP(G5720,Agents!A:E,2,FALSE)</f>
        <v>Evening</v>
      </c>
    </row>
    <row r="5721" spans="1:18" x14ac:dyDescent="0.35">
      <c r="A5721" t="s">
        <v>9207</v>
      </c>
      <c r="B5721" t="s">
        <v>9208</v>
      </c>
      <c r="C5721" t="s">
        <v>34</v>
      </c>
      <c r="D5721" t="s">
        <v>38</v>
      </c>
      <c r="E5721" s="1">
        <v>46034.865972222222</v>
      </c>
      <c r="F5721" s="1">
        <v>46036.282638888886</v>
      </c>
      <c r="G5721" t="s">
        <v>206</v>
      </c>
      <c r="H5721" t="s">
        <v>15</v>
      </c>
      <c r="I5721" t="s">
        <v>16</v>
      </c>
      <c r="J5721">
        <v>5</v>
      </c>
      <c r="K5721" t="str">
        <f>IF(tickets_dataset[[#This Row],[status]] = "Closed", "Yes","No")</f>
        <v>Yes</v>
      </c>
      <c r="L5721" s="2">
        <f t="shared" si="356"/>
        <v>33.999999999941792</v>
      </c>
      <c r="M5721" t="str">
        <f t="shared" si="357"/>
        <v>No</v>
      </c>
      <c r="N5721" t="str">
        <f t="shared" si="358"/>
        <v>Jan</v>
      </c>
      <c r="O5721" s="2">
        <f t="shared" si="359"/>
        <v>1.4166666666642413</v>
      </c>
      <c r="P5721" t="str">
        <f>VLOOKUP(G5721,Agents!A:E,4,FALSE)</f>
        <v>Team5</v>
      </c>
      <c r="Q5721" t="str">
        <f>VLOOKUP(G5721,Agents!A:E,5,FALSE)</f>
        <v>Junior</v>
      </c>
      <c r="R5721" t="str">
        <f>VLOOKUP(G5721,Agents!A:E,2,FALSE)</f>
        <v>Evening</v>
      </c>
    </row>
    <row r="5722" spans="1:18" x14ac:dyDescent="0.35">
      <c r="A5722" t="s">
        <v>9209</v>
      </c>
      <c r="B5722" t="s">
        <v>9210</v>
      </c>
      <c r="C5722" t="s">
        <v>50</v>
      </c>
      <c r="D5722" t="s">
        <v>38</v>
      </c>
      <c r="E5722" s="1">
        <v>46078.057638888888</v>
      </c>
      <c r="F5722" s="1">
        <v>46080.140972222223</v>
      </c>
      <c r="G5722" t="s">
        <v>27</v>
      </c>
      <c r="H5722" t="s">
        <v>15</v>
      </c>
      <c r="I5722" t="s">
        <v>16</v>
      </c>
      <c r="J5722">
        <v>4</v>
      </c>
      <c r="K5722" t="str">
        <f>IF(tickets_dataset[[#This Row],[status]] = "Closed", "Yes","No")</f>
        <v>Yes</v>
      </c>
      <c r="L5722" s="2">
        <f t="shared" si="356"/>
        <v>50.000000000058208</v>
      </c>
      <c r="M5722" t="str">
        <f t="shared" si="357"/>
        <v>Yes</v>
      </c>
      <c r="N5722" t="str">
        <f t="shared" si="358"/>
        <v>Feb</v>
      </c>
      <c r="O5722" s="2">
        <f t="shared" si="359"/>
        <v>2.0833333333357587</v>
      </c>
      <c r="P5722" t="str">
        <f>VLOOKUP(G5722,Agents!A:E,4,FALSE)</f>
        <v>Team5</v>
      </c>
      <c r="Q5722" t="str">
        <f>VLOOKUP(G5722,Agents!A:E,5,FALSE)</f>
        <v>Senior</v>
      </c>
      <c r="R5722" t="str">
        <f>VLOOKUP(G5722,Agents!A:E,2,FALSE)</f>
        <v>Morning</v>
      </c>
    </row>
    <row r="5723" spans="1:18" x14ac:dyDescent="0.35">
      <c r="A5723" t="s">
        <v>9211</v>
      </c>
      <c r="B5723" t="s">
        <v>8953</v>
      </c>
      <c r="C5723" t="s">
        <v>22</v>
      </c>
      <c r="D5723" t="s">
        <v>38</v>
      </c>
      <c r="E5723" s="1">
        <v>46023.520833333336</v>
      </c>
      <c r="F5723" s="1">
        <v>46024.020833333336</v>
      </c>
      <c r="G5723" t="s">
        <v>256</v>
      </c>
      <c r="H5723" t="s">
        <v>15</v>
      </c>
      <c r="I5723" t="s">
        <v>16</v>
      </c>
      <c r="J5723">
        <v>4</v>
      </c>
      <c r="K5723" t="str">
        <f>IF(tickets_dataset[[#This Row],[status]] = "Closed", "Yes","No")</f>
        <v>Yes</v>
      </c>
      <c r="L5723" s="2">
        <f t="shared" si="356"/>
        <v>12</v>
      </c>
      <c r="M5723" t="str">
        <f t="shared" si="357"/>
        <v>No</v>
      </c>
      <c r="N5723" t="str">
        <f t="shared" si="358"/>
        <v>Jan</v>
      </c>
      <c r="O5723" s="2">
        <f t="shared" si="359"/>
        <v>0.5</v>
      </c>
      <c r="P5723" t="str">
        <f>VLOOKUP(G5723,Agents!A:E,4,FALSE)</f>
        <v>Team1</v>
      </c>
      <c r="Q5723" t="str">
        <f>VLOOKUP(G5723,Agents!A:E,5,FALSE)</f>
        <v>Mid</v>
      </c>
      <c r="R5723" t="str">
        <f>VLOOKUP(G5723,Agents!A:E,2,FALSE)</f>
        <v>Morning</v>
      </c>
    </row>
    <row r="5724" spans="1:18" x14ac:dyDescent="0.35">
      <c r="A5724" t="s">
        <v>9212</v>
      </c>
      <c r="B5724" t="s">
        <v>8262</v>
      </c>
      <c r="C5724" t="s">
        <v>50</v>
      </c>
      <c r="D5724" t="s">
        <v>38</v>
      </c>
      <c r="E5724" s="1">
        <v>46034.441666666666</v>
      </c>
      <c r="F5724" s="1">
        <v>46037.941666666666</v>
      </c>
      <c r="G5724" t="s">
        <v>183</v>
      </c>
      <c r="H5724" t="s">
        <v>15</v>
      </c>
      <c r="I5724" t="s">
        <v>16</v>
      </c>
      <c r="J5724">
        <v>5</v>
      </c>
      <c r="K5724" t="str">
        <f>IF(tickets_dataset[[#This Row],[status]] = "Closed", "Yes","No")</f>
        <v>Yes</v>
      </c>
      <c r="L5724" s="2">
        <f t="shared" si="356"/>
        <v>84</v>
      </c>
      <c r="M5724" t="str">
        <f t="shared" si="357"/>
        <v>Yes</v>
      </c>
      <c r="N5724" t="str">
        <f t="shared" si="358"/>
        <v>Jan</v>
      </c>
      <c r="O5724" s="2">
        <f t="shared" si="359"/>
        <v>3.5</v>
      </c>
      <c r="P5724" t="str">
        <f>VLOOKUP(G5724,Agents!A:E,4,FALSE)</f>
        <v>Team3</v>
      </c>
      <c r="Q5724" t="str">
        <f>VLOOKUP(G5724,Agents!A:E,5,FALSE)</f>
        <v>Senior</v>
      </c>
      <c r="R5724" t="str">
        <f>VLOOKUP(G5724,Agents!A:E,2,FALSE)</f>
        <v>Night</v>
      </c>
    </row>
    <row r="5725" spans="1:18" x14ac:dyDescent="0.35">
      <c r="A5725" t="s">
        <v>9213</v>
      </c>
      <c r="B5725" t="s">
        <v>9214</v>
      </c>
      <c r="C5725" t="s">
        <v>34</v>
      </c>
      <c r="D5725" t="s">
        <v>26</v>
      </c>
      <c r="E5725" s="1">
        <v>46105.611805555556</v>
      </c>
      <c r="F5725" s="1">
        <v>46106.77847222222</v>
      </c>
      <c r="G5725" t="s">
        <v>23</v>
      </c>
      <c r="H5725" t="s">
        <v>15</v>
      </c>
      <c r="I5725" t="s">
        <v>16</v>
      </c>
      <c r="J5725">
        <v>4</v>
      </c>
      <c r="K5725" t="str">
        <f>IF(tickets_dataset[[#This Row],[status]] = "Closed", "Yes","No")</f>
        <v>Yes</v>
      </c>
      <c r="L5725" s="2">
        <f t="shared" si="356"/>
        <v>27.999999999941792</v>
      </c>
      <c r="M5725" t="str">
        <f t="shared" si="357"/>
        <v>No</v>
      </c>
      <c r="N5725" t="str">
        <f t="shared" si="358"/>
        <v>Mar</v>
      </c>
      <c r="O5725" s="2">
        <f t="shared" si="359"/>
        <v>1.1666666666642413</v>
      </c>
      <c r="P5725" t="str">
        <f>VLOOKUP(G5725,Agents!A:E,4,FALSE)</f>
        <v>Team3</v>
      </c>
      <c r="Q5725" t="str">
        <f>VLOOKUP(G5725,Agents!A:E,5,FALSE)</f>
        <v>Senior</v>
      </c>
      <c r="R5725" t="str">
        <f>VLOOKUP(G5725,Agents!A:E,2,FALSE)</f>
        <v>Evening</v>
      </c>
    </row>
    <row r="5726" spans="1:18" x14ac:dyDescent="0.35">
      <c r="A5726" t="s">
        <v>9215</v>
      </c>
      <c r="B5726" t="s">
        <v>5643</v>
      </c>
      <c r="C5726" t="s">
        <v>12</v>
      </c>
      <c r="D5726" t="s">
        <v>26</v>
      </c>
      <c r="E5726" s="1">
        <v>46106.497916666667</v>
      </c>
      <c r="F5726" s="1">
        <v>46108.372916666667</v>
      </c>
      <c r="G5726" t="s">
        <v>131</v>
      </c>
      <c r="H5726" t="s">
        <v>15</v>
      </c>
      <c r="I5726" t="s">
        <v>16</v>
      </c>
      <c r="J5726">
        <v>4</v>
      </c>
      <c r="K5726" t="str">
        <f>IF(tickets_dataset[[#This Row],[status]] = "Closed", "Yes","No")</f>
        <v>Yes</v>
      </c>
      <c r="L5726" s="2">
        <f t="shared" si="356"/>
        <v>45</v>
      </c>
      <c r="M5726" t="str">
        <f t="shared" si="357"/>
        <v>No</v>
      </c>
      <c r="N5726" t="str">
        <f t="shared" si="358"/>
        <v>Mar</v>
      </c>
      <c r="O5726" s="2">
        <f t="shared" si="359"/>
        <v>1.875</v>
      </c>
      <c r="P5726" t="str">
        <f>VLOOKUP(G5726,Agents!A:E,4,FALSE)</f>
        <v>Team4</v>
      </c>
      <c r="Q5726" t="str">
        <f>VLOOKUP(G5726,Agents!A:E,5,FALSE)</f>
        <v>Junior</v>
      </c>
      <c r="R5726" t="str">
        <f>VLOOKUP(G5726,Agents!A:E,2,FALSE)</f>
        <v>Night</v>
      </c>
    </row>
    <row r="5727" spans="1:18" x14ac:dyDescent="0.35">
      <c r="A5727" t="s">
        <v>9216</v>
      </c>
      <c r="B5727" t="s">
        <v>9217</v>
      </c>
      <c r="C5727" t="s">
        <v>50</v>
      </c>
      <c r="D5727" t="s">
        <v>13</v>
      </c>
      <c r="E5727" s="1">
        <v>46080.132638888892</v>
      </c>
      <c r="F5727" s="1">
        <v>46081.34097222222</v>
      </c>
      <c r="G5727" t="s">
        <v>23</v>
      </c>
      <c r="H5727" t="s">
        <v>15</v>
      </c>
      <c r="I5727" t="s">
        <v>16</v>
      </c>
      <c r="J5727">
        <v>3</v>
      </c>
      <c r="K5727" t="str">
        <f>IF(tickets_dataset[[#This Row],[status]] = "Closed", "Yes","No")</f>
        <v>Yes</v>
      </c>
      <c r="L5727" s="2">
        <f t="shared" si="356"/>
        <v>28.999999999883585</v>
      </c>
      <c r="M5727" t="str">
        <f t="shared" si="357"/>
        <v>No</v>
      </c>
      <c r="N5727" t="str">
        <f t="shared" si="358"/>
        <v>Feb</v>
      </c>
      <c r="O5727" s="2">
        <f t="shared" si="359"/>
        <v>1.2083333333284827</v>
      </c>
      <c r="P5727" t="str">
        <f>VLOOKUP(G5727,Agents!A:E,4,FALSE)</f>
        <v>Team3</v>
      </c>
      <c r="Q5727" t="str">
        <f>VLOOKUP(G5727,Agents!A:E,5,FALSE)</f>
        <v>Senior</v>
      </c>
      <c r="R5727" t="str">
        <f>VLOOKUP(G5727,Agents!A:E,2,FALSE)</f>
        <v>Evening</v>
      </c>
    </row>
    <row r="5728" spans="1:18" x14ac:dyDescent="0.35">
      <c r="A5728" t="s">
        <v>9218</v>
      </c>
      <c r="B5728" t="s">
        <v>3588</v>
      </c>
      <c r="C5728" t="s">
        <v>34</v>
      </c>
      <c r="D5728" t="s">
        <v>38</v>
      </c>
      <c r="E5728" s="1">
        <v>46025.21597222222</v>
      </c>
      <c r="F5728" s="1">
        <v>46025.71597222222</v>
      </c>
      <c r="G5728" t="s">
        <v>56</v>
      </c>
      <c r="H5728" t="s">
        <v>15</v>
      </c>
      <c r="I5728" t="s">
        <v>16</v>
      </c>
      <c r="J5728">
        <v>5</v>
      </c>
      <c r="K5728" t="str">
        <f>IF(tickets_dataset[[#This Row],[status]] = "Closed", "Yes","No")</f>
        <v>Yes</v>
      </c>
      <c r="L5728" s="2">
        <f t="shared" si="356"/>
        <v>12</v>
      </c>
      <c r="M5728" t="str">
        <f t="shared" si="357"/>
        <v>No</v>
      </c>
      <c r="N5728" t="str">
        <f t="shared" si="358"/>
        <v>Jan</v>
      </c>
      <c r="O5728" s="2">
        <f t="shared" si="359"/>
        <v>0.5</v>
      </c>
      <c r="P5728" t="str">
        <f>VLOOKUP(G5728,Agents!A:E,4,FALSE)</f>
        <v>Team1</v>
      </c>
      <c r="Q5728" t="str">
        <f>VLOOKUP(G5728,Agents!A:E,5,FALSE)</f>
        <v>Senior</v>
      </c>
      <c r="R5728" t="str">
        <f>VLOOKUP(G5728,Agents!A:E,2,FALSE)</f>
        <v>Night</v>
      </c>
    </row>
    <row r="5729" spans="1:18" x14ac:dyDescent="0.35">
      <c r="A5729" t="s">
        <v>9219</v>
      </c>
      <c r="B5729" t="s">
        <v>9220</v>
      </c>
      <c r="C5729" t="s">
        <v>50</v>
      </c>
      <c r="D5729" t="s">
        <v>13</v>
      </c>
      <c r="E5729" s="1">
        <v>46063.688194444447</v>
      </c>
      <c r="F5729" s="1">
        <v>46065.438194444447</v>
      </c>
      <c r="G5729" t="s">
        <v>110</v>
      </c>
      <c r="H5729" t="s">
        <v>15</v>
      </c>
      <c r="I5729" t="s">
        <v>16</v>
      </c>
      <c r="J5729">
        <v>4</v>
      </c>
      <c r="K5729" t="str">
        <f>IF(tickets_dataset[[#This Row],[status]] = "Closed", "Yes","No")</f>
        <v>Yes</v>
      </c>
      <c r="L5729" s="2">
        <f t="shared" si="356"/>
        <v>42</v>
      </c>
      <c r="M5729" t="str">
        <f t="shared" si="357"/>
        <v>No</v>
      </c>
      <c r="N5729" t="str">
        <f t="shared" si="358"/>
        <v>Feb</v>
      </c>
      <c r="O5729" s="2">
        <f t="shared" si="359"/>
        <v>1.75</v>
      </c>
      <c r="P5729" t="str">
        <f>VLOOKUP(G5729,Agents!A:E,4,FALSE)</f>
        <v>Team4</v>
      </c>
      <c r="Q5729" t="str">
        <f>VLOOKUP(G5729,Agents!A:E,5,FALSE)</f>
        <v>Junior</v>
      </c>
      <c r="R5729" t="str">
        <f>VLOOKUP(G5729,Agents!A:E,2,FALSE)</f>
        <v>Morning</v>
      </c>
    </row>
    <row r="5730" spans="1:18" x14ac:dyDescent="0.35">
      <c r="A5730" t="s">
        <v>9221</v>
      </c>
      <c r="B5730" t="s">
        <v>4938</v>
      </c>
      <c r="C5730" t="s">
        <v>50</v>
      </c>
      <c r="D5730" t="s">
        <v>38</v>
      </c>
      <c r="E5730" s="1">
        <v>46038.147222222222</v>
      </c>
      <c r="F5730" s="1">
        <v>46040.647222222222</v>
      </c>
      <c r="G5730" t="s">
        <v>83</v>
      </c>
      <c r="H5730" t="s">
        <v>15</v>
      </c>
      <c r="I5730" t="s">
        <v>16</v>
      </c>
      <c r="J5730">
        <v>5</v>
      </c>
      <c r="K5730" t="str">
        <f>IF(tickets_dataset[[#This Row],[status]] = "Closed", "Yes","No")</f>
        <v>Yes</v>
      </c>
      <c r="L5730" s="2">
        <f t="shared" si="356"/>
        <v>60</v>
      </c>
      <c r="M5730" t="str">
        <f t="shared" si="357"/>
        <v>Yes</v>
      </c>
      <c r="N5730" t="str">
        <f t="shared" si="358"/>
        <v>Jan</v>
      </c>
      <c r="O5730" s="2">
        <f t="shared" si="359"/>
        <v>2.5</v>
      </c>
      <c r="P5730" t="str">
        <f>VLOOKUP(G5730,Agents!A:E,4,FALSE)</f>
        <v>Team2</v>
      </c>
      <c r="Q5730" t="str">
        <f>VLOOKUP(G5730,Agents!A:E,5,FALSE)</f>
        <v>Junior</v>
      </c>
      <c r="R5730" t="str">
        <f>VLOOKUP(G5730,Agents!A:E,2,FALSE)</f>
        <v>Night</v>
      </c>
    </row>
    <row r="5731" spans="1:18" x14ac:dyDescent="0.35">
      <c r="A5731" t="s">
        <v>9222</v>
      </c>
      <c r="B5731" t="s">
        <v>9223</v>
      </c>
      <c r="C5731" t="s">
        <v>76</v>
      </c>
      <c r="D5731" t="s">
        <v>13</v>
      </c>
      <c r="E5731" s="1">
        <v>46063.938194444447</v>
      </c>
      <c r="F5731" s="1">
        <v>46064.938194444447</v>
      </c>
      <c r="G5731" t="s">
        <v>137</v>
      </c>
      <c r="H5731" t="s">
        <v>28</v>
      </c>
      <c r="I5731" t="s">
        <v>16</v>
      </c>
      <c r="J5731">
        <v>4</v>
      </c>
      <c r="K5731" t="str">
        <f>IF(tickets_dataset[[#This Row],[status]] = "Closed", "Yes","No")</f>
        <v>No</v>
      </c>
      <c r="L5731" s="2">
        <f t="shared" si="356"/>
        <v>24</v>
      </c>
      <c r="M5731" t="str">
        <f t="shared" si="357"/>
        <v>No</v>
      </c>
      <c r="N5731" t="str">
        <f t="shared" si="358"/>
        <v>Feb</v>
      </c>
      <c r="O5731" s="2">
        <f t="shared" si="359"/>
        <v>1</v>
      </c>
      <c r="P5731" t="str">
        <f>VLOOKUP(G5731,Agents!A:E,4,FALSE)</f>
        <v>Team5</v>
      </c>
      <c r="Q5731" t="str">
        <f>VLOOKUP(G5731,Agents!A:E,5,FALSE)</f>
        <v>Senior</v>
      </c>
      <c r="R5731" t="str">
        <f>VLOOKUP(G5731,Agents!A:E,2,FALSE)</f>
        <v>Night</v>
      </c>
    </row>
    <row r="5732" spans="1:18" x14ac:dyDescent="0.35">
      <c r="A5732" t="s">
        <v>9224</v>
      </c>
      <c r="B5732" t="s">
        <v>6625</v>
      </c>
      <c r="C5732" t="s">
        <v>22</v>
      </c>
      <c r="D5732" t="s">
        <v>38</v>
      </c>
      <c r="E5732" s="1">
        <v>46023.897916666669</v>
      </c>
      <c r="F5732" s="1">
        <v>46024.231249999997</v>
      </c>
      <c r="G5732" t="s">
        <v>100</v>
      </c>
      <c r="H5732" t="s">
        <v>15</v>
      </c>
      <c r="I5732" t="s">
        <v>16</v>
      </c>
      <c r="J5732">
        <v>5</v>
      </c>
      <c r="K5732" t="str">
        <f>IF(tickets_dataset[[#This Row],[status]] = "Closed", "Yes","No")</f>
        <v>Yes</v>
      </c>
      <c r="L5732" s="2">
        <f t="shared" si="356"/>
        <v>7.9999999998835847</v>
      </c>
      <c r="M5732" t="str">
        <f t="shared" si="357"/>
        <v>No</v>
      </c>
      <c r="N5732" t="str">
        <f t="shared" si="358"/>
        <v>Jan</v>
      </c>
      <c r="O5732" s="2">
        <f t="shared" si="359"/>
        <v>0.33333333332848269</v>
      </c>
      <c r="P5732" t="str">
        <f>VLOOKUP(G5732,Agents!A:E,4,FALSE)</f>
        <v>Team4</v>
      </c>
      <c r="Q5732" t="str">
        <f>VLOOKUP(G5732,Agents!A:E,5,FALSE)</f>
        <v>Junior</v>
      </c>
      <c r="R5732" t="str">
        <f>VLOOKUP(G5732,Agents!A:E,2,FALSE)</f>
        <v>Evening</v>
      </c>
    </row>
    <row r="5733" spans="1:18" x14ac:dyDescent="0.35">
      <c r="A5733" t="s">
        <v>9225</v>
      </c>
      <c r="B5733" t="s">
        <v>1792</v>
      </c>
      <c r="C5733" t="s">
        <v>22</v>
      </c>
      <c r="D5733" t="s">
        <v>38</v>
      </c>
      <c r="E5733" s="1">
        <v>46076.561805555553</v>
      </c>
      <c r="F5733" s="1">
        <v>46077.811805555553</v>
      </c>
      <c r="G5733" t="s">
        <v>42</v>
      </c>
      <c r="H5733" t="s">
        <v>15</v>
      </c>
      <c r="I5733" t="s">
        <v>16</v>
      </c>
      <c r="J5733">
        <v>4</v>
      </c>
      <c r="K5733" t="str">
        <f>IF(tickets_dataset[[#This Row],[status]] = "Closed", "Yes","No")</f>
        <v>Yes</v>
      </c>
      <c r="L5733" s="2">
        <f t="shared" si="356"/>
        <v>30</v>
      </c>
      <c r="M5733" t="str">
        <f t="shared" si="357"/>
        <v>No</v>
      </c>
      <c r="N5733" t="str">
        <f t="shared" si="358"/>
        <v>Feb</v>
      </c>
      <c r="O5733" s="2">
        <f t="shared" si="359"/>
        <v>1.25</v>
      </c>
      <c r="P5733" t="str">
        <f>VLOOKUP(G5733,Agents!A:E,4,FALSE)</f>
        <v>Team2</v>
      </c>
      <c r="Q5733" t="str">
        <f>VLOOKUP(G5733,Agents!A:E,5,FALSE)</f>
        <v>Junior</v>
      </c>
      <c r="R5733" t="str">
        <f>VLOOKUP(G5733,Agents!A:E,2,FALSE)</f>
        <v>Night</v>
      </c>
    </row>
    <row r="5734" spans="1:18" x14ac:dyDescent="0.35">
      <c r="A5734" t="s">
        <v>9226</v>
      </c>
      <c r="B5734" t="s">
        <v>2014</v>
      </c>
      <c r="C5734" t="s">
        <v>50</v>
      </c>
      <c r="D5734" t="s">
        <v>38</v>
      </c>
      <c r="E5734" s="1">
        <v>46046.052083333336</v>
      </c>
      <c r="F5734" s="1">
        <v>46049.09375</v>
      </c>
      <c r="G5734" t="s">
        <v>42</v>
      </c>
      <c r="H5734" t="s">
        <v>132</v>
      </c>
      <c r="I5734" t="s">
        <v>16</v>
      </c>
      <c r="J5734">
        <v>4</v>
      </c>
      <c r="K5734" t="str">
        <f>IF(tickets_dataset[[#This Row],[status]] = "Closed", "Yes","No")</f>
        <v>No</v>
      </c>
      <c r="L5734" s="2">
        <f t="shared" si="356"/>
        <v>72.999999999941792</v>
      </c>
      <c r="M5734" t="str">
        <f t="shared" si="357"/>
        <v>Yes</v>
      </c>
      <c r="N5734" t="str">
        <f t="shared" si="358"/>
        <v>Jan</v>
      </c>
      <c r="O5734" s="2">
        <f t="shared" si="359"/>
        <v>3.0416666666642413</v>
      </c>
      <c r="P5734" t="str">
        <f>VLOOKUP(G5734,Agents!A:E,4,FALSE)</f>
        <v>Team2</v>
      </c>
      <c r="Q5734" t="str">
        <f>VLOOKUP(G5734,Agents!A:E,5,FALSE)</f>
        <v>Junior</v>
      </c>
      <c r="R5734" t="str">
        <f>VLOOKUP(G5734,Agents!A:E,2,FALSE)</f>
        <v>Night</v>
      </c>
    </row>
    <row r="5735" spans="1:18" x14ac:dyDescent="0.35">
      <c r="A5735" t="s">
        <v>9227</v>
      </c>
      <c r="B5735" t="s">
        <v>1999</v>
      </c>
      <c r="C5735" t="s">
        <v>12</v>
      </c>
      <c r="D5735" t="s">
        <v>13</v>
      </c>
      <c r="E5735" s="1">
        <v>46083.834722222222</v>
      </c>
      <c r="F5735" s="1">
        <v>46085.793055555558</v>
      </c>
      <c r="G5735" t="s">
        <v>221</v>
      </c>
      <c r="H5735" t="s">
        <v>15</v>
      </c>
      <c r="I5735" t="s">
        <v>16</v>
      </c>
      <c r="J5735">
        <v>2</v>
      </c>
      <c r="K5735" t="str">
        <f>IF(tickets_dataset[[#This Row],[status]] = "Closed", "Yes","No")</f>
        <v>Yes</v>
      </c>
      <c r="L5735" s="2">
        <f t="shared" si="356"/>
        <v>47.000000000058208</v>
      </c>
      <c r="M5735" t="str">
        <f t="shared" si="357"/>
        <v>No</v>
      </c>
      <c r="N5735" t="str">
        <f t="shared" si="358"/>
        <v>Mar</v>
      </c>
      <c r="O5735" s="2">
        <f t="shared" si="359"/>
        <v>1.9583333333357587</v>
      </c>
      <c r="P5735" t="str">
        <f>VLOOKUP(G5735,Agents!A:E,4,FALSE)</f>
        <v>Team4</v>
      </c>
      <c r="Q5735" t="str">
        <f>VLOOKUP(G5735,Agents!A:E,5,FALSE)</f>
        <v>Senior</v>
      </c>
      <c r="R5735" t="str">
        <f>VLOOKUP(G5735,Agents!A:E,2,FALSE)</f>
        <v>Morning</v>
      </c>
    </row>
    <row r="5736" spans="1:18" x14ac:dyDescent="0.35">
      <c r="A5736" t="s">
        <v>9228</v>
      </c>
      <c r="B5736" t="s">
        <v>2361</v>
      </c>
      <c r="C5736" t="s">
        <v>34</v>
      </c>
      <c r="D5736" t="s">
        <v>26</v>
      </c>
      <c r="E5736" s="1">
        <v>46071.387499999997</v>
      </c>
      <c r="F5736" s="1">
        <v>46072.054166666669</v>
      </c>
      <c r="G5736" t="s">
        <v>73</v>
      </c>
      <c r="H5736" t="s">
        <v>15</v>
      </c>
      <c r="I5736" t="s">
        <v>16</v>
      </c>
      <c r="J5736">
        <v>4</v>
      </c>
      <c r="K5736" t="str">
        <f>IF(tickets_dataset[[#This Row],[status]] = "Closed", "Yes","No")</f>
        <v>Yes</v>
      </c>
      <c r="L5736" s="2">
        <f t="shared" si="356"/>
        <v>16.000000000116415</v>
      </c>
      <c r="M5736" t="str">
        <f t="shared" si="357"/>
        <v>No</v>
      </c>
      <c r="N5736" t="str">
        <f t="shared" si="358"/>
        <v>Feb</v>
      </c>
      <c r="O5736" s="2">
        <f t="shared" si="359"/>
        <v>0.66666666667151731</v>
      </c>
      <c r="P5736" t="str">
        <f>VLOOKUP(G5736,Agents!A:E,4,FALSE)</f>
        <v>Team4</v>
      </c>
      <c r="Q5736" t="str">
        <f>VLOOKUP(G5736,Agents!A:E,5,FALSE)</f>
        <v>Senior</v>
      </c>
      <c r="R5736" t="str">
        <f>VLOOKUP(G5736,Agents!A:E,2,FALSE)</f>
        <v>Night</v>
      </c>
    </row>
    <row r="5737" spans="1:18" x14ac:dyDescent="0.35">
      <c r="A5737" t="s">
        <v>9229</v>
      </c>
      <c r="B5737" t="s">
        <v>4337</v>
      </c>
      <c r="C5737" t="s">
        <v>34</v>
      </c>
      <c r="D5737" t="s">
        <v>13</v>
      </c>
      <c r="E5737" s="1">
        <v>46095.157638888886</v>
      </c>
      <c r="F5737" s="1">
        <v>46096.740972222222</v>
      </c>
      <c r="G5737" t="s">
        <v>80</v>
      </c>
      <c r="H5737" t="s">
        <v>15</v>
      </c>
      <c r="I5737" t="s">
        <v>16</v>
      </c>
      <c r="J5737">
        <v>4</v>
      </c>
      <c r="K5737" t="str">
        <f>IF(tickets_dataset[[#This Row],[status]] = "Closed", "Yes","No")</f>
        <v>Yes</v>
      </c>
      <c r="L5737" s="2">
        <f t="shared" si="356"/>
        <v>38.000000000058208</v>
      </c>
      <c r="M5737" t="str">
        <f t="shared" si="357"/>
        <v>No</v>
      </c>
      <c r="N5737" t="str">
        <f t="shared" si="358"/>
        <v>Mar</v>
      </c>
      <c r="O5737" s="2">
        <f t="shared" si="359"/>
        <v>1.5833333333357587</v>
      </c>
      <c r="P5737" t="str">
        <f>VLOOKUP(G5737,Agents!A:E,4,FALSE)</f>
        <v>Team3</v>
      </c>
      <c r="Q5737" t="str">
        <f>VLOOKUP(G5737,Agents!A:E,5,FALSE)</f>
        <v>Junior</v>
      </c>
      <c r="R5737" t="str">
        <f>VLOOKUP(G5737,Agents!A:E,2,FALSE)</f>
        <v>Evening</v>
      </c>
    </row>
    <row r="5738" spans="1:18" x14ac:dyDescent="0.35">
      <c r="A5738" t="s">
        <v>9230</v>
      </c>
      <c r="B5738" t="s">
        <v>1582</v>
      </c>
      <c r="C5738" t="s">
        <v>50</v>
      </c>
      <c r="D5738" t="s">
        <v>38</v>
      </c>
      <c r="E5738" s="1">
        <v>46079.36041666667</v>
      </c>
      <c r="F5738" s="1">
        <v>46079.86041666667</v>
      </c>
      <c r="G5738" t="s">
        <v>164</v>
      </c>
      <c r="H5738" t="s">
        <v>15</v>
      </c>
      <c r="I5738" t="s">
        <v>16</v>
      </c>
      <c r="J5738">
        <v>3</v>
      </c>
      <c r="K5738" t="str">
        <f>IF(tickets_dataset[[#This Row],[status]] = "Closed", "Yes","No")</f>
        <v>Yes</v>
      </c>
      <c r="L5738" s="2">
        <f t="shared" si="356"/>
        <v>12</v>
      </c>
      <c r="M5738" t="str">
        <f t="shared" si="357"/>
        <v>No</v>
      </c>
      <c r="N5738" t="str">
        <f t="shared" si="358"/>
        <v>Feb</v>
      </c>
      <c r="O5738" s="2">
        <f t="shared" si="359"/>
        <v>0.5</v>
      </c>
      <c r="P5738" t="str">
        <f>VLOOKUP(G5738,Agents!A:E,4,FALSE)</f>
        <v>Team4</v>
      </c>
      <c r="Q5738" t="str">
        <f>VLOOKUP(G5738,Agents!A:E,5,FALSE)</f>
        <v>Senior</v>
      </c>
      <c r="R5738" t="str">
        <f>VLOOKUP(G5738,Agents!A:E,2,FALSE)</f>
        <v>Evening</v>
      </c>
    </row>
    <row r="5739" spans="1:18" x14ac:dyDescent="0.35">
      <c r="A5739" t="s">
        <v>9231</v>
      </c>
      <c r="B5739" t="s">
        <v>2703</v>
      </c>
      <c r="C5739" t="s">
        <v>22</v>
      </c>
      <c r="D5739" t="s">
        <v>38</v>
      </c>
      <c r="E5739" s="1">
        <v>46038.919444444444</v>
      </c>
      <c r="F5739" s="1">
        <v>46041.37777777778</v>
      </c>
      <c r="G5739" t="s">
        <v>156</v>
      </c>
      <c r="H5739" t="s">
        <v>15</v>
      </c>
      <c r="I5739" t="s">
        <v>16</v>
      </c>
      <c r="J5739">
        <v>4</v>
      </c>
      <c r="K5739" t="str">
        <f>IF(tickets_dataset[[#This Row],[status]] = "Closed", "Yes","No")</f>
        <v>Yes</v>
      </c>
      <c r="L5739" s="2">
        <f t="shared" si="356"/>
        <v>59.000000000058208</v>
      </c>
      <c r="M5739" t="str">
        <f t="shared" si="357"/>
        <v>Yes</v>
      </c>
      <c r="N5739" t="str">
        <f t="shared" si="358"/>
        <v>Jan</v>
      </c>
      <c r="O5739" s="2">
        <f t="shared" si="359"/>
        <v>2.4583333333357587</v>
      </c>
      <c r="P5739" t="str">
        <f>VLOOKUP(G5739,Agents!A:E,4,FALSE)</f>
        <v>Team3</v>
      </c>
      <c r="Q5739" t="str">
        <f>VLOOKUP(G5739,Agents!A:E,5,FALSE)</f>
        <v>Mid</v>
      </c>
      <c r="R5739" t="str">
        <f>VLOOKUP(G5739,Agents!A:E,2,FALSE)</f>
        <v>Evening</v>
      </c>
    </row>
    <row r="5740" spans="1:18" x14ac:dyDescent="0.35">
      <c r="A5740" t="s">
        <v>9232</v>
      </c>
      <c r="B5740" t="s">
        <v>9233</v>
      </c>
      <c r="C5740" t="s">
        <v>34</v>
      </c>
      <c r="D5740" t="s">
        <v>13</v>
      </c>
      <c r="E5740" s="1">
        <v>46044.634027777778</v>
      </c>
      <c r="F5740" s="1">
        <v>46045.925694444442</v>
      </c>
      <c r="G5740" t="s">
        <v>45</v>
      </c>
      <c r="H5740" t="s">
        <v>15</v>
      </c>
      <c r="I5740" t="s">
        <v>16</v>
      </c>
      <c r="J5740">
        <v>3</v>
      </c>
      <c r="K5740" t="str">
        <f>IF(tickets_dataset[[#This Row],[status]] = "Closed", "Yes","No")</f>
        <v>Yes</v>
      </c>
      <c r="L5740" s="2">
        <f t="shared" si="356"/>
        <v>30.999999999941792</v>
      </c>
      <c r="M5740" t="str">
        <f t="shared" si="357"/>
        <v>No</v>
      </c>
      <c r="N5740" t="str">
        <f t="shared" si="358"/>
        <v>Jan</v>
      </c>
      <c r="O5740" s="2">
        <f t="shared" si="359"/>
        <v>1.2916666666642413</v>
      </c>
      <c r="P5740" t="str">
        <f>VLOOKUP(G5740,Agents!A:E,4,FALSE)</f>
        <v>Team5</v>
      </c>
      <c r="Q5740" t="str">
        <f>VLOOKUP(G5740,Agents!A:E,5,FALSE)</f>
        <v>Senior</v>
      </c>
      <c r="R5740" t="str">
        <f>VLOOKUP(G5740,Agents!A:E,2,FALSE)</f>
        <v>Morning</v>
      </c>
    </row>
    <row r="5741" spans="1:18" x14ac:dyDescent="0.35">
      <c r="A5741" t="s">
        <v>9234</v>
      </c>
      <c r="B5741" t="s">
        <v>3922</v>
      </c>
      <c r="C5741" t="s">
        <v>76</v>
      </c>
      <c r="D5741" t="s">
        <v>13</v>
      </c>
      <c r="E5741" s="1">
        <v>46111.625694444447</v>
      </c>
      <c r="F5741" s="1">
        <v>46112.250694444447</v>
      </c>
      <c r="G5741" t="s">
        <v>19</v>
      </c>
      <c r="H5741" t="s">
        <v>15</v>
      </c>
      <c r="I5741" t="s">
        <v>16</v>
      </c>
      <c r="J5741">
        <v>4</v>
      </c>
      <c r="K5741" t="str">
        <f>IF(tickets_dataset[[#This Row],[status]] = "Closed", "Yes","No")</f>
        <v>Yes</v>
      </c>
      <c r="L5741" s="2">
        <f t="shared" si="356"/>
        <v>15</v>
      </c>
      <c r="M5741" t="str">
        <f t="shared" si="357"/>
        <v>No</v>
      </c>
      <c r="N5741" t="str">
        <f t="shared" si="358"/>
        <v>Mar</v>
      </c>
      <c r="O5741" s="2">
        <f t="shared" si="359"/>
        <v>0.625</v>
      </c>
      <c r="P5741" t="str">
        <f>VLOOKUP(G5741,Agents!A:E,4,FALSE)</f>
        <v>Team4</v>
      </c>
      <c r="Q5741" t="str">
        <f>VLOOKUP(G5741,Agents!A:E,5,FALSE)</f>
        <v>Senior</v>
      </c>
      <c r="R5741" t="str">
        <f>VLOOKUP(G5741,Agents!A:E,2,FALSE)</f>
        <v>Evening</v>
      </c>
    </row>
    <row r="5742" spans="1:18" x14ac:dyDescent="0.35">
      <c r="A5742" t="s">
        <v>9235</v>
      </c>
      <c r="B5742" t="s">
        <v>9236</v>
      </c>
      <c r="C5742" t="s">
        <v>34</v>
      </c>
      <c r="D5742" t="s">
        <v>38</v>
      </c>
      <c r="E5742" s="1">
        <v>46101.286805555559</v>
      </c>
      <c r="F5742" s="1">
        <v>46105.245138888888</v>
      </c>
      <c r="G5742" t="s">
        <v>156</v>
      </c>
      <c r="H5742" t="s">
        <v>15</v>
      </c>
      <c r="I5742" t="s">
        <v>16</v>
      </c>
      <c r="J5742">
        <v>5</v>
      </c>
      <c r="K5742" t="str">
        <f>IF(tickets_dataset[[#This Row],[status]] = "Closed", "Yes","No")</f>
        <v>Yes</v>
      </c>
      <c r="L5742" s="2">
        <f t="shared" si="356"/>
        <v>94.999999999883585</v>
      </c>
      <c r="M5742" t="str">
        <f t="shared" si="357"/>
        <v>Yes</v>
      </c>
      <c r="N5742" t="str">
        <f t="shared" si="358"/>
        <v>Mar</v>
      </c>
      <c r="O5742" s="2">
        <f t="shared" si="359"/>
        <v>3.9583333333284827</v>
      </c>
      <c r="P5742" t="str">
        <f>VLOOKUP(G5742,Agents!A:E,4,FALSE)</f>
        <v>Team3</v>
      </c>
      <c r="Q5742" t="str">
        <f>VLOOKUP(G5742,Agents!A:E,5,FALSE)</f>
        <v>Mid</v>
      </c>
      <c r="R5742" t="str">
        <f>VLOOKUP(G5742,Agents!A:E,2,FALSE)</f>
        <v>Evening</v>
      </c>
    </row>
    <row r="5743" spans="1:18" x14ac:dyDescent="0.35">
      <c r="A5743" t="s">
        <v>9237</v>
      </c>
      <c r="B5743" t="s">
        <v>8855</v>
      </c>
      <c r="C5743" t="s">
        <v>34</v>
      </c>
      <c r="D5743" t="s">
        <v>38</v>
      </c>
      <c r="E5743" s="1">
        <v>46081.021527777775</v>
      </c>
      <c r="F5743" s="1">
        <v>46083.313194444447</v>
      </c>
      <c r="G5743" t="s">
        <v>199</v>
      </c>
      <c r="H5743" t="s">
        <v>15</v>
      </c>
      <c r="I5743" t="s">
        <v>16</v>
      </c>
      <c r="J5743">
        <v>5</v>
      </c>
      <c r="K5743" t="str">
        <f>IF(tickets_dataset[[#This Row],[status]] = "Closed", "Yes","No")</f>
        <v>Yes</v>
      </c>
      <c r="L5743" s="2">
        <f t="shared" si="356"/>
        <v>55.000000000116415</v>
      </c>
      <c r="M5743" t="str">
        <f t="shared" si="357"/>
        <v>Yes</v>
      </c>
      <c r="N5743" t="str">
        <f t="shared" si="358"/>
        <v>Feb</v>
      </c>
      <c r="O5743" s="2">
        <f t="shared" si="359"/>
        <v>2.2916666666715173</v>
      </c>
      <c r="P5743" t="str">
        <f>VLOOKUP(G5743,Agents!A:E,4,FALSE)</f>
        <v>Team1</v>
      </c>
      <c r="Q5743" t="str">
        <f>VLOOKUP(G5743,Agents!A:E,5,FALSE)</f>
        <v>Junior</v>
      </c>
      <c r="R5743" t="str">
        <f>VLOOKUP(G5743,Agents!A:E,2,FALSE)</f>
        <v>Morning</v>
      </c>
    </row>
    <row r="5744" spans="1:18" x14ac:dyDescent="0.35">
      <c r="A5744" t="s">
        <v>9238</v>
      </c>
      <c r="B5744" t="s">
        <v>2335</v>
      </c>
      <c r="C5744" t="s">
        <v>50</v>
      </c>
      <c r="D5744" t="s">
        <v>26</v>
      </c>
      <c r="E5744" s="1">
        <v>46046.46875</v>
      </c>
      <c r="F5744" s="1">
        <v>46046.802083333336</v>
      </c>
      <c r="G5744" t="s">
        <v>14</v>
      </c>
      <c r="H5744" t="s">
        <v>15</v>
      </c>
      <c r="I5744" t="s">
        <v>16</v>
      </c>
      <c r="J5744">
        <v>5</v>
      </c>
      <c r="K5744" t="str">
        <f>IF(tickets_dataset[[#This Row],[status]] = "Closed", "Yes","No")</f>
        <v>Yes</v>
      </c>
      <c r="L5744" s="2">
        <f t="shared" si="356"/>
        <v>8.0000000000582077</v>
      </c>
      <c r="M5744" t="str">
        <f t="shared" si="357"/>
        <v>No</v>
      </c>
      <c r="N5744" t="str">
        <f t="shared" si="358"/>
        <v>Jan</v>
      </c>
      <c r="O5744" s="2">
        <f t="shared" si="359"/>
        <v>0.33333333333575865</v>
      </c>
      <c r="P5744" t="str">
        <f>VLOOKUP(G5744,Agents!A:E,4,FALSE)</f>
        <v>Team1</v>
      </c>
      <c r="Q5744" t="str">
        <f>VLOOKUP(G5744,Agents!A:E,5,FALSE)</f>
        <v>Senior</v>
      </c>
      <c r="R5744" t="str">
        <f>VLOOKUP(G5744,Agents!A:E,2,FALSE)</f>
        <v>Morning</v>
      </c>
    </row>
    <row r="5745" spans="1:18" x14ac:dyDescent="0.35">
      <c r="A5745" t="s">
        <v>9239</v>
      </c>
      <c r="B5745" t="s">
        <v>9240</v>
      </c>
      <c r="C5745" t="s">
        <v>12</v>
      </c>
      <c r="D5745" t="s">
        <v>38</v>
      </c>
      <c r="E5745" s="1">
        <v>46072.145833333336</v>
      </c>
      <c r="F5745" s="1">
        <v>46075.104166666664</v>
      </c>
      <c r="G5745" t="s">
        <v>422</v>
      </c>
      <c r="H5745" t="s">
        <v>15</v>
      </c>
      <c r="I5745" t="s">
        <v>16</v>
      </c>
      <c r="J5745">
        <v>5</v>
      </c>
      <c r="K5745" t="str">
        <f>IF(tickets_dataset[[#This Row],[status]] = "Closed", "Yes","No")</f>
        <v>Yes</v>
      </c>
      <c r="L5745" s="2">
        <f t="shared" si="356"/>
        <v>70.999999999883585</v>
      </c>
      <c r="M5745" t="str">
        <f t="shared" si="357"/>
        <v>Yes</v>
      </c>
      <c r="N5745" t="str">
        <f t="shared" si="358"/>
        <v>Feb</v>
      </c>
      <c r="O5745" s="2">
        <f t="shared" si="359"/>
        <v>2.9583333333284827</v>
      </c>
      <c r="P5745" t="str">
        <f>VLOOKUP(G5745,Agents!A:E,4,FALSE)</f>
        <v>Team5</v>
      </c>
      <c r="Q5745" t="str">
        <f>VLOOKUP(G5745,Agents!A:E,5,FALSE)</f>
        <v>Mid</v>
      </c>
      <c r="R5745" t="str">
        <f>VLOOKUP(G5745,Agents!A:E,2,FALSE)</f>
        <v>Evening</v>
      </c>
    </row>
    <row r="5746" spans="1:18" x14ac:dyDescent="0.35">
      <c r="A5746" t="s">
        <v>9241</v>
      </c>
      <c r="B5746" t="s">
        <v>6453</v>
      </c>
      <c r="C5746" t="s">
        <v>12</v>
      </c>
      <c r="D5746" t="s">
        <v>13</v>
      </c>
      <c r="E5746" s="1">
        <v>46071.522916666669</v>
      </c>
      <c r="F5746" s="1">
        <v>46072.939583333333</v>
      </c>
      <c r="G5746" t="s">
        <v>67</v>
      </c>
      <c r="H5746" t="s">
        <v>15</v>
      </c>
      <c r="I5746" t="s">
        <v>16</v>
      </c>
      <c r="J5746">
        <v>5</v>
      </c>
      <c r="K5746" t="str">
        <f>IF(tickets_dataset[[#This Row],[status]] = "Closed", "Yes","No")</f>
        <v>Yes</v>
      </c>
      <c r="L5746" s="2">
        <f t="shared" si="356"/>
        <v>33.999999999941792</v>
      </c>
      <c r="M5746" t="str">
        <f t="shared" si="357"/>
        <v>No</v>
      </c>
      <c r="N5746" t="str">
        <f t="shared" si="358"/>
        <v>Feb</v>
      </c>
      <c r="O5746" s="2">
        <f t="shared" si="359"/>
        <v>1.4166666666642413</v>
      </c>
      <c r="P5746" t="str">
        <f>VLOOKUP(G5746,Agents!A:E,4,FALSE)</f>
        <v>Team5</v>
      </c>
      <c r="Q5746" t="str">
        <f>VLOOKUP(G5746,Agents!A:E,5,FALSE)</f>
        <v>Junior</v>
      </c>
      <c r="R5746" t="str">
        <f>VLOOKUP(G5746,Agents!A:E,2,FALSE)</f>
        <v>Evening</v>
      </c>
    </row>
    <row r="5747" spans="1:18" x14ac:dyDescent="0.35">
      <c r="A5747" t="s">
        <v>9242</v>
      </c>
      <c r="B5747" t="s">
        <v>789</v>
      </c>
      <c r="C5747" t="s">
        <v>34</v>
      </c>
      <c r="D5747" t="s">
        <v>38</v>
      </c>
      <c r="E5747" s="1">
        <v>46029.475694444445</v>
      </c>
      <c r="F5747" s="1">
        <v>46030.100694444445</v>
      </c>
      <c r="G5747" t="s">
        <v>156</v>
      </c>
      <c r="H5747" t="s">
        <v>15</v>
      </c>
      <c r="I5747" t="s">
        <v>16</v>
      </c>
      <c r="J5747">
        <v>4</v>
      </c>
      <c r="K5747" t="str">
        <f>IF(tickets_dataset[[#This Row],[status]] = "Closed", "Yes","No")</f>
        <v>Yes</v>
      </c>
      <c r="L5747" s="2">
        <f t="shared" si="356"/>
        <v>15</v>
      </c>
      <c r="M5747" t="str">
        <f t="shared" si="357"/>
        <v>No</v>
      </c>
      <c r="N5747" t="str">
        <f t="shared" si="358"/>
        <v>Jan</v>
      </c>
      <c r="O5747" s="2">
        <f t="shared" si="359"/>
        <v>0.625</v>
      </c>
      <c r="P5747" t="str">
        <f>VLOOKUP(G5747,Agents!A:E,4,FALSE)</f>
        <v>Team3</v>
      </c>
      <c r="Q5747" t="str">
        <f>VLOOKUP(G5747,Agents!A:E,5,FALSE)</f>
        <v>Mid</v>
      </c>
      <c r="R5747" t="str">
        <f>VLOOKUP(G5747,Agents!A:E,2,FALSE)</f>
        <v>Evening</v>
      </c>
    </row>
    <row r="5748" spans="1:18" x14ac:dyDescent="0.35">
      <c r="A5748" t="s">
        <v>9243</v>
      </c>
      <c r="B5748" t="s">
        <v>7253</v>
      </c>
      <c r="C5748" t="s">
        <v>12</v>
      </c>
      <c r="D5748" t="s">
        <v>26</v>
      </c>
      <c r="E5748" s="1">
        <v>46058.067361111112</v>
      </c>
      <c r="F5748" s="1">
        <v>46060.609027777777</v>
      </c>
      <c r="G5748" t="s">
        <v>100</v>
      </c>
      <c r="H5748" t="s">
        <v>28</v>
      </c>
      <c r="I5748" t="s">
        <v>16</v>
      </c>
      <c r="J5748">
        <v>3</v>
      </c>
      <c r="K5748" t="str">
        <f>IF(tickets_dataset[[#This Row],[status]] = "Closed", "Yes","No")</f>
        <v>No</v>
      </c>
      <c r="L5748" s="2">
        <f t="shared" si="356"/>
        <v>60.999999999941792</v>
      </c>
      <c r="M5748" t="str">
        <f t="shared" si="357"/>
        <v>Yes</v>
      </c>
      <c r="N5748" t="str">
        <f t="shared" si="358"/>
        <v>Feb</v>
      </c>
      <c r="O5748" s="2">
        <f t="shared" si="359"/>
        <v>2.5416666666642413</v>
      </c>
      <c r="P5748" t="str">
        <f>VLOOKUP(G5748,Agents!A:E,4,FALSE)</f>
        <v>Team4</v>
      </c>
      <c r="Q5748" t="str">
        <f>VLOOKUP(G5748,Agents!A:E,5,FALSE)</f>
        <v>Junior</v>
      </c>
      <c r="R5748" t="str">
        <f>VLOOKUP(G5748,Agents!A:E,2,FALSE)</f>
        <v>Evening</v>
      </c>
    </row>
    <row r="5749" spans="1:18" x14ac:dyDescent="0.35">
      <c r="A5749" t="s">
        <v>9244</v>
      </c>
      <c r="B5749" t="s">
        <v>9245</v>
      </c>
      <c r="C5749" t="s">
        <v>50</v>
      </c>
      <c r="D5749" t="s">
        <v>38</v>
      </c>
      <c r="E5749" s="1">
        <v>46024.821527777778</v>
      </c>
      <c r="F5749" s="1">
        <v>46026.363194444442</v>
      </c>
      <c r="G5749" t="s">
        <v>91</v>
      </c>
      <c r="H5749" t="s">
        <v>15</v>
      </c>
      <c r="I5749" t="s">
        <v>16</v>
      </c>
      <c r="J5749">
        <v>4</v>
      </c>
      <c r="K5749" t="str">
        <f>IF(tickets_dataset[[#This Row],[status]] = "Closed", "Yes","No")</f>
        <v>Yes</v>
      </c>
      <c r="L5749" s="2">
        <f t="shared" si="356"/>
        <v>36.999999999941792</v>
      </c>
      <c r="M5749" t="str">
        <f t="shared" si="357"/>
        <v>No</v>
      </c>
      <c r="N5749" t="str">
        <f t="shared" si="358"/>
        <v>Jan</v>
      </c>
      <c r="O5749" s="2">
        <f t="shared" si="359"/>
        <v>1.5416666666642413</v>
      </c>
      <c r="P5749" t="str">
        <f>VLOOKUP(G5749,Agents!A:E,4,FALSE)</f>
        <v>Team5</v>
      </c>
      <c r="Q5749" t="str">
        <f>VLOOKUP(G5749,Agents!A:E,5,FALSE)</f>
        <v>Mid</v>
      </c>
      <c r="R5749" t="str">
        <f>VLOOKUP(G5749,Agents!A:E,2,FALSE)</f>
        <v>Night</v>
      </c>
    </row>
    <row r="5750" spans="1:18" x14ac:dyDescent="0.35">
      <c r="A5750" t="s">
        <v>9246</v>
      </c>
      <c r="B5750" t="s">
        <v>9027</v>
      </c>
      <c r="C5750" t="s">
        <v>34</v>
      </c>
      <c r="D5750" t="s">
        <v>13</v>
      </c>
      <c r="E5750" s="1">
        <v>46036.015277777777</v>
      </c>
      <c r="F5750" s="1">
        <v>46036.556944444441</v>
      </c>
      <c r="G5750" t="s">
        <v>311</v>
      </c>
      <c r="H5750" t="s">
        <v>15</v>
      </c>
      <c r="I5750" t="s">
        <v>16</v>
      </c>
      <c r="J5750">
        <v>4</v>
      </c>
      <c r="K5750" t="str">
        <f>IF(tickets_dataset[[#This Row],[status]] = "Closed", "Yes","No")</f>
        <v>Yes</v>
      </c>
      <c r="L5750" s="2">
        <f t="shared" si="356"/>
        <v>12.999999999941792</v>
      </c>
      <c r="M5750" t="str">
        <f t="shared" si="357"/>
        <v>No</v>
      </c>
      <c r="N5750" t="str">
        <f t="shared" si="358"/>
        <v>Jan</v>
      </c>
      <c r="O5750" s="2">
        <f t="shared" si="359"/>
        <v>0.54166666666424135</v>
      </c>
      <c r="P5750" t="str">
        <f>VLOOKUP(G5750,Agents!A:E,4,FALSE)</f>
        <v>Team5</v>
      </c>
      <c r="Q5750" t="str">
        <f>VLOOKUP(G5750,Agents!A:E,5,FALSE)</f>
        <v>Senior</v>
      </c>
      <c r="R5750" t="str">
        <f>VLOOKUP(G5750,Agents!A:E,2,FALSE)</f>
        <v>Evening</v>
      </c>
    </row>
    <row r="5751" spans="1:18" x14ac:dyDescent="0.35">
      <c r="A5751" t="s">
        <v>9247</v>
      </c>
      <c r="B5751" t="s">
        <v>1317</v>
      </c>
      <c r="C5751" t="s">
        <v>34</v>
      </c>
      <c r="D5751" t="s">
        <v>26</v>
      </c>
      <c r="E5751" s="1">
        <v>46063.465277777781</v>
      </c>
      <c r="F5751" s="1">
        <v>46065.881944444445</v>
      </c>
      <c r="G5751" t="s">
        <v>311</v>
      </c>
      <c r="H5751" t="s">
        <v>15</v>
      </c>
      <c r="I5751" t="s">
        <v>16</v>
      </c>
      <c r="J5751">
        <v>2</v>
      </c>
      <c r="K5751" t="str">
        <f>IF(tickets_dataset[[#This Row],[status]] = "Closed", "Yes","No")</f>
        <v>Yes</v>
      </c>
      <c r="L5751" s="2">
        <f t="shared" si="356"/>
        <v>57.999999999941792</v>
      </c>
      <c r="M5751" t="str">
        <f t="shared" si="357"/>
        <v>Yes</v>
      </c>
      <c r="N5751" t="str">
        <f t="shared" si="358"/>
        <v>Feb</v>
      </c>
      <c r="O5751" s="2">
        <f t="shared" si="359"/>
        <v>2.4166666666642413</v>
      </c>
      <c r="P5751" t="str">
        <f>VLOOKUP(G5751,Agents!A:E,4,FALSE)</f>
        <v>Team5</v>
      </c>
      <c r="Q5751" t="str">
        <f>VLOOKUP(G5751,Agents!A:E,5,FALSE)</f>
        <v>Senior</v>
      </c>
      <c r="R5751" t="str">
        <f>VLOOKUP(G5751,Agents!A:E,2,FALSE)</f>
        <v>Evening</v>
      </c>
    </row>
    <row r="5752" spans="1:18" x14ac:dyDescent="0.35">
      <c r="A5752" t="s">
        <v>9248</v>
      </c>
      <c r="B5752" t="s">
        <v>4138</v>
      </c>
      <c r="C5752" t="s">
        <v>34</v>
      </c>
      <c r="D5752" t="s">
        <v>38</v>
      </c>
      <c r="E5752" s="1">
        <v>46052.206250000003</v>
      </c>
      <c r="F5752" s="1">
        <v>46055.372916666667</v>
      </c>
      <c r="G5752" t="s">
        <v>39</v>
      </c>
      <c r="H5752" t="s">
        <v>15</v>
      </c>
      <c r="I5752" t="s">
        <v>16</v>
      </c>
      <c r="J5752">
        <v>5</v>
      </c>
      <c r="K5752" t="str">
        <f>IF(tickets_dataset[[#This Row],[status]] = "Closed", "Yes","No")</f>
        <v>Yes</v>
      </c>
      <c r="L5752" s="2">
        <f t="shared" si="356"/>
        <v>75.999999999941792</v>
      </c>
      <c r="M5752" t="str">
        <f t="shared" si="357"/>
        <v>Yes</v>
      </c>
      <c r="N5752" t="str">
        <f t="shared" si="358"/>
        <v>Jan</v>
      </c>
      <c r="O5752" s="2">
        <f t="shared" si="359"/>
        <v>3.1666666666642413</v>
      </c>
      <c r="P5752" t="str">
        <f>VLOOKUP(G5752,Agents!A:E,4,FALSE)</f>
        <v>Team3</v>
      </c>
      <c r="Q5752" t="str">
        <f>VLOOKUP(G5752,Agents!A:E,5,FALSE)</f>
        <v>Mid</v>
      </c>
      <c r="R5752" t="str">
        <f>VLOOKUP(G5752,Agents!A:E,2,FALSE)</f>
        <v>Night</v>
      </c>
    </row>
    <row r="5753" spans="1:18" x14ac:dyDescent="0.35">
      <c r="A5753" t="s">
        <v>9249</v>
      </c>
      <c r="B5753" t="s">
        <v>9250</v>
      </c>
      <c r="C5753" t="s">
        <v>50</v>
      </c>
      <c r="D5753" t="s">
        <v>13</v>
      </c>
      <c r="E5753" s="1">
        <v>46091.010416666664</v>
      </c>
      <c r="F5753" s="1">
        <v>46091.677083333336</v>
      </c>
      <c r="G5753" t="s">
        <v>149</v>
      </c>
      <c r="H5753" t="s">
        <v>15</v>
      </c>
      <c r="I5753" t="s">
        <v>16</v>
      </c>
      <c r="J5753">
        <v>5</v>
      </c>
      <c r="K5753" t="str">
        <f>IF(tickets_dataset[[#This Row],[status]] = "Closed", "Yes","No")</f>
        <v>Yes</v>
      </c>
      <c r="L5753" s="2">
        <f t="shared" si="356"/>
        <v>16.000000000116415</v>
      </c>
      <c r="M5753" t="str">
        <f t="shared" si="357"/>
        <v>No</v>
      </c>
      <c r="N5753" t="str">
        <f t="shared" si="358"/>
        <v>Mar</v>
      </c>
      <c r="O5753" s="2">
        <f t="shared" si="359"/>
        <v>0.66666666667151731</v>
      </c>
      <c r="P5753" t="str">
        <f>VLOOKUP(G5753,Agents!A:E,4,FALSE)</f>
        <v>Team3</v>
      </c>
      <c r="Q5753" t="str">
        <f>VLOOKUP(G5753,Agents!A:E,5,FALSE)</f>
        <v>Mid</v>
      </c>
      <c r="R5753" t="str">
        <f>VLOOKUP(G5753,Agents!A:E,2,FALSE)</f>
        <v>Night</v>
      </c>
    </row>
    <row r="5754" spans="1:18" x14ac:dyDescent="0.35">
      <c r="A5754" t="s">
        <v>9251</v>
      </c>
      <c r="B5754" t="s">
        <v>7560</v>
      </c>
      <c r="C5754" t="s">
        <v>50</v>
      </c>
      <c r="D5754" t="s">
        <v>38</v>
      </c>
      <c r="E5754" s="1">
        <v>46035.036805555559</v>
      </c>
      <c r="F5754" s="1">
        <v>46035.745138888888</v>
      </c>
      <c r="G5754" t="s">
        <v>149</v>
      </c>
      <c r="H5754" t="s">
        <v>15</v>
      </c>
      <c r="I5754" t="s">
        <v>16</v>
      </c>
      <c r="J5754">
        <v>4</v>
      </c>
      <c r="K5754" t="str">
        <f>IF(tickets_dataset[[#This Row],[status]] = "Closed", "Yes","No")</f>
        <v>Yes</v>
      </c>
      <c r="L5754" s="2">
        <f t="shared" si="356"/>
        <v>16.999999999883585</v>
      </c>
      <c r="M5754" t="str">
        <f t="shared" si="357"/>
        <v>No</v>
      </c>
      <c r="N5754" t="str">
        <f t="shared" si="358"/>
        <v>Jan</v>
      </c>
      <c r="O5754" s="2">
        <f t="shared" si="359"/>
        <v>0.70833333332848269</v>
      </c>
      <c r="P5754" t="str">
        <f>VLOOKUP(G5754,Agents!A:E,4,FALSE)</f>
        <v>Team3</v>
      </c>
      <c r="Q5754" t="str">
        <f>VLOOKUP(G5754,Agents!A:E,5,FALSE)</f>
        <v>Mid</v>
      </c>
      <c r="R5754" t="str">
        <f>VLOOKUP(G5754,Agents!A:E,2,FALSE)</f>
        <v>Night</v>
      </c>
    </row>
    <row r="5755" spans="1:18" x14ac:dyDescent="0.35">
      <c r="A5755" t="s">
        <v>9252</v>
      </c>
      <c r="B5755" t="s">
        <v>1325</v>
      </c>
      <c r="C5755" t="s">
        <v>12</v>
      </c>
      <c r="D5755" t="s">
        <v>26</v>
      </c>
      <c r="E5755" s="1">
        <v>46051.725694444445</v>
      </c>
      <c r="F5755" s="1">
        <v>46053.892361111109</v>
      </c>
      <c r="G5755" t="s">
        <v>357</v>
      </c>
      <c r="H5755" t="s">
        <v>15</v>
      </c>
      <c r="I5755" t="s">
        <v>16</v>
      </c>
      <c r="J5755">
        <v>3</v>
      </c>
      <c r="K5755" t="str">
        <f>IF(tickets_dataset[[#This Row],[status]] = "Closed", "Yes","No")</f>
        <v>Yes</v>
      </c>
      <c r="L5755" s="2">
        <f t="shared" si="356"/>
        <v>51.999999999941792</v>
      </c>
      <c r="M5755" t="str">
        <f t="shared" si="357"/>
        <v>Yes</v>
      </c>
      <c r="N5755" t="str">
        <f t="shared" si="358"/>
        <v>Jan</v>
      </c>
      <c r="O5755" s="2">
        <f t="shared" si="359"/>
        <v>2.1666666666642413</v>
      </c>
      <c r="P5755" t="str">
        <f>VLOOKUP(G5755,Agents!A:E,4,FALSE)</f>
        <v>Team1</v>
      </c>
      <c r="Q5755" t="str">
        <f>VLOOKUP(G5755,Agents!A:E,5,FALSE)</f>
        <v>Mid</v>
      </c>
      <c r="R5755" t="str">
        <f>VLOOKUP(G5755,Agents!A:E,2,FALSE)</f>
        <v>Morning</v>
      </c>
    </row>
    <row r="5756" spans="1:18" x14ac:dyDescent="0.35">
      <c r="A5756" t="s">
        <v>9253</v>
      </c>
      <c r="B5756" t="s">
        <v>9254</v>
      </c>
      <c r="C5756" t="s">
        <v>50</v>
      </c>
      <c r="D5756" t="s">
        <v>13</v>
      </c>
      <c r="E5756" s="1">
        <v>46089.427083333336</v>
      </c>
      <c r="F5756" s="1">
        <v>46089.552083333336</v>
      </c>
      <c r="G5756" t="s">
        <v>239</v>
      </c>
      <c r="H5756" t="s">
        <v>132</v>
      </c>
      <c r="I5756" t="s">
        <v>16</v>
      </c>
      <c r="J5756">
        <v>4</v>
      </c>
      <c r="K5756" t="str">
        <f>IF(tickets_dataset[[#This Row],[status]] = "Closed", "Yes","No")</f>
        <v>No</v>
      </c>
      <c r="L5756" s="2">
        <f t="shared" si="356"/>
        <v>3</v>
      </c>
      <c r="M5756" t="str">
        <f t="shared" si="357"/>
        <v>No</v>
      </c>
      <c r="N5756" t="str">
        <f t="shared" si="358"/>
        <v>Mar</v>
      </c>
      <c r="O5756" s="2">
        <f t="shared" si="359"/>
        <v>0.125</v>
      </c>
      <c r="P5756" t="str">
        <f>VLOOKUP(G5756,Agents!A:E,4,FALSE)</f>
        <v>Team1</v>
      </c>
      <c r="Q5756" t="str">
        <f>VLOOKUP(G5756,Agents!A:E,5,FALSE)</f>
        <v>Senior</v>
      </c>
      <c r="R5756" t="str">
        <f>VLOOKUP(G5756,Agents!A:E,2,FALSE)</f>
        <v>Evening</v>
      </c>
    </row>
    <row r="5757" spans="1:18" x14ac:dyDescent="0.35">
      <c r="A5757" t="s">
        <v>9255</v>
      </c>
      <c r="B5757" t="s">
        <v>5092</v>
      </c>
      <c r="C5757" t="s">
        <v>76</v>
      </c>
      <c r="D5757" t="s">
        <v>13</v>
      </c>
      <c r="E5757" s="1">
        <v>46036.225694444445</v>
      </c>
      <c r="F5757" s="1">
        <v>46036.725694444445</v>
      </c>
      <c r="G5757" t="s">
        <v>62</v>
      </c>
      <c r="H5757" t="s">
        <v>15</v>
      </c>
      <c r="I5757" t="s">
        <v>16</v>
      </c>
      <c r="J5757">
        <v>5</v>
      </c>
      <c r="K5757" t="str">
        <f>IF(tickets_dataset[[#This Row],[status]] = "Closed", "Yes","No")</f>
        <v>Yes</v>
      </c>
      <c r="L5757" s="2">
        <f t="shared" si="356"/>
        <v>12</v>
      </c>
      <c r="M5757" t="str">
        <f t="shared" si="357"/>
        <v>No</v>
      </c>
      <c r="N5757" t="str">
        <f t="shared" si="358"/>
        <v>Jan</v>
      </c>
      <c r="O5757" s="2">
        <f t="shared" si="359"/>
        <v>0.5</v>
      </c>
      <c r="P5757" t="str">
        <f>VLOOKUP(G5757,Agents!A:E,4,FALSE)</f>
        <v>Team1</v>
      </c>
      <c r="Q5757" t="str">
        <f>VLOOKUP(G5757,Agents!A:E,5,FALSE)</f>
        <v>Junior</v>
      </c>
      <c r="R5757" t="str">
        <f>VLOOKUP(G5757,Agents!A:E,2,FALSE)</f>
        <v>Morning</v>
      </c>
    </row>
    <row r="5758" spans="1:18" x14ac:dyDescent="0.35">
      <c r="A5758" t="s">
        <v>9256</v>
      </c>
      <c r="B5758" t="s">
        <v>2049</v>
      </c>
      <c r="C5758" t="s">
        <v>22</v>
      </c>
      <c r="D5758" t="s">
        <v>26</v>
      </c>
      <c r="E5758" s="1">
        <v>46067.827777777777</v>
      </c>
      <c r="F5758" s="1">
        <v>46070.411111111112</v>
      </c>
      <c r="G5758" t="s">
        <v>164</v>
      </c>
      <c r="H5758" t="s">
        <v>15</v>
      </c>
      <c r="I5758" t="s">
        <v>16</v>
      </c>
      <c r="J5758">
        <v>4</v>
      </c>
      <c r="K5758" t="str">
        <f>IF(tickets_dataset[[#This Row],[status]] = "Closed", "Yes","No")</f>
        <v>Yes</v>
      </c>
      <c r="L5758" s="2">
        <f t="shared" si="356"/>
        <v>62.000000000058208</v>
      </c>
      <c r="M5758" t="str">
        <f t="shared" si="357"/>
        <v>Yes</v>
      </c>
      <c r="N5758" t="str">
        <f t="shared" si="358"/>
        <v>Feb</v>
      </c>
      <c r="O5758" s="2">
        <f t="shared" si="359"/>
        <v>2.5833333333357587</v>
      </c>
      <c r="P5758" t="str">
        <f>VLOOKUP(G5758,Agents!A:E,4,FALSE)</f>
        <v>Team4</v>
      </c>
      <c r="Q5758" t="str">
        <f>VLOOKUP(G5758,Agents!A:E,5,FALSE)</f>
        <v>Senior</v>
      </c>
      <c r="R5758" t="str">
        <f>VLOOKUP(G5758,Agents!A:E,2,FALSE)</f>
        <v>Evening</v>
      </c>
    </row>
    <row r="5759" spans="1:18" x14ac:dyDescent="0.35">
      <c r="A5759" t="s">
        <v>9257</v>
      </c>
      <c r="B5759" t="s">
        <v>9077</v>
      </c>
      <c r="C5759" t="s">
        <v>22</v>
      </c>
      <c r="D5759" t="s">
        <v>38</v>
      </c>
      <c r="E5759" s="1">
        <v>46070.811111111114</v>
      </c>
      <c r="F5759" s="1">
        <v>46072.769444444442</v>
      </c>
      <c r="G5759" t="s">
        <v>23</v>
      </c>
      <c r="H5759" t="s">
        <v>15</v>
      </c>
      <c r="I5759" t="s">
        <v>16</v>
      </c>
      <c r="J5759">
        <v>5</v>
      </c>
      <c r="K5759" t="str">
        <f>IF(tickets_dataset[[#This Row],[status]] = "Closed", "Yes","No")</f>
        <v>Yes</v>
      </c>
      <c r="L5759" s="2">
        <f t="shared" si="356"/>
        <v>46.999999999883585</v>
      </c>
      <c r="M5759" t="str">
        <f t="shared" si="357"/>
        <v>No</v>
      </c>
      <c r="N5759" t="str">
        <f t="shared" si="358"/>
        <v>Feb</v>
      </c>
      <c r="O5759" s="2">
        <f t="shared" si="359"/>
        <v>1.9583333333284827</v>
      </c>
      <c r="P5759" t="str">
        <f>VLOOKUP(G5759,Agents!A:E,4,FALSE)</f>
        <v>Team3</v>
      </c>
      <c r="Q5759" t="str">
        <f>VLOOKUP(G5759,Agents!A:E,5,FALSE)</f>
        <v>Senior</v>
      </c>
      <c r="R5759" t="str">
        <f>VLOOKUP(G5759,Agents!A:E,2,FALSE)</f>
        <v>Evening</v>
      </c>
    </row>
    <row r="5760" spans="1:18" x14ac:dyDescent="0.35">
      <c r="A5760" t="s">
        <v>9258</v>
      </c>
      <c r="B5760" t="s">
        <v>9259</v>
      </c>
      <c r="C5760" t="s">
        <v>76</v>
      </c>
      <c r="D5760" t="s">
        <v>13</v>
      </c>
      <c r="E5760" s="1">
        <v>46074.456250000003</v>
      </c>
      <c r="F5760" s="1">
        <v>46075.706250000003</v>
      </c>
      <c r="G5760" t="s">
        <v>167</v>
      </c>
      <c r="H5760" t="s">
        <v>15</v>
      </c>
      <c r="I5760" t="s">
        <v>16</v>
      </c>
      <c r="J5760">
        <v>3</v>
      </c>
      <c r="K5760" t="str">
        <f>IF(tickets_dataset[[#This Row],[status]] = "Closed", "Yes","No")</f>
        <v>Yes</v>
      </c>
      <c r="L5760" s="2">
        <f t="shared" si="356"/>
        <v>30</v>
      </c>
      <c r="M5760" t="str">
        <f t="shared" si="357"/>
        <v>No</v>
      </c>
      <c r="N5760" t="str">
        <f t="shared" si="358"/>
        <v>Feb</v>
      </c>
      <c r="O5760" s="2">
        <f t="shared" si="359"/>
        <v>1.25</v>
      </c>
      <c r="P5760" t="str">
        <f>VLOOKUP(G5760,Agents!A:E,4,FALSE)</f>
        <v>Team3</v>
      </c>
      <c r="Q5760" t="str">
        <f>VLOOKUP(G5760,Agents!A:E,5,FALSE)</f>
        <v>Mid</v>
      </c>
      <c r="R5760" t="str">
        <f>VLOOKUP(G5760,Agents!A:E,2,FALSE)</f>
        <v>Evening</v>
      </c>
    </row>
    <row r="5761" spans="1:18" x14ac:dyDescent="0.35">
      <c r="A5761" t="s">
        <v>9260</v>
      </c>
      <c r="B5761" t="s">
        <v>9261</v>
      </c>
      <c r="C5761" t="s">
        <v>34</v>
      </c>
      <c r="D5761" t="s">
        <v>26</v>
      </c>
      <c r="E5761" s="1">
        <v>46079.993055555555</v>
      </c>
      <c r="F5761" s="1">
        <v>46081.993055555555</v>
      </c>
      <c r="G5761" t="s">
        <v>170</v>
      </c>
      <c r="H5761" t="s">
        <v>15</v>
      </c>
      <c r="I5761" t="s">
        <v>16</v>
      </c>
      <c r="J5761">
        <v>5</v>
      </c>
      <c r="K5761" t="str">
        <f>IF(tickets_dataset[[#This Row],[status]] = "Closed", "Yes","No")</f>
        <v>Yes</v>
      </c>
      <c r="L5761" s="2">
        <f t="shared" si="356"/>
        <v>48</v>
      </c>
      <c r="M5761" t="str">
        <f t="shared" si="357"/>
        <v>No</v>
      </c>
      <c r="N5761" t="str">
        <f t="shared" si="358"/>
        <v>Feb</v>
      </c>
      <c r="O5761" s="2">
        <f t="shared" si="359"/>
        <v>2</v>
      </c>
      <c r="P5761" t="str">
        <f>VLOOKUP(G5761,Agents!A:E,4,FALSE)</f>
        <v>Team5</v>
      </c>
      <c r="Q5761" t="str">
        <f>VLOOKUP(G5761,Agents!A:E,5,FALSE)</f>
        <v>Junior</v>
      </c>
      <c r="R5761" t="str">
        <f>VLOOKUP(G5761,Agents!A:E,2,FALSE)</f>
        <v>Night</v>
      </c>
    </row>
    <row r="5762" spans="1:18" x14ac:dyDescent="0.35">
      <c r="A5762" t="s">
        <v>9262</v>
      </c>
      <c r="B5762" t="s">
        <v>9194</v>
      </c>
      <c r="C5762" t="s">
        <v>50</v>
      </c>
      <c r="D5762" t="s">
        <v>26</v>
      </c>
      <c r="E5762" s="1">
        <v>46091.50277777778</v>
      </c>
      <c r="F5762" s="1">
        <v>46094.211111111108</v>
      </c>
      <c r="G5762" t="s">
        <v>137</v>
      </c>
      <c r="H5762" t="s">
        <v>15</v>
      </c>
      <c r="I5762" t="s">
        <v>16</v>
      </c>
      <c r="J5762">
        <v>5</v>
      </c>
      <c r="K5762" t="str">
        <f>IF(tickets_dataset[[#This Row],[status]] = "Closed", "Yes","No")</f>
        <v>Yes</v>
      </c>
      <c r="L5762" s="2">
        <f t="shared" ref="L5762:L5825" si="360">IF(ISBLANK(F5762),"",(F5762-E5762)*24)</f>
        <v>64.999999999883585</v>
      </c>
      <c r="M5762" t="str">
        <f t="shared" ref="M5762:M5825" si="361">IF(L5762&gt;48,"Yes","No")</f>
        <v>Yes</v>
      </c>
      <c r="N5762" t="str">
        <f t="shared" ref="N5762:N5825" si="362">TEXT(E5762,"mmm")</f>
        <v>Mar</v>
      </c>
      <c r="O5762" s="2">
        <f t="shared" si="359"/>
        <v>2.7083333333284827</v>
      </c>
      <c r="P5762" t="str">
        <f>VLOOKUP(G5762,Agents!A:E,4,FALSE)</f>
        <v>Team5</v>
      </c>
      <c r="Q5762" t="str">
        <f>VLOOKUP(G5762,Agents!A:E,5,FALSE)</f>
        <v>Senior</v>
      </c>
      <c r="R5762" t="str">
        <f>VLOOKUP(G5762,Agents!A:E,2,FALSE)</f>
        <v>Night</v>
      </c>
    </row>
    <row r="5763" spans="1:18" x14ac:dyDescent="0.35">
      <c r="A5763" t="s">
        <v>9263</v>
      </c>
      <c r="B5763" t="s">
        <v>1467</v>
      </c>
      <c r="C5763" t="s">
        <v>76</v>
      </c>
      <c r="D5763" t="s">
        <v>13</v>
      </c>
      <c r="E5763" s="1">
        <v>46072.288888888892</v>
      </c>
      <c r="F5763" s="1">
        <v>46074.038888888892</v>
      </c>
      <c r="G5763" t="s">
        <v>422</v>
      </c>
      <c r="H5763" t="s">
        <v>15</v>
      </c>
      <c r="I5763" t="s">
        <v>16</v>
      </c>
      <c r="J5763">
        <v>5</v>
      </c>
      <c r="K5763" t="str">
        <f>IF(tickets_dataset[[#This Row],[status]] = "Closed", "Yes","No")</f>
        <v>Yes</v>
      </c>
      <c r="L5763" s="2">
        <f t="shared" si="360"/>
        <v>42</v>
      </c>
      <c r="M5763" t="str">
        <f t="shared" si="361"/>
        <v>No</v>
      </c>
      <c r="N5763" t="str">
        <f t="shared" si="362"/>
        <v>Feb</v>
      </c>
      <c r="O5763" s="2">
        <f t="shared" ref="O5763:O5826" si="363">F5763-E5763</f>
        <v>1.75</v>
      </c>
      <c r="P5763" t="str">
        <f>VLOOKUP(G5763,Agents!A:E,4,FALSE)</f>
        <v>Team5</v>
      </c>
      <c r="Q5763" t="str">
        <f>VLOOKUP(G5763,Agents!A:E,5,FALSE)</f>
        <v>Mid</v>
      </c>
      <c r="R5763" t="str">
        <f>VLOOKUP(G5763,Agents!A:E,2,FALSE)</f>
        <v>Evening</v>
      </c>
    </row>
    <row r="5764" spans="1:18" x14ac:dyDescent="0.35">
      <c r="A5764" t="s">
        <v>9264</v>
      </c>
      <c r="B5764" t="s">
        <v>3674</v>
      </c>
      <c r="C5764" t="s">
        <v>12</v>
      </c>
      <c r="D5764" t="s">
        <v>38</v>
      </c>
      <c r="E5764" s="1">
        <v>46032.039583333331</v>
      </c>
      <c r="F5764" s="1">
        <v>46032.831250000003</v>
      </c>
      <c r="G5764" t="s">
        <v>131</v>
      </c>
      <c r="H5764" t="s">
        <v>15</v>
      </c>
      <c r="I5764" t="s">
        <v>16</v>
      </c>
      <c r="J5764">
        <v>4</v>
      </c>
      <c r="K5764" t="str">
        <f>IF(tickets_dataset[[#This Row],[status]] = "Closed", "Yes","No")</f>
        <v>Yes</v>
      </c>
      <c r="L5764" s="2">
        <f t="shared" si="360"/>
        <v>19.000000000116415</v>
      </c>
      <c r="M5764" t="str">
        <f t="shared" si="361"/>
        <v>No</v>
      </c>
      <c r="N5764" t="str">
        <f t="shared" si="362"/>
        <v>Jan</v>
      </c>
      <c r="O5764" s="2">
        <f t="shared" si="363"/>
        <v>0.79166666667151731</v>
      </c>
      <c r="P5764" t="str">
        <f>VLOOKUP(G5764,Agents!A:E,4,FALSE)</f>
        <v>Team4</v>
      </c>
      <c r="Q5764" t="str">
        <f>VLOOKUP(G5764,Agents!A:E,5,FALSE)</f>
        <v>Junior</v>
      </c>
      <c r="R5764" t="str">
        <f>VLOOKUP(G5764,Agents!A:E,2,FALSE)</f>
        <v>Night</v>
      </c>
    </row>
    <row r="5765" spans="1:18" x14ac:dyDescent="0.35">
      <c r="A5765" t="s">
        <v>9265</v>
      </c>
      <c r="B5765" t="s">
        <v>7836</v>
      </c>
      <c r="C5765" t="s">
        <v>12</v>
      </c>
      <c r="D5765" t="s">
        <v>13</v>
      </c>
      <c r="E5765" s="1">
        <v>46103.32916666667</v>
      </c>
      <c r="F5765" s="1">
        <v>46103.870833333334</v>
      </c>
      <c r="G5765" t="s">
        <v>31</v>
      </c>
      <c r="H5765" t="s">
        <v>15</v>
      </c>
      <c r="I5765" t="s">
        <v>16</v>
      </c>
      <c r="J5765">
        <v>4</v>
      </c>
      <c r="K5765" t="str">
        <f>IF(tickets_dataset[[#This Row],[status]] = "Closed", "Yes","No")</f>
        <v>Yes</v>
      </c>
      <c r="L5765" s="2">
        <f t="shared" si="360"/>
        <v>12.999999999941792</v>
      </c>
      <c r="M5765" t="str">
        <f t="shared" si="361"/>
        <v>No</v>
      </c>
      <c r="N5765" t="str">
        <f t="shared" si="362"/>
        <v>Mar</v>
      </c>
      <c r="O5765" s="2">
        <f t="shared" si="363"/>
        <v>0.54166666666424135</v>
      </c>
      <c r="P5765" t="str">
        <f>VLOOKUP(G5765,Agents!A:E,4,FALSE)</f>
        <v>Team5</v>
      </c>
      <c r="Q5765" t="str">
        <f>VLOOKUP(G5765,Agents!A:E,5,FALSE)</f>
        <v>Senior</v>
      </c>
      <c r="R5765" t="str">
        <f>VLOOKUP(G5765,Agents!A:E,2,FALSE)</f>
        <v>Evening</v>
      </c>
    </row>
    <row r="5766" spans="1:18" x14ac:dyDescent="0.35">
      <c r="A5766" t="s">
        <v>9266</v>
      </c>
      <c r="B5766" t="s">
        <v>438</v>
      </c>
      <c r="C5766" t="s">
        <v>76</v>
      </c>
      <c r="D5766" t="s">
        <v>26</v>
      </c>
      <c r="E5766" s="1">
        <v>46072.355555555558</v>
      </c>
      <c r="F5766" s="1">
        <v>46073.063888888886</v>
      </c>
      <c r="G5766" t="s">
        <v>73</v>
      </c>
      <c r="H5766" t="s">
        <v>15</v>
      </c>
      <c r="I5766" t="s">
        <v>16</v>
      </c>
      <c r="J5766">
        <v>3</v>
      </c>
      <c r="K5766" t="str">
        <f>IF(tickets_dataset[[#This Row],[status]] = "Closed", "Yes","No")</f>
        <v>Yes</v>
      </c>
      <c r="L5766" s="2">
        <f t="shared" si="360"/>
        <v>16.999999999883585</v>
      </c>
      <c r="M5766" t="str">
        <f t="shared" si="361"/>
        <v>No</v>
      </c>
      <c r="N5766" t="str">
        <f t="shared" si="362"/>
        <v>Feb</v>
      </c>
      <c r="O5766" s="2">
        <f t="shared" si="363"/>
        <v>0.70833333332848269</v>
      </c>
      <c r="P5766" t="str">
        <f>VLOOKUP(G5766,Agents!A:E,4,FALSE)</f>
        <v>Team4</v>
      </c>
      <c r="Q5766" t="str">
        <f>VLOOKUP(G5766,Agents!A:E,5,FALSE)</f>
        <v>Senior</v>
      </c>
      <c r="R5766" t="str">
        <f>VLOOKUP(G5766,Agents!A:E,2,FALSE)</f>
        <v>Night</v>
      </c>
    </row>
    <row r="5767" spans="1:18" x14ac:dyDescent="0.35">
      <c r="A5767" t="s">
        <v>9267</v>
      </c>
      <c r="B5767" t="s">
        <v>9268</v>
      </c>
      <c r="C5767" t="s">
        <v>34</v>
      </c>
      <c r="D5767" t="s">
        <v>13</v>
      </c>
      <c r="E5767" s="1">
        <v>46096.09375</v>
      </c>
      <c r="F5767" s="1">
        <v>46097.34375</v>
      </c>
      <c r="G5767" t="s">
        <v>216</v>
      </c>
      <c r="H5767" t="s">
        <v>28</v>
      </c>
      <c r="I5767" t="s">
        <v>16</v>
      </c>
      <c r="J5767">
        <v>2</v>
      </c>
      <c r="K5767" t="str">
        <f>IF(tickets_dataset[[#This Row],[status]] = "Closed", "Yes","No")</f>
        <v>No</v>
      </c>
      <c r="L5767" s="2">
        <f t="shared" si="360"/>
        <v>30</v>
      </c>
      <c r="M5767" t="str">
        <f t="shared" si="361"/>
        <v>No</v>
      </c>
      <c r="N5767" t="str">
        <f t="shared" si="362"/>
        <v>Mar</v>
      </c>
      <c r="O5767" s="2">
        <f t="shared" si="363"/>
        <v>1.25</v>
      </c>
      <c r="P5767" t="str">
        <f>VLOOKUP(G5767,Agents!A:E,4,FALSE)</f>
        <v>Team5</v>
      </c>
      <c r="Q5767" t="str">
        <f>VLOOKUP(G5767,Agents!A:E,5,FALSE)</f>
        <v>Junior</v>
      </c>
      <c r="R5767" t="str">
        <f>VLOOKUP(G5767,Agents!A:E,2,FALSE)</f>
        <v>Evening</v>
      </c>
    </row>
    <row r="5768" spans="1:18" x14ac:dyDescent="0.35">
      <c r="A5768" t="s">
        <v>9269</v>
      </c>
      <c r="B5768" t="s">
        <v>9210</v>
      </c>
      <c r="C5768" t="s">
        <v>22</v>
      </c>
      <c r="D5768" t="s">
        <v>26</v>
      </c>
      <c r="E5768" s="1">
        <v>46111.397916666669</v>
      </c>
      <c r="F5768" s="1">
        <v>46114.231249999997</v>
      </c>
      <c r="G5768" t="s">
        <v>62</v>
      </c>
      <c r="H5768" t="s">
        <v>15</v>
      </c>
      <c r="I5768" t="s">
        <v>16</v>
      </c>
      <c r="J5768">
        <v>3</v>
      </c>
      <c r="K5768" t="str">
        <f>IF(tickets_dataset[[#This Row],[status]] = "Closed", "Yes","No")</f>
        <v>Yes</v>
      </c>
      <c r="L5768" s="2">
        <f t="shared" si="360"/>
        <v>67.999999999883585</v>
      </c>
      <c r="M5768" t="str">
        <f t="shared" si="361"/>
        <v>Yes</v>
      </c>
      <c r="N5768" t="str">
        <f t="shared" si="362"/>
        <v>Mar</v>
      </c>
      <c r="O5768" s="2">
        <f t="shared" si="363"/>
        <v>2.8333333333284827</v>
      </c>
      <c r="P5768" t="str">
        <f>VLOOKUP(G5768,Agents!A:E,4,FALSE)</f>
        <v>Team1</v>
      </c>
      <c r="Q5768" t="str">
        <f>VLOOKUP(G5768,Agents!A:E,5,FALSE)</f>
        <v>Junior</v>
      </c>
      <c r="R5768" t="str">
        <f>VLOOKUP(G5768,Agents!A:E,2,FALSE)</f>
        <v>Morning</v>
      </c>
    </row>
    <row r="5769" spans="1:18" x14ac:dyDescent="0.35">
      <c r="A5769" t="s">
        <v>9270</v>
      </c>
      <c r="B5769" t="s">
        <v>9271</v>
      </c>
      <c r="C5769" t="s">
        <v>76</v>
      </c>
      <c r="D5769" t="s">
        <v>38</v>
      </c>
      <c r="E5769" s="1">
        <v>46029.40625</v>
      </c>
      <c r="F5769" s="1">
        <v>46030.614583333336</v>
      </c>
      <c r="G5769" t="s">
        <v>234</v>
      </c>
      <c r="H5769" t="s">
        <v>15</v>
      </c>
      <c r="I5769" t="s">
        <v>16</v>
      </c>
      <c r="J5769">
        <v>4</v>
      </c>
      <c r="K5769" t="str">
        <f>IF(tickets_dataset[[#This Row],[status]] = "Closed", "Yes","No")</f>
        <v>Yes</v>
      </c>
      <c r="L5769" s="2">
        <f t="shared" si="360"/>
        <v>29.000000000058208</v>
      </c>
      <c r="M5769" t="str">
        <f t="shared" si="361"/>
        <v>No</v>
      </c>
      <c r="N5769" t="str">
        <f t="shared" si="362"/>
        <v>Jan</v>
      </c>
      <c r="O5769" s="2">
        <f t="shared" si="363"/>
        <v>1.2083333333357587</v>
      </c>
      <c r="P5769" t="str">
        <f>VLOOKUP(G5769,Agents!A:E,4,FALSE)</f>
        <v>Team5</v>
      </c>
      <c r="Q5769" t="str">
        <f>VLOOKUP(G5769,Agents!A:E,5,FALSE)</f>
        <v>Senior</v>
      </c>
      <c r="R5769" t="str">
        <f>VLOOKUP(G5769,Agents!A:E,2,FALSE)</f>
        <v>Night</v>
      </c>
    </row>
    <row r="5770" spans="1:18" x14ac:dyDescent="0.35">
      <c r="A5770" t="s">
        <v>9272</v>
      </c>
      <c r="B5770" t="s">
        <v>1584</v>
      </c>
      <c r="C5770" t="s">
        <v>50</v>
      </c>
      <c r="D5770" t="s">
        <v>26</v>
      </c>
      <c r="E5770" s="1">
        <v>46065.444444444445</v>
      </c>
      <c r="F5770" s="1">
        <v>46067.402777777781</v>
      </c>
      <c r="G5770" t="s">
        <v>62</v>
      </c>
      <c r="H5770" t="s">
        <v>28</v>
      </c>
      <c r="I5770" t="s">
        <v>16</v>
      </c>
      <c r="J5770">
        <v>5</v>
      </c>
      <c r="K5770" t="str">
        <f>IF(tickets_dataset[[#This Row],[status]] = "Closed", "Yes","No")</f>
        <v>No</v>
      </c>
      <c r="L5770" s="2">
        <f t="shared" si="360"/>
        <v>47.000000000058208</v>
      </c>
      <c r="M5770" t="str">
        <f t="shared" si="361"/>
        <v>No</v>
      </c>
      <c r="N5770" t="str">
        <f t="shared" si="362"/>
        <v>Feb</v>
      </c>
      <c r="O5770" s="2">
        <f t="shared" si="363"/>
        <v>1.9583333333357587</v>
      </c>
      <c r="P5770" t="str">
        <f>VLOOKUP(G5770,Agents!A:E,4,FALSE)</f>
        <v>Team1</v>
      </c>
      <c r="Q5770" t="str">
        <f>VLOOKUP(G5770,Agents!A:E,5,FALSE)</f>
        <v>Junior</v>
      </c>
      <c r="R5770" t="str">
        <f>VLOOKUP(G5770,Agents!A:E,2,FALSE)</f>
        <v>Morning</v>
      </c>
    </row>
    <row r="5771" spans="1:18" x14ac:dyDescent="0.35">
      <c r="A5771" t="s">
        <v>9273</v>
      </c>
      <c r="B5771" t="s">
        <v>2977</v>
      </c>
      <c r="C5771" t="s">
        <v>22</v>
      </c>
      <c r="D5771" t="s">
        <v>26</v>
      </c>
      <c r="E5771" s="1">
        <v>46051.631249999999</v>
      </c>
      <c r="F5771" s="1">
        <v>46052.589583333334</v>
      </c>
      <c r="G5771" t="s">
        <v>19</v>
      </c>
      <c r="H5771" t="s">
        <v>15</v>
      </c>
      <c r="I5771" t="s">
        <v>16</v>
      </c>
      <c r="J5771">
        <v>5</v>
      </c>
      <c r="K5771" t="str">
        <f>IF(tickets_dataset[[#This Row],[status]] = "Closed", "Yes","No")</f>
        <v>Yes</v>
      </c>
      <c r="L5771" s="2">
        <f t="shared" si="360"/>
        <v>23.000000000058208</v>
      </c>
      <c r="M5771" t="str">
        <f t="shared" si="361"/>
        <v>No</v>
      </c>
      <c r="N5771" t="str">
        <f t="shared" si="362"/>
        <v>Jan</v>
      </c>
      <c r="O5771" s="2">
        <f t="shared" si="363"/>
        <v>0.95833333333575865</v>
      </c>
      <c r="P5771" t="str">
        <f>VLOOKUP(G5771,Agents!A:E,4,FALSE)</f>
        <v>Team4</v>
      </c>
      <c r="Q5771" t="str">
        <f>VLOOKUP(G5771,Agents!A:E,5,FALSE)</f>
        <v>Senior</v>
      </c>
      <c r="R5771" t="str">
        <f>VLOOKUP(G5771,Agents!A:E,2,FALSE)</f>
        <v>Evening</v>
      </c>
    </row>
    <row r="5772" spans="1:18" x14ac:dyDescent="0.35">
      <c r="A5772" t="s">
        <v>9274</v>
      </c>
      <c r="B5772" t="s">
        <v>9275</v>
      </c>
      <c r="C5772" t="s">
        <v>76</v>
      </c>
      <c r="D5772" t="s">
        <v>13</v>
      </c>
      <c r="E5772" s="1">
        <v>46074.256249999999</v>
      </c>
      <c r="F5772" s="1">
        <v>46076.04791666667</v>
      </c>
      <c r="G5772" t="s">
        <v>211</v>
      </c>
      <c r="H5772" t="s">
        <v>28</v>
      </c>
      <c r="I5772" t="s">
        <v>16</v>
      </c>
      <c r="J5772">
        <v>4</v>
      </c>
      <c r="K5772" t="str">
        <f>IF(tickets_dataset[[#This Row],[status]] = "Closed", "Yes","No")</f>
        <v>No</v>
      </c>
      <c r="L5772" s="2">
        <f t="shared" si="360"/>
        <v>43.000000000116415</v>
      </c>
      <c r="M5772" t="str">
        <f t="shared" si="361"/>
        <v>No</v>
      </c>
      <c r="N5772" t="str">
        <f t="shared" si="362"/>
        <v>Feb</v>
      </c>
      <c r="O5772" s="2">
        <f t="shared" si="363"/>
        <v>1.7916666666715173</v>
      </c>
      <c r="P5772" t="str">
        <f>VLOOKUP(G5772,Agents!A:E,4,FALSE)</f>
        <v>Team5</v>
      </c>
      <c r="Q5772" t="str">
        <f>VLOOKUP(G5772,Agents!A:E,5,FALSE)</f>
        <v>Senior</v>
      </c>
      <c r="R5772" t="str">
        <f>VLOOKUP(G5772,Agents!A:E,2,FALSE)</f>
        <v>Evening</v>
      </c>
    </row>
    <row r="5773" spans="1:18" x14ac:dyDescent="0.35">
      <c r="A5773" t="s">
        <v>9276</v>
      </c>
      <c r="B5773" t="s">
        <v>4620</v>
      </c>
      <c r="C5773" t="s">
        <v>76</v>
      </c>
      <c r="D5773" t="s">
        <v>38</v>
      </c>
      <c r="E5773" s="1">
        <v>46040.842361111114</v>
      </c>
      <c r="F5773" s="1">
        <v>46044.342361111114</v>
      </c>
      <c r="G5773" t="s">
        <v>45</v>
      </c>
      <c r="H5773" t="s">
        <v>15</v>
      </c>
      <c r="I5773" t="s">
        <v>16</v>
      </c>
      <c r="J5773">
        <v>2</v>
      </c>
      <c r="K5773" t="str">
        <f>IF(tickets_dataset[[#This Row],[status]] = "Closed", "Yes","No")</f>
        <v>Yes</v>
      </c>
      <c r="L5773" s="2">
        <f t="shared" si="360"/>
        <v>84</v>
      </c>
      <c r="M5773" t="str">
        <f t="shared" si="361"/>
        <v>Yes</v>
      </c>
      <c r="N5773" t="str">
        <f t="shared" si="362"/>
        <v>Jan</v>
      </c>
      <c r="O5773" s="2">
        <f t="shared" si="363"/>
        <v>3.5</v>
      </c>
      <c r="P5773" t="str">
        <f>VLOOKUP(G5773,Agents!A:E,4,FALSE)</f>
        <v>Team5</v>
      </c>
      <c r="Q5773" t="str">
        <f>VLOOKUP(G5773,Agents!A:E,5,FALSE)</f>
        <v>Senior</v>
      </c>
      <c r="R5773" t="str">
        <f>VLOOKUP(G5773,Agents!A:E,2,FALSE)</f>
        <v>Morning</v>
      </c>
    </row>
    <row r="5774" spans="1:18" x14ac:dyDescent="0.35">
      <c r="A5774" t="s">
        <v>9277</v>
      </c>
      <c r="B5774" t="s">
        <v>773</v>
      </c>
      <c r="C5774" t="s">
        <v>12</v>
      </c>
      <c r="D5774" t="s">
        <v>13</v>
      </c>
      <c r="E5774" s="1">
        <v>46110.919444444444</v>
      </c>
      <c r="F5774" s="1">
        <v>46112.25277777778</v>
      </c>
      <c r="G5774" t="s">
        <v>422</v>
      </c>
      <c r="H5774" t="s">
        <v>15</v>
      </c>
      <c r="I5774" t="s">
        <v>16</v>
      </c>
      <c r="J5774">
        <v>4</v>
      </c>
      <c r="K5774" t="str">
        <f>IF(tickets_dataset[[#This Row],[status]] = "Closed", "Yes","No")</f>
        <v>Yes</v>
      </c>
      <c r="L5774" s="2">
        <f t="shared" si="360"/>
        <v>32.000000000058208</v>
      </c>
      <c r="M5774" t="str">
        <f t="shared" si="361"/>
        <v>No</v>
      </c>
      <c r="N5774" t="str">
        <f t="shared" si="362"/>
        <v>Mar</v>
      </c>
      <c r="O5774" s="2">
        <f t="shared" si="363"/>
        <v>1.3333333333357587</v>
      </c>
      <c r="P5774" t="str">
        <f>VLOOKUP(G5774,Agents!A:E,4,FALSE)</f>
        <v>Team5</v>
      </c>
      <c r="Q5774" t="str">
        <f>VLOOKUP(G5774,Agents!A:E,5,FALSE)</f>
        <v>Mid</v>
      </c>
      <c r="R5774" t="str">
        <f>VLOOKUP(G5774,Agents!A:E,2,FALSE)</f>
        <v>Evening</v>
      </c>
    </row>
    <row r="5775" spans="1:18" x14ac:dyDescent="0.35">
      <c r="A5775" t="s">
        <v>9278</v>
      </c>
      <c r="B5775" t="s">
        <v>8133</v>
      </c>
      <c r="C5775" t="s">
        <v>34</v>
      </c>
      <c r="D5775" t="s">
        <v>38</v>
      </c>
      <c r="E5775" s="1">
        <v>46026.288194444445</v>
      </c>
      <c r="F5775" s="1">
        <v>46029.121527777781</v>
      </c>
      <c r="G5775" t="s">
        <v>256</v>
      </c>
      <c r="H5775" t="s">
        <v>15</v>
      </c>
      <c r="I5775" t="s">
        <v>16</v>
      </c>
      <c r="J5775">
        <v>4</v>
      </c>
      <c r="K5775" t="str">
        <f>IF(tickets_dataset[[#This Row],[status]] = "Closed", "Yes","No")</f>
        <v>Yes</v>
      </c>
      <c r="L5775" s="2">
        <f t="shared" si="360"/>
        <v>68.000000000058208</v>
      </c>
      <c r="M5775" t="str">
        <f t="shared" si="361"/>
        <v>Yes</v>
      </c>
      <c r="N5775" t="str">
        <f t="shared" si="362"/>
        <v>Jan</v>
      </c>
      <c r="O5775" s="2">
        <f t="shared" si="363"/>
        <v>2.8333333333357587</v>
      </c>
      <c r="P5775" t="str">
        <f>VLOOKUP(G5775,Agents!A:E,4,FALSE)</f>
        <v>Team1</v>
      </c>
      <c r="Q5775" t="str">
        <f>VLOOKUP(G5775,Agents!A:E,5,FALSE)</f>
        <v>Mid</v>
      </c>
      <c r="R5775" t="str">
        <f>VLOOKUP(G5775,Agents!A:E,2,FALSE)</f>
        <v>Morning</v>
      </c>
    </row>
    <row r="5776" spans="1:18" x14ac:dyDescent="0.35">
      <c r="A5776" t="s">
        <v>9279</v>
      </c>
      <c r="B5776" t="s">
        <v>2120</v>
      </c>
      <c r="C5776" t="s">
        <v>76</v>
      </c>
      <c r="D5776" t="s">
        <v>38</v>
      </c>
      <c r="E5776" s="1">
        <v>46053.670138888891</v>
      </c>
      <c r="F5776" s="1">
        <v>46055.003472222219</v>
      </c>
      <c r="G5776" t="s">
        <v>39</v>
      </c>
      <c r="H5776" t="s">
        <v>15</v>
      </c>
      <c r="I5776" t="s">
        <v>16</v>
      </c>
      <c r="J5776">
        <v>3</v>
      </c>
      <c r="K5776" t="str">
        <f>IF(tickets_dataset[[#This Row],[status]] = "Closed", "Yes","No")</f>
        <v>Yes</v>
      </c>
      <c r="L5776" s="2">
        <f t="shared" si="360"/>
        <v>31.999999999883585</v>
      </c>
      <c r="M5776" t="str">
        <f t="shared" si="361"/>
        <v>No</v>
      </c>
      <c r="N5776" t="str">
        <f t="shared" si="362"/>
        <v>Jan</v>
      </c>
      <c r="O5776" s="2">
        <f t="shared" si="363"/>
        <v>1.3333333333284827</v>
      </c>
      <c r="P5776" t="str">
        <f>VLOOKUP(G5776,Agents!A:E,4,FALSE)</f>
        <v>Team3</v>
      </c>
      <c r="Q5776" t="str">
        <f>VLOOKUP(G5776,Agents!A:E,5,FALSE)</f>
        <v>Mid</v>
      </c>
      <c r="R5776" t="str">
        <f>VLOOKUP(G5776,Agents!A:E,2,FALSE)</f>
        <v>Night</v>
      </c>
    </row>
    <row r="5777" spans="1:18" x14ac:dyDescent="0.35">
      <c r="A5777" t="s">
        <v>9280</v>
      </c>
      <c r="B5777" t="s">
        <v>3612</v>
      </c>
      <c r="C5777" t="s">
        <v>12</v>
      </c>
      <c r="D5777" t="s">
        <v>13</v>
      </c>
      <c r="E5777" s="1">
        <v>46037.443055555559</v>
      </c>
      <c r="F5777" s="1">
        <v>46038.984722222223</v>
      </c>
      <c r="G5777" t="s">
        <v>42</v>
      </c>
      <c r="H5777" t="s">
        <v>15</v>
      </c>
      <c r="I5777" t="s">
        <v>16</v>
      </c>
      <c r="J5777">
        <v>4</v>
      </c>
      <c r="K5777" t="str">
        <f>IF(tickets_dataset[[#This Row],[status]] = "Closed", "Yes","No")</f>
        <v>Yes</v>
      </c>
      <c r="L5777" s="2">
        <f t="shared" si="360"/>
        <v>36.999999999941792</v>
      </c>
      <c r="M5777" t="str">
        <f t="shared" si="361"/>
        <v>No</v>
      </c>
      <c r="N5777" t="str">
        <f t="shared" si="362"/>
        <v>Jan</v>
      </c>
      <c r="O5777" s="2">
        <f t="shared" si="363"/>
        <v>1.5416666666642413</v>
      </c>
      <c r="P5777" t="str">
        <f>VLOOKUP(G5777,Agents!A:E,4,FALSE)</f>
        <v>Team2</v>
      </c>
      <c r="Q5777" t="str">
        <f>VLOOKUP(G5777,Agents!A:E,5,FALSE)</f>
        <v>Junior</v>
      </c>
      <c r="R5777" t="str">
        <f>VLOOKUP(G5777,Agents!A:E,2,FALSE)</f>
        <v>Night</v>
      </c>
    </row>
    <row r="5778" spans="1:18" x14ac:dyDescent="0.35">
      <c r="A5778" t="s">
        <v>9281</v>
      </c>
      <c r="B5778" t="s">
        <v>4720</v>
      </c>
      <c r="C5778" t="s">
        <v>12</v>
      </c>
      <c r="D5778" t="s">
        <v>26</v>
      </c>
      <c r="E5778" s="1">
        <v>46058.803472222222</v>
      </c>
      <c r="F5778" s="1">
        <v>46059.761805555558</v>
      </c>
      <c r="G5778" t="s">
        <v>239</v>
      </c>
      <c r="H5778" t="s">
        <v>15</v>
      </c>
      <c r="I5778" t="s">
        <v>16</v>
      </c>
      <c r="J5778">
        <v>5</v>
      </c>
      <c r="K5778" t="str">
        <f>IF(tickets_dataset[[#This Row],[status]] = "Closed", "Yes","No")</f>
        <v>Yes</v>
      </c>
      <c r="L5778" s="2">
        <f t="shared" si="360"/>
        <v>23.000000000058208</v>
      </c>
      <c r="M5778" t="str">
        <f t="shared" si="361"/>
        <v>No</v>
      </c>
      <c r="N5778" t="str">
        <f t="shared" si="362"/>
        <v>Feb</v>
      </c>
      <c r="O5778" s="2">
        <f t="shared" si="363"/>
        <v>0.95833333333575865</v>
      </c>
      <c r="P5778" t="str">
        <f>VLOOKUP(G5778,Agents!A:E,4,FALSE)</f>
        <v>Team1</v>
      </c>
      <c r="Q5778" t="str">
        <f>VLOOKUP(G5778,Agents!A:E,5,FALSE)</f>
        <v>Senior</v>
      </c>
      <c r="R5778" t="str">
        <f>VLOOKUP(G5778,Agents!A:E,2,FALSE)</f>
        <v>Evening</v>
      </c>
    </row>
    <row r="5779" spans="1:18" x14ac:dyDescent="0.35">
      <c r="A5779" t="s">
        <v>9282</v>
      </c>
      <c r="B5779" t="s">
        <v>9283</v>
      </c>
      <c r="C5779" t="s">
        <v>50</v>
      </c>
      <c r="D5779" t="s">
        <v>38</v>
      </c>
      <c r="E5779" s="1">
        <v>46048.27847222222</v>
      </c>
      <c r="F5779" s="1">
        <v>46048.65347222222</v>
      </c>
      <c r="G5779" t="s">
        <v>190</v>
      </c>
      <c r="H5779" t="s">
        <v>15</v>
      </c>
      <c r="I5779" t="s">
        <v>16</v>
      </c>
      <c r="J5779">
        <v>5</v>
      </c>
      <c r="K5779" t="str">
        <f>IF(tickets_dataset[[#This Row],[status]] = "Closed", "Yes","No")</f>
        <v>Yes</v>
      </c>
      <c r="L5779" s="2">
        <f t="shared" si="360"/>
        <v>9</v>
      </c>
      <c r="M5779" t="str">
        <f t="shared" si="361"/>
        <v>No</v>
      </c>
      <c r="N5779" t="str">
        <f t="shared" si="362"/>
        <v>Jan</v>
      </c>
      <c r="O5779" s="2">
        <f t="shared" si="363"/>
        <v>0.375</v>
      </c>
      <c r="P5779" t="str">
        <f>VLOOKUP(G5779,Agents!A:E,4,FALSE)</f>
        <v>Team1</v>
      </c>
      <c r="Q5779" t="str">
        <f>VLOOKUP(G5779,Agents!A:E,5,FALSE)</f>
        <v>Senior</v>
      </c>
      <c r="R5779" t="str">
        <f>VLOOKUP(G5779,Agents!A:E,2,FALSE)</f>
        <v>Night</v>
      </c>
    </row>
    <row r="5780" spans="1:18" x14ac:dyDescent="0.35">
      <c r="A5780" t="s">
        <v>9284</v>
      </c>
      <c r="B5780" t="s">
        <v>381</v>
      </c>
      <c r="C5780" t="s">
        <v>22</v>
      </c>
      <c r="D5780" t="s">
        <v>13</v>
      </c>
      <c r="E5780" s="1">
        <v>46105.145833333336</v>
      </c>
      <c r="F5780" s="1">
        <v>46106.354166666664</v>
      </c>
      <c r="G5780" t="s">
        <v>31</v>
      </c>
      <c r="H5780" t="s">
        <v>15</v>
      </c>
      <c r="I5780" t="s">
        <v>16</v>
      </c>
      <c r="J5780">
        <v>4</v>
      </c>
      <c r="K5780" t="str">
        <f>IF(tickets_dataset[[#This Row],[status]] = "Closed", "Yes","No")</f>
        <v>Yes</v>
      </c>
      <c r="L5780" s="2">
        <f t="shared" si="360"/>
        <v>28.999999999883585</v>
      </c>
      <c r="M5780" t="str">
        <f t="shared" si="361"/>
        <v>No</v>
      </c>
      <c r="N5780" t="str">
        <f t="shared" si="362"/>
        <v>Mar</v>
      </c>
      <c r="O5780" s="2">
        <f t="shared" si="363"/>
        <v>1.2083333333284827</v>
      </c>
      <c r="P5780" t="str">
        <f>VLOOKUP(G5780,Agents!A:E,4,FALSE)</f>
        <v>Team5</v>
      </c>
      <c r="Q5780" t="str">
        <f>VLOOKUP(G5780,Agents!A:E,5,FALSE)</f>
        <v>Senior</v>
      </c>
      <c r="R5780" t="str">
        <f>VLOOKUP(G5780,Agents!A:E,2,FALSE)</f>
        <v>Evening</v>
      </c>
    </row>
    <row r="5781" spans="1:18" x14ac:dyDescent="0.35">
      <c r="A5781" t="s">
        <v>9285</v>
      </c>
      <c r="B5781" t="s">
        <v>359</v>
      </c>
      <c r="C5781" t="s">
        <v>22</v>
      </c>
      <c r="D5781" t="s">
        <v>38</v>
      </c>
      <c r="E5781" s="1">
        <v>46066.364583333336</v>
      </c>
      <c r="F5781" s="1">
        <v>46068.90625</v>
      </c>
      <c r="G5781" t="s">
        <v>42</v>
      </c>
      <c r="H5781" t="s">
        <v>15</v>
      </c>
      <c r="I5781" t="s">
        <v>16</v>
      </c>
      <c r="J5781">
        <v>4</v>
      </c>
      <c r="K5781" t="str">
        <f>IF(tickets_dataset[[#This Row],[status]] = "Closed", "Yes","No")</f>
        <v>Yes</v>
      </c>
      <c r="L5781" s="2">
        <f t="shared" si="360"/>
        <v>60.999999999941792</v>
      </c>
      <c r="M5781" t="str">
        <f t="shared" si="361"/>
        <v>Yes</v>
      </c>
      <c r="N5781" t="str">
        <f t="shared" si="362"/>
        <v>Feb</v>
      </c>
      <c r="O5781" s="2">
        <f t="shared" si="363"/>
        <v>2.5416666666642413</v>
      </c>
      <c r="P5781" t="str">
        <f>VLOOKUP(G5781,Agents!A:E,4,FALSE)</f>
        <v>Team2</v>
      </c>
      <c r="Q5781" t="str">
        <f>VLOOKUP(G5781,Agents!A:E,5,FALSE)</f>
        <v>Junior</v>
      </c>
      <c r="R5781" t="str">
        <f>VLOOKUP(G5781,Agents!A:E,2,FALSE)</f>
        <v>Night</v>
      </c>
    </row>
    <row r="5782" spans="1:18" x14ac:dyDescent="0.35">
      <c r="A5782" t="s">
        <v>9286</v>
      </c>
      <c r="B5782" t="s">
        <v>3343</v>
      </c>
      <c r="C5782" t="s">
        <v>22</v>
      </c>
      <c r="D5782" t="s">
        <v>26</v>
      </c>
      <c r="E5782" s="1">
        <v>46080.65347222222</v>
      </c>
      <c r="F5782" s="1">
        <v>46081.40347222222</v>
      </c>
      <c r="G5782" t="s">
        <v>128</v>
      </c>
      <c r="H5782" t="s">
        <v>15</v>
      </c>
      <c r="I5782" t="s">
        <v>16</v>
      </c>
      <c r="J5782">
        <v>4</v>
      </c>
      <c r="K5782" t="str">
        <f>IF(tickets_dataset[[#This Row],[status]] = "Closed", "Yes","No")</f>
        <v>Yes</v>
      </c>
      <c r="L5782" s="2">
        <f t="shared" si="360"/>
        <v>18</v>
      </c>
      <c r="M5782" t="str">
        <f t="shared" si="361"/>
        <v>No</v>
      </c>
      <c r="N5782" t="str">
        <f t="shared" si="362"/>
        <v>Feb</v>
      </c>
      <c r="O5782" s="2">
        <f t="shared" si="363"/>
        <v>0.75</v>
      </c>
      <c r="P5782" t="str">
        <f>VLOOKUP(G5782,Agents!A:E,4,FALSE)</f>
        <v>Team4</v>
      </c>
      <c r="Q5782" t="str">
        <f>VLOOKUP(G5782,Agents!A:E,5,FALSE)</f>
        <v>Mid</v>
      </c>
      <c r="R5782" t="str">
        <f>VLOOKUP(G5782,Agents!A:E,2,FALSE)</f>
        <v>Night</v>
      </c>
    </row>
    <row r="5783" spans="1:18" x14ac:dyDescent="0.35">
      <c r="A5783" t="s">
        <v>9287</v>
      </c>
      <c r="B5783" t="s">
        <v>4837</v>
      </c>
      <c r="C5783" t="s">
        <v>34</v>
      </c>
      <c r="D5783" t="s">
        <v>26</v>
      </c>
      <c r="E5783" s="1">
        <v>46071.45</v>
      </c>
      <c r="F5783" s="1">
        <v>46072.241666666669</v>
      </c>
      <c r="G5783" t="s">
        <v>211</v>
      </c>
      <c r="H5783" t="s">
        <v>15</v>
      </c>
      <c r="I5783" t="s">
        <v>16</v>
      </c>
      <c r="J5783">
        <v>4</v>
      </c>
      <c r="K5783" t="str">
        <f>IF(tickets_dataset[[#This Row],[status]] = "Closed", "Yes","No")</f>
        <v>Yes</v>
      </c>
      <c r="L5783" s="2">
        <f t="shared" si="360"/>
        <v>19.000000000116415</v>
      </c>
      <c r="M5783" t="str">
        <f t="shared" si="361"/>
        <v>No</v>
      </c>
      <c r="N5783" t="str">
        <f t="shared" si="362"/>
        <v>Feb</v>
      </c>
      <c r="O5783" s="2">
        <f t="shared" si="363"/>
        <v>0.79166666667151731</v>
      </c>
      <c r="P5783" t="str">
        <f>VLOOKUP(G5783,Agents!A:E,4,FALSE)</f>
        <v>Team5</v>
      </c>
      <c r="Q5783" t="str">
        <f>VLOOKUP(G5783,Agents!A:E,5,FALSE)</f>
        <v>Senior</v>
      </c>
      <c r="R5783" t="str">
        <f>VLOOKUP(G5783,Agents!A:E,2,FALSE)</f>
        <v>Evening</v>
      </c>
    </row>
    <row r="5784" spans="1:18" x14ac:dyDescent="0.35">
      <c r="A5784" t="s">
        <v>9288</v>
      </c>
      <c r="B5784" t="s">
        <v>4590</v>
      </c>
      <c r="C5784" t="s">
        <v>76</v>
      </c>
      <c r="D5784" t="s">
        <v>38</v>
      </c>
      <c r="E5784" s="1">
        <v>46056.388194444444</v>
      </c>
      <c r="F5784" s="1">
        <v>46059.179861111108</v>
      </c>
      <c r="G5784" t="s">
        <v>170</v>
      </c>
      <c r="H5784" t="s">
        <v>15</v>
      </c>
      <c r="I5784" t="s">
        <v>16</v>
      </c>
      <c r="J5784">
        <v>5</v>
      </c>
      <c r="K5784" t="str">
        <f>IF(tickets_dataset[[#This Row],[status]] = "Closed", "Yes","No")</f>
        <v>Yes</v>
      </c>
      <c r="L5784" s="2">
        <f t="shared" si="360"/>
        <v>66.999999999941792</v>
      </c>
      <c r="M5784" t="str">
        <f t="shared" si="361"/>
        <v>Yes</v>
      </c>
      <c r="N5784" t="str">
        <f t="shared" si="362"/>
        <v>Feb</v>
      </c>
      <c r="O5784" s="2">
        <f t="shared" si="363"/>
        <v>2.7916666666642413</v>
      </c>
      <c r="P5784" t="str">
        <f>VLOOKUP(G5784,Agents!A:E,4,FALSE)</f>
        <v>Team5</v>
      </c>
      <c r="Q5784" t="str">
        <f>VLOOKUP(G5784,Agents!A:E,5,FALSE)</f>
        <v>Junior</v>
      </c>
      <c r="R5784" t="str">
        <f>VLOOKUP(G5784,Agents!A:E,2,FALSE)</f>
        <v>Night</v>
      </c>
    </row>
    <row r="5785" spans="1:18" x14ac:dyDescent="0.35">
      <c r="A5785" t="s">
        <v>9289</v>
      </c>
      <c r="B5785" t="s">
        <v>5810</v>
      </c>
      <c r="C5785" t="s">
        <v>76</v>
      </c>
      <c r="D5785" t="s">
        <v>26</v>
      </c>
      <c r="E5785" s="1">
        <v>46089.743055555555</v>
      </c>
      <c r="F5785" s="1">
        <v>46091.534722222219</v>
      </c>
      <c r="G5785" t="s">
        <v>14</v>
      </c>
      <c r="H5785" t="s">
        <v>15</v>
      </c>
      <c r="I5785" t="s">
        <v>16</v>
      </c>
      <c r="J5785">
        <v>5</v>
      </c>
      <c r="K5785" t="str">
        <f>IF(tickets_dataset[[#This Row],[status]] = "Closed", "Yes","No")</f>
        <v>Yes</v>
      </c>
      <c r="L5785" s="2">
        <f t="shared" si="360"/>
        <v>42.999999999941792</v>
      </c>
      <c r="M5785" t="str">
        <f t="shared" si="361"/>
        <v>No</v>
      </c>
      <c r="N5785" t="str">
        <f t="shared" si="362"/>
        <v>Mar</v>
      </c>
      <c r="O5785" s="2">
        <f t="shared" si="363"/>
        <v>1.7916666666642413</v>
      </c>
      <c r="P5785" t="str">
        <f>VLOOKUP(G5785,Agents!A:E,4,FALSE)</f>
        <v>Team1</v>
      </c>
      <c r="Q5785" t="str">
        <f>VLOOKUP(G5785,Agents!A:E,5,FALSE)</f>
        <v>Senior</v>
      </c>
      <c r="R5785" t="str">
        <f>VLOOKUP(G5785,Agents!A:E,2,FALSE)</f>
        <v>Morning</v>
      </c>
    </row>
    <row r="5786" spans="1:18" x14ac:dyDescent="0.35">
      <c r="A5786" t="s">
        <v>9290</v>
      </c>
      <c r="B5786" t="s">
        <v>6808</v>
      </c>
      <c r="C5786" t="s">
        <v>12</v>
      </c>
      <c r="D5786" t="s">
        <v>26</v>
      </c>
      <c r="E5786" s="1">
        <v>46104.73541666667</v>
      </c>
      <c r="F5786" s="1">
        <v>46104.902083333334</v>
      </c>
      <c r="G5786" t="s">
        <v>167</v>
      </c>
      <c r="H5786" t="s">
        <v>28</v>
      </c>
      <c r="I5786" t="s">
        <v>16</v>
      </c>
      <c r="J5786">
        <v>5</v>
      </c>
      <c r="K5786" t="str">
        <f>IF(tickets_dataset[[#This Row],[status]] = "Closed", "Yes","No")</f>
        <v>No</v>
      </c>
      <c r="L5786" s="2">
        <f t="shared" si="360"/>
        <v>3.9999999999417923</v>
      </c>
      <c r="M5786" t="str">
        <f t="shared" si="361"/>
        <v>No</v>
      </c>
      <c r="N5786" t="str">
        <f t="shared" si="362"/>
        <v>Mar</v>
      </c>
      <c r="O5786" s="2">
        <f t="shared" si="363"/>
        <v>0.16666666666424135</v>
      </c>
      <c r="P5786" t="str">
        <f>VLOOKUP(G5786,Agents!A:E,4,FALSE)</f>
        <v>Team3</v>
      </c>
      <c r="Q5786" t="str">
        <f>VLOOKUP(G5786,Agents!A:E,5,FALSE)</f>
        <v>Mid</v>
      </c>
      <c r="R5786" t="str">
        <f>VLOOKUP(G5786,Agents!A:E,2,FALSE)</f>
        <v>Evening</v>
      </c>
    </row>
    <row r="5787" spans="1:18" x14ac:dyDescent="0.35">
      <c r="A5787" t="s">
        <v>9291</v>
      </c>
      <c r="B5787" t="s">
        <v>9004</v>
      </c>
      <c r="C5787" t="s">
        <v>12</v>
      </c>
      <c r="D5787" t="s">
        <v>13</v>
      </c>
      <c r="E5787" s="1">
        <v>46041.759027777778</v>
      </c>
      <c r="F5787" s="1">
        <v>46042.134027777778</v>
      </c>
      <c r="G5787" t="s">
        <v>164</v>
      </c>
      <c r="H5787" t="s">
        <v>15</v>
      </c>
      <c r="I5787" t="s">
        <v>16</v>
      </c>
      <c r="J5787">
        <v>4</v>
      </c>
      <c r="K5787" t="str">
        <f>IF(tickets_dataset[[#This Row],[status]] = "Closed", "Yes","No")</f>
        <v>Yes</v>
      </c>
      <c r="L5787" s="2">
        <f t="shared" si="360"/>
        <v>9</v>
      </c>
      <c r="M5787" t="str">
        <f t="shared" si="361"/>
        <v>No</v>
      </c>
      <c r="N5787" t="str">
        <f t="shared" si="362"/>
        <v>Jan</v>
      </c>
      <c r="O5787" s="2">
        <f t="shared" si="363"/>
        <v>0.375</v>
      </c>
      <c r="P5787" t="str">
        <f>VLOOKUP(G5787,Agents!A:E,4,FALSE)</f>
        <v>Team4</v>
      </c>
      <c r="Q5787" t="str">
        <f>VLOOKUP(G5787,Agents!A:E,5,FALSE)</f>
        <v>Senior</v>
      </c>
      <c r="R5787" t="str">
        <f>VLOOKUP(G5787,Agents!A:E,2,FALSE)</f>
        <v>Evening</v>
      </c>
    </row>
    <row r="5788" spans="1:18" x14ac:dyDescent="0.35">
      <c r="A5788" t="s">
        <v>9292</v>
      </c>
      <c r="B5788" t="s">
        <v>4856</v>
      </c>
      <c r="C5788" t="s">
        <v>12</v>
      </c>
      <c r="D5788" t="s">
        <v>38</v>
      </c>
      <c r="E5788" s="1">
        <v>46097.40347222222</v>
      </c>
      <c r="F5788" s="1">
        <v>46098.27847222222</v>
      </c>
      <c r="G5788" t="s">
        <v>273</v>
      </c>
      <c r="H5788" t="s">
        <v>15</v>
      </c>
      <c r="I5788" t="s">
        <v>16</v>
      </c>
      <c r="J5788">
        <v>4</v>
      </c>
      <c r="K5788" t="str">
        <f>IF(tickets_dataset[[#This Row],[status]] = "Closed", "Yes","No")</f>
        <v>Yes</v>
      </c>
      <c r="L5788" s="2">
        <f t="shared" si="360"/>
        <v>21</v>
      </c>
      <c r="M5788" t="str">
        <f t="shared" si="361"/>
        <v>No</v>
      </c>
      <c r="N5788" t="str">
        <f t="shared" si="362"/>
        <v>Mar</v>
      </c>
      <c r="O5788" s="2">
        <f t="shared" si="363"/>
        <v>0.875</v>
      </c>
      <c r="P5788" t="str">
        <f>VLOOKUP(G5788,Agents!A:E,4,FALSE)</f>
        <v>Team3</v>
      </c>
      <c r="Q5788" t="str">
        <f>VLOOKUP(G5788,Agents!A:E,5,FALSE)</f>
        <v>Senior</v>
      </c>
      <c r="R5788" t="str">
        <f>VLOOKUP(G5788,Agents!A:E,2,FALSE)</f>
        <v>Evening</v>
      </c>
    </row>
    <row r="5789" spans="1:18" x14ac:dyDescent="0.35">
      <c r="A5789" t="s">
        <v>9293</v>
      </c>
      <c r="B5789" t="s">
        <v>4377</v>
      </c>
      <c r="C5789" t="s">
        <v>12</v>
      </c>
      <c r="D5789" t="s">
        <v>26</v>
      </c>
      <c r="E5789" s="1">
        <v>46067.45416666667</v>
      </c>
      <c r="F5789" s="1">
        <v>46068.745833333334</v>
      </c>
      <c r="G5789" t="s">
        <v>357</v>
      </c>
      <c r="H5789" t="s">
        <v>15</v>
      </c>
      <c r="I5789" t="s">
        <v>16</v>
      </c>
      <c r="J5789">
        <v>4</v>
      </c>
      <c r="K5789" t="str">
        <f>IF(tickets_dataset[[#This Row],[status]] = "Closed", "Yes","No")</f>
        <v>Yes</v>
      </c>
      <c r="L5789" s="2">
        <f t="shared" si="360"/>
        <v>30.999999999941792</v>
      </c>
      <c r="M5789" t="str">
        <f t="shared" si="361"/>
        <v>No</v>
      </c>
      <c r="N5789" t="str">
        <f t="shared" si="362"/>
        <v>Feb</v>
      </c>
      <c r="O5789" s="2">
        <f t="shared" si="363"/>
        <v>1.2916666666642413</v>
      </c>
      <c r="P5789" t="str">
        <f>VLOOKUP(G5789,Agents!A:E,4,FALSE)</f>
        <v>Team1</v>
      </c>
      <c r="Q5789" t="str">
        <f>VLOOKUP(G5789,Agents!A:E,5,FALSE)</f>
        <v>Mid</v>
      </c>
      <c r="R5789" t="str">
        <f>VLOOKUP(G5789,Agents!A:E,2,FALSE)</f>
        <v>Morning</v>
      </c>
    </row>
    <row r="5790" spans="1:18" x14ac:dyDescent="0.35">
      <c r="A5790" t="s">
        <v>9294</v>
      </c>
      <c r="B5790" t="s">
        <v>3959</v>
      </c>
      <c r="C5790" t="s">
        <v>22</v>
      </c>
      <c r="D5790" t="s">
        <v>38</v>
      </c>
      <c r="E5790" s="1">
        <v>46042.263888888891</v>
      </c>
      <c r="F5790" s="1">
        <v>46044.472222222219</v>
      </c>
      <c r="G5790" t="s">
        <v>39</v>
      </c>
      <c r="H5790" t="s">
        <v>15</v>
      </c>
      <c r="I5790" t="s">
        <v>16</v>
      </c>
      <c r="J5790">
        <v>2</v>
      </c>
      <c r="K5790" t="str">
        <f>IF(tickets_dataset[[#This Row],[status]] = "Closed", "Yes","No")</f>
        <v>Yes</v>
      </c>
      <c r="L5790" s="2">
        <f t="shared" si="360"/>
        <v>52.999999999883585</v>
      </c>
      <c r="M5790" t="str">
        <f t="shared" si="361"/>
        <v>Yes</v>
      </c>
      <c r="N5790" t="str">
        <f t="shared" si="362"/>
        <v>Jan</v>
      </c>
      <c r="O5790" s="2">
        <f t="shared" si="363"/>
        <v>2.2083333333284827</v>
      </c>
      <c r="P5790" t="str">
        <f>VLOOKUP(G5790,Agents!A:E,4,FALSE)</f>
        <v>Team3</v>
      </c>
      <c r="Q5790" t="str">
        <f>VLOOKUP(G5790,Agents!A:E,5,FALSE)</f>
        <v>Mid</v>
      </c>
      <c r="R5790" t="str">
        <f>VLOOKUP(G5790,Agents!A:E,2,FALSE)</f>
        <v>Night</v>
      </c>
    </row>
    <row r="5791" spans="1:18" x14ac:dyDescent="0.35">
      <c r="A5791" t="s">
        <v>9295</v>
      </c>
      <c r="B5791" t="s">
        <v>2361</v>
      </c>
      <c r="C5791" t="s">
        <v>12</v>
      </c>
      <c r="D5791" t="s">
        <v>26</v>
      </c>
      <c r="E5791" s="1">
        <v>46061.152083333334</v>
      </c>
      <c r="F5791" s="1">
        <v>46062.48541666667</v>
      </c>
      <c r="G5791" t="s">
        <v>221</v>
      </c>
      <c r="H5791" t="s">
        <v>28</v>
      </c>
      <c r="I5791" t="s">
        <v>16</v>
      </c>
      <c r="J5791">
        <v>4</v>
      </c>
      <c r="K5791" t="str">
        <f>IF(tickets_dataset[[#This Row],[status]] = "Closed", "Yes","No")</f>
        <v>No</v>
      </c>
      <c r="L5791" s="2">
        <f t="shared" si="360"/>
        <v>32.000000000058208</v>
      </c>
      <c r="M5791" t="str">
        <f t="shared" si="361"/>
        <v>No</v>
      </c>
      <c r="N5791" t="str">
        <f t="shared" si="362"/>
        <v>Feb</v>
      </c>
      <c r="O5791" s="2">
        <f t="shared" si="363"/>
        <v>1.3333333333357587</v>
      </c>
      <c r="P5791" t="str">
        <f>VLOOKUP(G5791,Agents!A:E,4,FALSE)</f>
        <v>Team4</v>
      </c>
      <c r="Q5791" t="str">
        <f>VLOOKUP(G5791,Agents!A:E,5,FALSE)</f>
        <v>Senior</v>
      </c>
      <c r="R5791" t="str">
        <f>VLOOKUP(G5791,Agents!A:E,2,FALSE)</f>
        <v>Morning</v>
      </c>
    </row>
    <row r="5792" spans="1:18" x14ac:dyDescent="0.35">
      <c r="A5792" t="s">
        <v>9296</v>
      </c>
      <c r="B5792" t="s">
        <v>2797</v>
      </c>
      <c r="C5792" t="s">
        <v>34</v>
      </c>
      <c r="D5792" t="s">
        <v>13</v>
      </c>
      <c r="E5792" s="1">
        <v>46052.529166666667</v>
      </c>
      <c r="F5792" s="1">
        <v>46053.362500000003</v>
      </c>
      <c r="G5792" t="s">
        <v>216</v>
      </c>
      <c r="H5792" t="s">
        <v>15</v>
      </c>
      <c r="I5792" t="s">
        <v>16</v>
      </c>
      <c r="J5792">
        <v>4</v>
      </c>
      <c r="K5792" t="str">
        <f>IF(tickets_dataset[[#This Row],[status]] = "Closed", "Yes","No")</f>
        <v>Yes</v>
      </c>
      <c r="L5792" s="2">
        <f t="shared" si="360"/>
        <v>20.000000000058208</v>
      </c>
      <c r="M5792" t="str">
        <f t="shared" si="361"/>
        <v>No</v>
      </c>
      <c r="N5792" t="str">
        <f t="shared" si="362"/>
        <v>Jan</v>
      </c>
      <c r="O5792" s="2">
        <f t="shared" si="363"/>
        <v>0.83333333333575865</v>
      </c>
      <c r="P5792" t="str">
        <f>VLOOKUP(G5792,Agents!A:E,4,FALSE)</f>
        <v>Team5</v>
      </c>
      <c r="Q5792" t="str">
        <f>VLOOKUP(G5792,Agents!A:E,5,FALSE)</f>
        <v>Junior</v>
      </c>
      <c r="R5792" t="str">
        <f>VLOOKUP(G5792,Agents!A:E,2,FALSE)</f>
        <v>Evening</v>
      </c>
    </row>
    <row r="5793" spans="1:18" x14ac:dyDescent="0.35">
      <c r="A5793" t="s">
        <v>9297</v>
      </c>
      <c r="B5793" t="s">
        <v>8297</v>
      </c>
      <c r="C5793" t="s">
        <v>50</v>
      </c>
      <c r="D5793" t="s">
        <v>13</v>
      </c>
      <c r="E5793" s="1">
        <v>46045.899305555555</v>
      </c>
      <c r="F5793" s="1">
        <v>46046.607638888891</v>
      </c>
      <c r="G5793" t="s">
        <v>119</v>
      </c>
      <c r="H5793" t="s">
        <v>28</v>
      </c>
      <c r="I5793" t="s">
        <v>16</v>
      </c>
      <c r="J5793">
        <v>4</v>
      </c>
      <c r="K5793" t="str">
        <f>IF(tickets_dataset[[#This Row],[status]] = "Closed", "Yes","No")</f>
        <v>No</v>
      </c>
      <c r="L5793" s="2">
        <f t="shared" si="360"/>
        <v>17.000000000058208</v>
      </c>
      <c r="M5793" t="str">
        <f t="shared" si="361"/>
        <v>No</v>
      </c>
      <c r="N5793" t="str">
        <f t="shared" si="362"/>
        <v>Jan</v>
      </c>
      <c r="O5793" s="2">
        <f t="shared" si="363"/>
        <v>0.70833333333575865</v>
      </c>
      <c r="P5793" t="str">
        <f>VLOOKUP(G5793,Agents!A:E,4,FALSE)</f>
        <v>Team1</v>
      </c>
      <c r="Q5793" t="str">
        <f>VLOOKUP(G5793,Agents!A:E,5,FALSE)</f>
        <v>Junior</v>
      </c>
      <c r="R5793" t="str">
        <f>VLOOKUP(G5793,Agents!A:E,2,FALSE)</f>
        <v>Morning</v>
      </c>
    </row>
    <row r="5794" spans="1:18" x14ac:dyDescent="0.35">
      <c r="A5794" t="s">
        <v>9298</v>
      </c>
      <c r="B5794" t="s">
        <v>8406</v>
      </c>
      <c r="C5794" t="s">
        <v>50</v>
      </c>
      <c r="D5794" t="s">
        <v>26</v>
      </c>
      <c r="E5794" s="1">
        <v>46033.800694444442</v>
      </c>
      <c r="F5794" s="1">
        <v>46034.884027777778</v>
      </c>
      <c r="G5794" t="s">
        <v>39</v>
      </c>
      <c r="H5794" t="s">
        <v>15</v>
      </c>
      <c r="I5794" t="s">
        <v>16</v>
      </c>
      <c r="J5794">
        <v>4</v>
      </c>
      <c r="K5794" t="str">
        <f>IF(tickets_dataset[[#This Row],[status]] = "Closed", "Yes","No")</f>
        <v>Yes</v>
      </c>
      <c r="L5794" s="2">
        <f t="shared" si="360"/>
        <v>26.000000000058208</v>
      </c>
      <c r="M5794" t="str">
        <f t="shared" si="361"/>
        <v>No</v>
      </c>
      <c r="N5794" t="str">
        <f t="shared" si="362"/>
        <v>Jan</v>
      </c>
      <c r="O5794" s="2">
        <f t="shared" si="363"/>
        <v>1.0833333333357587</v>
      </c>
      <c r="P5794" t="str">
        <f>VLOOKUP(G5794,Agents!A:E,4,FALSE)</f>
        <v>Team3</v>
      </c>
      <c r="Q5794" t="str">
        <f>VLOOKUP(G5794,Agents!A:E,5,FALSE)</f>
        <v>Mid</v>
      </c>
      <c r="R5794" t="str">
        <f>VLOOKUP(G5794,Agents!A:E,2,FALSE)</f>
        <v>Night</v>
      </c>
    </row>
    <row r="5795" spans="1:18" x14ac:dyDescent="0.35">
      <c r="A5795" t="s">
        <v>9299</v>
      </c>
      <c r="B5795" t="s">
        <v>8597</v>
      </c>
      <c r="C5795" t="s">
        <v>34</v>
      </c>
      <c r="D5795" t="s">
        <v>38</v>
      </c>
      <c r="E5795" s="1">
        <v>46101.90625</v>
      </c>
      <c r="F5795" s="1">
        <v>46102.489583333336</v>
      </c>
      <c r="G5795" t="s">
        <v>170</v>
      </c>
      <c r="H5795" t="s">
        <v>15</v>
      </c>
      <c r="I5795" t="s">
        <v>16</v>
      </c>
      <c r="J5795">
        <v>5</v>
      </c>
      <c r="K5795" t="str">
        <f>IF(tickets_dataset[[#This Row],[status]] = "Closed", "Yes","No")</f>
        <v>Yes</v>
      </c>
      <c r="L5795" s="2">
        <f t="shared" si="360"/>
        <v>14.000000000058208</v>
      </c>
      <c r="M5795" t="str">
        <f t="shared" si="361"/>
        <v>No</v>
      </c>
      <c r="N5795" t="str">
        <f t="shared" si="362"/>
        <v>Mar</v>
      </c>
      <c r="O5795" s="2">
        <f t="shared" si="363"/>
        <v>0.58333333333575865</v>
      </c>
      <c r="P5795" t="str">
        <f>VLOOKUP(G5795,Agents!A:E,4,FALSE)</f>
        <v>Team5</v>
      </c>
      <c r="Q5795" t="str">
        <f>VLOOKUP(G5795,Agents!A:E,5,FALSE)</f>
        <v>Junior</v>
      </c>
      <c r="R5795" t="str">
        <f>VLOOKUP(G5795,Agents!A:E,2,FALSE)</f>
        <v>Night</v>
      </c>
    </row>
    <row r="5796" spans="1:18" x14ac:dyDescent="0.35">
      <c r="A5796" t="s">
        <v>9300</v>
      </c>
      <c r="B5796" t="s">
        <v>1906</v>
      </c>
      <c r="C5796" t="s">
        <v>12</v>
      </c>
      <c r="D5796" t="s">
        <v>13</v>
      </c>
      <c r="E5796" s="1">
        <v>46059.131249999999</v>
      </c>
      <c r="F5796" s="1">
        <v>46059.381249999999</v>
      </c>
      <c r="G5796" t="s">
        <v>83</v>
      </c>
      <c r="H5796" t="s">
        <v>132</v>
      </c>
      <c r="I5796" t="s">
        <v>16</v>
      </c>
      <c r="J5796">
        <v>4</v>
      </c>
      <c r="K5796" t="str">
        <f>IF(tickets_dataset[[#This Row],[status]] = "Closed", "Yes","No")</f>
        <v>No</v>
      </c>
      <c r="L5796" s="2">
        <f t="shared" si="360"/>
        <v>6</v>
      </c>
      <c r="M5796" t="str">
        <f t="shared" si="361"/>
        <v>No</v>
      </c>
      <c r="N5796" t="str">
        <f t="shared" si="362"/>
        <v>Feb</v>
      </c>
      <c r="O5796" s="2">
        <f t="shared" si="363"/>
        <v>0.25</v>
      </c>
      <c r="P5796" t="str">
        <f>VLOOKUP(G5796,Agents!A:E,4,FALSE)</f>
        <v>Team2</v>
      </c>
      <c r="Q5796" t="str">
        <f>VLOOKUP(G5796,Agents!A:E,5,FALSE)</f>
        <v>Junior</v>
      </c>
      <c r="R5796" t="str">
        <f>VLOOKUP(G5796,Agents!A:E,2,FALSE)</f>
        <v>Night</v>
      </c>
    </row>
    <row r="5797" spans="1:18" x14ac:dyDescent="0.35">
      <c r="A5797" t="s">
        <v>9301</v>
      </c>
      <c r="B5797" t="s">
        <v>7830</v>
      </c>
      <c r="C5797" t="s">
        <v>76</v>
      </c>
      <c r="D5797" t="s">
        <v>13</v>
      </c>
      <c r="E5797" s="1">
        <v>46047.295138888891</v>
      </c>
      <c r="F5797" s="1">
        <v>46049.045138888891</v>
      </c>
      <c r="G5797" t="s">
        <v>128</v>
      </c>
      <c r="H5797" t="s">
        <v>15</v>
      </c>
      <c r="I5797" t="s">
        <v>16</v>
      </c>
      <c r="J5797">
        <v>5</v>
      </c>
      <c r="K5797" t="str">
        <f>IF(tickets_dataset[[#This Row],[status]] = "Closed", "Yes","No")</f>
        <v>Yes</v>
      </c>
      <c r="L5797" s="2">
        <f t="shared" si="360"/>
        <v>42</v>
      </c>
      <c r="M5797" t="str">
        <f t="shared" si="361"/>
        <v>No</v>
      </c>
      <c r="N5797" t="str">
        <f t="shared" si="362"/>
        <v>Jan</v>
      </c>
      <c r="O5797" s="2">
        <f t="shared" si="363"/>
        <v>1.75</v>
      </c>
      <c r="P5797" t="str">
        <f>VLOOKUP(G5797,Agents!A:E,4,FALSE)</f>
        <v>Team4</v>
      </c>
      <c r="Q5797" t="str">
        <f>VLOOKUP(G5797,Agents!A:E,5,FALSE)</f>
        <v>Mid</v>
      </c>
      <c r="R5797" t="str">
        <f>VLOOKUP(G5797,Agents!A:E,2,FALSE)</f>
        <v>Night</v>
      </c>
    </row>
    <row r="5798" spans="1:18" x14ac:dyDescent="0.35">
      <c r="A5798" t="s">
        <v>9302</v>
      </c>
      <c r="B5798" t="s">
        <v>7494</v>
      </c>
      <c r="C5798" t="s">
        <v>76</v>
      </c>
      <c r="D5798" t="s">
        <v>26</v>
      </c>
      <c r="E5798" s="1">
        <v>46065.40625</v>
      </c>
      <c r="F5798" s="1">
        <v>46066.572916666664</v>
      </c>
      <c r="G5798" t="s">
        <v>100</v>
      </c>
      <c r="H5798" t="s">
        <v>15</v>
      </c>
      <c r="I5798" t="s">
        <v>16</v>
      </c>
      <c r="J5798">
        <v>4</v>
      </c>
      <c r="K5798" t="str">
        <f>IF(tickets_dataset[[#This Row],[status]] = "Closed", "Yes","No")</f>
        <v>Yes</v>
      </c>
      <c r="L5798" s="2">
        <f t="shared" si="360"/>
        <v>27.999999999941792</v>
      </c>
      <c r="M5798" t="str">
        <f t="shared" si="361"/>
        <v>No</v>
      </c>
      <c r="N5798" t="str">
        <f t="shared" si="362"/>
        <v>Feb</v>
      </c>
      <c r="O5798" s="2">
        <f t="shared" si="363"/>
        <v>1.1666666666642413</v>
      </c>
      <c r="P5798" t="str">
        <f>VLOOKUP(G5798,Agents!A:E,4,FALSE)</f>
        <v>Team4</v>
      </c>
      <c r="Q5798" t="str">
        <f>VLOOKUP(G5798,Agents!A:E,5,FALSE)</f>
        <v>Junior</v>
      </c>
      <c r="R5798" t="str">
        <f>VLOOKUP(G5798,Agents!A:E,2,FALSE)</f>
        <v>Evening</v>
      </c>
    </row>
    <row r="5799" spans="1:18" x14ac:dyDescent="0.35">
      <c r="A5799" t="s">
        <v>9303</v>
      </c>
      <c r="B5799" t="s">
        <v>854</v>
      </c>
      <c r="C5799" t="s">
        <v>76</v>
      </c>
      <c r="D5799" t="s">
        <v>13</v>
      </c>
      <c r="E5799" s="1">
        <v>46073.783333333333</v>
      </c>
      <c r="F5799" s="1">
        <v>46074.491666666669</v>
      </c>
      <c r="G5799" t="s">
        <v>206</v>
      </c>
      <c r="H5799" t="s">
        <v>15</v>
      </c>
      <c r="I5799" t="s">
        <v>16</v>
      </c>
      <c r="J5799">
        <v>5</v>
      </c>
      <c r="K5799" t="str">
        <f>IF(tickets_dataset[[#This Row],[status]] = "Closed", "Yes","No")</f>
        <v>Yes</v>
      </c>
      <c r="L5799" s="2">
        <f t="shared" si="360"/>
        <v>17.000000000058208</v>
      </c>
      <c r="M5799" t="str">
        <f t="shared" si="361"/>
        <v>No</v>
      </c>
      <c r="N5799" t="str">
        <f t="shared" si="362"/>
        <v>Feb</v>
      </c>
      <c r="O5799" s="2">
        <f t="shared" si="363"/>
        <v>0.70833333333575865</v>
      </c>
      <c r="P5799" t="str">
        <f>VLOOKUP(G5799,Agents!A:E,4,FALSE)</f>
        <v>Team5</v>
      </c>
      <c r="Q5799" t="str">
        <f>VLOOKUP(G5799,Agents!A:E,5,FALSE)</f>
        <v>Junior</v>
      </c>
      <c r="R5799" t="str">
        <f>VLOOKUP(G5799,Agents!A:E,2,FALSE)</f>
        <v>Evening</v>
      </c>
    </row>
    <row r="5800" spans="1:18" x14ac:dyDescent="0.35">
      <c r="A5800" t="s">
        <v>9304</v>
      </c>
      <c r="B5800" t="s">
        <v>2309</v>
      </c>
      <c r="C5800" t="s">
        <v>12</v>
      </c>
      <c r="D5800" t="s">
        <v>13</v>
      </c>
      <c r="E5800" s="1">
        <v>46068.090277777781</v>
      </c>
      <c r="F5800" s="1">
        <v>46068.298611111109</v>
      </c>
      <c r="G5800" t="s">
        <v>62</v>
      </c>
      <c r="H5800" t="s">
        <v>15</v>
      </c>
      <c r="I5800" t="s">
        <v>16</v>
      </c>
      <c r="J5800">
        <v>4</v>
      </c>
      <c r="K5800" t="str">
        <f>IF(tickets_dataset[[#This Row],[status]] = "Closed", "Yes","No")</f>
        <v>Yes</v>
      </c>
      <c r="L5800" s="2">
        <f t="shared" si="360"/>
        <v>4.9999999998835847</v>
      </c>
      <c r="M5800" t="str">
        <f t="shared" si="361"/>
        <v>No</v>
      </c>
      <c r="N5800" t="str">
        <f t="shared" si="362"/>
        <v>Feb</v>
      </c>
      <c r="O5800" s="2">
        <f t="shared" si="363"/>
        <v>0.20833333332848269</v>
      </c>
      <c r="P5800" t="str">
        <f>VLOOKUP(G5800,Agents!A:E,4,FALSE)</f>
        <v>Team1</v>
      </c>
      <c r="Q5800" t="str">
        <f>VLOOKUP(G5800,Agents!A:E,5,FALSE)</f>
        <v>Junior</v>
      </c>
      <c r="R5800" t="str">
        <f>VLOOKUP(G5800,Agents!A:E,2,FALSE)</f>
        <v>Morning</v>
      </c>
    </row>
    <row r="5801" spans="1:18" x14ac:dyDescent="0.35">
      <c r="A5801" t="s">
        <v>9305</v>
      </c>
      <c r="B5801" t="s">
        <v>9077</v>
      </c>
      <c r="C5801" t="s">
        <v>34</v>
      </c>
      <c r="D5801" t="s">
        <v>26</v>
      </c>
      <c r="E5801" s="1">
        <v>46042.050694444442</v>
      </c>
      <c r="F5801" s="1">
        <v>46043.050694444442</v>
      </c>
      <c r="G5801" t="s">
        <v>19</v>
      </c>
      <c r="H5801" t="s">
        <v>15</v>
      </c>
      <c r="I5801" t="s">
        <v>16</v>
      </c>
      <c r="J5801">
        <v>3</v>
      </c>
      <c r="K5801" t="str">
        <f>IF(tickets_dataset[[#This Row],[status]] = "Closed", "Yes","No")</f>
        <v>Yes</v>
      </c>
      <c r="L5801" s="2">
        <f t="shared" si="360"/>
        <v>24</v>
      </c>
      <c r="M5801" t="str">
        <f t="shared" si="361"/>
        <v>No</v>
      </c>
      <c r="N5801" t="str">
        <f t="shared" si="362"/>
        <v>Jan</v>
      </c>
      <c r="O5801" s="2">
        <f t="shared" si="363"/>
        <v>1</v>
      </c>
      <c r="P5801" t="str">
        <f>VLOOKUP(G5801,Agents!A:E,4,FALSE)</f>
        <v>Team4</v>
      </c>
      <c r="Q5801" t="str">
        <f>VLOOKUP(G5801,Agents!A:E,5,FALSE)</f>
        <v>Senior</v>
      </c>
      <c r="R5801" t="str">
        <f>VLOOKUP(G5801,Agents!A:E,2,FALSE)</f>
        <v>Evening</v>
      </c>
    </row>
    <row r="5802" spans="1:18" x14ac:dyDescent="0.35">
      <c r="A5802" t="s">
        <v>9306</v>
      </c>
      <c r="B5802" t="s">
        <v>9307</v>
      </c>
      <c r="C5802" t="s">
        <v>34</v>
      </c>
      <c r="D5802" t="s">
        <v>38</v>
      </c>
      <c r="E5802" s="1">
        <v>46080.501388888886</v>
      </c>
      <c r="F5802" s="1">
        <v>46081.459722222222</v>
      </c>
      <c r="G5802" t="s">
        <v>56</v>
      </c>
      <c r="H5802" t="s">
        <v>15</v>
      </c>
      <c r="I5802" t="s">
        <v>16</v>
      </c>
      <c r="J5802">
        <v>5</v>
      </c>
      <c r="K5802" t="str">
        <f>IF(tickets_dataset[[#This Row],[status]] = "Closed", "Yes","No")</f>
        <v>Yes</v>
      </c>
      <c r="L5802" s="2">
        <f t="shared" si="360"/>
        <v>23.000000000058208</v>
      </c>
      <c r="M5802" t="str">
        <f t="shared" si="361"/>
        <v>No</v>
      </c>
      <c r="N5802" t="str">
        <f t="shared" si="362"/>
        <v>Feb</v>
      </c>
      <c r="O5802" s="2">
        <f t="shared" si="363"/>
        <v>0.95833333333575865</v>
      </c>
      <c r="P5802" t="str">
        <f>VLOOKUP(G5802,Agents!A:E,4,FALSE)</f>
        <v>Team1</v>
      </c>
      <c r="Q5802" t="str">
        <f>VLOOKUP(G5802,Agents!A:E,5,FALSE)</f>
        <v>Senior</v>
      </c>
      <c r="R5802" t="str">
        <f>VLOOKUP(G5802,Agents!A:E,2,FALSE)</f>
        <v>Night</v>
      </c>
    </row>
    <row r="5803" spans="1:18" x14ac:dyDescent="0.35">
      <c r="A5803" t="s">
        <v>9308</v>
      </c>
      <c r="B5803" t="s">
        <v>2038</v>
      </c>
      <c r="C5803" t="s">
        <v>34</v>
      </c>
      <c r="D5803" t="s">
        <v>38</v>
      </c>
      <c r="E5803" s="1">
        <v>46051.682638888888</v>
      </c>
      <c r="F5803" s="1">
        <v>46054.307638888888</v>
      </c>
      <c r="G5803" t="s">
        <v>422</v>
      </c>
      <c r="H5803" t="s">
        <v>15</v>
      </c>
      <c r="I5803" t="s">
        <v>16</v>
      </c>
      <c r="J5803">
        <v>4</v>
      </c>
      <c r="K5803" t="str">
        <f>IF(tickets_dataset[[#This Row],[status]] = "Closed", "Yes","No")</f>
        <v>Yes</v>
      </c>
      <c r="L5803" s="2">
        <f t="shared" si="360"/>
        <v>63</v>
      </c>
      <c r="M5803" t="str">
        <f t="shared" si="361"/>
        <v>Yes</v>
      </c>
      <c r="N5803" t="str">
        <f t="shared" si="362"/>
        <v>Jan</v>
      </c>
      <c r="O5803" s="2">
        <f t="shared" si="363"/>
        <v>2.625</v>
      </c>
      <c r="P5803" t="str">
        <f>VLOOKUP(G5803,Agents!A:E,4,FALSE)</f>
        <v>Team5</v>
      </c>
      <c r="Q5803" t="str">
        <f>VLOOKUP(G5803,Agents!A:E,5,FALSE)</f>
        <v>Mid</v>
      </c>
      <c r="R5803" t="str">
        <f>VLOOKUP(G5803,Agents!A:E,2,FALSE)</f>
        <v>Evening</v>
      </c>
    </row>
    <row r="5804" spans="1:18" x14ac:dyDescent="0.35">
      <c r="A5804" t="s">
        <v>9309</v>
      </c>
      <c r="B5804" t="s">
        <v>9310</v>
      </c>
      <c r="C5804" t="s">
        <v>76</v>
      </c>
      <c r="D5804" t="s">
        <v>13</v>
      </c>
      <c r="E5804" s="1">
        <v>46024.195138888892</v>
      </c>
      <c r="F5804" s="1">
        <v>46025.77847222222</v>
      </c>
      <c r="G5804" t="s">
        <v>422</v>
      </c>
      <c r="H5804" t="s">
        <v>15</v>
      </c>
      <c r="I5804" t="s">
        <v>16</v>
      </c>
      <c r="J5804">
        <v>3</v>
      </c>
      <c r="K5804" t="str">
        <f>IF(tickets_dataset[[#This Row],[status]] = "Closed", "Yes","No")</f>
        <v>Yes</v>
      </c>
      <c r="L5804" s="2">
        <f t="shared" si="360"/>
        <v>37.999999999883585</v>
      </c>
      <c r="M5804" t="str">
        <f t="shared" si="361"/>
        <v>No</v>
      </c>
      <c r="N5804" t="str">
        <f t="shared" si="362"/>
        <v>Jan</v>
      </c>
      <c r="O5804" s="2">
        <f t="shared" si="363"/>
        <v>1.5833333333284827</v>
      </c>
      <c r="P5804" t="str">
        <f>VLOOKUP(G5804,Agents!A:E,4,FALSE)</f>
        <v>Team5</v>
      </c>
      <c r="Q5804" t="str">
        <f>VLOOKUP(G5804,Agents!A:E,5,FALSE)</f>
        <v>Mid</v>
      </c>
      <c r="R5804" t="str">
        <f>VLOOKUP(G5804,Agents!A:E,2,FALSE)</f>
        <v>Evening</v>
      </c>
    </row>
    <row r="5805" spans="1:18" x14ac:dyDescent="0.35">
      <c r="A5805" t="s">
        <v>9311</v>
      </c>
      <c r="B5805" t="s">
        <v>4999</v>
      </c>
      <c r="C5805" t="s">
        <v>76</v>
      </c>
      <c r="D5805" t="s">
        <v>26</v>
      </c>
      <c r="E5805" s="1">
        <v>46053.17083333333</v>
      </c>
      <c r="F5805" s="1">
        <v>46056.087500000001</v>
      </c>
      <c r="G5805" t="s">
        <v>128</v>
      </c>
      <c r="H5805" t="s">
        <v>15</v>
      </c>
      <c r="I5805" t="s">
        <v>16</v>
      </c>
      <c r="J5805">
        <v>3</v>
      </c>
      <c r="K5805" t="str">
        <f>IF(tickets_dataset[[#This Row],[status]] = "Closed", "Yes","No")</f>
        <v>Yes</v>
      </c>
      <c r="L5805" s="2">
        <f t="shared" si="360"/>
        <v>70.000000000116415</v>
      </c>
      <c r="M5805" t="str">
        <f t="shared" si="361"/>
        <v>Yes</v>
      </c>
      <c r="N5805" t="str">
        <f t="shared" si="362"/>
        <v>Jan</v>
      </c>
      <c r="O5805" s="2">
        <f t="shared" si="363"/>
        <v>2.9166666666715173</v>
      </c>
      <c r="P5805" t="str">
        <f>VLOOKUP(G5805,Agents!A:E,4,FALSE)</f>
        <v>Team4</v>
      </c>
      <c r="Q5805" t="str">
        <f>VLOOKUP(G5805,Agents!A:E,5,FALSE)</f>
        <v>Mid</v>
      </c>
      <c r="R5805" t="str">
        <f>VLOOKUP(G5805,Agents!A:E,2,FALSE)</f>
        <v>Night</v>
      </c>
    </row>
    <row r="5806" spans="1:18" x14ac:dyDescent="0.35">
      <c r="A5806" t="s">
        <v>9312</v>
      </c>
      <c r="B5806" t="s">
        <v>9313</v>
      </c>
      <c r="C5806" t="s">
        <v>12</v>
      </c>
      <c r="D5806" t="s">
        <v>26</v>
      </c>
      <c r="E5806" s="1">
        <v>46073.668055555558</v>
      </c>
      <c r="F5806" s="1">
        <v>46075.376388888886</v>
      </c>
      <c r="G5806" t="s">
        <v>221</v>
      </c>
      <c r="H5806" t="s">
        <v>15</v>
      </c>
      <c r="I5806" t="s">
        <v>16</v>
      </c>
      <c r="J5806">
        <v>4</v>
      </c>
      <c r="K5806" t="str">
        <f>IF(tickets_dataset[[#This Row],[status]] = "Closed", "Yes","No")</f>
        <v>Yes</v>
      </c>
      <c r="L5806" s="2">
        <f t="shared" si="360"/>
        <v>40.999999999883585</v>
      </c>
      <c r="M5806" t="str">
        <f t="shared" si="361"/>
        <v>No</v>
      </c>
      <c r="N5806" t="str">
        <f t="shared" si="362"/>
        <v>Feb</v>
      </c>
      <c r="O5806" s="2">
        <f t="shared" si="363"/>
        <v>1.7083333333284827</v>
      </c>
      <c r="P5806" t="str">
        <f>VLOOKUP(G5806,Agents!A:E,4,FALSE)</f>
        <v>Team4</v>
      </c>
      <c r="Q5806" t="str">
        <f>VLOOKUP(G5806,Agents!A:E,5,FALSE)</f>
        <v>Senior</v>
      </c>
      <c r="R5806" t="str">
        <f>VLOOKUP(G5806,Agents!A:E,2,FALSE)</f>
        <v>Morning</v>
      </c>
    </row>
    <row r="5807" spans="1:18" x14ac:dyDescent="0.35">
      <c r="A5807" t="s">
        <v>9314</v>
      </c>
      <c r="B5807" t="s">
        <v>1028</v>
      </c>
      <c r="C5807" t="s">
        <v>50</v>
      </c>
      <c r="D5807" t="s">
        <v>26</v>
      </c>
      <c r="E5807" s="1">
        <v>46091.209722222222</v>
      </c>
      <c r="F5807" s="1">
        <v>46092.959722222222</v>
      </c>
      <c r="G5807" t="s">
        <v>128</v>
      </c>
      <c r="H5807" t="s">
        <v>15</v>
      </c>
      <c r="I5807" t="s">
        <v>16</v>
      </c>
      <c r="J5807">
        <v>4</v>
      </c>
      <c r="K5807" t="str">
        <f>IF(tickets_dataset[[#This Row],[status]] = "Closed", "Yes","No")</f>
        <v>Yes</v>
      </c>
      <c r="L5807" s="2">
        <f t="shared" si="360"/>
        <v>42</v>
      </c>
      <c r="M5807" t="str">
        <f t="shared" si="361"/>
        <v>No</v>
      </c>
      <c r="N5807" t="str">
        <f t="shared" si="362"/>
        <v>Mar</v>
      </c>
      <c r="O5807" s="2">
        <f t="shared" si="363"/>
        <v>1.75</v>
      </c>
      <c r="P5807" t="str">
        <f>VLOOKUP(G5807,Agents!A:E,4,FALSE)</f>
        <v>Team4</v>
      </c>
      <c r="Q5807" t="str">
        <f>VLOOKUP(G5807,Agents!A:E,5,FALSE)</f>
        <v>Mid</v>
      </c>
      <c r="R5807" t="str">
        <f>VLOOKUP(G5807,Agents!A:E,2,FALSE)</f>
        <v>Night</v>
      </c>
    </row>
    <row r="5808" spans="1:18" x14ac:dyDescent="0.35">
      <c r="A5808" t="s">
        <v>9315</v>
      </c>
      <c r="B5808" t="s">
        <v>2843</v>
      </c>
      <c r="C5808" t="s">
        <v>12</v>
      </c>
      <c r="D5808" t="s">
        <v>13</v>
      </c>
      <c r="E5808" s="1">
        <v>46073.888194444444</v>
      </c>
      <c r="F5808" s="1">
        <v>46075.84652777778</v>
      </c>
      <c r="G5808" t="s">
        <v>159</v>
      </c>
      <c r="H5808" t="s">
        <v>15</v>
      </c>
      <c r="I5808" t="s">
        <v>16</v>
      </c>
      <c r="J5808">
        <v>5</v>
      </c>
      <c r="K5808" t="str">
        <f>IF(tickets_dataset[[#This Row],[status]] = "Closed", "Yes","No")</f>
        <v>Yes</v>
      </c>
      <c r="L5808" s="2">
        <f t="shared" si="360"/>
        <v>47.000000000058208</v>
      </c>
      <c r="M5808" t="str">
        <f t="shared" si="361"/>
        <v>No</v>
      </c>
      <c r="N5808" t="str">
        <f t="shared" si="362"/>
        <v>Feb</v>
      </c>
      <c r="O5808" s="2">
        <f t="shared" si="363"/>
        <v>1.9583333333357587</v>
      </c>
      <c r="P5808" t="str">
        <f>VLOOKUP(G5808,Agents!A:E,4,FALSE)</f>
        <v>Team4</v>
      </c>
      <c r="Q5808" t="str">
        <f>VLOOKUP(G5808,Agents!A:E,5,FALSE)</f>
        <v>Mid</v>
      </c>
      <c r="R5808" t="str">
        <f>VLOOKUP(G5808,Agents!A:E,2,FALSE)</f>
        <v>Night</v>
      </c>
    </row>
    <row r="5809" spans="1:18" x14ac:dyDescent="0.35">
      <c r="A5809" t="s">
        <v>9316</v>
      </c>
      <c r="B5809" t="s">
        <v>9317</v>
      </c>
      <c r="C5809" t="s">
        <v>50</v>
      </c>
      <c r="D5809" t="s">
        <v>26</v>
      </c>
      <c r="E5809" s="1">
        <v>46050.920138888891</v>
      </c>
      <c r="F5809" s="1">
        <v>46051.628472222219</v>
      </c>
      <c r="G5809" t="s">
        <v>31</v>
      </c>
      <c r="H5809" t="s">
        <v>15</v>
      </c>
      <c r="I5809" t="s">
        <v>16</v>
      </c>
      <c r="J5809">
        <v>3</v>
      </c>
      <c r="K5809" t="str">
        <f>IF(tickets_dataset[[#This Row],[status]] = "Closed", "Yes","No")</f>
        <v>Yes</v>
      </c>
      <c r="L5809" s="2">
        <f t="shared" si="360"/>
        <v>16.999999999883585</v>
      </c>
      <c r="M5809" t="str">
        <f t="shared" si="361"/>
        <v>No</v>
      </c>
      <c r="N5809" t="str">
        <f t="shared" si="362"/>
        <v>Jan</v>
      </c>
      <c r="O5809" s="2">
        <f t="shared" si="363"/>
        <v>0.70833333332848269</v>
      </c>
      <c r="P5809" t="str">
        <f>VLOOKUP(G5809,Agents!A:E,4,FALSE)</f>
        <v>Team5</v>
      </c>
      <c r="Q5809" t="str">
        <f>VLOOKUP(G5809,Agents!A:E,5,FALSE)</f>
        <v>Senior</v>
      </c>
      <c r="R5809" t="str">
        <f>VLOOKUP(G5809,Agents!A:E,2,FALSE)</f>
        <v>Evening</v>
      </c>
    </row>
    <row r="5810" spans="1:18" x14ac:dyDescent="0.35">
      <c r="A5810" t="s">
        <v>9318</v>
      </c>
      <c r="B5810" t="s">
        <v>9319</v>
      </c>
      <c r="C5810" t="s">
        <v>34</v>
      </c>
      <c r="D5810" t="s">
        <v>38</v>
      </c>
      <c r="E5810" s="1">
        <v>46069.388194444444</v>
      </c>
      <c r="F5810" s="1">
        <v>46072.554861111108</v>
      </c>
      <c r="G5810" t="s">
        <v>190</v>
      </c>
      <c r="H5810" t="s">
        <v>28</v>
      </c>
      <c r="I5810" t="s">
        <v>16</v>
      </c>
      <c r="J5810">
        <v>3</v>
      </c>
      <c r="K5810" t="str">
        <f>IF(tickets_dataset[[#This Row],[status]] = "Closed", "Yes","No")</f>
        <v>No</v>
      </c>
      <c r="L5810" s="2">
        <f t="shared" si="360"/>
        <v>75.999999999941792</v>
      </c>
      <c r="M5810" t="str">
        <f t="shared" si="361"/>
        <v>Yes</v>
      </c>
      <c r="N5810" t="str">
        <f t="shared" si="362"/>
        <v>Feb</v>
      </c>
      <c r="O5810" s="2">
        <f t="shared" si="363"/>
        <v>3.1666666666642413</v>
      </c>
      <c r="P5810" t="str">
        <f>VLOOKUP(G5810,Agents!A:E,4,FALSE)</f>
        <v>Team1</v>
      </c>
      <c r="Q5810" t="str">
        <f>VLOOKUP(G5810,Agents!A:E,5,FALSE)</f>
        <v>Senior</v>
      </c>
      <c r="R5810" t="str">
        <f>VLOOKUP(G5810,Agents!A:E,2,FALSE)</f>
        <v>Night</v>
      </c>
    </row>
    <row r="5811" spans="1:18" x14ac:dyDescent="0.35">
      <c r="A5811" t="s">
        <v>9320</v>
      </c>
      <c r="B5811" t="s">
        <v>1082</v>
      </c>
      <c r="C5811" t="s">
        <v>12</v>
      </c>
      <c r="D5811" t="s">
        <v>26</v>
      </c>
      <c r="E5811" s="1">
        <v>46109.637499999997</v>
      </c>
      <c r="F5811" s="1">
        <v>46112.304166666669</v>
      </c>
      <c r="G5811" t="s">
        <v>206</v>
      </c>
      <c r="H5811" t="s">
        <v>132</v>
      </c>
      <c r="I5811" t="s">
        <v>16</v>
      </c>
      <c r="J5811">
        <v>4</v>
      </c>
      <c r="K5811" t="str">
        <f>IF(tickets_dataset[[#This Row],[status]] = "Closed", "Yes","No")</f>
        <v>No</v>
      </c>
      <c r="L5811" s="2">
        <f t="shared" si="360"/>
        <v>64.000000000116415</v>
      </c>
      <c r="M5811" t="str">
        <f t="shared" si="361"/>
        <v>Yes</v>
      </c>
      <c r="N5811" t="str">
        <f t="shared" si="362"/>
        <v>Mar</v>
      </c>
      <c r="O5811" s="2">
        <f t="shared" si="363"/>
        <v>2.6666666666715173</v>
      </c>
      <c r="P5811" t="str">
        <f>VLOOKUP(G5811,Agents!A:E,4,FALSE)</f>
        <v>Team5</v>
      </c>
      <c r="Q5811" t="str">
        <f>VLOOKUP(G5811,Agents!A:E,5,FALSE)</f>
        <v>Junior</v>
      </c>
      <c r="R5811" t="str">
        <f>VLOOKUP(G5811,Agents!A:E,2,FALSE)</f>
        <v>Evening</v>
      </c>
    </row>
    <row r="5812" spans="1:18" x14ac:dyDescent="0.35">
      <c r="A5812" t="s">
        <v>9321</v>
      </c>
      <c r="B5812" t="s">
        <v>4496</v>
      </c>
      <c r="C5812" t="s">
        <v>34</v>
      </c>
      <c r="D5812" t="s">
        <v>13</v>
      </c>
      <c r="E5812" s="1">
        <v>46090.411111111112</v>
      </c>
      <c r="F5812" s="1">
        <v>46092.077777777777</v>
      </c>
      <c r="G5812" t="s">
        <v>167</v>
      </c>
      <c r="H5812" t="s">
        <v>15</v>
      </c>
      <c r="I5812" t="s">
        <v>16</v>
      </c>
      <c r="J5812">
        <v>5</v>
      </c>
      <c r="K5812" t="str">
        <f>IF(tickets_dataset[[#This Row],[status]] = "Closed", "Yes","No")</f>
        <v>Yes</v>
      </c>
      <c r="L5812" s="2">
        <f t="shared" si="360"/>
        <v>39.999999999941792</v>
      </c>
      <c r="M5812" t="str">
        <f t="shared" si="361"/>
        <v>No</v>
      </c>
      <c r="N5812" t="str">
        <f t="shared" si="362"/>
        <v>Mar</v>
      </c>
      <c r="O5812" s="2">
        <f t="shared" si="363"/>
        <v>1.6666666666642413</v>
      </c>
      <c r="P5812" t="str">
        <f>VLOOKUP(G5812,Agents!A:E,4,FALSE)</f>
        <v>Team3</v>
      </c>
      <c r="Q5812" t="str">
        <f>VLOOKUP(G5812,Agents!A:E,5,FALSE)</f>
        <v>Mid</v>
      </c>
      <c r="R5812" t="str">
        <f>VLOOKUP(G5812,Agents!A:E,2,FALSE)</f>
        <v>Evening</v>
      </c>
    </row>
    <row r="5813" spans="1:18" x14ac:dyDescent="0.35">
      <c r="A5813" t="s">
        <v>9322</v>
      </c>
      <c r="B5813" t="s">
        <v>3561</v>
      </c>
      <c r="C5813" t="s">
        <v>76</v>
      </c>
      <c r="D5813" t="s">
        <v>26</v>
      </c>
      <c r="E5813" s="1">
        <v>46063.717361111114</v>
      </c>
      <c r="F5813" s="1">
        <v>46064.925694444442</v>
      </c>
      <c r="G5813" t="s">
        <v>149</v>
      </c>
      <c r="H5813" t="s">
        <v>15</v>
      </c>
      <c r="I5813" t="s">
        <v>16</v>
      </c>
      <c r="J5813">
        <v>3</v>
      </c>
      <c r="K5813" t="str">
        <f>IF(tickets_dataset[[#This Row],[status]] = "Closed", "Yes","No")</f>
        <v>Yes</v>
      </c>
      <c r="L5813" s="2">
        <f t="shared" si="360"/>
        <v>28.999999999883585</v>
      </c>
      <c r="M5813" t="str">
        <f t="shared" si="361"/>
        <v>No</v>
      </c>
      <c r="N5813" t="str">
        <f t="shared" si="362"/>
        <v>Feb</v>
      </c>
      <c r="O5813" s="2">
        <f t="shared" si="363"/>
        <v>1.2083333333284827</v>
      </c>
      <c r="P5813" t="str">
        <f>VLOOKUP(G5813,Agents!A:E,4,FALSE)</f>
        <v>Team3</v>
      </c>
      <c r="Q5813" t="str">
        <f>VLOOKUP(G5813,Agents!A:E,5,FALSE)</f>
        <v>Mid</v>
      </c>
      <c r="R5813" t="str">
        <f>VLOOKUP(G5813,Agents!A:E,2,FALSE)</f>
        <v>Night</v>
      </c>
    </row>
    <row r="5814" spans="1:18" x14ac:dyDescent="0.35">
      <c r="A5814" t="s">
        <v>9323</v>
      </c>
      <c r="B5814" t="s">
        <v>9324</v>
      </c>
      <c r="C5814" t="s">
        <v>12</v>
      </c>
      <c r="D5814" t="s">
        <v>38</v>
      </c>
      <c r="E5814" s="1">
        <v>46032.777083333334</v>
      </c>
      <c r="F5814" s="1">
        <v>46033.23541666667</v>
      </c>
      <c r="G5814" t="s">
        <v>156</v>
      </c>
      <c r="H5814" t="s">
        <v>15</v>
      </c>
      <c r="I5814" t="s">
        <v>16</v>
      </c>
      <c r="J5814">
        <v>4</v>
      </c>
      <c r="K5814" t="str">
        <f>IF(tickets_dataset[[#This Row],[status]] = "Closed", "Yes","No")</f>
        <v>Yes</v>
      </c>
      <c r="L5814" s="2">
        <f t="shared" si="360"/>
        <v>11.000000000058208</v>
      </c>
      <c r="M5814" t="str">
        <f t="shared" si="361"/>
        <v>No</v>
      </c>
      <c r="N5814" t="str">
        <f t="shared" si="362"/>
        <v>Jan</v>
      </c>
      <c r="O5814" s="2">
        <f t="shared" si="363"/>
        <v>0.45833333333575865</v>
      </c>
      <c r="P5814" t="str">
        <f>VLOOKUP(G5814,Agents!A:E,4,FALSE)</f>
        <v>Team3</v>
      </c>
      <c r="Q5814" t="str">
        <f>VLOOKUP(G5814,Agents!A:E,5,FALSE)</f>
        <v>Mid</v>
      </c>
      <c r="R5814" t="str">
        <f>VLOOKUP(G5814,Agents!A:E,2,FALSE)</f>
        <v>Evening</v>
      </c>
    </row>
    <row r="5815" spans="1:18" x14ac:dyDescent="0.35">
      <c r="A5815" t="s">
        <v>9325</v>
      </c>
      <c r="B5815" t="s">
        <v>6598</v>
      </c>
      <c r="C5815" t="s">
        <v>12</v>
      </c>
      <c r="D5815" t="s">
        <v>38</v>
      </c>
      <c r="E5815" s="1">
        <v>46027.789583333331</v>
      </c>
      <c r="F5815" s="1">
        <v>46031.164583333331</v>
      </c>
      <c r="G5815" t="s">
        <v>53</v>
      </c>
      <c r="H5815" t="s">
        <v>15</v>
      </c>
      <c r="I5815" t="s">
        <v>16</v>
      </c>
      <c r="J5815">
        <v>2</v>
      </c>
      <c r="K5815" t="str">
        <f>IF(tickets_dataset[[#This Row],[status]] = "Closed", "Yes","No")</f>
        <v>Yes</v>
      </c>
      <c r="L5815" s="2">
        <f t="shared" si="360"/>
        <v>81</v>
      </c>
      <c r="M5815" t="str">
        <f t="shared" si="361"/>
        <v>Yes</v>
      </c>
      <c r="N5815" t="str">
        <f t="shared" si="362"/>
        <v>Jan</v>
      </c>
      <c r="O5815" s="2">
        <f t="shared" si="363"/>
        <v>3.375</v>
      </c>
      <c r="P5815" t="str">
        <f>VLOOKUP(G5815,Agents!A:E,4,FALSE)</f>
        <v>Team1</v>
      </c>
      <c r="Q5815" t="str">
        <f>VLOOKUP(G5815,Agents!A:E,5,FALSE)</f>
        <v>Junior</v>
      </c>
      <c r="R5815" t="str">
        <f>VLOOKUP(G5815,Agents!A:E,2,FALSE)</f>
        <v>Night</v>
      </c>
    </row>
    <row r="5816" spans="1:18" x14ac:dyDescent="0.35">
      <c r="A5816" t="s">
        <v>9326</v>
      </c>
      <c r="B5816" t="s">
        <v>751</v>
      </c>
      <c r="C5816" t="s">
        <v>34</v>
      </c>
      <c r="D5816" t="s">
        <v>13</v>
      </c>
      <c r="E5816" s="1">
        <v>46096.504166666666</v>
      </c>
      <c r="F5816" s="1">
        <v>46096.712500000001</v>
      </c>
      <c r="G5816" t="s">
        <v>59</v>
      </c>
      <c r="H5816" t="s">
        <v>132</v>
      </c>
      <c r="I5816" t="s">
        <v>16</v>
      </c>
      <c r="J5816">
        <v>3</v>
      </c>
      <c r="K5816" t="str">
        <f>IF(tickets_dataset[[#This Row],[status]] = "Closed", "Yes","No")</f>
        <v>No</v>
      </c>
      <c r="L5816" s="2">
        <f t="shared" si="360"/>
        <v>5.0000000000582077</v>
      </c>
      <c r="M5816" t="str">
        <f t="shared" si="361"/>
        <v>No</v>
      </c>
      <c r="N5816" t="str">
        <f t="shared" si="362"/>
        <v>Mar</v>
      </c>
      <c r="O5816" s="2">
        <f t="shared" si="363"/>
        <v>0.20833333333575865</v>
      </c>
      <c r="P5816" t="str">
        <f>VLOOKUP(G5816,Agents!A:E,4,FALSE)</f>
        <v>Team3</v>
      </c>
      <c r="Q5816" t="str">
        <f>VLOOKUP(G5816,Agents!A:E,5,FALSE)</f>
        <v>Senior</v>
      </c>
      <c r="R5816" t="str">
        <f>VLOOKUP(G5816,Agents!A:E,2,FALSE)</f>
        <v>Night</v>
      </c>
    </row>
    <row r="5817" spans="1:18" x14ac:dyDescent="0.35">
      <c r="A5817" t="s">
        <v>9327</v>
      </c>
      <c r="B5817" t="s">
        <v>2629</v>
      </c>
      <c r="C5817" t="s">
        <v>22</v>
      </c>
      <c r="D5817" t="s">
        <v>13</v>
      </c>
      <c r="E5817" s="1">
        <v>46044.105555555558</v>
      </c>
      <c r="F5817" s="1">
        <v>46045.438888888886</v>
      </c>
      <c r="G5817" t="s">
        <v>422</v>
      </c>
      <c r="H5817" t="s">
        <v>15</v>
      </c>
      <c r="I5817" t="s">
        <v>16</v>
      </c>
      <c r="J5817">
        <v>4</v>
      </c>
      <c r="K5817" t="str">
        <f>IF(tickets_dataset[[#This Row],[status]] = "Closed", "Yes","No")</f>
        <v>Yes</v>
      </c>
      <c r="L5817" s="2">
        <f t="shared" si="360"/>
        <v>31.999999999883585</v>
      </c>
      <c r="M5817" t="str">
        <f t="shared" si="361"/>
        <v>No</v>
      </c>
      <c r="N5817" t="str">
        <f t="shared" si="362"/>
        <v>Jan</v>
      </c>
      <c r="O5817" s="2">
        <f t="shared" si="363"/>
        <v>1.3333333333284827</v>
      </c>
      <c r="P5817" t="str">
        <f>VLOOKUP(G5817,Agents!A:E,4,FALSE)</f>
        <v>Team5</v>
      </c>
      <c r="Q5817" t="str">
        <f>VLOOKUP(G5817,Agents!A:E,5,FALSE)</f>
        <v>Mid</v>
      </c>
      <c r="R5817" t="str">
        <f>VLOOKUP(G5817,Agents!A:E,2,FALSE)</f>
        <v>Evening</v>
      </c>
    </row>
    <row r="5818" spans="1:18" x14ac:dyDescent="0.35">
      <c r="A5818" t="s">
        <v>9328</v>
      </c>
      <c r="B5818" t="s">
        <v>3527</v>
      </c>
      <c r="C5818" t="s">
        <v>50</v>
      </c>
      <c r="D5818" t="s">
        <v>26</v>
      </c>
      <c r="E5818" s="1">
        <v>46107.691666666666</v>
      </c>
      <c r="F5818" s="1">
        <v>46107.941666666666</v>
      </c>
      <c r="G5818" t="s">
        <v>31</v>
      </c>
      <c r="H5818" t="s">
        <v>28</v>
      </c>
      <c r="I5818" t="s">
        <v>16</v>
      </c>
      <c r="J5818">
        <v>5</v>
      </c>
      <c r="K5818" t="str">
        <f>IF(tickets_dataset[[#This Row],[status]] = "Closed", "Yes","No")</f>
        <v>No</v>
      </c>
      <c r="L5818" s="2">
        <f t="shared" si="360"/>
        <v>6</v>
      </c>
      <c r="M5818" t="str">
        <f t="shared" si="361"/>
        <v>No</v>
      </c>
      <c r="N5818" t="str">
        <f t="shared" si="362"/>
        <v>Mar</v>
      </c>
      <c r="O5818" s="2">
        <f t="shared" si="363"/>
        <v>0.25</v>
      </c>
      <c r="P5818" t="str">
        <f>VLOOKUP(G5818,Agents!A:E,4,FALSE)</f>
        <v>Team5</v>
      </c>
      <c r="Q5818" t="str">
        <f>VLOOKUP(G5818,Agents!A:E,5,FALSE)</f>
        <v>Senior</v>
      </c>
      <c r="R5818" t="str">
        <f>VLOOKUP(G5818,Agents!A:E,2,FALSE)</f>
        <v>Evening</v>
      </c>
    </row>
    <row r="5819" spans="1:18" x14ac:dyDescent="0.35">
      <c r="A5819" t="s">
        <v>9329</v>
      </c>
      <c r="B5819" t="s">
        <v>1072</v>
      </c>
      <c r="C5819" t="s">
        <v>12</v>
      </c>
      <c r="D5819" t="s">
        <v>13</v>
      </c>
      <c r="E5819" s="1">
        <v>46067.71597222222</v>
      </c>
      <c r="F5819" s="1">
        <v>46068.21597222222</v>
      </c>
      <c r="G5819" t="s">
        <v>159</v>
      </c>
      <c r="H5819" t="s">
        <v>15</v>
      </c>
      <c r="I5819" t="s">
        <v>16</v>
      </c>
      <c r="J5819">
        <v>4</v>
      </c>
      <c r="K5819" t="str">
        <f>IF(tickets_dataset[[#This Row],[status]] = "Closed", "Yes","No")</f>
        <v>Yes</v>
      </c>
      <c r="L5819" s="2">
        <f t="shared" si="360"/>
        <v>12</v>
      </c>
      <c r="M5819" t="str">
        <f t="shared" si="361"/>
        <v>No</v>
      </c>
      <c r="N5819" t="str">
        <f t="shared" si="362"/>
        <v>Feb</v>
      </c>
      <c r="O5819" s="2">
        <f t="shared" si="363"/>
        <v>0.5</v>
      </c>
      <c r="P5819" t="str">
        <f>VLOOKUP(G5819,Agents!A:E,4,FALSE)</f>
        <v>Team4</v>
      </c>
      <c r="Q5819" t="str">
        <f>VLOOKUP(G5819,Agents!A:E,5,FALSE)</f>
        <v>Mid</v>
      </c>
      <c r="R5819" t="str">
        <f>VLOOKUP(G5819,Agents!A:E,2,FALSE)</f>
        <v>Night</v>
      </c>
    </row>
    <row r="5820" spans="1:18" x14ac:dyDescent="0.35">
      <c r="A5820" t="s">
        <v>9330</v>
      </c>
      <c r="B5820" t="s">
        <v>530</v>
      </c>
      <c r="C5820" t="s">
        <v>50</v>
      </c>
      <c r="D5820" t="s">
        <v>26</v>
      </c>
      <c r="E5820" s="1">
        <v>46079.679861111108</v>
      </c>
      <c r="F5820" s="1">
        <v>46080.138194444444</v>
      </c>
      <c r="G5820" t="s">
        <v>62</v>
      </c>
      <c r="H5820" t="s">
        <v>15</v>
      </c>
      <c r="I5820" t="s">
        <v>16</v>
      </c>
      <c r="J5820">
        <v>3</v>
      </c>
      <c r="K5820" t="str">
        <f>IF(tickets_dataset[[#This Row],[status]] = "Closed", "Yes","No")</f>
        <v>Yes</v>
      </c>
      <c r="L5820" s="2">
        <f t="shared" si="360"/>
        <v>11.000000000058208</v>
      </c>
      <c r="M5820" t="str">
        <f t="shared" si="361"/>
        <v>No</v>
      </c>
      <c r="N5820" t="str">
        <f t="shared" si="362"/>
        <v>Feb</v>
      </c>
      <c r="O5820" s="2">
        <f t="shared" si="363"/>
        <v>0.45833333333575865</v>
      </c>
      <c r="P5820" t="str">
        <f>VLOOKUP(G5820,Agents!A:E,4,FALSE)</f>
        <v>Team1</v>
      </c>
      <c r="Q5820" t="str">
        <f>VLOOKUP(G5820,Agents!A:E,5,FALSE)</f>
        <v>Junior</v>
      </c>
      <c r="R5820" t="str">
        <f>VLOOKUP(G5820,Agents!A:E,2,FALSE)</f>
        <v>Morning</v>
      </c>
    </row>
    <row r="5821" spans="1:18" x14ac:dyDescent="0.35">
      <c r="A5821" t="s">
        <v>9331</v>
      </c>
      <c r="B5821" t="s">
        <v>2114</v>
      </c>
      <c r="C5821" t="s">
        <v>76</v>
      </c>
      <c r="D5821" t="s">
        <v>26</v>
      </c>
      <c r="E5821" s="1">
        <v>46105.89166666667</v>
      </c>
      <c r="F5821" s="1">
        <v>46108.808333333334</v>
      </c>
      <c r="G5821" t="s">
        <v>131</v>
      </c>
      <c r="H5821" t="s">
        <v>28</v>
      </c>
      <c r="I5821" t="s">
        <v>16</v>
      </c>
      <c r="J5821">
        <v>4</v>
      </c>
      <c r="K5821" t="str">
        <f>IF(tickets_dataset[[#This Row],[status]] = "Closed", "Yes","No")</f>
        <v>No</v>
      </c>
      <c r="L5821" s="2">
        <f t="shared" si="360"/>
        <v>69.999999999941792</v>
      </c>
      <c r="M5821" t="str">
        <f t="shared" si="361"/>
        <v>Yes</v>
      </c>
      <c r="N5821" t="str">
        <f t="shared" si="362"/>
        <v>Mar</v>
      </c>
      <c r="O5821" s="2">
        <f t="shared" si="363"/>
        <v>2.9166666666642413</v>
      </c>
      <c r="P5821" t="str">
        <f>VLOOKUP(G5821,Agents!A:E,4,FALSE)</f>
        <v>Team4</v>
      </c>
      <c r="Q5821" t="str">
        <f>VLOOKUP(G5821,Agents!A:E,5,FALSE)</f>
        <v>Junior</v>
      </c>
      <c r="R5821" t="str">
        <f>VLOOKUP(G5821,Agents!A:E,2,FALSE)</f>
        <v>Night</v>
      </c>
    </row>
    <row r="5822" spans="1:18" x14ac:dyDescent="0.35">
      <c r="A5822" t="s">
        <v>9332</v>
      </c>
      <c r="B5822" t="s">
        <v>6703</v>
      </c>
      <c r="C5822" t="s">
        <v>12</v>
      </c>
      <c r="D5822" t="s">
        <v>13</v>
      </c>
      <c r="E5822" s="1">
        <v>46082.589583333334</v>
      </c>
      <c r="F5822" s="1">
        <v>46084.54791666667</v>
      </c>
      <c r="G5822" t="s">
        <v>137</v>
      </c>
      <c r="H5822" t="s">
        <v>28</v>
      </c>
      <c r="I5822" t="s">
        <v>16</v>
      </c>
      <c r="J5822">
        <v>3</v>
      </c>
      <c r="K5822" t="str">
        <f>IF(tickets_dataset[[#This Row],[status]] = "Closed", "Yes","No")</f>
        <v>No</v>
      </c>
      <c r="L5822" s="2">
        <f t="shared" si="360"/>
        <v>47.000000000058208</v>
      </c>
      <c r="M5822" t="str">
        <f t="shared" si="361"/>
        <v>No</v>
      </c>
      <c r="N5822" t="str">
        <f t="shared" si="362"/>
        <v>Mar</v>
      </c>
      <c r="O5822" s="2">
        <f t="shared" si="363"/>
        <v>1.9583333333357587</v>
      </c>
      <c r="P5822" t="str">
        <f>VLOOKUP(G5822,Agents!A:E,4,FALSE)</f>
        <v>Team5</v>
      </c>
      <c r="Q5822" t="str">
        <f>VLOOKUP(G5822,Agents!A:E,5,FALSE)</f>
        <v>Senior</v>
      </c>
      <c r="R5822" t="str">
        <f>VLOOKUP(G5822,Agents!A:E,2,FALSE)</f>
        <v>Night</v>
      </c>
    </row>
    <row r="5823" spans="1:18" x14ac:dyDescent="0.35">
      <c r="A5823" t="s">
        <v>9333</v>
      </c>
      <c r="B5823" t="s">
        <v>3096</v>
      </c>
      <c r="C5823" t="s">
        <v>50</v>
      </c>
      <c r="D5823" t="s">
        <v>13</v>
      </c>
      <c r="E5823" s="1">
        <v>46061.180555555555</v>
      </c>
      <c r="F5823" s="1">
        <v>46061.805555555555</v>
      </c>
      <c r="G5823" t="s">
        <v>282</v>
      </c>
      <c r="H5823" t="s">
        <v>15</v>
      </c>
      <c r="I5823" t="s">
        <v>16</v>
      </c>
      <c r="J5823">
        <v>5</v>
      </c>
      <c r="K5823" t="str">
        <f>IF(tickets_dataset[[#This Row],[status]] = "Closed", "Yes","No")</f>
        <v>Yes</v>
      </c>
      <c r="L5823" s="2">
        <f t="shared" si="360"/>
        <v>15</v>
      </c>
      <c r="M5823" t="str">
        <f t="shared" si="361"/>
        <v>No</v>
      </c>
      <c r="N5823" t="str">
        <f t="shared" si="362"/>
        <v>Feb</v>
      </c>
      <c r="O5823" s="2">
        <f t="shared" si="363"/>
        <v>0.625</v>
      </c>
      <c r="P5823" t="str">
        <f>VLOOKUP(G5823,Agents!A:E,4,FALSE)</f>
        <v>Team4</v>
      </c>
      <c r="Q5823" t="str">
        <f>VLOOKUP(G5823,Agents!A:E,5,FALSE)</f>
        <v>Mid</v>
      </c>
      <c r="R5823" t="str">
        <f>VLOOKUP(G5823,Agents!A:E,2,FALSE)</f>
        <v>Morning</v>
      </c>
    </row>
    <row r="5824" spans="1:18" x14ac:dyDescent="0.35">
      <c r="A5824" t="s">
        <v>9334</v>
      </c>
      <c r="B5824" t="s">
        <v>489</v>
      </c>
      <c r="C5824" t="s">
        <v>50</v>
      </c>
      <c r="D5824" t="s">
        <v>26</v>
      </c>
      <c r="E5824" s="1">
        <v>46067.756944444445</v>
      </c>
      <c r="F5824" s="1">
        <v>46068.090277777781</v>
      </c>
      <c r="G5824" t="s">
        <v>137</v>
      </c>
      <c r="H5824" t="s">
        <v>15</v>
      </c>
      <c r="I5824" t="s">
        <v>16</v>
      </c>
      <c r="J5824">
        <v>4</v>
      </c>
      <c r="K5824" t="str">
        <f>IF(tickets_dataset[[#This Row],[status]] = "Closed", "Yes","No")</f>
        <v>Yes</v>
      </c>
      <c r="L5824" s="2">
        <f t="shared" si="360"/>
        <v>8.0000000000582077</v>
      </c>
      <c r="M5824" t="str">
        <f t="shared" si="361"/>
        <v>No</v>
      </c>
      <c r="N5824" t="str">
        <f t="shared" si="362"/>
        <v>Feb</v>
      </c>
      <c r="O5824" s="2">
        <f t="shared" si="363"/>
        <v>0.33333333333575865</v>
      </c>
      <c r="P5824" t="str">
        <f>VLOOKUP(G5824,Agents!A:E,4,FALSE)</f>
        <v>Team5</v>
      </c>
      <c r="Q5824" t="str">
        <f>VLOOKUP(G5824,Agents!A:E,5,FALSE)</f>
        <v>Senior</v>
      </c>
      <c r="R5824" t="str">
        <f>VLOOKUP(G5824,Agents!A:E,2,FALSE)</f>
        <v>Night</v>
      </c>
    </row>
    <row r="5825" spans="1:18" x14ac:dyDescent="0.35">
      <c r="A5825" t="s">
        <v>9335</v>
      </c>
      <c r="B5825" t="s">
        <v>7045</v>
      </c>
      <c r="C5825" t="s">
        <v>50</v>
      </c>
      <c r="D5825" t="s">
        <v>26</v>
      </c>
      <c r="E5825" s="1">
        <v>46091.722222222219</v>
      </c>
      <c r="F5825" s="1">
        <v>46093.805555555555</v>
      </c>
      <c r="G5825" t="s">
        <v>131</v>
      </c>
      <c r="H5825" t="s">
        <v>15</v>
      </c>
      <c r="I5825" t="s">
        <v>16</v>
      </c>
      <c r="J5825">
        <v>5</v>
      </c>
      <c r="K5825" t="str">
        <f>IF(tickets_dataset[[#This Row],[status]] = "Closed", "Yes","No")</f>
        <v>Yes</v>
      </c>
      <c r="L5825" s="2">
        <f t="shared" si="360"/>
        <v>50.000000000058208</v>
      </c>
      <c r="M5825" t="str">
        <f t="shared" si="361"/>
        <v>Yes</v>
      </c>
      <c r="N5825" t="str">
        <f t="shared" si="362"/>
        <v>Mar</v>
      </c>
      <c r="O5825" s="2">
        <f t="shared" si="363"/>
        <v>2.0833333333357587</v>
      </c>
      <c r="P5825" t="str">
        <f>VLOOKUP(G5825,Agents!A:E,4,FALSE)</f>
        <v>Team4</v>
      </c>
      <c r="Q5825" t="str">
        <f>VLOOKUP(G5825,Agents!A:E,5,FALSE)</f>
        <v>Junior</v>
      </c>
      <c r="R5825" t="str">
        <f>VLOOKUP(G5825,Agents!A:E,2,FALSE)</f>
        <v>Night</v>
      </c>
    </row>
    <row r="5826" spans="1:18" x14ac:dyDescent="0.35">
      <c r="A5826" t="s">
        <v>9336</v>
      </c>
      <c r="B5826" t="s">
        <v>7554</v>
      </c>
      <c r="C5826" t="s">
        <v>76</v>
      </c>
      <c r="D5826" t="s">
        <v>13</v>
      </c>
      <c r="E5826" s="1">
        <v>46078.5</v>
      </c>
      <c r="F5826" s="1">
        <v>46079.583333333336</v>
      </c>
      <c r="G5826" t="s">
        <v>14</v>
      </c>
      <c r="H5826" t="s">
        <v>28</v>
      </c>
      <c r="I5826" t="s">
        <v>68</v>
      </c>
      <c r="J5826">
        <v>3</v>
      </c>
      <c r="K5826" t="str">
        <f>IF(tickets_dataset[[#This Row],[status]] = "Closed", "Yes","No")</f>
        <v>No</v>
      </c>
      <c r="L5826" s="2">
        <f t="shared" ref="L5826:L5889" si="364">IF(ISBLANK(F5826),"",(F5826-E5826)*24)</f>
        <v>26.000000000058208</v>
      </c>
      <c r="M5826" t="str">
        <f t="shared" ref="M5826:M5889" si="365">IF(L5826&gt;48,"Yes","No")</f>
        <v>No</v>
      </c>
      <c r="N5826" t="str">
        <f t="shared" ref="N5826:N5889" si="366">TEXT(E5826,"mmm")</f>
        <v>Feb</v>
      </c>
      <c r="O5826" s="2">
        <f t="shared" si="363"/>
        <v>1.0833333333357587</v>
      </c>
      <c r="P5826" t="str">
        <f>VLOOKUP(G5826,Agents!A:E,4,FALSE)</f>
        <v>Team1</v>
      </c>
      <c r="Q5826" t="str">
        <f>VLOOKUP(G5826,Agents!A:E,5,FALSE)</f>
        <v>Senior</v>
      </c>
      <c r="R5826" t="str">
        <f>VLOOKUP(G5826,Agents!A:E,2,FALSE)</f>
        <v>Morning</v>
      </c>
    </row>
    <row r="5827" spans="1:18" x14ac:dyDescent="0.35">
      <c r="A5827" t="s">
        <v>9337</v>
      </c>
      <c r="B5827" t="s">
        <v>2168</v>
      </c>
      <c r="C5827" t="s">
        <v>34</v>
      </c>
      <c r="D5827" t="s">
        <v>26</v>
      </c>
      <c r="E5827" s="1">
        <v>46085.255555555559</v>
      </c>
      <c r="F5827" s="1">
        <v>46088.088888888888</v>
      </c>
      <c r="G5827" t="s">
        <v>282</v>
      </c>
      <c r="H5827" t="s">
        <v>15</v>
      </c>
      <c r="I5827" t="s">
        <v>16</v>
      </c>
      <c r="J5827">
        <v>5</v>
      </c>
      <c r="K5827" t="str">
        <f>IF(tickets_dataset[[#This Row],[status]] = "Closed", "Yes","No")</f>
        <v>Yes</v>
      </c>
      <c r="L5827" s="2">
        <f t="shared" si="364"/>
        <v>67.999999999883585</v>
      </c>
      <c r="M5827" t="str">
        <f t="shared" si="365"/>
        <v>Yes</v>
      </c>
      <c r="N5827" t="str">
        <f t="shared" si="366"/>
        <v>Mar</v>
      </c>
      <c r="O5827" s="2">
        <f t="shared" ref="O5827:O5890" si="367">F5827-E5827</f>
        <v>2.8333333333284827</v>
      </c>
      <c r="P5827" t="str">
        <f>VLOOKUP(G5827,Agents!A:E,4,FALSE)</f>
        <v>Team4</v>
      </c>
      <c r="Q5827" t="str">
        <f>VLOOKUP(G5827,Agents!A:E,5,FALSE)</f>
        <v>Mid</v>
      </c>
      <c r="R5827" t="str">
        <f>VLOOKUP(G5827,Agents!A:E,2,FALSE)</f>
        <v>Morning</v>
      </c>
    </row>
    <row r="5828" spans="1:18" x14ac:dyDescent="0.35">
      <c r="A5828" t="s">
        <v>9338</v>
      </c>
      <c r="B5828" t="s">
        <v>1184</v>
      </c>
      <c r="C5828" t="s">
        <v>22</v>
      </c>
      <c r="D5828" t="s">
        <v>26</v>
      </c>
      <c r="E5828" s="1">
        <v>46080.593055555553</v>
      </c>
      <c r="F5828" s="1">
        <v>46082.843055555553</v>
      </c>
      <c r="G5828" t="s">
        <v>211</v>
      </c>
      <c r="H5828" t="s">
        <v>28</v>
      </c>
      <c r="I5828" t="s">
        <v>16</v>
      </c>
      <c r="J5828">
        <v>5</v>
      </c>
      <c r="K5828" t="str">
        <f>IF(tickets_dataset[[#This Row],[status]] = "Closed", "Yes","No")</f>
        <v>No</v>
      </c>
      <c r="L5828" s="2">
        <f t="shared" si="364"/>
        <v>54</v>
      </c>
      <c r="M5828" t="str">
        <f t="shared" si="365"/>
        <v>Yes</v>
      </c>
      <c r="N5828" t="str">
        <f t="shared" si="366"/>
        <v>Feb</v>
      </c>
      <c r="O5828" s="2">
        <f t="shared" si="367"/>
        <v>2.25</v>
      </c>
      <c r="P5828" t="str">
        <f>VLOOKUP(G5828,Agents!A:E,4,FALSE)</f>
        <v>Team5</v>
      </c>
      <c r="Q5828" t="str">
        <f>VLOOKUP(G5828,Agents!A:E,5,FALSE)</f>
        <v>Senior</v>
      </c>
      <c r="R5828" t="str">
        <f>VLOOKUP(G5828,Agents!A:E,2,FALSE)</f>
        <v>Evening</v>
      </c>
    </row>
    <row r="5829" spans="1:18" x14ac:dyDescent="0.35">
      <c r="A5829" t="s">
        <v>9339</v>
      </c>
      <c r="B5829" t="s">
        <v>9340</v>
      </c>
      <c r="C5829" t="s">
        <v>34</v>
      </c>
      <c r="D5829" t="s">
        <v>13</v>
      </c>
      <c r="E5829" s="1">
        <v>46041.929166666669</v>
      </c>
      <c r="F5829" s="1">
        <v>46043.845833333333</v>
      </c>
      <c r="G5829" t="s">
        <v>311</v>
      </c>
      <c r="H5829" t="s">
        <v>15</v>
      </c>
      <c r="I5829" t="s">
        <v>16</v>
      </c>
      <c r="J5829">
        <v>4</v>
      </c>
      <c r="K5829" t="str">
        <f>IF(tickets_dataset[[#This Row],[status]] = "Closed", "Yes","No")</f>
        <v>Yes</v>
      </c>
      <c r="L5829" s="2">
        <f t="shared" si="364"/>
        <v>45.999999999941792</v>
      </c>
      <c r="M5829" t="str">
        <f t="shared" si="365"/>
        <v>No</v>
      </c>
      <c r="N5829" t="str">
        <f t="shared" si="366"/>
        <v>Jan</v>
      </c>
      <c r="O5829" s="2">
        <f t="shared" si="367"/>
        <v>1.9166666666642413</v>
      </c>
      <c r="P5829" t="str">
        <f>VLOOKUP(G5829,Agents!A:E,4,FALSE)</f>
        <v>Team5</v>
      </c>
      <c r="Q5829" t="str">
        <f>VLOOKUP(G5829,Agents!A:E,5,FALSE)</f>
        <v>Senior</v>
      </c>
      <c r="R5829" t="str">
        <f>VLOOKUP(G5829,Agents!A:E,2,FALSE)</f>
        <v>Evening</v>
      </c>
    </row>
    <row r="5830" spans="1:18" x14ac:dyDescent="0.35">
      <c r="A5830" t="s">
        <v>9341</v>
      </c>
      <c r="B5830" t="s">
        <v>2157</v>
      </c>
      <c r="C5830" t="s">
        <v>12</v>
      </c>
      <c r="D5830" t="s">
        <v>13</v>
      </c>
      <c r="E5830" s="1">
        <v>46063.922222222223</v>
      </c>
      <c r="F5830" s="1">
        <v>46065.755555555559</v>
      </c>
      <c r="G5830" t="s">
        <v>35</v>
      </c>
      <c r="H5830" t="s">
        <v>15</v>
      </c>
      <c r="I5830" t="s">
        <v>16</v>
      </c>
      <c r="J5830">
        <v>5</v>
      </c>
      <c r="K5830" t="str">
        <f>IF(tickets_dataset[[#This Row],[status]] = "Closed", "Yes","No")</f>
        <v>Yes</v>
      </c>
      <c r="L5830" s="2">
        <f t="shared" si="364"/>
        <v>44.000000000058208</v>
      </c>
      <c r="M5830" t="str">
        <f t="shared" si="365"/>
        <v>No</v>
      </c>
      <c r="N5830" t="str">
        <f t="shared" si="366"/>
        <v>Feb</v>
      </c>
      <c r="O5830" s="2">
        <f t="shared" si="367"/>
        <v>1.8333333333357587</v>
      </c>
      <c r="P5830" t="str">
        <f>VLOOKUP(G5830,Agents!A:E,4,FALSE)</f>
        <v>Team1</v>
      </c>
      <c r="Q5830" t="str">
        <f>VLOOKUP(G5830,Agents!A:E,5,FALSE)</f>
        <v>Senior</v>
      </c>
      <c r="R5830" t="str">
        <f>VLOOKUP(G5830,Agents!A:E,2,FALSE)</f>
        <v>Evening</v>
      </c>
    </row>
    <row r="5831" spans="1:18" x14ac:dyDescent="0.35">
      <c r="A5831" t="s">
        <v>9342</v>
      </c>
      <c r="B5831" t="s">
        <v>9088</v>
      </c>
      <c r="C5831" t="s">
        <v>12</v>
      </c>
      <c r="D5831" t="s">
        <v>38</v>
      </c>
      <c r="E5831" s="1">
        <v>46055.112500000003</v>
      </c>
      <c r="F5831" s="1">
        <v>46058.195833333331</v>
      </c>
      <c r="G5831" t="s">
        <v>73</v>
      </c>
      <c r="H5831" t="s">
        <v>15</v>
      </c>
      <c r="I5831" t="s">
        <v>68</v>
      </c>
      <c r="J5831">
        <v>3</v>
      </c>
      <c r="K5831" t="str">
        <f>IF(tickets_dataset[[#This Row],[status]] = "Closed", "Yes","No")</f>
        <v>Yes</v>
      </c>
      <c r="L5831" s="2">
        <f t="shared" si="364"/>
        <v>73.999999999883585</v>
      </c>
      <c r="M5831" t="str">
        <f t="shared" si="365"/>
        <v>Yes</v>
      </c>
      <c r="N5831" t="str">
        <f t="shared" si="366"/>
        <v>Feb</v>
      </c>
      <c r="O5831" s="2">
        <f t="shared" si="367"/>
        <v>3.0833333333284827</v>
      </c>
      <c r="P5831" t="str">
        <f>VLOOKUP(G5831,Agents!A:E,4,FALSE)</f>
        <v>Team4</v>
      </c>
      <c r="Q5831" t="str">
        <f>VLOOKUP(G5831,Agents!A:E,5,FALSE)</f>
        <v>Senior</v>
      </c>
      <c r="R5831" t="str">
        <f>VLOOKUP(G5831,Agents!A:E,2,FALSE)</f>
        <v>Night</v>
      </c>
    </row>
    <row r="5832" spans="1:18" x14ac:dyDescent="0.35">
      <c r="A5832" t="s">
        <v>9343</v>
      </c>
      <c r="B5832" t="s">
        <v>3956</v>
      </c>
      <c r="C5832" t="s">
        <v>12</v>
      </c>
      <c r="D5832" t="s">
        <v>26</v>
      </c>
      <c r="E5832" s="1">
        <v>46081.740972222222</v>
      </c>
      <c r="F5832" s="1">
        <v>46084.615972222222</v>
      </c>
      <c r="G5832" t="s">
        <v>45</v>
      </c>
      <c r="H5832" t="s">
        <v>15</v>
      </c>
      <c r="I5832" t="s">
        <v>16</v>
      </c>
      <c r="J5832">
        <v>4</v>
      </c>
      <c r="K5832" t="str">
        <f>IF(tickets_dataset[[#This Row],[status]] = "Closed", "Yes","No")</f>
        <v>Yes</v>
      </c>
      <c r="L5832" s="2">
        <f t="shared" si="364"/>
        <v>69</v>
      </c>
      <c r="M5832" t="str">
        <f t="shared" si="365"/>
        <v>Yes</v>
      </c>
      <c r="N5832" t="str">
        <f t="shared" si="366"/>
        <v>Feb</v>
      </c>
      <c r="O5832" s="2">
        <f t="shared" si="367"/>
        <v>2.875</v>
      </c>
      <c r="P5832" t="str">
        <f>VLOOKUP(G5832,Agents!A:E,4,FALSE)</f>
        <v>Team5</v>
      </c>
      <c r="Q5832" t="str">
        <f>VLOOKUP(G5832,Agents!A:E,5,FALSE)</f>
        <v>Senior</v>
      </c>
      <c r="R5832" t="str">
        <f>VLOOKUP(G5832,Agents!A:E,2,FALSE)</f>
        <v>Morning</v>
      </c>
    </row>
    <row r="5833" spans="1:18" x14ac:dyDescent="0.35">
      <c r="A5833" t="s">
        <v>9344</v>
      </c>
      <c r="B5833" t="s">
        <v>2742</v>
      </c>
      <c r="C5833" t="s">
        <v>50</v>
      </c>
      <c r="D5833" t="s">
        <v>13</v>
      </c>
      <c r="E5833" s="1">
        <v>46068.822222222225</v>
      </c>
      <c r="F5833" s="1">
        <v>46070.405555555553</v>
      </c>
      <c r="G5833" t="s">
        <v>234</v>
      </c>
      <c r="H5833" t="s">
        <v>15</v>
      </c>
      <c r="I5833" t="s">
        <v>68</v>
      </c>
      <c r="J5833">
        <v>3</v>
      </c>
      <c r="K5833" t="str">
        <f>IF(tickets_dataset[[#This Row],[status]] = "Closed", "Yes","No")</f>
        <v>Yes</v>
      </c>
      <c r="L5833" s="2">
        <f t="shared" si="364"/>
        <v>37.999999999883585</v>
      </c>
      <c r="M5833" t="str">
        <f t="shared" si="365"/>
        <v>No</v>
      </c>
      <c r="N5833" t="str">
        <f t="shared" si="366"/>
        <v>Feb</v>
      </c>
      <c r="O5833" s="2">
        <f t="shared" si="367"/>
        <v>1.5833333333284827</v>
      </c>
      <c r="P5833" t="str">
        <f>VLOOKUP(G5833,Agents!A:E,4,FALSE)</f>
        <v>Team5</v>
      </c>
      <c r="Q5833" t="str">
        <f>VLOOKUP(G5833,Agents!A:E,5,FALSE)</f>
        <v>Senior</v>
      </c>
      <c r="R5833" t="str">
        <f>VLOOKUP(G5833,Agents!A:E,2,FALSE)</f>
        <v>Night</v>
      </c>
    </row>
    <row r="5834" spans="1:18" x14ac:dyDescent="0.35">
      <c r="A5834" t="s">
        <v>9345</v>
      </c>
      <c r="B5834" t="s">
        <v>1873</v>
      </c>
      <c r="C5834" t="s">
        <v>50</v>
      </c>
      <c r="D5834" t="s">
        <v>26</v>
      </c>
      <c r="E5834" s="1">
        <v>46057.166666666664</v>
      </c>
      <c r="F5834" s="1">
        <v>46059.458333333336</v>
      </c>
      <c r="G5834" t="s">
        <v>39</v>
      </c>
      <c r="H5834" t="s">
        <v>15</v>
      </c>
      <c r="I5834" t="s">
        <v>16</v>
      </c>
      <c r="J5834">
        <v>5</v>
      </c>
      <c r="K5834" t="str">
        <f>IF(tickets_dataset[[#This Row],[status]] = "Closed", "Yes","No")</f>
        <v>Yes</v>
      </c>
      <c r="L5834" s="2">
        <f t="shared" si="364"/>
        <v>55.000000000116415</v>
      </c>
      <c r="M5834" t="str">
        <f t="shared" si="365"/>
        <v>Yes</v>
      </c>
      <c r="N5834" t="str">
        <f t="shared" si="366"/>
        <v>Feb</v>
      </c>
      <c r="O5834" s="2">
        <f t="shared" si="367"/>
        <v>2.2916666666715173</v>
      </c>
      <c r="P5834" t="str">
        <f>VLOOKUP(G5834,Agents!A:E,4,FALSE)</f>
        <v>Team3</v>
      </c>
      <c r="Q5834" t="str">
        <f>VLOOKUP(G5834,Agents!A:E,5,FALSE)</f>
        <v>Mid</v>
      </c>
      <c r="R5834" t="str">
        <f>VLOOKUP(G5834,Agents!A:E,2,FALSE)</f>
        <v>Night</v>
      </c>
    </row>
    <row r="5835" spans="1:18" x14ac:dyDescent="0.35">
      <c r="A5835" t="s">
        <v>9346</v>
      </c>
      <c r="B5835" t="s">
        <v>1926</v>
      </c>
      <c r="C5835" t="s">
        <v>12</v>
      </c>
      <c r="D5835" t="s">
        <v>26</v>
      </c>
      <c r="E5835" s="1">
        <v>46108.8125</v>
      </c>
      <c r="F5835" s="1">
        <v>46111.3125</v>
      </c>
      <c r="G5835" t="s">
        <v>103</v>
      </c>
      <c r="H5835" t="s">
        <v>132</v>
      </c>
      <c r="I5835" t="s">
        <v>16</v>
      </c>
      <c r="J5835">
        <v>5</v>
      </c>
      <c r="K5835" t="str">
        <f>IF(tickets_dataset[[#This Row],[status]] = "Closed", "Yes","No")</f>
        <v>No</v>
      </c>
      <c r="L5835" s="2">
        <f t="shared" si="364"/>
        <v>60</v>
      </c>
      <c r="M5835" t="str">
        <f t="shared" si="365"/>
        <v>Yes</v>
      </c>
      <c r="N5835" t="str">
        <f t="shared" si="366"/>
        <v>Mar</v>
      </c>
      <c r="O5835" s="2">
        <f t="shared" si="367"/>
        <v>2.5</v>
      </c>
      <c r="P5835" t="str">
        <f>VLOOKUP(G5835,Agents!A:E,4,FALSE)</f>
        <v>Team4</v>
      </c>
      <c r="Q5835" t="str">
        <f>VLOOKUP(G5835,Agents!A:E,5,FALSE)</f>
        <v>Senior</v>
      </c>
      <c r="R5835" t="str">
        <f>VLOOKUP(G5835,Agents!A:E,2,FALSE)</f>
        <v>Night</v>
      </c>
    </row>
    <row r="5836" spans="1:18" x14ac:dyDescent="0.35">
      <c r="A5836" t="s">
        <v>9347</v>
      </c>
      <c r="B5836" t="s">
        <v>9348</v>
      </c>
      <c r="C5836" t="s">
        <v>50</v>
      </c>
      <c r="D5836" t="s">
        <v>26</v>
      </c>
      <c r="E5836" s="1">
        <v>46056.476388888892</v>
      </c>
      <c r="F5836" s="1">
        <v>46057.976388888892</v>
      </c>
      <c r="G5836" t="s">
        <v>128</v>
      </c>
      <c r="H5836" t="s">
        <v>132</v>
      </c>
      <c r="I5836" t="s">
        <v>16</v>
      </c>
      <c r="J5836">
        <v>3</v>
      </c>
      <c r="K5836" t="str">
        <f>IF(tickets_dataset[[#This Row],[status]] = "Closed", "Yes","No")</f>
        <v>No</v>
      </c>
      <c r="L5836" s="2">
        <f t="shared" si="364"/>
        <v>36</v>
      </c>
      <c r="M5836" t="str">
        <f t="shared" si="365"/>
        <v>No</v>
      </c>
      <c r="N5836" t="str">
        <f t="shared" si="366"/>
        <v>Feb</v>
      </c>
      <c r="O5836" s="2">
        <f t="shared" si="367"/>
        <v>1.5</v>
      </c>
      <c r="P5836" t="str">
        <f>VLOOKUP(G5836,Agents!A:E,4,FALSE)</f>
        <v>Team4</v>
      </c>
      <c r="Q5836" t="str">
        <f>VLOOKUP(G5836,Agents!A:E,5,FALSE)</f>
        <v>Mid</v>
      </c>
      <c r="R5836" t="str">
        <f>VLOOKUP(G5836,Agents!A:E,2,FALSE)</f>
        <v>Night</v>
      </c>
    </row>
    <row r="5837" spans="1:18" x14ac:dyDescent="0.35">
      <c r="A5837" t="s">
        <v>9349</v>
      </c>
      <c r="B5837" t="s">
        <v>6686</v>
      </c>
      <c r="C5837" t="s">
        <v>34</v>
      </c>
      <c r="D5837" t="s">
        <v>13</v>
      </c>
      <c r="E5837" s="1">
        <v>46093.163194444445</v>
      </c>
      <c r="F5837" s="1">
        <v>46093.454861111109</v>
      </c>
      <c r="G5837" t="s">
        <v>149</v>
      </c>
      <c r="H5837" t="s">
        <v>15</v>
      </c>
      <c r="I5837" t="s">
        <v>16</v>
      </c>
      <c r="J5837">
        <v>4</v>
      </c>
      <c r="K5837" t="str">
        <f>IF(tickets_dataset[[#This Row],[status]] = "Closed", "Yes","No")</f>
        <v>Yes</v>
      </c>
      <c r="L5837" s="2">
        <f t="shared" si="364"/>
        <v>6.9999999999417923</v>
      </c>
      <c r="M5837" t="str">
        <f t="shared" si="365"/>
        <v>No</v>
      </c>
      <c r="N5837" t="str">
        <f t="shared" si="366"/>
        <v>Mar</v>
      </c>
      <c r="O5837" s="2">
        <f t="shared" si="367"/>
        <v>0.29166666666424135</v>
      </c>
      <c r="P5837" t="str">
        <f>VLOOKUP(G5837,Agents!A:E,4,FALSE)</f>
        <v>Team3</v>
      </c>
      <c r="Q5837" t="str">
        <f>VLOOKUP(G5837,Agents!A:E,5,FALSE)</f>
        <v>Mid</v>
      </c>
      <c r="R5837" t="str">
        <f>VLOOKUP(G5837,Agents!A:E,2,FALSE)</f>
        <v>Night</v>
      </c>
    </row>
    <row r="5838" spans="1:18" x14ac:dyDescent="0.35">
      <c r="A5838" t="s">
        <v>9350</v>
      </c>
      <c r="B5838" t="s">
        <v>9351</v>
      </c>
      <c r="C5838" t="s">
        <v>76</v>
      </c>
      <c r="D5838" t="s">
        <v>13</v>
      </c>
      <c r="E5838" s="1">
        <v>46050.555555555555</v>
      </c>
      <c r="F5838" s="1">
        <v>46052.513888888891</v>
      </c>
      <c r="G5838" t="s">
        <v>35</v>
      </c>
      <c r="H5838" t="s">
        <v>15</v>
      </c>
      <c r="I5838" t="s">
        <v>16</v>
      </c>
      <c r="J5838">
        <v>5</v>
      </c>
      <c r="K5838" t="str">
        <f>IF(tickets_dataset[[#This Row],[status]] = "Closed", "Yes","No")</f>
        <v>Yes</v>
      </c>
      <c r="L5838" s="2">
        <f t="shared" si="364"/>
        <v>47.000000000058208</v>
      </c>
      <c r="M5838" t="str">
        <f t="shared" si="365"/>
        <v>No</v>
      </c>
      <c r="N5838" t="str">
        <f t="shared" si="366"/>
        <v>Jan</v>
      </c>
      <c r="O5838" s="2">
        <f t="shared" si="367"/>
        <v>1.9583333333357587</v>
      </c>
      <c r="P5838" t="str">
        <f>VLOOKUP(G5838,Agents!A:E,4,FALSE)</f>
        <v>Team1</v>
      </c>
      <c r="Q5838" t="str">
        <f>VLOOKUP(G5838,Agents!A:E,5,FALSE)</f>
        <v>Senior</v>
      </c>
      <c r="R5838" t="str">
        <f>VLOOKUP(G5838,Agents!A:E,2,FALSE)</f>
        <v>Evening</v>
      </c>
    </row>
    <row r="5839" spans="1:18" x14ac:dyDescent="0.35">
      <c r="A5839" t="s">
        <v>9352</v>
      </c>
      <c r="B5839" t="s">
        <v>9120</v>
      </c>
      <c r="C5839" t="s">
        <v>22</v>
      </c>
      <c r="D5839" t="s">
        <v>38</v>
      </c>
      <c r="E5839" s="1">
        <v>46070.588888888888</v>
      </c>
      <c r="F5839" s="1">
        <v>46073.338888888888</v>
      </c>
      <c r="G5839" t="s">
        <v>39</v>
      </c>
      <c r="H5839" t="s">
        <v>15</v>
      </c>
      <c r="I5839" t="s">
        <v>16</v>
      </c>
      <c r="J5839">
        <v>4</v>
      </c>
      <c r="K5839" t="str">
        <f>IF(tickets_dataset[[#This Row],[status]] = "Closed", "Yes","No")</f>
        <v>Yes</v>
      </c>
      <c r="L5839" s="2">
        <f t="shared" si="364"/>
        <v>66</v>
      </c>
      <c r="M5839" t="str">
        <f t="shared" si="365"/>
        <v>Yes</v>
      </c>
      <c r="N5839" t="str">
        <f t="shared" si="366"/>
        <v>Feb</v>
      </c>
      <c r="O5839" s="2">
        <f t="shared" si="367"/>
        <v>2.75</v>
      </c>
      <c r="P5839" t="str">
        <f>VLOOKUP(G5839,Agents!A:E,4,FALSE)</f>
        <v>Team3</v>
      </c>
      <c r="Q5839" t="str">
        <f>VLOOKUP(G5839,Agents!A:E,5,FALSE)</f>
        <v>Mid</v>
      </c>
      <c r="R5839" t="str">
        <f>VLOOKUP(G5839,Agents!A:E,2,FALSE)</f>
        <v>Night</v>
      </c>
    </row>
    <row r="5840" spans="1:18" x14ac:dyDescent="0.35">
      <c r="A5840" t="s">
        <v>9353</v>
      </c>
      <c r="B5840" t="s">
        <v>9354</v>
      </c>
      <c r="C5840" t="s">
        <v>50</v>
      </c>
      <c r="D5840" t="s">
        <v>38</v>
      </c>
      <c r="E5840" s="1">
        <v>46061.945833333331</v>
      </c>
      <c r="F5840" s="1">
        <v>46064.195833333331</v>
      </c>
      <c r="G5840" t="s">
        <v>80</v>
      </c>
      <c r="H5840" t="s">
        <v>15</v>
      </c>
      <c r="I5840" t="s">
        <v>16</v>
      </c>
      <c r="J5840">
        <v>3</v>
      </c>
      <c r="K5840" t="str">
        <f>IF(tickets_dataset[[#This Row],[status]] = "Closed", "Yes","No")</f>
        <v>Yes</v>
      </c>
      <c r="L5840" s="2">
        <f t="shared" si="364"/>
        <v>54</v>
      </c>
      <c r="M5840" t="str">
        <f t="shared" si="365"/>
        <v>Yes</v>
      </c>
      <c r="N5840" t="str">
        <f t="shared" si="366"/>
        <v>Feb</v>
      </c>
      <c r="O5840" s="2">
        <f t="shared" si="367"/>
        <v>2.25</v>
      </c>
      <c r="P5840" t="str">
        <f>VLOOKUP(G5840,Agents!A:E,4,FALSE)</f>
        <v>Team3</v>
      </c>
      <c r="Q5840" t="str">
        <f>VLOOKUP(G5840,Agents!A:E,5,FALSE)</f>
        <v>Junior</v>
      </c>
      <c r="R5840" t="str">
        <f>VLOOKUP(G5840,Agents!A:E,2,FALSE)</f>
        <v>Evening</v>
      </c>
    </row>
    <row r="5841" spans="1:18" x14ac:dyDescent="0.35">
      <c r="A5841" t="s">
        <v>9355</v>
      </c>
      <c r="B5841" t="s">
        <v>9356</v>
      </c>
      <c r="C5841" t="s">
        <v>12</v>
      </c>
      <c r="D5841" t="s">
        <v>26</v>
      </c>
      <c r="E5841" s="1">
        <v>46080.866666666669</v>
      </c>
      <c r="F5841" s="1">
        <v>46082.033333333333</v>
      </c>
      <c r="G5841" t="s">
        <v>221</v>
      </c>
      <c r="H5841" t="s">
        <v>28</v>
      </c>
      <c r="I5841" t="s">
        <v>16</v>
      </c>
      <c r="J5841">
        <v>3</v>
      </c>
      <c r="K5841" t="str">
        <f>IF(tickets_dataset[[#This Row],[status]] = "Closed", "Yes","No")</f>
        <v>No</v>
      </c>
      <c r="L5841" s="2">
        <f t="shared" si="364"/>
        <v>27.999999999941792</v>
      </c>
      <c r="M5841" t="str">
        <f t="shared" si="365"/>
        <v>No</v>
      </c>
      <c r="N5841" t="str">
        <f t="shared" si="366"/>
        <v>Feb</v>
      </c>
      <c r="O5841" s="2">
        <f t="shared" si="367"/>
        <v>1.1666666666642413</v>
      </c>
      <c r="P5841" t="str">
        <f>VLOOKUP(G5841,Agents!A:E,4,FALSE)</f>
        <v>Team4</v>
      </c>
      <c r="Q5841" t="str">
        <f>VLOOKUP(G5841,Agents!A:E,5,FALSE)</f>
        <v>Senior</v>
      </c>
      <c r="R5841" t="str">
        <f>VLOOKUP(G5841,Agents!A:E,2,FALSE)</f>
        <v>Morning</v>
      </c>
    </row>
    <row r="5842" spans="1:18" x14ac:dyDescent="0.35">
      <c r="A5842" t="s">
        <v>9357</v>
      </c>
      <c r="B5842" t="s">
        <v>9358</v>
      </c>
      <c r="C5842" t="s">
        <v>22</v>
      </c>
      <c r="D5842" t="s">
        <v>13</v>
      </c>
      <c r="E5842" s="1">
        <v>46060.368055555555</v>
      </c>
      <c r="F5842" s="1">
        <v>46061.701388888891</v>
      </c>
      <c r="G5842" t="s">
        <v>86</v>
      </c>
      <c r="H5842" t="s">
        <v>15</v>
      </c>
      <c r="I5842" t="s">
        <v>16</v>
      </c>
      <c r="J5842">
        <v>5</v>
      </c>
      <c r="K5842" t="str">
        <f>IF(tickets_dataset[[#This Row],[status]] = "Closed", "Yes","No")</f>
        <v>Yes</v>
      </c>
      <c r="L5842" s="2">
        <f t="shared" si="364"/>
        <v>32.000000000058208</v>
      </c>
      <c r="M5842" t="str">
        <f t="shared" si="365"/>
        <v>No</v>
      </c>
      <c r="N5842" t="str">
        <f t="shared" si="366"/>
        <v>Feb</v>
      </c>
      <c r="O5842" s="2">
        <f t="shared" si="367"/>
        <v>1.3333333333357587</v>
      </c>
      <c r="P5842" t="str">
        <f>VLOOKUP(G5842,Agents!A:E,4,FALSE)</f>
        <v>Team1</v>
      </c>
      <c r="Q5842" t="str">
        <f>VLOOKUP(G5842,Agents!A:E,5,FALSE)</f>
        <v>Mid</v>
      </c>
      <c r="R5842" t="str">
        <f>VLOOKUP(G5842,Agents!A:E,2,FALSE)</f>
        <v>Morning</v>
      </c>
    </row>
    <row r="5843" spans="1:18" x14ac:dyDescent="0.35">
      <c r="A5843" t="s">
        <v>9359</v>
      </c>
      <c r="B5843" t="s">
        <v>8860</v>
      </c>
      <c r="C5843" t="s">
        <v>76</v>
      </c>
      <c r="D5843" t="s">
        <v>26</v>
      </c>
      <c r="E5843" s="1">
        <v>46023.261805555558</v>
      </c>
      <c r="F5843" s="1">
        <v>46024.095138888886</v>
      </c>
      <c r="G5843" t="s">
        <v>110</v>
      </c>
      <c r="H5843" t="s">
        <v>15</v>
      </c>
      <c r="I5843" t="s">
        <v>16</v>
      </c>
      <c r="J5843">
        <v>4</v>
      </c>
      <c r="K5843" t="str">
        <f>IF(tickets_dataset[[#This Row],[status]] = "Closed", "Yes","No")</f>
        <v>Yes</v>
      </c>
      <c r="L5843" s="2">
        <f t="shared" si="364"/>
        <v>19.999999999883585</v>
      </c>
      <c r="M5843" t="str">
        <f t="shared" si="365"/>
        <v>No</v>
      </c>
      <c r="N5843" t="str">
        <f t="shared" si="366"/>
        <v>Jan</v>
      </c>
      <c r="O5843" s="2">
        <f t="shared" si="367"/>
        <v>0.83333333332848269</v>
      </c>
      <c r="P5843" t="str">
        <f>VLOOKUP(G5843,Agents!A:E,4,FALSE)</f>
        <v>Team4</v>
      </c>
      <c r="Q5843" t="str">
        <f>VLOOKUP(G5843,Agents!A:E,5,FALSE)</f>
        <v>Junior</v>
      </c>
      <c r="R5843" t="str">
        <f>VLOOKUP(G5843,Agents!A:E,2,FALSE)</f>
        <v>Morning</v>
      </c>
    </row>
    <row r="5844" spans="1:18" x14ac:dyDescent="0.35">
      <c r="A5844" t="s">
        <v>9360</v>
      </c>
      <c r="B5844" t="s">
        <v>9361</v>
      </c>
      <c r="C5844" t="s">
        <v>12</v>
      </c>
      <c r="D5844" t="s">
        <v>13</v>
      </c>
      <c r="E5844" s="1">
        <v>46104.84652777778</v>
      </c>
      <c r="F5844" s="1">
        <v>46105.179861111108</v>
      </c>
      <c r="G5844" t="s">
        <v>149</v>
      </c>
      <c r="H5844" t="s">
        <v>15</v>
      </c>
      <c r="I5844" t="s">
        <v>68</v>
      </c>
      <c r="J5844">
        <v>3</v>
      </c>
      <c r="K5844" t="str">
        <f>IF(tickets_dataset[[#This Row],[status]] = "Closed", "Yes","No")</f>
        <v>Yes</v>
      </c>
      <c r="L5844" s="2">
        <f t="shared" si="364"/>
        <v>7.9999999998835847</v>
      </c>
      <c r="M5844" t="str">
        <f t="shared" si="365"/>
        <v>No</v>
      </c>
      <c r="N5844" t="str">
        <f t="shared" si="366"/>
        <v>Mar</v>
      </c>
      <c r="O5844" s="2">
        <f t="shared" si="367"/>
        <v>0.33333333332848269</v>
      </c>
      <c r="P5844" t="str">
        <f>VLOOKUP(G5844,Agents!A:E,4,FALSE)</f>
        <v>Team3</v>
      </c>
      <c r="Q5844" t="str">
        <f>VLOOKUP(G5844,Agents!A:E,5,FALSE)</f>
        <v>Mid</v>
      </c>
      <c r="R5844" t="str">
        <f>VLOOKUP(G5844,Agents!A:E,2,FALSE)</f>
        <v>Night</v>
      </c>
    </row>
    <row r="5845" spans="1:18" x14ac:dyDescent="0.35">
      <c r="A5845" t="s">
        <v>9362</v>
      </c>
      <c r="B5845" t="s">
        <v>4496</v>
      </c>
      <c r="C5845" t="s">
        <v>76</v>
      </c>
      <c r="D5845" t="s">
        <v>13</v>
      </c>
      <c r="E5845" s="1">
        <v>46093.830555555556</v>
      </c>
      <c r="F5845" s="1">
        <v>46095.330555555556</v>
      </c>
      <c r="G5845" t="s">
        <v>357</v>
      </c>
      <c r="H5845" t="s">
        <v>15</v>
      </c>
      <c r="I5845" t="s">
        <v>16</v>
      </c>
      <c r="J5845">
        <v>5</v>
      </c>
      <c r="K5845" t="str">
        <f>IF(tickets_dataset[[#This Row],[status]] = "Closed", "Yes","No")</f>
        <v>Yes</v>
      </c>
      <c r="L5845" s="2">
        <f t="shared" si="364"/>
        <v>36</v>
      </c>
      <c r="M5845" t="str">
        <f t="shared" si="365"/>
        <v>No</v>
      </c>
      <c r="N5845" t="str">
        <f t="shared" si="366"/>
        <v>Mar</v>
      </c>
      <c r="O5845" s="2">
        <f t="shared" si="367"/>
        <v>1.5</v>
      </c>
      <c r="P5845" t="str">
        <f>VLOOKUP(G5845,Agents!A:E,4,FALSE)</f>
        <v>Team1</v>
      </c>
      <c r="Q5845" t="str">
        <f>VLOOKUP(G5845,Agents!A:E,5,FALSE)</f>
        <v>Mid</v>
      </c>
      <c r="R5845" t="str">
        <f>VLOOKUP(G5845,Agents!A:E,2,FALSE)</f>
        <v>Morning</v>
      </c>
    </row>
    <row r="5846" spans="1:18" x14ac:dyDescent="0.35">
      <c r="A5846" t="s">
        <v>9363</v>
      </c>
      <c r="B5846" t="s">
        <v>2118</v>
      </c>
      <c r="C5846" t="s">
        <v>22</v>
      </c>
      <c r="D5846" t="s">
        <v>13</v>
      </c>
      <c r="E5846" s="1">
        <v>46087.923611111109</v>
      </c>
      <c r="F5846" s="1">
        <v>46088.298611111109</v>
      </c>
      <c r="G5846" t="s">
        <v>35</v>
      </c>
      <c r="H5846" t="s">
        <v>15</v>
      </c>
      <c r="I5846" t="s">
        <v>16</v>
      </c>
      <c r="J5846">
        <v>5</v>
      </c>
      <c r="K5846" t="str">
        <f>IF(tickets_dataset[[#This Row],[status]] = "Closed", "Yes","No")</f>
        <v>Yes</v>
      </c>
      <c r="L5846" s="2">
        <f t="shared" si="364"/>
        <v>9</v>
      </c>
      <c r="M5846" t="str">
        <f t="shared" si="365"/>
        <v>No</v>
      </c>
      <c r="N5846" t="str">
        <f t="shared" si="366"/>
        <v>Mar</v>
      </c>
      <c r="O5846" s="2">
        <f t="shared" si="367"/>
        <v>0.375</v>
      </c>
      <c r="P5846" t="str">
        <f>VLOOKUP(G5846,Agents!A:E,4,FALSE)</f>
        <v>Team1</v>
      </c>
      <c r="Q5846" t="str">
        <f>VLOOKUP(G5846,Agents!A:E,5,FALSE)</f>
        <v>Senior</v>
      </c>
      <c r="R5846" t="str">
        <f>VLOOKUP(G5846,Agents!A:E,2,FALSE)</f>
        <v>Evening</v>
      </c>
    </row>
    <row r="5847" spans="1:18" x14ac:dyDescent="0.35">
      <c r="A5847" t="s">
        <v>9364</v>
      </c>
      <c r="B5847" t="s">
        <v>9365</v>
      </c>
      <c r="C5847" t="s">
        <v>76</v>
      </c>
      <c r="D5847" t="s">
        <v>26</v>
      </c>
      <c r="E5847" s="1">
        <v>46054.98541666667</v>
      </c>
      <c r="F5847" s="1">
        <v>46057.818749999999</v>
      </c>
      <c r="G5847" t="s">
        <v>357</v>
      </c>
      <c r="H5847" t="s">
        <v>15</v>
      </c>
      <c r="I5847" t="s">
        <v>16</v>
      </c>
      <c r="J5847">
        <v>4</v>
      </c>
      <c r="K5847" t="str">
        <f>IF(tickets_dataset[[#This Row],[status]] = "Closed", "Yes","No")</f>
        <v>Yes</v>
      </c>
      <c r="L5847" s="2">
        <f t="shared" si="364"/>
        <v>67.999999999883585</v>
      </c>
      <c r="M5847" t="str">
        <f t="shared" si="365"/>
        <v>Yes</v>
      </c>
      <c r="N5847" t="str">
        <f t="shared" si="366"/>
        <v>Feb</v>
      </c>
      <c r="O5847" s="2">
        <f t="shared" si="367"/>
        <v>2.8333333333284827</v>
      </c>
      <c r="P5847" t="str">
        <f>VLOOKUP(G5847,Agents!A:E,4,FALSE)</f>
        <v>Team1</v>
      </c>
      <c r="Q5847" t="str">
        <f>VLOOKUP(G5847,Agents!A:E,5,FALSE)</f>
        <v>Mid</v>
      </c>
      <c r="R5847" t="str">
        <f>VLOOKUP(G5847,Agents!A:E,2,FALSE)</f>
        <v>Morning</v>
      </c>
    </row>
    <row r="5848" spans="1:18" x14ac:dyDescent="0.35">
      <c r="A5848" t="s">
        <v>9366</v>
      </c>
      <c r="B5848" t="s">
        <v>9367</v>
      </c>
      <c r="C5848" t="s">
        <v>22</v>
      </c>
      <c r="D5848" t="s">
        <v>26</v>
      </c>
      <c r="E5848" s="1">
        <v>46059.088888888888</v>
      </c>
      <c r="F5848" s="1">
        <v>46061.297222222223</v>
      </c>
      <c r="G5848" t="s">
        <v>42</v>
      </c>
      <c r="H5848" t="s">
        <v>15</v>
      </c>
      <c r="I5848" t="s">
        <v>16</v>
      </c>
      <c r="J5848">
        <v>3</v>
      </c>
      <c r="K5848" t="str">
        <f>IF(tickets_dataset[[#This Row],[status]] = "Closed", "Yes","No")</f>
        <v>Yes</v>
      </c>
      <c r="L5848" s="2">
        <f t="shared" si="364"/>
        <v>53.000000000058208</v>
      </c>
      <c r="M5848" t="str">
        <f t="shared" si="365"/>
        <v>Yes</v>
      </c>
      <c r="N5848" t="str">
        <f t="shared" si="366"/>
        <v>Feb</v>
      </c>
      <c r="O5848" s="2">
        <f t="shared" si="367"/>
        <v>2.2083333333357587</v>
      </c>
      <c r="P5848" t="str">
        <f>VLOOKUP(G5848,Agents!A:E,4,FALSE)</f>
        <v>Team2</v>
      </c>
      <c r="Q5848" t="str">
        <f>VLOOKUP(G5848,Agents!A:E,5,FALSE)</f>
        <v>Junior</v>
      </c>
      <c r="R5848" t="str">
        <f>VLOOKUP(G5848,Agents!A:E,2,FALSE)</f>
        <v>Night</v>
      </c>
    </row>
    <row r="5849" spans="1:18" x14ac:dyDescent="0.35">
      <c r="A5849" t="s">
        <v>9368</v>
      </c>
      <c r="B5849" t="s">
        <v>1869</v>
      </c>
      <c r="C5849" t="s">
        <v>12</v>
      </c>
      <c r="D5849" t="s">
        <v>26</v>
      </c>
      <c r="E5849" s="1">
        <v>46037.951388888891</v>
      </c>
      <c r="F5849" s="1">
        <v>46038.826388888891</v>
      </c>
      <c r="G5849" t="s">
        <v>62</v>
      </c>
      <c r="H5849" t="s">
        <v>15</v>
      </c>
      <c r="I5849" t="s">
        <v>16</v>
      </c>
      <c r="J5849">
        <v>5</v>
      </c>
      <c r="K5849" t="str">
        <f>IF(tickets_dataset[[#This Row],[status]] = "Closed", "Yes","No")</f>
        <v>Yes</v>
      </c>
      <c r="L5849" s="2">
        <f t="shared" si="364"/>
        <v>21</v>
      </c>
      <c r="M5849" t="str">
        <f t="shared" si="365"/>
        <v>No</v>
      </c>
      <c r="N5849" t="str">
        <f t="shared" si="366"/>
        <v>Jan</v>
      </c>
      <c r="O5849" s="2">
        <f t="shared" si="367"/>
        <v>0.875</v>
      </c>
      <c r="P5849" t="str">
        <f>VLOOKUP(G5849,Agents!A:E,4,FALSE)</f>
        <v>Team1</v>
      </c>
      <c r="Q5849" t="str">
        <f>VLOOKUP(G5849,Agents!A:E,5,FALSE)</f>
        <v>Junior</v>
      </c>
      <c r="R5849" t="str">
        <f>VLOOKUP(G5849,Agents!A:E,2,FALSE)</f>
        <v>Morning</v>
      </c>
    </row>
    <row r="5850" spans="1:18" x14ac:dyDescent="0.35">
      <c r="A5850" t="s">
        <v>9369</v>
      </c>
      <c r="B5850" t="s">
        <v>1117</v>
      </c>
      <c r="C5850" t="s">
        <v>22</v>
      </c>
      <c r="D5850" t="s">
        <v>26</v>
      </c>
      <c r="E5850" s="1">
        <v>46069.179166666669</v>
      </c>
      <c r="F5850" s="1">
        <v>46069.804166666669</v>
      </c>
      <c r="G5850" t="s">
        <v>119</v>
      </c>
      <c r="H5850" t="s">
        <v>15</v>
      </c>
      <c r="I5850" t="s">
        <v>16</v>
      </c>
      <c r="J5850">
        <v>5</v>
      </c>
      <c r="K5850" t="str">
        <f>IF(tickets_dataset[[#This Row],[status]] = "Closed", "Yes","No")</f>
        <v>Yes</v>
      </c>
      <c r="L5850" s="2">
        <f t="shared" si="364"/>
        <v>15</v>
      </c>
      <c r="M5850" t="str">
        <f t="shared" si="365"/>
        <v>No</v>
      </c>
      <c r="N5850" t="str">
        <f t="shared" si="366"/>
        <v>Feb</v>
      </c>
      <c r="O5850" s="2">
        <f t="shared" si="367"/>
        <v>0.625</v>
      </c>
      <c r="P5850" t="str">
        <f>VLOOKUP(G5850,Agents!A:E,4,FALSE)</f>
        <v>Team1</v>
      </c>
      <c r="Q5850" t="str">
        <f>VLOOKUP(G5850,Agents!A:E,5,FALSE)</f>
        <v>Junior</v>
      </c>
      <c r="R5850" t="str">
        <f>VLOOKUP(G5850,Agents!A:E,2,FALSE)</f>
        <v>Morning</v>
      </c>
    </row>
    <row r="5851" spans="1:18" x14ac:dyDescent="0.35">
      <c r="A5851" t="s">
        <v>9370</v>
      </c>
      <c r="B5851" t="s">
        <v>5292</v>
      </c>
      <c r="C5851" t="s">
        <v>76</v>
      </c>
      <c r="D5851" t="s">
        <v>13</v>
      </c>
      <c r="E5851" s="1">
        <v>46028.788888888892</v>
      </c>
      <c r="F5851" s="1">
        <v>46030.080555555556</v>
      </c>
      <c r="G5851" t="s">
        <v>311</v>
      </c>
      <c r="H5851" t="s">
        <v>15</v>
      </c>
      <c r="I5851" t="s">
        <v>16</v>
      </c>
      <c r="J5851">
        <v>3</v>
      </c>
      <c r="K5851" t="str">
        <f>IF(tickets_dataset[[#This Row],[status]] = "Closed", "Yes","No")</f>
        <v>Yes</v>
      </c>
      <c r="L5851" s="2">
        <f t="shared" si="364"/>
        <v>30.999999999941792</v>
      </c>
      <c r="M5851" t="str">
        <f t="shared" si="365"/>
        <v>No</v>
      </c>
      <c r="N5851" t="str">
        <f t="shared" si="366"/>
        <v>Jan</v>
      </c>
      <c r="O5851" s="2">
        <f t="shared" si="367"/>
        <v>1.2916666666642413</v>
      </c>
      <c r="P5851" t="str">
        <f>VLOOKUP(G5851,Agents!A:E,4,FALSE)</f>
        <v>Team5</v>
      </c>
      <c r="Q5851" t="str">
        <f>VLOOKUP(G5851,Agents!A:E,5,FALSE)</f>
        <v>Senior</v>
      </c>
      <c r="R5851" t="str">
        <f>VLOOKUP(G5851,Agents!A:E,2,FALSE)</f>
        <v>Evening</v>
      </c>
    </row>
    <row r="5852" spans="1:18" x14ac:dyDescent="0.35">
      <c r="A5852" t="s">
        <v>9371</v>
      </c>
      <c r="B5852" t="s">
        <v>4907</v>
      </c>
      <c r="C5852" t="s">
        <v>34</v>
      </c>
      <c r="D5852" t="s">
        <v>26</v>
      </c>
      <c r="E5852" s="1">
        <v>46045.587500000001</v>
      </c>
      <c r="F5852" s="1">
        <v>46047.962500000001</v>
      </c>
      <c r="G5852" t="s">
        <v>206</v>
      </c>
      <c r="H5852" t="s">
        <v>28</v>
      </c>
      <c r="I5852" t="s">
        <v>16</v>
      </c>
      <c r="J5852">
        <v>5</v>
      </c>
      <c r="K5852" t="str">
        <f>IF(tickets_dataset[[#This Row],[status]] = "Closed", "Yes","No")</f>
        <v>No</v>
      </c>
      <c r="L5852" s="2">
        <f t="shared" si="364"/>
        <v>57</v>
      </c>
      <c r="M5852" t="str">
        <f t="shared" si="365"/>
        <v>Yes</v>
      </c>
      <c r="N5852" t="str">
        <f t="shared" si="366"/>
        <v>Jan</v>
      </c>
      <c r="O5852" s="2">
        <f t="shared" si="367"/>
        <v>2.375</v>
      </c>
      <c r="P5852" t="str">
        <f>VLOOKUP(G5852,Agents!A:E,4,FALSE)</f>
        <v>Team5</v>
      </c>
      <c r="Q5852" t="str">
        <f>VLOOKUP(G5852,Agents!A:E,5,FALSE)</f>
        <v>Junior</v>
      </c>
      <c r="R5852" t="str">
        <f>VLOOKUP(G5852,Agents!A:E,2,FALSE)</f>
        <v>Evening</v>
      </c>
    </row>
    <row r="5853" spans="1:18" x14ac:dyDescent="0.35">
      <c r="A5853" t="s">
        <v>9372</v>
      </c>
      <c r="B5853" t="s">
        <v>3676</v>
      </c>
      <c r="C5853" t="s">
        <v>34</v>
      </c>
      <c r="D5853" t="s">
        <v>13</v>
      </c>
      <c r="E5853" s="1">
        <v>46026.459722222222</v>
      </c>
      <c r="F5853" s="1">
        <v>46027.709722222222</v>
      </c>
      <c r="G5853" t="s">
        <v>206</v>
      </c>
      <c r="H5853" t="s">
        <v>15</v>
      </c>
      <c r="I5853" t="s">
        <v>16</v>
      </c>
      <c r="J5853">
        <v>3</v>
      </c>
      <c r="K5853" t="str">
        <f>IF(tickets_dataset[[#This Row],[status]] = "Closed", "Yes","No")</f>
        <v>Yes</v>
      </c>
      <c r="L5853" s="2">
        <f t="shared" si="364"/>
        <v>30</v>
      </c>
      <c r="M5853" t="str">
        <f t="shared" si="365"/>
        <v>No</v>
      </c>
      <c r="N5853" t="str">
        <f t="shared" si="366"/>
        <v>Jan</v>
      </c>
      <c r="O5853" s="2">
        <f t="shared" si="367"/>
        <v>1.25</v>
      </c>
      <c r="P5853" t="str">
        <f>VLOOKUP(G5853,Agents!A:E,4,FALSE)</f>
        <v>Team5</v>
      </c>
      <c r="Q5853" t="str">
        <f>VLOOKUP(G5853,Agents!A:E,5,FALSE)</f>
        <v>Junior</v>
      </c>
      <c r="R5853" t="str">
        <f>VLOOKUP(G5853,Agents!A:E,2,FALSE)</f>
        <v>Evening</v>
      </c>
    </row>
    <row r="5854" spans="1:18" x14ac:dyDescent="0.35">
      <c r="A5854" t="s">
        <v>9373</v>
      </c>
      <c r="B5854" t="s">
        <v>9374</v>
      </c>
      <c r="C5854" t="s">
        <v>50</v>
      </c>
      <c r="D5854" t="s">
        <v>13</v>
      </c>
      <c r="E5854" s="1">
        <v>46058.009722222225</v>
      </c>
      <c r="F5854" s="1">
        <v>46058.343055555553</v>
      </c>
      <c r="G5854" t="s">
        <v>91</v>
      </c>
      <c r="H5854" t="s">
        <v>15</v>
      </c>
      <c r="I5854" t="s">
        <v>16</v>
      </c>
      <c r="J5854">
        <v>4</v>
      </c>
      <c r="K5854" t="str">
        <f>IF(tickets_dataset[[#This Row],[status]] = "Closed", "Yes","No")</f>
        <v>Yes</v>
      </c>
      <c r="L5854" s="2">
        <f t="shared" si="364"/>
        <v>7.9999999998835847</v>
      </c>
      <c r="M5854" t="str">
        <f t="shared" si="365"/>
        <v>No</v>
      </c>
      <c r="N5854" t="str">
        <f t="shared" si="366"/>
        <v>Feb</v>
      </c>
      <c r="O5854" s="2">
        <f t="shared" si="367"/>
        <v>0.33333333332848269</v>
      </c>
      <c r="P5854" t="str">
        <f>VLOOKUP(G5854,Agents!A:E,4,FALSE)</f>
        <v>Team5</v>
      </c>
      <c r="Q5854" t="str">
        <f>VLOOKUP(G5854,Agents!A:E,5,FALSE)</f>
        <v>Mid</v>
      </c>
      <c r="R5854" t="str">
        <f>VLOOKUP(G5854,Agents!A:E,2,FALSE)</f>
        <v>Night</v>
      </c>
    </row>
    <row r="5855" spans="1:18" x14ac:dyDescent="0.35">
      <c r="A5855" t="s">
        <v>9375</v>
      </c>
      <c r="B5855" t="s">
        <v>6421</v>
      </c>
      <c r="C5855" t="s">
        <v>76</v>
      </c>
      <c r="D5855" t="s">
        <v>38</v>
      </c>
      <c r="E5855" s="1">
        <v>46071.518055555556</v>
      </c>
      <c r="F5855" s="1">
        <v>46074.893055555556</v>
      </c>
      <c r="G5855" t="s">
        <v>56</v>
      </c>
      <c r="H5855" t="s">
        <v>15</v>
      </c>
      <c r="I5855" t="s">
        <v>16</v>
      </c>
      <c r="J5855">
        <v>4</v>
      </c>
      <c r="K5855" t="str">
        <f>IF(tickets_dataset[[#This Row],[status]] = "Closed", "Yes","No")</f>
        <v>Yes</v>
      </c>
      <c r="L5855" s="2">
        <f t="shared" si="364"/>
        <v>81</v>
      </c>
      <c r="M5855" t="str">
        <f t="shared" si="365"/>
        <v>Yes</v>
      </c>
      <c r="N5855" t="str">
        <f t="shared" si="366"/>
        <v>Feb</v>
      </c>
      <c r="O5855" s="2">
        <f t="shared" si="367"/>
        <v>3.375</v>
      </c>
      <c r="P5855" t="str">
        <f>VLOOKUP(G5855,Agents!A:E,4,FALSE)</f>
        <v>Team1</v>
      </c>
      <c r="Q5855" t="str">
        <f>VLOOKUP(G5855,Agents!A:E,5,FALSE)</f>
        <v>Senior</v>
      </c>
      <c r="R5855" t="str">
        <f>VLOOKUP(G5855,Agents!A:E,2,FALSE)</f>
        <v>Night</v>
      </c>
    </row>
    <row r="5856" spans="1:18" x14ac:dyDescent="0.35">
      <c r="A5856" t="s">
        <v>9376</v>
      </c>
      <c r="B5856" t="s">
        <v>9367</v>
      </c>
      <c r="C5856" t="s">
        <v>34</v>
      </c>
      <c r="D5856" t="s">
        <v>26</v>
      </c>
      <c r="E5856" s="1">
        <v>46047.061805555553</v>
      </c>
      <c r="F5856" s="1">
        <v>46049.145138888889</v>
      </c>
      <c r="G5856" t="s">
        <v>273</v>
      </c>
      <c r="H5856" t="s">
        <v>15</v>
      </c>
      <c r="I5856" t="s">
        <v>16</v>
      </c>
      <c r="J5856">
        <v>2</v>
      </c>
      <c r="K5856" t="str">
        <f>IF(tickets_dataset[[#This Row],[status]] = "Closed", "Yes","No")</f>
        <v>Yes</v>
      </c>
      <c r="L5856" s="2">
        <f t="shared" si="364"/>
        <v>50.000000000058208</v>
      </c>
      <c r="M5856" t="str">
        <f t="shared" si="365"/>
        <v>Yes</v>
      </c>
      <c r="N5856" t="str">
        <f t="shared" si="366"/>
        <v>Jan</v>
      </c>
      <c r="O5856" s="2">
        <f t="shared" si="367"/>
        <v>2.0833333333357587</v>
      </c>
      <c r="P5856" t="str">
        <f>VLOOKUP(G5856,Agents!A:E,4,FALSE)</f>
        <v>Team3</v>
      </c>
      <c r="Q5856" t="str">
        <f>VLOOKUP(G5856,Agents!A:E,5,FALSE)</f>
        <v>Senior</v>
      </c>
      <c r="R5856" t="str">
        <f>VLOOKUP(G5856,Agents!A:E,2,FALSE)</f>
        <v>Evening</v>
      </c>
    </row>
    <row r="5857" spans="1:18" x14ac:dyDescent="0.35">
      <c r="A5857" t="s">
        <v>9377</v>
      </c>
      <c r="B5857" t="s">
        <v>8115</v>
      </c>
      <c r="C5857" t="s">
        <v>34</v>
      </c>
      <c r="D5857" t="s">
        <v>13</v>
      </c>
      <c r="E5857" s="1">
        <v>46067.863888888889</v>
      </c>
      <c r="F5857" s="1">
        <v>46068.280555555553</v>
      </c>
      <c r="G5857" t="s">
        <v>100</v>
      </c>
      <c r="H5857" t="s">
        <v>28</v>
      </c>
      <c r="I5857" t="s">
        <v>68</v>
      </c>
      <c r="J5857">
        <v>3</v>
      </c>
      <c r="K5857" t="str">
        <f>IF(tickets_dataset[[#This Row],[status]] = "Closed", "Yes","No")</f>
        <v>No</v>
      </c>
      <c r="L5857" s="2">
        <f t="shared" si="364"/>
        <v>9.9999999999417923</v>
      </c>
      <c r="M5857" t="str">
        <f t="shared" si="365"/>
        <v>No</v>
      </c>
      <c r="N5857" t="str">
        <f t="shared" si="366"/>
        <v>Feb</v>
      </c>
      <c r="O5857" s="2">
        <f t="shared" si="367"/>
        <v>0.41666666666424135</v>
      </c>
      <c r="P5857" t="str">
        <f>VLOOKUP(G5857,Agents!A:E,4,FALSE)</f>
        <v>Team4</v>
      </c>
      <c r="Q5857" t="str">
        <f>VLOOKUP(G5857,Agents!A:E,5,FALSE)</f>
        <v>Junior</v>
      </c>
      <c r="R5857" t="str">
        <f>VLOOKUP(G5857,Agents!A:E,2,FALSE)</f>
        <v>Evening</v>
      </c>
    </row>
    <row r="5858" spans="1:18" x14ac:dyDescent="0.35">
      <c r="A5858" t="s">
        <v>9378</v>
      </c>
      <c r="B5858" t="s">
        <v>5104</v>
      </c>
      <c r="C5858" t="s">
        <v>22</v>
      </c>
      <c r="D5858" t="s">
        <v>26</v>
      </c>
      <c r="E5858" s="1">
        <v>46038.202777777777</v>
      </c>
      <c r="F5858" s="1">
        <v>46039.952777777777</v>
      </c>
      <c r="G5858" t="s">
        <v>56</v>
      </c>
      <c r="H5858" t="s">
        <v>15</v>
      </c>
      <c r="I5858" t="s">
        <v>16</v>
      </c>
      <c r="J5858">
        <v>4</v>
      </c>
      <c r="K5858" t="str">
        <f>IF(tickets_dataset[[#This Row],[status]] = "Closed", "Yes","No")</f>
        <v>Yes</v>
      </c>
      <c r="L5858" s="2">
        <f t="shared" si="364"/>
        <v>42</v>
      </c>
      <c r="M5858" t="str">
        <f t="shared" si="365"/>
        <v>No</v>
      </c>
      <c r="N5858" t="str">
        <f t="shared" si="366"/>
        <v>Jan</v>
      </c>
      <c r="O5858" s="2">
        <f t="shared" si="367"/>
        <v>1.75</v>
      </c>
      <c r="P5858" t="str">
        <f>VLOOKUP(G5858,Agents!A:E,4,FALSE)</f>
        <v>Team1</v>
      </c>
      <c r="Q5858" t="str">
        <f>VLOOKUP(G5858,Agents!A:E,5,FALSE)</f>
        <v>Senior</v>
      </c>
      <c r="R5858" t="str">
        <f>VLOOKUP(G5858,Agents!A:E,2,FALSE)</f>
        <v>Night</v>
      </c>
    </row>
    <row r="5859" spans="1:18" x14ac:dyDescent="0.35">
      <c r="A5859" t="s">
        <v>9379</v>
      </c>
      <c r="B5859" t="s">
        <v>9380</v>
      </c>
      <c r="C5859" t="s">
        <v>34</v>
      </c>
      <c r="D5859" t="s">
        <v>26</v>
      </c>
      <c r="E5859" s="1">
        <v>46093.261805555558</v>
      </c>
      <c r="F5859" s="1">
        <v>46095.845138888886</v>
      </c>
      <c r="G5859" t="s">
        <v>35</v>
      </c>
      <c r="H5859" t="s">
        <v>15</v>
      </c>
      <c r="I5859" t="s">
        <v>16</v>
      </c>
      <c r="J5859">
        <v>3</v>
      </c>
      <c r="K5859" t="str">
        <f>IF(tickets_dataset[[#This Row],[status]] = "Closed", "Yes","No")</f>
        <v>Yes</v>
      </c>
      <c r="L5859" s="2">
        <f t="shared" si="364"/>
        <v>61.999999999883585</v>
      </c>
      <c r="M5859" t="str">
        <f t="shared" si="365"/>
        <v>Yes</v>
      </c>
      <c r="N5859" t="str">
        <f t="shared" si="366"/>
        <v>Mar</v>
      </c>
      <c r="O5859" s="2">
        <f t="shared" si="367"/>
        <v>2.5833333333284827</v>
      </c>
      <c r="P5859" t="str">
        <f>VLOOKUP(G5859,Agents!A:E,4,FALSE)</f>
        <v>Team1</v>
      </c>
      <c r="Q5859" t="str">
        <f>VLOOKUP(G5859,Agents!A:E,5,FALSE)</f>
        <v>Senior</v>
      </c>
      <c r="R5859" t="str">
        <f>VLOOKUP(G5859,Agents!A:E,2,FALSE)</f>
        <v>Evening</v>
      </c>
    </row>
    <row r="5860" spans="1:18" x14ac:dyDescent="0.35">
      <c r="A5860" t="s">
        <v>9381</v>
      </c>
      <c r="B5860" t="s">
        <v>9382</v>
      </c>
      <c r="C5860" t="s">
        <v>50</v>
      </c>
      <c r="D5860" t="s">
        <v>38</v>
      </c>
      <c r="E5860" s="1">
        <v>46084.795138888891</v>
      </c>
      <c r="F5860" s="1">
        <v>46086.836805555555</v>
      </c>
      <c r="G5860" t="s">
        <v>42</v>
      </c>
      <c r="H5860" t="s">
        <v>15</v>
      </c>
      <c r="I5860" t="s">
        <v>16</v>
      </c>
      <c r="J5860">
        <v>4</v>
      </c>
      <c r="K5860" t="str">
        <f>IF(tickets_dataset[[#This Row],[status]] = "Closed", "Yes","No")</f>
        <v>Yes</v>
      </c>
      <c r="L5860" s="2">
        <f t="shared" si="364"/>
        <v>48.999999999941792</v>
      </c>
      <c r="M5860" t="str">
        <f t="shared" si="365"/>
        <v>Yes</v>
      </c>
      <c r="N5860" t="str">
        <f t="shared" si="366"/>
        <v>Mar</v>
      </c>
      <c r="O5860" s="2">
        <f t="shared" si="367"/>
        <v>2.0416666666642413</v>
      </c>
      <c r="P5860" t="str">
        <f>VLOOKUP(G5860,Agents!A:E,4,FALSE)</f>
        <v>Team2</v>
      </c>
      <c r="Q5860" t="str">
        <f>VLOOKUP(G5860,Agents!A:E,5,FALSE)</f>
        <v>Junior</v>
      </c>
      <c r="R5860" t="str">
        <f>VLOOKUP(G5860,Agents!A:E,2,FALSE)</f>
        <v>Night</v>
      </c>
    </row>
    <row r="5861" spans="1:18" x14ac:dyDescent="0.35">
      <c r="A5861" t="s">
        <v>9383</v>
      </c>
      <c r="B5861" t="s">
        <v>7784</v>
      </c>
      <c r="C5861" t="s">
        <v>12</v>
      </c>
      <c r="D5861" t="s">
        <v>38</v>
      </c>
      <c r="E5861" s="1">
        <v>46081.825694444444</v>
      </c>
      <c r="F5861" s="1">
        <v>46085.075694444444</v>
      </c>
      <c r="G5861" t="s">
        <v>256</v>
      </c>
      <c r="H5861" t="s">
        <v>15</v>
      </c>
      <c r="I5861" t="s">
        <v>16</v>
      </c>
      <c r="J5861">
        <v>4</v>
      </c>
      <c r="K5861" t="str">
        <f>IF(tickets_dataset[[#This Row],[status]] = "Closed", "Yes","No")</f>
        <v>Yes</v>
      </c>
      <c r="L5861" s="2">
        <f t="shared" si="364"/>
        <v>78</v>
      </c>
      <c r="M5861" t="str">
        <f t="shared" si="365"/>
        <v>Yes</v>
      </c>
      <c r="N5861" t="str">
        <f t="shared" si="366"/>
        <v>Feb</v>
      </c>
      <c r="O5861" s="2">
        <f t="shared" si="367"/>
        <v>3.25</v>
      </c>
      <c r="P5861" t="str">
        <f>VLOOKUP(G5861,Agents!A:E,4,FALSE)</f>
        <v>Team1</v>
      </c>
      <c r="Q5861" t="str">
        <f>VLOOKUP(G5861,Agents!A:E,5,FALSE)</f>
        <v>Mid</v>
      </c>
      <c r="R5861" t="str">
        <f>VLOOKUP(G5861,Agents!A:E,2,FALSE)</f>
        <v>Morning</v>
      </c>
    </row>
    <row r="5862" spans="1:18" x14ac:dyDescent="0.35">
      <c r="A5862" t="s">
        <v>9384</v>
      </c>
      <c r="B5862" t="s">
        <v>9385</v>
      </c>
      <c r="C5862" t="s">
        <v>76</v>
      </c>
      <c r="D5862" t="s">
        <v>38</v>
      </c>
      <c r="E5862" s="1">
        <v>46056.433333333334</v>
      </c>
      <c r="F5862" s="1">
        <v>46059.933333333334</v>
      </c>
      <c r="G5862" t="s">
        <v>19</v>
      </c>
      <c r="H5862" t="s">
        <v>132</v>
      </c>
      <c r="I5862" t="s">
        <v>16</v>
      </c>
      <c r="J5862">
        <v>3</v>
      </c>
      <c r="K5862" t="str">
        <f>IF(tickets_dataset[[#This Row],[status]] = "Closed", "Yes","No")</f>
        <v>No</v>
      </c>
      <c r="L5862" s="2">
        <f t="shared" si="364"/>
        <v>84</v>
      </c>
      <c r="M5862" t="str">
        <f t="shared" si="365"/>
        <v>Yes</v>
      </c>
      <c r="N5862" t="str">
        <f t="shared" si="366"/>
        <v>Feb</v>
      </c>
      <c r="O5862" s="2">
        <f t="shared" si="367"/>
        <v>3.5</v>
      </c>
      <c r="P5862" t="str">
        <f>VLOOKUP(G5862,Agents!A:E,4,FALSE)</f>
        <v>Team4</v>
      </c>
      <c r="Q5862" t="str">
        <f>VLOOKUP(G5862,Agents!A:E,5,FALSE)</f>
        <v>Senior</v>
      </c>
      <c r="R5862" t="str">
        <f>VLOOKUP(G5862,Agents!A:E,2,FALSE)</f>
        <v>Evening</v>
      </c>
    </row>
    <row r="5863" spans="1:18" x14ac:dyDescent="0.35">
      <c r="A5863" t="s">
        <v>9386</v>
      </c>
      <c r="B5863" t="s">
        <v>9387</v>
      </c>
      <c r="C5863" t="s">
        <v>22</v>
      </c>
      <c r="D5863" t="s">
        <v>38</v>
      </c>
      <c r="E5863" s="1">
        <v>46101.966666666667</v>
      </c>
      <c r="F5863" s="1">
        <v>46103.133333333331</v>
      </c>
      <c r="G5863" t="s">
        <v>100</v>
      </c>
      <c r="H5863" t="s">
        <v>15</v>
      </c>
      <c r="I5863" t="s">
        <v>16</v>
      </c>
      <c r="J5863">
        <v>3</v>
      </c>
      <c r="K5863" t="str">
        <f>IF(tickets_dataset[[#This Row],[status]] = "Closed", "Yes","No")</f>
        <v>Yes</v>
      </c>
      <c r="L5863" s="2">
        <f t="shared" si="364"/>
        <v>27.999999999941792</v>
      </c>
      <c r="M5863" t="str">
        <f t="shared" si="365"/>
        <v>No</v>
      </c>
      <c r="N5863" t="str">
        <f t="shared" si="366"/>
        <v>Mar</v>
      </c>
      <c r="O5863" s="2">
        <f t="shared" si="367"/>
        <v>1.1666666666642413</v>
      </c>
      <c r="P5863" t="str">
        <f>VLOOKUP(G5863,Agents!A:E,4,FALSE)</f>
        <v>Team4</v>
      </c>
      <c r="Q5863" t="str">
        <f>VLOOKUP(G5863,Agents!A:E,5,FALSE)</f>
        <v>Junior</v>
      </c>
      <c r="R5863" t="str">
        <f>VLOOKUP(G5863,Agents!A:E,2,FALSE)</f>
        <v>Evening</v>
      </c>
    </row>
    <row r="5864" spans="1:18" x14ac:dyDescent="0.35">
      <c r="A5864" t="s">
        <v>9388</v>
      </c>
      <c r="B5864" t="s">
        <v>1018</v>
      </c>
      <c r="C5864" t="s">
        <v>76</v>
      </c>
      <c r="D5864" t="s">
        <v>13</v>
      </c>
      <c r="E5864" s="1">
        <v>46089.1</v>
      </c>
      <c r="F5864" s="1">
        <v>46089.724999999999</v>
      </c>
      <c r="G5864" t="s">
        <v>137</v>
      </c>
      <c r="H5864" t="s">
        <v>15</v>
      </c>
      <c r="I5864" t="s">
        <v>16</v>
      </c>
      <c r="J5864">
        <v>5</v>
      </c>
      <c r="K5864" t="str">
        <f>IF(tickets_dataset[[#This Row],[status]] = "Closed", "Yes","No")</f>
        <v>Yes</v>
      </c>
      <c r="L5864" s="2">
        <f t="shared" si="364"/>
        <v>15</v>
      </c>
      <c r="M5864" t="str">
        <f t="shared" si="365"/>
        <v>No</v>
      </c>
      <c r="N5864" t="str">
        <f t="shared" si="366"/>
        <v>Mar</v>
      </c>
      <c r="O5864" s="2">
        <f t="shared" si="367"/>
        <v>0.625</v>
      </c>
      <c r="P5864" t="str">
        <f>VLOOKUP(G5864,Agents!A:E,4,FALSE)</f>
        <v>Team5</v>
      </c>
      <c r="Q5864" t="str">
        <f>VLOOKUP(G5864,Agents!A:E,5,FALSE)</f>
        <v>Senior</v>
      </c>
      <c r="R5864" t="str">
        <f>VLOOKUP(G5864,Agents!A:E,2,FALSE)</f>
        <v>Night</v>
      </c>
    </row>
    <row r="5865" spans="1:18" x14ac:dyDescent="0.35">
      <c r="A5865" t="s">
        <v>9389</v>
      </c>
      <c r="B5865" t="s">
        <v>4940</v>
      </c>
      <c r="C5865" t="s">
        <v>34</v>
      </c>
      <c r="D5865" t="s">
        <v>38</v>
      </c>
      <c r="E5865" s="1">
        <v>46023.594444444447</v>
      </c>
      <c r="F5865" s="1">
        <v>46025.177777777775</v>
      </c>
      <c r="G5865" t="s">
        <v>159</v>
      </c>
      <c r="H5865" t="s">
        <v>15</v>
      </c>
      <c r="I5865" t="s">
        <v>16</v>
      </c>
      <c r="J5865">
        <v>5</v>
      </c>
      <c r="K5865" t="str">
        <f>IF(tickets_dataset[[#This Row],[status]] = "Closed", "Yes","No")</f>
        <v>Yes</v>
      </c>
      <c r="L5865" s="2">
        <f t="shared" si="364"/>
        <v>37.999999999883585</v>
      </c>
      <c r="M5865" t="str">
        <f t="shared" si="365"/>
        <v>No</v>
      </c>
      <c r="N5865" t="str">
        <f t="shared" si="366"/>
        <v>Jan</v>
      </c>
      <c r="O5865" s="2">
        <f t="shared" si="367"/>
        <v>1.5833333333284827</v>
      </c>
      <c r="P5865" t="str">
        <f>VLOOKUP(G5865,Agents!A:E,4,FALSE)</f>
        <v>Team4</v>
      </c>
      <c r="Q5865" t="str">
        <f>VLOOKUP(G5865,Agents!A:E,5,FALSE)</f>
        <v>Mid</v>
      </c>
      <c r="R5865" t="str">
        <f>VLOOKUP(G5865,Agents!A:E,2,FALSE)</f>
        <v>Night</v>
      </c>
    </row>
    <row r="5866" spans="1:18" x14ac:dyDescent="0.35">
      <c r="A5866" t="s">
        <v>9390</v>
      </c>
      <c r="B5866" t="s">
        <v>1229</v>
      </c>
      <c r="C5866" t="s">
        <v>12</v>
      </c>
      <c r="D5866" t="s">
        <v>38</v>
      </c>
      <c r="E5866" s="1">
        <v>46080.606249999997</v>
      </c>
      <c r="F5866" s="1">
        <v>46083.272916666669</v>
      </c>
      <c r="G5866" t="s">
        <v>77</v>
      </c>
      <c r="H5866" t="s">
        <v>28</v>
      </c>
      <c r="I5866" t="s">
        <v>16</v>
      </c>
      <c r="J5866">
        <v>4</v>
      </c>
      <c r="K5866" t="str">
        <f>IF(tickets_dataset[[#This Row],[status]] = "Closed", "Yes","No")</f>
        <v>No</v>
      </c>
      <c r="L5866" s="2">
        <f t="shared" si="364"/>
        <v>64.000000000116415</v>
      </c>
      <c r="M5866" t="str">
        <f t="shared" si="365"/>
        <v>Yes</v>
      </c>
      <c r="N5866" t="str">
        <f t="shared" si="366"/>
        <v>Feb</v>
      </c>
      <c r="O5866" s="2">
        <f t="shared" si="367"/>
        <v>2.6666666666715173</v>
      </c>
      <c r="P5866" t="str">
        <f>VLOOKUP(G5866,Agents!A:E,4,FALSE)</f>
        <v>Team5</v>
      </c>
      <c r="Q5866" t="str">
        <f>VLOOKUP(G5866,Agents!A:E,5,FALSE)</f>
        <v>Junior</v>
      </c>
      <c r="R5866" t="str">
        <f>VLOOKUP(G5866,Agents!A:E,2,FALSE)</f>
        <v>Evening</v>
      </c>
    </row>
    <row r="5867" spans="1:18" x14ac:dyDescent="0.35">
      <c r="A5867" t="s">
        <v>9391</v>
      </c>
      <c r="B5867" t="s">
        <v>325</v>
      </c>
      <c r="C5867" t="s">
        <v>12</v>
      </c>
      <c r="D5867" t="s">
        <v>38</v>
      </c>
      <c r="E5867" s="1">
        <v>46096.56527777778</v>
      </c>
      <c r="F5867" s="1">
        <v>46097.148611111108</v>
      </c>
      <c r="G5867" t="s">
        <v>183</v>
      </c>
      <c r="H5867" t="s">
        <v>15</v>
      </c>
      <c r="I5867" t="s">
        <v>16</v>
      </c>
      <c r="J5867">
        <v>3</v>
      </c>
      <c r="K5867" t="str">
        <f>IF(tickets_dataset[[#This Row],[status]] = "Closed", "Yes","No")</f>
        <v>Yes</v>
      </c>
      <c r="L5867" s="2">
        <f t="shared" si="364"/>
        <v>13.999999999883585</v>
      </c>
      <c r="M5867" t="str">
        <f t="shared" si="365"/>
        <v>No</v>
      </c>
      <c r="N5867" t="str">
        <f t="shared" si="366"/>
        <v>Mar</v>
      </c>
      <c r="O5867" s="2">
        <f t="shared" si="367"/>
        <v>0.58333333332848269</v>
      </c>
      <c r="P5867" t="str">
        <f>VLOOKUP(G5867,Agents!A:E,4,FALSE)</f>
        <v>Team3</v>
      </c>
      <c r="Q5867" t="str">
        <f>VLOOKUP(G5867,Agents!A:E,5,FALSE)</f>
        <v>Senior</v>
      </c>
      <c r="R5867" t="str">
        <f>VLOOKUP(G5867,Agents!A:E,2,FALSE)</f>
        <v>Night</v>
      </c>
    </row>
    <row r="5868" spans="1:18" x14ac:dyDescent="0.35">
      <c r="A5868" t="s">
        <v>9392</v>
      </c>
      <c r="B5868" t="s">
        <v>6196</v>
      </c>
      <c r="C5868" t="s">
        <v>50</v>
      </c>
      <c r="D5868" t="s">
        <v>13</v>
      </c>
      <c r="E5868" s="1">
        <v>46061.730555555558</v>
      </c>
      <c r="F5868" s="1">
        <v>46063.605555555558</v>
      </c>
      <c r="G5868" t="s">
        <v>80</v>
      </c>
      <c r="H5868" t="s">
        <v>132</v>
      </c>
      <c r="I5868" t="s">
        <v>16</v>
      </c>
      <c r="J5868">
        <v>4</v>
      </c>
      <c r="K5868" t="str">
        <f>IF(tickets_dataset[[#This Row],[status]] = "Closed", "Yes","No")</f>
        <v>No</v>
      </c>
      <c r="L5868" s="2">
        <f t="shared" si="364"/>
        <v>45</v>
      </c>
      <c r="M5868" t="str">
        <f t="shared" si="365"/>
        <v>No</v>
      </c>
      <c r="N5868" t="str">
        <f t="shared" si="366"/>
        <v>Feb</v>
      </c>
      <c r="O5868" s="2">
        <f t="shared" si="367"/>
        <v>1.875</v>
      </c>
      <c r="P5868" t="str">
        <f>VLOOKUP(G5868,Agents!A:E,4,FALSE)</f>
        <v>Team3</v>
      </c>
      <c r="Q5868" t="str">
        <f>VLOOKUP(G5868,Agents!A:E,5,FALSE)</f>
        <v>Junior</v>
      </c>
      <c r="R5868" t="str">
        <f>VLOOKUP(G5868,Agents!A:E,2,FALSE)</f>
        <v>Evening</v>
      </c>
    </row>
    <row r="5869" spans="1:18" x14ac:dyDescent="0.35">
      <c r="A5869" t="s">
        <v>9393</v>
      </c>
      <c r="B5869" t="s">
        <v>70</v>
      </c>
      <c r="C5869" t="s">
        <v>50</v>
      </c>
      <c r="D5869" t="s">
        <v>26</v>
      </c>
      <c r="E5869" s="1">
        <v>46087.38958333333</v>
      </c>
      <c r="F5869" s="1">
        <v>46090.097916666666</v>
      </c>
      <c r="G5869" t="s">
        <v>256</v>
      </c>
      <c r="H5869" t="s">
        <v>15</v>
      </c>
      <c r="I5869" t="s">
        <v>16</v>
      </c>
      <c r="J5869">
        <v>3</v>
      </c>
      <c r="K5869" t="str">
        <f>IF(tickets_dataset[[#This Row],[status]] = "Closed", "Yes","No")</f>
        <v>Yes</v>
      </c>
      <c r="L5869" s="2">
        <f t="shared" si="364"/>
        <v>65.000000000058208</v>
      </c>
      <c r="M5869" t="str">
        <f t="shared" si="365"/>
        <v>Yes</v>
      </c>
      <c r="N5869" t="str">
        <f t="shared" si="366"/>
        <v>Mar</v>
      </c>
      <c r="O5869" s="2">
        <f t="shared" si="367"/>
        <v>2.7083333333357587</v>
      </c>
      <c r="P5869" t="str">
        <f>VLOOKUP(G5869,Agents!A:E,4,FALSE)</f>
        <v>Team1</v>
      </c>
      <c r="Q5869" t="str">
        <f>VLOOKUP(G5869,Agents!A:E,5,FALSE)</f>
        <v>Mid</v>
      </c>
      <c r="R5869" t="str">
        <f>VLOOKUP(G5869,Agents!A:E,2,FALSE)</f>
        <v>Morning</v>
      </c>
    </row>
    <row r="5870" spans="1:18" x14ac:dyDescent="0.35">
      <c r="A5870" t="s">
        <v>9394</v>
      </c>
      <c r="B5870" t="s">
        <v>8936</v>
      </c>
      <c r="C5870" t="s">
        <v>22</v>
      </c>
      <c r="D5870" t="s">
        <v>38</v>
      </c>
      <c r="E5870" s="1">
        <v>46078.447916666664</v>
      </c>
      <c r="F5870" s="1">
        <v>46078.947916666664</v>
      </c>
      <c r="G5870" t="s">
        <v>35</v>
      </c>
      <c r="H5870" t="s">
        <v>15</v>
      </c>
      <c r="I5870" t="s">
        <v>16</v>
      </c>
      <c r="J5870">
        <v>3</v>
      </c>
      <c r="K5870" t="str">
        <f>IF(tickets_dataset[[#This Row],[status]] = "Closed", "Yes","No")</f>
        <v>Yes</v>
      </c>
      <c r="L5870" s="2">
        <f t="shared" si="364"/>
        <v>12</v>
      </c>
      <c r="M5870" t="str">
        <f t="shared" si="365"/>
        <v>No</v>
      </c>
      <c r="N5870" t="str">
        <f t="shared" si="366"/>
        <v>Feb</v>
      </c>
      <c r="O5870" s="2">
        <f t="shared" si="367"/>
        <v>0.5</v>
      </c>
      <c r="P5870" t="str">
        <f>VLOOKUP(G5870,Agents!A:E,4,FALSE)</f>
        <v>Team1</v>
      </c>
      <c r="Q5870" t="str">
        <f>VLOOKUP(G5870,Agents!A:E,5,FALSE)</f>
        <v>Senior</v>
      </c>
      <c r="R5870" t="str">
        <f>VLOOKUP(G5870,Agents!A:E,2,FALSE)</f>
        <v>Evening</v>
      </c>
    </row>
    <row r="5871" spans="1:18" x14ac:dyDescent="0.35">
      <c r="A5871" t="s">
        <v>9395</v>
      </c>
      <c r="B5871" t="s">
        <v>7014</v>
      </c>
      <c r="C5871" t="s">
        <v>22</v>
      </c>
      <c r="D5871" t="s">
        <v>26</v>
      </c>
      <c r="E5871" s="1">
        <v>46100.590277777781</v>
      </c>
      <c r="F5871" s="1">
        <v>46100.840277777781</v>
      </c>
      <c r="G5871" t="s">
        <v>211</v>
      </c>
      <c r="H5871" t="s">
        <v>15</v>
      </c>
      <c r="I5871" t="s">
        <v>16</v>
      </c>
      <c r="J5871">
        <v>4</v>
      </c>
      <c r="K5871" t="str">
        <f>IF(tickets_dataset[[#This Row],[status]] = "Closed", "Yes","No")</f>
        <v>Yes</v>
      </c>
      <c r="L5871" s="2">
        <f t="shared" si="364"/>
        <v>6</v>
      </c>
      <c r="M5871" t="str">
        <f t="shared" si="365"/>
        <v>No</v>
      </c>
      <c r="N5871" t="str">
        <f t="shared" si="366"/>
        <v>Mar</v>
      </c>
      <c r="O5871" s="2">
        <f t="shared" si="367"/>
        <v>0.25</v>
      </c>
      <c r="P5871" t="str">
        <f>VLOOKUP(G5871,Agents!A:E,4,FALSE)</f>
        <v>Team5</v>
      </c>
      <c r="Q5871" t="str">
        <f>VLOOKUP(G5871,Agents!A:E,5,FALSE)</f>
        <v>Senior</v>
      </c>
      <c r="R5871" t="str">
        <f>VLOOKUP(G5871,Agents!A:E,2,FALSE)</f>
        <v>Evening</v>
      </c>
    </row>
    <row r="5872" spans="1:18" x14ac:dyDescent="0.35">
      <c r="A5872" t="s">
        <v>9396</v>
      </c>
      <c r="B5872" t="s">
        <v>3680</v>
      </c>
      <c r="C5872" t="s">
        <v>50</v>
      </c>
      <c r="D5872" t="s">
        <v>13</v>
      </c>
      <c r="E5872" s="1">
        <v>46065.314583333333</v>
      </c>
      <c r="F5872" s="1">
        <v>46066.022916666669</v>
      </c>
      <c r="G5872" t="s">
        <v>53</v>
      </c>
      <c r="H5872" t="s">
        <v>15</v>
      </c>
      <c r="I5872" t="s">
        <v>16</v>
      </c>
      <c r="J5872">
        <v>2</v>
      </c>
      <c r="K5872" t="str">
        <f>IF(tickets_dataset[[#This Row],[status]] = "Closed", "Yes","No")</f>
        <v>Yes</v>
      </c>
      <c r="L5872" s="2">
        <f t="shared" si="364"/>
        <v>17.000000000058208</v>
      </c>
      <c r="M5872" t="str">
        <f t="shared" si="365"/>
        <v>No</v>
      </c>
      <c r="N5872" t="str">
        <f t="shared" si="366"/>
        <v>Feb</v>
      </c>
      <c r="O5872" s="2">
        <f t="shared" si="367"/>
        <v>0.70833333333575865</v>
      </c>
      <c r="P5872" t="str">
        <f>VLOOKUP(G5872,Agents!A:E,4,FALSE)</f>
        <v>Team1</v>
      </c>
      <c r="Q5872" t="str">
        <f>VLOOKUP(G5872,Agents!A:E,5,FALSE)</f>
        <v>Junior</v>
      </c>
      <c r="R5872" t="str">
        <f>VLOOKUP(G5872,Agents!A:E,2,FALSE)</f>
        <v>Night</v>
      </c>
    </row>
    <row r="5873" spans="1:18" x14ac:dyDescent="0.35">
      <c r="A5873" t="s">
        <v>9397</v>
      </c>
      <c r="B5873" t="s">
        <v>1855</v>
      </c>
      <c r="C5873" t="s">
        <v>34</v>
      </c>
      <c r="D5873" t="s">
        <v>13</v>
      </c>
      <c r="E5873" s="1">
        <v>46030.663194444445</v>
      </c>
      <c r="F5873" s="1">
        <v>46031.496527777781</v>
      </c>
      <c r="G5873" t="s">
        <v>35</v>
      </c>
      <c r="H5873" t="s">
        <v>15</v>
      </c>
      <c r="I5873" t="s">
        <v>16</v>
      </c>
      <c r="J5873">
        <v>4</v>
      </c>
      <c r="K5873" t="str">
        <f>IF(tickets_dataset[[#This Row],[status]] = "Closed", "Yes","No")</f>
        <v>Yes</v>
      </c>
      <c r="L5873" s="2">
        <f t="shared" si="364"/>
        <v>20.000000000058208</v>
      </c>
      <c r="M5873" t="str">
        <f t="shared" si="365"/>
        <v>No</v>
      </c>
      <c r="N5873" t="str">
        <f t="shared" si="366"/>
        <v>Jan</v>
      </c>
      <c r="O5873" s="2">
        <f t="shared" si="367"/>
        <v>0.83333333333575865</v>
      </c>
      <c r="P5873" t="str">
        <f>VLOOKUP(G5873,Agents!A:E,4,FALSE)</f>
        <v>Team1</v>
      </c>
      <c r="Q5873" t="str">
        <f>VLOOKUP(G5873,Agents!A:E,5,FALSE)</f>
        <v>Senior</v>
      </c>
      <c r="R5873" t="str">
        <f>VLOOKUP(G5873,Agents!A:E,2,FALSE)</f>
        <v>Evening</v>
      </c>
    </row>
    <row r="5874" spans="1:18" x14ac:dyDescent="0.35">
      <c r="A5874" t="s">
        <v>9398</v>
      </c>
      <c r="B5874" t="s">
        <v>8712</v>
      </c>
      <c r="C5874" t="s">
        <v>76</v>
      </c>
      <c r="D5874" t="s">
        <v>13</v>
      </c>
      <c r="E5874" s="1">
        <v>46029.34097222222</v>
      </c>
      <c r="F5874" s="1">
        <v>46030.674305555556</v>
      </c>
      <c r="G5874" t="s">
        <v>131</v>
      </c>
      <c r="H5874" t="s">
        <v>15</v>
      </c>
      <c r="I5874" t="s">
        <v>16</v>
      </c>
      <c r="J5874">
        <v>2</v>
      </c>
      <c r="K5874" t="str">
        <f>IF(tickets_dataset[[#This Row],[status]] = "Closed", "Yes","No")</f>
        <v>Yes</v>
      </c>
      <c r="L5874" s="2">
        <f t="shared" si="364"/>
        <v>32.000000000058208</v>
      </c>
      <c r="M5874" t="str">
        <f t="shared" si="365"/>
        <v>No</v>
      </c>
      <c r="N5874" t="str">
        <f t="shared" si="366"/>
        <v>Jan</v>
      </c>
      <c r="O5874" s="2">
        <f t="shared" si="367"/>
        <v>1.3333333333357587</v>
      </c>
      <c r="P5874" t="str">
        <f>VLOOKUP(G5874,Agents!A:E,4,FALSE)</f>
        <v>Team4</v>
      </c>
      <c r="Q5874" t="str">
        <f>VLOOKUP(G5874,Agents!A:E,5,FALSE)</f>
        <v>Junior</v>
      </c>
      <c r="R5874" t="str">
        <f>VLOOKUP(G5874,Agents!A:E,2,FALSE)</f>
        <v>Night</v>
      </c>
    </row>
    <row r="5875" spans="1:18" x14ac:dyDescent="0.35">
      <c r="A5875" t="s">
        <v>9399</v>
      </c>
      <c r="B5875" t="s">
        <v>9400</v>
      </c>
      <c r="C5875" t="s">
        <v>22</v>
      </c>
      <c r="D5875" t="s">
        <v>38</v>
      </c>
      <c r="E5875" s="1">
        <v>46103.570833333331</v>
      </c>
      <c r="F5875" s="1">
        <v>46104.570833333331</v>
      </c>
      <c r="G5875" t="s">
        <v>216</v>
      </c>
      <c r="H5875" t="s">
        <v>132</v>
      </c>
      <c r="I5875" t="s">
        <v>16</v>
      </c>
      <c r="J5875">
        <v>5</v>
      </c>
      <c r="K5875" t="str">
        <f>IF(tickets_dataset[[#This Row],[status]] = "Closed", "Yes","No")</f>
        <v>No</v>
      </c>
      <c r="L5875" s="2">
        <f t="shared" si="364"/>
        <v>24</v>
      </c>
      <c r="M5875" t="str">
        <f t="shared" si="365"/>
        <v>No</v>
      </c>
      <c r="N5875" t="str">
        <f t="shared" si="366"/>
        <v>Mar</v>
      </c>
      <c r="O5875" s="2">
        <f t="shared" si="367"/>
        <v>1</v>
      </c>
      <c r="P5875" t="str">
        <f>VLOOKUP(G5875,Agents!A:E,4,FALSE)</f>
        <v>Team5</v>
      </c>
      <c r="Q5875" t="str">
        <f>VLOOKUP(G5875,Agents!A:E,5,FALSE)</f>
        <v>Junior</v>
      </c>
      <c r="R5875" t="str">
        <f>VLOOKUP(G5875,Agents!A:E,2,FALSE)</f>
        <v>Evening</v>
      </c>
    </row>
    <row r="5876" spans="1:18" x14ac:dyDescent="0.35">
      <c r="A5876" t="s">
        <v>9401</v>
      </c>
      <c r="B5876" t="s">
        <v>8167</v>
      </c>
      <c r="C5876" t="s">
        <v>34</v>
      </c>
      <c r="D5876" t="s">
        <v>26</v>
      </c>
      <c r="E5876" s="1">
        <v>46047.723611111112</v>
      </c>
      <c r="F5876" s="1">
        <v>46050.265277777777</v>
      </c>
      <c r="G5876" t="s">
        <v>273</v>
      </c>
      <c r="H5876" t="s">
        <v>132</v>
      </c>
      <c r="I5876" t="s">
        <v>16</v>
      </c>
      <c r="J5876">
        <v>5</v>
      </c>
      <c r="K5876" t="str">
        <f>IF(tickets_dataset[[#This Row],[status]] = "Closed", "Yes","No")</f>
        <v>No</v>
      </c>
      <c r="L5876" s="2">
        <f t="shared" si="364"/>
        <v>60.999999999941792</v>
      </c>
      <c r="M5876" t="str">
        <f t="shared" si="365"/>
        <v>Yes</v>
      </c>
      <c r="N5876" t="str">
        <f t="shared" si="366"/>
        <v>Jan</v>
      </c>
      <c r="O5876" s="2">
        <f t="shared" si="367"/>
        <v>2.5416666666642413</v>
      </c>
      <c r="P5876" t="str">
        <f>VLOOKUP(G5876,Agents!A:E,4,FALSE)</f>
        <v>Team3</v>
      </c>
      <c r="Q5876" t="str">
        <f>VLOOKUP(G5876,Agents!A:E,5,FALSE)</f>
        <v>Senior</v>
      </c>
      <c r="R5876" t="str">
        <f>VLOOKUP(G5876,Agents!A:E,2,FALSE)</f>
        <v>Evening</v>
      </c>
    </row>
    <row r="5877" spans="1:18" x14ac:dyDescent="0.35">
      <c r="A5877" t="s">
        <v>9402</v>
      </c>
      <c r="B5877" t="s">
        <v>9403</v>
      </c>
      <c r="C5877" t="s">
        <v>34</v>
      </c>
      <c r="D5877" t="s">
        <v>38</v>
      </c>
      <c r="E5877" s="1">
        <v>46030.718055555553</v>
      </c>
      <c r="F5877" s="1">
        <v>46031.134722222225</v>
      </c>
      <c r="G5877" t="s">
        <v>273</v>
      </c>
      <c r="H5877" t="s">
        <v>15</v>
      </c>
      <c r="I5877" t="s">
        <v>16</v>
      </c>
      <c r="J5877">
        <v>5</v>
      </c>
      <c r="K5877" t="str">
        <f>IF(tickets_dataset[[#This Row],[status]] = "Closed", "Yes","No")</f>
        <v>Yes</v>
      </c>
      <c r="L5877" s="2">
        <f t="shared" si="364"/>
        <v>10.000000000116415</v>
      </c>
      <c r="M5877" t="str">
        <f t="shared" si="365"/>
        <v>No</v>
      </c>
      <c r="N5877" t="str">
        <f t="shared" si="366"/>
        <v>Jan</v>
      </c>
      <c r="O5877" s="2">
        <f t="shared" si="367"/>
        <v>0.41666666667151731</v>
      </c>
      <c r="P5877" t="str">
        <f>VLOOKUP(G5877,Agents!A:E,4,FALSE)</f>
        <v>Team3</v>
      </c>
      <c r="Q5877" t="str">
        <f>VLOOKUP(G5877,Agents!A:E,5,FALSE)</f>
        <v>Senior</v>
      </c>
      <c r="R5877" t="str">
        <f>VLOOKUP(G5877,Agents!A:E,2,FALSE)</f>
        <v>Evening</v>
      </c>
    </row>
    <row r="5878" spans="1:18" x14ac:dyDescent="0.35">
      <c r="A5878" t="s">
        <v>9404</v>
      </c>
      <c r="B5878" t="s">
        <v>5251</v>
      </c>
      <c r="C5878" t="s">
        <v>50</v>
      </c>
      <c r="D5878" t="s">
        <v>26</v>
      </c>
      <c r="E5878" s="1">
        <v>46063.493750000001</v>
      </c>
      <c r="F5878" s="1">
        <v>46065.285416666666</v>
      </c>
      <c r="G5878" t="s">
        <v>239</v>
      </c>
      <c r="H5878" t="s">
        <v>15</v>
      </c>
      <c r="I5878" t="s">
        <v>16</v>
      </c>
      <c r="J5878">
        <v>4</v>
      </c>
      <c r="K5878" t="str">
        <f>IF(tickets_dataset[[#This Row],[status]] = "Closed", "Yes","No")</f>
        <v>Yes</v>
      </c>
      <c r="L5878" s="2">
        <f t="shared" si="364"/>
        <v>42.999999999941792</v>
      </c>
      <c r="M5878" t="str">
        <f t="shared" si="365"/>
        <v>No</v>
      </c>
      <c r="N5878" t="str">
        <f t="shared" si="366"/>
        <v>Feb</v>
      </c>
      <c r="O5878" s="2">
        <f t="shared" si="367"/>
        <v>1.7916666666642413</v>
      </c>
      <c r="P5878" t="str">
        <f>VLOOKUP(G5878,Agents!A:E,4,FALSE)</f>
        <v>Team1</v>
      </c>
      <c r="Q5878" t="str">
        <f>VLOOKUP(G5878,Agents!A:E,5,FALSE)</f>
        <v>Senior</v>
      </c>
      <c r="R5878" t="str">
        <f>VLOOKUP(G5878,Agents!A:E,2,FALSE)</f>
        <v>Evening</v>
      </c>
    </row>
    <row r="5879" spans="1:18" x14ac:dyDescent="0.35">
      <c r="A5879" t="s">
        <v>9405</v>
      </c>
      <c r="B5879" t="s">
        <v>7158</v>
      </c>
      <c r="C5879" t="s">
        <v>76</v>
      </c>
      <c r="D5879" t="s">
        <v>38</v>
      </c>
      <c r="E5879" s="1">
        <v>46061.302777777775</v>
      </c>
      <c r="F5879" s="1">
        <v>46062.094444444447</v>
      </c>
      <c r="G5879" t="s">
        <v>31</v>
      </c>
      <c r="H5879" t="s">
        <v>15</v>
      </c>
      <c r="I5879" t="s">
        <v>16</v>
      </c>
      <c r="J5879">
        <v>4</v>
      </c>
      <c r="K5879" t="str">
        <f>IF(tickets_dataset[[#This Row],[status]] = "Closed", "Yes","No")</f>
        <v>Yes</v>
      </c>
      <c r="L5879" s="2">
        <f t="shared" si="364"/>
        <v>19.000000000116415</v>
      </c>
      <c r="M5879" t="str">
        <f t="shared" si="365"/>
        <v>No</v>
      </c>
      <c r="N5879" t="str">
        <f t="shared" si="366"/>
        <v>Feb</v>
      </c>
      <c r="O5879" s="2">
        <f t="shared" si="367"/>
        <v>0.79166666667151731</v>
      </c>
      <c r="P5879" t="str">
        <f>VLOOKUP(G5879,Agents!A:E,4,FALSE)</f>
        <v>Team5</v>
      </c>
      <c r="Q5879" t="str">
        <f>VLOOKUP(G5879,Agents!A:E,5,FALSE)</f>
        <v>Senior</v>
      </c>
      <c r="R5879" t="str">
        <f>VLOOKUP(G5879,Agents!A:E,2,FALSE)</f>
        <v>Evening</v>
      </c>
    </row>
    <row r="5880" spans="1:18" x14ac:dyDescent="0.35">
      <c r="A5880" t="s">
        <v>9406</v>
      </c>
      <c r="B5880" t="s">
        <v>1973</v>
      </c>
      <c r="C5880" t="s">
        <v>22</v>
      </c>
      <c r="D5880" t="s">
        <v>38</v>
      </c>
      <c r="E5880" s="1">
        <v>46055.815972222219</v>
      </c>
      <c r="F5880" s="1">
        <v>46057.524305555555</v>
      </c>
      <c r="G5880" t="s">
        <v>140</v>
      </c>
      <c r="H5880" t="s">
        <v>15</v>
      </c>
      <c r="I5880" t="s">
        <v>16</v>
      </c>
      <c r="J5880">
        <v>3</v>
      </c>
      <c r="K5880" t="str">
        <f>IF(tickets_dataset[[#This Row],[status]] = "Closed", "Yes","No")</f>
        <v>Yes</v>
      </c>
      <c r="L5880" s="2">
        <f t="shared" si="364"/>
        <v>41.000000000058208</v>
      </c>
      <c r="M5880" t="str">
        <f t="shared" si="365"/>
        <v>No</v>
      </c>
      <c r="N5880" t="str">
        <f t="shared" si="366"/>
        <v>Feb</v>
      </c>
      <c r="O5880" s="2">
        <f t="shared" si="367"/>
        <v>1.7083333333357587</v>
      </c>
      <c r="P5880" t="str">
        <f>VLOOKUP(G5880,Agents!A:E,4,FALSE)</f>
        <v>Team1</v>
      </c>
      <c r="Q5880" t="str">
        <f>VLOOKUP(G5880,Agents!A:E,5,FALSE)</f>
        <v>Junior</v>
      </c>
      <c r="R5880" t="str">
        <f>VLOOKUP(G5880,Agents!A:E,2,FALSE)</f>
        <v>Morning</v>
      </c>
    </row>
    <row r="5881" spans="1:18" x14ac:dyDescent="0.35">
      <c r="A5881" t="s">
        <v>9407</v>
      </c>
      <c r="B5881" t="s">
        <v>9408</v>
      </c>
      <c r="C5881" t="s">
        <v>76</v>
      </c>
      <c r="D5881" t="s">
        <v>13</v>
      </c>
      <c r="E5881" s="1">
        <v>46074.71875</v>
      </c>
      <c r="F5881" s="1">
        <v>46076.260416666664</v>
      </c>
      <c r="G5881" t="s">
        <v>67</v>
      </c>
      <c r="H5881" t="s">
        <v>15</v>
      </c>
      <c r="I5881" t="s">
        <v>16</v>
      </c>
      <c r="J5881">
        <v>3</v>
      </c>
      <c r="K5881" t="str">
        <f>IF(tickets_dataset[[#This Row],[status]] = "Closed", "Yes","No")</f>
        <v>Yes</v>
      </c>
      <c r="L5881" s="2">
        <f t="shared" si="364"/>
        <v>36.999999999941792</v>
      </c>
      <c r="M5881" t="str">
        <f t="shared" si="365"/>
        <v>No</v>
      </c>
      <c r="N5881" t="str">
        <f t="shared" si="366"/>
        <v>Feb</v>
      </c>
      <c r="O5881" s="2">
        <f t="shared" si="367"/>
        <v>1.5416666666642413</v>
      </c>
      <c r="P5881" t="str">
        <f>VLOOKUP(G5881,Agents!A:E,4,FALSE)</f>
        <v>Team5</v>
      </c>
      <c r="Q5881" t="str">
        <f>VLOOKUP(G5881,Agents!A:E,5,FALSE)</f>
        <v>Junior</v>
      </c>
      <c r="R5881" t="str">
        <f>VLOOKUP(G5881,Agents!A:E,2,FALSE)</f>
        <v>Evening</v>
      </c>
    </row>
    <row r="5882" spans="1:18" x14ac:dyDescent="0.35">
      <c r="A5882" t="s">
        <v>9409</v>
      </c>
      <c r="B5882" t="s">
        <v>5761</v>
      </c>
      <c r="C5882" t="s">
        <v>34</v>
      </c>
      <c r="D5882" t="s">
        <v>13</v>
      </c>
      <c r="E5882" s="1">
        <v>46064.495833333334</v>
      </c>
      <c r="F5882" s="1">
        <v>46064.662499999999</v>
      </c>
      <c r="G5882" t="s">
        <v>156</v>
      </c>
      <c r="H5882" t="s">
        <v>15</v>
      </c>
      <c r="I5882" t="s">
        <v>16</v>
      </c>
      <c r="J5882">
        <v>4</v>
      </c>
      <c r="K5882" t="str">
        <f>IF(tickets_dataset[[#This Row],[status]] = "Closed", "Yes","No")</f>
        <v>Yes</v>
      </c>
      <c r="L5882" s="2">
        <f t="shared" si="364"/>
        <v>3.9999999999417923</v>
      </c>
      <c r="M5882" t="str">
        <f t="shared" si="365"/>
        <v>No</v>
      </c>
      <c r="N5882" t="str">
        <f t="shared" si="366"/>
        <v>Feb</v>
      </c>
      <c r="O5882" s="2">
        <f t="shared" si="367"/>
        <v>0.16666666666424135</v>
      </c>
      <c r="P5882" t="str">
        <f>VLOOKUP(G5882,Agents!A:E,4,FALSE)</f>
        <v>Team3</v>
      </c>
      <c r="Q5882" t="str">
        <f>VLOOKUP(G5882,Agents!A:E,5,FALSE)</f>
        <v>Mid</v>
      </c>
      <c r="R5882" t="str">
        <f>VLOOKUP(G5882,Agents!A:E,2,FALSE)</f>
        <v>Evening</v>
      </c>
    </row>
    <row r="5883" spans="1:18" x14ac:dyDescent="0.35">
      <c r="A5883" t="s">
        <v>9410</v>
      </c>
      <c r="B5883" t="s">
        <v>9411</v>
      </c>
      <c r="C5883" t="s">
        <v>76</v>
      </c>
      <c r="D5883" t="s">
        <v>26</v>
      </c>
      <c r="E5883" s="1">
        <v>46033.084027777775</v>
      </c>
      <c r="F5883" s="1">
        <v>46034.584027777775</v>
      </c>
      <c r="G5883" t="s">
        <v>39</v>
      </c>
      <c r="H5883" t="s">
        <v>15</v>
      </c>
      <c r="I5883" t="s">
        <v>68</v>
      </c>
      <c r="J5883">
        <v>4</v>
      </c>
      <c r="K5883" t="str">
        <f>IF(tickets_dataset[[#This Row],[status]] = "Closed", "Yes","No")</f>
        <v>Yes</v>
      </c>
      <c r="L5883" s="2">
        <f t="shared" si="364"/>
        <v>36</v>
      </c>
      <c r="M5883" t="str">
        <f t="shared" si="365"/>
        <v>No</v>
      </c>
      <c r="N5883" t="str">
        <f t="shared" si="366"/>
        <v>Jan</v>
      </c>
      <c r="O5883" s="2">
        <f t="shared" si="367"/>
        <v>1.5</v>
      </c>
      <c r="P5883" t="str">
        <f>VLOOKUP(G5883,Agents!A:E,4,FALSE)</f>
        <v>Team3</v>
      </c>
      <c r="Q5883" t="str">
        <f>VLOOKUP(G5883,Agents!A:E,5,FALSE)</f>
        <v>Mid</v>
      </c>
      <c r="R5883" t="str">
        <f>VLOOKUP(G5883,Agents!A:E,2,FALSE)</f>
        <v>Night</v>
      </c>
    </row>
    <row r="5884" spans="1:18" x14ac:dyDescent="0.35">
      <c r="A5884" t="s">
        <v>9412</v>
      </c>
      <c r="B5884" t="s">
        <v>820</v>
      </c>
      <c r="C5884" t="s">
        <v>22</v>
      </c>
      <c r="D5884" t="s">
        <v>26</v>
      </c>
      <c r="E5884" s="1">
        <v>46080.554166666669</v>
      </c>
      <c r="F5884" s="1">
        <v>46083.304166666669</v>
      </c>
      <c r="G5884" t="s">
        <v>221</v>
      </c>
      <c r="H5884" t="s">
        <v>15</v>
      </c>
      <c r="I5884" t="s">
        <v>16</v>
      </c>
      <c r="J5884">
        <v>4</v>
      </c>
      <c r="K5884" t="str">
        <f>IF(tickets_dataset[[#This Row],[status]] = "Closed", "Yes","No")</f>
        <v>Yes</v>
      </c>
      <c r="L5884" s="2">
        <f t="shared" si="364"/>
        <v>66</v>
      </c>
      <c r="M5884" t="str">
        <f t="shared" si="365"/>
        <v>Yes</v>
      </c>
      <c r="N5884" t="str">
        <f t="shared" si="366"/>
        <v>Feb</v>
      </c>
      <c r="O5884" s="2">
        <f t="shared" si="367"/>
        <v>2.75</v>
      </c>
      <c r="P5884" t="str">
        <f>VLOOKUP(G5884,Agents!A:E,4,FALSE)</f>
        <v>Team4</v>
      </c>
      <c r="Q5884" t="str">
        <f>VLOOKUP(G5884,Agents!A:E,5,FALSE)</f>
        <v>Senior</v>
      </c>
      <c r="R5884" t="str">
        <f>VLOOKUP(G5884,Agents!A:E,2,FALSE)</f>
        <v>Morning</v>
      </c>
    </row>
    <row r="5885" spans="1:18" x14ac:dyDescent="0.35">
      <c r="A5885" t="s">
        <v>9413</v>
      </c>
      <c r="B5885" t="s">
        <v>9414</v>
      </c>
      <c r="C5885" t="s">
        <v>22</v>
      </c>
      <c r="D5885" t="s">
        <v>26</v>
      </c>
      <c r="E5885" s="1">
        <v>46031.824305555558</v>
      </c>
      <c r="F5885" s="1">
        <v>46033.365972222222</v>
      </c>
      <c r="G5885" t="s">
        <v>86</v>
      </c>
      <c r="H5885" t="s">
        <v>15</v>
      </c>
      <c r="I5885" t="s">
        <v>16</v>
      </c>
      <c r="J5885">
        <v>3</v>
      </c>
      <c r="K5885" t="str">
        <f>IF(tickets_dataset[[#This Row],[status]] = "Closed", "Yes","No")</f>
        <v>Yes</v>
      </c>
      <c r="L5885" s="2">
        <f t="shared" si="364"/>
        <v>36.999999999941792</v>
      </c>
      <c r="M5885" t="str">
        <f t="shared" si="365"/>
        <v>No</v>
      </c>
      <c r="N5885" t="str">
        <f t="shared" si="366"/>
        <v>Jan</v>
      </c>
      <c r="O5885" s="2">
        <f t="shared" si="367"/>
        <v>1.5416666666642413</v>
      </c>
      <c r="P5885" t="str">
        <f>VLOOKUP(G5885,Agents!A:E,4,FALSE)</f>
        <v>Team1</v>
      </c>
      <c r="Q5885" t="str">
        <f>VLOOKUP(G5885,Agents!A:E,5,FALSE)</f>
        <v>Mid</v>
      </c>
      <c r="R5885" t="str">
        <f>VLOOKUP(G5885,Agents!A:E,2,FALSE)</f>
        <v>Morning</v>
      </c>
    </row>
    <row r="5886" spans="1:18" x14ac:dyDescent="0.35">
      <c r="A5886" t="s">
        <v>9415</v>
      </c>
      <c r="B5886" t="s">
        <v>9416</v>
      </c>
      <c r="C5886" t="s">
        <v>34</v>
      </c>
      <c r="D5886" t="s">
        <v>13</v>
      </c>
      <c r="E5886" s="1">
        <v>46045.261111111111</v>
      </c>
      <c r="F5886" s="1">
        <v>46045.511111111111</v>
      </c>
      <c r="G5886" t="s">
        <v>27</v>
      </c>
      <c r="H5886" t="s">
        <v>15</v>
      </c>
      <c r="I5886" t="s">
        <v>16</v>
      </c>
      <c r="J5886">
        <v>4</v>
      </c>
      <c r="K5886" t="str">
        <f>IF(tickets_dataset[[#This Row],[status]] = "Closed", "Yes","No")</f>
        <v>Yes</v>
      </c>
      <c r="L5886" s="2">
        <f t="shared" si="364"/>
        <v>6</v>
      </c>
      <c r="M5886" t="str">
        <f t="shared" si="365"/>
        <v>No</v>
      </c>
      <c r="N5886" t="str">
        <f t="shared" si="366"/>
        <v>Jan</v>
      </c>
      <c r="O5886" s="2">
        <f t="shared" si="367"/>
        <v>0.25</v>
      </c>
      <c r="P5886" t="str">
        <f>VLOOKUP(G5886,Agents!A:E,4,FALSE)</f>
        <v>Team5</v>
      </c>
      <c r="Q5886" t="str">
        <f>VLOOKUP(G5886,Agents!A:E,5,FALSE)</f>
        <v>Senior</v>
      </c>
      <c r="R5886" t="str">
        <f>VLOOKUP(G5886,Agents!A:E,2,FALSE)</f>
        <v>Morning</v>
      </c>
    </row>
    <row r="5887" spans="1:18" x14ac:dyDescent="0.35">
      <c r="A5887" t="s">
        <v>9417</v>
      </c>
      <c r="B5887" t="s">
        <v>7875</v>
      </c>
      <c r="C5887" t="s">
        <v>22</v>
      </c>
      <c r="D5887" t="s">
        <v>26</v>
      </c>
      <c r="E5887" s="1">
        <v>46036.47152777778</v>
      </c>
      <c r="F5887" s="1">
        <v>46038.638194444444</v>
      </c>
      <c r="G5887" t="s">
        <v>67</v>
      </c>
      <c r="H5887" t="s">
        <v>15</v>
      </c>
      <c r="I5887" t="s">
        <v>16</v>
      </c>
      <c r="J5887">
        <v>3</v>
      </c>
      <c r="K5887" t="str">
        <f>IF(tickets_dataset[[#This Row],[status]] = "Closed", "Yes","No")</f>
        <v>Yes</v>
      </c>
      <c r="L5887" s="2">
        <f t="shared" si="364"/>
        <v>51.999999999941792</v>
      </c>
      <c r="M5887" t="str">
        <f t="shared" si="365"/>
        <v>Yes</v>
      </c>
      <c r="N5887" t="str">
        <f t="shared" si="366"/>
        <v>Jan</v>
      </c>
      <c r="O5887" s="2">
        <f t="shared" si="367"/>
        <v>2.1666666666642413</v>
      </c>
      <c r="P5887" t="str">
        <f>VLOOKUP(G5887,Agents!A:E,4,FALSE)</f>
        <v>Team5</v>
      </c>
      <c r="Q5887" t="str">
        <f>VLOOKUP(G5887,Agents!A:E,5,FALSE)</f>
        <v>Junior</v>
      </c>
      <c r="R5887" t="str">
        <f>VLOOKUP(G5887,Agents!A:E,2,FALSE)</f>
        <v>Evening</v>
      </c>
    </row>
    <row r="5888" spans="1:18" x14ac:dyDescent="0.35">
      <c r="A5888" t="s">
        <v>9418</v>
      </c>
      <c r="B5888" t="s">
        <v>2276</v>
      </c>
      <c r="C5888" t="s">
        <v>12</v>
      </c>
      <c r="D5888" t="s">
        <v>26</v>
      </c>
      <c r="E5888" s="1">
        <v>46086.275000000001</v>
      </c>
      <c r="F5888" s="1">
        <v>46088.566666666666</v>
      </c>
      <c r="G5888" t="s">
        <v>273</v>
      </c>
      <c r="H5888" t="s">
        <v>15</v>
      </c>
      <c r="I5888" t="s">
        <v>16</v>
      </c>
      <c r="J5888">
        <v>3</v>
      </c>
      <c r="K5888" t="str">
        <f>IF(tickets_dataset[[#This Row],[status]] = "Closed", "Yes","No")</f>
        <v>Yes</v>
      </c>
      <c r="L5888" s="2">
        <f t="shared" si="364"/>
        <v>54.999999999941792</v>
      </c>
      <c r="M5888" t="str">
        <f t="shared" si="365"/>
        <v>Yes</v>
      </c>
      <c r="N5888" t="str">
        <f t="shared" si="366"/>
        <v>Mar</v>
      </c>
      <c r="O5888" s="2">
        <f t="shared" si="367"/>
        <v>2.2916666666642413</v>
      </c>
      <c r="P5888" t="str">
        <f>VLOOKUP(G5888,Agents!A:E,4,FALSE)</f>
        <v>Team3</v>
      </c>
      <c r="Q5888" t="str">
        <f>VLOOKUP(G5888,Agents!A:E,5,FALSE)</f>
        <v>Senior</v>
      </c>
      <c r="R5888" t="str">
        <f>VLOOKUP(G5888,Agents!A:E,2,FALSE)</f>
        <v>Evening</v>
      </c>
    </row>
    <row r="5889" spans="1:18" x14ac:dyDescent="0.35">
      <c r="A5889" t="s">
        <v>9419</v>
      </c>
      <c r="B5889" t="s">
        <v>4280</v>
      </c>
      <c r="C5889" t="s">
        <v>12</v>
      </c>
      <c r="D5889" t="s">
        <v>13</v>
      </c>
      <c r="E5889" s="1">
        <v>46087.570138888892</v>
      </c>
      <c r="F5889" s="1">
        <v>46089.111805555556</v>
      </c>
      <c r="G5889" t="s">
        <v>422</v>
      </c>
      <c r="H5889" t="s">
        <v>15</v>
      </c>
      <c r="I5889" t="s">
        <v>16</v>
      </c>
      <c r="J5889">
        <v>4</v>
      </c>
      <c r="K5889" t="str">
        <f>IF(tickets_dataset[[#This Row],[status]] = "Closed", "Yes","No")</f>
        <v>Yes</v>
      </c>
      <c r="L5889" s="2">
        <f t="shared" si="364"/>
        <v>36.999999999941792</v>
      </c>
      <c r="M5889" t="str">
        <f t="shared" si="365"/>
        <v>No</v>
      </c>
      <c r="N5889" t="str">
        <f t="shared" si="366"/>
        <v>Mar</v>
      </c>
      <c r="O5889" s="2">
        <f t="shared" si="367"/>
        <v>1.5416666666642413</v>
      </c>
      <c r="P5889" t="str">
        <f>VLOOKUP(G5889,Agents!A:E,4,FALSE)</f>
        <v>Team5</v>
      </c>
      <c r="Q5889" t="str">
        <f>VLOOKUP(G5889,Agents!A:E,5,FALSE)</f>
        <v>Mid</v>
      </c>
      <c r="R5889" t="str">
        <f>VLOOKUP(G5889,Agents!A:E,2,FALSE)</f>
        <v>Evening</v>
      </c>
    </row>
    <row r="5890" spans="1:18" x14ac:dyDescent="0.35">
      <c r="A5890" t="s">
        <v>9420</v>
      </c>
      <c r="B5890" t="s">
        <v>1463</v>
      </c>
      <c r="C5890" t="s">
        <v>34</v>
      </c>
      <c r="D5890" t="s">
        <v>26</v>
      </c>
      <c r="E5890" s="1">
        <v>46081.004861111112</v>
      </c>
      <c r="F5890" s="1">
        <v>46081.629861111112</v>
      </c>
      <c r="G5890" t="s">
        <v>206</v>
      </c>
      <c r="H5890" t="s">
        <v>15</v>
      </c>
      <c r="I5890" t="s">
        <v>16</v>
      </c>
      <c r="J5890">
        <v>4</v>
      </c>
      <c r="K5890" t="str">
        <f>IF(tickets_dataset[[#This Row],[status]] = "Closed", "Yes","No")</f>
        <v>Yes</v>
      </c>
      <c r="L5890" s="2">
        <f t="shared" ref="L5890:L5953" si="368">IF(ISBLANK(F5890),"",(F5890-E5890)*24)</f>
        <v>15</v>
      </c>
      <c r="M5890" t="str">
        <f t="shared" ref="M5890:M5953" si="369">IF(L5890&gt;48,"Yes","No")</f>
        <v>No</v>
      </c>
      <c r="N5890" t="str">
        <f t="shared" ref="N5890:N5953" si="370">TEXT(E5890,"mmm")</f>
        <v>Feb</v>
      </c>
      <c r="O5890" s="2">
        <f t="shared" si="367"/>
        <v>0.625</v>
      </c>
      <c r="P5890" t="str">
        <f>VLOOKUP(G5890,Agents!A:E,4,FALSE)</f>
        <v>Team5</v>
      </c>
      <c r="Q5890" t="str">
        <f>VLOOKUP(G5890,Agents!A:E,5,FALSE)</f>
        <v>Junior</v>
      </c>
      <c r="R5890" t="str">
        <f>VLOOKUP(G5890,Agents!A:E,2,FALSE)</f>
        <v>Evening</v>
      </c>
    </row>
    <row r="5891" spans="1:18" x14ac:dyDescent="0.35">
      <c r="A5891" t="s">
        <v>9421</v>
      </c>
      <c r="B5891" t="s">
        <v>9422</v>
      </c>
      <c r="C5891" t="s">
        <v>76</v>
      </c>
      <c r="D5891" t="s">
        <v>13</v>
      </c>
      <c r="E5891" s="1">
        <v>46050.684027777781</v>
      </c>
      <c r="F5891" s="1">
        <v>46051.642361111109</v>
      </c>
      <c r="G5891" t="s">
        <v>234</v>
      </c>
      <c r="H5891" t="s">
        <v>28</v>
      </c>
      <c r="I5891" t="s">
        <v>16</v>
      </c>
      <c r="J5891">
        <v>3</v>
      </c>
      <c r="K5891" t="str">
        <f>IF(tickets_dataset[[#This Row],[status]] = "Closed", "Yes","No")</f>
        <v>No</v>
      </c>
      <c r="L5891" s="2">
        <f t="shared" si="368"/>
        <v>22.999999999883585</v>
      </c>
      <c r="M5891" t="str">
        <f t="shared" si="369"/>
        <v>No</v>
      </c>
      <c r="N5891" t="str">
        <f t="shared" si="370"/>
        <v>Jan</v>
      </c>
      <c r="O5891" s="2">
        <f t="shared" ref="O5891:O5954" si="371">F5891-E5891</f>
        <v>0.95833333332848269</v>
      </c>
      <c r="P5891" t="str">
        <f>VLOOKUP(G5891,Agents!A:E,4,FALSE)</f>
        <v>Team5</v>
      </c>
      <c r="Q5891" t="str">
        <f>VLOOKUP(G5891,Agents!A:E,5,FALSE)</f>
        <v>Senior</v>
      </c>
      <c r="R5891" t="str">
        <f>VLOOKUP(G5891,Agents!A:E,2,FALSE)</f>
        <v>Night</v>
      </c>
    </row>
    <row r="5892" spans="1:18" x14ac:dyDescent="0.35">
      <c r="A5892" t="s">
        <v>9423</v>
      </c>
      <c r="B5892" t="s">
        <v>6631</v>
      </c>
      <c r="C5892" t="s">
        <v>12</v>
      </c>
      <c r="D5892" t="s">
        <v>26</v>
      </c>
      <c r="E5892" s="1">
        <v>46085.131944444445</v>
      </c>
      <c r="F5892" s="1">
        <v>46088.006944444445</v>
      </c>
      <c r="G5892" t="s">
        <v>100</v>
      </c>
      <c r="H5892" t="s">
        <v>15</v>
      </c>
      <c r="I5892" t="s">
        <v>16</v>
      </c>
      <c r="J5892">
        <v>4</v>
      </c>
      <c r="K5892" t="str">
        <f>IF(tickets_dataset[[#This Row],[status]] = "Closed", "Yes","No")</f>
        <v>Yes</v>
      </c>
      <c r="L5892" s="2">
        <f t="shared" si="368"/>
        <v>69</v>
      </c>
      <c r="M5892" t="str">
        <f t="shared" si="369"/>
        <v>Yes</v>
      </c>
      <c r="N5892" t="str">
        <f t="shared" si="370"/>
        <v>Mar</v>
      </c>
      <c r="O5892" s="2">
        <f t="shared" si="371"/>
        <v>2.875</v>
      </c>
      <c r="P5892" t="str">
        <f>VLOOKUP(G5892,Agents!A:E,4,FALSE)</f>
        <v>Team4</v>
      </c>
      <c r="Q5892" t="str">
        <f>VLOOKUP(G5892,Agents!A:E,5,FALSE)</f>
        <v>Junior</v>
      </c>
      <c r="R5892" t="str">
        <f>VLOOKUP(G5892,Agents!A:E,2,FALSE)</f>
        <v>Evening</v>
      </c>
    </row>
    <row r="5893" spans="1:18" x14ac:dyDescent="0.35">
      <c r="A5893" t="s">
        <v>9424</v>
      </c>
      <c r="B5893" t="s">
        <v>313</v>
      </c>
      <c r="C5893" t="s">
        <v>22</v>
      </c>
      <c r="D5893" t="s">
        <v>13</v>
      </c>
      <c r="E5893" s="1">
        <v>46104.40347222222</v>
      </c>
      <c r="F5893" s="1">
        <v>46106.236805555556</v>
      </c>
      <c r="G5893" t="s">
        <v>39</v>
      </c>
      <c r="H5893" t="s">
        <v>15</v>
      </c>
      <c r="I5893" t="s">
        <v>16</v>
      </c>
      <c r="J5893">
        <v>4</v>
      </c>
      <c r="K5893" t="str">
        <f>IF(tickets_dataset[[#This Row],[status]] = "Closed", "Yes","No")</f>
        <v>Yes</v>
      </c>
      <c r="L5893" s="2">
        <f t="shared" si="368"/>
        <v>44.000000000058208</v>
      </c>
      <c r="M5893" t="str">
        <f t="shared" si="369"/>
        <v>No</v>
      </c>
      <c r="N5893" t="str">
        <f t="shared" si="370"/>
        <v>Mar</v>
      </c>
      <c r="O5893" s="2">
        <f t="shared" si="371"/>
        <v>1.8333333333357587</v>
      </c>
      <c r="P5893" t="str">
        <f>VLOOKUP(G5893,Agents!A:E,4,FALSE)</f>
        <v>Team3</v>
      </c>
      <c r="Q5893" t="str">
        <f>VLOOKUP(G5893,Agents!A:E,5,FALSE)</f>
        <v>Mid</v>
      </c>
      <c r="R5893" t="str">
        <f>VLOOKUP(G5893,Agents!A:E,2,FALSE)</f>
        <v>Night</v>
      </c>
    </row>
    <row r="5894" spans="1:18" x14ac:dyDescent="0.35">
      <c r="A5894" t="s">
        <v>9425</v>
      </c>
      <c r="B5894" t="s">
        <v>2899</v>
      </c>
      <c r="C5894" t="s">
        <v>50</v>
      </c>
      <c r="D5894" t="s">
        <v>13</v>
      </c>
      <c r="E5894" s="1">
        <v>46030.642361111109</v>
      </c>
      <c r="F5894" s="1">
        <v>46031.392361111109</v>
      </c>
      <c r="G5894" t="s">
        <v>62</v>
      </c>
      <c r="H5894" t="s">
        <v>15</v>
      </c>
      <c r="I5894" t="s">
        <v>16</v>
      </c>
      <c r="J5894">
        <v>4</v>
      </c>
      <c r="K5894" t="str">
        <f>IF(tickets_dataset[[#This Row],[status]] = "Closed", "Yes","No")</f>
        <v>Yes</v>
      </c>
      <c r="L5894" s="2">
        <f t="shared" si="368"/>
        <v>18</v>
      </c>
      <c r="M5894" t="str">
        <f t="shared" si="369"/>
        <v>No</v>
      </c>
      <c r="N5894" t="str">
        <f t="shared" si="370"/>
        <v>Jan</v>
      </c>
      <c r="O5894" s="2">
        <f t="shared" si="371"/>
        <v>0.75</v>
      </c>
      <c r="P5894" t="str">
        <f>VLOOKUP(G5894,Agents!A:E,4,FALSE)</f>
        <v>Team1</v>
      </c>
      <c r="Q5894" t="str">
        <f>VLOOKUP(G5894,Agents!A:E,5,FALSE)</f>
        <v>Junior</v>
      </c>
      <c r="R5894" t="str">
        <f>VLOOKUP(G5894,Agents!A:E,2,FALSE)</f>
        <v>Morning</v>
      </c>
    </row>
    <row r="5895" spans="1:18" x14ac:dyDescent="0.35">
      <c r="A5895" t="s">
        <v>9426</v>
      </c>
      <c r="B5895" t="s">
        <v>9427</v>
      </c>
      <c r="C5895" t="s">
        <v>12</v>
      </c>
      <c r="D5895" t="s">
        <v>13</v>
      </c>
      <c r="E5895" s="1">
        <v>46097.513194444444</v>
      </c>
      <c r="F5895" s="1">
        <v>46098.263194444444</v>
      </c>
      <c r="G5895" t="s">
        <v>45</v>
      </c>
      <c r="H5895" t="s">
        <v>15</v>
      </c>
      <c r="I5895" t="s">
        <v>16</v>
      </c>
      <c r="J5895">
        <v>4</v>
      </c>
      <c r="K5895" t="str">
        <f>IF(tickets_dataset[[#This Row],[status]] = "Closed", "Yes","No")</f>
        <v>Yes</v>
      </c>
      <c r="L5895" s="2">
        <f t="shared" si="368"/>
        <v>18</v>
      </c>
      <c r="M5895" t="str">
        <f t="shared" si="369"/>
        <v>No</v>
      </c>
      <c r="N5895" t="str">
        <f t="shared" si="370"/>
        <v>Mar</v>
      </c>
      <c r="O5895" s="2">
        <f t="shared" si="371"/>
        <v>0.75</v>
      </c>
      <c r="P5895" t="str">
        <f>VLOOKUP(G5895,Agents!A:E,4,FALSE)</f>
        <v>Team5</v>
      </c>
      <c r="Q5895" t="str">
        <f>VLOOKUP(G5895,Agents!A:E,5,FALSE)</f>
        <v>Senior</v>
      </c>
      <c r="R5895" t="str">
        <f>VLOOKUP(G5895,Agents!A:E,2,FALSE)</f>
        <v>Morning</v>
      </c>
    </row>
    <row r="5896" spans="1:18" x14ac:dyDescent="0.35">
      <c r="A5896" t="s">
        <v>9428</v>
      </c>
      <c r="B5896" t="s">
        <v>6837</v>
      </c>
      <c r="C5896" t="s">
        <v>76</v>
      </c>
      <c r="D5896" t="s">
        <v>13</v>
      </c>
      <c r="E5896" s="1">
        <v>46026.71597222222</v>
      </c>
      <c r="F5896" s="1">
        <v>46028.632638888892</v>
      </c>
      <c r="G5896" t="s">
        <v>77</v>
      </c>
      <c r="H5896" t="s">
        <v>15</v>
      </c>
      <c r="I5896" t="s">
        <v>16</v>
      </c>
      <c r="J5896">
        <v>5</v>
      </c>
      <c r="K5896" t="str">
        <f>IF(tickets_dataset[[#This Row],[status]] = "Closed", "Yes","No")</f>
        <v>Yes</v>
      </c>
      <c r="L5896" s="2">
        <f t="shared" si="368"/>
        <v>46.000000000116415</v>
      </c>
      <c r="M5896" t="str">
        <f t="shared" si="369"/>
        <v>No</v>
      </c>
      <c r="N5896" t="str">
        <f t="shared" si="370"/>
        <v>Jan</v>
      </c>
      <c r="O5896" s="2">
        <f t="shared" si="371"/>
        <v>1.9166666666715173</v>
      </c>
      <c r="P5896" t="str">
        <f>VLOOKUP(G5896,Agents!A:E,4,FALSE)</f>
        <v>Team5</v>
      </c>
      <c r="Q5896" t="str">
        <f>VLOOKUP(G5896,Agents!A:E,5,FALSE)</f>
        <v>Junior</v>
      </c>
      <c r="R5896" t="str">
        <f>VLOOKUP(G5896,Agents!A:E,2,FALSE)</f>
        <v>Evening</v>
      </c>
    </row>
    <row r="5897" spans="1:18" x14ac:dyDescent="0.35">
      <c r="A5897" t="s">
        <v>9429</v>
      </c>
      <c r="B5897" t="s">
        <v>1306</v>
      </c>
      <c r="C5897" t="s">
        <v>12</v>
      </c>
      <c r="D5897" t="s">
        <v>38</v>
      </c>
      <c r="E5897" s="1">
        <v>46102.084722222222</v>
      </c>
      <c r="F5897" s="1">
        <v>46105.209722222222</v>
      </c>
      <c r="G5897" t="s">
        <v>23</v>
      </c>
      <c r="H5897" t="s">
        <v>15</v>
      </c>
      <c r="I5897" t="s">
        <v>16</v>
      </c>
      <c r="J5897">
        <v>5</v>
      </c>
      <c r="K5897" t="str">
        <f>IF(tickets_dataset[[#This Row],[status]] = "Closed", "Yes","No")</f>
        <v>Yes</v>
      </c>
      <c r="L5897" s="2">
        <f t="shared" si="368"/>
        <v>75</v>
      </c>
      <c r="M5897" t="str">
        <f t="shared" si="369"/>
        <v>Yes</v>
      </c>
      <c r="N5897" t="str">
        <f t="shared" si="370"/>
        <v>Mar</v>
      </c>
      <c r="O5897" s="2">
        <f t="shared" si="371"/>
        <v>3.125</v>
      </c>
      <c r="P5897" t="str">
        <f>VLOOKUP(G5897,Agents!A:E,4,FALSE)</f>
        <v>Team3</v>
      </c>
      <c r="Q5897" t="str">
        <f>VLOOKUP(G5897,Agents!A:E,5,FALSE)</f>
        <v>Senior</v>
      </c>
      <c r="R5897" t="str">
        <f>VLOOKUP(G5897,Agents!A:E,2,FALSE)</f>
        <v>Evening</v>
      </c>
    </row>
    <row r="5898" spans="1:18" x14ac:dyDescent="0.35">
      <c r="A5898" t="s">
        <v>9430</v>
      </c>
      <c r="B5898" t="s">
        <v>9431</v>
      </c>
      <c r="C5898" t="s">
        <v>34</v>
      </c>
      <c r="D5898" t="s">
        <v>38</v>
      </c>
      <c r="E5898" s="1">
        <v>46047.340277777781</v>
      </c>
      <c r="F5898" s="1">
        <v>46048.715277777781</v>
      </c>
      <c r="G5898" t="s">
        <v>164</v>
      </c>
      <c r="H5898" t="s">
        <v>15</v>
      </c>
      <c r="I5898" t="s">
        <v>16</v>
      </c>
      <c r="J5898">
        <v>5</v>
      </c>
      <c r="K5898" t="str">
        <f>IF(tickets_dataset[[#This Row],[status]] = "Closed", "Yes","No")</f>
        <v>Yes</v>
      </c>
      <c r="L5898" s="2">
        <f t="shared" si="368"/>
        <v>33</v>
      </c>
      <c r="M5898" t="str">
        <f t="shared" si="369"/>
        <v>No</v>
      </c>
      <c r="N5898" t="str">
        <f t="shared" si="370"/>
        <v>Jan</v>
      </c>
      <c r="O5898" s="2">
        <f t="shared" si="371"/>
        <v>1.375</v>
      </c>
      <c r="P5898" t="str">
        <f>VLOOKUP(G5898,Agents!A:E,4,FALSE)</f>
        <v>Team4</v>
      </c>
      <c r="Q5898" t="str">
        <f>VLOOKUP(G5898,Agents!A:E,5,FALSE)</f>
        <v>Senior</v>
      </c>
      <c r="R5898" t="str">
        <f>VLOOKUP(G5898,Agents!A:E,2,FALSE)</f>
        <v>Evening</v>
      </c>
    </row>
    <row r="5899" spans="1:18" x14ac:dyDescent="0.35">
      <c r="A5899" t="s">
        <v>9432</v>
      </c>
      <c r="B5899" t="s">
        <v>8337</v>
      </c>
      <c r="C5899" t="s">
        <v>34</v>
      </c>
      <c r="D5899" t="s">
        <v>26</v>
      </c>
      <c r="E5899" s="1">
        <v>46059.634722222225</v>
      </c>
      <c r="F5899" s="1">
        <v>46060.843055555553</v>
      </c>
      <c r="G5899" t="s">
        <v>239</v>
      </c>
      <c r="H5899" t="s">
        <v>15</v>
      </c>
      <c r="I5899" t="s">
        <v>16</v>
      </c>
      <c r="J5899">
        <v>4</v>
      </c>
      <c r="K5899" t="str">
        <f>IF(tickets_dataset[[#This Row],[status]] = "Closed", "Yes","No")</f>
        <v>Yes</v>
      </c>
      <c r="L5899" s="2">
        <f t="shared" si="368"/>
        <v>28.999999999883585</v>
      </c>
      <c r="M5899" t="str">
        <f t="shared" si="369"/>
        <v>No</v>
      </c>
      <c r="N5899" t="str">
        <f t="shared" si="370"/>
        <v>Feb</v>
      </c>
      <c r="O5899" s="2">
        <f t="shared" si="371"/>
        <v>1.2083333333284827</v>
      </c>
      <c r="P5899" t="str">
        <f>VLOOKUP(G5899,Agents!A:E,4,FALSE)</f>
        <v>Team1</v>
      </c>
      <c r="Q5899" t="str">
        <f>VLOOKUP(G5899,Agents!A:E,5,FALSE)</f>
        <v>Senior</v>
      </c>
      <c r="R5899" t="str">
        <f>VLOOKUP(G5899,Agents!A:E,2,FALSE)</f>
        <v>Evening</v>
      </c>
    </row>
    <row r="5900" spans="1:18" x14ac:dyDescent="0.35">
      <c r="A5900" t="s">
        <v>9433</v>
      </c>
      <c r="B5900" t="s">
        <v>5891</v>
      </c>
      <c r="C5900" t="s">
        <v>22</v>
      </c>
      <c r="D5900" t="s">
        <v>38</v>
      </c>
      <c r="E5900" s="1">
        <v>46036.354861111111</v>
      </c>
      <c r="F5900" s="1">
        <v>46039.354861111111</v>
      </c>
      <c r="G5900" t="s">
        <v>357</v>
      </c>
      <c r="H5900" t="s">
        <v>15</v>
      </c>
      <c r="I5900" t="s">
        <v>16</v>
      </c>
      <c r="J5900">
        <v>4</v>
      </c>
      <c r="K5900" t="str">
        <f>IF(tickets_dataset[[#This Row],[status]] = "Closed", "Yes","No")</f>
        <v>Yes</v>
      </c>
      <c r="L5900" s="2">
        <f t="shared" si="368"/>
        <v>72</v>
      </c>
      <c r="M5900" t="str">
        <f t="shared" si="369"/>
        <v>Yes</v>
      </c>
      <c r="N5900" t="str">
        <f t="shared" si="370"/>
        <v>Jan</v>
      </c>
      <c r="O5900" s="2">
        <f t="shared" si="371"/>
        <v>3</v>
      </c>
      <c r="P5900" t="str">
        <f>VLOOKUP(G5900,Agents!A:E,4,FALSE)</f>
        <v>Team1</v>
      </c>
      <c r="Q5900" t="str">
        <f>VLOOKUP(G5900,Agents!A:E,5,FALSE)</f>
        <v>Mid</v>
      </c>
      <c r="R5900" t="str">
        <f>VLOOKUP(G5900,Agents!A:E,2,FALSE)</f>
        <v>Morning</v>
      </c>
    </row>
    <row r="5901" spans="1:18" x14ac:dyDescent="0.35">
      <c r="A5901" t="s">
        <v>9434</v>
      </c>
      <c r="B5901" t="s">
        <v>3773</v>
      </c>
      <c r="C5901" t="s">
        <v>50</v>
      </c>
      <c r="D5901" t="s">
        <v>13</v>
      </c>
      <c r="E5901" s="1">
        <v>46028.175000000003</v>
      </c>
      <c r="F5901" s="1">
        <v>46029.966666666667</v>
      </c>
      <c r="G5901" t="s">
        <v>77</v>
      </c>
      <c r="H5901" t="s">
        <v>28</v>
      </c>
      <c r="I5901" t="s">
        <v>68</v>
      </c>
      <c r="J5901">
        <v>5</v>
      </c>
      <c r="K5901" t="str">
        <f>IF(tickets_dataset[[#This Row],[status]] = "Closed", "Yes","No")</f>
        <v>No</v>
      </c>
      <c r="L5901" s="2">
        <f t="shared" si="368"/>
        <v>42.999999999941792</v>
      </c>
      <c r="M5901" t="str">
        <f t="shared" si="369"/>
        <v>No</v>
      </c>
      <c r="N5901" t="str">
        <f t="shared" si="370"/>
        <v>Jan</v>
      </c>
      <c r="O5901" s="2">
        <f t="shared" si="371"/>
        <v>1.7916666666642413</v>
      </c>
      <c r="P5901" t="str">
        <f>VLOOKUP(G5901,Agents!A:E,4,FALSE)</f>
        <v>Team5</v>
      </c>
      <c r="Q5901" t="str">
        <f>VLOOKUP(G5901,Agents!A:E,5,FALSE)</f>
        <v>Junior</v>
      </c>
      <c r="R5901" t="str">
        <f>VLOOKUP(G5901,Agents!A:E,2,FALSE)</f>
        <v>Evening</v>
      </c>
    </row>
    <row r="5902" spans="1:18" x14ac:dyDescent="0.35">
      <c r="A5902" t="s">
        <v>9435</v>
      </c>
      <c r="B5902" t="s">
        <v>2788</v>
      </c>
      <c r="C5902" t="s">
        <v>50</v>
      </c>
      <c r="D5902" t="s">
        <v>26</v>
      </c>
      <c r="E5902" s="1">
        <v>46076.911111111112</v>
      </c>
      <c r="F5902" s="1">
        <v>46078.202777777777</v>
      </c>
      <c r="G5902" t="s">
        <v>282</v>
      </c>
      <c r="H5902" t="s">
        <v>15</v>
      </c>
      <c r="I5902" t="s">
        <v>16</v>
      </c>
      <c r="J5902">
        <v>5</v>
      </c>
      <c r="K5902" t="str">
        <f>IF(tickets_dataset[[#This Row],[status]] = "Closed", "Yes","No")</f>
        <v>Yes</v>
      </c>
      <c r="L5902" s="2">
        <f t="shared" si="368"/>
        <v>30.999999999941792</v>
      </c>
      <c r="M5902" t="str">
        <f t="shared" si="369"/>
        <v>No</v>
      </c>
      <c r="N5902" t="str">
        <f t="shared" si="370"/>
        <v>Feb</v>
      </c>
      <c r="O5902" s="2">
        <f t="shared" si="371"/>
        <v>1.2916666666642413</v>
      </c>
      <c r="P5902" t="str">
        <f>VLOOKUP(G5902,Agents!A:E,4,FALSE)</f>
        <v>Team4</v>
      </c>
      <c r="Q5902" t="str">
        <f>VLOOKUP(G5902,Agents!A:E,5,FALSE)</f>
        <v>Mid</v>
      </c>
      <c r="R5902" t="str">
        <f>VLOOKUP(G5902,Agents!A:E,2,FALSE)</f>
        <v>Morning</v>
      </c>
    </row>
    <row r="5903" spans="1:18" x14ac:dyDescent="0.35">
      <c r="A5903" t="s">
        <v>9436</v>
      </c>
      <c r="B5903" t="s">
        <v>7023</v>
      </c>
      <c r="C5903" t="s">
        <v>22</v>
      </c>
      <c r="D5903" t="s">
        <v>13</v>
      </c>
      <c r="E5903" s="1">
        <v>46094.712500000001</v>
      </c>
      <c r="F5903" s="1">
        <v>46095.629166666666</v>
      </c>
      <c r="G5903" t="s">
        <v>80</v>
      </c>
      <c r="H5903" t="s">
        <v>15</v>
      </c>
      <c r="I5903" t="s">
        <v>16</v>
      </c>
      <c r="J5903">
        <v>4</v>
      </c>
      <c r="K5903" t="str">
        <f>IF(tickets_dataset[[#This Row],[status]] = "Closed", "Yes","No")</f>
        <v>Yes</v>
      </c>
      <c r="L5903" s="2">
        <f t="shared" si="368"/>
        <v>21.999999999941792</v>
      </c>
      <c r="M5903" t="str">
        <f t="shared" si="369"/>
        <v>No</v>
      </c>
      <c r="N5903" t="str">
        <f t="shared" si="370"/>
        <v>Mar</v>
      </c>
      <c r="O5903" s="2">
        <f t="shared" si="371"/>
        <v>0.91666666666424135</v>
      </c>
      <c r="P5903" t="str">
        <f>VLOOKUP(G5903,Agents!A:E,4,FALSE)</f>
        <v>Team3</v>
      </c>
      <c r="Q5903" t="str">
        <f>VLOOKUP(G5903,Agents!A:E,5,FALSE)</f>
        <v>Junior</v>
      </c>
      <c r="R5903" t="str">
        <f>VLOOKUP(G5903,Agents!A:E,2,FALSE)</f>
        <v>Evening</v>
      </c>
    </row>
    <row r="5904" spans="1:18" x14ac:dyDescent="0.35">
      <c r="A5904" t="s">
        <v>9437</v>
      </c>
      <c r="B5904" t="s">
        <v>629</v>
      </c>
      <c r="C5904" t="s">
        <v>50</v>
      </c>
      <c r="D5904" t="s">
        <v>38</v>
      </c>
      <c r="E5904" s="1">
        <v>46062.90902777778</v>
      </c>
      <c r="F5904" s="1">
        <v>46065.700694444444</v>
      </c>
      <c r="G5904" t="s">
        <v>156</v>
      </c>
      <c r="H5904" t="s">
        <v>15</v>
      </c>
      <c r="I5904" t="s">
        <v>16</v>
      </c>
      <c r="J5904">
        <v>5</v>
      </c>
      <c r="K5904" t="str">
        <f>IF(tickets_dataset[[#This Row],[status]] = "Closed", "Yes","No")</f>
        <v>Yes</v>
      </c>
      <c r="L5904" s="2">
        <f t="shared" si="368"/>
        <v>66.999999999941792</v>
      </c>
      <c r="M5904" t="str">
        <f t="shared" si="369"/>
        <v>Yes</v>
      </c>
      <c r="N5904" t="str">
        <f t="shared" si="370"/>
        <v>Feb</v>
      </c>
      <c r="O5904" s="2">
        <f t="shared" si="371"/>
        <v>2.7916666666642413</v>
      </c>
      <c r="P5904" t="str">
        <f>VLOOKUP(G5904,Agents!A:E,4,FALSE)</f>
        <v>Team3</v>
      </c>
      <c r="Q5904" t="str">
        <f>VLOOKUP(G5904,Agents!A:E,5,FALSE)</f>
        <v>Mid</v>
      </c>
      <c r="R5904" t="str">
        <f>VLOOKUP(G5904,Agents!A:E,2,FALSE)</f>
        <v>Evening</v>
      </c>
    </row>
    <row r="5905" spans="1:18" x14ac:dyDescent="0.35">
      <c r="A5905" t="s">
        <v>9438</v>
      </c>
      <c r="B5905" t="s">
        <v>6352</v>
      </c>
      <c r="C5905" t="s">
        <v>50</v>
      </c>
      <c r="D5905" t="s">
        <v>26</v>
      </c>
      <c r="E5905" s="1">
        <v>46096.875694444447</v>
      </c>
      <c r="F5905" s="1">
        <v>46097.084027777775</v>
      </c>
      <c r="G5905" t="s">
        <v>239</v>
      </c>
      <c r="H5905" t="s">
        <v>15</v>
      </c>
      <c r="I5905" t="s">
        <v>16</v>
      </c>
      <c r="J5905">
        <v>4</v>
      </c>
      <c r="K5905" t="str">
        <f>IF(tickets_dataset[[#This Row],[status]] = "Closed", "Yes","No")</f>
        <v>Yes</v>
      </c>
      <c r="L5905" s="2">
        <f t="shared" si="368"/>
        <v>4.9999999998835847</v>
      </c>
      <c r="M5905" t="str">
        <f t="shared" si="369"/>
        <v>No</v>
      </c>
      <c r="N5905" t="str">
        <f t="shared" si="370"/>
        <v>Mar</v>
      </c>
      <c r="O5905" s="2">
        <f t="shared" si="371"/>
        <v>0.20833333332848269</v>
      </c>
      <c r="P5905" t="str">
        <f>VLOOKUP(G5905,Agents!A:E,4,FALSE)</f>
        <v>Team1</v>
      </c>
      <c r="Q5905" t="str">
        <f>VLOOKUP(G5905,Agents!A:E,5,FALSE)</f>
        <v>Senior</v>
      </c>
      <c r="R5905" t="str">
        <f>VLOOKUP(G5905,Agents!A:E,2,FALSE)</f>
        <v>Evening</v>
      </c>
    </row>
    <row r="5906" spans="1:18" x14ac:dyDescent="0.35">
      <c r="A5906" t="s">
        <v>9439</v>
      </c>
      <c r="B5906" t="s">
        <v>8115</v>
      </c>
      <c r="C5906" t="s">
        <v>50</v>
      </c>
      <c r="D5906" t="s">
        <v>38</v>
      </c>
      <c r="E5906" s="1">
        <v>46024.164583333331</v>
      </c>
      <c r="F5906" s="1">
        <v>46027.789583333331</v>
      </c>
      <c r="G5906" t="s">
        <v>239</v>
      </c>
      <c r="H5906" t="s">
        <v>15</v>
      </c>
      <c r="I5906" t="s">
        <v>16</v>
      </c>
      <c r="J5906">
        <v>4</v>
      </c>
      <c r="K5906" t="str">
        <f>IF(tickets_dataset[[#This Row],[status]] = "Closed", "Yes","No")</f>
        <v>Yes</v>
      </c>
      <c r="L5906" s="2">
        <f t="shared" si="368"/>
        <v>87</v>
      </c>
      <c r="M5906" t="str">
        <f t="shared" si="369"/>
        <v>Yes</v>
      </c>
      <c r="N5906" t="str">
        <f t="shared" si="370"/>
        <v>Jan</v>
      </c>
      <c r="O5906" s="2">
        <f t="shared" si="371"/>
        <v>3.625</v>
      </c>
      <c r="P5906" t="str">
        <f>VLOOKUP(G5906,Agents!A:E,4,FALSE)</f>
        <v>Team1</v>
      </c>
      <c r="Q5906" t="str">
        <f>VLOOKUP(G5906,Agents!A:E,5,FALSE)</f>
        <v>Senior</v>
      </c>
      <c r="R5906" t="str">
        <f>VLOOKUP(G5906,Agents!A:E,2,FALSE)</f>
        <v>Evening</v>
      </c>
    </row>
    <row r="5907" spans="1:18" x14ac:dyDescent="0.35">
      <c r="A5907" t="s">
        <v>9440</v>
      </c>
      <c r="B5907" t="s">
        <v>9441</v>
      </c>
      <c r="C5907" t="s">
        <v>76</v>
      </c>
      <c r="D5907" t="s">
        <v>13</v>
      </c>
      <c r="E5907" s="1">
        <v>46025.291666666664</v>
      </c>
      <c r="F5907" s="1">
        <v>46027</v>
      </c>
      <c r="G5907" t="s">
        <v>190</v>
      </c>
      <c r="H5907" t="s">
        <v>15</v>
      </c>
      <c r="I5907" t="s">
        <v>16</v>
      </c>
      <c r="J5907">
        <v>4</v>
      </c>
      <c r="K5907" t="str">
        <f>IF(tickets_dataset[[#This Row],[status]] = "Closed", "Yes","No")</f>
        <v>Yes</v>
      </c>
      <c r="L5907" s="2">
        <f t="shared" si="368"/>
        <v>41.000000000058208</v>
      </c>
      <c r="M5907" t="str">
        <f t="shared" si="369"/>
        <v>No</v>
      </c>
      <c r="N5907" t="str">
        <f t="shared" si="370"/>
        <v>Jan</v>
      </c>
      <c r="O5907" s="2">
        <f t="shared" si="371"/>
        <v>1.7083333333357587</v>
      </c>
      <c r="P5907" t="str">
        <f>VLOOKUP(G5907,Agents!A:E,4,FALSE)</f>
        <v>Team1</v>
      </c>
      <c r="Q5907" t="str">
        <f>VLOOKUP(G5907,Agents!A:E,5,FALSE)</f>
        <v>Senior</v>
      </c>
      <c r="R5907" t="str">
        <f>VLOOKUP(G5907,Agents!A:E,2,FALSE)</f>
        <v>Night</v>
      </c>
    </row>
    <row r="5908" spans="1:18" x14ac:dyDescent="0.35">
      <c r="A5908" t="s">
        <v>9442</v>
      </c>
      <c r="B5908" t="s">
        <v>5234</v>
      </c>
      <c r="C5908" t="s">
        <v>34</v>
      </c>
      <c r="D5908" t="s">
        <v>13</v>
      </c>
      <c r="E5908" s="1">
        <v>46107.270138888889</v>
      </c>
      <c r="F5908" s="1">
        <v>46108.311805555553</v>
      </c>
      <c r="G5908" t="s">
        <v>23</v>
      </c>
      <c r="H5908" t="s">
        <v>132</v>
      </c>
      <c r="I5908" t="s">
        <v>16</v>
      </c>
      <c r="J5908">
        <v>4</v>
      </c>
      <c r="K5908" t="str">
        <f>IF(tickets_dataset[[#This Row],[status]] = "Closed", "Yes","No")</f>
        <v>No</v>
      </c>
      <c r="L5908" s="2">
        <f t="shared" si="368"/>
        <v>24.999999999941792</v>
      </c>
      <c r="M5908" t="str">
        <f t="shared" si="369"/>
        <v>No</v>
      </c>
      <c r="N5908" t="str">
        <f t="shared" si="370"/>
        <v>Mar</v>
      </c>
      <c r="O5908" s="2">
        <f t="shared" si="371"/>
        <v>1.0416666666642413</v>
      </c>
      <c r="P5908" t="str">
        <f>VLOOKUP(G5908,Agents!A:E,4,FALSE)</f>
        <v>Team3</v>
      </c>
      <c r="Q5908" t="str">
        <f>VLOOKUP(G5908,Agents!A:E,5,FALSE)</f>
        <v>Senior</v>
      </c>
      <c r="R5908" t="str">
        <f>VLOOKUP(G5908,Agents!A:E,2,FALSE)</f>
        <v>Evening</v>
      </c>
    </row>
    <row r="5909" spans="1:18" x14ac:dyDescent="0.35">
      <c r="A5909" t="s">
        <v>9443</v>
      </c>
      <c r="B5909" t="s">
        <v>532</v>
      </c>
      <c r="C5909" t="s">
        <v>50</v>
      </c>
      <c r="D5909" t="s">
        <v>38</v>
      </c>
      <c r="E5909" s="1">
        <v>46053.390972222223</v>
      </c>
      <c r="F5909" s="1">
        <v>46055.015972222223</v>
      </c>
      <c r="G5909" t="s">
        <v>140</v>
      </c>
      <c r="H5909" t="s">
        <v>15</v>
      </c>
      <c r="I5909" t="s">
        <v>16</v>
      </c>
      <c r="J5909">
        <v>3</v>
      </c>
      <c r="K5909" t="str">
        <f>IF(tickets_dataset[[#This Row],[status]] = "Closed", "Yes","No")</f>
        <v>Yes</v>
      </c>
      <c r="L5909" s="2">
        <f t="shared" si="368"/>
        <v>39</v>
      </c>
      <c r="M5909" t="str">
        <f t="shared" si="369"/>
        <v>No</v>
      </c>
      <c r="N5909" t="str">
        <f t="shared" si="370"/>
        <v>Jan</v>
      </c>
      <c r="O5909" s="2">
        <f t="shared" si="371"/>
        <v>1.625</v>
      </c>
      <c r="P5909" t="str">
        <f>VLOOKUP(G5909,Agents!A:E,4,FALSE)</f>
        <v>Team1</v>
      </c>
      <c r="Q5909" t="str">
        <f>VLOOKUP(G5909,Agents!A:E,5,FALSE)</f>
        <v>Junior</v>
      </c>
      <c r="R5909" t="str">
        <f>VLOOKUP(G5909,Agents!A:E,2,FALSE)</f>
        <v>Morning</v>
      </c>
    </row>
    <row r="5910" spans="1:18" x14ac:dyDescent="0.35">
      <c r="A5910" t="s">
        <v>9444</v>
      </c>
      <c r="B5910" t="s">
        <v>3729</v>
      </c>
      <c r="C5910" t="s">
        <v>34</v>
      </c>
      <c r="D5910" t="s">
        <v>13</v>
      </c>
      <c r="E5910" s="1">
        <v>46044.806944444441</v>
      </c>
      <c r="F5910" s="1">
        <v>46046.265277777777</v>
      </c>
      <c r="G5910" t="s">
        <v>164</v>
      </c>
      <c r="H5910" t="s">
        <v>15</v>
      </c>
      <c r="I5910" t="s">
        <v>16</v>
      </c>
      <c r="J5910">
        <v>5</v>
      </c>
      <c r="K5910" t="str">
        <f>IF(tickets_dataset[[#This Row],[status]] = "Closed", "Yes","No")</f>
        <v>Yes</v>
      </c>
      <c r="L5910" s="2">
        <f t="shared" si="368"/>
        <v>35.000000000058208</v>
      </c>
      <c r="M5910" t="str">
        <f t="shared" si="369"/>
        <v>No</v>
      </c>
      <c r="N5910" t="str">
        <f t="shared" si="370"/>
        <v>Jan</v>
      </c>
      <c r="O5910" s="2">
        <f t="shared" si="371"/>
        <v>1.4583333333357587</v>
      </c>
      <c r="P5910" t="str">
        <f>VLOOKUP(G5910,Agents!A:E,4,FALSE)</f>
        <v>Team4</v>
      </c>
      <c r="Q5910" t="str">
        <f>VLOOKUP(G5910,Agents!A:E,5,FALSE)</f>
        <v>Senior</v>
      </c>
      <c r="R5910" t="str">
        <f>VLOOKUP(G5910,Agents!A:E,2,FALSE)</f>
        <v>Evening</v>
      </c>
    </row>
    <row r="5911" spans="1:18" x14ac:dyDescent="0.35">
      <c r="A5911" t="s">
        <v>9445</v>
      </c>
      <c r="B5911" t="s">
        <v>3902</v>
      </c>
      <c r="C5911" t="s">
        <v>76</v>
      </c>
      <c r="D5911" t="s">
        <v>38</v>
      </c>
      <c r="E5911" s="1">
        <v>46095.84097222222</v>
      </c>
      <c r="F5911" s="1">
        <v>46097.049305555556</v>
      </c>
      <c r="G5911" t="s">
        <v>216</v>
      </c>
      <c r="H5911" t="s">
        <v>15</v>
      </c>
      <c r="I5911" t="s">
        <v>16</v>
      </c>
      <c r="J5911">
        <v>5</v>
      </c>
      <c r="K5911" t="str">
        <f>IF(tickets_dataset[[#This Row],[status]] = "Closed", "Yes","No")</f>
        <v>Yes</v>
      </c>
      <c r="L5911" s="2">
        <f t="shared" si="368"/>
        <v>29.000000000058208</v>
      </c>
      <c r="M5911" t="str">
        <f t="shared" si="369"/>
        <v>No</v>
      </c>
      <c r="N5911" t="str">
        <f t="shared" si="370"/>
        <v>Mar</v>
      </c>
      <c r="O5911" s="2">
        <f t="shared" si="371"/>
        <v>1.2083333333357587</v>
      </c>
      <c r="P5911" t="str">
        <f>VLOOKUP(G5911,Agents!A:E,4,FALSE)</f>
        <v>Team5</v>
      </c>
      <c r="Q5911" t="str">
        <f>VLOOKUP(G5911,Agents!A:E,5,FALSE)</f>
        <v>Junior</v>
      </c>
      <c r="R5911" t="str">
        <f>VLOOKUP(G5911,Agents!A:E,2,FALSE)</f>
        <v>Evening</v>
      </c>
    </row>
    <row r="5912" spans="1:18" x14ac:dyDescent="0.35">
      <c r="A5912" t="s">
        <v>9446</v>
      </c>
      <c r="B5912" t="s">
        <v>9447</v>
      </c>
      <c r="C5912" t="s">
        <v>12</v>
      </c>
      <c r="D5912" t="s">
        <v>26</v>
      </c>
      <c r="E5912" s="1">
        <v>46069.79583333333</v>
      </c>
      <c r="F5912" s="1">
        <v>46070.79583333333</v>
      </c>
      <c r="G5912" t="s">
        <v>42</v>
      </c>
      <c r="H5912" t="s">
        <v>15</v>
      </c>
      <c r="I5912" t="s">
        <v>16</v>
      </c>
      <c r="J5912">
        <v>4</v>
      </c>
      <c r="K5912" t="str">
        <f>IF(tickets_dataset[[#This Row],[status]] = "Closed", "Yes","No")</f>
        <v>Yes</v>
      </c>
      <c r="L5912" s="2">
        <f t="shared" si="368"/>
        <v>24</v>
      </c>
      <c r="M5912" t="str">
        <f t="shared" si="369"/>
        <v>No</v>
      </c>
      <c r="N5912" t="str">
        <f t="shared" si="370"/>
        <v>Feb</v>
      </c>
      <c r="O5912" s="2">
        <f t="shared" si="371"/>
        <v>1</v>
      </c>
      <c r="P5912" t="str">
        <f>VLOOKUP(G5912,Agents!A:E,4,FALSE)</f>
        <v>Team2</v>
      </c>
      <c r="Q5912" t="str">
        <f>VLOOKUP(G5912,Agents!A:E,5,FALSE)</f>
        <v>Junior</v>
      </c>
      <c r="R5912" t="str">
        <f>VLOOKUP(G5912,Agents!A:E,2,FALSE)</f>
        <v>Night</v>
      </c>
    </row>
    <row r="5913" spans="1:18" x14ac:dyDescent="0.35">
      <c r="A5913" t="s">
        <v>9448</v>
      </c>
      <c r="B5913" t="s">
        <v>9449</v>
      </c>
      <c r="C5913" t="s">
        <v>50</v>
      </c>
      <c r="D5913" t="s">
        <v>26</v>
      </c>
      <c r="E5913" s="1">
        <v>46060.568749999999</v>
      </c>
      <c r="F5913" s="1">
        <v>46062.402083333334</v>
      </c>
      <c r="G5913" t="s">
        <v>344</v>
      </c>
      <c r="H5913" t="s">
        <v>15</v>
      </c>
      <c r="I5913" t="s">
        <v>16</v>
      </c>
      <c r="J5913">
        <v>3</v>
      </c>
      <c r="K5913" t="str">
        <f>IF(tickets_dataset[[#This Row],[status]] = "Closed", "Yes","No")</f>
        <v>Yes</v>
      </c>
      <c r="L5913" s="2">
        <f t="shared" si="368"/>
        <v>44.000000000058208</v>
      </c>
      <c r="M5913" t="str">
        <f t="shared" si="369"/>
        <v>No</v>
      </c>
      <c r="N5913" t="str">
        <f t="shared" si="370"/>
        <v>Feb</v>
      </c>
      <c r="O5913" s="2">
        <f t="shared" si="371"/>
        <v>1.8333333333357587</v>
      </c>
      <c r="P5913" t="str">
        <f>VLOOKUP(G5913,Agents!A:E,4,FALSE)</f>
        <v>Team4</v>
      </c>
      <c r="Q5913" t="str">
        <f>VLOOKUP(G5913,Agents!A:E,5,FALSE)</f>
        <v>Senior</v>
      </c>
      <c r="R5913" t="str">
        <f>VLOOKUP(G5913,Agents!A:E,2,FALSE)</f>
        <v>Night</v>
      </c>
    </row>
    <row r="5914" spans="1:18" x14ac:dyDescent="0.35">
      <c r="A5914" t="s">
        <v>9450</v>
      </c>
      <c r="B5914" t="s">
        <v>9451</v>
      </c>
      <c r="C5914" t="s">
        <v>76</v>
      </c>
      <c r="D5914" t="s">
        <v>26</v>
      </c>
      <c r="E5914" s="1">
        <v>46074.45</v>
      </c>
      <c r="F5914" s="1">
        <v>46076.866666666669</v>
      </c>
      <c r="G5914" t="s">
        <v>73</v>
      </c>
      <c r="H5914" t="s">
        <v>15</v>
      </c>
      <c r="I5914" t="s">
        <v>16</v>
      </c>
      <c r="J5914">
        <v>3</v>
      </c>
      <c r="K5914" t="str">
        <f>IF(tickets_dataset[[#This Row],[status]] = "Closed", "Yes","No")</f>
        <v>Yes</v>
      </c>
      <c r="L5914" s="2">
        <f t="shared" si="368"/>
        <v>58.000000000116415</v>
      </c>
      <c r="M5914" t="str">
        <f t="shared" si="369"/>
        <v>Yes</v>
      </c>
      <c r="N5914" t="str">
        <f t="shared" si="370"/>
        <v>Feb</v>
      </c>
      <c r="O5914" s="2">
        <f t="shared" si="371"/>
        <v>2.4166666666715173</v>
      </c>
      <c r="P5914" t="str">
        <f>VLOOKUP(G5914,Agents!A:E,4,FALSE)</f>
        <v>Team4</v>
      </c>
      <c r="Q5914" t="str">
        <f>VLOOKUP(G5914,Agents!A:E,5,FALSE)</f>
        <v>Senior</v>
      </c>
      <c r="R5914" t="str">
        <f>VLOOKUP(G5914,Agents!A:E,2,FALSE)</f>
        <v>Night</v>
      </c>
    </row>
    <row r="5915" spans="1:18" x14ac:dyDescent="0.35">
      <c r="A5915" t="s">
        <v>9452</v>
      </c>
      <c r="B5915" t="s">
        <v>3814</v>
      </c>
      <c r="C5915" t="s">
        <v>22</v>
      </c>
      <c r="D5915" t="s">
        <v>26</v>
      </c>
      <c r="E5915" s="1">
        <v>46104.095138888886</v>
      </c>
      <c r="F5915" s="1">
        <v>46106.470138888886</v>
      </c>
      <c r="G5915" t="s">
        <v>357</v>
      </c>
      <c r="H5915" t="s">
        <v>15</v>
      </c>
      <c r="I5915" t="s">
        <v>16</v>
      </c>
      <c r="J5915">
        <v>3</v>
      </c>
      <c r="K5915" t="str">
        <f>IF(tickets_dataset[[#This Row],[status]] = "Closed", "Yes","No")</f>
        <v>Yes</v>
      </c>
      <c r="L5915" s="2">
        <f t="shared" si="368"/>
        <v>57</v>
      </c>
      <c r="M5915" t="str">
        <f t="shared" si="369"/>
        <v>Yes</v>
      </c>
      <c r="N5915" t="str">
        <f t="shared" si="370"/>
        <v>Mar</v>
      </c>
      <c r="O5915" s="2">
        <f t="shared" si="371"/>
        <v>2.375</v>
      </c>
      <c r="P5915" t="str">
        <f>VLOOKUP(G5915,Agents!A:E,4,FALSE)</f>
        <v>Team1</v>
      </c>
      <c r="Q5915" t="str">
        <f>VLOOKUP(G5915,Agents!A:E,5,FALSE)</f>
        <v>Mid</v>
      </c>
      <c r="R5915" t="str">
        <f>VLOOKUP(G5915,Agents!A:E,2,FALSE)</f>
        <v>Morning</v>
      </c>
    </row>
    <row r="5916" spans="1:18" x14ac:dyDescent="0.35">
      <c r="A5916" t="s">
        <v>9453</v>
      </c>
      <c r="B5916" t="s">
        <v>5304</v>
      </c>
      <c r="C5916" t="s">
        <v>50</v>
      </c>
      <c r="D5916" t="s">
        <v>38</v>
      </c>
      <c r="E5916" s="1">
        <v>46058.48333333333</v>
      </c>
      <c r="F5916" s="1">
        <v>46061.316666666666</v>
      </c>
      <c r="G5916" t="s">
        <v>100</v>
      </c>
      <c r="H5916" t="s">
        <v>15</v>
      </c>
      <c r="I5916" t="s">
        <v>16</v>
      </c>
      <c r="J5916">
        <v>4</v>
      </c>
      <c r="K5916" t="str">
        <f>IF(tickets_dataset[[#This Row],[status]] = "Closed", "Yes","No")</f>
        <v>Yes</v>
      </c>
      <c r="L5916" s="2">
        <f t="shared" si="368"/>
        <v>68.000000000058208</v>
      </c>
      <c r="M5916" t="str">
        <f t="shared" si="369"/>
        <v>Yes</v>
      </c>
      <c r="N5916" t="str">
        <f t="shared" si="370"/>
        <v>Feb</v>
      </c>
      <c r="O5916" s="2">
        <f t="shared" si="371"/>
        <v>2.8333333333357587</v>
      </c>
      <c r="P5916" t="str">
        <f>VLOOKUP(G5916,Agents!A:E,4,FALSE)</f>
        <v>Team4</v>
      </c>
      <c r="Q5916" t="str">
        <f>VLOOKUP(G5916,Agents!A:E,5,FALSE)</f>
        <v>Junior</v>
      </c>
      <c r="R5916" t="str">
        <f>VLOOKUP(G5916,Agents!A:E,2,FALSE)</f>
        <v>Evening</v>
      </c>
    </row>
    <row r="5917" spans="1:18" x14ac:dyDescent="0.35">
      <c r="A5917" t="s">
        <v>9454</v>
      </c>
      <c r="B5917" t="s">
        <v>9455</v>
      </c>
      <c r="C5917" t="s">
        <v>34</v>
      </c>
      <c r="D5917" t="s">
        <v>13</v>
      </c>
      <c r="E5917" s="1">
        <v>46092.636111111111</v>
      </c>
      <c r="F5917" s="1">
        <v>46093.052777777775</v>
      </c>
      <c r="G5917" t="s">
        <v>67</v>
      </c>
      <c r="H5917" t="s">
        <v>15</v>
      </c>
      <c r="I5917" t="s">
        <v>16</v>
      </c>
      <c r="J5917">
        <v>3</v>
      </c>
      <c r="K5917" t="str">
        <f>IF(tickets_dataset[[#This Row],[status]] = "Closed", "Yes","No")</f>
        <v>Yes</v>
      </c>
      <c r="L5917" s="2">
        <f t="shared" si="368"/>
        <v>9.9999999999417923</v>
      </c>
      <c r="M5917" t="str">
        <f t="shared" si="369"/>
        <v>No</v>
      </c>
      <c r="N5917" t="str">
        <f t="shared" si="370"/>
        <v>Mar</v>
      </c>
      <c r="O5917" s="2">
        <f t="shared" si="371"/>
        <v>0.41666666666424135</v>
      </c>
      <c r="P5917" t="str">
        <f>VLOOKUP(G5917,Agents!A:E,4,FALSE)</f>
        <v>Team5</v>
      </c>
      <c r="Q5917" t="str">
        <f>VLOOKUP(G5917,Agents!A:E,5,FALSE)</f>
        <v>Junior</v>
      </c>
      <c r="R5917" t="str">
        <f>VLOOKUP(G5917,Agents!A:E,2,FALSE)</f>
        <v>Evening</v>
      </c>
    </row>
    <row r="5918" spans="1:18" x14ac:dyDescent="0.35">
      <c r="A5918" t="s">
        <v>9456</v>
      </c>
      <c r="B5918" t="s">
        <v>6525</v>
      </c>
      <c r="C5918" t="s">
        <v>50</v>
      </c>
      <c r="D5918" t="s">
        <v>38</v>
      </c>
      <c r="E5918" s="1">
        <v>46058.220833333333</v>
      </c>
      <c r="F5918" s="1">
        <v>46060.720833333333</v>
      </c>
      <c r="G5918" t="s">
        <v>149</v>
      </c>
      <c r="H5918" t="s">
        <v>15</v>
      </c>
      <c r="I5918" t="s">
        <v>16</v>
      </c>
      <c r="J5918">
        <v>3</v>
      </c>
      <c r="K5918" t="str">
        <f>IF(tickets_dataset[[#This Row],[status]] = "Closed", "Yes","No")</f>
        <v>Yes</v>
      </c>
      <c r="L5918" s="2">
        <f t="shared" si="368"/>
        <v>60</v>
      </c>
      <c r="M5918" t="str">
        <f t="shared" si="369"/>
        <v>Yes</v>
      </c>
      <c r="N5918" t="str">
        <f t="shared" si="370"/>
        <v>Feb</v>
      </c>
      <c r="O5918" s="2">
        <f t="shared" si="371"/>
        <v>2.5</v>
      </c>
      <c r="P5918" t="str">
        <f>VLOOKUP(G5918,Agents!A:E,4,FALSE)</f>
        <v>Team3</v>
      </c>
      <c r="Q5918" t="str">
        <f>VLOOKUP(G5918,Agents!A:E,5,FALSE)</f>
        <v>Mid</v>
      </c>
      <c r="R5918" t="str">
        <f>VLOOKUP(G5918,Agents!A:E,2,FALSE)</f>
        <v>Night</v>
      </c>
    </row>
    <row r="5919" spans="1:18" x14ac:dyDescent="0.35">
      <c r="A5919" t="s">
        <v>9457</v>
      </c>
      <c r="B5919" t="s">
        <v>9458</v>
      </c>
      <c r="C5919" t="s">
        <v>50</v>
      </c>
      <c r="D5919" t="s">
        <v>38</v>
      </c>
      <c r="E5919" s="1">
        <v>46054.71875</v>
      </c>
      <c r="F5919" s="1">
        <v>46056.802083333336</v>
      </c>
      <c r="G5919" t="s">
        <v>59</v>
      </c>
      <c r="H5919" t="s">
        <v>15</v>
      </c>
      <c r="I5919" t="s">
        <v>16</v>
      </c>
      <c r="J5919">
        <v>4</v>
      </c>
      <c r="K5919" t="str">
        <f>IF(tickets_dataset[[#This Row],[status]] = "Closed", "Yes","No")</f>
        <v>Yes</v>
      </c>
      <c r="L5919" s="2">
        <f t="shared" si="368"/>
        <v>50.000000000058208</v>
      </c>
      <c r="M5919" t="str">
        <f t="shared" si="369"/>
        <v>Yes</v>
      </c>
      <c r="N5919" t="str">
        <f t="shared" si="370"/>
        <v>Feb</v>
      </c>
      <c r="O5919" s="2">
        <f t="shared" si="371"/>
        <v>2.0833333333357587</v>
      </c>
      <c r="P5919" t="str">
        <f>VLOOKUP(G5919,Agents!A:E,4,FALSE)</f>
        <v>Team3</v>
      </c>
      <c r="Q5919" t="str">
        <f>VLOOKUP(G5919,Agents!A:E,5,FALSE)</f>
        <v>Senior</v>
      </c>
      <c r="R5919" t="str">
        <f>VLOOKUP(G5919,Agents!A:E,2,FALSE)</f>
        <v>Night</v>
      </c>
    </row>
    <row r="5920" spans="1:18" x14ac:dyDescent="0.35">
      <c r="A5920" t="s">
        <v>9459</v>
      </c>
      <c r="B5920" t="s">
        <v>1681</v>
      </c>
      <c r="C5920" t="s">
        <v>34</v>
      </c>
      <c r="D5920" t="s">
        <v>38</v>
      </c>
      <c r="E5920" s="1">
        <v>46043.070138888892</v>
      </c>
      <c r="F5920" s="1">
        <v>46045.90347222222</v>
      </c>
      <c r="G5920" t="s">
        <v>282</v>
      </c>
      <c r="H5920" t="s">
        <v>15</v>
      </c>
      <c r="I5920" t="s">
        <v>16</v>
      </c>
      <c r="J5920">
        <v>5</v>
      </c>
      <c r="K5920" t="str">
        <f>IF(tickets_dataset[[#This Row],[status]] = "Closed", "Yes","No")</f>
        <v>Yes</v>
      </c>
      <c r="L5920" s="2">
        <f t="shared" si="368"/>
        <v>67.999999999883585</v>
      </c>
      <c r="M5920" t="str">
        <f t="shared" si="369"/>
        <v>Yes</v>
      </c>
      <c r="N5920" t="str">
        <f t="shared" si="370"/>
        <v>Jan</v>
      </c>
      <c r="O5920" s="2">
        <f t="shared" si="371"/>
        <v>2.8333333333284827</v>
      </c>
      <c r="P5920" t="str">
        <f>VLOOKUP(G5920,Agents!A:E,4,FALSE)</f>
        <v>Team4</v>
      </c>
      <c r="Q5920" t="str">
        <f>VLOOKUP(G5920,Agents!A:E,5,FALSE)</f>
        <v>Mid</v>
      </c>
      <c r="R5920" t="str">
        <f>VLOOKUP(G5920,Agents!A:E,2,FALSE)</f>
        <v>Morning</v>
      </c>
    </row>
    <row r="5921" spans="1:18" x14ac:dyDescent="0.35">
      <c r="A5921" t="s">
        <v>9460</v>
      </c>
      <c r="B5921" t="s">
        <v>2497</v>
      </c>
      <c r="C5921" t="s">
        <v>34</v>
      </c>
      <c r="D5921" t="s">
        <v>38</v>
      </c>
      <c r="E5921" s="1">
        <v>46058.951388888891</v>
      </c>
      <c r="F5921" s="1">
        <v>46061.951388888891</v>
      </c>
      <c r="G5921" t="s">
        <v>83</v>
      </c>
      <c r="H5921" t="s">
        <v>15</v>
      </c>
      <c r="I5921" t="s">
        <v>16</v>
      </c>
      <c r="J5921">
        <v>3</v>
      </c>
      <c r="K5921" t="str">
        <f>IF(tickets_dataset[[#This Row],[status]] = "Closed", "Yes","No")</f>
        <v>Yes</v>
      </c>
      <c r="L5921" s="2">
        <f t="shared" si="368"/>
        <v>72</v>
      </c>
      <c r="M5921" t="str">
        <f t="shared" si="369"/>
        <v>Yes</v>
      </c>
      <c r="N5921" t="str">
        <f t="shared" si="370"/>
        <v>Feb</v>
      </c>
      <c r="O5921" s="2">
        <f t="shared" si="371"/>
        <v>3</v>
      </c>
      <c r="P5921" t="str">
        <f>VLOOKUP(G5921,Agents!A:E,4,FALSE)</f>
        <v>Team2</v>
      </c>
      <c r="Q5921" t="str">
        <f>VLOOKUP(G5921,Agents!A:E,5,FALSE)</f>
        <v>Junior</v>
      </c>
      <c r="R5921" t="str">
        <f>VLOOKUP(G5921,Agents!A:E,2,FALSE)</f>
        <v>Night</v>
      </c>
    </row>
    <row r="5922" spans="1:18" x14ac:dyDescent="0.35">
      <c r="A5922" t="s">
        <v>9461</v>
      </c>
      <c r="B5922" t="s">
        <v>205</v>
      </c>
      <c r="C5922" t="s">
        <v>50</v>
      </c>
      <c r="D5922" t="s">
        <v>38</v>
      </c>
      <c r="E5922" s="1">
        <v>46023.193749999999</v>
      </c>
      <c r="F5922" s="1">
        <v>46025.277083333334</v>
      </c>
      <c r="G5922" t="s">
        <v>67</v>
      </c>
      <c r="H5922" t="s">
        <v>15</v>
      </c>
      <c r="I5922" t="s">
        <v>16</v>
      </c>
      <c r="J5922">
        <v>5</v>
      </c>
      <c r="K5922" t="str">
        <f>IF(tickets_dataset[[#This Row],[status]] = "Closed", "Yes","No")</f>
        <v>Yes</v>
      </c>
      <c r="L5922" s="2">
        <f t="shared" si="368"/>
        <v>50.000000000058208</v>
      </c>
      <c r="M5922" t="str">
        <f t="shared" si="369"/>
        <v>Yes</v>
      </c>
      <c r="N5922" t="str">
        <f t="shared" si="370"/>
        <v>Jan</v>
      </c>
      <c r="O5922" s="2">
        <f t="shared" si="371"/>
        <v>2.0833333333357587</v>
      </c>
      <c r="P5922" t="str">
        <f>VLOOKUP(G5922,Agents!A:E,4,FALSE)</f>
        <v>Team5</v>
      </c>
      <c r="Q5922" t="str">
        <f>VLOOKUP(G5922,Agents!A:E,5,FALSE)</f>
        <v>Junior</v>
      </c>
      <c r="R5922" t="str">
        <f>VLOOKUP(G5922,Agents!A:E,2,FALSE)</f>
        <v>Evening</v>
      </c>
    </row>
    <row r="5923" spans="1:18" x14ac:dyDescent="0.35">
      <c r="A5923" t="s">
        <v>9462</v>
      </c>
      <c r="B5923" t="s">
        <v>2996</v>
      </c>
      <c r="C5923" t="s">
        <v>22</v>
      </c>
      <c r="D5923" t="s">
        <v>38</v>
      </c>
      <c r="E5923" s="1">
        <v>46093.811111111114</v>
      </c>
      <c r="F5923" s="1">
        <v>46096.519444444442</v>
      </c>
      <c r="G5923" t="s">
        <v>73</v>
      </c>
      <c r="H5923" t="s">
        <v>15</v>
      </c>
      <c r="I5923" t="s">
        <v>16</v>
      </c>
      <c r="J5923">
        <v>3</v>
      </c>
      <c r="K5923" t="str">
        <f>IF(tickets_dataset[[#This Row],[status]] = "Closed", "Yes","No")</f>
        <v>Yes</v>
      </c>
      <c r="L5923" s="2">
        <f t="shared" si="368"/>
        <v>64.999999999883585</v>
      </c>
      <c r="M5923" t="str">
        <f t="shared" si="369"/>
        <v>Yes</v>
      </c>
      <c r="N5923" t="str">
        <f t="shared" si="370"/>
        <v>Mar</v>
      </c>
      <c r="O5923" s="2">
        <f t="shared" si="371"/>
        <v>2.7083333333284827</v>
      </c>
      <c r="P5923" t="str">
        <f>VLOOKUP(G5923,Agents!A:E,4,FALSE)</f>
        <v>Team4</v>
      </c>
      <c r="Q5923" t="str">
        <f>VLOOKUP(G5923,Agents!A:E,5,FALSE)</f>
        <v>Senior</v>
      </c>
      <c r="R5923" t="str">
        <f>VLOOKUP(G5923,Agents!A:E,2,FALSE)</f>
        <v>Night</v>
      </c>
    </row>
    <row r="5924" spans="1:18" x14ac:dyDescent="0.35">
      <c r="A5924" t="s">
        <v>9463</v>
      </c>
      <c r="B5924" t="s">
        <v>1613</v>
      </c>
      <c r="C5924" t="s">
        <v>34</v>
      </c>
      <c r="D5924" t="s">
        <v>13</v>
      </c>
      <c r="E5924" s="1">
        <v>46077.343055555553</v>
      </c>
      <c r="F5924" s="1">
        <v>46079.093055555553</v>
      </c>
      <c r="G5924" t="s">
        <v>80</v>
      </c>
      <c r="H5924" t="s">
        <v>28</v>
      </c>
      <c r="I5924" t="s">
        <v>68</v>
      </c>
      <c r="J5924">
        <v>2</v>
      </c>
      <c r="K5924" t="str">
        <f>IF(tickets_dataset[[#This Row],[status]] = "Closed", "Yes","No")</f>
        <v>No</v>
      </c>
      <c r="L5924" s="2">
        <f t="shared" si="368"/>
        <v>42</v>
      </c>
      <c r="M5924" t="str">
        <f t="shared" si="369"/>
        <v>No</v>
      </c>
      <c r="N5924" t="str">
        <f t="shared" si="370"/>
        <v>Feb</v>
      </c>
      <c r="O5924" s="2">
        <f t="shared" si="371"/>
        <v>1.75</v>
      </c>
      <c r="P5924" t="str">
        <f>VLOOKUP(G5924,Agents!A:E,4,FALSE)</f>
        <v>Team3</v>
      </c>
      <c r="Q5924" t="str">
        <f>VLOOKUP(G5924,Agents!A:E,5,FALSE)</f>
        <v>Junior</v>
      </c>
      <c r="R5924" t="str">
        <f>VLOOKUP(G5924,Agents!A:E,2,FALSE)</f>
        <v>Evening</v>
      </c>
    </row>
    <row r="5925" spans="1:18" x14ac:dyDescent="0.35">
      <c r="A5925" t="s">
        <v>9464</v>
      </c>
      <c r="B5925" t="s">
        <v>9465</v>
      </c>
      <c r="C5925" t="s">
        <v>22</v>
      </c>
      <c r="D5925" t="s">
        <v>26</v>
      </c>
      <c r="E5925" s="1">
        <v>46091.598611111112</v>
      </c>
      <c r="F5925" s="1">
        <v>46092.848611111112</v>
      </c>
      <c r="G5925" t="s">
        <v>128</v>
      </c>
      <c r="H5925" t="s">
        <v>15</v>
      </c>
      <c r="I5925" t="s">
        <v>16</v>
      </c>
      <c r="J5925">
        <v>4</v>
      </c>
      <c r="K5925" t="str">
        <f>IF(tickets_dataset[[#This Row],[status]] = "Closed", "Yes","No")</f>
        <v>Yes</v>
      </c>
      <c r="L5925" s="2">
        <f t="shared" si="368"/>
        <v>30</v>
      </c>
      <c r="M5925" t="str">
        <f t="shared" si="369"/>
        <v>No</v>
      </c>
      <c r="N5925" t="str">
        <f t="shared" si="370"/>
        <v>Mar</v>
      </c>
      <c r="O5925" s="2">
        <f t="shared" si="371"/>
        <v>1.25</v>
      </c>
      <c r="P5925" t="str">
        <f>VLOOKUP(G5925,Agents!A:E,4,FALSE)</f>
        <v>Team4</v>
      </c>
      <c r="Q5925" t="str">
        <f>VLOOKUP(G5925,Agents!A:E,5,FALSE)</f>
        <v>Mid</v>
      </c>
      <c r="R5925" t="str">
        <f>VLOOKUP(G5925,Agents!A:E,2,FALSE)</f>
        <v>Night</v>
      </c>
    </row>
    <row r="5926" spans="1:18" x14ac:dyDescent="0.35">
      <c r="A5926" t="s">
        <v>9466</v>
      </c>
      <c r="B5926" t="s">
        <v>4105</v>
      </c>
      <c r="C5926" t="s">
        <v>22</v>
      </c>
      <c r="D5926" t="s">
        <v>13</v>
      </c>
      <c r="E5926" s="1">
        <v>46026.816666666666</v>
      </c>
      <c r="F5926" s="1">
        <v>46027.691666666666</v>
      </c>
      <c r="G5926" t="s">
        <v>199</v>
      </c>
      <c r="H5926" t="s">
        <v>15</v>
      </c>
      <c r="I5926" t="s">
        <v>16</v>
      </c>
      <c r="J5926">
        <v>3</v>
      </c>
      <c r="K5926" t="str">
        <f>IF(tickets_dataset[[#This Row],[status]] = "Closed", "Yes","No")</f>
        <v>Yes</v>
      </c>
      <c r="L5926" s="2">
        <f t="shared" si="368"/>
        <v>21</v>
      </c>
      <c r="M5926" t="str">
        <f t="shared" si="369"/>
        <v>No</v>
      </c>
      <c r="N5926" t="str">
        <f t="shared" si="370"/>
        <v>Jan</v>
      </c>
      <c r="O5926" s="2">
        <f t="shared" si="371"/>
        <v>0.875</v>
      </c>
      <c r="P5926" t="str">
        <f>VLOOKUP(G5926,Agents!A:E,4,FALSE)</f>
        <v>Team1</v>
      </c>
      <c r="Q5926" t="str">
        <f>VLOOKUP(G5926,Agents!A:E,5,FALSE)</f>
        <v>Junior</v>
      </c>
      <c r="R5926" t="str">
        <f>VLOOKUP(G5926,Agents!A:E,2,FALSE)</f>
        <v>Morning</v>
      </c>
    </row>
    <row r="5927" spans="1:18" x14ac:dyDescent="0.35">
      <c r="A5927" t="s">
        <v>9467</v>
      </c>
      <c r="B5927" t="s">
        <v>1457</v>
      </c>
      <c r="C5927" t="s">
        <v>76</v>
      </c>
      <c r="D5927" t="s">
        <v>13</v>
      </c>
      <c r="E5927" s="1">
        <v>46101.741666666669</v>
      </c>
      <c r="F5927" s="1">
        <v>46102.45</v>
      </c>
      <c r="G5927" t="s">
        <v>140</v>
      </c>
      <c r="H5927" t="s">
        <v>15</v>
      </c>
      <c r="I5927" t="s">
        <v>16</v>
      </c>
      <c r="J5927">
        <v>4</v>
      </c>
      <c r="K5927" t="str">
        <f>IF(tickets_dataset[[#This Row],[status]] = "Closed", "Yes","No")</f>
        <v>Yes</v>
      </c>
      <c r="L5927" s="2">
        <f t="shared" si="368"/>
        <v>16.999999999883585</v>
      </c>
      <c r="M5927" t="str">
        <f t="shared" si="369"/>
        <v>No</v>
      </c>
      <c r="N5927" t="str">
        <f t="shared" si="370"/>
        <v>Mar</v>
      </c>
      <c r="O5927" s="2">
        <f t="shared" si="371"/>
        <v>0.70833333332848269</v>
      </c>
      <c r="P5927" t="str">
        <f>VLOOKUP(G5927,Agents!A:E,4,FALSE)</f>
        <v>Team1</v>
      </c>
      <c r="Q5927" t="str">
        <f>VLOOKUP(G5927,Agents!A:E,5,FALSE)</f>
        <v>Junior</v>
      </c>
      <c r="R5927" t="str">
        <f>VLOOKUP(G5927,Agents!A:E,2,FALSE)</f>
        <v>Morning</v>
      </c>
    </row>
    <row r="5928" spans="1:18" x14ac:dyDescent="0.35">
      <c r="A5928" t="s">
        <v>9468</v>
      </c>
      <c r="B5928" t="s">
        <v>8033</v>
      </c>
      <c r="C5928" t="s">
        <v>22</v>
      </c>
      <c r="D5928" t="s">
        <v>38</v>
      </c>
      <c r="E5928" s="1">
        <v>46052.801388888889</v>
      </c>
      <c r="F5928" s="1">
        <v>46055.093055555553</v>
      </c>
      <c r="G5928" t="s">
        <v>190</v>
      </c>
      <c r="H5928" t="s">
        <v>15</v>
      </c>
      <c r="I5928" t="s">
        <v>16</v>
      </c>
      <c r="J5928">
        <v>5</v>
      </c>
      <c r="K5928" t="str">
        <f>IF(tickets_dataset[[#This Row],[status]] = "Closed", "Yes","No")</f>
        <v>Yes</v>
      </c>
      <c r="L5928" s="2">
        <f t="shared" si="368"/>
        <v>54.999999999941792</v>
      </c>
      <c r="M5928" t="str">
        <f t="shared" si="369"/>
        <v>Yes</v>
      </c>
      <c r="N5928" t="str">
        <f t="shared" si="370"/>
        <v>Jan</v>
      </c>
      <c r="O5928" s="2">
        <f t="shared" si="371"/>
        <v>2.2916666666642413</v>
      </c>
      <c r="P5928" t="str">
        <f>VLOOKUP(G5928,Agents!A:E,4,FALSE)</f>
        <v>Team1</v>
      </c>
      <c r="Q5928" t="str">
        <f>VLOOKUP(G5928,Agents!A:E,5,FALSE)</f>
        <v>Senior</v>
      </c>
      <c r="R5928" t="str">
        <f>VLOOKUP(G5928,Agents!A:E,2,FALSE)</f>
        <v>Night</v>
      </c>
    </row>
    <row r="5929" spans="1:18" x14ac:dyDescent="0.35">
      <c r="A5929" t="s">
        <v>9469</v>
      </c>
      <c r="B5929" t="s">
        <v>6889</v>
      </c>
      <c r="C5929" t="s">
        <v>50</v>
      </c>
      <c r="D5929" t="s">
        <v>26</v>
      </c>
      <c r="E5929" s="1">
        <v>46057.767361111109</v>
      </c>
      <c r="F5929" s="1">
        <v>46058.142361111109</v>
      </c>
      <c r="G5929" t="s">
        <v>216</v>
      </c>
      <c r="H5929" t="s">
        <v>15</v>
      </c>
      <c r="I5929" t="s">
        <v>16</v>
      </c>
      <c r="J5929">
        <v>4</v>
      </c>
      <c r="K5929" t="str">
        <f>IF(tickets_dataset[[#This Row],[status]] = "Closed", "Yes","No")</f>
        <v>Yes</v>
      </c>
      <c r="L5929" s="2">
        <f t="shared" si="368"/>
        <v>9</v>
      </c>
      <c r="M5929" t="str">
        <f t="shared" si="369"/>
        <v>No</v>
      </c>
      <c r="N5929" t="str">
        <f t="shared" si="370"/>
        <v>Feb</v>
      </c>
      <c r="O5929" s="2">
        <f t="shared" si="371"/>
        <v>0.375</v>
      </c>
      <c r="P5929" t="str">
        <f>VLOOKUP(G5929,Agents!A:E,4,FALSE)</f>
        <v>Team5</v>
      </c>
      <c r="Q5929" t="str">
        <f>VLOOKUP(G5929,Agents!A:E,5,FALSE)</f>
        <v>Junior</v>
      </c>
      <c r="R5929" t="str">
        <f>VLOOKUP(G5929,Agents!A:E,2,FALSE)</f>
        <v>Evening</v>
      </c>
    </row>
    <row r="5930" spans="1:18" x14ac:dyDescent="0.35">
      <c r="A5930" t="s">
        <v>9470</v>
      </c>
      <c r="B5930" t="s">
        <v>3453</v>
      </c>
      <c r="C5930" t="s">
        <v>34</v>
      </c>
      <c r="D5930" t="s">
        <v>13</v>
      </c>
      <c r="E5930" s="1">
        <v>46041.754166666666</v>
      </c>
      <c r="F5930" s="1">
        <v>46043.29583333333</v>
      </c>
      <c r="G5930" t="s">
        <v>100</v>
      </c>
      <c r="H5930" t="s">
        <v>15</v>
      </c>
      <c r="I5930" t="s">
        <v>16</v>
      </c>
      <c r="J5930">
        <v>5</v>
      </c>
      <c r="K5930" t="str">
        <f>IF(tickets_dataset[[#This Row],[status]] = "Closed", "Yes","No")</f>
        <v>Yes</v>
      </c>
      <c r="L5930" s="2">
        <f t="shared" si="368"/>
        <v>36.999999999941792</v>
      </c>
      <c r="M5930" t="str">
        <f t="shared" si="369"/>
        <v>No</v>
      </c>
      <c r="N5930" t="str">
        <f t="shared" si="370"/>
        <v>Jan</v>
      </c>
      <c r="O5930" s="2">
        <f t="shared" si="371"/>
        <v>1.5416666666642413</v>
      </c>
      <c r="P5930" t="str">
        <f>VLOOKUP(G5930,Agents!A:E,4,FALSE)</f>
        <v>Team4</v>
      </c>
      <c r="Q5930" t="str">
        <f>VLOOKUP(G5930,Agents!A:E,5,FALSE)</f>
        <v>Junior</v>
      </c>
      <c r="R5930" t="str">
        <f>VLOOKUP(G5930,Agents!A:E,2,FALSE)</f>
        <v>Evening</v>
      </c>
    </row>
    <row r="5931" spans="1:18" x14ac:dyDescent="0.35">
      <c r="A5931" t="s">
        <v>9471</v>
      </c>
      <c r="B5931" t="s">
        <v>2811</v>
      </c>
      <c r="C5931" t="s">
        <v>76</v>
      </c>
      <c r="D5931" t="s">
        <v>26</v>
      </c>
      <c r="E5931" s="1">
        <v>46041.536111111112</v>
      </c>
      <c r="F5931" s="1">
        <v>46041.827777777777</v>
      </c>
      <c r="G5931" t="s">
        <v>86</v>
      </c>
      <c r="H5931" t="s">
        <v>15</v>
      </c>
      <c r="I5931" t="s">
        <v>16</v>
      </c>
      <c r="J5931">
        <v>2</v>
      </c>
      <c r="K5931" t="str">
        <f>IF(tickets_dataset[[#This Row],[status]] = "Closed", "Yes","No")</f>
        <v>Yes</v>
      </c>
      <c r="L5931" s="2">
        <f t="shared" si="368"/>
        <v>6.9999999999417923</v>
      </c>
      <c r="M5931" t="str">
        <f t="shared" si="369"/>
        <v>No</v>
      </c>
      <c r="N5931" t="str">
        <f t="shared" si="370"/>
        <v>Jan</v>
      </c>
      <c r="O5931" s="2">
        <f t="shared" si="371"/>
        <v>0.29166666666424135</v>
      </c>
      <c r="P5931" t="str">
        <f>VLOOKUP(G5931,Agents!A:E,4,FALSE)</f>
        <v>Team1</v>
      </c>
      <c r="Q5931" t="str">
        <f>VLOOKUP(G5931,Agents!A:E,5,FALSE)</f>
        <v>Mid</v>
      </c>
      <c r="R5931" t="str">
        <f>VLOOKUP(G5931,Agents!A:E,2,FALSE)</f>
        <v>Morning</v>
      </c>
    </row>
    <row r="5932" spans="1:18" x14ac:dyDescent="0.35">
      <c r="A5932" t="s">
        <v>9472</v>
      </c>
      <c r="B5932" t="s">
        <v>9473</v>
      </c>
      <c r="C5932" t="s">
        <v>50</v>
      </c>
      <c r="D5932" t="s">
        <v>13</v>
      </c>
      <c r="E5932" s="1">
        <v>46096.476388888892</v>
      </c>
      <c r="F5932" s="1">
        <v>46097.393055555556</v>
      </c>
      <c r="G5932" t="s">
        <v>206</v>
      </c>
      <c r="H5932" t="s">
        <v>15</v>
      </c>
      <c r="I5932" t="s">
        <v>16</v>
      </c>
      <c r="J5932">
        <v>3</v>
      </c>
      <c r="K5932" t="str">
        <f>IF(tickets_dataset[[#This Row],[status]] = "Closed", "Yes","No")</f>
        <v>Yes</v>
      </c>
      <c r="L5932" s="2">
        <f t="shared" si="368"/>
        <v>21.999999999941792</v>
      </c>
      <c r="M5932" t="str">
        <f t="shared" si="369"/>
        <v>No</v>
      </c>
      <c r="N5932" t="str">
        <f t="shared" si="370"/>
        <v>Mar</v>
      </c>
      <c r="O5932" s="2">
        <f t="shared" si="371"/>
        <v>0.91666666666424135</v>
      </c>
      <c r="P5932" t="str">
        <f>VLOOKUP(G5932,Agents!A:E,4,FALSE)</f>
        <v>Team5</v>
      </c>
      <c r="Q5932" t="str">
        <f>VLOOKUP(G5932,Agents!A:E,5,FALSE)</f>
        <v>Junior</v>
      </c>
      <c r="R5932" t="str">
        <f>VLOOKUP(G5932,Agents!A:E,2,FALSE)</f>
        <v>Evening</v>
      </c>
    </row>
    <row r="5933" spans="1:18" x14ac:dyDescent="0.35">
      <c r="A5933" t="s">
        <v>9474</v>
      </c>
      <c r="B5933" t="s">
        <v>2534</v>
      </c>
      <c r="C5933" t="s">
        <v>22</v>
      </c>
      <c r="D5933" t="s">
        <v>13</v>
      </c>
      <c r="E5933" s="1">
        <v>46061.181944444441</v>
      </c>
      <c r="F5933" s="1">
        <v>46062.848611111112</v>
      </c>
      <c r="G5933" t="s">
        <v>211</v>
      </c>
      <c r="H5933" t="s">
        <v>15</v>
      </c>
      <c r="I5933" t="s">
        <v>16</v>
      </c>
      <c r="J5933">
        <v>4</v>
      </c>
      <c r="K5933" t="str">
        <f>IF(tickets_dataset[[#This Row],[status]] = "Closed", "Yes","No")</f>
        <v>Yes</v>
      </c>
      <c r="L5933" s="2">
        <f t="shared" si="368"/>
        <v>40.000000000116415</v>
      </c>
      <c r="M5933" t="str">
        <f t="shared" si="369"/>
        <v>No</v>
      </c>
      <c r="N5933" t="str">
        <f t="shared" si="370"/>
        <v>Feb</v>
      </c>
      <c r="O5933" s="2">
        <f t="shared" si="371"/>
        <v>1.6666666666715173</v>
      </c>
      <c r="P5933" t="str">
        <f>VLOOKUP(G5933,Agents!A:E,4,FALSE)</f>
        <v>Team5</v>
      </c>
      <c r="Q5933" t="str">
        <f>VLOOKUP(G5933,Agents!A:E,5,FALSE)</f>
        <v>Senior</v>
      </c>
      <c r="R5933" t="str">
        <f>VLOOKUP(G5933,Agents!A:E,2,FALSE)</f>
        <v>Evening</v>
      </c>
    </row>
    <row r="5934" spans="1:18" x14ac:dyDescent="0.35">
      <c r="A5934" t="s">
        <v>9475</v>
      </c>
      <c r="B5934" t="s">
        <v>5205</v>
      </c>
      <c r="C5934" t="s">
        <v>76</v>
      </c>
      <c r="D5934" t="s">
        <v>38</v>
      </c>
      <c r="E5934" s="1">
        <v>46099.363888888889</v>
      </c>
      <c r="F5934" s="1">
        <v>46101.030555555553</v>
      </c>
      <c r="G5934" t="s">
        <v>110</v>
      </c>
      <c r="H5934" t="s">
        <v>15</v>
      </c>
      <c r="I5934" t="s">
        <v>16</v>
      </c>
      <c r="J5934">
        <v>3</v>
      </c>
      <c r="K5934" t="str">
        <f>IF(tickets_dataset[[#This Row],[status]] = "Closed", "Yes","No")</f>
        <v>Yes</v>
      </c>
      <c r="L5934" s="2">
        <f t="shared" si="368"/>
        <v>39.999999999941792</v>
      </c>
      <c r="M5934" t="str">
        <f t="shared" si="369"/>
        <v>No</v>
      </c>
      <c r="N5934" t="str">
        <f t="shared" si="370"/>
        <v>Mar</v>
      </c>
      <c r="O5934" s="2">
        <f t="shared" si="371"/>
        <v>1.6666666666642413</v>
      </c>
      <c r="P5934" t="str">
        <f>VLOOKUP(G5934,Agents!A:E,4,FALSE)</f>
        <v>Team4</v>
      </c>
      <c r="Q5934" t="str">
        <f>VLOOKUP(G5934,Agents!A:E,5,FALSE)</f>
        <v>Junior</v>
      </c>
      <c r="R5934" t="str">
        <f>VLOOKUP(G5934,Agents!A:E,2,FALSE)</f>
        <v>Morning</v>
      </c>
    </row>
    <row r="5935" spans="1:18" x14ac:dyDescent="0.35">
      <c r="A5935" t="s">
        <v>9476</v>
      </c>
      <c r="B5935" t="s">
        <v>1251</v>
      </c>
      <c r="C5935" t="s">
        <v>12</v>
      </c>
      <c r="D5935" t="s">
        <v>13</v>
      </c>
      <c r="E5935" s="1">
        <v>46079.70208333333</v>
      </c>
      <c r="F5935" s="1">
        <v>46080.82708333333</v>
      </c>
      <c r="G5935" t="s">
        <v>206</v>
      </c>
      <c r="H5935" t="s">
        <v>15</v>
      </c>
      <c r="I5935" t="s">
        <v>16</v>
      </c>
      <c r="J5935">
        <v>4</v>
      </c>
      <c r="K5935" t="str">
        <f>IF(tickets_dataset[[#This Row],[status]] = "Closed", "Yes","No")</f>
        <v>Yes</v>
      </c>
      <c r="L5935" s="2">
        <f t="shared" si="368"/>
        <v>27</v>
      </c>
      <c r="M5935" t="str">
        <f t="shared" si="369"/>
        <v>No</v>
      </c>
      <c r="N5935" t="str">
        <f t="shared" si="370"/>
        <v>Feb</v>
      </c>
      <c r="O5935" s="2">
        <f t="shared" si="371"/>
        <v>1.125</v>
      </c>
      <c r="P5935" t="str">
        <f>VLOOKUP(G5935,Agents!A:E,4,FALSE)</f>
        <v>Team5</v>
      </c>
      <c r="Q5935" t="str">
        <f>VLOOKUP(G5935,Agents!A:E,5,FALSE)</f>
        <v>Junior</v>
      </c>
      <c r="R5935" t="str">
        <f>VLOOKUP(G5935,Agents!A:E,2,FALSE)</f>
        <v>Evening</v>
      </c>
    </row>
    <row r="5936" spans="1:18" x14ac:dyDescent="0.35">
      <c r="A5936" t="s">
        <v>9477</v>
      </c>
      <c r="B5936" t="s">
        <v>1492</v>
      </c>
      <c r="C5936" t="s">
        <v>22</v>
      </c>
      <c r="D5936" t="s">
        <v>38</v>
      </c>
      <c r="E5936" s="1">
        <v>46056.320833333331</v>
      </c>
      <c r="F5936" s="1">
        <v>46057.320833333331</v>
      </c>
      <c r="G5936" t="s">
        <v>206</v>
      </c>
      <c r="H5936" t="s">
        <v>15</v>
      </c>
      <c r="I5936" t="s">
        <v>16</v>
      </c>
      <c r="J5936">
        <v>5</v>
      </c>
      <c r="K5936" t="str">
        <f>IF(tickets_dataset[[#This Row],[status]] = "Closed", "Yes","No")</f>
        <v>Yes</v>
      </c>
      <c r="L5936" s="2">
        <f t="shared" si="368"/>
        <v>24</v>
      </c>
      <c r="M5936" t="str">
        <f t="shared" si="369"/>
        <v>No</v>
      </c>
      <c r="N5936" t="str">
        <f t="shared" si="370"/>
        <v>Feb</v>
      </c>
      <c r="O5936" s="2">
        <f t="shared" si="371"/>
        <v>1</v>
      </c>
      <c r="P5936" t="str">
        <f>VLOOKUP(G5936,Agents!A:E,4,FALSE)</f>
        <v>Team5</v>
      </c>
      <c r="Q5936" t="str">
        <f>VLOOKUP(G5936,Agents!A:E,5,FALSE)</f>
        <v>Junior</v>
      </c>
      <c r="R5936" t="str">
        <f>VLOOKUP(G5936,Agents!A:E,2,FALSE)</f>
        <v>Evening</v>
      </c>
    </row>
    <row r="5937" spans="1:18" x14ac:dyDescent="0.35">
      <c r="A5937" t="s">
        <v>9478</v>
      </c>
      <c r="B5937" t="s">
        <v>1550</v>
      </c>
      <c r="C5937" t="s">
        <v>34</v>
      </c>
      <c r="D5937" t="s">
        <v>38</v>
      </c>
      <c r="E5937" s="1">
        <v>46082.34097222222</v>
      </c>
      <c r="F5937" s="1">
        <v>46082.71597222222</v>
      </c>
      <c r="G5937" t="s">
        <v>119</v>
      </c>
      <c r="H5937" t="s">
        <v>15</v>
      </c>
      <c r="I5937" t="s">
        <v>68</v>
      </c>
      <c r="J5937">
        <v>2</v>
      </c>
      <c r="K5937" t="str">
        <f>IF(tickets_dataset[[#This Row],[status]] = "Closed", "Yes","No")</f>
        <v>Yes</v>
      </c>
      <c r="L5937" s="2">
        <f t="shared" si="368"/>
        <v>9</v>
      </c>
      <c r="M5937" t="str">
        <f t="shared" si="369"/>
        <v>No</v>
      </c>
      <c r="N5937" t="str">
        <f t="shared" si="370"/>
        <v>Mar</v>
      </c>
      <c r="O5937" s="2">
        <f t="shared" si="371"/>
        <v>0.375</v>
      </c>
      <c r="P5937" t="str">
        <f>VLOOKUP(G5937,Agents!A:E,4,FALSE)</f>
        <v>Team1</v>
      </c>
      <c r="Q5937" t="str">
        <f>VLOOKUP(G5937,Agents!A:E,5,FALSE)</f>
        <v>Junior</v>
      </c>
      <c r="R5937" t="str">
        <f>VLOOKUP(G5937,Agents!A:E,2,FALSE)</f>
        <v>Morning</v>
      </c>
    </row>
    <row r="5938" spans="1:18" x14ac:dyDescent="0.35">
      <c r="A5938" t="s">
        <v>9479</v>
      </c>
      <c r="B5938" t="s">
        <v>2552</v>
      </c>
      <c r="C5938" t="s">
        <v>12</v>
      </c>
      <c r="D5938" t="s">
        <v>38</v>
      </c>
      <c r="E5938" s="1">
        <v>46052.724305555559</v>
      </c>
      <c r="F5938" s="1">
        <v>46055.224305555559</v>
      </c>
      <c r="G5938" t="s">
        <v>73</v>
      </c>
      <c r="H5938" t="s">
        <v>15</v>
      </c>
      <c r="I5938" t="s">
        <v>16</v>
      </c>
      <c r="J5938">
        <v>2</v>
      </c>
      <c r="K5938" t="str">
        <f>IF(tickets_dataset[[#This Row],[status]] = "Closed", "Yes","No")</f>
        <v>Yes</v>
      </c>
      <c r="L5938" s="2">
        <f t="shared" si="368"/>
        <v>60</v>
      </c>
      <c r="M5938" t="str">
        <f t="shared" si="369"/>
        <v>Yes</v>
      </c>
      <c r="N5938" t="str">
        <f t="shared" si="370"/>
        <v>Jan</v>
      </c>
      <c r="O5938" s="2">
        <f t="shared" si="371"/>
        <v>2.5</v>
      </c>
      <c r="P5938" t="str">
        <f>VLOOKUP(G5938,Agents!A:E,4,FALSE)</f>
        <v>Team4</v>
      </c>
      <c r="Q5938" t="str">
        <f>VLOOKUP(G5938,Agents!A:E,5,FALSE)</f>
        <v>Senior</v>
      </c>
      <c r="R5938" t="str">
        <f>VLOOKUP(G5938,Agents!A:E,2,FALSE)</f>
        <v>Night</v>
      </c>
    </row>
    <row r="5939" spans="1:18" x14ac:dyDescent="0.35">
      <c r="A5939" t="s">
        <v>9480</v>
      </c>
      <c r="B5939" t="s">
        <v>9481</v>
      </c>
      <c r="C5939" t="s">
        <v>12</v>
      </c>
      <c r="D5939" t="s">
        <v>38</v>
      </c>
      <c r="E5939" s="1">
        <v>46031.392361111109</v>
      </c>
      <c r="F5939" s="1">
        <v>46033.517361111109</v>
      </c>
      <c r="G5939" t="s">
        <v>183</v>
      </c>
      <c r="H5939" t="s">
        <v>15</v>
      </c>
      <c r="I5939" t="s">
        <v>16</v>
      </c>
      <c r="J5939">
        <v>3</v>
      </c>
      <c r="K5939" t="str">
        <f>IF(tickets_dataset[[#This Row],[status]] = "Closed", "Yes","No")</f>
        <v>Yes</v>
      </c>
      <c r="L5939" s="2">
        <f t="shared" si="368"/>
        <v>51</v>
      </c>
      <c r="M5939" t="str">
        <f t="shared" si="369"/>
        <v>Yes</v>
      </c>
      <c r="N5939" t="str">
        <f t="shared" si="370"/>
        <v>Jan</v>
      </c>
      <c r="O5939" s="2">
        <f t="shared" si="371"/>
        <v>2.125</v>
      </c>
      <c r="P5939" t="str">
        <f>VLOOKUP(G5939,Agents!A:E,4,FALSE)</f>
        <v>Team3</v>
      </c>
      <c r="Q5939" t="str">
        <f>VLOOKUP(G5939,Agents!A:E,5,FALSE)</f>
        <v>Senior</v>
      </c>
      <c r="R5939" t="str">
        <f>VLOOKUP(G5939,Agents!A:E,2,FALSE)</f>
        <v>Night</v>
      </c>
    </row>
    <row r="5940" spans="1:18" x14ac:dyDescent="0.35">
      <c r="A5940" t="s">
        <v>9482</v>
      </c>
      <c r="B5940" t="s">
        <v>9483</v>
      </c>
      <c r="C5940" t="s">
        <v>22</v>
      </c>
      <c r="D5940" t="s">
        <v>26</v>
      </c>
      <c r="E5940" s="1">
        <v>46091.961111111108</v>
      </c>
      <c r="F5940" s="1">
        <v>46092.211111111108</v>
      </c>
      <c r="G5940" t="s">
        <v>56</v>
      </c>
      <c r="H5940" t="s">
        <v>15</v>
      </c>
      <c r="I5940" t="s">
        <v>16</v>
      </c>
      <c r="J5940">
        <v>5</v>
      </c>
      <c r="K5940" t="str">
        <f>IF(tickets_dataset[[#This Row],[status]] = "Closed", "Yes","No")</f>
        <v>Yes</v>
      </c>
      <c r="L5940" s="2">
        <f t="shared" si="368"/>
        <v>6</v>
      </c>
      <c r="M5940" t="str">
        <f t="shared" si="369"/>
        <v>No</v>
      </c>
      <c r="N5940" t="str">
        <f t="shared" si="370"/>
        <v>Mar</v>
      </c>
      <c r="O5940" s="2">
        <f t="shared" si="371"/>
        <v>0.25</v>
      </c>
      <c r="P5940" t="str">
        <f>VLOOKUP(G5940,Agents!A:E,4,FALSE)</f>
        <v>Team1</v>
      </c>
      <c r="Q5940" t="str">
        <f>VLOOKUP(G5940,Agents!A:E,5,FALSE)</f>
        <v>Senior</v>
      </c>
      <c r="R5940" t="str">
        <f>VLOOKUP(G5940,Agents!A:E,2,FALSE)</f>
        <v>Night</v>
      </c>
    </row>
    <row r="5941" spans="1:18" x14ac:dyDescent="0.35">
      <c r="A5941" t="s">
        <v>9484</v>
      </c>
      <c r="B5941" t="s">
        <v>1794</v>
      </c>
      <c r="C5941" t="s">
        <v>22</v>
      </c>
      <c r="D5941" t="s">
        <v>13</v>
      </c>
      <c r="E5941" s="1">
        <v>46061.288194444445</v>
      </c>
      <c r="F5941" s="1">
        <v>46062.121527777781</v>
      </c>
      <c r="G5941" t="s">
        <v>206</v>
      </c>
      <c r="H5941" t="s">
        <v>15</v>
      </c>
      <c r="I5941" t="s">
        <v>16</v>
      </c>
      <c r="J5941">
        <v>4</v>
      </c>
      <c r="K5941" t="str">
        <f>IF(tickets_dataset[[#This Row],[status]] = "Closed", "Yes","No")</f>
        <v>Yes</v>
      </c>
      <c r="L5941" s="2">
        <f t="shared" si="368"/>
        <v>20.000000000058208</v>
      </c>
      <c r="M5941" t="str">
        <f t="shared" si="369"/>
        <v>No</v>
      </c>
      <c r="N5941" t="str">
        <f t="shared" si="370"/>
        <v>Feb</v>
      </c>
      <c r="O5941" s="2">
        <f t="shared" si="371"/>
        <v>0.83333333333575865</v>
      </c>
      <c r="P5941" t="str">
        <f>VLOOKUP(G5941,Agents!A:E,4,FALSE)</f>
        <v>Team5</v>
      </c>
      <c r="Q5941" t="str">
        <f>VLOOKUP(G5941,Agents!A:E,5,FALSE)</f>
        <v>Junior</v>
      </c>
      <c r="R5941" t="str">
        <f>VLOOKUP(G5941,Agents!A:E,2,FALSE)</f>
        <v>Evening</v>
      </c>
    </row>
    <row r="5942" spans="1:18" x14ac:dyDescent="0.35">
      <c r="A5942" t="s">
        <v>9485</v>
      </c>
      <c r="B5942" t="s">
        <v>5296</v>
      </c>
      <c r="C5942" t="s">
        <v>34</v>
      </c>
      <c r="D5942" t="s">
        <v>13</v>
      </c>
      <c r="E5942" s="1">
        <v>46098.962500000001</v>
      </c>
      <c r="F5942" s="1">
        <v>46099.129166666666</v>
      </c>
      <c r="G5942" t="s">
        <v>149</v>
      </c>
      <c r="H5942" t="s">
        <v>15</v>
      </c>
      <c r="I5942" t="s">
        <v>16</v>
      </c>
      <c r="J5942">
        <v>4</v>
      </c>
      <c r="K5942" t="str">
        <f>IF(tickets_dataset[[#This Row],[status]] = "Closed", "Yes","No")</f>
        <v>Yes</v>
      </c>
      <c r="L5942" s="2">
        <f t="shared" si="368"/>
        <v>3.9999999999417923</v>
      </c>
      <c r="M5942" t="str">
        <f t="shared" si="369"/>
        <v>No</v>
      </c>
      <c r="N5942" t="str">
        <f t="shared" si="370"/>
        <v>Mar</v>
      </c>
      <c r="O5942" s="2">
        <f t="shared" si="371"/>
        <v>0.16666666666424135</v>
      </c>
      <c r="P5942" t="str">
        <f>VLOOKUP(G5942,Agents!A:E,4,FALSE)</f>
        <v>Team3</v>
      </c>
      <c r="Q5942" t="str">
        <f>VLOOKUP(G5942,Agents!A:E,5,FALSE)</f>
        <v>Mid</v>
      </c>
      <c r="R5942" t="str">
        <f>VLOOKUP(G5942,Agents!A:E,2,FALSE)</f>
        <v>Night</v>
      </c>
    </row>
    <row r="5943" spans="1:18" x14ac:dyDescent="0.35">
      <c r="A5943" t="s">
        <v>9486</v>
      </c>
      <c r="B5943" t="s">
        <v>1235</v>
      </c>
      <c r="C5943" t="s">
        <v>12</v>
      </c>
      <c r="D5943" t="s">
        <v>38</v>
      </c>
      <c r="E5943" s="1">
        <v>46048.63958333333</v>
      </c>
      <c r="F5943" s="1">
        <v>46048.931250000001</v>
      </c>
      <c r="G5943" t="s">
        <v>14</v>
      </c>
      <c r="H5943" t="s">
        <v>15</v>
      </c>
      <c r="I5943" t="s">
        <v>16</v>
      </c>
      <c r="J5943">
        <v>4</v>
      </c>
      <c r="K5943" t="str">
        <f>IF(tickets_dataset[[#This Row],[status]] = "Closed", "Yes","No")</f>
        <v>Yes</v>
      </c>
      <c r="L5943" s="2">
        <f t="shared" si="368"/>
        <v>7.0000000001164153</v>
      </c>
      <c r="M5943" t="str">
        <f t="shared" si="369"/>
        <v>No</v>
      </c>
      <c r="N5943" t="str">
        <f t="shared" si="370"/>
        <v>Jan</v>
      </c>
      <c r="O5943" s="2">
        <f t="shared" si="371"/>
        <v>0.29166666667151731</v>
      </c>
      <c r="P5943" t="str">
        <f>VLOOKUP(G5943,Agents!A:E,4,FALSE)</f>
        <v>Team1</v>
      </c>
      <c r="Q5943" t="str">
        <f>VLOOKUP(G5943,Agents!A:E,5,FALSE)</f>
        <v>Senior</v>
      </c>
      <c r="R5943" t="str">
        <f>VLOOKUP(G5943,Agents!A:E,2,FALSE)</f>
        <v>Morning</v>
      </c>
    </row>
    <row r="5944" spans="1:18" x14ac:dyDescent="0.35">
      <c r="A5944" t="s">
        <v>9487</v>
      </c>
      <c r="B5944" t="s">
        <v>2299</v>
      </c>
      <c r="C5944" t="s">
        <v>22</v>
      </c>
      <c r="D5944" t="s">
        <v>13</v>
      </c>
      <c r="E5944" s="1">
        <v>46046.305555555555</v>
      </c>
      <c r="F5944" s="1">
        <v>46046.763888888891</v>
      </c>
      <c r="G5944" t="s">
        <v>53</v>
      </c>
      <c r="H5944" t="s">
        <v>15</v>
      </c>
      <c r="I5944" t="s">
        <v>16</v>
      </c>
      <c r="J5944">
        <v>4</v>
      </c>
      <c r="K5944" t="str">
        <f>IF(tickets_dataset[[#This Row],[status]] = "Closed", "Yes","No")</f>
        <v>Yes</v>
      </c>
      <c r="L5944" s="2">
        <f t="shared" si="368"/>
        <v>11.000000000058208</v>
      </c>
      <c r="M5944" t="str">
        <f t="shared" si="369"/>
        <v>No</v>
      </c>
      <c r="N5944" t="str">
        <f t="shared" si="370"/>
        <v>Jan</v>
      </c>
      <c r="O5944" s="2">
        <f t="shared" si="371"/>
        <v>0.45833333333575865</v>
      </c>
      <c r="P5944" t="str">
        <f>VLOOKUP(G5944,Agents!A:E,4,FALSE)</f>
        <v>Team1</v>
      </c>
      <c r="Q5944" t="str">
        <f>VLOOKUP(G5944,Agents!A:E,5,FALSE)</f>
        <v>Junior</v>
      </c>
      <c r="R5944" t="str">
        <f>VLOOKUP(G5944,Agents!A:E,2,FALSE)</f>
        <v>Night</v>
      </c>
    </row>
    <row r="5945" spans="1:18" x14ac:dyDescent="0.35">
      <c r="A5945" t="s">
        <v>9488</v>
      </c>
      <c r="B5945" t="s">
        <v>3471</v>
      </c>
      <c r="C5945" t="s">
        <v>12</v>
      </c>
      <c r="D5945" t="s">
        <v>13</v>
      </c>
      <c r="E5945" s="1">
        <v>46051.238888888889</v>
      </c>
      <c r="F5945" s="1">
        <v>46052.072222222225</v>
      </c>
      <c r="G5945" t="s">
        <v>56</v>
      </c>
      <c r="H5945" t="s">
        <v>15</v>
      </c>
      <c r="I5945" t="s">
        <v>16</v>
      </c>
      <c r="J5945">
        <v>3</v>
      </c>
      <c r="K5945" t="str">
        <f>IF(tickets_dataset[[#This Row],[status]] = "Closed", "Yes","No")</f>
        <v>Yes</v>
      </c>
      <c r="L5945" s="2">
        <f t="shared" si="368"/>
        <v>20.000000000058208</v>
      </c>
      <c r="M5945" t="str">
        <f t="shared" si="369"/>
        <v>No</v>
      </c>
      <c r="N5945" t="str">
        <f t="shared" si="370"/>
        <v>Jan</v>
      </c>
      <c r="O5945" s="2">
        <f t="shared" si="371"/>
        <v>0.83333333333575865</v>
      </c>
      <c r="P5945" t="str">
        <f>VLOOKUP(G5945,Agents!A:E,4,FALSE)</f>
        <v>Team1</v>
      </c>
      <c r="Q5945" t="str">
        <f>VLOOKUP(G5945,Agents!A:E,5,FALSE)</f>
        <v>Senior</v>
      </c>
      <c r="R5945" t="str">
        <f>VLOOKUP(G5945,Agents!A:E,2,FALSE)</f>
        <v>Night</v>
      </c>
    </row>
    <row r="5946" spans="1:18" x14ac:dyDescent="0.35">
      <c r="A5946" t="s">
        <v>9489</v>
      </c>
      <c r="B5946" t="s">
        <v>8443</v>
      </c>
      <c r="C5946" t="s">
        <v>22</v>
      </c>
      <c r="D5946" t="s">
        <v>26</v>
      </c>
      <c r="E5946" s="1">
        <v>46097.609027777777</v>
      </c>
      <c r="F5946" s="1">
        <v>46099.067361111112</v>
      </c>
      <c r="G5946" t="s">
        <v>53</v>
      </c>
      <c r="H5946" t="s">
        <v>15</v>
      </c>
      <c r="I5946" t="s">
        <v>16</v>
      </c>
      <c r="J5946">
        <v>4</v>
      </c>
      <c r="K5946" t="str">
        <f>IF(tickets_dataset[[#This Row],[status]] = "Closed", "Yes","No")</f>
        <v>Yes</v>
      </c>
      <c r="L5946" s="2">
        <f t="shared" si="368"/>
        <v>35.000000000058208</v>
      </c>
      <c r="M5946" t="str">
        <f t="shared" si="369"/>
        <v>No</v>
      </c>
      <c r="N5946" t="str">
        <f t="shared" si="370"/>
        <v>Mar</v>
      </c>
      <c r="O5946" s="2">
        <f t="shared" si="371"/>
        <v>1.4583333333357587</v>
      </c>
      <c r="P5946" t="str">
        <f>VLOOKUP(G5946,Agents!A:E,4,FALSE)</f>
        <v>Team1</v>
      </c>
      <c r="Q5946" t="str">
        <f>VLOOKUP(G5946,Agents!A:E,5,FALSE)</f>
        <v>Junior</v>
      </c>
      <c r="R5946" t="str">
        <f>VLOOKUP(G5946,Agents!A:E,2,FALSE)</f>
        <v>Night</v>
      </c>
    </row>
    <row r="5947" spans="1:18" x14ac:dyDescent="0.35">
      <c r="A5947" t="s">
        <v>9490</v>
      </c>
      <c r="B5947" t="s">
        <v>5918</v>
      </c>
      <c r="C5947" t="s">
        <v>22</v>
      </c>
      <c r="D5947" t="s">
        <v>13</v>
      </c>
      <c r="E5947" s="1">
        <v>46089.631944444445</v>
      </c>
      <c r="F5947" s="1">
        <v>46090.881944444445</v>
      </c>
      <c r="G5947" t="s">
        <v>119</v>
      </c>
      <c r="H5947" t="s">
        <v>15</v>
      </c>
      <c r="I5947" t="s">
        <v>16</v>
      </c>
      <c r="J5947">
        <v>5</v>
      </c>
      <c r="K5947" t="str">
        <f>IF(tickets_dataset[[#This Row],[status]] = "Closed", "Yes","No")</f>
        <v>Yes</v>
      </c>
      <c r="L5947" s="2">
        <f t="shared" si="368"/>
        <v>30</v>
      </c>
      <c r="M5947" t="str">
        <f t="shared" si="369"/>
        <v>No</v>
      </c>
      <c r="N5947" t="str">
        <f t="shared" si="370"/>
        <v>Mar</v>
      </c>
      <c r="O5947" s="2">
        <f t="shared" si="371"/>
        <v>1.25</v>
      </c>
      <c r="P5947" t="str">
        <f>VLOOKUP(G5947,Agents!A:E,4,FALSE)</f>
        <v>Team1</v>
      </c>
      <c r="Q5947" t="str">
        <f>VLOOKUP(G5947,Agents!A:E,5,FALSE)</f>
        <v>Junior</v>
      </c>
      <c r="R5947" t="str">
        <f>VLOOKUP(G5947,Agents!A:E,2,FALSE)</f>
        <v>Morning</v>
      </c>
    </row>
    <row r="5948" spans="1:18" x14ac:dyDescent="0.35">
      <c r="A5948" t="s">
        <v>9491</v>
      </c>
      <c r="B5948" t="s">
        <v>3498</v>
      </c>
      <c r="C5948" t="s">
        <v>34</v>
      </c>
      <c r="D5948" t="s">
        <v>26</v>
      </c>
      <c r="E5948" s="1">
        <v>46099.355555555558</v>
      </c>
      <c r="F5948" s="1">
        <v>46101.813888888886</v>
      </c>
      <c r="G5948" t="s">
        <v>357</v>
      </c>
      <c r="H5948" t="s">
        <v>15</v>
      </c>
      <c r="I5948" t="s">
        <v>68</v>
      </c>
      <c r="J5948">
        <v>4</v>
      </c>
      <c r="K5948" t="str">
        <f>IF(tickets_dataset[[#This Row],[status]] = "Closed", "Yes","No")</f>
        <v>Yes</v>
      </c>
      <c r="L5948" s="2">
        <f t="shared" si="368"/>
        <v>58.999999999883585</v>
      </c>
      <c r="M5948" t="str">
        <f t="shared" si="369"/>
        <v>Yes</v>
      </c>
      <c r="N5948" t="str">
        <f t="shared" si="370"/>
        <v>Mar</v>
      </c>
      <c r="O5948" s="2">
        <f t="shared" si="371"/>
        <v>2.4583333333284827</v>
      </c>
      <c r="P5948" t="str">
        <f>VLOOKUP(G5948,Agents!A:E,4,FALSE)</f>
        <v>Team1</v>
      </c>
      <c r="Q5948" t="str">
        <f>VLOOKUP(G5948,Agents!A:E,5,FALSE)</f>
        <v>Mid</v>
      </c>
      <c r="R5948" t="str">
        <f>VLOOKUP(G5948,Agents!A:E,2,FALSE)</f>
        <v>Morning</v>
      </c>
    </row>
    <row r="5949" spans="1:18" x14ac:dyDescent="0.35">
      <c r="A5949" t="s">
        <v>9492</v>
      </c>
      <c r="B5949" t="s">
        <v>2659</v>
      </c>
      <c r="C5949" t="s">
        <v>50</v>
      </c>
      <c r="D5949" t="s">
        <v>38</v>
      </c>
      <c r="E5949" s="1">
        <v>46054.543055555558</v>
      </c>
      <c r="F5949" s="1">
        <v>46057.251388888886</v>
      </c>
      <c r="G5949" t="s">
        <v>128</v>
      </c>
      <c r="H5949" t="s">
        <v>15</v>
      </c>
      <c r="I5949" t="s">
        <v>16</v>
      </c>
      <c r="J5949">
        <v>5</v>
      </c>
      <c r="K5949" t="str">
        <f>IF(tickets_dataset[[#This Row],[status]] = "Closed", "Yes","No")</f>
        <v>Yes</v>
      </c>
      <c r="L5949" s="2">
        <f t="shared" si="368"/>
        <v>64.999999999883585</v>
      </c>
      <c r="M5949" t="str">
        <f t="shared" si="369"/>
        <v>Yes</v>
      </c>
      <c r="N5949" t="str">
        <f t="shared" si="370"/>
        <v>Feb</v>
      </c>
      <c r="O5949" s="2">
        <f t="shared" si="371"/>
        <v>2.7083333333284827</v>
      </c>
      <c r="P5949" t="str">
        <f>VLOOKUP(G5949,Agents!A:E,4,FALSE)</f>
        <v>Team4</v>
      </c>
      <c r="Q5949" t="str">
        <f>VLOOKUP(G5949,Agents!A:E,5,FALSE)</f>
        <v>Mid</v>
      </c>
      <c r="R5949" t="str">
        <f>VLOOKUP(G5949,Agents!A:E,2,FALSE)</f>
        <v>Night</v>
      </c>
    </row>
    <row r="5950" spans="1:18" x14ac:dyDescent="0.35">
      <c r="A5950" t="s">
        <v>9493</v>
      </c>
      <c r="B5950" t="s">
        <v>9494</v>
      </c>
      <c r="C5950" t="s">
        <v>22</v>
      </c>
      <c r="D5950" t="s">
        <v>26</v>
      </c>
      <c r="E5950" s="1">
        <v>46034.027083333334</v>
      </c>
      <c r="F5950" s="1">
        <v>46035.652083333334</v>
      </c>
      <c r="G5950" t="s">
        <v>91</v>
      </c>
      <c r="H5950" t="s">
        <v>15</v>
      </c>
      <c r="I5950" t="s">
        <v>16</v>
      </c>
      <c r="J5950">
        <v>4</v>
      </c>
      <c r="K5950" t="str">
        <f>IF(tickets_dataset[[#This Row],[status]] = "Closed", "Yes","No")</f>
        <v>Yes</v>
      </c>
      <c r="L5950" s="2">
        <f t="shared" si="368"/>
        <v>39</v>
      </c>
      <c r="M5950" t="str">
        <f t="shared" si="369"/>
        <v>No</v>
      </c>
      <c r="N5950" t="str">
        <f t="shared" si="370"/>
        <v>Jan</v>
      </c>
      <c r="O5950" s="2">
        <f t="shared" si="371"/>
        <v>1.625</v>
      </c>
      <c r="P5950" t="str">
        <f>VLOOKUP(G5950,Agents!A:E,4,FALSE)</f>
        <v>Team5</v>
      </c>
      <c r="Q5950" t="str">
        <f>VLOOKUP(G5950,Agents!A:E,5,FALSE)</f>
        <v>Mid</v>
      </c>
      <c r="R5950" t="str">
        <f>VLOOKUP(G5950,Agents!A:E,2,FALSE)</f>
        <v>Night</v>
      </c>
    </row>
    <row r="5951" spans="1:18" x14ac:dyDescent="0.35">
      <c r="A5951" t="s">
        <v>9495</v>
      </c>
      <c r="B5951" t="s">
        <v>1861</v>
      </c>
      <c r="C5951" t="s">
        <v>50</v>
      </c>
      <c r="D5951" t="s">
        <v>26</v>
      </c>
      <c r="E5951" s="1">
        <v>46027.460416666669</v>
      </c>
      <c r="F5951" s="1">
        <v>46028.793749999997</v>
      </c>
      <c r="G5951" t="s">
        <v>110</v>
      </c>
      <c r="H5951" t="s">
        <v>15</v>
      </c>
      <c r="I5951" t="s">
        <v>16</v>
      </c>
      <c r="J5951">
        <v>5</v>
      </c>
      <c r="K5951" t="str">
        <f>IF(tickets_dataset[[#This Row],[status]] = "Closed", "Yes","No")</f>
        <v>Yes</v>
      </c>
      <c r="L5951" s="2">
        <f t="shared" si="368"/>
        <v>31.999999999883585</v>
      </c>
      <c r="M5951" t="str">
        <f t="shared" si="369"/>
        <v>No</v>
      </c>
      <c r="N5951" t="str">
        <f t="shared" si="370"/>
        <v>Jan</v>
      </c>
      <c r="O5951" s="2">
        <f t="shared" si="371"/>
        <v>1.3333333333284827</v>
      </c>
      <c r="P5951" t="str">
        <f>VLOOKUP(G5951,Agents!A:E,4,FALSE)</f>
        <v>Team4</v>
      </c>
      <c r="Q5951" t="str">
        <f>VLOOKUP(G5951,Agents!A:E,5,FALSE)</f>
        <v>Junior</v>
      </c>
      <c r="R5951" t="str">
        <f>VLOOKUP(G5951,Agents!A:E,2,FALSE)</f>
        <v>Morning</v>
      </c>
    </row>
    <row r="5952" spans="1:18" x14ac:dyDescent="0.35">
      <c r="A5952" t="s">
        <v>9496</v>
      </c>
      <c r="B5952" t="s">
        <v>9497</v>
      </c>
      <c r="C5952" t="s">
        <v>34</v>
      </c>
      <c r="D5952" t="s">
        <v>13</v>
      </c>
      <c r="E5952" s="1">
        <v>46029.742361111108</v>
      </c>
      <c r="F5952" s="1">
        <v>46029.90902777778</v>
      </c>
      <c r="G5952" t="s">
        <v>128</v>
      </c>
      <c r="H5952" t="s">
        <v>15</v>
      </c>
      <c r="I5952" t="s">
        <v>16</v>
      </c>
      <c r="J5952">
        <v>4</v>
      </c>
      <c r="K5952" t="str">
        <f>IF(tickets_dataset[[#This Row],[status]] = "Closed", "Yes","No")</f>
        <v>Yes</v>
      </c>
      <c r="L5952" s="2">
        <f t="shared" si="368"/>
        <v>4.0000000001164153</v>
      </c>
      <c r="M5952" t="str">
        <f t="shared" si="369"/>
        <v>No</v>
      </c>
      <c r="N5952" t="str">
        <f t="shared" si="370"/>
        <v>Jan</v>
      </c>
      <c r="O5952" s="2">
        <f t="shared" si="371"/>
        <v>0.16666666667151731</v>
      </c>
      <c r="P5952" t="str">
        <f>VLOOKUP(G5952,Agents!A:E,4,FALSE)</f>
        <v>Team4</v>
      </c>
      <c r="Q5952" t="str">
        <f>VLOOKUP(G5952,Agents!A:E,5,FALSE)</f>
        <v>Mid</v>
      </c>
      <c r="R5952" t="str">
        <f>VLOOKUP(G5952,Agents!A:E,2,FALSE)</f>
        <v>Night</v>
      </c>
    </row>
    <row r="5953" spans="1:18" x14ac:dyDescent="0.35">
      <c r="A5953" t="s">
        <v>9498</v>
      </c>
      <c r="B5953" t="s">
        <v>2513</v>
      </c>
      <c r="C5953" t="s">
        <v>34</v>
      </c>
      <c r="D5953" t="s">
        <v>13</v>
      </c>
      <c r="E5953" s="1">
        <v>46068.119444444441</v>
      </c>
      <c r="F5953" s="1">
        <v>46069.744444444441</v>
      </c>
      <c r="G5953" t="s">
        <v>164</v>
      </c>
      <c r="H5953" t="s">
        <v>15</v>
      </c>
      <c r="I5953" t="s">
        <v>16</v>
      </c>
      <c r="J5953">
        <v>4</v>
      </c>
      <c r="K5953" t="str">
        <f>IF(tickets_dataset[[#This Row],[status]] = "Closed", "Yes","No")</f>
        <v>Yes</v>
      </c>
      <c r="L5953" s="2">
        <f t="shared" si="368"/>
        <v>39</v>
      </c>
      <c r="M5953" t="str">
        <f t="shared" si="369"/>
        <v>No</v>
      </c>
      <c r="N5953" t="str">
        <f t="shared" si="370"/>
        <v>Feb</v>
      </c>
      <c r="O5953" s="2">
        <f t="shared" si="371"/>
        <v>1.625</v>
      </c>
      <c r="P5953" t="str">
        <f>VLOOKUP(G5953,Agents!A:E,4,FALSE)</f>
        <v>Team4</v>
      </c>
      <c r="Q5953" t="str">
        <f>VLOOKUP(G5953,Agents!A:E,5,FALSE)</f>
        <v>Senior</v>
      </c>
      <c r="R5953" t="str">
        <f>VLOOKUP(G5953,Agents!A:E,2,FALSE)</f>
        <v>Evening</v>
      </c>
    </row>
    <row r="5954" spans="1:18" x14ac:dyDescent="0.35">
      <c r="A5954" t="s">
        <v>9499</v>
      </c>
      <c r="B5954" t="s">
        <v>6186</v>
      </c>
      <c r="C5954" t="s">
        <v>34</v>
      </c>
      <c r="D5954" t="s">
        <v>13</v>
      </c>
      <c r="E5954" s="1">
        <v>46060.006944444445</v>
      </c>
      <c r="F5954" s="1">
        <v>46061.631944444445</v>
      </c>
      <c r="G5954" t="s">
        <v>282</v>
      </c>
      <c r="H5954" t="s">
        <v>15</v>
      </c>
      <c r="I5954" t="s">
        <v>16</v>
      </c>
      <c r="J5954">
        <v>4</v>
      </c>
      <c r="K5954" t="str">
        <f>IF(tickets_dataset[[#This Row],[status]] = "Closed", "Yes","No")</f>
        <v>Yes</v>
      </c>
      <c r="L5954" s="2">
        <f t="shared" ref="L5954:L6017" si="372">IF(ISBLANK(F5954),"",(F5954-E5954)*24)</f>
        <v>39</v>
      </c>
      <c r="M5954" t="str">
        <f t="shared" ref="M5954:M6017" si="373">IF(L5954&gt;48,"Yes","No")</f>
        <v>No</v>
      </c>
      <c r="N5954" t="str">
        <f t="shared" ref="N5954:N6017" si="374">TEXT(E5954,"mmm")</f>
        <v>Feb</v>
      </c>
      <c r="O5954" s="2">
        <f t="shared" si="371"/>
        <v>1.625</v>
      </c>
      <c r="P5954" t="str">
        <f>VLOOKUP(G5954,Agents!A:E,4,FALSE)</f>
        <v>Team4</v>
      </c>
      <c r="Q5954" t="str">
        <f>VLOOKUP(G5954,Agents!A:E,5,FALSE)</f>
        <v>Mid</v>
      </c>
      <c r="R5954" t="str">
        <f>VLOOKUP(G5954,Agents!A:E,2,FALSE)</f>
        <v>Morning</v>
      </c>
    </row>
    <row r="5955" spans="1:18" x14ac:dyDescent="0.35">
      <c r="A5955" t="s">
        <v>9500</v>
      </c>
      <c r="B5955" t="s">
        <v>9501</v>
      </c>
      <c r="C5955" t="s">
        <v>76</v>
      </c>
      <c r="D5955" t="s">
        <v>13</v>
      </c>
      <c r="E5955" s="1">
        <v>46102.820138888892</v>
      </c>
      <c r="F5955" s="1">
        <v>46104.52847222222</v>
      </c>
      <c r="G5955" t="s">
        <v>221</v>
      </c>
      <c r="H5955" t="s">
        <v>15</v>
      </c>
      <c r="I5955" t="s">
        <v>16</v>
      </c>
      <c r="J5955">
        <v>4</v>
      </c>
      <c r="K5955" t="str">
        <f>IF(tickets_dataset[[#This Row],[status]] = "Closed", "Yes","No")</f>
        <v>Yes</v>
      </c>
      <c r="L5955" s="2">
        <f t="shared" si="372"/>
        <v>40.999999999883585</v>
      </c>
      <c r="M5955" t="str">
        <f t="shared" si="373"/>
        <v>No</v>
      </c>
      <c r="N5955" t="str">
        <f t="shared" si="374"/>
        <v>Mar</v>
      </c>
      <c r="O5955" s="2">
        <f t="shared" ref="O5955:O6018" si="375">F5955-E5955</f>
        <v>1.7083333333284827</v>
      </c>
      <c r="P5955" t="str">
        <f>VLOOKUP(G5955,Agents!A:E,4,FALSE)</f>
        <v>Team4</v>
      </c>
      <c r="Q5955" t="str">
        <f>VLOOKUP(G5955,Agents!A:E,5,FALSE)</f>
        <v>Senior</v>
      </c>
      <c r="R5955" t="str">
        <f>VLOOKUP(G5955,Agents!A:E,2,FALSE)</f>
        <v>Morning</v>
      </c>
    </row>
    <row r="5956" spans="1:18" x14ac:dyDescent="0.35">
      <c r="A5956" t="s">
        <v>9502</v>
      </c>
      <c r="B5956" t="s">
        <v>1584</v>
      </c>
      <c r="C5956" t="s">
        <v>76</v>
      </c>
      <c r="D5956" t="s">
        <v>26</v>
      </c>
      <c r="E5956" s="1">
        <v>46050.77847222222</v>
      </c>
      <c r="F5956" s="1">
        <v>46051.15347222222</v>
      </c>
      <c r="G5956" t="s">
        <v>357</v>
      </c>
      <c r="H5956" t="s">
        <v>15</v>
      </c>
      <c r="I5956" t="s">
        <v>16</v>
      </c>
      <c r="J5956">
        <v>3</v>
      </c>
      <c r="K5956" t="str">
        <f>IF(tickets_dataset[[#This Row],[status]] = "Closed", "Yes","No")</f>
        <v>Yes</v>
      </c>
      <c r="L5956" s="2">
        <f t="shared" si="372"/>
        <v>9</v>
      </c>
      <c r="M5956" t="str">
        <f t="shared" si="373"/>
        <v>No</v>
      </c>
      <c r="N5956" t="str">
        <f t="shared" si="374"/>
        <v>Jan</v>
      </c>
      <c r="O5956" s="2">
        <f t="shared" si="375"/>
        <v>0.375</v>
      </c>
      <c r="P5956" t="str">
        <f>VLOOKUP(G5956,Agents!A:E,4,FALSE)</f>
        <v>Team1</v>
      </c>
      <c r="Q5956" t="str">
        <f>VLOOKUP(G5956,Agents!A:E,5,FALSE)</f>
        <v>Mid</v>
      </c>
      <c r="R5956" t="str">
        <f>VLOOKUP(G5956,Agents!A:E,2,FALSE)</f>
        <v>Morning</v>
      </c>
    </row>
    <row r="5957" spans="1:18" x14ac:dyDescent="0.35">
      <c r="A5957" t="s">
        <v>9503</v>
      </c>
      <c r="B5957" t="s">
        <v>8875</v>
      </c>
      <c r="C5957" t="s">
        <v>76</v>
      </c>
      <c r="D5957" t="s">
        <v>26</v>
      </c>
      <c r="E5957" s="1">
        <v>46032.022222222222</v>
      </c>
      <c r="F5957" s="1">
        <v>46034.272222222222</v>
      </c>
      <c r="G5957" t="s">
        <v>80</v>
      </c>
      <c r="H5957" t="s">
        <v>15</v>
      </c>
      <c r="I5957" t="s">
        <v>16</v>
      </c>
      <c r="J5957">
        <v>5</v>
      </c>
      <c r="K5957" t="str">
        <f>IF(tickets_dataset[[#This Row],[status]] = "Closed", "Yes","No")</f>
        <v>Yes</v>
      </c>
      <c r="L5957" s="2">
        <f t="shared" si="372"/>
        <v>54</v>
      </c>
      <c r="M5957" t="str">
        <f t="shared" si="373"/>
        <v>Yes</v>
      </c>
      <c r="N5957" t="str">
        <f t="shared" si="374"/>
        <v>Jan</v>
      </c>
      <c r="O5957" s="2">
        <f t="shared" si="375"/>
        <v>2.25</v>
      </c>
      <c r="P5957" t="str">
        <f>VLOOKUP(G5957,Agents!A:E,4,FALSE)</f>
        <v>Team3</v>
      </c>
      <c r="Q5957" t="str">
        <f>VLOOKUP(G5957,Agents!A:E,5,FALSE)</f>
        <v>Junior</v>
      </c>
      <c r="R5957" t="str">
        <f>VLOOKUP(G5957,Agents!A:E,2,FALSE)</f>
        <v>Evening</v>
      </c>
    </row>
    <row r="5958" spans="1:18" x14ac:dyDescent="0.35">
      <c r="A5958" t="s">
        <v>9504</v>
      </c>
      <c r="B5958" t="s">
        <v>9015</v>
      </c>
      <c r="C5958" t="s">
        <v>50</v>
      </c>
      <c r="D5958" t="s">
        <v>13</v>
      </c>
      <c r="E5958" s="1">
        <v>46065.877083333333</v>
      </c>
      <c r="F5958" s="1">
        <v>46067.627083333333</v>
      </c>
      <c r="G5958" t="s">
        <v>216</v>
      </c>
      <c r="H5958" t="s">
        <v>15</v>
      </c>
      <c r="I5958" t="s">
        <v>16</v>
      </c>
      <c r="J5958">
        <v>3</v>
      </c>
      <c r="K5958" t="str">
        <f>IF(tickets_dataset[[#This Row],[status]] = "Closed", "Yes","No")</f>
        <v>Yes</v>
      </c>
      <c r="L5958" s="2">
        <f t="shared" si="372"/>
        <v>42</v>
      </c>
      <c r="M5958" t="str">
        <f t="shared" si="373"/>
        <v>No</v>
      </c>
      <c r="N5958" t="str">
        <f t="shared" si="374"/>
        <v>Feb</v>
      </c>
      <c r="O5958" s="2">
        <f t="shared" si="375"/>
        <v>1.75</v>
      </c>
      <c r="P5958" t="str">
        <f>VLOOKUP(G5958,Agents!A:E,4,FALSE)</f>
        <v>Team5</v>
      </c>
      <c r="Q5958" t="str">
        <f>VLOOKUP(G5958,Agents!A:E,5,FALSE)</f>
        <v>Junior</v>
      </c>
      <c r="R5958" t="str">
        <f>VLOOKUP(G5958,Agents!A:E,2,FALSE)</f>
        <v>Evening</v>
      </c>
    </row>
    <row r="5959" spans="1:18" x14ac:dyDescent="0.35">
      <c r="A5959" t="s">
        <v>9505</v>
      </c>
      <c r="B5959" t="s">
        <v>9506</v>
      </c>
      <c r="C5959" t="s">
        <v>22</v>
      </c>
      <c r="D5959" t="s">
        <v>26</v>
      </c>
      <c r="E5959" s="1">
        <v>46043.838888888888</v>
      </c>
      <c r="F5959" s="1">
        <v>46045.297222222223</v>
      </c>
      <c r="G5959" t="s">
        <v>53</v>
      </c>
      <c r="H5959" t="s">
        <v>28</v>
      </c>
      <c r="I5959" t="s">
        <v>16</v>
      </c>
      <c r="J5959">
        <v>5</v>
      </c>
      <c r="K5959" t="str">
        <f>IF(tickets_dataset[[#This Row],[status]] = "Closed", "Yes","No")</f>
        <v>No</v>
      </c>
      <c r="L5959" s="2">
        <f t="shared" si="372"/>
        <v>35.000000000058208</v>
      </c>
      <c r="M5959" t="str">
        <f t="shared" si="373"/>
        <v>No</v>
      </c>
      <c r="N5959" t="str">
        <f t="shared" si="374"/>
        <v>Jan</v>
      </c>
      <c r="O5959" s="2">
        <f t="shared" si="375"/>
        <v>1.4583333333357587</v>
      </c>
      <c r="P5959" t="str">
        <f>VLOOKUP(G5959,Agents!A:E,4,FALSE)</f>
        <v>Team1</v>
      </c>
      <c r="Q5959" t="str">
        <f>VLOOKUP(G5959,Agents!A:E,5,FALSE)</f>
        <v>Junior</v>
      </c>
      <c r="R5959" t="str">
        <f>VLOOKUP(G5959,Agents!A:E,2,FALSE)</f>
        <v>Night</v>
      </c>
    </row>
    <row r="5960" spans="1:18" x14ac:dyDescent="0.35">
      <c r="A5960" t="s">
        <v>9507</v>
      </c>
      <c r="B5960" t="s">
        <v>6942</v>
      </c>
      <c r="C5960" t="s">
        <v>50</v>
      </c>
      <c r="D5960" t="s">
        <v>26</v>
      </c>
      <c r="E5960" s="1">
        <v>46042.793055555558</v>
      </c>
      <c r="F5960" s="1">
        <v>46045.084722222222</v>
      </c>
      <c r="G5960" t="s">
        <v>183</v>
      </c>
      <c r="H5960" t="s">
        <v>15</v>
      </c>
      <c r="I5960" t="s">
        <v>16</v>
      </c>
      <c r="J5960">
        <v>4</v>
      </c>
      <c r="K5960" t="str">
        <f>IF(tickets_dataset[[#This Row],[status]] = "Closed", "Yes","No")</f>
        <v>Yes</v>
      </c>
      <c r="L5960" s="2">
        <f t="shared" si="372"/>
        <v>54.999999999941792</v>
      </c>
      <c r="M5960" t="str">
        <f t="shared" si="373"/>
        <v>Yes</v>
      </c>
      <c r="N5960" t="str">
        <f t="shared" si="374"/>
        <v>Jan</v>
      </c>
      <c r="O5960" s="2">
        <f t="shared" si="375"/>
        <v>2.2916666666642413</v>
      </c>
      <c r="P5960" t="str">
        <f>VLOOKUP(G5960,Agents!A:E,4,FALSE)</f>
        <v>Team3</v>
      </c>
      <c r="Q5960" t="str">
        <f>VLOOKUP(G5960,Agents!A:E,5,FALSE)</f>
        <v>Senior</v>
      </c>
      <c r="R5960" t="str">
        <f>VLOOKUP(G5960,Agents!A:E,2,FALSE)</f>
        <v>Night</v>
      </c>
    </row>
    <row r="5961" spans="1:18" x14ac:dyDescent="0.35">
      <c r="A5961" t="s">
        <v>9508</v>
      </c>
      <c r="B5961" t="s">
        <v>255</v>
      </c>
      <c r="C5961" t="s">
        <v>22</v>
      </c>
      <c r="D5961" t="s">
        <v>38</v>
      </c>
      <c r="E5961" s="1">
        <v>46078.464583333334</v>
      </c>
      <c r="F5961" s="1">
        <v>46081.631249999999</v>
      </c>
      <c r="G5961" t="s">
        <v>199</v>
      </c>
      <c r="H5961" t="s">
        <v>28</v>
      </c>
      <c r="I5961" t="s">
        <v>16</v>
      </c>
      <c r="J5961">
        <v>4</v>
      </c>
      <c r="K5961" t="str">
        <f>IF(tickets_dataset[[#This Row],[status]] = "Closed", "Yes","No")</f>
        <v>No</v>
      </c>
      <c r="L5961" s="2">
        <f t="shared" si="372"/>
        <v>75.999999999941792</v>
      </c>
      <c r="M5961" t="str">
        <f t="shared" si="373"/>
        <v>Yes</v>
      </c>
      <c r="N5961" t="str">
        <f t="shared" si="374"/>
        <v>Feb</v>
      </c>
      <c r="O5961" s="2">
        <f t="shared" si="375"/>
        <v>3.1666666666642413</v>
      </c>
      <c r="P5961" t="str">
        <f>VLOOKUP(G5961,Agents!A:E,4,FALSE)</f>
        <v>Team1</v>
      </c>
      <c r="Q5961" t="str">
        <f>VLOOKUP(G5961,Agents!A:E,5,FALSE)</f>
        <v>Junior</v>
      </c>
      <c r="R5961" t="str">
        <f>VLOOKUP(G5961,Agents!A:E,2,FALSE)</f>
        <v>Morning</v>
      </c>
    </row>
    <row r="5962" spans="1:18" x14ac:dyDescent="0.35">
      <c r="A5962" t="s">
        <v>9509</v>
      </c>
      <c r="B5962" t="s">
        <v>5820</v>
      </c>
      <c r="C5962" t="s">
        <v>12</v>
      </c>
      <c r="D5962" t="s">
        <v>13</v>
      </c>
      <c r="E5962" s="1">
        <v>46035.972916666666</v>
      </c>
      <c r="F5962" s="1">
        <v>46036.51458333333</v>
      </c>
      <c r="G5962" t="s">
        <v>35</v>
      </c>
      <c r="H5962" t="s">
        <v>15</v>
      </c>
      <c r="I5962" t="s">
        <v>16</v>
      </c>
      <c r="J5962">
        <v>4</v>
      </c>
      <c r="K5962" t="str">
        <f>IF(tickets_dataset[[#This Row],[status]] = "Closed", "Yes","No")</f>
        <v>Yes</v>
      </c>
      <c r="L5962" s="2">
        <f t="shared" si="372"/>
        <v>12.999999999941792</v>
      </c>
      <c r="M5962" t="str">
        <f t="shared" si="373"/>
        <v>No</v>
      </c>
      <c r="N5962" t="str">
        <f t="shared" si="374"/>
        <v>Jan</v>
      </c>
      <c r="O5962" s="2">
        <f t="shared" si="375"/>
        <v>0.54166666666424135</v>
      </c>
      <c r="P5962" t="str">
        <f>VLOOKUP(G5962,Agents!A:E,4,FALSE)</f>
        <v>Team1</v>
      </c>
      <c r="Q5962" t="str">
        <f>VLOOKUP(G5962,Agents!A:E,5,FALSE)</f>
        <v>Senior</v>
      </c>
      <c r="R5962" t="str">
        <f>VLOOKUP(G5962,Agents!A:E,2,FALSE)</f>
        <v>Evening</v>
      </c>
    </row>
    <row r="5963" spans="1:18" x14ac:dyDescent="0.35">
      <c r="A5963" t="s">
        <v>9510</v>
      </c>
      <c r="B5963" t="s">
        <v>9511</v>
      </c>
      <c r="C5963" t="s">
        <v>22</v>
      </c>
      <c r="D5963" t="s">
        <v>26</v>
      </c>
      <c r="E5963" s="1">
        <v>46077.65625</v>
      </c>
      <c r="F5963" s="1">
        <v>46078.572916666664</v>
      </c>
      <c r="G5963" t="s">
        <v>39</v>
      </c>
      <c r="H5963" t="s">
        <v>15</v>
      </c>
      <c r="I5963" t="s">
        <v>16</v>
      </c>
      <c r="J5963">
        <v>4</v>
      </c>
      <c r="K5963" t="str">
        <f>IF(tickets_dataset[[#This Row],[status]] = "Closed", "Yes","No")</f>
        <v>Yes</v>
      </c>
      <c r="L5963" s="2">
        <f t="shared" si="372"/>
        <v>21.999999999941792</v>
      </c>
      <c r="M5963" t="str">
        <f t="shared" si="373"/>
        <v>No</v>
      </c>
      <c r="N5963" t="str">
        <f t="shared" si="374"/>
        <v>Feb</v>
      </c>
      <c r="O5963" s="2">
        <f t="shared" si="375"/>
        <v>0.91666666666424135</v>
      </c>
      <c r="P5963" t="str">
        <f>VLOOKUP(G5963,Agents!A:E,4,FALSE)</f>
        <v>Team3</v>
      </c>
      <c r="Q5963" t="str">
        <f>VLOOKUP(G5963,Agents!A:E,5,FALSE)</f>
        <v>Mid</v>
      </c>
      <c r="R5963" t="str">
        <f>VLOOKUP(G5963,Agents!A:E,2,FALSE)</f>
        <v>Night</v>
      </c>
    </row>
    <row r="5964" spans="1:18" x14ac:dyDescent="0.35">
      <c r="A5964" t="s">
        <v>9512</v>
      </c>
      <c r="B5964" t="s">
        <v>718</v>
      </c>
      <c r="C5964" t="s">
        <v>50</v>
      </c>
      <c r="D5964" t="s">
        <v>38</v>
      </c>
      <c r="E5964" s="1">
        <v>46070.52847222222</v>
      </c>
      <c r="F5964" s="1">
        <v>46073.736805555556</v>
      </c>
      <c r="G5964" t="s">
        <v>83</v>
      </c>
      <c r="H5964" t="s">
        <v>15</v>
      </c>
      <c r="I5964" t="s">
        <v>16</v>
      </c>
      <c r="J5964">
        <v>3</v>
      </c>
      <c r="K5964" t="str">
        <f>IF(tickets_dataset[[#This Row],[status]] = "Closed", "Yes","No")</f>
        <v>Yes</v>
      </c>
      <c r="L5964" s="2">
        <f t="shared" si="372"/>
        <v>77.000000000058208</v>
      </c>
      <c r="M5964" t="str">
        <f t="shared" si="373"/>
        <v>Yes</v>
      </c>
      <c r="N5964" t="str">
        <f t="shared" si="374"/>
        <v>Feb</v>
      </c>
      <c r="O5964" s="2">
        <f t="shared" si="375"/>
        <v>3.2083333333357587</v>
      </c>
      <c r="P5964" t="str">
        <f>VLOOKUP(G5964,Agents!A:E,4,FALSE)</f>
        <v>Team2</v>
      </c>
      <c r="Q5964" t="str">
        <f>VLOOKUP(G5964,Agents!A:E,5,FALSE)</f>
        <v>Junior</v>
      </c>
      <c r="R5964" t="str">
        <f>VLOOKUP(G5964,Agents!A:E,2,FALSE)</f>
        <v>Night</v>
      </c>
    </row>
    <row r="5965" spans="1:18" x14ac:dyDescent="0.35">
      <c r="A5965" t="s">
        <v>9513</v>
      </c>
      <c r="B5965" t="s">
        <v>3129</v>
      </c>
      <c r="C5965" t="s">
        <v>34</v>
      </c>
      <c r="D5965" t="s">
        <v>26</v>
      </c>
      <c r="E5965" s="1">
        <v>46099.770138888889</v>
      </c>
      <c r="F5965" s="1">
        <v>46101.811805555553</v>
      </c>
      <c r="G5965" t="s">
        <v>67</v>
      </c>
      <c r="H5965" t="s">
        <v>15</v>
      </c>
      <c r="I5965" t="s">
        <v>16</v>
      </c>
      <c r="J5965">
        <v>5</v>
      </c>
      <c r="K5965" t="str">
        <f>IF(tickets_dataset[[#This Row],[status]] = "Closed", "Yes","No")</f>
        <v>Yes</v>
      </c>
      <c r="L5965" s="2">
        <f t="shared" si="372"/>
        <v>48.999999999941792</v>
      </c>
      <c r="M5965" t="str">
        <f t="shared" si="373"/>
        <v>Yes</v>
      </c>
      <c r="N5965" t="str">
        <f t="shared" si="374"/>
        <v>Mar</v>
      </c>
      <c r="O5965" s="2">
        <f t="shared" si="375"/>
        <v>2.0416666666642413</v>
      </c>
      <c r="P5965" t="str">
        <f>VLOOKUP(G5965,Agents!A:E,4,FALSE)</f>
        <v>Team5</v>
      </c>
      <c r="Q5965" t="str">
        <f>VLOOKUP(G5965,Agents!A:E,5,FALSE)</f>
        <v>Junior</v>
      </c>
      <c r="R5965" t="str">
        <f>VLOOKUP(G5965,Agents!A:E,2,FALSE)</f>
        <v>Evening</v>
      </c>
    </row>
    <row r="5966" spans="1:18" x14ac:dyDescent="0.35">
      <c r="A5966" t="s">
        <v>9514</v>
      </c>
      <c r="B5966" t="s">
        <v>9515</v>
      </c>
      <c r="C5966" t="s">
        <v>76</v>
      </c>
      <c r="D5966" t="s">
        <v>38</v>
      </c>
      <c r="E5966" s="1">
        <v>46110.942361111112</v>
      </c>
      <c r="F5966" s="1">
        <v>46114.567361111112</v>
      </c>
      <c r="G5966" t="s">
        <v>239</v>
      </c>
      <c r="H5966" t="s">
        <v>15</v>
      </c>
      <c r="I5966" t="s">
        <v>16</v>
      </c>
      <c r="J5966">
        <v>4</v>
      </c>
      <c r="K5966" t="str">
        <f>IF(tickets_dataset[[#This Row],[status]] = "Closed", "Yes","No")</f>
        <v>Yes</v>
      </c>
      <c r="L5966" s="2">
        <f t="shared" si="372"/>
        <v>87</v>
      </c>
      <c r="M5966" t="str">
        <f t="shared" si="373"/>
        <v>Yes</v>
      </c>
      <c r="N5966" t="str">
        <f t="shared" si="374"/>
        <v>Mar</v>
      </c>
      <c r="O5966" s="2">
        <f t="shared" si="375"/>
        <v>3.625</v>
      </c>
      <c r="P5966" t="str">
        <f>VLOOKUP(G5966,Agents!A:E,4,FALSE)</f>
        <v>Team1</v>
      </c>
      <c r="Q5966" t="str">
        <f>VLOOKUP(G5966,Agents!A:E,5,FALSE)</f>
        <v>Senior</v>
      </c>
      <c r="R5966" t="str">
        <f>VLOOKUP(G5966,Agents!A:E,2,FALSE)</f>
        <v>Evening</v>
      </c>
    </row>
    <row r="5967" spans="1:18" x14ac:dyDescent="0.35">
      <c r="A5967" t="s">
        <v>9516</v>
      </c>
      <c r="B5967" t="s">
        <v>9517</v>
      </c>
      <c r="C5967" t="s">
        <v>50</v>
      </c>
      <c r="D5967" t="s">
        <v>26</v>
      </c>
      <c r="E5967" s="1">
        <v>46105.120833333334</v>
      </c>
      <c r="F5967" s="1">
        <v>46106.995833333334</v>
      </c>
      <c r="G5967" t="s">
        <v>119</v>
      </c>
      <c r="H5967" t="s">
        <v>15</v>
      </c>
      <c r="I5967" t="s">
        <v>16</v>
      </c>
      <c r="J5967">
        <v>5</v>
      </c>
      <c r="K5967" t="str">
        <f>IF(tickets_dataset[[#This Row],[status]] = "Closed", "Yes","No")</f>
        <v>Yes</v>
      </c>
      <c r="L5967" s="2">
        <f t="shared" si="372"/>
        <v>45</v>
      </c>
      <c r="M5967" t="str">
        <f t="shared" si="373"/>
        <v>No</v>
      </c>
      <c r="N5967" t="str">
        <f t="shared" si="374"/>
        <v>Mar</v>
      </c>
      <c r="O5967" s="2">
        <f t="shared" si="375"/>
        <v>1.875</v>
      </c>
      <c r="P5967" t="str">
        <f>VLOOKUP(G5967,Agents!A:E,4,FALSE)</f>
        <v>Team1</v>
      </c>
      <c r="Q5967" t="str">
        <f>VLOOKUP(G5967,Agents!A:E,5,FALSE)</f>
        <v>Junior</v>
      </c>
      <c r="R5967" t="str">
        <f>VLOOKUP(G5967,Agents!A:E,2,FALSE)</f>
        <v>Morning</v>
      </c>
    </row>
    <row r="5968" spans="1:18" x14ac:dyDescent="0.35">
      <c r="A5968" t="s">
        <v>9518</v>
      </c>
      <c r="B5968" t="s">
        <v>9519</v>
      </c>
      <c r="C5968" t="s">
        <v>12</v>
      </c>
      <c r="D5968" t="s">
        <v>26</v>
      </c>
      <c r="E5968" s="1">
        <v>46102.269444444442</v>
      </c>
      <c r="F5968" s="1">
        <v>46102.561111111114</v>
      </c>
      <c r="G5968" t="s">
        <v>53</v>
      </c>
      <c r="H5968" t="s">
        <v>28</v>
      </c>
      <c r="I5968" t="s">
        <v>68</v>
      </c>
      <c r="J5968">
        <v>4</v>
      </c>
      <c r="K5968" t="str">
        <f>IF(tickets_dataset[[#This Row],[status]] = "Closed", "Yes","No")</f>
        <v>No</v>
      </c>
      <c r="L5968" s="2">
        <f t="shared" si="372"/>
        <v>7.0000000001164153</v>
      </c>
      <c r="M5968" t="str">
        <f t="shared" si="373"/>
        <v>No</v>
      </c>
      <c r="N5968" t="str">
        <f t="shared" si="374"/>
        <v>Mar</v>
      </c>
      <c r="O5968" s="2">
        <f t="shared" si="375"/>
        <v>0.29166666667151731</v>
      </c>
      <c r="P5968" t="str">
        <f>VLOOKUP(G5968,Agents!A:E,4,FALSE)</f>
        <v>Team1</v>
      </c>
      <c r="Q5968" t="str">
        <f>VLOOKUP(G5968,Agents!A:E,5,FALSE)</f>
        <v>Junior</v>
      </c>
      <c r="R5968" t="str">
        <f>VLOOKUP(G5968,Agents!A:E,2,FALSE)</f>
        <v>Night</v>
      </c>
    </row>
    <row r="5969" spans="1:18" x14ac:dyDescent="0.35">
      <c r="A5969" t="s">
        <v>9520</v>
      </c>
      <c r="B5969" t="s">
        <v>7668</v>
      </c>
      <c r="C5969" t="s">
        <v>34</v>
      </c>
      <c r="D5969" t="s">
        <v>26</v>
      </c>
      <c r="E5969" s="1">
        <v>46032.522916666669</v>
      </c>
      <c r="F5969" s="1">
        <v>46035.272916666669</v>
      </c>
      <c r="G5969" t="s">
        <v>14</v>
      </c>
      <c r="H5969" t="s">
        <v>15</v>
      </c>
      <c r="I5969" t="s">
        <v>16</v>
      </c>
      <c r="J5969">
        <v>3</v>
      </c>
      <c r="K5969" t="str">
        <f>IF(tickets_dataset[[#This Row],[status]] = "Closed", "Yes","No")</f>
        <v>Yes</v>
      </c>
      <c r="L5969" s="2">
        <f t="shared" si="372"/>
        <v>66</v>
      </c>
      <c r="M5969" t="str">
        <f t="shared" si="373"/>
        <v>Yes</v>
      </c>
      <c r="N5969" t="str">
        <f t="shared" si="374"/>
        <v>Jan</v>
      </c>
      <c r="O5969" s="2">
        <f t="shared" si="375"/>
        <v>2.75</v>
      </c>
      <c r="P5969" t="str">
        <f>VLOOKUP(G5969,Agents!A:E,4,FALSE)</f>
        <v>Team1</v>
      </c>
      <c r="Q5969" t="str">
        <f>VLOOKUP(G5969,Agents!A:E,5,FALSE)</f>
        <v>Senior</v>
      </c>
      <c r="R5969" t="str">
        <f>VLOOKUP(G5969,Agents!A:E,2,FALSE)</f>
        <v>Morning</v>
      </c>
    </row>
    <row r="5970" spans="1:18" x14ac:dyDescent="0.35">
      <c r="A5970" t="s">
        <v>9521</v>
      </c>
      <c r="B5970" t="s">
        <v>7306</v>
      </c>
      <c r="C5970" t="s">
        <v>22</v>
      </c>
      <c r="D5970" t="s">
        <v>38</v>
      </c>
      <c r="E5970" s="1">
        <v>46037.447222222225</v>
      </c>
      <c r="F5970" s="1">
        <v>46038.197222222225</v>
      </c>
      <c r="G5970" t="s">
        <v>131</v>
      </c>
      <c r="H5970" t="s">
        <v>15</v>
      </c>
      <c r="I5970" t="s">
        <v>16</v>
      </c>
      <c r="J5970">
        <v>3</v>
      </c>
      <c r="K5970" t="str">
        <f>IF(tickets_dataset[[#This Row],[status]] = "Closed", "Yes","No")</f>
        <v>Yes</v>
      </c>
      <c r="L5970" s="2">
        <f t="shared" si="372"/>
        <v>18</v>
      </c>
      <c r="M5970" t="str">
        <f t="shared" si="373"/>
        <v>No</v>
      </c>
      <c r="N5970" t="str">
        <f t="shared" si="374"/>
        <v>Jan</v>
      </c>
      <c r="O5970" s="2">
        <f t="shared" si="375"/>
        <v>0.75</v>
      </c>
      <c r="P5970" t="str">
        <f>VLOOKUP(G5970,Agents!A:E,4,FALSE)</f>
        <v>Team4</v>
      </c>
      <c r="Q5970" t="str">
        <f>VLOOKUP(G5970,Agents!A:E,5,FALSE)</f>
        <v>Junior</v>
      </c>
      <c r="R5970" t="str">
        <f>VLOOKUP(G5970,Agents!A:E,2,FALSE)</f>
        <v>Night</v>
      </c>
    </row>
    <row r="5971" spans="1:18" x14ac:dyDescent="0.35">
      <c r="A5971" t="s">
        <v>9522</v>
      </c>
      <c r="B5971" t="s">
        <v>8066</v>
      </c>
      <c r="C5971" t="s">
        <v>50</v>
      </c>
      <c r="D5971" t="s">
        <v>26</v>
      </c>
      <c r="E5971" s="1">
        <v>46024.788888888892</v>
      </c>
      <c r="F5971" s="1">
        <v>46025.830555555556</v>
      </c>
      <c r="G5971" t="s">
        <v>190</v>
      </c>
      <c r="H5971" t="s">
        <v>15</v>
      </c>
      <c r="I5971" t="s">
        <v>16</v>
      </c>
      <c r="J5971">
        <v>5</v>
      </c>
      <c r="K5971" t="str">
        <f>IF(tickets_dataset[[#This Row],[status]] = "Closed", "Yes","No")</f>
        <v>Yes</v>
      </c>
      <c r="L5971" s="2">
        <f t="shared" si="372"/>
        <v>24.999999999941792</v>
      </c>
      <c r="M5971" t="str">
        <f t="shared" si="373"/>
        <v>No</v>
      </c>
      <c r="N5971" t="str">
        <f t="shared" si="374"/>
        <v>Jan</v>
      </c>
      <c r="O5971" s="2">
        <f t="shared" si="375"/>
        <v>1.0416666666642413</v>
      </c>
      <c r="P5971" t="str">
        <f>VLOOKUP(G5971,Agents!A:E,4,FALSE)</f>
        <v>Team1</v>
      </c>
      <c r="Q5971" t="str">
        <f>VLOOKUP(G5971,Agents!A:E,5,FALSE)</f>
        <v>Senior</v>
      </c>
      <c r="R5971" t="str">
        <f>VLOOKUP(G5971,Agents!A:E,2,FALSE)</f>
        <v>Night</v>
      </c>
    </row>
    <row r="5972" spans="1:18" x14ac:dyDescent="0.35">
      <c r="A5972" t="s">
        <v>9523</v>
      </c>
      <c r="B5972" t="s">
        <v>9524</v>
      </c>
      <c r="C5972" t="s">
        <v>12</v>
      </c>
      <c r="D5972" t="s">
        <v>26</v>
      </c>
      <c r="E5972" s="1">
        <v>46033.601388888892</v>
      </c>
      <c r="F5972" s="1">
        <v>46033.976388888892</v>
      </c>
      <c r="G5972" t="s">
        <v>239</v>
      </c>
      <c r="H5972" t="s">
        <v>15</v>
      </c>
      <c r="I5972" t="s">
        <v>16</v>
      </c>
      <c r="J5972">
        <v>4</v>
      </c>
      <c r="K5972" t="str">
        <f>IF(tickets_dataset[[#This Row],[status]] = "Closed", "Yes","No")</f>
        <v>Yes</v>
      </c>
      <c r="L5972" s="2">
        <f t="shared" si="372"/>
        <v>9</v>
      </c>
      <c r="M5972" t="str">
        <f t="shared" si="373"/>
        <v>No</v>
      </c>
      <c r="N5972" t="str">
        <f t="shared" si="374"/>
        <v>Jan</v>
      </c>
      <c r="O5972" s="2">
        <f t="shared" si="375"/>
        <v>0.375</v>
      </c>
      <c r="P5972" t="str">
        <f>VLOOKUP(G5972,Agents!A:E,4,FALSE)</f>
        <v>Team1</v>
      </c>
      <c r="Q5972" t="str">
        <f>VLOOKUP(G5972,Agents!A:E,5,FALSE)</f>
        <v>Senior</v>
      </c>
      <c r="R5972" t="str">
        <f>VLOOKUP(G5972,Agents!A:E,2,FALSE)</f>
        <v>Evening</v>
      </c>
    </row>
    <row r="5973" spans="1:18" x14ac:dyDescent="0.35">
      <c r="A5973" t="s">
        <v>9525</v>
      </c>
      <c r="B5973" t="s">
        <v>6792</v>
      </c>
      <c r="C5973" t="s">
        <v>50</v>
      </c>
      <c r="D5973" t="s">
        <v>26</v>
      </c>
      <c r="E5973" s="1">
        <v>46060.224305555559</v>
      </c>
      <c r="F5973" s="1">
        <v>46060.724305555559</v>
      </c>
      <c r="G5973" t="s">
        <v>19</v>
      </c>
      <c r="H5973" t="s">
        <v>15</v>
      </c>
      <c r="I5973" t="s">
        <v>16</v>
      </c>
      <c r="J5973">
        <v>3</v>
      </c>
      <c r="K5973" t="str">
        <f>IF(tickets_dataset[[#This Row],[status]] = "Closed", "Yes","No")</f>
        <v>Yes</v>
      </c>
      <c r="L5973" s="2">
        <f t="shared" si="372"/>
        <v>12</v>
      </c>
      <c r="M5973" t="str">
        <f t="shared" si="373"/>
        <v>No</v>
      </c>
      <c r="N5973" t="str">
        <f t="shared" si="374"/>
        <v>Feb</v>
      </c>
      <c r="O5973" s="2">
        <f t="shared" si="375"/>
        <v>0.5</v>
      </c>
      <c r="P5973" t="str">
        <f>VLOOKUP(G5973,Agents!A:E,4,FALSE)</f>
        <v>Team4</v>
      </c>
      <c r="Q5973" t="str">
        <f>VLOOKUP(G5973,Agents!A:E,5,FALSE)</f>
        <v>Senior</v>
      </c>
      <c r="R5973" t="str">
        <f>VLOOKUP(G5973,Agents!A:E,2,FALSE)</f>
        <v>Evening</v>
      </c>
    </row>
    <row r="5974" spans="1:18" x14ac:dyDescent="0.35">
      <c r="A5974" t="s">
        <v>9526</v>
      </c>
      <c r="B5974" t="s">
        <v>4056</v>
      </c>
      <c r="C5974" t="s">
        <v>50</v>
      </c>
      <c r="D5974" t="s">
        <v>26</v>
      </c>
      <c r="E5974" s="1">
        <v>46100.757638888892</v>
      </c>
      <c r="F5974" s="1">
        <v>46102.549305555556</v>
      </c>
      <c r="G5974" t="s">
        <v>128</v>
      </c>
      <c r="H5974" t="s">
        <v>15</v>
      </c>
      <c r="I5974" t="s">
        <v>16</v>
      </c>
      <c r="J5974">
        <v>2</v>
      </c>
      <c r="K5974" t="str">
        <f>IF(tickets_dataset[[#This Row],[status]] = "Closed", "Yes","No")</f>
        <v>Yes</v>
      </c>
      <c r="L5974" s="2">
        <f t="shared" si="372"/>
        <v>42.999999999941792</v>
      </c>
      <c r="M5974" t="str">
        <f t="shared" si="373"/>
        <v>No</v>
      </c>
      <c r="N5974" t="str">
        <f t="shared" si="374"/>
        <v>Mar</v>
      </c>
      <c r="O5974" s="2">
        <f t="shared" si="375"/>
        <v>1.7916666666642413</v>
      </c>
      <c r="P5974" t="str">
        <f>VLOOKUP(G5974,Agents!A:E,4,FALSE)</f>
        <v>Team4</v>
      </c>
      <c r="Q5974" t="str">
        <f>VLOOKUP(G5974,Agents!A:E,5,FALSE)</f>
        <v>Mid</v>
      </c>
      <c r="R5974" t="str">
        <f>VLOOKUP(G5974,Agents!A:E,2,FALSE)</f>
        <v>Night</v>
      </c>
    </row>
    <row r="5975" spans="1:18" x14ac:dyDescent="0.35">
      <c r="A5975" t="s">
        <v>9527</v>
      </c>
      <c r="B5975" t="s">
        <v>3374</v>
      </c>
      <c r="C5975" t="s">
        <v>34</v>
      </c>
      <c r="D5975" t="s">
        <v>13</v>
      </c>
      <c r="E5975" s="1">
        <v>46078.820833333331</v>
      </c>
      <c r="F5975" s="1">
        <v>46079.570833333331</v>
      </c>
      <c r="G5975" t="s">
        <v>234</v>
      </c>
      <c r="H5975" t="s">
        <v>28</v>
      </c>
      <c r="I5975" t="s">
        <v>16</v>
      </c>
      <c r="J5975">
        <v>4</v>
      </c>
      <c r="K5975" t="str">
        <f>IF(tickets_dataset[[#This Row],[status]] = "Closed", "Yes","No")</f>
        <v>No</v>
      </c>
      <c r="L5975" s="2">
        <f t="shared" si="372"/>
        <v>18</v>
      </c>
      <c r="M5975" t="str">
        <f t="shared" si="373"/>
        <v>No</v>
      </c>
      <c r="N5975" t="str">
        <f t="shared" si="374"/>
        <v>Feb</v>
      </c>
      <c r="O5975" s="2">
        <f t="shared" si="375"/>
        <v>0.75</v>
      </c>
      <c r="P5975" t="str">
        <f>VLOOKUP(G5975,Agents!A:E,4,FALSE)</f>
        <v>Team5</v>
      </c>
      <c r="Q5975" t="str">
        <f>VLOOKUP(G5975,Agents!A:E,5,FALSE)</f>
        <v>Senior</v>
      </c>
      <c r="R5975" t="str">
        <f>VLOOKUP(G5975,Agents!A:E,2,FALSE)</f>
        <v>Night</v>
      </c>
    </row>
    <row r="5976" spans="1:18" x14ac:dyDescent="0.35">
      <c r="A5976" t="s">
        <v>9528</v>
      </c>
      <c r="B5976" t="s">
        <v>6799</v>
      </c>
      <c r="C5976" t="s">
        <v>12</v>
      </c>
      <c r="D5976" t="s">
        <v>26</v>
      </c>
      <c r="E5976" s="1">
        <v>46093.040277777778</v>
      </c>
      <c r="F5976" s="1">
        <v>46093.748611111114</v>
      </c>
      <c r="G5976" t="s">
        <v>149</v>
      </c>
      <c r="H5976" t="s">
        <v>15</v>
      </c>
      <c r="I5976" t="s">
        <v>16</v>
      </c>
      <c r="J5976">
        <v>5</v>
      </c>
      <c r="K5976" t="str">
        <f>IF(tickets_dataset[[#This Row],[status]] = "Closed", "Yes","No")</f>
        <v>Yes</v>
      </c>
      <c r="L5976" s="2">
        <f t="shared" si="372"/>
        <v>17.000000000058208</v>
      </c>
      <c r="M5976" t="str">
        <f t="shared" si="373"/>
        <v>No</v>
      </c>
      <c r="N5976" t="str">
        <f t="shared" si="374"/>
        <v>Mar</v>
      </c>
      <c r="O5976" s="2">
        <f t="shared" si="375"/>
        <v>0.70833333333575865</v>
      </c>
      <c r="P5976" t="str">
        <f>VLOOKUP(G5976,Agents!A:E,4,FALSE)</f>
        <v>Team3</v>
      </c>
      <c r="Q5976" t="str">
        <f>VLOOKUP(G5976,Agents!A:E,5,FALSE)</f>
        <v>Mid</v>
      </c>
      <c r="R5976" t="str">
        <f>VLOOKUP(G5976,Agents!A:E,2,FALSE)</f>
        <v>Night</v>
      </c>
    </row>
    <row r="5977" spans="1:18" x14ac:dyDescent="0.35">
      <c r="A5977" t="s">
        <v>9529</v>
      </c>
      <c r="B5977" t="s">
        <v>8086</v>
      </c>
      <c r="C5977" t="s">
        <v>76</v>
      </c>
      <c r="D5977" t="s">
        <v>26</v>
      </c>
      <c r="E5977" s="1">
        <v>46035.834722222222</v>
      </c>
      <c r="F5977" s="1">
        <v>46037.918055555558</v>
      </c>
      <c r="G5977" t="s">
        <v>42</v>
      </c>
      <c r="H5977" t="s">
        <v>15</v>
      </c>
      <c r="I5977" t="s">
        <v>16</v>
      </c>
      <c r="J5977">
        <v>4</v>
      </c>
      <c r="K5977" t="str">
        <f>IF(tickets_dataset[[#This Row],[status]] = "Closed", "Yes","No")</f>
        <v>Yes</v>
      </c>
      <c r="L5977" s="2">
        <f t="shared" si="372"/>
        <v>50.000000000058208</v>
      </c>
      <c r="M5977" t="str">
        <f t="shared" si="373"/>
        <v>Yes</v>
      </c>
      <c r="N5977" t="str">
        <f t="shared" si="374"/>
        <v>Jan</v>
      </c>
      <c r="O5977" s="2">
        <f t="shared" si="375"/>
        <v>2.0833333333357587</v>
      </c>
      <c r="P5977" t="str">
        <f>VLOOKUP(G5977,Agents!A:E,4,FALSE)</f>
        <v>Team2</v>
      </c>
      <c r="Q5977" t="str">
        <f>VLOOKUP(G5977,Agents!A:E,5,FALSE)</f>
        <v>Junior</v>
      </c>
      <c r="R5977" t="str">
        <f>VLOOKUP(G5977,Agents!A:E,2,FALSE)</f>
        <v>Night</v>
      </c>
    </row>
    <row r="5978" spans="1:18" x14ac:dyDescent="0.35">
      <c r="A5978" t="s">
        <v>9530</v>
      </c>
      <c r="B5978" t="s">
        <v>9531</v>
      </c>
      <c r="C5978" t="s">
        <v>22</v>
      </c>
      <c r="D5978" t="s">
        <v>13</v>
      </c>
      <c r="E5978" s="1">
        <v>46060.254861111112</v>
      </c>
      <c r="F5978" s="1">
        <v>46061.588194444441</v>
      </c>
      <c r="G5978" t="s">
        <v>422</v>
      </c>
      <c r="H5978" t="s">
        <v>15</v>
      </c>
      <c r="I5978" t="s">
        <v>16</v>
      </c>
      <c r="J5978">
        <v>5</v>
      </c>
      <c r="K5978" t="str">
        <f>IF(tickets_dataset[[#This Row],[status]] = "Closed", "Yes","No")</f>
        <v>Yes</v>
      </c>
      <c r="L5978" s="2">
        <f t="shared" si="372"/>
        <v>31.999999999883585</v>
      </c>
      <c r="M5978" t="str">
        <f t="shared" si="373"/>
        <v>No</v>
      </c>
      <c r="N5978" t="str">
        <f t="shared" si="374"/>
        <v>Feb</v>
      </c>
      <c r="O5978" s="2">
        <f t="shared" si="375"/>
        <v>1.3333333333284827</v>
      </c>
      <c r="P5978" t="str">
        <f>VLOOKUP(G5978,Agents!A:E,4,FALSE)</f>
        <v>Team5</v>
      </c>
      <c r="Q5978" t="str">
        <f>VLOOKUP(G5978,Agents!A:E,5,FALSE)</f>
        <v>Mid</v>
      </c>
      <c r="R5978" t="str">
        <f>VLOOKUP(G5978,Agents!A:E,2,FALSE)</f>
        <v>Evening</v>
      </c>
    </row>
    <row r="5979" spans="1:18" x14ac:dyDescent="0.35">
      <c r="A5979" t="s">
        <v>9532</v>
      </c>
      <c r="B5979" t="s">
        <v>4703</v>
      </c>
      <c r="C5979" t="s">
        <v>76</v>
      </c>
      <c r="D5979" t="s">
        <v>26</v>
      </c>
      <c r="E5979" s="1">
        <v>46069.930555555555</v>
      </c>
      <c r="F5979" s="1">
        <v>46070.763888888891</v>
      </c>
      <c r="G5979" t="s">
        <v>216</v>
      </c>
      <c r="H5979" t="s">
        <v>132</v>
      </c>
      <c r="I5979" t="s">
        <v>16</v>
      </c>
      <c r="J5979">
        <v>5</v>
      </c>
      <c r="K5979" t="str">
        <f>IF(tickets_dataset[[#This Row],[status]] = "Closed", "Yes","No")</f>
        <v>No</v>
      </c>
      <c r="L5979" s="2">
        <f t="shared" si="372"/>
        <v>20.000000000058208</v>
      </c>
      <c r="M5979" t="str">
        <f t="shared" si="373"/>
        <v>No</v>
      </c>
      <c r="N5979" t="str">
        <f t="shared" si="374"/>
        <v>Feb</v>
      </c>
      <c r="O5979" s="2">
        <f t="shared" si="375"/>
        <v>0.83333333333575865</v>
      </c>
      <c r="P5979" t="str">
        <f>VLOOKUP(G5979,Agents!A:E,4,FALSE)</f>
        <v>Team5</v>
      </c>
      <c r="Q5979" t="str">
        <f>VLOOKUP(G5979,Agents!A:E,5,FALSE)</f>
        <v>Junior</v>
      </c>
      <c r="R5979" t="str">
        <f>VLOOKUP(G5979,Agents!A:E,2,FALSE)</f>
        <v>Evening</v>
      </c>
    </row>
    <row r="5980" spans="1:18" x14ac:dyDescent="0.35">
      <c r="A5980" t="s">
        <v>9533</v>
      </c>
      <c r="B5980" t="s">
        <v>5001</v>
      </c>
      <c r="C5980" t="s">
        <v>22</v>
      </c>
      <c r="D5980" t="s">
        <v>38</v>
      </c>
      <c r="E5980" s="1">
        <v>46104.768055555556</v>
      </c>
      <c r="F5980" s="1">
        <v>46107.601388888892</v>
      </c>
      <c r="G5980" t="s">
        <v>67</v>
      </c>
      <c r="H5980" t="s">
        <v>15</v>
      </c>
      <c r="I5980" t="s">
        <v>16</v>
      </c>
      <c r="J5980">
        <v>4</v>
      </c>
      <c r="K5980" t="str">
        <f>IF(tickets_dataset[[#This Row],[status]] = "Closed", "Yes","No")</f>
        <v>Yes</v>
      </c>
      <c r="L5980" s="2">
        <f t="shared" si="372"/>
        <v>68.000000000058208</v>
      </c>
      <c r="M5980" t="str">
        <f t="shared" si="373"/>
        <v>Yes</v>
      </c>
      <c r="N5980" t="str">
        <f t="shared" si="374"/>
        <v>Mar</v>
      </c>
      <c r="O5980" s="2">
        <f t="shared" si="375"/>
        <v>2.8333333333357587</v>
      </c>
      <c r="P5980" t="str">
        <f>VLOOKUP(G5980,Agents!A:E,4,FALSE)</f>
        <v>Team5</v>
      </c>
      <c r="Q5980" t="str">
        <f>VLOOKUP(G5980,Agents!A:E,5,FALSE)</f>
        <v>Junior</v>
      </c>
      <c r="R5980" t="str">
        <f>VLOOKUP(G5980,Agents!A:E,2,FALSE)</f>
        <v>Evening</v>
      </c>
    </row>
    <row r="5981" spans="1:18" x14ac:dyDescent="0.35">
      <c r="A5981" t="s">
        <v>9534</v>
      </c>
      <c r="B5981" t="s">
        <v>9535</v>
      </c>
      <c r="C5981" t="s">
        <v>22</v>
      </c>
      <c r="D5981" t="s">
        <v>13</v>
      </c>
      <c r="E5981" s="1">
        <v>46099.619444444441</v>
      </c>
      <c r="F5981" s="1">
        <v>46101.411111111112</v>
      </c>
      <c r="G5981" t="s">
        <v>357</v>
      </c>
      <c r="H5981" t="s">
        <v>15</v>
      </c>
      <c r="I5981" t="s">
        <v>68</v>
      </c>
      <c r="J5981">
        <v>2</v>
      </c>
      <c r="K5981" t="str">
        <f>IF(tickets_dataset[[#This Row],[status]] = "Closed", "Yes","No")</f>
        <v>Yes</v>
      </c>
      <c r="L5981" s="2">
        <f t="shared" si="372"/>
        <v>43.000000000116415</v>
      </c>
      <c r="M5981" t="str">
        <f t="shared" si="373"/>
        <v>No</v>
      </c>
      <c r="N5981" t="str">
        <f t="shared" si="374"/>
        <v>Mar</v>
      </c>
      <c r="O5981" s="2">
        <f t="shared" si="375"/>
        <v>1.7916666666715173</v>
      </c>
      <c r="P5981" t="str">
        <f>VLOOKUP(G5981,Agents!A:E,4,FALSE)</f>
        <v>Team1</v>
      </c>
      <c r="Q5981" t="str">
        <f>VLOOKUP(G5981,Agents!A:E,5,FALSE)</f>
        <v>Mid</v>
      </c>
      <c r="R5981" t="str">
        <f>VLOOKUP(G5981,Agents!A:E,2,FALSE)</f>
        <v>Morning</v>
      </c>
    </row>
    <row r="5982" spans="1:18" x14ac:dyDescent="0.35">
      <c r="A5982" t="s">
        <v>9536</v>
      </c>
      <c r="B5982" t="s">
        <v>1590</v>
      </c>
      <c r="C5982" t="s">
        <v>76</v>
      </c>
      <c r="D5982" t="s">
        <v>26</v>
      </c>
      <c r="E5982" s="1">
        <v>46103.120138888888</v>
      </c>
      <c r="F5982" s="1">
        <v>46105.453472222223</v>
      </c>
      <c r="G5982" t="s">
        <v>83</v>
      </c>
      <c r="H5982" t="s">
        <v>132</v>
      </c>
      <c r="I5982" t="s">
        <v>16</v>
      </c>
      <c r="J5982">
        <v>4</v>
      </c>
      <c r="K5982" t="str">
        <f>IF(tickets_dataset[[#This Row],[status]] = "Closed", "Yes","No")</f>
        <v>No</v>
      </c>
      <c r="L5982" s="2">
        <f t="shared" si="372"/>
        <v>56.000000000058208</v>
      </c>
      <c r="M5982" t="str">
        <f t="shared" si="373"/>
        <v>Yes</v>
      </c>
      <c r="N5982" t="str">
        <f t="shared" si="374"/>
        <v>Mar</v>
      </c>
      <c r="O5982" s="2">
        <f t="shared" si="375"/>
        <v>2.3333333333357587</v>
      </c>
      <c r="P5982" t="str">
        <f>VLOOKUP(G5982,Agents!A:E,4,FALSE)</f>
        <v>Team2</v>
      </c>
      <c r="Q5982" t="str">
        <f>VLOOKUP(G5982,Agents!A:E,5,FALSE)</f>
        <v>Junior</v>
      </c>
      <c r="R5982" t="str">
        <f>VLOOKUP(G5982,Agents!A:E,2,FALSE)</f>
        <v>Night</v>
      </c>
    </row>
    <row r="5983" spans="1:18" x14ac:dyDescent="0.35">
      <c r="A5983" t="s">
        <v>9537</v>
      </c>
      <c r="B5983" t="s">
        <v>5606</v>
      </c>
      <c r="C5983" t="s">
        <v>76</v>
      </c>
      <c r="D5983" t="s">
        <v>26</v>
      </c>
      <c r="E5983" s="1">
        <v>46090.830555555556</v>
      </c>
      <c r="F5983" s="1">
        <v>46091.580555555556</v>
      </c>
      <c r="G5983" t="s">
        <v>170</v>
      </c>
      <c r="H5983" t="s">
        <v>28</v>
      </c>
      <c r="I5983" t="s">
        <v>68</v>
      </c>
      <c r="J5983">
        <v>3</v>
      </c>
      <c r="K5983" t="str">
        <f>IF(tickets_dataset[[#This Row],[status]] = "Closed", "Yes","No")</f>
        <v>No</v>
      </c>
      <c r="L5983" s="2">
        <f t="shared" si="372"/>
        <v>18</v>
      </c>
      <c r="M5983" t="str">
        <f t="shared" si="373"/>
        <v>No</v>
      </c>
      <c r="N5983" t="str">
        <f t="shared" si="374"/>
        <v>Mar</v>
      </c>
      <c r="O5983" s="2">
        <f t="shared" si="375"/>
        <v>0.75</v>
      </c>
      <c r="P5983" t="str">
        <f>VLOOKUP(G5983,Agents!A:E,4,FALSE)</f>
        <v>Team5</v>
      </c>
      <c r="Q5983" t="str">
        <f>VLOOKUP(G5983,Agents!A:E,5,FALSE)</f>
        <v>Junior</v>
      </c>
      <c r="R5983" t="str">
        <f>VLOOKUP(G5983,Agents!A:E,2,FALSE)</f>
        <v>Night</v>
      </c>
    </row>
    <row r="5984" spans="1:18" x14ac:dyDescent="0.35">
      <c r="A5984" t="s">
        <v>9538</v>
      </c>
      <c r="B5984" t="s">
        <v>2503</v>
      </c>
      <c r="C5984" t="s">
        <v>22</v>
      </c>
      <c r="D5984" t="s">
        <v>38</v>
      </c>
      <c r="E5984" s="1">
        <v>46077.122916666667</v>
      </c>
      <c r="F5984" s="1">
        <v>46078.497916666667</v>
      </c>
      <c r="G5984" t="s">
        <v>140</v>
      </c>
      <c r="H5984" t="s">
        <v>15</v>
      </c>
      <c r="I5984" t="s">
        <v>16</v>
      </c>
      <c r="J5984">
        <v>5</v>
      </c>
      <c r="K5984" t="str">
        <f>IF(tickets_dataset[[#This Row],[status]] = "Closed", "Yes","No")</f>
        <v>Yes</v>
      </c>
      <c r="L5984" s="2">
        <f t="shared" si="372"/>
        <v>33</v>
      </c>
      <c r="M5984" t="str">
        <f t="shared" si="373"/>
        <v>No</v>
      </c>
      <c r="N5984" t="str">
        <f t="shared" si="374"/>
        <v>Feb</v>
      </c>
      <c r="O5984" s="2">
        <f t="shared" si="375"/>
        <v>1.375</v>
      </c>
      <c r="P5984" t="str">
        <f>VLOOKUP(G5984,Agents!A:E,4,FALSE)</f>
        <v>Team1</v>
      </c>
      <c r="Q5984" t="str">
        <f>VLOOKUP(G5984,Agents!A:E,5,FALSE)</f>
        <v>Junior</v>
      </c>
      <c r="R5984" t="str">
        <f>VLOOKUP(G5984,Agents!A:E,2,FALSE)</f>
        <v>Morning</v>
      </c>
    </row>
    <row r="5985" spans="1:18" x14ac:dyDescent="0.35">
      <c r="A5985" t="s">
        <v>9539</v>
      </c>
      <c r="B5985" t="s">
        <v>9517</v>
      </c>
      <c r="C5985" t="s">
        <v>12</v>
      </c>
      <c r="D5985" t="s">
        <v>38</v>
      </c>
      <c r="E5985" s="1">
        <v>46036.524305555555</v>
      </c>
      <c r="F5985" s="1">
        <v>46037.940972222219</v>
      </c>
      <c r="G5985" t="s">
        <v>282</v>
      </c>
      <c r="H5985" t="s">
        <v>15</v>
      </c>
      <c r="I5985" t="s">
        <v>16</v>
      </c>
      <c r="J5985">
        <v>5</v>
      </c>
      <c r="K5985" t="str">
        <f>IF(tickets_dataset[[#This Row],[status]] = "Closed", "Yes","No")</f>
        <v>Yes</v>
      </c>
      <c r="L5985" s="2">
        <f t="shared" si="372"/>
        <v>33.999999999941792</v>
      </c>
      <c r="M5985" t="str">
        <f t="shared" si="373"/>
        <v>No</v>
      </c>
      <c r="N5985" t="str">
        <f t="shared" si="374"/>
        <v>Jan</v>
      </c>
      <c r="O5985" s="2">
        <f t="shared" si="375"/>
        <v>1.4166666666642413</v>
      </c>
      <c r="P5985" t="str">
        <f>VLOOKUP(G5985,Agents!A:E,4,FALSE)</f>
        <v>Team4</v>
      </c>
      <c r="Q5985" t="str">
        <f>VLOOKUP(G5985,Agents!A:E,5,FALSE)</f>
        <v>Mid</v>
      </c>
      <c r="R5985" t="str">
        <f>VLOOKUP(G5985,Agents!A:E,2,FALSE)</f>
        <v>Morning</v>
      </c>
    </row>
    <row r="5986" spans="1:18" x14ac:dyDescent="0.35">
      <c r="A5986" t="s">
        <v>9540</v>
      </c>
      <c r="B5986" t="s">
        <v>9541</v>
      </c>
      <c r="C5986" t="s">
        <v>22</v>
      </c>
      <c r="D5986" t="s">
        <v>26</v>
      </c>
      <c r="E5986" s="1">
        <v>46057.552777777775</v>
      </c>
      <c r="F5986" s="1">
        <v>46058.219444444447</v>
      </c>
      <c r="G5986" t="s">
        <v>140</v>
      </c>
      <c r="H5986" t="s">
        <v>15</v>
      </c>
      <c r="I5986" t="s">
        <v>16</v>
      </c>
      <c r="J5986">
        <v>3</v>
      </c>
      <c r="K5986" t="str">
        <f>IF(tickets_dataset[[#This Row],[status]] = "Closed", "Yes","No")</f>
        <v>Yes</v>
      </c>
      <c r="L5986" s="2">
        <f t="shared" si="372"/>
        <v>16.000000000116415</v>
      </c>
      <c r="M5986" t="str">
        <f t="shared" si="373"/>
        <v>No</v>
      </c>
      <c r="N5986" t="str">
        <f t="shared" si="374"/>
        <v>Feb</v>
      </c>
      <c r="O5986" s="2">
        <f t="shared" si="375"/>
        <v>0.66666666667151731</v>
      </c>
      <c r="P5986" t="str">
        <f>VLOOKUP(G5986,Agents!A:E,4,FALSE)</f>
        <v>Team1</v>
      </c>
      <c r="Q5986" t="str">
        <f>VLOOKUP(G5986,Agents!A:E,5,FALSE)</f>
        <v>Junior</v>
      </c>
      <c r="R5986" t="str">
        <f>VLOOKUP(G5986,Agents!A:E,2,FALSE)</f>
        <v>Morning</v>
      </c>
    </row>
    <row r="5987" spans="1:18" x14ac:dyDescent="0.35">
      <c r="A5987" t="s">
        <v>9542</v>
      </c>
      <c r="B5987" t="s">
        <v>9543</v>
      </c>
      <c r="C5987" t="s">
        <v>76</v>
      </c>
      <c r="D5987" t="s">
        <v>38</v>
      </c>
      <c r="E5987" s="1">
        <v>46042.333333333336</v>
      </c>
      <c r="F5987" s="1">
        <v>46043.916666666664</v>
      </c>
      <c r="G5987" t="s">
        <v>183</v>
      </c>
      <c r="H5987" t="s">
        <v>15</v>
      </c>
      <c r="I5987" t="s">
        <v>16</v>
      </c>
      <c r="J5987">
        <v>5</v>
      </c>
      <c r="K5987" t="str">
        <f>IF(tickets_dataset[[#This Row],[status]] = "Closed", "Yes","No")</f>
        <v>Yes</v>
      </c>
      <c r="L5987" s="2">
        <f t="shared" si="372"/>
        <v>37.999999999883585</v>
      </c>
      <c r="M5987" t="str">
        <f t="shared" si="373"/>
        <v>No</v>
      </c>
      <c r="N5987" t="str">
        <f t="shared" si="374"/>
        <v>Jan</v>
      </c>
      <c r="O5987" s="2">
        <f t="shared" si="375"/>
        <v>1.5833333333284827</v>
      </c>
      <c r="P5987" t="str">
        <f>VLOOKUP(G5987,Agents!A:E,4,FALSE)</f>
        <v>Team3</v>
      </c>
      <c r="Q5987" t="str">
        <f>VLOOKUP(G5987,Agents!A:E,5,FALSE)</f>
        <v>Senior</v>
      </c>
      <c r="R5987" t="str">
        <f>VLOOKUP(G5987,Agents!A:E,2,FALSE)</f>
        <v>Night</v>
      </c>
    </row>
    <row r="5988" spans="1:18" x14ac:dyDescent="0.35">
      <c r="A5988" t="s">
        <v>9544</v>
      </c>
      <c r="B5988" t="s">
        <v>52</v>
      </c>
      <c r="C5988" t="s">
        <v>50</v>
      </c>
      <c r="D5988" t="s">
        <v>26</v>
      </c>
      <c r="E5988" s="1">
        <v>46097.115277777775</v>
      </c>
      <c r="F5988" s="1">
        <v>46099.365277777775</v>
      </c>
      <c r="G5988" t="s">
        <v>140</v>
      </c>
      <c r="H5988" t="s">
        <v>132</v>
      </c>
      <c r="I5988" t="s">
        <v>16</v>
      </c>
      <c r="J5988">
        <v>5</v>
      </c>
      <c r="K5988" t="str">
        <f>IF(tickets_dataset[[#This Row],[status]] = "Closed", "Yes","No")</f>
        <v>No</v>
      </c>
      <c r="L5988" s="2">
        <f t="shared" si="372"/>
        <v>54</v>
      </c>
      <c r="M5988" t="str">
        <f t="shared" si="373"/>
        <v>Yes</v>
      </c>
      <c r="N5988" t="str">
        <f t="shared" si="374"/>
        <v>Mar</v>
      </c>
      <c r="O5988" s="2">
        <f t="shared" si="375"/>
        <v>2.25</v>
      </c>
      <c r="P5988" t="str">
        <f>VLOOKUP(G5988,Agents!A:E,4,FALSE)</f>
        <v>Team1</v>
      </c>
      <c r="Q5988" t="str">
        <f>VLOOKUP(G5988,Agents!A:E,5,FALSE)</f>
        <v>Junior</v>
      </c>
      <c r="R5988" t="str">
        <f>VLOOKUP(G5988,Agents!A:E,2,FALSE)</f>
        <v>Morning</v>
      </c>
    </row>
    <row r="5989" spans="1:18" x14ac:dyDescent="0.35">
      <c r="A5989" t="s">
        <v>9545</v>
      </c>
      <c r="B5989" t="s">
        <v>2984</v>
      </c>
      <c r="C5989" t="s">
        <v>22</v>
      </c>
      <c r="D5989" t="s">
        <v>13</v>
      </c>
      <c r="E5989" s="1">
        <v>46087.585416666669</v>
      </c>
      <c r="F5989" s="1">
        <v>46089.168749999997</v>
      </c>
      <c r="G5989" t="s">
        <v>137</v>
      </c>
      <c r="H5989" t="s">
        <v>15</v>
      </c>
      <c r="I5989" t="s">
        <v>16</v>
      </c>
      <c r="J5989">
        <v>4</v>
      </c>
      <c r="K5989" t="str">
        <f>IF(tickets_dataset[[#This Row],[status]] = "Closed", "Yes","No")</f>
        <v>Yes</v>
      </c>
      <c r="L5989" s="2">
        <f t="shared" si="372"/>
        <v>37.999999999883585</v>
      </c>
      <c r="M5989" t="str">
        <f t="shared" si="373"/>
        <v>No</v>
      </c>
      <c r="N5989" t="str">
        <f t="shared" si="374"/>
        <v>Mar</v>
      </c>
      <c r="O5989" s="2">
        <f t="shared" si="375"/>
        <v>1.5833333333284827</v>
      </c>
      <c r="P5989" t="str">
        <f>VLOOKUP(G5989,Agents!A:E,4,FALSE)</f>
        <v>Team5</v>
      </c>
      <c r="Q5989" t="str">
        <f>VLOOKUP(G5989,Agents!A:E,5,FALSE)</f>
        <v>Senior</v>
      </c>
      <c r="R5989" t="str">
        <f>VLOOKUP(G5989,Agents!A:E,2,FALSE)</f>
        <v>Night</v>
      </c>
    </row>
    <row r="5990" spans="1:18" x14ac:dyDescent="0.35">
      <c r="A5990" t="s">
        <v>9546</v>
      </c>
      <c r="B5990" t="s">
        <v>6659</v>
      </c>
      <c r="C5990" t="s">
        <v>50</v>
      </c>
      <c r="D5990" t="s">
        <v>38</v>
      </c>
      <c r="E5990" s="1">
        <v>46091.040277777778</v>
      </c>
      <c r="F5990" s="1">
        <v>46092.373611111114</v>
      </c>
      <c r="G5990" t="s">
        <v>67</v>
      </c>
      <c r="H5990" t="s">
        <v>28</v>
      </c>
      <c r="I5990" t="s">
        <v>16</v>
      </c>
      <c r="J5990">
        <v>5</v>
      </c>
      <c r="K5990" t="str">
        <f>IF(tickets_dataset[[#This Row],[status]] = "Closed", "Yes","No")</f>
        <v>No</v>
      </c>
      <c r="L5990" s="2">
        <f t="shared" si="372"/>
        <v>32.000000000058208</v>
      </c>
      <c r="M5990" t="str">
        <f t="shared" si="373"/>
        <v>No</v>
      </c>
      <c r="N5990" t="str">
        <f t="shared" si="374"/>
        <v>Mar</v>
      </c>
      <c r="O5990" s="2">
        <f t="shared" si="375"/>
        <v>1.3333333333357587</v>
      </c>
      <c r="P5990" t="str">
        <f>VLOOKUP(G5990,Agents!A:E,4,FALSE)</f>
        <v>Team5</v>
      </c>
      <c r="Q5990" t="str">
        <f>VLOOKUP(G5990,Agents!A:E,5,FALSE)</f>
        <v>Junior</v>
      </c>
      <c r="R5990" t="str">
        <f>VLOOKUP(G5990,Agents!A:E,2,FALSE)</f>
        <v>Evening</v>
      </c>
    </row>
    <row r="5991" spans="1:18" x14ac:dyDescent="0.35">
      <c r="A5991" t="s">
        <v>9547</v>
      </c>
      <c r="B5991" t="s">
        <v>5587</v>
      </c>
      <c r="C5991" t="s">
        <v>12</v>
      </c>
      <c r="D5991" t="s">
        <v>13</v>
      </c>
      <c r="E5991" s="1">
        <v>46082.704861111109</v>
      </c>
      <c r="F5991" s="1">
        <v>46084.163194444445</v>
      </c>
      <c r="G5991" t="s">
        <v>206</v>
      </c>
      <c r="H5991" t="s">
        <v>15</v>
      </c>
      <c r="I5991" t="s">
        <v>16</v>
      </c>
      <c r="J5991">
        <v>3</v>
      </c>
      <c r="K5991" t="str">
        <f>IF(tickets_dataset[[#This Row],[status]] = "Closed", "Yes","No")</f>
        <v>Yes</v>
      </c>
      <c r="L5991" s="2">
        <f t="shared" si="372"/>
        <v>35.000000000058208</v>
      </c>
      <c r="M5991" t="str">
        <f t="shared" si="373"/>
        <v>No</v>
      </c>
      <c r="N5991" t="str">
        <f t="shared" si="374"/>
        <v>Mar</v>
      </c>
      <c r="O5991" s="2">
        <f t="shared" si="375"/>
        <v>1.4583333333357587</v>
      </c>
      <c r="P5991" t="str">
        <f>VLOOKUP(G5991,Agents!A:E,4,FALSE)</f>
        <v>Team5</v>
      </c>
      <c r="Q5991" t="str">
        <f>VLOOKUP(G5991,Agents!A:E,5,FALSE)</f>
        <v>Junior</v>
      </c>
      <c r="R5991" t="str">
        <f>VLOOKUP(G5991,Agents!A:E,2,FALSE)</f>
        <v>Evening</v>
      </c>
    </row>
    <row r="5992" spans="1:18" x14ac:dyDescent="0.35">
      <c r="A5992" t="s">
        <v>9548</v>
      </c>
      <c r="B5992" t="s">
        <v>7949</v>
      </c>
      <c r="C5992" t="s">
        <v>22</v>
      </c>
      <c r="D5992" t="s">
        <v>13</v>
      </c>
      <c r="E5992" s="1">
        <v>46025.540972222225</v>
      </c>
      <c r="F5992" s="1">
        <v>46027.040972222225</v>
      </c>
      <c r="G5992" t="s">
        <v>128</v>
      </c>
      <c r="H5992" t="s">
        <v>15</v>
      </c>
      <c r="I5992" t="s">
        <v>16</v>
      </c>
      <c r="J5992">
        <v>4</v>
      </c>
      <c r="K5992" t="str">
        <f>IF(tickets_dataset[[#This Row],[status]] = "Closed", "Yes","No")</f>
        <v>Yes</v>
      </c>
      <c r="L5992" s="2">
        <f t="shared" si="372"/>
        <v>36</v>
      </c>
      <c r="M5992" t="str">
        <f t="shared" si="373"/>
        <v>No</v>
      </c>
      <c r="N5992" t="str">
        <f t="shared" si="374"/>
        <v>Jan</v>
      </c>
      <c r="O5992" s="2">
        <f t="shared" si="375"/>
        <v>1.5</v>
      </c>
      <c r="P5992" t="str">
        <f>VLOOKUP(G5992,Agents!A:E,4,FALSE)</f>
        <v>Team4</v>
      </c>
      <c r="Q5992" t="str">
        <f>VLOOKUP(G5992,Agents!A:E,5,FALSE)</f>
        <v>Mid</v>
      </c>
      <c r="R5992" t="str">
        <f>VLOOKUP(G5992,Agents!A:E,2,FALSE)</f>
        <v>Night</v>
      </c>
    </row>
    <row r="5993" spans="1:18" x14ac:dyDescent="0.35">
      <c r="A5993" t="s">
        <v>9549</v>
      </c>
      <c r="B5993" t="s">
        <v>1758</v>
      </c>
      <c r="C5993" t="s">
        <v>50</v>
      </c>
      <c r="D5993" t="s">
        <v>26</v>
      </c>
      <c r="E5993" s="1">
        <v>46029.770833333336</v>
      </c>
      <c r="F5993" s="1">
        <v>46030.770833333336</v>
      </c>
      <c r="G5993" t="s">
        <v>234</v>
      </c>
      <c r="H5993" t="s">
        <v>15</v>
      </c>
      <c r="I5993" t="s">
        <v>16</v>
      </c>
      <c r="J5993">
        <v>4</v>
      </c>
      <c r="K5993" t="str">
        <f>IF(tickets_dataset[[#This Row],[status]] = "Closed", "Yes","No")</f>
        <v>Yes</v>
      </c>
      <c r="L5993" s="2">
        <f t="shared" si="372"/>
        <v>24</v>
      </c>
      <c r="M5993" t="str">
        <f t="shared" si="373"/>
        <v>No</v>
      </c>
      <c r="N5993" t="str">
        <f t="shared" si="374"/>
        <v>Jan</v>
      </c>
      <c r="O5993" s="2">
        <f t="shared" si="375"/>
        <v>1</v>
      </c>
      <c r="P5993" t="str">
        <f>VLOOKUP(G5993,Agents!A:E,4,FALSE)</f>
        <v>Team5</v>
      </c>
      <c r="Q5993" t="str">
        <f>VLOOKUP(G5993,Agents!A:E,5,FALSE)</f>
        <v>Senior</v>
      </c>
      <c r="R5993" t="str">
        <f>VLOOKUP(G5993,Agents!A:E,2,FALSE)</f>
        <v>Night</v>
      </c>
    </row>
    <row r="5994" spans="1:18" x14ac:dyDescent="0.35">
      <c r="A5994" t="s">
        <v>9550</v>
      </c>
      <c r="B5994" t="s">
        <v>3391</v>
      </c>
      <c r="C5994" t="s">
        <v>76</v>
      </c>
      <c r="D5994" t="s">
        <v>26</v>
      </c>
      <c r="E5994" s="1">
        <v>46097.00277777778</v>
      </c>
      <c r="F5994" s="1">
        <v>46098.37777777778</v>
      </c>
      <c r="G5994" t="s">
        <v>119</v>
      </c>
      <c r="H5994" t="s">
        <v>15</v>
      </c>
      <c r="I5994" t="s">
        <v>16</v>
      </c>
      <c r="J5994">
        <v>5</v>
      </c>
      <c r="K5994" t="str">
        <f>IF(tickets_dataset[[#This Row],[status]] = "Closed", "Yes","No")</f>
        <v>Yes</v>
      </c>
      <c r="L5994" s="2">
        <f t="shared" si="372"/>
        <v>33</v>
      </c>
      <c r="M5994" t="str">
        <f t="shared" si="373"/>
        <v>No</v>
      </c>
      <c r="N5994" t="str">
        <f t="shared" si="374"/>
        <v>Mar</v>
      </c>
      <c r="O5994" s="2">
        <f t="shared" si="375"/>
        <v>1.375</v>
      </c>
      <c r="P5994" t="str">
        <f>VLOOKUP(G5994,Agents!A:E,4,FALSE)</f>
        <v>Team1</v>
      </c>
      <c r="Q5994" t="str">
        <f>VLOOKUP(G5994,Agents!A:E,5,FALSE)</f>
        <v>Junior</v>
      </c>
      <c r="R5994" t="str">
        <f>VLOOKUP(G5994,Agents!A:E,2,FALSE)</f>
        <v>Morning</v>
      </c>
    </row>
    <row r="5995" spans="1:18" x14ac:dyDescent="0.35">
      <c r="A5995" t="s">
        <v>9551</v>
      </c>
      <c r="B5995" t="s">
        <v>3627</v>
      </c>
      <c r="C5995" t="s">
        <v>34</v>
      </c>
      <c r="D5995" t="s">
        <v>13</v>
      </c>
      <c r="E5995" s="1">
        <v>46027.689583333333</v>
      </c>
      <c r="F5995" s="1">
        <v>46028.814583333333</v>
      </c>
      <c r="G5995" t="s">
        <v>131</v>
      </c>
      <c r="H5995" t="s">
        <v>15</v>
      </c>
      <c r="I5995" t="s">
        <v>16</v>
      </c>
      <c r="J5995">
        <v>5</v>
      </c>
      <c r="K5995" t="str">
        <f>IF(tickets_dataset[[#This Row],[status]] = "Closed", "Yes","No")</f>
        <v>Yes</v>
      </c>
      <c r="L5995" s="2">
        <f t="shared" si="372"/>
        <v>27</v>
      </c>
      <c r="M5995" t="str">
        <f t="shared" si="373"/>
        <v>No</v>
      </c>
      <c r="N5995" t="str">
        <f t="shared" si="374"/>
        <v>Jan</v>
      </c>
      <c r="O5995" s="2">
        <f t="shared" si="375"/>
        <v>1.125</v>
      </c>
      <c r="P5995" t="str">
        <f>VLOOKUP(G5995,Agents!A:E,4,FALSE)</f>
        <v>Team4</v>
      </c>
      <c r="Q5995" t="str">
        <f>VLOOKUP(G5995,Agents!A:E,5,FALSE)</f>
        <v>Junior</v>
      </c>
      <c r="R5995" t="str">
        <f>VLOOKUP(G5995,Agents!A:E,2,FALSE)</f>
        <v>Night</v>
      </c>
    </row>
    <row r="5996" spans="1:18" x14ac:dyDescent="0.35">
      <c r="A5996" t="s">
        <v>9552</v>
      </c>
      <c r="B5996" t="s">
        <v>5345</v>
      </c>
      <c r="C5996" t="s">
        <v>22</v>
      </c>
      <c r="D5996" t="s">
        <v>38</v>
      </c>
      <c r="E5996" s="1">
        <v>46033.068055555559</v>
      </c>
      <c r="F5996" s="1">
        <v>46036.401388888888</v>
      </c>
      <c r="G5996" t="s">
        <v>206</v>
      </c>
      <c r="H5996" t="s">
        <v>28</v>
      </c>
      <c r="I5996" t="s">
        <v>16</v>
      </c>
      <c r="J5996">
        <v>4</v>
      </c>
      <c r="K5996" t="str">
        <f>IF(tickets_dataset[[#This Row],[status]] = "Closed", "Yes","No")</f>
        <v>No</v>
      </c>
      <c r="L5996" s="2">
        <f t="shared" si="372"/>
        <v>79.999999999883585</v>
      </c>
      <c r="M5996" t="str">
        <f t="shared" si="373"/>
        <v>Yes</v>
      </c>
      <c r="N5996" t="str">
        <f t="shared" si="374"/>
        <v>Jan</v>
      </c>
      <c r="O5996" s="2">
        <f t="shared" si="375"/>
        <v>3.3333333333284827</v>
      </c>
      <c r="P5996" t="str">
        <f>VLOOKUP(G5996,Agents!A:E,4,FALSE)</f>
        <v>Team5</v>
      </c>
      <c r="Q5996" t="str">
        <f>VLOOKUP(G5996,Agents!A:E,5,FALSE)</f>
        <v>Junior</v>
      </c>
      <c r="R5996" t="str">
        <f>VLOOKUP(G5996,Agents!A:E,2,FALSE)</f>
        <v>Evening</v>
      </c>
    </row>
    <row r="5997" spans="1:18" x14ac:dyDescent="0.35">
      <c r="A5997" t="s">
        <v>9553</v>
      </c>
      <c r="B5997" t="s">
        <v>5620</v>
      </c>
      <c r="C5997" t="s">
        <v>76</v>
      </c>
      <c r="D5997" t="s">
        <v>26</v>
      </c>
      <c r="E5997" s="1">
        <v>46095.269444444442</v>
      </c>
      <c r="F5997" s="1">
        <v>46098.227777777778</v>
      </c>
      <c r="G5997" t="s">
        <v>273</v>
      </c>
      <c r="H5997" t="s">
        <v>28</v>
      </c>
      <c r="I5997" t="s">
        <v>16</v>
      </c>
      <c r="J5997">
        <v>5</v>
      </c>
      <c r="K5997" t="str">
        <f>IF(tickets_dataset[[#This Row],[status]] = "Closed", "Yes","No")</f>
        <v>No</v>
      </c>
      <c r="L5997" s="2">
        <f t="shared" si="372"/>
        <v>71.000000000058208</v>
      </c>
      <c r="M5997" t="str">
        <f t="shared" si="373"/>
        <v>Yes</v>
      </c>
      <c r="N5997" t="str">
        <f t="shared" si="374"/>
        <v>Mar</v>
      </c>
      <c r="O5997" s="2">
        <f t="shared" si="375"/>
        <v>2.9583333333357587</v>
      </c>
      <c r="P5997" t="str">
        <f>VLOOKUP(G5997,Agents!A:E,4,FALSE)</f>
        <v>Team3</v>
      </c>
      <c r="Q5997" t="str">
        <f>VLOOKUP(G5997,Agents!A:E,5,FALSE)</f>
        <v>Senior</v>
      </c>
      <c r="R5997" t="str">
        <f>VLOOKUP(G5997,Agents!A:E,2,FALSE)</f>
        <v>Evening</v>
      </c>
    </row>
    <row r="5998" spans="1:18" x14ac:dyDescent="0.35">
      <c r="A5998" t="s">
        <v>9554</v>
      </c>
      <c r="B5998" t="s">
        <v>5064</v>
      </c>
      <c r="C5998" t="s">
        <v>34</v>
      </c>
      <c r="D5998" t="s">
        <v>26</v>
      </c>
      <c r="E5998" s="1">
        <v>46038.00277777778</v>
      </c>
      <c r="F5998" s="1">
        <v>46040.669444444444</v>
      </c>
      <c r="G5998" t="s">
        <v>131</v>
      </c>
      <c r="H5998" t="s">
        <v>28</v>
      </c>
      <c r="I5998" t="s">
        <v>16</v>
      </c>
      <c r="J5998">
        <v>5</v>
      </c>
      <c r="K5998" t="str">
        <f>IF(tickets_dataset[[#This Row],[status]] = "Closed", "Yes","No")</f>
        <v>No</v>
      </c>
      <c r="L5998" s="2">
        <f t="shared" si="372"/>
        <v>63.999999999941792</v>
      </c>
      <c r="M5998" t="str">
        <f t="shared" si="373"/>
        <v>Yes</v>
      </c>
      <c r="N5998" t="str">
        <f t="shared" si="374"/>
        <v>Jan</v>
      </c>
      <c r="O5998" s="2">
        <f t="shared" si="375"/>
        <v>2.6666666666642413</v>
      </c>
      <c r="P5998" t="str">
        <f>VLOOKUP(G5998,Agents!A:E,4,FALSE)</f>
        <v>Team4</v>
      </c>
      <c r="Q5998" t="str">
        <f>VLOOKUP(G5998,Agents!A:E,5,FALSE)</f>
        <v>Junior</v>
      </c>
      <c r="R5998" t="str">
        <f>VLOOKUP(G5998,Agents!A:E,2,FALSE)</f>
        <v>Night</v>
      </c>
    </row>
    <row r="5999" spans="1:18" x14ac:dyDescent="0.35">
      <c r="A5999" t="s">
        <v>9555</v>
      </c>
      <c r="B5999" t="s">
        <v>960</v>
      </c>
      <c r="C5999" t="s">
        <v>22</v>
      </c>
      <c r="D5999" t="s">
        <v>26</v>
      </c>
      <c r="E5999" s="1">
        <v>46108.847916666666</v>
      </c>
      <c r="F5999" s="1">
        <v>46111.806250000001</v>
      </c>
      <c r="G5999" t="s">
        <v>27</v>
      </c>
      <c r="H5999" t="s">
        <v>15</v>
      </c>
      <c r="I5999" t="s">
        <v>16</v>
      </c>
      <c r="J5999">
        <v>3</v>
      </c>
      <c r="K5999" t="str">
        <f>IF(tickets_dataset[[#This Row],[status]] = "Closed", "Yes","No")</f>
        <v>Yes</v>
      </c>
      <c r="L5999" s="2">
        <f t="shared" si="372"/>
        <v>71.000000000058208</v>
      </c>
      <c r="M5999" t="str">
        <f t="shared" si="373"/>
        <v>Yes</v>
      </c>
      <c r="N5999" t="str">
        <f t="shared" si="374"/>
        <v>Mar</v>
      </c>
      <c r="O5999" s="2">
        <f t="shared" si="375"/>
        <v>2.9583333333357587</v>
      </c>
      <c r="P5999" t="str">
        <f>VLOOKUP(G5999,Agents!A:E,4,FALSE)</f>
        <v>Team5</v>
      </c>
      <c r="Q5999" t="str">
        <f>VLOOKUP(G5999,Agents!A:E,5,FALSE)</f>
        <v>Senior</v>
      </c>
      <c r="R5999" t="str">
        <f>VLOOKUP(G5999,Agents!A:E,2,FALSE)</f>
        <v>Morning</v>
      </c>
    </row>
    <row r="6000" spans="1:18" x14ac:dyDescent="0.35">
      <c r="A6000" t="s">
        <v>9556</v>
      </c>
      <c r="B6000" t="s">
        <v>1004</v>
      </c>
      <c r="C6000" t="s">
        <v>50</v>
      </c>
      <c r="D6000" t="s">
        <v>38</v>
      </c>
      <c r="E6000" s="1">
        <v>46024.059027777781</v>
      </c>
      <c r="F6000" s="1">
        <v>46025.142361111109</v>
      </c>
      <c r="G6000" t="s">
        <v>221</v>
      </c>
      <c r="H6000" t="s">
        <v>15</v>
      </c>
      <c r="I6000" t="s">
        <v>16</v>
      </c>
      <c r="J6000">
        <v>5</v>
      </c>
      <c r="K6000" t="str">
        <f>IF(tickets_dataset[[#This Row],[status]] = "Closed", "Yes","No")</f>
        <v>Yes</v>
      </c>
      <c r="L6000" s="2">
        <f t="shared" si="372"/>
        <v>25.999999999883585</v>
      </c>
      <c r="M6000" t="str">
        <f t="shared" si="373"/>
        <v>No</v>
      </c>
      <c r="N6000" t="str">
        <f t="shared" si="374"/>
        <v>Jan</v>
      </c>
      <c r="O6000" s="2">
        <f t="shared" si="375"/>
        <v>1.0833333333284827</v>
      </c>
      <c r="P6000" t="str">
        <f>VLOOKUP(G6000,Agents!A:E,4,FALSE)</f>
        <v>Team4</v>
      </c>
      <c r="Q6000" t="str">
        <f>VLOOKUP(G6000,Agents!A:E,5,FALSE)</f>
        <v>Senior</v>
      </c>
      <c r="R6000" t="str">
        <f>VLOOKUP(G6000,Agents!A:E,2,FALSE)</f>
        <v>Morning</v>
      </c>
    </row>
    <row r="6001" spans="1:18" x14ac:dyDescent="0.35">
      <c r="A6001" t="s">
        <v>9557</v>
      </c>
      <c r="B6001" t="s">
        <v>6394</v>
      </c>
      <c r="C6001" t="s">
        <v>12</v>
      </c>
      <c r="D6001" t="s">
        <v>13</v>
      </c>
      <c r="E6001" s="1">
        <v>46101.852083333331</v>
      </c>
      <c r="F6001" s="1">
        <v>46102.227083333331</v>
      </c>
      <c r="G6001" t="s">
        <v>137</v>
      </c>
      <c r="H6001" t="s">
        <v>15</v>
      </c>
      <c r="I6001" t="s">
        <v>16</v>
      </c>
      <c r="J6001">
        <v>4</v>
      </c>
      <c r="K6001" t="str">
        <f>IF(tickets_dataset[[#This Row],[status]] = "Closed", "Yes","No")</f>
        <v>Yes</v>
      </c>
      <c r="L6001" s="2">
        <f t="shared" si="372"/>
        <v>9</v>
      </c>
      <c r="M6001" t="str">
        <f t="shared" si="373"/>
        <v>No</v>
      </c>
      <c r="N6001" t="str">
        <f t="shared" si="374"/>
        <v>Mar</v>
      </c>
      <c r="O6001" s="2">
        <f t="shared" si="375"/>
        <v>0.375</v>
      </c>
      <c r="P6001" t="str">
        <f>VLOOKUP(G6001,Agents!A:E,4,FALSE)</f>
        <v>Team5</v>
      </c>
      <c r="Q6001" t="str">
        <f>VLOOKUP(G6001,Agents!A:E,5,FALSE)</f>
        <v>Senior</v>
      </c>
      <c r="R6001" t="str">
        <f>VLOOKUP(G6001,Agents!A:E,2,FALSE)</f>
        <v>Night</v>
      </c>
    </row>
    <row r="6002" spans="1:18" x14ac:dyDescent="0.35">
      <c r="A6002" t="s">
        <v>9558</v>
      </c>
      <c r="B6002" t="s">
        <v>2133</v>
      </c>
      <c r="C6002" t="s">
        <v>50</v>
      </c>
      <c r="D6002" t="s">
        <v>38</v>
      </c>
      <c r="E6002" s="1">
        <v>46023.281944444447</v>
      </c>
      <c r="F6002" s="1">
        <v>46025.115277777775</v>
      </c>
      <c r="G6002" t="s">
        <v>357</v>
      </c>
      <c r="H6002" t="s">
        <v>15</v>
      </c>
      <c r="I6002" t="s">
        <v>16</v>
      </c>
      <c r="J6002">
        <v>5</v>
      </c>
      <c r="K6002" t="str">
        <f>IF(tickets_dataset[[#This Row],[status]] = "Closed", "Yes","No")</f>
        <v>Yes</v>
      </c>
      <c r="L6002" s="2">
        <f t="shared" si="372"/>
        <v>43.999999999883585</v>
      </c>
      <c r="M6002" t="str">
        <f t="shared" si="373"/>
        <v>No</v>
      </c>
      <c r="N6002" t="str">
        <f t="shared" si="374"/>
        <v>Jan</v>
      </c>
      <c r="O6002" s="2">
        <f t="shared" si="375"/>
        <v>1.8333333333284827</v>
      </c>
      <c r="P6002" t="str">
        <f>VLOOKUP(G6002,Agents!A:E,4,FALSE)</f>
        <v>Team1</v>
      </c>
      <c r="Q6002" t="str">
        <f>VLOOKUP(G6002,Agents!A:E,5,FALSE)</f>
        <v>Mid</v>
      </c>
      <c r="R6002" t="str">
        <f>VLOOKUP(G6002,Agents!A:E,2,FALSE)</f>
        <v>Morning</v>
      </c>
    </row>
    <row r="6003" spans="1:18" x14ac:dyDescent="0.35">
      <c r="A6003" t="s">
        <v>9559</v>
      </c>
      <c r="B6003" t="s">
        <v>9560</v>
      </c>
      <c r="C6003" t="s">
        <v>34</v>
      </c>
      <c r="D6003" t="s">
        <v>13</v>
      </c>
      <c r="E6003" s="1">
        <v>46063.231944444444</v>
      </c>
      <c r="F6003" s="1">
        <v>46064.856944444444</v>
      </c>
      <c r="G6003" t="s">
        <v>27</v>
      </c>
      <c r="H6003" t="s">
        <v>15</v>
      </c>
      <c r="I6003" t="s">
        <v>16</v>
      </c>
      <c r="J6003">
        <v>3</v>
      </c>
      <c r="K6003" t="str">
        <f>IF(tickets_dataset[[#This Row],[status]] = "Closed", "Yes","No")</f>
        <v>Yes</v>
      </c>
      <c r="L6003" s="2">
        <f t="shared" si="372"/>
        <v>39</v>
      </c>
      <c r="M6003" t="str">
        <f t="shared" si="373"/>
        <v>No</v>
      </c>
      <c r="N6003" t="str">
        <f t="shared" si="374"/>
        <v>Feb</v>
      </c>
      <c r="O6003" s="2">
        <f t="shared" si="375"/>
        <v>1.625</v>
      </c>
      <c r="P6003" t="str">
        <f>VLOOKUP(G6003,Agents!A:E,4,FALSE)</f>
        <v>Team5</v>
      </c>
      <c r="Q6003" t="str">
        <f>VLOOKUP(G6003,Agents!A:E,5,FALSE)</f>
        <v>Senior</v>
      </c>
      <c r="R6003" t="str">
        <f>VLOOKUP(G6003,Agents!A:E,2,FALSE)</f>
        <v>Morning</v>
      </c>
    </row>
    <row r="6004" spans="1:18" x14ac:dyDescent="0.35">
      <c r="A6004" t="s">
        <v>9561</v>
      </c>
      <c r="B6004" t="s">
        <v>9562</v>
      </c>
      <c r="C6004" t="s">
        <v>76</v>
      </c>
      <c r="D6004" t="s">
        <v>26</v>
      </c>
      <c r="E6004" s="1">
        <v>46074.697916666664</v>
      </c>
      <c r="F6004" s="1">
        <v>46075.947916666664</v>
      </c>
      <c r="G6004" t="s">
        <v>206</v>
      </c>
      <c r="H6004" t="s">
        <v>15</v>
      </c>
      <c r="I6004" t="s">
        <v>16</v>
      </c>
      <c r="J6004">
        <v>4</v>
      </c>
      <c r="K6004" t="str">
        <f>IF(tickets_dataset[[#This Row],[status]] = "Closed", "Yes","No")</f>
        <v>Yes</v>
      </c>
      <c r="L6004" s="2">
        <f t="shared" si="372"/>
        <v>30</v>
      </c>
      <c r="M6004" t="str">
        <f t="shared" si="373"/>
        <v>No</v>
      </c>
      <c r="N6004" t="str">
        <f t="shared" si="374"/>
        <v>Feb</v>
      </c>
      <c r="O6004" s="2">
        <f t="shared" si="375"/>
        <v>1.25</v>
      </c>
      <c r="P6004" t="str">
        <f>VLOOKUP(G6004,Agents!A:E,4,FALSE)</f>
        <v>Team5</v>
      </c>
      <c r="Q6004" t="str">
        <f>VLOOKUP(G6004,Agents!A:E,5,FALSE)</f>
        <v>Junior</v>
      </c>
      <c r="R6004" t="str">
        <f>VLOOKUP(G6004,Agents!A:E,2,FALSE)</f>
        <v>Evening</v>
      </c>
    </row>
    <row r="6005" spans="1:18" x14ac:dyDescent="0.35">
      <c r="A6005" t="s">
        <v>9563</v>
      </c>
      <c r="B6005" t="s">
        <v>4877</v>
      </c>
      <c r="C6005" t="s">
        <v>34</v>
      </c>
      <c r="D6005" t="s">
        <v>13</v>
      </c>
      <c r="E6005" s="1">
        <v>46093.451388888891</v>
      </c>
      <c r="F6005" s="1">
        <v>46093.909722222219</v>
      </c>
      <c r="G6005" t="s">
        <v>170</v>
      </c>
      <c r="H6005" t="s">
        <v>28</v>
      </c>
      <c r="I6005" t="s">
        <v>16</v>
      </c>
      <c r="J6005">
        <v>4</v>
      </c>
      <c r="K6005" t="str">
        <f>IF(tickets_dataset[[#This Row],[status]] = "Closed", "Yes","No")</f>
        <v>No</v>
      </c>
      <c r="L6005" s="2">
        <f t="shared" si="372"/>
        <v>10.999999999883585</v>
      </c>
      <c r="M6005" t="str">
        <f t="shared" si="373"/>
        <v>No</v>
      </c>
      <c r="N6005" t="str">
        <f t="shared" si="374"/>
        <v>Mar</v>
      </c>
      <c r="O6005" s="2">
        <f t="shared" si="375"/>
        <v>0.45833333332848269</v>
      </c>
      <c r="P6005" t="str">
        <f>VLOOKUP(G6005,Agents!A:E,4,FALSE)</f>
        <v>Team5</v>
      </c>
      <c r="Q6005" t="str">
        <f>VLOOKUP(G6005,Agents!A:E,5,FALSE)</f>
        <v>Junior</v>
      </c>
      <c r="R6005" t="str">
        <f>VLOOKUP(G6005,Agents!A:E,2,FALSE)</f>
        <v>Night</v>
      </c>
    </row>
    <row r="6006" spans="1:18" x14ac:dyDescent="0.35">
      <c r="A6006" t="s">
        <v>9564</v>
      </c>
      <c r="B6006" t="s">
        <v>6300</v>
      </c>
      <c r="C6006" t="s">
        <v>34</v>
      </c>
      <c r="D6006" t="s">
        <v>13</v>
      </c>
      <c r="E6006" s="1">
        <v>46024.561805555553</v>
      </c>
      <c r="F6006" s="1">
        <v>46025.686805555553</v>
      </c>
      <c r="G6006" t="s">
        <v>128</v>
      </c>
      <c r="H6006" t="s">
        <v>15</v>
      </c>
      <c r="I6006" t="s">
        <v>16</v>
      </c>
      <c r="J6006">
        <v>4</v>
      </c>
      <c r="K6006" t="str">
        <f>IF(tickets_dataset[[#This Row],[status]] = "Closed", "Yes","No")</f>
        <v>Yes</v>
      </c>
      <c r="L6006" s="2">
        <f t="shared" si="372"/>
        <v>27</v>
      </c>
      <c r="M6006" t="str">
        <f t="shared" si="373"/>
        <v>No</v>
      </c>
      <c r="N6006" t="str">
        <f t="shared" si="374"/>
        <v>Jan</v>
      </c>
      <c r="O6006" s="2">
        <f t="shared" si="375"/>
        <v>1.125</v>
      </c>
      <c r="P6006" t="str">
        <f>VLOOKUP(G6006,Agents!A:E,4,FALSE)</f>
        <v>Team4</v>
      </c>
      <c r="Q6006" t="str">
        <f>VLOOKUP(G6006,Agents!A:E,5,FALSE)</f>
        <v>Mid</v>
      </c>
      <c r="R6006" t="str">
        <f>VLOOKUP(G6006,Agents!A:E,2,FALSE)</f>
        <v>Night</v>
      </c>
    </row>
    <row r="6007" spans="1:18" x14ac:dyDescent="0.35">
      <c r="A6007" t="s">
        <v>9565</v>
      </c>
      <c r="B6007" t="s">
        <v>1518</v>
      </c>
      <c r="C6007" t="s">
        <v>76</v>
      </c>
      <c r="D6007" t="s">
        <v>38</v>
      </c>
      <c r="E6007" s="1">
        <v>46107.145833333336</v>
      </c>
      <c r="F6007" s="1">
        <v>46108.3125</v>
      </c>
      <c r="G6007" t="s">
        <v>39</v>
      </c>
      <c r="H6007" t="s">
        <v>15</v>
      </c>
      <c r="I6007" t="s">
        <v>16</v>
      </c>
      <c r="J6007">
        <v>4</v>
      </c>
      <c r="K6007" t="str">
        <f>IF(tickets_dataset[[#This Row],[status]] = "Closed", "Yes","No")</f>
        <v>Yes</v>
      </c>
      <c r="L6007" s="2">
        <f t="shared" si="372"/>
        <v>27.999999999941792</v>
      </c>
      <c r="M6007" t="str">
        <f t="shared" si="373"/>
        <v>No</v>
      </c>
      <c r="N6007" t="str">
        <f t="shared" si="374"/>
        <v>Mar</v>
      </c>
      <c r="O6007" s="2">
        <f t="shared" si="375"/>
        <v>1.1666666666642413</v>
      </c>
      <c r="P6007" t="str">
        <f>VLOOKUP(G6007,Agents!A:E,4,FALSE)</f>
        <v>Team3</v>
      </c>
      <c r="Q6007" t="str">
        <f>VLOOKUP(G6007,Agents!A:E,5,FALSE)</f>
        <v>Mid</v>
      </c>
      <c r="R6007" t="str">
        <f>VLOOKUP(G6007,Agents!A:E,2,FALSE)</f>
        <v>Night</v>
      </c>
    </row>
    <row r="6008" spans="1:18" x14ac:dyDescent="0.35">
      <c r="A6008" t="s">
        <v>9566</v>
      </c>
      <c r="B6008" t="s">
        <v>4696</v>
      </c>
      <c r="C6008" t="s">
        <v>12</v>
      </c>
      <c r="D6008" t="s">
        <v>26</v>
      </c>
      <c r="E6008" s="1">
        <v>46064.665277777778</v>
      </c>
      <c r="F6008" s="1">
        <v>46065.331944444442</v>
      </c>
      <c r="G6008" t="s">
        <v>137</v>
      </c>
      <c r="H6008" t="s">
        <v>15</v>
      </c>
      <c r="I6008" t="s">
        <v>16</v>
      </c>
      <c r="J6008">
        <v>4</v>
      </c>
      <c r="K6008" t="str">
        <f>IF(tickets_dataset[[#This Row],[status]] = "Closed", "Yes","No")</f>
        <v>Yes</v>
      </c>
      <c r="L6008" s="2">
        <f t="shared" si="372"/>
        <v>15.999999999941792</v>
      </c>
      <c r="M6008" t="str">
        <f t="shared" si="373"/>
        <v>No</v>
      </c>
      <c r="N6008" t="str">
        <f t="shared" si="374"/>
        <v>Feb</v>
      </c>
      <c r="O6008" s="2">
        <f t="shared" si="375"/>
        <v>0.66666666666424135</v>
      </c>
      <c r="P6008" t="str">
        <f>VLOOKUP(G6008,Agents!A:E,4,FALSE)</f>
        <v>Team5</v>
      </c>
      <c r="Q6008" t="str">
        <f>VLOOKUP(G6008,Agents!A:E,5,FALSE)</f>
        <v>Senior</v>
      </c>
      <c r="R6008" t="str">
        <f>VLOOKUP(G6008,Agents!A:E,2,FALSE)</f>
        <v>Night</v>
      </c>
    </row>
    <row r="6009" spans="1:18" x14ac:dyDescent="0.35">
      <c r="A6009" t="s">
        <v>9567</v>
      </c>
      <c r="B6009" t="s">
        <v>4965</v>
      </c>
      <c r="C6009" t="s">
        <v>76</v>
      </c>
      <c r="D6009" t="s">
        <v>26</v>
      </c>
      <c r="E6009" s="1">
        <v>46047.505555555559</v>
      </c>
      <c r="F6009" s="1">
        <v>46048.505555555559</v>
      </c>
      <c r="G6009" t="s">
        <v>80</v>
      </c>
      <c r="H6009" t="s">
        <v>15</v>
      </c>
      <c r="I6009" t="s">
        <v>16</v>
      </c>
      <c r="J6009">
        <v>3</v>
      </c>
      <c r="K6009" t="str">
        <f>IF(tickets_dataset[[#This Row],[status]] = "Closed", "Yes","No")</f>
        <v>Yes</v>
      </c>
      <c r="L6009" s="2">
        <f t="shared" si="372"/>
        <v>24</v>
      </c>
      <c r="M6009" t="str">
        <f t="shared" si="373"/>
        <v>No</v>
      </c>
      <c r="N6009" t="str">
        <f t="shared" si="374"/>
        <v>Jan</v>
      </c>
      <c r="O6009" s="2">
        <f t="shared" si="375"/>
        <v>1</v>
      </c>
      <c r="P6009" t="str">
        <f>VLOOKUP(G6009,Agents!A:E,4,FALSE)</f>
        <v>Team3</v>
      </c>
      <c r="Q6009" t="str">
        <f>VLOOKUP(G6009,Agents!A:E,5,FALSE)</f>
        <v>Junior</v>
      </c>
      <c r="R6009" t="str">
        <f>VLOOKUP(G6009,Agents!A:E,2,FALSE)</f>
        <v>Evening</v>
      </c>
    </row>
    <row r="6010" spans="1:18" x14ac:dyDescent="0.35">
      <c r="A6010" t="s">
        <v>9568</v>
      </c>
      <c r="B6010" t="s">
        <v>9569</v>
      </c>
      <c r="C6010" t="s">
        <v>12</v>
      </c>
      <c r="D6010" t="s">
        <v>38</v>
      </c>
      <c r="E6010" s="1">
        <v>46063.966666666667</v>
      </c>
      <c r="F6010" s="1">
        <v>46067.716666666667</v>
      </c>
      <c r="G6010" t="s">
        <v>59</v>
      </c>
      <c r="H6010" t="s">
        <v>15</v>
      </c>
      <c r="I6010" t="s">
        <v>16</v>
      </c>
      <c r="J6010">
        <v>4</v>
      </c>
      <c r="K6010" t="str">
        <f>IF(tickets_dataset[[#This Row],[status]] = "Closed", "Yes","No")</f>
        <v>Yes</v>
      </c>
      <c r="L6010" s="2">
        <f t="shared" si="372"/>
        <v>90</v>
      </c>
      <c r="M6010" t="str">
        <f t="shared" si="373"/>
        <v>Yes</v>
      </c>
      <c r="N6010" t="str">
        <f t="shared" si="374"/>
        <v>Feb</v>
      </c>
      <c r="O6010" s="2">
        <f t="shared" si="375"/>
        <v>3.75</v>
      </c>
      <c r="P6010" t="str">
        <f>VLOOKUP(G6010,Agents!A:E,4,FALSE)</f>
        <v>Team3</v>
      </c>
      <c r="Q6010" t="str">
        <f>VLOOKUP(G6010,Agents!A:E,5,FALSE)</f>
        <v>Senior</v>
      </c>
      <c r="R6010" t="str">
        <f>VLOOKUP(G6010,Agents!A:E,2,FALSE)</f>
        <v>Night</v>
      </c>
    </row>
    <row r="6011" spans="1:18" x14ac:dyDescent="0.35">
      <c r="A6011" t="s">
        <v>9570</v>
      </c>
      <c r="B6011" t="s">
        <v>9571</v>
      </c>
      <c r="C6011" t="s">
        <v>22</v>
      </c>
      <c r="D6011" t="s">
        <v>26</v>
      </c>
      <c r="E6011" s="1">
        <v>46061.887499999997</v>
      </c>
      <c r="F6011" s="1">
        <v>46064.137499999997</v>
      </c>
      <c r="G6011" t="s">
        <v>170</v>
      </c>
      <c r="H6011" t="s">
        <v>15</v>
      </c>
      <c r="I6011" t="s">
        <v>16</v>
      </c>
      <c r="J6011">
        <v>4</v>
      </c>
      <c r="K6011" t="str">
        <f>IF(tickets_dataset[[#This Row],[status]] = "Closed", "Yes","No")</f>
        <v>Yes</v>
      </c>
      <c r="L6011" s="2">
        <f t="shared" si="372"/>
        <v>54</v>
      </c>
      <c r="M6011" t="str">
        <f t="shared" si="373"/>
        <v>Yes</v>
      </c>
      <c r="N6011" t="str">
        <f t="shared" si="374"/>
        <v>Feb</v>
      </c>
      <c r="O6011" s="2">
        <f t="shared" si="375"/>
        <v>2.25</v>
      </c>
      <c r="P6011" t="str">
        <f>VLOOKUP(G6011,Agents!A:E,4,FALSE)</f>
        <v>Team5</v>
      </c>
      <c r="Q6011" t="str">
        <f>VLOOKUP(G6011,Agents!A:E,5,FALSE)</f>
        <v>Junior</v>
      </c>
      <c r="R6011" t="str">
        <f>VLOOKUP(G6011,Agents!A:E,2,FALSE)</f>
        <v>Night</v>
      </c>
    </row>
    <row r="6012" spans="1:18" x14ac:dyDescent="0.35">
      <c r="A6012" t="s">
        <v>9572</v>
      </c>
      <c r="B6012" t="s">
        <v>9573</v>
      </c>
      <c r="C6012" t="s">
        <v>50</v>
      </c>
      <c r="D6012" t="s">
        <v>13</v>
      </c>
      <c r="E6012" s="1">
        <v>46051.554861111108</v>
      </c>
      <c r="F6012" s="1">
        <v>46052.388194444444</v>
      </c>
      <c r="G6012" t="s">
        <v>45</v>
      </c>
      <c r="H6012" t="s">
        <v>28</v>
      </c>
      <c r="I6012" t="s">
        <v>68</v>
      </c>
      <c r="J6012">
        <v>3</v>
      </c>
      <c r="K6012" t="str">
        <f>IF(tickets_dataset[[#This Row],[status]] = "Closed", "Yes","No")</f>
        <v>No</v>
      </c>
      <c r="L6012" s="2">
        <f t="shared" si="372"/>
        <v>20.000000000058208</v>
      </c>
      <c r="M6012" t="str">
        <f t="shared" si="373"/>
        <v>No</v>
      </c>
      <c r="N6012" t="str">
        <f t="shared" si="374"/>
        <v>Jan</v>
      </c>
      <c r="O6012" s="2">
        <f t="shared" si="375"/>
        <v>0.83333333333575865</v>
      </c>
      <c r="P6012" t="str">
        <f>VLOOKUP(G6012,Agents!A:E,4,FALSE)</f>
        <v>Team5</v>
      </c>
      <c r="Q6012" t="str">
        <f>VLOOKUP(G6012,Agents!A:E,5,FALSE)</f>
        <v>Senior</v>
      </c>
      <c r="R6012" t="str">
        <f>VLOOKUP(G6012,Agents!A:E,2,FALSE)</f>
        <v>Morning</v>
      </c>
    </row>
    <row r="6013" spans="1:18" x14ac:dyDescent="0.35">
      <c r="A6013" t="s">
        <v>9574</v>
      </c>
      <c r="B6013" t="s">
        <v>9575</v>
      </c>
      <c r="C6013" t="s">
        <v>50</v>
      </c>
      <c r="D6013" t="s">
        <v>13</v>
      </c>
      <c r="E6013" s="1">
        <v>46052.911111111112</v>
      </c>
      <c r="F6013" s="1">
        <v>46053.869444444441</v>
      </c>
      <c r="G6013" t="s">
        <v>83</v>
      </c>
      <c r="H6013" t="s">
        <v>15</v>
      </c>
      <c r="I6013" t="s">
        <v>16</v>
      </c>
      <c r="J6013">
        <v>2</v>
      </c>
      <c r="K6013" t="str">
        <f>IF(tickets_dataset[[#This Row],[status]] = "Closed", "Yes","No")</f>
        <v>Yes</v>
      </c>
      <c r="L6013" s="2">
        <f t="shared" si="372"/>
        <v>22.999999999883585</v>
      </c>
      <c r="M6013" t="str">
        <f t="shared" si="373"/>
        <v>No</v>
      </c>
      <c r="N6013" t="str">
        <f t="shared" si="374"/>
        <v>Jan</v>
      </c>
      <c r="O6013" s="2">
        <f t="shared" si="375"/>
        <v>0.95833333332848269</v>
      </c>
      <c r="P6013" t="str">
        <f>VLOOKUP(G6013,Agents!A:E,4,FALSE)</f>
        <v>Team2</v>
      </c>
      <c r="Q6013" t="str">
        <f>VLOOKUP(G6013,Agents!A:E,5,FALSE)</f>
        <v>Junior</v>
      </c>
      <c r="R6013" t="str">
        <f>VLOOKUP(G6013,Agents!A:E,2,FALSE)</f>
        <v>Night</v>
      </c>
    </row>
    <row r="6014" spans="1:18" x14ac:dyDescent="0.35">
      <c r="A6014" t="s">
        <v>9576</v>
      </c>
      <c r="B6014" t="s">
        <v>1347</v>
      </c>
      <c r="C6014" t="s">
        <v>22</v>
      </c>
      <c r="D6014" t="s">
        <v>13</v>
      </c>
      <c r="E6014" s="1">
        <v>46088.039583333331</v>
      </c>
      <c r="F6014" s="1">
        <v>46089.539583333331</v>
      </c>
      <c r="G6014" t="s">
        <v>67</v>
      </c>
      <c r="H6014" t="s">
        <v>132</v>
      </c>
      <c r="I6014" t="s">
        <v>16</v>
      </c>
      <c r="J6014">
        <v>4</v>
      </c>
      <c r="K6014" t="str">
        <f>IF(tickets_dataset[[#This Row],[status]] = "Closed", "Yes","No")</f>
        <v>No</v>
      </c>
      <c r="L6014" s="2">
        <f t="shared" si="372"/>
        <v>36</v>
      </c>
      <c r="M6014" t="str">
        <f t="shared" si="373"/>
        <v>No</v>
      </c>
      <c r="N6014" t="str">
        <f t="shared" si="374"/>
        <v>Mar</v>
      </c>
      <c r="O6014" s="2">
        <f t="shared" si="375"/>
        <v>1.5</v>
      </c>
      <c r="P6014" t="str">
        <f>VLOOKUP(G6014,Agents!A:E,4,FALSE)</f>
        <v>Team5</v>
      </c>
      <c r="Q6014" t="str">
        <f>VLOOKUP(G6014,Agents!A:E,5,FALSE)</f>
        <v>Junior</v>
      </c>
      <c r="R6014" t="str">
        <f>VLOOKUP(G6014,Agents!A:E,2,FALSE)</f>
        <v>Evening</v>
      </c>
    </row>
    <row r="6015" spans="1:18" x14ac:dyDescent="0.35">
      <c r="A6015" t="s">
        <v>9577</v>
      </c>
      <c r="B6015" t="s">
        <v>2525</v>
      </c>
      <c r="C6015" t="s">
        <v>34</v>
      </c>
      <c r="D6015" t="s">
        <v>13</v>
      </c>
      <c r="E6015" s="1">
        <v>46077.293749999997</v>
      </c>
      <c r="F6015" s="1">
        <v>46078.918749999997</v>
      </c>
      <c r="G6015" t="s">
        <v>199</v>
      </c>
      <c r="H6015" t="s">
        <v>15</v>
      </c>
      <c r="I6015" t="s">
        <v>16</v>
      </c>
      <c r="J6015">
        <v>4</v>
      </c>
      <c r="K6015" t="str">
        <f>IF(tickets_dataset[[#This Row],[status]] = "Closed", "Yes","No")</f>
        <v>Yes</v>
      </c>
      <c r="L6015" s="2">
        <f t="shared" si="372"/>
        <v>39</v>
      </c>
      <c r="M6015" t="str">
        <f t="shared" si="373"/>
        <v>No</v>
      </c>
      <c r="N6015" t="str">
        <f t="shared" si="374"/>
        <v>Feb</v>
      </c>
      <c r="O6015" s="2">
        <f t="shared" si="375"/>
        <v>1.625</v>
      </c>
      <c r="P6015" t="str">
        <f>VLOOKUP(G6015,Agents!A:E,4,FALSE)</f>
        <v>Team1</v>
      </c>
      <c r="Q6015" t="str">
        <f>VLOOKUP(G6015,Agents!A:E,5,FALSE)</f>
        <v>Junior</v>
      </c>
      <c r="R6015" t="str">
        <f>VLOOKUP(G6015,Agents!A:E,2,FALSE)</f>
        <v>Morning</v>
      </c>
    </row>
    <row r="6016" spans="1:18" x14ac:dyDescent="0.35">
      <c r="A6016" t="s">
        <v>9578</v>
      </c>
      <c r="B6016" t="s">
        <v>2593</v>
      </c>
      <c r="C6016" t="s">
        <v>50</v>
      </c>
      <c r="D6016" t="s">
        <v>38</v>
      </c>
      <c r="E6016" s="1">
        <v>46061.526388888888</v>
      </c>
      <c r="F6016" s="1">
        <v>46065.109722222223</v>
      </c>
      <c r="G6016" t="s">
        <v>59</v>
      </c>
      <c r="H6016" t="s">
        <v>15</v>
      </c>
      <c r="I6016" t="s">
        <v>16</v>
      </c>
      <c r="J6016">
        <v>4</v>
      </c>
      <c r="K6016" t="str">
        <f>IF(tickets_dataset[[#This Row],[status]] = "Closed", "Yes","No")</f>
        <v>Yes</v>
      </c>
      <c r="L6016" s="2">
        <f t="shared" si="372"/>
        <v>86.000000000058208</v>
      </c>
      <c r="M6016" t="str">
        <f t="shared" si="373"/>
        <v>Yes</v>
      </c>
      <c r="N6016" t="str">
        <f t="shared" si="374"/>
        <v>Feb</v>
      </c>
      <c r="O6016" s="2">
        <f t="shared" si="375"/>
        <v>3.5833333333357587</v>
      </c>
      <c r="P6016" t="str">
        <f>VLOOKUP(G6016,Agents!A:E,4,FALSE)</f>
        <v>Team3</v>
      </c>
      <c r="Q6016" t="str">
        <f>VLOOKUP(G6016,Agents!A:E,5,FALSE)</f>
        <v>Senior</v>
      </c>
      <c r="R6016" t="str">
        <f>VLOOKUP(G6016,Agents!A:E,2,FALSE)</f>
        <v>Night</v>
      </c>
    </row>
    <row r="6017" spans="1:18" x14ac:dyDescent="0.35">
      <c r="A6017" t="s">
        <v>9579</v>
      </c>
      <c r="B6017" t="s">
        <v>1576</v>
      </c>
      <c r="C6017" t="s">
        <v>34</v>
      </c>
      <c r="D6017" t="s">
        <v>38</v>
      </c>
      <c r="E6017" s="1">
        <v>46059.65347222222</v>
      </c>
      <c r="F6017" s="1">
        <v>46059.986805555556</v>
      </c>
      <c r="G6017" t="s">
        <v>80</v>
      </c>
      <c r="H6017" t="s">
        <v>15</v>
      </c>
      <c r="I6017" t="s">
        <v>16</v>
      </c>
      <c r="J6017">
        <v>3</v>
      </c>
      <c r="K6017" t="str">
        <f>IF(tickets_dataset[[#This Row],[status]] = "Closed", "Yes","No")</f>
        <v>Yes</v>
      </c>
      <c r="L6017" s="2">
        <f t="shared" si="372"/>
        <v>8.0000000000582077</v>
      </c>
      <c r="M6017" t="str">
        <f t="shared" si="373"/>
        <v>No</v>
      </c>
      <c r="N6017" t="str">
        <f t="shared" si="374"/>
        <v>Feb</v>
      </c>
      <c r="O6017" s="2">
        <f t="shared" si="375"/>
        <v>0.33333333333575865</v>
      </c>
      <c r="P6017" t="str">
        <f>VLOOKUP(G6017,Agents!A:E,4,FALSE)</f>
        <v>Team3</v>
      </c>
      <c r="Q6017" t="str">
        <f>VLOOKUP(G6017,Agents!A:E,5,FALSE)</f>
        <v>Junior</v>
      </c>
      <c r="R6017" t="str">
        <f>VLOOKUP(G6017,Agents!A:E,2,FALSE)</f>
        <v>Evening</v>
      </c>
    </row>
    <row r="6018" spans="1:18" x14ac:dyDescent="0.35">
      <c r="A6018" t="s">
        <v>9580</v>
      </c>
      <c r="B6018" t="s">
        <v>9581</v>
      </c>
      <c r="C6018" t="s">
        <v>12</v>
      </c>
      <c r="D6018" t="s">
        <v>38</v>
      </c>
      <c r="E6018" s="1">
        <v>46057.870138888888</v>
      </c>
      <c r="F6018" s="1">
        <v>46059.078472222223</v>
      </c>
      <c r="G6018" t="s">
        <v>86</v>
      </c>
      <c r="H6018" t="s">
        <v>15</v>
      </c>
      <c r="I6018" t="s">
        <v>16</v>
      </c>
      <c r="J6018">
        <v>4</v>
      </c>
      <c r="K6018" t="str">
        <f>IF(tickets_dataset[[#This Row],[status]] = "Closed", "Yes","No")</f>
        <v>Yes</v>
      </c>
      <c r="L6018" s="2">
        <f t="shared" ref="L6018:L6081" si="376">IF(ISBLANK(F6018),"",(F6018-E6018)*24)</f>
        <v>29.000000000058208</v>
      </c>
      <c r="M6018" t="str">
        <f t="shared" ref="M6018:M6081" si="377">IF(L6018&gt;48,"Yes","No")</f>
        <v>No</v>
      </c>
      <c r="N6018" t="str">
        <f t="shared" ref="N6018:N6081" si="378">TEXT(E6018,"mmm")</f>
        <v>Feb</v>
      </c>
      <c r="O6018" s="2">
        <f t="shared" si="375"/>
        <v>1.2083333333357587</v>
      </c>
      <c r="P6018" t="str">
        <f>VLOOKUP(G6018,Agents!A:E,4,FALSE)</f>
        <v>Team1</v>
      </c>
      <c r="Q6018" t="str">
        <f>VLOOKUP(G6018,Agents!A:E,5,FALSE)</f>
        <v>Mid</v>
      </c>
      <c r="R6018" t="str">
        <f>VLOOKUP(G6018,Agents!A:E,2,FALSE)</f>
        <v>Morning</v>
      </c>
    </row>
    <row r="6019" spans="1:18" x14ac:dyDescent="0.35">
      <c r="A6019" t="s">
        <v>9582</v>
      </c>
      <c r="B6019" t="s">
        <v>9583</v>
      </c>
      <c r="C6019" t="s">
        <v>76</v>
      </c>
      <c r="D6019" t="s">
        <v>38</v>
      </c>
      <c r="E6019" s="1">
        <v>46046.718055555553</v>
      </c>
      <c r="F6019" s="1">
        <v>46050.134722222225</v>
      </c>
      <c r="G6019" t="s">
        <v>73</v>
      </c>
      <c r="H6019" t="s">
        <v>15</v>
      </c>
      <c r="I6019" t="s">
        <v>16</v>
      </c>
      <c r="J6019">
        <v>5</v>
      </c>
      <c r="K6019" t="str">
        <f>IF(tickets_dataset[[#This Row],[status]] = "Closed", "Yes","No")</f>
        <v>Yes</v>
      </c>
      <c r="L6019" s="2">
        <f t="shared" si="376"/>
        <v>82.000000000116415</v>
      </c>
      <c r="M6019" t="str">
        <f t="shared" si="377"/>
        <v>Yes</v>
      </c>
      <c r="N6019" t="str">
        <f t="shared" si="378"/>
        <v>Jan</v>
      </c>
      <c r="O6019" s="2">
        <f t="shared" ref="O6019:O6082" si="379">F6019-E6019</f>
        <v>3.4166666666715173</v>
      </c>
      <c r="P6019" t="str">
        <f>VLOOKUP(G6019,Agents!A:E,4,FALSE)</f>
        <v>Team4</v>
      </c>
      <c r="Q6019" t="str">
        <f>VLOOKUP(G6019,Agents!A:E,5,FALSE)</f>
        <v>Senior</v>
      </c>
      <c r="R6019" t="str">
        <f>VLOOKUP(G6019,Agents!A:E,2,FALSE)</f>
        <v>Night</v>
      </c>
    </row>
    <row r="6020" spans="1:18" x14ac:dyDescent="0.35">
      <c r="A6020" t="s">
        <v>9584</v>
      </c>
      <c r="B6020" t="s">
        <v>3546</v>
      </c>
      <c r="C6020" t="s">
        <v>50</v>
      </c>
      <c r="D6020" t="s">
        <v>26</v>
      </c>
      <c r="E6020" s="1">
        <v>46064.824999999997</v>
      </c>
      <c r="F6020" s="1">
        <v>46067.283333333333</v>
      </c>
      <c r="G6020" t="s">
        <v>211</v>
      </c>
      <c r="H6020" t="s">
        <v>15</v>
      </c>
      <c r="I6020" t="s">
        <v>16</v>
      </c>
      <c r="J6020">
        <v>5</v>
      </c>
      <c r="K6020" t="str">
        <f>IF(tickets_dataset[[#This Row],[status]] = "Closed", "Yes","No")</f>
        <v>Yes</v>
      </c>
      <c r="L6020" s="2">
        <f t="shared" si="376"/>
        <v>59.000000000058208</v>
      </c>
      <c r="M6020" t="str">
        <f t="shared" si="377"/>
        <v>Yes</v>
      </c>
      <c r="N6020" t="str">
        <f t="shared" si="378"/>
        <v>Feb</v>
      </c>
      <c r="O6020" s="2">
        <f t="shared" si="379"/>
        <v>2.4583333333357587</v>
      </c>
      <c r="P6020" t="str">
        <f>VLOOKUP(G6020,Agents!A:E,4,FALSE)</f>
        <v>Team5</v>
      </c>
      <c r="Q6020" t="str">
        <f>VLOOKUP(G6020,Agents!A:E,5,FALSE)</f>
        <v>Senior</v>
      </c>
      <c r="R6020" t="str">
        <f>VLOOKUP(G6020,Agents!A:E,2,FALSE)</f>
        <v>Evening</v>
      </c>
    </row>
    <row r="6021" spans="1:18" x14ac:dyDescent="0.35">
      <c r="A6021" t="s">
        <v>9585</v>
      </c>
      <c r="B6021" t="s">
        <v>5489</v>
      </c>
      <c r="C6021" t="s">
        <v>22</v>
      </c>
      <c r="D6021" t="s">
        <v>13</v>
      </c>
      <c r="E6021" s="1">
        <v>46110.773611111108</v>
      </c>
      <c r="F6021" s="1">
        <v>46112.231944444444</v>
      </c>
      <c r="G6021" t="s">
        <v>128</v>
      </c>
      <c r="H6021" t="s">
        <v>15</v>
      </c>
      <c r="I6021" t="s">
        <v>16</v>
      </c>
      <c r="J6021">
        <v>5</v>
      </c>
      <c r="K6021" t="str">
        <f>IF(tickets_dataset[[#This Row],[status]] = "Closed", "Yes","No")</f>
        <v>Yes</v>
      </c>
      <c r="L6021" s="2">
        <f t="shared" si="376"/>
        <v>35.000000000058208</v>
      </c>
      <c r="M6021" t="str">
        <f t="shared" si="377"/>
        <v>No</v>
      </c>
      <c r="N6021" t="str">
        <f t="shared" si="378"/>
        <v>Mar</v>
      </c>
      <c r="O6021" s="2">
        <f t="shared" si="379"/>
        <v>1.4583333333357587</v>
      </c>
      <c r="P6021" t="str">
        <f>VLOOKUP(G6021,Agents!A:E,4,FALSE)</f>
        <v>Team4</v>
      </c>
      <c r="Q6021" t="str">
        <f>VLOOKUP(G6021,Agents!A:E,5,FALSE)</f>
        <v>Mid</v>
      </c>
      <c r="R6021" t="str">
        <f>VLOOKUP(G6021,Agents!A:E,2,FALSE)</f>
        <v>Night</v>
      </c>
    </row>
    <row r="6022" spans="1:18" x14ac:dyDescent="0.35">
      <c r="A6022" t="s">
        <v>9586</v>
      </c>
      <c r="B6022" t="s">
        <v>3274</v>
      </c>
      <c r="C6022" t="s">
        <v>12</v>
      </c>
      <c r="D6022" t="s">
        <v>38</v>
      </c>
      <c r="E6022" s="1">
        <v>46110.665972222225</v>
      </c>
      <c r="F6022" s="1">
        <v>46113.082638888889</v>
      </c>
      <c r="G6022" t="s">
        <v>357</v>
      </c>
      <c r="H6022" t="s">
        <v>15</v>
      </c>
      <c r="I6022" t="s">
        <v>16</v>
      </c>
      <c r="J6022">
        <v>4</v>
      </c>
      <c r="K6022" t="str">
        <f>IF(tickets_dataset[[#This Row],[status]] = "Closed", "Yes","No")</f>
        <v>Yes</v>
      </c>
      <c r="L6022" s="2">
        <f t="shared" si="376"/>
        <v>57.999999999941792</v>
      </c>
      <c r="M6022" t="str">
        <f t="shared" si="377"/>
        <v>Yes</v>
      </c>
      <c r="N6022" t="str">
        <f t="shared" si="378"/>
        <v>Mar</v>
      </c>
      <c r="O6022" s="2">
        <f t="shared" si="379"/>
        <v>2.4166666666642413</v>
      </c>
      <c r="P6022" t="str">
        <f>VLOOKUP(G6022,Agents!A:E,4,FALSE)</f>
        <v>Team1</v>
      </c>
      <c r="Q6022" t="str">
        <f>VLOOKUP(G6022,Agents!A:E,5,FALSE)</f>
        <v>Mid</v>
      </c>
      <c r="R6022" t="str">
        <f>VLOOKUP(G6022,Agents!A:E,2,FALSE)</f>
        <v>Morning</v>
      </c>
    </row>
    <row r="6023" spans="1:18" x14ac:dyDescent="0.35">
      <c r="A6023" t="s">
        <v>9587</v>
      </c>
      <c r="B6023" t="s">
        <v>5868</v>
      </c>
      <c r="C6023" t="s">
        <v>76</v>
      </c>
      <c r="D6023" t="s">
        <v>13</v>
      </c>
      <c r="E6023" s="1">
        <v>46052.850694444445</v>
      </c>
      <c r="F6023" s="1">
        <v>46053.059027777781</v>
      </c>
      <c r="G6023" t="s">
        <v>164</v>
      </c>
      <c r="H6023" t="s">
        <v>15</v>
      </c>
      <c r="I6023" t="s">
        <v>16</v>
      </c>
      <c r="J6023">
        <v>5</v>
      </c>
      <c r="K6023" t="str">
        <f>IF(tickets_dataset[[#This Row],[status]] = "Closed", "Yes","No")</f>
        <v>Yes</v>
      </c>
      <c r="L6023" s="2">
        <f t="shared" si="376"/>
        <v>5.0000000000582077</v>
      </c>
      <c r="M6023" t="str">
        <f t="shared" si="377"/>
        <v>No</v>
      </c>
      <c r="N6023" t="str">
        <f t="shared" si="378"/>
        <v>Jan</v>
      </c>
      <c r="O6023" s="2">
        <f t="shared" si="379"/>
        <v>0.20833333333575865</v>
      </c>
      <c r="P6023" t="str">
        <f>VLOOKUP(G6023,Agents!A:E,4,FALSE)</f>
        <v>Team4</v>
      </c>
      <c r="Q6023" t="str">
        <f>VLOOKUP(G6023,Agents!A:E,5,FALSE)</f>
        <v>Senior</v>
      </c>
      <c r="R6023" t="str">
        <f>VLOOKUP(G6023,Agents!A:E,2,FALSE)</f>
        <v>Evening</v>
      </c>
    </row>
    <row r="6024" spans="1:18" x14ac:dyDescent="0.35">
      <c r="A6024" t="s">
        <v>9588</v>
      </c>
      <c r="B6024" t="s">
        <v>9589</v>
      </c>
      <c r="C6024" t="s">
        <v>22</v>
      </c>
      <c r="D6024" t="s">
        <v>38</v>
      </c>
      <c r="E6024" s="1">
        <v>46090.845833333333</v>
      </c>
      <c r="F6024" s="1">
        <v>46091.637499999997</v>
      </c>
      <c r="G6024" t="s">
        <v>39</v>
      </c>
      <c r="H6024" t="s">
        <v>15</v>
      </c>
      <c r="I6024" t="s">
        <v>16</v>
      </c>
      <c r="J6024">
        <v>5</v>
      </c>
      <c r="K6024" t="str">
        <f>IF(tickets_dataset[[#This Row],[status]] = "Closed", "Yes","No")</f>
        <v>Yes</v>
      </c>
      <c r="L6024" s="2">
        <f t="shared" si="376"/>
        <v>18.999999999941792</v>
      </c>
      <c r="M6024" t="str">
        <f t="shared" si="377"/>
        <v>No</v>
      </c>
      <c r="N6024" t="str">
        <f t="shared" si="378"/>
        <v>Mar</v>
      </c>
      <c r="O6024" s="2">
        <f t="shared" si="379"/>
        <v>0.79166666666424135</v>
      </c>
      <c r="P6024" t="str">
        <f>VLOOKUP(G6024,Agents!A:E,4,FALSE)</f>
        <v>Team3</v>
      </c>
      <c r="Q6024" t="str">
        <f>VLOOKUP(G6024,Agents!A:E,5,FALSE)</f>
        <v>Mid</v>
      </c>
      <c r="R6024" t="str">
        <f>VLOOKUP(G6024,Agents!A:E,2,FALSE)</f>
        <v>Night</v>
      </c>
    </row>
    <row r="6025" spans="1:18" x14ac:dyDescent="0.35">
      <c r="A6025" t="s">
        <v>9590</v>
      </c>
      <c r="B6025" t="s">
        <v>1973</v>
      </c>
      <c r="C6025" t="s">
        <v>12</v>
      </c>
      <c r="D6025" t="s">
        <v>13</v>
      </c>
      <c r="E6025" s="1">
        <v>46054.376388888886</v>
      </c>
      <c r="F6025" s="1">
        <v>46055.084722222222</v>
      </c>
      <c r="G6025" t="s">
        <v>357</v>
      </c>
      <c r="H6025" t="s">
        <v>15</v>
      </c>
      <c r="I6025" t="s">
        <v>16</v>
      </c>
      <c r="J6025">
        <v>4</v>
      </c>
      <c r="K6025" t="str">
        <f>IF(tickets_dataset[[#This Row],[status]] = "Closed", "Yes","No")</f>
        <v>Yes</v>
      </c>
      <c r="L6025" s="2">
        <f t="shared" si="376"/>
        <v>17.000000000058208</v>
      </c>
      <c r="M6025" t="str">
        <f t="shared" si="377"/>
        <v>No</v>
      </c>
      <c r="N6025" t="str">
        <f t="shared" si="378"/>
        <v>Feb</v>
      </c>
      <c r="O6025" s="2">
        <f t="shared" si="379"/>
        <v>0.70833333333575865</v>
      </c>
      <c r="P6025" t="str">
        <f>VLOOKUP(G6025,Agents!A:E,4,FALSE)</f>
        <v>Team1</v>
      </c>
      <c r="Q6025" t="str">
        <f>VLOOKUP(G6025,Agents!A:E,5,FALSE)</f>
        <v>Mid</v>
      </c>
      <c r="R6025" t="str">
        <f>VLOOKUP(G6025,Agents!A:E,2,FALSE)</f>
        <v>Morning</v>
      </c>
    </row>
    <row r="6026" spans="1:18" x14ac:dyDescent="0.35">
      <c r="A6026" t="s">
        <v>9591</v>
      </c>
      <c r="B6026" t="s">
        <v>4363</v>
      </c>
      <c r="C6026" t="s">
        <v>76</v>
      </c>
      <c r="D6026" t="s">
        <v>13</v>
      </c>
      <c r="E6026" s="1">
        <v>46027.308333333334</v>
      </c>
      <c r="F6026" s="1">
        <v>46027.558333333334</v>
      </c>
      <c r="G6026" t="s">
        <v>31</v>
      </c>
      <c r="H6026" t="s">
        <v>15</v>
      </c>
      <c r="I6026" t="s">
        <v>16</v>
      </c>
      <c r="J6026">
        <v>3</v>
      </c>
      <c r="K6026" t="str">
        <f>IF(tickets_dataset[[#This Row],[status]] = "Closed", "Yes","No")</f>
        <v>Yes</v>
      </c>
      <c r="L6026" s="2">
        <f t="shared" si="376"/>
        <v>6</v>
      </c>
      <c r="M6026" t="str">
        <f t="shared" si="377"/>
        <v>No</v>
      </c>
      <c r="N6026" t="str">
        <f t="shared" si="378"/>
        <v>Jan</v>
      </c>
      <c r="O6026" s="2">
        <f t="shared" si="379"/>
        <v>0.25</v>
      </c>
      <c r="P6026" t="str">
        <f>VLOOKUP(G6026,Agents!A:E,4,FALSE)</f>
        <v>Team5</v>
      </c>
      <c r="Q6026" t="str">
        <f>VLOOKUP(G6026,Agents!A:E,5,FALSE)</f>
        <v>Senior</v>
      </c>
      <c r="R6026" t="str">
        <f>VLOOKUP(G6026,Agents!A:E,2,FALSE)</f>
        <v>Evening</v>
      </c>
    </row>
    <row r="6027" spans="1:18" x14ac:dyDescent="0.35">
      <c r="A6027" t="s">
        <v>9592</v>
      </c>
      <c r="B6027" t="s">
        <v>5930</v>
      </c>
      <c r="C6027" t="s">
        <v>76</v>
      </c>
      <c r="D6027" t="s">
        <v>13</v>
      </c>
      <c r="E6027" s="1">
        <v>46042.691666666666</v>
      </c>
      <c r="F6027" s="1">
        <v>46042.775000000001</v>
      </c>
      <c r="G6027" t="s">
        <v>35</v>
      </c>
      <c r="H6027" t="s">
        <v>15</v>
      </c>
      <c r="I6027" t="s">
        <v>16</v>
      </c>
      <c r="J6027">
        <v>4</v>
      </c>
      <c r="K6027" t="str">
        <f>IF(tickets_dataset[[#This Row],[status]] = "Closed", "Yes","No")</f>
        <v>Yes</v>
      </c>
      <c r="L6027" s="2">
        <f t="shared" si="376"/>
        <v>2.0000000000582077</v>
      </c>
      <c r="M6027" t="str">
        <f t="shared" si="377"/>
        <v>No</v>
      </c>
      <c r="N6027" t="str">
        <f t="shared" si="378"/>
        <v>Jan</v>
      </c>
      <c r="O6027" s="2">
        <f t="shared" si="379"/>
        <v>8.3333333335758653E-2</v>
      </c>
      <c r="P6027" t="str">
        <f>VLOOKUP(G6027,Agents!A:E,4,FALSE)</f>
        <v>Team1</v>
      </c>
      <c r="Q6027" t="str">
        <f>VLOOKUP(G6027,Agents!A:E,5,FALSE)</f>
        <v>Senior</v>
      </c>
      <c r="R6027" t="str">
        <f>VLOOKUP(G6027,Agents!A:E,2,FALSE)</f>
        <v>Evening</v>
      </c>
    </row>
    <row r="6028" spans="1:18" x14ac:dyDescent="0.35">
      <c r="A6028" t="s">
        <v>9593</v>
      </c>
      <c r="B6028" t="s">
        <v>3666</v>
      </c>
      <c r="C6028" t="s">
        <v>34</v>
      </c>
      <c r="D6028" t="s">
        <v>38</v>
      </c>
      <c r="E6028" s="1">
        <v>46027.3125</v>
      </c>
      <c r="F6028" s="1">
        <v>46031.270833333336</v>
      </c>
      <c r="G6028" t="s">
        <v>59</v>
      </c>
      <c r="H6028" t="s">
        <v>15</v>
      </c>
      <c r="I6028" t="s">
        <v>16</v>
      </c>
      <c r="J6028">
        <v>4</v>
      </c>
      <c r="K6028" t="str">
        <f>IF(tickets_dataset[[#This Row],[status]] = "Closed", "Yes","No")</f>
        <v>Yes</v>
      </c>
      <c r="L6028" s="2">
        <f t="shared" si="376"/>
        <v>95.000000000058208</v>
      </c>
      <c r="M6028" t="str">
        <f t="shared" si="377"/>
        <v>Yes</v>
      </c>
      <c r="N6028" t="str">
        <f t="shared" si="378"/>
        <v>Jan</v>
      </c>
      <c r="O6028" s="2">
        <f t="shared" si="379"/>
        <v>3.9583333333357587</v>
      </c>
      <c r="P6028" t="str">
        <f>VLOOKUP(G6028,Agents!A:E,4,FALSE)</f>
        <v>Team3</v>
      </c>
      <c r="Q6028" t="str">
        <f>VLOOKUP(G6028,Agents!A:E,5,FALSE)</f>
        <v>Senior</v>
      </c>
      <c r="R6028" t="str">
        <f>VLOOKUP(G6028,Agents!A:E,2,FALSE)</f>
        <v>Night</v>
      </c>
    </row>
    <row r="6029" spans="1:18" x14ac:dyDescent="0.35">
      <c r="A6029" t="s">
        <v>9594</v>
      </c>
      <c r="B6029" t="s">
        <v>4186</v>
      </c>
      <c r="C6029" t="s">
        <v>12</v>
      </c>
      <c r="D6029" t="s">
        <v>13</v>
      </c>
      <c r="E6029" s="1">
        <v>46059.71875</v>
      </c>
      <c r="F6029" s="1">
        <v>46060.802083333336</v>
      </c>
      <c r="G6029" t="s">
        <v>183</v>
      </c>
      <c r="H6029" t="s">
        <v>15</v>
      </c>
      <c r="I6029" t="s">
        <v>16</v>
      </c>
      <c r="J6029">
        <v>4</v>
      </c>
      <c r="K6029" t="str">
        <f>IF(tickets_dataset[[#This Row],[status]] = "Closed", "Yes","No")</f>
        <v>Yes</v>
      </c>
      <c r="L6029" s="2">
        <f t="shared" si="376"/>
        <v>26.000000000058208</v>
      </c>
      <c r="M6029" t="str">
        <f t="shared" si="377"/>
        <v>No</v>
      </c>
      <c r="N6029" t="str">
        <f t="shared" si="378"/>
        <v>Feb</v>
      </c>
      <c r="O6029" s="2">
        <f t="shared" si="379"/>
        <v>1.0833333333357587</v>
      </c>
      <c r="P6029" t="str">
        <f>VLOOKUP(G6029,Agents!A:E,4,FALSE)</f>
        <v>Team3</v>
      </c>
      <c r="Q6029" t="str">
        <f>VLOOKUP(G6029,Agents!A:E,5,FALSE)</f>
        <v>Senior</v>
      </c>
      <c r="R6029" t="str">
        <f>VLOOKUP(G6029,Agents!A:E,2,FALSE)</f>
        <v>Night</v>
      </c>
    </row>
    <row r="6030" spans="1:18" x14ac:dyDescent="0.35">
      <c r="A6030" t="s">
        <v>9595</v>
      </c>
      <c r="B6030" t="s">
        <v>9596</v>
      </c>
      <c r="C6030" t="s">
        <v>50</v>
      </c>
      <c r="D6030" t="s">
        <v>26</v>
      </c>
      <c r="E6030" s="1">
        <v>46062.531944444447</v>
      </c>
      <c r="F6030" s="1">
        <v>46063.448611111111</v>
      </c>
      <c r="G6030" t="s">
        <v>357</v>
      </c>
      <c r="H6030" t="s">
        <v>15</v>
      </c>
      <c r="I6030" t="s">
        <v>16</v>
      </c>
      <c r="J6030">
        <v>4</v>
      </c>
      <c r="K6030" t="str">
        <f>IF(tickets_dataset[[#This Row],[status]] = "Closed", "Yes","No")</f>
        <v>Yes</v>
      </c>
      <c r="L6030" s="2">
        <f t="shared" si="376"/>
        <v>21.999999999941792</v>
      </c>
      <c r="M6030" t="str">
        <f t="shared" si="377"/>
        <v>No</v>
      </c>
      <c r="N6030" t="str">
        <f t="shared" si="378"/>
        <v>Feb</v>
      </c>
      <c r="O6030" s="2">
        <f t="shared" si="379"/>
        <v>0.91666666666424135</v>
      </c>
      <c r="P6030" t="str">
        <f>VLOOKUP(G6030,Agents!A:E,4,FALSE)</f>
        <v>Team1</v>
      </c>
      <c r="Q6030" t="str">
        <f>VLOOKUP(G6030,Agents!A:E,5,FALSE)</f>
        <v>Mid</v>
      </c>
      <c r="R6030" t="str">
        <f>VLOOKUP(G6030,Agents!A:E,2,FALSE)</f>
        <v>Morning</v>
      </c>
    </row>
    <row r="6031" spans="1:18" x14ac:dyDescent="0.35">
      <c r="A6031" t="s">
        <v>9597</v>
      </c>
      <c r="B6031" t="s">
        <v>4471</v>
      </c>
      <c r="C6031" t="s">
        <v>12</v>
      </c>
      <c r="D6031" t="s">
        <v>26</v>
      </c>
      <c r="E6031" s="1">
        <v>46109.977777777778</v>
      </c>
      <c r="F6031" s="1">
        <v>46112.019444444442</v>
      </c>
      <c r="G6031" t="s">
        <v>86</v>
      </c>
      <c r="H6031" t="s">
        <v>15</v>
      </c>
      <c r="I6031" t="s">
        <v>16</v>
      </c>
      <c r="J6031">
        <v>4</v>
      </c>
      <c r="K6031" t="str">
        <f>IF(tickets_dataset[[#This Row],[status]] = "Closed", "Yes","No")</f>
        <v>Yes</v>
      </c>
      <c r="L6031" s="2">
        <f t="shared" si="376"/>
        <v>48.999999999941792</v>
      </c>
      <c r="M6031" t="str">
        <f t="shared" si="377"/>
        <v>Yes</v>
      </c>
      <c r="N6031" t="str">
        <f t="shared" si="378"/>
        <v>Mar</v>
      </c>
      <c r="O6031" s="2">
        <f t="shared" si="379"/>
        <v>2.0416666666642413</v>
      </c>
      <c r="P6031" t="str">
        <f>VLOOKUP(G6031,Agents!A:E,4,FALSE)</f>
        <v>Team1</v>
      </c>
      <c r="Q6031" t="str">
        <f>VLOOKUP(G6031,Agents!A:E,5,FALSE)</f>
        <v>Mid</v>
      </c>
      <c r="R6031" t="str">
        <f>VLOOKUP(G6031,Agents!A:E,2,FALSE)</f>
        <v>Morning</v>
      </c>
    </row>
    <row r="6032" spans="1:18" x14ac:dyDescent="0.35">
      <c r="A6032" t="s">
        <v>9598</v>
      </c>
      <c r="B6032" t="s">
        <v>6455</v>
      </c>
      <c r="C6032" t="s">
        <v>76</v>
      </c>
      <c r="D6032" t="s">
        <v>26</v>
      </c>
      <c r="E6032" s="1">
        <v>46072.507638888892</v>
      </c>
      <c r="F6032" s="1">
        <v>46075.007638888892</v>
      </c>
      <c r="G6032" t="s">
        <v>42</v>
      </c>
      <c r="H6032" t="s">
        <v>15</v>
      </c>
      <c r="I6032" t="s">
        <v>16</v>
      </c>
      <c r="J6032">
        <v>5</v>
      </c>
      <c r="K6032" t="str">
        <f>IF(tickets_dataset[[#This Row],[status]] = "Closed", "Yes","No")</f>
        <v>Yes</v>
      </c>
      <c r="L6032" s="2">
        <f t="shared" si="376"/>
        <v>60</v>
      </c>
      <c r="M6032" t="str">
        <f t="shared" si="377"/>
        <v>Yes</v>
      </c>
      <c r="N6032" t="str">
        <f t="shared" si="378"/>
        <v>Feb</v>
      </c>
      <c r="O6032" s="2">
        <f t="shared" si="379"/>
        <v>2.5</v>
      </c>
      <c r="P6032" t="str">
        <f>VLOOKUP(G6032,Agents!A:E,4,FALSE)</f>
        <v>Team2</v>
      </c>
      <c r="Q6032" t="str">
        <f>VLOOKUP(G6032,Agents!A:E,5,FALSE)</f>
        <v>Junior</v>
      </c>
      <c r="R6032" t="str">
        <f>VLOOKUP(G6032,Agents!A:E,2,FALSE)</f>
        <v>Night</v>
      </c>
    </row>
    <row r="6033" spans="1:18" x14ac:dyDescent="0.35">
      <c r="A6033" t="s">
        <v>9599</v>
      </c>
      <c r="B6033" t="s">
        <v>9600</v>
      </c>
      <c r="C6033" t="s">
        <v>12</v>
      </c>
      <c r="D6033" t="s">
        <v>26</v>
      </c>
      <c r="E6033" s="1">
        <v>46089.84375</v>
      </c>
      <c r="F6033" s="1">
        <v>46091.802083333336</v>
      </c>
      <c r="G6033" t="s">
        <v>140</v>
      </c>
      <c r="H6033" t="s">
        <v>15</v>
      </c>
      <c r="I6033" t="s">
        <v>16</v>
      </c>
      <c r="J6033">
        <v>5</v>
      </c>
      <c r="K6033" t="str">
        <f>IF(tickets_dataset[[#This Row],[status]] = "Closed", "Yes","No")</f>
        <v>Yes</v>
      </c>
      <c r="L6033" s="2">
        <f t="shared" si="376"/>
        <v>47.000000000058208</v>
      </c>
      <c r="M6033" t="str">
        <f t="shared" si="377"/>
        <v>No</v>
      </c>
      <c r="N6033" t="str">
        <f t="shared" si="378"/>
        <v>Mar</v>
      </c>
      <c r="O6033" s="2">
        <f t="shared" si="379"/>
        <v>1.9583333333357587</v>
      </c>
      <c r="P6033" t="str">
        <f>VLOOKUP(G6033,Agents!A:E,4,FALSE)</f>
        <v>Team1</v>
      </c>
      <c r="Q6033" t="str">
        <f>VLOOKUP(G6033,Agents!A:E,5,FALSE)</f>
        <v>Junior</v>
      </c>
      <c r="R6033" t="str">
        <f>VLOOKUP(G6033,Agents!A:E,2,FALSE)</f>
        <v>Morning</v>
      </c>
    </row>
    <row r="6034" spans="1:18" x14ac:dyDescent="0.35">
      <c r="A6034" t="s">
        <v>9601</v>
      </c>
      <c r="B6034" t="s">
        <v>9602</v>
      </c>
      <c r="C6034" t="s">
        <v>76</v>
      </c>
      <c r="D6034" t="s">
        <v>13</v>
      </c>
      <c r="E6034" s="1">
        <v>46105.809027777781</v>
      </c>
      <c r="F6034" s="1">
        <v>46107.100694444445</v>
      </c>
      <c r="G6034" t="s">
        <v>140</v>
      </c>
      <c r="H6034" t="s">
        <v>15</v>
      </c>
      <c r="I6034" t="s">
        <v>16</v>
      </c>
      <c r="J6034">
        <v>4</v>
      </c>
      <c r="K6034" t="str">
        <f>IF(tickets_dataset[[#This Row],[status]] = "Closed", "Yes","No")</f>
        <v>Yes</v>
      </c>
      <c r="L6034" s="2">
        <f t="shared" si="376"/>
        <v>30.999999999941792</v>
      </c>
      <c r="M6034" t="str">
        <f t="shared" si="377"/>
        <v>No</v>
      </c>
      <c r="N6034" t="str">
        <f t="shared" si="378"/>
        <v>Mar</v>
      </c>
      <c r="O6034" s="2">
        <f t="shared" si="379"/>
        <v>1.2916666666642413</v>
      </c>
      <c r="P6034" t="str">
        <f>VLOOKUP(G6034,Agents!A:E,4,FALSE)</f>
        <v>Team1</v>
      </c>
      <c r="Q6034" t="str">
        <f>VLOOKUP(G6034,Agents!A:E,5,FALSE)</f>
        <v>Junior</v>
      </c>
      <c r="R6034" t="str">
        <f>VLOOKUP(G6034,Agents!A:E,2,FALSE)</f>
        <v>Morning</v>
      </c>
    </row>
    <row r="6035" spans="1:18" x14ac:dyDescent="0.35">
      <c r="A6035" t="s">
        <v>9603</v>
      </c>
      <c r="B6035" t="s">
        <v>3918</v>
      </c>
      <c r="C6035" t="s">
        <v>50</v>
      </c>
      <c r="D6035" t="s">
        <v>26</v>
      </c>
      <c r="E6035" s="1">
        <v>46061.470833333333</v>
      </c>
      <c r="F6035" s="1">
        <v>46061.720833333333</v>
      </c>
      <c r="G6035" t="s">
        <v>77</v>
      </c>
      <c r="H6035" t="s">
        <v>15</v>
      </c>
      <c r="I6035" t="s">
        <v>16</v>
      </c>
      <c r="J6035">
        <v>3</v>
      </c>
      <c r="K6035" t="str">
        <f>IF(tickets_dataset[[#This Row],[status]] = "Closed", "Yes","No")</f>
        <v>Yes</v>
      </c>
      <c r="L6035" s="2">
        <f t="shared" si="376"/>
        <v>6</v>
      </c>
      <c r="M6035" t="str">
        <f t="shared" si="377"/>
        <v>No</v>
      </c>
      <c r="N6035" t="str">
        <f t="shared" si="378"/>
        <v>Feb</v>
      </c>
      <c r="O6035" s="2">
        <f t="shared" si="379"/>
        <v>0.25</v>
      </c>
      <c r="P6035" t="str">
        <f>VLOOKUP(G6035,Agents!A:E,4,FALSE)</f>
        <v>Team5</v>
      </c>
      <c r="Q6035" t="str">
        <f>VLOOKUP(G6035,Agents!A:E,5,FALSE)</f>
        <v>Junior</v>
      </c>
      <c r="R6035" t="str">
        <f>VLOOKUP(G6035,Agents!A:E,2,FALSE)</f>
        <v>Evening</v>
      </c>
    </row>
    <row r="6036" spans="1:18" x14ac:dyDescent="0.35">
      <c r="A6036" t="s">
        <v>9604</v>
      </c>
      <c r="B6036" t="s">
        <v>2406</v>
      </c>
      <c r="C6036" t="s">
        <v>12</v>
      </c>
      <c r="D6036" t="s">
        <v>13</v>
      </c>
      <c r="E6036" s="1">
        <v>46066.950694444444</v>
      </c>
      <c r="F6036" s="1">
        <v>46067.575694444444</v>
      </c>
      <c r="G6036" t="s">
        <v>86</v>
      </c>
      <c r="H6036" t="s">
        <v>15</v>
      </c>
      <c r="I6036" t="s">
        <v>16</v>
      </c>
      <c r="J6036">
        <v>3</v>
      </c>
      <c r="K6036" t="str">
        <f>IF(tickets_dataset[[#This Row],[status]] = "Closed", "Yes","No")</f>
        <v>Yes</v>
      </c>
      <c r="L6036" s="2">
        <f t="shared" si="376"/>
        <v>15</v>
      </c>
      <c r="M6036" t="str">
        <f t="shared" si="377"/>
        <v>No</v>
      </c>
      <c r="N6036" t="str">
        <f t="shared" si="378"/>
        <v>Feb</v>
      </c>
      <c r="O6036" s="2">
        <f t="shared" si="379"/>
        <v>0.625</v>
      </c>
      <c r="P6036" t="str">
        <f>VLOOKUP(G6036,Agents!A:E,4,FALSE)</f>
        <v>Team1</v>
      </c>
      <c r="Q6036" t="str">
        <f>VLOOKUP(G6036,Agents!A:E,5,FALSE)</f>
        <v>Mid</v>
      </c>
      <c r="R6036" t="str">
        <f>VLOOKUP(G6036,Agents!A:E,2,FALSE)</f>
        <v>Morning</v>
      </c>
    </row>
    <row r="6037" spans="1:18" x14ac:dyDescent="0.35">
      <c r="A6037" t="s">
        <v>9605</v>
      </c>
      <c r="B6037" t="s">
        <v>4678</v>
      </c>
      <c r="C6037" t="s">
        <v>34</v>
      </c>
      <c r="D6037" t="s">
        <v>26</v>
      </c>
      <c r="E6037" s="1">
        <v>46085.103472222225</v>
      </c>
      <c r="F6037" s="1">
        <v>46086.228472222225</v>
      </c>
      <c r="G6037" t="s">
        <v>103</v>
      </c>
      <c r="H6037" t="s">
        <v>28</v>
      </c>
      <c r="I6037" t="s">
        <v>16</v>
      </c>
      <c r="J6037">
        <v>3</v>
      </c>
      <c r="K6037" t="str">
        <f>IF(tickets_dataset[[#This Row],[status]] = "Closed", "Yes","No")</f>
        <v>No</v>
      </c>
      <c r="L6037" s="2">
        <f t="shared" si="376"/>
        <v>27</v>
      </c>
      <c r="M6037" t="str">
        <f t="shared" si="377"/>
        <v>No</v>
      </c>
      <c r="N6037" t="str">
        <f t="shared" si="378"/>
        <v>Mar</v>
      </c>
      <c r="O6037" s="2">
        <f t="shared" si="379"/>
        <v>1.125</v>
      </c>
      <c r="P6037" t="str">
        <f>VLOOKUP(G6037,Agents!A:E,4,FALSE)</f>
        <v>Team4</v>
      </c>
      <c r="Q6037" t="str">
        <f>VLOOKUP(G6037,Agents!A:E,5,FALSE)</f>
        <v>Senior</v>
      </c>
      <c r="R6037" t="str">
        <f>VLOOKUP(G6037,Agents!A:E,2,FALSE)</f>
        <v>Night</v>
      </c>
    </row>
    <row r="6038" spans="1:18" x14ac:dyDescent="0.35">
      <c r="A6038" t="s">
        <v>9606</v>
      </c>
      <c r="B6038" t="s">
        <v>1164</v>
      </c>
      <c r="C6038" t="s">
        <v>76</v>
      </c>
      <c r="D6038" t="s">
        <v>38</v>
      </c>
      <c r="E6038" s="1">
        <v>46079.494444444441</v>
      </c>
      <c r="F6038" s="1">
        <v>46082.369444444441</v>
      </c>
      <c r="G6038" t="s">
        <v>100</v>
      </c>
      <c r="H6038" t="s">
        <v>15</v>
      </c>
      <c r="I6038" t="s">
        <v>16</v>
      </c>
      <c r="J6038">
        <v>2</v>
      </c>
      <c r="K6038" t="str">
        <f>IF(tickets_dataset[[#This Row],[status]] = "Closed", "Yes","No")</f>
        <v>Yes</v>
      </c>
      <c r="L6038" s="2">
        <f t="shared" si="376"/>
        <v>69</v>
      </c>
      <c r="M6038" t="str">
        <f t="shared" si="377"/>
        <v>Yes</v>
      </c>
      <c r="N6038" t="str">
        <f t="shared" si="378"/>
        <v>Feb</v>
      </c>
      <c r="O6038" s="2">
        <f t="shared" si="379"/>
        <v>2.875</v>
      </c>
      <c r="P6038" t="str">
        <f>VLOOKUP(G6038,Agents!A:E,4,FALSE)</f>
        <v>Team4</v>
      </c>
      <c r="Q6038" t="str">
        <f>VLOOKUP(G6038,Agents!A:E,5,FALSE)</f>
        <v>Junior</v>
      </c>
      <c r="R6038" t="str">
        <f>VLOOKUP(G6038,Agents!A:E,2,FALSE)</f>
        <v>Evening</v>
      </c>
    </row>
    <row r="6039" spans="1:18" x14ac:dyDescent="0.35">
      <c r="A6039" t="s">
        <v>9607</v>
      </c>
      <c r="B6039" t="s">
        <v>5391</v>
      </c>
      <c r="C6039" t="s">
        <v>76</v>
      </c>
      <c r="D6039" t="s">
        <v>13</v>
      </c>
      <c r="E6039" s="1">
        <v>46097.986805555556</v>
      </c>
      <c r="F6039" s="1">
        <v>46099.27847222222</v>
      </c>
      <c r="G6039" t="s">
        <v>170</v>
      </c>
      <c r="H6039" t="s">
        <v>15</v>
      </c>
      <c r="I6039" t="s">
        <v>68</v>
      </c>
      <c r="J6039">
        <v>3</v>
      </c>
      <c r="K6039" t="str">
        <f>IF(tickets_dataset[[#This Row],[status]] = "Closed", "Yes","No")</f>
        <v>Yes</v>
      </c>
      <c r="L6039" s="2">
        <f t="shared" si="376"/>
        <v>30.999999999941792</v>
      </c>
      <c r="M6039" t="str">
        <f t="shared" si="377"/>
        <v>No</v>
      </c>
      <c r="N6039" t="str">
        <f t="shared" si="378"/>
        <v>Mar</v>
      </c>
      <c r="O6039" s="2">
        <f t="shared" si="379"/>
        <v>1.2916666666642413</v>
      </c>
      <c r="P6039" t="str">
        <f>VLOOKUP(G6039,Agents!A:E,4,FALSE)</f>
        <v>Team5</v>
      </c>
      <c r="Q6039" t="str">
        <f>VLOOKUP(G6039,Agents!A:E,5,FALSE)</f>
        <v>Junior</v>
      </c>
      <c r="R6039" t="str">
        <f>VLOOKUP(G6039,Agents!A:E,2,FALSE)</f>
        <v>Night</v>
      </c>
    </row>
    <row r="6040" spans="1:18" x14ac:dyDescent="0.35">
      <c r="A6040" t="s">
        <v>9608</v>
      </c>
      <c r="B6040" t="s">
        <v>8418</v>
      </c>
      <c r="C6040" t="s">
        <v>12</v>
      </c>
      <c r="D6040" t="s">
        <v>13</v>
      </c>
      <c r="E6040" s="1">
        <v>46077.183333333334</v>
      </c>
      <c r="F6040" s="1">
        <v>46078.058333333334</v>
      </c>
      <c r="G6040" t="s">
        <v>39</v>
      </c>
      <c r="H6040" t="s">
        <v>28</v>
      </c>
      <c r="I6040" t="s">
        <v>16</v>
      </c>
      <c r="J6040">
        <v>4</v>
      </c>
      <c r="K6040" t="str">
        <f>IF(tickets_dataset[[#This Row],[status]] = "Closed", "Yes","No")</f>
        <v>No</v>
      </c>
      <c r="L6040" s="2">
        <f t="shared" si="376"/>
        <v>21</v>
      </c>
      <c r="M6040" t="str">
        <f t="shared" si="377"/>
        <v>No</v>
      </c>
      <c r="N6040" t="str">
        <f t="shared" si="378"/>
        <v>Feb</v>
      </c>
      <c r="O6040" s="2">
        <f t="shared" si="379"/>
        <v>0.875</v>
      </c>
      <c r="P6040" t="str">
        <f>VLOOKUP(G6040,Agents!A:E,4,FALSE)</f>
        <v>Team3</v>
      </c>
      <c r="Q6040" t="str">
        <f>VLOOKUP(G6040,Agents!A:E,5,FALSE)</f>
        <v>Mid</v>
      </c>
      <c r="R6040" t="str">
        <f>VLOOKUP(G6040,Agents!A:E,2,FALSE)</f>
        <v>Night</v>
      </c>
    </row>
    <row r="6041" spans="1:18" x14ac:dyDescent="0.35">
      <c r="A6041" t="s">
        <v>9609</v>
      </c>
      <c r="B6041" t="s">
        <v>9610</v>
      </c>
      <c r="C6041" t="s">
        <v>50</v>
      </c>
      <c r="D6041" t="s">
        <v>38</v>
      </c>
      <c r="E6041" s="1">
        <v>46081.443055555559</v>
      </c>
      <c r="F6041" s="1">
        <v>46082.318055555559</v>
      </c>
      <c r="G6041" t="s">
        <v>100</v>
      </c>
      <c r="H6041" t="s">
        <v>28</v>
      </c>
      <c r="I6041" t="s">
        <v>16</v>
      </c>
      <c r="J6041">
        <v>4</v>
      </c>
      <c r="K6041" t="str">
        <f>IF(tickets_dataset[[#This Row],[status]] = "Closed", "Yes","No")</f>
        <v>No</v>
      </c>
      <c r="L6041" s="2">
        <f t="shared" si="376"/>
        <v>21</v>
      </c>
      <c r="M6041" t="str">
        <f t="shared" si="377"/>
        <v>No</v>
      </c>
      <c r="N6041" t="str">
        <f t="shared" si="378"/>
        <v>Feb</v>
      </c>
      <c r="O6041" s="2">
        <f t="shared" si="379"/>
        <v>0.875</v>
      </c>
      <c r="P6041" t="str">
        <f>VLOOKUP(G6041,Agents!A:E,4,FALSE)</f>
        <v>Team4</v>
      </c>
      <c r="Q6041" t="str">
        <f>VLOOKUP(G6041,Agents!A:E,5,FALSE)</f>
        <v>Junior</v>
      </c>
      <c r="R6041" t="str">
        <f>VLOOKUP(G6041,Agents!A:E,2,FALSE)</f>
        <v>Evening</v>
      </c>
    </row>
    <row r="6042" spans="1:18" x14ac:dyDescent="0.35">
      <c r="A6042" t="s">
        <v>9611</v>
      </c>
      <c r="B6042" t="s">
        <v>3746</v>
      </c>
      <c r="C6042" t="s">
        <v>50</v>
      </c>
      <c r="D6042" t="s">
        <v>13</v>
      </c>
      <c r="E6042" s="1">
        <v>46027.012499999997</v>
      </c>
      <c r="F6042" s="1">
        <v>46028.179166666669</v>
      </c>
      <c r="G6042" t="s">
        <v>39</v>
      </c>
      <c r="H6042" t="s">
        <v>15</v>
      </c>
      <c r="I6042" t="s">
        <v>68</v>
      </c>
      <c r="J6042">
        <v>4</v>
      </c>
      <c r="K6042" t="str">
        <f>IF(tickets_dataset[[#This Row],[status]] = "Closed", "Yes","No")</f>
        <v>Yes</v>
      </c>
      <c r="L6042" s="2">
        <f t="shared" si="376"/>
        <v>28.000000000116415</v>
      </c>
      <c r="M6042" t="str">
        <f t="shared" si="377"/>
        <v>No</v>
      </c>
      <c r="N6042" t="str">
        <f t="shared" si="378"/>
        <v>Jan</v>
      </c>
      <c r="O6042" s="2">
        <f t="shared" si="379"/>
        <v>1.1666666666715173</v>
      </c>
      <c r="P6042" t="str">
        <f>VLOOKUP(G6042,Agents!A:E,4,FALSE)</f>
        <v>Team3</v>
      </c>
      <c r="Q6042" t="str">
        <f>VLOOKUP(G6042,Agents!A:E,5,FALSE)</f>
        <v>Mid</v>
      </c>
      <c r="R6042" t="str">
        <f>VLOOKUP(G6042,Agents!A:E,2,FALSE)</f>
        <v>Night</v>
      </c>
    </row>
    <row r="6043" spans="1:18" x14ac:dyDescent="0.35">
      <c r="A6043" t="s">
        <v>9612</v>
      </c>
      <c r="B6043" t="s">
        <v>9613</v>
      </c>
      <c r="C6043" t="s">
        <v>76</v>
      </c>
      <c r="D6043" t="s">
        <v>38</v>
      </c>
      <c r="E6043" s="1">
        <v>46031.491666666669</v>
      </c>
      <c r="F6043" s="1">
        <v>46032.533333333333</v>
      </c>
      <c r="G6043" t="s">
        <v>183</v>
      </c>
      <c r="H6043" t="s">
        <v>15</v>
      </c>
      <c r="I6043" t="s">
        <v>16</v>
      </c>
      <c r="J6043">
        <v>4</v>
      </c>
      <c r="K6043" t="str">
        <f>IF(tickets_dataset[[#This Row],[status]] = "Closed", "Yes","No")</f>
        <v>Yes</v>
      </c>
      <c r="L6043" s="2">
        <f t="shared" si="376"/>
        <v>24.999999999941792</v>
      </c>
      <c r="M6043" t="str">
        <f t="shared" si="377"/>
        <v>No</v>
      </c>
      <c r="N6043" t="str">
        <f t="shared" si="378"/>
        <v>Jan</v>
      </c>
      <c r="O6043" s="2">
        <f t="shared" si="379"/>
        <v>1.0416666666642413</v>
      </c>
      <c r="P6043" t="str">
        <f>VLOOKUP(G6043,Agents!A:E,4,FALSE)</f>
        <v>Team3</v>
      </c>
      <c r="Q6043" t="str">
        <f>VLOOKUP(G6043,Agents!A:E,5,FALSE)</f>
        <v>Senior</v>
      </c>
      <c r="R6043" t="str">
        <f>VLOOKUP(G6043,Agents!A:E,2,FALSE)</f>
        <v>Night</v>
      </c>
    </row>
    <row r="6044" spans="1:18" x14ac:dyDescent="0.35">
      <c r="A6044" t="s">
        <v>9614</v>
      </c>
      <c r="B6044" t="s">
        <v>5877</v>
      </c>
      <c r="C6044" t="s">
        <v>12</v>
      </c>
      <c r="D6044" t="s">
        <v>26</v>
      </c>
      <c r="E6044" s="1">
        <v>46042.656944444447</v>
      </c>
      <c r="F6044" s="1">
        <v>46044.573611111111</v>
      </c>
      <c r="G6044" t="s">
        <v>190</v>
      </c>
      <c r="H6044" t="s">
        <v>15</v>
      </c>
      <c r="I6044" t="s">
        <v>16</v>
      </c>
      <c r="J6044">
        <v>4</v>
      </c>
      <c r="K6044" t="str">
        <f>IF(tickets_dataset[[#This Row],[status]] = "Closed", "Yes","No")</f>
        <v>Yes</v>
      </c>
      <c r="L6044" s="2">
        <f t="shared" si="376"/>
        <v>45.999999999941792</v>
      </c>
      <c r="M6044" t="str">
        <f t="shared" si="377"/>
        <v>No</v>
      </c>
      <c r="N6044" t="str">
        <f t="shared" si="378"/>
        <v>Jan</v>
      </c>
      <c r="O6044" s="2">
        <f t="shared" si="379"/>
        <v>1.9166666666642413</v>
      </c>
      <c r="P6044" t="str">
        <f>VLOOKUP(G6044,Agents!A:E,4,FALSE)</f>
        <v>Team1</v>
      </c>
      <c r="Q6044" t="str">
        <f>VLOOKUP(G6044,Agents!A:E,5,FALSE)</f>
        <v>Senior</v>
      </c>
      <c r="R6044" t="str">
        <f>VLOOKUP(G6044,Agents!A:E,2,FALSE)</f>
        <v>Night</v>
      </c>
    </row>
    <row r="6045" spans="1:18" x14ac:dyDescent="0.35">
      <c r="A6045" t="s">
        <v>9615</v>
      </c>
      <c r="B6045" t="s">
        <v>9616</v>
      </c>
      <c r="C6045" t="s">
        <v>76</v>
      </c>
      <c r="D6045" t="s">
        <v>26</v>
      </c>
      <c r="E6045" s="1">
        <v>46090.400694444441</v>
      </c>
      <c r="F6045" s="1">
        <v>46092.567361111112</v>
      </c>
      <c r="G6045" t="s">
        <v>19</v>
      </c>
      <c r="H6045" t="s">
        <v>15</v>
      </c>
      <c r="I6045" t="s">
        <v>16</v>
      </c>
      <c r="J6045">
        <v>3</v>
      </c>
      <c r="K6045" t="str">
        <f>IF(tickets_dataset[[#This Row],[status]] = "Closed", "Yes","No")</f>
        <v>Yes</v>
      </c>
      <c r="L6045" s="2">
        <f t="shared" si="376"/>
        <v>52.000000000116415</v>
      </c>
      <c r="M6045" t="str">
        <f t="shared" si="377"/>
        <v>Yes</v>
      </c>
      <c r="N6045" t="str">
        <f t="shared" si="378"/>
        <v>Mar</v>
      </c>
      <c r="O6045" s="2">
        <f t="shared" si="379"/>
        <v>2.1666666666715173</v>
      </c>
      <c r="P6045" t="str">
        <f>VLOOKUP(G6045,Agents!A:E,4,FALSE)</f>
        <v>Team4</v>
      </c>
      <c r="Q6045" t="str">
        <f>VLOOKUP(G6045,Agents!A:E,5,FALSE)</f>
        <v>Senior</v>
      </c>
      <c r="R6045" t="str">
        <f>VLOOKUP(G6045,Agents!A:E,2,FALSE)</f>
        <v>Evening</v>
      </c>
    </row>
    <row r="6046" spans="1:18" x14ac:dyDescent="0.35">
      <c r="A6046" t="s">
        <v>9617</v>
      </c>
      <c r="B6046" t="s">
        <v>7089</v>
      </c>
      <c r="C6046" t="s">
        <v>50</v>
      </c>
      <c r="D6046" t="s">
        <v>26</v>
      </c>
      <c r="E6046" s="1">
        <v>46091.063194444447</v>
      </c>
      <c r="F6046" s="1">
        <v>46091.479861111111</v>
      </c>
      <c r="G6046" t="s">
        <v>234</v>
      </c>
      <c r="H6046" t="s">
        <v>132</v>
      </c>
      <c r="I6046" t="s">
        <v>16</v>
      </c>
      <c r="J6046">
        <v>3</v>
      </c>
      <c r="K6046" t="str">
        <f>IF(tickets_dataset[[#This Row],[status]] = "Closed", "Yes","No")</f>
        <v>No</v>
      </c>
      <c r="L6046" s="2">
        <f t="shared" si="376"/>
        <v>9.9999999999417923</v>
      </c>
      <c r="M6046" t="str">
        <f t="shared" si="377"/>
        <v>No</v>
      </c>
      <c r="N6046" t="str">
        <f t="shared" si="378"/>
        <v>Mar</v>
      </c>
      <c r="O6046" s="2">
        <f t="shared" si="379"/>
        <v>0.41666666666424135</v>
      </c>
      <c r="P6046" t="str">
        <f>VLOOKUP(G6046,Agents!A:E,4,FALSE)</f>
        <v>Team5</v>
      </c>
      <c r="Q6046" t="str">
        <f>VLOOKUP(G6046,Agents!A:E,5,FALSE)</f>
        <v>Senior</v>
      </c>
      <c r="R6046" t="str">
        <f>VLOOKUP(G6046,Agents!A:E,2,FALSE)</f>
        <v>Night</v>
      </c>
    </row>
    <row r="6047" spans="1:18" x14ac:dyDescent="0.35">
      <c r="A6047" t="s">
        <v>9618</v>
      </c>
      <c r="B6047" t="s">
        <v>6039</v>
      </c>
      <c r="C6047" t="s">
        <v>50</v>
      </c>
      <c r="D6047" t="s">
        <v>26</v>
      </c>
      <c r="E6047" s="1">
        <v>46069.513888888891</v>
      </c>
      <c r="F6047" s="1">
        <v>46069.805555555555</v>
      </c>
      <c r="G6047" t="s">
        <v>14</v>
      </c>
      <c r="H6047" t="s">
        <v>15</v>
      </c>
      <c r="I6047" t="s">
        <v>16</v>
      </c>
      <c r="J6047">
        <v>4</v>
      </c>
      <c r="K6047" t="str">
        <f>IF(tickets_dataset[[#This Row],[status]] = "Closed", "Yes","No")</f>
        <v>Yes</v>
      </c>
      <c r="L6047" s="2">
        <f t="shared" si="376"/>
        <v>6.9999999999417923</v>
      </c>
      <c r="M6047" t="str">
        <f t="shared" si="377"/>
        <v>No</v>
      </c>
      <c r="N6047" t="str">
        <f t="shared" si="378"/>
        <v>Feb</v>
      </c>
      <c r="O6047" s="2">
        <f t="shared" si="379"/>
        <v>0.29166666666424135</v>
      </c>
      <c r="P6047" t="str">
        <f>VLOOKUP(G6047,Agents!A:E,4,FALSE)</f>
        <v>Team1</v>
      </c>
      <c r="Q6047" t="str">
        <f>VLOOKUP(G6047,Agents!A:E,5,FALSE)</f>
        <v>Senior</v>
      </c>
      <c r="R6047" t="str">
        <f>VLOOKUP(G6047,Agents!A:E,2,FALSE)</f>
        <v>Morning</v>
      </c>
    </row>
    <row r="6048" spans="1:18" x14ac:dyDescent="0.35">
      <c r="A6048" t="s">
        <v>9619</v>
      </c>
      <c r="B6048" t="s">
        <v>9620</v>
      </c>
      <c r="C6048" t="s">
        <v>50</v>
      </c>
      <c r="D6048" t="s">
        <v>13</v>
      </c>
      <c r="E6048" s="1">
        <v>46078.973611111112</v>
      </c>
      <c r="F6048" s="1">
        <v>46080.431944444441</v>
      </c>
      <c r="G6048" t="s">
        <v>167</v>
      </c>
      <c r="H6048" t="s">
        <v>15</v>
      </c>
      <c r="I6048" t="s">
        <v>16</v>
      </c>
      <c r="J6048">
        <v>5</v>
      </c>
      <c r="K6048" t="str">
        <f>IF(tickets_dataset[[#This Row],[status]] = "Closed", "Yes","No")</f>
        <v>Yes</v>
      </c>
      <c r="L6048" s="2">
        <f t="shared" si="376"/>
        <v>34.999999999883585</v>
      </c>
      <c r="M6048" t="str">
        <f t="shared" si="377"/>
        <v>No</v>
      </c>
      <c r="N6048" t="str">
        <f t="shared" si="378"/>
        <v>Feb</v>
      </c>
      <c r="O6048" s="2">
        <f t="shared" si="379"/>
        <v>1.4583333333284827</v>
      </c>
      <c r="P6048" t="str">
        <f>VLOOKUP(G6048,Agents!A:E,4,FALSE)</f>
        <v>Team3</v>
      </c>
      <c r="Q6048" t="str">
        <f>VLOOKUP(G6048,Agents!A:E,5,FALSE)</f>
        <v>Mid</v>
      </c>
      <c r="R6048" t="str">
        <f>VLOOKUP(G6048,Agents!A:E,2,FALSE)</f>
        <v>Evening</v>
      </c>
    </row>
    <row r="6049" spans="1:18" x14ac:dyDescent="0.35">
      <c r="A6049" t="s">
        <v>9621</v>
      </c>
      <c r="B6049" t="s">
        <v>7538</v>
      </c>
      <c r="C6049" t="s">
        <v>12</v>
      </c>
      <c r="D6049" t="s">
        <v>38</v>
      </c>
      <c r="E6049" s="1">
        <v>46039.997916666667</v>
      </c>
      <c r="F6049" s="1">
        <v>46041.914583333331</v>
      </c>
      <c r="G6049" t="s">
        <v>67</v>
      </c>
      <c r="H6049" t="s">
        <v>15</v>
      </c>
      <c r="I6049" t="s">
        <v>16</v>
      </c>
      <c r="J6049">
        <v>4</v>
      </c>
      <c r="K6049" t="str">
        <f>IF(tickets_dataset[[#This Row],[status]] = "Closed", "Yes","No")</f>
        <v>Yes</v>
      </c>
      <c r="L6049" s="2">
        <f t="shared" si="376"/>
        <v>45.999999999941792</v>
      </c>
      <c r="M6049" t="str">
        <f t="shared" si="377"/>
        <v>No</v>
      </c>
      <c r="N6049" t="str">
        <f t="shared" si="378"/>
        <v>Jan</v>
      </c>
      <c r="O6049" s="2">
        <f t="shared" si="379"/>
        <v>1.9166666666642413</v>
      </c>
      <c r="P6049" t="str">
        <f>VLOOKUP(G6049,Agents!A:E,4,FALSE)</f>
        <v>Team5</v>
      </c>
      <c r="Q6049" t="str">
        <f>VLOOKUP(G6049,Agents!A:E,5,FALSE)</f>
        <v>Junior</v>
      </c>
      <c r="R6049" t="str">
        <f>VLOOKUP(G6049,Agents!A:E,2,FALSE)</f>
        <v>Evening</v>
      </c>
    </row>
    <row r="6050" spans="1:18" x14ac:dyDescent="0.35">
      <c r="A6050" t="s">
        <v>9622</v>
      </c>
      <c r="B6050" t="s">
        <v>5239</v>
      </c>
      <c r="C6050" t="s">
        <v>76</v>
      </c>
      <c r="D6050" t="s">
        <v>13</v>
      </c>
      <c r="E6050" s="1">
        <v>46038.095833333333</v>
      </c>
      <c r="F6050" s="1">
        <v>46039.304166666669</v>
      </c>
      <c r="G6050" t="s">
        <v>149</v>
      </c>
      <c r="H6050" t="s">
        <v>15</v>
      </c>
      <c r="I6050" t="s">
        <v>16</v>
      </c>
      <c r="J6050">
        <v>4</v>
      </c>
      <c r="K6050" t="str">
        <f>IF(tickets_dataset[[#This Row],[status]] = "Closed", "Yes","No")</f>
        <v>Yes</v>
      </c>
      <c r="L6050" s="2">
        <f t="shared" si="376"/>
        <v>29.000000000058208</v>
      </c>
      <c r="M6050" t="str">
        <f t="shared" si="377"/>
        <v>No</v>
      </c>
      <c r="N6050" t="str">
        <f t="shared" si="378"/>
        <v>Jan</v>
      </c>
      <c r="O6050" s="2">
        <f t="shared" si="379"/>
        <v>1.2083333333357587</v>
      </c>
      <c r="P6050" t="str">
        <f>VLOOKUP(G6050,Agents!A:E,4,FALSE)</f>
        <v>Team3</v>
      </c>
      <c r="Q6050" t="str">
        <f>VLOOKUP(G6050,Agents!A:E,5,FALSE)</f>
        <v>Mid</v>
      </c>
      <c r="R6050" t="str">
        <f>VLOOKUP(G6050,Agents!A:E,2,FALSE)</f>
        <v>Night</v>
      </c>
    </row>
    <row r="6051" spans="1:18" x14ac:dyDescent="0.35">
      <c r="A6051" t="s">
        <v>9623</v>
      </c>
      <c r="B6051" t="s">
        <v>1849</v>
      </c>
      <c r="C6051" t="s">
        <v>12</v>
      </c>
      <c r="D6051" t="s">
        <v>26</v>
      </c>
      <c r="E6051" s="1">
        <v>46025.745833333334</v>
      </c>
      <c r="F6051" s="1">
        <v>46028.662499999999</v>
      </c>
      <c r="G6051" t="s">
        <v>67</v>
      </c>
      <c r="H6051" t="s">
        <v>15</v>
      </c>
      <c r="I6051" t="s">
        <v>16</v>
      </c>
      <c r="J6051">
        <v>3</v>
      </c>
      <c r="K6051" t="str">
        <f>IF(tickets_dataset[[#This Row],[status]] = "Closed", "Yes","No")</f>
        <v>Yes</v>
      </c>
      <c r="L6051" s="2">
        <f t="shared" si="376"/>
        <v>69.999999999941792</v>
      </c>
      <c r="M6051" t="str">
        <f t="shared" si="377"/>
        <v>Yes</v>
      </c>
      <c r="N6051" t="str">
        <f t="shared" si="378"/>
        <v>Jan</v>
      </c>
      <c r="O6051" s="2">
        <f t="shared" si="379"/>
        <v>2.9166666666642413</v>
      </c>
      <c r="P6051" t="str">
        <f>VLOOKUP(G6051,Agents!A:E,4,FALSE)</f>
        <v>Team5</v>
      </c>
      <c r="Q6051" t="str">
        <f>VLOOKUP(G6051,Agents!A:E,5,FALSE)</f>
        <v>Junior</v>
      </c>
      <c r="R6051" t="str">
        <f>VLOOKUP(G6051,Agents!A:E,2,FALSE)</f>
        <v>Evening</v>
      </c>
    </row>
    <row r="6052" spans="1:18" x14ac:dyDescent="0.35">
      <c r="A6052" t="s">
        <v>9624</v>
      </c>
      <c r="B6052" t="s">
        <v>7052</v>
      </c>
      <c r="C6052" t="s">
        <v>76</v>
      </c>
      <c r="D6052" t="s">
        <v>38</v>
      </c>
      <c r="E6052" s="1">
        <v>46074.024305555555</v>
      </c>
      <c r="F6052" s="1">
        <v>46075.024305555555</v>
      </c>
      <c r="G6052" t="s">
        <v>39</v>
      </c>
      <c r="H6052" t="s">
        <v>15</v>
      </c>
      <c r="I6052" t="s">
        <v>16</v>
      </c>
      <c r="J6052">
        <v>4</v>
      </c>
      <c r="K6052" t="str">
        <f>IF(tickets_dataset[[#This Row],[status]] = "Closed", "Yes","No")</f>
        <v>Yes</v>
      </c>
      <c r="L6052" s="2">
        <f t="shared" si="376"/>
        <v>24</v>
      </c>
      <c r="M6052" t="str">
        <f t="shared" si="377"/>
        <v>No</v>
      </c>
      <c r="N6052" t="str">
        <f t="shared" si="378"/>
        <v>Feb</v>
      </c>
      <c r="O6052" s="2">
        <f t="shared" si="379"/>
        <v>1</v>
      </c>
      <c r="P6052" t="str">
        <f>VLOOKUP(G6052,Agents!A:E,4,FALSE)</f>
        <v>Team3</v>
      </c>
      <c r="Q6052" t="str">
        <f>VLOOKUP(G6052,Agents!A:E,5,FALSE)</f>
        <v>Mid</v>
      </c>
      <c r="R6052" t="str">
        <f>VLOOKUP(G6052,Agents!A:E,2,FALSE)</f>
        <v>Night</v>
      </c>
    </row>
    <row r="6053" spans="1:18" x14ac:dyDescent="0.35">
      <c r="A6053" t="s">
        <v>9625</v>
      </c>
      <c r="B6053" t="s">
        <v>9626</v>
      </c>
      <c r="C6053" t="s">
        <v>12</v>
      </c>
      <c r="D6053" t="s">
        <v>38</v>
      </c>
      <c r="E6053" s="1">
        <v>46030.695833333331</v>
      </c>
      <c r="F6053" s="1">
        <v>46033.612500000003</v>
      </c>
      <c r="G6053" t="s">
        <v>190</v>
      </c>
      <c r="H6053" t="s">
        <v>15</v>
      </c>
      <c r="I6053" t="s">
        <v>16</v>
      </c>
      <c r="J6053">
        <v>3</v>
      </c>
      <c r="K6053" t="str">
        <f>IF(tickets_dataset[[#This Row],[status]] = "Closed", "Yes","No")</f>
        <v>Yes</v>
      </c>
      <c r="L6053" s="2">
        <f t="shared" si="376"/>
        <v>70.000000000116415</v>
      </c>
      <c r="M6053" t="str">
        <f t="shared" si="377"/>
        <v>Yes</v>
      </c>
      <c r="N6053" t="str">
        <f t="shared" si="378"/>
        <v>Jan</v>
      </c>
      <c r="O6053" s="2">
        <f t="shared" si="379"/>
        <v>2.9166666666715173</v>
      </c>
      <c r="P6053" t="str">
        <f>VLOOKUP(G6053,Agents!A:E,4,FALSE)</f>
        <v>Team1</v>
      </c>
      <c r="Q6053" t="str">
        <f>VLOOKUP(G6053,Agents!A:E,5,FALSE)</f>
        <v>Senior</v>
      </c>
      <c r="R6053" t="str">
        <f>VLOOKUP(G6053,Agents!A:E,2,FALSE)</f>
        <v>Night</v>
      </c>
    </row>
    <row r="6054" spans="1:18" x14ac:dyDescent="0.35">
      <c r="A6054" t="s">
        <v>9627</v>
      </c>
      <c r="B6054" t="s">
        <v>9628</v>
      </c>
      <c r="C6054" t="s">
        <v>34</v>
      </c>
      <c r="D6054" t="s">
        <v>38</v>
      </c>
      <c r="E6054" s="1">
        <v>46032.636805555558</v>
      </c>
      <c r="F6054" s="1">
        <v>46035.011805555558</v>
      </c>
      <c r="G6054" t="s">
        <v>23</v>
      </c>
      <c r="H6054" t="s">
        <v>15</v>
      </c>
      <c r="I6054" t="s">
        <v>68</v>
      </c>
      <c r="J6054">
        <v>4</v>
      </c>
      <c r="K6054" t="str">
        <f>IF(tickets_dataset[[#This Row],[status]] = "Closed", "Yes","No")</f>
        <v>Yes</v>
      </c>
      <c r="L6054" s="2">
        <f t="shared" si="376"/>
        <v>57</v>
      </c>
      <c r="M6054" t="str">
        <f t="shared" si="377"/>
        <v>Yes</v>
      </c>
      <c r="N6054" t="str">
        <f t="shared" si="378"/>
        <v>Jan</v>
      </c>
      <c r="O6054" s="2">
        <f t="shared" si="379"/>
        <v>2.375</v>
      </c>
      <c r="P6054" t="str">
        <f>VLOOKUP(G6054,Agents!A:E,4,FALSE)</f>
        <v>Team3</v>
      </c>
      <c r="Q6054" t="str">
        <f>VLOOKUP(G6054,Agents!A:E,5,FALSE)</f>
        <v>Senior</v>
      </c>
      <c r="R6054" t="str">
        <f>VLOOKUP(G6054,Agents!A:E,2,FALSE)</f>
        <v>Evening</v>
      </c>
    </row>
    <row r="6055" spans="1:18" x14ac:dyDescent="0.35">
      <c r="A6055" t="s">
        <v>9629</v>
      </c>
      <c r="B6055" t="s">
        <v>1937</v>
      </c>
      <c r="C6055" t="s">
        <v>76</v>
      </c>
      <c r="D6055" t="s">
        <v>38</v>
      </c>
      <c r="E6055" s="1">
        <v>46023.269444444442</v>
      </c>
      <c r="F6055" s="1">
        <v>46025.227777777778</v>
      </c>
      <c r="G6055" t="s">
        <v>131</v>
      </c>
      <c r="H6055" t="s">
        <v>15</v>
      </c>
      <c r="I6055" t="s">
        <v>16</v>
      </c>
      <c r="J6055">
        <v>3</v>
      </c>
      <c r="K6055" t="str">
        <f>IF(tickets_dataset[[#This Row],[status]] = "Closed", "Yes","No")</f>
        <v>Yes</v>
      </c>
      <c r="L6055" s="2">
        <f t="shared" si="376"/>
        <v>47.000000000058208</v>
      </c>
      <c r="M6055" t="str">
        <f t="shared" si="377"/>
        <v>No</v>
      </c>
      <c r="N6055" t="str">
        <f t="shared" si="378"/>
        <v>Jan</v>
      </c>
      <c r="O6055" s="2">
        <f t="shared" si="379"/>
        <v>1.9583333333357587</v>
      </c>
      <c r="P6055" t="str">
        <f>VLOOKUP(G6055,Agents!A:E,4,FALSE)</f>
        <v>Team4</v>
      </c>
      <c r="Q6055" t="str">
        <f>VLOOKUP(G6055,Agents!A:E,5,FALSE)</f>
        <v>Junior</v>
      </c>
      <c r="R6055" t="str">
        <f>VLOOKUP(G6055,Agents!A:E,2,FALSE)</f>
        <v>Night</v>
      </c>
    </row>
    <row r="6056" spans="1:18" x14ac:dyDescent="0.35">
      <c r="A6056" t="s">
        <v>9630</v>
      </c>
      <c r="B6056" t="s">
        <v>1636</v>
      </c>
      <c r="C6056" t="s">
        <v>12</v>
      </c>
      <c r="D6056" t="s">
        <v>13</v>
      </c>
      <c r="E6056" s="1">
        <v>46047.306944444441</v>
      </c>
      <c r="F6056" s="1">
        <v>46047.556944444441</v>
      </c>
      <c r="G6056" t="s">
        <v>183</v>
      </c>
      <c r="H6056" t="s">
        <v>15</v>
      </c>
      <c r="I6056" t="s">
        <v>16</v>
      </c>
      <c r="J6056">
        <v>4</v>
      </c>
      <c r="K6056" t="str">
        <f>IF(tickets_dataset[[#This Row],[status]] = "Closed", "Yes","No")</f>
        <v>Yes</v>
      </c>
      <c r="L6056" s="2">
        <f t="shared" si="376"/>
        <v>6</v>
      </c>
      <c r="M6056" t="str">
        <f t="shared" si="377"/>
        <v>No</v>
      </c>
      <c r="N6056" t="str">
        <f t="shared" si="378"/>
        <v>Jan</v>
      </c>
      <c r="O6056" s="2">
        <f t="shared" si="379"/>
        <v>0.25</v>
      </c>
      <c r="P6056" t="str">
        <f>VLOOKUP(G6056,Agents!A:E,4,FALSE)</f>
        <v>Team3</v>
      </c>
      <c r="Q6056" t="str">
        <f>VLOOKUP(G6056,Agents!A:E,5,FALSE)</f>
        <v>Senior</v>
      </c>
      <c r="R6056" t="str">
        <f>VLOOKUP(G6056,Agents!A:E,2,FALSE)</f>
        <v>Night</v>
      </c>
    </row>
    <row r="6057" spans="1:18" x14ac:dyDescent="0.35">
      <c r="A6057" t="s">
        <v>9631</v>
      </c>
      <c r="B6057" t="s">
        <v>9632</v>
      </c>
      <c r="C6057" t="s">
        <v>34</v>
      </c>
      <c r="D6057" t="s">
        <v>26</v>
      </c>
      <c r="E6057" s="1">
        <v>46024.727777777778</v>
      </c>
      <c r="F6057" s="1">
        <v>46025.311111111114</v>
      </c>
      <c r="G6057" t="s">
        <v>73</v>
      </c>
      <c r="H6057" t="s">
        <v>15</v>
      </c>
      <c r="I6057" t="s">
        <v>16</v>
      </c>
      <c r="J6057">
        <v>3</v>
      </c>
      <c r="K6057" t="str">
        <f>IF(tickets_dataset[[#This Row],[status]] = "Closed", "Yes","No")</f>
        <v>Yes</v>
      </c>
      <c r="L6057" s="2">
        <f t="shared" si="376"/>
        <v>14.000000000058208</v>
      </c>
      <c r="M6057" t="str">
        <f t="shared" si="377"/>
        <v>No</v>
      </c>
      <c r="N6057" t="str">
        <f t="shared" si="378"/>
        <v>Jan</v>
      </c>
      <c r="O6057" s="2">
        <f t="shared" si="379"/>
        <v>0.58333333333575865</v>
      </c>
      <c r="P6057" t="str">
        <f>VLOOKUP(G6057,Agents!A:E,4,FALSE)</f>
        <v>Team4</v>
      </c>
      <c r="Q6057" t="str">
        <f>VLOOKUP(G6057,Agents!A:E,5,FALSE)</f>
        <v>Senior</v>
      </c>
      <c r="R6057" t="str">
        <f>VLOOKUP(G6057,Agents!A:E,2,FALSE)</f>
        <v>Night</v>
      </c>
    </row>
    <row r="6058" spans="1:18" x14ac:dyDescent="0.35">
      <c r="A6058" t="s">
        <v>9633</v>
      </c>
      <c r="B6058" t="s">
        <v>9634</v>
      </c>
      <c r="C6058" t="s">
        <v>12</v>
      </c>
      <c r="D6058" t="s">
        <v>26</v>
      </c>
      <c r="E6058" s="1">
        <v>46090.706944444442</v>
      </c>
      <c r="F6058" s="1">
        <v>46091.748611111114</v>
      </c>
      <c r="G6058" t="s">
        <v>140</v>
      </c>
      <c r="H6058" t="s">
        <v>15</v>
      </c>
      <c r="I6058" t="s">
        <v>16</v>
      </c>
      <c r="J6058">
        <v>2</v>
      </c>
      <c r="K6058" t="str">
        <f>IF(tickets_dataset[[#This Row],[status]] = "Closed", "Yes","No")</f>
        <v>Yes</v>
      </c>
      <c r="L6058" s="2">
        <f t="shared" si="376"/>
        <v>25.000000000116415</v>
      </c>
      <c r="M6058" t="str">
        <f t="shared" si="377"/>
        <v>No</v>
      </c>
      <c r="N6058" t="str">
        <f t="shared" si="378"/>
        <v>Mar</v>
      </c>
      <c r="O6058" s="2">
        <f t="shared" si="379"/>
        <v>1.0416666666715173</v>
      </c>
      <c r="P6058" t="str">
        <f>VLOOKUP(G6058,Agents!A:E,4,FALSE)</f>
        <v>Team1</v>
      </c>
      <c r="Q6058" t="str">
        <f>VLOOKUP(G6058,Agents!A:E,5,FALSE)</f>
        <v>Junior</v>
      </c>
      <c r="R6058" t="str">
        <f>VLOOKUP(G6058,Agents!A:E,2,FALSE)</f>
        <v>Morning</v>
      </c>
    </row>
    <row r="6059" spans="1:18" x14ac:dyDescent="0.35">
      <c r="A6059" t="s">
        <v>9635</v>
      </c>
      <c r="B6059" t="s">
        <v>6062</v>
      </c>
      <c r="C6059" t="s">
        <v>76</v>
      </c>
      <c r="D6059" t="s">
        <v>26</v>
      </c>
      <c r="E6059" s="1">
        <v>46047.378472222219</v>
      </c>
      <c r="F6059" s="1">
        <v>46048.753472222219</v>
      </c>
      <c r="G6059" t="s">
        <v>77</v>
      </c>
      <c r="H6059" t="s">
        <v>15</v>
      </c>
      <c r="I6059" t="s">
        <v>16</v>
      </c>
      <c r="J6059">
        <v>4</v>
      </c>
      <c r="K6059" t="str">
        <f>IF(tickets_dataset[[#This Row],[status]] = "Closed", "Yes","No")</f>
        <v>Yes</v>
      </c>
      <c r="L6059" s="2">
        <f t="shared" si="376"/>
        <v>33</v>
      </c>
      <c r="M6059" t="str">
        <f t="shared" si="377"/>
        <v>No</v>
      </c>
      <c r="N6059" t="str">
        <f t="shared" si="378"/>
        <v>Jan</v>
      </c>
      <c r="O6059" s="2">
        <f t="shared" si="379"/>
        <v>1.375</v>
      </c>
      <c r="P6059" t="str">
        <f>VLOOKUP(G6059,Agents!A:E,4,FALSE)</f>
        <v>Team5</v>
      </c>
      <c r="Q6059" t="str">
        <f>VLOOKUP(G6059,Agents!A:E,5,FALSE)</f>
        <v>Junior</v>
      </c>
      <c r="R6059" t="str">
        <f>VLOOKUP(G6059,Agents!A:E,2,FALSE)</f>
        <v>Evening</v>
      </c>
    </row>
    <row r="6060" spans="1:18" x14ac:dyDescent="0.35">
      <c r="A6060" t="s">
        <v>9636</v>
      </c>
      <c r="B6060" t="s">
        <v>5643</v>
      </c>
      <c r="C6060" t="s">
        <v>50</v>
      </c>
      <c r="D6060" t="s">
        <v>13</v>
      </c>
      <c r="E6060" s="1">
        <v>46063.440972222219</v>
      </c>
      <c r="F6060" s="1">
        <v>46063.899305555555</v>
      </c>
      <c r="G6060" t="s">
        <v>211</v>
      </c>
      <c r="H6060" t="s">
        <v>132</v>
      </c>
      <c r="I6060" t="s">
        <v>16</v>
      </c>
      <c r="J6060">
        <v>4</v>
      </c>
      <c r="K6060" t="str">
        <f>IF(tickets_dataset[[#This Row],[status]] = "Closed", "Yes","No")</f>
        <v>No</v>
      </c>
      <c r="L6060" s="2">
        <f t="shared" si="376"/>
        <v>11.000000000058208</v>
      </c>
      <c r="M6060" t="str">
        <f t="shared" si="377"/>
        <v>No</v>
      </c>
      <c r="N6060" t="str">
        <f t="shared" si="378"/>
        <v>Feb</v>
      </c>
      <c r="O6060" s="2">
        <f t="shared" si="379"/>
        <v>0.45833333333575865</v>
      </c>
      <c r="P6060" t="str">
        <f>VLOOKUP(G6060,Agents!A:E,4,FALSE)</f>
        <v>Team5</v>
      </c>
      <c r="Q6060" t="str">
        <f>VLOOKUP(G6060,Agents!A:E,5,FALSE)</f>
        <v>Senior</v>
      </c>
      <c r="R6060" t="str">
        <f>VLOOKUP(G6060,Agents!A:E,2,FALSE)</f>
        <v>Evening</v>
      </c>
    </row>
    <row r="6061" spans="1:18" x14ac:dyDescent="0.35">
      <c r="A6061" t="s">
        <v>9637</v>
      </c>
      <c r="B6061" t="s">
        <v>9638</v>
      </c>
      <c r="C6061" t="s">
        <v>12</v>
      </c>
      <c r="D6061" t="s">
        <v>26</v>
      </c>
      <c r="E6061" s="1">
        <v>46092.631249999999</v>
      </c>
      <c r="F6061" s="1">
        <v>46093.256249999999</v>
      </c>
      <c r="G6061" t="s">
        <v>234</v>
      </c>
      <c r="H6061" t="s">
        <v>15</v>
      </c>
      <c r="I6061" t="s">
        <v>16</v>
      </c>
      <c r="J6061">
        <v>4</v>
      </c>
      <c r="K6061" t="str">
        <f>IF(tickets_dataset[[#This Row],[status]] = "Closed", "Yes","No")</f>
        <v>Yes</v>
      </c>
      <c r="L6061" s="2">
        <f t="shared" si="376"/>
        <v>15</v>
      </c>
      <c r="M6061" t="str">
        <f t="shared" si="377"/>
        <v>No</v>
      </c>
      <c r="N6061" t="str">
        <f t="shared" si="378"/>
        <v>Mar</v>
      </c>
      <c r="O6061" s="2">
        <f t="shared" si="379"/>
        <v>0.625</v>
      </c>
      <c r="P6061" t="str">
        <f>VLOOKUP(G6061,Agents!A:E,4,FALSE)</f>
        <v>Team5</v>
      </c>
      <c r="Q6061" t="str">
        <f>VLOOKUP(G6061,Agents!A:E,5,FALSE)</f>
        <v>Senior</v>
      </c>
      <c r="R6061" t="str">
        <f>VLOOKUP(G6061,Agents!A:E,2,FALSE)</f>
        <v>Night</v>
      </c>
    </row>
    <row r="6062" spans="1:18" x14ac:dyDescent="0.35">
      <c r="A6062" t="s">
        <v>9639</v>
      </c>
      <c r="B6062" t="s">
        <v>9640</v>
      </c>
      <c r="C6062" t="s">
        <v>22</v>
      </c>
      <c r="D6062" t="s">
        <v>26</v>
      </c>
      <c r="E6062" s="1">
        <v>46053.811111111114</v>
      </c>
      <c r="F6062" s="1">
        <v>46055.019444444442</v>
      </c>
      <c r="G6062" t="s">
        <v>91</v>
      </c>
      <c r="H6062" t="s">
        <v>15</v>
      </c>
      <c r="I6062" t="s">
        <v>16</v>
      </c>
      <c r="J6062">
        <v>4</v>
      </c>
      <c r="K6062" t="str">
        <f>IF(tickets_dataset[[#This Row],[status]] = "Closed", "Yes","No")</f>
        <v>Yes</v>
      </c>
      <c r="L6062" s="2">
        <f t="shared" si="376"/>
        <v>28.999999999883585</v>
      </c>
      <c r="M6062" t="str">
        <f t="shared" si="377"/>
        <v>No</v>
      </c>
      <c r="N6062" t="str">
        <f t="shared" si="378"/>
        <v>Jan</v>
      </c>
      <c r="O6062" s="2">
        <f t="shared" si="379"/>
        <v>1.2083333333284827</v>
      </c>
      <c r="P6062" t="str">
        <f>VLOOKUP(G6062,Agents!A:E,4,FALSE)</f>
        <v>Team5</v>
      </c>
      <c r="Q6062" t="str">
        <f>VLOOKUP(G6062,Agents!A:E,5,FALSE)</f>
        <v>Mid</v>
      </c>
      <c r="R6062" t="str">
        <f>VLOOKUP(G6062,Agents!A:E,2,FALSE)</f>
        <v>Night</v>
      </c>
    </row>
    <row r="6063" spans="1:18" x14ac:dyDescent="0.35">
      <c r="A6063" t="s">
        <v>9641</v>
      </c>
      <c r="B6063" t="s">
        <v>3153</v>
      </c>
      <c r="C6063" t="s">
        <v>12</v>
      </c>
      <c r="D6063" t="s">
        <v>26</v>
      </c>
      <c r="E6063" s="1">
        <v>46095.541666666664</v>
      </c>
      <c r="F6063" s="1">
        <v>46095.708333333336</v>
      </c>
      <c r="G6063" t="s">
        <v>53</v>
      </c>
      <c r="H6063" t="s">
        <v>15</v>
      </c>
      <c r="I6063" t="s">
        <v>16</v>
      </c>
      <c r="J6063">
        <v>5</v>
      </c>
      <c r="K6063" t="str">
        <f>IF(tickets_dataset[[#This Row],[status]] = "Closed", "Yes","No")</f>
        <v>Yes</v>
      </c>
      <c r="L6063" s="2">
        <f t="shared" si="376"/>
        <v>4.0000000001164153</v>
      </c>
      <c r="M6063" t="str">
        <f t="shared" si="377"/>
        <v>No</v>
      </c>
      <c r="N6063" t="str">
        <f t="shared" si="378"/>
        <v>Mar</v>
      </c>
      <c r="O6063" s="2">
        <f t="shared" si="379"/>
        <v>0.16666666667151731</v>
      </c>
      <c r="P6063" t="str">
        <f>VLOOKUP(G6063,Agents!A:E,4,FALSE)</f>
        <v>Team1</v>
      </c>
      <c r="Q6063" t="str">
        <f>VLOOKUP(G6063,Agents!A:E,5,FALSE)</f>
        <v>Junior</v>
      </c>
      <c r="R6063" t="str">
        <f>VLOOKUP(G6063,Agents!A:E,2,FALSE)</f>
        <v>Night</v>
      </c>
    </row>
    <row r="6064" spans="1:18" x14ac:dyDescent="0.35">
      <c r="A6064" t="s">
        <v>9642</v>
      </c>
      <c r="B6064" t="s">
        <v>3143</v>
      </c>
      <c r="C6064" t="s">
        <v>34</v>
      </c>
      <c r="D6064" t="s">
        <v>38</v>
      </c>
      <c r="E6064" s="1">
        <v>46044.837500000001</v>
      </c>
      <c r="F6064" s="1">
        <v>46046.462500000001</v>
      </c>
      <c r="G6064" t="s">
        <v>170</v>
      </c>
      <c r="H6064" t="s">
        <v>15</v>
      </c>
      <c r="I6064" t="s">
        <v>16</v>
      </c>
      <c r="J6064">
        <v>4</v>
      </c>
      <c r="K6064" t="str">
        <f>IF(tickets_dataset[[#This Row],[status]] = "Closed", "Yes","No")</f>
        <v>Yes</v>
      </c>
      <c r="L6064" s="2">
        <f t="shared" si="376"/>
        <v>39</v>
      </c>
      <c r="M6064" t="str">
        <f t="shared" si="377"/>
        <v>No</v>
      </c>
      <c r="N6064" t="str">
        <f t="shared" si="378"/>
        <v>Jan</v>
      </c>
      <c r="O6064" s="2">
        <f t="shared" si="379"/>
        <v>1.625</v>
      </c>
      <c r="P6064" t="str">
        <f>VLOOKUP(G6064,Agents!A:E,4,FALSE)</f>
        <v>Team5</v>
      </c>
      <c r="Q6064" t="str">
        <f>VLOOKUP(G6064,Agents!A:E,5,FALSE)</f>
        <v>Junior</v>
      </c>
      <c r="R6064" t="str">
        <f>VLOOKUP(G6064,Agents!A:E,2,FALSE)</f>
        <v>Night</v>
      </c>
    </row>
    <row r="6065" spans="1:18" x14ac:dyDescent="0.35">
      <c r="A6065" t="s">
        <v>9643</v>
      </c>
      <c r="B6065" t="s">
        <v>8714</v>
      </c>
      <c r="C6065" t="s">
        <v>22</v>
      </c>
      <c r="D6065" t="s">
        <v>26</v>
      </c>
      <c r="E6065" s="1">
        <v>46044.667361111111</v>
      </c>
      <c r="F6065" s="1">
        <v>46045.750694444447</v>
      </c>
      <c r="G6065" t="s">
        <v>73</v>
      </c>
      <c r="H6065" t="s">
        <v>15</v>
      </c>
      <c r="I6065" t="s">
        <v>16</v>
      </c>
      <c r="J6065">
        <v>3</v>
      </c>
      <c r="K6065" t="str">
        <f>IF(tickets_dataset[[#This Row],[status]] = "Closed", "Yes","No")</f>
        <v>Yes</v>
      </c>
      <c r="L6065" s="2">
        <f t="shared" si="376"/>
        <v>26.000000000058208</v>
      </c>
      <c r="M6065" t="str">
        <f t="shared" si="377"/>
        <v>No</v>
      </c>
      <c r="N6065" t="str">
        <f t="shared" si="378"/>
        <v>Jan</v>
      </c>
      <c r="O6065" s="2">
        <f t="shared" si="379"/>
        <v>1.0833333333357587</v>
      </c>
      <c r="P6065" t="str">
        <f>VLOOKUP(G6065,Agents!A:E,4,FALSE)</f>
        <v>Team4</v>
      </c>
      <c r="Q6065" t="str">
        <f>VLOOKUP(G6065,Agents!A:E,5,FALSE)</f>
        <v>Senior</v>
      </c>
      <c r="R6065" t="str">
        <f>VLOOKUP(G6065,Agents!A:E,2,FALSE)</f>
        <v>Night</v>
      </c>
    </row>
    <row r="6066" spans="1:18" x14ac:dyDescent="0.35">
      <c r="A6066" t="s">
        <v>9644</v>
      </c>
      <c r="B6066" t="s">
        <v>5900</v>
      </c>
      <c r="C6066" t="s">
        <v>50</v>
      </c>
      <c r="D6066" t="s">
        <v>13</v>
      </c>
      <c r="E6066" s="1">
        <v>46111.461111111108</v>
      </c>
      <c r="F6066" s="1">
        <v>46112.25277777778</v>
      </c>
      <c r="G6066" t="s">
        <v>100</v>
      </c>
      <c r="H6066" t="s">
        <v>15</v>
      </c>
      <c r="I6066" t="s">
        <v>16</v>
      </c>
      <c r="J6066">
        <v>5</v>
      </c>
      <c r="K6066" t="str">
        <f>IF(tickets_dataset[[#This Row],[status]] = "Closed", "Yes","No")</f>
        <v>Yes</v>
      </c>
      <c r="L6066" s="2">
        <f t="shared" si="376"/>
        <v>19.000000000116415</v>
      </c>
      <c r="M6066" t="str">
        <f t="shared" si="377"/>
        <v>No</v>
      </c>
      <c r="N6066" t="str">
        <f t="shared" si="378"/>
        <v>Mar</v>
      </c>
      <c r="O6066" s="2">
        <f t="shared" si="379"/>
        <v>0.79166666667151731</v>
      </c>
      <c r="P6066" t="str">
        <f>VLOOKUP(G6066,Agents!A:E,4,FALSE)</f>
        <v>Team4</v>
      </c>
      <c r="Q6066" t="str">
        <f>VLOOKUP(G6066,Agents!A:E,5,FALSE)</f>
        <v>Junior</v>
      </c>
      <c r="R6066" t="str">
        <f>VLOOKUP(G6066,Agents!A:E,2,FALSE)</f>
        <v>Evening</v>
      </c>
    </row>
    <row r="6067" spans="1:18" x14ac:dyDescent="0.35">
      <c r="A6067" t="s">
        <v>9645</v>
      </c>
      <c r="B6067" t="s">
        <v>9646</v>
      </c>
      <c r="C6067" t="s">
        <v>12</v>
      </c>
      <c r="D6067" t="s">
        <v>13</v>
      </c>
      <c r="E6067" s="1">
        <v>46029.45416666667</v>
      </c>
      <c r="F6067" s="1">
        <v>46030.162499999999</v>
      </c>
      <c r="G6067" t="s">
        <v>170</v>
      </c>
      <c r="H6067" t="s">
        <v>28</v>
      </c>
      <c r="I6067" t="s">
        <v>16</v>
      </c>
      <c r="J6067">
        <v>4</v>
      </c>
      <c r="K6067" t="str">
        <f>IF(tickets_dataset[[#This Row],[status]] = "Closed", "Yes","No")</f>
        <v>No</v>
      </c>
      <c r="L6067" s="2">
        <f t="shared" si="376"/>
        <v>16.999999999883585</v>
      </c>
      <c r="M6067" t="str">
        <f t="shared" si="377"/>
        <v>No</v>
      </c>
      <c r="N6067" t="str">
        <f t="shared" si="378"/>
        <v>Jan</v>
      </c>
      <c r="O6067" s="2">
        <f t="shared" si="379"/>
        <v>0.70833333332848269</v>
      </c>
      <c r="P6067" t="str">
        <f>VLOOKUP(G6067,Agents!A:E,4,FALSE)</f>
        <v>Team5</v>
      </c>
      <c r="Q6067" t="str">
        <f>VLOOKUP(G6067,Agents!A:E,5,FALSE)</f>
        <v>Junior</v>
      </c>
      <c r="R6067" t="str">
        <f>VLOOKUP(G6067,Agents!A:E,2,FALSE)</f>
        <v>Night</v>
      </c>
    </row>
    <row r="6068" spans="1:18" x14ac:dyDescent="0.35">
      <c r="A6068" t="s">
        <v>9647</v>
      </c>
      <c r="B6068" t="s">
        <v>9648</v>
      </c>
      <c r="C6068" t="s">
        <v>34</v>
      </c>
      <c r="D6068" t="s">
        <v>26</v>
      </c>
      <c r="E6068" s="1">
        <v>46102.829861111109</v>
      </c>
      <c r="F6068" s="1">
        <v>46103.788194444445</v>
      </c>
      <c r="G6068" t="s">
        <v>53</v>
      </c>
      <c r="H6068" t="s">
        <v>15</v>
      </c>
      <c r="I6068" t="s">
        <v>16</v>
      </c>
      <c r="J6068">
        <v>4</v>
      </c>
      <c r="K6068" t="str">
        <f>IF(tickets_dataset[[#This Row],[status]] = "Closed", "Yes","No")</f>
        <v>Yes</v>
      </c>
      <c r="L6068" s="2">
        <f t="shared" si="376"/>
        <v>23.000000000058208</v>
      </c>
      <c r="M6068" t="str">
        <f t="shared" si="377"/>
        <v>No</v>
      </c>
      <c r="N6068" t="str">
        <f t="shared" si="378"/>
        <v>Mar</v>
      </c>
      <c r="O6068" s="2">
        <f t="shared" si="379"/>
        <v>0.95833333333575865</v>
      </c>
      <c r="P6068" t="str">
        <f>VLOOKUP(G6068,Agents!A:E,4,FALSE)</f>
        <v>Team1</v>
      </c>
      <c r="Q6068" t="str">
        <f>VLOOKUP(G6068,Agents!A:E,5,FALSE)</f>
        <v>Junior</v>
      </c>
      <c r="R6068" t="str">
        <f>VLOOKUP(G6068,Agents!A:E,2,FALSE)</f>
        <v>Night</v>
      </c>
    </row>
    <row r="6069" spans="1:18" x14ac:dyDescent="0.35">
      <c r="A6069" t="s">
        <v>9649</v>
      </c>
      <c r="B6069" t="s">
        <v>5469</v>
      </c>
      <c r="C6069" t="s">
        <v>50</v>
      </c>
      <c r="D6069" t="s">
        <v>13</v>
      </c>
      <c r="E6069" s="1">
        <v>46099.692361111112</v>
      </c>
      <c r="F6069" s="1">
        <v>46099.775694444441</v>
      </c>
      <c r="G6069" t="s">
        <v>239</v>
      </c>
      <c r="H6069" t="s">
        <v>15</v>
      </c>
      <c r="I6069" t="s">
        <v>68</v>
      </c>
      <c r="J6069">
        <v>2</v>
      </c>
      <c r="K6069" t="str">
        <f>IF(tickets_dataset[[#This Row],[status]] = "Closed", "Yes","No")</f>
        <v>Yes</v>
      </c>
      <c r="L6069" s="2">
        <f t="shared" si="376"/>
        <v>1.9999999998835847</v>
      </c>
      <c r="M6069" t="str">
        <f t="shared" si="377"/>
        <v>No</v>
      </c>
      <c r="N6069" t="str">
        <f t="shared" si="378"/>
        <v>Mar</v>
      </c>
      <c r="O6069" s="2">
        <f t="shared" si="379"/>
        <v>8.3333333328482695E-2</v>
      </c>
      <c r="P6069" t="str">
        <f>VLOOKUP(G6069,Agents!A:E,4,FALSE)</f>
        <v>Team1</v>
      </c>
      <c r="Q6069" t="str">
        <f>VLOOKUP(G6069,Agents!A:E,5,FALSE)</f>
        <v>Senior</v>
      </c>
      <c r="R6069" t="str">
        <f>VLOOKUP(G6069,Agents!A:E,2,FALSE)</f>
        <v>Evening</v>
      </c>
    </row>
    <row r="6070" spans="1:18" x14ac:dyDescent="0.35">
      <c r="A6070" t="s">
        <v>9650</v>
      </c>
      <c r="B6070" t="s">
        <v>9651</v>
      </c>
      <c r="C6070" t="s">
        <v>12</v>
      </c>
      <c r="D6070" t="s">
        <v>26</v>
      </c>
      <c r="E6070" s="1">
        <v>46068.04791666667</v>
      </c>
      <c r="F6070" s="1">
        <v>46068.54791666667</v>
      </c>
      <c r="G6070" t="s">
        <v>119</v>
      </c>
      <c r="H6070" t="s">
        <v>15</v>
      </c>
      <c r="I6070" t="s">
        <v>16</v>
      </c>
      <c r="J6070">
        <v>3</v>
      </c>
      <c r="K6070" t="str">
        <f>IF(tickets_dataset[[#This Row],[status]] = "Closed", "Yes","No")</f>
        <v>Yes</v>
      </c>
      <c r="L6070" s="2">
        <f t="shared" si="376"/>
        <v>12</v>
      </c>
      <c r="M6070" t="str">
        <f t="shared" si="377"/>
        <v>No</v>
      </c>
      <c r="N6070" t="str">
        <f t="shared" si="378"/>
        <v>Feb</v>
      </c>
      <c r="O6070" s="2">
        <f t="shared" si="379"/>
        <v>0.5</v>
      </c>
      <c r="P6070" t="str">
        <f>VLOOKUP(G6070,Agents!A:E,4,FALSE)</f>
        <v>Team1</v>
      </c>
      <c r="Q6070" t="str">
        <f>VLOOKUP(G6070,Agents!A:E,5,FALSE)</f>
        <v>Junior</v>
      </c>
      <c r="R6070" t="str">
        <f>VLOOKUP(G6070,Agents!A:E,2,FALSE)</f>
        <v>Morning</v>
      </c>
    </row>
    <row r="6071" spans="1:18" x14ac:dyDescent="0.35">
      <c r="A6071" t="s">
        <v>9652</v>
      </c>
      <c r="B6071" t="s">
        <v>9653</v>
      </c>
      <c r="C6071" t="s">
        <v>76</v>
      </c>
      <c r="D6071" t="s">
        <v>13</v>
      </c>
      <c r="E6071" s="1">
        <v>46034.106944444444</v>
      </c>
      <c r="F6071" s="1">
        <v>46034.31527777778</v>
      </c>
      <c r="G6071" t="s">
        <v>422</v>
      </c>
      <c r="H6071" t="s">
        <v>28</v>
      </c>
      <c r="I6071" t="s">
        <v>16</v>
      </c>
      <c r="J6071">
        <v>3</v>
      </c>
      <c r="K6071" t="str">
        <f>IF(tickets_dataset[[#This Row],[status]] = "Closed", "Yes","No")</f>
        <v>No</v>
      </c>
      <c r="L6071" s="2">
        <f t="shared" si="376"/>
        <v>5.0000000000582077</v>
      </c>
      <c r="M6071" t="str">
        <f t="shared" si="377"/>
        <v>No</v>
      </c>
      <c r="N6071" t="str">
        <f t="shared" si="378"/>
        <v>Jan</v>
      </c>
      <c r="O6071" s="2">
        <f t="shared" si="379"/>
        <v>0.20833333333575865</v>
      </c>
      <c r="P6071" t="str">
        <f>VLOOKUP(G6071,Agents!A:E,4,FALSE)</f>
        <v>Team5</v>
      </c>
      <c r="Q6071" t="str">
        <f>VLOOKUP(G6071,Agents!A:E,5,FALSE)</f>
        <v>Mid</v>
      </c>
      <c r="R6071" t="str">
        <f>VLOOKUP(G6071,Agents!A:E,2,FALSE)</f>
        <v>Evening</v>
      </c>
    </row>
    <row r="6072" spans="1:18" x14ac:dyDescent="0.35">
      <c r="A6072" t="s">
        <v>9654</v>
      </c>
      <c r="B6072" t="s">
        <v>1251</v>
      </c>
      <c r="C6072" t="s">
        <v>22</v>
      </c>
      <c r="D6072" t="s">
        <v>26</v>
      </c>
      <c r="E6072" s="1">
        <v>46067.234722222223</v>
      </c>
      <c r="F6072" s="1">
        <v>46068.234722222223</v>
      </c>
      <c r="G6072" t="s">
        <v>56</v>
      </c>
      <c r="H6072" t="s">
        <v>15</v>
      </c>
      <c r="I6072" t="s">
        <v>16</v>
      </c>
      <c r="J6072">
        <v>5</v>
      </c>
      <c r="K6072" t="str">
        <f>IF(tickets_dataset[[#This Row],[status]] = "Closed", "Yes","No")</f>
        <v>Yes</v>
      </c>
      <c r="L6072" s="2">
        <f t="shared" si="376"/>
        <v>24</v>
      </c>
      <c r="M6072" t="str">
        <f t="shared" si="377"/>
        <v>No</v>
      </c>
      <c r="N6072" t="str">
        <f t="shared" si="378"/>
        <v>Feb</v>
      </c>
      <c r="O6072" s="2">
        <f t="shared" si="379"/>
        <v>1</v>
      </c>
      <c r="P6072" t="str">
        <f>VLOOKUP(G6072,Agents!A:E,4,FALSE)</f>
        <v>Team1</v>
      </c>
      <c r="Q6072" t="str">
        <f>VLOOKUP(G6072,Agents!A:E,5,FALSE)</f>
        <v>Senior</v>
      </c>
      <c r="R6072" t="str">
        <f>VLOOKUP(G6072,Agents!A:E,2,FALSE)</f>
        <v>Night</v>
      </c>
    </row>
    <row r="6073" spans="1:18" x14ac:dyDescent="0.35">
      <c r="A6073" t="s">
        <v>9655</v>
      </c>
      <c r="B6073" t="s">
        <v>9656</v>
      </c>
      <c r="C6073" t="s">
        <v>12</v>
      </c>
      <c r="D6073" t="s">
        <v>26</v>
      </c>
      <c r="E6073" s="1">
        <v>46111.115277777775</v>
      </c>
      <c r="F6073" s="1">
        <v>46111.365277777775</v>
      </c>
      <c r="G6073" t="s">
        <v>83</v>
      </c>
      <c r="H6073" t="s">
        <v>28</v>
      </c>
      <c r="I6073" t="s">
        <v>16</v>
      </c>
      <c r="J6073">
        <v>2</v>
      </c>
      <c r="K6073" t="str">
        <f>IF(tickets_dataset[[#This Row],[status]] = "Closed", "Yes","No")</f>
        <v>No</v>
      </c>
      <c r="L6073" s="2">
        <f t="shared" si="376"/>
        <v>6</v>
      </c>
      <c r="M6073" t="str">
        <f t="shared" si="377"/>
        <v>No</v>
      </c>
      <c r="N6073" t="str">
        <f t="shared" si="378"/>
        <v>Mar</v>
      </c>
      <c r="O6073" s="2">
        <f t="shared" si="379"/>
        <v>0.25</v>
      </c>
      <c r="P6073" t="str">
        <f>VLOOKUP(G6073,Agents!A:E,4,FALSE)</f>
        <v>Team2</v>
      </c>
      <c r="Q6073" t="str">
        <f>VLOOKUP(G6073,Agents!A:E,5,FALSE)</f>
        <v>Junior</v>
      </c>
      <c r="R6073" t="str">
        <f>VLOOKUP(G6073,Agents!A:E,2,FALSE)</f>
        <v>Night</v>
      </c>
    </row>
    <row r="6074" spans="1:18" x14ac:dyDescent="0.35">
      <c r="A6074" t="s">
        <v>9657</v>
      </c>
      <c r="B6074" t="s">
        <v>9658</v>
      </c>
      <c r="C6074" t="s">
        <v>76</v>
      </c>
      <c r="D6074" t="s">
        <v>26</v>
      </c>
      <c r="E6074" s="1">
        <v>46096.712500000001</v>
      </c>
      <c r="F6074" s="1">
        <v>46099.254166666666</v>
      </c>
      <c r="G6074" t="s">
        <v>45</v>
      </c>
      <c r="H6074" t="s">
        <v>15</v>
      </c>
      <c r="I6074" t="s">
        <v>16</v>
      </c>
      <c r="J6074">
        <v>4</v>
      </c>
      <c r="K6074" t="str">
        <f>IF(tickets_dataset[[#This Row],[status]] = "Closed", "Yes","No")</f>
        <v>Yes</v>
      </c>
      <c r="L6074" s="2">
        <f t="shared" si="376"/>
        <v>60.999999999941792</v>
      </c>
      <c r="M6074" t="str">
        <f t="shared" si="377"/>
        <v>Yes</v>
      </c>
      <c r="N6074" t="str">
        <f t="shared" si="378"/>
        <v>Mar</v>
      </c>
      <c r="O6074" s="2">
        <f t="shared" si="379"/>
        <v>2.5416666666642413</v>
      </c>
      <c r="P6074" t="str">
        <f>VLOOKUP(G6074,Agents!A:E,4,FALSE)</f>
        <v>Team5</v>
      </c>
      <c r="Q6074" t="str">
        <f>VLOOKUP(G6074,Agents!A:E,5,FALSE)</f>
        <v>Senior</v>
      </c>
      <c r="R6074" t="str">
        <f>VLOOKUP(G6074,Agents!A:E,2,FALSE)</f>
        <v>Morning</v>
      </c>
    </row>
    <row r="6075" spans="1:18" x14ac:dyDescent="0.35">
      <c r="A6075" t="s">
        <v>9659</v>
      </c>
      <c r="B6075" t="s">
        <v>3546</v>
      </c>
      <c r="C6075" t="s">
        <v>50</v>
      </c>
      <c r="D6075" t="s">
        <v>26</v>
      </c>
      <c r="E6075" s="1">
        <v>46084.116666666669</v>
      </c>
      <c r="F6075" s="1">
        <v>46086.408333333333</v>
      </c>
      <c r="G6075" t="s">
        <v>206</v>
      </c>
      <c r="H6075" t="s">
        <v>15</v>
      </c>
      <c r="I6075" t="s">
        <v>16</v>
      </c>
      <c r="J6075">
        <v>3</v>
      </c>
      <c r="K6075" t="str">
        <f>IF(tickets_dataset[[#This Row],[status]] = "Closed", "Yes","No")</f>
        <v>Yes</v>
      </c>
      <c r="L6075" s="2">
        <f t="shared" si="376"/>
        <v>54.999999999941792</v>
      </c>
      <c r="M6075" t="str">
        <f t="shared" si="377"/>
        <v>Yes</v>
      </c>
      <c r="N6075" t="str">
        <f t="shared" si="378"/>
        <v>Mar</v>
      </c>
      <c r="O6075" s="2">
        <f t="shared" si="379"/>
        <v>2.2916666666642413</v>
      </c>
      <c r="P6075" t="str">
        <f>VLOOKUP(G6075,Agents!A:E,4,FALSE)</f>
        <v>Team5</v>
      </c>
      <c r="Q6075" t="str">
        <f>VLOOKUP(G6075,Agents!A:E,5,FALSE)</f>
        <v>Junior</v>
      </c>
      <c r="R6075" t="str">
        <f>VLOOKUP(G6075,Agents!A:E,2,FALSE)</f>
        <v>Evening</v>
      </c>
    </row>
    <row r="6076" spans="1:18" x14ac:dyDescent="0.35">
      <c r="A6076" t="s">
        <v>9660</v>
      </c>
      <c r="B6076" t="s">
        <v>9661</v>
      </c>
      <c r="C6076" t="s">
        <v>12</v>
      </c>
      <c r="D6076" t="s">
        <v>38</v>
      </c>
      <c r="E6076" s="1">
        <v>46061.245138888888</v>
      </c>
      <c r="F6076" s="1">
        <v>46063.286805555559</v>
      </c>
      <c r="G6076" t="s">
        <v>80</v>
      </c>
      <c r="H6076" t="s">
        <v>28</v>
      </c>
      <c r="I6076" t="s">
        <v>16</v>
      </c>
      <c r="J6076">
        <v>5</v>
      </c>
      <c r="K6076" t="str">
        <f>IF(tickets_dataset[[#This Row],[status]] = "Closed", "Yes","No")</f>
        <v>No</v>
      </c>
      <c r="L6076" s="2">
        <f t="shared" si="376"/>
        <v>49.000000000116415</v>
      </c>
      <c r="M6076" t="str">
        <f t="shared" si="377"/>
        <v>Yes</v>
      </c>
      <c r="N6076" t="str">
        <f t="shared" si="378"/>
        <v>Feb</v>
      </c>
      <c r="O6076" s="2">
        <f t="shared" si="379"/>
        <v>2.0416666666715173</v>
      </c>
      <c r="P6076" t="str">
        <f>VLOOKUP(G6076,Agents!A:E,4,FALSE)</f>
        <v>Team3</v>
      </c>
      <c r="Q6076" t="str">
        <f>VLOOKUP(G6076,Agents!A:E,5,FALSE)</f>
        <v>Junior</v>
      </c>
      <c r="R6076" t="str">
        <f>VLOOKUP(G6076,Agents!A:E,2,FALSE)</f>
        <v>Evening</v>
      </c>
    </row>
    <row r="6077" spans="1:18" x14ac:dyDescent="0.35">
      <c r="A6077" t="s">
        <v>9662</v>
      </c>
      <c r="B6077" t="s">
        <v>1683</v>
      </c>
      <c r="C6077" t="s">
        <v>76</v>
      </c>
      <c r="D6077" t="s">
        <v>13</v>
      </c>
      <c r="E6077" s="1">
        <v>46103.573611111111</v>
      </c>
      <c r="F6077" s="1">
        <v>46105.323611111111</v>
      </c>
      <c r="G6077" t="s">
        <v>42</v>
      </c>
      <c r="H6077" t="s">
        <v>15</v>
      </c>
      <c r="I6077" t="s">
        <v>16</v>
      </c>
      <c r="J6077">
        <v>4</v>
      </c>
      <c r="K6077" t="str">
        <f>IF(tickets_dataset[[#This Row],[status]] = "Closed", "Yes","No")</f>
        <v>Yes</v>
      </c>
      <c r="L6077" s="2">
        <f t="shared" si="376"/>
        <v>42</v>
      </c>
      <c r="M6077" t="str">
        <f t="shared" si="377"/>
        <v>No</v>
      </c>
      <c r="N6077" t="str">
        <f t="shared" si="378"/>
        <v>Mar</v>
      </c>
      <c r="O6077" s="2">
        <f t="shared" si="379"/>
        <v>1.75</v>
      </c>
      <c r="P6077" t="str">
        <f>VLOOKUP(G6077,Agents!A:E,4,FALSE)</f>
        <v>Team2</v>
      </c>
      <c r="Q6077" t="str">
        <f>VLOOKUP(G6077,Agents!A:E,5,FALSE)</f>
        <v>Junior</v>
      </c>
      <c r="R6077" t="str">
        <f>VLOOKUP(G6077,Agents!A:E,2,FALSE)</f>
        <v>Night</v>
      </c>
    </row>
    <row r="6078" spans="1:18" x14ac:dyDescent="0.35">
      <c r="A6078" t="s">
        <v>9663</v>
      </c>
      <c r="B6078" t="s">
        <v>9664</v>
      </c>
      <c r="C6078" t="s">
        <v>76</v>
      </c>
      <c r="D6078" t="s">
        <v>38</v>
      </c>
      <c r="E6078" s="1">
        <v>46068.006249999999</v>
      </c>
      <c r="F6078" s="1">
        <v>46069.67291666667</v>
      </c>
      <c r="G6078" t="s">
        <v>216</v>
      </c>
      <c r="H6078" t="s">
        <v>15</v>
      </c>
      <c r="I6078" t="s">
        <v>16</v>
      </c>
      <c r="J6078">
        <v>5</v>
      </c>
      <c r="K6078" t="str">
        <f>IF(tickets_dataset[[#This Row],[status]] = "Closed", "Yes","No")</f>
        <v>Yes</v>
      </c>
      <c r="L6078" s="2">
        <f t="shared" si="376"/>
        <v>40.000000000116415</v>
      </c>
      <c r="M6078" t="str">
        <f t="shared" si="377"/>
        <v>No</v>
      </c>
      <c r="N6078" t="str">
        <f t="shared" si="378"/>
        <v>Feb</v>
      </c>
      <c r="O6078" s="2">
        <f t="shared" si="379"/>
        <v>1.6666666666715173</v>
      </c>
      <c r="P6078" t="str">
        <f>VLOOKUP(G6078,Agents!A:E,4,FALSE)</f>
        <v>Team5</v>
      </c>
      <c r="Q6078" t="str">
        <f>VLOOKUP(G6078,Agents!A:E,5,FALSE)</f>
        <v>Junior</v>
      </c>
      <c r="R6078" t="str">
        <f>VLOOKUP(G6078,Agents!A:E,2,FALSE)</f>
        <v>Evening</v>
      </c>
    </row>
    <row r="6079" spans="1:18" x14ac:dyDescent="0.35">
      <c r="A6079" t="s">
        <v>9665</v>
      </c>
      <c r="B6079" t="s">
        <v>888</v>
      </c>
      <c r="C6079" t="s">
        <v>50</v>
      </c>
      <c r="D6079" t="s">
        <v>38</v>
      </c>
      <c r="E6079" s="1">
        <v>46081.422222222223</v>
      </c>
      <c r="F6079" s="1">
        <v>46084.838888888888</v>
      </c>
      <c r="G6079" t="s">
        <v>39</v>
      </c>
      <c r="H6079" t="s">
        <v>15</v>
      </c>
      <c r="I6079" t="s">
        <v>16</v>
      </c>
      <c r="J6079">
        <v>3</v>
      </c>
      <c r="K6079" t="str">
        <f>IF(tickets_dataset[[#This Row],[status]] = "Closed", "Yes","No")</f>
        <v>Yes</v>
      </c>
      <c r="L6079" s="2">
        <f t="shared" si="376"/>
        <v>81.999999999941792</v>
      </c>
      <c r="M6079" t="str">
        <f t="shared" si="377"/>
        <v>Yes</v>
      </c>
      <c r="N6079" t="str">
        <f t="shared" si="378"/>
        <v>Feb</v>
      </c>
      <c r="O6079" s="2">
        <f t="shared" si="379"/>
        <v>3.4166666666642413</v>
      </c>
      <c r="P6079" t="str">
        <f>VLOOKUP(G6079,Agents!A:E,4,FALSE)</f>
        <v>Team3</v>
      </c>
      <c r="Q6079" t="str">
        <f>VLOOKUP(G6079,Agents!A:E,5,FALSE)</f>
        <v>Mid</v>
      </c>
      <c r="R6079" t="str">
        <f>VLOOKUP(G6079,Agents!A:E,2,FALSE)</f>
        <v>Night</v>
      </c>
    </row>
    <row r="6080" spans="1:18" x14ac:dyDescent="0.35">
      <c r="A6080" t="s">
        <v>9666</v>
      </c>
      <c r="B6080" t="s">
        <v>8124</v>
      </c>
      <c r="C6080" t="s">
        <v>34</v>
      </c>
      <c r="D6080" t="s">
        <v>38</v>
      </c>
      <c r="E6080" s="1">
        <v>46100.771527777775</v>
      </c>
      <c r="F6080" s="1">
        <v>46101.104861111111</v>
      </c>
      <c r="G6080" t="s">
        <v>140</v>
      </c>
      <c r="H6080" t="s">
        <v>15</v>
      </c>
      <c r="I6080" t="s">
        <v>16</v>
      </c>
      <c r="J6080">
        <v>3</v>
      </c>
      <c r="K6080" t="str">
        <f>IF(tickets_dataset[[#This Row],[status]] = "Closed", "Yes","No")</f>
        <v>Yes</v>
      </c>
      <c r="L6080" s="2">
        <f t="shared" si="376"/>
        <v>8.0000000000582077</v>
      </c>
      <c r="M6080" t="str">
        <f t="shared" si="377"/>
        <v>No</v>
      </c>
      <c r="N6080" t="str">
        <f t="shared" si="378"/>
        <v>Mar</v>
      </c>
      <c r="O6080" s="2">
        <f t="shared" si="379"/>
        <v>0.33333333333575865</v>
      </c>
      <c r="P6080" t="str">
        <f>VLOOKUP(G6080,Agents!A:E,4,FALSE)</f>
        <v>Team1</v>
      </c>
      <c r="Q6080" t="str">
        <f>VLOOKUP(G6080,Agents!A:E,5,FALSE)</f>
        <v>Junior</v>
      </c>
      <c r="R6080" t="str">
        <f>VLOOKUP(G6080,Agents!A:E,2,FALSE)</f>
        <v>Morning</v>
      </c>
    </row>
    <row r="6081" spans="1:18" x14ac:dyDescent="0.35">
      <c r="A6081" t="s">
        <v>9667</v>
      </c>
      <c r="B6081" t="s">
        <v>7141</v>
      </c>
      <c r="C6081" t="s">
        <v>34</v>
      </c>
      <c r="D6081" t="s">
        <v>38</v>
      </c>
      <c r="E6081" s="1">
        <v>46036.143055555556</v>
      </c>
      <c r="F6081" s="1">
        <v>46038.226388888892</v>
      </c>
      <c r="G6081" t="s">
        <v>159</v>
      </c>
      <c r="H6081" t="s">
        <v>28</v>
      </c>
      <c r="I6081" t="s">
        <v>16</v>
      </c>
      <c r="J6081">
        <v>5</v>
      </c>
      <c r="K6081" t="str">
        <f>IF(tickets_dataset[[#This Row],[status]] = "Closed", "Yes","No")</f>
        <v>No</v>
      </c>
      <c r="L6081" s="2">
        <f t="shared" si="376"/>
        <v>50.000000000058208</v>
      </c>
      <c r="M6081" t="str">
        <f t="shared" si="377"/>
        <v>Yes</v>
      </c>
      <c r="N6081" t="str">
        <f t="shared" si="378"/>
        <v>Jan</v>
      </c>
      <c r="O6081" s="2">
        <f t="shared" si="379"/>
        <v>2.0833333333357587</v>
      </c>
      <c r="P6081" t="str">
        <f>VLOOKUP(G6081,Agents!A:E,4,FALSE)</f>
        <v>Team4</v>
      </c>
      <c r="Q6081" t="str">
        <f>VLOOKUP(G6081,Agents!A:E,5,FALSE)</f>
        <v>Mid</v>
      </c>
      <c r="R6081" t="str">
        <f>VLOOKUP(G6081,Agents!A:E,2,FALSE)</f>
        <v>Night</v>
      </c>
    </row>
    <row r="6082" spans="1:18" x14ac:dyDescent="0.35">
      <c r="A6082" t="s">
        <v>9668</v>
      </c>
      <c r="B6082" t="s">
        <v>2531</v>
      </c>
      <c r="C6082" t="s">
        <v>12</v>
      </c>
      <c r="D6082" t="s">
        <v>38</v>
      </c>
      <c r="E6082" s="1">
        <v>46108.917361111111</v>
      </c>
      <c r="F6082" s="1">
        <v>46110.625694444447</v>
      </c>
      <c r="G6082" t="s">
        <v>53</v>
      </c>
      <c r="H6082" t="s">
        <v>15</v>
      </c>
      <c r="I6082" t="s">
        <v>16</v>
      </c>
      <c r="J6082">
        <v>3</v>
      </c>
      <c r="K6082" t="str">
        <f>IF(tickets_dataset[[#This Row],[status]] = "Closed", "Yes","No")</f>
        <v>Yes</v>
      </c>
      <c r="L6082" s="2">
        <f t="shared" ref="L6082:L6145" si="380">IF(ISBLANK(F6082),"",(F6082-E6082)*24)</f>
        <v>41.000000000058208</v>
      </c>
      <c r="M6082" t="str">
        <f t="shared" ref="M6082:M6145" si="381">IF(L6082&gt;48,"Yes","No")</f>
        <v>No</v>
      </c>
      <c r="N6082" t="str">
        <f t="shared" ref="N6082:N6145" si="382">TEXT(E6082,"mmm")</f>
        <v>Mar</v>
      </c>
      <c r="O6082" s="2">
        <f t="shared" si="379"/>
        <v>1.7083333333357587</v>
      </c>
      <c r="P6082" t="str">
        <f>VLOOKUP(G6082,Agents!A:E,4,FALSE)</f>
        <v>Team1</v>
      </c>
      <c r="Q6082" t="str">
        <f>VLOOKUP(G6082,Agents!A:E,5,FALSE)</f>
        <v>Junior</v>
      </c>
      <c r="R6082" t="str">
        <f>VLOOKUP(G6082,Agents!A:E,2,FALSE)</f>
        <v>Night</v>
      </c>
    </row>
    <row r="6083" spans="1:18" x14ac:dyDescent="0.35">
      <c r="A6083" t="s">
        <v>9669</v>
      </c>
      <c r="B6083" t="s">
        <v>414</v>
      </c>
      <c r="C6083" t="s">
        <v>76</v>
      </c>
      <c r="D6083" t="s">
        <v>13</v>
      </c>
      <c r="E6083" s="1">
        <v>46075.8</v>
      </c>
      <c r="F6083" s="1">
        <v>46077.3</v>
      </c>
      <c r="G6083" t="s">
        <v>156</v>
      </c>
      <c r="H6083" t="s">
        <v>28</v>
      </c>
      <c r="I6083" t="s">
        <v>16</v>
      </c>
      <c r="J6083">
        <v>4</v>
      </c>
      <c r="K6083" t="str">
        <f>IF(tickets_dataset[[#This Row],[status]] = "Closed", "Yes","No")</f>
        <v>No</v>
      </c>
      <c r="L6083" s="2">
        <f t="shared" si="380"/>
        <v>36</v>
      </c>
      <c r="M6083" t="str">
        <f t="shared" si="381"/>
        <v>No</v>
      </c>
      <c r="N6083" t="str">
        <f t="shared" si="382"/>
        <v>Feb</v>
      </c>
      <c r="O6083" s="2">
        <f t="shared" ref="O6083:O6146" si="383">F6083-E6083</f>
        <v>1.5</v>
      </c>
      <c r="P6083" t="str">
        <f>VLOOKUP(G6083,Agents!A:E,4,FALSE)</f>
        <v>Team3</v>
      </c>
      <c r="Q6083" t="str">
        <f>VLOOKUP(G6083,Agents!A:E,5,FALSE)</f>
        <v>Mid</v>
      </c>
      <c r="R6083" t="str">
        <f>VLOOKUP(G6083,Agents!A:E,2,FALSE)</f>
        <v>Evening</v>
      </c>
    </row>
    <row r="6084" spans="1:18" x14ac:dyDescent="0.35">
      <c r="A6084" t="s">
        <v>9670</v>
      </c>
      <c r="B6084" t="s">
        <v>8066</v>
      </c>
      <c r="C6084" t="s">
        <v>76</v>
      </c>
      <c r="D6084" t="s">
        <v>13</v>
      </c>
      <c r="E6084" s="1">
        <v>46043.67083333333</v>
      </c>
      <c r="F6084" s="1">
        <v>46045.29583333333</v>
      </c>
      <c r="G6084" t="s">
        <v>86</v>
      </c>
      <c r="H6084" t="s">
        <v>15</v>
      </c>
      <c r="I6084" t="s">
        <v>16</v>
      </c>
      <c r="J6084">
        <v>3</v>
      </c>
      <c r="K6084" t="str">
        <f>IF(tickets_dataset[[#This Row],[status]] = "Closed", "Yes","No")</f>
        <v>Yes</v>
      </c>
      <c r="L6084" s="2">
        <f t="shared" si="380"/>
        <v>39</v>
      </c>
      <c r="M6084" t="str">
        <f t="shared" si="381"/>
        <v>No</v>
      </c>
      <c r="N6084" t="str">
        <f t="shared" si="382"/>
        <v>Jan</v>
      </c>
      <c r="O6084" s="2">
        <f t="shared" si="383"/>
        <v>1.625</v>
      </c>
      <c r="P6084" t="str">
        <f>VLOOKUP(G6084,Agents!A:E,4,FALSE)</f>
        <v>Team1</v>
      </c>
      <c r="Q6084" t="str">
        <f>VLOOKUP(G6084,Agents!A:E,5,FALSE)</f>
        <v>Mid</v>
      </c>
      <c r="R6084" t="str">
        <f>VLOOKUP(G6084,Agents!A:E,2,FALSE)</f>
        <v>Morning</v>
      </c>
    </row>
    <row r="6085" spans="1:18" x14ac:dyDescent="0.35">
      <c r="A6085" t="s">
        <v>9671</v>
      </c>
      <c r="B6085" t="s">
        <v>5835</v>
      </c>
      <c r="C6085" t="s">
        <v>12</v>
      </c>
      <c r="D6085" t="s">
        <v>26</v>
      </c>
      <c r="E6085" s="1">
        <v>46077.586111111108</v>
      </c>
      <c r="F6085" s="1">
        <v>46078.37777777778</v>
      </c>
      <c r="G6085" t="s">
        <v>140</v>
      </c>
      <c r="H6085" t="s">
        <v>15</v>
      </c>
      <c r="I6085" t="s">
        <v>16</v>
      </c>
      <c r="J6085">
        <v>2</v>
      </c>
      <c r="K6085" t="str">
        <f>IF(tickets_dataset[[#This Row],[status]] = "Closed", "Yes","No")</f>
        <v>Yes</v>
      </c>
      <c r="L6085" s="2">
        <f t="shared" si="380"/>
        <v>19.000000000116415</v>
      </c>
      <c r="M6085" t="str">
        <f t="shared" si="381"/>
        <v>No</v>
      </c>
      <c r="N6085" t="str">
        <f t="shared" si="382"/>
        <v>Feb</v>
      </c>
      <c r="O6085" s="2">
        <f t="shared" si="383"/>
        <v>0.79166666667151731</v>
      </c>
      <c r="P6085" t="str">
        <f>VLOOKUP(G6085,Agents!A:E,4,FALSE)</f>
        <v>Team1</v>
      </c>
      <c r="Q6085" t="str">
        <f>VLOOKUP(G6085,Agents!A:E,5,FALSE)</f>
        <v>Junior</v>
      </c>
      <c r="R6085" t="str">
        <f>VLOOKUP(G6085,Agents!A:E,2,FALSE)</f>
        <v>Morning</v>
      </c>
    </row>
    <row r="6086" spans="1:18" x14ac:dyDescent="0.35">
      <c r="A6086" t="s">
        <v>9672</v>
      </c>
      <c r="B6086" t="s">
        <v>4195</v>
      </c>
      <c r="C6086" t="s">
        <v>34</v>
      </c>
      <c r="D6086" t="s">
        <v>38</v>
      </c>
      <c r="E6086" s="1">
        <v>46076.765972222223</v>
      </c>
      <c r="F6086" s="1">
        <v>46077.182638888888</v>
      </c>
      <c r="G6086" t="s">
        <v>137</v>
      </c>
      <c r="H6086" t="s">
        <v>28</v>
      </c>
      <c r="I6086" t="s">
        <v>16</v>
      </c>
      <c r="J6086">
        <v>4</v>
      </c>
      <c r="K6086" t="str">
        <f>IF(tickets_dataset[[#This Row],[status]] = "Closed", "Yes","No")</f>
        <v>No</v>
      </c>
      <c r="L6086" s="2">
        <f t="shared" si="380"/>
        <v>9.9999999999417923</v>
      </c>
      <c r="M6086" t="str">
        <f t="shared" si="381"/>
        <v>No</v>
      </c>
      <c r="N6086" t="str">
        <f t="shared" si="382"/>
        <v>Feb</v>
      </c>
      <c r="O6086" s="2">
        <f t="shared" si="383"/>
        <v>0.41666666666424135</v>
      </c>
      <c r="P6086" t="str">
        <f>VLOOKUP(G6086,Agents!A:E,4,FALSE)</f>
        <v>Team5</v>
      </c>
      <c r="Q6086" t="str">
        <f>VLOOKUP(G6086,Agents!A:E,5,FALSE)</f>
        <v>Senior</v>
      </c>
      <c r="R6086" t="str">
        <f>VLOOKUP(G6086,Agents!A:E,2,FALSE)</f>
        <v>Night</v>
      </c>
    </row>
    <row r="6087" spans="1:18" x14ac:dyDescent="0.35">
      <c r="A6087" t="s">
        <v>9673</v>
      </c>
      <c r="B6087" t="s">
        <v>6500</v>
      </c>
      <c r="C6087" t="s">
        <v>22</v>
      </c>
      <c r="D6087" t="s">
        <v>26</v>
      </c>
      <c r="E6087" s="1">
        <v>46085.243750000001</v>
      </c>
      <c r="F6087" s="1">
        <v>46086.95208333333</v>
      </c>
      <c r="G6087" t="s">
        <v>216</v>
      </c>
      <c r="H6087" t="s">
        <v>15</v>
      </c>
      <c r="I6087" t="s">
        <v>16</v>
      </c>
      <c r="J6087">
        <v>4</v>
      </c>
      <c r="K6087" t="str">
        <f>IF(tickets_dataset[[#This Row],[status]] = "Closed", "Yes","No")</f>
        <v>Yes</v>
      </c>
      <c r="L6087" s="2">
        <f t="shared" si="380"/>
        <v>40.999999999883585</v>
      </c>
      <c r="M6087" t="str">
        <f t="shared" si="381"/>
        <v>No</v>
      </c>
      <c r="N6087" t="str">
        <f t="shared" si="382"/>
        <v>Mar</v>
      </c>
      <c r="O6087" s="2">
        <f t="shared" si="383"/>
        <v>1.7083333333284827</v>
      </c>
      <c r="P6087" t="str">
        <f>VLOOKUP(G6087,Agents!A:E,4,FALSE)</f>
        <v>Team5</v>
      </c>
      <c r="Q6087" t="str">
        <f>VLOOKUP(G6087,Agents!A:E,5,FALSE)</f>
        <v>Junior</v>
      </c>
      <c r="R6087" t="str">
        <f>VLOOKUP(G6087,Agents!A:E,2,FALSE)</f>
        <v>Evening</v>
      </c>
    </row>
    <row r="6088" spans="1:18" x14ac:dyDescent="0.35">
      <c r="A6088" t="s">
        <v>9674</v>
      </c>
      <c r="B6088" t="s">
        <v>4725</v>
      </c>
      <c r="C6088" t="s">
        <v>34</v>
      </c>
      <c r="D6088" t="s">
        <v>26</v>
      </c>
      <c r="E6088" s="1">
        <v>46106.306250000001</v>
      </c>
      <c r="F6088" s="1">
        <v>46107.847916666666</v>
      </c>
      <c r="G6088" t="s">
        <v>39</v>
      </c>
      <c r="H6088" t="s">
        <v>132</v>
      </c>
      <c r="I6088" t="s">
        <v>16</v>
      </c>
      <c r="J6088">
        <v>4</v>
      </c>
      <c r="K6088" t="str">
        <f>IF(tickets_dataset[[#This Row],[status]] = "Closed", "Yes","No")</f>
        <v>No</v>
      </c>
      <c r="L6088" s="2">
        <f t="shared" si="380"/>
        <v>36.999999999941792</v>
      </c>
      <c r="M6088" t="str">
        <f t="shared" si="381"/>
        <v>No</v>
      </c>
      <c r="N6088" t="str">
        <f t="shared" si="382"/>
        <v>Mar</v>
      </c>
      <c r="O6088" s="2">
        <f t="shared" si="383"/>
        <v>1.5416666666642413</v>
      </c>
      <c r="P6088" t="str">
        <f>VLOOKUP(G6088,Agents!A:E,4,FALSE)</f>
        <v>Team3</v>
      </c>
      <c r="Q6088" t="str">
        <f>VLOOKUP(G6088,Agents!A:E,5,FALSE)</f>
        <v>Mid</v>
      </c>
      <c r="R6088" t="str">
        <f>VLOOKUP(G6088,Agents!A:E,2,FALSE)</f>
        <v>Night</v>
      </c>
    </row>
    <row r="6089" spans="1:18" x14ac:dyDescent="0.35">
      <c r="A6089" t="s">
        <v>9675</v>
      </c>
      <c r="B6089" t="s">
        <v>1131</v>
      </c>
      <c r="C6089" t="s">
        <v>12</v>
      </c>
      <c r="D6089" t="s">
        <v>38</v>
      </c>
      <c r="E6089" s="1">
        <v>46034.242361111108</v>
      </c>
      <c r="F6089" s="1">
        <v>46036.53402777778</v>
      </c>
      <c r="G6089" t="s">
        <v>53</v>
      </c>
      <c r="H6089" t="s">
        <v>15</v>
      </c>
      <c r="I6089" t="s">
        <v>16</v>
      </c>
      <c r="J6089">
        <v>3</v>
      </c>
      <c r="K6089" t="str">
        <f>IF(tickets_dataset[[#This Row],[status]] = "Closed", "Yes","No")</f>
        <v>Yes</v>
      </c>
      <c r="L6089" s="2">
        <f t="shared" si="380"/>
        <v>55.000000000116415</v>
      </c>
      <c r="M6089" t="str">
        <f t="shared" si="381"/>
        <v>Yes</v>
      </c>
      <c r="N6089" t="str">
        <f t="shared" si="382"/>
        <v>Jan</v>
      </c>
      <c r="O6089" s="2">
        <f t="shared" si="383"/>
        <v>2.2916666666715173</v>
      </c>
      <c r="P6089" t="str">
        <f>VLOOKUP(G6089,Agents!A:E,4,FALSE)</f>
        <v>Team1</v>
      </c>
      <c r="Q6089" t="str">
        <f>VLOOKUP(G6089,Agents!A:E,5,FALSE)</f>
        <v>Junior</v>
      </c>
      <c r="R6089" t="str">
        <f>VLOOKUP(G6089,Agents!A:E,2,FALSE)</f>
        <v>Night</v>
      </c>
    </row>
    <row r="6090" spans="1:18" x14ac:dyDescent="0.35">
      <c r="A6090" t="s">
        <v>9676</v>
      </c>
      <c r="B6090" t="s">
        <v>3146</v>
      </c>
      <c r="C6090" t="s">
        <v>76</v>
      </c>
      <c r="D6090" t="s">
        <v>13</v>
      </c>
      <c r="E6090" s="1">
        <v>46048.870833333334</v>
      </c>
      <c r="F6090" s="1">
        <v>46049.70416666667</v>
      </c>
      <c r="G6090" t="s">
        <v>83</v>
      </c>
      <c r="H6090" t="s">
        <v>15</v>
      </c>
      <c r="I6090" t="s">
        <v>68</v>
      </c>
      <c r="J6090">
        <v>3</v>
      </c>
      <c r="K6090" t="str">
        <f>IF(tickets_dataset[[#This Row],[status]] = "Closed", "Yes","No")</f>
        <v>Yes</v>
      </c>
      <c r="L6090" s="2">
        <f t="shared" si="380"/>
        <v>20.000000000058208</v>
      </c>
      <c r="M6090" t="str">
        <f t="shared" si="381"/>
        <v>No</v>
      </c>
      <c r="N6090" t="str">
        <f t="shared" si="382"/>
        <v>Jan</v>
      </c>
      <c r="O6090" s="2">
        <f t="shared" si="383"/>
        <v>0.83333333333575865</v>
      </c>
      <c r="P6090" t="str">
        <f>VLOOKUP(G6090,Agents!A:E,4,FALSE)</f>
        <v>Team2</v>
      </c>
      <c r="Q6090" t="str">
        <f>VLOOKUP(G6090,Agents!A:E,5,FALSE)</f>
        <v>Junior</v>
      </c>
      <c r="R6090" t="str">
        <f>VLOOKUP(G6090,Agents!A:E,2,FALSE)</f>
        <v>Night</v>
      </c>
    </row>
    <row r="6091" spans="1:18" x14ac:dyDescent="0.35">
      <c r="A6091" t="s">
        <v>9677</v>
      </c>
      <c r="B6091" t="s">
        <v>6109</v>
      </c>
      <c r="C6091" t="s">
        <v>22</v>
      </c>
      <c r="D6091" t="s">
        <v>26</v>
      </c>
      <c r="E6091" s="1">
        <v>46038.897222222222</v>
      </c>
      <c r="F6091" s="1">
        <v>46041.397222222222</v>
      </c>
      <c r="G6091" t="s">
        <v>62</v>
      </c>
      <c r="H6091" t="s">
        <v>15</v>
      </c>
      <c r="I6091" t="s">
        <v>16</v>
      </c>
      <c r="J6091">
        <v>5</v>
      </c>
      <c r="K6091" t="str">
        <f>IF(tickets_dataset[[#This Row],[status]] = "Closed", "Yes","No")</f>
        <v>Yes</v>
      </c>
      <c r="L6091" s="2">
        <f t="shared" si="380"/>
        <v>60</v>
      </c>
      <c r="M6091" t="str">
        <f t="shared" si="381"/>
        <v>Yes</v>
      </c>
      <c r="N6091" t="str">
        <f t="shared" si="382"/>
        <v>Jan</v>
      </c>
      <c r="O6091" s="2">
        <f t="shared" si="383"/>
        <v>2.5</v>
      </c>
      <c r="P6091" t="str">
        <f>VLOOKUP(G6091,Agents!A:E,4,FALSE)</f>
        <v>Team1</v>
      </c>
      <c r="Q6091" t="str">
        <f>VLOOKUP(G6091,Agents!A:E,5,FALSE)</f>
        <v>Junior</v>
      </c>
      <c r="R6091" t="str">
        <f>VLOOKUP(G6091,Agents!A:E,2,FALSE)</f>
        <v>Morning</v>
      </c>
    </row>
    <row r="6092" spans="1:18" x14ac:dyDescent="0.35">
      <c r="A6092" t="s">
        <v>9678</v>
      </c>
      <c r="B6092" t="s">
        <v>5948</v>
      </c>
      <c r="C6092" t="s">
        <v>50</v>
      </c>
      <c r="D6092" t="s">
        <v>13</v>
      </c>
      <c r="E6092" s="1">
        <v>46081.526388888888</v>
      </c>
      <c r="F6092" s="1">
        <v>46082.859722222223</v>
      </c>
      <c r="G6092" t="s">
        <v>86</v>
      </c>
      <c r="H6092" t="s">
        <v>15</v>
      </c>
      <c r="I6092" t="s">
        <v>16</v>
      </c>
      <c r="J6092">
        <v>4</v>
      </c>
      <c r="K6092" t="str">
        <f>IF(tickets_dataset[[#This Row],[status]] = "Closed", "Yes","No")</f>
        <v>Yes</v>
      </c>
      <c r="L6092" s="2">
        <f t="shared" si="380"/>
        <v>32.000000000058208</v>
      </c>
      <c r="M6092" t="str">
        <f t="shared" si="381"/>
        <v>No</v>
      </c>
      <c r="N6092" t="str">
        <f t="shared" si="382"/>
        <v>Feb</v>
      </c>
      <c r="O6092" s="2">
        <f t="shared" si="383"/>
        <v>1.3333333333357587</v>
      </c>
      <c r="P6092" t="str">
        <f>VLOOKUP(G6092,Agents!A:E,4,FALSE)</f>
        <v>Team1</v>
      </c>
      <c r="Q6092" t="str">
        <f>VLOOKUP(G6092,Agents!A:E,5,FALSE)</f>
        <v>Mid</v>
      </c>
      <c r="R6092" t="str">
        <f>VLOOKUP(G6092,Agents!A:E,2,FALSE)</f>
        <v>Morning</v>
      </c>
    </row>
    <row r="6093" spans="1:18" x14ac:dyDescent="0.35">
      <c r="A6093" t="s">
        <v>9679</v>
      </c>
      <c r="B6093" t="s">
        <v>9317</v>
      </c>
      <c r="C6093" t="s">
        <v>34</v>
      </c>
      <c r="D6093" t="s">
        <v>38</v>
      </c>
      <c r="E6093" s="1">
        <v>46072.647916666669</v>
      </c>
      <c r="F6093" s="1">
        <v>46073.606249999997</v>
      </c>
      <c r="G6093" t="s">
        <v>53</v>
      </c>
      <c r="H6093" t="s">
        <v>15</v>
      </c>
      <c r="I6093" t="s">
        <v>16</v>
      </c>
      <c r="J6093">
        <v>4</v>
      </c>
      <c r="K6093" t="str">
        <f>IF(tickets_dataset[[#This Row],[status]] = "Closed", "Yes","No")</f>
        <v>Yes</v>
      </c>
      <c r="L6093" s="2">
        <f t="shared" si="380"/>
        <v>22.999999999883585</v>
      </c>
      <c r="M6093" t="str">
        <f t="shared" si="381"/>
        <v>No</v>
      </c>
      <c r="N6093" t="str">
        <f t="shared" si="382"/>
        <v>Feb</v>
      </c>
      <c r="O6093" s="2">
        <f t="shared" si="383"/>
        <v>0.95833333332848269</v>
      </c>
      <c r="P6093" t="str">
        <f>VLOOKUP(G6093,Agents!A:E,4,FALSE)</f>
        <v>Team1</v>
      </c>
      <c r="Q6093" t="str">
        <f>VLOOKUP(G6093,Agents!A:E,5,FALSE)</f>
        <v>Junior</v>
      </c>
      <c r="R6093" t="str">
        <f>VLOOKUP(G6093,Agents!A:E,2,FALSE)</f>
        <v>Night</v>
      </c>
    </row>
    <row r="6094" spans="1:18" x14ac:dyDescent="0.35">
      <c r="A6094" t="s">
        <v>9680</v>
      </c>
      <c r="B6094" t="s">
        <v>9681</v>
      </c>
      <c r="C6094" t="s">
        <v>22</v>
      </c>
      <c r="D6094" t="s">
        <v>13</v>
      </c>
      <c r="E6094" s="1">
        <v>46037.833333333336</v>
      </c>
      <c r="F6094" s="1">
        <v>46038.458333333336</v>
      </c>
      <c r="G6094" t="s">
        <v>73</v>
      </c>
      <c r="H6094" t="s">
        <v>15</v>
      </c>
      <c r="I6094" t="s">
        <v>16</v>
      </c>
      <c r="J6094">
        <v>4</v>
      </c>
      <c r="K6094" t="str">
        <f>IF(tickets_dataset[[#This Row],[status]] = "Closed", "Yes","No")</f>
        <v>Yes</v>
      </c>
      <c r="L6094" s="2">
        <f t="shared" si="380"/>
        <v>15</v>
      </c>
      <c r="M6094" t="str">
        <f t="shared" si="381"/>
        <v>No</v>
      </c>
      <c r="N6094" t="str">
        <f t="shared" si="382"/>
        <v>Jan</v>
      </c>
      <c r="O6094" s="2">
        <f t="shared" si="383"/>
        <v>0.625</v>
      </c>
      <c r="P6094" t="str">
        <f>VLOOKUP(G6094,Agents!A:E,4,FALSE)</f>
        <v>Team4</v>
      </c>
      <c r="Q6094" t="str">
        <f>VLOOKUP(G6094,Agents!A:E,5,FALSE)</f>
        <v>Senior</v>
      </c>
      <c r="R6094" t="str">
        <f>VLOOKUP(G6094,Agents!A:E,2,FALSE)</f>
        <v>Night</v>
      </c>
    </row>
    <row r="6095" spans="1:18" x14ac:dyDescent="0.35">
      <c r="A6095" t="s">
        <v>9682</v>
      </c>
      <c r="B6095" t="s">
        <v>9683</v>
      </c>
      <c r="C6095" t="s">
        <v>12</v>
      </c>
      <c r="D6095" t="s">
        <v>26</v>
      </c>
      <c r="E6095" s="1">
        <v>46090.015277777777</v>
      </c>
      <c r="F6095" s="1">
        <v>46091.723611111112</v>
      </c>
      <c r="G6095" t="s">
        <v>159</v>
      </c>
      <c r="H6095" t="s">
        <v>15</v>
      </c>
      <c r="I6095" t="s">
        <v>16</v>
      </c>
      <c r="J6095">
        <v>5</v>
      </c>
      <c r="K6095" t="str">
        <f>IF(tickets_dataset[[#This Row],[status]] = "Closed", "Yes","No")</f>
        <v>Yes</v>
      </c>
      <c r="L6095" s="2">
        <f t="shared" si="380"/>
        <v>41.000000000058208</v>
      </c>
      <c r="M6095" t="str">
        <f t="shared" si="381"/>
        <v>No</v>
      </c>
      <c r="N6095" t="str">
        <f t="shared" si="382"/>
        <v>Mar</v>
      </c>
      <c r="O6095" s="2">
        <f t="shared" si="383"/>
        <v>1.7083333333357587</v>
      </c>
      <c r="P6095" t="str">
        <f>VLOOKUP(G6095,Agents!A:E,4,FALSE)</f>
        <v>Team4</v>
      </c>
      <c r="Q6095" t="str">
        <f>VLOOKUP(G6095,Agents!A:E,5,FALSE)</f>
        <v>Mid</v>
      </c>
      <c r="R6095" t="str">
        <f>VLOOKUP(G6095,Agents!A:E,2,FALSE)</f>
        <v>Night</v>
      </c>
    </row>
    <row r="6096" spans="1:18" x14ac:dyDescent="0.35">
      <c r="A6096" t="s">
        <v>9684</v>
      </c>
      <c r="B6096" t="s">
        <v>1115</v>
      </c>
      <c r="C6096" t="s">
        <v>50</v>
      </c>
      <c r="D6096" t="s">
        <v>26</v>
      </c>
      <c r="E6096" s="1">
        <v>46104.615277777775</v>
      </c>
      <c r="F6096" s="1">
        <v>46106.031944444447</v>
      </c>
      <c r="G6096" t="s">
        <v>103</v>
      </c>
      <c r="H6096" t="s">
        <v>15</v>
      </c>
      <c r="I6096" t="s">
        <v>16</v>
      </c>
      <c r="J6096">
        <v>4</v>
      </c>
      <c r="K6096" t="str">
        <f>IF(tickets_dataset[[#This Row],[status]] = "Closed", "Yes","No")</f>
        <v>Yes</v>
      </c>
      <c r="L6096" s="2">
        <f t="shared" si="380"/>
        <v>34.000000000116415</v>
      </c>
      <c r="M6096" t="str">
        <f t="shared" si="381"/>
        <v>No</v>
      </c>
      <c r="N6096" t="str">
        <f t="shared" si="382"/>
        <v>Mar</v>
      </c>
      <c r="O6096" s="2">
        <f t="shared" si="383"/>
        <v>1.4166666666715173</v>
      </c>
      <c r="P6096" t="str">
        <f>VLOOKUP(G6096,Agents!A:E,4,FALSE)</f>
        <v>Team4</v>
      </c>
      <c r="Q6096" t="str">
        <f>VLOOKUP(G6096,Agents!A:E,5,FALSE)</f>
        <v>Senior</v>
      </c>
      <c r="R6096" t="str">
        <f>VLOOKUP(G6096,Agents!A:E,2,FALSE)</f>
        <v>Night</v>
      </c>
    </row>
    <row r="6097" spans="1:18" x14ac:dyDescent="0.35">
      <c r="A6097" t="s">
        <v>9685</v>
      </c>
      <c r="B6097" t="s">
        <v>3705</v>
      </c>
      <c r="C6097" t="s">
        <v>12</v>
      </c>
      <c r="D6097" t="s">
        <v>38</v>
      </c>
      <c r="E6097" s="1">
        <v>46083.452777777777</v>
      </c>
      <c r="F6097" s="1">
        <v>46085.994444444441</v>
      </c>
      <c r="G6097" t="s">
        <v>422</v>
      </c>
      <c r="H6097" t="s">
        <v>15</v>
      </c>
      <c r="I6097" t="s">
        <v>16</v>
      </c>
      <c r="J6097">
        <v>5</v>
      </c>
      <c r="K6097" t="str">
        <f>IF(tickets_dataset[[#This Row],[status]] = "Closed", "Yes","No")</f>
        <v>Yes</v>
      </c>
      <c r="L6097" s="2">
        <f t="shared" si="380"/>
        <v>60.999999999941792</v>
      </c>
      <c r="M6097" t="str">
        <f t="shared" si="381"/>
        <v>Yes</v>
      </c>
      <c r="N6097" t="str">
        <f t="shared" si="382"/>
        <v>Mar</v>
      </c>
      <c r="O6097" s="2">
        <f t="shared" si="383"/>
        <v>2.5416666666642413</v>
      </c>
      <c r="P6097" t="str">
        <f>VLOOKUP(G6097,Agents!A:E,4,FALSE)</f>
        <v>Team5</v>
      </c>
      <c r="Q6097" t="str">
        <f>VLOOKUP(G6097,Agents!A:E,5,FALSE)</f>
        <v>Mid</v>
      </c>
      <c r="R6097" t="str">
        <f>VLOOKUP(G6097,Agents!A:E,2,FALSE)</f>
        <v>Evening</v>
      </c>
    </row>
    <row r="6098" spans="1:18" x14ac:dyDescent="0.35">
      <c r="A6098" t="s">
        <v>9686</v>
      </c>
      <c r="B6098" t="s">
        <v>9687</v>
      </c>
      <c r="C6098" t="s">
        <v>50</v>
      </c>
      <c r="D6098" t="s">
        <v>26</v>
      </c>
      <c r="E6098" s="1">
        <v>46094.6875</v>
      </c>
      <c r="F6098" s="1">
        <v>46097.604166666664</v>
      </c>
      <c r="G6098" t="s">
        <v>190</v>
      </c>
      <c r="H6098" t="s">
        <v>132</v>
      </c>
      <c r="I6098" t="s">
        <v>16</v>
      </c>
      <c r="J6098">
        <v>3</v>
      </c>
      <c r="K6098" t="str">
        <f>IF(tickets_dataset[[#This Row],[status]] = "Closed", "Yes","No")</f>
        <v>No</v>
      </c>
      <c r="L6098" s="2">
        <f t="shared" si="380"/>
        <v>69.999999999941792</v>
      </c>
      <c r="M6098" t="str">
        <f t="shared" si="381"/>
        <v>Yes</v>
      </c>
      <c r="N6098" t="str">
        <f t="shared" si="382"/>
        <v>Mar</v>
      </c>
      <c r="O6098" s="2">
        <f t="shared" si="383"/>
        <v>2.9166666666642413</v>
      </c>
      <c r="P6098" t="str">
        <f>VLOOKUP(G6098,Agents!A:E,4,FALSE)</f>
        <v>Team1</v>
      </c>
      <c r="Q6098" t="str">
        <f>VLOOKUP(G6098,Agents!A:E,5,FALSE)</f>
        <v>Senior</v>
      </c>
      <c r="R6098" t="str">
        <f>VLOOKUP(G6098,Agents!A:E,2,FALSE)</f>
        <v>Night</v>
      </c>
    </row>
    <row r="6099" spans="1:18" x14ac:dyDescent="0.35">
      <c r="A6099" t="s">
        <v>9688</v>
      </c>
      <c r="B6099" t="s">
        <v>9111</v>
      </c>
      <c r="C6099" t="s">
        <v>76</v>
      </c>
      <c r="D6099" t="s">
        <v>26</v>
      </c>
      <c r="E6099" s="1">
        <v>46041.853472222225</v>
      </c>
      <c r="F6099" s="1">
        <v>46043.228472222225</v>
      </c>
      <c r="G6099" t="s">
        <v>27</v>
      </c>
      <c r="H6099" t="s">
        <v>28</v>
      </c>
      <c r="I6099" t="s">
        <v>16</v>
      </c>
      <c r="J6099">
        <v>2</v>
      </c>
      <c r="K6099" t="str">
        <f>IF(tickets_dataset[[#This Row],[status]] = "Closed", "Yes","No")</f>
        <v>No</v>
      </c>
      <c r="L6099" s="2">
        <f t="shared" si="380"/>
        <v>33</v>
      </c>
      <c r="M6099" t="str">
        <f t="shared" si="381"/>
        <v>No</v>
      </c>
      <c r="N6099" t="str">
        <f t="shared" si="382"/>
        <v>Jan</v>
      </c>
      <c r="O6099" s="2">
        <f t="shared" si="383"/>
        <v>1.375</v>
      </c>
      <c r="P6099" t="str">
        <f>VLOOKUP(G6099,Agents!A:E,4,FALSE)</f>
        <v>Team5</v>
      </c>
      <c r="Q6099" t="str">
        <f>VLOOKUP(G6099,Agents!A:E,5,FALSE)</f>
        <v>Senior</v>
      </c>
      <c r="R6099" t="str">
        <f>VLOOKUP(G6099,Agents!A:E,2,FALSE)</f>
        <v>Morning</v>
      </c>
    </row>
    <row r="6100" spans="1:18" x14ac:dyDescent="0.35">
      <c r="A6100" t="s">
        <v>9689</v>
      </c>
      <c r="B6100" t="s">
        <v>7610</v>
      </c>
      <c r="C6100" t="s">
        <v>34</v>
      </c>
      <c r="D6100" t="s">
        <v>26</v>
      </c>
      <c r="E6100" s="1">
        <v>46098.445833333331</v>
      </c>
      <c r="F6100" s="1">
        <v>46100.945833333331</v>
      </c>
      <c r="G6100" t="s">
        <v>23</v>
      </c>
      <c r="H6100" t="s">
        <v>132</v>
      </c>
      <c r="I6100" t="s">
        <v>16</v>
      </c>
      <c r="J6100">
        <v>5</v>
      </c>
      <c r="K6100" t="str">
        <f>IF(tickets_dataset[[#This Row],[status]] = "Closed", "Yes","No")</f>
        <v>No</v>
      </c>
      <c r="L6100" s="2">
        <f t="shared" si="380"/>
        <v>60</v>
      </c>
      <c r="M6100" t="str">
        <f t="shared" si="381"/>
        <v>Yes</v>
      </c>
      <c r="N6100" t="str">
        <f t="shared" si="382"/>
        <v>Mar</v>
      </c>
      <c r="O6100" s="2">
        <f t="shared" si="383"/>
        <v>2.5</v>
      </c>
      <c r="P6100" t="str">
        <f>VLOOKUP(G6100,Agents!A:E,4,FALSE)</f>
        <v>Team3</v>
      </c>
      <c r="Q6100" t="str">
        <f>VLOOKUP(G6100,Agents!A:E,5,FALSE)</f>
        <v>Senior</v>
      </c>
      <c r="R6100" t="str">
        <f>VLOOKUP(G6100,Agents!A:E,2,FALSE)</f>
        <v>Evening</v>
      </c>
    </row>
    <row r="6101" spans="1:18" x14ac:dyDescent="0.35">
      <c r="A6101" t="s">
        <v>9690</v>
      </c>
      <c r="B6101" t="s">
        <v>1879</v>
      </c>
      <c r="C6101" t="s">
        <v>50</v>
      </c>
      <c r="D6101" t="s">
        <v>38</v>
      </c>
      <c r="E6101" s="1">
        <v>46071.472916666666</v>
      </c>
      <c r="F6101" s="1">
        <v>46073.056250000001</v>
      </c>
      <c r="G6101" t="s">
        <v>170</v>
      </c>
      <c r="H6101" t="s">
        <v>15</v>
      </c>
      <c r="I6101" t="s">
        <v>16</v>
      </c>
      <c r="J6101">
        <v>5</v>
      </c>
      <c r="K6101" t="str">
        <f>IF(tickets_dataset[[#This Row],[status]] = "Closed", "Yes","No")</f>
        <v>Yes</v>
      </c>
      <c r="L6101" s="2">
        <f t="shared" si="380"/>
        <v>38.000000000058208</v>
      </c>
      <c r="M6101" t="str">
        <f t="shared" si="381"/>
        <v>No</v>
      </c>
      <c r="N6101" t="str">
        <f t="shared" si="382"/>
        <v>Feb</v>
      </c>
      <c r="O6101" s="2">
        <f t="shared" si="383"/>
        <v>1.5833333333357587</v>
      </c>
      <c r="P6101" t="str">
        <f>VLOOKUP(G6101,Agents!A:E,4,FALSE)</f>
        <v>Team5</v>
      </c>
      <c r="Q6101" t="str">
        <f>VLOOKUP(G6101,Agents!A:E,5,FALSE)</f>
        <v>Junior</v>
      </c>
      <c r="R6101" t="str">
        <f>VLOOKUP(G6101,Agents!A:E,2,FALSE)</f>
        <v>Night</v>
      </c>
    </row>
    <row r="6102" spans="1:18" x14ac:dyDescent="0.35">
      <c r="A6102" t="s">
        <v>9691</v>
      </c>
      <c r="B6102" t="s">
        <v>3950</v>
      </c>
      <c r="C6102" t="s">
        <v>22</v>
      </c>
      <c r="D6102" t="s">
        <v>26</v>
      </c>
      <c r="E6102" s="1">
        <v>46057.390277777777</v>
      </c>
      <c r="F6102" s="1">
        <v>46058.681944444441</v>
      </c>
      <c r="G6102" t="s">
        <v>23</v>
      </c>
      <c r="H6102" t="s">
        <v>15</v>
      </c>
      <c r="I6102" t="s">
        <v>68</v>
      </c>
      <c r="J6102">
        <v>3</v>
      </c>
      <c r="K6102" t="str">
        <f>IF(tickets_dataset[[#This Row],[status]] = "Closed", "Yes","No")</f>
        <v>Yes</v>
      </c>
      <c r="L6102" s="2">
        <f t="shared" si="380"/>
        <v>30.999999999941792</v>
      </c>
      <c r="M6102" t="str">
        <f t="shared" si="381"/>
        <v>No</v>
      </c>
      <c r="N6102" t="str">
        <f t="shared" si="382"/>
        <v>Feb</v>
      </c>
      <c r="O6102" s="2">
        <f t="shared" si="383"/>
        <v>1.2916666666642413</v>
      </c>
      <c r="P6102" t="str">
        <f>VLOOKUP(G6102,Agents!A:E,4,FALSE)</f>
        <v>Team3</v>
      </c>
      <c r="Q6102" t="str">
        <f>VLOOKUP(G6102,Agents!A:E,5,FALSE)</f>
        <v>Senior</v>
      </c>
      <c r="R6102" t="str">
        <f>VLOOKUP(G6102,Agents!A:E,2,FALSE)</f>
        <v>Evening</v>
      </c>
    </row>
    <row r="6103" spans="1:18" x14ac:dyDescent="0.35">
      <c r="A6103" t="s">
        <v>9692</v>
      </c>
      <c r="B6103" t="s">
        <v>6600</v>
      </c>
      <c r="C6103" t="s">
        <v>50</v>
      </c>
      <c r="D6103" t="s">
        <v>38</v>
      </c>
      <c r="E6103" s="1">
        <v>46037.847222222219</v>
      </c>
      <c r="F6103" s="1">
        <v>46038.847222222219</v>
      </c>
      <c r="G6103" t="s">
        <v>86</v>
      </c>
      <c r="H6103" t="s">
        <v>15</v>
      </c>
      <c r="I6103" t="s">
        <v>16</v>
      </c>
      <c r="J6103">
        <v>4</v>
      </c>
      <c r="K6103" t="str">
        <f>IF(tickets_dataset[[#This Row],[status]] = "Closed", "Yes","No")</f>
        <v>Yes</v>
      </c>
      <c r="L6103" s="2">
        <f t="shared" si="380"/>
        <v>24</v>
      </c>
      <c r="M6103" t="str">
        <f t="shared" si="381"/>
        <v>No</v>
      </c>
      <c r="N6103" t="str">
        <f t="shared" si="382"/>
        <v>Jan</v>
      </c>
      <c r="O6103" s="2">
        <f t="shared" si="383"/>
        <v>1</v>
      </c>
      <c r="P6103" t="str">
        <f>VLOOKUP(G6103,Agents!A:E,4,FALSE)</f>
        <v>Team1</v>
      </c>
      <c r="Q6103" t="str">
        <f>VLOOKUP(G6103,Agents!A:E,5,FALSE)</f>
        <v>Mid</v>
      </c>
      <c r="R6103" t="str">
        <f>VLOOKUP(G6103,Agents!A:E,2,FALSE)</f>
        <v>Morning</v>
      </c>
    </row>
    <row r="6104" spans="1:18" x14ac:dyDescent="0.35">
      <c r="A6104" t="s">
        <v>9693</v>
      </c>
      <c r="B6104" t="s">
        <v>3262</v>
      </c>
      <c r="C6104" t="s">
        <v>76</v>
      </c>
      <c r="D6104" t="s">
        <v>26</v>
      </c>
      <c r="E6104" s="1">
        <v>46090.007638888892</v>
      </c>
      <c r="F6104" s="1">
        <v>46091.757638888892</v>
      </c>
      <c r="G6104" t="s">
        <v>234</v>
      </c>
      <c r="H6104" t="s">
        <v>15</v>
      </c>
      <c r="I6104" t="s">
        <v>16</v>
      </c>
      <c r="J6104">
        <v>4</v>
      </c>
      <c r="K6104" t="str">
        <f>IF(tickets_dataset[[#This Row],[status]] = "Closed", "Yes","No")</f>
        <v>Yes</v>
      </c>
      <c r="L6104" s="2">
        <f t="shared" si="380"/>
        <v>42</v>
      </c>
      <c r="M6104" t="str">
        <f t="shared" si="381"/>
        <v>No</v>
      </c>
      <c r="N6104" t="str">
        <f t="shared" si="382"/>
        <v>Mar</v>
      </c>
      <c r="O6104" s="2">
        <f t="shared" si="383"/>
        <v>1.75</v>
      </c>
      <c r="P6104" t="str">
        <f>VLOOKUP(G6104,Agents!A:E,4,FALSE)</f>
        <v>Team5</v>
      </c>
      <c r="Q6104" t="str">
        <f>VLOOKUP(G6104,Agents!A:E,5,FALSE)</f>
        <v>Senior</v>
      </c>
      <c r="R6104" t="str">
        <f>VLOOKUP(G6104,Agents!A:E,2,FALSE)</f>
        <v>Night</v>
      </c>
    </row>
    <row r="6105" spans="1:18" x14ac:dyDescent="0.35">
      <c r="A6105" t="s">
        <v>9694</v>
      </c>
      <c r="B6105" t="s">
        <v>5810</v>
      </c>
      <c r="C6105" t="s">
        <v>12</v>
      </c>
      <c r="D6105" t="s">
        <v>38</v>
      </c>
      <c r="E6105" s="1">
        <v>46104.724305555559</v>
      </c>
      <c r="F6105" s="1">
        <v>46107.349305555559</v>
      </c>
      <c r="G6105" t="s">
        <v>119</v>
      </c>
      <c r="H6105" t="s">
        <v>15</v>
      </c>
      <c r="I6105" t="s">
        <v>16</v>
      </c>
      <c r="J6105">
        <v>4</v>
      </c>
      <c r="K6105" t="str">
        <f>IF(tickets_dataset[[#This Row],[status]] = "Closed", "Yes","No")</f>
        <v>Yes</v>
      </c>
      <c r="L6105" s="2">
        <f t="shared" si="380"/>
        <v>63</v>
      </c>
      <c r="M6105" t="str">
        <f t="shared" si="381"/>
        <v>Yes</v>
      </c>
      <c r="N6105" t="str">
        <f t="shared" si="382"/>
        <v>Mar</v>
      </c>
      <c r="O6105" s="2">
        <f t="shared" si="383"/>
        <v>2.625</v>
      </c>
      <c r="P6105" t="str">
        <f>VLOOKUP(G6105,Agents!A:E,4,FALSE)</f>
        <v>Team1</v>
      </c>
      <c r="Q6105" t="str">
        <f>VLOOKUP(G6105,Agents!A:E,5,FALSE)</f>
        <v>Junior</v>
      </c>
      <c r="R6105" t="str">
        <f>VLOOKUP(G6105,Agents!A:E,2,FALSE)</f>
        <v>Morning</v>
      </c>
    </row>
    <row r="6106" spans="1:18" x14ac:dyDescent="0.35">
      <c r="A6106" t="s">
        <v>9695</v>
      </c>
      <c r="B6106" t="s">
        <v>6600</v>
      </c>
      <c r="C6106" t="s">
        <v>34</v>
      </c>
      <c r="D6106" t="s">
        <v>13</v>
      </c>
      <c r="E6106" s="1">
        <v>46093.263194444444</v>
      </c>
      <c r="F6106" s="1">
        <v>46093.47152777778</v>
      </c>
      <c r="G6106" t="s">
        <v>183</v>
      </c>
      <c r="H6106" t="s">
        <v>15</v>
      </c>
      <c r="I6106" t="s">
        <v>16</v>
      </c>
      <c r="J6106">
        <v>4</v>
      </c>
      <c r="K6106" t="str">
        <f>IF(tickets_dataset[[#This Row],[status]] = "Closed", "Yes","No")</f>
        <v>Yes</v>
      </c>
      <c r="L6106" s="2">
        <f t="shared" si="380"/>
        <v>5.0000000000582077</v>
      </c>
      <c r="M6106" t="str">
        <f t="shared" si="381"/>
        <v>No</v>
      </c>
      <c r="N6106" t="str">
        <f t="shared" si="382"/>
        <v>Mar</v>
      </c>
      <c r="O6106" s="2">
        <f t="shared" si="383"/>
        <v>0.20833333333575865</v>
      </c>
      <c r="P6106" t="str">
        <f>VLOOKUP(G6106,Agents!A:E,4,FALSE)</f>
        <v>Team3</v>
      </c>
      <c r="Q6106" t="str">
        <f>VLOOKUP(G6106,Agents!A:E,5,FALSE)</f>
        <v>Senior</v>
      </c>
      <c r="R6106" t="str">
        <f>VLOOKUP(G6106,Agents!A:E,2,FALSE)</f>
        <v>Night</v>
      </c>
    </row>
    <row r="6107" spans="1:18" x14ac:dyDescent="0.35">
      <c r="A6107" t="s">
        <v>9696</v>
      </c>
      <c r="B6107" t="s">
        <v>9697</v>
      </c>
      <c r="C6107" t="s">
        <v>76</v>
      </c>
      <c r="D6107" t="s">
        <v>26</v>
      </c>
      <c r="E6107" s="1">
        <v>46035.791666666664</v>
      </c>
      <c r="F6107" s="1">
        <v>46037.041666666664</v>
      </c>
      <c r="G6107" t="s">
        <v>35</v>
      </c>
      <c r="H6107" t="s">
        <v>15</v>
      </c>
      <c r="I6107" t="s">
        <v>16</v>
      </c>
      <c r="J6107">
        <v>4</v>
      </c>
      <c r="K6107" t="str">
        <f>IF(tickets_dataset[[#This Row],[status]] = "Closed", "Yes","No")</f>
        <v>Yes</v>
      </c>
      <c r="L6107" s="2">
        <f t="shared" si="380"/>
        <v>30</v>
      </c>
      <c r="M6107" t="str">
        <f t="shared" si="381"/>
        <v>No</v>
      </c>
      <c r="N6107" t="str">
        <f t="shared" si="382"/>
        <v>Jan</v>
      </c>
      <c r="O6107" s="2">
        <f t="shared" si="383"/>
        <v>1.25</v>
      </c>
      <c r="P6107" t="str">
        <f>VLOOKUP(G6107,Agents!A:E,4,FALSE)</f>
        <v>Team1</v>
      </c>
      <c r="Q6107" t="str">
        <f>VLOOKUP(G6107,Agents!A:E,5,FALSE)</f>
        <v>Senior</v>
      </c>
      <c r="R6107" t="str">
        <f>VLOOKUP(G6107,Agents!A:E,2,FALSE)</f>
        <v>Evening</v>
      </c>
    </row>
    <row r="6108" spans="1:18" x14ac:dyDescent="0.35">
      <c r="A6108" t="s">
        <v>9698</v>
      </c>
      <c r="B6108" t="s">
        <v>9699</v>
      </c>
      <c r="C6108" t="s">
        <v>12</v>
      </c>
      <c r="D6108" t="s">
        <v>13</v>
      </c>
      <c r="E6108" s="1">
        <v>46041.12222222222</v>
      </c>
      <c r="F6108" s="1">
        <v>46042.913888888892</v>
      </c>
      <c r="G6108" t="s">
        <v>91</v>
      </c>
      <c r="H6108" t="s">
        <v>15</v>
      </c>
      <c r="I6108" t="s">
        <v>16</v>
      </c>
      <c r="J6108">
        <v>5</v>
      </c>
      <c r="K6108" t="str">
        <f>IF(tickets_dataset[[#This Row],[status]] = "Closed", "Yes","No")</f>
        <v>Yes</v>
      </c>
      <c r="L6108" s="2">
        <f t="shared" si="380"/>
        <v>43.000000000116415</v>
      </c>
      <c r="M6108" t="str">
        <f t="shared" si="381"/>
        <v>No</v>
      </c>
      <c r="N6108" t="str">
        <f t="shared" si="382"/>
        <v>Jan</v>
      </c>
      <c r="O6108" s="2">
        <f t="shared" si="383"/>
        <v>1.7916666666715173</v>
      </c>
      <c r="P6108" t="str">
        <f>VLOOKUP(G6108,Agents!A:E,4,FALSE)</f>
        <v>Team5</v>
      </c>
      <c r="Q6108" t="str">
        <f>VLOOKUP(G6108,Agents!A:E,5,FALSE)</f>
        <v>Mid</v>
      </c>
      <c r="R6108" t="str">
        <f>VLOOKUP(G6108,Agents!A:E,2,FALSE)</f>
        <v>Night</v>
      </c>
    </row>
    <row r="6109" spans="1:18" x14ac:dyDescent="0.35">
      <c r="A6109" t="s">
        <v>9700</v>
      </c>
      <c r="B6109" t="s">
        <v>9701</v>
      </c>
      <c r="C6109" t="s">
        <v>50</v>
      </c>
      <c r="D6109" t="s">
        <v>26</v>
      </c>
      <c r="E6109" s="1">
        <v>46025.840277777781</v>
      </c>
      <c r="F6109" s="1">
        <v>46027.756944444445</v>
      </c>
      <c r="G6109" t="s">
        <v>167</v>
      </c>
      <c r="H6109" t="s">
        <v>15</v>
      </c>
      <c r="I6109" t="s">
        <v>16</v>
      </c>
      <c r="J6109">
        <v>4</v>
      </c>
      <c r="K6109" t="str">
        <f>IF(tickets_dataset[[#This Row],[status]] = "Closed", "Yes","No")</f>
        <v>Yes</v>
      </c>
      <c r="L6109" s="2">
        <f t="shared" si="380"/>
        <v>45.999999999941792</v>
      </c>
      <c r="M6109" t="str">
        <f t="shared" si="381"/>
        <v>No</v>
      </c>
      <c r="N6109" t="str">
        <f t="shared" si="382"/>
        <v>Jan</v>
      </c>
      <c r="O6109" s="2">
        <f t="shared" si="383"/>
        <v>1.9166666666642413</v>
      </c>
      <c r="P6109" t="str">
        <f>VLOOKUP(G6109,Agents!A:E,4,FALSE)</f>
        <v>Team3</v>
      </c>
      <c r="Q6109" t="str">
        <f>VLOOKUP(G6109,Agents!A:E,5,FALSE)</f>
        <v>Mid</v>
      </c>
      <c r="R6109" t="str">
        <f>VLOOKUP(G6109,Agents!A:E,2,FALSE)</f>
        <v>Evening</v>
      </c>
    </row>
    <row r="6110" spans="1:18" x14ac:dyDescent="0.35">
      <c r="A6110" t="s">
        <v>9702</v>
      </c>
      <c r="B6110" t="s">
        <v>5916</v>
      </c>
      <c r="C6110" t="s">
        <v>76</v>
      </c>
      <c r="D6110" t="s">
        <v>26</v>
      </c>
      <c r="E6110" s="1">
        <v>46092.280555555553</v>
      </c>
      <c r="F6110" s="1">
        <v>46093.072222222225</v>
      </c>
      <c r="G6110" t="s">
        <v>42</v>
      </c>
      <c r="H6110" t="s">
        <v>15</v>
      </c>
      <c r="I6110" t="s">
        <v>68</v>
      </c>
      <c r="J6110">
        <v>3</v>
      </c>
      <c r="K6110" t="str">
        <f>IF(tickets_dataset[[#This Row],[status]] = "Closed", "Yes","No")</f>
        <v>Yes</v>
      </c>
      <c r="L6110" s="2">
        <f t="shared" si="380"/>
        <v>19.000000000116415</v>
      </c>
      <c r="M6110" t="str">
        <f t="shared" si="381"/>
        <v>No</v>
      </c>
      <c r="N6110" t="str">
        <f t="shared" si="382"/>
        <v>Mar</v>
      </c>
      <c r="O6110" s="2">
        <f t="shared" si="383"/>
        <v>0.79166666667151731</v>
      </c>
      <c r="P6110" t="str">
        <f>VLOOKUP(G6110,Agents!A:E,4,FALSE)</f>
        <v>Team2</v>
      </c>
      <c r="Q6110" t="str">
        <f>VLOOKUP(G6110,Agents!A:E,5,FALSE)</f>
        <v>Junior</v>
      </c>
      <c r="R6110" t="str">
        <f>VLOOKUP(G6110,Agents!A:E,2,FALSE)</f>
        <v>Night</v>
      </c>
    </row>
    <row r="6111" spans="1:18" x14ac:dyDescent="0.35">
      <c r="A6111" t="s">
        <v>9703</v>
      </c>
      <c r="B6111" t="s">
        <v>2101</v>
      </c>
      <c r="C6111" t="s">
        <v>76</v>
      </c>
      <c r="D6111" t="s">
        <v>38</v>
      </c>
      <c r="E6111" s="1">
        <v>46073.911805555559</v>
      </c>
      <c r="F6111" s="1">
        <v>46075.328472222223</v>
      </c>
      <c r="G6111" t="s">
        <v>91</v>
      </c>
      <c r="H6111" t="s">
        <v>15</v>
      </c>
      <c r="I6111" t="s">
        <v>16</v>
      </c>
      <c r="J6111">
        <v>5</v>
      </c>
      <c r="K6111" t="str">
        <f>IF(tickets_dataset[[#This Row],[status]] = "Closed", "Yes","No")</f>
        <v>Yes</v>
      </c>
      <c r="L6111" s="2">
        <f t="shared" si="380"/>
        <v>33.999999999941792</v>
      </c>
      <c r="M6111" t="str">
        <f t="shared" si="381"/>
        <v>No</v>
      </c>
      <c r="N6111" t="str">
        <f t="shared" si="382"/>
        <v>Feb</v>
      </c>
      <c r="O6111" s="2">
        <f t="shared" si="383"/>
        <v>1.4166666666642413</v>
      </c>
      <c r="P6111" t="str">
        <f>VLOOKUP(G6111,Agents!A:E,4,FALSE)</f>
        <v>Team5</v>
      </c>
      <c r="Q6111" t="str">
        <f>VLOOKUP(G6111,Agents!A:E,5,FALSE)</f>
        <v>Mid</v>
      </c>
      <c r="R6111" t="str">
        <f>VLOOKUP(G6111,Agents!A:E,2,FALSE)</f>
        <v>Night</v>
      </c>
    </row>
    <row r="6112" spans="1:18" x14ac:dyDescent="0.35">
      <c r="A6112" t="s">
        <v>9704</v>
      </c>
      <c r="B6112" t="s">
        <v>8533</v>
      </c>
      <c r="C6112" t="s">
        <v>34</v>
      </c>
      <c r="D6112" t="s">
        <v>26</v>
      </c>
      <c r="E6112" s="1">
        <v>46103.438194444447</v>
      </c>
      <c r="F6112" s="1">
        <v>46105.188194444447</v>
      </c>
      <c r="G6112" t="s">
        <v>137</v>
      </c>
      <c r="H6112" t="s">
        <v>15</v>
      </c>
      <c r="I6112" t="s">
        <v>16</v>
      </c>
      <c r="J6112">
        <v>3</v>
      </c>
      <c r="K6112" t="str">
        <f>IF(tickets_dataset[[#This Row],[status]] = "Closed", "Yes","No")</f>
        <v>Yes</v>
      </c>
      <c r="L6112" s="2">
        <f t="shared" si="380"/>
        <v>42</v>
      </c>
      <c r="M6112" t="str">
        <f t="shared" si="381"/>
        <v>No</v>
      </c>
      <c r="N6112" t="str">
        <f t="shared" si="382"/>
        <v>Mar</v>
      </c>
      <c r="O6112" s="2">
        <f t="shared" si="383"/>
        <v>1.75</v>
      </c>
      <c r="P6112" t="str">
        <f>VLOOKUP(G6112,Agents!A:E,4,FALSE)</f>
        <v>Team5</v>
      </c>
      <c r="Q6112" t="str">
        <f>VLOOKUP(G6112,Agents!A:E,5,FALSE)</f>
        <v>Senior</v>
      </c>
      <c r="R6112" t="str">
        <f>VLOOKUP(G6112,Agents!A:E,2,FALSE)</f>
        <v>Night</v>
      </c>
    </row>
    <row r="6113" spans="1:18" x14ac:dyDescent="0.35">
      <c r="A6113" t="s">
        <v>9705</v>
      </c>
      <c r="B6113" t="s">
        <v>1906</v>
      </c>
      <c r="C6113" t="s">
        <v>22</v>
      </c>
      <c r="D6113" t="s">
        <v>26</v>
      </c>
      <c r="E6113" s="1">
        <v>46061.796527777777</v>
      </c>
      <c r="F6113" s="1">
        <v>46062.629861111112</v>
      </c>
      <c r="G6113" t="s">
        <v>73</v>
      </c>
      <c r="H6113" t="s">
        <v>15</v>
      </c>
      <c r="I6113" t="s">
        <v>16</v>
      </c>
      <c r="J6113">
        <v>5</v>
      </c>
      <c r="K6113" t="str">
        <f>IF(tickets_dataset[[#This Row],[status]] = "Closed", "Yes","No")</f>
        <v>Yes</v>
      </c>
      <c r="L6113" s="2">
        <f t="shared" si="380"/>
        <v>20.000000000058208</v>
      </c>
      <c r="M6113" t="str">
        <f t="shared" si="381"/>
        <v>No</v>
      </c>
      <c r="N6113" t="str">
        <f t="shared" si="382"/>
        <v>Feb</v>
      </c>
      <c r="O6113" s="2">
        <f t="shared" si="383"/>
        <v>0.83333333333575865</v>
      </c>
      <c r="P6113" t="str">
        <f>VLOOKUP(G6113,Agents!A:E,4,FALSE)</f>
        <v>Team4</v>
      </c>
      <c r="Q6113" t="str">
        <f>VLOOKUP(G6113,Agents!A:E,5,FALSE)</f>
        <v>Senior</v>
      </c>
      <c r="R6113" t="str">
        <f>VLOOKUP(G6113,Agents!A:E,2,FALSE)</f>
        <v>Night</v>
      </c>
    </row>
    <row r="6114" spans="1:18" x14ac:dyDescent="0.35">
      <c r="A6114" t="s">
        <v>9706</v>
      </c>
      <c r="B6114" t="s">
        <v>3750</v>
      </c>
      <c r="C6114" t="s">
        <v>12</v>
      </c>
      <c r="D6114" t="s">
        <v>13</v>
      </c>
      <c r="E6114" s="1">
        <v>46106.786111111112</v>
      </c>
      <c r="F6114" s="1">
        <v>46108.494444444441</v>
      </c>
      <c r="G6114" t="s">
        <v>83</v>
      </c>
      <c r="H6114" t="s">
        <v>15</v>
      </c>
      <c r="I6114" t="s">
        <v>16</v>
      </c>
      <c r="J6114">
        <v>5</v>
      </c>
      <c r="K6114" t="str">
        <f>IF(tickets_dataset[[#This Row],[status]] = "Closed", "Yes","No")</f>
        <v>Yes</v>
      </c>
      <c r="L6114" s="2">
        <f t="shared" si="380"/>
        <v>40.999999999883585</v>
      </c>
      <c r="M6114" t="str">
        <f t="shared" si="381"/>
        <v>No</v>
      </c>
      <c r="N6114" t="str">
        <f t="shared" si="382"/>
        <v>Mar</v>
      </c>
      <c r="O6114" s="2">
        <f t="shared" si="383"/>
        <v>1.7083333333284827</v>
      </c>
      <c r="P6114" t="str">
        <f>VLOOKUP(G6114,Agents!A:E,4,FALSE)</f>
        <v>Team2</v>
      </c>
      <c r="Q6114" t="str">
        <f>VLOOKUP(G6114,Agents!A:E,5,FALSE)</f>
        <v>Junior</v>
      </c>
      <c r="R6114" t="str">
        <f>VLOOKUP(G6114,Agents!A:E,2,FALSE)</f>
        <v>Night</v>
      </c>
    </row>
    <row r="6115" spans="1:18" x14ac:dyDescent="0.35">
      <c r="A6115" t="s">
        <v>9707</v>
      </c>
      <c r="B6115" t="s">
        <v>405</v>
      </c>
      <c r="C6115" t="s">
        <v>12</v>
      </c>
      <c r="D6115" t="s">
        <v>26</v>
      </c>
      <c r="E6115" s="1">
        <v>46075.253472222219</v>
      </c>
      <c r="F6115" s="1">
        <v>46077.086805555555</v>
      </c>
      <c r="G6115" t="s">
        <v>53</v>
      </c>
      <c r="H6115" t="s">
        <v>15</v>
      </c>
      <c r="I6115" t="s">
        <v>16</v>
      </c>
      <c r="J6115">
        <v>3</v>
      </c>
      <c r="K6115" t="str">
        <f>IF(tickets_dataset[[#This Row],[status]] = "Closed", "Yes","No")</f>
        <v>Yes</v>
      </c>
      <c r="L6115" s="2">
        <f t="shared" si="380"/>
        <v>44.000000000058208</v>
      </c>
      <c r="M6115" t="str">
        <f t="shared" si="381"/>
        <v>No</v>
      </c>
      <c r="N6115" t="str">
        <f t="shared" si="382"/>
        <v>Feb</v>
      </c>
      <c r="O6115" s="2">
        <f t="shared" si="383"/>
        <v>1.8333333333357587</v>
      </c>
      <c r="P6115" t="str">
        <f>VLOOKUP(G6115,Agents!A:E,4,FALSE)</f>
        <v>Team1</v>
      </c>
      <c r="Q6115" t="str">
        <f>VLOOKUP(G6115,Agents!A:E,5,FALSE)</f>
        <v>Junior</v>
      </c>
      <c r="R6115" t="str">
        <f>VLOOKUP(G6115,Agents!A:E,2,FALSE)</f>
        <v>Night</v>
      </c>
    </row>
    <row r="6116" spans="1:18" x14ac:dyDescent="0.35">
      <c r="A6116" t="s">
        <v>9708</v>
      </c>
      <c r="B6116" t="s">
        <v>9709</v>
      </c>
      <c r="C6116" t="s">
        <v>12</v>
      </c>
      <c r="D6116" t="s">
        <v>13</v>
      </c>
      <c r="E6116" s="1">
        <v>46100.843055555553</v>
      </c>
      <c r="F6116" s="1">
        <v>46102.468055555553</v>
      </c>
      <c r="G6116" t="s">
        <v>110</v>
      </c>
      <c r="H6116" t="s">
        <v>15</v>
      </c>
      <c r="I6116" t="s">
        <v>16</v>
      </c>
      <c r="J6116">
        <v>3</v>
      </c>
      <c r="K6116" t="str">
        <f>IF(tickets_dataset[[#This Row],[status]] = "Closed", "Yes","No")</f>
        <v>Yes</v>
      </c>
      <c r="L6116" s="2">
        <f t="shared" si="380"/>
        <v>39</v>
      </c>
      <c r="M6116" t="str">
        <f t="shared" si="381"/>
        <v>No</v>
      </c>
      <c r="N6116" t="str">
        <f t="shared" si="382"/>
        <v>Mar</v>
      </c>
      <c r="O6116" s="2">
        <f t="shared" si="383"/>
        <v>1.625</v>
      </c>
      <c r="P6116" t="str">
        <f>VLOOKUP(G6116,Agents!A:E,4,FALSE)</f>
        <v>Team4</v>
      </c>
      <c r="Q6116" t="str">
        <f>VLOOKUP(G6116,Agents!A:E,5,FALSE)</f>
        <v>Junior</v>
      </c>
      <c r="R6116" t="str">
        <f>VLOOKUP(G6116,Agents!A:E,2,FALSE)</f>
        <v>Morning</v>
      </c>
    </row>
    <row r="6117" spans="1:18" x14ac:dyDescent="0.35">
      <c r="A6117" t="s">
        <v>9710</v>
      </c>
      <c r="B6117" t="s">
        <v>618</v>
      </c>
      <c r="C6117" t="s">
        <v>22</v>
      </c>
      <c r="D6117" t="s">
        <v>13</v>
      </c>
      <c r="E6117" s="1">
        <v>46032.80972222222</v>
      </c>
      <c r="F6117" s="1">
        <v>46034.18472222222</v>
      </c>
      <c r="G6117" t="s">
        <v>140</v>
      </c>
      <c r="H6117" t="s">
        <v>15</v>
      </c>
      <c r="I6117" t="s">
        <v>16</v>
      </c>
      <c r="J6117">
        <v>5</v>
      </c>
      <c r="K6117" t="str">
        <f>IF(tickets_dataset[[#This Row],[status]] = "Closed", "Yes","No")</f>
        <v>Yes</v>
      </c>
      <c r="L6117" s="2">
        <f t="shared" si="380"/>
        <v>33</v>
      </c>
      <c r="M6117" t="str">
        <f t="shared" si="381"/>
        <v>No</v>
      </c>
      <c r="N6117" t="str">
        <f t="shared" si="382"/>
        <v>Jan</v>
      </c>
      <c r="O6117" s="2">
        <f t="shared" si="383"/>
        <v>1.375</v>
      </c>
      <c r="P6117" t="str">
        <f>VLOOKUP(G6117,Agents!A:E,4,FALSE)</f>
        <v>Team1</v>
      </c>
      <c r="Q6117" t="str">
        <f>VLOOKUP(G6117,Agents!A:E,5,FALSE)</f>
        <v>Junior</v>
      </c>
      <c r="R6117" t="str">
        <f>VLOOKUP(G6117,Agents!A:E,2,FALSE)</f>
        <v>Morning</v>
      </c>
    </row>
    <row r="6118" spans="1:18" x14ac:dyDescent="0.35">
      <c r="A6118" t="s">
        <v>9711</v>
      </c>
      <c r="B6118" t="s">
        <v>4175</v>
      </c>
      <c r="C6118" t="s">
        <v>34</v>
      </c>
      <c r="D6118" t="s">
        <v>13</v>
      </c>
      <c r="E6118" s="1">
        <v>46092.976388888892</v>
      </c>
      <c r="F6118" s="1">
        <v>46093.18472222222</v>
      </c>
      <c r="G6118" t="s">
        <v>149</v>
      </c>
      <c r="H6118" t="s">
        <v>132</v>
      </c>
      <c r="I6118" t="s">
        <v>16</v>
      </c>
      <c r="J6118">
        <v>4</v>
      </c>
      <c r="K6118" t="str">
        <f>IF(tickets_dataset[[#This Row],[status]] = "Closed", "Yes","No")</f>
        <v>No</v>
      </c>
      <c r="L6118" s="2">
        <f t="shared" si="380"/>
        <v>4.9999999998835847</v>
      </c>
      <c r="M6118" t="str">
        <f t="shared" si="381"/>
        <v>No</v>
      </c>
      <c r="N6118" t="str">
        <f t="shared" si="382"/>
        <v>Mar</v>
      </c>
      <c r="O6118" s="2">
        <f t="shared" si="383"/>
        <v>0.20833333332848269</v>
      </c>
      <c r="P6118" t="str">
        <f>VLOOKUP(G6118,Agents!A:E,4,FALSE)</f>
        <v>Team3</v>
      </c>
      <c r="Q6118" t="str">
        <f>VLOOKUP(G6118,Agents!A:E,5,FALSE)</f>
        <v>Mid</v>
      </c>
      <c r="R6118" t="str">
        <f>VLOOKUP(G6118,Agents!A:E,2,FALSE)</f>
        <v>Night</v>
      </c>
    </row>
    <row r="6119" spans="1:18" x14ac:dyDescent="0.35">
      <c r="A6119" t="s">
        <v>9712</v>
      </c>
      <c r="B6119" t="s">
        <v>2493</v>
      </c>
      <c r="C6119" t="s">
        <v>76</v>
      </c>
      <c r="D6119" t="s">
        <v>13</v>
      </c>
      <c r="E6119" s="1">
        <v>46026.944444444445</v>
      </c>
      <c r="F6119" s="1">
        <v>46028.569444444445</v>
      </c>
      <c r="G6119" t="s">
        <v>14</v>
      </c>
      <c r="H6119" t="s">
        <v>15</v>
      </c>
      <c r="I6119" t="s">
        <v>16</v>
      </c>
      <c r="J6119">
        <v>4</v>
      </c>
      <c r="K6119" t="str">
        <f>IF(tickets_dataset[[#This Row],[status]] = "Closed", "Yes","No")</f>
        <v>Yes</v>
      </c>
      <c r="L6119" s="2">
        <f t="shared" si="380"/>
        <v>39</v>
      </c>
      <c r="M6119" t="str">
        <f t="shared" si="381"/>
        <v>No</v>
      </c>
      <c r="N6119" t="str">
        <f t="shared" si="382"/>
        <v>Jan</v>
      </c>
      <c r="O6119" s="2">
        <f t="shared" si="383"/>
        <v>1.625</v>
      </c>
      <c r="P6119" t="str">
        <f>VLOOKUP(G6119,Agents!A:E,4,FALSE)</f>
        <v>Team1</v>
      </c>
      <c r="Q6119" t="str">
        <f>VLOOKUP(G6119,Agents!A:E,5,FALSE)</f>
        <v>Senior</v>
      </c>
      <c r="R6119" t="str">
        <f>VLOOKUP(G6119,Agents!A:E,2,FALSE)</f>
        <v>Morning</v>
      </c>
    </row>
    <row r="6120" spans="1:18" x14ac:dyDescent="0.35">
      <c r="A6120" t="s">
        <v>9713</v>
      </c>
      <c r="B6120" t="s">
        <v>1269</v>
      </c>
      <c r="C6120" t="s">
        <v>50</v>
      </c>
      <c r="D6120" t="s">
        <v>13</v>
      </c>
      <c r="E6120" s="1">
        <v>46060.693055555559</v>
      </c>
      <c r="F6120" s="1">
        <v>46062.193055555559</v>
      </c>
      <c r="G6120" t="s">
        <v>149</v>
      </c>
      <c r="H6120" t="s">
        <v>15</v>
      </c>
      <c r="I6120" t="s">
        <v>16</v>
      </c>
      <c r="J6120">
        <v>3</v>
      </c>
      <c r="K6120" t="str">
        <f>IF(tickets_dataset[[#This Row],[status]] = "Closed", "Yes","No")</f>
        <v>Yes</v>
      </c>
      <c r="L6120" s="2">
        <f t="shared" si="380"/>
        <v>36</v>
      </c>
      <c r="M6120" t="str">
        <f t="shared" si="381"/>
        <v>No</v>
      </c>
      <c r="N6120" t="str">
        <f t="shared" si="382"/>
        <v>Feb</v>
      </c>
      <c r="O6120" s="2">
        <f t="shared" si="383"/>
        <v>1.5</v>
      </c>
      <c r="P6120" t="str">
        <f>VLOOKUP(G6120,Agents!A:E,4,FALSE)</f>
        <v>Team3</v>
      </c>
      <c r="Q6120" t="str">
        <f>VLOOKUP(G6120,Agents!A:E,5,FALSE)</f>
        <v>Mid</v>
      </c>
      <c r="R6120" t="str">
        <f>VLOOKUP(G6120,Agents!A:E,2,FALSE)</f>
        <v>Night</v>
      </c>
    </row>
    <row r="6121" spans="1:18" x14ac:dyDescent="0.35">
      <c r="A6121" t="s">
        <v>9714</v>
      </c>
      <c r="B6121" t="s">
        <v>2474</v>
      </c>
      <c r="C6121" t="s">
        <v>22</v>
      </c>
      <c r="D6121" t="s">
        <v>13</v>
      </c>
      <c r="E6121" s="1">
        <v>46109.462500000001</v>
      </c>
      <c r="F6121" s="1">
        <v>46111.04583333333</v>
      </c>
      <c r="G6121" t="s">
        <v>311</v>
      </c>
      <c r="H6121" t="s">
        <v>15</v>
      </c>
      <c r="I6121" t="s">
        <v>16</v>
      </c>
      <c r="J6121">
        <v>5</v>
      </c>
      <c r="K6121" t="str">
        <f>IF(tickets_dataset[[#This Row],[status]] = "Closed", "Yes","No")</f>
        <v>Yes</v>
      </c>
      <c r="L6121" s="2">
        <f t="shared" si="380"/>
        <v>37.999999999883585</v>
      </c>
      <c r="M6121" t="str">
        <f t="shared" si="381"/>
        <v>No</v>
      </c>
      <c r="N6121" t="str">
        <f t="shared" si="382"/>
        <v>Mar</v>
      </c>
      <c r="O6121" s="2">
        <f t="shared" si="383"/>
        <v>1.5833333333284827</v>
      </c>
      <c r="P6121" t="str">
        <f>VLOOKUP(G6121,Agents!A:E,4,FALSE)</f>
        <v>Team5</v>
      </c>
      <c r="Q6121" t="str">
        <f>VLOOKUP(G6121,Agents!A:E,5,FALSE)</f>
        <v>Senior</v>
      </c>
      <c r="R6121" t="str">
        <f>VLOOKUP(G6121,Agents!A:E,2,FALSE)</f>
        <v>Evening</v>
      </c>
    </row>
    <row r="6122" spans="1:18" x14ac:dyDescent="0.35">
      <c r="A6122" t="s">
        <v>9715</v>
      </c>
      <c r="B6122" t="s">
        <v>1484</v>
      </c>
      <c r="C6122" t="s">
        <v>12</v>
      </c>
      <c r="D6122" t="s">
        <v>26</v>
      </c>
      <c r="E6122" s="1">
        <v>46057.737500000003</v>
      </c>
      <c r="F6122" s="1">
        <v>46058.070833333331</v>
      </c>
      <c r="G6122" t="s">
        <v>27</v>
      </c>
      <c r="H6122" t="s">
        <v>15</v>
      </c>
      <c r="I6122" t="s">
        <v>16</v>
      </c>
      <c r="J6122">
        <v>4</v>
      </c>
      <c r="K6122" t="str">
        <f>IF(tickets_dataset[[#This Row],[status]] = "Closed", "Yes","No")</f>
        <v>Yes</v>
      </c>
      <c r="L6122" s="2">
        <f t="shared" si="380"/>
        <v>7.9999999998835847</v>
      </c>
      <c r="M6122" t="str">
        <f t="shared" si="381"/>
        <v>No</v>
      </c>
      <c r="N6122" t="str">
        <f t="shared" si="382"/>
        <v>Feb</v>
      </c>
      <c r="O6122" s="2">
        <f t="shared" si="383"/>
        <v>0.33333333332848269</v>
      </c>
      <c r="P6122" t="str">
        <f>VLOOKUP(G6122,Agents!A:E,4,FALSE)</f>
        <v>Team5</v>
      </c>
      <c r="Q6122" t="str">
        <f>VLOOKUP(G6122,Agents!A:E,5,FALSE)</f>
        <v>Senior</v>
      </c>
      <c r="R6122" t="str">
        <f>VLOOKUP(G6122,Agents!A:E,2,FALSE)</f>
        <v>Morning</v>
      </c>
    </row>
    <row r="6123" spans="1:18" x14ac:dyDescent="0.35">
      <c r="A6123" t="s">
        <v>9716</v>
      </c>
      <c r="B6123" t="s">
        <v>7315</v>
      </c>
      <c r="C6123" t="s">
        <v>50</v>
      </c>
      <c r="D6123" t="s">
        <v>26</v>
      </c>
      <c r="E6123" s="1">
        <v>46042.322916666664</v>
      </c>
      <c r="F6123" s="1">
        <v>46042.78125</v>
      </c>
      <c r="G6123" t="s">
        <v>77</v>
      </c>
      <c r="H6123" t="s">
        <v>15</v>
      </c>
      <c r="I6123" t="s">
        <v>16</v>
      </c>
      <c r="J6123">
        <v>4</v>
      </c>
      <c r="K6123" t="str">
        <f>IF(tickets_dataset[[#This Row],[status]] = "Closed", "Yes","No")</f>
        <v>Yes</v>
      </c>
      <c r="L6123" s="2">
        <f t="shared" si="380"/>
        <v>11.000000000058208</v>
      </c>
      <c r="M6123" t="str">
        <f t="shared" si="381"/>
        <v>No</v>
      </c>
      <c r="N6123" t="str">
        <f t="shared" si="382"/>
        <v>Jan</v>
      </c>
      <c r="O6123" s="2">
        <f t="shared" si="383"/>
        <v>0.45833333333575865</v>
      </c>
      <c r="P6123" t="str">
        <f>VLOOKUP(G6123,Agents!A:E,4,FALSE)</f>
        <v>Team5</v>
      </c>
      <c r="Q6123" t="str">
        <f>VLOOKUP(G6123,Agents!A:E,5,FALSE)</f>
        <v>Junior</v>
      </c>
      <c r="R6123" t="str">
        <f>VLOOKUP(G6123,Agents!A:E,2,FALSE)</f>
        <v>Evening</v>
      </c>
    </row>
    <row r="6124" spans="1:18" x14ac:dyDescent="0.35">
      <c r="A6124" t="s">
        <v>9717</v>
      </c>
      <c r="B6124" t="s">
        <v>5923</v>
      </c>
      <c r="C6124" t="s">
        <v>12</v>
      </c>
      <c r="D6124" t="s">
        <v>26</v>
      </c>
      <c r="E6124" s="1">
        <v>46035.427083333336</v>
      </c>
      <c r="F6124" s="1">
        <v>46035.927083333336</v>
      </c>
      <c r="G6124" t="s">
        <v>140</v>
      </c>
      <c r="H6124" t="s">
        <v>28</v>
      </c>
      <c r="I6124" t="s">
        <v>16</v>
      </c>
      <c r="J6124">
        <v>4</v>
      </c>
      <c r="K6124" t="str">
        <f>IF(tickets_dataset[[#This Row],[status]] = "Closed", "Yes","No")</f>
        <v>No</v>
      </c>
      <c r="L6124" s="2">
        <f t="shared" si="380"/>
        <v>12</v>
      </c>
      <c r="M6124" t="str">
        <f t="shared" si="381"/>
        <v>No</v>
      </c>
      <c r="N6124" t="str">
        <f t="shared" si="382"/>
        <v>Jan</v>
      </c>
      <c r="O6124" s="2">
        <f t="shared" si="383"/>
        <v>0.5</v>
      </c>
      <c r="P6124" t="str">
        <f>VLOOKUP(G6124,Agents!A:E,4,FALSE)</f>
        <v>Team1</v>
      </c>
      <c r="Q6124" t="str">
        <f>VLOOKUP(G6124,Agents!A:E,5,FALSE)</f>
        <v>Junior</v>
      </c>
      <c r="R6124" t="str">
        <f>VLOOKUP(G6124,Agents!A:E,2,FALSE)</f>
        <v>Morning</v>
      </c>
    </row>
    <row r="6125" spans="1:18" x14ac:dyDescent="0.35">
      <c r="A6125" t="s">
        <v>9718</v>
      </c>
      <c r="B6125" t="s">
        <v>9719</v>
      </c>
      <c r="C6125" t="s">
        <v>50</v>
      </c>
      <c r="D6125" t="s">
        <v>13</v>
      </c>
      <c r="E6125" s="1">
        <v>46027.563888888886</v>
      </c>
      <c r="F6125" s="1">
        <v>46027.938888888886</v>
      </c>
      <c r="G6125" t="s">
        <v>23</v>
      </c>
      <c r="H6125" t="s">
        <v>15</v>
      </c>
      <c r="I6125" t="s">
        <v>16</v>
      </c>
      <c r="J6125">
        <v>5</v>
      </c>
      <c r="K6125" t="str">
        <f>IF(tickets_dataset[[#This Row],[status]] = "Closed", "Yes","No")</f>
        <v>Yes</v>
      </c>
      <c r="L6125" s="2">
        <f t="shared" si="380"/>
        <v>9</v>
      </c>
      <c r="M6125" t="str">
        <f t="shared" si="381"/>
        <v>No</v>
      </c>
      <c r="N6125" t="str">
        <f t="shared" si="382"/>
        <v>Jan</v>
      </c>
      <c r="O6125" s="2">
        <f t="shared" si="383"/>
        <v>0.375</v>
      </c>
      <c r="P6125" t="str">
        <f>VLOOKUP(G6125,Agents!A:E,4,FALSE)</f>
        <v>Team3</v>
      </c>
      <c r="Q6125" t="str">
        <f>VLOOKUP(G6125,Agents!A:E,5,FALSE)</f>
        <v>Senior</v>
      </c>
      <c r="R6125" t="str">
        <f>VLOOKUP(G6125,Agents!A:E,2,FALSE)</f>
        <v>Evening</v>
      </c>
    </row>
    <row r="6126" spans="1:18" x14ac:dyDescent="0.35">
      <c r="A6126" t="s">
        <v>9720</v>
      </c>
      <c r="B6126" t="s">
        <v>9721</v>
      </c>
      <c r="C6126" t="s">
        <v>50</v>
      </c>
      <c r="D6126" t="s">
        <v>13</v>
      </c>
      <c r="E6126" s="1">
        <v>46031.677777777775</v>
      </c>
      <c r="F6126" s="1">
        <v>46032.052777777775</v>
      </c>
      <c r="G6126" t="s">
        <v>110</v>
      </c>
      <c r="H6126" t="s">
        <v>15</v>
      </c>
      <c r="I6126" t="s">
        <v>16</v>
      </c>
      <c r="J6126">
        <v>5</v>
      </c>
      <c r="K6126" t="str">
        <f>IF(tickets_dataset[[#This Row],[status]] = "Closed", "Yes","No")</f>
        <v>Yes</v>
      </c>
      <c r="L6126" s="2">
        <f t="shared" si="380"/>
        <v>9</v>
      </c>
      <c r="M6126" t="str">
        <f t="shared" si="381"/>
        <v>No</v>
      </c>
      <c r="N6126" t="str">
        <f t="shared" si="382"/>
        <v>Jan</v>
      </c>
      <c r="O6126" s="2">
        <f t="shared" si="383"/>
        <v>0.375</v>
      </c>
      <c r="P6126" t="str">
        <f>VLOOKUP(G6126,Agents!A:E,4,FALSE)</f>
        <v>Team4</v>
      </c>
      <c r="Q6126" t="str">
        <f>VLOOKUP(G6126,Agents!A:E,5,FALSE)</f>
        <v>Junior</v>
      </c>
      <c r="R6126" t="str">
        <f>VLOOKUP(G6126,Agents!A:E,2,FALSE)</f>
        <v>Morning</v>
      </c>
    </row>
    <row r="6127" spans="1:18" x14ac:dyDescent="0.35">
      <c r="A6127" t="s">
        <v>9722</v>
      </c>
      <c r="B6127" t="s">
        <v>3019</v>
      </c>
      <c r="C6127" t="s">
        <v>34</v>
      </c>
      <c r="D6127" t="s">
        <v>26</v>
      </c>
      <c r="E6127" s="1">
        <v>46091.886805555558</v>
      </c>
      <c r="F6127" s="1">
        <v>46094.678472222222</v>
      </c>
      <c r="G6127" t="s">
        <v>53</v>
      </c>
      <c r="H6127" t="s">
        <v>15</v>
      </c>
      <c r="I6127" t="s">
        <v>16</v>
      </c>
      <c r="J6127">
        <v>5</v>
      </c>
      <c r="K6127" t="str">
        <f>IF(tickets_dataset[[#This Row],[status]] = "Closed", "Yes","No")</f>
        <v>Yes</v>
      </c>
      <c r="L6127" s="2">
        <f t="shared" si="380"/>
        <v>66.999999999941792</v>
      </c>
      <c r="M6127" t="str">
        <f t="shared" si="381"/>
        <v>Yes</v>
      </c>
      <c r="N6127" t="str">
        <f t="shared" si="382"/>
        <v>Mar</v>
      </c>
      <c r="O6127" s="2">
        <f t="shared" si="383"/>
        <v>2.7916666666642413</v>
      </c>
      <c r="P6127" t="str">
        <f>VLOOKUP(G6127,Agents!A:E,4,FALSE)</f>
        <v>Team1</v>
      </c>
      <c r="Q6127" t="str">
        <f>VLOOKUP(G6127,Agents!A:E,5,FALSE)</f>
        <v>Junior</v>
      </c>
      <c r="R6127" t="str">
        <f>VLOOKUP(G6127,Agents!A:E,2,FALSE)</f>
        <v>Night</v>
      </c>
    </row>
    <row r="6128" spans="1:18" x14ac:dyDescent="0.35">
      <c r="A6128" t="s">
        <v>9723</v>
      </c>
      <c r="B6128" t="s">
        <v>9724</v>
      </c>
      <c r="C6128" t="s">
        <v>22</v>
      </c>
      <c r="D6128" t="s">
        <v>38</v>
      </c>
      <c r="E6128" s="1">
        <v>46027.665277777778</v>
      </c>
      <c r="F6128" s="1">
        <v>46031.165277777778</v>
      </c>
      <c r="G6128" t="s">
        <v>39</v>
      </c>
      <c r="H6128" t="s">
        <v>15</v>
      </c>
      <c r="I6128" t="s">
        <v>16</v>
      </c>
      <c r="J6128">
        <v>4</v>
      </c>
      <c r="K6128" t="str">
        <f>IF(tickets_dataset[[#This Row],[status]] = "Closed", "Yes","No")</f>
        <v>Yes</v>
      </c>
      <c r="L6128" s="2">
        <f t="shared" si="380"/>
        <v>84</v>
      </c>
      <c r="M6128" t="str">
        <f t="shared" si="381"/>
        <v>Yes</v>
      </c>
      <c r="N6128" t="str">
        <f t="shared" si="382"/>
        <v>Jan</v>
      </c>
      <c r="O6128" s="2">
        <f t="shared" si="383"/>
        <v>3.5</v>
      </c>
      <c r="P6128" t="str">
        <f>VLOOKUP(G6128,Agents!A:E,4,FALSE)</f>
        <v>Team3</v>
      </c>
      <c r="Q6128" t="str">
        <f>VLOOKUP(G6128,Agents!A:E,5,FALSE)</f>
        <v>Mid</v>
      </c>
      <c r="R6128" t="str">
        <f>VLOOKUP(G6128,Agents!A:E,2,FALSE)</f>
        <v>Night</v>
      </c>
    </row>
    <row r="6129" spans="1:18" x14ac:dyDescent="0.35">
      <c r="A6129" t="s">
        <v>9725</v>
      </c>
      <c r="B6129" t="s">
        <v>58</v>
      </c>
      <c r="C6129" t="s">
        <v>76</v>
      </c>
      <c r="D6129" t="s">
        <v>38</v>
      </c>
      <c r="E6129" s="1">
        <v>46052.57916666667</v>
      </c>
      <c r="F6129" s="1">
        <v>46055.620833333334</v>
      </c>
      <c r="G6129" t="s">
        <v>39</v>
      </c>
      <c r="H6129" t="s">
        <v>15</v>
      </c>
      <c r="I6129" t="s">
        <v>16</v>
      </c>
      <c r="J6129">
        <v>5</v>
      </c>
      <c r="K6129" t="str">
        <f>IF(tickets_dataset[[#This Row],[status]] = "Closed", "Yes","No")</f>
        <v>Yes</v>
      </c>
      <c r="L6129" s="2">
        <f t="shared" si="380"/>
        <v>72.999999999941792</v>
      </c>
      <c r="M6129" t="str">
        <f t="shared" si="381"/>
        <v>Yes</v>
      </c>
      <c r="N6129" t="str">
        <f t="shared" si="382"/>
        <v>Jan</v>
      </c>
      <c r="O6129" s="2">
        <f t="shared" si="383"/>
        <v>3.0416666666642413</v>
      </c>
      <c r="P6129" t="str">
        <f>VLOOKUP(G6129,Agents!A:E,4,FALSE)</f>
        <v>Team3</v>
      </c>
      <c r="Q6129" t="str">
        <f>VLOOKUP(G6129,Agents!A:E,5,FALSE)</f>
        <v>Mid</v>
      </c>
      <c r="R6129" t="str">
        <f>VLOOKUP(G6129,Agents!A:E,2,FALSE)</f>
        <v>Night</v>
      </c>
    </row>
    <row r="6130" spans="1:18" x14ac:dyDescent="0.35">
      <c r="A6130" t="s">
        <v>9726</v>
      </c>
      <c r="B6130" t="s">
        <v>1369</v>
      </c>
      <c r="C6130" t="s">
        <v>76</v>
      </c>
      <c r="D6130" t="s">
        <v>13</v>
      </c>
      <c r="E6130" s="1">
        <v>46067.618750000001</v>
      </c>
      <c r="F6130" s="1">
        <v>46068.95208333333</v>
      </c>
      <c r="G6130" t="s">
        <v>31</v>
      </c>
      <c r="H6130" t="s">
        <v>28</v>
      </c>
      <c r="I6130" t="s">
        <v>16</v>
      </c>
      <c r="J6130">
        <v>3</v>
      </c>
      <c r="K6130" t="str">
        <f>IF(tickets_dataset[[#This Row],[status]] = "Closed", "Yes","No")</f>
        <v>No</v>
      </c>
      <c r="L6130" s="2">
        <f t="shared" si="380"/>
        <v>31.999999999883585</v>
      </c>
      <c r="M6130" t="str">
        <f t="shared" si="381"/>
        <v>No</v>
      </c>
      <c r="N6130" t="str">
        <f t="shared" si="382"/>
        <v>Feb</v>
      </c>
      <c r="O6130" s="2">
        <f t="shared" si="383"/>
        <v>1.3333333333284827</v>
      </c>
      <c r="P6130" t="str">
        <f>VLOOKUP(G6130,Agents!A:E,4,FALSE)</f>
        <v>Team5</v>
      </c>
      <c r="Q6130" t="str">
        <f>VLOOKUP(G6130,Agents!A:E,5,FALSE)</f>
        <v>Senior</v>
      </c>
      <c r="R6130" t="str">
        <f>VLOOKUP(G6130,Agents!A:E,2,FALSE)</f>
        <v>Evening</v>
      </c>
    </row>
    <row r="6131" spans="1:18" x14ac:dyDescent="0.35">
      <c r="A6131" t="s">
        <v>9727</v>
      </c>
      <c r="B6131" t="s">
        <v>1223</v>
      </c>
      <c r="C6131" t="s">
        <v>12</v>
      </c>
      <c r="D6131" t="s">
        <v>26</v>
      </c>
      <c r="E6131" s="1">
        <v>46024.506249999999</v>
      </c>
      <c r="F6131" s="1">
        <v>46026.17291666667</v>
      </c>
      <c r="G6131" t="s">
        <v>170</v>
      </c>
      <c r="H6131" t="s">
        <v>15</v>
      </c>
      <c r="I6131" t="s">
        <v>16</v>
      </c>
      <c r="J6131">
        <v>5</v>
      </c>
      <c r="K6131" t="str">
        <f>IF(tickets_dataset[[#This Row],[status]] = "Closed", "Yes","No")</f>
        <v>Yes</v>
      </c>
      <c r="L6131" s="2">
        <f t="shared" si="380"/>
        <v>40.000000000116415</v>
      </c>
      <c r="M6131" t="str">
        <f t="shared" si="381"/>
        <v>No</v>
      </c>
      <c r="N6131" t="str">
        <f t="shared" si="382"/>
        <v>Jan</v>
      </c>
      <c r="O6131" s="2">
        <f t="shared" si="383"/>
        <v>1.6666666666715173</v>
      </c>
      <c r="P6131" t="str">
        <f>VLOOKUP(G6131,Agents!A:E,4,FALSE)</f>
        <v>Team5</v>
      </c>
      <c r="Q6131" t="str">
        <f>VLOOKUP(G6131,Agents!A:E,5,FALSE)</f>
        <v>Junior</v>
      </c>
      <c r="R6131" t="str">
        <f>VLOOKUP(G6131,Agents!A:E,2,FALSE)</f>
        <v>Night</v>
      </c>
    </row>
    <row r="6132" spans="1:18" x14ac:dyDescent="0.35">
      <c r="A6132" t="s">
        <v>9728</v>
      </c>
      <c r="B6132" t="s">
        <v>70</v>
      </c>
      <c r="C6132" t="s">
        <v>22</v>
      </c>
      <c r="D6132" t="s">
        <v>26</v>
      </c>
      <c r="E6132" s="1">
        <v>46106.366666666669</v>
      </c>
      <c r="F6132" s="1">
        <v>46107.866666666669</v>
      </c>
      <c r="G6132" t="s">
        <v>14</v>
      </c>
      <c r="H6132" t="s">
        <v>15</v>
      </c>
      <c r="I6132" t="s">
        <v>16</v>
      </c>
      <c r="J6132">
        <v>4</v>
      </c>
      <c r="K6132" t="str">
        <f>IF(tickets_dataset[[#This Row],[status]] = "Closed", "Yes","No")</f>
        <v>Yes</v>
      </c>
      <c r="L6132" s="2">
        <f t="shared" si="380"/>
        <v>36</v>
      </c>
      <c r="M6132" t="str">
        <f t="shared" si="381"/>
        <v>No</v>
      </c>
      <c r="N6132" t="str">
        <f t="shared" si="382"/>
        <v>Mar</v>
      </c>
      <c r="O6132" s="2">
        <f t="shared" si="383"/>
        <v>1.5</v>
      </c>
      <c r="P6132" t="str">
        <f>VLOOKUP(G6132,Agents!A:E,4,FALSE)</f>
        <v>Team1</v>
      </c>
      <c r="Q6132" t="str">
        <f>VLOOKUP(G6132,Agents!A:E,5,FALSE)</f>
        <v>Senior</v>
      </c>
      <c r="R6132" t="str">
        <f>VLOOKUP(G6132,Agents!A:E,2,FALSE)</f>
        <v>Morning</v>
      </c>
    </row>
    <row r="6133" spans="1:18" x14ac:dyDescent="0.35">
      <c r="A6133" t="s">
        <v>9729</v>
      </c>
      <c r="B6133" t="s">
        <v>940</v>
      </c>
      <c r="C6133" t="s">
        <v>12</v>
      </c>
      <c r="D6133" t="s">
        <v>38</v>
      </c>
      <c r="E6133" s="1">
        <v>46035.893750000003</v>
      </c>
      <c r="F6133" s="1">
        <v>46038.810416666667</v>
      </c>
      <c r="G6133" t="s">
        <v>59</v>
      </c>
      <c r="H6133" t="s">
        <v>15</v>
      </c>
      <c r="I6133" t="s">
        <v>16</v>
      </c>
      <c r="J6133">
        <v>4</v>
      </c>
      <c r="K6133" t="str">
        <f>IF(tickets_dataset[[#This Row],[status]] = "Closed", "Yes","No")</f>
        <v>Yes</v>
      </c>
      <c r="L6133" s="2">
        <f t="shared" si="380"/>
        <v>69.999999999941792</v>
      </c>
      <c r="M6133" t="str">
        <f t="shared" si="381"/>
        <v>Yes</v>
      </c>
      <c r="N6133" t="str">
        <f t="shared" si="382"/>
        <v>Jan</v>
      </c>
      <c r="O6133" s="2">
        <f t="shared" si="383"/>
        <v>2.9166666666642413</v>
      </c>
      <c r="P6133" t="str">
        <f>VLOOKUP(G6133,Agents!A:E,4,FALSE)</f>
        <v>Team3</v>
      </c>
      <c r="Q6133" t="str">
        <f>VLOOKUP(G6133,Agents!A:E,5,FALSE)</f>
        <v>Senior</v>
      </c>
      <c r="R6133" t="str">
        <f>VLOOKUP(G6133,Agents!A:E,2,FALSE)</f>
        <v>Night</v>
      </c>
    </row>
    <row r="6134" spans="1:18" x14ac:dyDescent="0.35">
      <c r="A6134" t="s">
        <v>9730</v>
      </c>
      <c r="B6134" t="s">
        <v>3573</v>
      </c>
      <c r="C6134" t="s">
        <v>76</v>
      </c>
      <c r="D6134" t="s">
        <v>38</v>
      </c>
      <c r="E6134" s="1">
        <v>46036.088888888888</v>
      </c>
      <c r="F6134" s="1">
        <v>46039.297222222223</v>
      </c>
      <c r="G6134" t="s">
        <v>140</v>
      </c>
      <c r="H6134" t="s">
        <v>15</v>
      </c>
      <c r="I6134" t="s">
        <v>16</v>
      </c>
      <c r="J6134">
        <v>5</v>
      </c>
      <c r="K6134" t="str">
        <f>IF(tickets_dataset[[#This Row],[status]] = "Closed", "Yes","No")</f>
        <v>Yes</v>
      </c>
      <c r="L6134" s="2">
        <f t="shared" si="380"/>
        <v>77.000000000058208</v>
      </c>
      <c r="M6134" t="str">
        <f t="shared" si="381"/>
        <v>Yes</v>
      </c>
      <c r="N6134" t="str">
        <f t="shared" si="382"/>
        <v>Jan</v>
      </c>
      <c r="O6134" s="2">
        <f t="shared" si="383"/>
        <v>3.2083333333357587</v>
      </c>
      <c r="P6134" t="str">
        <f>VLOOKUP(G6134,Agents!A:E,4,FALSE)</f>
        <v>Team1</v>
      </c>
      <c r="Q6134" t="str">
        <f>VLOOKUP(G6134,Agents!A:E,5,FALSE)</f>
        <v>Junior</v>
      </c>
      <c r="R6134" t="str">
        <f>VLOOKUP(G6134,Agents!A:E,2,FALSE)</f>
        <v>Morning</v>
      </c>
    </row>
    <row r="6135" spans="1:18" x14ac:dyDescent="0.35">
      <c r="A6135" t="s">
        <v>9731</v>
      </c>
      <c r="B6135" t="s">
        <v>7733</v>
      </c>
      <c r="C6135" t="s">
        <v>34</v>
      </c>
      <c r="D6135" t="s">
        <v>26</v>
      </c>
      <c r="E6135" s="1">
        <v>46029.032638888886</v>
      </c>
      <c r="F6135" s="1">
        <v>46031.282638888886</v>
      </c>
      <c r="G6135" t="s">
        <v>80</v>
      </c>
      <c r="H6135" t="s">
        <v>15</v>
      </c>
      <c r="I6135" t="s">
        <v>16</v>
      </c>
      <c r="J6135">
        <v>5</v>
      </c>
      <c r="K6135" t="str">
        <f>IF(tickets_dataset[[#This Row],[status]] = "Closed", "Yes","No")</f>
        <v>Yes</v>
      </c>
      <c r="L6135" s="2">
        <f t="shared" si="380"/>
        <v>54</v>
      </c>
      <c r="M6135" t="str">
        <f t="shared" si="381"/>
        <v>Yes</v>
      </c>
      <c r="N6135" t="str">
        <f t="shared" si="382"/>
        <v>Jan</v>
      </c>
      <c r="O6135" s="2">
        <f t="shared" si="383"/>
        <v>2.25</v>
      </c>
      <c r="P6135" t="str">
        <f>VLOOKUP(G6135,Agents!A:E,4,FALSE)</f>
        <v>Team3</v>
      </c>
      <c r="Q6135" t="str">
        <f>VLOOKUP(G6135,Agents!A:E,5,FALSE)</f>
        <v>Junior</v>
      </c>
      <c r="R6135" t="str">
        <f>VLOOKUP(G6135,Agents!A:E,2,FALSE)</f>
        <v>Evening</v>
      </c>
    </row>
    <row r="6136" spans="1:18" x14ac:dyDescent="0.35">
      <c r="A6136" t="s">
        <v>9732</v>
      </c>
      <c r="B6136" t="s">
        <v>2626</v>
      </c>
      <c r="C6136" t="s">
        <v>12</v>
      </c>
      <c r="D6136" t="s">
        <v>38</v>
      </c>
      <c r="E6136" s="1">
        <v>46053.081250000003</v>
      </c>
      <c r="F6136" s="1">
        <v>46054.747916666667</v>
      </c>
      <c r="G6136" t="s">
        <v>206</v>
      </c>
      <c r="H6136" t="s">
        <v>15</v>
      </c>
      <c r="I6136" t="s">
        <v>16</v>
      </c>
      <c r="J6136">
        <v>4</v>
      </c>
      <c r="K6136" t="str">
        <f>IF(tickets_dataset[[#This Row],[status]] = "Closed", "Yes","No")</f>
        <v>Yes</v>
      </c>
      <c r="L6136" s="2">
        <f t="shared" si="380"/>
        <v>39.999999999941792</v>
      </c>
      <c r="M6136" t="str">
        <f t="shared" si="381"/>
        <v>No</v>
      </c>
      <c r="N6136" t="str">
        <f t="shared" si="382"/>
        <v>Jan</v>
      </c>
      <c r="O6136" s="2">
        <f t="shared" si="383"/>
        <v>1.6666666666642413</v>
      </c>
      <c r="P6136" t="str">
        <f>VLOOKUP(G6136,Agents!A:E,4,FALSE)</f>
        <v>Team5</v>
      </c>
      <c r="Q6136" t="str">
        <f>VLOOKUP(G6136,Agents!A:E,5,FALSE)</f>
        <v>Junior</v>
      </c>
      <c r="R6136" t="str">
        <f>VLOOKUP(G6136,Agents!A:E,2,FALSE)</f>
        <v>Evening</v>
      </c>
    </row>
    <row r="6137" spans="1:18" x14ac:dyDescent="0.35">
      <c r="A6137" t="s">
        <v>9733</v>
      </c>
      <c r="B6137" t="s">
        <v>2213</v>
      </c>
      <c r="C6137" t="s">
        <v>12</v>
      </c>
      <c r="D6137" t="s">
        <v>13</v>
      </c>
      <c r="E6137" s="1">
        <v>46055.027777777781</v>
      </c>
      <c r="F6137" s="1">
        <v>46056.319444444445</v>
      </c>
      <c r="G6137" t="s">
        <v>190</v>
      </c>
      <c r="H6137" t="s">
        <v>15</v>
      </c>
      <c r="I6137" t="s">
        <v>16</v>
      </c>
      <c r="J6137">
        <v>5</v>
      </c>
      <c r="K6137" t="str">
        <f>IF(tickets_dataset[[#This Row],[status]] = "Closed", "Yes","No")</f>
        <v>Yes</v>
      </c>
      <c r="L6137" s="2">
        <f t="shared" si="380"/>
        <v>30.999999999941792</v>
      </c>
      <c r="M6137" t="str">
        <f t="shared" si="381"/>
        <v>No</v>
      </c>
      <c r="N6137" t="str">
        <f t="shared" si="382"/>
        <v>Feb</v>
      </c>
      <c r="O6137" s="2">
        <f t="shared" si="383"/>
        <v>1.2916666666642413</v>
      </c>
      <c r="P6137" t="str">
        <f>VLOOKUP(G6137,Agents!A:E,4,FALSE)</f>
        <v>Team1</v>
      </c>
      <c r="Q6137" t="str">
        <f>VLOOKUP(G6137,Agents!A:E,5,FALSE)</f>
        <v>Senior</v>
      </c>
      <c r="R6137" t="str">
        <f>VLOOKUP(G6137,Agents!A:E,2,FALSE)</f>
        <v>Night</v>
      </c>
    </row>
    <row r="6138" spans="1:18" x14ac:dyDescent="0.35">
      <c r="A6138" t="s">
        <v>9734</v>
      </c>
      <c r="B6138" t="s">
        <v>4351</v>
      </c>
      <c r="C6138" t="s">
        <v>22</v>
      </c>
      <c r="D6138" t="s">
        <v>38</v>
      </c>
      <c r="E6138" s="1">
        <v>46042.381249999999</v>
      </c>
      <c r="F6138" s="1">
        <v>46044.464583333334</v>
      </c>
      <c r="G6138" t="s">
        <v>131</v>
      </c>
      <c r="H6138" t="s">
        <v>15</v>
      </c>
      <c r="I6138" t="s">
        <v>16</v>
      </c>
      <c r="J6138">
        <v>5</v>
      </c>
      <c r="K6138" t="str">
        <f>IF(tickets_dataset[[#This Row],[status]] = "Closed", "Yes","No")</f>
        <v>Yes</v>
      </c>
      <c r="L6138" s="2">
        <f t="shared" si="380"/>
        <v>50.000000000058208</v>
      </c>
      <c r="M6138" t="str">
        <f t="shared" si="381"/>
        <v>Yes</v>
      </c>
      <c r="N6138" t="str">
        <f t="shared" si="382"/>
        <v>Jan</v>
      </c>
      <c r="O6138" s="2">
        <f t="shared" si="383"/>
        <v>2.0833333333357587</v>
      </c>
      <c r="P6138" t="str">
        <f>VLOOKUP(G6138,Agents!A:E,4,FALSE)</f>
        <v>Team4</v>
      </c>
      <c r="Q6138" t="str">
        <f>VLOOKUP(G6138,Agents!A:E,5,FALSE)</f>
        <v>Junior</v>
      </c>
      <c r="R6138" t="str">
        <f>VLOOKUP(G6138,Agents!A:E,2,FALSE)</f>
        <v>Night</v>
      </c>
    </row>
    <row r="6139" spans="1:18" x14ac:dyDescent="0.35">
      <c r="A6139" t="s">
        <v>9735</v>
      </c>
      <c r="B6139" t="s">
        <v>9736</v>
      </c>
      <c r="C6139" t="s">
        <v>50</v>
      </c>
      <c r="D6139" t="s">
        <v>13</v>
      </c>
      <c r="E6139" s="1">
        <v>46051.723611111112</v>
      </c>
      <c r="F6139" s="1">
        <v>46051.931944444441</v>
      </c>
      <c r="G6139" t="s">
        <v>216</v>
      </c>
      <c r="H6139" t="s">
        <v>15</v>
      </c>
      <c r="I6139" t="s">
        <v>16</v>
      </c>
      <c r="J6139">
        <v>4</v>
      </c>
      <c r="K6139" t="str">
        <f>IF(tickets_dataset[[#This Row],[status]] = "Closed", "Yes","No")</f>
        <v>Yes</v>
      </c>
      <c r="L6139" s="2">
        <f t="shared" si="380"/>
        <v>4.9999999998835847</v>
      </c>
      <c r="M6139" t="str">
        <f t="shared" si="381"/>
        <v>No</v>
      </c>
      <c r="N6139" t="str">
        <f t="shared" si="382"/>
        <v>Jan</v>
      </c>
      <c r="O6139" s="2">
        <f t="shared" si="383"/>
        <v>0.20833333332848269</v>
      </c>
      <c r="P6139" t="str">
        <f>VLOOKUP(G6139,Agents!A:E,4,FALSE)</f>
        <v>Team5</v>
      </c>
      <c r="Q6139" t="str">
        <f>VLOOKUP(G6139,Agents!A:E,5,FALSE)</f>
        <v>Junior</v>
      </c>
      <c r="R6139" t="str">
        <f>VLOOKUP(G6139,Agents!A:E,2,FALSE)</f>
        <v>Evening</v>
      </c>
    </row>
    <row r="6140" spans="1:18" x14ac:dyDescent="0.35">
      <c r="A6140" t="s">
        <v>9737</v>
      </c>
      <c r="B6140" t="s">
        <v>9738</v>
      </c>
      <c r="C6140" t="s">
        <v>76</v>
      </c>
      <c r="D6140" t="s">
        <v>26</v>
      </c>
      <c r="E6140" s="1">
        <v>46049.452777777777</v>
      </c>
      <c r="F6140" s="1">
        <v>46052.202777777777</v>
      </c>
      <c r="G6140" t="s">
        <v>156</v>
      </c>
      <c r="H6140" t="s">
        <v>15</v>
      </c>
      <c r="I6140" t="s">
        <v>16</v>
      </c>
      <c r="J6140">
        <v>4</v>
      </c>
      <c r="K6140" t="str">
        <f>IF(tickets_dataset[[#This Row],[status]] = "Closed", "Yes","No")</f>
        <v>Yes</v>
      </c>
      <c r="L6140" s="2">
        <f t="shared" si="380"/>
        <v>66</v>
      </c>
      <c r="M6140" t="str">
        <f t="shared" si="381"/>
        <v>Yes</v>
      </c>
      <c r="N6140" t="str">
        <f t="shared" si="382"/>
        <v>Jan</v>
      </c>
      <c r="O6140" s="2">
        <f t="shared" si="383"/>
        <v>2.75</v>
      </c>
      <c r="P6140" t="str">
        <f>VLOOKUP(G6140,Agents!A:E,4,FALSE)</f>
        <v>Team3</v>
      </c>
      <c r="Q6140" t="str">
        <f>VLOOKUP(G6140,Agents!A:E,5,FALSE)</f>
        <v>Mid</v>
      </c>
      <c r="R6140" t="str">
        <f>VLOOKUP(G6140,Agents!A:E,2,FALSE)</f>
        <v>Evening</v>
      </c>
    </row>
    <row r="6141" spans="1:18" x14ac:dyDescent="0.35">
      <c r="A6141" t="s">
        <v>9739</v>
      </c>
      <c r="B6141" t="s">
        <v>3826</v>
      </c>
      <c r="C6141" t="s">
        <v>76</v>
      </c>
      <c r="D6141" t="s">
        <v>26</v>
      </c>
      <c r="E6141" s="1">
        <v>46059.527083333334</v>
      </c>
      <c r="F6141" s="1">
        <v>46061.86041666667</v>
      </c>
      <c r="G6141" t="s">
        <v>170</v>
      </c>
      <c r="H6141" t="s">
        <v>15</v>
      </c>
      <c r="I6141" t="s">
        <v>16</v>
      </c>
      <c r="J6141">
        <v>3</v>
      </c>
      <c r="K6141" t="str">
        <f>IF(tickets_dataset[[#This Row],[status]] = "Closed", "Yes","No")</f>
        <v>Yes</v>
      </c>
      <c r="L6141" s="2">
        <f t="shared" si="380"/>
        <v>56.000000000058208</v>
      </c>
      <c r="M6141" t="str">
        <f t="shared" si="381"/>
        <v>Yes</v>
      </c>
      <c r="N6141" t="str">
        <f t="shared" si="382"/>
        <v>Feb</v>
      </c>
      <c r="O6141" s="2">
        <f t="shared" si="383"/>
        <v>2.3333333333357587</v>
      </c>
      <c r="P6141" t="str">
        <f>VLOOKUP(G6141,Agents!A:E,4,FALSE)</f>
        <v>Team5</v>
      </c>
      <c r="Q6141" t="str">
        <f>VLOOKUP(G6141,Agents!A:E,5,FALSE)</f>
        <v>Junior</v>
      </c>
      <c r="R6141" t="str">
        <f>VLOOKUP(G6141,Agents!A:E,2,FALSE)</f>
        <v>Night</v>
      </c>
    </row>
    <row r="6142" spans="1:18" x14ac:dyDescent="0.35">
      <c r="A6142" t="s">
        <v>9740</v>
      </c>
      <c r="B6142" t="s">
        <v>2417</v>
      </c>
      <c r="C6142" t="s">
        <v>22</v>
      </c>
      <c r="D6142" t="s">
        <v>13</v>
      </c>
      <c r="E6142" s="1">
        <v>46068.37777777778</v>
      </c>
      <c r="F6142" s="1">
        <v>46068.794444444444</v>
      </c>
      <c r="G6142" t="s">
        <v>19</v>
      </c>
      <c r="H6142" t="s">
        <v>15</v>
      </c>
      <c r="I6142" t="s">
        <v>16</v>
      </c>
      <c r="J6142">
        <v>3</v>
      </c>
      <c r="K6142" t="str">
        <f>IF(tickets_dataset[[#This Row],[status]] = "Closed", "Yes","No")</f>
        <v>Yes</v>
      </c>
      <c r="L6142" s="2">
        <f t="shared" si="380"/>
        <v>9.9999999999417923</v>
      </c>
      <c r="M6142" t="str">
        <f t="shared" si="381"/>
        <v>No</v>
      </c>
      <c r="N6142" t="str">
        <f t="shared" si="382"/>
        <v>Feb</v>
      </c>
      <c r="O6142" s="2">
        <f t="shared" si="383"/>
        <v>0.41666666666424135</v>
      </c>
      <c r="P6142" t="str">
        <f>VLOOKUP(G6142,Agents!A:E,4,FALSE)</f>
        <v>Team4</v>
      </c>
      <c r="Q6142" t="str">
        <f>VLOOKUP(G6142,Agents!A:E,5,FALSE)</f>
        <v>Senior</v>
      </c>
      <c r="R6142" t="str">
        <f>VLOOKUP(G6142,Agents!A:E,2,FALSE)</f>
        <v>Evening</v>
      </c>
    </row>
    <row r="6143" spans="1:18" x14ac:dyDescent="0.35">
      <c r="A6143" t="s">
        <v>9741</v>
      </c>
      <c r="B6143" t="s">
        <v>4291</v>
      </c>
      <c r="C6143" t="s">
        <v>12</v>
      </c>
      <c r="D6143" t="s">
        <v>13</v>
      </c>
      <c r="E6143" s="1">
        <v>46055.993055555555</v>
      </c>
      <c r="F6143" s="1">
        <v>46057.368055555555</v>
      </c>
      <c r="G6143" t="s">
        <v>31</v>
      </c>
      <c r="H6143" t="s">
        <v>132</v>
      </c>
      <c r="I6143" t="s">
        <v>16</v>
      </c>
      <c r="J6143">
        <v>4</v>
      </c>
      <c r="K6143" t="str">
        <f>IF(tickets_dataset[[#This Row],[status]] = "Closed", "Yes","No")</f>
        <v>No</v>
      </c>
      <c r="L6143" s="2">
        <f t="shared" si="380"/>
        <v>33</v>
      </c>
      <c r="M6143" t="str">
        <f t="shared" si="381"/>
        <v>No</v>
      </c>
      <c r="N6143" t="str">
        <f t="shared" si="382"/>
        <v>Feb</v>
      </c>
      <c r="O6143" s="2">
        <f t="shared" si="383"/>
        <v>1.375</v>
      </c>
      <c r="P6143" t="str">
        <f>VLOOKUP(G6143,Agents!A:E,4,FALSE)</f>
        <v>Team5</v>
      </c>
      <c r="Q6143" t="str">
        <f>VLOOKUP(G6143,Agents!A:E,5,FALSE)</f>
        <v>Senior</v>
      </c>
      <c r="R6143" t="str">
        <f>VLOOKUP(G6143,Agents!A:E,2,FALSE)</f>
        <v>Evening</v>
      </c>
    </row>
    <row r="6144" spans="1:18" x14ac:dyDescent="0.35">
      <c r="A6144" t="s">
        <v>9742</v>
      </c>
      <c r="B6144" t="s">
        <v>1733</v>
      </c>
      <c r="C6144" t="s">
        <v>76</v>
      </c>
      <c r="D6144" t="s">
        <v>38</v>
      </c>
      <c r="E6144" s="1">
        <v>46076.712500000001</v>
      </c>
      <c r="F6144" s="1">
        <v>46079.962500000001</v>
      </c>
      <c r="G6144" t="s">
        <v>31</v>
      </c>
      <c r="H6144" t="s">
        <v>15</v>
      </c>
      <c r="I6144" t="s">
        <v>16</v>
      </c>
      <c r="J6144">
        <v>4</v>
      </c>
      <c r="K6144" t="str">
        <f>IF(tickets_dataset[[#This Row],[status]] = "Closed", "Yes","No")</f>
        <v>Yes</v>
      </c>
      <c r="L6144" s="2">
        <f t="shared" si="380"/>
        <v>78</v>
      </c>
      <c r="M6144" t="str">
        <f t="shared" si="381"/>
        <v>Yes</v>
      </c>
      <c r="N6144" t="str">
        <f t="shared" si="382"/>
        <v>Feb</v>
      </c>
      <c r="O6144" s="2">
        <f t="shared" si="383"/>
        <v>3.25</v>
      </c>
      <c r="P6144" t="str">
        <f>VLOOKUP(G6144,Agents!A:E,4,FALSE)</f>
        <v>Team5</v>
      </c>
      <c r="Q6144" t="str">
        <f>VLOOKUP(G6144,Agents!A:E,5,FALSE)</f>
        <v>Senior</v>
      </c>
      <c r="R6144" t="str">
        <f>VLOOKUP(G6144,Agents!A:E,2,FALSE)</f>
        <v>Evening</v>
      </c>
    </row>
    <row r="6145" spans="1:18" x14ac:dyDescent="0.35">
      <c r="A6145" t="s">
        <v>9743</v>
      </c>
      <c r="B6145" t="s">
        <v>9744</v>
      </c>
      <c r="C6145" t="s">
        <v>50</v>
      </c>
      <c r="D6145" t="s">
        <v>13</v>
      </c>
      <c r="E6145" s="1">
        <v>46101.25</v>
      </c>
      <c r="F6145" s="1">
        <v>46101.583333333336</v>
      </c>
      <c r="G6145" t="s">
        <v>170</v>
      </c>
      <c r="H6145" t="s">
        <v>132</v>
      </c>
      <c r="I6145" t="s">
        <v>68</v>
      </c>
      <c r="J6145">
        <v>2</v>
      </c>
      <c r="K6145" t="str">
        <f>IF(tickets_dataset[[#This Row],[status]] = "Closed", "Yes","No")</f>
        <v>No</v>
      </c>
      <c r="L6145" s="2">
        <f t="shared" si="380"/>
        <v>8.0000000000582077</v>
      </c>
      <c r="M6145" t="str">
        <f t="shared" si="381"/>
        <v>No</v>
      </c>
      <c r="N6145" t="str">
        <f t="shared" si="382"/>
        <v>Mar</v>
      </c>
      <c r="O6145" s="2">
        <f t="shared" si="383"/>
        <v>0.33333333333575865</v>
      </c>
      <c r="P6145" t="str">
        <f>VLOOKUP(G6145,Agents!A:E,4,FALSE)</f>
        <v>Team5</v>
      </c>
      <c r="Q6145" t="str">
        <f>VLOOKUP(G6145,Agents!A:E,5,FALSE)</f>
        <v>Junior</v>
      </c>
      <c r="R6145" t="str">
        <f>VLOOKUP(G6145,Agents!A:E,2,FALSE)</f>
        <v>Night</v>
      </c>
    </row>
    <row r="6146" spans="1:18" x14ac:dyDescent="0.35">
      <c r="A6146" t="s">
        <v>9745</v>
      </c>
      <c r="B6146" t="s">
        <v>6917</v>
      </c>
      <c r="C6146" t="s">
        <v>76</v>
      </c>
      <c r="D6146" t="s">
        <v>38</v>
      </c>
      <c r="E6146" s="1">
        <v>46048.765277777777</v>
      </c>
      <c r="F6146" s="1">
        <v>46052.348611111112</v>
      </c>
      <c r="G6146" t="s">
        <v>67</v>
      </c>
      <c r="H6146" t="s">
        <v>132</v>
      </c>
      <c r="I6146" t="s">
        <v>16</v>
      </c>
      <c r="J6146">
        <v>3</v>
      </c>
      <c r="K6146" t="str">
        <f>IF(tickets_dataset[[#This Row],[status]] = "Closed", "Yes","No")</f>
        <v>No</v>
      </c>
      <c r="L6146" s="2">
        <f t="shared" ref="L6146:L6209" si="384">IF(ISBLANK(F6146),"",(F6146-E6146)*24)</f>
        <v>86.000000000058208</v>
      </c>
      <c r="M6146" t="str">
        <f t="shared" ref="M6146:M6209" si="385">IF(L6146&gt;48,"Yes","No")</f>
        <v>Yes</v>
      </c>
      <c r="N6146" t="str">
        <f t="shared" ref="N6146:N6209" si="386">TEXT(E6146,"mmm")</f>
        <v>Jan</v>
      </c>
      <c r="O6146" s="2">
        <f t="shared" si="383"/>
        <v>3.5833333333357587</v>
      </c>
      <c r="P6146" t="str">
        <f>VLOOKUP(G6146,Agents!A:E,4,FALSE)</f>
        <v>Team5</v>
      </c>
      <c r="Q6146" t="str">
        <f>VLOOKUP(G6146,Agents!A:E,5,FALSE)</f>
        <v>Junior</v>
      </c>
      <c r="R6146" t="str">
        <f>VLOOKUP(G6146,Agents!A:E,2,FALSE)</f>
        <v>Evening</v>
      </c>
    </row>
    <row r="6147" spans="1:18" x14ac:dyDescent="0.35">
      <c r="A6147" t="s">
        <v>9746</v>
      </c>
      <c r="B6147" t="s">
        <v>8141</v>
      </c>
      <c r="C6147" t="s">
        <v>50</v>
      </c>
      <c r="D6147" t="s">
        <v>13</v>
      </c>
      <c r="E6147" s="1">
        <v>46061.968055555553</v>
      </c>
      <c r="F6147" s="1">
        <v>46062.968055555553</v>
      </c>
      <c r="G6147" t="s">
        <v>159</v>
      </c>
      <c r="H6147" t="s">
        <v>15</v>
      </c>
      <c r="I6147" t="s">
        <v>16</v>
      </c>
      <c r="J6147">
        <v>3</v>
      </c>
      <c r="K6147" t="str">
        <f>IF(tickets_dataset[[#This Row],[status]] = "Closed", "Yes","No")</f>
        <v>Yes</v>
      </c>
      <c r="L6147" s="2">
        <f t="shared" si="384"/>
        <v>24</v>
      </c>
      <c r="M6147" t="str">
        <f t="shared" si="385"/>
        <v>No</v>
      </c>
      <c r="N6147" t="str">
        <f t="shared" si="386"/>
        <v>Feb</v>
      </c>
      <c r="O6147" s="2">
        <f t="shared" ref="O6147:O6210" si="387">F6147-E6147</f>
        <v>1</v>
      </c>
      <c r="P6147" t="str">
        <f>VLOOKUP(G6147,Agents!A:E,4,FALSE)</f>
        <v>Team4</v>
      </c>
      <c r="Q6147" t="str">
        <f>VLOOKUP(G6147,Agents!A:E,5,FALSE)</f>
        <v>Mid</v>
      </c>
      <c r="R6147" t="str">
        <f>VLOOKUP(G6147,Agents!A:E,2,FALSE)</f>
        <v>Night</v>
      </c>
    </row>
    <row r="6148" spans="1:18" x14ac:dyDescent="0.35">
      <c r="A6148" t="s">
        <v>9747</v>
      </c>
      <c r="B6148" t="s">
        <v>4565</v>
      </c>
      <c r="C6148" t="s">
        <v>22</v>
      </c>
      <c r="D6148" t="s">
        <v>13</v>
      </c>
      <c r="E6148" s="1">
        <v>46106.302777777775</v>
      </c>
      <c r="F6148" s="1">
        <v>46106.594444444447</v>
      </c>
      <c r="G6148" t="s">
        <v>131</v>
      </c>
      <c r="H6148" t="s">
        <v>15</v>
      </c>
      <c r="I6148" t="s">
        <v>16</v>
      </c>
      <c r="J6148">
        <v>3</v>
      </c>
      <c r="K6148" t="str">
        <f>IF(tickets_dataset[[#This Row],[status]] = "Closed", "Yes","No")</f>
        <v>Yes</v>
      </c>
      <c r="L6148" s="2">
        <f t="shared" si="384"/>
        <v>7.0000000001164153</v>
      </c>
      <c r="M6148" t="str">
        <f t="shared" si="385"/>
        <v>No</v>
      </c>
      <c r="N6148" t="str">
        <f t="shared" si="386"/>
        <v>Mar</v>
      </c>
      <c r="O6148" s="2">
        <f t="shared" si="387"/>
        <v>0.29166666667151731</v>
      </c>
      <c r="P6148" t="str">
        <f>VLOOKUP(G6148,Agents!A:E,4,FALSE)</f>
        <v>Team4</v>
      </c>
      <c r="Q6148" t="str">
        <f>VLOOKUP(G6148,Agents!A:E,5,FALSE)</f>
        <v>Junior</v>
      </c>
      <c r="R6148" t="str">
        <f>VLOOKUP(G6148,Agents!A:E,2,FALSE)</f>
        <v>Night</v>
      </c>
    </row>
    <row r="6149" spans="1:18" x14ac:dyDescent="0.35">
      <c r="A6149" t="s">
        <v>9748</v>
      </c>
      <c r="B6149" t="s">
        <v>8349</v>
      </c>
      <c r="C6149" t="s">
        <v>76</v>
      </c>
      <c r="D6149" t="s">
        <v>26</v>
      </c>
      <c r="E6149" s="1">
        <v>46072.707638888889</v>
      </c>
      <c r="F6149" s="1">
        <v>46073.957638888889</v>
      </c>
      <c r="G6149" t="s">
        <v>59</v>
      </c>
      <c r="H6149" t="s">
        <v>15</v>
      </c>
      <c r="I6149" t="s">
        <v>16</v>
      </c>
      <c r="J6149">
        <v>3</v>
      </c>
      <c r="K6149" t="str">
        <f>IF(tickets_dataset[[#This Row],[status]] = "Closed", "Yes","No")</f>
        <v>Yes</v>
      </c>
      <c r="L6149" s="2">
        <f t="shared" si="384"/>
        <v>30</v>
      </c>
      <c r="M6149" t="str">
        <f t="shared" si="385"/>
        <v>No</v>
      </c>
      <c r="N6149" t="str">
        <f t="shared" si="386"/>
        <v>Feb</v>
      </c>
      <c r="O6149" s="2">
        <f t="shared" si="387"/>
        <v>1.25</v>
      </c>
      <c r="P6149" t="str">
        <f>VLOOKUP(G6149,Agents!A:E,4,FALSE)</f>
        <v>Team3</v>
      </c>
      <c r="Q6149" t="str">
        <f>VLOOKUP(G6149,Agents!A:E,5,FALSE)</f>
        <v>Senior</v>
      </c>
      <c r="R6149" t="str">
        <f>VLOOKUP(G6149,Agents!A:E,2,FALSE)</f>
        <v>Night</v>
      </c>
    </row>
    <row r="6150" spans="1:18" x14ac:dyDescent="0.35">
      <c r="A6150" t="s">
        <v>9749</v>
      </c>
      <c r="B6150" t="s">
        <v>9750</v>
      </c>
      <c r="C6150" t="s">
        <v>50</v>
      </c>
      <c r="D6150" t="s">
        <v>26</v>
      </c>
      <c r="E6150" s="1">
        <v>46076.9</v>
      </c>
      <c r="F6150" s="1">
        <v>46078.191666666666</v>
      </c>
      <c r="G6150" t="s">
        <v>344</v>
      </c>
      <c r="H6150" t="s">
        <v>15</v>
      </c>
      <c r="I6150" t="s">
        <v>16</v>
      </c>
      <c r="J6150">
        <v>4</v>
      </c>
      <c r="K6150" t="str">
        <f>IF(tickets_dataset[[#This Row],[status]] = "Closed", "Yes","No")</f>
        <v>Yes</v>
      </c>
      <c r="L6150" s="2">
        <f t="shared" si="384"/>
        <v>30.999999999941792</v>
      </c>
      <c r="M6150" t="str">
        <f t="shared" si="385"/>
        <v>No</v>
      </c>
      <c r="N6150" t="str">
        <f t="shared" si="386"/>
        <v>Feb</v>
      </c>
      <c r="O6150" s="2">
        <f t="shared" si="387"/>
        <v>1.2916666666642413</v>
      </c>
      <c r="P6150" t="str">
        <f>VLOOKUP(G6150,Agents!A:E,4,FALSE)</f>
        <v>Team4</v>
      </c>
      <c r="Q6150" t="str">
        <f>VLOOKUP(G6150,Agents!A:E,5,FALSE)</f>
        <v>Senior</v>
      </c>
      <c r="R6150" t="str">
        <f>VLOOKUP(G6150,Agents!A:E,2,FALSE)</f>
        <v>Night</v>
      </c>
    </row>
    <row r="6151" spans="1:18" x14ac:dyDescent="0.35">
      <c r="A6151" t="s">
        <v>9751</v>
      </c>
      <c r="B6151" t="s">
        <v>2544</v>
      </c>
      <c r="C6151" t="s">
        <v>22</v>
      </c>
      <c r="D6151" t="s">
        <v>38</v>
      </c>
      <c r="E6151" s="1">
        <v>46073.625694444447</v>
      </c>
      <c r="F6151" s="1">
        <v>46074.375694444447</v>
      </c>
      <c r="G6151" t="s">
        <v>19</v>
      </c>
      <c r="H6151" t="s">
        <v>15</v>
      </c>
      <c r="I6151" t="s">
        <v>16</v>
      </c>
      <c r="J6151">
        <v>4</v>
      </c>
      <c r="K6151" t="str">
        <f>IF(tickets_dataset[[#This Row],[status]] = "Closed", "Yes","No")</f>
        <v>Yes</v>
      </c>
      <c r="L6151" s="2">
        <f t="shared" si="384"/>
        <v>18</v>
      </c>
      <c r="M6151" t="str">
        <f t="shared" si="385"/>
        <v>No</v>
      </c>
      <c r="N6151" t="str">
        <f t="shared" si="386"/>
        <v>Feb</v>
      </c>
      <c r="O6151" s="2">
        <f t="shared" si="387"/>
        <v>0.75</v>
      </c>
      <c r="P6151" t="str">
        <f>VLOOKUP(G6151,Agents!A:E,4,FALSE)</f>
        <v>Team4</v>
      </c>
      <c r="Q6151" t="str">
        <f>VLOOKUP(G6151,Agents!A:E,5,FALSE)</f>
        <v>Senior</v>
      </c>
      <c r="R6151" t="str">
        <f>VLOOKUP(G6151,Agents!A:E,2,FALSE)</f>
        <v>Evening</v>
      </c>
    </row>
    <row r="6152" spans="1:18" x14ac:dyDescent="0.35">
      <c r="A6152" t="s">
        <v>9752</v>
      </c>
      <c r="B6152" t="s">
        <v>7750</v>
      </c>
      <c r="C6152" t="s">
        <v>34</v>
      </c>
      <c r="D6152" t="s">
        <v>26</v>
      </c>
      <c r="E6152" s="1">
        <v>46089.725694444445</v>
      </c>
      <c r="F6152" s="1">
        <v>46089.934027777781</v>
      </c>
      <c r="G6152" t="s">
        <v>221</v>
      </c>
      <c r="H6152" t="s">
        <v>15</v>
      </c>
      <c r="I6152" t="s">
        <v>16</v>
      </c>
      <c r="J6152">
        <v>2</v>
      </c>
      <c r="K6152" t="str">
        <f>IF(tickets_dataset[[#This Row],[status]] = "Closed", "Yes","No")</f>
        <v>Yes</v>
      </c>
      <c r="L6152" s="2">
        <f t="shared" si="384"/>
        <v>5.0000000000582077</v>
      </c>
      <c r="M6152" t="str">
        <f t="shared" si="385"/>
        <v>No</v>
      </c>
      <c r="N6152" t="str">
        <f t="shared" si="386"/>
        <v>Mar</v>
      </c>
      <c r="O6152" s="2">
        <f t="shared" si="387"/>
        <v>0.20833333333575865</v>
      </c>
      <c r="P6152" t="str">
        <f>VLOOKUP(G6152,Agents!A:E,4,FALSE)</f>
        <v>Team4</v>
      </c>
      <c r="Q6152" t="str">
        <f>VLOOKUP(G6152,Agents!A:E,5,FALSE)</f>
        <v>Senior</v>
      </c>
      <c r="R6152" t="str">
        <f>VLOOKUP(G6152,Agents!A:E,2,FALSE)</f>
        <v>Morning</v>
      </c>
    </row>
    <row r="6153" spans="1:18" x14ac:dyDescent="0.35">
      <c r="A6153" t="s">
        <v>9753</v>
      </c>
      <c r="B6153" t="s">
        <v>9754</v>
      </c>
      <c r="C6153" t="s">
        <v>12</v>
      </c>
      <c r="D6153" t="s">
        <v>26</v>
      </c>
      <c r="E6153" s="1">
        <v>46110.413194444445</v>
      </c>
      <c r="F6153" s="1">
        <v>46112.496527777781</v>
      </c>
      <c r="G6153" t="s">
        <v>14</v>
      </c>
      <c r="H6153" t="s">
        <v>15</v>
      </c>
      <c r="I6153" t="s">
        <v>68</v>
      </c>
      <c r="J6153">
        <v>4</v>
      </c>
      <c r="K6153" t="str">
        <f>IF(tickets_dataset[[#This Row],[status]] = "Closed", "Yes","No")</f>
        <v>Yes</v>
      </c>
      <c r="L6153" s="2">
        <f t="shared" si="384"/>
        <v>50.000000000058208</v>
      </c>
      <c r="M6153" t="str">
        <f t="shared" si="385"/>
        <v>Yes</v>
      </c>
      <c r="N6153" t="str">
        <f t="shared" si="386"/>
        <v>Mar</v>
      </c>
      <c r="O6153" s="2">
        <f t="shared" si="387"/>
        <v>2.0833333333357587</v>
      </c>
      <c r="P6153" t="str">
        <f>VLOOKUP(G6153,Agents!A:E,4,FALSE)</f>
        <v>Team1</v>
      </c>
      <c r="Q6153" t="str">
        <f>VLOOKUP(G6153,Agents!A:E,5,FALSE)</f>
        <v>Senior</v>
      </c>
      <c r="R6153" t="str">
        <f>VLOOKUP(G6153,Agents!A:E,2,FALSE)</f>
        <v>Morning</v>
      </c>
    </row>
    <row r="6154" spans="1:18" x14ac:dyDescent="0.35">
      <c r="A6154" t="s">
        <v>9755</v>
      </c>
      <c r="B6154" t="s">
        <v>9756</v>
      </c>
      <c r="C6154" t="s">
        <v>50</v>
      </c>
      <c r="D6154" t="s">
        <v>13</v>
      </c>
      <c r="E6154" s="1">
        <v>46056.963888888888</v>
      </c>
      <c r="F6154" s="1">
        <v>46057.880555555559</v>
      </c>
      <c r="G6154" t="s">
        <v>199</v>
      </c>
      <c r="H6154" t="s">
        <v>15</v>
      </c>
      <c r="I6154" t="s">
        <v>16</v>
      </c>
      <c r="J6154">
        <v>4</v>
      </c>
      <c r="K6154" t="str">
        <f>IF(tickets_dataset[[#This Row],[status]] = "Closed", "Yes","No")</f>
        <v>Yes</v>
      </c>
      <c r="L6154" s="2">
        <f t="shared" si="384"/>
        <v>22.000000000116415</v>
      </c>
      <c r="M6154" t="str">
        <f t="shared" si="385"/>
        <v>No</v>
      </c>
      <c r="N6154" t="str">
        <f t="shared" si="386"/>
        <v>Feb</v>
      </c>
      <c r="O6154" s="2">
        <f t="shared" si="387"/>
        <v>0.91666666667151731</v>
      </c>
      <c r="P6154" t="str">
        <f>VLOOKUP(G6154,Agents!A:E,4,FALSE)</f>
        <v>Team1</v>
      </c>
      <c r="Q6154" t="str">
        <f>VLOOKUP(G6154,Agents!A:E,5,FALSE)</f>
        <v>Junior</v>
      </c>
      <c r="R6154" t="str">
        <f>VLOOKUP(G6154,Agents!A:E,2,FALSE)</f>
        <v>Morning</v>
      </c>
    </row>
    <row r="6155" spans="1:18" x14ac:dyDescent="0.35">
      <c r="A6155" t="s">
        <v>9757</v>
      </c>
      <c r="B6155" t="s">
        <v>9758</v>
      </c>
      <c r="C6155" t="s">
        <v>76</v>
      </c>
      <c r="D6155" t="s">
        <v>26</v>
      </c>
      <c r="E6155" s="1">
        <v>46100.711805555555</v>
      </c>
      <c r="F6155" s="1">
        <v>46101.420138888891</v>
      </c>
      <c r="G6155" t="s">
        <v>199</v>
      </c>
      <c r="H6155" t="s">
        <v>15</v>
      </c>
      <c r="I6155" t="s">
        <v>16</v>
      </c>
      <c r="J6155">
        <v>5</v>
      </c>
      <c r="K6155" t="str">
        <f>IF(tickets_dataset[[#This Row],[status]] = "Closed", "Yes","No")</f>
        <v>Yes</v>
      </c>
      <c r="L6155" s="2">
        <f t="shared" si="384"/>
        <v>17.000000000058208</v>
      </c>
      <c r="M6155" t="str">
        <f t="shared" si="385"/>
        <v>No</v>
      </c>
      <c r="N6155" t="str">
        <f t="shared" si="386"/>
        <v>Mar</v>
      </c>
      <c r="O6155" s="2">
        <f t="shared" si="387"/>
        <v>0.70833333333575865</v>
      </c>
      <c r="P6155" t="str">
        <f>VLOOKUP(G6155,Agents!A:E,4,FALSE)</f>
        <v>Team1</v>
      </c>
      <c r="Q6155" t="str">
        <f>VLOOKUP(G6155,Agents!A:E,5,FALSE)</f>
        <v>Junior</v>
      </c>
      <c r="R6155" t="str">
        <f>VLOOKUP(G6155,Agents!A:E,2,FALSE)</f>
        <v>Morning</v>
      </c>
    </row>
    <row r="6156" spans="1:18" x14ac:dyDescent="0.35">
      <c r="A6156" t="s">
        <v>9759</v>
      </c>
      <c r="B6156" t="s">
        <v>1678</v>
      </c>
      <c r="C6156" t="s">
        <v>22</v>
      </c>
      <c r="D6156" t="s">
        <v>26</v>
      </c>
      <c r="E6156" s="1">
        <v>46062.647222222222</v>
      </c>
      <c r="F6156" s="1">
        <v>46064.313888888886</v>
      </c>
      <c r="G6156" t="s">
        <v>159</v>
      </c>
      <c r="H6156" t="s">
        <v>15</v>
      </c>
      <c r="I6156" t="s">
        <v>16</v>
      </c>
      <c r="J6156">
        <v>3</v>
      </c>
      <c r="K6156" t="str">
        <f>IF(tickets_dataset[[#This Row],[status]] = "Closed", "Yes","No")</f>
        <v>Yes</v>
      </c>
      <c r="L6156" s="2">
        <f t="shared" si="384"/>
        <v>39.999999999941792</v>
      </c>
      <c r="M6156" t="str">
        <f t="shared" si="385"/>
        <v>No</v>
      </c>
      <c r="N6156" t="str">
        <f t="shared" si="386"/>
        <v>Feb</v>
      </c>
      <c r="O6156" s="2">
        <f t="shared" si="387"/>
        <v>1.6666666666642413</v>
      </c>
      <c r="P6156" t="str">
        <f>VLOOKUP(G6156,Agents!A:E,4,FALSE)</f>
        <v>Team4</v>
      </c>
      <c r="Q6156" t="str">
        <f>VLOOKUP(G6156,Agents!A:E,5,FALSE)</f>
        <v>Mid</v>
      </c>
      <c r="R6156" t="str">
        <f>VLOOKUP(G6156,Agents!A:E,2,FALSE)</f>
        <v>Night</v>
      </c>
    </row>
    <row r="6157" spans="1:18" x14ac:dyDescent="0.35">
      <c r="A6157" t="s">
        <v>9760</v>
      </c>
      <c r="B6157" t="s">
        <v>9761</v>
      </c>
      <c r="C6157" t="s">
        <v>50</v>
      </c>
      <c r="D6157" t="s">
        <v>13</v>
      </c>
      <c r="E6157" s="1">
        <v>46073.038888888892</v>
      </c>
      <c r="F6157" s="1">
        <v>46073.330555555556</v>
      </c>
      <c r="G6157" t="s">
        <v>67</v>
      </c>
      <c r="H6157" t="s">
        <v>15</v>
      </c>
      <c r="I6157" t="s">
        <v>16</v>
      </c>
      <c r="J6157">
        <v>4</v>
      </c>
      <c r="K6157" t="str">
        <f>IF(tickets_dataset[[#This Row],[status]] = "Closed", "Yes","No")</f>
        <v>Yes</v>
      </c>
      <c r="L6157" s="2">
        <f t="shared" si="384"/>
        <v>6.9999999999417923</v>
      </c>
      <c r="M6157" t="str">
        <f t="shared" si="385"/>
        <v>No</v>
      </c>
      <c r="N6157" t="str">
        <f t="shared" si="386"/>
        <v>Feb</v>
      </c>
      <c r="O6157" s="2">
        <f t="shared" si="387"/>
        <v>0.29166666666424135</v>
      </c>
      <c r="P6157" t="str">
        <f>VLOOKUP(G6157,Agents!A:E,4,FALSE)</f>
        <v>Team5</v>
      </c>
      <c r="Q6157" t="str">
        <f>VLOOKUP(G6157,Agents!A:E,5,FALSE)</f>
        <v>Junior</v>
      </c>
      <c r="R6157" t="str">
        <f>VLOOKUP(G6157,Agents!A:E,2,FALSE)</f>
        <v>Evening</v>
      </c>
    </row>
    <row r="6158" spans="1:18" x14ac:dyDescent="0.35">
      <c r="A6158" t="s">
        <v>9762</v>
      </c>
      <c r="B6158" t="s">
        <v>9763</v>
      </c>
      <c r="C6158" t="s">
        <v>12</v>
      </c>
      <c r="D6158" t="s">
        <v>13</v>
      </c>
      <c r="E6158" s="1">
        <v>46059.37777777778</v>
      </c>
      <c r="F6158" s="1">
        <v>46060.044444444444</v>
      </c>
      <c r="G6158" t="s">
        <v>19</v>
      </c>
      <c r="H6158" t="s">
        <v>15</v>
      </c>
      <c r="I6158" t="s">
        <v>16</v>
      </c>
      <c r="J6158">
        <v>4</v>
      </c>
      <c r="K6158" t="str">
        <f>IF(tickets_dataset[[#This Row],[status]] = "Closed", "Yes","No")</f>
        <v>Yes</v>
      </c>
      <c r="L6158" s="2">
        <f t="shared" si="384"/>
        <v>15.999999999941792</v>
      </c>
      <c r="M6158" t="str">
        <f t="shared" si="385"/>
        <v>No</v>
      </c>
      <c r="N6158" t="str">
        <f t="shared" si="386"/>
        <v>Feb</v>
      </c>
      <c r="O6158" s="2">
        <f t="shared" si="387"/>
        <v>0.66666666666424135</v>
      </c>
      <c r="P6158" t="str">
        <f>VLOOKUP(G6158,Agents!A:E,4,FALSE)</f>
        <v>Team4</v>
      </c>
      <c r="Q6158" t="str">
        <f>VLOOKUP(G6158,Agents!A:E,5,FALSE)</f>
        <v>Senior</v>
      </c>
      <c r="R6158" t="str">
        <f>VLOOKUP(G6158,Agents!A:E,2,FALSE)</f>
        <v>Evening</v>
      </c>
    </row>
    <row r="6159" spans="1:18" x14ac:dyDescent="0.35">
      <c r="A6159" t="s">
        <v>9764</v>
      </c>
      <c r="B6159" t="s">
        <v>4145</v>
      </c>
      <c r="C6159" t="s">
        <v>50</v>
      </c>
      <c r="D6159" t="s">
        <v>38</v>
      </c>
      <c r="E6159" s="1">
        <v>46088.520833333336</v>
      </c>
      <c r="F6159" s="1">
        <v>46091.520833333336</v>
      </c>
      <c r="G6159" t="s">
        <v>110</v>
      </c>
      <c r="H6159" t="s">
        <v>15</v>
      </c>
      <c r="I6159" t="s">
        <v>16</v>
      </c>
      <c r="J6159">
        <v>4</v>
      </c>
      <c r="K6159" t="str">
        <f>IF(tickets_dataset[[#This Row],[status]] = "Closed", "Yes","No")</f>
        <v>Yes</v>
      </c>
      <c r="L6159" s="2">
        <f t="shared" si="384"/>
        <v>72</v>
      </c>
      <c r="M6159" t="str">
        <f t="shared" si="385"/>
        <v>Yes</v>
      </c>
      <c r="N6159" t="str">
        <f t="shared" si="386"/>
        <v>Mar</v>
      </c>
      <c r="O6159" s="2">
        <f t="shared" si="387"/>
        <v>3</v>
      </c>
      <c r="P6159" t="str">
        <f>VLOOKUP(G6159,Agents!A:E,4,FALSE)</f>
        <v>Team4</v>
      </c>
      <c r="Q6159" t="str">
        <f>VLOOKUP(G6159,Agents!A:E,5,FALSE)</f>
        <v>Junior</v>
      </c>
      <c r="R6159" t="str">
        <f>VLOOKUP(G6159,Agents!A:E,2,FALSE)</f>
        <v>Morning</v>
      </c>
    </row>
    <row r="6160" spans="1:18" x14ac:dyDescent="0.35">
      <c r="A6160" t="s">
        <v>9765</v>
      </c>
      <c r="B6160" t="s">
        <v>9766</v>
      </c>
      <c r="C6160" t="s">
        <v>50</v>
      </c>
      <c r="D6160" t="s">
        <v>38</v>
      </c>
      <c r="E6160" s="1">
        <v>46084.518750000003</v>
      </c>
      <c r="F6160" s="1">
        <v>46086.602083333331</v>
      </c>
      <c r="G6160" t="s">
        <v>216</v>
      </c>
      <c r="H6160" t="s">
        <v>15</v>
      </c>
      <c r="I6160" t="s">
        <v>16</v>
      </c>
      <c r="J6160">
        <v>5</v>
      </c>
      <c r="K6160" t="str">
        <f>IF(tickets_dataset[[#This Row],[status]] = "Closed", "Yes","No")</f>
        <v>Yes</v>
      </c>
      <c r="L6160" s="2">
        <f t="shared" si="384"/>
        <v>49.999999999883585</v>
      </c>
      <c r="M6160" t="str">
        <f t="shared" si="385"/>
        <v>Yes</v>
      </c>
      <c r="N6160" t="str">
        <f t="shared" si="386"/>
        <v>Mar</v>
      </c>
      <c r="O6160" s="2">
        <f t="shared" si="387"/>
        <v>2.0833333333284827</v>
      </c>
      <c r="P6160" t="str">
        <f>VLOOKUP(G6160,Agents!A:E,4,FALSE)</f>
        <v>Team5</v>
      </c>
      <c r="Q6160" t="str">
        <f>VLOOKUP(G6160,Agents!A:E,5,FALSE)</f>
        <v>Junior</v>
      </c>
      <c r="R6160" t="str">
        <f>VLOOKUP(G6160,Agents!A:E,2,FALSE)</f>
        <v>Evening</v>
      </c>
    </row>
    <row r="6161" spans="1:18" x14ac:dyDescent="0.35">
      <c r="A6161" t="s">
        <v>9767</v>
      </c>
      <c r="B6161" t="s">
        <v>5628</v>
      </c>
      <c r="C6161" t="s">
        <v>22</v>
      </c>
      <c r="D6161" t="s">
        <v>13</v>
      </c>
      <c r="E6161" s="1">
        <v>46037.407638888886</v>
      </c>
      <c r="F6161" s="1">
        <v>46037.990972222222</v>
      </c>
      <c r="G6161" t="s">
        <v>77</v>
      </c>
      <c r="H6161" t="s">
        <v>15</v>
      </c>
      <c r="I6161" t="s">
        <v>68</v>
      </c>
      <c r="J6161">
        <v>4</v>
      </c>
      <c r="K6161" t="str">
        <f>IF(tickets_dataset[[#This Row],[status]] = "Closed", "Yes","No")</f>
        <v>Yes</v>
      </c>
      <c r="L6161" s="2">
        <f t="shared" si="384"/>
        <v>14.000000000058208</v>
      </c>
      <c r="M6161" t="str">
        <f t="shared" si="385"/>
        <v>No</v>
      </c>
      <c r="N6161" t="str">
        <f t="shared" si="386"/>
        <v>Jan</v>
      </c>
      <c r="O6161" s="2">
        <f t="shared" si="387"/>
        <v>0.58333333333575865</v>
      </c>
      <c r="P6161" t="str">
        <f>VLOOKUP(G6161,Agents!A:E,4,FALSE)</f>
        <v>Team5</v>
      </c>
      <c r="Q6161" t="str">
        <f>VLOOKUP(G6161,Agents!A:E,5,FALSE)</f>
        <v>Junior</v>
      </c>
      <c r="R6161" t="str">
        <f>VLOOKUP(G6161,Agents!A:E,2,FALSE)</f>
        <v>Evening</v>
      </c>
    </row>
    <row r="6162" spans="1:18" x14ac:dyDescent="0.35">
      <c r="A6162" t="s">
        <v>9768</v>
      </c>
      <c r="B6162" t="s">
        <v>9769</v>
      </c>
      <c r="C6162" t="s">
        <v>34</v>
      </c>
      <c r="D6162" t="s">
        <v>26</v>
      </c>
      <c r="E6162" s="1">
        <v>46085.527083333334</v>
      </c>
      <c r="F6162" s="1">
        <v>46085.902083333334</v>
      </c>
      <c r="G6162" t="s">
        <v>59</v>
      </c>
      <c r="H6162" t="s">
        <v>15</v>
      </c>
      <c r="I6162" t="s">
        <v>16</v>
      </c>
      <c r="J6162">
        <v>5</v>
      </c>
      <c r="K6162" t="str">
        <f>IF(tickets_dataset[[#This Row],[status]] = "Closed", "Yes","No")</f>
        <v>Yes</v>
      </c>
      <c r="L6162" s="2">
        <f t="shared" si="384"/>
        <v>9</v>
      </c>
      <c r="M6162" t="str">
        <f t="shared" si="385"/>
        <v>No</v>
      </c>
      <c r="N6162" t="str">
        <f t="shared" si="386"/>
        <v>Mar</v>
      </c>
      <c r="O6162" s="2">
        <f t="shared" si="387"/>
        <v>0.375</v>
      </c>
      <c r="P6162" t="str">
        <f>VLOOKUP(G6162,Agents!A:E,4,FALSE)</f>
        <v>Team3</v>
      </c>
      <c r="Q6162" t="str">
        <f>VLOOKUP(G6162,Agents!A:E,5,FALSE)</f>
        <v>Senior</v>
      </c>
      <c r="R6162" t="str">
        <f>VLOOKUP(G6162,Agents!A:E,2,FALSE)</f>
        <v>Night</v>
      </c>
    </row>
    <row r="6163" spans="1:18" x14ac:dyDescent="0.35">
      <c r="A6163" t="s">
        <v>9770</v>
      </c>
      <c r="B6163" t="s">
        <v>942</v>
      </c>
      <c r="C6163" t="s">
        <v>12</v>
      </c>
      <c r="D6163" t="s">
        <v>26</v>
      </c>
      <c r="E6163" s="1">
        <v>46044.636111111111</v>
      </c>
      <c r="F6163" s="1">
        <v>46045.177777777775</v>
      </c>
      <c r="G6163" t="s">
        <v>19</v>
      </c>
      <c r="H6163" t="s">
        <v>15</v>
      </c>
      <c r="I6163" t="s">
        <v>16</v>
      </c>
      <c r="J6163">
        <v>5</v>
      </c>
      <c r="K6163" t="str">
        <f>IF(tickets_dataset[[#This Row],[status]] = "Closed", "Yes","No")</f>
        <v>Yes</v>
      </c>
      <c r="L6163" s="2">
        <f t="shared" si="384"/>
        <v>12.999999999941792</v>
      </c>
      <c r="M6163" t="str">
        <f t="shared" si="385"/>
        <v>No</v>
      </c>
      <c r="N6163" t="str">
        <f t="shared" si="386"/>
        <v>Jan</v>
      </c>
      <c r="O6163" s="2">
        <f t="shared" si="387"/>
        <v>0.54166666666424135</v>
      </c>
      <c r="P6163" t="str">
        <f>VLOOKUP(G6163,Agents!A:E,4,FALSE)</f>
        <v>Team4</v>
      </c>
      <c r="Q6163" t="str">
        <f>VLOOKUP(G6163,Agents!A:E,5,FALSE)</f>
        <v>Senior</v>
      </c>
      <c r="R6163" t="str">
        <f>VLOOKUP(G6163,Agents!A:E,2,FALSE)</f>
        <v>Evening</v>
      </c>
    </row>
    <row r="6164" spans="1:18" x14ac:dyDescent="0.35">
      <c r="A6164" t="s">
        <v>9771</v>
      </c>
      <c r="B6164" t="s">
        <v>8712</v>
      </c>
      <c r="C6164" t="s">
        <v>34</v>
      </c>
      <c r="D6164" t="s">
        <v>26</v>
      </c>
      <c r="E6164" s="1">
        <v>46068.44027777778</v>
      </c>
      <c r="F6164" s="1">
        <v>46071.106944444444</v>
      </c>
      <c r="G6164" t="s">
        <v>67</v>
      </c>
      <c r="H6164" t="s">
        <v>15</v>
      </c>
      <c r="I6164" t="s">
        <v>68</v>
      </c>
      <c r="J6164">
        <v>2</v>
      </c>
      <c r="K6164" t="str">
        <f>IF(tickets_dataset[[#This Row],[status]] = "Closed", "Yes","No")</f>
        <v>Yes</v>
      </c>
      <c r="L6164" s="2">
        <f t="shared" si="384"/>
        <v>63.999999999941792</v>
      </c>
      <c r="M6164" t="str">
        <f t="shared" si="385"/>
        <v>Yes</v>
      </c>
      <c r="N6164" t="str">
        <f t="shared" si="386"/>
        <v>Feb</v>
      </c>
      <c r="O6164" s="2">
        <f t="shared" si="387"/>
        <v>2.6666666666642413</v>
      </c>
      <c r="P6164" t="str">
        <f>VLOOKUP(G6164,Agents!A:E,4,FALSE)</f>
        <v>Team5</v>
      </c>
      <c r="Q6164" t="str">
        <f>VLOOKUP(G6164,Agents!A:E,5,FALSE)</f>
        <v>Junior</v>
      </c>
      <c r="R6164" t="str">
        <f>VLOOKUP(G6164,Agents!A:E,2,FALSE)</f>
        <v>Evening</v>
      </c>
    </row>
    <row r="6165" spans="1:18" x14ac:dyDescent="0.35">
      <c r="A6165" t="s">
        <v>9772</v>
      </c>
      <c r="B6165" t="s">
        <v>454</v>
      </c>
      <c r="C6165" t="s">
        <v>34</v>
      </c>
      <c r="D6165" t="s">
        <v>38</v>
      </c>
      <c r="E6165" s="1">
        <v>46046.539583333331</v>
      </c>
      <c r="F6165" s="1">
        <v>46049.747916666667</v>
      </c>
      <c r="G6165" t="s">
        <v>149</v>
      </c>
      <c r="H6165" t="s">
        <v>132</v>
      </c>
      <c r="I6165" t="s">
        <v>16</v>
      </c>
      <c r="J6165">
        <v>5</v>
      </c>
      <c r="K6165" t="str">
        <f>IF(tickets_dataset[[#This Row],[status]] = "Closed", "Yes","No")</f>
        <v>No</v>
      </c>
      <c r="L6165" s="2">
        <f t="shared" si="384"/>
        <v>77.000000000058208</v>
      </c>
      <c r="M6165" t="str">
        <f t="shared" si="385"/>
        <v>Yes</v>
      </c>
      <c r="N6165" t="str">
        <f t="shared" si="386"/>
        <v>Jan</v>
      </c>
      <c r="O6165" s="2">
        <f t="shared" si="387"/>
        <v>3.2083333333357587</v>
      </c>
      <c r="P6165" t="str">
        <f>VLOOKUP(G6165,Agents!A:E,4,FALSE)</f>
        <v>Team3</v>
      </c>
      <c r="Q6165" t="str">
        <f>VLOOKUP(G6165,Agents!A:E,5,FALSE)</f>
        <v>Mid</v>
      </c>
      <c r="R6165" t="str">
        <f>VLOOKUP(G6165,Agents!A:E,2,FALSE)</f>
        <v>Night</v>
      </c>
    </row>
    <row r="6166" spans="1:18" x14ac:dyDescent="0.35">
      <c r="A6166" t="s">
        <v>9773</v>
      </c>
      <c r="B6166" t="s">
        <v>3160</v>
      </c>
      <c r="C6166" t="s">
        <v>34</v>
      </c>
      <c r="D6166" t="s">
        <v>26</v>
      </c>
      <c r="E6166" s="1">
        <v>46101.5</v>
      </c>
      <c r="F6166" s="1">
        <v>46103.791666666664</v>
      </c>
      <c r="G6166" t="s">
        <v>45</v>
      </c>
      <c r="H6166" t="s">
        <v>15</v>
      </c>
      <c r="I6166" t="s">
        <v>68</v>
      </c>
      <c r="J6166">
        <v>4</v>
      </c>
      <c r="K6166" t="str">
        <f>IF(tickets_dataset[[#This Row],[status]] = "Closed", "Yes","No")</f>
        <v>Yes</v>
      </c>
      <c r="L6166" s="2">
        <f t="shared" si="384"/>
        <v>54.999999999941792</v>
      </c>
      <c r="M6166" t="str">
        <f t="shared" si="385"/>
        <v>Yes</v>
      </c>
      <c r="N6166" t="str">
        <f t="shared" si="386"/>
        <v>Mar</v>
      </c>
      <c r="O6166" s="2">
        <f t="shared" si="387"/>
        <v>2.2916666666642413</v>
      </c>
      <c r="P6166" t="str">
        <f>VLOOKUP(G6166,Agents!A:E,4,FALSE)</f>
        <v>Team5</v>
      </c>
      <c r="Q6166" t="str">
        <f>VLOOKUP(G6166,Agents!A:E,5,FALSE)</f>
        <v>Senior</v>
      </c>
      <c r="R6166" t="str">
        <f>VLOOKUP(G6166,Agents!A:E,2,FALSE)</f>
        <v>Morning</v>
      </c>
    </row>
    <row r="6167" spans="1:18" x14ac:dyDescent="0.35">
      <c r="A6167" t="s">
        <v>9774</v>
      </c>
      <c r="B6167" t="s">
        <v>7721</v>
      </c>
      <c r="C6167" t="s">
        <v>50</v>
      </c>
      <c r="D6167" t="s">
        <v>26</v>
      </c>
      <c r="E6167" s="1">
        <v>46109.027777777781</v>
      </c>
      <c r="F6167" s="1">
        <v>46110.611111111109</v>
      </c>
      <c r="G6167" t="s">
        <v>357</v>
      </c>
      <c r="H6167" t="s">
        <v>15</v>
      </c>
      <c r="I6167" t="s">
        <v>16</v>
      </c>
      <c r="J6167">
        <v>4</v>
      </c>
      <c r="K6167" t="str">
        <f>IF(tickets_dataset[[#This Row],[status]] = "Closed", "Yes","No")</f>
        <v>Yes</v>
      </c>
      <c r="L6167" s="2">
        <f t="shared" si="384"/>
        <v>37.999999999883585</v>
      </c>
      <c r="M6167" t="str">
        <f t="shared" si="385"/>
        <v>No</v>
      </c>
      <c r="N6167" t="str">
        <f t="shared" si="386"/>
        <v>Mar</v>
      </c>
      <c r="O6167" s="2">
        <f t="shared" si="387"/>
        <v>1.5833333333284827</v>
      </c>
      <c r="P6167" t="str">
        <f>VLOOKUP(G6167,Agents!A:E,4,FALSE)</f>
        <v>Team1</v>
      </c>
      <c r="Q6167" t="str">
        <f>VLOOKUP(G6167,Agents!A:E,5,FALSE)</f>
        <v>Mid</v>
      </c>
      <c r="R6167" t="str">
        <f>VLOOKUP(G6167,Agents!A:E,2,FALSE)</f>
        <v>Morning</v>
      </c>
    </row>
    <row r="6168" spans="1:18" x14ac:dyDescent="0.35">
      <c r="A6168" t="s">
        <v>9775</v>
      </c>
      <c r="B6168" t="s">
        <v>9776</v>
      </c>
      <c r="C6168" t="s">
        <v>50</v>
      </c>
      <c r="D6168" t="s">
        <v>38</v>
      </c>
      <c r="E6168" s="1">
        <v>46051.209722222222</v>
      </c>
      <c r="F6168" s="1">
        <v>46051.668055555558</v>
      </c>
      <c r="G6168" t="s">
        <v>19</v>
      </c>
      <c r="H6168" t="s">
        <v>15</v>
      </c>
      <c r="I6168" t="s">
        <v>16</v>
      </c>
      <c r="J6168">
        <v>3</v>
      </c>
      <c r="K6168" t="str">
        <f>IF(tickets_dataset[[#This Row],[status]] = "Closed", "Yes","No")</f>
        <v>Yes</v>
      </c>
      <c r="L6168" s="2">
        <f t="shared" si="384"/>
        <v>11.000000000058208</v>
      </c>
      <c r="M6168" t="str">
        <f t="shared" si="385"/>
        <v>No</v>
      </c>
      <c r="N6168" t="str">
        <f t="shared" si="386"/>
        <v>Jan</v>
      </c>
      <c r="O6168" s="2">
        <f t="shared" si="387"/>
        <v>0.45833333333575865</v>
      </c>
      <c r="P6168" t="str">
        <f>VLOOKUP(G6168,Agents!A:E,4,FALSE)</f>
        <v>Team4</v>
      </c>
      <c r="Q6168" t="str">
        <f>VLOOKUP(G6168,Agents!A:E,5,FALSE)</f>
        <v>Senior</v>
      </c>
      <c r="R6168" t="str">
        <f>VLOOKUP(G6168,Agents!A:E,2,FALSE)</f>
        <v>Evening</v>
      </c>
    </row>
    <row r="6169" spans="1:18" x14ac:dyDescent="0.35">
      <c r="A6169" t="s">
        <v>9777</v>
      </c>
      <c r="B6169" t="s">
        <v>9023</v>
      </c>
      <c r="C6169" t="s">
        <v>22</v>
      </c>
      <c r="D6169" t="s">
        <v>38</v>
      </c>
      <c r="E6169" s="1">
        <v>46031.787499999999</v>
      </c>
      <c r="F6169" s="1">
        <v>46033.912499999999</v>
      </c>
      <c r="G6169" t="s">
        <v>167</v>
      </c>
      <c r="H6169" t="s">
        <v>15</v>
      </c>
      <c r="I6169" t="s">
        <v>16</v>
      </c>
      <c r="J6169">
        <v>3</v>
      </c>
      <c r="K6169" t="str">
        <f>IF(tickets_dataset[[#This Row],[status]] = "Closed", "Yes","No")</f>
        <v>Yes</v>
      </c>
      <c r="L6169" s="2">
        <f t="shared" si="384"/>
        <v>51</v>
      </c>
      <c r="M6169" t="str">
        <f t="shared" si="385"/>
        <v>Yes</v>
      </c>
      <c r="N6169" t="str">
        <f t="shared" si="386"/>
        <v>Jan</v>
      </c>
      <c r="O6169" s="2">
        <f t="shared" si="387"/>
        <v>2.125</v>
      </c>
      <c r="P6169" t="str">
        <f>VLOOKUP(G6169,Agents!A:E,4,FALSE)</f>
        <v>Team3</v>
      </c>
      <c r="Q6169" t="str">
        <f>VLOOKUP(G6169,Agents!A:E,5,FALSE)</f>
        <v>Mid</v>
      </c>
      <c r="R6169" t="str">
        <f>VLOOKUP(G6169,Agents!A:E,2,FALSE)</f>
        <v>Evening</v>
      </c>
    </row>
    <row r="6170" spans="1:18" x14ac:dyDescent="0.35">
      <c r="A6170" t="s">
        <v>9778</v>
      </c>
      <c r="B6170" t="s">
        <v>9779</v>
      </c>
      <c r="C6170" t="s">
        <v>76</v>
      </c>
      <c r="D6170" t="s">
        <v>38</v>
      </c>
      <c r="E6170" s="1">
        <v>46058.211111111108</v>
      </c>
      <c r="F6170" s="1">
        <v>46061.919444444444</v>
      </c>
      <c r="G6170" t="s">
        <v>159</v>
      </c>
      <c r="H6170" t="s">
        <v>15</v>
      </c>
      <c r="I6170" t="s">
        <v>16</v>
      </c>
      <c r="J6170">
        <v>4</v>
      </c>
      <c r="K6170" t="str">
        <f>IF(tickets_dataset[[#This Row],[status]] = "Closed", "Yes","No")</f>
        <v>Yes</v>
      </c>
      <c r="L6170" s="2">
        <f t="shared" si="384"/>
        <v>89.000000000058208</v>
      </c>
      <c r="M6170" t="str">
        <f t="shared" si="385"/>
        <v>Yes</v>
      </c>
      <c r="N6170" t="str">
        <f t="shared" si="386"/>
        <v>Feb</v>
      </c>
      <c r="O6170" s="2">
        <f t="shared" si="387"/>
        <v>3.7083333333357587</v>
      </c>
      <c r="P6170" t="str">
        <f>VLOOKUP(G6170,Agents!A:E,4,FALSE)</f>
        <v>Team4</v>
      </c>
      <c r="Q6170" t="str">
        <f>VLOOKUP(G6170,Agents!A:E,5,FALSE)</f>
        <v>Mid</v>
      </c>
      <c r="R6170" t="str">
        <f>VLOOKUP(G6170,Agents!A:E,2,FALSE)</f>
        <v>Night</v>
      </c>
    </row>
    <row r="6171" spans="1:18" x14ac:dyDescent="0.35">
      <c r="A6171" t="s">
        <v>9780</v>
      </c>
      <c r="B6171" t="s">
        <v>5139</v>
      </c>
      <c r="C6171" t="s">
        <v>76</v>
      </c>
      <c r="D6171" t="s">
        <v>38</v>
      </c>
      <c r="E6171" s="1">
        <v>46104.397222222222</v>
      </c>
      <c r="F6171" s="1">
        <v>46107.313888888886</v>
      </c>
      <c r="G6171" t="s">
        <v>159</v>
      </c>
      <c r="H6171" t="s">
        <v>15</v>
      </c>
      <c r="I6171" t="s">
        <v>16</v>
      </c>
      <c r="J6171">
        <v>3</v>
      </c>
      <c r="K6171" t="str">
        <f>IF(tickets_dataset[[#This Row],[status]] = "Closed", "Yes","No")</f>
        <v>Yes</v>
      </c>
      <c r="L6171" s="2">
        <f t="shared" si="384"/>
        <v>69.999999999941792</v>
      </c>
      <c r="M6171" t="str">
        <f t="shared" si="385"/>
        <v>Yes</v>
      </c>
      <c r="N6171" t="str">
        <f t="shared" si="386"/>
        <v>Mar</v>
      </c>
      <c r="O6171" s="2">
        <f t="shared" si="387"/>
        <v>2.9166666666642413</v>
      </c>
      <c r="P6171" t="str">
        <f>VLOOKUP(G6171,Agents!A:E,4,FALSE)</f>
        <v>Team4</v>
      </c>
      <c r="Q6171" t="str">
        <f>VLOOKUP(G6171,Agents!A:E,5,FALSE)</f>
        <v>Mid</v>
      </c>
      <c r="R6171" t="str">
        <f>VLOOKUP(G6171,Agents!A:E,2,FALSE)</f>
        <v>Night</v>
      </c>
    </row>
    <row r="6172" spans="1:18" x14ac:dyDescent="0.35">
      <c r="A6172" t="s">
        <v>9781</v>
      </c>
      <c r="B6172" t="s">
        <v>8561</v>
      </c>
      <c r="C6172" t="s">
        <v>22</v>
      </c>
      <c r="D6172" t="s">
        <v>38</v>
      </c>
      <c r="E6172" s="1">
        <v>46069.741666666669</v>
      </c>
      <c r="F6172" s="1">
        <v>46071.7</v>
      </c>
      <c r="G6172" t="s">
        <v>19</v>
      </c>
      <c r="H6172" t="s">
        <v>15</v>
      </c>
      <c r="I6172" t="s">
        <v>16</v>
      </c>
      <c r="J6172">
        <v>4</v>
      </c>
      <c r="K6172" t="str">
        <f>IF(tickets_dataset[[#This Row],[status]] = "Closed", "Yes","No")</f>
        <v>Yes</v>
      </c>
      <c r="L6172" s="2">
        <f t="shared" si="384"/>
        <v>46.999999999883585</v>
      </c>
      <c r="M6172" t="str">
        <f t="shared" si="385"/>
        <v>No</v>
      </c>
      <c r="N6172" t="str">
        <f t="shared" si="386"/>
        <v>Feb</v>
      </c>
      <c r="O6172" s="2">
        <f t="shared" si="387"/>
        <v>1.9583333333284827</v>
      </c>
      <c r="P6172" t="str">
        <f>VLOOKUP(G6172,Agents!A:E,4,FALSE)</f>
        <v>Team4</v>
      </c>
      <c r="Q6172" t="str">
        <f>VLOOKUP(G6172,Agents!A:E,5,FALSE)</f>
        <v>Senior</v>
      </c>
      <c r="R6172" t="str">
        <f>VLOOKUP(G6172,Agents!A:E,2,FALSE)</f>
        <v>Evening</v>
      </c>
    </row>
    <row r="6173" spans="1:18" x14ac:dyDescent="0.35">
      <c r="A6173" t="s">
        <v>9782</v>
      </c>
      <c r="B6173" t="s">
        <v>5552</v>
      </c>
      <c r="C6173" t="s">
        <v>50</v>
      </c>
      <c r="D6173" t="s">
        <v>13</v>
      </c>
      <c r="E6173" s="1">
        <v>46058.863194444442</v>
      </c>
      <c r="F6173" s="1">
        <v>46060.071527777778</v>
      </c>
      <c r="G6173" t="s">
        <v>27</v>
      </c>
      <c r="H6173" t="s">
        <v>132</v>
      </c>
      <c r="I6173" t="s">
        <v>16</v>
      </c>
      <c r="J6173">
        <v>5</v>
      </c>
      <c r="K6173" t="str">
        <f>IF(tickets_dataset[[#This Row],[status]] = "Closed", "Yes","No")</f>
        <v>No</v>
      </c>
      <c r="L6173" s="2">
        <f t="shared" si="384"/>
        <v>29.000000000058208</v>
      </c>
      <c r="M6173" t="str">
        <f t="shared" si="385"/>
        <v>No</v>
      </c>
      <c r="N6173" t="str">
        <f t="shared" si="386"/>
        <v>Feb</v>
      </c>
      <c r="O6173" s="2">
        <f t="shared" si="387"/>
        <v>1.2083333333357587</v>
      </c>
      <c r="P6173" t="str">
        <f>VLOOKUP(G6173,Agents!A:E,4,FALSE)</f>
        <v>Team5</v>
      </c>
      <c r="Q6173" t="str">
        <f>VLOOKUP(G6173,Agents!A:E,5,FALSE)</f>
        <v>Senior</v>
      </c>
      <c r="R6173" t="str">
        <f>VLOOKUP(G6173,Agents!A:E,2,FALSE)</f>
        <v>Morning</v>
      </c>
    </row>
    <row r="6174" spans="1:18" x14ac:dyDescent="0.35">
      <c r="A6174" t="s">
        <v>9783</v>
      </c>
      <c r="B6174" t="s">
        <v>7205</v>
      </c>
      <c r="C6174" t="s">
        <v>12</v>
      </c>
      <c r="D6174" t="s">
        <v>26</v>
      </c>
      <c r="E6174" s="1">
        <v>46029.696527777778</v>
      </c>
      <c r="F6174" s="1">
        <v>46032.613194444442</v>
      </c>
      <c r="G6174" t="s">
        <v>216</v>
      </c>
      <c r="H6174" t="s">
        <v>15</v>
      </c>
      <c r="I6174" t="s">
        <v>16</v>
      </c>
      <c r="J6174">
        <v>4</v>
      </c>
      <c r="K6174" t="str">
        <f>IF(tickets_dataset[[#This Row],[status]] = "Closed", "Yes","No")</f>
        <v>Yes</v>
      </c>
      <c r="L6174" s="2">
        <f t="shared" si="384"/>
        <v>69.999999999941792</v>
      </c>
      <c r="M6174" t="str">
        <f t="shared" si="385"/>
        <v>Yes</v>
      </c>
      <c r="N6174" t="str">
        <f t="shared" si="386"/>
        <v>Jan</v>
      </c>
      <c r="O6174" s="2">
        <f t="shared" si="387"/>
        <v>2.9166666666642413</v>
      </c>
      <c r="P6174" t="str">
        <f>VLOOKUP(G6174,Agents!A:E,4,FALSE)</f>
        <v>Team5</v>
      </c>
      <c r="Q6174" t="str">
        <f>VLOOKUP(G6174,Agents!A:E,5,FALSE)</f>
        <v>Junior</v>
      </c>
      <c r="R6174" t="str">
        <f>VLOOKUP(G6174,Agents!A:E,2,FALSE)</f>
        <v>Evening</v>
      </c>
    </row>
    <row r="6175" spans="1:18" x14ac:dyDescent="0.35">
      <c r="A6175" t="s">
        <v>9784</v>
      </c>
      <c r="B6175" t="s">
        <v>3517</v>
      </c>
      <c r="C6175" t="s">
        <v>34</v>
      </c>
      <c r="D6175" t="s">
        <v>38</v>
      </c>
      <c r="E6175" s="1">
        <v>46104.34097222222</v>
      </c>
      <c r="F6175" s="1">
        <v>46104.924305555556</v>
      </c>
      <c r="G6175" t="s">
        <v>83</v>
      </c>
      <c r="H6175" t="s">
        <v>15</v>
      </c>
      <c r="I6175" t="s">
        <v>16</v>
      </c>
      <c r="J6175">
        <v>4</v>
      </c>
      <c r="K6175" t="str">
        <f>IF(tickets_dataset[[#This Row],[status]] = "Closed", "Yes","No")</f>
        <v>Yes</v>
      </c>
      <c r="L6175" s="2">
        <f t="shared" si="384"/>
        <v>14.000000000058208</v>
      </c>
      <c r="M6175" t="str">
        <f t="shared" si="385"/>
        <v>No</v>
      </c>
      <c r="N6175" t="str">
        <f t="shared" si="386"/>
        <v>Mar</v>
      </c>
      <c r="O6175" s="2">
        <f t="shared" si="387"/>
        <v>0.58333333333575865</v>
      </c>
      <c r="P6175" t="str">
        <f>VLOOKUP(G6175,Agents!A:E,4,FALSE)</f>
        <v>Team2</v>
      </c>
      <c r="Q6175" t="str">
        <f>VLOOKUP(G6175,Agents!A:E,5,FALSE)</f>
        <v>Junior</v>
      </c>
      <c r="R6175" t="str">
        <f>VLOOKUP(G6175,Agents!A:E,2,FALSE)</f>
        <v>Night</v>
      </c>
    </row>
    <row r="6176" spans="1:18" x14ac:dyDescent="0.35">
      <c r="A6176" t="s">
        <v>9785</v>
      </c>
      <c r="B6176" t="s">
        <v>6628</v>
      </c>
      <c r="C6176" t="s">
        <v>12</v>
      </c>
      <c r="D6176" t="s">
        <v>13</v>
      </c>
      <c r="E6176" s="1">
        <v>46043.284722222219</v>
      </c>
      <c r="F6176" s="1">
        <v>46045.118055555555</v>
      </c>
      <c r="G6176" t="s">
        <v>199</v>
      </c>
      <c r="H6176" t="s">
        <v>15</v>
      </c>
      <c r="I6176" t="s">
        <v>16</v>
      </c>
      <c r="J6176">
        <v>3</v>
      </c>
      <c r="K6176" t="str">
        <f>IF(tickets_dataset[[#This Row],[status]] = "Closed", "Yes","No")</f>
        <v>Yes</v>
      </c>
      <c r="L6176" s="2">
        <f t="shared" si="384"/>
        <v>44.000000000058208</v>
      </c>
      <c r="M6176" t="str">
        <f t="shared" si="385"/>
        <v>No</v>
      </c>
      <c r="N6176" t="str">
        <f t="shared" si="386"/>
        <v>Jan</v>
      </c>
      <c r="O6176" s="2">
        <f t="shared" si="387"/>
        <v>1.8333333333357587</v>
      </c>
      <c r="P6176" t="str">
        <f>VLOOKUP(G6176,Agents!A:E,4,FALSE)</f>
        <v>Team1</v>
      </c>
      <c r="Q6176" t="str">
        <f>VLOOKUP(G6176,Agents!A:E,5,FALSE)</f>
        <v>Junior</v>
      </c>
      <c r="R6176" t="str">
        <f>VLOOKUP(G6176,Agents!A:E,2,FALSE)</f>
        <v>Morning</v>
      </c>
    </row>
    <row r="6177" spans="1:18" x14ac:dyDescent="0.35">
      <c r="A6177" t="s">
        <v>9786</v>
      </c>
      <c r="B6177" t="s">
        <v>4273</v>
      </c>
      <c r="C6177" t="s">
        <v>50</v>
      </c>
      <c r="D6177" t="s">
        <v>13</v>
      </c>
      <c r="E6177" s="1">
        <v>46100.236805555556</v>
      </c>
      <c r="F6177" s="1">
        <v>46100.486805555556</v>
      </c>
      <c r="G6177" t="s">
        <v>67</v>
      </c>
      <c r="H6177" t="s">
        <v>15</v>
      </c>
      <c r="I6177" t="s">
        <v>68</v>
      </c>
      <c r="J6177">
        <v>4</v>
      </c>
      <c r="K6177" t="str">
        <f>IF(tickets_dataset[[#This Row],[status]] = "Closed", "Yes","No")</f>
        <v>Yes</v>
      </c>
      <c r="L6177" s="2">
        <f t="shared" si="384"/>
        <v>6</v>
      </c>
      <c r="M6177" t="str">
        <f t="shared" si="385"/>
        <v>No</v>
      </c>
      <c r="N6177" t="str">
        <f t="shared" si="386"/>
        <v>Mar</v>
      </c>
      <c r="O6177" s="2">
        <f t="shared" si="387"/>
        <v>0.25</v>
      </c>
      <c r="P6177" t="str">
        <f>VLOOKUP(G6177,Agents!A:E,4,FALSE)</f>
        <v>Team5</v>
      </c>
      <c r="Q6177" t="str">
        <f>VLOOKUP(G6177,Agents!A:E,5,FALSE)</f>
        <v>Junior</v>
      </c>
      <c r="R6177" t="str">
        <f>VLOOKUP(G6177,Agents!A:E,2,FALSE)</f>
        <v>Evening</v>
      </c>
    </row>
    <row r="6178" spans="1:18" x14ac:dyDescent="0.35">
      <c r="A6178" t="s">
        <v>9787</v>
      </c>
      <c r="B6178" t="s">
        <v>49</v>
      </c>
      <c r="C6178" t="s">
        <v>76</v>
      </c>
      <c r="D6178" t="s">
        <v>13</v>
      </c>
      <c r="E6178" s="1">
        <v>46056.359722222223</v>
      </c>
      <c r="F6178" s="1">
        <v>46057.859722222223</v>
      </c>
      <c r="G6178" t="s">
        <v>103</v>
      </c>
      <c r="H6178" t="s">
        <v>15</v>
      </c>
      <c r="I6178" t="s">
        <v>16</v>
      </c>
      <c r="J6178">
        <v>4</v>
      </c>
      <c r="K6178" t="str">
        <f>IF(tickets_dataset[[#This Row],[status]] = "Closed", "Yes","No")</f>
        <v>Yes</v>
      </c>
      <c r="L6178" s="2">
        <f t="shared" si="384"/>
        <v>36</v>
      </c>
      <c r="M6178" t="str">
        <f t="shared" si="385"/>
        <v>No</v>
      </c>
      <c r="N6178" t="str">
        <f t="shared" si="386"/>
        <v>Feb</v>
      </c>
      <c r="O6178" s="2">
        <f t="shared" si="387"/>
        <v>1.5</v>
      </c>
      <c r="P6178" t="str">
        <f>VLOOKUP(G6178,Agents!A:E,4,FALSE)</f>
        <v>Team4</v>
      </c>
      <c r="Q6178" t="str">
        <f>VLOOKUP(G6178,Agents!A:E,5,FALSE)</f>
        <v>Senior</v>
      </c>
      <c r="R6178" t="str">
        <f>VLOOKUP(G6178,Agents!A:E,2,FALSE)</f>
        <v>Night</v>
      </c>
    </row>
    <row r="6179" spans="1:18" x14ac:dyDescent="0.35">
      <c r="A6179" t="s">
        <v>9788</v>
      </c>
      <c r="B6179" t="s">
        <v>5019</v>
      </c>
      <c r="C6179" t="s">
        <v>76</v>
      </c>
      <c r="D6179" t="s">
        <v>26</v>
      </c>
      <c r="E6179" s="1">
        <v>46045.82708333333</v>
      </c>
      <c r="F6179" s="1">
        <v>46046.285416666666</v>
      </c>
      <c r="G6179" t="s">
        <v>156</v>
      </c>
      <c r="H6179" t="s">
        <v>132</v>
      </c>
      <c r="I6179" t="s">
        <v>16</v>
      </c>
      <c r="J6179">
        <v>4</v>
      </c>
      <c r="K6179" t="str">
        <f>IF(tickets_dataset[[#This Row],[status]] = "Closed", "Yes","No")</f>
        <v>No</v>
      </c>
      <c r="L6179" s="2">
        <f t="shared" si="384"/>
        <v>11.000000000058208</v>
      </c>
      <c r="M6179" t="str">
        <f t="shared" si="385"/>
        <v>No</v>
      </c>
      <c r="N6179" t="str">
        <f t="shared" si="386"/>
        <v>Jan</v>
      </c>
      <c r="O6179" s="2">
        <f t="shared" si="387"/>
        <v>0.45833333333575865</v>
      </c>
      <c r="P6179" t="str">
        <f>VLOOKUP(G6179,Agents!A:E,4,FALSE)</f>
        <v>Team3</v>
      </c>
      <c r="Q6179" t="str">
        <f>VLOOKUP(G6179,Agents!A:E,5,FALSE)</f>
        <v>Mid</v>
      </c>
      <c r="R6179" t="str">
        <f>VLOOKUP(G6179,Agents!A:E,2,FALSE)</f>
        <v>Evening</v>
      </c>
    </row>
    <row r="6180" spans="1:18" x14ac:dyDescent="0.35">
      <c r="A6180" t="s">
        <v>9789</v>
      </c>
      <c r="B6180" t="s">
        <v>7268</v>
      </c>
      <c r="C6180" t="s">
        <v>50</v>
      </c>
      <c r="D6180" t="s">
        <v>13</v>
      </c>
      <c r="E6180" s="1">
        <v>46035.423611111109</v>
      </c>
      <c r="F6180" s="1">
        <v>46037.298611111109</v>
      </c>
      <c r="G6180" t="s">
        <v>100</v>
      </c>
      <c r="H6180" t="s">
        <v>15</v>
      </c>
      <c r="I6180" t="s">
        <v>16</v>
      </c>
      <c r="J6180">
        <v>5</v>
      </c>
      <c r="K6180" t="str">
        <f>IF(tickets_dataset[[#This Row],[status]] = "Closed", "Yes","No")</f>
        <v>Yes</v>
      </c>
      <c r="L6180" s="2">
        <f t="shared" si="384"/>
        <v>45</v>
      </c>
      <c r="M6180" t="str">
        <f t="shared" si="385"/>
        <v>No</v>
      </c>
      <c r="N6180" t="str">
        <f t="shared" si="386"/>
        <v>Jan</v>
      </c>
      <c r="O6180" s="2">
        <f t="shared" si="387"/>
        <v>1.875</v>
      </c>
      <c r="P6180" t="str">
        <f>VLOOKUP(G6180,Agents!A:E,4,FALSE)</f>
        <v>Team4</v>
      </c>
      <c r="Q6180" t="str">
        <f>VLOOKUP(G6180,Agents!A:E,5,FALSE)</f>
        <v>Junior</v>
      </c>
      <c r="R6180" t="str">
        <f>VLOOKUP(G6180,Agents!A:E,2,FALSE)</f>
        <v>Evening</v>
      </c>
    </row>
    <row r="6181" spans="1:18" x14ac:dyDescent="0.35">
      <c r="A6181" t="s">
        <v>9790</v>
      </c>
      <c r="B6181" t="s">
        <v>9791</v>
      </c>
      <c r="C6181" t="s">
        <v>12</v>
      </c>
      <c r="D6181" t="s">
        <v>26</v>
      </c>
      <c r="E6181" s="1">
        <v>46084.228472222225</v>
      </c>
      <c r="F6181" s="1">
        <v>46086.728472222225</v>
      </c>
      <c r="G6181" t="s">
        <v>357</v>
      </c>
      <c r="H6181" t="s">
        <v>15</v>
      </c>
      <c r="I6181" t="s">
        <v>68</v>
      </c>
      <c r="J6181">
        <v>3</v>
      </c>
      <c r="K6181" t="str">
        <f>IF(tickets_dataset[[#This Row],[status]] = "Closed", "Yes","No")</f>
        <v>Yes</v>
      </c>
      <c r="L6181" s="2">
        <f t="shared" si="384"/>
        <v>60</v>
      </c>
      <c r="M6181" t="str">
        <f t="shared" si="385"/>
        <v>Yes</v>
      </c>
      <c r="N6181" t="str">
        <f t="shared" si="386"/>
        <v>Mar</v>
      </c>
      <c r="O6181" s="2">
        <f t="shared" si="387"/>
        <v>2.5</v>
      </c>
      <c r="P6181" t="str">
        <f>VLOOKUP(G6181,Agents!A:E,4,FALSE)</f>
        <v>Team1</v>
      </c>
      <c r="Q6181" t="str">
        <f>VLOOKUP(G6181,Agents!A:E,5,FALSE)</f>
        <v>Mid</v>
      </c>
      <c r="R6181" t="str">
        <f>VLOOKUP(G6181,Agents!A:E,2,FALSE)</f>
        <v>Morning</v>
      </c>
    </row>
    <row r="6182" spans="1:18" x14ac:dyDescent="0.35">
      <c r="A6182" t="s">
        <v>9792</v>
      </c>
      <c r="B6182" t="s">
        <v>1608</v>
      </c>
      <c r="C6182" t="s">
        <v>76</v>
      </c>
      <c r="D6182" t="s">
        <v>26</v>
      </c>
      <c r="E6182" s="1">
        <v>46038.78402777778</v>
      </c>
      <c r="F6182" s="1">
        <v>46041.242361111108</v>
      </c>
      <c r="G6182" t="s">
        <v>164</v>
      </c>
      <c r="H6182" t="s">
        <v>28</v>
      </c>
      <c r="I6182" t="s">
        <v>16</v>
      </c>
      <c r="J6182">
        <v>3</v>
      </c>
      <c r="K6182" t="str">
        <f>IF(tickets_dataset[[#This Row],[status]] = "Closed", "Yes","No")</f>
        <v>No</v>
      </c>
      <c r="L6182" s="2">
        <f t="shared" si="384"/>
        <v>58.999999999883585</v>
      </c>
      <c r="M6182" t="str">
        <f t="shared" si="385"/>
        <v>Yes</v>
      </c>
      <c r="N6182" t="str">
        <f t="shared" si="386"/>
        <v>Jan</v>
      </c>
      <c r="O6182" s="2">
        <f t="shared" si="387"/>
        <v>2.4583333333284827</v>
      </c>
      <c r="P6182" t="str">
        <f>VLOOKUP(G6182,Agents!A:E,4,FALSE)</f>
        <v>Team4</v>
      </c>
      <c r="Q6182" t="str">
        <f>VLOOKUP(G6182,Agents!A:E,5,FALSE)</f>
        <v>Senior</v>
      </c>
      <c r="R6182" t="str">
        <f>VLOOKUP(G6182,Agents!A:E,2,FALSE)</f>
        <v>Evening</v>
      </c>
    </row>
    <row r="6183" spans="1:18" x14ac:dyDescent="0.35">
      <c r="A6183" t="s">
        <v>9793</v>
      </c>
      <c r="B6183" t="s">
        <v>7777</v>
      </c>
      <c r="C6183" t="s">
        <v>34</v>
      </c>
      <c r="D6183" t="s">
        <v>38</v>
      </c>
      <c r="E6183" s="1">
        <v>46083.13958333333</v>
      </c>
      <c r="F6183" s="1">
        <v>46085.681250000001</v>
      </c>
      <c r="G6183" t="s">
        <v>183</v>
      </c>
      <c r="H6183" t="s">
        <v>15</v>
      </c>
      <c r="I6183" t="s">
        <v>16</v>
      </c>
      <c r="J6183">
        <v>3</v>
      </c>
      <c r="K6183" t="str">
        <f>IF(tickets_dataset[[#This Row],[status]] = "Closed", "Yes","No")</f>
        <v>Yes</v>
      </c>
      <c r="L6183" s="2">
        <f t="shared" si="384"/>
        <v>61.000000000116415</v>
      </c>
      <c r="M6183" t="str">
        <f t="shared" si="385"/>
        <v>Yes</v>
      </c>
      <c r="N6183" t="str">
        <f t="shared" si="386"/>
        <v>Mar</v>
      </c>
      <c r="O6183" s="2">
        <f t="shared" si="387"/>
        <v>2.5416666666715173</v>
      </c>
      <c r="P6183" t="str">
        <f>VLOOKUP(G6183,Agents!A:E,4,FALSE)</f>
        <v>Team3</v>
      </c>
      <c r="Q6183" t="str">
        <f>VLOOKUP(G6183,Agents!A:E,5,FALSE)</f>
        <v>Senior</v>
      </c>
      <c r="R6183" t="str">
        <f>VLOOKUP(G6183,Agents!A:E,2,FALSE)</f>
        <v>Night</v>
      </c>
    </row>
    <row r="6184" spans="1:18" x14ac:dyDescent="0.35">
      <c r="A6184" t="s">
        <v>9794</v>
      </c>
      <c r="B6184" t="s">
        <v>1339</v>
      </c>
      <c r="C6184" t="s">
        <v>12</v>
      </c>
      <c r="D6184" t="s">
        <v>38</v>
      </c>
      <c r="E6184" s="1">
        <v>46089.743055555555</v>
      </c>
      <c r="F6184" s="1">
        <v>46092.534722222219</v>
      </c>
      <c r="G6184" t="s">
        <v>164</v>
      </c>
      <c r="H6184" t="s">
        <v>15</v>
      </c>
      <c r="I6184" t="s">
        <v>16</v>
      </c>
      <c r="J6184">
        <v>4</v>
      </c>
      <c r="K6184" t="str">
        <f>IF(tickets_dataset[[#This Row],[status]] = "Closed", "Yes","No")</f>
        <v>Yes</v>
      </c>
      <c r="L6184" s="2">
        <f t="shared" si="384"/>
        <v>66.999999999941792</v>
      </c>
      <c r="M6184" t="str">
        <f t="shared" si="385"/>
        <v>Yes</v>
      </c>
      <c r="N6184" t="str">
        <f t="shared" si="386"/>
        <v>Mar</v>
      </c>
      <c r="O6184" s="2">
        <f t="shared" si="387"/>
        <v>2.7916666666642413</v>
      </c>
      <c r="P6184" t="str">
        <f>VLOOKUP(G6184,Agents!A:E,4,FALSE)</f>
        <v>Team4</v>
      </c>
      <c r="Q6184" t="str">
        <f>VLOOKUP(G6184,Agents!A:E,5,FALSE)</f>
        <v>Senior</v>
      </c>
      <c r="R6184" t="str">
        <f>VLOOKUP(G6184,Agents!A:E,2,FALSE)</f>
        <v>Evening</v>
      </c>
    </row>
    <row r="6185" spans="1:18" x14ac:dyDescent="0.35">
      <c r="A6185" t="s">
        <v>9795</v>
      </c>
      <c r="B6185" t="s">
        <v>5165</v>
      </c>
      <c r="C6185" t="s">
        <v>50</v>
      </c>
      <c r="D6185" t="s">
        <v>38</v>
      </c>
      <c r="E6185" s="1">
        <v>46038.472222222219</v>
      </c>
      <c r="F6185" s="1">
        <v>46041.013888888891</v>
      </c>
      <c r="G6185" t="s">
        <v>73</v>
      </c>
      <c r="H6185" t="s">
        <v>28</v>
      </c>
      <c r="I6185" t="s">
        <v>16</v>
      </c>
      <c r="J6185">
        <v>5</v>
      </c>
      <c r="K6185" t="str">
        <f>IF(tickets_dataset[[#This Row],[status]] = "Closed", "Yes","No")</f>
        <v>No</v>
      </c>
      <c r="L6185" s="2">
        <f t="shared" si="384"/>
        <v>61.000000000116415</v>
      </c>
      <c r="M6185" t="str">
        <f t="shared" si="385"/>
        <v>Yes</v>
      </c>
      <c r="N6185" t="str">
        <f t="shared" si="386"/>
        <v>Jan</v>
      </c>
      <c r="O6185" s="2">
        <f t="shared" si="387"/>
        <v>2.5416666666715173</v>
      </c>
      <c r="P6185" t="str">
        <f>VLOOKUP(G6185,Agents!A:E,4,FALSE)</f>
        <v>Team4</v>
      </c>
      <c r="Q6185" t="str">
        <f>VLOOKUP(G6185,Agents!A:E,5,FALSE)</f>
        <v>Senior</v>
      </c>
      <c r="R6185" t="str">
        <f>VLOOKUP(G6185,Agents!A:E,2,FALSE)</f>
        <v>Night</v>
      </c>
    </row>
    <row r="6186" spans="1:18" x14ac:dyDescent="0.35">
      <c r="A6186" t="s">
        <v>9796</v>
      </c>
      <c r="B6186" t="s">
        <v>9797</v>
      </c>
      <c r="C6186" t="s">
        <v>12</v>
      </c>
      <c r="D6186" t="s">
        <v>38</v>
      </c>
      <c r="E6186" s="1">
        <v>46100.489583333336</v>
      </c>
      <c r="F6186" s="1">
        <v>46102.239583333336</v>
      </c>
      <c r="G6186" t="s">
        <v>19</v>
      </c>
      <c r="H6186" t="s">
        <v>15</v>
      </c>
      <c r="I6186" t="s">
        <v>16</v>
      </c>
      <c r="J6186">
        <v>4</v>
      </c>
      <c r="K6186" t="str">
        <f>IF(tickets_dataset[[#This Row],[status]] = "Closed", "Yes","No")</f>
        <v>Yes</v>
      </c>
      <c r="L6186" s="2">
        <f t="shared" si="384"/>
        <v>42</v>
      </c>
      <c r="M6186" t="str">
        <f t="shared" si="385"/>
        <v>No</v>
      </c>
      <c r="N6186" t="str">
        <f t="shared" si="386"/>
        <v>Mar</v>
      </c>
      <c r="O6186" s="2">
        <f t="shared" si="387"/>
        <v>1.75</v>
      </c>
      <c r="P6186" t="str">
        <f>VLOOKUP(G6186,Agents!A:E,4,FALSE)</f>
        <v>Team4</v>
      </c>
      <c r="Q6186" t="str">
        <f>VLOOKUP(G6186,Agents!A:E,5,FALSE)</f>
        <v>Senior</v>
      </c>
      <c r="R6186" t="str">
        <f>VLOOKUP(G6186,Agents!A:E,2,FALSE)</f>
        <v>Evening</v>
      </c>
    </row>
    <row r="6187" spans="1:18" x14ac:dyDescent="0.35">
      <c r="A6187" t="s">
        <v>9798</v>
      </c>
      <c r="B6187" t="s">
        <v>9799</v>
      </c>
      <c r="C6187" t="s">
        <v>22</v>
      </c>
      <c r="D6187" t="s">
        <v>13</v>
      </c>
      <c r="E6187" s="1">
        <v>46061.605555555558</v>
      </c>
      <c r="F6187" s="1">
        <v>46063.480555555558</v>
      </c>
      <c r="G6187" t="s">
        <v>73</v>
      </c>
      <c r="H6187" t="s">
        <v>15</v>
      </c>
      <c r="I6187" t="s">
        <v>16</v>
      </c>
      <c r="J6187">
        <v>4</v>
      </c>
      <c r="K6187" t="str">
        <f>IF(tickets_dataset[[#This Row],[status]] = "Closed", "Yes","No")</f>
        <v>Yes</v>
      </c>
      <c r="L6187" s="2">
        <f t="shared" si="384"/>
        <v>45</v>
      </c>
      <c r="M6187" t="str">
        <f t="shared" si="385"/>
        <v>No</v>
      </c>
      <c r="N6187" t="str">
        <f t="shared" si="386"/>
        <v>Feb</v>
      </c>
      <c r="O6187" s="2">
        <f t="shared" si="387"/>
        <v>1.875</v>
      </c>
      <c r="P6187" t="str">
        <f>VLOOKUP(G6187,Agents!A:E,4,FALSE)</f>
        <v>Team4</v>
      </c>
      <c r="Q6187" t="str">
        <f>VLOOKUP(G6187,Agents!A:E,5,FALSE)</f>
        <v>Senior</v>
      </c>
      <c r="R6187" t="str">
        <f>VLOOKUP(G6187,Agents!A:E,2,FALSE)</f>
        <v>Night</v>
      </c>
    </row>
    <row r="6188" spans="1:18" x14ac:dyDescent="0.35">
      <c r="A6188" t="s">
        <v>9800</v>
      </c>
      <c r="B6188" t="s">
        <v>9801</v>
      </c>
      <c r="C6188" t="s">
        <v>50</v>
      </c>
      <c r="D6188" t="s">
        <v>13</v>
      </c>
      <c r="E6188" s="1">
        <v>46062.470833333333</v>
      </c>
      <c r="F6188" s="1">
        <v>46064.387499999997</v>
      </c>
      <c r="G6188" t="s">
        <v>39</v>
      </c>
      <c r="H6188" t="s">
        <v>15</v>
      </c>
      <c r="I6188" t="s">
        <v>16</v>
      </c>
      <c r="J6188">
        <v>5</v>
      </c>
      <c r="K6188" t="str">
        <f>IF(tickets_dataset[[#This Row],[status]] = "Closed", "Yes","No")</f>
        <v>Yes</v>
      </c>
      <c r="L6188" s="2">
        <f t="shared" si="384"/>
        <v>45.999999999941792</v>
      </c>
      <c r="M6188" t="str">
        <f t="shared" si="385"/>
        <v>No</v>
      </c>
      <c r="N6188" t="str">
        <f t="shared" si="386"/>
        <v>Feb</v>
      </c>
      <c r="O6188" s="2">
        <f t="shared" si="387"/>
        <v>1.9166666666642413</v>
      </c>
      <c r="P6188" t="str">
        <f>VLOOKUP(G6188,Agents!A:E,4,FALSE)</f>
        <v>Team3</v>
      </c>
      <c r="Q6188" t="str">
        <f>VLOOKUP(G6188,Agents!A:E,5,FALSE)</f>
        <v>Mid</v>
      </c>
      <c r="R6188" t="str">
        <f>VLOOKUP(G6188,Agents!A:E,2,FALSE)</f>
        <v>Night</v>
      </c>
    </row>
    <row r="6189" spans="1:18" x14ac:dyDescent="0.35">
      <c r="A6189" t="s">
        <v>9802</v>
      </c>
      <c r="B6189" t="s">
        <v>5037</v>
      </c>
      <c r="C6189" t="s">
        <v>76</v>
      </c>
      <c r="D6189" t="s">
        <v>38</v>
      </c>
      <c r="E6189" s="1">
        <v>46056.081944444442</v>
      </c>
      <c r="F6189" s="1">
        <v>46057.123611111114</v>
      </c>
      <c r="G6189" t="s">
        <v>211</v>
      </c>
      <c r="H6189" t="s">
        <v>15</v>
      </c>
      <c r="I6189" t="s">
        <v>16</v>
      </c>
      <c r="J6189">
        <v>4</v>
      </c>
      <c r="K6189" t="str">
        <f>IF(tickets_dataset[[#This Row],[status]] = "Closed", "Yes","No")</f>
        <v>Yes</v>
      </c>
      <c r="L6189" s="2">
        <f t="shared" si="384"/>
        <v>25.000000000116415</v>
      </c>
      <c r="M6189" t="str">
        <f t="shared" si="385"/>
        <v>No</v>
      </c>
      <c r="N6189" t="str">
        <f t="shared" si="386"/>
        <v>Feb</v>
      </c>
      <c r="O6189" s="2">
        <f t="shared" si="387"/>
        <v>1.0416666666715173</v>
      </c>
      <c r="P6189" t="str">
        <f>VLOOKUP(G6189,Agents!A:E,4,FALSE)</f>
        <v>Team5</v>
      </c>
      <c r="Q6189" t="str">
        <f>VLOOKUP(G6189,Agents!A:E,5,FALSE)</f>
        <v>Senior</v>
      </c>
      <c r="R6189" t="str">
        <f>VLOOKUP(G6189,Agents!A:E,2,FALSE)</f>
        <v>Evening</v>
      </c>
    </row>
    <row r="6190" spans="1:18" x14ac:dyDescent="0.35">
      <c r="A6190" t="s">
        <v>9803</v>
      </c>
      <c r="B6190" t="s">
        <v>9804</v>
      </c>
      <c r="C6190" t="s">
        <v>34</v>
      </c>
      <c r="D6190" t="s">
        <v>38</v>
      </c>
      <c r="E6190" s="1">
        <v>46080.457638888889</v>
      </c>
      <c r="F6190" s="1">
        <v>46084.415972222225</v>
      </c>
      <c r="G6190" t="s">
        <v>119</v>
      </c>
      <c r="H6190" t="s">
        <v>15</v>
      </c>
      <c r="I6190" t="s">
        <v>16</v>
      </c>
      <c r="J6190">
        <v>3</v>
      </c>
      <c r="K6190" t="str">
        <f>IF(tickets_dataset[[#This Row],[status]] = "Closed", "Yes","No")</f>
        <v>Yes</v>
      </c>
      <c r="L6190" s="2">
        <f t="shared" si="384"/>
        <v>95.000000000058208</v>
      </c>
      <c r="M6190" t="str">
        <f t="shared" si="385"/>
        <v>Yes</v>
      </c>
      <c r="N6190" t="str">
        <f t="shared" si="386"/>
        <v>Feb</v>
      </c>
      <c r="O6190" s="2">
        <f t="shared" si="387"/>
        <v>3.9583333333357587</v>
      </c>
      <c r="P6190" t="str">
        <f>VLOOKUP(G6190,Agents!A:E,4,FALSE)</f>
        <v>Team1</v>
      </c>
      <c r="Q6190" t="str">
        <f>VLOOKUP(G6190,Agents!A:E,5,FALSE)</f>
        <v>Junior</v>
      </c>
      <c r="R6190" t="str">
        <f>VLOOKUP(G6190,Agents!A:E,2,FALSE)</f>
        <v>Morning</v>
      </c>
    </row>
    <row r="6191" spans="1:18" x14ac:dyDescent="0.35">
      <c r="A6191" t="s">
        <v>9805</v>
      </c>
      <c r="B6191" t="s">
        <v>9806</v>
      </c>
      <c r="C6191" t="s">
        <v>22</v>
      </c>
      <c r="D6191" t="s">
        <v>13</v>
      </c>
      <c r="E6191" s="1">
        <v>46098.958333333336</v>
      </c>
      <c r="F6191" s="1">
        <v>46100.083333333336</v>
      </c>
      <c r="G6191" t="s">
        <v>14</v>
      </c>
      <c r="H6191" t="s">
        <v>15</v>
      </c>
      <c r="I6191" t="s">
        <v>16</v>
      </c>
      <c r="J6191">
        <v>3</v>
      </c>
      <c r="K6191" t="str">
        <f>IF(tickets_dataset[[#This Row],[status]] = "Closed", "Yes","No")</f>
        <v>Yes</v>
      </c>
      <c r="L6191" s="2">
        <f t="shared" si="384"/>
        <v>27</v>
      </c>
      <c r="M6191" t="str">
        <f t="shared" si="385"/>
        <v>No</v>
      </c>
      <c r="N6191" t="str">
        <f t="shared" si="386"/>
        <v>Mar</v>
      </c>
      <c r="O6191" s="2">
        <f t="shared" si="387"/>
        <v>1.125</v>
      </c>
      <c r="P6191" t="str">
        <f>VLOOKUP(G6191,Agents!A:E,4,FALSE)</f>
        <v>Team1</v>
      </c>
      <c r="Q6191" t="str">
        <f>VLOOKUP(G6191,Agents!A:E,5,FALSE)</f>
        <v>Senior</v>
      </c>
      <c r="R6191" t="str">
        <f>VLOOKUP(G6191,Agents!A:E,2,FALSE)</f>
        <v>Morning</v>
      </c>
    </row>
    <row r="6192" spans="1:18" x14ac:dyDescent="0.35">
      <c r="A6192" t="s">
        <v>9807</v>
      </c>
      <c r="B6192" t="s">
        <v>4657</v>
      </c>
      <c r="C6192" t="s">
        <v>76</v>
      </c>
      <c r="D6192" t="s">
        <v>26</v>
      </c>
      <c r="E6192" s="1">
        <v>46031.165277777778</v>
      </c>
      <c r="F6192" s="1">
        <v>46031.748611111114</v>
      </c>
      <c r="G6192" t="s">
        <v>45</v>
      </c>
      <c r="H6192" t="s">
        <v>15</v>
      </c>
      <c r="I6192" t="s">
        <v>16</v>
      </c>
      <c r="J6192">
        <v>4</v>
      </c>
      <c r="K6192" t="str">
        <f>IF(tickets_dataset[[#This Row],[status]] = "Closed", "Yes","No")</f>
        <v>Yes</v>
      </c>
      <c r="L6192" s="2">
        <f t="shared" si="384"/>
        <v>14.000000000058208</v>
      </c>
      <c r="M6192" t="str">
        <f t="shared" si="385"/>
        <v>No</v>
      </c>
      <c r="N6192" t="str">
        <f t="shared" si="386"/>
        <v>Jan</v>
      </c>
      <c r="O6192" s="2">
        <f t="shared" si="387"/>
        <v>0.58333333333575865</v>
      </c>
      <c r="P6192" t="str">
        <f>VLOOKUP(G6192,Agents!A:E,4,FALSE)</f>
        <v>Team5</v>
      </c>
      <c r="Q6192" t="str">
        <f>VLOOKUP(G6192,Agents!A:E,5,FALSE)</f>
        <v>Senior</v>
      </c>
      <c r="R6192" t="str">
        <f>VLOOKUP(G6192,Agents!A:E,2,FALSE)</f>
        <v>Morning</v>
      </c>
    </row>
    <row r="6193" spans="1:18" x14ac:dyDescent="0.35">
      <c r="A6193" t="s">
        <v>9808</v>
      </c>
      <c r="B6193" t="s">
        <v>9809</v>
      </c>
      <c r="C6193" t="s">
        <v>34</v>
      </c>
      <c r="D6193" t="s">
        <v>13</v>
      </c>
      <c r="E6193" s="1">
        <v>46102.402083333334</v>
      </c>
      <c r="F6193" s="1">
        <v>46104.193749999999</v>
      </c>
      <c r="G6193" t="s">
        <v>137</v>
      </c>
      <c r="H6193" t="s">
        <v>28</v>
      </c>
      <c r="I6193" t="s">
        <v>68</v>
      </c>
      <c r="J6193">
        <v>3</v>
      </c>
      <c r="K6193" t="str">
        <f>IF(tickets_dataset[[#This Row],[status]] = "Closed", "Yes","No")</f>
        <v>No</v>
      </c>
      <c r="L6193" s="2">
        <f t="shared" si="384"/>
        <v>42.999999999941792</v>
      </c>
      <c r="M6193" t="str">
        <f t="shared" si="385"/>
        <v>No</v>
      </c>
      <c r="N6193" t="str">
        <f t="shared" si="386"/>
        <v>Mar</v>
      </c>
      <c r="O6193" s="2">
        <f t="shared" si="387"/>
        <v>1.7916666666642413</v>
      </c>
      <c r="P6193" t="str">
        <f>VLOOKUP(G6193,Agents!A:E,4,FALSE)</f>
        <v>Team5</v>
      </c>
      <c r="Q6193" t="str">
        <f>VLOOKUP(G6193,Agents!A:E,5,FALSE)</f>
        <v>Senior</v>
      </c>
      <c r="R6193" t="str">
        <f>VLOOKUP(G6193,Agents!A:E,2,FALSE)</f>
        <v>Night</v>
      </c>
    </row>
    <row r="6194" spans="1:18" x14ac:dyDescent="0.35">
      <c r="A6194" t="s">
        <v>9810</v>
      </c>
      <c r="B6194" t="s">
        <v>7861</v>
      </c>
      <c r="C6194" t="s">
        <v>76</v>
      </c>
      <c r="D6194" t="s">
        <v>13</v>
      </c>
      <c r="E6194" s="1">
        <v>46090.452777777777</v>
      </c>
      <c r="F6194" s="1">
        <v>46091.744444444441</v>
      </c>
      <c r="G6194" t="s">
        <v>91</v>
      </c>
      <c r="H6194" t="s">
        <v>15</v>
      </c>
      <c r="I6194" t="s">
        <v>16</v>
      </c>
      <c r="J6194">
        <v>5</v>
      </c>
      <c r="K6194" t="str">
        <f>IF(tickets_dataset[[#This Row],[status]] = "Closed", "Yes","No")</f>
        <v>Yes</v>
      </c>
      <c r="L6194" s="2">
        <f t="shared" si="384"/>
        <v>30.999999999941792</v>
      </c>
      <c r="M6194" t="str">
        <f t="shared" si="385"/>
        <v>No</v>
      </c>
      <c r="N6194" t="str">
        <f t="shared" si="386"/>
        <v>Mar</v>
      </c>
      <c r="O6194" s="2">
        <f t="shared" si="387"/>
        <v>1.2916666666642413</v>
      </c>
      <c r="P6194" t="str">
        <f>VLOOKUP(G6194,Agents!A:E,4,FALSE)</f>
        <v>Team5</v>
      </c>
      <c r="Q6194" t="str">
        <f>VLOOKUP(G6194,Agents!A:E,5,FALSE)</f>
        <v>Mid</v>
      </c>
      <c r="R6194" t="str">
        <f>VLOOKUP(G6194,Agents!A:E,2,FALSE)</f>
        <v>Night</v>
      </c>
    </row>
    <row r="6195" spans="1:18" x14ac:dyDescent="0.35">
      <c r="A6195" t="s">
        <v>9811</v>
      </c>
      <c r="B6195" t="s">
        <v>4885</v>
      </c>
      <c r="C6195" t="s">
        <v>12</v>
      </c>
      <c r="D6195" t="s">
        <v>13</v>
      </c>
      <c r="E6195" s="1">
        <v>46088.081944444442</v>
      </c>
      <c r="F6195" s="1">
        <v>46089.248611111114</v>
      </c>
      <c r="G6195" t="s">
        <v>31</v>
      </c>
      <c r="H6195" t="s">
        <v>15</v>
      </c>
      <c r="I6195" t="s">
        <v>16</v>
      </c>
      <c r="J6195">
        <v>4</v>
      </c>
      <c r="K6195" t="str">
        <f>IF(tickets_dataset[[#This Row],[status]] = "Closed", "Yes","No")</f>
        <v>Yes</v>
      </c>
      <c r="L6195" s="2">
        <f t="shared" si="384"/>
        <v>28.000000000116415</v>
      </c>
      <c r="M6195" t="str">
        <f t="shared" si="385"/>
        <v>No</v>
      </c>
      <c r="N6195" t="str">
        <f t="shared" si="386"/>
        <v>Mar</v>
      </c>
      <c r="O6195" s="2">
        <f t="shared" si="387"/>
        <v>1.1666666666715173</v>
      </c>
      <c r="P6195" t="str">
        <f>VLOOKUP(G6195,Agents!A:E,4,FALSE)</f>
        <v>Team5</v>
      </c>
      <c r="Q6195" t="str">
        <f>VLOOKUP(G6195,Agents!A:E,5,FALSE)</f>
        <v>Senior</v>
      </c>
      <c r="R6195" t="str">
        <f>VLOOKUP(G6195,Agents!A:E,2,FALSE)</f>
        <v>Evening</v>
      </c>
    </row>
    <row r="6196" spans="1:18" x14ac:dyDescent="0.35">
      <c r="A6196" t="s">
        <v>9812</v>
      </c>
      <c r="B6196" t="s">
        <v>9813</v>
      </c>
      <c r="C6196" t="s">
        <v>34</v>
      </c>
      <c r="D6196" t="s">
        <v>38</v>
      </c>
      <c r="E6196" s="1">
        <v>46096.238888888889</v>
      </c>
      <c r="F6196" s="1">
        <v>46098.947222222225</v>
      </c>
      <c r="G6196" t="s">
        <v>53</v>
      </c>
      <c r="H6196" t="s">
        <v>15</v>
      </c>
      <c r="I6196" t="s">
        <v>16</v>
      </c>
      <c r="J6196">
        <v>4</v>
      </c>
      <c r="K6196" t="str">
        <f>IF(tickets_dataset[[#This Row],[status]] = "Closed", "Yes","No")</f>
        <v>Yes</v>
      </c>
      <c r="L6196" s="2">
        <f t="shared" si="384"/>
        <v>65.000000000058208</v>
      </c>
      <c r="M6196" t="str">
        <f t="shared" si="385"/>
        <v>Yes</v>
      </c>
      <c r="N6196" t="str">
        <f t="shared" si="386"/>
        <v>Mar</v>
      </c>
      <c r="O6196" s="2">
        <f t="shared" si="387"/>
        <v>2.7083333333357587</v>
      </c>
      <c r="P6196" t="str">
        <f>VLOOKUP(G6196,Agents!A:E,4,FALSE)</f>
        <v>Team1</v>
      </c>
      <c r="Q6196" t="str">
        <f>VLOOKUP(G6196,Agents!A:E,5,FALSE)</f>
        <v>Junior</v>
      </c>
      <c r="R6196" t="str">
        <f>VLOOKUP(G6196,Agents!A:E,2,FALSE)</f>
        <v>Night</v>
      </c>
    </row>
    <row r="6197" spans="1:18" x14ac:dyDescent="0.35">
      <c r="A6197" t="s">
        <v>9814</v>
      </c>
      <c r="B6197" t="s">
        <v>9815</v>
      </c>
      <c r="C6197" t="s">
        <v>34</v>
      </c>
      <c r="D6197" t="s">
        <v>38</v>
      </c>
      <c r="E6197" s="1">
        <v>46072.493750000001</v>
      </c>
      <c r="F6197" s="1">
        <v>46075.785416666666</v>
      </c>
      <c r="G6197" t="s">
        <v>190</v>
      </c>
      <c r="H6197" t="s">
        <v>15</v>
      </c>
      <c r="I6197" t="s">
        <v>16</v>
      </c>
      <c r="J6197">
        <v>5</v>
      </c>
      <c r="K6197" t="str">
        <f>IF(tickets_dataset[[#This Row],[status]] = "Closed", "Yes","No")</f>
        <v>Yes</v>
      </c>
      <c r="L6197" s="2">
        <f t="shared" si="384"/>
        <v>78.999999999941792</v>
      </c>
      <c r="M6197" t="str">
        <f t="shared" si="385"/>
        <v>Yes</v>
      </c>
      <c r="N6197" t="str">
        <f t="shared" si="386"/>
        <v>Feb</v>
      </c>
      <c r="O6197" s="2">
        <f t="shared" si="387"/>
        <v>3.2916666666642413</v>
      </c>
      <c r="P6197" t="str">
        <f>VLOOKUP(G6197,Agents!A:E,4,FALSE)</f>
        <v>Team1</v>
      </c>
      <c r="Q6197" t="str">
        <f>VLOOKUP(G6197,Agents!A:E,5,FALSE)</f>
        <v>Senior</v>
      </c>
      <c r="R6197" t="str">
        <f>VLOOKUP(G6197,Agents!A:E,2,FALSE)</f>
        <v>Night</v>
      </c>
    </row>
    <row r="6198" spans="1:18" x14ac:dyDescent="0.35">
      <c r="A6198" t="s">
        <v>9816</v>
      </c>
      <c r="B6198" t="s">
        <v>9817</v>
      </c>
      <c r="C6198" t="s">
        <v>50</v>
      </c>
      <c r="D6198" t="s">
        <v>13</v>
      </c>
      <c r="E6198" s="1">
        <v>46108.673611111109</v>
      </c>
      <c r="F6198" s="1">
        <v>46108.965277777781</v>
      </c>
      <c r="G6198" t="s">
        <v>103</v>
      </c>
      <c r="H6198" t="s">
        <v>15</v>
      </c>
      <c r="I6198" t="s">
        <v>16</v>
      </c>
      <c r="J6198">
        <v>4</v>
      </c>
      <c r="K6198" t="str">
        <f>IF(tickets_dataset[[#This Row],[status]] = "Closed", "Yes","No")</f>
        <v>Yes</v>
      </c>
      <c r="L6198" s="2">
        <f t="shared" si="384"/>
        <v>7.0000000001164153</v>
      </c>
      <c r="M6198" t="str">
        <f t="shared" si="385"/>
        <v>No</v>
      </c>
      <c r="N6198" t="str">
        <f t="shared" si="386"/>
        <v>Mar</v>
      </c>
      <c r="O6198" s="2">
        <f t="shared" si="387"/>
        <v>0.29166666667151731</v>
      </c>
      <c r="P6198" t="str">
        <f>VLOOKUP(G6198,Agents!A:E,4,FALSE)</f>
        <v>Team4</v>
      </c>
      <c r="Q6198" t="str">
        <f>VLOOKUP(G6198,Agents!A:E,5,FALSE)</f>
        <v>Senior</v>
      </c>
      <c r="R6198" t="str">
        <f>VLOOKUP(G6198,Agents!A:E,2,FALSE)</f>
        <v>Night</v>
      </c>
    </row>
    <row r="6199" spans="1:18" x14ac:dyDescent="0.35">
      <c r="A6199" t="s">
        <v>9818</v>
      </c>
      <c r="B6199" t="s">
        <v>7972</v>
      </c>
      <c r="C6199" t="s">
        <v>12</v>
      </c>
      <c r="D6199" t="s">
        <v>26</v>
      </c>
      <c r="E6199" s="1">
        <v>46096.685416666667</v>
      </c>
      <c r="F6199" s="1">
        <v>46099.602083333331</v>
      </c>
      <c r="G6199" t="s">
        <v>23</v>
      </c>
      <c r="H6199" t="s">
        <v>15</v>
      </c>
      <c r="I6199" t="s">
        <v>16</v>
      </c>
      <c r="J6199">
        <v>3</v>
      </c>
      <c r="K6199" t="str">
        <f>IF(tickets_dataset[[#This Row],[status]] = "Closed", "Yes","No")</f>
        <v>Yes</v>
      </c>
      <c r="L6199" s="2">
        <f t="shared" si="384"/>
        <v>69.999999999941792</v>
      </c>
      <c r="M6199" t="str">
        <f t="shared" si="385"/>
        <v>Yes</v>
      </c>
      <c r="N6199" t="str">
        <f t="shared" si="386"/>
        <v>Mar</v>
      </c>
      <c r="O6199" s="2">
        <f t="shared" si="387"/>
        <v>2.9166666666642413</v>
      </c>
      <c r="P6199" t="str">
        <f>VLOOKUP(G6199,Agents!A:E,4,FALSE)</f>
        <v>Team3</v>
      </c>
      <c r="Q6199" t="str">
        <f>VLOOKUP(G6199,Agents!A:E,5,FALSE)</f>
        <v>Senior</v>
      </c>
      <c r="R6199" t="str">
        <f>VLOOKUP(G6199,Agents!A:E,2,FALSE)</f>
        <v>Evening</v>
      </c>
    </row>
    <row r="6200" spans="1:18" x14ac:dyDescent="0.35">
      <c r="A6200" t="s">
        <v>9819</v>
      </c>
      <c r="B6200" t="s">
        <v>8297</v>
      </c>
      <c r="C6200" t="s">
        <v>34</v>
      </c>
      <c r="D6200" t="s">
        <v>38</v>
      </c>
      <c r="E6200" s="1">
        <v>46098.088888888888</v>
      </c>
      <c r="F6200" s="1">
        <v>46100.505555555559</v>
      </c>
      <c r="G6200" t="s">
        <v>80</v>
      </c>
      <c r="H6200" t="s">
        <v>15</v>
      </c>
      <c r="I6200" t="s">
        <v>16</v>
      </c>
      <c r="J6200">
        <v>4</v>
      </c>
      <c r="K6200" t="str">
        <f>IF(tickets_dataset[[#This Row],[status]] = "Closed", "Yes","No")</f>
        <v>Yes</v>
      </c>
      <c r="L6200" s="2">
        <f t="shared" si="384"/>
        <v>58.000000000116415</v>
      </c>
      <c r="M6200" t="str">
        <f t="shared" si="385"/>
        <v>Yes</v>
      </c>
      <c r="N6200" t="str">
        <f t="shared" si="386"/>
        <v>Mar</v>
      </c>
      <c r="O6200" s="2">
        <f t="shared" si="387"/>
        <v>2.4166666666715173</v>
      </c>
      <c r="P6200" t="str">
        <f>VLOOKUP(G6200,Agents!A:E,4,FALSE)</f>
        <v>Team3</v>
      </c>
      <c r="Q6200" t="str">
        <f>VLOOKUP(G6200,Agents!A:E,5,FALSE)</f>
        <v>Junior</v>
      </c>
      <c r="R6200" t="str">
        <f>VLOOKUP(G6200,Agents!A:E,2,FALSE)</f>
        <v>Evening</v>
      </c>
    </row>
    <row r="6201" spans="1:18" x14ac:dyDescent="0.35">
      <c r="A6201" t="s">
        <v>9820</v>
      </c>
      <c r="B6201" t="s">
        <v>866</v>
      </c>
      <c r="C6201" t="s">
        <v>12</v>
      </c>
      <c r="D6201" t="s">
        <v>38</v>
      </c>
      <c r="E6201" s="1">
        <v>46065.0625</v>
      </c>
      <c r="F6201" s="1">
        <v>46067.395833333336</v>
      </c>
      <c r="G6201" t="s">
        <v>273</v>
      </c>
      <c r="H6201" t="s">
        <v>15</v>
      </c>
      <c r="I6201" t="s">
        <v>16</v>
      </c>
      <c r="J6201">
        <v>4</v>
      </c>
      <c r="K6201" t="str">
        <f>IF(tickets_dataset[[#This Row],[status]] = "Closed", "Yes","No")</f>
        <v>Yes</v>
      </c>
      <c r="L6201" s="2">
        <f t="shared" si="384"/>
        <v>56.000000000058208</v>
      </c>
      <c r="M6201" t="str">
        <f t="shared" si="385"/>
        <v>Yes</v>
      </c>
      <c r="N6201" t="str">
        <f t="shared" si="386"/>
        <v>Feb</v>
      </c>
      <c r="O6201" s="2">
        <f t="shared" si="387"/>
        <v>2.3333333333357587</v>
      </c>
      <c r="P6201" t="str">
        <f>VLOOKUP(G6201,Agents!A:E,4,FALSE)</f>
        <v>Team3</v>
      </c>
      <c r="Q6201" t="str">
        <f>VLOOKUP(G6201,Agents!A:E,5,FALSE)</f>
        <v>Senior</v>
      </c>
      <c r="R6201" t="str">
        <f>VLOOKUP(G6201,Agents!A:E,2,FALSE)</f>
        <v>Evening</v>
      </c>
    </row>
    <row r="6202" spans="1:18" x14ac:dyDescent="0.35">
      <c r="A6202" t="s">
        <v>9821</v>
      </c>
      <c r="B6202" t="s">
        <v>1871</v>
      </c>
      <c r="C6202" t="s">
        <v>50</v>
      </c>
      <c r="D6202" t="s">
        <v>26</v>
      </c>
      <c r="E6202" s="1">
        <v>46083.893055555556</v>
      </c>
      <c r="F6202" s="1">
        <v>46084.143055555556</v>
      </c>
      <c r="G6202" t="s">
        <v>183</v>
      </c>
      <c r="H6202" t="s">
        <v>15</v>
      </c>
      <c r="I6202" t="s">
        <v>16</v>
      </c>
      <c r="J6202">
        <v>4</v>
      </c>
      <c r="K6202" t="str">
        <f>IF(tickets_dataset[[#This Row],[status]] = "Closed", "Yes","No")</f>
        <v>Yes</v>
      </c>
      <c r="L6202" s="2">
        <f t="shared" si="384"/>
        <v>6</v>
      </c>
      <c r="M6202" t="str">
        <f t="shared" si="385"/>
        <v>No</v>
      </c>
      <c r="N6202" t="str">
        <f t="shared" si="386"/>
        <v>Mar</v>
      </c>
      <c r="O6202" s="2">
        <f t="shared" si="387"/>
        <v>0.25</v>
      </c>
      <c r="P6202" t="str">
        <f>VLOOKUP(G6202,Agents!A:E,4,FALSE)</f>
        <v>Team3</v>
      </c>
      <c r="Q6202" t="str">
        <f>VLOOKUP(G6202,Agents!A:E,5,FALSE)</f>
        <v>Senior</v>
      </c>
      <c r="R6202" t="str">
        <f>VLOOKUP(G6202,Agents!A:E,2,FALSE)</f>
        <v>Night</v>
      </c>
    </row>
    <row r="6203" spans="1:18" x14ac:dyDescent="0.35">
      <c r="A6203" t="s">
        <v>9822</v>
      </c>
      <c r="B6203" t="s">
        <v>9823</v>
      </c>
      <c r="C6203" t="s">
        <v>12</v>
      </c>
      <c r="D6203" t="s">
        <v>13</v>
      </c>
      <c r="E6203" s="1">
        <v>46047.813194444447</v>
      </c>
      <c r="F6203" s="1">
        <v>46048.938194444447</v>
      </c>
      <c r="G6203" t="s">
        <v>137</v>
      </c>
      <c r="H6203" t="s">
        <v>15</v>
      </c>
      <c r="I6203" t="s">
        <v>16</v>
      </c>
      <c r="J6203">
        <v>4</v>
      </c>
      <c r="K6203" t="str">
        <f>IF(tickets_dataset[[#This Row],[status]] = "Closed", "Yes","No")</f>
        <v>Yes</v>
      </c>
      <c r="L6203" s="2">
        <f t="shared" si="384"/>
        <v>27</v>
      </c>
      <c r="M6203" t="str">
        <f t="shared" si="385"/>
        <v>No</v>
      </c>
      <c r="N6203" t="str">
        <f t="shared" si="386"/>
        <v>Jan</v>
      </c>
      <c r="O6203" s="2">
        <f t="shared" si="387"/>
        <v>1.125</v>
      </c>
      <c r="P6203" t="str">
        <f>VLOOKUP(G6203,Agents!A:E,4,FALSE)</f>
        <v>Team5</v>
      </c>
      <c r="Q6203" t="str">
        <f>VLOOKUP(G6203,Agents!A:E,5,FALSE)</f>
        <v>Senior</v>
      </c>
      <c r="R6203" t="str">
        <f>VLOOKUP(G6203,Agents!A:E,2,FALSE)</f>
        <v>Night</v>
      </c>
    </row>
    <row r="6204" spans="1:18" x14ac:dyDescent="0.35">
      <c r="A6204" t="s">
        <v>9824</v>
      </c>
      <c r="B6204" t="s">
        <v>9825</v>
      </c>
      <c r="C6204" t="s">
        <v>76</v>
      </c>
      <c r="D6204" t="s">
        <v>13</v>
      </c>
      <c r="E6204" s="1">
        <v>46036.240972222222</v>
      </c>
      <c r="F6204" s="1">
        <v>46036.824305555558</v>
      </c>
      <c r="G6204" t="s">
        <v>77</v>
      </c>
      <c r="H6204" t="s">
        <v>15</v>
      </c>
      <c r="I6204" t="s">
        <v>68</v>
      </c>
      <c r="J6204">
        <v>2</v>
      </c>
      <c r="K6204" t="str">
        <f>IF(tickets_dataset[[#This Row],[status]] = "Closed", "Yes","No")</f>
        <v>Yes</v>
      </c>
      <c r="L6204" s="2">
        <f t="shared" si="384"/>
        <v>14.000000000058208</v>
      </c>
      <c r="M6204" t="str">
        <f t="shared" si="385"/>
        <v>No</v>
      </c>
      <c r="N6204" t="str">
        <f t="shared" si="386"/>
        <v>Jan</v>
      </c>
      <c r="O6204" s="2">
        <f t="shared" si="387"/>
        <v>0.58333333333575865</v>
      </c>
      <c r="P6204" t="str">
        <f>VLOOKUP(G6204,Agents!A:E,4,FALSE)</f>
        <v>Team5</v>
      </c>
      <c r="Q6204" t="str">
        <f>VLOOKUP(G6204,Agents!A:E,5,FALSE)</f>
        <v>Junior</v>
      </c>
      <c r="R6204" t="str">
        <f>VLOOKUP(G6204,Agents!A:E,2,FALSE)</f>
        <v>Evening</v>
      </c>
    </row>
    <row r="6205" spans="1:18" x14ac:dyDescent="0.35">
      <c r="A6205" t="s">
        <v>9826</v>
      </c>
      <c r="B6205" t="s">
        <v>371</v>
      </c>
      <c r="C6205" t="s">
        <v>22</v>
      </c>
      <c r="D6205" t="s">
        <v>26</v>
      </c>
      <c r="E6205" s="1">
        <v>46034.212500000001</v>
      </c>
      <c r="F6205" s="1">
        <v>46035.54583333333</v>
      </c>
      <c r="G6205" t="s">
        <v>282</v>
      </c>
      <c r="H6205" t="s">
        <v>15</v>
      </c>
      <c r="I6205" t="s">
        <v>16</v>
      </c>
      <c r="J6205">
        <v>4</v>
      </c>
      <c r="K6205" t="str">
        <f>IF(tickets_dataset[[#This Row],[status]] = "Closed", "Yes","No")</f>
        <v>Yes</v>
      </c>
      <c r="L6205" s="2">
        <f t="shared" si="384"/>
        <v>31.999999999883585</v>
      </c>
      <c r="M6205" t="str">
        <f t="shared" si="385"/>
        <v>No</v>
      </c>
      <c r="N6205" t="str">
        <f t="shared" si="386"/>
        <v>Jan</v>
      </c>
      <c r="O6205" s="2">
        <f t="shared" si="387"/>
        <v>1.3333333333284827</v>
      </c>
      <c r="P6205" t="str">
        <f>VLOOKUP(G6205,Agents!A:E,4,FALSE)</f>
        <v>Team4</v>
      </c>
      <c r="Q6205" t="str">
        <f>VLOOKUP(G6205,Agents!A:E,5,FALSE)</f>
        <v>Mid</v>
      </c>
      <c r="R6205" t="str">
        <f>VLOOKUP(G6205,Agents!A:E,2,FALSE)</f>
        <v>Morning</v>
      </c>
    </row>
    <row r="6206" spans="1:18" x14ac:dyDescent="0.35">
      <c r="A6206" t="s">
        <v>9827</v>
      </c>
      <c r="B6206" t="s">
        <v>3391</v>
      </c>
      <c r="C6206" t="s">
        <v>50</v>
      </c>
      <c r="D6206" t="s">
        <v>38</v>
      </c>
      <c r="E6206" s="1">
        <v>46065.520138888889</v>
      </c>
      <c r="F6206" s="1">
        <v>46067.895138888889</v>
      </c>
      <c r="G6206" t="s">
        <v>100</v>
      </c>
      <c r="H6206" t="s">
        <v>15</v>
      </c>
      <c r="I6206" t="s">
        <v>16</v>
      </c>
      <c r="J6206">
        <v>5</v>
      </c>
      <c r="K6206" t="str">
        <f>IF(tickets_dataset[[#This Row],[status]] = "Closed", "Yes","No")</f>
        <v>Yes</v>
      </c>
      <c r="L6206" s="2">
        <f t="shared" si="384"/>
        <v>57</v>
      </c>
      <c r="M6206" t="str">
        <f t="shared" si="385"/>
        <v>Yes</v>
      </c>
      <c r="N6206" t="str">
        <f t="shared" si="386"/>
        <v>Feb</v>
      </c>
      <c r="O6206" s="2">
        <f t="shared" si="387"/>
        <v>2.375</v>
      </c>
      <c r="P6206" t="str">
        <f>VLOOKUP(G6206,Agents!A:E,4,FALSE)</f>
        <v>Team4</v>
      </c>
      <c r="Q6206" t="str">
        <f>VLOOKUP(G6206,Agents!A:E,5,FALSE)</f>
        <v>Junior</v>
      </c>
      <c r="R6206" t="str">
        <f>VLOOKUP(G6206,Agents!A:E,2,FALSE)</f>
        <v>Evening</v>
      </c>
    </row>
    <row r="6207" spans="1:18" x14ac:dyDescent="0.35">
      <c r="A6207" t="s">
        <v>9828</v>
      </c>
      <c r="B6207" t="s">
        <v>2049</v>
      </c>
      <c r="C6207" t="s">
        <v>34</v>
      </c>
      <c r="D6207" t="s">
        <v>26</v>
      </c>
      <c r="E6207" s="1">
        <v>46104.663888888892</v>
      </c>
      <c r="F6207" s="1">
        <v>46106.913888888892</v>
      </c>
      <c r="G6207" t="s">
        <v>206</v>
      </c>
      <c r="H6207" t="s">
        <v>15</v>
      </c>
      <c r="I6207" t="s">
        <v>16</v>
      </c>
      <c r="J6207">
        <v>4</v>
      </c>
      <c r="K6207" t="str">
        <f>IF(tickets_dataset[[#This Row],[status]] = "Closed", "Yes","No")</f>
        <v>Yes</v>
      </c>
      <c r="L6207" s="2">
        <f t="shared" si="384"/>
        <v>54</v>
      </c>
      <c r="M6207" t="str">
        <f t="shared" si="385"/>
        <v>Yes</v>
      </c>
      <c r="N6207" t="str">
        <f t="shared" si="386"/>
        <v>Mar</v>
      </c>
      <c r="O6207" s="2">
        <f t="shared" si="387"/>
        <v>2.25</v>
      </c>
      <c r="P6207" t="str">
        <f>VLOOKUP(G6207,Agents!A:E,4,FALSE)</f>
        <v>Team5</v>
      </c>
      <c r="Q6207" t="str">
        <f>VLOOKUP(G6207,Agents!A:E,5,FALSE)</f>
        <v>Junior</v>
      </c>
      <c r="R6207" t="str">
        <f>VLOOKUP(G6207,Agents!A:E,2,FALSE)</f>
        <v>Evening</v>
      </c>
    </row>
    <row r="6208" spans="1:18" x14ac:dyDescent="0.35">
      <c r="A6208" t="s">
        <v>9829</v>
      </c>
      <c r="B6208" t="s">
        <v>6539</v>
      </c>
      <c r="C6208" t="s">
        <v>22</v>
      </c>
      <c r="D6208" t="s">
        <v>38</v>
      </c>
      <c r="E6208" s="1">
        <v>46054.151388888888</v>
      </c>
      <c r="F6208" s="1">
        <v>46055.484722222223</v>
      </c>
      <c r="G6208" t="s">
        <v>53</v>
      </c>
      <c r="H6208" t="s">
        <v>15</v>
      </c>
      <c r="I6208" t="s">
        <v>16</v>
      </c>
      <c r="J6208">
        <v>4</v>
      </c>
      <c r="K6208" t="str">
        <f>IF(tickets_dataset[[#This Row],[status]] = "Closed", "Yes","No")</f>
        <v>Yes</v>
      </c>
      <c r="L6208" s="2">
        <f t="shared" si="384"/>
        <v>32.000000000058208</v>
      </c>
      <c r="M6208" t="str">
        <f t="shared" si="385"/>
        <v>No</v>
      </c>
      <c r="N6208" t="str">
        <f t="shared" si="386"/>
        <v>Feb</v>
      </c>
      <c r="O6208" s="2">
        <f t="shared" si="387"/>
        <v>1.3333333333357587</v>
      </c>
      <c r="P6208" t="str">
        <f>VLOOKUP(G6208,Agents!A:E,4,FALSE)</f>
        <v>Team1</v>
      </c>
      <c r="Q6208" t="str">
        <f>VLOOKUP(G6208,Agents!A:E,5,FALSE)</f>
        <v>Junior</v>
      </c>
      <c r="R6208" t="str">
        <f>VLOOKUP(G6208,Agents!A:E,2,FALSE)</f>
        <v>Night</v>
      </c>
    </row>
    <row r="6209" spans="1:18" x14ac:dyDescent="0.35">
      <c r="A6209" t="s">
        <v>9830</v>
      </c>
      <c r="B6209" t="s">
        <v>123</v>
      </c>
      <c r="C6209" t="s">
        <v>22</v>
      </c>
      <c r="D6209" t="s">
        <v>26</v>
      </c>
      <c r="E6209" s="1">
        <v>46099.219444444447</v>
      </c>
      <c r="F6209" s="1">
        <v>46100.052777777775</v>
      </c>
      <c r="G6209" t="s">
        <v>164</v>
      </c>
      <c r="H6209" t="s">
        <v>15</v>
      </c>
      <c r="I6209" t="s">
        <v>16</v>
      </c>
      <c r="J6209">
        <v>4</v>
      </c>
      <c r="K6209" t="str">
        <f>IF(tickets_dataset[[#This Row],[status]] = "Closed", "Yes","No")</f>
        <v>Yes</v>
      </c>
      <c r="L6209" s="2">
        <f t="shared" si="384"/>
        <v>19.999999999883585</v>
      </c>
      <c r="M6209" t="str">
        <f t="shared" si="385"/>
        <v>No</v>
      </c>
      <c r="N6209" t="str">
        <f t="shared" si="386"/>
        <v>Mar</v>
      </c>
      <c r="O6209" s="2">
        <f t="shared" si="387"/>
        <v>0.83333333332848269</v>
      </c>
      <c r="P6209" t="str">
        <f>VLOOKUP(G6209,Agents!A:E,4,FALSE)</f>
        <v>Team4</v>
      </c>
      <c r="Q6209" t="str">
        <f>VLOOKUP(G6209,Agents!A:E,5,FALSE)</f>
        <v>Senior</v>
      </c>
      <c r="R6209" t="str">
        <f>VLOOKUP(G6209,Agents!A:E,2,FALSE)</f>
        <v>Evening</v>
      </c>
    </row>
    <row r="6210" spans="1:18" x14ac:dyDescent="0.35">
      <c r="A6210" t="s">
        <v>9831</v>
      </c>
      <c r="B6210" t="s">
        <v>5587</v>
      </c>
      <c r="C6210" t="s">
        <v>22</v>
      </c>
      <c r="D6210" t="s">
        <v>13</v>
      </c>
      <c r="E6210" s="1">
        <v>46038.055555555555</v>
      </c>
      <c r="F6210" s="1">
        <v>46039.138888888891</v>
      </c>
      <c r="G6210" t="s">
        <v>91</v>
      </c>
      <c r="H6210" t="s">
        <v>15</v>
      </c>
      <c r="I6210" t="s">
        <v>16</v>
      </c>
      <c r="J6210">
        <v>4</v>
      </c>
      <c r="K6210" t="str">
        <f>IF(tickets_dataset[[#This Row],[status]] = "Closed", "Yes","No")</f>
        <v>Yes</v>
      </c>
      <c r="L6210" s="2">
        <f t="shared" ref="L6210:L6273" si="388">IF(ISBLANK(F6210),"",(F6210-E6210)*24)</f>
        <v>26.000000000058208</v>
      </c>
      <c r="M6210" t="str">
        <f t="shared" ref="M6210:M6273" si="389">IF(L6210&gt;48,"Yes","No")</f>
        <v>No</v>
      </c>
      <c r="N6210" t="str">
        <f t="shared" ref="N6210:N6273" si="390">TEXT(E6210,"mmm")</f>
        <v>Jan</v>
      </c>
      <c r="O6210" s="2">
        <f t="shared" si="387"/>
        <v>1.0833333333357587</v>
      </c>
      <c r="P6210" t="str">
        <f>VLOOKUP(G6210,Agents!A:E,4,FALSE)</f>
        <v>Team5</v>
      </c>
      <c r="Q6210" t="str">
        <f>VLOOKUP(G6210,Agents!A:E,5,FALSE)</f>
        <v>Mid</v>
      </c>
      <c r="R6210" t="str">
        <f>VLOOKUP(G6210,Agents!A:E,2,FALSE)</f>
        <v>Night</v>
      </c>
    </row>
    <row r="6211" spans="1:18" x14ac:dyDescent="0.35">
      <c r="A6211" t="s">
        <v>9832</v>
      </c>
      <c r="B6211" t="s">
        <v>8699</v>
      </c>
      <c r="C6211" t="s">
        <v>76</v>
      </c>
      <c r="D6211" t="s">
        <v>13</v>
      </c>
      <c r="E6211" s="1">
        <v>46060.400694444441</v>
      </c>
      <c r="F6211" s="1">
        <v>46061.817361111112</v>
      </c>
      <c r="G6211" t="s">
        <v>100</v>
      </c>
      <c r="H6211" t="s">
        <v>15</v>
      </c>
      <c r="I6211" t="s">
        <v>16</v>
      </c>
      <c r="J6211">
        <v>3</v>
      </c>
      <c r="K6211" t="str">
        <f>IF(tickets_dataset[[#This Row],[status]] = "Closed", "Yes","No")</f>
        <v>Yes</v>
      </c>
      <c r="L6211" s="2">
        <f t="shared" si="388"/>
        <v>34.000000000116415</v>
      </c>
      <c r="M6211" t="str">
        <f t="shared" si="389"/>
        <v>No</v>
      </c>
      <c r="N6211" t="str">
        <f t="shared" si="390"/>
        <v>Feb</v>
      </c>
      <c r="O6211" s="2">
        <f t="shared" ref="O6211:O6274" si="391">F6211-E6211</f>
        <v>1.4166666666715173</v>
      </c>
      <c r="P6211" t="str">
        <f>VLOOKUP(G6211,Agents!A:E,4,FALSE)</f>
        <v>Team4</v>
      </c>
      <c r="Q6211" t="str">
        <f>VLOOKUP(G6211,Agents!A:E,5,FALSE)</f>
        <v>Junior</v>
      </c>
      <c r="R6211" t="str">
        <f>VLOOKUP(G6211,Agents!A:E,2,FALSE)</f>
        <v>Evening</v>
      </c>
    </row>
    <row r="6212" spans="1:18" x14ac:dyDescent="0.35">
      <c r="A6212" t="s">
        <v>9833</v>
      </c>
      <c r="B6212" t="s">
        <v>9834</v>
      </c>
      <c r="C6212" t="s">
        <v>34</v>
      </c>
      <c r="D6212" t="s">
        <v>26</v>
      </c>
      <c r="E6212" s="1">
        <v>46031.837500000001</v>
      </c>
      <c r="F6212" s="1">
        <v>46033.504166666666</v>
      </c>
      <c r="G6212" t="s">
        <v>14</v>
      </c>
      <c r="H6212" t="s">
        <v>15</v>
      </c>
      <c r="I6212" t="s">
        <v>68</v>
      </c>
      <c r="J6212">
        <v>3</v>
      </c>
      <c r="K6212" t="str">
        <f>IF(tickets_dataset[[#This Row],[status]] = "Closed", "Yes","No")</f>
        <v>Yes</v>
      </c>
      <c r="L6212" s="2">
        <f t="shared" si="388"/>
        <v>39.999999999941792</v>
      </c>
      <c r="M6212" t="str">
        <f t="shared" si="389"/>
        <v>No</v>
      </c>
      <c r="N6212" t="str">
        <f t="shared" si="390"/>
        <v>Jan</v>
      </c>
      <c r="O6212" s="2">
        <f t="shared" si="391"/>
        <v>1.6666666666642413</v>
      </c>
      <c r="P6212" t="str">
        <f>VLOOKUP(G6212,Agents!A:E,4,FALSE)</f>
        <v>Team1</v>
      </c>
      <c r="Q6212" t="str">
        <f>VLOOKUP(G6212,Agents!A:E,5,FALSE)</f>
        <v>Senior</v>
      </c>
      <c r="R6212" t="str">
        <f>VLOOKUP(G6212,Agents!A:E,2,FALSE)</f>
        <v>Morning</v>
      </c>
    </row>
    <row r="6213" spans="1:18" x14ac:dyDescent="0.35">
      <c r="A6213" t="s">
        <v>9835</v>
      </c>
      <c r="B6213" t="s">
        <v>7527</v>
      </c>
      <c r="C6213" t="s">
        <v>50</v>
      </c>
      <c r="D6213" t="s">
        <v>13</v>
      </c>
      <c r="E6213" s="1">
        <v>46107.018750000003</v>
      </c>
      <c r="F6213" s="1">
        <v>46107.352083333331</v>
      </c>
      <c r="G6213" t="s">
        <v>103</v>
      </c>
      <c r="H6213" t="s">
        <v>15</v>
      </c>
      <c r="I6213" t="s">
        <v>16</v>
      </c>
      <c r="J6213">
        <v>3</v>
      </c>
      <c r="K6213" t="str">
        <f>IF(tickets_dataset[[#This Row],[status]] = "Closed", "Yes","No")</f>
        <v>Yes</v>
      </c>
      <c r="L6213" s="2">
        <f t="shared" si="388"/>
        <v>7.9999999998835847</v>
      </c>
      <c r="M6213" t="str">
        <f t="shared" si="389"/>
        <v>No</v>
      </c>
      <c r="N6213" t="str">
        <f t="shared" si="390"/>
        <v>Mar</v>
      </c>
      <c r="O6213" s="2">
        <f t="shared" si="391"/>
        <v>0.33333333332848269</v>
      </c>
      <c r="P6213" t="str">
        <f>VLOOKUP(G6213,Agents!A:E,4,FALSE)</f>
        <v>Team4</v>
      </c>
      <c r="Q6213" t="str">
        <f>VLOOKUP(G6213,Agents!A:E,5,FALSE)</f>
        <v>Senior</v>
      </c>
      <c r="R6213" t="str">
        <f>VLOOKUP(G6213,Agents!A:E,2,FALSE)</f>
        <v>Night</v>
      </c>
    </row>
    <row r="6214" spans="1:18" x14ac:dyDescent="0.35">
      <c r="A6214" t="s">
        <v>9836</v>
      </c>
      <c r="B6214" t="s">
        <v>9837</v>
      </c>
      <c r="C6214" t="s">
        <v>22</v>
      </c>
      <c r="D6214" t="s">
        <v>38</v>
      </c>
      <c r="E6214" s="1">
        <v>46088.338194444441</v>
      </c>
      <c r="F6214" s="1">
        <v>46089.129861111112</v>
      </c>
      <c r="G6214" t="s">
        <v>167</v>
      </c>
      <c r="H6214" t="s">
        <v>15</v>
      </c>
      <c r="I6214" t="s">
        <v>16</v>
      </c>
      <c r="J6214">
        <v>5</v>
      </c>
      <c r="K6214" t="str">
        <f>IF(tickets_dataset[[#This Row],[status]] = "Closed", "Yes","No")</f>
        <v>Yes</v>
      </c>
      <c r="L6214" s="2">
        <f t="shared" si="388"/>
        <v>19.000000000116415</v>
      </c>
      <c r="M6214" t="str">
        <f t="shared" si="389"/>
        <v>No</v>
      </c>
      <c r="N6214" t="str">
        <f t="shared" si="390"/>
        <v>Mar</v>
      </c>
      <c r="O6214" s="2">
        <f t="shared" si="391"/>
        <v>0.79166666667151731</v>
      </c>
      <c r="P6214" t="str">
        <f>VLOOKUP(G6214,Agents!A:E,4,FALSE)</f>
        <v>Team3</v>
      </c>
      <c r="Q6214" t="str">
        <f>VLOOKUP(G6214,Agents!A:E,5,FALSE)</f>
        <v>Mid</v>
      </c>
      <c r="R6214" t="str">
        <f>VLOOKUP(G6214,Agents!A:E,2,FALSE)</f>
        <v>Evening</v>
      </c>
    </row>
    <row r="6215" spans="1:18" x14ac:dyDescent="0.35">
      <c r="A6215" t="s">
        <v>9838</v>
      </c>
      <c r="B6215" t="s">
        <v>7191</v>
      </c>
      <c r="C6215" t="s">
        <v>76</v>
      </c>
      <c r="D6215" t="s">
        <v>13</v>
      </c>
      <c r="E6215" s="1">
        <v>46052.612500000003</v>
      </c>
      <c r="F6215" s="1">
        <v>46053.279166666667</v>
      </c>
      <c r="G6215" t="s">
        <v>211</v>
      </c>
      <c r="H6215" t="s">
        <v>15</v>
      </c>
      <c r="I6215" t="s">
        <v>16</v>
      </c>
      <c r="J6215">
        <v>2</v>
      </c>
      <c r="K6215" t="str">
        <f>IF(tickets_dataset[[#This Row],[status]] = "Closed", "Yes","No")</f>
        <v>Yes</v>
      </c>
      <c r="L6215" s="2">
        <f t="shared" si="388"/>
        <v>15.999999999941792</v>
      </c>
      <c r="M6215" t="str">
        <f t="shared" si="389"/>
        <v>No</v>
      </c>
      <c r="N6215" t="str">
        <f t="shared" si="390"/>
        <v>Jan</v>
      </c>
      <c r="O6215" s="2">
        <f t="shared" si="391"/>
        <v>0.66666666666424135</v>
      </c>
      <c r="P6215" t="str">
        <f>VLOOKUP(G6215,Agents!A:E,4,FALSE)</f>
        <v>Team5</v>
      </c>
      <c r="Q6215" t="str">
        <f>VLOOKUP(G6215,Agents!A:E,5,FALSE)</f>
        <v>Senior</v>
      </c>
      <c r="R6215" t="str">
        <f>VLOOKUP(G6215,Agents!A:E,2,FALSE)</f>
        <v>Evening</v>
      </c>
    </row>
    <row r="6216" spans="1:18" x14ac:dyDescent="0.35">
      <c r="A6216" t="s">
        <v>9839</v>
      </c>
      <c r="B6216" t="s">
        <v>9283</v>
      </c>
      <c r="C6216" t="s">
        <v>50</v>
      </c>
      <c r="D6216" t="s">
        <v>26</v>
      </c>
      <c r="E6216" s="1">
        <v>46092.836805555555</v>
      </c>
      <c r="F6216" s="1">
        <v>46093.961805555555</v>
      </c>
      <c r="G6216" t="s">
        <v>159</v>
      </c>
      <c r="H6216" t="s">
        <v>15</v>
      </c>
      <c r="I6216" t="s">
        <v>16</v>
      </c>
      <c r="J6216">
        <v>5</v>
      </c>
      <c r="K6216" t="str">
        <f>IF(tickets_dataset[[#This Row],[status]] = "Closed", "Yes","No")</f>
        <v>Yes</v>
      </c>
      <c r="L6216" s="2">
        <f t="shared" si="388"/>
        <v>27</v>
      </c>
      <c r="M6216" t="str">
        <f t="shared" si="389"/>
        <v>No</v>
      </c>
      <c r="N6216" t="str">
        <f t="shared" si="390"/>
        <v>Mar</v>
      </c>
      <c r="O6216" s="2">
        <f t="shared" si="391"/>
        <v>1.125</v>
      </c>
      <c r="P6216" t="str">
        <f>VLOOKUP(G6216,Agents!A:E,4,FALSE)</f>
        <v>Team4</v>
      </c>
      <c r="Q6216" t="str">
        <f>VLOOKUP(G6216,Agents!A:E,5,FALSE)</f>
        <v>Mid</v>
      </c>
      <c r="R6216" t="str">
        <f>VLOOKUP(G6216,Agents!A:E,2,FALSE)</f>
        <v>Night</v>
      </c>
    </row>
    <row r="6217" spans="1:18" x14ac:dyDescent="0.35">
      <c r="A6217" t="s">
        <v>9840</v>
      </c>
      <c r="B6217" t="s">
        <v>9841</v>
      </c>
      <c r="C6217" t="s">
        <v>22</v>
      </c>
      <c r="D6217" t="s">
        <v>13</v>
      </c>
      <c r="E6217" s="1">
        <v>46075.934027777781</v>
      </c>
      <c r="F6217" s="1">
        <v>46077.350694444445</v>
      </c>
      <c r="G6217" t="s">
        <v>140</v>
      </c>
      <c r="H6217" t="s">
        <v>15</v>
      </c>
      <c r="I6217" t="s">
        <v>16</v>
      </c>
      <c r="J6217">
        <v>5</v>
      </c>
      <c r="K6217" t="str">
        <f>IF(tickets_dataset[[#This Row],[status]] = "Closed", "Yes","No")</f>
        <v>Yes</v>
      </c>
      <c r="L6217" s="2">
        <f t="shared" si="388"/>
        <v>33.999999999941792</v>
      </c>
      <c r="M6217" t="str">
        <f t="shared" si="389"/>
        <v>No</v>
      </c>
      <c r="N6217" t="str">
        <f t="shared" si="390"/>
        <v>Feb</v>
      </c>
      <c r="O6217" s="2">
        <f t="shared" si="391"/>
        <v>1.4166666666642413</v>
      </c>
      <c r="P6217" t="str">
        <f>VLOOKUP(G6217,Agents!A:E,4,FALSE)</f>
        <v>Team1</v>
      </c>
      <c r="Q6217" t="str">
        <f>VLOOKUP(G6217,Agents!A:E,5,FALSE)</f>
        <v>Junior</v>
      </c>
      <c r="R6217" t="str">
        <f>VLOOKUP(G6217,Agents!A:E,2,FALSE)</f>
        <v>Morning</v>
      </c>
    </row>
    <row r="6218" spans="1:18" x14ac:dyDescent="0.35">
      <c r="A6218" t="s">
        <v>9842</v>
      </c>
      <c r="B6218" t="s">
        <v>9843</v>
      </c>
      <c r="C6218" t="s">
        <v>22</v>
      </c>
      <c r="D6218" t="s">
        <v>26</v>
      </c>
      <c r="E6218" s="1">
        <v>46070.929166666669</v>
      </c>
      <c r="F6218" s="1">
        <v>46072.720833333333</v>
      </c>
      <c r="G6218" t="s">
        <v>422</v>
      </c>
      <c r="H6218" t="s">
        <v>15</v>
      </c>
      <c r="I6218" t="s">
        <v>16</v>
      </c>
      <c r="J6218">
        <v>5</v>
      </c>
      <c r="K6218" t="str">
        <f>IF(tickets_dataset[[#This Row],[status]] = "Closed", "Yes","No")</f>
        <v>Yes</v>
      </c>
      <c r="L6218" s="2">
        <f t="shared" si="388"/>
        <v>42.999999999941792</v>
      </c>
      <c r="M6218" t="str">
        <f t="shared" si="389"/>
        <v>No</v>
      </c>
      <c r="N6218" t="str">
        <f t="shared" si="390"/>
        <v>Feb</v>
      </c>
      <c r="O6218" s="2">
        <f t="shared" si="391"/>
        <v>1.7916666666642413</v>
      </c>
      <c r="P6218" t="str">
        <f>VLOOKUP(G6218,Agents!A:E,4,FALSE)</f>
        <v>Team5</v>
      </c>
      <c r="Q6218" t="str">
        <f>VLOOKUP(G6218,Agents!A:E,5,FALSE)</f>
        <v>Mid</v>
      </c>
      <c r="R6218" t="str">
        <f>VLOOKUP(G6218,Agents!A:E,2,FALSE)</f>
        <v>Evening</v>
      </c>
    </row>
    <row r="6219" spans="1:18" x14ac:dyDescent="0.35">
      <c r="A6219" t="s">
        <v>9844</v>
      </c>
      <c r="B6219" t="s">
        <v>9845</v>
      </c>
      <c r="C6219" t="s">
        <v>12</v>
      </c>
      <c r="D6219" t="s">
        <v>38</v>
      </c>
      <c r="E6219" s="1">
        <v>46051.411111111112</v>
      </c>
      <c r="F6219" s="1">
        <v>46054.411111111112</v>
      </c>
      <c r="G6219" t="s">
        <v>140</v>
      </c>
      <c r="H6219" t="s">
        <v>15</v>
      </c>
      <c r="I6219" t="s">
        <v>16</v>
      </c>
      <c r="J6219">
        <v>4</v>
      </c>
      <c r="K6219" t="str">
        <f>IF(tickets_dataset[[#This Row],[status]] = "Closed", "Yes","No")</f>
        <v>Yes</v>
      </c>
      <c r="L6219" s="2">
        <f t="shared" si="388"/>
        <v>72</v>
      </c>
      <c r="M6219" t="str">
        <f t="shared" si="389"/>
        <v>Yes</v>
      </c>
      <c r="N6219" t="str">
        <f t="shared" si="390"/>
        <v>Jan</v>
      </c>
      <c r="O6219" s="2">
        <f t="shared" si="391"/>
        <v>3</v>
      </c>
      <c r="P6219" t="str">
        <f>VLOOKUP(G6219,Agents!A:E,4,FALSE)</f>
        <v>Team1</v>
      </c>
      <c r="Q6219" t="str">
        <f>VLOOKUP(G6219,Agents!A:E,5,FALSE)</f>
        <v>Junior</v>
      </c>
      <c r="R6219" t="str">
        <f>VLOOKUP(G6219,Agents!A:E,2,FALSE)</f>
        <v>Morning</v>
      </c>
    </row>
    <row r="6220" spans="1:18" x14ac:dyDescent="0.35">
      <c r="A6220" t="s">
        <v>9846</v>
      </c>
      <c r="B6220" t="s">
        <v>6379</v>
      </c>
      <c r="C6220" t="s">
        <v>12</v>
      </c>
      <c r="D6220" t="s">
        <v>26</v>
      </c>
      <c r="E6220" s="1">
        <v>46058.056250000001</v>
      </c>
      <c r="F6220" s="1">
        <v>46058.972916666666</v>
      </c>
      <c r="G6220" t="s">
        <v>128</v>
      </c>
      <c r="H6220" t="s">
        <v>132</v>
      </c>
      <c r="I6220" t="s">
        <v>16</v>
      </c>
      <c r="J6220">
        <v>5</v>
      </c>
      <c r="K6220" t="str">
        <f>IF(tickets_dataset[[#This Row],[status]] = "Closed", "Yes","No")</f>
        <v>No</v>
      </c>
      <c r="L6220" s="2">
        <f t="shared" si="388"/>
        <v>21.999999999941792</v>
      </c>
      <c r="M6220" t="str">
        <f t="shared" si="389"/>
        <v>No</v>
      </c>
      <c r="N6220" t="str">
        <f t="shared" si="390"/>
        <v>Feb</v>
      </c>
      <c r="O6220" s="2">
        <f t="shared" si="391"/>
        <v>0.91666666666424135</v>
      </c>
      <c r="P6220" t="str">
        <f>VLOOKUP(G6220,Agents!A:E,4,FALSE)</f>
        <v>Team4</v>
      </c>
      <c r="Q6220" t="str">
        <f>VLOOKUP(G6220,Agents!A:E,5,FALSE)</f>
        <v>Mid</v>
      </c>
      <c r="R6220" t="str">
        <f>VLOOKUP(G6220,Agents!A:E,2,FALSE)</f>
        <v>Night</v>
      </c>
    </row>
    <row r="6221" spans="1:18" x14ac:dyDescent="0.35">
      <c r="A6221" t="s">
        <v>9847</v>
      </c>
      <c r="B6221" t="s">
        <v>613</v>
      </c>
      <c r="C6221" t="s">
        <v>34</v>
      </c>
      <c r="D6221" t="s">
        <v>13</v>
      </c>
      <c r="E6221" s="1">
        <v>46063.649305555555</v>
      </c>
      <c r="F6221" s="1">
        <v>46064.607638888891</v>
      </c>
      <c r="G6221" t="s">
        <v>86</v>
      </c>
      <c r="H6221" t="s">
        <v>15</v>
      </c>
      <c r="I6221" t="s">
        <v>16</v>
      </c>
      <c r="J6221">
        <v>4</v>
      </c>
      <c r="K6221" t="str">
        <f>IF(tickets_dataset[[#This Row],[status]] = "Closed", "Yes","No")</f>
        <v>Yes</v>
      </c>
      <c r="L6221" s="2">
        <f t="shared" si="388"/>
        <v>23.000000000058208</v>
      </c>
      <c r="M6221" t="str">
        <f t="shared" si="389"/>
        <v>No</v>
      </c>
      <c r="N6221" t="str">
        <f t="shared" si="390"/>
        <v>Feb</v>
      </c>
      <c r="O6221" s="2">
        <f t="shared" si="391"/>
        <v>0.95833333333575865</v>
      </c>
      <c r="P6221" t="str">
        <f>VLOOKUP(G6221,Agents!A:E,4,FALSE)</f>
        <v>Team1</v>
      </c>
      <c r="Q6221" t="str">
        <f>VLOOKUP(G6221,Agents!A:E,5,FALSE)</f>
        <v>Mid</v>
      </c>
      <c r="R6221" t="str">
        <f>VLOOKUP(G6221,Agents!A:E,2,FALSE)</f>
        <v>Morning</v>
      </c>
    </row>
    <row r="6222" spans="1:18" x14ac:dyDescent="0.35">
      <c r="A6222" t="s">
        <v>9848</v>
      </c>
      <c r="B6222" t="s">
        <v>9849</v>
      </c>
      <c r="C6222" t="s">
        <v>12</v>
      </c>
      <c r="D6222" t="s">
        <v>26</v>
      </c>
      <c r="E6222" s="1">
        <v>46088.655555555553</v>
      </c>
      <c r="F6222" s="1">
        <v>46089.238888888889</v>
      </c>
      <c r="G6222" t="s">
        <v>35</v>
      </c>
      <c r="H6222" t="s">
        <v>15</v>
      </c>
      <c r="I6222" t="s">
        <v>16</v>
      </c>
      <c r="J6222">
        <v>5</v>
      </c>
      <c r="K6222" t="str">
        <f>IF(tickets_dataset[[#This Row],[status]] = "Closed", "Yes","No")</f>
        <v>Yes</v>
      </c>
      <c r="L6222" s="2">
        <f t="shared" si="388"/>
        <v>14.000000000058208</v>
      </c>
      <c r="M6222" t="str">
        <f t="shared" si="389"/>
        <v>No</v>
      </c>
      <c r="N6222" t="str">
        <f t="shared" si="390"/>
        <v>Mar</v>
      </c>
      <c r="O6222" s="2">
        <f t="shared" si="391"/>
        <v>0.58333333333575865</v>
      </c>
      <c r="P6222" t="str">
        <f>VLOOKUP(G6222,Agents!A:E,4,FALSE)</f>
        <v>Team1</v>
      </c>
      <c r="Q6222" t="str">
        <f>VLOOKUP(G6222,Agents!A:E,5,FALSE)</f>
        <v>Senior</v>
      </c>
      <c r="R6222" t="str">
        <f>VLOOKUP(G6222,Agents!A:E,2,FALSE)</f>
        <v>Evening</v>
      </c>
    </row>
    <row r="6223" spans="1:18" x14ac:dyDescent="0.35">
      <c r="A6223" t="s">
        <v>9850</v>
      </c>
      <c r="B6223" t="s">
        <v>3153</v>
      </c>
      <c r="C6223" t="s">
        <v>76</v>
      </c>
      <c r="D6223" t="s">
        <v>13</v>
      </c>
      <c r="E6223" s="1">
        <v>46040.884722222225</v>
      </c>
      <c r="F6223" s="1">
        <v>46042.593055555553</v>
      </c>
      <c r="G6223" t="s">
        <v>137</v>
      </c>
      <c r="H6223" t="s">
        <v>15</v>
      </c>
      <c r="I6223" t="s">
        <v>16</v>
      </c>
      <c r="J6223">
        <v>2</v>
      </c>
      <c r="K6223" t="str">
        <f>IF(tickets_dataset[[#This Row],[status]] = "Closed", "Yes","No")</f>
        <v>Yes</v>
      </c>
      <c r="L6223" s="2">
        <f t="shared" si="388"/>
        <v>40.999999999883585</v>
      </c>
      <c r="M6223" t="str">
        <f t="shared" si="389"/>
        <v>No</v>
      </c>
      <c r="N6223" t="str">
        <f t="shared" si="390"/>
        <v>Jan</v>
      </c>
      <c r="O6223" s="2">
        <f t="shared" si="391"/>
        <v>1.7083333333284827</v>
      </c>
      <c r="P6223" t="str">
        <f>VLOOKUP(G6223,Agents!A:E,4,FALSE)</f>
        <v>Team5</v>
      </c>
      <c r="Q6223" t="str">
        <f>VLOOKUP(G6223,Agents!A:E,5,FALSE)</f>
        <v>Senior</v>
      </c>
      <c r="R6223" t="str">
        <f>VLOOKUP(G6223,Agents!A:E,2,FALSE)</f>
        <v>Night</v>
      </c>
    </row>
    <row r="6224" spans="1:18" x14ac:dyDescent="0.35">
      <c r="A6224" t="s">
        <v>9851</v>
      </c>
      <c r="B6224" t="s">
        <v>9852</v>
      </c>
      <c r="C6224" t="s">
        <v>22</v>
      </c>
      <c r="D6224" t="s">
        <v>26</v>
      </c>
      <c r="E6224" s="1">
        <v>46054.027777777781</v>
      </c>
      <c r="F6224" s="1">
        <v>46054.444444444445</v>
      </c>
      <c r="G6224" t="s">
        <v>100</v>
      </c>
      <c r="H6224" t="s">
        <v>28</v>
      </c>
      <c r="I6224" t="s">
        <v>16</v>
      </c>
      <c r="J6224">
        <v>4</v>
      </c>
      <c r="K6224" t="str">
        <f>IF(tickets_dataset[[#This Row],[status]] = "Closed", "Yes","No")</f>
        <v>No</v>
      </c>
      <c r="L6224" s="2">
        <f t="shared" si="388"/>
        <v>9.9999999999417923</v>
      </c>
      <c r="M6224" t="str">
        <f t="shared" si="389"/>
        <v>No</v>
      </c>
      <c r="N6224" t="str">
        <f t="shared" si="390"/>
        <v>Feb</v>
      </c>
      <c r="O6224" s="2">
        <f t="shared" si="391"/>
        <v>0.41666666666424135</v>
      </c>
      <c r="P6224" t="str">
        <f>VLOOKUP(G6224,Agents!A:E,4,FALSE)</f>
        <v>Team4</v>
      </c>
      <c r="Q6224" t="str">
        <f>VLOOKUP(G6224,Agents!A:E,5,FALSE)</f>
        <v>Junior</v>
      </c>
      <c r="R6224" t="str">
        <f>VLOOKUP(G6224,Agents!A:E,2,FALSE)</f>
        <v>Evening</v>
      </c>
    </row>
    <row r="6225" spans="1:18" x14ac:dyDescent="0.35">
      <c r="A6225" t="s">
        <v>9853</v>
      </c>
      <c r="B6225" t="s">
        <v>4440</v>
      </c>
      <c r="C6225" t="s">
        <v>50</v>
      </c>
      <c r="D6225" t="s">
        <v>13</v>
      </c>
      <c r="E6225" s="1">
        <v>46111.076388888891</v>
      </c>
      <c r="F6225" s="1">
        <v>46112.076388888891</v>
      </c>
      <c r="G6225" t="s">
        <v>164</v>
      </c>
      <c r="H6225" t="s">
        <v>15</v>
      </c>
      <c r="I6225" t="s">
        <v>16</v>
      </c>
      <c r="J6225">
        <v>5</v>
      </c>
      <c r="K6225" t="str">
        <f>IF(tickets_dataset[[#This Row],[status]] = "Closed", "Yes","No")</f>
        <v>Yes</v>
      </c>
      <c r="L6225" s="2">
        <f t="shared" si="388"/>
        <v>24</v>
      </c>
      <c r="M6225" t="str">
        <f t="shared" si="389"/>
        <v>No</v>
      </c>
      <c r="N6225" t="str">
        <f t="shared" si="390"/>
        <v>Mar</v>
      </c>
      <c r="O6225" s="2">
        <f t="shared" si="391"/>
        <v>1</v>
      </c>
      <c r="P6225" t="str">
        <f>VLOOKUP(G6225,Agents!A:E,4,FALSE)</f>
        <v>Team4</v>
      </c>
      <c r="Q6225" t="str">
        <f>VLOOKUP(G6225,Agents!A:E,5,FALSE)</f>
        <v>Senior</v>
      </c>
      <c r="R6225" t="str">
        <f>VLOOKUP(G6225,Agents!A:E,2,FALSE)</f>
        <v>Evening</v>
      </c>
    </row>
    <row r="6226" spans="1:18" x14ac:dyDescent="0.35">
      <c r="A6226" t="s">
        <v>9854</v>
      </c>
      <c r="B6226" t="s">
        <v>9855</v>
      </c>
      <c r="C6226" t="s">
        <v>34</v>
      </c>
      <c r="D6226" t="s">
        <v>26</v>
      </c>
      <c r="E6226" s="1">
        <v>46042.01458333333</v>
      </c>
      <c r="F6226" s="1">
        <v>46043.88958333333</v>
      </c>
      <c r="G6226" t="s">
        <v>170</v>
      </c>
      <c r="H6226" t="s">
        <v>15</v>
      </c>
      <c r="I6226" t="s">
        <v>16</v>
      </c>
      <c r="J6226">
        <v>2</v>
      </c>
      <c r="K6226" t="str">
        <f>IF(tickets_dataset[[#This Row],[status]] = "Closed", "Yes","No")</f>
        <v>Yes</v>
      </c>
      <c r="L6226" s="2">
        <f t="shared" si="388"/>
        <v>45</v>
      </c>
      <c r="M6226" t="str">
        <f t="shared" si="389"/>
        <v>No</v>
      </c>
      <c r="N6226" t="str">
        <f t="shared" si="390"/>
        <v>Jan</v>
      </c>
      <c r="O6226" s="2">
        <f t="shared" si="391"/>
        <v>1.875</v>
      </c>
      <c r="P6226" t="str">
        <f>VLOOKUP(G6226,Agents!A:E,4,FALSE)</f>
        <v>Team5</v>
      </c>
      <c r="Q6226" t="str">
        <f>VLOOKUP(G6226,Agents!A:E,5,FALSE)</f>
        <v>Junior</v>
      </c>
      <c r="R6226" t="str">
        <f>VLOOKUP(G6226,Agents!A:E,2,FALSE)</f>
        <v>Night</v>
      </c>
    </row>
    <row r="6227" spans="1:18" x14ac:dyDescent="0.35">
      <c r="A6227" t="s">
        <v>9856</v>
      </c>
      <c r="B6227" t="s">
        <v>5900</v>
      </c>
      <c r="C6227" t="s">
        <v>34</v>
      </c>
      <c r="D6227" t="s">
        <v>26</v>
      </c>
      <c r="E6227" s="1">
        <v>46107.508333333331</v>
      </c>
      <c r="F6227" s="1">
        <v>46108.841666666667</v>
      </c>
      <c r="G6227" t="s">
        <v>19</v>
      </c>
      <c r="H6227" t="s">
        <v>15</v>
      </c>
      <c r="I6227" t="s">
        <v>16</v>
      </c>
      <c r="J6227">
        <v>4</v>
      </c>
      <c r="K6227" t="str">
        <f>IF(tickets_dataset[[#This Row],[status]] = "Closed", "Yes","No")</f>
        <v>Yes</v>
      </c>
      <c r="L6227" s="2">
        <f t="shared" si="388"/>
        <v>32.000000000058208</v>
      </c>
      <c r="M6227" t="str">
        <f t="shared" si="389"/>
        <v>No</v>
      </c>
      <c r="N6227" t="str">
        <f t="shared" si="390"/>
        <v>Mar</v>
      </c>
      <c r="O6227" s="2">
        <f t="shared" si="391"/>
        <v>1.3333333333357587</v>
      </c>
      <c r="P6227" t="str">
        <f>VLOOKUP(G6227,Agents!A:E,4,FALSE)</f>
        <v>Team4</v>
      </c>
      <c r="Q6227" t="str">
        <f>VLOOKUP(G6227,Agents!A:E,5,FALSE)</f>
        <v>Senior</v>
      </c>
      <c r="R6227" t="str">
        <f>VLOOKUP(G6227,Agents!A:E,2,FALSE)</f>
        <v>Evening</v>
      </c>
    </row>
    <row r="6228" spans="1:18" x14ac:dyDescent="0.35">
      <c r="A6228" t="s">
        <v>9857</v>
      </c>
      <c r="B6228" t="s">
        <v>4114</v>
      </c>
      <c r="C6228" t="s">
        <v>50</v>
      </c>
      <c r="D6228" t="s">
        <v>13</v>
      </c>
      <c r="E6228" s="1">
        <v>46057.149305555555</v>
      </c>
      <c r="F6228" s="1">
        <v>46058.524305555555</v>
      </c>
      <c r="G6228" t="s">
        <v>137</v>
      </c>
      <c r="H6228" t="s">
        <v>15</v>
      </c>
      <c r="I6228" t="s">
        <v>16</v>
      </c>
      <c r="J6228">
        <v>4</v>
      </c>
      <c r="K6228" t="str">
        <f>IF(tickets_dataset[[#This Row],[status]] = "Closed", "Yes","No")</f>
        <v>Yes</v>
      </c>
      <c r="L6228" s="2">
        <f t="shared" si="388"/>
        <v>33</v>
      </c>
      <c r="M6228" t="str">
        <f t="shared" si="389"/>
        <v>No</v>
      </c>
      <c r="N6228" t="str">
        <f t="shared" si="390"/>
        <v>Feb</v>
      </c>
      <c r="O6228" s="2">
        <f t="shared" si="391"/>
        <v>1.375</v>
      </c>
      <c r="P6228" t="str">
        <f>VLOOKUP(G6228,Agents!A:E,4,FALSE)</f>
        <v>Team5</v>
      </c>
      <c r="Q6228" t="str">
        <f>VLOOKUP(G6228,Agents!A:E,5,FALSE)</f>
        <v>Senior</v>
      </c>
      <c r="R6228" t="str">
        <f>VLOOKUP(G6228,Agents!A:E,2,FALSE)</f>
        <v>Night</v>
      </c>
    </row>
    <row r="6229" spans="1:18" x14ac:dyDescent="0.35">
      <c r="A6229" t="s">
        <v>9858</v>
      </c>
      <c r="B6229" t="s">
        <v>9859</v>
      </c>
      <c r="C6229" t="s">
        <v>50</v>
      </c>
      <c r="D6229" t="s">
        <v>38</v>
      </c>
      <c r="E6229" s="1">
        <v>46054.522916666669</v>
      </c>
      <c r="F6229" s="1">
        <v>46055.022916666669</v>
      </c>
      <c r="G6229" t="s">
        <v>73</v>
      </c>
      <c r="H6229" t="s">
        <v>15</v>
      </c>
      <c r="I6229" t="s">
        <v>16</v>
      </c>
      <c r="J6229">
        <v>5</v>
      </c>
      <c r="K6229" t="str">
        <f>IF(tickets_dataset[[#This Row],[status]] = "Closed", "Yes","No")</f>
        <v>Yes</v>
      </c>
      <c r="L6229" s="2">
        <f t="shared" si="388"/>
        <v>12</v>
      </c>
      <c r="M6229" t="str">
        <f t="shared" si="389"/>
        <v>No</v>
      </c>
      <c r="N6229" t="str">
        <f t="shared" si="390"/>
        <v>Feb</v>
      </c>
      <c r="O6229" s="2">
        <f t="shared" si="391"/>
        <v>0.5</v>
      </c>
      <c r="P6229" t="str">
        <f>VLOOKUP(G6229,Agents!A:E,4,FALSE)</f>
        <v>Team4</v>
      </c>
      <c r="Q6229" t="str">
        <f>VLOOKUP(G6229,Agents!A:E,5,FALSE)</f>
        <v>Senior</v>
      </c>
      <c r="R6229" t="str">
        <f>VLOOKUP(G6229,Agents!A:E,2,FALSE)</f>
        <v>Night</v>
      </c>
    </row>
    <row r="6230" spans="1:18" x14ac:dyDescent="0.35">
      <c r="A6230" t="s">
        <v>9860</v>
      </c>
      <c r="B6230" t="s">
        <v>9861</v>
      </c>
      <c r="C6230" t="s">
        <v>22</v>
      </c>
      <c r="D6230" t="s">
        <v>26</v>
      </c>
      <c r="E6230" s="1">
        <v>46045.922222222223</v>
      </c>
      <c r="F6230" s="1">
        <v>46046.130555555559</v>
      </c>
      <c r="G6230" t="s">
        <v>140</v>
      </c>
      <c r="H6230" t="s">
        <v>15</v>
      </c>
      <c r="I6230" t="s">
        <v>68</v>
      </c>
      <c r="J6230">
        <v>3</v>
      </c>
      <c r="K6230" t="str">
        <f>IF(tickets_dataset[[#This Row],[status]] = "Closed", "Yes","No")</f>
        <v>Yes</v>
      </c>
      <c r="L6230" s="2">
        <f t="shared" si="388"/>
        <v>5.0000000000582077</v>
      </c>
      <c r="M6230" t="str">
        <f t="shared" si="389"/>
        <v>No</v>
      </c>
      <c r="N6230" t="str">
        <f t="shared" si="390"/>
        <v>Jan</v>
      </c>
      <c r="O6230" s="2">
        <f t="shared" si="391"/>
        <v>0.20833333333575865</v>
      </c>
      <c r="P6230" t="str">
        <f>VLOOKUP(G6230,Agents!A:E,4,FALSE)</f>
        <v>Team1</v>
      </c>
      <c r="Q6230" t="str">
        <f>VLOOKUP(G6230,Agents!A:E,5,FALSE)</f>
        <v>Junior</v>
      </c>
      <c r="R6230" t="str">
        <f>VLOOKUP(G6230,Agents!A:E,2,FALSE)</f>
        <v>Morning</v>
      </c>
    </row>
    <row r="6231" spans="1:18" x14ac:dyDescent="0.35">
      <c r="A6231" t="s">
        <v>9862</v>
      </c>
      <c r="B6231" t="s">
        <v>1004</v>
      </c>
      <c r="C6231" t="s">
        <v>34</v>
      </c>
      <c r="D6231" t="s">
        <v>38</v>
      </c>
      <c r="E6231" s="1">
        <v>46029.467361111114</v>
      </c>
      <c r="F6231" s="1">
        <v>46031.925694444442</v>
      </c>
      <c r="G6231" t="s">
        <v>190</v>
      </c>
      <c r="H6231" t="s">
        <v>28</v>
      </c>
      <c r="I6231" t="s">
        <v>16</v>
      </c>
      <c r="J6231">
        <v>3</v>
      </c>
      <c r="K6231" t="str">
        <f>IF(tickets_dataset[[#This Row],[status]] = "Closed", "Yes","No")</f>
        <v>No</v>
      </c>
      <c r="L6231" s="2">
        <f t="shared" si="388"/>
        <v>58.999999999883585</v>
      </c>
      <c r="M6231" t="str">
        <f t="shared" si="389"/>
        <v>Yes</v>
      </c>
      <c r="N6231" t="str">
        <f t="shared" si="390"/>
        <v>Jan</v>
      </c>
      <c r="O6231" s="2">
        <f t="shared" si="391"/>
        <v>2.4583333333284827</v>
      </c>
      <c r="P6231" t="str">
        <f>VLOOKUP(G6231,Agents!A:E,4,FALSE)</f>
        <v>Team1</v>
      </c>
      <c r="Q6231" t="str">
        <f>VLOOKUP(G6231,Agents!A:E,5,FALSE)</f>
        <v>Senior</v>
      </c>
      <c r="R6231" t="str">
        <f>VLOOKUP(G6231,Agents!A:E,2,FALSE)</f>
        <v>Night</v>
      </c>
    </row>
    <row r="6232" spans="1:18" x14ac:dyDescent="0.35">
      <c r="A6232" t="s">
        <v>9863</v>
      </c>
      <c r="B6232" t="s">
        <v>85</v>
      </c>
      <c r="C6232" t="s">
        <v>50</v>
      </c>
      <c r="D6232" t="s">
        <v>26</v>
      </c>
      <c r="E6232" s="1">
        <v>46095.159722222219</v>
      </c>
      <c r="F6232" s="1">
        <v>46096.409722222219</v>
      </c>
      <c r="G6232" t="s">
        <v>357</v>
      </c>
      <c r="H6232" t="s">
        <v>28</v>
      </c>
      <c r="I6232" t="s">
        <v>16</v>
      </c>
      <c r="J6232">
        <v>4</v>
      </c>
      <c r="K6232" t="str">
        <f>IF(tickets_dataset[[#This Row],[status]] = "Closed", "Yes","No")</f>
        <v>No</v>
      </c>
      <c r="L6232" s="2">
        <f t="shared" si="388"/>
        <v>30</v>
      </c>
      <c r="M6232" t="str">
        <f t="shared" si="389"/>
        <v>No</v>
      </c>
      <c r="N6232" t="str">
        <f t="shared" si="390"/>
        <v>Mar</v>
      </c>
      <c r="O6232" s="2">
        <f t="shared" si="391"/>
        <v>1.25</v>
      </c>
      <c r="P6232" t="str">
        <f>VLOOKUP(G6232,Agents!A:E,4,FALSE)</f>
        <v>Team1</v>
      </c>
      <c r="Q6232" t="str">
        <f>VLOOKUP(G6232,Agents!A:E,5,FALSE)</f>
        <v>Mid</v>
      </c>
      <c r="R6232" t="str">
        <f>VLOOKUP(G6232,Agents!A:E,2,FALSE)</f>
        <v>Morning</v>
      </c>
    </row>
    <row r="6233" spans="1:18" x14ac:dyDescent="0.35">
      <c r="A6233" t="s">
        <v>9864</v>
      </c>
      <c r="B6233" t="s">
        <v>8361</v>
      </c>
      <c r="C6233" t="s">
        <v>12</v>
      </c>
      <c r="D6233" t="s">
        <v>38</v>
      </c>
      <c r="E6233" s="1">
        <v>46036.101388888892</v>
      </c>
      <c r="F6233" s="1">
        <v>46037.226388888892</v>
      </c>
      <c r="G6233" t="s">
        <v>39</v>
      </c>
      <c r="H6233" t="s">
        <v>15</v>
      </c>
      <c r="I6233" t="s">
        <v>16</v>
      </c>
      <c r="J6233">
        <v>5</v>
      </c>
      <c r="K6233" t="str">
        <f>IF(tickets_dataset[[#This Row],[status]] = "Closed", "Yes","No")</f>
        <v>Yes</v>
      </c>
      <c r="L6233" s="2">
        <f t="shared" si="388"/>
        <v>27</v>
      </c>
      <c r="M6233" t="str">
        <f t="shared" si="389"/>
        <v>No</v>
      </c>
      <c r="N6233" t="str">
        <f t="shared" si="390"/>
        <v>Jan</v>
      </c>
      <c r="O6233" s="2">
        <f t="shared" si="391"/>
        <v>1.125</v>
      </c>
      <c r="P6233" t="str">
        <f>VLOOKUP(G6233,Agents!A:E,4,FALSE)</f>
        <v>Team3</v>
      </c>
      <c r="Q6233" t="str">
        <f>VLOOKUP(G6233,Agents!A:E,5,FALSE)</f>
        <v>Mid</v>
      </c>
      <c r="R6233" t="str">
        <f>VLOOKUP(G6233,Agents!A:E,2,FALSE)</f>
        <v>Night</v>
      </c>
    </row>
    <row r="6234" spans="1:18" x14ac:dyDescent="0.35">
      <c r="A6234" t="s">
        <v>9865</v>
      </c>
      <c r="B6234" t="s">
        <v>4991</v>
      </c>
      <c r="C6234" t="s">
        <v>12</v>
      </c>
      <c r="D6234" t="s">
        <v>13</v>
      </c>
      <c r="E6234" s="1">
        <v>46049.958333333336</v>
      </c>
      <c r="F6234" s="1">
        <v>46051.166666666664</v>
      </c>
      <c r="G6234" t="s">
        <v>256</v>
      </c>
      <c r="H6234" t="s">
        <v>15</v>
      </c>
      <c r="I6234" t="s">
        <v>16</v>
      </c>
      <c r="J6234">
        <v>4</v>
      </c>
      <c r="K6234" t="str">
        <f>IF(tickets_dataset[[#This Row],[status]] = "Closed", "Yes","No")</f>
        <v>Yes</v>
      </c>
      <c r="L6234" s="2">
        <f t="shared" si="388"/>
        <v>28.999999999883585</v>
      </c>
      <c r="M6234" t="str">
        <f t="shared" si="389"/>
        <v>No</v>
      </c>
      <c r="N6234" t="str">
        <f t="shared" si="390"/>
        <v>Jan</v>
      </c>
      <c r="O6234" s="2">
        <f t="shared" si="391"/>
        <v>1.2083333333284827</v>
      </c>
      <c r="P6234" t="str">
        <f>VLOOKUP(G6234,Agents!A:E,4,FALSE)</f>
        <v>Team1</v>
      </c>
      <c r="Q6234" t="str">
        <f>VLOOKUP(G6234,Agents!A:E,5,FALSE)</f>
        <v>Mid</v>
      </c>
      <c r="R6234" t="str">
        <f>VLOOKUP(G6234,Agents!A:E,2,FALSE)</f>
        <v>Morning</v>
      </c>
    </row>
    <row r="6235" spans="1:18" x14ac:dyDescent="0.35">
      <c r="A6235" t="s">
        <v>9866</v>
      </c>
      <c r="B6235" t="s">
        <v>2667</v>
      </c>
      <c r="C6235" t="s">
        <v>50</v>
      </c>
      <c r="D6235" t="s">
        <v>26</v>
      </c>
      <c r="E6235" s="1">
        <v>46106.876388888886</v>
      </c>
      <c r="F6235" s="1">
        <v>46108.001388888886</v>
      </c>
      <c r="G6235" t="s">
        <v>67</v>
      </c>
      <c r="H6235" t="s">
        <v>15</v>
      </c>
      <c r="I6235" t="s">
        <v>16</v>
      </c>
      <c r="J6235">
        <v>5</v>
      </c>
      <c r="K6235" t="str">
        <f>IF(tickets_dataset[[#This Row],[status]] = "Closed", "Yes","No")</f>
        <v>Yes</v>
      </c>
      <c r="L6235" s="2">
        <f t="shared" si="388"/>
        <v>27</v>
      </c>
      <c r="M6235" t="str">
        <f t="shared" si="389"/>
        <v>No</v>
      </c>
      <c r="N6235" t="str">
        <f t="shared" si="390"/>
        <v>Mar</v>
      </c>
      <c r="O6235" s="2">
        <f t="shared" si="391"/>
        <v>1.125</v>
      </c>
      <c r="P6235" t="str">
        <f>VLOOKUP(G6235,Agents!A:E,4,FALSE)</f>
        <v>Team5</v>
      </c>
      <c r="Q6235" t="str">
        <f>VLOOKUP(G6235,Agents!A:E,5,FALSE)</f>
        <v>Junior</v>
      </c>
      <c r="R6235" t="str">
        <f>VLOOKUP(G6235,Agents!A:E,2,FALSE)</f>
        <v>Evening</v>
      </c>
    </row>
    <row r="6236" spans="1:18" x14ac:dyDescent="0.35">
      <c r="A6236" t="s">
        <v>9867</v>
      </c>
      <c r="B6236" t="s">
        <v>6127</v>
      </c>
      <c r="C6236" t="s">
        <v>22</v>
      </c>
      <c r="D6236" t="s">
        <v>38</v>
      </c>
      <c r="E6236" s="1">
        <v>46029.204861111109</v>
      </c>
      <c r="F6236" s="1">
        <v>46032.621527777781</v>
      </c>
      <c r="G6236" t="s">
        <v>156</v>
      </c>
      <c r="H6236" t="s">
        <v>15</v>
      </c>
      <c r="I6236" t="s">
        <v>16</v>
      </c>
      <c r="J6236">
        <v>2</v>
      </c>
      <c r="K6236" t="str">
        <f>IF(tickets_dataset[[#This Row],[status]] = "Closed", "Yes","No")</f>
        <v>Yes</v>
      </c>
      <c r="L6236" s="2">
        <f t="shared" si="388"/>
        <v>82.000000000116415</v>
      </c>
      <c r="M6236" t="str">
        <f t="shared" si="389"/>
        <v>Yes</v>
      </c>
      <c r="N6236" t="str">
        <f t="shared" si="390"/>
        <v>Jan</v>
      </c>
      <c r="O6236" s="2">
        <f t="shared" si="391"/>
        <v>3.4166666666715173</v>
      </c>
      <c r="P6236" t="str">
        <f>VLOOKUP(G6236,Agents!A:E,4,FALSE)</f>
        <v>Team3</v>
      </c>
      <c r="Q6236" t="str">
        <f>VLOOKUP(G6236,Agents!A:E,5,FALSE)</f>
        <v>Mid</v>
      </c>
      <c r="R6236" t="str">
        <f>VLOOKUP(G6236,Agents!A:E,2,FALSE)</f>
        <v>Evening</v>
      </c>
    </row>
    <row r="6237" spans="1:18" x14ac:dyDescent="0.35">
      <c r="A6237" t="s">
        <v>9868</v>
      </c>
      <c r="B6237" t="s">
        <v>4557</v>
      </c>
      <c r="C6237" t="s">
        <v>34</v>
      </c>
      <c r="D6237" t="s">
        <v>26</v>
      </c>
      <c r="E6237" s="1">
        <v>46034.711111111108</v>
      </c>
      <c r="F6237" s="1">
        <v>46036.544444444444</v>
      </c>
      <c r="G6237" t="s">
        <v>170</v>
      </c>
      <c r="H6237" t="s">
        <v>15</v>
      </c>
      <c r="I6237" t="s">
        <v>16</v>
      </c>
      <c r="J6237">
        <v>5</v>
      </c>
      <c r="K6237" t="str">
        <f>IF(tickets_dataset[[#This Row],[status]] = "Closed", "Yes","No")</f>
        <v>Yes</v>
      </c>
      <c r="L6237" s="2">
        <f t="shared" si="388"/>
        <v>44.000000000058208</v>
      </c>
      <c r="M6237" t="str">
        <f t="shared" si="389"/>
        <v>No</v>
      </c>
      <c r="N6237" t="str">
        <f t="shared" si="390"/>
        <v>Jan</v>
      </c>
      <c r="O6237" s="2">
        <f t="shared" si="391"/>
        <v>1.8333333333357587</v>
      </c>
      <c r="P6237" t="str">
        <f>VLOOKUP(G6237,Agents!A:E,4,FALSE)</f>
        <v>Team5</v>
      </c>
      <c r="Q6237" t="str">
        <f>VLOOKUP(G6237,Agents!A:E,5,FALSE)</f>
        <v>Junior</v>
      </c>
      <c r="R6237" t="str">
        <f>VLOOKUP(G6237,Agents!A:E,2,FALSE)</f>
        <v>Night</v>
      </c>
    </row>
    <row r="6238" spans="1:18" x14ac:dyDescent="0.35">
      <c r="A6238" t="s">
        <v>9869</v>
      </c>
      <c r="B6238" t="s">
        <v>4022</v>
      </c>
      <c r="C6238" t="s">
        <v>76</v>
      </c>
      <c r="D6238" t="s">
        <v>13</v>
      </c>
      <c r="E6238" s="1">
        <v>46029.97152777778</v>
      </c>
      <c r="F6238" s="1">
        <v>46030.263194444444</v>
      </c>
      <c r="G6238" t="s">
        <v>344</v>
      </c>
      <c r="H6238" t="s">
        <v>15</v>
      </c>
      <c r="I6238" t="s">
        <v>16</v>
      </c>
      <c r="J6238">
        <v>4</v>
      </c>
      <c r="K6238" t="str">
        <f>IF(tickets_dataset[[#This Row],[status]] = "Closed", "Yes","No")</f>
        <v>Yes</v>
      </c>
      <c r="L6238" s="2">
        <f t="shared" si="388"/>
        <v>6.9999999999417923</v>
      </c>
      <c r="M6238" t="str">
        <f t="shared" si="389"/>
        <v>No</v>
      </c>
      <c r="N6238" t="str">
        <f t="shared" si="390"/>
        <v>Jan</v>
      </c>
      <c r="O6238" s="2">
        <f t="shared" si="391"/>
        <v>0.29166666666424135</v>
      </c>
      <c r="P6238" t="str">
        <f>VLOOKUP(G6238,Agents!A:E,4,FALSE)</f>
        <v>Team4</v>
      </c>
      <c r="Q6238" t="str">
        <f>VLOOKUP(G6238,Agents!A:E,5,FALSE)</f>
        <v>Senior</v>
      </c>
      <c r="R6238" t="str">
        <f>VLOOKUP(G6238,Agents!A:E,2,FALSE)</f>
        <v>Night</v>
      </c>
    </row>
    <row r="6239" spans="1:18" x14ac:dyDescent="0.35">
      <c r="A6239" t="s">
        <v>9870</v>
      </c>
      <c r="B6239" t="s">
        <v>9871</v>
      </c>
      <c r="C6239" t="s">
        <v>50</v>
      </c>
      <c r="D6239" t="s">
        <v>13</v>
      </c>
      <c r="E6239" s="1">
        <v>46044.917361111111</v>
      </c>
      <c r="F6239" s="1">
        <v>46046.750694444447</v>
      </c>
      <c r="G6239" t="s">
        <v>131</v>
      </c>
      <c r="H6239" t="s">
        <v>15</v>
      </c>
      <c r="I6239" t="s">
        <v>16</v>
      </c>
      <c r="J6239">
        <v>5</v>
      </c>
      <c r="K6239" t="str">
        <f>IF(tickets_dataset[[#This Row],[status]] = "Closed", "Yes","No")</f>
        <v>Yes</v>
      </c>
      <c r="L6239" s="2">
        <f t="shared" si="388"/>
        <v>44.000000000058208</v>
      </c>
      <c r="M6239" t="str">
        <f t="shared" si="389"/>
        <v>No</v>
      </c>
      <c r="N6239" t="str">
        <f t="shared" si="390"/>
        <v>Jan</v>
      </c>
      <c r="O6239" s="2">
        <f t="shared" si="391"/>
        <v>1.8333333333357587</v>
      </c>
      <c r="P6239" t="str">
        <f>VLOOKUP(G6239,Agents!A:E,4,FALSE)</f>
        <v>Team4</v>
      </c>
      <c r="Q6239" t="str">
        <f>VLOOKUP(G6239,Agents!A:E,5,FALSE)</f>
        <v>Junior</v>
      </c>
      <c r="R6239" t="str">
        <f>VLOOKUP(G6239,Agents!A:E,2,FALSE)</f>
        <v>Night</v>
      </c>
    </row>
    <row r="6240" spans="1:18" x14ac:dyDescent="0.35">
      <c r="A6240" t="s">
        <v>9872</v>
      </c>
      <c r="B6240" t="s">
        <v>9254</v>
      </c>
      <c r="C6240" t="s">
        <v>76</v>
      </c>
      <c r="D6240" t="s">
        <v>26</v>
      </c>
      <c r="E6240" s="1">
        <v>46094.418055555558</v>
      </c>
      <c r="F6240" s="1">
        <v>46097.209722222222</v>
      </c>
      <c r="G6240" t="s">
        <v>156</v>
      </c>
      <c r="H6240" t="s">
        <v>15</v>
      </c>
      <c r="I6240" t="s">
        <v>16</v>
      </c>
      <c r="J6240">
        <v>5</v>
      </c>
      <c r="K6240" t="str">
        <f>IF(tickets_dataset[[#This Row],[status]] = "Closed", "Yes","No")</f>
        <v>Yes</v>
      </c>
      <c r="L6240" s="2">
        <f t="shared" si="388"/>
        <v>66.999999999941792</v>
      </c>
      <c r="M6240" t="str">
        <f t="shared" si="389"/>
        <v>Yes</v>
      </c>
      <c r="N6240" t="str">
        <f t="shared" si="390"/>
        <v>Mar</v>
      </c>
      <c r="O6240" s="2">
        <f t="shared" si="391"/>
        <v>2.7916666666642413</v>
      </c>
      <c r="P6240" t="str">
        <f>VLOOKUP(G6240,Agents!A:E,4,FALSE)</f>
        <v>Team3</v>
      </c>
      <c r="Q6240" t="str">
        <f>VLOOKUP(G6240,Agents!A:E,5,FALSE)</f>
        <v>Mid</v>
      </c>
      <c r="R6240" t="str">
        <f>VLOOKUP(G6240,Agents!A:E,2,FALSE)</f>
        <v>Evening</v>
      </c>
    </row>
    <row r="6241" spans="1:18" x14ac:dyDescent="0.35">
      <c r="A6241" t="s">
        <v>9873</v>
      </c>
      <c r="B6241" t="s">
        <v>567</v>
      </c>
      <c r="C6241" t="s">
        <v>12</v>
      </c>
      <c r="D6241" t="s">
        <v>13</v>
      </c>
      <c r="E6241" s="1">
        <v>46092.322222222225</v>
      </c>
      <c r="F6241" s="1">
        <v>46093.697222222225</v>
      </c>
      <c r="G6241" t="s">
        <v>357</v>
      </c>
      <c r="H6241" t="s">
        <v>15</v>
      </c>
      <c r="I6241" t="s">
        <v>68</v>
      </c>
      <c r="J6241">
        <v>2</v>
      </c>
      <c r="K6241" t="str">
        <f>IF(tickets_dataset[[#This Row],[status]] = "Closed", "Yes","No")</f>
        <v>Yes</v>
      </c>
      <c r="L6241" s="2">
        <f t="shared" si="388"/>
        <v>33</v>
      </c>
      <c r="M6241" t="str">
        <f t="shared" si="389"/>
        <v>No</v>
      </c>
      <c r="N6241" t="str">
        <f t="shared" si="390"/>
        <v>Mar</v>
      </c>
      <c r="O6241" s="2">
        <f t="shared" si="391"/>
        <v>1.375</v>
      </c>
      <c r="P6241" t="str">
        <f>VLOOKUP(G6241,Agents!A:E,4,FALSE)</f>
        <v>Team1</v>
      </c>
      <c r="Q6241" t="str">
        <f>VLOOKUP(G6241,Agents!A:E,5,FALSE)</f>
        <v>Mid</v>
      </c>
      <c r="R6241" t="str">
        <f>VLOOKUP(G6241,Agents!A:E,2,FALSE)</f>
        <v>Morning</v>
      </c>
    </row>
    <row r="6242" spans="1:18" x14ac:dyDescent="0.35">
      <c r="A6242" t="s">
        <v>9874</v>
      </c>
      <c r="B6242" t="s">
        <v>8888</v>
      </c>
      <c r="C6242" t="s">
        <v>12</v>
      </c>
      <c r="D6242" t="s">
        <v>26</v>
      </c>
      <c r="E6242" s="1">
        <v>46079.826388888891</v>
      </c>
      <c r="F6242" s="1">
        <v>46080.743055555555</v>
      </c>
      <c r="G6242" t="s">
        <v>53</v>
      </c>
      <c r="H6242" t="s">
        <v>15</v>
      </c>
      <c r="I6242" t="s">
        <v>16</v>
      </c>
      <c r="J6242">
        <v>5</v>
      </c>
      <c r="K6242" t="str">
        <f>IF(tickets_dataset[[#This Row],[status]] = "Closed", "Yes","No")</f>
        <v>Yes</v>
      </c>
      <c r="L6242" s="2">
        <f t="shared" si="388"/>
        <v>21.999999999941792</v>
      </c>
      <c r="M6242" t="str">
        <f t="shared" si="389"/>
        <v>No</v>
      </c>
      <c r="N6242" t="str">
        <f t="shared" si="390"/>
        <v>Feb</v>
      </c>
      <c r="O6242" s="2">
        <f t="shared" si="391"/>
        <v>0.91666666666424135</v>
      </c>
      <c r="P6242" t="str">
        <f>VLOOKUP(G6242,Agents!A:E,4,FALSE)</f>
        <v>Team1</v>
      </c>
      <c r="Q6242" t="str">
        <f>VLOOKUP(G6242,Agents!A:E,5,FALSE)</f>
        <v>Junior</v>
      </c>
      <c r="R6242" t="str">
        <f>VLOOKUP(G6242,Agents!A:E,2,FALSE)</f>
        <v>Night</v>
      </c>
    </row>
    <row r="6243" spans="1:18" x14ac:dyDescent="0.35">
      <c r="A6243" t="s">
        <v>9875</v>
      </c>
      <c r="B6243" t="s">
        <v>8934</v>
      </c>
      <c r="C6243" t="s">
        <v>34</v>
      </c>
      <c r="D6243" t="s">
        <v>13</v>
      </c>
      <c r="E6243" s="1">
        <v>46103.661805555559</v>
      </c>
      <c r="F6243" s="1">
        <v>46103.995138888888</v>
      </c>
      <c r="G6243" t="s">
        <v>103</v>
      </c>
      <c r="H6243" t="s">
        <v>15</v>
      </c>
      <c r="I6243" t="s">
        <v>16</v>
      </c>
      <c r="J6243">
        <v>4</v>
      </c>
      <c r="K6243" t="str">
        <f>IF(tickets_dataset[[#This Row],[status]] = "Closed", "Yes","No")</f>
        <v>Yes</v>
      </c>
      <c r="L6243" s="2">
        <f t="shared" si="388"/>
        <v>7.9999999998835847</v>
      </c>
      <c r="M6243" t="str">
        <f t="shared" si="389"/>
        <v>No</v>
      </c>
      <c r="N6243" t="str">
        <f t="shared" si="390"/>
        <v>Mar</v>
      </c>
      <c r="O6243" s="2">
        <f t="shared" si="391"/>
        <v>0.33333333332848269</v>
      </c>
      <c r="P6243" t="str">
        <f>VLOOKUP(G6243,Agents!A:E,4,FALSE)</f>
        <v>Team4</v>
      </c>
      <c r="Q6243" t="str">
        <f>VLOOKUP(G6243,Agents!A:E,5,FALSE)</f>
        <v>Senior</v>
      </c>
      <c r="R6243" t="str">
        <f>VLOOKUP(G6243,Agents!A:E,2,FALSE)</f>
        <v>Night</v>
      </c>
    </row>
    <row r="6244" spans="1:18" x14ac:dyDescent="0.35">
      <c r="A6244" t="s">
        <v>9876</v>
      </c>
      <c r="B6244" t="s">
        <v>1457</v>
      </c>
      <c r="C6244" t="s">
        <v>22</v>
      </c>
      <c r="D6244" t="s">
        <v>13</v>
      </c>
      <c r="E6244" s="1">
        <v>46092.354861111111</v>
      </c>
      <c r="F6244" s="1">
        <v>46093.604861111111</v>
      </c>
      <c r="G6244" t="s">
        <v>67</v>
      </c>
      <c r="H6244" t="s">
        <v>15</v>
      </c>
      <c r="I6244" t="s">
        <v>16</v>
      </c>
      <c r="J6244">
        <v>4</v>
      </c>
      <c r="K6244" t="str">
        <f>IF(tickets_dataset[[#This Row],[status]] = "Closed", "Yes","No")</f>
        <v>Yes</v>
      </c>
      <c r="L6244" s="2">
        <f t="shared" si="388"/>
        <v>30</v>
      </c>
      <c r="M6244" t="str">
        <f t="shared" si="389"/>
        <v>No</v>
      </c>
      <c r="N6244" t="str">
        <f t="shared" si="390"/>
        <v>Mar</v>
      </c>
      <c r="O6244" s="2">
        <f t="shared" si="391"/>
        <v>1.25</v>
      </c>
      <c r="P6244" t="str">
        <f>VLOOKUP(G6244,Agents!A:E,4,FALSE)</f>
        <v>Team5</v>
      </c>
      <c r="Q6244" t="str">
        <f>VLOOKUP(G6244,Agents!A:E,5,FALSE)</f>
        <v>Junior</v>
      </c>
      <c r="R6244" t="str">
        <f>VLOOKUP(G6244,Agents!A:E,2,FALSE)</f>
        <v>Evening</v>
      </c>
    </row>
    <row r="6245" spans="1:18" x14ac:dyDescent="0.35">
      <c r="A6245" t="s">
        <v>9877</v>
      </c>
      <c r="B6245" t="s">
        <v>9878</v>
      </c>
      <c r="C6245" t="s">
        <v>50</v>
      </c>
      <c r="D6245" t="s">
        <v>13</v>
      </c>
      <c r="E6245" s="1">
        <v>46087.563888888886</v>
      </c>
      <c r="F6245" s="1">
        <v>46087.730555555558</v>
      </c>
      <c r="G6245" t="s">
        <v>159</v>
      </c>
      <c r="H6245" t="s">
        <v>15</v>
      </c>
      <c r="I6245" t="s">
        <v>16</v>
      </c>
      <c r="J6245">
        <v>4</v>
      </c>
      <c r="K6245" t="str">
        <f>IF(tickets_dataset[[#This Row],[status]] = "Closed", "Yes","No")</f>
        <v>Yes</v>
      </c>
      <c r="L6245" s="2">
        <f t="shared" si="388"/>
        <v>4.0000000001164153</v>
      </c>
      <c r="M6245" t="str">
        <f t="shared" si="389"/>
        <v>No</v>
      </c>
      <c r="N6245" t="str">
        <f t="shared" si="390"/>
        <v>Mar</v>
      </c>
      <c r="O6245" s="2">
        <f t="shared" si="391"/>
        <v>0.16666666667151731</v>
      </c>
      <c r="P6245" t="str">
        <f>VLOOKUP(G6245,Agents!A:E,4,FALSE)</f>
        <v>Team4</v>
      </c>
      <c r="Q6245" t="str">
        <f>VLOOKUP(G6245,Agents!A:E,5,FALSE)</f>
        <v>Mid</v>
      </c>
      <c r="R6245" t="str">
        <f>VLOOKUP(G6245,Agents!A:E,2,FALSE)</f>
        <v>Night</v>
      </c>
    </row>
    <row r="6246" spans="1:18" x14ac:dyDescent="0.35">
      <c r="A6246" t="s">
        <v>9879</v>
      </c>
      <c r="B6246" t="s">
        <v>1365</v>
      </c>
      <c r="C6246" t="s">
        <v>50</v>
      </c>
      <c r="D6246" t="s">
        <v>38</v>
      </c>
      <c r="E6246" s="1">
        <v>46083.897222222222</v>
      </c>
      <c r="F6246" s="1">
        <v>46086.647222222222</v>
      </c>
      <c r="G6246" t="s">
        <v>103</v>
      </c>
      <c r="H6246" t="s">
        <v>15</v>
      </c>
      <c r="I6246" t="s">
        <v>16</v>
      </c>
      <c r="J6246">
        <v>5</v>
      </c>
      <c r="K6246" t="str">
        <f>IF(tickets_dataset[[#This Row],[status]] = "Closed", "Yes","No")</f>
        <v>Yes</v>
      </c>
      <c r="L6246" s="2">
        <f t="shared" si="388"/>
        <v>66</v>
      </c>
      <c r="M6246" t="str">
        <f t="shared" si="389"/>
        <v>Yes</v>
      </c>
      <c r="N6246" t="str">
        <f t="shared" si="390"/>
        <v>Mar</v>
      </c>
      <c r="O6246" s="2">
        <f t="shared" si="391"/>
        <v>2.75</v>
      </c>
      <c r="P6246" t="str">
        <f>VLOOKUP(G6246,Agents!A:E,4,FALSE)</f>
        <v>Team4</v>
      </c>
      <c r="Q6246" t="str">
        <f>VLOOKUP(G6246,Agents!A:E,5,FALSE)</f>
        <v>Senior</v>
      </c>
      <c r="R6246" t="str">
        <f>VLOOKUP(G6246,Agents!A:E,2,FALSE)</f>
        <v>Night</v>
      </c>
    </row>
    <row r="6247" spans="1:18" x14ac:dyDescent="0.35">
      <c r="A6247" t="s">
        <v>9880</v>
      </c>
      <c r="B6247" t="s">
        <v>9881</v>
      </c>
      <c r="C6247" t="s">
        <v>22</v>
      </c>
      <c r="D6247" t="s">
        <v>38</v>
      </c>
      <c r="E6247" s="1">
        <v>46084.238194444442</v>
      </c>
      <c r="F6247" s="1">
        <v>46087.029861111114</v>
      </c>
      <c r="G6247" t="s">
        <v>14</v>
      </c>
      <c r="H6247" t="s">
        <v>28</v>
      </c>
      <c r="I6247" t="s">
        <v>16</v>
      </c>
      <c r="J6247">
        <v>4</v>
      </c>
      <c r="K6247" t="str">
        <f>IF(tickets_dataset[[#This Row],[status]] = "Closed", "Yes","No")</f>
        <v>No</v>
      </c>
      <c r="L6247" s="2">
        <f t="shared" si="388"/>
        <v>67.000000000116415</v>
      </c>
      <c r="M6247" t="str">
        <f t="shared" si="389"/>
        <v>Yes</v>
      </c>
      <c r="N6247" t="str">
        <f t="shared" si="390"/>
        <v>Mar</v>
      </c>
      <c r="O6247" s="2">
        <f t="shared" si="391"/>
        <v>2.7916666666715173</v>
      </c>
      <c r="P6247" t="str">
        <f>VLOOKUP(G6247,Agents!A:E,4,FALSE)</f>
        <v>Team1</v>
      </c>
      <c r="Q6247" t="str">
        <f>VLOOKUP(G6247,Agents!A:E,5,FALSE)</f>
        <v>Senior</v>
      </c>
      <c r="R6247" t="str">
        <f>VLOOKUP(G6247,Agents!A:E,2,FALSE)</f>
        <v>Morning</v>
      </c>
    </row>
    <row r="6248" spans="1:18" x14ac:dyDescent="0.35">
      <c r="A6248" t="s">
        <v>9882</v>
      </c>
      <c r="B6248" t="s">
        <v>7737</v>
      </c>
      <c r="C6248" t="s">
        <v>76</v>
      </c>
      <c r="D6248" t="s">
        <v>13</v>
      </c>
      <c r="E6248" s="1">
        <v>46034.84652777778</v>
      </c>
      <c r="F6248" s="1">
        <v>46036.638194444444</v>
      </c>
      <c r="G6248" t="s">
        <v>183</v>
      </c>
      <c r="H6248" t="s">
        <v>15</v>
      </c>
      <c r="I6248" t="s">
        <v>16</v>
      </c>
      <c r="J6248">
        <v>4</v>
      </c>
      <c r="K6248" t="str">
        <f>IF(tickets_dataset[[#This Row],[status]] = "Closed", "Yes","No")</f>
        <v>Yes</v>
      </c>
      <c r="L6248" s="2">
        <f t="shared" si="388"/>
        <v>42.999999999941792</v>
      </c>
      <c r="M6248" t="str">
        <f t="shared" si="389"/>
        <v>No</v>
      </c>
      <c r="N6248" t="str">
        <f t="shared" si="390"/>
        <v>Jan</v>
      </c>
      <c r="O6248" s="2">
        <f t="shared" si="391"/>
        <v>1.7916666666642413</v>
      </c>
      <c r="P6248" t="str">
        <f>VLOOKUP(G6248,Agents!A:E,4,FALSE)</f>
        <v>Team3</v>
      </c>
      <c r="Q6248" t="str">
        <f>VLOOKUP(G6248,Agents!A:E,5,FALSE)</f>
        <v>Senior</v>
      </c>
      <c r="R6248" t="str">
        <f>VLOOKUP(G6248,Agents!A:E,2,FALSE)</f>
        <v>Night</v>
      </c>
    </row>
    <row r="6249" spans="1:18" x14ac:dyDescent="0.35">
      <c r="A6249" t="s">
        <v>9883</v>
      </c>
      <c r="B6249" t="s">
        <v>6186</v>
      </c>
      <c r="C6249" t="s">
        <v>12</v>
      </c>
      <c r="D6249" t="s">
        <v>13</v>
      </c>
      <c r="E6249" s="1">
        <v>46030.031944444447</v>
      </c>
      <c r="F6249" s="1">
        <v>46031.323611111111</v>
      </c>
      <c r="G6249" t="s">
        <v>91</v>
      </c>
      <c r="H6249" t="s">
        <v>15</v>
      </c>
      <c r="I6249" t="s">
        <v>16</v>
      </c>
      <c r="J6249">
        <v>4</v>
      </c>
      <c r="K6249" t="str">
        <f>IF(tickets_dataset[[#This Row],[status]] = "Closed", "Yes","No")</f>
        <v>Yes</v>
      </c>
      <c r="L6249" s="2">
        <f t="shared" si="388"/>
        <v>30.999999999941792</v>
      </c>
      <c r="M6249" t="str">
        <f t="shared" si="389"/>
        <v>No</v>
      </c>
      <c r="N6249" t="str">
        <f t="shared" si="390"/>
        <v>Jan</v>
      </c>
      <c r="O6249" s="2">
        <f t="shared" si="391"/>
        <v>1.2916666666642413</v>
      </c>
      <c r="P6249" t="str">
        <f>VLOOKUP(G6249,Agents!A:E,4,FALSE)</f>
        <v>Team5</v>
      </c>
      <c r="Q6249" t="str">
        <f>VLOOKUP(G6249,Agents!A:E,5,FALSE)</f>
        <v>Mid</v>
      </c>
      <c r="R6249" t="str">
        <f>VLOOKUP(G6249,Agents!A:E,2,FALSE)</f>
        <v>Night</v>
      </c>
    </row>
    <row r="6250" spans="1:18" x14ac:dyDescent="0.35">
      <c r="A6250" t="s">
        <v>9884</v>
      </c>
      <c r="B6250" t="s">
        <v>9885</v>
      </c>
      <c r="C6250" t="s">
        <v>76</v>
      </c>
      <c r="D6250" t="s">
        <v>38</v>
      </c>
      <c r="E6250" s="1">
        <v>46064.788888888892</v>
      </c>
      <c r="F6250" s="1">
        <v>46068.163888888892</v>
      </c>
      <c r="G6250" t="s">
        <v>131</v>
      </c>
      <c r="H6250" t="s">
        <v>15</v>
      </c>
      <c r="I6250" t="s">
        <v>16</v>
      </c>
      <c r="J6250">
        <v>4</v>
      </c>
      <c r="K6250" t="str">
        <f>IF(tickets_dataset[[#This Row],[status]] = "Closed", "Yes","No")</f>
        <v>Yes</v>
      </c>
      <c r="L6250" s="2">
        <f t="shared" si="388"/>
        <v>81</v>
      </c>
      <c r="M6250" t="str">
        <f t="shared" si="389"/>
        <v>Yes</v>
      </c>
      <c r="N6250" t="str">
        <f t="shared" si="390"/>
        <v>Feb</v>
      </c>
      <c r="O6250" s="2">
        <f t="shared" si="391"/>
        <v>3.375</v>
      </c>
      <c r="P6250" t="str">
        <f>VLOOKUP(G6250,Agents!A:E,4,FALSE)</f>
        <v>Team4</v>
      </c>
      <c r="Q6250" t="str">
        <f>VLOOKUP(G6250,Agents!A:E,5,FALSE)</f>
        <v>Junior</v>
      </c>
      <c r="R6250" t="str">
        <f>VLOOKUP(G6250,Agents!A:E,2,FALSE)</f>
        <v>Night</v>
      </c>
    </row>
    <row r="6251" spans="1:18" x14ac:dyDescent="0.35">
      <c r="A6251" t="s">
        <v>9886</v>
      </c>
      <c r="B6251" t="s">
        <v>9887</v>
      </c>
      <c r="C6251" t="s">
        <v>22</v>
      </c>
      <c r="D6251" t="s">
        <v>26</v>
      </c>
      <c r="E6251" s="1">
        <v>46108.015277777777</v>
      </c>
      <c r="F6251" s="1">
        <v>46109.723611111112</v>
      </c>
      <c r="G6251" t="s">
        <v>311</v>
      </c>
      <c r="H6251" t="s">
        <v>15</v>
      </c>
      <c r="I6251" t="s">
        <v>16</v>
      </c>
      <c r="J6251">
        <v>4</v>
      </c>
      <c r="K6251" t="str">
        <f>IF(tickets_dataset[[#This Row],[status]] = "Closed", "Yes","No")</f>
        <v>Yes</v>
      </c>
      <c r="L6251" s="2">
        <f t="shared" si="388"/>
        <v>41.000000000058208</v>
      </c>
      <c r="M6251" t="str">
        <f t="shared" si="389"/>
        <v>No</v>
      </c>
      <c r="N6251" t="str">
        <f t="shared" si="390"/>
        <v>Mar</v>
      </c>
      <c r="O6251" s="2">
        <f t="shared" si="391"/>
        <v>1.7083333333357587</v>
      </c>
      <c r="P6251" t="str">
        <f>VLOOKUP(G6251,Agents!A:E,4,FALSE)</f>
        <v>Team5</v>
      </c>
      <c r="Q6251" t="str">
        <f>VLOOKUP(G6251,Agents!A:E,5,FALSE)</f>
        <v>Senior</v>
      </c>
      <c r="R6251" t="str">
        <f>VLOOKUP(G6251,Agents!A:E,2,FALSE)</f>
        <v>Evening</v>
      </c>
    </row>
    <row r="6252" spans="1:18" x14ac:dyDescent="0.35">
      <c r="A6252" t="s">
        <v>9888</v>
      </c>
      <c r="B6252" t="s">
        <v>6938</v>
      </c>
      <c r="C6252" t="s">
        <v>76</v>
      </c>
      <c r="D6252" t="s">
        <v>13</v>
      </c>
      <c r="E6252" s="1">
        <v>46056.549305555556</v>
      </c>
      <c r="F6252" s="1">
        <v>46056.674305555556</v>
      </c>
      <c r="G6252" t="s">
        <v>156</v>
      </c>
      <c r="H6252" t="s">
        <v>15</v>
      </c>
      <c r="I6252" t="s">
        <v>16</v>
      </c>
      <c r="J6252">
        <v>3</v>
      </c>
      <c r="K6252" t="str">
        <f>IF(tickets_dataset[[#This Row],[status]] = "Closed", "Yes","No")</f>
        <v>Yes</v>
      </c>
      <c r="L6252" s="2">
        <f t="shared" si="388"/>
        <v>3</v>
      </c>
      <c r="M6252" t="str">
        <f t="shared" si="389"/>
        <v>No</v>
      </c>
      <c r="N6252" t="str">
        <f t="shared" si="390"/>
        <v>Feb</v>
      </c>
      <c r="O6252" s="2">
        <f t="shared" si="391"/>
        <v>0.125</v>
      </c>
      <c r="P6252" t="str">
        <f>VLOOKUP(G6252,Agents!A:E,4,FALSE)</f>
        <v>Team3</v>
      </c>
      <c r="Q6252" t="str">
        <f>VLOOKUP(G6252,Agents!A:E,5,FALSE)</f>
        <v>Mid</v>
      </c>
      <c r="R6252" t="str">
        <f>VLOOKUP(G6252,Agents!A:E,2,FALSE)</f>
        <v>Evening</v>
      </c>
    </row>
    <row r="6253" spans="1:18" x14ac:dyDescent="0.35">
      <c r="A6253" t="s">
        <v>9889</v>
      </c>
      <c r="B6253" t="s">
        <v>3234</v>
      </c>
      <c r="C6253" t="s">
        <v>50</v>
      </c>
      <c r="D6253" t="s">
        <v>38</v>
      </c>
      <c r="E6253" s="1">
        <v>46108.23541666667</v>
      </c>
      <c r="F6253" s="1">
        <v>46110.73541666667</v>
      </c>
      <c r="G6253" t="s">
        <v>19</v>
      </c>
      <c r="H6253" t="s">
        <v>15</v>
      </c>
      <c r="I6253" t="s">
        <v>16</v>
      </c>
      <c r="J6253">
        <v>4</v>
      </c>
      <c r="K6253" t="str">
        <f>IF(tickets_dataset[[#This Row],[status]] = "Closed", "Yes","No")</f>
        <v>Yes</v>
      </c>
      <c r="L6253" s="2">
        <f t="shared" si="388"/>
        <v>60</v>
      </c>
      <c r="M6253" t="str">
        <f t="shared" si="389"/>
        <v>Yes</v>
      </c>
      <c r="N6253" t="str">
        <f t="shared" si="390"/>
        <v>Mar</v>
      </c>
      <c r="O6253" s="2">
        <f t="shared" si="391"/>
        <v>2.5</v>
      </c>
      <c r="P6253" t="str">
        <f>VLOOKUP(G6253,Agents!A:E,4,FALSE)</f>
        <v>Team4</v>
      </c>
      <c r="Q6253" t="str">
        <f>VLOOKUP(G6253,Agents!A:E,5,FALSE)</f>
        <v>Senior</v>
      </c>
      <c r="R6253" t="str">
        <f>VLOOKUP(G6253,Agents!A:E,2,FALSE)</f>
        <v>Evening</v>
      </c>
    </row>
    <row r="6254" spans="1:18" x14ac:dyDescent="0.35">
      <c r="A6254" t="s">
        <v>9890</v>
      </c>
      <c r="B6254" t="s">
        <v>9891</v>
      </c>
      <c r="C6254" t="s">
        <v>34</v>
      </c>
      <c r="D6254" t="s">
        <v>38</v>
      </c>
      <c r="E6254" s="1">
        <v>46062.366666666669</v>
      </c>
      <c r="F6254" s="1">
        <v>46066.283333333333</v>
      </c>
      <c r="G6254" t="s">
        <v>140</v>
      </c>
      <c r="H6254" t="s">
        <v>15</v>
      </c>
      <c r="I6254" t="s">
        <v>68</v>
      </c>
      <c r="J6254">
        <v>3</v>
      </c>
      <c r="K6254" t="str">
        <f>IF(tickets_dataset[[#This Row],[status]] = "Closed", "Yes","No")</f>
        <v>Yes</v>
      </c>
      <c r="L6254" s="2">
        <f t="shared" si="388"/>
        <v>93.999999999941792</v>
      </c>
      <c r="M6254" t="str">
        <f t="shared" si="389"/>
        <v>Yes</v>
      </c>
      <c r="N6254" t="str">
        <f t="shared" si="390"/>
        <v>Feb</v>
      </c>
      <c r="O6254" s="2">
        <f t="shared" si="391"/>
        <v>3.9166666666642413</v>
      </c>
      <c r="P6254" t="str">
        <f>VLOOKUP(G6254,Agents!A:E,4,FALSE)</f>
        <v>Team1</v>
      </c>
      <c r="Q6254" t="str">
        <f>VLOOKUP(G6254,Agents!A:E,5,FALSE)</f>
        <v>Junior</v>
      </c>
      <c r="R6254" t="str">
        <f>VLOOKUP(G6254,Agents!A:E,2,FALSE)</f>
        <v>Morning</v>
      </c>
    </row>
    <row r="6255" spans="1:18" x14ac:dyDescent="0.35">
      <c r="A6255" t="s">
        <v>9892</v>
      </c>
      <c r="B6255" t="s">
        <v>7534</v>
      </c>
      <c r="C6255" t="s">
        <v>76</v>
      </c>
      <c r="D6255" t="s">
        <v>26</v>
      </c>
      <c r="E6255" s="1">
        <v>46101.223611111112</v>
      </c>
      <c r="F6255" s="1">
        <v>46103.348611111112</v>
      </c>
      <c r="G6255" t="s">
        <v>282</v>
      </c>
      <c r="H6255" t="s">
        <v>15</v>
      </c>
      <c r="I6255" t="s">
        <v>16</v>
      </c>
      <c r="J6255">
        <v>5</v>
      </c>
      <c r="K6255" t="str">
        <f>IF(tickets_dataset[[#This Row],[status]] = "Closed", "Yes","No")</f>
        <v>Yes</v>
      </c>
      <c r="L6255" s="2">
        <f t="shared" si="388"/>
        <v>51</v>
      </c>
      <c r="M6255" t="str">
        <f t="shared" si="389"/>
        <v>Yes</v>
      </c>
      <c r="N6255" t="str">
        <f t="shared" si="390"/>
        <v>Mar</v>
      </c>
      <c r="O6255" s="2">
        <f t="shared" si="391"/>
        <v>2.125</v>
      </c>
      <c r="P6255" t="str">
        <f>VLOOKUP(G6255,Agents!A:E,4,FALSE)</f>
        <v>Team4</v>
      </c>
      <c r="Q6255" t="str">
        <f>VLOOKUP(G6255,Agents!A:E,5,FALSE)</f>
        <v>Mid</v>
      </c>
      <c r="R6255" t="str">
        <f>VLOOKUP(G6255,Agents!A:E,2,FALSE)</f>
        <v>Morning</v>
      </c>
    </row>
    <row r="6256" spans="1:18" x14ac:dyDescent="0.35">
      <c r="A6256" t="s">
        <v>9893</v>
      </c>
      <c r="B6256" t="s">
        <v>9894</v>
      </c>
      <c r="C6256" t="s">
        <v>22</v>
      </c>
      <c r="D6256" t="s">
        <v>38</v>
      </c>
      <c r="E6256" s="1">
        <v>46053.065972222219</v>
      </c>
      <c r="F6256" s="1">
        <v>46056.690972222219</v>
      </c>
      <c r="G6256" t="s">
        <v>357</v>
      </c>
      <c r="H6256" t="s">
        <v>15</v>
      </c>
      <c r="I6256" t="s">
        <v>16</v>
      </c>
      <c r="J6256">
        <v>3</v>
      </c>
      <c r="K6256" t="str">
        <f>IF(tickets_dataset[[#This Row],[status]] = "Closed", "Yes","No")</f>
        <v>Yes</v>
      </c>
      <c r="L6256" s="2">
        <f t="shared" si="388"/>
        <v>87</v>
      </c>
      <c r="M6256" t="str">
        <f t="shared" si="389"/>
        <v>Yes</v>
      </c>
      <c r="N6256" t="str">
        <f t="shared" si="390"/>
        <v>Jan</v>
      </c>
      <c r="O6256" s="2">
        <f t="shared" si="391"/>
        <v>3.625</v>
      </c>
      <c r="P6256" t="str">
        <f>VLOOKUP(G6256,Agents!A:E,4,FALSE)</f>
        <v>Team1</v>
      </c>
      <c r="Q6256" t="str">
        <f>VLOOKUP(G6256,Agents!A:E,5,FALSE)</f>
        <v>Mid</v>
      </c>
      <c r="R6256" t="str">
        <f>VLOOKUP(G6256,Agents!A:E,2,FALSE)</f>
        <v>Morning</v>
      </c>
    </row>
    <row r="6257" spans="1:18" x14ac:dyDescent="0.35">
      <c r="A6257" t="s">
        <v>9895</v>
      </c>
      <c r="B6257" t="s">
        <v>1881</v>
      </c>
      <c r="C6257" t="s">
        <v>50</v>
      </c>
      <c r="D6257" t="s">
        <v>26</v>
      </c>
      <c r="E6257" s="1">
        <v>46101.663194444445</v>
      </c>
      <c r="F6257" s="1">
        <v>46103.246527777781</v>
      </c>
      <c r="G6257" t="s">
        <v>128</v>
      </c>
      <c r="H6257" t="s">
        <v>15</v>
      </c>
      <c r="I6257" t="s">
        <v>16</v>
      </c>
      <c r="J6257">
        <v>4</v>
      </c>
      <c r="K6257" t="str">
        <f>IF(tickets_dataset[[#This Row],[status]] = "Closed", "Yes","No")</f>
        <v>Yes</v>
      </c>
      <c r="L6257" s="2">
        <f t="shared" si="388"/>
        <v>38.000000000058208</v>
      </c>
      <c r="M6257" t="str">
        <f t="shared" si="389"/>
        <v>No</v>
      </c>
      <c r="N6257" t="str">
        <f t="shared" si="390"/>
        <v>Mar</v>
      </c>
      <c r="O6257" s="2">
        <f t="shared" si="391"/>
        <v>1.5833333333357587</v>
      </c>
      <c r="P6257" t="str">
        <f>VLOOKUP(G6257,Agents!A:E,4,FALSE)</f>
        <v>Team4</v>
      </c>
      <c r="Q6257" t="str">
        <f>VLOOKUP(G6257,Agents!A:E,5,FALSE)</f>
        <v>Mid</v>
      </c>
      <c r="R6257" t="str">
        <f>VLOOKUP(G6257,Agents!A:E,2,FALSE)</f>
        <v>Night</v>
      </c>
    </row>
    <row r="6258" spans="1:18" x14ac:dyDescent="0.35">
      <c r="A6258" t="s">
        <v>9896</v>
      </c>
      <c r="B6258" t="s">
        <v>7209</v>
      </c>
      <c r="C6258" t="s">
        <v>76</v>
      </c>
      <c r="D6258" t="s">
        <v>13</v>
      </c>
      <c r="E6258" s="1">
        <v>46065.201388888891</v>
      </c>
      <c r="F6258" s="1">
        <v>46065.534722222219</v>
      </c>
      <c r="G6258" t="s">
        <v>234</v>
      </c>
      <c r="H6258" t="s">
        <v>15</v>
      </c>
      <c r="I6258" t="s">
        <v>16</v>
      </c>
      <c r="J6258">
        <v>4</v>
      </c>
      <c r="K6258" t="str">
        <f>IF(tickets_dataset[[#This Row],[status]] = "Closed", "Yes","No")</f>
        <v>Yes</v>
      </c>
      <c r="L6258" s="2">
        <f t="shared" si="388"/>
        <v>7.9999999998835847</v>
      </c>
      <c r="M6258" t="str">
        <f t="shared" si="389"/>
        <v>No</v>
      </c>
      <c r="N6258" t="str">
        <f t="shared" si="390"/>
        <v>Feb</v>
      </c>
      <c r="O6258" s="2">
        <f t="shared" si="391"/>
        <v>0.33333333332848269</v>
      </c>
      <c r="P6258" t="str">
        <f>VLOOKUP(G6258,Agents!A:E,4,FALSE)</f>
        <v>Team5</v>
      </c>
      <c r="Q6258" t="str">
        <f>VLOOKUP(G6258,Agents!A:E,5,FALSE)</f>
        <v>Senior</v>
      </c>
      <c r="R6258" t="str">
        <f>VLOOKUP(G6258,Agents!A:E,2,FALSE)</f>
        <v>Night</v>
      </c>
    </row>
    <row r="6259" spans="1:18" x14ac:dyDescent="0.35">
      <c r="A6259" t="s">
        <v>9897</v>
      </c>
      <c r="B6259" t="s">
        <v>2031</v>
      </c>
      <c r="C6259" t="s">
        <v>50</v>
      </c>
      <c r="D6259" t="s">
        <v>26</v>
      </c>
      <c r="E6259" s="1">
        <v>46073.306944444441</v>
      </c>
      <c r="F6259" s="1">
        <v>46074.973611111112</v>
      </c>
      <c r="G6259" t="s">
        <v>190</v>
      </c>
      <c r="H6259" t="s">
        <v>15</v>
      </c>
      <c r="I6259" t="s">
        <v>16</v>
      </c>
      <c r="J6259">
        <v>4</v>
      </c>
      <c r="K6259" t="str">
        <f>IF(tickets_dataset[[#This Row],[status]] = "Closed", "Yes","No")</f>
        <v>Yes</v>
      </c>
      <c r="L6259" s="2">
        <f t="shared" si="388"/>
        <v>40.000000000116415</v>
      </c>
      <c r="M6259" t="str">
        <f t="shared" si="389"/>
        <v>No</v>
      </c>
      <c r="N6259" t="str">
        <f t="shared" si="390"/>
        <v>Feb</v>
      </c>
      <c r="O6259" s="2">
        <f t="shared" si="391"/>
        <v>1.6666666666715173</v>
      </c>
      <c r="P6259" t="str">
        <f>VLOOKUP(G6259,Agents!A:E,4,FALSE)</f>
        <v>Team1</v>
      </c>
      <c r="Q6259" t="str">
        <f>VLOOKUP(G6259,Agents!A:E,5,FALSE)</f>
        <v>Senior</v>
      </c>
      <c r="R6259" t="str">
        <f>VLOOKUP(G6259,Agents!A:E,2,FALSE)</f>
        <v>Night</v>
      </c>
    </row>
    <row r="6260" spans="1:18" x14ac:dyDescent="0.35">
      <c r="A6260" t="s">
        <v>9898</v>
      </c>
      <c r="B6260" t="s">
        <v>9899</v>
      </c>
      <c r="C6260" t="s">
        <v>50</v>
      </c>
      <c r="D6260" t="s">
        <v>38</v>
      </c>
      <c r="E6260" s="1">
        <v>46099.484722222223</v>
      </c>
      <c r="F6260" s="1">
        <v>46101.276388888888</v>
      </c>
      <c r="G6260" t="s">
        <v>131</v>
      </c>
      <c r="H6260" t="s">
        <v>15</v>
      </c>
      <c r="I6260" t="s">
        <v>16</v>
      </c>
      <c r="J6260">
        <v>4</v>
      </c>
      <c r="K6260" t="str">
        <f>IF(tickets_dataset[[#This Row],[status]] = "Closed", "Yes","No")</f>
        <v>Yes</v>
      </c>
      <c r="L6260" s="2">
        <f t="shared" si="388"/>
        <v>42.999999999941792</v>
      </c>
      <c r="M6260" t="str">
        <f t="shared" si="389"/>
        <v>No</v>
      </c>
      <c r="N6260" t="str">
        <f t="shared" si="390"/>
        <v>Mar</v>
      </c>
      <c r="O6260" s="2">
        <f t="shared" si="391"/>
        <v>1.7916666666642413</v>
      </c>
      <c r="P6260" t="str">
        <f>VLOOKUP(G6260,Agents!A:E,4,FALSE)</f>
        <v>Team4</v>
      </c>
      <c r="Q6260" t="str">
        <f>VLOOKUP(G6260,Agents!A:E,5,FALSE)</f>
        <v>Junior</v>
      </c>
      <c r="R6260" t="str">
        <f>VLOOKUP(G6260,Agents!A:E,2,FALSE)</f>
        <v>Night</v>
      </c>
    </row>
    <row r="6261" spans="1:18" x14ac:dyDescent="0.35">
      <c r="A6261" t="s">
        <v>9900</v>
      </c>
      <c r="B6261" t="s">
        <v>9901</v>
      </c>
      <c r="C6261" t="s">
        <v>12</v>
      </c>
      <c r="D6261" t="s">
        <v>26</v>
      </c>
      <c r="E6261" s="1">
        <v>46060.076388888891</v>
      </c>
      <c r="F6261" s="1">
        <v>46061.701388888891</v>
      </c>
      <c r="G6261" t="s">
        <v>53</v>
      </c>
      <c r="H6261" t="s">
        <v>28</v>
      </c>
      <c r="I6261" t="s">
        <v>16</v>
      </c>
      <c r="J6261">
        <v>5</v>
      </c>
      <c r="K6261" t="str">
        <f>IF(tickets_dataset[[#This Row],[status]] = "Closed", "Yes","No")</f>
        <v>No</v>
      </c>
      <c r="L6261" s="2">
        <f t="shared" si="388"/>
        <v>39</v>
      </c>
      <c r="M6261" t="str">
        <f t="shared" si="389"/>
        <v>No</v>
      </c>
      <c r="N6261" t="str">
        <f t="shared" si="390"/>
        <v>Feb</v>
      </c>
      <c r="O6261" s="2">
        <f t="shared" si="391"/>
        <v>1.625</v>
      </c>
      <c r="P6261" t="str">
        <f>VLOOKUP(G6261,Agents!A:E,4,FALSE)</f>
        <v>Team1</v>
      </c>
      <c r="Q6261" t="str">
        <f>VLOOKUP(G6261,Agents!A:E,5,FALSE)</f>
        <v>Junior</v>
      </c>
      <c r="R6261" t="str">
        <f>VLOOKUP(G6261,Agents!A:E,2,FALSE)</f>
        <v>Night</v>
      </c>
    </row>
    <row r="6262" spans="1:18" x14ac:dyDescent="0.35">
      <c r="A6262" t="s">
        <v>9902</v>
      </c>
      <c r="B6262" t="s">
        <v>5722</v>
      </c>
      <c r="C6262" t="s">
        <v>22</v>
      </c>
      <c r="D6262" t="s">
        <v>13</v>
      </c>
      <c r="E6262" s="1">
        <v>46057.175000000003</v>
      </c>
      <c r="F6262" s="1">
        <v>46057.3</v>
      </c>
      <c r="G6262" t="s">
        <v>80</v>
      </c>
      <c r="H6262" t="s">
        <v>15</v>
      </c>
      <c r="I6262" t="s">
        <v>68</v>
      </c>
      <c r="J6262">
        <v>3</v>
      </c>
      <c r="K6262" t="str">
        <f>IF(tickets_dataset[[#This Row],[status]] = "Closed", "Yes","No")</f>
        <v>Yes</v>
      </c>
      <c r="L6262" s="2">
        <f t="shared" si="388"/>
        <v>3</v>
      </c>
      <c r="M6262" t="str">
        <f t="shared" si="389"/>
        <v>No</v>
      </c>
      <c r="N6262" t="str">
        <f t="shared" si="390"/>
        <v>Feb</v>
      </c>
      <c r="O6262" s="2">
        <f t="shared" si="391"/>
        <v>0.125</v>
      </c>
      <c r="P6262" t="str">
        <f>VLOOKUP(G6262,Agents!A:E,4,FALSE)</f>
        <v>Team3</v>
      </c>
      <c r="Q6262" t="str">
        <f>VLOOKUP(G6262,Agents!A:E,5,FALSE)</f>
        <v>Junior</v>
      </c>
      <c r="R6262" t="str">
        <f>VLOOKUP(G6262,Agents!A:E,2,FALSE)</f>
        <v>Evening</v>
      </c>
    </row>
    <row r="6263" spans="1:18" x14ac:dyDescent="0.35">
      <c r="A6263" t="s">
        <v>9903</v>
      </c>
      <c r="B6263" t="s">
        <v>918</v>
      </c>
      <c r="C6263" t="s">
        <v>76</v>
      </c>
      <c r="D6263" t="s">
        <v>13</v>
      </c>
      <c r="E6263" s="1">
        <v>46097.574305555558</v>
      </c>
      <c r="F6263" s="1">
        <v>46098.157638888886</v>
      </c>
      <c r="G6263" t="s">
        <v>422</v>
      </c>
      <c r="H6263" t="s">
        <v>15</v>
      </c>
      <c r="I6263" t="s">
        <v>16</v>
      </c>
      <c r="J6263">
        <v>4</v>
      </c>
      <c r="K6263" t="str">
        <f>IF(tickets_dataset[[#This Row],[status]] = "Closed", "Yes","No")</f>
        <v>Yes</v>
      </c>
      <c r="L6263" s="2">
        <f t="shared" si="388"/>
        <v>13.999999999883585</v>
      </c>
      <c r="M6263" t="str">
        <f t="shared" si="389"/>
        <v>No</v>
      </c>
      <c r="N6263" t="str">
        <f t="shared" si="390"/>
        <v>Mar</v>
      </c>
      <c r="O6263" s="2">
        <f t="shared" si="391"/>
        <v>0.58333333332848269</v>
      </c>
      <c r="P6263" t="str">
        <f>VLOOKUP(G6263,Agents!A:E,4,FALSE)</f>
        <v>Team5</v>
      </c>
      <c r="Q6263" t="str">
        <f>VLOOKUP(G6263,Agents!A:E,5,FALSE)</f>
        <v>Mid</v>
      </c>
      <c r="R6263" t="str">
        <f>VLOOKUP(G6263,Agents!A:E,2,FALSE)</f>
        <v>Evening</v>
      </c>
    </row>
    <row r="6264" spans="1:18" x14ac:dyDescent="0.35">
      <c r="A6264" t="s">
        <v>9904</v>
      </c>
      <c r="B6264" t="s">
        <v>8382</v>
      </c>
      <c r="C6264" t="s">
        <v>50</v>
      </c>
      <c r="D6264" t="s">
        <v>26</v>
      </c>
      <c r="E6264" s="1">
        <v>46082.043749999997</v>
      </c>
      <c r="F6264" s="1">
        <v>46082.710416666669</v>
      </c>
      <c r="G6264" t="s">
        <v>19</v>
      </c>
      <c r="H6264" t="s">
        <v>15</v>
      </c>
      <c r="I6264" t="s">
        <v>16</v>
      </c>
      <c r="J6264">
        <v>4</v>
      </c>
      <c r="K6264" t="str">
        <f>IF(tickets_dataset[[#This Row],[status]] = "Closed", "Yes","No")</f>
        <v>Yes</v>
      </c>
      <c r="L6264" s="2">
        <f t="shared" si="388"/>
        <v>16.000000000116415</v>
      </c>
      <c r="M6264" t="str">
        <f t="shared" si="389"/>
        <v>No</v>
      </c>
      <c r="N6264" t="str">
        <f t="shared" si="390"/>
        <v>Mar</v>
      </c>
      <c r="O6264" s="2">
        <f t="shared" si="391"/>
        <v>0.66666666667151731</v>
      </c>
      <c r="P6264" t="str">
        <f>VLOOKUP(G6264,Agents!A:E,4,FALSE)</f>
        <v>Team4</v>
      </c>
      <c r="Q6264" t="str">
        <f>VLOOKUP(G6264,Agents!A:E,5,FALSE)</f>
        <v>Senior</v>
      </c>
      <c r="R6264" t="str">
        <f>VLOOKUP(G6264,Agents!A:E,2,FALSE)</f>
        <v>Evening</v>
      </c>
    </row>
    <row r="6265" spans="1:18" x14ac:dyDescent="0.35">
      <c r="A6265" t="s">
        <v>9905</v>
      </c>
      <c r="B6265" t="s">
        <v>5047</v>
      </c>
      <c r="C6265" t="s">
        <v>50</v>
      </c>
      <c r="D6265" t="s">
        <v>38</v>
      </c>
      <c r="E6265" s="1">
        <v>46089.648611111108</v>
      </c>
      <c r="F6265" s="1">
        <v>46092.148611111108</v>
      </c>
      <c r="G6265" t="s">
        <v>77</v>
      </c>
      <c r="H6265" t="s">
        <v>15</v>
      </c>
      <c r="I6265" t="s">
        <v>16</v>
      </c>
      <c r="J6265">
        <v>4</v>
      </c>
      <c r="K6265" t="str">
        <f>IF(tickets_dataset[[#This Row],[status]] = "Closed", "Yes","No")</f>
        <v>Yes</v>
      </c>
      <c r="L6265" s="2">
        <f t="shared" si="388"/>
        <v>60</v>
      </c>
      <c r="M6265" t="str">
        <f t="shared" si="389"/>
        <v>Yes</v>
      </c>
      <c r="N6265" t="str">
        <f t="shared" si="390"/>
        <v>Mar</v>
      </c>
      <c r="O6265" s="2">
        <f t="shared" si="391"/>
        <v>2.5</v>
      </c>
      <c r="P6265" t="str">
        <f>VLOOKUP(G6265,Agents!A:E,4,FALSE)</f>
        <v>Team5</v>
      </c>
      <c r="Q6265" t="str">
        <f>VLOOKUP(G6265,Agents!A:E,5,FALSE)</f>
        <v>Junior</v>
      </c>
      <c r="R6265" t="str">
        <f>VLOOKUP(G6265,Agents!A:E,2,FALSE)</f>
        <v>Evening</v>
      </c>
    </row>
    <row r="6266" spans="1:18" x14ac:dyDescent="0.35">
      <c r="A6266" t="s">
        <v>9906</v>
      </c>
      <c r="B6266" t="s">
        <v>3168</v>
      </c>
      <c r="C6266" t="s">
        <v>76</v>
      </c>
      <c r="D6266" t="s">
        <v>38</v>
      </c>
      <c r="E6266" s="1">
        <v>46081.845138888886</v>
      </c>
      <c r="F6266" s="1">
        <v>46084.386805555558</v>
      </c>
      <c r="G6266" t="s">
        <v>311</v>
      </c>
      <c r="H6266" t="s">
        <v>15</v>
      </c>
      <c r="I6266" t="s">
        <v>16</v>
      </c>
      <c r="J6266">
        <v>3</v>
      </c>
      <c r="K6266" t="str">
        <f>IF(tickets_dataset[[#This Row],[status]] = "Closed", "Yes","No")</f>
        <v>Yes</v>
      </c>
      <c r="L6266" s="2">
        <f t="shared" si="388"/>
        <v>61.000000000116415</v>
      </c>
      <c r="M6266" t="str">
        <f t="shared" si="389"/>
        <v>Yes</v>
      </c>
      <c r="N6266" t="str">
        <f t="shared" si="390"/>
        <v>Feb</v>
      </c>
      <c r="O6266" s="2">
        <f t="shared" si="391"/>
        <v>2.5416666666715173</v>
      </c>
      <c r="P6266" t="str">
        <f>VLOOKUP(G6266,Agents!A:E,4,FALSE)</f>
        <v>Team5</v>
      </c>
      <c r="Q6266" t="str">
        <f>VLOOKUP(G6266,Agents!A:E,5,FALSE)</f>
        <v>Senior</v>
      </c>
      <c r="R6266" t="str">
        <f>VLOOKUP(G6266,Agents!A:E,2,FALSE)</f>
        <v>Evening</v>
      </c>
    </row>
    <row r="6267" spans="1:18" x14ac:dyDescent="0.35">
      <c r="A6267" t="s">
        <v>9907</v>
      </c>
      <c r="B6267" t="s">
        <v>2110</v>
      </c>
      <c r="C6267" t="s">
        <v>22</v>
      </c>
      <c r="D6267" t="s">
        <v>38</v>
      </c>
      <c r="E6267" s="1">
        <v>46102.228472222225</v>
      </c>
      <c r="F6267" s="1">
        <v>46104.936805555553</v>
      </c>
      <c r="G6267" t="s">
        <v>67</v>
      </c>
      <c r="H6267" t="s">
        <v>15</v>
      </c>
      <c r="I6267" t="s">
        <v>16</v>
      </c>
      <c r="J6267">
        <v>5</v>
      </c>
      <c r="K6267" t="str">
        <f>IF(tickets_dataset[[#This Row],[status]] = "Closed", "Yes","No")</f>
        <v>Yes</v>
      </c>
      <c r="L6267" s="2">
        <f t="shared" si="388"/>
        <v>64.999999999883585</v>
      </c>
      <c r="M6267" t="str">
        <f t="shared" si="389"/>
        <v>Yes</v>
      </c>
      <c r="N6267" t="str">
        <f t="shared" si="390"/>
        <v>Mar</v>
      </c>
      <c r="O6267" s="2">
        <f t="shared" si="391"/>
        <v>2.7083333333284827</v>
      </c>
      <c r="P6267" t="str">
        <f>VLOOKUP(G6267,Agents!A:E,4,FALSE)</f>
        <v>Team5</v>
      </c>
      <c r="Q6267" t="str">
        <f>VLOOKUP(G6267,Agents!A:E,5,FALSE)</f>
        <v>Junior</v>
      </c>
      <c r="R6267" t="str">
        <f>VLOOKUP(G6267,Agents!A:E,2,FALSE)</f>
        <v>Evening</v>
      </c>
    </row>
    <row r="6268" spans="1:18" x14ac:dyDescent="0.35">
      <c r="A6268" t="s">
        <v>9908</v>
      </c>
      <c r="B6268" t="s">
        <v>6272</v>
      </c>
      <c r="C6268" t="s">
        <v>50</v>
      </c>
      <c r="D6268" t="s">
        <v>13</v>
      </c>
      <c r="E6268" s="1">
        <v>46096.45</v>
      </c>
      <c r="F6268" s="1">
        <v>46097.574999999997</v>
      </c>
      <c r="G6268" t="s">
        <v>199</v>
      </c>
      <c r="H6268" t="s">
        <v>15</v>
      </c>
      <c r="I6268" t="s">
        <v>16</v>
      </c>
      <c r="J6268">
        <v>4</v>
      </c>
      <c r="K6268" t="str">
        <f>IF(tickets_dataset[[#This Row],[status]] = "Closed", "Yes","No")</f>
        <v>Yes</v>
      </c>
      <c r="L6268" s="2">
        <f t="shared" si="388"/>
        <v>27</v>
      </c>
      <c r="M6268" t="str">
        <f t="shared" si="389"/>
        <v>No</v>
      </c>
      <c r="N6268" t="str">
        <f t="shared" si="390"/>
        <v>Mar</v>
      </c>
      <c r="O6268" s="2">
        <f t="shared" si="391"/>
        <v>1.125</v>
      </c>
      <c r="P6268" t="str">
        <f>VLOOKUP(G6268,Agents!A:E,4,FALSE)</f>
        <v>Team1</v>
      </c>
      <c r="Q6268" t="str">
        <f>VLOOKUP(G6268,Agents!A:E,5,FALSE)</f>
        <v>Junior</v>
      </c>
      <c r="R6268" t="str">
        <f>VLOOKUP(G6268,Agents!A:E,2,FALSE)</f>
        <v>Morning</v>
      </c>
    </row>
    <row r="6269" spans="1:18" x14ac:dyDescent="0.35">
      <c r="A6269" t="s">
        <v>9909</v>
      </c>
      <c r="B6269" t="s">
        <v>9910</v>
      </c>
      <c r="C6269" t="s">
        <v>76</v>
      </c>
      <c r="D6269" t="s">
        <v>38</v>
      </c>
      <c r="E6269" s="1">
        <v>46042.211805555555</v>
      </c>
      <c r="F6269" s="1">
        <v>46042.711805555555</v>
      </c>
      <c r="G6269" t="s">
        <v>422</v>
      </c>
      <c r="H6269" t="s">
        <v>15</v>
      </c>
      <c r="I6269" t="s">
        <v>16</v>
      </c>
      <c r="J6269">
        <v>4</v>
      </c>
      <c r="K6269" t="str">
        <f>IF(tickets_dataset[[#This Row],[status]] = "Closed", "Yes","No")</f>
        <v>Yes</v>
      </c>
      <c r="L6269" s="2">
        <f t="shared" si="388"/>
        <v>12</v>
      </c>
      <c r="M6269" t="str">
        <f t="shared" si="389"/>
        <v>No</v>
      </c>
      <c r="N6269" t="str">
        <f t="shared" si="390"/>
        <v>Jan</v>
      </c>
      <c r="O6269" s="2">
        <f t="shared" si="391"/>
        <v>0.5</v>
      </c>
      <c r="P6269" t="str">
        <f>VLOOKUP(G6269,Agents!A:E,4,FALSE)</f>
        <v>Team5</v>
      </c>
      <c r="Q6269" t="str">
        <f>VLOOKUP(G6269,Agents!A:E,5,FALSE)</f>
        <v>Mid</v>
      </c>
      <c r="R6269" t="str">
        <f>VLOOKUP(G6269,Agents!A:E,2,FALSE)</f>
        <v>Evening</v>
      </c>
    </row>
    <row r="6270" spans="1:18" x14ac:dyDescent="0.35">
      <c r="A6270" t="s">
        <v>9911</v>
      </c>
      <c r="B6270" t="s">
        <v>5117</v>
      </c>
      <c r="C6270" t="s">
        <v>12</v>
      </c>
      <c r="D6270" t="s">
        <v>13</v>
      </c>
      <c r="E6270" s="1">
        <v>46056.981249999997</v>
      </c>
      <c r="F6270" s="1">
        <v>46058.689583333333</v>
      </c>
      <c r="G6270" t="s">
        <v>137</v>
      </c>
      <c r="H6270" t="s">
        <v>15</v>
      </c>
      <c r="I6270" t="s">
        <v>16</v>
      </c>
      <c r="J6270">
        <v>4</v>
      </c>
      <c r="K6270" t="str">
        <f>IF(tickets_dataset[[#This Row],[status]] = "Closed", "Yes","No")</f>
        <v>Yes</v>
      </c>
      <c r="L6270" s="2">
        <f t="shared" si="388"/>
        <v>41.000000000058208</v>
      </c>
      <c r="M6270" t="str">
        <f t="shared" si="389"/>
        <v>No</v>
      </c>
      <c r="N6270" t="str">
        <f t="shared" si="390"/>
        <v>Feb</v>
      </c>
      <c r="O6270" s="2">
        <f t="shared" si="391"/>
        <v>1.7083333333357587</v>
      </c>
      <c r="P6270" t="str">
        <f>VLOOKUP(G6270,Agents!A:E,4,FALSE)</f>
        <v>Team5</v>
      </c>
      <c r="Q6270" t="str">
        <f>VLOOKUP(G6270,Agents!A:E,5,FALSE)</f>
        <v>Senior</v>
      </c>
      <c r="R6270" t="str">
        <f>VLOOKUP(G6270,Agents!A:E,2,FALSE)</f>
        <v>Night</v>
      </c>
    </row>
    <row r="6271" spans="1:18" x14ac:dyDescent="0.35">
      <c r="A6271" t="s">
        <v>9912</v>
      </c>
      <c r="B6271" t="s">
        <v>9804</v>
      </c>
      <c r="C6271" t="s">
        <v>50</v>
      </c>
      <c r="D6271" t="s">
        <v>26</v>
      </c>
      <c r="E6271" s="1">
        <v>46059.168749999997</v>
      </c>
      <c r="F6271" s="1">
        <v>46060.335416666669</v>
      </c>
      <c r="G6271" t="s">
        <v>103</v>
      </c>
      <c r="H6271" t="s">
        <v>15</v>
      </c>
      <c r="I6271" t="s">
        <v>16</v>
      </c>
      <c r="J6271">
        <v>3</v>
      </c>
      <c r="K6271" t="str">
        <f>IF(tickets_dataset[[#This Row],[status]] = "Closed", "Yes","No")</f>
        <v>Yes</v>
      </c>
      <c r="L6271" s="2">
        <f t="shared" si="388"/>
        <v>28.000000000116415</v>
      </c>
      <c r="M6271" t="str">
        <f t="shared" si="389"/>
        <v>No</v>
      </c>
      <c r="N6271" t="str">
        <f t="shared" si="390"/>
        <v>Feb</v>
      </c>
      <c r="O6271" s="2">
        <f t="shared" si="391"/>
        <v>1.1666666666715173</v>
      </c>
      <c r="P6271" t="str">
        <f>VLOOKUP(G6271,Agents!A:E,4,FALSE)</f>
        <v>Team4</v>
      </c>
      <c r="Q6271" t="str">
        <f>VLOOKUP(G6271,Agents!A:E,5,FALSE)</f>
        <v>Senior</v>
      </c>
      <c r="R6271" t="str">
        <f>VLOOKUP(G6271,Agents!A:E,2,FALSE)</f>
        <v>Night</v>
      </c>
    </row>
    <row r="6272" spans="1:18" x14ac:dyDescent="0.35">
      <c r="A6272" t="s">
        <v>9913</v>
      </c>
      <c r="B6272" t="s">
        <v>4544</v>
      </c>
      <c r="C6272" t="s">
        <v>12</v>
      </c>
      <c r="D6272" t="s">
        <v>13</v>
      </c>
      <c r="E6272" s="1">
        <v>46050.227777777778</v>
      </c>
      <c r="F6272" s="1">
        <v>46050.811111111114</v>
      </c>
      <c r="G6272" t="s">
        <v>211</v>
      </c>
      <c r="H6272" t="s">
        <v>15</v>
      </c>
      <c r="I6272" t="s">
        <v>68</v>
      </c>
      <c r="J6272">
        <v>4</v>
      </c>
      <c r="K6272" t="str">
        <f>IF(tickets_dataset[[#This Row],[status]] = "Closed", "Yes","No")</f>
        <v>Yes</v>
      </c>
      <c r="L6272" s="2">
        <f t="shared" si="388"/>
        <v>14.000000000058208</v>
      </c>
      <c r="M6272" t="str">
        <f t="shared" si="389"/>
        <v>No</v>
      </c>
      <c r="N6272" t="str">
        <f t="shared" si="390"/>
        <v>Jan</v>
      </c>
      <c r="O6272" s="2">
        <f t="shared" si="391"/>
        <v>0.58333333333575865</v>
      </c>
      <c r="P6272" t="str">
        <f>VLOOKUP(G6272,Agents!A:E,4,FALSE)</f>
        <v>Team5</v>
      </c>
      <c r="Q6272" t="str">
        <f>VLOOKUP(G6272,Agents!A:E,5,FALSE)</f>
        <v>Senior</v>
      </c>
      <c r="R6272" t="str">
        <f>VLOOKUP(G6272,Agents!A:E,2,FALSE)</f>
        <v>Evening</v>
      </c>
    </row>
    <row r="6273" spans="1:18" x14ac:dyDescent="0.35">
      <c r="A6273" t="s">
        <v>9914</v>
      </c>
      <c r="B6273" t="s">
        <v>8795</v>
      </c>
      <c r="C6273" t="s">
        <v>12</v>
      </c>
      <c r="D6273" t="s">
        <v>38</v>
      </c>
      <c r="E6273" s="1">
        <v>46098.275694444441</v>
      </c>
      <c r="F6273" s="1">
        <v>46102.234027777777</v>
      </c>
      <c r="G6273" t="s">
        <v>167</v>
      </c>
      <c r="H6273" t="s">
        <v>15</v>
      </c>
      <c r="I6273" t="s">
        <v>16</v>
      </c>
      <c r="J6273">
        <v>3</v>
      </c>
      <c r="K6273" t="str">
        <f>IF(tickets_dataset[[#This Row],[status]] = "Closed", "Yes","No")</f>
        <v>Yes</v>
      </c>
      <c r="L6273" s="2">
        <f t="shared" si="388"/>
        <v>95.000000000058208</v>
      </c>
      <c r="M6273" t="str">
        <f t="shared" si="389"/>
        <v>Yes</v>
      </c>
      <c r="N6273" t="str">
        <f t="shared" si="390"/>
        <v>Mar</v>
      </c>
      <c r="O6273" s="2">
        <f t="shared" si="391"/>
        <v>3.9583333333357587</v>
      </c>
      <c r="P6273" t="str">
        <f>VLOOKUP(G6273,Agents!A:E,4,FALSE)</f>
        <v>Team3</v>
      </c>
      <c r="Q6273" t="str">
        <f>VLOOKUP(G6273,Agents!A:E,5,FALSE)</f>
        <v>Mid</v>
      </c>
      <c r="R6273" t="str">
        <f>VLOOKUP(G6273,Agents!A:E,2,FALSE)</f>
        <v>Evening</v>
      </c>
    </row>
    <row r="6274" spans="1:18" x14ac:dyDescent="0.35">
      <c r="A6274" t="s">
        <v>9915</v>
      </c>
      <c r="B6274" t="s">
        <v>9916</v>
      </c>
      <c r="C6274" t="s">
        <v>34</v>
      </c>
      <c r="D6274" t="s">
        <v>38</v>
      </c>
      <c r="E6274" s="1">
        <v>46043.381944444445</v>
      </c>
      <c r="F6274" s="1">
        <v>46043.840277777781</v>
      </c>
      <c r="G6274" t="s">
        <v>234</v>
      </c>
      <c r="H6274" t="s">
        <v>15</v>
      </c>
      <c r="I6274" t="s">
        <v>16</v>
      </c>
      <c r="J6274">
        <v>4</v>
      </c>
      <c r="K6274" t="str">
        <f>IF(tickets_dataset[[#This Row],[status]] = "Closed", "Yes","No")</f>
        <v>Yes</v>
      </c>
      <c r="L6274" s="2">
        <f t="shared" ref="L6274:L6337" si="392">IF(ISBLANK(F6274),"",(F6274-E6274)*24)</f>
        <v>11.000000000058208</v>
      </c>
      <c r="M6274" t="str">
        <f t="shared" ref="M6274:M6337" si="393">IF(L6274&gt;48,"Yes","No")</f>
        <v>No</v>
      </c>
      <c r="N6274" t="str">
        <f t="shared" ref="N6274:N6337" si="394">TEXT(E6274,"mmm")</f>
        <v>Jan</v>
      </c>
      <c r="O6274" s="2">
        <f t="shared" si="391"/>
        <v>0.45833333333575865</v>
      </c>
      <c r="P6274" t="str">
        <f>VLOOKUP(G6274,Agents!A:E,4,FALSE)</f>
        <v>Team5</v>
      </c>
      <c r="Q6274" t="str">
        <f>VLOOKUP(G6274,Agents!A:E,5,FALSE)</f>
        <v>Senior</v>
      </c>
      <c r="R6274" t="str">
        <f>VLOOKUP(G6274,Agents!A:E,2,FALSE)</f>
        <v>Night</v>
      </c>
    </row>
    <row r="6275" spans="1:18" x14ac:dyDescent="0.35">
      <c r="A6275" t="s">
        <v>9917</v>
      </c>
      <c r="B6275" t="s">
        <v>7856</v>
      </c>
      <c r="C6275" t="s">
        <v>34</v>
      </c>
      <c r="D6275" t="s">
        <v>38</v>
      </c>
      <c r="E6275" s="1">
        <v>46094.609722222223</v>
      </c>
      <c r="F6275" s="1">
        <v>46096.609722222223</v>
      </c>
      <c r="G6275" t="s">
        <v>131</v>
      </c>
      <c r="H6275" t="s">
        <v>15</v>
      </c>
      <c r="I6275" t="s">
        <v>16</v>
      </c>
      <c r="J6275">
        <v>5</v>
      </c>
      <c r="K6275" t="str">
        <f>IF(tickets_dataset[[#This Row],[status]] = "Closed", "Yes","No")</f>
        <v>Yes</v>
      </c>
      <c r="L6275" s="2">
        <f t="shared" si="392"/>
        <v>48</v>
      </c>
      <c r="M6275" t="str">
        <f t="shared" si="393"/>
        <v>No</v>
      </c>
      <c r="N6275" t="str">
        <f t="shared" si="394"/>
        <v>Mar</v>
      </c>
      <c r="O6275" s="2">
        <f t="shared" ref="O6275:O6338" si="395">F6275-E6275</f>
        <v>2</v>
      </c>
      <c r="P6275" t="str">
        <f>VLOOKUP(G6275,Agents!A:E,4,FALSE)</f>
        <v>Team4</v>
      </c>
      <c r="Q6275" t="str">
        <f>VLOOKUP(G6275,Agents!A:E,5,FALSE)</f>
        <v>Junior</v>
      </c>
      <c r="R6275" t="str">
        <f>VLOOKUP(G6275,Agents!A:E,2,FALSE)</f>
        <v>Night</v>
      </c>
    </row>
    <row r="6276" spans="1:18" x14ac:dyDescent="0.35">
      <c r="A6276" t="s">
        <v>9918</v>
      </c>
      <c r="B6276" t="s">
        <v>9919</v>
      </c>
      <c r="C6276" t="s">
        <v>50</v>
      </c>
      <c r="D6276" t="s">
        <v>13</v>
      </c>
      <c r="E6276" s="1">
        <v>46086.615972222222</v>
      </c>
      <c r="F6276" s="1">
        <v>46087.199305555558</v>
      </c>
      <c r="G6276" t="s">
        <v>119</v>
      </c>
      <c r="H6276" t="s">
        <v>15</v>
      </c>
      <c r="I6276" t="s">
        <v>16</v>
      </c>
      <c r="J6276">
        <v>3</v>
      </c>
      <c r="K6276" t="str">
        <f>IF(tickets_dataset[[#This Row],[status]] = "Closed", "Yes","No")</f>
        <v>Yes</v>
      </c>
      <c r="L6276" s="2">
        <f t="shared" si="392"/>
        <v>14.000000000058208</v>
      </c>
      <c r="M6276" t="str">
        <f t="shared" si="393"/>
        <v>No</v>
      </c>
      <c r="N6276" t="str">
        <f t="shared" si="394"/>
        <v>Mar</v>
      </c>
      <c r="O6276" s="2">
        <f t="shared" si="395"/>
        <v>0.58333333333575865</v>
      </c>
      <c r="P6276" t="str">
        <f>VLOOKUP(G6276,Agents!A:E,4,FALSE)</f>
        <v>Team1</v>
      </c>
      <c r="Q6276" t="str">
        <f>VLOOKUP(G6276,Agents!A:E,5,FALSE)</f>
        <v>Junior</v>
      </c>
      <c r="R6276" t="str">
        <f>VLOOKUP(G6276,Agents!A:E,2,FALSE)</f>
        <v>Morning</v>
      </c>
    </row>
    <row r="6277" spans="1:18" x14ac:dyDescent="0.35">
      <c r="A6277" t="s">
        <v>9920</v>
      </c>
      <c r="B6277" t="s">
        <v>3750</v>
      </c>
      <c r="C6277" t="s">
        <v>50</v>
      </c>
      <c r="D6277" t="s">
        <v>26</v>
      </c>
      <c r="E6277" s="1">
        <v>46044.705555555556</v>
      </c>
      <c r="F6277" s="1">
        <v>46046.955555555556</v>
      </c>
      <c r="G6277" t="s">
        <v>256</v>
      </c>
      <c r="H6277" t="s">
        <v>15</v>
      </c>
      <c r="I6277" t="s">
        <v>16</v>
      </c>
      <c r="J6277">
        <v>3</v>
      </c>
      <c r="K6277" t="str">
        <f>IF(tickets_dataset[[#This Row],[status]] = "Closed", "Yes","No")</f>
        <v>Yes</v>
      </c>
      <c r="L6277" s="2">
        <f t="shared" si="392"/>
        <v>54</v>
      </c>
      <c r="M6277" t="str">
        <f t="shared" si="393"/>
        <v>Yes</v>
      </c>
      <c r="N6277" t="str">
        <f t="shared" si="394"/>
        <v>Jan</v>
      </c>
      <c r="O6277" s="2">
        <f t="shared" si="395"/>
        <v>2.25</v>
      </c>
      <c r="P6277" t="str">
        <f>VLOOKUP(G6277,Agents!A:E,4,FALSE)</f>
        <v>Team1</v>
      </c>
      <c r="Q6277" t="str">
        <f>VLOOKUP(G6277,Agents!A:E,5,FALSE)</f>
        <v>Mid</v>
      </c>
      <c r="R6277" t="str">
        <f>VLOOKUP(G6277,Agents!A:E,2,FALSE)</f>
        <v>Morning</v>
      </c>
    </row>
    <row r="6278" spans="1:18" x14ac:dyDescent="0.35">
      <c r="A6278" t="s">
        <v>9921</v>
      </c>
      <c r="B6278" t="s">
        <v>7997</v>
      </c>
      <c r="C6278" t="s">
        <v>12</v>
      </c>
      <c r="D6278" t="s">
        <v>38</v>
      </c>
      <c r="E6278" s="1">
        <v>46042.419444444444</v>
      </c>
      <c r="F6278" s="1">
        <v>46045.294444444444</v>
      </c>
      <c r="G6278" t="s">
        <v>80</v>
      </c>
      <c r="H6278" t="s">
        <v>15</v>
      </c>
      <c r="I6278" t="s">
        <v>16</v>
      </c>
      <c r="J6278">
        <v>4</v>
      </c>
      <c r="K6278" t="str">
        <f>IF(tickets_dataset[[#This Row],[status]] = "Closed", "Yes","No")</f>
        <v>Yes</v>
      </c>
      <c r="L6278" s="2">
        <f t="shared" si="392"/>
        <v>69</v>
      </c>
      <c r="M6278" t="str">
        <f t="shared" si="393"/>
        <v>Yes</v>
      </c>
      <c r="N6278" t="str">
        <f t="shared" si="394"/>
        <v>Jan</v>
      </c>
      <c r="O6278" s="2">
        <f t="shared" si="395"/>
        <v>2.875</v>
      </c>
      <c r="P6278" t="str">
        <f>VLOOKUP(G6278,Agents!A:E,4,FALSE)</f>
        <v>Team3</v>
      </c>
      <c r="Q6278" t="str">
        <f>VLOOKUP(G6278,Agents!A:E,5,FALSE)</f>
        <v>Junior</v>
      </c>
      <c r="R6278" t="str">
        <f>VLOOKUP(G6278,Agents!A:E,2,FALSE)</f>
        <v>Evening</v>
      </c>
    </row>
    <row r="6279" spans="1:18" x14ac:dyDescent="0.35">
      <c r="A6279" t="s">
        <v>9922</v>
      </c>
      <c r="B6279" t="s">
        <v>9923</v>
      </c>
      <c r="C6279" t="s">
        <v>22</v>
      </c>
      <c r="D6279" t="s">
        <v>38</v>
      </c>
      <c r="E6279" s="1">
        <v>46077.787499999999</v>
      </c>
      <c r="F6279" s="1">
        <v>46080.120833333334</v>
      </c>
      <c r="G6279" t="s">
        <v>149</v>
      </c>
      <c r="H6279" t="s">
        <v>28</v>
      </c>
      <c r="I6279" t="s">
        <v>16</v>
      </c>
      <c r="J6279">
        <v>3</v>
      </c>
      <c r="K6279" t="str">
        <f>IF(tickets_dataset[[#This Row],[status]] = "Closed", "Yes","No")</f>
        <v>No</v>
      </c>
      <c r="L6279" s="2">
        <f t="shared" si="392"/>
        <v>56.000000000058208</v>
      </c>
      <c r="M6279" t="str">
        <f t="shared" si="393"/>
        <v>Yes</v>
      </c>
      <c r="N6279" t="str">
        <f t="shared" si="394"/>
        <v>Feb</v>
      </c>
      <c r="O6279" s="2">
        <f t="shared" si="395"/>
        <v>2.3333333333357587</v>
      </c>
      <c r="P6279" t="str">
        <f>VLOOKUP(G6279,Agents!A:E,4,FALSE)</f>
        <v>Team3</v>
      </c>
      <c r="Q6279" t="str">
        <f>VLOOKUP(G6279,Agents!A:E,5,FALSE)</f>
        <v>Mid</v>
      </c>
      <c r="R6279" t="str">
        <f>VLOOKUP(G6279,Agents!A:E,2,FALSE)</f>
        <v>Night</v>
      </c>
    </row>
    <row r="6280" spans="1:18" x14ac:dyDescent="0.35">
      <c r="A6280" t="s">
        <v>9924</v>
      </c>
      <c r="B6280" t="s">
        <v>3494</v>
      </c>
      <c r="C6280" t="s">
        <v>50</v>
      </c>
      <c r="D6280" t="s">
        <v>38</v>
      </c>
      <c r="E6280" s="1">
        <v>46028.388194444444</v>
      </c>
      <c r="F6280" s="1">
        <v>46029.09652777778</v>
      </c>
      <c r="G6280" t="s">
        <v>206</v>
      </c>
      <c r="H6280" t="s">
        <v>15</v>
      </c>
      <c r="I6280" t="s">
        <v>16</v>
      </c>
      <c r="J6280">
        <v>4</v>
      </c>
      <c r="K6280" t="str">
        <f>IF(tickets_dataset[[#This Row],[status]] = "Closed", "Yes","No")</f>
        <v>Yes</v>
      </c>
      <c r="L6280" s="2">
        <f t="shared" si="392"/>
        <v>17.000000000058208</v>
      </c>
      <c r="M6280" t="str">
        <f t="shared" si="393"/>
        <v>No</v>
      </c>
      <c r="N6280" t="str">
        <f t="shared" si="394"/>
        <v>Jan</v>
      </c>
      <c r="O6280" s="2">
        <f t="shared" si="395"/>
        <v>0.70833333333575865</v>
      </c>
      <c r="P6280" t="str">
        <f>VLOOKUP(G6280,Agents!A:E,4,FALSE)</f>
        <v>Team5</v>
      </c>
      <c r="Q6280" t="str">
        <f>VLOOKUP(G6280,Agents!A:E,5,FALSE)</f>
        <v>Junior</v>
      </c>
      <c r="R6280" t="str">
        <f>VLOOKUP(G6280,Agents!A:E,2,FALSE)</f>
        <v>Evening</v>
      </c>
    </row>
    <row r="6281" spans="1:18" x14ac:dyDescent="0.35">
      <c r="A6281" t="s">
        <v>9925</v>
      </c>
      <c r="B6281" t="s">
        <v>8895</v>
      </c>
      <c r="C6281" t="s">
        <v>50</v>
      </c>
      <c r="D6281" t="s">
        <v>38</v>
      </c>
      <c r="E6281" s="1">
        <v>46090.910416666666</v>
      </c>
      <c r="F6281" s="1">
        <v>46092.45208333333</v>
      </c>
      <c r="G6281" t="s">
        <v>164</v>
      </c>
      <c r="H6281" t="s">
        <v>28</v>
      </c>
      <c r="I6281" t="s">
        <v>16</v>
      </c>
      <c r="J6281">
        <v>5</v>
      </c>
      <c r="K6281" t="str">
        <f>IF(tickets_dataset[[#This Row],[status]] = "Closed", "Yes","No")</f>
        <v>No</v>
      </c>
      <c r="L6281" s="2">
        <f t="shared" si="392"/>
        <v>36.999999999941792</v>
      </c>
      <c r="M6281" t="str">
        <f t="shared" si="393"/>
        <v>No</v>
      </c>
      <c r="N6281" t="str">
        <f t="shared" si="394"/>
        <v>Mar</v>
      </c>
      <c r="O6281" s="2">
        <f t="shared" si="395"/>
        <v>1.5416666666642413</v>
      </c>
      <c r="P6281" t="str">
        <f>VLOOKUP(G6281,Agents!A:E,4,FALSE)</f>
        <v>Team4</v>
      </c>
      <c r="Q6281" t="str">
        <f>VLOOKUP(G6281,Agents!A:E,5,FALSE)</f>
        <v>Senior</v>
      </c>
      <c r="R6281" t="str">
        <f>VLOOKUP(G6281,Agents!A:E,2,FALSE)</f>
        <v>Evening</v>
      </c>
    </row>
    <row r="6282" spans="1:18" x14ac:dyDescent="0.35">
      <c r="A6282" t="s">
        <v>9926</v>
      </c>
      <c r="B6282" t="s">
        <v>716</v>
      </c>
      <c r="C6282" t="s">
        <v>50</v>
      </c>
      <c r="D6282" t="s">
        <v>13</v>
      </c>
      <c r="E6282" s="1">
        <v>46049.881944444445</v>
      </c>
      <c r="F6282" s="1">
        <v>46051.631944444445</v>
      </c>
      <c r="G6282" t="s">
        <v>164</v>
      </c>
      <c r="H6282" t="s">
        <v>15</v>
      </c>
      <c r="I6282" t="s">
        <v>16</v>
      </c>
      <c r="J6282">
        <v>5</v>
      </c>
      <c r="K6282" t="str">
        <f>IF(tickets_dataset[[#This Row],[status]] = "Closed", "Yes","No")</f>
        <v>Yes</v>
      </c>
      <c r="L6282" s="2">
        <f t="shared" si="392"/>
        <v>42</v>
      </c>
      <c r="M6282" t="str">
        <f t="shared" si="393"/>
        <v>No</v>
      </c>
      <c r="N6282" t="str">
        <f t="shared" si="394"/>
        <v>Jan</v>
      </c>
      <c r="O6282" s="2">
        <f t="shared" si="395"/>
        <v>1.75</v>
      </c>
      <c r="P6282" t="str">
        <f>VLOOKUP(G6282,Agents!A:E,4,FALSE)</f>
        <v>Team4</v>
      </c>
      <c r="Q6282" t="str">
        <f>VLOOKUP(G6282,Agents!A:E,5,FALSE)</f>
        <v>Senior</v>
      </c>
      <c r="R6282" t="str">
        <f>VLOOKUP(G6282,Agents!A:E,2,FALSE)</f>
        <v>Evening</v>
      </c>
    </row>
    <row r="6283" spans="1:18" x14ac:dyDescent="0.35">
      <c r="A6283" t="s">
        <v>9927</v>
      </c>
      <c r="B6283" t="s">
        <v>3041</v>
      </c>
      <c r="C6283" t="s">
        <v>50</v>
      </c>
      <c r="D6283" t="s">
        <v>13</v>
      </c>
      <c r="E6283" s="1">
        <v>46099.646527777775</v>
      </c>
      <c r="F6283" s="1">
        <v>46099.938194444447</v>
      </c>
      <c r="G6283" t="s">
        <v>357</v>
      </c>
      <c r="H6283" t="s">
        <v>15</v>
      </c>
      <c r="I6283" t="s">
        <v>16</v>
      </c>
      <c r="J6283">
        <v>4</v>
      </c>
      <c r="K6283" t="str">
        <f>IF(tickets_dataset[[#This Row],[status]] = "Closed", "Yes","No")</f>
        <v>Yes</v>
      </c>
      <c r="L6283" s="2">
        <f t="shared" si="392"/>
        <v>7.0000000001164153</v>
      </c>
      <c r="M6283" t="str">
        <f t="shared" si="393"/>
        <v>No</v>
      </c>
      <c r="N6283" t="str">
        <f t="shared" si="394"/>
        <v>Mar</v>
      </c>
      <c r="O6283" s="2">
        <f t="shared" si="395"/>
        <v>0.29166666667151731</v>
      </c>
      <c r="P6283" t="str">
        <f>VLOOKUP(G6283,Agents!A:E,4,FALSE)</f>
        <v>Team1</v>
      </c>
      <c r="Q6283" t="str">
        <f>VLOOKUP(G6283,Agents!A:E,5,FALSE)</f>
        <v>Mid</v>
      </c>
      <c r="R6283" t="str">
        <f>VLOOKUP(G6283,Agents!A:E,2,FALSE)</f>
        <v>Morning</v>
      </c>
    </row>
    <row r="6284" spans="1:18" x14ac:dyDescent="0.35">
      <c r="A6284" t="s">
        <v>9928</v>
      </c>
      <c r="B6284" t="s">
        <v>1596</v>
      </c>
      <c r="C6284" t="s">
        <v>76</v>
      </c>
      <c r="D6284" t="s">
        <v>26</v>
      </c>
      <c r="E6284" s="1">
        <v>46080.602777777778</v>
      </c>
      <c r="F6284" s="1">
        <v>46083.394444444442</v>
      </c>
      <c r="G6284" t="s">
        <v>199</v>
      </c>
      <c r="H6284" t="s">
        <v>15</v>
      </c>
      <c r="I6284" t="s">
        <v>16</v>
      </c>
      <c r="J6284">
        <v>4</v>
      </c>
      <c r="K6284" t="str">
        <f>IF(tickets_dataset[[#This Row],[status]] = "Closed", "Yes","No")</f>
        <v>Yes</v>
      </c>
      <c r="L6284" s="2">
        <f t="shared" si="392"/>
        <v>66.999999999941792</v>
      </c>
      <c r="M6284" t="str">
        <f t="shared" si="393"/>
        <v>Yes</v>
      </c>
      <c r="N6284" t="str">
        <f t="shared" si="394"/>
        <v>Feb</v>
      </c>
      <c r="O6284" s="2">
        <f t="shared" si="395"/>
        <v>2.7916666666642413</v>
      </c>
      <c r="P6284" t="str">
        <f>VLOOKUP(G6284,Agents!A:E,4,FALSE)</f>
        <v>Team1</v>
      </c>
      <c r="Q6284" t="str">
        <f>VLOOKUP(G6284,Agents!A:E,5,FALSE)</f>
        <v>Junior</v>
      </c>
      <c r="R6284" t="str">
        <f>VLOOKUP(G6284,Agents!A:E,2,FALSE)</f>
        <v>Morning</v>
      </c>
    </row>
    <row r="6285" spans="1:18" x14ac:dyDescent="0.35">
      <c r="A6285" t="s">
        <v>9929</v>
      </c>
      <c r="B6285" t="s">
        <v>6281</v>
      </c>
      <c r="C6285" t="s">
        <v>34</v>
      </c>
      <c r="D6285" t="s">
        <v>38</v>
      </c>
      <c r="E6285" s="1">
        <v>46096.912499999999</v>
      </c>
      <c r="F6285" s="1">
        <v>46098.120833333334</v>
      </c>
      <c r="G6285" t="s">
        <v>19</v>
      </c>
      <c r="H6285" t="s">
        <v>132</v>
      </c>
      <c r="I6285" t="s">
        <v>16</v>
      </c>
      <c r="J6285">
        <v>4</v>
      </c>
      <c r="K6285" t="str">
        <f>IF(tickets_dataset[[#This Row],[status]] = "Closed", "Yes","No")</f>
        <v>No</v>
      </c>
      <c r="L6285" s="2">
        <f t="shared" si="392"/>
        <v>29.000000000058208</v>
      </c>
      <c r="M6285" t="str">
        <f t="shared" si="393"/>
        <v>No</v>
      </c>
      <c r="N6285" t="str">
        <f t="shared" si="394"/>
        <v>Mar</v>
      </c>
      <c r="O6285" s="2">
        <f t="shared" si="395"/>
        <v>1.2083333333357587</v>
      </c>
      <c r="P6285" t="str">
        <f>VLOOKUP(G6285,Agents!A:E,4,FALSE)</f>
        <v>Team4</v>
      </c>
      <c r="Q6285" t="str">
        <f>VLOOKUP(G6285,Agents!A:E,5,FALSE)</f>
        <v>Senior</v>
      </c>
      <c r="R6285" t="str">
        <f>VLOOKUP(G6285,Agents!A:E,2,FALSE)</f>
        <v>Evening</v>
      </c>
    </row>
    <row r="6286" spans="1:18" x14ac:dyDescent="0.35">
      <c r="A6286" t="s">
        <v>9930</v>
      </c>
      <c r="B6286" t="s">
        <v>2392</v>
      </c>
      <c r="C6286" t="s">
        <v>34</v>
      </c>
      <c r="D6286" t="s">
        <v>13</v>
      </c>
      <c r="E6286" s="1">
        <v>46088.713888888888</v>
      </c>
      <c r="F6286" s="1">
        <v>46090.213888888888</v>
      </c>
      <c r="G6286" t="s">
        <v>183</v>
      </c>
      <c r="H6286" t="s">
        <v>15</v>
      </c>
      <c r="I6286" t="s">
        <v>16</v>
      </c>
      <c r="J6286">
        <v>4</v>
      </c>
      <c r="K6286" t="str">
        <f>IF(tickets_dataset[[#This Row],[status]] = "Closed", "Yes","No")</f>
        <v>Yes</v>
      </c>
      <c r="L6286" s="2">
        <f t="shared" si="392"/>
        <v>36</v>
      </c>
      <c r="M6286" t="str">
        <f t="shared" si="393"/>
        <v>No</v>
      </c>
      <c r="N6286" t="str">
        <f t="shared" si="394"/>
        <v>Mar</v>
      </c>
      <c r="O6286" s="2">
        <f t="shared" si="395"/>
        <v>1.5</v>
      </c>
      <c r="P6286" t="str">
        <f>VLOOKUP(G6286,Agents!A:E,4,FALSE)</f>
        <v>Team3</v>
      </c>
      <c r="Q6286" t="str">
        <f>VLOOKUP(G6286,Agents!A:E,5,FALSE)</f>
        <v>Senior</v>
      </c>
      <c r="R6286" t="str">
        <f>VLOOKUP(G6286,Agents!A:E,2,FALSE)</f>
        <v>Night</v>
      </c>
    </row>
    <row r="6287" spans="1:18" x14ac:dyDescent="0.35">
      <c r="A6287" t="s">
        <v>9931</v>
      </c>
      <c r="B6287" t="s">
        <v>4846</v>
      </c>
      <c r="C6287" t="s">
        <v>50</v>
      </c>
      <c r="D6287" t="s">
        <v>26</v>
      </c>
      <c r="E6287" s="1">
        <v>46066.814583333333</v>
      </c>
      <c r="F6287" s="1">
        <v>46067.522916666669</v>
      </c>
      <c r="G6287" t="s">
        <v>422</v>
      </c>
      <c r="H6287" t="s">
        <v>15</v>
      </c>
      <c r="I6287" t="s">
        <v>16</v>
      </c>
      <c r="J6287">
        <v>5</v>
      </c>
      <c r="K6287" t="str">
        <f>IF(tickets_dataset[[#This Row],[status]] = "Closed", "Yes","No")</f>
        <v>Yes</v>
      </c>
      <c r="L6287" s="2">
        <f t="shared" si="392"/>
        <v>17.000000000058208</v>
      </c>
      <c r="M6287" t="str">
        <f t="shared" si="393"/>
        <v>No</v>
      </c>
      <c r="N6287" t="str">
        <f t="shared" si="394"/>
        <v>Feb</v>
      </c>
      <c r="O6287" s="2">
        <f t="shared" si="395"/>
        <v>0.70833333333575865</v>
      </c>
      <c r="P6287" t="str">
        <f>VLOOKUP(G6287,Agents!A:E,4,FALSE)</f>
        <v>Team5</v>
      </c>
      <c r="Q6287" t="str">
        <f>VLOOKUP(G6287,Agents!A:E,5,FALSE)</f>
        <v>Mid</v>
      </c>
      <c r="R6287" t="str">
        <f>VLOOKUP(G6287,Agents!A:E,2,FALSE)</f>
        <v>Evening</v>
      </c>
    </row>
    <row r="6288" spans="1:18" x14ac:dyDescent="0.35">
      <c r="A6288" t="s">
        <v>9932</v>
      </c>
      <c r="B6288" t="s">
        <v>9933</v>
      </c>
      <c r="C6288" t="s">
        <v>76</v>
      </c>
      <c r="D6288" t="s">
        <v>13</v>
      </c>
      <c r="E6288" s="1">
        <v>46038.292361111111</v>
      </c>
      <c r="F6288" s="1">
        <v>46038.959027777775</v>
      </c>
      <c r="G6288" t="s">
        <v>80</v>
      </c>
      <c r="H6288" t="s">
        <v>15</v>
      </c>
      <c r="I6288" t="s">
        <v>68</v>
      </c>
      <c r="J6288">
        <v>4</v>
      </c>
      <c r="K6288" t="str">
        <f>IF(tickets_dataset[[#This Row],[status]] = "Closed", "Yes","No")</f>
        <v>Yes</v>
      </c>
      <c r="L6288" s="2">
        <f t="shared" si="392"/>
        <v>15.999999999941792</v>
      </c>
      <c r="M6288" t="str">
        <f t="shared" si="393"/>
        <v>No</v>
      </c>
      <c r="N6288" t="str">
        <f t="shared" si="394"/>
        <v>Jan</v>
      </c>
      <c r="O6288" s="2">
        <f t="shared" si="395"/>
        <v>0.66666666666424135</v>
      </c>
      <c r="P6288" t="str">
        <f>VLOOKUP(G6288,Agents!A:E,4,FALSE)</f>
        <v>Team3</v>
      </c>
      <c r="Q6288" t="str">
        <f>VLOOKUP(G6288,Agents!A:E,5,FALSE)</f>
        <v>Junior</v>
      </c>
      <c r="R6288" t="str">
        <f>VLOOKUP(G6288,Agents!A:E,2,FALSE)</f>
        <v>Evening</v>
      </c>
    </row>
    <row r="6289" spans="1:18" x14ac:dyDescent="0.35">
      <c r="A6289" t="s">
        <v>9934</v>
      </c>
      <c r="B6289" t="s">
        <v>3181</v>
      </c>
      <c r="C6289" t="s">
        <v>34</v>
      </c>
      <c r="D6289" t="s">
        <v>13</v>
      </c>
      <c r="E6289" s="1">
        <v>46083.811111111114</v>
      </c>
      <c r="F6289" s="1">
        <v>46084.144444444442</v>
      </c>
      <c r="G6289" t="s">
        <v>86</v>
      </c>
      <c r="H6289" t="s">
        <v>15</v>
      </c>
      <c r="I6289" t="s">
        <v>16</v>
      </c>
      <c r="J6289">
        <v>4</v>
      </c>
      <c r="K6289" t="str">
        <f>IF(tickets_dataset[[#This Row],[status]] = "Closed", "Yes","No")</f>
        <v>Yes</v>
      </c>
      <c r="L6289" s="2">
        <f t="shared" si="392"/>
        <v>7.9999999998835847</v>
      </c>
      <c r="M6289" t="str">
        <f t="shared" si="393"/>
        <v>No</v>
      </c>
      <c r="N6289" t="str">
        <f t="shared" si="394"/>
        <v>Mar</v>
      </c>
      <c r="O6289" s="2">
        <f t="shared" si="395"/>
        <v>0.33333333332848269</v>
      </c>
      <c r="P6289" t="str">
        <f>VLOOKUP(G6289,Agents!A:E,4,FALSE)</f>
        <v>Team1</v>
      </c>
      <c r="Q6289" t="str">
        <f>VLOOKUP(G6289,Agents!A:E,5,FALSE)</f>
        <v>Mid</v>
      </c>
      <c r="R6289" t="str">
        <f>VLOOKUP(G6289,Agents!A:E,2,FALSE)</f>
        <v>Morning</v>
      </c>
    </row>
    <row r="6290" spans="1:18" x14ac:dyDescent="0.35">
      <c r="A6290" t="s">
        <v>9935</v>
      </c>
      <c r="B6290" t="s">
        <v>5477</v>
      </c>
      <c r="C6290" t="s">
        <v>12</v>
      </c>
      <c r="D6290" t="s">
        <v>38</v>
      </c>
      <c r="E6290" s="1">
        <v>46035.311805555553</v>
      </c>
      <c r="F6290" s="1">
        <v>46038.770138888889</v>
      </c>
      <c r="G6290" t="s">
        <v>110</v>
      </c>
      <c r="H6290" t="s">
        <v>15</v>
      </c>
      <c r="I6290" t="s">
        <v>16</v>
      </c>
      <c r="J6290">
        <v>3</v>
      </c>
      <c r="K6290" t="str">
        <f>IF(tickets_dataset[[#This Row],[status]] = "Closed", "Yes","No")</f>
        <v>Yes</v>
      </c>
      <c r="L6290" s="2">
        <f t="shared" si="392"/>
        <v>83.000000000058208</v>
      </c>
      <c r="M6290" t="str">
        <f t="shared" si="393"/>
        <v>Yes</v>
      </c>
      <c r="N6290" t="str">
        <f t="shared" si="394"/>
        <v>Jan</v>
      </c>
      <c r="O6290" s="2">
        <f t="shared" si="395"/>
        <v>3.4583333333357587</v>
      </c>
      <c r="P6290" t="str">
        <f>VLOOKUP(G6290,Agents!A:E,4,FALSE)</f>
        <v>Team4</v>
      </c>
      <c r="Q6290" t="str">
        <f>VLOOKUP(G6290,Agents!A:E,5,FALSE)</f>
        <v>Junior</v>
      </c>
      <c r="R6290" t="str">
        <f>VLOOKUP(G6290,Agents!A:E,2,FALSE)</f>
        <v>Morning</v>
      </c>
    </row>
    <row r="6291" spans="1:18" x14ac:dyDescent="0.35">
      <c r="A6291" t="s">
        <v>9936</v>
      </c>
      <c r="B6291" t="s">
        <v>1986</v>
      </c>
      <c r="C6291" t="s">
        <v>50</v>
      </c>
      <c r="D6291" t="s">
        <v>26</v>
      </c>
      <c r="E6291" s="1">
        <v>46071.481249999997</v>
      </c>
      <c r="F6291" s="1">
        <v>46074.189583333333</v>
      </c>
      <c r="G6291" t="s">
        <v>190</v>
      </c>
      <c r="H6291" t="s">
        <v>15</v>
      </c>
      <c r="I6291" t="s">
        <v>16</v>
      </c>
      <c r="J6291">
        <v>3</v>
      </c>
      <c r="K6291" t="str">
        <f>IF(tickets_dataset[[#This Row],[status]] = "Closed", "Yes","No")</f>
        <v>Yes</v>
      </c>
      <c r="L6291" s="2">
        <f t="shared" si="392"/>
        <v>65.000000000058208</v>
      </c>
      <c r="M6291" t="str">
        <f t="shared" si="393"/>
        <v>Yes</v>
      </c>
      <c r="N6291" t="str">
        <f t="shared" si="394"/>
        <v>Feb</v>
      </c>
      <c r="O6291" s="2">
        <f t="shared" si="395"/>
        <v>2.7083333333357587</v>
      </c>
      <c r="P6291" t="str">
        <f>VLOOKUP(G6291,Agents!A:E,4,FALSE)</f>
        <v>Team1</v>
      </c>
      <c r="Q6291" t="str">
        <f>VLOOKUP(G6291,Agents!A:E,5,FALSE)</f>
        <v>Senior</v>
      </c>
      <c r="R6291" t="str">
        <f>VLOOKUP(G6291,Agents!A:E,2,FALSE)</f>
        <v>Night</v>
      </c>
    </row>
    <row r="6292" spans="1:18" x14ac:dyDescent="0.35">
      <c r="A6292" t="s">
        <v>9937</v>
      </c>
      <c r="B6292" t="s">
        <v>4881</v>
      </c>
      <c r="C6292" t="s">
        <v>22</v>
      </c>
      <c r="D6292" t="s">
        <v>26</v>
      </c>
      <c r="E6292" s="1">
        <v>46082.28402777778</v>
      </c>
      <c r="F6292" s="1">
        <v>46083.617361111108</v>
      </c>
      <c r="G6292" t="s">
        <v>73</v>
      </c>
      <c r="H6292" t="s">
        <v>28</v>
      </c>
      <c r="I6292" t="s">
        <v>16</v>
      </c>
      <c r="J6292">
        <v>4</v>
      </c>
      <c r="K6292" t="str">
        <f>IF(tickets_dataset[[#This Row],[status]] = "Closed", "Yes","No")</f>
        <v>No</v>
      </c>
      <c r="L6292" s="2">
        <f t="shared" si="392"/>
        <v>31.999999999883585</v>
      </c>
      <c r="M6292" t="str">
        <f t="shared" si="393"/>
        <v>No</v>
      </c>
      <c r="N6292" t="str">
        <f t="shared" si="394"/>
        <v>Mar</v>
      </c>
      <c r="O6292" s="2">
        <f t="shared" si="395"/>
        <v>1.3333333333284827</v>
      </c>
      <c r="P6292" t="str">
        <f>VLOOKUP(G6292,Agents!A:E,4,FALSE)</f>
        <v>Team4</v>
      </c>
      <c r="Q6292" t="str">
        <f>VLOOKUP(G6292,Agents!A:E,5,FALSE)</f>
        <v>Senior</v>
      </c>
      <c r="R6292" t="str">
        <f>VLOOKUP(G6292,Agents!A:E,2,FALSE)</f>
        <v>Night</v>
      </c>
    </row>
    <row r="6293" spans="1:18" x14ac:dyDescent="0.35">
      <c r="A6293" t="s">
        <v>9938</v>
      </c>
      <c r="B6293" t="s">
        <v>3569</v>
      </c>
      <c r="C6293" t="s">
        <v>22</v>
      </c>
      <c r="D6293" t="s">
        <v>26</v>
      </c>
      <c r="E6293" s="1">
        <v>46037.021527777775</v>
      </c>
      <c r="F6293" s="1">
        <v>46037.646527777775</v>
      </c>
      <c r="G6293" t="s">
        <v>357</v>
      </c>
      <c r="H6293" t="s">
        <v>15</v>
      </c>
      <c r="I6293" t="s">
        <v>68</v>
      </c>
      <c r="J6293">
        <v>4</v>
      </c>
      <c r="K6293" t="str">
        <f>IF(tickets_dataset[[#This Row],[status]] = "Closed", "Yes","No")</f>
        <v>Yes</v>
      </c>
      <c r="L6293" s="2">
        <f t="shared" si="392"/>
        <v>15</v>
      </c>
      <c r="M6293" t="str">
        <f t="shared" si="393"/>
        <v>No</v>
      </c>
      <c r="N6293" t="str">
        <f t="shared" si="394"/>
        <v>Jan</v>
      </c>
      <c r="O6293" s="2">
        <f t="shared" si="395"/>
        <v>0.625</v>
      </c>
      <c r="P6293" t="str">
        <f>VLOOKUP(G6293,Agents!A:E,4,FALSE)</f>
        <v>Team1</v>
      </c>
      <c r="Q6293" t="str">
        <f>VLOOKUP(G6293,Agents!A:E,5,FALSE)</f>
        <v>Mid</v>
      </c>
      <c r="R6293" t="str">
        <f>VLOOKUP(G6293,Agents!A:E,2,FALSE)</f>
        <v>Morning</v>
      </c>
    </row>
    <row r="6294" spans="1:18" x14ac:dyDescent="0.35">
      <c r="A6294" t="s">
        <v>9939</v>
      </c>
      <c r="B6294" t="s">
        <v>5163</v>
      </c>
      <c r="C6294" t="s">
        <v>50</v>
      </c>
      <c r="D6294" t="s">
        <v>13</v>
      </c>
      <c r="E6294" s="1">
        <v>46034.79791666667</v>
      </c>
      <c r="F6294" s="1">
        <v>46035.17291666667</v>
      </c>
      <c r="G6294" t="s">
        <v>256</v>
      </c>
      <c r="H6294" t="s">
        <v>15</v>
      </c>
      <c r="I6294" t="s">
        <v>16</v>
      </c>
      <c r="J6294">
        <v>4</v>
      </c>
      <c r="K6294" t="str">
        <f>IF(tickets_dataset[[#This Row],[status]] = "Closed", "Yes","No")</f>
        <v>Yes</v>
      </c>
      <c r="L6294" s="2">
        <f t="shared" si="392"/>
        <v>9</v>
      </c>
      <c r="M6294" t="str">
        <f t="shared" si="393"/>
        <v>No</v>
      </c>
      <c r="N6294" t="str">
        <f t="shared" si="394"/>
        <v>Jan</v>
      </c>
      <c r="O6294" s="2">
        <f t="shared" si="395"/>
        <v>0.375</v>
      </c>
      <c r="P6294" t="str">
        <f>VLOOKUP(G6294,Agents!A:E,4,FALSE)</f>
        <v>Team1</v>
      </c>
      <c r="Q6294" t="str">
        <f>VLOOKUP(G6294,Agents!A:E,5,FALSE)</f>
        <v>Mid</v>
      </c>
      <c r="R6294" t="str">
        <f>VLOOKUP(G6294,Agents!A:E,2,FALSE)</f>
        <v>Morning</v>
      </c>
    </row>
    <row r="6295" spans="1:18" x14ac:dyDescent="0.35">
      <c r="A6295" t="s">
        <v>9940</v>
      </c>
      <c r="B6295" t="s">
        <v>726</v>
      </c>
      <c r="C6295" t="s">
        <v>34</v>
      </c>
      <c r="D6295" t="s">
        <v>13</v>
      </c>
      <c r="E6295" s="1">
        <v>46098.364583333336</v>
      </c>
      <c r="F6295" s="1">
        <v>46099.572916666664</v>
      </c>
      <c r="G6295" t="s">
        <v>83</v>
      </c>
      <c r="H6295" t="s">
        <v>15</v>
      </c>
      <c r="I6295" t="s">
        <v>16</v>
      </c>
      <c r="J6295">
        <v>5</v>
      </c>
      <c r="K6295" t="str">
        <f>IF(tickets_dataset[[#This Row],[status]] = "Closed", "Yes","No")</f>
        <v>Yes</v>
      </c>
      <c r="L6295" s="2">
        <f t="shared" si="392"/>
        <v>28.999999999883585</v>
      </c>
      <c r="M6295" t="str">
        <f t="shared" si="393"/>
        <v>No</v>
      </c>
      <c r="N6295" t="str">
        <f t="shared" si="394"/>
        <v>Mar</v>
      </c>
      <c r="O6295" s="2">
        <f t="shared" si="395"/>
        <v>1.2083333333284827</v>
      </c>
      <c r="P6295" t="str">
        <f>VLOOKUP(G6295,Agents!A:E,4,FALSE)</f>
        <v>Team2</v>
      </c>
      <c r="Q6295" t="str">
        <f>VLOOKUP(G6295,Agents!A:E,5,FALSE)</f>
        <v>Junior</v>
      </c>
      <c r="R6295" t="str">
        <f>VLOOKUP(G6295,Agents!A:E,2,FALSE)</f>
        <v>Night</v>
      </c>
    </row>
    <row r="6296" spans="1:18" x14ac:dyDescent="0.35">
      <c r="A6296" t="s">
        <v>9941</v>
      </c>
      <c r="B6296" t="s">
        <v>5358</v>
      </c>
      <c r="C6296" t="s">
        <v>22</v>
      </c>
      <c r="D6296" t="s">
        <v>26</v>
      </c>
      <c r="E6296" s="1">
        <v>46080.341666666667</v>
      </c>
      <c r="F6296" s="1">
        <v>46082.633333333331</v>
      </c>
      <c r="G6296" t="s">
        <v>73</v>
      </c>
      <c r="H6296" t="s">
        <v>15</v>
      </c>
      <c r="I6296" t="s">
        <v>16</v>
      </c>
      <c r="J6296">
        <v>4</v>
      </c>
      <c r="K6296" t="str">
        <f>IF(tickets_dataset[[#This Row],[status]] = "Closed", "Yes","No")</f>
        <v>Yes</v>
      </c>
      <c r="L6296" s="2">
        <f t="shared" si="392"/>
        <v>54.999999999941792</v>
      </c>
      <c r="M6296" t="str">
        <f t="shared" si="393"/>
        <v>Yes</v>
      </c>
      <c r="N6296" t="str">
        <f t="shared" si="394"/>
        <v>Feb</v>
      </c>
      <c r="O6296" s="2">
        <f t="shared" si="395"/>
        <v>2.2916666666642413</v>
      </c>
      <c r="P6296" t="str">
        <f>VLOOKUP(G6296,Agents!A:E,4,FALSE)</f>
        <v>Team4</v>
      </c>
      <c r="Q6296" t="str">
        <f>VLOOKUP(G6296,Agents!A:E,5,FALSE)</f>
        <v>Senior</v>
      </c>
      <c r="R6296" t="str">
        <f>VLOOKUP(G6296,Agents!A:E,2,FALSE)</f>
        <v>Night</v>
      </c>
    </row>
    <row r="6297" spans="1:18" x14ac:dyDescent="0.35">
      <c r="A6297" t="s">
        <v>9942</v>
      </c>
      <c r="B6297" t="s">
        <v>9943</v>
      </c>
      <c r="C6297" t="s">
        <v>12</v>
      </c>
      <c r="D6297" t="s">
        <v>38</v>
      </c>
      <c r="E6297" s="1">
        <v>46078.726388888892</v>
      </c>
      <c r="F6297" s="1">
        <v>46082.476388888892</v>
      </c>
      <c r="G6297" t="s">
        <v>27</v>
      </c>
      <c r="H6297" t="s">
        <v>28</v>
      </c>
      <c r="I6297" t="s">
        <v>16</v>
      </c>
      <c r="J6297">
        <v>5</v>
      </c>
      <c r="K6297" t="str">
        <f>IF(tickets_dataset[[#This Row],[status]] = "Closed", "Yes","No")</f>
        <v>No</v>
      </c>
      <c r="L6297" s="2">
        <f t="shared" si="392"/>
        <v>90</v>
      </c>
      <c r="M6297" t="str">
        <f t="shared" si="393"/>
        <v>Yes</v>
      </c>
      <c r="N6297" t="str">
        <f t="shared" si="394"/>
        <v>Feb</v>
      </c>
      <c r="O6297" s="2">
        <f t="shared" si="395"/>
        <v>3.75</v>
      </c>
      <c r="P6297" t="str">
        <f>VLOOKUP(G6297,Agents!A:E,4,FALSE)</f>
        <v>Team5</v>
      </c>
      <c r="Q6297" t="str">
        <f>VLOOKUP(G6297,Agents!A:E,5,FALSE)</f>
        <v>Senior</v>
      </c>
      <c r="R6297" t="str">
        <f>VLOOKUP(G6297,Agents!A:E,2,FALSE)</f>
        <v>Morning</v>
      </c>
    </row>
    <row r="6298" spans="1:18" x14ac:dyDescent="0.35">
      <c r="A6298" t="s">
        <v>9944</v>
      </c>
      <c r="B6298" t="s">
        <v>9945</v>
      </c>
      <c r="C6298" t="s">
        <v>50</v>
      </c>
      <c r="D6298" t="s">
        <v>13</v>
      </c>
      <c r="E6298" s="1">
        <v>46053.772222222222</v>
      </c>
      <c r="F6298" s="1">
        <v>46053.938888888886</v>
      </c>
      <c r="G6298" t="s">
        <v>183</v>
      </c>
      <c r="H6298" t="s">
        <v>28</v>
      </c>
      <c r="I6298" t="s">
        <v>16</v>
      </c>
      <c r="J6298">
        <v>4</v>
      </c>
      <c r="K6298" t="str">
        <f>IF(tickets_dataset[[#This Row],[status]] = "Closed", "Yes","No")</f>
        <v>No</v>
      </c>
      <c r="L6298" s="2">
        <f t="shared" si="392"/>
        <v>3.9999999999417923</v>
      </c>
      <c r="M6298" t="str">
        <f t="shared" si="393"/>
        <v>No</v>
      </c>
      <c r="N6298" t="str">
        <f t="shared" si="394"/>
        <v>Jan</v>
      </c>
      <c r="O6298" s="2">
        <f t="shared" si="395"/>
        <v>0.16666666666424135</v>
      </c>
      <c r="P6298" t="str">
        <f>VLOOKUP(G6298,Agents!A:E,4,FALSE)</f>
        <v>Team3</v>
      </c>
      <c r="Q6298" t="str">
        <f>VLOOKUP(G6298,Agents!A:E,5,FALSE)</f>
        <v>Senior</v>
      </c>
      <c r="R6298" t="str">
        <f>VLOOKUP(G6298,Agents!A:E,2,FALSE)</f>
        <v>Night</v>
      </c>
    </row>
    <row r="6299" spans="1:18" x14ac:dyDescent="0.35">
      <c r="A6299" t="s">
        <v>9946</v>
      </c>
      <c r="B6299" t="s">
        <v>9519</v>
      </c>
      <c r="C6299" t="s">
        <v>76</v>
      </c>
      <c r="D6299" t="s">
        <v>13</v>
      </c>
      <c r="E6299" s="1">
        <v>46045.67291666667</v>
      </c>
      <c r="F6299" s="1">
        <v>46047.29791666667</v>
      </c>
      <c r="G6299" t="s">
        <v>206</v>
      </c>
      <c r="H6299" t="s">
        <v>15</v>
      </c>
      <c r="I6299" t="s">
        <v>16</v>
      </c>
      <c r="J6299">
        <v>4</v>
      </c>
      <c r="K6299" t="str">
        <f>IF(tickets_dataset[[#This Row],[status]] = "Closed", "Yes","No")</f>
        <v>Yes</v>
      </c>
      <c r="L6299" s="2">
        <f t="shared" si="392"/>
        <v>39</v>
      </c>
      <c r="M6299" t="str">
        <f t="shared" si="393"/>
        <v>No</v>
      </c>
      <c r="N6299" t="str">
        <f t="shared" si="394"/>
        <v>Jan</v>
      </c>
      <c r="O6299" s="2">
        <f t="shared" si="395"/>
        <v>1.625</v>
      </c>
      <c r="P6299" t="str">
        <f>VLOOKUP(G6299,Agents!A:E,4,FALSE)</f>
        <v>Team5</v>
      </c>
      <c r="Q6299" t="str">
        <f>VLOOKUP(G6299,Agents!A:E,5,FALSE)</f>
        <v>Junior</v>
      </c>
      <c r="R6299" t="str">
        <f>VLOOKUP(G6299,Agents!A:E,2,FALSE)</f>
        <v>Evening</v>
      </c>
    </row>
    <row r="6300" spans="1:18" x14ac:dyDescent="0.35">
      <c r="A6300" t="s">
        <v>9947</v>
      </c>
      <c r="B6300" t="s">
        <v>9948</v>
      </c>
      <c r="C6300" t="s">
        <v>50</v>
      </c>
      <c r="D6300" t="s">
        <v>26</v>
      </c>
      <c r="E6300" s="1">
        <v>46090.218055555553</v>
      </c>
      <c r="F6300" s="1">
        <v>46090.509722222225</v>
      </c>
      <c r="G6300" t="s">
        <v>164</v>
      </c>
      <c r="H6300" t="s">
        <v>15</v>
      </c>
      <c r="I6300" t="s">
        <v>16</v>
      </c>
      <c r="J6300">
        <v>3</v>
      </c>
      <c r="K6300" t="str">
        <f>IF(tickets_dataset[[#This Row],[status]] = "Closed", "Yes","No")</f>
        <v>Yes</v>
      </c>
      <c r="L6300" s="2">
        <f t="shared" si="392"/>
        <v>7.0000000001164153</v>
      </c>
      <c r="M6300" t="str">
        <f t="shared" si="393"/>
        <v>No</v>
      </c>
      <c r="N6300" t="str">
        <f t="shared" si="394"/>
        <v>Mar</v>
      </c>
      <c r="O6300" s="2">
        <f t="shared" si="395"/>
        <v>0.29166666667151731</v>
      </c>
      <c r="P6300" t="str">
        <f>VLOOKUP(G6300,Agents!A:E,4,FALSE)</f>
        <v>Team4</v>
      </c>
      <c r="Q6300" t="str">
        <f>VLOOKUP(G6300,Agents!A:E,5,FALSE)</f>
        <v>Senior</v>
      </c>
      <c r="R6300" t="str">
        <f>VLOOKUP(G6300,Agents!A:E,2,FALSE)</f>
        <v>Evening</v>
      </c>
    </row>
    <row r="6301" spans="1:18" x14ac:dyDescent="0.35">
      <c r="A6301" t="s">
        <v>9949</v>
      </c>
      <c r="B6301" t="s">
        <v>9950</v>
      </c>
      <c r="C6301" t="s">
        <v>22</v>
      </c>
      <c r="D6301" t="s">
        <v>26</v>
      </c>
      <c r="E6301" s="1">
        <v>46058.521527777775</v>
      </c>
      <c r="F6301" s="1">
        <v>46061.229861111111</v>
      </c>
      <c r="G6301" t="s">
        <v>164</v>
      </c>
      <c r="H6301" t="s">
        <v>132</v>
      </c>
      <c r="I6301" t="s">
        <v>16</v>
      </c>
      <c r="J6301">
        <v>4</v>
      </c>
      <c r="K6301" t="str">
        <f>IF(tickets_dataset[[#This Row],[status]] = "Closed", "Yes","No")</f>
        <v>No</v>
      </c>
      <c r="L6301" s="2">
        <f t="shared" si="392"/>
        <v>65.000000000058208</v>
      </c>
      <c r="M6301" t="str">
        <f t="shared" si="393"/>
        <v>Yes</v>
      </c>
      <c r="N6301" t="str">
        <f t="shared" si="394"/>
        <v>Feb</v>
      </c>
      <c r="O6301" s="2">
        <f t="shared" si="395"/>
        <v>2.7083333333357587</v>
      </c>
      <c r="P6301" t="str">
        <f>VLOOKUP(G6301,Agents!A:E,4,FALSE)</f>
        <v>Team4</v>
      </c>
      <c r="Q6301" t="str">
        <f>VLOOKUP(G6301,Agents!A:E,5,FALSE)</f>
        <v>Senior</v>
      </c>
      <c r="R6301" t="str">
        <f>VLOOKUP(G6301,Agents!A:E,2,FALSE)</f>
        <v>Evening</v>
      </c>
    </row>
    <row r="6302" spans="1:18" x14ac:dyDescent="0.35">
      <c r="A6302" t="s">
        <v>9951</v>
      </c>
      <c r="B6302" t="s">
        <v>7664</v>
      </c>
      <c r="C6302" t="s">
        <v>34</v>
      </c>
      <c r="D6302" t="s">
        <v>26</v>
      </c>
      <c r="E6302" s="1">
        <v>46063.211805555555</v>
      </c>
      <c r="F6302" s="1">
        <v>46064.961805555555</v>
      </c>
      <c r="G6302" t="s">
        <v>239</v>
      </c>
      <c r="H6302" t="s">
        <v>15</v>
      </c>
      <c r="I6302" t="s">
        <v>16</v>
      </c>
      <c r="J6302">
        <v>4</v>
      </c>
      <c r="K6302" t="str">
        <f>IF(tickets_dataset[[#This Row],[status]] = "Closed", "Yes","No")</f>
        <v>Yes</v>
      </c>
      <c r="L6302" s="2">
        <f t="shared" si="392"/>
        <v>42</v>
      </c>
      <c r="M6302" t="str">
        <f t="shared" si="393"/>
        <v>No</v>
      </c>
      <c r="N6302" t="str">
        <f t="shared" si="394"/>
        <v>Feb</v>
      </c>
      <c r="O6302" s="2">
        <f t="shared" si="395"/>
        <v>1.75</v>
      </c>
      <c r="P6302" t="str">
        <f>VLOOKUP(G6302,Agents!A:E,4,FALSE)</f>
        <v>Team1</v>
      </c>
      <c r="Q6302" t="str">
        <f>VLOOKUP(G6302,Agents!A:E,5,FALSE)</f>
        <v>Senior</v>
      </c>
      <c r="R6302" t="str">
        <f>VLOOKUP(G6302,Agents!A:E,2,FALSE)</f>
        <v>Evening</v>
      </c>
    </row>
    <row r="6303" spans="1:18" x14ac:dyDescent="0.35">
      <c r="A6303" t="s">
        <v>9952</v>
      </c>
      <c r="B6303" t="s">
        <v>5326</v>
      </c>
      <c r="C6303" t="s">
        <v>50</v>
      </c>
      <c r="D6303" t="s">
        <v>26</v>
      </c>
      <c r="E6303" s="1">
        <v>46033.54583333333</v>
      </c>
      <c r="F6303" s="1">
        <v>46035.42083333333</v>
      </c>
      <c r="G6303" t="s">
        <v>86</v>
      </c>
      <c r="H6303" t="s">
        <v>15</v>
      </c>
      <c r="I6303" t="s">
        <v>16</v>
      </c>
      <c r="J6303">
        <v>4</v>
      </c>
      <c r="K6303" t="str">
        <f>IF(tickets_dataset[[#This Row],[status]] = "Closed", "Yes","No")</f>
        <v>Yes</v>
      </c>
      <c r="L6303" s="2">
        <f t="shared" si="392"/>
        <v>45</v>
      </c>
      <c r="M6303" t="str">
        <f t="shared" si="393"/>
        <v>No</v>
      </c>
      <c r="N6303" t="str">
        <f t="shared" si="394"/>
        <v>Jan</v>
      </c>
      <c r="O6303" s="2">
        <f t="shared" si="395"/>
        <v>1.875</v>
      </c>
      <c r="P6303" t="str">
        <f>VLOOKUP(G6303,Agents!A:E,4,FALSE)</f>
        <v>Team1</v>
      </c>
      <c r="Q6303" t="str">
        <f>VLOOKUP(G6303,Agents!A:E,5,FALSE)</f>
        <v>Mid</v>
      </c>
      <c r="R6303" t="str">
        <f>VLOOKUP(G6303,Agents!A:E,2,FALSE)</f>
        <v>Morning</v>
      </c>
    </row>
    <row r="6304" spans="1:18" x14ac:dyDescent="0.35">
      <c r="A6304" t="s">
        <v>9953</v>
      </c>
      <c r="B6304" t="s">
        <v>986</v>
      </c>
      <c r="C6304" t="s">
        <v>34</v>
      </c>
      <c r="D6304" t="s">
        <v>13</v>
      </c>
      <c r="E6304" s="1">
        <v>46064.378472222219</v>
      </c>
      <c r="F6304" s="1">
        <v>46065.670138888891</v>
      </c>
      <c r="G6304" t="s">
        <v>86</v>
      </c>
      <c r="H6304" t="s">
        <v>15</v>
      </c>
      <c r="I6304" t="s">
        <v>16</v>
      </c>
      <c r="J6304">
        <v>3</v>
      </c>
      <c r="K6304" t="str">
        <f>IF(tickets_dataset[[#This Row],[status]] = "Closed", "Yes","No")</f>
        <v>Yes</v>
      </c>
      <c r="L6304" s="2">
        <f t="shared" si="392"/>
        <v>31.000000000116415</v>
      </c>
      <c r="M6304" t="str">
        <f t="shared" si="393"/>
        <v>No</v>
      </c>
      <c r="N6304" t="str">
        <f t="shared" si="394"/>
        <v>Feb</v>
      </c>
      <c r="O6304" s="2">
        <f t="shared" si="395"/>
        <v>1.2916666666715173</v>
      </c>
      <c r="P6304" t="str">
        <f>VLOOKUP(G6304,Agents!A:E,4,FALSE)</f>
        <v>Team1</v>
      </c>
      <c r="Q6304" t="str">
        <f>VLOOKUP(G6304,Agents!A:E,5,FALSE)</f>
        <v>Mid</v>
      </c>
      <c r="R6304" t="str">
        <f>VLOOKUP(G6304,Agents!A:E,2,FALSE)</f>
        <v>Morning</v>
      </c>
    </row>
    <row r="6305" spans="1:18" x14ac:dyDescent="0.35">
      <c r="A6305" t="s">
        <v>9954</v>
      </c>
      <c r="B6305" t="s">
        <v>5789</v>
      </c>
      <c r="C6305" t="s">
        <v>22</v>
      </c>
      <c r="D6305" t="s">
        <v>26</v>
      </c>
      <c r="E6305" s="1">
        <v>46101.117361111108</v>
      </c>
      <c r="F6305" s="1">
        <v>46103.492361111108</v>
      </c>
      <c r="G6305" t="s">
        <v>56</v>
      </c>
      <c r="H6305" t="s">
        <v>132</v>
      </c>
      <c r="I6305" t="s">
        <v>16</v>
      </c>
      <c r="J6305">
        <v>3</v>
      </c>
      <c r="K6305" t="str">
        <f>IF(tickets_dataset[[#This Row],[status]] = "Closed", "Yes","No")</f>
        <v>No</v>
      </c>
      <c r="L6305" s="2">
        <f t="shared" si="392"/>
        <v>57</v>
      </c>
      <c r="M6305" t="str">
        <f t="shared" si="393"/>
        <v>Yes</v>
      </c>
      <c r="N6305" t="str">
        <f t="shared" si="394"/>
        <v>Mar</v>
      </c>
      <c r="O6305" s="2">
        <f t="shared" si="395"/>
        <v>2.375</v>
      </c>
      <c r="P6305" t="str">
        <f>VLOOKUP(G6305,Agents!A:E,4,FALSE)</f>
        <v>Team1</v>
      </c>
      <c r="Q6305" t="str">
        <f>VLOOKUP(G6305,Agents!A:E,5,FALSE)</f>
        <v>Senior</v>
      </c>
      <c r="R6305" t="str">
        <f>VLOOKUP(G6305,Agents!A:E,2,FALSE)</f>
        <v>Night</v>
      </c>
    </row>
    <row r="6306" spans="1:18" x14ac:dyDescent="0.35">
      <c r="A6306" t="s">
        <v>9955</v>
      </c>
      <c r="B6306" t="s">
        <v>2531</v>
      </c>
      <c r="C6306" t="s">
        <v>12</v>
      </c>
      <c r="D6306" t="s">
        <v>38</v>
      </c>
      <c r="E6306" s="1">
        <v>46105.946527777778</v>
      </c>
      <c r="F6306" s="1">
        <v>46109.488194444442</v>
      </c>
      <c r="G6306" t="s">
        <v>53</v>
      </c>
      <c r="H6306" t="s">
        <v>15</v>
      </c>
      <c r="I6306" t="s">
        <v>16</v>
      </c>
      <c r="J6306">
        <v>3</v>
      </c>
      <c r="K6306" t="str">
        <f>IF(tickets_dataset[[#This Row],[status]] = "Closed", "Yes","No")</f>
        <v>Yes</v>
      </c>
      <c r="L6306" s="2">
        <f t="shared" si="392"/>
        <v>84.999999999941792</v>
      </c>
      <c r="M6306" t="str">
        <f t="shared" si="393"/>
        <v>Yes</v>
      </c>
      <c r="N6306" t="str">
        <f t="shared" si="394"/>
        <v>Mar</v>
      </c>
      <c r="O6306" s="2">
        <f t="shared" si="395"/>
        <v>3.5416666666642413</v>
      </c>
      <c r="P6306" t="str">
        <f>VLOOKUP(G6306,Agents!A:E,4,FALSE)</f>
        <v>Team1</v>
      </c>
      <c r="Q6306" t="str">
        <f>VLOOKUP(G6306,Agents!A:E,5,FALSE)</f>
        <v>Junior</v>
      </c>
      <c r="R6306" t="str">
        <f>VLOOKUP(G6306,Agents!A:E,2,FALSE)</f>
        <v>Night</v>
      </c>
    </row>
    <row r="6307" spans="1:18" x14ac:dyDescent="0.35">
      <c r="A6307" t="s">
        <v>9956</v>
      </c>
      <c r="B6307" t="s">
        <v>3220</v>
      </c>
      <c r="C6307" t="s">
        <v>34</v>
      </c>
      <c r="D6307" t="s">
        <v>38</v>
      </c>
      <c r="E6307" s="1">
        <v>46110.086805555555</v>
      </c>
      <c r="F6307" s="1">
        <v>46111.170138888891</v>
      </c>
      <c r="G6307" t="s">
        <v>422</v>
      </c>
      <c r="H6307" t="s">
        <v>15</v>
      </c>
      <c r="I6307" t="s">
        <v>16</v>
      </c>
      <c r="J6307">
        <v>4</v>
      </c>
      <c r="K6307" t="str">
        <f>IF(tickets_dataset[[#This Row],[status]] = "Closed", "Yes","No")</f>
        <v>Yes</v>
      </c>
      <c r="L6307" s="2">
        <f t="shared" si="392"/>
        <v>26.000000000058208</v>
      </c>
      <c r="M6307" t="str">
        <f t="shared" si="393"/>
        <v>No</v>
      </c>
      <c r="N6307" t="str">
        <f t="shared" si="394"/>
        <v>Mar</v>
      </c>
      <c r="O6307" s="2">
        <f t="shared" si="395"/>
        <v>1.0833333333357587</v>
      </c>
      <c r="P6307" t="str">
        <f>VLOOKUP(G6307,Agents!A:E,4,FALSE)</f>
        <v>Team5</v>
      </c>
      <c r="Q6307" t="str">
        <f>VLOOKUP(G6307,Agents!A:E,5,FALSE)</f>
        <v>Mid</v>
      </c>
      <c r="R6307" t="str">
        <f>VLOOKUP(G6307,Agents!A:E,2,FALSE)</f>
        <v>Evening</v>
      </c>
    </row>
    <row r="6308" spans="1:18" x14ac:dyDescent="0.35">
      <c r="A6308" t="s">
        <v>9957</v>
      </c>
      <c r="B6308" t="s">
        <v>9958</v>
      </c>
      <c r="C6308" t="s">
        <v>12</v>
      </c>
      <c r="D6308" t="s">
        <v>13</v>
      </c>
      <c r="E6308" s="1">
        <v>46051.806250000001</v>
      </c>
      <c r="F6308" s="1">
        <v>46052.056250000001</v>
      </c>
      <c r="G6308" t="s">
        <v>183</v>
      </c>
      <c r="H6308" t="s">
        <v>15</v>
      </c>
      <c r="I6308" t="s">
        <v>16</v>
      </c>
      <c r="J6308">
        <v>4</v>
      </c>
      <c r="K6308" t="str">
        <f>IF(tickets_dataset[[#This Row],[status]] = "Closed", "Yes","No")</f>
        <v>Yes</v>
      </c>
      <c r="L6308" s="2">
        <f t="shared" si="392"/>
        <v>6</v>
      </c>
      <c r="M6308" t="str">
        <f t="shared" si="393"/>
        <v>No</v>
      </c>
      <c r="N6308" t="str">
        <f t="shared" si="394"/>
        <v>Jan</v>
      </c>
      <c r="O6308" s="2">
        <f t="shared" si="395"/>
        <v>0.25</v>
      </c>
      <c r="P6308" t="str">
        <f>VLOOKUP(G6308,Agents!A:E,4,FALSE)</f>
        <v>Team3</v>
      </c>
      <c r="Q6308" t="str">
        <f>VLOOKUP(G6308,Agents!A:E,5,FALSE)</f>
        <v>Senior</v>
      </c>
      <c r="R6308" t="str">
        <f>VLOOKUP(G6308,Agents!A:E,2,FALSE)</f>
        <v>Night</v>
      </c>
    </row>
    <row r="6309" spans="1:18" x14ac:dyDescent="0.35">
      <c r="A6309" t="s">
        <v>9959</v>
      </c>
      <c r="B6309" t="s">
        <v>9960</v>
      </c>
      <c r="C6309" t="s">
        <v>12</v>
      </c>
      <c r="D6309" t="s">
        <v>38</v>
      </c>
      <c r="E6309" s="1">
        <v>46091.89166666667</v>
      </c>
      <c r="F6309" s="1">
        <v>46095.85</v>
      </c>
      <c r="G6309" t="s">
        <v>56</v>
      </c>
      <c r="H6309" t="s">
        <v>15</v>
      </c>
      <c r="I6309" t="s">
        <v>16</v>
      </c>
      <c r="J6309">
        <v>4</v>
      </c>
      <c r="K6309" t="str">
        <f>IF(tickets_dataset[[#This Row],[status]] = "Closed", "Yes","No")</f>
        <v>Yes</v>
      </c>
      <c r="L6309" s="2">
        <f t="shared" si="392"/>
        <v>94.999999999883585</v>
      </c>
      <c r="M6309" t="str">
        <f t="shared" si="393"/>
        <v>Yes</v>
      </c>
      <c r="N6309" t="str">
        <f t="shared" si="394"/>
        <v>Mar</v>
      </c>
      <c r="O6309" s="2">
        <f t="shared" si="395"/>
        <v>3.9583333333284827</v>
      </c>
      <c r="P6309" t="str">
        <f>VLOOKUP(G6309,Agents!A:E,4,FALSE)</f>
        <v>Team1</v>
      </c>
      <c r="Q6309" t="str">
        <f>VLOOKUP(G6309,Agents!A:E,5,FALSE)</f>
        <v>Senior</v>
      </c>
      <c r="R6309" t="str">
        <f>VLOOKUP(G6309,Agents!A:E,2,FALSE)</f>
        <v>Night</v>
      </c>
    </row>
    <row r="6310" spans="1:18" x14ac:dyDescent="0.35">
      <c r="A6310" t="s">
        <v>9961</v>
      </c>
      <c r="B6310" t="s">
        <v>9962</v>
      </c>
      <c r="C6310" t="s">
        <v>50</v>
      </c>
      <c r="D6310" t="s">
        <v>13</v>
      </c>
      <c r="E6310" s="1">
        <v>46035.172222222223</v>
      </c>
      <c r="F6310" s="1">
        <v>46036.338888888888</v>
      </c>
      <c r="G6310" t="s">
        <v>62</v>
      </c>
      <c r="H6310" t="s">
        <v>15</v>
      </c>
      <c r="I6310" t="s">
        <v>16</v>
      </c>
      <c r="J6310">
        <v>4</v>
      </c>
      <c r="K6310" t="str">
        <f>IF(tickets_dataset[[#This Row],[status]] = "Closed", "Yes","No")</f>
        <v>Yes</v>
      </c>
      <c r="L6310" s="2">
        <f t="shared" si="392"/>
        <v>27.999999999941792</v>
      </c>
      <c r="M6310" t="str">
        <f t="shared" si="393"/>
        <v>No</v>
      </c>
      <c r="N6310" t="str">
        <f t="shared" si="394"/>
        <v>Jan</v>
      </c>
      <c r="O6310" s="2">
        <f t="shared" si="395"/>
        <v>1.1666666666642413</v>
      </c>
      <c r="P6310" t="str">
        <f>VLOOKUP(G6310,Agents!A:E,4,FALSE)</f>
        <v>Team1</v>
      </c>
      <c r="Q6310" t="str">
        <f>VLOOKUP(G6310,Agents!A:E,5,FALSE)</f>
        <v>Junior</v>
      </c>
      <c r="R6310" t="str">
        <f>VLOOKUP(G6310,Agents!A:E,2,FALSE)</f>
        <v>Morning</v>
      </c>
    </row>
    <row r="6311" spans="1:18" x14ac:dyDescent="0.35">
      <c r="A6311" t="s">
        <v>9963</v>
      </c>
      <c r="B6311" t="s">
        <v>6134</v>
      </c>
      <c r="C6311" t="s">
        <v>34</v>
      </c>
      <c r="D6311" t="s">
        <v>13</v>
      </c>
      <c r="E6311" s="1">
        <v>46052.359722222223</v>
      </c>
      <c r="F6311" s="1">
        <v>46053.734722222223</v>
      </c>
      <c r="G6311" t="s">
        <v>91</v>
      </c>
      <c r="H6311" t="s">
        <v>15</v>
      </c>
      <c r="I6311" t="s">
        <v>16</v>
      </c>
      <c r="J6311">
        <v>5</v>
      </c>
      <c r="K6311" t="str">
        <f>IF(tickets_dataset[[#This Row],[status]] = "Closed", "Yes","No")</f>
        <v>Yes</v>
      </c>
      <c r="L6311" s="2">
        <f t="shared" si="392"/>
        <v>33</v>
      </c>
      <c r="M6311" t="str">
        <f t="shared" si="393"/>
        <v>No</v>
      </c>
      <c r="N6311" t="str">
        <f t="shared" si="394"/>
        <v>Jan</v>
      </c>
      <c r="O6311" s="2">
        <f t="shared" si="395"/>
        <v>1.375</v>
      </c>
      <c r="P6311" t="str">
        <f>VLOOKUP(G6311,Agents!A:E,4,FALSE)</f>
        <v>Team5</v>
      </c>
      <c r="Q6311" t="str">
        <f>VLOOKUP(G6311,Agents!A:E,5,FALSE)</f>
        <v>Mid</v>
      </c>
      <c r="R6311" t="str">
        <f>VLOOKUP(G6311,Agents!A:E,2,FALSE)</f>
        <v>Night</v>
      </c>
    </row>
    <row r="6312" spans="1:18" x14ac:dyDescent="0.35">
      <c r="A6312" t="s">
        <v>9964</v>
      </c>
      <c r="B6312" t="s">
        <v>3644</v>
      </c>
      <c r="C6312" t="s">
        <v>34</v>
      </c>
      <c r="D6312" t="s">
        <v>13</v>
      </c>
      <c r="E6312" s="1">
        <v>46049.828472222223</v>
      </c>
      <c r="F6312" s="1">
        <v>46050.453472222223</v>
      </c>
      <c r="G6312" t="s">
        <v>42</v>
      </c>
      <c r="H6312" t="s">
        <v>15</v>
      </c>
      <c r="I6312" t="s">
        <v>16</v>
      </c>
      <c r="J6312">
        <v>2</v>
      </c>
      <c r="K6312" t="str">
        <f>IF(tickets_dataset[[#This Row],[status]] = "Closed", "Yes","No")</f>
        <v>Yes</v>
      </c>
      <c r="L6312" s="2">
        <f t="shared" si="392"/>
        <v>15</v>
      </c>
      <c r="M6312" t="str">
        <f t="shared" si="393"/>
        <v>No</v>
      </c>
      <c r="N6312" t="str">
        <f t="shared" si="394"/>
        <v>Jan</v>
      </c>
      <c r="O6312" s="2">
        <f t="shared" si="395"/>
        <v>0.625</v>
      </c>
      <c r="P6312" t="str">
        <f>VLOOKUP(G6312,Agents!A:E,4,FALSE)</f>
        <v>Team2</v>
      </c>
      <c r="Q6312" t="str">
        <f>VLOOKUP(G6312,Agents!A:E,5,FALSE)</f>
        <v>Junior</v>
      </c>
      <c r="R6312" t="str">
        <f>VLOOKUP(G6312,Agents!A:E,2,FALSE)</f>
        <v>Night</v>
      </c>
    </row>
    <row r="6313" spans="1:18" x14ac:dyDescent="0.35">
      <c r="A6313" t="s">
        <v>9965</v>
      </c>
      <c r="B6313" t="s">
        <v>6698</v>
      </c>
      <c r="C6313" t="s">
        <v>22</v>
      </c>
      <c r="D6313" t="s">
        <v>26</v>
      </c>
      <c r="E6313" s="1">
        <v>46084.793749999997</v>
      </c>
      <c r="F6313" s="1">
        <v>46086.835416666669</v>
      </c>
      <c r="G6313" t="s">
        <v>128</v>
      </c>
      <c r="H6313" t="s">
        <v>15</v>
      </c>
      <c r="I6313" t="s">
        <v>16</v>
      </c>
      <c r="J6313">
        <v>4</v>
      </c>
      <c r="K6313" t="str">
        <f>IF(tickets_dataset[[#This Row],[status]] = "Closed", "Yes","No")</f>
        <v>Yes</v>
      </c>
      <c r="L6313" s="2">
        <f t="shared" si="392"/>
        <v>49.000000000116415</v>
      </c>
      <c r="M6313" t="str">
        <f t="shared" si="393"/>
        <v>Yes</v>
      </c>
      <c r="N6313" t="str">
        <f t="shared" si="394"/>
        <v>Mar</v>
      </c>
      <c r="O6313" s="2">
        <f t="shared" si="395"/>
        <v>2.0416666666715173</v>
      </c>
      <c r="P6313" t="str">
        <f>VLOOKUP(G6313,Agents!A:E,4,FALSE)</f>
        <v>Team4</v>
      </c>
      <c r="Q6313" t="str">
        <f>VLOOKUP(G6313,Agents!A:E,5,FALSE)</f>
        <v>Mid</v>
      </c>
      <c r="R6313" t="str">
        <f>VLOOKUP(G6313,Agents!A:E,2,FALSE)</f>
        <v>Night</v>
      </c>
    </row>
    <row r="6314" spans="1:18" x14ac:dyDescent="0.35">
      <c r="A6314" t="s">
        <v>9966</v>
      </c>
      <c r="B6314" t="s">
        <v>1492</v>
      </c>
      <c r="C6314" t="s">
        <v>22</v>
      </c>
      <c r="D6314" t="s">
        <v>38</v>
      </c>
      <c r="E6314" s="1">
        <v>46037.444444444445</v>
      </c>
      <c r="F6314" s="1">
        <v>46039.652777777781</v>
      </c>
      <c r="G6314" t="s">
        <v>164</v>
      </c>
      <c r="H6314" t="s">
        <v>15</v>
      </c>
      <c r="I6314" t="s">
        <v>16</v>
      </c>
      <c r="J6314">
        <v>4</v>
      </c>
      <c r="K6314" t="str">
        <f>IF(tickets_dataset[[#This Row],[status]] = "Closed", "Yes","No")</f>
        <v>Yes</v>
      </c>
      <c r="L6314" s="2">
        <f t="shared" si="392"/>
        <v>53.000000000058208</v>
      </c>
      <c r="M6314" t="str">
        <f t="shared" si="393"/>
        <v>Yes</v>
      </c>
      <c r="N6314" t="str">
        <f t="shared" si="394"/>
        <v>Jan</v>
      </c>
      <c r="O6314" s="2">
        <f t="shared" si="395"/>
        <v>2.2083333333357587</v>
      </c>
      <c r="P6314" t="str">
        <f>VLOOKUP(G6314,Agents!A:E,4,FALSE)</f>
        <v>Team4</v>
      </c>
      <c r="Q6314" t="str">
        <f>VLOOKUP(G6314,Agents!A:E,5,FALSE)</f>
        <v>Senior</v>
      </c>
      <c r="R6314" t="str">
        <f>VLOOKUP(G6314,Agents!A:E,2,FALSE)</f>
        <v>Evening</v>
      </c>
    </row>
    <row r="6315" spans="1:18" x14ac:dyDescent="0.35">
      <c r="A6315" t="s">
        <v>9967</v>
      </c>
      <c r="B6315" t="s">
        <v>9968</v>
      </c>
      <c r="C6315" t="s">
        <v>76</v>
      </c>
      <c r="D6315" t="s">
        <v>38</v>
      </c>
      <c r="E6315" s="1">
        <v>46049.383333333331</v>
      </c>
      <c r="F6315" s="1">
        <v>46053.175000000003</v>
      </c>
      <c r="G6315" t="s">
        <v>35</v>
      </c>
      <c r="H6315" t="s">
        <v>15</v>
      </c>
      <c r="I6315" t="s">
        <v>16</v>
      </c>
      <c r="J6315">
        <v>3</v>
      </c>
      <c r="K6315" t="str">
        <f>IF(tickets_dataset[[#This Row],[status]] = "Closed", "Yes","No")</f>
        <v>Yes</v>
      </c>
      <c r="L6315" s="2">
        <f t="shared" si="392"/>
        <v>91.000000000116415</v>
      </c>
      <c r="M6315" t="str">
        <f t="shared" si="393"/>
        <v>Yes</v>
      </c>
      <c r="N6315" t="str">
        <f t="shared" si="394"/>
        <v>Jan</v>
      </c>
      <c r="O6315" s="2">
        <f t="shared" si="395"/>
        <v>3.7916666666715173</v>
      </c>
      <c r="P6315" t="str">
        <f>VLOOKUP(G6315,Agents!A:E,4,FALSE)</f>
        <v>Team1</v>
      </c>
      <c r="Q6315" t="str">
        <f>VLOOKUP(G6315,Agents!A:E,5,FALSE)</f>
        <v>Senior</v>
      </c>
      <c r="R6315" t="str">
        <f>VLOOKUP(G6315,Agents!A:E,2,FALSE)</f>
        <v>Evening</v>
      </c>
    </row>
    <row r="6316" spans="1:18" x14ac:dyDescent="0.35">
      <c r="A6316" t="s">
        <v>9969</v>
      </c>
      <c r="B6316" t="s">
        <v>1975</v>
      </c>
      <c r="C6316" t="s">
        <v>76</v>
      </c>
      <c r="D6316" t="s">
        <v>38</v>
      </c>
      <c r="E6316" s="1">
        <v>46061.691666666666</v>
      </c>
      <c r="F6316" s="1">
        <v>46064.85833333333</v>
      </c>
      <c r="G6316" t="s">
        <v>131</v>
      </c>
      <c r="H6316" t="s">
        <v>15</v>
      </c>
      <c r="I6316" t="s">
        <v>16</v>
      </c>
      <c r="J6316">
        <v>3</v>
      </c>
      <c r="K6316" t="str">
        <f>IF(tickets_dataset[[#This Row],[status]] = "Closed", "Yes","No")</f>
        <v>Yes</v>
      </c>
      <c r="L6316" s="2">
        <f t="shared" si="392"/>
        <v>75.999999999941792</v>
      </c>
      <c r="M6316" t="str">
        <f t="shared" si="393"/>
        <v>Yes</v>
      </c>
      <c r="N6316" t="str">
        <f t="shared" si="394"/>
        <v>Feb</v>
      </c>
      <c r="O6316" s="2">
        <f t="shared" si="395"/>
        <v>3.1666666666642413</v>
      </c>
      <c r="P6316" t="str">
        <f>VLOOKUP(G6316,Agents!A:E,4,FALSE)</f>
        <v>Team4</v>
      </c>
      <c r="Q6316" t="str">
        <f>VLOOKUP(G6316,Agents!A:E,5,FALSE)</f>
        <v>Junior</v>
      </c>
      <c r="R6316" t="str">
        <f>VLOOKUP(G6316,Agents!A:E,2,FALSE)</f>
        <v>Night</v>
      </c>
    </row>
    <row r="6317" spans="1:18" x14ac:dyDescent="0.35">
      <c r="A6317" t="s">
        <v>9970</v>
      </c>
      <c r="B6317" t="s">
        <v>9971</v>
      </c>
      <c r="C6317" t="s">
        <v>76</v>
      </c>
      <c r="D6317" t="s">
        <v>38</v>
      </c>
      <c r="E6317" s="1">
        <v>46078.493055555555</v>
      </c>
      <c r="F6317" s="1">
        <v>46078.951388888891</v>
      </c>
      <c r="G6317" t="s">
        <v>183</v>
      </c>
      <c r="H6317" t="s">
        <v>15</v>
      </c>
      <c r="I6317" t="s">
        <v>16</v>
      </c>
      <c r="J6317">
        <v>3</v>
      </c>
      <c r="K6317" t="str">
        <f>IF(tickets_dataset[[#This Row],[status]] = "Closed", "Yes","No")</f>
        <v>Yes</v>
      </c>
      <c r="L6317" s="2">
        <f t="shared" si="392"/>
        <v>11.000000000058208</v>
      </c>
      <c r="M6317" t="str">
        <f t="shared" si="393"/>
        <v>No</v>
      </c>
      <c r="N6317" t="str">
        <f t="shared" si="394"/>
        <v>Feb</v>
      </c>
      <c r="O6317" s="2">
        <f t="shared" si="395"/>
        <v>0.45833333333575865</v>
      </c>
      <c r="P6317" t="str">
        <f>VLOOKUP(G6317,Agents!A:E,4,FALSE)</f>
        <v>Team3</v>
      </c>
      <c r="Q6317" t="str">
        <f>VLOOKUP(G6317,Agents!A:E,5,FALSE)</f>
        <v>Senior</v>
      </c>
      <c r="R6317" t="str">
        <f>VLOOKUP(G6317,Agents!A:E,2,FALSE)</f>
        <v>Night</v>
      </c>
    </row>
    <row r="6318" spans="1:18" x14ac:dyDescent="0.35">
      <c r="A6318" t="s">
        <v>9972</v>
      </c>
      <c r="B6318" t="s">
        <v>9973</v>
      </c>
      <c r="C6318" t="s">
        <v>22</v>
      </c>
      <c r="D6318" t="s">
        <v>38</v>
      </c>
      <c r="E6318" s="1">
        <v>46067.684027777781</v>
      </c>
      <c r="F6318" s="1">
        <v>46071.392361111109</v>
      </c>
      <c r="G6318" t="s">
        <v>100</v>
      </c>
      <c r="H6318" t="s">
        <v>15</v>
      </c>
      <c r="I6318" t="s">
        <v>16</v>
      </c>
      <c r="J6318">
        <v>4</v>
      </c>
      <c r="K6318" t="str">
        <f>IF(tickets_dataset[[#This Row],[status]] = "Closed", "Yes","No")</f>
        <v>Yes</v>
      </c>
      <c r="L6318" s="2">
        <f t="shared" si="392"/>
        <v>88.999999999883585</v>
      </c>
      <c r="M6318" t="str">
        <f t="shared" si="393"/>
        <v>Yes</v>
      </c>
      <c r="N6318" t="str">
        <f t="shared" si="394"/>
        <v>Feb</v>
      </c>
      <c r="O6318" s="2">
        <f t="shared" si="395"/>
        <v>3.7083333333284827</v>
      </c>
      <c r="P6318" t="str">
        <f>VLOOKUP(G6318,Agents!A:E,4,FALSE)</f>
        <v>Team4</v>
      </c>
      <c r="Q6318" t="str">
        <f>VLOOKUP(G6318,Agents!A:E,5,FALSE)</f>
        <v>Junior</v>
      </c>
      <c r="R6318" t="str">
        <f>VLOOKUP(G6318,Agents!A:E,2,FALSE)</f>
        <v>Evening</v>
      </c>
    </row>
    <row r="6319" spans="1:18" x14ac:dyDescent="0.35">
      <c r="A6319" t="s">
        <v>9974</v>
      </c>
      <c r="B6319" t="s">
        <v>3062</v>
      </c>
      <c r="C6319" t="s">
        <v>76</v>
      </c>
      <c r="D6319" t="s">
        <v>38</v>
      </c>
      <c r="E6319" s="1">
        <v>46041.780555555553</v>
      </c>
      <c r="F6319" s="1">
        <v>46042.780555555553</v>
      </c>
      <c r="G6319" t="s">
        <v>23</v>
      </c>
      <c r="H6319" t="s">
        <v>15</v>
      </c>
      <c r="I6319" t="s">
        <v>16</v>
      </c>
      <c r="J6319">
        <v>5</v>
      </c>
      <c r="K6319" t="str">
        <f>IF(tickets_dataset[[#This Row],[status]] = "Closed", "Yes","No")</f>
        <v>Yes</v>
      </c>
      <c r="L6319" s="2">
        <f t="shared" si="392"/>
        <v>24</v>
      </c>
      <c r="M6319" t="str">
        <f t="shared" si="393"/>
        <v>No</v>
      </c>
      <c r="N6319" t="str">
        <f t="shared" si="394"/>
        <v>Jan</v>
      </c>
      <c r="O6319" s="2">
        <f t="shared" si="395"/>
        <v>1</v>
      </c>
      <c r="P6319" t="str">
        <f>VLOOKUP(G6319,Agents!A:E,4,FALSE)</f>
        <v>Team3</v>
      </c>
      <c r="Q6319" t="str">
        <f>VLOOKUP(G6319,Agents!A:E,5,FALSE)</f>
        <v>Senior</v>
      </c>
      <c r="R6319" t="str">
        <f>VLOOKUP(G6319,Agents!A:E,2,FALSE)</f>
        <v>Evening</v>
      </c>
    </row>
    <row r="6320" spans="1:18" x14ac:dyDescent="0.35">
      <c r="A6320" t="s">
        <v>9975</v>
      </c>
      <c r="B6320" t="s">
        <v>7467</v>
      </c>
      <c r="C6320" t="s">
        <v>50</v>
      </c>
      <c r="D6320" t="s">
        <v>26</v>
      </c>
      <c r="E6320" s="1">
        <v>46094.643750000003</v>
      </c>
      <c r="F6320" s="1">
        <v>46096.227083333331</v>
      </c>
      <c r="G6320" t="s">
        <v>67</v>
      </c>
      <c r="H6320" t="s">
        <v>15</v>
      </c>
      <c r="I6320" t="s">
        <v>68</v>
      </c>
      <c r="J6320">
        <v>2</v>
      </c>
      <c r="K6320" t="str">
        <f>IF(tickets_dataset[[#This Row],[status]] = "Closed", "Yes","No")</f>
        <v>Yes</v>
      </c>
      <c r="L6320" s="2">
        <f t="shared" si="392"/>
        <v>37.999999999883585</v>
      </c>
      <c r="M6320" t="str">
        <f t="shared" si="393"/>
        <v>No</v>
      </c>
      <c r="N6320" t="str">
        <f t="shared" si="394"/>
        <v>Mar</v>
      </c>
      <c r="O6320" s="2">
        <f t="shared" si="395"/>
        <v>1.5833333333284827</v>
      </c>
      <c r="P6320" t="str">
        <f>VLOOKUP(G6320,Agents!A:E,4,FALSE)</f>
        <v>Team5</v>
      </c>
      <c r="Q6320" t="str">
        <f>VLOOKUP(G6320,Agents!A:E,5,FALSE)</f>
        <v>Junior</v>
      </c>
      <c r="R6320" t="str">
        <f>VLOOKUP(G6320,Agents!A:E,2,FALSE)</f>
        <v>Evening</v>
      </c>
    </row>
    <row r="6321" spans="1:18" x14ac:dyDescent="0.35">
      <c r="A6321" t="s">
        <v>9976</v>
      </c>
      <c r="B6321" t="s">
        <v>2493</v>
      </c>
      <c r="C6321" t="s">
        <v>12</v>
      </c>
      <c r="D6321" t="s">
        <v>38</v>
      </c>
      <c r="E6321" s="1">
        <v>46069.890972222223</v>
      </c>
      <c r="F6321" s="1">
        <v>46072.390972222223</v>
      </c>
      <c r="G6321" t="s">
        <v>73</v>
      </c>
      <c r="H6321" t="s">
        <v>28</v>
      </c>
      <c r="I6321" t="s">
        <v>16</v>
      </c>
      <c r="J6321">
        <v>5</v>
      </c>
      <c r="K6321" t="str">
        <f>IF(tickets_dataset[[#This Row],[status]] = "Closed", "Yes","No")</f>
        <v>No</v>
      </c>
      <c r="L6321" s="2">
        <f t="shared" si="392"/>
        <v>60</v>
      </c>
      <c r="M6321" t="str">
        <f t="shared" si="393"/>
        <v>Yes</v>
      </c>
      <c r="N6321" t="str">
        <f t="shared" si="394"/>
        <v>Feb</v>
      </c>
      <c r="O6321" s="2">
        <f t="shared" si="395"/>
        <v>2.5</v>
      </c>
      <c r="P6321" t="str">
        <f>VLOOKUP(G6321,Agents!A:E,4,FALSE)</f>
        <v>Team4</v>
      </c>
      <c r="Q6321" t="str">
        <f>VLOOKUP(G6321,Agents!A:E,5,FALSE)</f>
        <v>Senior</v>
      </c>
      <c r="R6321" t="str">
        <f>VLOOKUP(G6321,Agents!A:E,2,FALSE)</f>
        <v>Night</v>
      </c>
    </row>
    <row r="6322" spans="1:18" x14ac:dyDescent="0.35">
      <c r="A6322" t="s">
        <v>9977</v>
      </c>
      <c r="B6322" t="s">
        <v>3291</v>
      </c>
      <c r="C6322" t="s">
        <v>12</v>
      </c>
      <c r="D6322" t="s">
        <v>13</v>
      </c>
      <c r="E6322" s="1">
        <v>46103.802083333336</v>
      </c>
      <c r="F6322" s="1">
        <v>46104.96875</v>
      </c>
      <c r="G6322" t="s">
        <v>164</v>
      </c>
      <c r="H6322" t="s">
        <v>28</v>
      </c>
      <c r="I6322" t="s">
        <v>16</v>
      </c>
      <c r="J6322">
        <v>5</v>
      </c>
      <c r="K6322" t="str">
        <f>IF(tickets_dataset[[#This Row],[status]] = "Closed", "Yes","No")</f>
        <v>No</v>
      </c>
      <c r="L6322" s="2">
        <f t="shared" si="392"/>
        <v>27.999999999941792</v>
      </c>
      <c r="M6322" t="str">
        <f t="shared" si="393"/>
        <v>No</v>
      </c>
      <c r="N6322" t="str">
        <f t="shared" si="394"/>
        <v>Mar</v>
      </c>
      <c r="O6322" s="2">
        <f t="shared" si="395"/>
        <v>1.1666666666642413</v>
      </c>
      <c r="P6322" t="str">
        <f>VLOOKUP(G6322,Agents!A:E,4,FALSE)</f>
        <v>Team4</v>
      </c>
      <c r="Q6322" t="str">
        <f>VLOOKUP(G6322,Agents!A:E,5,FALSE)</f>
        <v>Senior</v>
      </c>
      <c r="R6322" t="str">
        <f>VLOOKUP(G6322,Agents!A:E,2,FALSE)</f>
        <v>Evening</v>
      </c>
    </row>
    <row r="6323" spans="1:18" x14ac:dyDescent="0.35">
      <c r="A6323" t="s">
        <v>9978</v>
      </c>
      <c r="B6323" t="s">
        <v>1327</v>
      </c>
      <c r="C6323" t="s">
        <v>76</v>
      </c>
      <c r="D6323" t="s">
        <v>26</v>
      </c>
      <c r="E6323" s="1">
        <v>46054.913194444445</v>
      </c>
      <c r="F6323" s="1">
        <v>46055.704861111109</v>
      </c>
      <c r="G6323" t="s">
        <v>67</v>
      </c>
      <c r="H6323" t="s">
        <v>15</v>
      </c>
      <c r="I6323" t="s">
        <v>16</v>
      </c>
      <c r="J6323">
        <v>5</v>
      </c>
      <c r="K6323" t="str">
        <f>IF(tickets_dataset[[#This Row],[status]] = "Closed", "Yes","No")</f>
        <v>Yes</v>
      </c>
      <c r="L6323" s="2">
        <f t="shared" si="392"/>
        <v>18.999999999941792</v>
      </c>
      <c r="M6323" t="str">
        <f t="shared" si="393"/>
        <v>No</v>
      </c>
      <c r="N6323" t="str">
        <f t="shared" si="394"/>
        <v>Feb</v>
      </c>
      <c r="O6323" s="2">
        <f t="shared" si="395"/>
        <v>0.79166666666424135</v>
      </c>
      <c r="P6323" t="str">
        <f>VLOOKUP(G6323,Agents!A:E,4,FALSE)</f>
        <v>Team5</v>
      </c>
      <c r="Q6323" t="str">
        <f>VLOOKUP(G6323,Agents!A:E,5,FALSE)</f>
        <v>Junior</v>
      </c>
      <c r="R6323" t="str">
        <f>VLOOKUP(G6323,Agents!A:E,2,FALSE)</f>
        <v>Evening</v>
      </c>
    </row>
    <row r="6324" spans="1:18" x14ac:dyDescent="0.35">
      <c r="A6324" t="s">
        <v>9979</v>
      </c>
      <c r="B6324" t="s">
        <v>5212</v>
      </c>
      <c r="C6324" t="s">
        <v>34</v>
      </c>
      <c r="D6324" t="s">
        <v>26</v>
      </c>
      <c r="E6324" s="1">
        <v>46044.986111111109</v>
      </c>
      <c r="F6324" s="1">
        <v>46045.486111111109</v>
      </c>
      <c r="G6324" t="s">
        <v>45</v>
      </c>
      <c r="H6324" t="s">
        <v>15</v>
      </c>
      <c r="I6324" t="s">
        <v>68</v>
      </c>
      <c r="J6324">
        <v>2</v>
      </c>
      <c r="K6324" t="str">
        <f>IF(tickets_dataset[[#This Row],[status]] = "Closed", "Yes","No")</f>
        <v>Yes</v>
      </c>
      <c r="L6324" s="2">
        <f t="shared" si="392"/>
        <v>12</v>
      </c>
      <c r="M6324" t="str">
        <f t="shared" si="393"/>
        <v>No</v>
      </c>
      <c r="N6324" t="str">
        <f t="shared" si="394"/>
        <v>Jan</v>
      </c>
      <c r="O6324" s="2">
        <f t="shared" si="395"/>
        <v>0.5</v>
      </c>
      <c r="P6324" t="str">
        <f>VLOOKUP(G6324,Agents!A:E,4,FALSE)</f>
        <v>Team5</v>
      </c>
      <c r="Q6324" t="str">
        <f>VLOOKUP(G6324,Agents!A:E,5,FALSE)</f>
        <v>Senior</v>
      </c>
      <c r="R6324" t="str">
        <f>VLOOKUP(G6324,Agents!A:E,2,FALSE)</f>
        <v>Morning</v>
      </c>
    </row>
    <row r="6325" spans="1:18" x14ac:dyDescent="0.35">
      <c r="A6325" t="s">
        <v>9980</v>
      </c>
      <c r="B6325" t="s">
        <v>6569</v>
      </c>
      <c r="C6325" t="s">
        <v>50</v>
      </c>
      <c r="D6325" t="s">
        <v>38</v>
      </c>
      <c r="E6325" s="1">
        <v>46109.895833333336</v>
      </c>
      <c r="F6325" s="1">
        <v>46111.1875</v>
      </c>
      <c r="G6325" t="s">
        <v>23</v>
      </c>
      <c r="H6325" t="s">
        <v>15</v>
      </c>
      <c r="I6325" t="s">
        <v>16</v>
      </c>
      <c r="J6325">
        <v>3</v>
      </c>
      <c r="K6325" t="str">
        <f>IF(tickets_dataset[[#This Row],[status]] = "Closed", "Yes","No")</f>
        <v>Yes</v>
      </c>
      <c r="L6325" s="2">
        <f t="shared" si="392"/>
        <v>30.999999999941792</v>
      </c>
      <c r="M6325" t="str">
        <f t="shared" si="393"/>
        <v>No</v>
      </c>
      <c r="N6325" t="str">
        <f t="shared" si="394"/>
        <v>Mar</v>
      </c>
      <c r="O6325" s="2">
        <f t="shared" si="395"/>
        <v>1.2916666666642413</v>
      </c>
      <c r="P6325" t="str">
        <f>VLOOKUP(G6325,Agents!A:E,4,FALSE)</f>
        <v>Team3</v>
      </c>
      <c r="Q6325" t="str">
        <f>VLOOKUP(G6325,Agents!A:E,5,FALSE)</f>
        <v>Senior</v>
      </c>
      <c r="R6325" t="str">
        <f>VLOOKUP(G6325,Agents!A:E,2,FALSE)</f>
        <v>Evening</v>
      </c>
    </row>
    <row r="6326" spans="1:18" x14ac:dyDescent="0.35">
      <c r="A6326" t="s">
        <v>9981</v>
      </c>
      <c r="B6326" t="s">
        <v>7863</v>
      </c>
      <c r="C6326" t="s">
        <v>34</v>
      </c>
      <c r="D6326" t="s">
        <v>38</v>
      </c>
      <c r="E6326" s="1">
        <v>46102.80972222222</v>
      </c>
      <c r="F6326" s="1">
        <v>46105.55972222222</v>
      </c>
      <c r="G6326" t="s">
        <v>234</v>
      </c>
      <c r="H6326" t="s">
        <v>15</v>
      </c>
      <c r="I6326" t="s">
        <v>16</v>
      </c>
      <c r="J6326">
        <v>4</v>
      </c>
      <c r="K6326" t="str">
        <f>IF(tickets_dataset[[#This Row],[status]] = "Closed", "Yes","No")</f>
        <v>Yes</v>
      </c>
      <c r="L6326" s="2">
        <f t="shared" si="392"/>
        <v>66</v>
      </c>
      <c r="M6326" t="str">
        <f t="shared" si="393"/>
        <v>Yes</v>
      </c>
      <c r="N6326" t="str">
        <f t="shared" si="394"/>
        <v>Mar</v>
      </c>
      <c r="O6326" s="2">
        <f t="shared" si="395"/>
        <v>2.75</v>
      </c>
      <c r="P6326" t="str">
        <f>VLOOKUP(G6326,Agents!A:E,4,FALSE)</f>
        <v>Team5</v>
      </c>
      <c r="Q6326" t="str">
        <f>VLOOKUP(G6326,Agents!A:E,5,FALSE)</f>
        <v>Senior</v>
      </c>
      <c r="R6326" t="str">
        <f>VLOOKUP(G6326,Agents!A:E,2,FALSE)</f>
        <v>Night</v>
      </c>
    </row>
    <row r="6327" spans="1:18" x14ac:dyDescent="0.35">
      <c r="A6327" t="s">
        <v>9982</v>
      </c>
      <c r="B6327" t="s">
        <v>1300</v>
      </c>
      <c r="C6327" t="s">
        <v>12</v>
      </c>
      <c r="D6327" t="s">
        <v>38</v>
      </c>
      <c r="E6327" s="1">
        <v>46069.746527777781</v>
      </c>
      <c r="F6327" s="1">
        <v>46072.329861111109</v>
      </c>
      <c r="G6327" t="s">
        <v>140</v>
      </c>
      <c r="H6327" t="s">
        <v>15</v>
      </c>
      <c r="I6327" t="s">
        <v>16</v>
      </c>
      <c r="J6327">
        <v>5</v>
      </c>
      <c r="K6327" t="str">
        <f>IF(tickets_dataset[[#This Row],[status]] = "Closed", "Yes","No")</f>
        <v>Yes</v>
      </c>
      <c r="L6327" s="2">
        <f t="shared" si="392"/>
        <v>61.999999999883585</v>
      </c>
      <c r="M6327" t="str">
        <f t="shared" si="393"/>
        <v>Yes</v>
      </c>
      <c r="N6327" t="str">
        <f t="shared" si="394"/>
        <v>Feb</v>
      </c>
      <c r="O6327" s="2">
        <f t="shared" si="395"/>
        <v>2.5833333333284827</v>
      </c>
      <c r="P6327" t="str">
        <f>VLOOKUP(G6327,Agents!A:E,4,FALSE)</f>
        <v>Team1</v>
      </c>
      <c r="Q6327" t="str">
        <f>VLOOKUP(G6327,Agents!A:E,5,FALSE)</f>
        <v>Junior</v>
      </c>
      <c r="R6327" t="str">
        <f>VLOOKUP(G6327,Agents!A:E,2,FALSE)</f>
        <v>Morning</v>
      </c>
    </row>
    <row r="6328" spans="1:18" x14ac:dyDescent="0.35">
      <c r="A6328" t="s">
        <v>9983</v>
      </c>
      <c r="B6328" t="s">
        <v>5449</v>
      </c>
      <c r="C6328" t="s">
        <v>76</v>
      </c>
      <c r="D6328" t="s">
        <v>26</v>
      </c>
      <c r="E6328" s="1">
        <v>46077.711111111108</v>
      </c>
      <c r="F6328" s="1">
        <v>46079.12777777778</v>
      </c>
      <c r="G6328" t="s">
        <v>311</v>
      </c>
      <c r="H6328" t="s">
        <v>15</v>
      </c>
      <c r="I6328" t="s">
        <v>16</v>
      </c>
      <c r="J6328">
        <v>4</v>
      </c>
      <c r="K6328" t="str">
        <f>IF(tickets_dataset[[#This Row],[status]] = "Closed", "Yes","No")</f>
        <v>Yes</v>
      </c>
      <c r="L6328" s="2">
        <f t="shared" si="392"/>
        <v>34.000000000116415</v>
      </c>
      <c r="M6328" t="str">
        <f t="shared" si="393"/>
        <v>No</v>
      </c>
      <c r="N6328" t="str">
        <f t="shared" si="394"/>
        <v>Feb</v>
      </c>
      <c r="O6328" s="2">
        <f t="shared" si="395"/>
        <v>1.4166666666715173</v>
      </c>
      <c r="P6328" t="str">
        <f>VLOOKUP(G6328,Agents!A:E,4,FALSE)</f>
        <v>Team5</v>
      </c>
      <c r="Q6328" t="str">
        <f>VLOOKUP(G6328,Agents!A:E,5,FALSE)</f>
        <v>Senior</v>
      </c>
      <c r="R6328" t="str">
        <f>VLOOKUP(G6328,Agents!A:E,2,FALSE)</f>
        <v>Evening</v>
      </c>
    </row>
    <row r="6329" spans="1:18" x14ac:dyDescent="0.35">
      <c r="A6329" t="s">
        <v>9984</v>
      </c>
      <c r="B6329" t="s">
        <v>9985</v>
      </c>
      <c r="C6329" t="s">
        <v>22</v>
      </c>
      <c r="D6329" t="s">
        <v>13</v>
      </c>
      <c r="E6329" s="1">
        <v>46089.750694444447</v>
      </c>
      <c r="F6329" s="1">
        <v>46090.042361111111</v>
      </c>
      <c r="G6329" t="s">
        <v>137</v>
      </c>
      <c r="H6329" t="s">
        <v>28</v>
      </c>
      <c r="I6329" t="s">
        <v>68</v>
      </c>
      <c r="J6329">
        <v>4</v>
      </c>
      <c r="K6329" t="str">
        <f>IF(tickets_dataset[[#This Row],[status]] = "Closed", "Yes","No")</f>
        <v>No</v>
      </c>
      <c r="L6329" s="2">
        <f t="shared" si="392"/>
        <v>6.9999999999417923</v>
      </c>
      <c r="M6329" t="str">
        <f t="shared" si="393"/>
        <v>No</v>
      </c>
      <c r="N6329" t="str">
        <f t="shared" si="394"/>
        <v>Mar</v>
      </c>
      <c r="O6329" s="2">
        <f t="shared" si="395"/>
        <v>0.29166666666424135</v>
      </c>
      <c r="P6329" t="str">
        <f>VLOOKUP(G6329,Agents!A:E,4,FALSE)</f>
        <v>Team5</v>
      </c>
      <c r="Q6329" t="str">
        <f>VLOOKUP(G6329,Agents!A:E,5,FALSE)</f>
        <v>Senior</v>
      </c>
      <c r="R6329" t="str">
        <f>VLOOKUP(G6329,Agents!A:E,2,FALSE)</f>
        <v>Night</v>
      </c>
    </row>
    <row r="6330" spans="1:18" x14ac:dyDescent="0.35">
      <c r="A6330" t="s">
        <v>9986</v>
      </c>
      <c r="B6330" t="s">
        <v>9987</v>
      </c>
      <c r="C6330" t="s">
        <v>22</v>
      </c>
      <c r="D6330" t="s">
        <v>13</v>
      </c>
      <c r="E6330" s="1">
        <v>46076.644444444442</v>
      </c>
      <c r="F6330" s="1">
        <v>46078.436111111114</v>
      </c>
      <c r="G6330" t="s">
        <v>149</v>
      </c>
      <c r="H6330" t="s">
        <v>15</v>
      </c>
      <c r="I6330" t="s">
        <v>16</v>
      </c>
      <c r="J6330">
        <v>4</v>
      </c>
      <c r="K6330" t="str">
        <f>IF(tickets_dataset[[#This Row],[status]] = "Closed", "Yes","No")</f>
        <v>Yes</v>
      </c>
      <c r="L6330" s="2">
        <f t="shared" si="392"/>
        <v>43.000000000116415</v>
      </c>
      <c r="M6330" t="str">
        <f t="shared" si="393"/>
        <v>No</v>
      </c>
      <c r="N6330" t="str">
        <f t="shared" si="394"/>
        <v>Feb</v>
      </c>
      <c r="O6330" s="2">
        <f t="shared" si="395"/>
        <v>1.7916666666715173</v>
      </c>
      <c r="P6330" t="str">
        <f>VLOOKUP(G6330,Agents!A:E,4,FALSE)</f>
        <v>Team3</v>
      </c>
      <c r="Q6330" t="str">
        <f>VLOOKUP(G6330,Agents!A:E,5,FALSE)</f>
        <v>Mid</v>
      </c>
      <c r="R6330" t="str">
        <f>VLOOKUP(G6330,Agents!A:E,2,FALSE)</f>
        <v>Night</v>
      </c>
    </row>
    <row r="6331" spans="1:18" x14ac:dyDescent="0.35">
      <c r="A6331" t="s">
        <v>9988</v>
      </c>
      <c r="B6331" t="s">
        <v>9989</v>
      </c>
      <c r="C6331" t="s">
        <v>76</v>
      </c>
      <c r="D6331" t="s">
        <v>13</v>
      </c>
      <c r="E6331" s="1">
        <v>46046.215277777781</v>
      </c>
      <c r="F6331" s="1">
        <v>46047.631944444445</v>
      </c>
      <c r="G6331" t="s">
        <v>140</v>
      </c>
      <c r="H6331" t="s">
        <v>28</v>
      </c>
      <c r="I6331" t="s">
        <v>16</v>
      </c>
      <c r="J6331">
        <v>5</v>
      </c>
      <c r="K6331" t="str">
        <f>IF(tickets_dataset[[#This Row],[status]] = "Closed", "Yes","No")</f>
        <v>No</v>
      </c>
      <c r="L6331" s="2">
        <f t="shared" si="392"/>
        <v>33.999999999941792</v>
      </c>
      <c r="M6331" t="str">
        <f t="shared" si="393"/>
        <v>No</v>
      </c>
      <c r="N6331" t="str">
        <f t="shared" si="394"/>
        <v>Jan</v>
      </c>
      <c r="O6331" s="2">
        <f t="shared" si="395"/>
        <v>1.4166666666642413</v>
      </c>
      <c r="P6331" t="str">
        <f>VLOOKUP(G6331,Agents!A:E,4,FALSE)</f>
        <v>Team1</v>
      </c>
      <c r="Q6331" t="str">
        <f>VLOOKUP(G6331,Agents!A:E,5,FALSE)</f>
        <v>Junior</v>
      </c>
      <c r="R6331" t="str">
        <f>VLOOKUP(G6331,Agents!A:E,2,FALSE)</f>
        <v>Morning</v>
      </c>
    </row>
    <row r="6332" spans="1:18" x14ac:dyDescent="0.35">
      <c r="A6332" t="s">
        <v>9990</v>
      </c>
      <c r="B6332" t="s">
        <v>6688</v>
      </c>
      <c r="C6332" t="s">
        <v>12</v>
      </c>
      <c r="D6332" t="s">
        <v>26</v>
      </c>
      <c r="E6332" s="1">
        <v>46066.541666666664</v>
      </c>
      <c r="F6332" s="1">
        <v>46067.75</v>
      </c>
      <c r="G6332" t="s">
        <v>77</v>
      </c>
      <c r="H6332" t="s">
        <v>132</v>
      </c>
      <c r="I6332" t="s">
        <v>68</v>
      </c>
      <c r="J6332">
        <v>3</v>
      </c>
      <c r="K6332" t="str">
        <f>IF(tickets_dataset[[#This Row],[status]] = "Closed", "Yes","No")</f>
        <v>No</v>
      </c>
      <c r="L6332" s="2">
        <f t="shared" si="392"/>
        <v>29.000000000058208</v>
      </c>
      <c r="M6332" t="str">
        <f t="shared" si="393"/>
        <v>No</v>
      </c>
      <c r="N6332" t="str">
        <f t="shared" si="394"/>
        <v>Feb</v>
      </c>
      <c r="O6332" s="2">
        <f t="shared" si="395"/>
        <v>1.2083333333357587</v>
      </c>
      <c r="P6332" t="str">
        <f>VLOOKUP(G6332,Agents!A:E,4,FALSE)</f>
        <v>Team5</v>
      </c>
      <c r="Q6332" t="str">
        <f>VLOOKUP(G6332,Agents!A:E,5,FALSE)</f>
        <v>Junior</v>
      </c>
      <c r="R6332" t="str">
        <f>VLOOKUP(G6332,Agents!A:E,2,FALSE)</f>
        <v>Evening</v>
      </c>
    </row>
    <row r="6333" spans="1:18" x14ac:dyDescent="0.35">
      <c r="A6333" t="s">
        <v>9991</v>
      </c>
      <c r="B6333" t="s">
        <v>1369</v>
      </c>
      <c r="C6333" t="s">
        <v>12</v>
      </c>
      <c r="D6333" t="s">
        <v>13</v>
      </c>
      <c r="E6333" s="1">
        <v>46061.701388888891</v>
      </c>
      <c r="F6333" s="1">
        <v>46063.368055555555</v>
      </c>
      <c r="G6333" t="s">
        <v>156</v>
      </c>
      <c r="H6333" t="s">
        <v>15</v>
      </c>
      <c r="I6333" t="s">
        <v>68</v>
      </c>
      <c r="J6333">
        <v>3</v>
      </c>
      <c r="K6333" t="str">
        <f>IF(tickets_dataset[[#This Row],[status]] = "Closed", "Yes","No")</f>
        <v>Yes</v>
      </c>
      <c r="L6333" s="2">
        <f t="shared" si="392"/>
        <v>39.999999999941792</v>
      </c>
      <c r="M6333" t="str">
        <f t="shared" si="393"/>
        <v>No</v>
      </c>
      <c r="N6333" t="str">
        <f t="shared" si="394"/>
        <v>Feb</v>
      </c>
      <c r="O6333" s="2">
        <f t="shared" si="395"/>
        <v>1.6666666666642413</v>
      </c>
      <c r="P6333" t="str">
        <f>VLOOKUP(G6333,Agents!A:E,4,FALSE)</f>
        <v>Team3</v>
      </c>
      <c r="Q6333" t="str">
        <f>VLOOKUP(G6333,Agents!A:E,5,FALSE)</f>
        <v>Mid</v>
      </c>
      <c r="R6333" t="str">
        <f>VLOOKUP(G6333,Agents!A:E,2,FALSE)</f>
        <v>Evening</v>
      </c>
    </row>
    <row r="6334" spans="1:18" x14ac:dyDescent="0.35">
      <c r="A6334" t="s">
        <v>9992</v>
      </c>
      <c r="B6334" t="s">
        <v>9817</v>
      </c>
      <c r="C6334" t="s">
        <v>22</v>
      </c>
      <c r="D6334" t="s">
        <v>13</v>
      </c>
      <c r="E6334" s="1">
        <v>46039.661805555559</v>
      </c>
      <c r="F6334" s="1">
        <v>46040.161805555559</v>
      </c>
      <c r="G6334" t="s">
        <v>206</v>
      </c>
      <c r="H6334" t="s">
        <v>15</v>
      </c>
      <c r="I6334" t="s">
        <v>16</v>
      </c>
      <c r="J6334">
        <v>5</v>
      </c>
      <c r="K6334" t="str">
        <f>IF(tickets_dataset[[#This Row],[status]] = "Closed", "Yes","No")</f>
        <v>Yes</v>
      </c>
      <c r="L6334" s="2">
        <f t="shared" si="392"/>
        <v>12</v>
      </c>
      <c r="M6334" t="str">
        <f t="shared" si="393"/>
        <v>No</v>
      </c>
      <c r="N6334" t="str">
        <f t="shared" si="394"/>
        <v>Jan</v>
      </c>
      <c r="O6334" s="2">
        <f t="shared" si="395"/>
        <v>0.5</v>
      </c>
      <c r="P6334" t="str">
        <f>VLOOKUP(G6334,Agents!A:E,4,FALSE)</f>
        <v>Team5</v>
      </c>
      <c r="Q6334" t="str">
        <f>VLOOKUP(G6334,Agents!A:E,5,FALSE)</f>
        <v>Junior</v>
      </c>
      <c r="R6334" t="str">
        <f>VLOOKUP(G6334,Agents!A:E,2,FALSE)</f>
        <v>Evening</v>
      </c>
    </row>
    <row r="6335" spans="1:18" x14ac:dyDescent="0.35">
      <c r="A6335" t="s">
        <v>9993</v>
      </c>
      <c r="B6335" t="s">
        <v>121</v>
      </c>
      <c r="C6335" t="s">
        <v>76</v>
      </c>
      <c r="D6335" t="s">
        <v>38</v>
      </c>
      <c r="E6335" s="1">
        <v>46051.45208333333</v>
      </c>
      <c r="F6335" s="1">
        <v>46052.160416666666</v>
      </c>
      <c r="G6335" t="s">
        <v>422</v>
      </c>
      <c r="H6335" t="s">
        <v>28</v>
      </c>
      <c r="I6335" t="s">
        <v>16</v>
      </c>
      <c r="J6335">
        <v>4</v>
      </c>
      <c r="K6335" t="str">
        <f>IF(tickets_dataset[[#This Row],[status]] = "Closed", "Yes","No")</f>
        <v>No</v>
      </c>
      <c r="L6335" s="2">
        <f t="shared" si="392"/>
        <v>17.000000000058208</v>
      </c>
      <c r="M6335" t="str">
        <f t="shared" si="393"/>
        <v>No</v>
      </c>
      <c r="N6335" t="str">
        <f t="shared" si="394"/>
        <v>Jan</v>
      </c>
      <c r="O6335" s="2">
        <f t="shared" si="395"/>
        <v>0.70833333333575865</v>
      </c>
      <c r="P6335" t="str">
        <f>VLOOKUP(G6335,Agents!A:E,4,FALSE)</f>
        <v>Team5</v>
      </c>
      <c r="Q6335" t="str">
        <f>VLOOKUP(G6335,Agents!A:E,5,FALSE)</f>
        <v>Mid</v>
      </c>
      <c r="R6335" t="str">
        <f>VLOOKUP(G6335,Agents!A:E,2,FALSE)</f>
        <v>Evening</v>
      </c>
    </row>
    <row r="6336" spans="1:18" x14ac:dyDescent="0.35">
      <c r="A6336" t="s">
        <v>9994</v>
      </c>
      <c r="B6336" t="s">
        <v>9995</v>
      </c>
      <c r="C6336" t="s">
        <v>34</v>
      </c>
      <c r="D6336" t="s">
        <v>38</v>
      </c>
      <c r="E6336" s="1">
        <v>46058.634722222225</v>
      </c>
      <c r="F6336" s="1">
        <v>46060.759722222225</v>
      </c>
      <c r="G6336" t="s">
        <v>167</v>
      </c>
      <c r="H6336" t="s">
        <v>28</v>
      </c>
      <c r="I6336" t="s">
        <v>16</v>
      </c>
      <c r="J6336">
        <v>3</v>
      </c>
      <c r="K6336" t="str">
        <f>IF(tickets_dataset[[#This Row],[status]] = "Closed", "Yes","No")</f>
        <v>No</v>
      </c>
      <c r="L6336" s="2">
        <f t="shared" si="392"/>
        <v>51</v>
      </c>
      <c r="M6336" t="str">
        <f t="shared" si="393"/>
        <v>Yes</v>
      </c>
      <c r="N6336" t="str">
        <f t="shared" si="394"/>
        <v>Feb</v>
      </c>
      <c r="O6336" s="2">
        <f t="shared" si="395"/>
        <v>2.125</v>
      </c>
      <c r="P6336" t="str">
        <f>VLOOKUP(G6336,Agents!A:E,4,FALSE)</f>
        <v>Team3</v>
      </c>
      <c r="Q6336" t="str">
        <f>VLOOKUP(G6336,Agents!A:E,5,FALSE)</f>
        <v>Mid</v>
      </c>
      <c r="R6336" t="str">
        <f>VLOOKUP(G6336,Agents!A:E,2,FALSE)</f>
        <v>Evening</v>
      </c>
    </row>
    <row r="6337" spans="1:18" x14ac:dyDescent="0.35">
      <c r="A6337" t="s">
        <v>9996</v>
      </c>
      <c r="B6337" t="s">
        <v>3946</v>
      </c>
      <c r="C6337" t="s">
        <v>76</v>
      </c>
      <c r="D6337" t="s">
        <v>13</v>
      </c>
      <c r="E6337" s="1">
        <v>46045.816666666666</v>
      </c>
      <c r="F6337" s="1">
        <v>46046.10833333333</v>
      </c>
      <c r="G6337" t="s">
        <v>23</v>
      </c>
      <c r="H6337" t="s">
        <v>15</v>
      </c>
      <c r="I6337" t="s">
        <v>68</v>
      </c>
      <c r="J6337">
        <v>2</v>
      </c>
      <c r="K6337" t="str">
        <f>IF(tickets_dataset[[#This Row],[status]] = "Closed", "Yes","No")</f>
        <v>Yes</v>
      </c>
      <c r="L6337" s="2">
        <f t="shared" si="392"/>
        <v>6.9999999999417923</v>
      </c>
      <c r="M6337" t="str">
        <f t="shared" si="393"/>
        <v>No</v>
      </c>
      <c r="N6337" t="str">
        <f t="shared" si="394"/>
        <v>Jan</v>
      </c>
      <c r="O6337" s="2">
        <f t="shared" si="395"/>
        <v>0.29166666666424135</v>
      </c>
      <c r="P6337" t="str">
        <f>VLOOKUP(G6337,Agents!A:E,4,FALSE)</f>
        <v>Team3</v>
      </c>
      <c r="Q6337" t="str">
        <f>VLOOKUP(G6337,Agents!A:E,5,FALSE)</f>
        <v>Senior</v>
      </c>
      <c r="R6337" t="str">
        <f>VLOOKUP(G6337,Agents!A:E,2,FALSE)</f>
        <v>Evening</v>
      </c>
    </row>
    <row r="6338" spans="1:18" x14ac:dyDescent="0.35">
      <c r="A6338" t="s">
        <v>9997</v>
      </c>
      <c r="B6338" t="s">
        <v>926</v>
      </c>
      <c r="C6338" t="s">
        <v>34</v>
      </c>
      <c r="D6338" t="s">
        <v>13</v>
      </c>
      <c r="E6338" s="1">
        <v>46055.331944444442</v>
      </c>
      <c r="F6338" s="1">
        <v>46056.040277777778</v>
      </c>
      <c r="G6338" t="s">
        <v>73</v>
      </c>
      <c r="H6338" t="s">
        <v>15</v>
      </c>
      <c r="I6338" t="s">
        <v>16</v>
      </c>
      <c r="J6338">
        <v>4</v>
      </c>
      <c r="K6338" t="str">
        <f>IF(tickets_dataset[[#This Row],[status]] = "Closed", "Yes","No")</f>
        <v>Yes</v>
      </c>
      <c r="L6338" s="2">
        <f t="shared" ref="L6338:L6401" si="396">IF(ISBLANK(F6338),"",(F6338-E6338)*24)</f>
        <v>17.000000000058208</v>
      </c>
      <c r="M6338" t="str">
        <f t="shared" ref="M6338:M6401" si="397">IF(L6338&gt;48,"Yes","No")</f>
        <v>No</v>
      </c>
      <c r="N6338" t="str">
        <f t="shared" ref="N6338:N6401" si="398">TEXT(E6338,"mmm")</f>
        <v>Feb</v>
      </c>
      <c r="O6338" s="2">
        <f t="shared" si="395"/>
        <v>0.70833333333575865</v>
      </c>
      <c r="P6338" t="str">
        <f>VLOOKUP(G6338,Agents!A:E,4,FALSE)</f>
        <v>Team4</v>
      </c>
      <c r="Q6338" t="str">
        <f>VLOOKUP(G6338,Agents!A:E,5,FALSE)</f>
        <v>Senior</v>
      </c>
      <c r="R6338" t="str">
        <f>VLOOKUP(G6338,Agents!A:E,2,FALSE)</f>
        <v>Night</v>
      </c>
    </row>
    <row r="6339" spans="1:18" x14ac:dyDescent="0.35">
      <c r="A6339" t="s">
        <v>9998</v>
      </c>
      <c r="B6339" t="s">
        <v>9999</v>
      </c>
      <c r="C6339" t="s">
        <v>22</v>
      </c>
      <c r="D6339" t="s">
        <v>13</v>
      </c>
      <c r="E6339" s="1">
        <v>46024.675000000003</v>
      </c>
      <c r="F6339" s="1">
        <v>46025.341666666667</v>
      </c>
      <c r="G6339" t="s">
        <v>131</v>
      </c>
      <c r="H6339" t="s">
        <v>15</v>
      </c>
      <c r="I6339" t="s">
        <v>16</v>
      </c>
      <c r="J6339">
        <v>5</v>
      </c>
      <c r="K6339" t="str">
        <f>IF(tickets_dataset[[#This Row],[status]] = "Closed", "Yes","No")</f>
        <v>Yes</v>
      </c>
      <c r="L6339" s="2">
        <f t="shared" si="396"/>
        <v>15.999999999941792</v>
      </c>
      <c r="M6339" t="str">
        <f t="shared" si="397"/>
        <v>No</v>
      </c>
      <c r="N6339" t="str">
        <f t="shared" si="398"/>
        <v>Jan</v>
      </c>
      <c r="O6339" s="2">
        <f t="shared" ref="O6339:O6402" si="399">F6339-E6339</f>
        <v>0.66666666666424135</v>
      </c>
      <c r="P6339" t="str">
        <f>VLOOKUP(G6339,Agents!A:E,4,FALSE)</f>
        <v>Team4</v>
      </c>
      <c r="Q6339" t="str">
        <f>VLOOKUP(G6339,Agents!A:E,5,FALSE)</f>
        <v>Junior</v>
      </c>
      <c r="R6339" t="str">
        <f>VLOOKUP(G6339,Agents!A:E,2,FALSE)</f>
        <v>Night</v>
      </c>
    </row>
    <row r="6340" spans="1:18" x14ac:dyDescent="0.35">
      <c r="A6340" t="s">
        <v>10000</v>
      </c>
      <c r="B6340" t="s">
        <v>7949</v>
      </c>
      <c r="C6340" t="s">
        <v>34</v>
      </c>
      <c r="D6340" t="s">
        <v>26</v>
      </c>
      <c r="E6340" s="1">
        <v>46044.48333333333</v>
      </c>
      <c r="F6340" s="1">
        <v>46046.275000000001</v>
      </c>
      <c r="G6340" t="s">
        <v>164</v>
      </c>
      <c r="H6340" t="s">
        <v>15</v>
      </c>
      <c r="I6340" t="s">
        <v>68</v>
      </c>
      <c r="J6340">
        <v>2</v>
      </c>
      <c r="K6340" t="str">
        <f>IF(tickets_dataset[[#This Row],[status]] = "Closed", "Yes","No")</f>
        <v>Yes</v>
      </c>
      <c r="L6340" s="2">
        <f t="shared" si="396"/>
        <v>43.000000000116415</v>
      </c>
      <c r="M6340" t="str">
        <f t="shared" si="397"/>
        <v>No</v>
      </c>
      <c r="N6340" t="str">
        <f t="shared" si="398"/>
        <v>Jan</v>
      </c>
      <c r="O6340" s="2">
        <f t="shared" si="399"/>
        <v>1.7916666666715173</v>
      </c>
      <c r="P6340" t="str">
        <f>VLOOKUP(G6340,Agents!A:E,4,FALSE)</f>
        <v>Team4</v>
      </c>
      <c r="Q6340" t="str">
        <f>VLOOKUP(G6340,Agents!A:E,5,FALSE)</f>
        <v>Senior</v>
      </c>
      <c r="R6340" t="str">
        <f>VLOOKUP(G6340,Agents!A:E,2,FALSE)</f>
        <v>Evening</v>
      </c>
    </row>
    <row r="6341" spans="1:18" x14ac:dyDescent="0.35">
      <c r="A6341" t="s">
        <v>10001</v>
      </c>
      <c r="B6341" t="s">
        <v>3297</v>
      </c>
      <c r="C6341" t="s">
        <v>22</v>
      </c>
      <c r="D6341" t="s">
        <v>38</v>
      </c>
      <c r="E6341" s="1">
        <v>46032.85</v>
      </c>
      <c r="F6341" s="1">
        <v>46033.683333333334</v>
      </c>
      <c r="G6341" t="s">
        <v>31</v>
      </c>
      <c r="H6341" t="s">
        <v>15</v>
      </c>
      <c r="I6341" t="s">
        <v>68</v>
      </c>
      <c r="J6341">
        <v>1</v>
      </c>
      <c r="K6341" t="str">
        <f>IF(tickets_dataset[[#This Row],[status]] = "Closed", "Yes","No")</f>
        <v>Yes</v>
      </c>
      <c r="L6341" s="2">
        <f t="shared" si="396"/>
        <v>20.000000000058208</v>
      </c>
      <c r="M6341" t="str">
        <f t="shared" si="397"/>
        <v>No</v>
      </c>
      <c r="N6341" t="str">
        <f t="shared" si="398"/>
        <v>Jan</v>
      </c>
      <c r="O6341" s="2">
        <f t="shared" si="399"/>
        <v>0.83333333333575865</v>
      </c>
      <c r="P6341" t="str">
        <f>VLOOKUP(G6341,Agents!A:E,4,FALSE)</f>
        <v>Team5</v>
      </c>
      <c r="Q6341" t="str">
        <f>VLOOKUP(G6341,Agents!A:E,5,FALSE)</f>
        <v>Senior</v>
      </c>
      <c r="R6341" t="str">
        <f>VLOOKUP(G6341,Agents!A:E,2,FALSE)</f>
        <v>Evening</v>
      </c>
    </row>
    <row r="6342" spans="1:18" x14ac:dyDescent="0.35">
      <c r="A6342" t="s">
        <v>10002</v>
      </c>
      <c r="B6342" t="s">
        <v>7552</v>
      </c>
      <c r="C6342" t="s">
        <v>76</v>
      </c>
      <c r="D6342" t="s">
        <v>13</v>
      </c>
      <c r="E6342" s="1">
        <v>46086.822222222225</v>
      </c>
      <c r="F6342" s="1">
        <v>46087.155555555553</v>
      </c>
      <c r="G6342" t="s">
        <v>239</v>
      </c>
      <c r="H6342" t="s">
        <v>15</v>
      </c>
      <c r="I6342" t="s">
        <v>16</v>
      </c>
      <c r="J6342">
        <v>4</v>
      </c>
      <c r="K6342" t="str">
        <f>IF(tickets_dataset[[#This Row],[status]] = "Closed", "Yes","No")</f>
        <v>Yes</v>
      </c>
      <c r="L6342" s="2">
        <f t="shared" si="396"/>
        <v>7.9999999998835847</v>
      </c>
      <c r="M6342" t="str">
        <f t="shared" si="397"/>
        <v>No</v>
      </c>
      <c r="N6342" t="str">
        <f t="shared" si="398"/>
        <v>Mar</v>
      </c>
      <c r="O6342" s="2">
        <f t="shared" si="399"/>
        <v>0.33333333332848269</v>
      </c>
      <c r="P6342" t="str">
        <f>VLOOKUP(G6342,Agents!A:E,4,FALSE)</f>
        <v>Team1</v>
      </c>
      <c r="Q6342" t="str">
        <f>VLOOKUP(G6342,Agents!A:E,5,FALSE)</f>
        <v>Senior</v>
      </c>
      <c r="R6342" t="str">
        <f>VLOOKUP(G6342,Agents!A:E,2,FALSE)</f>
        <v>Evening</v>
      </c>
    </row>
    <row r="6343" spans="1:18" x14ac:dyDescent="0.35">
      <c r="A6343" t="s">
        <v>10003</v>
      </c>
      <c r="B6343" t="s">
        <v>7701</v>
      </c>
      <c r="C6343" t="s">
        <v>50</v>
      </c>
      <c r="D6343" t="s">
        <v>13</v>
      </c>
      <c r="E6343" s="1">
        <v>46035.503472222219</v>
      </c>
      <c r="F6343" s="1">
        <v>46037.461805555555</v>
      </c>
      <c r="G6343" t="s">
        <v>170</v>
      </c>
      <c r="H6343" t="s">
        <v>15</v>
      </c>
      <c r="I6343" t="s">
        <v>16</v>
      </c>
      <c r="J6343">
        <v>3</v>
      </c>
      <c r="K6343" t="str">
        <f>IF(tickets_dataset[[#This Row],[status]] = "Closed", "Yes","No")</f>
        <v>Yes</v>
      </c>
      <c r="L6343" s="2">
        <f t="shared" si="396"/>
        <v>47.000000000058208</v>
      </c>
      <c r="M6343" t="str">
        <f t="shared" si="397"/>
        <v>No</v>
      </c>
      <c r="N6343" t="str">
        <f t="shared" si="398"/>
        <v>Jan</v>
      </c>
      <c r="O6343" s="2">
        <f t="shared" si="399"/>
        <v>1.9583333333357587</v>
      </c>
      <c r="P6343" t="str">
        <f>VLOOKUP(G6343,Agents!A:E,4,FALSE)</f>
        <v>Team5</v>
      </c>
      <c r="Q6343" t="str">
        <f>VLOOKUP(G6343,Agents!A:E,5,FALSE)</f>
        <v>Junior</v>
      </c>
      <c r="R6343" t="str">
        <f>VLOOKUP(G6343,Agents!A:E,2,FALSE)</f>
        <v>Night</v>
      </c>
    </row>
    <row r="6344" spans="1:18" x14ac:dyDescent="0.35">
      <c r="A6344" t="s">
        <v>10004</v>
      </c>
      <c r="B6344" t="s">
        <v>10005</v>
      </c>
      <c r="C6344" t="s">
        <v>76</v>
      </c>
      <c r="D6344" t="s">
        <v>13</v>
      </c>
      <c r="E6344" s="1">
        <v>46062.912499999999</v>
      </c>
      <c r="F6344" s="1">
        <v>46063.07916666667</v>
      </c>
      <c r="G6344" t="s">
        <v>53</v>
      </c>
      <c r="H6344" t="s">
        <v>132</v>
      </c>
      <c r="I6344" t="s">
        <v>16</v>
      </c>
      <c r="J6344">
        <v>5</v>
      </c>
      <c r="K6344" t="str">
        <f>IF(tickets_dataset[[#This Row],[status]] = "Closed", "Yes","No")</f>
        <v>No</v>
      </c>
      <c r="L6344" s="2">
        <f t="shared" si="396"/>
        <v>4.0000000001164153</v>
      </c>
      <c r="M6344" t="str">
        <f t="shared" si="397"/>
        <v>No</v>
      </c>
      <c r="N6344" t="str">
        <f t="shared" si="398"/>
        <v>Feb</v>
      </c>
      <c r="O6344" s="2">
        <f t="shared" si="399"/>
        <v>0.16666666667151731</v>
      </c>
      <c r="P6344" t="str">
        <f>VLOOKUP(G6344,Agents!A:E,4,FALSE)</f>
        <v>Team1</v>
      </c>
      <c r="Q6344" t="str">
        <f>VLOOKUP(G6344,Agents!A:E,5,FALSE)</f>
        <v>Junior</v>
      </c>
      <c r="R6344" t="str">
        <f>VLOOKUP(G6344,Agents!A:E,2,FALSE)</f>
        <v>Night</v>
      </c>
    </row>
    <row r="6345" spans="1:18" x14ac:dyDescent="0.35">
      <c r="A6345" t="s">
        <v>10006</v>
      </c>
      <c r="B6345" t="s">
        <v>10007</v>
      </c>
      <c r="C6345" t="s">
        <v>50</v>
      </c>
      <c r="D6345" t="s">
        <v>26</v>
      </c>
      <c r="E6345" s="1">
        <v>46059.424305555556</v>
      </c>
      <c r="F6345" s="1">
        <v>46061.21597222222</v>
      </c>
      <c r="G6345" t="s">
        <v>53</v>
      </c>
      <c r="H6345" t="s">
        <v>15</v>
      </c>
      <c r="I6345" t="s">
        <v>16</v>
      </c>
      <c r="J6345">
        <v>4</v>
      </c>
      <c r="K6345" t="str">
        <f>IF(tickets_dataset[[#This Row],[status]] = "Closed", "Yes","No")</f>
        <v>Yes</v>
      </c>
      <c r="L6345" s="2">
        <f t="shared" si="396"/>
        <v>42.999999999941792</v>
      </c>
      <c r="M6345" t="str">
        <f t="shared" si="397"/>
        <v>No</v>
      </c>
      <c r="N6345" t="str">
        <f t="shared" si="398"/>
        <v>Feb</v>
      </c>
      <c r="O6345" s="2">
        <f t="shared" si="399"/>
        <v>1.7916666666642413</v>
      </c>
      <c r="P6345" t="str">
        <f>VLOOKUP(G6345,Agents!A:E,4,FALSE)</f>
        <v>Team1</v>
      </c>
      <c r="Q6345" t="str">
        <f>VLOOKUP(G6345,Agents!A:E,5,FALSE)</f>
        <v>Junior</v>
      </c>
      <c r="R6345" t="str">
        <f>VLOOKUP(G6345,Agents!A:E,2,FALSE)</f>
        <v>Night</v>
      </c>
    </row>
    <row r="6346" spans="1:18" x14ac:dyDescent="0.35">
      <c r="A6346" t="s">
        <v>10008</v>
      </c>
      <c r="B6346" t="s">
        <v>9596</v>
      </c>
      <c r="C6346" t="s">
        <v>76</v>
      </c>
      <c r="D6346" t="s">
        <v>26</v>
      </c>
      <c r="E6346" s="1">
        <v>46037.14166666667</v>
      </c>
      <c r="F6346" s="1">
        <v>46039.76666666667</v>
      </c>
      <c r="G6346" t="s">
        <v>357</v>
      </c>
      <c r="H6346" t="s">
        <v>15</v>
      </c>
      <c r="I6346" t="s">
        <v>16</v>
      </c>
      <c r="J6346">
        <v>4</v>
      </c>
      <c r="K6346" t="str">
        <f>IF(tickets_dataset[[#This Row],[status]] = "Closed", "Yes","No")</f>
        <v>Yes</v>
      </c>
      <c r="L6346" s="2">
        <f t="shared" si="396"/>
        <v>63</v>
      </c>
      <c r="M6346" t="str">
        <f t="shared" si="397"/>
        <v>Yes</v>
      </c>
      <c r="N6346" t="str">
        <f t="shared" si="398"/>
        <v>Jan</v>
      </c>
      <c r="O6346" s="2">
        <f t="shared" si="399"/>
        <v>2.625</v>
      </c>
      <c r="P6346" t="str">
        <f>VLOOKUP(G6346,Agents!A:E,4,FALSE)</f>
        <v>Team1</v>
      </c>
      <c r="Q6346" t="str">
        <f>VLOOKUP(G6346,Agents!A:E,5,FALSE)</f>
        <v>Mid</v>
      </c>
      <c r="R6346" t="str">
        <f>VLOOKUP(G6346,Agents!A:E,2,FALSE)</f>
        <v>Morning</v>
      </c>
    </row>
    <row r="6347" spans="1:18" x14ac:dyDescent="0.35">
      <c r="A6347" t="s">
        <v>10009</v>
      </c>
      <c r="B6347" t="s">
        <v>260</v>
      </c>
      <c r="C6347" t="s">
        <v>12</v>
      </c>
      <c r="D6347" t="s">
        <v>13</v>
      </c>
      <c r="E6347" s="1">
        <v>46074.8</v>
      </c>
      <c r="F6347" s="1">
        <v>46075.091666666667</v>
      </c>
      <c r="G6347" t="s">
        <v>164</v>
      </c>
      <c r="H6347" t="s">
        <v>132</v>
      </c>
      <c r="I6347" t="s">
        <v>16</v>
      </c>
      <c r="J6347">
        <v>4</v>
      </c>
      <c r="K6347" t="str">
        <f>IF(tickets_dataset[[#This Row],[status]] = "Closed", "Yes","No")</f>
        <v>No</v>
      </c>
      <c r="L6347" s="2">
        <f t="shared" si="396"/>
        <v>6.9999999999417923</v>
      </c>
      <c r="M6347" t="str">
        <f t="shared" si="397"/>
        <v>No</v>
      </c>
      <c r="N6347" t="str">
        <f t="shared" si="398"/>
        <v>Feb</v>
      </c>
      <c r="O6347" s="2">
        <f t="shared" si="399"/>
        <v>0.29166666666424135</v>
      </c>
      <c r="P6347" t="str">
        <f>VLOOKUP(G6347,Agents!A:E,4,FALSE)</f>
        <v>Team4</v>
      </c>
      <c r="Q6347" t="str">
        <f>VLOOKUP(G6347,Agents!A:E,5,FALSE)</f>
        <v>Senior</v>
      </c>
      <c r="R6347" t="str">
        <f>VLOOKUP(G6347,Agents!A:E,2,FALSE)</f>
        <v>Evening</v>
      </c>
    </row>
    <row r="6348" spans="1:18" x14ac:dyDescent="0.35">
      <c r="A6348" t="s">
        <v>10010</v>
      </c>
      <c r="B6348" t="s">
        <v>4509</v>
      </c>
      <c r="C6348" t="s">
        <v>12</v>
      </c>
      <c r="D6348" t="s">
        <v>26</v>
      </c>
      <c r="E6348" s="1">
        <v>46028.459027777775</v>
      </c>
      <c r="F6348" s="1">
        <v>46031.209027777775</v>
      </c>
      <c r="G6348" t="s">
        <v>140</v>
      </c>
      <c r="H6348" t="s">
        <v>15</v>
      </c>
      <c r="I6348" t="s">
        <v>16</v>
      </c>
      <c r="J6348">
        <v>3</v>
      </c>
      <c r="K6348" t="str">
        <f>IF(tickets_dataset[[#This Row],[status]] = "Closed", "Yes","No")</f>
        <v>Yes</v>
      </c>
      <c r="L6348" s="2">
        <f t="shared" si="396"/>
        <v>66</v>
      </c>
      <c r="M6348" t="str">
        <f t="shared" si="397"/>
        <v>Yes</v>
      </c>
      <c r="N6348" t="str">
        <f t="shared" si="398"/>
        <v>Jan</v>
      </c>
      <c r="O6348" s="2">
        <f t="shared" si="399"/>
        <v>2.75</v>
      </c>
      <c r="P6348" t="str">
        <f>VLOOKUP(G6348,Agents!A:E,4,FALSE)</f>
        <v>Team1</v>
      </c>
      <c r="Q6348" t="str">
        <f>VLOOKUP(G6348,Agents!A:E,5,FALSE)</f>
        <v>Junior</v>
      </c>
      <c r="R6348" t="str">
        <f>VLOOKUP(G6348,Agents!A:E,2,FALSE)</f>
        <v>Morning</v>
      </c>
    </row>
    <row r="6349" spans="1:18" x14ac:dyDescent="0.35">
      <c r="A6349" t="s">
        <v>10011</v>
      </c>
      <c r="B6349" t="s">
        <v>10012</v>
      </c>
      <c r="C6349" t="s">
        <v>22</v>
      </c>
      <c r="D6349" t="s">
        <v>38</v>
      </c>
      <c r="E6349" s="1">
        <v>46062.23333333333</v>
      </c>
      <c r="F6349" s="1">
        <v>46065.60833333333</v>
      </c>
      <c r="G6349" t="s">
        <v>59</v>
      </c>
      <c r="H6349" t="s">
        <v>15</v>
      </c>
      <c r="I6349" t="s">
        <v>16</v>
      </c>
      <c r="J6349">
        <v>4</v>
      </c>
      <c r="K6349" t="str">
        <f>IF(tickets_dataset[[#This Row],[status]] = "Closed", "Yes","No")</f>
        <v>Yes</v>
      </c>
      <c r="L6349" s="2">
        <f t="shared" si="396"/>
        <v>81</v>
      </c>
      <c r="M6349" t="str">
        <f t="shared" si="397"/>
        <v>Yes</v>
      </c>
      <c r="N6349" t="str">
        <f t="shared" si="398"/>
        <v>Feb</v>
      </c>
      <c r="O6349" s="2">
        <f t="shared" si="399"/>
        <v>3.375</v>
      </c>
      <c r="P6349" t="str">
        <f>VLOOKUP(G6349,Agents!A:E,4,FALSE)</f>
        <v>Team3</v>
      </c>
      <c r="Q6349" t="str">
        <f>VLOOKUP(G6349,Agents!A:E,5,FALSE)</f>
        <v>Senior</v>
      </c>
      <c r="R6349" t="str">
        <f>VLOOKUP(G6349,Agents!A:E,2,FALSE)</f>
        <v>Night</v>
      </c>
    </row>
    <row r="6350" spans="1:18" x14ac:dyDescent="0.35">
      <c r="A6350" t="s">
        <v>10013</v>
      </c>
      <c r="B6350" t="s">
        <v>6721</v>
      </c>
      <c r="C6350" t="s">
        <v>22</v>
      </c>
      <c r="D6350" t="s">
        <v>13</v>
      </c>
      <c r="E6350" s="1">
        <v>46077.293055555558</v>
      </c>
      <c r="F6350" s="1">
        <v>46078.918055555558</v>
      </c>
      <c r="G6350" t="s">
        <v>256</v>
      </c>
      <c r="H6350" t="s">
        <v>28</v>
      </c>
      <c r="I6350" t="s">
        <v>16</v>
      </c>
      <c r="J6350">
        <v>3</v>
      </c>
      <c r="K6350" t="str">
        <f>IF(tickets_dataset[[#This Row],[status]] = "Closed", "Yes","No")</f>
        <v>No</v>
      </c>
      <c r="L6350" s="2">
        <f t="shared" si="396"/>
        <v>39</v>
      </c>
      <c r="M6350" t="str">
        <f t="shared" si="397"/>
        <v>No</v>
      </c>
      <c r="N6350" t="str">
        <f t="shared" si="398"/>
        <v>Feb</v>
      </c>
      <c r="O6350" s="2">
        <f t="shared" si="399"/>
        <v>1.625</v>
      </c>
      <c r="P6350" t="str">
        <f>VLOOKUP(G6350,Agents!A:E,4,FALSE)</f>
        <v>Team1</v>
      </c>
      <c r="Q6350" t="str">
        <f>VLOOKUP(G6350,Agents!A:E,5,FALSE)</f>
        <v>Mid</v>
      </c>
      <c r="R6350" t="str">
        <f>VLOOKUP(G6350,Agents!A:E,2,FALSE)</f>
        <v>Morning</v>
      </c>
    </row>
    <row r="6351" spans="1:18" x14ac:dyDescent="0.35">
      <c r="A6351" t="s">
        <v>10014</v>
      </c>
      <c r="B6351" t="s">
        <v>10015</v>
      </c>
      <c r="C6351" t="s">
        <v>76</v>
      </c>
      <c r="D6351" t="s">
        <v>13</v>
      </c>
      <c r="E6351" s="1">
        <v>46090.581944444442</v>
      </c>
      <c r="F6351" s="1">
        <v>46090.915277777778</v>
      </c>
      <c r="G6351" t="s">
        <v>206</v>
      </c>
      <c r="H6351" t="s">
        <v>15</v>
      </c>
      <c r="I6351" t="s">
        <v>16</v>
      </c>
      <c r="J6351">
        <v>5</v>
      </c>
      <c r="K6351" t="str">
        <f>IF(tickets_dataset[[#This Row],[status]] = "Closed", "Yes","No")</f>
        <v>Yes</v>
      </c>
      <c r="L6351" s="2">
        <f t="shared" si="396"/>
        <v>8.0000000000582077</v>
      </c>
      <c r="M6351" t="str">
        <f t="shared" si="397"/>
        <v>No</v>
      </c>
      <c r="N6351" t="str">
        <f t="shared" si="398"/>
        <v>Mar</v>
      </c>
      <c r="O6351" s="2">
        <f t="shared" si="399"/>
        <v>0.33333333333575865</v>
      </c>
      <c r="P6351" t="str">
        <f>VLOOKUP(G6351,Agents!A:E,4,FALSE)</f>
        <v>Team5</v>
      </c>
      <c r="Q6351" t="str">
        <f>VLOOKUP(G6351,Agents!A:E,5,FALSE)</f>
        <v>Junior</v>
      </c>
      <c r="R6351" t="str">
        <f>VLOOKUP(G6351,Agents!A:E,2,FALSE)</f>
        <v>Evening</v>
      </c>
    </row>
    <row r="6352" spans="1:18" x14ac:dyDescent="0.35">
      <c r="A6352" t="s">
        <v>10016</v>
      </c>
      <c r="B6352" t="s">
        <v>956</v>
      </c>
      <c r="C6352" t="s">
        <v>34</v>
      </c>
      <c r="D6352" t="s">
        <v>26</v>
      </c>
      <c r="E6352" s="1">
        <v>46034.354861111111</v>
      </c>
      <c r="F6352" s="1">
        <v>46034.771527777775</v>
      </c>
      <c r="G6352" t="s">
        <v>149</v>
      </c>
      <c r="H6352" t="s">
        <v>132</v>
      </c>
      <c r="I6352" t="s">
        <v>16</v>
      </c>
      <c r="J6352">
        <v>5</v>
      </c>
      <c r="K6352" t="str">
        <f>IF(tickets_dataset[[#This Row],[status]] = "Closed", "Yes","No")</f>
        <v>No</v>
      </c>
      <c r="L6352" s="2">
        <f t="shared" si="396"/>
        <v>9.9999999999417923</v>
      </c>
      <c r="M6352" t="str">
        <f t="shared" si="397"/>
        <v>No</v>
      </c>
      <c r="N6352" t="str">
        <f t="shared" si="398"/>
        <v>Jan</v>
      </c>
      <c r="O6352" s="2">
        <f t="shared" si="399"/>
        <v>0.41666666666424135</v>
      </c>
      <c r="P6352" t="str">
        <f>VLOOKUP(G6352,Agents!A:E,4,FALSE)</f>
        <v>Team3</v>
      </c>
      <c r="Q6352" t="str">
        <f>VLOOKUP(G6352,Agents!A:E,5,FALSE)</f>
        <v>Mid</v>
      </c>
      <c r="R6352" t="str">
        <f>VLOOKUP(G6352,Agents!A:E,2,FALSE)</f>
        <v>Night</v>
      </c>
    </row>
    <row r="6353" spans="1:18" x14ac:dyDescent="0.35">
      <c r="A6353" t="s">
        <v>10017</v>
      </c>
      <c r="B6353" t="s">
        <v>2114</v>
      </c>
      <c r="C6353" t="s">
        <v>50</v>
      </c>
      <c r="D6353" t="s">
        <v>26</v>
      </c>
      <c r="E6353" s="1">
        <v>46043.897222222222</v>
      </c>
      <c r="F6353" s="1">
        <v>46046.105555555558</v>
      </c>
      <c r="G6353" t="s">
        <v>31</v>
      </c>
      <c r="H6353" t="s">
        <v>132</v>
      </c>
      <c r="I6353" t="s">
        <v>16</v>
      </c>
      <c r="J6353">
        <v>2</v>
      </c>
      <c r="K6353" t="str">
        <f>IF(tickets_dataset[[#This Row],[status]] = "Closed", "Yes","No")</f>
        <v>No</v>
      </c>
      <c r="L6353" s="2">
        <f t="shared" si="396"/>
        <v>53.000000000058208</v>
      </c>
      <c r="M6353" t="str">
        <f t="shared" si="397"/>
        <v>Yes</v>
      </c>
      <c r="N6353" t="str">
        <f t="shared" si="398"/>
        <v>Jan</v>
      </c>
      <c r="O6353" s="2">
        <f t="shared" si="399"/>
        <v>2.2083333333357587</v>
      </c>
      <c r="P6353" t="str">
        <f>VLOOKUP(G6353,Agents!A:E,4,FALSE)</f>
        <v>Team5</v>
      </c>
      <c r="Q6353" t="str">
        <f>VLOOKUP(G6353,Agents!A:E,5,FALSE)</f>
        <v>Senior</v>
      </c>
      <c r="R6353" t="str">
        <f>VLOOKUP(G6353,Agents!A:E,2,FALSE)</f>
        <v>Evening</v>
      </c>
    </row>
    <row r="6354" spans="1:18" x14ac:dyDescent="0.35">
      <c r="A6354" t="s">
        <v>10018</v>
      </c>
      <c r="B6354" t="s">
        <v>4585</v>
      </c>
      <c r="C6354" t="s">
        <v>22</v>
      </c>
      <c r="D6354" t="s">
        <v>13</v>
      </c>
      <c r="E6354" s="1">
        <v>46104.870833333334</v>
      </c>
      <c r="F6354" s="1">
        <v>46105.662499999999</v>
      </c>
      <c r="G6354" t="s">
        <v>83</v>
      </c>
      <c r="H6354" t="s">
        <v>15</v>
      </c>
      <c r="I6354" t="s">
        <v>16</v>
      </c>
      <c r="J6354">
        <v>4</v>
      </c>
      <c r="K6354" t="str">
        <f>IF(tickets_dataset[[#This Row],[status]] = "Closed", "Yes","No")</f>
        <v>Yes</v>
      </c>
      <c r="L6354" s="2">
        <f t="shared" si="396"/>
        <v>18.999999999941792</v>
      </c>
      <c r="M6354" t="str">
        <f t="shared" si="397"/>
        <v>No</v>
      </c>
      <c r="N6354" t="str">
        <f t="shared" si="398"/>
        <v>Mar</v>
      </c>
      <c r="O6354" s="2">
        <f t="shared" si="399"/>
        <v>0.79166666666424135</v>
      </c>
      <c r="P6354" t="str">
        <f>VLOOKUP(G6354,Agents!A:E,4,FALSE)</f>
        <v>Team2</v>
      </c>
      <c r="Q6354" t="str">
        <f>VLOOKUP(G6354,Agents!A:E,5,FALSE)</f>
        <v>Junior</v>
      </c>
      <c r="R6354" t="str">
        <f>VLOOKUP(G6354,Agents!A:E,2,FALSE)</f>
        <v>Night</v>
      </c>
    </row>
    <row r="6355" spans="1:18" x14ac:dyDescent="0.35">
      <c r="A6355" t="s">
        <v>10019</v>
      </c>
      <c r="B6355" t="s">
        <v>944</v>
      </c>
      <c r="C6355" t="s">
        <v>76</v>
      </c>
      <c r="D6355" t="s">
        <v>13</v>
      </c>
      <c r="E6355" s="1">
        <v>46061.543055555558</v>
      </c>
      <c r="F6355" s="1">
        <v>46062.084722222222</v>
      </c>
      <c r="G6355" t="s">
        <v>31</v>
      </c>
      <c r="H6355" t="s">
        <v>15</v>
      </c>
      <c r="I6355" t="s">
        <v>16</v>
      </c>
      <c r="J6355">
        <v>4</v>
      </c>
      <c r="K6355" t="str">
        <f>IF(tickets_dataset[[#This Row],[status]] = "Closed", "Yes","No")</f>
        <v>Yes</v>
      </c>
      <c r="L6355" s="2">
        <f t="shared" si="396"/>
        <v>12.999999999941792</v>
      </c>
      <c r="M6355" t="str">
        <f t="shared" si="397"/>
        <v>No</v>
      </c>
      <c r="N6355" t="str">
        <f t="shared" si="398"/>
        <v>Feb</v>
      </c>
      <c r="O6355" s="2">
        <f t="shared" si="399"/>
        <v>0.54166666666424135</v>
      </c>
      <c r="P6355" t="str">
        <f>VLOOKUP(G6355,Agents!A:E,4,FALSE)</f>
        <v>Team5</v>
      </c>
      <c r="Q6355" t="str">
        <f>VLOOKUP(G6355,Agents!A:E,5,FALSE)</f>
        <v>Senior</v>
      </c>
      <c r="R6355" t="str">
        <f>VLOOKUP(G6355,Agents!A:E,2,FALSE)</f>
        <v>Evening</v>
      </c>
    </row>
    <row r="6356" spans="1:18" x14ac:dyDescent="0.35">
      <c r="A6356" t="s">
        <v>10020</v>
      </c>
      <c r="B6356" t="s">
        <v>7194</v>
      </c>
      <c r="C6356" t="s">
        <v>22</v>
      </c>
      <c r="D6356" t="s">
        <v>38</v>
      </c>
      <c r="E6356" s="1">
        <v>46051.239583333336</v>
      </c>
      <c r="F6356" s="1">
        <v>46052.15625</v>
      </c>
      <c r="G6356" t="s">
        <v>73</v>
      </c>
      <c r="H6356" t="s">
        <v>15</v>
      </c>
      <c r="I6356" t="s">
        <v>16</v>
      </c>
      <c r="J6356">
        <v>3</v>
      </c>
      <c r="K6356" t="str">
        <f>IF(tickets_dataset[[#This Row],[status]] = "Closed", "Yes","No")</f>
        <v>Yes</v>
      </c>
      <c r="L6356" s="2">
        <f t="shared" si="396"/>
        <v>21.999999999941792</v>
      </c>
      <c r="M6356" t="str">
        <f t="shared" si="397"/>
        <v>No</v>
      </c>
      <c r="N6356" t="str">
        <f t="shared" si="398"/>
        <v>Jan</v>
      </c>
      <c r="O6356" s="2">
        <f t="shared" si="399"/>
        <v>0.91666666666424135</v>
      </c>
      <c r="P6356" t="str">
        <f>VLOOKUP(G6356,Agents!A:E,4,FALSE)</f>
        <v>Team4</v>
      </c>
      <c r="Q6356" t="str">
        <f>VLOOKUP(G6356,Agents!A:E,5,FALSE)</f>
        <v>Senior</v>
      </c>
      <c r="R6356" t="str">
        <f>VLOOKUP(G6356,Agents!A:E,2,FALSE)</f>
        <v>Night</v>
      </c>
    </row>
    <row r="6357" spans="1:18" x14ac:dyDescent="0.35">
      <c r="A6357" t="s">
        <v>10021</v>
      </c>
      <c r="B6357" t="s">
        <v>3594</v>
      </c>
      <c r="C6357" t="s">
        <v>34</v>
      </c>
      <c r="D6357" t="s">
        <v>26</v>
      </c>
      <c r="E6357" s="1">
        <v>46027.352777777778</v>
      </c>
      <c r="F6357" s="1">
        <v>46028.186111111114</v>
      </c>
      <c r="G6357" t="s">
        <v>62</v>
      </c>
      <c r="H6357" t="s">
        <v>15</v>
      </c>
      <c r="I6357" t="s">
        <v>16</v>
      </c>
      <c r="J6357">
        <v>4</v>
      </c>
      <c r="K6357" t="str">
        <f>IF(tickets_dataset[[#This Row],[status]] = "Closed", "Yes","No")</f>
        <v>Yes</v>
      </c>
      <c r="L6357" s="2">
        <f t="shared" si="396"/>
        <v>20.000000000058208</v>
      </c>
      <c r="M6357" t="str">
        <f t="shared" si="397"/>
        <v>No</v>
      </c>
      <c r="N6357" t="str">
        <f t="shared" si="398"/>
        <v>Jan</v>
      </c>
      <c r="O6357" s="2">
        <f t="shared" si="399"/>
        <v>0.83333333333575865</v>
      </c>
      <c r="P6357" t="str">
        <f>VLOOKUP(G6357,Agents!A:E,4,FALSE)</f>
        <v>Team1</v>
      </c>
      <c r="Q6357" t="str">
        <f>VLOOKUP(G6357,Agents!A:E,5,FALSE)</f>
        <v>Junior</v>
      </c>
      <c r="R6357" t="str">
        <f>VLOOKUP(G6357,Agents!A:E,2,FALSE)</f>
        <v>Morning</v>
      </c>
    </row>
    <row r="6358" spans="1:18" x14ac:dyDescent="0.35">
      <c r="A6358" t="s">
        <v>10022</v>
      </c>
      <c r="B6358" t="s">
        <v>47</v>
      </c>
      <c r="C6358" t="s">
        <v>76</v>
      </c>
      <c r="D6358" t="s">
        <v>13</v>
      </c>
      <c r="E6358" s="1">
        <v>46097.447916666664</v>
      </c>
      <c r="F6358" s="1">
        <v>46098.114583333336</v>
      </c>
      <c r="G6358" t="s">
        <v>35</v>
      </c>
      <c r="H6358" t="s">
        <v>15</v>
      </c>
      <c r="I6358" t="s">
        <v>68</v>
      </c>
      <c r="J6358">
        <v>2</v>
      </c>
      <c r="K6358" t="str">
        <f>IF(tickets_dataset[[#This Row],[status]] = "Closed", "Yes","No")</f>
        <v>Yes</v>
      </c>
      <c r="L6358" s="2">
        <f t="shared" si="396"/>
        <v>16.000000000116415</v>
      </c>
      <c r="M6358" t="str">
        <f t="shared" si="397"/>
        <v>No</v>
      </c>
      <c r="N6358" t="str">
        <f t="shared" si="398"/>
        <v>Mar</v>
      </c>
      <c r="O6358" s="2">
        <f t="shared" si="399"/>
        <v>0.66666666667151731</v>
      </c>
      <c r="P6358" t="str">
        <f>VLOOKUP(G6358,Agents!A:E,4,FALSE)</f>
        <v>Team1</v>
      </c>
      <c r="Q6358" t="str">
        <f>VLOOKUP(G6358,Agents!A:E,5,FALSE)</f>
        <v>Senior</v>
      </c>
      <c r="R6358" t="str">
        <f>VLOOKUP(G6358,Agents!A:E,2,FALSE)</f>
        <v>Evening</v>
      </c>
    </row>
    <row r="6359" spans="1:18" x14ac:dyDescent="0.35">
      <c r="A6359" t="s">
        <v>10023</v>
      </c>
      <c r="B6359" t="s">
        <v>10024</v>
      </c>
      <c r="C6359" t="s">
        <v>12</v>
      </c>
      <c r="D6359" t="s">
        <v>26</v>
      </c>
      <c r="E6359" s="1">
        <v>46069.36041666667</v>
      </c>
      <c r="F6359" s="1">
        <v>46071.61041666667</v>
      </c>
      <c r="G6359" t="s">
        <v>167</v>
      </c>
      <c r="H6359" t="s">
        <v>15</v>
      </c>
      <c r="I6359" t="s">
        <v>16</v>
      </c>
      <c r="J6359">
        <v>5</v>
      </c>
      <c r="K6359" t="str">
        <f>IF(tickets_dataset[[#This Row],[status]] = "Closed", "Yes","No")</f>
        <v>Yes</v>
      </c>
      <c r="L6359" s="2">
        <f t="shared" si="396"/>
        <v>54</v>
      </c>
      <c r="M6359" t="str">
        <f t="shared" si="397"/>
        <v>Yes</v>
      </c>
      <c r="N6359" t="str">
        <f t="shared" si="398"/>
        <v>Feb</v>
      </c>
      <c r="O6359" s="2">
        <f t="shared" si="399"/>
        <v>2.25</v>
      </c>
      <c r="P6359" t="str">
        <f>VLOOKUP(G6359,Agents!A:E,4,FALSE)</f>
        <v>Team3</v>
      </c>
      <c r="Q6359" t="str">
        <f>VLOOKUP(G6359,Agents!A:E,5,FALSE)</f>
        <v>Mid</v>
      </c>
      <c r="R6359" t="str">
        <f>VLOOKUP(G6359,Agents!A:E,2,FALSE)</f>
        <v>Evening</v>
      </c>
    </row>
    <row r="6360" spans="1:18" x14ac:dyDescent="0.35">
      <c r="A6360" t="s">
        <v>10025</v>
      </c>
      <c r="B6360" t="s">
        <v>10026</v>
      </c>
      <c r="C6360" t="s">
        <v>50</v>
      </c>
      <c r="D6360" t="s">
        <v>13</v>
      </c>
      <c r="E6360" s="1">
        <v>46100.920138888891</v>
      </c>
      <c r="F6360" s="1">
        <v>46102.503472222219</v>
      </c>
      <c r="G6360" t="s">
        <v>357</v>
      </c>
      <c r="H6360" t="s">
        <v>15</v>
      </c>
      <c r="I6360" t="s">
        <v>16</v>
      </c>
      <c r="J6360">
        <v>4</v>
      </c>
      <c r="K6360" t="str">
        <f>IF(tickets_dataset[[#This Row],[status]] = "Closed", "Yes","No")</f>
        <v>Yes</v>
      </c>
      <c r="L6360" s="2">
        <f t="shared" si="396"/>
        <v>37.999999999883585</v>
      </c>
      <c r="M6360" t="str">
        <f t="shared" si="397"/>
        <v>No</v>
      </c>
      <c r="N6360" t="str">
        <f t="shared" si="398"/>
        <v>Mar</v>
      </c>
      <c r="O6360" s="2">
        <f t="shared" si="399"/>
        <v>1.5833333333284827</v>
      </c>
      <c r="P6360" t="str">
        <f>VLOOKUP(G6360,Agents!A:E,4,FALSE)</f>
        <v>Team1</v>
      </c>
      <c r="Q6360" t="str">
        <f>VLOOKUP(G6360,Agents!A:E,5,FALSE)</f>
        <v>Mid</v>
      </c>
      <c r="R6360" t="str">
        <f>VLOOKUP(G6360,Agents!A:E,2,FALSE)</f>
        <v>Morning</v>
      </c>
    </row>
    <row r="6361" spans="1:18" x14ac:dyDescent="0.35">
      <c r="A6361" t="s">
        <v>10027</v>
      </c>
      <c r="B6361" t="s">
        <v>10028</v>
      </c>
      <c r="C6361" t="s">
        <v>12</v>
      </c>
      <c r="D6361" t="s">
        <v>26</v>
      </c>
      <c r="E6361" s="1">
        <v>46043.824999999997</v>
      </c>
      <c r="F6361" s="1">
        <v>46044.908333333333</v>
      </c>
      <c r="G6361" t="s">
        <v>59</v>
      </c>
      <c r="H6361" t="s">
        <v>15</v>
      </c>
      <c r="I6361" t="s">
        <v>16</v>
      </c>
      <c r="J6361">
        <v>4</v>
      </c>
      <c r="K6361" t="str">
        <f>IF(tickets_dataset[[#This Row],[status]] = "Closed", "Yes","No")</f>
        <v>Yes</v>
      </c>
      <c r="L6361" s="2">
        <f t="shared" si="396"/>
        <v>26.000000000058208</v>
      </c>
      <c r="M6361" t="str">
        <f t="shared" si="397"/>
        <v>No</v>
      </c>
      <c r="N6361" t="str">
        <f t="shared" si="398"/>
        <v>Jan</v>
      </c>
      <c r="O6361" s="2">
        <f t="shared" si="399"/>
        <v>1.0833333333357587</v>
      </c>
      <c r="P6361" t="str">
        <f>VLOOKUP(G6361,Agents!A:E,4,FALSE)</f>
        <v>Team3</v>
      </c>
      <c r="Q6361" t="str">
        <f>VLOOKUP(G6361,Agents!A:E,5,FALSE)</f>
        <v>Senior</v>
      </c>
      <c r="R6361" t="str">
        <f>VLOOKUP(G6361,Agents!A:E,2,FALSE)</f>
        <v>Night</v>
      </c>
    </row>
    <row r="6362" spans="1:18" x14ac:dyDescent="0.35">
      <c r="A6362" t="s">
        <v>10029</v>
      </c>
      <c r="B6362" t="s">
        <v>2780</v>
      </c>
      <c r="C6362" t="s">
        <v>76</v>
      </c>
      <c r="D6362" t="s">
        <v>26</v>
      </c>
      <c r="E6362" s="1">
        <v>46107.37777777778</v>
      </c>
      <c r="F6362" s="1">
        <v>46107.711111111108</v>
      </c>
      <c r="G6362" t="s">
        <v>137</v>
      </c>
      <c r="H6362" t="s">
        <v>15</v>
      </c>
      <c r="I6362" t="s">
        <v>16</v>
      </c>
      <c r="J6362">
        <v>4</v>
      </c>
      <c r="K6362" t="str">
        <f>IF(tickets_dataset[[#This Row],[status]] = "Closed", "Yes","No")</f>
        <v>Yes</v>
      </c>
      <c r="L6362" s="2">
        <f t="shared" si="396"/>
        <v>7.9999999998835847</v>
      </c>
      <c r="M6362" t="str">
        <f t="shared" si="397"/>
        <v>No</v>
      </c>
      <c r="N6362" t="str">
        <f t="shared" si="398"/>
        <v>Mar</v>
      </c>
      <c r="O6362" s="2">
        <f t="shared" si="399"/>
        <v>0.33333333332848269</v>
      </c>
      <c r="P6362" t="str">
        <f>VLOOKUP(G6362,Agents!A:E,4,FALSE)</f>
        <v>Team5</v>
      </c>
      <c r="Q6362" t="str">
        <f>VLOOKUP(G6362,Agents!A:E,5,FALSE)</f>
        <v>Senior</v>
      </c>
      <c r="R6362" t="str">
        <f>VLOOKUP(G6362,Agents!A:E,2,FALSE)</f>
        <v>Night</v>
      </c>
    </row>
    <row r="6363" spans="1:18" x14ac:dyDescent="0.35">
      <c r="A6363" t="s">
        <v>10030</v>
      </c>
      <c r="B6363" t="s">
        <v>7824</v>
      </c>
      <c r="C6363" t="s">
        <v>12</v>
      </c>
      <c r="D6363" t="s">
        <v>26</v>
      </c>
      <c r="E6363" s="1">
        <v>46087.605555555558</v>
      </c>
      <c r="F6363" s="1">
        <v>46087.897222222222</v>
      </c>
      <c r="G6363" t="s">
        <v>14</v>
      </c>
      <c r="H6363" t="s">
        <v>15</v>
      </c>
      <c r="I6363" t="s">
        <v>16</v>
      </c>
      <c r="J6363">
        <v>3</v>
      </c>
      <c r="K6363" t="str">
        <f>IF(tickets_dataset[[#This Row],[status]] = "Closed", "Yes","No")</f>
        <v>Yes</v>
      </c>
      <c r="L6363" s="2">
        <f t="shared" si="396"/>
        <v>6.9999999999417923</v>
      </c>
      <c r="M6363" t="str">
        <f t="shared" si="397"/>
        <v>No</v>
      </c>
      <c r="N6363" t="str">
        <f t="shared" si="398"/>
        <v>Mar</v>
      </c>
      <c r="O6363" s="2">
        <f t="shared" si="399"/>
        <v>0.29166666666424135</v>
      </c>
      <c r="P6363" t="str">
        <f>VLOOKUP(G6363,Agents!A:E,4,FALSE)</f>
        <v>Team1</v>
      </c>
      <c r="Q6363" t="str">
        <f>VLOOKUP(G6363,Agents!A:E,5,FALSE)</f>
        <v>Senior</v>
      </c>
      <c r="R6363" t="str">
        <f>VLOOKUP(G6363,Agents!A:E,2,FALSE)</f>
        <v>Morning</v>
      </c>
    </row>
    <row r="6364" spans="1:18" x14ac:dyDescent="0.35">
      <c r="A6364" t="s">
        <v>10031</v>
      </c>
      <c r="B6364" t="s">
        <v>1933</v>
      </c>
      <c r="C6364" t="s">
        <v>50</v>
      </c>
      <c r="D6364" t="s">
        <v>26</v>
      </c>
      <c r="E6364" s="1">
        <v>46064.842361111114</v>
      </c>
      <c r="F6364" s="1">
        <v>46065.217361111114</v>
      </c>
      <c r="G6364" t="s">
        <v>119</v>
      </c>
      <c r="H6364" t="s">
        <v>15</v>
      </c>
      <c r="I6364" t="s">
        <v>16</v>
      </c>
      <c r="J6364">
        <v>5</v>
      </c>
      <c r="K6364" t="str">
        <f>IF(tickets_dataset[[#This Row],[status]] = "Closed", "Yes","No")</f>
        <v>Yes</v>
      </c>
      <c r="L6364" s="2">
        <f t="shared" si="396"/>
        <v>9</v>
      </c>
      <c r="M6364" t="str">
        <f t="shared" si="397"/>
        <v>No</v>
      </c>
      <c r="N6364" t="str">
        <f t="shared" si="398"/>
        <v>Feb</v>
      </c>
      <c r="O6364" s="2">
        <f t="shared" si="399"/>
        <v>0.375</v>
      </c>
      <c r="P6364" t="str">
        <f>VLOOKUP(G6364,Agents!A:E,4,FALSE)</f>
        <v>Team1</v>
      </c>
      <c r="Q6364" t="str">
        <f>VLOOKUP(G6364,Agents!A:E,5,FALSE)</f>
        <v>Junior</v>
      </c>
      <c r="R6364" t="str">
        <f>VLOOKUP(G6364,Agents!A:E,2,FALSE)</f>
        <v>Morning</v>
      </c>
    </row>
    <row r="6365" spans="1:18" x14ac:dyDescent="0.35">
      <c r="A6365" t="s">
        <v>10032</v>
      </c>
      <c r="B6365" t="s">
        <v>8723</v>
      </c>
      <c r="C6365" t="s">
        <v>76</v>
      </c>
      <c r="D6365" t="s">
        <v>26</v>
      </c>
      <c r="E6365" s="1">
        <v>46058.829861111109</v>
      </c>
      <c r="F6365" s="1">
        <v>46059.871527777781</v>
      </c>
      <c r="G6365" t="s">
        <v>221</v>
      </c>
      <c r="H6365" t="s">
        <v>15</v>
      </c>
      <c r="I6365" t="s">
        <v>16</v>
      </c>
      <c r="J6365">
        <v>3</v>
      </c>
      <c r="K6365" t="str">
        <f>IF(tickets_dataset[[#This Row],[status]] = "Closed", "Yes","No")</f>
        <v>Yes</v>
      </c>
      <c r="L6365" s="2">
        <f t="shared" si="396"/>
        <v>25.000000000116415</v>
      </c>
      <c r="M6365" t="str">
        <f t="shared" si="397"/>
        <v>No</v>
      </c>
      <c r="N6365" t="str">
        <f t="shared" si="398"/>
        <v>Feb</v>
      </c>
      <c r="O6365" s="2">
        <f t="shared" si="399"/>
        <v>1.0416666666715173</v>
      </c>
      <c r="P6365" t="str">
        <f>VLOOKUP(G6365,Agents!A:E,4,FALSE)</f>
        <v>Team4</v>
      </c>
      <c r="Q6365" t="str">
        <f>VLOOKUP(G6365,Agents!A:E,5,FALSE)</f>
        <v>Senior</v>
      </c>
      <c r="R6365" t="str">
        <f>VLOOKUP(G6365,Agents!A:E,2,FALSE)</f>
        <v>Morning</v>
      </c>
    </row>
    <row r="6366" spans="1:18" x14ac:dyDescent="0.35">
      <c r="A6366" t="s">
        <v>10033</v>
      </c>
      <c r="B6366" t="s">
        <v>10034</v>
      </c>
      <c r="C6366" t="s">
        <v>76</v>
      </c>
      <c r="D6366" t="s">
        <v>26</v>
      </c>
      <c r="E6366" s="1">
        <v>46103.637499999997</v>
      </c>
      <c r="F6366" s="1">
        <v>46104.012499999997</v>
      </c>
      <c r="G6366" t="s">
        <v>14</v>
      </c>
      <c r="H6366" t="s">
        <v>132</v>
      </c>
      <c r="I6366" t="s">
        <v>16</v>
      </c>
      <c r="J6366">
        <v>4</v>
      </c>
      <c r="K6366" t="str">
        <f>IF(tickets_dataset[[#This Row],[status]] = "Closed", "Yes","No")</f>
        <v>No</v>
      </c>
      <c r="L6366" s="2">
        <f t="shared" si="396"/>
        <v>9</v>
      </c>
      <c r="M6366" t="str">
        <f t="shared" si="397"/>
        <v>No</v>
      </c>
      <c r="N6366" t="str">
        <f t="shared" si="398"/>
        <v>Mar</v>
      </c>
      <c r="O6366" s="2">
        <f t="shared" si="399"/>
        <v>0.375</v>
      </c>
      <c r="P6366" t="str">
        <f>VLOOKUP(G6366,Agents!A:E,4,FALSE)</f>
        <v>Team1</v>
      </c>
      <c r="Q6366" t="str">
        <f>VLOOKUP(G6366,Agents!A:E,5,FALSE)</f>
        <v>Senior</v>
      </c>
      <c r="R6366" t="str">
        <f>VLOOKUP(G6366,Agents!A:E,2,FALSE)</f>
        <v>Morning</v>
      </c>
    </row>
    <row r="6367" spans="1:18" x14ac:dyDescent="0.35">
      <c r="A6367" t="s">
        <v>10035</v>
      </c>
      <c r="B6367" t="s">
        <v>10036</v>
      </c>
      <c r="C6367" t="s">
        <v>76</v>
      </c>
      <c r="D6367" t="s">
        <v>13</v>
      </c>
      <c r="E6367" s="1">
        <v>46046.910416666666</v>
      </c>
      <c r="F6367" s="1">
        <v>46047.07708333333</v>
      </c>
      <c r="G6367" t="s">
        <v>149</v>
      </c>
      <c r="H6367" t="s">
        <v>15</v>
      </c>
      <c r="I6367" t="s">
        <v>16</v>
      </c>
      <c r="J6367">
        <v>4</v>
      </c>
      <c r="K6367" t="str">
        <f>IF(tickets_dataset[[#This Row],[status]] = "Closed", "Yes","No")</f>
        <v>Yes</v>
      </c>
      <c r="L6367" s="2">
        <f t="shared" si="396"/>
        <v>3.9999999999417923</v>
      </c>
      <c r="M6367" t="str">
        <f t="shared" si="397"/>
        <v>No</v>
      </c>
      <c r="N6367" t="str">
        <f t="shared" si="398"/>
        <v>Jan</v>
      </c>
      <c r="O6367" s="2">
        <f t="shared" si="399"/>
        <v>0.16666666666424135</v>
      </c>
      <c r="P6367" t="str">
        <f>VLOOKUP(G6367,Agents!A:E,4,FALSE)</f>
        <v>Team3</v>
      </c>
      <c r="Q6367" t="str">
        <f>VLOOKUP(G6367,Agents!A:E,5,FALSE)</f>
        <v>Mid</v>
      </c>
      <c r="R6367" t="str">
        <f>VLOOKUP(G6367,Agents!A:E,2,FALSE)</f>
        <v>Night</v>
      </c>
    </row>
    <row r="6368" spans="1:18" x14ac:dyDescent="0.35">
      <c r="A6368" t="s">
        <v>10037</v>
      </c>
      <c r="B6368" t="s">
        <v>1455</v>
      </c>
      <c r="C6368" t="s">
        <v>76</v>
      </c>
      <c r="D6368" t="s">
        <v>13</v>
      </c>
      <c r="E6368" s="1">
        <v>46071.095138888886</v>
      </c>
      <c r="F6368" s="1">
        <v>46072.178472222222</v>
      </c>
      <c r="G6368" t="s">
        <v>62</v>
      </c>
      <c r="H6368" t="s">
        <v>15</v>
      </c>
      <c r="I6368" t="s">
        <v>16</v>
      </c>
      <c r="J6368">
        <v>3</v>
      </c>
      <c r="K6368" t="str">
        <f>IF(tickets_dataset[[#This Row],[status]] = "Closed", "Yes","No")</f>
        <v>Yes</v>
      </c>
      <c r="L6368" s="2">
        <f t="shared" si="396"/>
        <v>26.000000000058208</v>
      </c>
      <c r="M6368" t="str">
        <f t="shared" si="397"/>
        <v>No</v>
      </c>
      <c r="N6368" t="str">
        <f t="shared" si="398"/>
        <v>Feb</v>
      </c>
      <c r="O6368" s="2">
        <f t="shared" si="399"/>
        <v>1.0833333333357587</v>
      </c>
      <c r="P6368" t="str">
        <f>VLOOKUP(G6368,Agents!A:E,4,FALSE)</f>
        <v>Team1</v>
      </c>
      <c r="Q6368" t="str">
        <f>VLOOKUP(G6368,Agents!A:E,5,FALSE)</f>
        <v>Junior</v>
      </c>
      <c r="R6368" t="str">
        <f>VLOOKUP(G6368,Agents!A:E,2,FALSE)</f>
        <v>Morning</v>
      </c>
    </row>
    <row r="6369" spans="1:18" x14ac:dyDescent="0.35">
      <c r="A6369" t="s">
        <v>10038</v>
      </c>
      <c r="B6369" t="s">
        <v>10039</v>
      </c>
      <c r="C6369" t="s">
        <v>50</v>
      </c>
      <c r="D6369" t="s">
        <v>26</v>
      </c>
      <c r="E6369" s="1">
        <v>46053.990972222222</v>
      </c>
      <c r="F6369" s="1">
        <v>46056.949305555558</v>
      </c>
      <c r="G6369" t="s">
        <v>42</v>
      </c>
      <c r="H6369" t="s">
        <v>15</v>
      </c>
      <c r="I6369" t="s">
        <v>68</v>
      </c>
      <c r="J6369">
        <v>4</v>
      </c>
      <c r="K6369" t="str">
        <f>IF(tickets_dataset[[#This Row],[status]] = "Closed", "Yes","No")</f>
        <v>Yes</v>
      </c>
      <c r="L6369" s="2">
        <f t="shared" si="396"/>
        <v>71.000000000058208</v>
      </c>
      <c r="M6369" t="str">
        <f t="shared" si="397"/>
        <v>Yes</v>
      </c>
      <c r="N6369" t="str">
        <f t="shared" si="398"/>
        <v>Jan</v>
      </c>
      <c r="O6369" s="2">
        <f t="shared" si="399"/>
        <v>2.9583333333357587</v>
      </c>
      <c r="P6369" t="str">
        <f>VLOOKUP(G6369,Agents!A:E,4,FALSE)</f>
        <v>Team2</v>
      </c>
      <c r="Q6369" t="str">
        <f>VLOOKUP(G6369,Agents!A:E,5,FALSE)</f>
        <v>Junior</v>
      </c>
      <c r="R6369" t="str">
        <f>VLOOKUP(G6369,Agents!A:E,2,FALSE)</f>
        <v>Night</v>
      </c>
    </row>
    <row r="6370" spans="1:18" x14ac:dyDescent="0.35">
      <c r="A6370" t="s">
        <v>10040</v>
      </c>
      <c r="B6370" t="s">
        <v>130</v>
      </c>
      <c r="C6370" t="s">
        <v>50</v>
      </c>
      <c r="D6370" t="s">
        <v>38</v>
      </c>
      <c r="E6370" s="1">
        <v>46108.227083333331</v>
      </c>
      <c r="F6370" s="1">
        <v>46111.435416666667</v>
      </c>
      <c r="G6370" t="s">
        <v>282</v>
      </c>
      <c r="H6370" t="s">
        <v>15</v>
      </c>
      <c r="I6370" t="s">
        <v>16</v>
      </c>
      <c r="J6370">
        <v>4</v>
      </c>
      <c r="K6370" t="str">
        <f>IF(tickets_dataset[[#This Row],[status]] = "Closed", "Yes","No")</f>
        <v>Yes</v>
      </c>
      <c r="L6370" s="2">
        <f t="shared" si="396"/>
        <v>77.000000000058208</v>
      </c>
      <c r="M6370" t="str">
        <f t="shared" si="397"/>
        <v>Yes</v>
      </c>
      <c r="N6370" t="str">
        <f t="shared" si="398"/>
        <v>Mar</v>
      </c>
      <c r="O6370" s="2">
        <f t="shared" si="399"/>
        <v>3.2083333333357587</v>
      </c>
      <c r="P6370" t="str">
        <f>VLOOKUP(G6370,Agents!A:E,4,FALSE)</f>
        <v>Team4</v>
      </c>
      <c r="Q6370" t="str">
        <f>VLOOKUP(G6370,Agents!A:E,5,FALSE)</f>
        <v>Mid</v>
      </c>
      <c r="R6370" t="str">
        <f>VLOOKUP(G6370,Agents!A:E,2,FALSE)</f>
        <v>Morning</v>
      </c>
    </row>
    <row r="6371" spans="1:18" x14ac:dyDescent="0.35">
      <c r="A6371" t="s">
        <v>10041</v>
      </c>
      <c r="B6371" t="s">
        <v>775</v>
      </c>
      <c r="C6371" t="s">
        <v>12</v>
      </c>
      <c r="D6371" t="s">
        <v>13</v>
      </c>
      <c r="E6371" s="1">
        <v>46087.075694444444</v>
      </c>
      <c r="F6371" s="1">
        <v>46087.90902777778</v>
      </c>
      <c r="G6371" t="s">
        <v>39</v>
      </c>
      <c r="H6371" t="s">
        <v>15</v>
      </c>
      <c r="I6371" t="s">
        <v>16</v>
      </c>
      <c r="J6371">
        <v>5</v>
      </c>
      <c r="K6371" t="str">
        <f>IF(tickets_dataset[[#This Row],[status]] = "Closed", "Yes","No")</f>
        <v>Yes</v>
      </c>
      <c r="L6371" s="2">
        <f t="shared" si="396"/>
        <v>20.000000000058208</v>
      </c>
      <c r="M6371" t="str">
        <f t="shared" si="397"/>
        <v>No</v>
      </c>
      <c r="N6371" t="str">
        <f t="shared" si="398"/>
        <v>Mar</v>
      </c>
      <c r="O6371" s="2">
        <f t="shared" si="399"/>
        <v>0.83333333333575865</v>
      </c>
      <c r="P6371" t="str">
        <f>VLOOKUP(G6371,Agents!A:E,4,FALSE)</f>
        <v>Team3</v>
      </c>
      <c r="Q6371" t="str">
        <f>VLOOKUP(G6371,Agents!A:E,5,FALSE)</f>
        <v>Mid</v>
      </c>
      <c r="R6371" t="str">
        <f>VLOOKUP(G6371,Agents!A:E,2,FALSE)</f>
        <v>Night</v>
      </c>
    </row>
    <row r="6372" spans="1:18" x14ac:dyDescent="0.35">
      <c r="A6372" t="s">
        <v>10042</v>
      </c>
      <c r="B6372" t="s">
        <v>6407</v>
      </c>
      <c r="C6372" t="s">
        <v>12</v>
      </c>
      <c r="D6372" t="s">
        <v>38</v>
      </c>
      <c r="E6372" s="1">
        <v>46025.845138888886</v>
      </c>
      <c r="F6372" s="1">
        <v>46027.386805555558</v>
      </c>
      <c r="G6372" t="s">
        <v>91</v>
      </c>
      <c r="H6372" t="s">
        <v>15</v>
      </c>
      <c r="I6372" t="s">
        <v>16</v>
      </c>
      <c r="J6372">
        <v>4</v>
      </c>
      <c r="K6372" t="str">
        <f>IF(tickets_dataset[[#This Row],[status]] = "Closed", "Yes","No")</f>
        <v>Yes</v>
      </c>
      <c r="L6372" s="2">
        <f t="shared" si="396"/>
        <v>37.000000000116415</v>
      </c>
      <c r="M6372" t="str">
        <f t="shared" si="397"/>
        <v>No</v>
      </c>
      <c r="N6372" t="str">
        <f t="shared" si="398"/>
        <v>Jan</v>
      </c>
      <c r="O6372" s="2">
        <f t="shared" si="399"/>
        <v>1.5416666666715173</v>
      </c>
      <c r="P6372" t="str">
        <f>VLOOKUP(G6372,Agents!A:E,4,FALSE)</f>
        <v>Team5</v>
      </c>
      <c r="Q6372" t="str">
        <f>VLOOKUP(G6372,Agents!A:E,5,FALSE)</f>
        <v>Mid</v>
      </c>
      <c r="R6372" t="str">
        <f>VLOOKUP(G6372,Agents!A:E,2,FALSE)</f>
        <v>Night</v>
      </c>
    </row>
    <row r="6373" spans="1:18" x14ac:dyDescent="0.35">
      <c r="A6373" t="s">
        <v>10043</v>
      </c>
      <c r="B6373" t="s">
        <v>7550</v>
      </c>
      <c r="C6373" t="s">
        <v>76</v>
      </c>
      <c r="D6373" t="s">
        <v>38</v>
      </c>
      <c r="E6373" s="1">
        <v>46093.048611111109</v>
      </c>
      <c r="F6373" s="1">
        <v>46093.840277777781</v>
      </c>
      <c r="G6373" t="s">
        <v>80</v>
      </c>
      <c r="H6373" t="s">
        <v>15</v>
      </c>
      <c r="I6373" t="s">
        <v>16</v>
      </c>
      <c r="J6373">
        <v>4</v>
      </c>
      <c r="K6373" t="str">
        <f>IF(tickets_dataset[[#This Row],[status]] = "Closed", "Yes","No")</f>
        <v>Yes</v>
      </c>
      <c r="L6373" s="2">
        <f t="shared" si="396"/>
        <v>19.000000000116415</v>
      </c>
      <c r="M6373" t="str">
        <f t="shared" si="397"/>
        <v>No</v>
      </c>
      <c r="N6373" t="str">
        <f t="shared" si="398"/>
        <v>Mar</v>
      </c>
      <c r="O6373" s="2">
        <f t="shared" si="399"/>
        <v>0.79166666667151731</v>
      </c>
      <c r="P6373" t="str">
        <f>VLOOKUP(G6373,Agents!A:E,4,FALSE)</f>
        <v>Team3</v>
      </c>
      <c r="Q6373" t="str">
        <f>VLOOKUP(G6373,Agents!A:E,5,FALSE)</f>
        <v>Junior</v>
      </c>
      <c r="R6373" t="str">
        <f>VLOOKUP(G6373,Agents!A:E,2,FALSE)</f>
        <v>Evening</v>
      </c>
    </row>
    <row r="6374" spans="1:18" x14ac:dyDescent="0.35">
      <c r="A6374" t="s">
        <v>10044</v>
      </c>
      <c r="B6374" t="s">
        <v>5042</v>
      </c>
      <c r="C6374" t="s">
        <v>12</v>
      </c>
      <c r="D6374" t="s">
        <v>13</v>
      </c>
      <c r="E6374" s="1">
        <v>46078.717361111114</v>
      </c>
      <c r="F6374" s="1">
        <v>46078.925694444442</v>
      </c>
      <c r="G6374" t="s">
        <v>56</v>
      </c>
      <c r="H6374" t="s">
        <v>28</v>
      </c>
      <c r="I6374" t="s">
        <v>16</v>
      </c>
      <c r="J6374">
        <v>4</v>
      </c>
      <c r="K6374" t="str">
        <f>IF(tickets_dataset[[#This Row],[status]] = "Closed", "Yes","No")</f>
        <v>No</v>
      </c>
      <c r="L6374" s="2">
        <f t="shared" si="396"/>
        <v>4.9999999998835847</v>
      </c>
      <c r="M6374" t="str">
        <f t="shared" si="397"/>
        <v>No</v>
      </c>
      <c r="N6374" t="str">
        <f t="shared" si="398"/>
        <v>Feb</v>
      </c>
      <c r="O6374" s="2">
        <f t="shared" si="399"/>
        <v>0.20833333332848269</v>
      </c>
      <c r="P6374" t="str">
        <f>VLOOKUP(G6374,Agents!A:E,4,FALSE)</f>
        <v>Team1</v>
      </c>
      <c r="Q6374" t="str">
        <f>VLOOKUP(G6374,Agents!A:E,5,FALSE)</f>
        <v>Senior</v>
      </c>
      <c r="R6374" t="str">
        <f>VLOOKUP(G6374,Agents!A:E,2,FALSE)</f>
        <v>Night</v>
      </c>
    </row>
    <row r="6375" spans="1:18" x14ac:dyDescent="0.35">
      <c r="A6375" t="s">
        <v>10045</v>
      </c>
      <c r="B6375" t="s">
        <v>6129</v>
      </c>
      <c r="C6375" t="s">
        <v>12</v>
      </c>
      <c r="D6375" t="s">
        <v>26</v>
      </c>
      <c r="E6375" s="1">
        <v>46081.763888888891</v>
      </c>
      <c r="F6375" s="1">
        <v>46083.555555555555</v>
      </c>
      <c r="G6375" t="s">
        <v>221</v>
      </c>
      <c r="H6375" t="s">
        <v>15</v>
      </c>
      <c r="I6375" t="s">
        <v>16</v>
      </c>
      <c r="J6375">
        <v>5</v>
      </c>
      <c r="K6375" t="str">
        <f>IF(tickets_dataset[[#This Row],[status]] = "Closed", "Yes","No")</f>
        <v>Yes</v>
      </c>
      <c r="L6375" s="2">
        <f t="shared" si="396"/>
        <v>42.999999999941792</v>
      </c>
      <c r="M6375" t="str">
        <f t="shared" si="397"/>
        <v>No</v>
      </c>
      <c r="N6375" t="str">
        <f t="shared" si="398"/>
        <v>Feb</v>
      </c>
      <c r="O6375" s="2">
        <f t="shared" si="399"/>
        <v>1.7916666666642413</v>
      </c>
      <c r="P6375" t="str">
        <f>VLOOKUP(G6375,Agents!A:E,4,FALSE)</f>
        <v>Team4</v>
      </c>
      <c r="Q6375" t="str">
        <f>VLOOKUP(G6375,Agents!A:E,5,FALSE)</f>
        <v>Senior</v>
      </c>
      <c r="R6375" t="str">
        <f>VLOOKUP(G6375,Agents!A:E,2,FALSE)</f>
        <v>Morning</v>
      </c>
    </row>
    <row r="6376" spans="1:18" x14ac:dyDescent="0.35">
      <c r="A6376" t="s">
        <v>10046</v>
      </c>
      <c r="B6376" t="s">
        <v>1072</v>
      </c>
      <c r="C6376" t="s">
        <v>50</v>
      </c>
      <c r="D6376" t="s">
        <v>26</v>
      </c>
      <c r="E6376" s="1">
        <v>46072.950694444444</v>
      </c>
      <c r="F6376" s="1">
        <v>46075.075694444444</v>
      </c>
      <c r="G6376" t="s">
        <v>100</v>
      </c>
      <c r="H6376" t="s">
        <v>15</v>
      </c>
      <c r="I6376" t="s">
        <v>16</v>
      </c>
      <c r="J6376">
        <v>4</v>
      </c>
      <c r="K6376" t="str">
        <f>IF(tickets_dataset[[#This Row],[status]] = "Closed", "Yes","No")</f>
        <v>Yes</v>
      </c>
      <c r="L6376" s="2">
        <f t="shared" si="396"/>
        <v>51</v>
      </c>
      <c r="M6376" t="str">
        <f t="shared" si="397"/>
        <v>Yes</v>
      </c>
      <c r="N6376" t="str">
        <f t="shared" si="398"/>
        <v>Feb</v>
      </c>
      <c r="O6376" s="2">
        <f t="shared" si="399"/>
        <v>2.125</v>
      </c>
      <c r="P6376" t="str">
        <f>VLOOKUP(G6376,Agents!A:E,4,FALSE)</f>
        <v>Team4</v>
      </c>
      <c r="Q6376" t="str">
        <f>VLOOKUP(G6376,Agents!A:E,5,FALSE)</f>
        <v>Junior</v>
      </c>
      <c r="R6376" t="str">
        <f>VLOOKUP(G6376,Agents!A:E,2,FALSE)</f>
        <v>Evening</v>
      </c>
    </row>
    <row r="6377" spans="1:18" x14ac:dyDescent="0.35">
      <c r="A6377" t="s">
        <v>10047</v>
      </c>
      <c r="B6377" t="s">
        <v>10048</v>
      </c>
      <c r="C6377" t="s">
        <v>76</v>
      </c>
      <c r="D6377" t="s">
        <v>38</v>
      </c>
      <c r="E6377" s="1">
        <v>46035.164583333331</v>
      </c>
      <c r="F6377" s="1">
        <v>46038.539583333331</v>
      </c>
      <c r="G6377" t="s">
        <v>311</v>
      </c>
      <c r="H6377" t="s">
        <v>15</v>
      </c>
      <c r="I6377" t="s">
        <v>16</v>
      </c>
      <c r="J6377">
        <v>2</v>
      </c>
      <c r="K6377" t="str">
        <f>IF(tickets_dataset[[#This Row],[status]] = "Closed", "Yes","No")</f>
        <v>Yes</v>
      </c>
      <c r="L6377" s="2">
        <f t="shared" si="396"/>
        <v>81</v>
      </c>
      <c r="M6377" t="str">
        <f t="shared" si="397"/>
        <v>Yes</v>
      </c>
      <c r="N6377" t="str">
        <f t="shared" si="398"/>
        <v>Jan</v>
      </c>
      <c r="O6377" s="2">
        <f t="shared" si="399"/>
        <v>3.375</v>
      </c>
      <c r="P6377" t="str">
        <f>VLOOKUP(G6377,Agents!A:E,4,FALSE)</f>
        <v>Team5</v>
      </c>
      <c r="Q6377" t="str">
        <f>VLOOKUP(G6377,Agents!A:E,5,FALSE)</f>
        <v>Senior</v>
      </c>
      <c r="R6377" t="str">
        <f>VLOOKUP(G6377,Agents!A:E,2,FALSE)</f>
        <v>Evening</v>
      </c>
    </row>
    <row r="6378" spans="1:18" x14ac:dyDescent="0.35">
      <c r="A6378" t="s">
        <v>10049</v>
      </c>
      <c r="B6378" t="s">
        <v>6438</v>
      </c>
      <c r="C6378" t="s">
        <v>34</v>
      </c>
      <c r="D6378" t="s">
        <v>13</v>
      </c>
      <c r="E6378" s="1">
        <v>46097.831250000003</v>
      </c>
      <c r="F6378" s="1">
        <v>46098.247916666667</v>
      </c>
      <c r="G6378" t="s">
        <v>206</v>
      </c>
      <c r="H6378" t="s">
        <v>15</v>
      </c>
      <c r="I6378" t="s">
        <v>16</v>
      </c>
      <c r="J6378">
        <v>3</v>
      </c>
      <c r="K6378" t="str">
        <f>IF(tickets_dataset[[#This Row],[status]] = "Closed", "Yes","No")</f>
        <v>Yes</v>
      </c>
      <c r="L6378" s="2">
        <f t="shared" si="396"/>
        <v>9.9999999999417923</v>
      </c>
      <c r="M6378" t="str">
        <f t="shared" si="397"/>
        <v>No</v>
      </c>
      <c r="N6378" t="str">
        <f t="shared" si="398"/>
        <v>Mar</v>
      </c>
      <c r="O6378" s="2">
        <f t="shared" si="399"/>
        <v>0.41666666666424135</v>
      </c>
      <c r="P6378" t="str">
        <f>VLOOKUP(G6378,Agents!A:E,4,FALSE)</f>
        <v>Team5</v>
      </c>
      <c r="Q6378" t="str">
        <f>VLOOKUP(G6378,Agents!A:E,5,FALSE)</f>
        <v>Junior</v>
      </c>
      <c r="R6378" t="str">
        <f>VLOOKUP(G6378,Agents!A:E,2,FALSE)</f>
        <v>Evening</v>
      </c>
    </row>
    <row r="6379" spans="1:18" x14ac:dyDescent="0.35">
      <c r="A6379" t="s">
        <v>10050</v>
      </c>
      <c r="B6379" t="s">
        <v>10051</v>
      </c>
      <c r="C6379" t="s">
        <v>12</v>
      </c>
      <c r="D6379" t="s">
        <v>38</v>
      </c>
      <c r="E6379" s="1">
        <v>46042.493750000001</v>
      </c>
      <c r="F6379" s="1">
        <v>46045.618750000001</v>
      </c>
      <c r="G6379" t="s">
        <v>137</v>
      </c>
      <c r="H6379" t="s">
        <v>15</v>
      </c>
      <c r="I6379" t="s">
        <v>16</v>
      </c>
      <c r="J6379">
        <v>5</v>
      </c>
      <c r="K6379" t="str">
        <f>IF(tickets_dataset[[#This Row],[status]] = "Closed", "Yes","No")</f>
        <v>Yes</v>
      </c>
      <c r="L6379" s="2">
        <f t="shared" si="396"/>
        <v>75</v>
      </c>
      <c r="M6379" t="str">
        <f t="shared" si="397"/>
        <v>Yes</v>
      </c>
      <c r="N6379" t="str">
        <f t="shared" si="398"/>
        <v>Jan</v>
      </c>
      <c r="O6379" s="2">
        <f t="shared" si="399"/>
        <v>3.125</v>
      </c>
      <c r="P6379" t="str">
        <f>VLOOKUP(G6379,Agents!A:E,4,FALSE)</f>
        <v>Team5</v>
      </c>
      <c r="Q6379" t="str">
        <f>VLOOKUP(G6379,Agents!A:E,5,FALSE)</f>
        <v>Senior</v>
      </c>
      <c r="R6379" t="str">
        <f>VLOOKUP(G6379,Agents!A:E,2,FALSE)</f>
        <v>Night</v>
      </c>
    </row>
    <row r="6380" spans="1:18" x14ac:dyDescent="0.35">
      <c r="A6380" t="s">
        <v>10052</v>
      </c>
      <c r="B6380" t="s">
        <v>2754</v>
      </c>
      <c r="C6380" t="s">
        <v>76</v>
      </c>
      <c r="D6380" t="s">
        <v>38</v>
      </c>
      <c r="E6380" s="1">
        <v>46106.008333333331</v>
      </c>
      <c r="F6380" s="1">
        <v>46109.508333333331</v>
      </c>
      <c r="G6380" t="s">
        <v>256</v>
      </c>
      <c r="H6380" t="s">
        <v>15</v>
      </c>
      <c r="I6380" t="s">
        <v>16</v>
      </c>
      <c r="J6380">
        <v>4</v>
      </c>
      <c r="K6380" t="str">
        <f>IF(tickets_dataset[[#This Row],[status]] = "Closed", "Yes","No")</f>
        <v>Yes</v>
      </c>
      <c r="L6380" s="2">
        <f t="shared" si="396"/>
        <v>84</v>
      </c>
      <c r="M6380" t="str">
        <f t="shared" si="397"/>
        <v>Yes</v>
      </c>
      <c r="N6380" t="str">
        <f t="shared" si="398"/>
        <v>Mar</v>
      </c>
      <c r="O6380" s="2">
        <f t="shared" si="399"/>
        <v>3.5</v>
      </c>
      <c r="P6380" t="str">
        <f>VLOOKUP(G6380,Agents!A:E,4,FALSE)</f>
        <v>Team1</v>
      </c>
      <c r="Q6380" t="str">
        <f>VLOOKUP(G6380,Agents!A:E,5,FALSE)</f>
        <v>Mid</v>
      </c>
      <c r="R6380" t="str">
        <f>VLOOKUP(G6380,Agents!A:E,2,FALSE)</f>
        <v>Morning</v>
      </c>
    </row>
    <row r="6381" spans="1:18" x14ac:dyDescent="0.35">
      <c r="A6381" t="s">
        <v>10053</v>
      </c>
      <c r="B6381" t="s">
        <v>1212</v>
      </c>
      <c r="C6381" t="s">
        <v>34</v>
      </c>
      <c r="D6381" t="s">
        <v>13</v>
      </c>
      <c r="E6381" s="1">
        <v>46081.906944444447</v>
      </c>
      <c r="F6381" s="1">
        <v>46083.281944444447</v>
      </c>
      <c r="G6381" t="s">
        <v>137</v>
      </c>
      <c r="H6381" t="s">
        <v>15</v>
      </c>
      <c r="I6381" t="s">
        <v>16</v>
      </c>
      <c r="J6381">
        <v>4</v>
      </c>
      <c r="K6381" t="str">
        <f>IF(tickets_dataset[[#This Row],[status]] = "Closed", "Yes","No")</f>
        <v>Yes</v>
      </c>
      <c r="L6381" s="2">
        <f t="shared" si="396"/>
        <v>33</v>
      </c>
      <c r="M6381" t="str">
        <f t="shared" si="397"/>
        <v>No</v>
      </c>
      <c r="N6381" t="str">
        <f t="shared" si="398"/>
        <v>Feb</v>
      </c>
      <c r="O6381" s="2">
        <f t="shared" si="399"/>
        <v>1.375</v>
      </c>
      <c r="P6381" t="str">
        <f>VLOOKUP(G6381,Agents!A:E,4,FALSE)</f>
        <v>Team5</v>
      </c>
      <c r="Q6381" t="str">
        <f>VLOOKUP(G6381,Agents!A:E,5,FALSE)</f>
        <v>Senior</v>
      </c>
      <c r="R6381" t="str">
        <f>VLOOKUP(G6381,Agents!A:E,2,FALSE)</f>
        <v>Night</v>
      </c>
    </row>
    <row r="6382" spans="1:18" x14ac:dyDescent="0.35">
      <c r="A6382" t="s">
        <v>10054</v>
      </c>
      <c r="B6382" t="s">
        <v>4866</v>
      </c>
      <c r="C6382" t="s">
        <v>12</v>
      </c>
      <c r="D6382" t="s">
        <v>26</v>
      </c>
      <c r="E6382" s="1">
        <v>46029.046527777777</v>
      </c>
      <c r="F6382" s="1">
        <v>46030.379861111112</v>
      </c>
      <c r="G6382" t="s">
        <v>91</v>
      </c>
      <c r="H6382" t="s">
        <v>15</v>
      </c>
      <c r="I6382" t="s">
        <v>16</v>
      </c>
      <c r="J6382">
        <v>4</v>
      </c>
      <c r="K6382" t="str">
        <f>IF(tickets_dataset[[#This Row],[status]] = "Closed", "Yes","No")</f>
        <v>Yes</v>
      </c>
      <c r="L6382" s="2">
        <f t="shared" si="396"/>
        <v>32.000000000058208</v>
      </c>
      <c r="M6382" t="str">
        <f t="shared" si="397"/>
        <v>No</v>
      </c>
      <c r="N6382" t="str">
        <f t="shared" si="398"/>
        <v>Jan</v>
      </c>
      <c r="O6382" s="2">
        <f t="shared" si="399"/>
        <v>1.3333333333357587</v>
      </c>
      <c r="P6382" t="str">
        <f>VLOOKUP(G6382,Agents!A:E,4,FALSE)</f>
        <v>Team5</v>
      </c>
      <c r="Q6382" t="str">
        <f>VLOOKUP(G6382,Agents!A:E,5,FALSE)</f>
        <v>Mid</v>
      </c>
      <c r="R6382" t="str">
        <f>VLOOKUP(G6382,Agents!A:E,2,FALSE)</f>
        <v>Night</v>
      </c>
    </row>
    <row r="6383" spans="1:18" x14ac:dyDescent="0.35">
      <c r="A6383" t="s">
        <v>10055</v>
      </c>
      <c r="B6383" t="s">
        <v>8716</v>
      </c>
      <c r="C6383" t="s">
        <v>50</v>
      </c>
      <c r="D6383" t="s">
        <v>26</v>
      </c>
      <c r="E6383" s="1">
        <v>46108.46875</v>
      </c>
      <c r="F6383" s="1">
        <v>46110.427083333336</v>
      </c>
      <c r="G6383" t="s">
        <v>234</v>
      </c>
      <c r="H6383" t="s">
        <v>15</v>
      </c>
      <c r="I6383" t="s">
        <v>16</v>
      </c>
      <c r="J6383">
        <v>5</v>
      </c>
      <c r="K6383" t="str">
        <f>IF(tickets_dataset[[#This Row],[status]] = "Closed", "Yes","No")</f>
        <v>Yes</v>
      </c>
      <c r="L6383" s="2">
        <f t="shared" si="396"/>
        <v>47.000000000058208</v>
      </c>
      <c r="M6383" t="str">
        <f t="shared" si="397"/>
        <v>No</v>
      </c>
      <c r="N6383" t="str">
        <f t="shared" si="398"/>
        <v>Mar</v>
      </c>
      <c r="O6383" s="2">
        <f t="shared" si="399"/>
        <v>1.9583333333357587</v>
      </c>
      <c r="P6383" t="str">
        <f>VLOOKUP(G6383,Agents!A:E,4,FALSE)</f>
        <v>Team5</v>
      </c>
      <c r="Q6383" t="str">
        <f>VLOOKUP(G6383,Agents!A:E,5,FALSE)</f>
        <v>Senior</v>
      </c>
      <c r="R6383" t="str">
        <f>VLOOKUP(G6383,Agents!A:E,2,FALSE)</f>
        <v>Night</v>
      </c>
    </row>
    <row r="6384" spans="1:18" x14ac:dyDescent="0.35">
      <c r="A6384" t="s">
        <v>10056</v>
      </c>
      <c r="B6384" t="s">
        <v>967</v>
      </c>
      <c r="C6384" t="s">
        <v>76</v>
      </c>
      <c r="D6384" t="s">
        <v>38</v>
      </c>
      <c r="E6384" s="1">
        <v>46102.163888888892</v>
      </c>
      <c r="F6384" s="1">
        <v>46105.87222222222</v>
      </c>
      <c r="G6384" t="s">
        <v>31</v>
      </c>
      <c r="H6384" t="s">
        <v>28</v>
      </c>
      <c r="I6384" t="s">
        <v>16</v>
      </c>
      <c r="J6384">
        <v>3</v>
      </c>
      <c r="K6384" t="str">
        <f>IF(tickets_dataset[[#This Row],[status]] = "Closed", "Yes","No")</f>
        <v>No</v>
      </c>
      <c r="L6384" s="2">
        <f t="shared" si="396"/>
        <v>88.999999999883585</v>
      </c>
      <c r="M6384" t="str">
        <f t="shared" si="397"/>
        <v>Yes</v>
      </c>
      <c r="N6384" t="str">
        <f t="shared" si="398"/>
        <v>Mar</v>
      </c>
      <c r="O6384" s="2">
        <f t="shared" si="399"/>
        <v>3.7083333333284827</v>
      </c>
      <c r="P6384" t="str">
        <f>VLOOKUP(G6384,Agents!A:E,4,FALSE)</f>
        <v>Team5</v>
      </c>
      <c r="Q6384" t="str">
        <f>VLOOKUP(G6384,Agents!A:E,5,FALSE)</f>
        <v>Senior</v>
      </c>
      <c r="R6384" t="str">
        <f>VLOOKUP(G6384,Agents!A:E,2,FALSE)</f>
        <v>Evening</v>
      </c>
    </row>
    <row r="6385" spans="1:18" x14ac:dyDescent="0.35">
      <c r="A6385" t="s">
        <v>10057</v>
      </c>
      <c r="B6385" t="s">
        <v>4298</v>
      </c>
      <c r="C6385" t="s">
        <v>12</v>
      </c>
      <c r="D6385" t="s">
        <v>38</v>
      </c>
      <c r="E6385" s="1">
        <v>46104.523611111108</v>
      </c>
      <c r="F6385" s="1">
        <v>46105.44027777778</v>
      </c>
      <c r="G6385" t="s">
        <v>14</v>
      </c>
      <c r="H6385" t="s">
        <v>15</v>
      </c>
      <c r="I6385" t="s">
        <v>16</v>
      </c>
      <c r="J6385">
        <v>4</v>
      </c>
      <c r="K6385" t="str">
        <f>IF(tickets_dataset[[#This Row],[status]] = "Closed", "Yes","No")</f>
        <v>Yes</v>
      </c>
      <c r="L6385" s="2">
        <f t="shared" si="396"/>
        <v>22.000000000116415</v>
      </c>
      <c r="M6385" t="str">
        <f t="shared" si="397"/>
        <v>No</v>
      </c>
      <c r="N6385" t="str">
        <f t="shared" si="398"/>
        <v>Mar</v>
      </c>
      <c r="O6385" s="2">
        <f t="shared" si="399"/>
        <v>0.91666666667151731</v>
      </c>
      <c r="P6385" t="str">
        <f>VLOOKUP(G6385,Agents!A:E,4,FALSE)</f>
        <v>Team1</v>
      </c>
      <c r="Q6385" t="str">
        <f>VLOOKUP(G6385,Agents!A:E,5,FALSE)</f>
        <v>Senior</v>
      </c>
      <c r="R6385" t="str">
        <f>VLOOKUP(G6385,Agents!A:E,2,FALSE)</f>
        <v>Morning</v>
      </c>
    </row>
    <row r="6386" spans="1:18" x14ac:dyDescent="0.35">
      <c r="A6386" t="s">
        <v>10058</v>
      </c>
      <c r="B6386" t="s">
        <v>5611</v>
      </c>
      <c r="C6386" t="s">
        <v>76</v>
      </c>
      <c r="D6386" t="s">
        <v>13</v>
      </c>
      <c r="E6386" s="1">
        <v>46085.376388888886</v>
      </c>
      <c r="F6386" s="1">
        <v>46086.293055555558</v>
      </c>
      <c r="G6386" t="s">
        <v>239</v>
      </c>
      <c r="H6386" t="s">
        <v>15</v>
      </c>
      <c r="I6386" t="s">
        <v>16</v>
      </c>
      <c r="J6386">
        <v>4</v>
      </c>
      <c r="K6386" t="str">
        <f>IF(tickets_dataset[[#This Row],[status]] = "Closed", "Yes","No")</f>
        <v>Yes</v>
      </c>
      <c r="L6386" s="2">
        <f t="shared" si="396"/>
        <v>22.000000000116415</v>
      </c>
      <c r="M6386" t="str">
        <f t="shared" si="397"/>
        <v>No</v>
      </c>
      <c r="N6386" t="str">
        <f t="shared" si="398"/>
        <v>Mar</v>
      </c>
      <c r="O6386" s="2">
        <f t="shared" si="399"/>
        <v>0.91666666667151731</v>
      </c>
      <c r="P6386" t="str">
        <f>VLOOKUP(G6386,Agents!A:E,4,FALSE)</f>
        <v>Team1</v>
      </c>
      <c r="Q6386" t="str">
        <f>VLOOKUP(G6386,Agents!A:E,5,FALSE)</f>
        <v>Senior</v>
      </c>
      <c r="R6386" t="str">
        <f>VLOOKUP(G6386,Agents!A:E,2,FALSE)</f>
        <v>Evening</v>
      </c>
    </row>
    <row r="6387" spans="1:18" x14ac:dyDescent="0.35">
      <c r="A6387" t="s">
        <v>10059</v>
      </c>
      <c r="B6387" t="s">
        <v>10060</v>
      </c>
      <c r="C6387" t="s">
        <v>12</v>
      </c>
      <c r="D6387" t="s">
        <v>38</v>
      </c>
      <c r="E6387" s="1">
        <v>46076.352777777778</v>
      </c>
      <c r="F6387" s="1">
        <v>46077.811111111114</v>
      </c>
      <c r="G6387" t="s">
        <v>149</v>
      </c>
      <c r="H6387" t="s">
        <v>15</v>
      </c>
      <c r="I6387" t="s">
        <v>16</v>
      </c>
      <c r="J6387">
        <v>5</v>
      </c>
      <c r="K6387" t="str">
        <f>IF(tickets_dataset[[#This Row],[status]] = "Closed", "Yes","No")</f>
        <v>Yes</v>
      </c>
      <c r="L6387" s="2">
        <f t="shared" si="396"/>
        <v>35.000000000058208</v>
      </c>
      <c r="M6387" t="str">
        <f t="shared" si="397"/>
        <v>No</v>
      </c>
      <c r="N6387" t="str">
        <f t="shared" si="398"/>
        <v>Feb</v>
      </c>
      <c r="O6387" s="2">
        <f t="shared" si="399"/>
        <v>1.4583333333357587</v>
      </c>
      <c r="P6387" t="str">
        <f>VLOOKUP(G6387,Agents!A:E,4,FALSE)</f>
        <v>Team3</v>
      </c>
      <c r="Q6387" t="str">
        <f>VLOOKUP(G6387,Agents!A:E,5,FALSE)</f>
        <v>Mid</v>
      </c>
      <c r="R6387" t="str">
        <f>VLOOKUP(G6387,Agents!A:E,2,FALSE)</f>
        <v>Night</v>
      </c>
    </row>
    <row r="6388" spans="1:18" x14ac:dyDescent="0.35">
      <c r="A6388" t="s">
        <v>10061</v>
      </c>
      <c r="B6388" t="s">
        <v>8561</v>
      </c>
      <c r="C6388" t="s">
        <v>12</v>
      </c>
      <c r="D6388" t="s">
        <v>13</v>
      </c>
      <c r="E6388" s="1">
        <v>46030.279861111114</v>
      </c>
      <c r="F6388" s="1">
        <v>46031.238194444442</v>
      </c>
      <c r="G6388" t="s">
        <v>86</v>
      </c>
      <c r="H6388" t="s">
        <v>132</v>
      </c>
      <c r="I6388" t="s">
        <v>68</v>
      </c>
      <c r="J6388">
        <v>2</v>
      </c>
      <c r="K6388" t="str">
        <f>IF(tickets_dataset[[#This Row],[status]] = "Closed", "Yes","No")</f>
        <v>No</v>
      </c>
      <c r="L6388" s="2">
        <f t="shared" si="396"/>
        <v>22.999999999883585</v>
      </c>
      <c r="M6388" t="str">
        <f t="shared" si="397"/>
        <v>No</v>
      </c>
      <c r="N6388" t="str">
        <f t="shared" si="398"/>
        <v>Jan</v>
      </c>
      <c r="O6388" s="2">
        <f t="shared" si="399"/>
        <v>0.95833333332848269</v>
      </c>
      <c r="P6388" t="str">
        <f>VLOOKUP(G6388,Agents!A:E,4,FALSE)</f>
        <v>Team1</v>
      </c>
      <c r="Q6388" t="str">
        <f>VLOOKUP(G6388,Agents!A:E,5,FALSE)</f>
        <v>Mid</v>
      </c>
      <c r="R6388" t="str">
        <f>VLOOKUP(G6388,Agents!A:E,2,FALSE)</f>
        <v>Morning</v>
      </c>
    </row>
    <row r="6389" spans="1:18" x14ac:dyDescent="0.35">
      <c r="A6389" t="s">
        <v>10062</v>
      </c>
      <c r="B6389" t="s">
        <v>10063</v>
      </c>
      <c r="C6389" t="s">
        <v>22</v>
      </c>
      <c r="D6389" t="s">
        <v>26</v>
      </c>
      <c r="E6389" s="1">
        <v>46094.296527777777</v>
      </c>
      <c r="F6389" s="1">
        <v>46094.963194444441</v>
      </c>
      <c r="G6389" t="s">
        <v>156</v>
      </c>
      <c r="H6389" t="s">
        <v>15</v>
      </c>
      <c r="I6389" t="s">
        <v>16</v>
      </c>
      <c r="J6389">
        <v>3</v>
      </c>
      <c r="K6389" t="str">
        <f>IF(tickets_dataset[[#This Row],[status]] = "Closed", "Yes","No")</f>
        <v>Yes</v>
      </c>
      <c r="L6389" s="2">
        <f t="shared" si="396"/>
        <v>15.999999999941792</v>
      </c>
      <c r="M6389" t="str">
        <f t="shared" si="397"/>
        <v>No</v>
      </c>
      <c r="N6389" t="str">
        <f t="shared" si="398"/>
        <v>Mar</v>
      </c>
      <c r="O6389" s="2">
        <f t="shared" si="399"/>
        <v>0.66666666666424135</v>
      </c>
      <c r="P6389" t="str">
        <f>VLOOKUP(G6389,Agents!A:E,4,FALSE)</f>
        <v>Team3</v>
      </c>
      <c r="Q6389" t="str">
        <f>VLOOKUP(G6389,Agents!A:E,5,FALSE)</f>
        <v>Mid</v>
      </c>
      <c r="R6389" t="str">
        <f>VLOOKUP(G6389,Agents!A:E,2,FALSE)</f>
        <v>Evening</v>
      </c>
    </row>
    <row r="6390" spans="1:18" x14ac:dyDescent="0.35">
      <c r="A6390" t="s">
        <v>10064</v>
      </c>
      <c r="B6390" t="s">
        <v>618</v>
      </c>
      <c r="C6390" t="s">
        <v>50</v>
      </c>
      <c r="D6390" t="s">
        <v>38</v>
      </c>
      <c r="E6390" s="1">
        <v>46103.865277777775</v>
      </c>
      <c r="F6390" s="1">
        <v>46106.573611111111</v>
      </c>
      <c r="G6390" t="s">
        <v>110</v>
      </c>
      <c r="H6390" t="s">
        <v>15</v>
      </c>
      <c r="I6390" t="s">
        <v>16</v>
      </c>
      <c r="J6390">
        <v>4</v>
      </c>
      <c r="K6390" t="str">
        <f>IF(tickets_dataset[[#This Row],[status]] = "Closed", "Yes","No")</f>
        <v>Yes</v>
      </c>
      <c r="L6390" s="2">
        <f t="shared" si="396"/>
        <v>65.000000000058208</v>
      </c>
      <c r="M6390" t="str">
        <f t="shared" si="397"/>
        <v>Yes</v>
      </c>
      <c r="N6390" t="str">
        <f t="shared" si="398"/>
        <v>Mar</v>
      </c>
      <c r="O6390" s="2">
        <f t="shared" si="399"/>
        <v>2.7083333333357587</v>
      </c>
      <c r="P6390" t="str">
        <f>VLOOKUP(G6390,Agents!A:E,4,FALSE)</f>
        <v>Team4</v>
      </c>
      <c r="Q6390" t="str">
        <f>VLOOKUP(G6390,Agents!A:E,5,FALSE)</f>
        <v>Junior</v>
      </c>
      <c r="R6390" t="str">
        <f>VLOOKUP(G6390,Agents!A:E,2,FALSE)</f>
        <v>Morning</v>
      </c>
    </row>
    <row r="6391" spans="1:18" x14ac:dyDescent="0.35">
      <c r="A6391" t="s">
        <v>10065</v>
      </c>
      <c r="B6391" t="s">
        <v>8714</v>
      </c>
      <c r="C6391" t="s">
        <v>50</v>
      </c>
      <c r="D6391" t="s">
        <v>38</v>
      </c>
      <c r="E6391" s="1">
        <v>46041.338194444441</v>
      </c>
      <c r="F6391" s="1">
        <v>46042.754861111112</v>
      </c>
      <c r="G6391" t="s">
        <v>110</v>
      </c>
      <c r="H6391" t="s">
        <v>28</v>
      </c>
      <c r="I6391" t="s">
        <v>16</v>
      </c>
      <c r="J6391">
        <v>4</v>
      </c>
      <c r="K6391" t="str">
        <f>IF(tickets_dataset[[#This Row],[status]] = "Closed", "Yes","No")</f>
        <v>No</v>
      </c>
      <c r="L6391" s="2">
        <f t="shared" si="396"/>
        <v>34.000000000116415</v>
      </c>
      <c r="M6391" t="str">
        <f t="shared" si="397"/>
        <v>No</v>
      </c>
      <c r="N6391" t="str">
        <f t="shared" si="398"/>
        <v>Jan</v>
      </c>
      <c r="O6391" s="2">
        <f t="shared" si="399"/>
        <v>1.4166666666715173</v>
      </c>
      <c r="P6391" t="str">
        <f>VLOOKUP(G6391,Agents!A:E,4,FALSE)</f>
        <v>Team4</v>
      </c>
      <c r="Q6391" t="str">
        <f>VLOOKUP(G6391,Agents!A:E,5,FALSE)</f>
        <v>Junior</v>
      </c>
      <c r="R6391" t="str">
        <f>VLOOKUP(G6391,Agents!A:E,2,FALSE)</f>
        <v>Morning</v>
      </c>
    </row>
    <row r="6392" spans="1:18" x14ac:dyDescent="0.35">
      <c r="A6392" t="s">
        <v>10066</v>
      </c>
      <c r="B6392" t="s">
        <v>2133</v>
      </c>
      <c r="C6392" t="s">
        <v>76</v>
      </c>
      <c r="D6392" t="s">
        <v>13</v>
      </c>
      <c r="E6392" s="1">
        <v>46039.19027777778</v>
      </c>
      <c r="F6392" s="1">
        <v>46039.773611111108</v>
      </c>
      <c r="G6392" t="s">
        <v>149</v>
      </c>
      <c r="H6392" t="s">
        <v>15</v>
      </c>
      <c r="I6392" t="s">
        <v>16</v>
      </c>
      <c r="J6392">
        <v>3</v>
      </c>
      <c r="K6392" t="str">
        <f>IF(tickets_dataset[[#This Row],[status]] = "Closed", "Yes","No")</f>
        <v>Yes</v>
      </c>
      <c r="L6392" s="2">
        <f t="shared" si="396"/>
        <v>13.999999999883585</v>
      </c>
      <c r="M6392" t="str">
        <f t="shared" si="397"/>
        <v>No</v>
      </c>
      <c r="N6392" t="str">
        <f t="shared" si="398"/>
        <v>Jan</v>
      </c>
      <c r="O6392" s="2">
        <f t="shared" si="399"/>
        <v>0.58333333332848269</v>
      </c>
      <c r="P6392" t="str">
        <f>VLOOKUP(G6392,Agents!A:E,4,FALSE)</f>
        <v>Team3</v>
      </c>
      <c r="Q6392" t="str">
        <f>VLOOKUP(G6392,Agents!A:E,5,FALSE)</f>
        <v>Mid</v>
      </c>
      <c r="R6392" t="str">
        <f>VLOOKUP(G6392,Agents!A:E,2,FALSE)</f>
        <v>Night</v>
      </c>
    </row>
    <row r="6393" spans="1:18" x14ac:dyDescent="0.35">
      <c r="A6393" t="s">
        <v>10067</v>
      </c>
      <c r="B6393" t="s">
        <v>1486</v>
      </c>
      <c r="C6393" t="s">
        <v>34</v>
      </c>
      <c r="D6393" t="s">
        <v>26</v>
      </c>
      <c r="E6393" s="1">
        <v>46037.632638888892</v>
      </c>
      <c r="F6393" s="1">
        <v>46039.507638888892</v>
      </c>
      <c r="G6393" t="s">
        <v>239</v>
      </c>
      <c r="H6393" t="s">
        <v>15</v>
      </c>
      <c r="I6393" t="s">
        <v>16</v>
      </c>
      <c r="J6393">
        <v>4</v>
      </c>
      <c r="K6393" t="str">
        <f>IF(tickets_dataset[[#This Row],[status]] = "Closed", "Yes","No")</f>
        <v>Yes</v>
      </c>
      <c r="L6393" s="2">
        <f t="shared" si="396"/>
        <v>45</v>
      </c>
      <c r="M6393" t="str">
        <f t="shared" si="397"/>
        <v>No</v>
      </c>
      <c r="N6393" t="str">
        <f t="shared" si="398"/>
        <v>Jan</v>
      </c>
      <c r="O6393" s="2">
        <f t="shared" si="399"/>
        <v>1.875</v>
      </c>
      <c r="P6393" t="str">
        <f>VLOOKUP(G6393,Agents!A:E,4,FALSE)</f>
        <v>Team1</v>
      </c>
      <c r="Q6393" t="str">
        <f>VLOOKUP(G6393,Agents!A:E,5,FALSE)</f>
        <v>Senior</v>
      </c>
      <c r="R6393" t="str">
        <f>VLOOKUP(G6393,Agents!A:E,2,FALSE)</f>
        <v>Evening</v>
      </c>
    </row>
    <row r="6394" spans="1:18" x14ac:dyDescent="0.35">
      <c r="A6394" t="s">
        <v>10068</v>
      </c>
      <c r="B6394" t="s">
        <v>8502</v>
      </c>
      <c r="C6394" t="s">
        <v>22</v>
      </c>
      <c r="D6394" t="s">
        <v>13</v>
      </c>
      <c r="E6394" s="1">
        <v>46032.336111111108</v>
      </c>
      <c r="F6394" s="1">
        <v>46033.544444444444</v>
      </c>
      <c r="G6394" t="s">
        <v>239</v>
      </c>
      <c r="H6394" t="s">
        <v>15</v>
      </c>
      <c r="I6394" t="s">
        <v>16</v>
      </c>
      <c r="J6394">
        <v>4</v>
      </c>
      <c r="K6394" t="str">
        <f>IF(tickets_dataset[[#This Row],[status]] = "Closed", "Yes","No")</f>
        <v>Yes</v>
      </c>
      <c r="L6394" s="2">
        <f t="shared" si="396"/>
        <v>29.000000000058208</v>
      </c>
      <c r="M6394" t="str">
        <f t="shared" si="397"/>
        <v>No</v>
      </c>
      <c r="N6394" t="str">
        <f t="shared" si="398"/>
        <v>Jan</v>
      </c>
      <c r="O6394" s="2">
        <f t="shared" si="399"/>
        <v>1.2083333333357587</v>
      </c>
      <c r="P6394" t="str">
        <f>VLOOKUP(G6394,Agents!A:E,4,FALSE)</f>
        <v>Team1</v>
      </c>
      <c r="Q6394" t="str">
        <f>VLOOKUP(G6394,Agents!A:E,5,FALSE)</f>
        <v>Senior</v>
      </c>
      <c r="R6394" t="str">
        <f>VLOOKUP(G6394,Agents!A:E,2,FALSE)</f>
        <v>Evening</v>
      </c>
    </row>
    <row r="6395" spans="1:18" x14ac:dyDescent="0.35">
      <c r="A6395" t="s">
        <v>10069</v>
      </c>
      <c r="B6395" t="s">
        <v>8021</v>
      </c>
      <c r="C6395" t="s">
        <v>12</v>
      </c>
      <c r="D6395" t="s">
        <v>13</v>
      </c>
      <c r="E6395" s="1">
        <v>46111.879166666666</v>
      </c>
      <c r="F6395" s="1">
        <v>46112.879166666666</v>
      </c>
      <c r="G6395" t="s">
        <v>86</v>
      </c>
      <c r="H6395" t="s">
        <v>15</v>
      </c>
      <c r="I6395" t="s">
        <v>16</v>
      </c>
      <c r="J6395">
        <v>4</v>
      </c>
      <c r="K6395" t="str">
        <f>IF(tickets_dataset[[#This Row],[status]] = "Closed", "Yes","No")</f>
        <v>Yes</v>
      </c>
      <c r="L6395" s="2">
        <f t="shared" si="396"/>
        <v>24</v>
      </c>
      <c r="M6395" t="str">
        <f t="shared" si="397"/>
        <v>No</v>
      </c>
      <c r="N6395" t="str">
        <f t="shared" si="398"/>
        <v>Mar</v>
      </c>
      <c r="O6395" s="2">
        <f t="shared" si="399"/>
        <v>1</v>
      </c>
      <c r="P6395" t="str">
        <f>VLOOKUP(G6395,Agents!A:E,4,FALSE)</f>
        <v>Team1</v>
      </c>
      <c r="Q6395" t="str">
        <f>VLOOKUP(G6395,Agents!A:E,5,FALSE)</f>
        <v>Mid</v>
      </c>
      <c r="R6395" t="str">
        <f>VLOOKUP(G6395,Agents!A:E,2,FALSE)</f>
        <v>Morning</v>
      </c>
    </row>
    <row r="6396" spans="1:18" x14ac:dyDescent="0.35">
      <c r="A6396" t="s">
        <v>10070</v>
      </c>
      <c r="B6396" t="s">
        <v>5403</v>
      </c>
      <c r="C6396" t="s">
        <v>12</v>
      </c>
      <c r="D6396" t="s">
        <v>13</v>
      </c>
      <c r="E6396" s="1">
        <v>46076.456250000003</v>
      </c>
      <c r="F6396" s="1">
        <v>46076.747916666667</v>
      </c>
      <c r="G6396" t="s">
        <v>100</v>
      </c>
      <c r="H6396" t="s">
        <v>15</v>
      </c>
      <c r="I6396" t="s">
        <v>16</v>
      </c>
      <c r="J6396">
        <v>4</v>
      </c>
      <c r="K6396" t="str">
        <f>IF(tickets_dataset[[#This Row],[status]] = "Closed", "Yes","No")</f>
        <v>Yes</v>
      </c>
      <c r="L6396" s="2">
        <f t="shared" si="396"/>
        <v>6.9999999999417923</v>
      </c>
      <c r="M6396" t="str">
        <f t="shared" si="397"/>
        <v>No</v>
      </c>
      <c r="N6396" t="str">
        <f t="shared" si="398"/>
        <v>Feb</v>
      </c>
      <c r="O6396" s="2">
        <f t="shared" si="399"/>
        <v>0.29166666666424135</v>
      </c>
      <c r="P6396" t="str">
        <f>VLOOKUP(G6396,Agents!A:E,4,FALSE)</f>
        <v>Team4</v>
      </c>
      <c r="Q6396" t="str">
        <f>VLOOKUP(G6396,Agents!A:E,5,FALSE)</f>
        <v>Junior</v>
      </c>
      <c r="R6396" t="str">
        <f>VLOOKUP(G6396,Agents!A:E,2,FALSE)</f>
        <v>Evening</v>
      </c>
    </row>
    <row r="6397" spans="1:18" x14ac:dyDescent="0.35">
      <c r="A6397" t="s">
        <v>10071</v>
      </c>
      <c r="B6397" t="s">
        <v>1008</v>
      </c>
      <c r="C6397" t="s">
        <v>76</v>
      </c>
      <c r="D6397" t="s">
        <v>26</v>
      </c>
      <c r="E6397" s="1">
        <v>46065.796527777777</v>
      </c>
      <c r="F6397" s="1">
        <v>46068.129861111112</v>
      </c>
      <c r="G6397" t="s">
        <v>86</v>
      </c>
      <c r="H6397" t="s">
        <v>15</v>
      </c>
      <c r="I6397" t="s">
        <v>16</v>
      </c>
      <c r="J6397">
        <v>4</v>
      </c>
      <c r="K6397" t="str">
        <f>IF(tickets_dataset[[#This Row],[status]] = "Closed", "Yes","No")</f>
        <v>Yes</v>
      </c>
      <c r="L6397" s="2">
        <f t="shared" si="396"/>
        <v>56.000000000058208</v>
      </c>
      <c r="M6397" t="str">
        <f t="shared" si="397"/>
        <v>Yes</v>
      </c>
      <c r="N6397" t="str">
        <f t="shared" si="398"/>
        <v>Feb</v>
      </c>
      <c r="O6397" s="2">
        <f t="shared" si="399"/>
        <v>2.3333333333357587</v>
      </c>
      <c r="P6397" t="str">
        <f>VLOOKUP(G6397,Agents!A:E,4,FALSE)</f>
        <v>Team1</v>
      </c>
      <c r="Q6397" t="str">
        <f>VLOOKUP(G6397,Agents!A:E,5,FALSE)</f>
        <v>Mid</v>
      </c>
      <c r="R6397" t="str">
        <f>VLOOKUP(G6397,Agents!A:E,2,FALSE)</f>
        <v>Morning</v>
      </c>
    </row>
    <row r="6398" spans="1:18" x14ac:dyDescent="0.35">
      <c r="A6398" t="s">
        <v>10072</v>
      </c>
      <c r="B6398" t="s">
        <v>2375</v>
      </c>
      <c r="C6398" t="s">
        <v>50</v>
      </c>
      <c r="D6398" t="s">
        <v>13</v>
      </c>
      <c r="E6398" s="1">
        <v>46052.819444444445</v>
      </c>
      <c r="F6398" s="1">
        <v>46053.694444444445</v>
      </c>
      <c r="G6398" t="s">
        <v>100</v>
      </c>
      <c r="H6398" t="s">
        <v>15</v>
      </c>
      <c r="I6398" t="s">
        <v>16</v>
      </c>
      <c r="J6398">
        <v>5</v>
      </c>
      <c r="K6398" t="str">
        <f>IF(tickets_dataset[[#This Row],[status]] = "Closed", "Yes","No")</f>
        <v>Yes</v>
      </c>
      <c r="L6398" s="2">
        <f t="shared" si="396"/>
        <v>21</v>
      </c>
      <c r="M6398" t="str">
        <f t="shared" si="397"/>
        <v>No</v>
      </c>
      <c r="N6398" t="str">
        <f t="shared" si="398"/>
        <v>Jan</v>
      </c>
      <c r="O6398" s="2">
        <f t="shared" si="399"/>
        <v>0.875</v>
      </c>
      <c r="P6398" t="str">
        <f>VLOOKUP(G6398,Agents!A:E,4,FALSE)</f>
        <v>Team4</v>
      </c>
      <c r="Q6398" t="str">
        <f>VLOOKUP(G6398,Agents!A:E,5,FALSE)</f>
        <v>Junior</v>
      </c>
      <c r="R6398" t="str">
        <f>VLOOKUP(G6398,Agents!A:E,2,FALSE)</f>
        <v>Evening</v>
      </c>
    </row>
    <row r="6399" spans="1:18" x14ac:dyDescent="0.35">
      <c r="A6399" t="s">
        <v>10073</v>
      </c>
      <c r="B6399" t="s">
        <v>10074</v>
      </c>
      <c r="C6399" t="s">
        <v>22</v>
      </c>
      <c r="D6399" t="s">
        <v>26</v>
      </c>
      <c r="E6399" s="1">
        <v>46106.606944444444</v>
      </c>
      <c r="F6399" s="1">
        <v>46107.19027777778</v>
      </c>
      <c r="G6399" t="s">
        <v>149</v>
      </c>
      <c r="H6399" t="s">
        <v>15</v>
      </c>
      <c r="I6399" t="s">
        <v>16</v>
      </c>
      <c r="J6399">
        <v>4</v>
      </c>
      <c r="K6399" t="str">
        <f>IF(tickets_dataset[[#This Row],[status]] = "Closed", "Yes","No")</f>
        <v>Yes</v>
      </c>
      <c r="L6399" s="2">
        <f t="shared" si="396"/>
        <v>14.000000000058208</v>
      </c>
      <c r="M6399" t="str">
        <f t="shared" si="397"/>
        <v>No</v>
      </c>
      <c r="N6399" t="str">
        <f t="shared" si="398"/>
        <v>Mar</v>
      </c>
      <c r="O6399" s="2">
        <f t="shared" si="399"/>
        <v>0.58333333333575865</v>
      </c>
      <c r="P6399" t="str">
        <f>VLOOKUP(G6399,Agents!A:E,4,FALSE)</f>
        <v>Team3</v>
      </c>
      <c r="Q6399" t="str">
        <f>VLOOKUP(G6399,Agents!A:E,5,FALSE)</f>
        <v>Mid</v>
      </c>
      <c r="R6399" t="str">
        <f>VLOOKUP(G6399,Agents!A:E,2,FALSE)</f>
        <v>Night</v>
      </c>
    </row>
    <row r="6400" spans="1:18" x14ac:dyDescent="0.35">
      <c r="A6400" t="s">
        <v>10075</v>
      </c>
      <c r="B6400" t="s">
        <v>7871</v>
      </c>
      <c r="C6400" t="s">
        <v>22</v>
      </c>
      <c r="D6400" t="s">
        <v>13</v>
      </c>
      <c r="E6400" s="1">
        <v>46080.040277777778</v>
      </c>
      <c r="F6400" s="1">
        <v>46080.581944444442</v>
      </c>
      <c r="G6400" t="s">
        <v>149</v>
      </c>
      <c r="H6400" t="s">
        <v>15</v>
      </c>
      <c r="I6400" t="s">
        <v>16</v>
      </c>
      <c r="J6400">
        <v>4</v>
      </c>
      <c r="K6400" t="str">
        <f>IF(tickets_dataset[[#This Row],[status]] = "Closed", "Yes","No")</f>
        <v>Yes</v>
      </c>
      <c r="L6400" s="2">
        <f t="shared" si="396"/>
        <v>12.999999999941792</v>
      </c>
      <c r="M6400" t="str">
        <f t="shared" si="397"/>
        <v>No</v>
      </c>
      <c r="N6400" t="str">
        <f t="shared" si="398"/>
        <v>Feb</v>
      </c>
      <c r="O6400" s="2">
        <f t="shared" si="399"/>
        <v>0.54166666666424135</v>
      </c>
      <c r="P6400" t="str">
        <f>VLOOKUP(G6400,Agents!A:E,4,FALSE)</f>
        <v>Team3</v>
      </c>
      <c r="Q6400" t="str">
        <f>VLOOKUP(G6400,Agents!A:E,5,FALSE)</f>
        <v>Mid</v>
      </c>
      <c r="R6400" t="str">
        <f>VLOOKUP(G6400,Agents!A:E,2,FALSE)</f>
        <v>Night</v>
      </c>
    </row>
    <row r="6401" spans="1:18" x14ac:dyDescent="0.35">
      <c r="A6401" t="s">
        <v>10076</v>
      </c>
      <c r="B6401" t="s">
        <v>10077</v>
      </c>
      <c r="C6401" t="s">
        <v>22</v>
      </c>
      <c r="D6401" t="s">
        <v>26</v>
      </c>
      <c r="E6401" s="1">
        <v>46051.04583333333</v>
      </c>
      <c r="F6401" s="1">
        <v>46052.629166666666</v>
      </c>
      <c r="G6401" t="s">
        <v>199</v>
      </c>
      <c r="H6401" t="s">
        <v>15</v>
      </c>
      <c r="I6401" t="s">
        <v>16</v>
      </c>
      <c r="J6401">
        <v>4</v>
      </c>
      <c r="K6401" t="str">
        <f>IF(tickets_dataset[[#This Row],[status]] = "Closed", "Yes","No")</f>
        <v>Yes</v>
      </c>
      <c r="L6401" s="2">
        <f t="shared" si="396"/>
        <v>38.000000000058208</v>
      </c>
      <c r="M6401" t="str">
        <f t="shared" si="397"/>
        <v>No</v>
      </c>
      <c r="N6401" t="str">
        <f t="shared" si="398"/>
        <v>Jan</v>
      </c>
      <c r="O6401" s="2">
        <f t="shared" si="399"/>
        <v>1.5833333333357587</v>
      </c>
      <c r="P6401" t="str">
        <f>VLOOKUP(G6401,Agents!A:E,4,FALSE)</f>
        <v>Team1</v>
      </c>
      <c r="Q6401" t="str">
        <f>VLOOKUP(G6401,Agents!A:E,5,FALSE)</f>
        <v>Junior</v>
      </c>
      <c r="R6401" t="str">
        <f>VLOOKUP(G6401,Agents!A:E,2,FALSE)</f>
        <v>Morning</v>
      </c>
    </row>
    <row r="6402" spans="1:18" x14ac:dyDescent="0.35">
      <c r="A6402" t="s">
        <v>10078</v>
      </c>
      <c r="B6402" t="s">
        <v>10079</v>
      </c>
      <c r="C6402" t="s">
        <v>76</v>
      </c>
      <c r="D6402" t="s">
        <v>26</v>
      </c>
      <c r="E6402" s="1">
        <v>46042.395138888889</v>
      </c>
      <c r="F6402" s="1">
        <v>46043.395138888889</v>
      </c>
      <c r="G6402" t="s">
        <v>183</v>
      </c>
      <c r="H6402" t="s">
        <v>28</v>
      </c>
      <c r="I6402" t="s">
        <v>16</v>
      </c>
      <c r="J6402">
        <v>4</v>
      </c>
      <c r="K6402" t="str">
        <f>IF(tickets_dataset[[#This Row],[status]] = "Closed", "Yes","No")</f>
        <v>No</v>
      </c>
      <c r="L6402" s="2">
        <f t="shared" ref="L6402:L6465" si="400">IF(ISBLANK(F6402),"",(F6402-E6402)*24)</f>
        <v>24</v>
      </c>
      <c r="M6402" t="str">
        <f t="shared" ref="M6402:M6465" si="401">IF(L6402&gt;48,"Yes","No")</f>
        <v>No</v>
      </c>
      <c r="N6402" t="str">
        <f t="shared" ref="N6402:N6465" si="402">TEXT(E6402,"mmm")</f>
        <v>Jan</v>
      </c>
      <c r="O6402" s="2">
        <f t="shared" si="399"/>
        <v>1</v>
      </c>
      <c r="P6402" t="str">
        <f>VLOOKUP(G6402,Agents!A:E,4,FALSE)</f>
        <v>Team3</v>
      </c>
      <c r="Q6402" t="str">
        <f>VLOOKUP(G6402,Agents!A:E,5,FALSE)</f>
        <v>Senior</v>
      </c>
      <c r="R6402" t="str">
        <f>VLOOKUP(G6402,Agents!A:E,2,FALSE)</f>
        <v>Night</v>
      </c>
    </row>
    <row r="6403" spans="1:18" x14ac:dyDescent="0.35">
      <c r="A6403" t="s">
        <v>10080</v>
      </c>
      <c r="B6403" t="s">
        <v>10081</v>
      </c>
      <c r="C6403" t="s">
        <v>34</v>
      </c>
      <c r="D6403" t="s">
        <v>13</v>
      </c>
      <c r="E6403" s="1">
        <v>46066.870833333334</v>
      </c>
      <c r="F6403" s="1">
        <v>46068.495833333334</v>
      </c>
      <c r="G6403" t="s">
        <v>39</v>
      </c>
      <c r="H6403" t="s">
        <v>15</v>
      </c>
      <c r="I6403" t="s">
        <v>16</v>
      </c>
      <c r="J6403">
        <v>3</v>
      </c>
      <c r="K6403" t="str">
        <f>IF(tickets_dataset[[#This Row],[status]] = "Closed", "Yes","No")</f>
        <v>Yes</v>
      </c>
      <c r="L6403" s="2">
        <f t="shared" si="400"/>
        <v>39</v>
      </c>
      <c r="M6403" t="str">
        <f t="shared" si="401"/>
        <v>No</v>
      </c>
      <c r="N6403" t="str">
        <f t="shared" si="402"/>
        <v>Feb</v>
      </c>
      <c r="O6403" s="2">
        <f t="shared" ref="O6403:O6466" si="403">F6403-E6403</f>
        <v>1.625</v>
      </c>
      <c r="P6403" t="str">
        <f>VLOOKUP(G6403,Agents!A:E,4,FALSE)</f>
        <v>Team3</v>
      </c>
      <c r="Q6403" t="str">
        <f>VLOOKUP(G6403,Agents!A:E,5,FALSE)</f>
        <v>Mid</v>
      </c>
      <c r="R6403" t="str">
        <f>VLOOKUP(G6403,Agents!A:E,2,FALSE)</f>
        <v>Night</v>
      </c>
    </row>
    <row r="6404" spans="1:18" x14ac:dyDescent="0.35">
      <c r="A6404" t="s">
        <v>10082</v>
      </c>
      <c r="B6404" t="s">
        <v>10083</v>
      </c>
      <c r="C6404" t="s">
        <v>34</v>
      </c>
      <c r="D6404" t="s">
        <v>26</v>
      </c>
      <c r="E6404" s="1">
        <v>46108.092361111114</v>
      </c>
      <c r="F6404" s="1">
        <v>46109.550694444442</v>
      </c>
      <c r="G6404" t="s">
        <v>119</v>
      </c>
      <c r="H6404" t="s">
        <v>15</v>
      </c>
      <c r="I6404" t="s">
        <v>16</v>
      </c>
      <c r="J6404">
        <v>3</v>
      </c>
      <c r="K6404" t="str">
        <f>IF(tickets_dataset[[#This Row],[status]] = "Closed", "Yes","No")</f>
        <v>Yes</v>
      </c>
      <c r="L6404" s="2">
        <f t="shared" si="400"/>
        <v>34.999999999883585</v>
      </c>
      <c r="M6404" t="str">
        <f t="shared" si="401"/>
        <v>No</v>
      </c>
      <c r="N6404" t="str">
        <f t="shared" si="402"/>
        <v>Mar</v>
      </c>
      <c r="O6404" s="2">
        <f t="shared" si="403"/>
        <v>1.4583333333284827</v>
      </c>
      <c r="P6404" t="str">
        <f>VLOOKUP(G6404,Agents!A:E,4,FALSE)</f>
        <v>Team1</v>
      </c>
      <c r="Q6404" t="str">
        <f>VLOOKUP(G6404,Agents!A:E,5,FALSE)</f>
        <v>Junior</v>
      </c>
      <c r="R6404" t="str">
        <f>VLOOKUP(G6404,Agents!A:E,2,FALSE)</f>
        <v>Morning</v>
      </c>
    </row>
    <row r="6405" spans="1:18" x14ac:dyDescent="0.35">
      <c r="A6405" t="s">
        <v>10084</v>
      </c>
      <c r="B6405" t="s">
        <v>10085</v>
      </c>
      <c r="C6405" t="s">
        <v>12</v>
      </c>
      <c r="D6405" t="s">
        <v>13</v>
      </c>
      <c r="E6405" s="1">
        <v>46032.486111111109</v>
      </c>
      <c r="F6405" s="1">
        <v>46033.819444444445</v>
      </c>
      <c r="G6405" t="s">
        <v>39</v>
      </c>
      <c r="H6405" t="s">
        <v>15</v>
      </c>
      <c r="I6405" t="s">
        <v>68</v>
      </c>
      <c r="J6405">
        <v>3</v>
      </c>
      <c r="K6405" t="str">
        <f>IF(tickets_dataset[[#This Row],[status]] = "Closed", "Yes","No")</f>
        <v>Yes</v>
      </c>
      <c r="L6405" s="2">
        <f t="shared" si="400"/>
        <v>32.000000000058208</v>
      </c>
      <c r="M6405" t="str">
        <f t="shared" si="401"/>
        <v>No</v>
      </c>
      <c r="N6405" t="str">
        <f t="shared" si="402"/>
        <v>Jan</v>
      </c>
      <c r="O6405" s="2">
        <f t="shared" si="403"/>
        <v>1.3333333333357587</v>
      </c>
      <c r="P6405" t="str">
        <f>VLOOKUP(G6405,Agents!A:E,4,FALSE)</f>
        <v>Team3</v>
      </c>
      <c r="Q6405" t="str">
        <f>VLOOKUP(G6405,Agents!A:E,5,FALSE)</f>
        <v>Mid</v>
      </c>
      <c r="R6405" t="str">
        <f>VLOOKUP(G6405,Agents!A:E,2,FALSE)</f>
        <v>Night</v>
      </c>
    </row>
    <row r="6406" spans="1:18" x14ac:dyDescent="0.35">
      <c r="A6406" t="s">
        <v>10086</v>
      </c>
      <c r="B6406" t="s">
        <v>4636</v>
      </c>
      <c r="C6406" t="s">
        <v>12</v>
      </c>
      <c r="D6406" t="s">
        <v>38</v>
      </c>
      <c r="E6406" s="1">
        <v>46031.353472222225</v>
      </c>
      <c r="F6406" s="1">
        <v>46033.395138888889</v>
      </c>
      <c r="G6406" t="s">
        <v>67</v>
      </c>
      <c r="H6406" t="s">
        <v>132</v>
      </c>
      <c r="I6406" t="s">
        <v>16</v>
      </c>
      <c r="J6406">
        <v>3</v>
      </c>
      <c r="K6406" t="str">
        <f>IF(tickets_dataset[[#This Row],[status]] = "Closed", "Yes","No")</f>
        <v>No</v>
      </c>
      <c r="L6406" s="2">
        <f t="shared" si="400"/>
        <v>48.999999999941792</v>
      </c>
      <c r="M6406" t="str">
        <f t="shared" si="401"/>
        <v>Yes</v>
      </c>
      <c r="N6406" t="str">
        <f t="shared" si="402"/>
        <v>Jan</v>
      </c>
      <c r="O6406" s="2">
        <f t="shared" si="403"/>
        <v>2.0416666666642413</v>
      </c>
      <c r="P6406" t="str">
        <f>VLOOKUP(G6406,Agents!A:E,4,FALSE)</f>
        <v>Team5</v>
      </c>
      <c r="Q6406" t="str">
        <f>VLOOKUP(G6406,Agents!A:E,5,FALSE)</f>
        <v>Junior</v>
      </c>
      <c r="R6406" t="str">
        <f>VLOOKUP(G6406,Agents!A:E,2,FALSE)</f>
        <v>Evening</v>
      </c>
    </row>
    <row r="6407" spans="1:18" x14ac:dyDescent="0.35">
      <c r="A6407" t="s">
        <v>10087</v>
      </c>
      <c r="B6407" t="s">
        <v>2599</v>
      </c>
      <c r="C6407" t="s">
        <v>50</v>
      </c>
      <c r="D6407" t="s">
        <v>38</v>
      </c>
      <c r="E6407" s="1">
        <v>46064.254166666666</v>
      </c>
      <c r="F6407" s="1">
        <v>46066.254166666666</v>
      </c>
      <c r="G6407" t="s">
        <v>100</v>
      </c>
      <c r="H6407" t="s">
        <v>15</v>
      </c>
      <c r="I6407" t="s">
        <v>16</v>
      </c>
      <c r="J6407">
        <v>5</v>
      </c>
      <c r="K6407" t="str">
        <f>IF(tickets_dataset[[#This Row],[status]] = "Closed", "Yes","No")</f>
        <v>Yes</v>
      </c>
      <c r="L6407" s="2">
        <f t="shared" si="400"/>
        <v>48</v>
      </c>
      <c r="M6407" t="str">
        <f t="shared" si="401"/>
        <v>No</v>
      </c>
      <c r="N6407" t="str">
        <f t="shared" si="402"/>
        <v>Feb</v>
      </c>
      <c r="O6407" s="2">
        <f t="shared" si="403"/>
        <v>2</v>
      </c>
      <c r="P6407" t="str">
        <f>VLOOKUP(G6407,Agents!A:E,4,FALSE)</f>
        <v>Team4</v>
      </c>
      <c r="Q6407" t="str">
        <f>VLOOKUP(G6407,Agents!A:E,5,FALSE)</f>
        <v>Junior</v>
      </c>
      <c r="R6407" t="str">
        <f>VLOOKUP(G6407,Agents!A:E,2,FALSE)</f>
        <v>Evening</v>
      </c>
    </row>
    <row r="6408" spans="1:18" x14ac:dyDescent="0.35">
      <c r="A6408" t="s">
        <v>10088</v>
      </c>
      <c r="B6408" t="s">
        <v>10089</v>
      </c>
      <c r="C6408" t="s">
        <v>22</v>
      </c>
      <c r="D6408" t="s">
        <v>13</v>
      </c>
      <c r="E6408" s="1">
        <v>46048.133333333331</v>
      </c>
      <c r="F6408" s="1">
        <v>46048.55</v>
      </c>
      <c r="G6408" t="s">
        <v>80</v>
      </c>
      <c r="H6408" t="s">
        <v>28</v>
      </c>
      <c r="I6408" t="s">
        <v>16</v>
      </c>
      <c r="J6408">
        <v>5</v>
      </c>
      <c r="K6408" t="str">
        <f>IF(tickets_dataset[[#This Row],[status]] = "Closed", "Yes","No")</f>
        <v>No</v>
      </c>
      <c r="L6408" s="2">
        <f t="shared" si="400"/>
        <v>10.000000000116415</v>
      </c>
      <c r="M6408" t="str">
        <f t="shared" si="401"/>
        <v>No</v>
      </c>
      <c r="N6408" t="str">
        <f t="shared" si="402"/>
        <v>Jan</v>
      </c>
      <c r="O6408" s="2">
        <f t="shared" si="403"/>
        <v>0.41666666667151731</v>
      </c>
      <c r="P6408" t="str">
        <f>VLOOKUP(G6408,Agents!A:E,4,FALSE)</f>
        <v>Team3</v>
      </c>
      <c r="Q6408" t="str">
        <f>VLOOKUP(G6408,Agents!A:E,5,FALSE)</f>
        <v>Junior</v>
      </c>
      <c r="R6408" t="str">
        <f>VLOOKUP(G6408,Agents!A:E,2,FALSE)</f>
        <v>Evening</v>
      </c>
    </row>
    <row r="6409" spans="1:18" x14ac:dyDescent="0.35">
      <c r="A6409" t="s">
        <v>10090</v>
      </c>
      <c r="B6409" t="s">
        <v>10091</v>
      </c>
      <c r="C6409" t="s">
        <v>34</v>
      </c>
      <c r="D6409" t="s">
        <v>38</v>
      </c>
      <c r="E6409" s="1">
        <v>46072.911805555559</v>
      </c>
      <c r="F6409" s="1">
        <v>46074.995138888888</v>
      </c>
      <c r="G6409" t="s">
        <v>159</v>
      </c>
      <c r="H6409" t="s">
        <v>15</v>
      </c>
      <c r="I6409" t="s">
        <v>16</v>
      </c>
      <c r="J6409">
        <v>3</v>
      </c>
      <c r="K6409" t="str">
        <f>IF(tickets_dataset[[#This Row],[status]] = "Closed", "Yes","No")</f>
        <v>Yes</v>
      </c>
      <c r="L6409" s="2">
        <f t="shared" si="400"/>
        <v>49.999999999883585</v>
      </c>
      <c r="M6409" t="str">
        <f t="shared" si="401"/>
        <v>Yes</v>
      </c>
      <c r="N6409" t="str">
        <f t="shared" si="402"/>
        <v>Feb</v>
      </c>
      <c r="O6409" s="2">
        <f t="shared" si="403"/>
        <v>2.0833333333284827</v>
      </c>
      <c r="P6409" t="str">
        <f>VLOOKUP(G6409,Agents!A:E,4,FALSE)</f>
        <v>Team4</v>
      </c>
      <c r="Q6409" t="str">
        <f>VLOOKUP(G6409,Agents!A:E,5,FALSE)</f>
        <v>Mid</v>
      </c>
      <c r="R6409" t="str">
        <f>VLOOKUP(G6409,Agents!A:E,2,FALSE)</f>
        <v>Night</v>
      </c>
    </row>
    <row r="6410" spans="1:18" x14ac:dyDescent="0.35">
      <c r="A6410" t="s">
        <v>10092</v>
      </c>
      <c r="B6410" t="s">
        <v>1016</v>
      </c>
      <c r="C6410" t="s">
        <v>34</v>
      </c>
      <c r="D6410" t="s">
        <v>26</v>
      </c>
      <c r="E6410" s="1">
        <v>46070.48333333333</v>
      </c>
      <c r="F6410" s="1">
        <v>46071.525000000001</v>
      </c>
      <c r="G6410" t="s">
        <v>164</v>
      </c>
      <c r="H6410" t="s">
        <v>15</v>
      </c>
      <c r="I6410" t="s">
        <v>16</v>
      </c>
      <c r="J6410">
        <v>4</v>
      </c>
      <c r="K6410" t="str">
        <f>IF(tickets_dataset[[#This Row],[status]] = "Closed", "Yes","No")</f>
        <v>Yes</v>
      </c>
      <c r="L6410" s="2">
        <f t="shared" si="400"/>
        <v>25.000000000116415</v>
      </c>
      <c r="M6410" t="str">
        <f t="shared" si="401"/>
        <v>No</v>
      </c>
      <c r="N6410" t="str">
        <f t="shared" si="402"/>
        <v>Feb</v>
      </c>
      <c r="O6410" s="2">
        <f t="shared" si="403"/>
        <v>1.0416666666715173</v>
      </c>
      <c r="P6410" t="str">
        <f>VLOOKUP(G6410,Agents!A:E,4,FALSE)</f>
        <v>Team4</v>
      </c>
      <c r="Q6410" t="str">
        <f>VLOOKUP(G6410,Agents!A:E,5,FALSE)</f>
        <v>Senior</v>
      </c>
      <c r="R6410" t="str">
        <f>VLOOKUP(G6410,Agents!A:E,2,FALSE)</f>
        <v>Evening</v>
      </c>
    </row>
    <row r="6411" spans="1:18" x14ac:dyDescent="0.35">
      <c r="A6411" t="s">
        <v>10093</v>
      </c>
      <c r="B6411" t="s">
        <v>5997</v>
      </c>
      <c r="C6411" t="s">
        <v>34</v>
      </c>
      <c r="D6411" t="s">
        <v>13</v>
      </c>
      <c r="E6411" s="1">
        <v>46060.506944444445</v>
      </c>
      <c r="F6411" s="1">
        <v>46062.298611111109</v>
      </c>
      <c r="G6411" t="s">
        <v>357</v>
      </c>
      <c r="H6411" t="s">
        <v>15</v>
      </c>
      <c r="I6411" t="s">
        <v>16</v>
      </c>
      <c r="J6411">
        <v>3</v>
      </c>
      <c r="K6411" t="str">
        <f>IF(tickets_dataset[[#This Row],[status]] = "Closed", "Yes","No")</f>
        <v>Yes</v>
      </c>
      <c r="L6411" s="2">
        <f t="shared" si="400"/>
        <v>42.999999999941792</v>
      </c>
      <c r="M6411" t="str">
        <f t="shared" si="401"/>
        <v>No</v>
      </c>
      <c r="N6411" t="str">
        <f t="shared" si="402"/>
        <v>Feb</v>
      </c>
      <c r="O6411" s="2">
        <f t="shared" si="403"/>
        <v>1.7916666666642413</v>
      </c>
      <c r="P6411" t="str">
        <f>VLOOKUP(G6411,Agents!A:E,4,FALSE)</f>
        <v>Team1</v>
      </c>
      <c r="Q6411" t="str">
        <f>VLOOKUP(G6411,Agents!A:E,5,FALSE)</f>
        <v>Mid</v>
      </c>
      <c r="R6411" t="str">
        <f>VLOOKUP(G6411,Agents!A:E,2,FALSE)</f>
        <v>Morning</v>
      </c>
    </row>
    <row r="6412" spans="1:18" x14ac:dyDescent="0.35">
      <c r="A6412" t="s">
        <v>10094</v>
      </c>
      <c r="B6412" t="s">
        <v>4758</v>
      </c>
      <c r="C6412" t="s">
        <v>76</v>
      </c>
      <c r="D6412" t="s">
        <v>26</v>
      </c>
      <c r="E6412" s="1">
        <v>46103.356944444444</v>
      </c>
      <c r="F6412" s="1">
        <v>46103.523611111108</v>
      </c>
      <c r="G6412" t="s">
        <v>103</v>
      </c>
      <c r="H6412" t="s">
        <v>15</v>
      </c>
      <c r="I6412" t="s">
        <v>16</v>
      </c>
      <c r="J6412">
        <v>3</v>
      </c>
      <c r="K6412" t="str">
        <f>IF(tickets_dataset[[#This Row],[status]] = "Closed", "Yes","No")</f>
        <v>Yes</v>
      </c>
      <c r="L6412" s="2">
        <f t="shared" si="400"/>
        <v>3.9999999999417923</v>
      </c>
      <c r="M6412" t="str">
        <f t="shared" si="401"/>
        <v>No</v>
      </c>
      <c r="N6412" t="str">
        <f t="shared" si="402"/>
        <v>Mar</v>
      </c>
      <c r="O6412" s="2">
        <f t="shared" si="403"/>
        <v>0.16666666666424135</v>
      </c>
      <c r="P6412" t="str">
        <f>VLOOKUP(G6412,Agents!A:E,4,FALSE)</f>
        <v>Team4</v>
      </c>
      <c r="Q6412" t="str">
        <f>VLOOKUP(G6412,Agents!A:E,5,FALSE)</f>
        <v>Senior</v>
      </c>
      <c r="R6412" t="str">
        <f>VLOOKUP(G6412,Agents!A:E,2,FALSE)</f>
        <v>Night</v>
      </c>
    </row>
    <row r="6413" spans="1:18" x14ac:dyDescent="0.35">
      <c r="A6413" t="s">
        <v>10095</v>
      </c>
      <c r="B6413" t="s">
        <v>10096</v>
      </c>
      <c r="C6413" t="s">
        <v>12</v>
      </c>
      <c r="D6413" t="s">
        <v>13</v>
      </c>
      <c r="E6413" s="1">
        <v>46071.382638888892</v>
      </c>
      <c r="F6413" s="1">
        <v>46071.924305555556</v>
      </c>
      <c r="G6413" t="s">
        <v>128</v>
      </c>
      <c r="H6413" t="s">
        <v>28</v>
      </c>
      <c r="I6413" t="s">
        <v>16</v>
      </c>
      <c r="J6413">
        <v>5</v>
      </c>
      <c r="K6413" t="str">
        <f>IF(tickets_dataset[[#This Row],[status]] = "Closed", "Yes","No")</f>
        <v>No</v>
      </c>
      <c r="L6413" s="2">
        <f t="shared" si="400"/>
        <v>12.999999999941792</v>
      </c>
      <c r="M6413" t="str">
        <f t="shared" si="401"/>
        <v>No</v>
      </c>
      <c r="N6413" t="str">
        <f t="shared" si="402"/>
        <v>Feb</v>
      </c>
      <c r="O6413" s="2">
        <f t="shared" si="403"/>
        <v>0.54166666666424135</v>
      </c>
      <c r="P6413" t="str">
        <f>VLOOKUP(G6413,Agents!A:E,4,FALSE)</f>
        <v>Team4</v>
      </c>
      <c r="Q6413" t="str">
        <f>VLOOKUP(G6413,Agents!A:E,5,FALSE)</f>
        <v>Mid</v>
      </c>
      <c r="R6413" t="str">
        <f>VLOOKUP(G6413,Agents!A:E,2,FALSE)</f>
        <v>Night</v>
      </c>
    </row>
    <row r="6414" spans="1:18" x14ac:dyDescent="0.35">
      <c r="A6414" t="s">
        <v>10097</v>
      </c>
      <c r="B6414" t="s">
        <v>405</v>
      </c>
      <c r="C6414" t="s">
        <v>50</v>
      </c>
      <c r="D6414" t="s">
        <v>13</v>
      </c>
      <c r="E6414" s="1">
        <v>46030.470138888886</v>
      </c>
      <c r="F6414" s="1">
        <v>46031.636805555558</v>
      </c>
      <c r="G6414" t="s">
        <v>73</v>
      </c>
      <c r="H6414" t="s">
        <v>28</v>
      </c>
      <c r="I6414" t="s">
        <v>16</v>
      </c>
      <c r="J6414">
        <v>5</v>
      </c>
      <c r="K6414" t="str">
        <f>IF(tickets_dataset[[#This Row],[status]] = "Closed", "Yes","No")</f>
        <v>No</v>
      </c>
      <c r="L6414" s="2">
        <f t="shared" si="400"/>
        <v>28.000000000116415</v>
      </c>
      <c r="M6414" t="str">
        <f t="shared" si="401"/>
        <v>No</v>
      </c>
      <c r="N6414" t="str">
        <f t="shared" si="402"/>
        <v>Jan</v>
      </c>
      <c r="O6414" s="2">
        <f t="shared" si="403"/>
        <v>1.1666666666715173</v>
      </c>
      <c r="P6414" t="str">
        <f>VLOOKUP(G6414,Agents!A:E,4,FALSE)</f>
        <v>Team4</v>
      </c>
      <c r="Q6414" t="str">
        <f>VLOOKUP(G6414,Agents!A:E,5,FALSE)</f>
        <v>Senior</v>
      </c>
      <c r="R6414" t="str">
        <f>VLOOKUP(G6414,Agents!A:E,2,FALSE)</f>
        <v>Night</v>
      </c>
    </row>
    <row r="6415" spans="1:18" x14ac:dyDescent="0.35">
      <c r="A6415" t="s">
        <v>10098</v>
      </c>
      <c r="B6415" t="s">
        <v>2969</v>
      </c>
      <c r="C6415" t="s">
        <v>12</v>
      </c>
      <c r="D6415" t="s">
        <v>13</v>
      </c>
      <c r="E6415" s="1">
        <v>46088.474305555559</v>
      </c>
      <c r="F6415" s="1">
        <v>46090.140972222223</v>
      </c>
      <c r="G6415" t="s">
        <v>19</v>
      </c>
      <c r="H6415" t="s">
        <v>15</v>
      </c>
      <c r="I6415" t="s">
        <v>16</v>
      </c>
      <c r="J6415">
        <v>4</v>
      </c>
      <c r="K6415" t="str">
        <f>IF(tickets_dataset[[#This Row],[status]] = "Closed", "Yes","No")</f>
        <v>Yes</v>
      </c>
      <c r="L6415" s="2">
        <f t="shared" si="400"/>
        <v>39.999999999941792</v>
      </c>
      <c r="M6415" t="str">
        <f t="shared" si="401"/>
        <v>No</v>
      </c>
      <c r="N6415" t="str">
        <f t="shared" si="402"/>
        <v>Mar</v>
      </c>
      <c r="O6415" s="2">
        <f t="shared" si="403"/>
        <v>1.6666666666642413</v>
      </c>
      <c r="P6415" t="str">
        <f>VLOOKUP(G6415,Agents!A:E,4,FALSE)</f>
        <v>Team4</v>
      </c>
      <c r="Q6415" t="str">
        <f>VLOOKUP(G6415,Agents!A:E,5,FALSE)</f>
        <v>Senior</v>
      </c>
      <c r="R6415" t="str">
        <f>VLOOKUP(G6415,Agents!A:E,2,FALSE)</f>
        <v>Evening</v>
      </c>
    </row>
    <row r="6416" spans="1:18" x14ac:dyDescent="0.35">
      <c r="A6416" t="s">
        <v>10099</v>
      </c>
      <c r="B6416" t="s">
        <v>10100</v>
      </c>
      <c r="C6416" t="s">
        <v>50</v>
      </c>
      <c r="D6416" t="s">
        <v>38</v>
      </c>
      <c r="E6416" s="1">
        <v>46056.438194444447</v>
      </c>
      <c r="F6416" s="1">
        <v>46058.354861111111</v>
      </c>
      <c r="G6416" t="s">
        <v>67</v>
      </c>
      <c r="H6416" t="s">
        <v>15</v>
      </c>
      <c r="I6416" t="s">
        <v>16</v>
      </c>
      <c r="J6416">
        <v>3</v>
      </c>
      <c r="K6416" t="str">
        <f>IF(tickets_dataset[[#This Row],[status]] = "Closed", "Yes","No")</f>
        <v>Yes</v>
      </c>
      <c r="L6416" s="2">
        <f t="shared" si="400"/>
        <v>45.999999999941792</v>
      </c>
      <c r="M6416" t="str">
        <f t="shared" si="401"/>
        <v>No</v>
      </c>
      <c r="N6416" t="str">
        <f t="shared" si="402"/>
        <v>Feb</v>
      </c>
      <c r="O6416" s="2">
        <f t="shared" si="403"/>
        <v>1.9166666666642413</v>
      </c>
      <c r="P6416" t="str">
        <f>VLOOKUP(G6416,Agents!A:E,4,FALSE)</f>
        <v>Team5</v>
      </c>
      <c r="Q6416" t="str">
        <f>VLOOKUP(G6416,Agents!A:E,5,FALSE)</f>
        <v>Junior</v>
      </c>
      <c r="R6416" t="str">
        <f>VLOOKUP(G6416,Agents!A:E,2,FALSE)</f>
        <v>Evening</v>
      </c>
    </row>
    <row r="6417" spans="1:18" x14ac:dyDescent="0.35">
      <c r="A6417" t="s">
        <v>10101</v>
      </c>
      <c r="B6417" t="s">
        <v>4632</v>
      </c>
      <c r="C6417" t="s">
        <v>34</v>
      </c>
      <c r="D6417" t="s">
        <v>13</v>
      </c>
      <c r="E6417" s="1">
        <v>46042.379861111112</v>
      </c>
      <c r="F6417" s="1">
        <v>46043.296527777777</v>
      </c>
      <c r="G6417" t="s">
        <v>100</v>
      </c>
      <c r="H6417" t="s">
        <v>15</v>
      </c>
      <c r="I6417" t="s">
        <v>16</v>
      </c>
      <c r="J6417">
        <v>3</v>
      </c>
      <c r="K6417" t="str">
        <f>IF(tickets_dataset[[#This Row],[status]] = "Closed", "Yes","No")</f>
        <v>Yes</v>
      </c>
      <c r="L6417" s="2">
        <f t="shared" si="400"/>
        <v>21.999999999941792</v>
      </c>
      <c r="M6417" t="str">
        <f t="shared" si="401"/>
        <v>No</v>
      </c>
      <c r="N6417" t="str">
        <f t="shared" si="402"/>
        <v>Jan</v>
      </c>
      <c r="O6417" s="2">
        <f t="shared" si="403"/>
        <v>0.91666666666424135</v>
      </c>
      <c r="P6417" t="str">
        <f>VLOOKUP(G6417,Agents!A:E,4,FALSE)</f>
        <v>Team4</v>
      </c>
      <c r="Q6417" t="str">
        <f>VLOOKUP(G6417,Agents!A:E,5,FALSE)</f>
        <v>Junior</v>
      </c>
      <c r="R6417" t="str">
        <f>VLOOKUP(G6417,Agents!A:E,2,FALSE)</f>
        <v>Evening</v>
      </c>
    </row>
    <row r="6418" spans="1:18" x14ac:dyDescent="0.35">
      <c r="A6418" t="s">
        <v>10102</v>
      </c>
      <c r="B6418" t="s">
        <v>460</v>
      </c>
      <c r="C6418" t="s">
        <v>22</v>
      </c>
      <c r="D6418" t="s">
        <v>38</v>
      </c>
      <c r="E6418" s="1">
        <v>46037.166666666664</v>
      </c>
      <c r="F6418" s="1">
        <v>46039.5</v>
      </c>
      <c r="G6418" t="s">
        <v>39</v>
      </c>
      <c r="H6418" t="s">
        <v>132</v>
      </c>
      <c r="I6418" t="s">
        <v>16</v>
      </c>
      <c r="J6418">
        <v>5</v>
      </c>
      <c r="K6418" t="str">
        <f>IF(tickets_dataset[[#This Row],[status]] = "Closed", "Yes","No")</f>
        <v>No</v>
      </c>
      <c r="L6418" s="2">
        <f t="shared" si="400"/>
        <v>56.000000000058208</v>
      </c>
      <c r="M6418" t="str">
        <f t="shared" si="401"/>
        <v>Yes</v>
      </c>
      <c r="N6418" t="str">
        <f t="shared" si="402"/>
        <v>Jan</v>
      </c>
      <c r="O6418" s="2">
        <f t="shared" si="403"/>
        <v>2.3333333333357587</v>
      </c>
      <c r="P6418" t="str">
        <f>VLOOKUP(G6418,Agents!A:E,4,FALSE)</f>
        <v>Team3</v>
      </c>
      <c r="Q6418" t="str">
        <f>VLOOKUP(G6418,Agents!A:E,5,FALSE)</f>
        <v>Mid</v>
      </c>
      <c r="R6418" t="str">
        <f>VLOOKUP(G6418,Agents!A:E,2,FALSE)</f>
        <v>Night</v>
      </c>
    </row>
    <row r="6419" spans="1:18" x14ac:dyDescent="0.35">
      <c r="A6419" t="s">
        <v>10103</v>
      </c>
      <c r="B6419" t="s">
        <v>10104</v>
      </c>
      <c r="C6419" t="s">
        <v>22</v>
      </c>
      <c r="D6419" t="s">
        <v>26</v>
      </c>
      <c r="E6419" s="1">
        <v>46040.232638888891</v>
      </c>
      <c r="F6419" s="1">
        <v>46042.107638888891</v>
      </c>
      <c r="G6419" t="s">
        <v>140</v>
      </c>
      <c r="H6419" t="s">
        <v>28</v>
      </c>
      <c r="I6419" t="s">
        <v>16</v>
      </c>
      <c r="J6419">
        <v>5</v>
      </c>
      <c r="K6419" t="str">
        <f>IF(tickets_dataset[[#This Row],[status]] = "Closed", "Yes","No")</f>
        <v>No</v>
      </c>
      <c r="L6419" s="2">
        <f t="shared" si="400"/>
        <v>45</v>
      </c>
      <c r="M6419" t="str">
        <f t="shared" si="401"/>
        <v>No</v>
      </c>
      <c r="N6419" t="str">
        <f t="shared" si="402"/>
        <v>Jan</v>
      </c>
      <c r="O6419" s="2">
        <f t="shared" si="403"/>
        <v>1.875</v>
      </c>
      <c r="P6419" t="str">
        <f>VLOOKUP(G6419,Agents!A:E,4,FALSE)</f>
        <v>Team1</v>
      </c>
      <c r="Q6419" t="str">
        <f>VLOOKUP(G6419,Agents!A:E,5,FALSE)</f>
        <v>Junior</v>
      </c>
      <c r="R6419" t="str">
        <f>VLOOKUP(G6419,Agents!A:E,2,FALSE)</f>
        <v>Morning</v>
      </c>
    </row>
    <row r="6420" spans="1:18" x14ac:dyDescent="0.35">
      <c r="A6420" t="s">
        <v>10105</v>
      </c>
      <c r="B6420" t="s">
        <v>210</v>
      </c>
      <c r="C6420" t="s">
        <v>50</v>
      </c>
      <c r="D6420" t="s">
        <v>38</v>
      </c>
      <c r="E6420" s="1">
        <v>46045.003472222219</v>
      </c>
      <c r="F6420" s="1">
        <v>46046.003472222219</v>
      </c>
      <c r="G6420" t="s">
        <v>273</v>
      </c>
      <c r="H6420" t="s">
        <v>15</v>
      </c>
      <c r="I6420" t="s">
        <v>16</v>
      </c>
      <c r="J6420">
        <v>4</v>
      </c>
      <c r="K6420" t="str">
        <f>IF(tickets_dataset[[#This Row],[status]] = "Closed", "Yes","No")</f>
        <v>Yes</v>
      </c>
      <c r="L6420" s="2">
        <f t="shared" si="400"/>
        <v>24</v>
      </c>
      <c r="M6420" t="str">
        <f t="shared" si="401"/>
        <v>No</v>
      </c>
      <c r="N6420" t="str">
        <f t="shared" si="402"/>
        <v>Jan</v>
      </c>
      <c r="O6420" s="2">
        <f t="shared" si="403"/>
        <v>1</v>
      </c>
      <c r="P6420" t="str">
        <f>VLOOKUP(G6420,Agents!A:E,4,FALSE)</f>
        <v>Team3</v>
      </c>
      <c r="Q6420" t="str">
        <f>VLOOKUP(G6420,Agents!A:E,5,FALSE)</f>
        <v>Senior</v>
      </c>
      <c r="R6420" t="str">
        <f>VLOOKUP(G6420,Agents!A:E,2,FALSE)</f>
        <v>Evening</v>
      </c>
    </row>
    <row r="6421" spans="1:18" x14ac:dyDescent="0.35">
      <c r="A6421" t="s">
        <v>10106</v>
      </c>
      <c r="B6421" t="s">
        <v>3618</v>
      </c>
      <c r="C6421" t="s">
        <v>76</v>
      </c>
      <c r="D6421" t="s">
        <v>38</v>
      </c>
      <c r="E6421" s="1">
        <v>46111.068749999999</v>
      </c>
      <c r="F6421" s="1">
        <v>46111.527083333334</v>
      </c>
      <c r="G6421" t="s">
        <v>14</v>
      </c>
      <c r="H6421" t="s">
        <v>15</v>
      </c>
      <c r="I6421" t="s">
        <v>16</v>
      </c>
      <c r="J6421">
        <v>4</v>
      </c>
      <c r="K6421" t="str">
        <f>IF(tickets_dataset[[#This Row],[status]] = "Closed", "Yes","No")</f>
        <v>Yes</v>
      </c>
      <c r="L6421" s="2">
        <f t="shared" si="400"/>
        <v>11.000000000058208</v>
      </c>
      <c r="M6421" t="str">
        <f t="shared" si="401"/>
        <v>No</v>
      </c>
      <c r="N6421" t="str">
        <f t="shared" si="402"/>
        <v>Mar</v>
      </c>
      <c r="O6421" s="2">
        <f t="shared" si="403"/>
        <v>0.45833333333575865</v>
      </c>
      <c r="P6421" t="str">
        <f>VLOOKUP(G6421,Agents!A:E,4,FALSE)</f>
        <v>Team1</v>
      </c>
      <c r="Q6421" t="str">
        <f>VLOOKUP(G6421,Agents!A:E,5,FALSE)</f>
        <v>Senior</v>
      </c>
      <c r="R6421" t="str">
        <f>VLOOKUP(G6421,Agents!A:E,2,FALSE)</f>
        <v>Morning</v>
      </c>
    </row>
    <row r="6422" spans="1:18" x14ac:dyDescent="0.35">
      <c r="A6422" t="s">
        <v>10107</v>
      </c>
      <c r="B6422" t="s">
        <v>10108</v>
      </c>
      <c r="C6422" t="s">
        <v>22</v>
      </c>
      <c r="D6422" t="s">
        <v>13</v>
      </c>
      <c r="E6422" s="1">
        <v>46040.115972222222</v>
      </c>
      <c r="F6422" s="1">
        <v>46041.449305555558</v>
      </c>
      <c r="G6422" t="s">
        <v>170</v>
      </c>
      <c r="H6422" t="s">
        <v>15</v>
      </c>
      <c r="I6422" t="s">
        <v>16</v>
      </c>
      <c r="J6422">
        <v>5</v>
      </c>
      <c r="K6422" t="str">
        <f>IF(tickets_dataset[[#This Row],[status]] = "Closed", "Yes","No")</f>
        <v>Yes</v>
      </c>
      <c r="L6422" s="2">
        <f t="shared" si="400"/>
        <v>32.000000000058208</v>
      </c>
      <c r="M6422" t="str">
        <f t="shared" si="401"/>
        <v>No</v>
      </c>
      <c r="N6422" t="str">
        <f t="shared" si="402"/>
        <v>Jan</v>
      </c>
      <c r="O6422" s="2">
        <f t="shared" si="403"/>
        <v>1.3333333333357587</v>
      </c>
      <c r="P6422" t="str">
        <f>VLOOKUP(G6422,Agents!A:E,4,FALSE)</f>
        <v>Team5</v>
      </c>
      <c r="Q6422" t="str">
        <f>VLOOKUP(G6422,Agents!A:E,5,FALSE)</f>
        <v>Junior</v>
      </c>
      <c r="R6422" t="str">
        <f>VLOOKUP(G6422,Agents!A:E,2,FALSE)</f>
        <v>Night</v>
      </c>
    </row>
    <row r="6423" spans="1:18" x14ac:dyDescent="0.35">
      <c r="A6423" t="s">
        <v>10109</v>
      </c>
      <c r="B6423" t="s">
        <v>2905</v>
      </c>
      <c r="C6423" t="s">
        <v>50</v>
      </c>
      <c r="D6423" t="s">
        <v>26</v>
      </c>
      <c r="E6423" s="1">
        <v>46025.323611111111</v>
      </c>
      <c r="F6423" s="1">
        <v>46026.615277777775</v>
      </c>
      <c r="G6423" t="s">
        <v>190</v>
      </c>
      <c r="H6423" t="s">
        <v>15</v>
      </c>
      <c r="I6423" t="s">
        <v>16</v>
      </c>
      <c r="J6423">
        <v>5</v>
      </c>
      <c r="K6423" t="str">
        <f>IF(tickets_dataset[[#This Row],[status]] = "Closed", "Yes","No")</f>
        <v>Yes</v>
      </c>
      <c r="L6423" s="2">
        <f t="shared" si="400"/>
        <v>30.999999999941792</v>
      </c>
      <c r="M6423" t="str">
        <f t="shared" si="401"/>
        <v>No</v>
      </c>
      <c r="N6423" t="str">
        <f t="shared" si="402"/>
        <v>Jan</v>
      </c>
      <c r="O6423" s="2">
        <f t="shared" si="403"/>
        <v>1.2916666666642413</v>
      </c>
      <c r="P6423" t="str">
        <f>VLOOKUP(G6423,Agents!A:E,4,FALSE)</f>
        <v>Team1</v>
      </c>
      <c r="Q6423" t="str">
        <f>VLOOKUP(G6423,Agents!A:E,5,FALSE)</f>
        <v>Senior</v>
      </c>
      <c r="R6423" t="str">
        <f>VLOOKUP(G6423,Agents!A:E,2,FALSE)</f>
        <v>Night</v>
      </c>
    </row>
    <row r="6424" spans="1:18" x14ac:dyDescent="0.35">
      <c r="A6424" t="s">
        <v>10110</v>
      </c>
      <c r="B6424" t="s">
        <v>5418</v>
      </c>
      <c r="C6424" t="s">
        <v>76</v>
      </c>
      <c r="D6424" t="s">
        <v>38</v>
      </c>
      <c r="E6424" s="1">
        <v>46102.456944444442</v>
      </c>
      <c r="F6424" s="1">
        <v>46103.081944444442</v>
      </c>
      <c r="G6424" t="s">
        <v>42</v>
      </c>
      <c r="H6424" t="s">
        <v>28</v>
      </c>
      <c r="I6424" t="s">
        <v>16</v>
      </c>
      <c r="J6424">
        <v>3</v>
      </c>
      <c r="K6424" t="str">
        <f>IF(tickets_dataset[[#This Row],[status]] = "Closed", "Yes","No")</f>
        <v>No</v>
      </c>
      <c r="L6424" s="2">
        <f t="shared" si="400"/>
        <v>15</v>
      </c>
      <c r="M6424" t="str">
        <f t="shared" si="401"/>
        <v>No</v>
      </c>
      <c r="N6424" t="str">
        <f t="shared" si="402"/>
        <v>Mar</v>
      </c>
      <c r="O6424" s="2">
        <f t="shared" si="403"/>
        <v>0.625</v>
      </c>
      <c r="P6424" t="str">
        <f>VLOOKUP(G6424,Agents!A:E,4,FALSE)</f>
        <v>Team2</v>
      </c>
      <c r="Q6424" t="str">
        <f>VLOOKUP(G6424,Agents!A:E,5,FALSE)</f>
        <v>Junior</v>
      </c>
      <c r="R6424" t="str">
        <f>VLOOKUP(G6424,Agents!A:E,2,FALSE)</f>
        <v>Night</v>
      </c>
    </row>
    <row r="6425" spans="1:18" x14ac:dyDescent="0.35">
      <c r="A6425" t="s">
        <v>10111</v>
      </c>
      <c r="B6425" t="s">
        <v>2219</v>
      </c>
      <c r="C6425" t="s">
        <v>22</v>
      </c>
      <c r="D6425" t="s">
        <v>13</v>
      </c>
      <c r="E6425" s="1">
        <v>46055.570138888892</v>
      </c>
      <c r="F6425" s="1">
        <v>46055.65347222222</v>
      </c>
      <c r="G6425" t="s">
        <v>221</v>
      </c>
      <c r="H6425" t="s">
        <v>15</v>
      </c>
      <c r="I6425" t="s">
        <v>16</v>
      </c>
      <c r="J6425">
        <v>5</v>
      </c>
      <c r="K6425" t="str">
        <f>IF(tickets_dataset[[#This Row],[status]] = "Closed", "Yes","No")</f>
        <v>Yes</v>
      </c>
      <c r="L6425" s="2">
        <f t="shared" si="400"/>
        <v>1.9999999998835847</v>
      </c>
      <c r="M6425" t="str">
        <f t="shared" si="401"/>
        <v>No</v>
      </c>
      <c r="N6425" t="str">
        <f t="shared" si="402"/>
        <v>Feb</v>
      </c>
      <c r="O6425" s="2">
        <f t="shared" si="403"/>
        <v>8.3333333328482695E-2</v>
      </c>
      <c r="P6425" t="str">
        <f>VLOOKUP(G6425,Agents!A:E,4,FALSE)</f>
        <v>Team4</v>
      </c>
      <c r="Q6425" t="str">
        <f>VLOOKUP(G6425,Agents!A:E,5,FALSE)</f>
        <v>Senior</v>
      </c>
      <c r="R6425" t="str">
        <f>VLOOKUP(G6425,Agents!A:E,2,FALSE)</f>
        <v>Morning</v>
      </c>
    </row>
    <row r="6426" spans="1:18" x14ac:dyDescent="0.35">
      <c r="A6426" t="s">
        <v>10112</v>
      </c>
      <c r="B6426" t="s">
        <v>4681</v>
      </c>
      <c r="C6426" t="s">
        <v>34</v>
      </c>
      <c r="D6426" t="s">
        <v>38</v>
      </c>
      <c r="E6426" s="1">
        <v>46069.554166666669</v>
      </c>
      <c r="F6426" s="1">
        <v>46073.470833333333</v>
      </c>
      <c r="G6426" t="s">
        <v>137</v>
      </c>
      <c r="H6426" t="s">
        <v>15</v>
      </c>
      <c r="I6426" t="s">
        <v>16</v>
      </c>
      <c r="J6426">
        <v>4</v>
      </c>
      <c r="K6426" t="str">
        <f>IF(tickets_dataset[[#This Row],[status]] = "Closed", "Yes","No")</f>
        <v>Yes</v>
      </c>
      <c r="L6426" s="2">
        <f t="shared" si="400"/>
        <v>93.999999999941792</v>
      </c>
      <c r="M6426" t="str">
        <f t="shared" si="401"/>
        <v>Yes</v>
      </c>
      <c r="N6426" t="str">
        <f t="shared" si="402"/>
        <v>Feb</v>
      </c>
      <c r="O6426" s="2">
        <f t="shared" si="403"/>
        <v>3.9166666666642413</v>
      </c>
      <c r="P6426" t="str">
        <f>VLOOKUP(G6426,Agents!A:E,4,FALSE)</f>
        <v>Team5</v>
      </c>
      <c r="Q6426" t="str">
        <f>VLOOKUP(G6426,Agents!A:E,5,FALSE)</f>
        <v>Senior</v>
      </c>
      <c r="R6426" t="str">
        <f>VLOOKUP(G6426,Agents!A:E,2,FALSE)</f>
        <v>Night</v>
      </c>
    </row>
    <row r="6427" spans="1:18" x14ac:dyDescent="0.35">
      <c r="A6427" t="s">
        <v>10113</v>
      </c>
      <c r="B6427" t="s">
        <v>5224</v>
      </c>
      <c r="C6427" t="s">
        <v>50</v>
      </c>
      <c r="D6427" t="s">
        <v>38</v>
      </c>
      <c r="E6427" s="1">
        <v>46086.893750000003</v>
      </c>
      <c r="F6427" s="1">
        <v>46088.310416666667</v>
      </c>
      <c r="G6427" t="s">
        <v>357</v>
      </c>
      <c r="H6427" t="s">
        <v>15</v>
      </c>
      <c r="I6427" t="s">
        <v>16</v>
      </c>
      <c r="J6427">
        <v>4</v>
      </c>
      <c r="K6427" t="str">
        <f>IF(tickets_dataset[[#This Row],[status]] = "Closed", "Yes","No")</f>
        <v>Yes</v>
      </c>
      <c r="L6427" s="2">
        <f t="shared" si="400"/>
        <v>33.999999999941792</v>
      </c>
      <c r="M6427" t="str">
        <f t="shared" si="401"/>
        <v>No</v>
      </c>
      <c r="N6427" t="str">
        <f t="shared" si="402"/>
        <v>Mar</v>
      </c>
      <c r="O6427" s="2">
        <f t="shared" si="403"/>
        <v>1.4166666666642413</v>
      </c>
      <c r="P6427" t="str">
        <f>VLOOKUP(G6427,Agents!A:E,4,FALSE)</f>
        <v>Team1</v>
      </c>
      <c r="Q6427" t="str">
        <f>VLOOKUP(G6427,Agents!A:E,5,FALSE)</f>
        <v>Mid</v>
      </c>
      <c r="R6427" t="str">
        <f>VLOOKUP(G6427,Agents!A:E,2,FALSE)</f>
        <v>Morning</v>
      </c>
    </row>
    <row r="6428" spans="1:18" x14ac:dyDescent="0.35">
      <c r="A6428" t="s">
        <v>10114</v>
      </c>
      <c r="B6428" t="s">
        <v>10115</v>
      </c>
      <c r="C6428" t="s">
        <v>34</v>
      </c>
      <c r="D6428" t="s">
        <v>13</v>
      </c>
      <c r="E6428" s="1">
        <v>46056.23541666667</v>
      </c>
      <c r="F6428" s="1">
        <v>46057.318749999999</v>
      </c>
      <c r="G6428" t="s">
        <v>216</v>
      </c>
      <c r="H6428" t="s">
        <v>15</v>
      </c>
      <c r="I6428" t="s">
        <v>16</v>
      </c>
      <c r="J6428">
        <v>3</v>
      </c>
      <c r="K6428" t="str">
        <f>IF(tickets_dataset[[#This Row],[status]] = "Closed", "Yes","No")</f>
        <v>Yes</v>
      </c>
      <c r="L6428" s="2">
        <f t="shared" si="400"/>
        <v>25.999999999883585</v>
      </c>
      <c r="M6428" t="str">
        <f t="shared" si="401"/>
        <v>No</v>
      </c>
      <c r="N6428" t="str">
        <f t="shared" si="402"/>
        <v>Feb</v>
      </c>
      <c r="O6428" s="2">
        <f t="shared" si="403"/>
        <v>1.0833333333284827</v>
      </c>
      <c r="P6428" t="str">
        <f>VLOOKUP(G6428,Agents!A:E,4,FALSE)</f>
        <v>Team5</v>
      </c>
      <c r="Q6428" t="str">
        <f>VLOOKUP(G6428,Agents!A:E,5,FALSE)</f>
        <v>Junior</v>
      </c>
      <c r="R6428" t="str">
        <f>VLOOKUP(G6428,Agents!A:E,2,FALSE)</f>
        <v>Evening</v>
      </c>
    </row>
    <row r="6429" spans="1:18" x14ac:dyDescent="0.35">
      <c r="A6429" t="s">
        <v>10116</v>
      </c>
      <c r="B6429" t="s">
        <v>10117</v>
      </c>
      <c r="C6429" t="s">
        <v>22</v>
      </c>
      <c r="D6429" t="s">
        <v>13</v>
      </c>
      <c r="E6429" s="1">
        <v>46085.98541666667</v>
      </c>
      <c r="F6429" s="1">
        <v>46087.36041666667</v>
      </c>
      <c r="G6429" t="s">
        <v>149</v>
      </c>
      <c r="H6429" t="s">
        <v>15</v>
      </c>
      <c r="I6429" t="s">
        <v>16</v>
      </c>
      <c r="J6429">
        <v>3</v>
      </c>
      <c r="K6429" t="str">
        <f>IF(tickets_dataset[[#This Row],[status]] = "Closed", "Yes","No")</f>
        <v>Yes</v>
      </c>
      <c r="L6429" s="2">
        <f t="shared" si="400"/>
        <v>33</v>
      </c>
      <c r="M6429" t="str">
        <f t="shared" si="401"/>
        <v>No</v>
      </c>
      <c r="N6429" t="str">
        <f t="shared" si="402"/>
        <v>Mar</v>
      </c>
      <c r="O6429" s="2">
        <f t="shared" si="403"/>
        <v>1.375</v>
      </c>
      <c r="P6429" t="str">
        <f>VLOOKUP(G6429,Agents!A:E,4,FALSE)</f>
        <v>Team3</v>
      </c>
      <c r="Q6429" t="str">
        <f>VLOOKUP(G6429,Agents!A:E,5,FALSE)</f>
        <v>Mid</v>
      </c>
      <c r="R6429" t="str">
        <f>VLOOKUP(G6429,Agents!A:E,2,FALSE)</f>
        <v>Night</v>
      </c>
    </row>
    <row r="6430" spans="1:18" x14ac:dyDescent="0.35">
      <c r="A6430" t="s">
        <v>10118</v>
      </c>
      <c r="B6430" t="s">
        <v>749</v>
      </c>
      <c r="C6430" t="s">
        <v>12</v>
      </c>
      <c r="D6430" t="s">
        <v>26</v>
      </c>
      <c r="E6430" s="1">
        <v>46065.84097222222</v>
      </c>
      <c r="F6430" s="1">
        <v>46066.96597222222</v>
      </c>
      <c r="G6430" t="s">
        <v>91</v>
      </c>
      <c r="H6430" t="s">
        <v>15</v>
      </c>
      <c r="I6430" t="s">
        <v>16</v>
      </c>
      <c r="J6430">
        <v>4</v>
      </c>
      <c r="K6430" t="str">
        <f>IF(tickets_dataset[[#This Row],[status]] = "Closed", "Yes","No")</f>
        <v>Yes</v>
      </c>
      <c r="L6430" s="2">
        <f t="shared" si="400"/>
        <v>27</v>
      </c>
      <c r="M6430" t="str">
        <f t="shared" si="401"/>
        <v>No</v>
      </c>
      <c r="N6430" t="str">
        <f t="shared" si="402"/>
        <v>Feb</v>
      </c>
      <c r="O6430" s="2">
        <f t="shared" si="403"/>
        <v>1.125</v>
      </c>
      <c r="P6430" t="str">
        <f>VLOOKUP(G6430,Agents!A:E,4,FALSE)</f>
        <v>Team5</v>
      </c>
      <c r="Q6430" t="str">
        <f>VLOOKUP(G6430,Agents!A:E,5,FALSE)</f>
        <v>Mid</v>
      </c>
      <c r="R6430" t="str">
        <f>VLOOKUP(G6430,Agents!A:E,2,FALSE)</f>
        <v>Night</v>
      </c>
    </row>
    <row r="6431" spans="1:18" x14ac:dyDescent="0.35">
      <c r="A6431" t="s">
        <v>10119</v>
      </c>
      <c r="B6431" t="s">
        <v>2188</v>
      </c>
      <c r="C6431" t="s">
        <v>12</v>
      </c>
      <c r="D6431" t="s">
        <v>13</v>
      </c>
      <c r="E6431" s="1">
        <v>46091.111111111109</v>
      </c>
      <c r="F6431" s="1">
        <v>46092.986111111109</v>
      </c>
      <c r="G6431" t="s">
        <v>256</v>
      </c>
      <c r="H6431" t="s">
        <v>15</v>
      </c>
      <c r="I6431" t="s">
        <v>16</v>
      </c>
      <c r="J6431">
        <v>5</v>
      </c>
      <c r="K6431" t="str">
        <f>IF(tickets_dataset[[#This Row],[status]] = "Closed", "Yes","No")</f>
        <v>Yes</v>
      </c>
      <c r="L6431" s="2">
        <f t="shared" si="400"/>
        <v>45</v>
      </c>
      <c r="M6431" t="str">
        <f t="shared" si="401"/>
        <v>No</v>
      </c>
      <c r="N6431" t="str">
        <f t="shared" si="402"/>
        <v>Mar</v>
      </c>
      <c r="O6431" s="2">
        <f t="shared" si="403"/>
        <v>1.875</v>
      </c>
      <c r="P6431" t="str">
        <f>VLOOKUP(G6431,Agents!A:E,4,FALSE)</f>
        <v>Team1</v>
      </c>
      <c r="Q6431" t="str">
        <f>VLOOKUP(G6431,Agents!A:E,5,FALSE)</f>
        <v>Mid</v>
      </c>
      <c r="R6431" t="str">
        <f>VLOOKUP(G6431,Agents!A:E,2,FALSE)</f>
        <v>Morning</v>
      </c>
    </row>
    <row r="6432" spans="1:18" x14ac:dyDescent="0.35">
      <c r="A6432" t="s">
        <v>10120</v>
      </c>
      <c r="B6432" t="s">
        <v>850</v>
      </c>
      <c r="C6432" t="s">
        <v>34</v>
      </c>
      <c r="D6432" t="s">
        <v>26</v>
      </c>
      <c r="E6432" s="1">
        <v>46076.09097222222</v>
      </c>
      <c r="F6432" s="1">
        <v>46076.924305555556</v>
      </c>
      <c r="G6432" t="s">
        <v>190</v>
      </c>
      <c r="H6432" t="s">
        <v>15</v>
      </c>
      <c r="I6432" t="s">
        <v>16</v>
      </c>
      <c r="J6432">
        <v>4</v>
      </c>
      <c r="K6432" t="str">
        <f>IF(tickets_dataset[[#This Row],[status]] = "Closed", "Yes","No")</f>
        <v>Yes</v>
      </c>
      <c r="L6432" s="2">
        <f t="shared" si="400"/>
        <v>20.000000000058208</v>
      </c>
      <c r="M6432" t="str">
        <f t="shared" si="401"/>
        <v>No</v>
      </c>
      <c r="N6432" t="str">
        <f t="shared" si="402"/>
        <v>Feb</v>
      </c>
      <c r="O6432" s="2">
        <f t="shared" si="403"/>
        <v>0.83333333333575865</v>
      </c>
      <c r="P6432" t="str">
        <f>VLOOKUP(G6432,Agents!A:E,4,FALSE)</f>
        <v>Team1</v>
      </c>
      <c r="Q6432" t="str">
        <f>VLOOKUP(G6432,Agents!A:E,5,FALSE)</f>
        <v>Senior</v>
      </c>
      <c r="R6432" t="str">
        <f>VLOOKUP(G6432,Agents!A:E,2,FALSE)</f>
        <v>Night</v>
      </c>
    </row>
    <row r="6433" spans="1:18" x14ac:dyDescent="0.35">
      <c r="A6433" t="s">
        <v>10121</v>
      </c>
      <c r="B6433" t="s">
        <v>7345</v>
      </c>
      <c r="C6433" t="s">
        <v>12</v>
      </c>
      <c r="D6433" t="s">
        <v>38</v>
      </c>
      <c r="E6433" s="1">
        <v>46095.863194444442</v>
      </c>
      <c r="F6433" s="1">
        <v>46096.988194444442</v>
      </c>
      <c r="G6433" t="s">
        <v>422</v>
      </c>
      <c r="H6433" t="s">
        <v>15</v>
      </c>
      <c r="I6433" t="s">
        <v>16</v>
      </c>
      <c r="J6433">
        <v>3</v>
      </c>
      <c r="K6433" t="str">
        <f>IF(tickets_dataset[[#This Row],[status]] = "Closed", "Yes","No")</f>
        <v>Yes</v>
      </c>
      <c r="L6433" s="2">
        <f t="shared" si="400"/>
        <v>27</v>
      </c>
      <c r="M6433" t="str">
        <f t="shared" si="401"/>
        <v>No</v>
      </c>
      <c r="N6433" t="str">
        <f t="shared" si="402"/>
        <v>Mar</v>
      </c>
      <c r="O6433" s="2">
        <f t="shared" si="403"/>
        <v>1.125</v>
      </c>
      <c r="P6433" t="str">
        <f>VLOOKUP(G6433,Agents!A:E,4,FALSE)</f>
        <v>Team5</v>
      </c>
      <c r="Q6433" t="str">
        <f>VLOOKUP(G6433,Agents!A:E,5,FALSE)</f>
        <v>Mid</v>
      </c>
      <c r="R6433" t="str">
        <f>VLOOKUP(G6433,Agents!A:E,2,FALSE)</f>
        <v>Evening</v>
      </c>
    </row>
    <row r="6434" spans="1:18" x14ac:dyDescent="0.35">
      <c r="A6434" t="s">
        <v>10122</v>
      </c>
      <c r="B6434" t="s">
        <v>4492</v>
      </c>
      <c r="C6434" t="s">
        <v>50</v>
      </c>
      <c r="D6434" t="s">
        <v>26</v>
      </c>
      <c r="E6434" s="1">
        <v>46098.863194444442</v>
      </c>
      <c r="F6434" s="1">
        <v>46100.279861111114</v>
      </c>
      <c r="G6434" t="s">
        <v>282</v>
      </c>
      <c r="H6434" t="s">
        <v>15</v>
      </c>
      <c r="I6434" t="s">
        <v>16</v>
      </c>
      <c r="J6434">
        <v>5</v>
      </c>
      <c r="K6434" t="str">
        <f>IF(tickets_dataset[[#This Row],[status]] = "Closed", "Yes","No")</f>
        <v>Yes</v>
      </c>
      <c r="L6434" s="2">
        <f t="shared" si="400"/>
        <v>34.000000000116415</v>
      </c>
      <c r="M6434" t="str">
        <f t="shared" si="401"/>
        <v>No</v>
      </c>
      <c r="N6434" t="str">
        <f t="shared" si="402"/>
        <v>Mar</v>
      </c>
      <c r="O6434" s="2">
        <f t="shared" si="403"/>
        <v>1.4166666666715173</v>
      </c>
      <c r="P6434" t="str">
        <f>VLOOKUP(G6434,Agents!A:E,4,FALSE)</f>
        <v>Team4</v>
      </c>
      <c r="Q6434" t="str">
        <f>VLOOKUP(G6434,Agents!A:E,5,FALSE)</f>
        <v>Mid</v>
      </c>
      <c r="R6434" t="str">
        <f>VLOOKUP(G6434,Agents!A:E,2,FALSE)</f>
        <v>Morning</v>
      </c>
    </row>
    <row r="6435" spans="1:18" x14ac:dyDescent="0.35">
      <c r="A6435" t="s">
        <v>10123</v>
      </c>
      <c r="B6435" t="s">
        <v>10124</v>
      </c>
      <c r="C6435" t="s">
        <v>22</v>
      </c>
      <c r="D6435" t="s">
        <v>38</v>
      </c>
      <c r="E6435" s="1">
        <v>46028.01458333333</v>
      </c>
      <c r="F6435" s="1">
        <v>46029.38958333333</v>
      </c>
      <c r="G6435" t="s">
        <v>27</v>
      </c>
      <c r="H6435" t="s">
        <v>15</v>
      </c>
      <c r="I6435" t="s">
        <v>16</v>
      </c>
      <c r="J6435">
        <v>5</v>
      </c>
      <c r="K6435" t="str">
        <f>IF(tickets_dataset[[#This Row],[status]] = "Closed", "Yes","No")</f>
        <v>Yes</v>
      </c>
      <c r="L6435" s="2">
        <f t="shared" si="400"/>
        <v>33</v>
      </c>
      <c r="M6435" t="str">
        <f t="shared" si="401"/>
        <v>No</v>
      </c>
      <c r="N6435" t="str">
        <f t="shared" si="402"/>
        <v>Jan</v>
      </c>
      <c r="O6435" s="2">
        <f t="shared" si="403"/>
        <v>1.375</v>
      </c>
      <c r="P6435" t="str">
        <f>VLOOKUP(G6435,Agents!A:E,4,FALSE)</f>
        <v>Team5</v>
      </c>
      <c r="Q6435" t="str">
        <f>VLOOKUP(G6435,Agents!A:E,5,FALSE)</f>
        <v>Senior</v>
      </c>
      <c r="R6435" t="str">
        <f>VLOOKUP(G6435,Agents!A:E,2,FALSE)</f>
        <v>Morning</v>
      </c>
    </row>
    <row r="6436" spans="1:18" x14ac:dyDescent="0.35">
      <c r="A6436" t="s">
        <v>10125</v>
      </c>
      <c r="B6436" t="s">
        <v>10126</v>
      </c>
      <c r="C6436" t="s">
        <v>22</v>
      </c>
      <c r="D6436" t="s">
        <v>26</v>
      </c>
      <c r="E6436" s="1">
        <v>46073.677777777775</v>
      </c>
      <c r="F6436" s="1">
        <v>46074.886111111111</v>
      </c>
      <c r="G6436" t="s">
        <v>199</v>
      </c>
      <c r="H6436" t="s">
        <v>15</v>
      </c>
      <c r="I6436" t="s">
        <v>16</v>
      </c>
      <c r="J6436">
        <v>5</v>
      </c>
      <c r="K6436" t="str">
        <f>IF(tickets_dataset[[#This Row],[status]] = "Closed", "Yes","No")</f>
        <v>Yes</v>
      </c>
      <c r="L6436" s="2">
        <f t="shared" si="400"/>
        <v>29.000000000058208</v>
      </c>
      <c r="M6436" t="str">
        <f t="shared" si="401"/>
        <v>No</v>
      </c>
      <c r="N6436" t="str">
        <f t="shared" si="402"/>
        <v>Feb</v>
      </c>
      <c r="O6436" s="2">
        <f t="shared" si="403"/>
        <v>1.2083333333357587</v>
      </c>
      <c r="P6436" t="str">
        <f>VLOOKUP(G6436,Agents!A:E,4,FALSE)</f>
        <v>Team1</v>
      </c>
      <c r="Q6436" t="str">
        <f>VLOOKUP(G6436,Agents!A:E,5,FALSE)</f>
        <v>Junior</v>
      </c>
      <c r="R6436" t="str">
        <f>VLOOKUP(G6436,Agents!A:E,2,FALSE)</f>
        <v>Morning</v>
      </c>
    </row>
    <row r="6437" spans="1:18" x14ac:dyDescent="0.35">
      <c r="A6437" t="s">
        <v>10127</v>
      </c>
      <c r="B6437" t="s">
        <v>10128</v>
      </c>
      <c r="C6437" t="s">
        <v>12</v>
      </c>
      <c r="D6437" t="s">
        <v>26</v>
      </c>
      <c r="E6437" s="1">
        <v>46091.088194444441</v>
      </c>
      <c r="F6437" s="1">
        <v>46093.671527777777</v>
      </c>
      <c r="G6437" t="s">
        <v>206</v>
      </c>
      <c r="H6437" t="s">
        <v>15</v>
      </c>
      <c r="I6437" t="s">
        <v>16</v>
      </c>
      <c r="J6437">
        <v>4</v>
      </c>
      <c r="K6437" t="str">
        <f>IF(tickets_dataset[[#This Row],[status]] = "Closed", "Yes","No")</f>
        <v>Yes</v>
      </c>
      <c r="L6437" s="2">
        <f t="shared" si="400"/>
        <v>62.000000000058208</v>
      </c>
      <c r="M6437" t="str">
        <f t="shared" si="401"/>
        <v>Yes</v>
      </c>
      <c r="N6437" t="str">
        <f t="shared" si="402"/>
        <v>Mar</v>
      </c>
      <c r="O6437" s="2">
        <f t="shared" si="403"/>
        <v>2.5833333333357587</v>
      </c>
      <c r="P6437" t="str">
        <f>VLOOKUP(G6437,Agents!A:E,4,FALSE)</f>
        <v>Team5</v>
      </c>
      <c r="Q6437" t="str">
        <f>VLOOKUP(G6437,Agents!A:E,5,FALSE)</f>
        <v>Junior</v>
      </c>
      <c r="R6437" t="str">
        <f>VLOOKUP(G6437,Agents!A:E,2,FALSE)</f>
        <v>Evening</v>
      </c>
    </row>
    <row r="6438" spans="1:18" x14ac:dyDescent="0.35">
      <c r="A6438" t="s">
        <v>10129</v>
      </c>
      <c r="B6438" t="s">
        <v>10130</v>
      </c>
      <c r="C6438" t="s">
        <v>12</v>
      </c>
      <c r="D6438" t="s">
        <v>26</v>
      </c>
      <c r="E6438" s="1">
        <v>46066.293749999997</v>
      </c>
      <c r="F6438" s="1">
        <v>46068.918749999997</v>
      </c>
      <c r="G6438" t="s">
        <v>42</v>
      </c>
      <c r="H6438" t="s">
        <v>132</v>
      </c>
      <c r="I6438" t="s">
        <v>16</v>
      </c>
      <c r="J6438">
        <v>4</v>
      </c>
      <c r="K6438" t="str">
        <f>IF(tickets_dataset[[#This Row],[status]] = "Closed", "Yes","No")</f>
        <v>No</v>
      </c>
      <c r="L6438" s="2">
        <f t="shared" si="400"/>
        <v>63</v>
      </c>
      <c r="M6438" t="str">
        <f t="shared" si="401"/>
        <v>Yes</v>
      </c>
      <c r="N6438" t="str">
        <f t="shared" si="402"/>
        <v>Feb</v>
      </c>
      <c r="O6438" s="2">
        <f t="shared" si="403"/>
        <v>2.625</v>
      </c>
      <c r="P6438" t="str">
        <f>VLOOKUP(G6438,Agents!A:E,4,FALSE)</f>
        <v>Team2</v>
      </c>
      <c r="Q6438" t="str">
        <f>VLOOKUP(G6438,Agents!A:E,5,FALSE)</f>
        <v>Junior</v>
      </c>
      <c r="R6438" t="str">
        <f>VLOOKUP(G6438,Agents!A:E,2,FALSE)</f>
        <v>Night</v>
      </c>
    </row>
    <row r="6439" spans="1:18" x14ac:dyDescent="0.35">
      <c r="A6439" t="s">
        <v>10131</v>
      </c>
      <c r="B6439" t="s">
        <v>10132</v>
      </c>
      <c r="C6439" t="s">
        <v>12</v>
      </c>
      <c r="D6439" t="s">
        <v>38</v>
      </c>
      <c r="E6439" s="1">
        <v>46045.70208333333</v>
      </c>
      <c r="F6439" s="1">
        <v>46046.785416666666</v>
      </c>
      <c r="G6439" t="s">
        <v>156</v>
      </c>
      <c r="H6439" t="s">
        <v>15</v>
      </c>
      <c r="I6439" t="s">
        <v>16</v>
      </c>
      <c r="J6439">
        <v>4</v>
      </c>
      <c r="K6439" t="str">
        <f>IF(tickets_dataset[[#This Row],[status]] = "Closed", "Yes","No")</f>
        <v>Yes</v>
      </c>
      <c r="L6439" s="2">
        <f t="shared" si="400"/>
        <v>26.000000000058208</v>
      </c>
      <c r="M6439" t="str">
        <f t="shared" si="401"/>
        <v>No</v>
      </c>
      <c r="N6439" t="str">
        <f t="shared" si="402"/>
        <v>Jan</v>
      </c>
      <c r="O6439" s="2">
        <f t="shared" si="403"/>
        <v>1.0833333333357587</v>
      </c>
      <c r="P6439" t="str">
        <f>VLOOKUP(G6439,Agents!A:E,4,FALSE)</f>
        <v>Team3</v>
      </c>
      <c r="Q6439" t="str">
        <f>VLOOKUP(G6439,Agents!A:E,5,FALSE)</f>
        <v>Mid</v>
      </c>
      <c r="R6439" t="str">
        <f>VLOOKUP(G6439,Agents!A:E,2,FALSE)</f>
        <v>Evening</v>
      </c>
    </row>
    <row r="6440" spans="1:18" x14ac:dyDescent="0.35">
      <c r="A6440" t="s">
        <v>10133</v>
      </c>
      <c r="B6440" t="s">
        <v>3641</v>
      </c>
      <c r="C6440" t="s">
        <v>22</v>
      </c>
      <c r="D6440" t="s">
        <v>13</v>
      </c>
      <c r="E6440" s="1">
        <v>46090.321527777778</v>
      </c>
      <c r="F6440" s="1">
        <v>46091.654861111114</v>
      </c>
      <c r="G6440" t="s">
        <v>221</v>
      </c>
      <c r="H6440" t="s">
        <v>28</v>
      </c>
      <c r="I6440" t="s">
        <v>68</v>
      </c>
      <c r="J6440">
        <v>3</v>
      </c>
      <c r="K6440" t="str">
        <f>IF(tickets_dataset[[#This Row],[status]] = "Closed", "Yes","No")</f>
        <v>No</v>
      </c>
      <c r="L6440" s="2">
        <f t="shared" si="400"/>
        <v>32.000000000058208</v>
      </c>
      <c r="M6440" t="str">
        <f t="shared" si="401"/>
        <v>No</v>
      </c>
      <c r="N6440" t="str">
        <f t="shared" si="402"/>
        <v>Mar</v>
      </c>
      <c r="O6440" s="2">
        <f t="shared" si="403"/>
        <v>1.3333333333357587</v>
      </c>
      <c r="P6440" t="str">
        <f>VLOOKUP(G6440,Agents!A:E,4,FALSE)</f>
        <v>Team4</v>
      </c>
      <c r="Q6440" t="str">
        <f>VLOOKUP(G6440,Agents!A:E,5,FALSE)</f>
        <v>Senior</v>
      </c>
      <c r="R6440" t="str">
        <f>VLOOKUP(G6440,Agents!A:E,2,FALSE)</f>
        <v>Morning</v>
      </c>
    </row>
    <row r="6441" spans="1:18" x14ac:dyDescent="0.35">
      <c r="A6441" t="s">
        <v>10134</v>
      </c>
      <c r="B6441" t="s">
        <v>9400</v>
      </c>
      <c r="C6441" t="s">
        <v>50</v>
      </c>
      <c r="D6441" t="s">
        <v>38</v>
      </c>
      <c r="E6441" s="1">
        <v>46078.644444444442</v>
      </c>
      <c r="F6441" s="1">
        <v>46080.894444444442</v>
      </c>
      <c r="G6441" t="s">
        <v>35</v>
      </c>
      <c r="H6441" t="s">
        <v>15</v>
      </c>
      <c r="I6441" t="s">
        <v>16</v>
      </c>
      <c r="J6441">
        <v>3</v>
      </c>
      <c r="K6441" t="str">
        <f>IF(tickets_dataset[[#This Row],[status]] = "Closed", "Yes","No")</f>
        <v>Yes</v>
      </c>
      <c r="L6441" s="2">
        <f t="shared" si="400"/>
        <v>54</v>
      </c>
      <c r="M6441" t="str">
        <f t="shared" si="401"/>
        <v>Yes</v>
      </c>
      <c r="N6441" t="str">
        <f t="shared" si="402"/>
        <v>Feb</v>
      </c>
      <c r="O6441" s="2">
        <f t="shared" si="403"/>
        <v>2.25</v>
      </c>
      <c r="P6441" t="str">
        <f>VLOOKUP(G6441,Agents!A:E,4,FALSE)</f>
        <v>Team1</v>
      </c>
      <c r="Q6441" t="str">
        <f>VLOOKUP(G6441,Agents!A:E,5,FALSE)</f>
        <v>Senior</v>
      </c>
      <c r="R6441" t="str">
        <f>VLOOKUP(G6441,Agents!A:E,2,FALSE)</f>
        <v>Evening</v>
      </c>
    </row>
    <row r="6442" spans="1:18" x14ac:dyDescent="0.35">
      <c r="A6442" t="s">
        <v>10135</v>
      </c>
      <c r="B6442" t="s">
        <v>676</v>
      </c>
      <c r="C6442" t="s">
        <v>12</v>
      </c>
      <c r="D6442" t="s">
        <v>13</v>
      </c>
      <c r="E6442" s="1">
        <v>46102.422222222223</v>
      </c>
      <c r="F6442" s="1">
        <v>46102.797222222223</v>
      </c>
      <c r="G6442" t="s">
        <v>234</v>
      </c>
      <c r="H6442" t="s">
        <v>15</v>
      </c>
      <c r="I6442" t="s">
        <v>16</v>
      </c>
      <c r="J6442">
        <v>4</v>
      </c>
      <c r="K6442" t="str">
        <f>IF(tickets_dataset[[#This Row],[status]] = "Closed", "Yes","No")</f>
        <v>Yes</v>
      </c>
      <c r="L6442" s="2">
        <f t="shared" si="400"/>
        <v>9</v>
      </c>
      <c r="M6442" t="str">
        <f t="shared" si="401"/>
        <v>No</v>
      </c>
      <c r="N6442" t="str">
        <f t="shared" si="402"/>
        <v>Mar</v>
      </c>
      <c r="O6442" s="2">
        <f t="shared" si="403"/>
        <v>0.375</v>
      </c>
      <c r="P6442" t="str">
        <f>VLOOKUP(G6442,Agents!A:E,4,FALSE)</f>
        <v>Team5</v>
      </c>
      <c r="Q6442" t="str">
        <f>VLOOKUP(G6442,Agents!A:E,5,FALSE)</f>
        <v>Senior</v>
      </c>
      <c r="R6442" t="str">
        <f>VLOOKUP(G6442,Agents!A:E,2,FALSE)</f>
        <v>Night</v>
      </c>
    </row>
    <row r="6443" spans="1:18" x14ac:dyDescent="0.35">
      <c r="A6443" t="s">
        <v>10136</v>
      </c>
      <c r="B6443" t="s">
        <v>4477</v>
      </c>
      <c r="C6443" t="s">
        <v>12</v>
      </c>
      <c r="D6443" t="s">
        <v>26</v>
      </c>
      <c r="E6443" s="1">
        <v>46023.442361111112</v>
      </c>
      <c r="F6443" s="1">
        <v>46025.025694444441</v>
      </c>
      <c r="G6443" t="s">
        <v>14</v>
      </c>
      <c r="H6443" t="s">
        <v>15</v>
      </c>
      <c r="I6443" t="s">
        <v>16</v>
      </c>
      <c r="J6443">
        <v>4</v>
      </c>
      <c r="K6443" t="str">
        <f>IF(tickets_dataset[[#This Row],[status]] = "Closed", "Yes","No")</f>
        <v>Yes</v>
      </c>
      <c r="L6443" s="2">
        <f t="shared" si="400"/>
        <v>37.999999999883585</v>
      </c>
      <c r="M6443" t="str">
        <f t="shared" si="401"/>
        <v>No</v>
      </c>
      <c r="N6443" t="str">
        <f t="shared" si="402"/>
        <v>Jan</v>
      </c>
      <c r="O6443" s="2">
        <f t="shared" si="403"/>
        <v>1.5833333333284827</v>
      </c>
      <c r="P6443" t="str">
        <f>VLOOKUP(G6443,Agents!A:E,4,FALSE)</f>
        <v>Team1</v>
      </c>
      <c r="Q6443" t="str">
        <f>VLOOKUP(G6443,Agents!A:E,5,FALSE)</f>
        <v>Senior</v>
      </c>
      <c r="R6443" t="str">
        <f>VLOOKUP(G6443,Agents!A:E,2,FALSE)</f>
        <v>Morning</v>
      </c>
    </row>
    <row r="6444" spans="1:18" x14ac:dyDescent="0.35">
      <c r="A6444" t="s">
        <v>10137</v>
      </c>
      <c r="B6444" t="s">
        <v>10138</v>
      </c>
      <c r="C6444" t="s">
        <v>50</v>
      </c>
      <c r="D6444" t="s">
        <v>26</v>
      </c>
      <c r="E6444" s="1">
        <v>46044.051388888889</v>
      </c>
      <c r="F6444" s="1">
        <v>46046.384722222225</v>
      </c>
      <c r="G6444" t="s">
        <v>27</v>
      </c>
      <c r="H6444" t="s">
        <v>28</v>
      </c>
      <c r="I6444" t="s">
        <v>16</v>
      </c>
      <c r="J6444">
        <v>4</v>
      </c>
      <c r="K6444" t="str">
        <f>IF(tickets_dataset[[#This Row],[status]] = "Closed", "Yes","No")</f>
        <v>No</v>
      </c>
      <c r="L6444" s="2">
        <f t="shared" si="400"/>
        <v>56.000000000058208</v>
      </c>
      <c r="M6444" t="str">
        <f t="shared" si="401"/>
        <v>Yes</v>
      </c>
      <c r="N6444" t="str">
        <f t="shared" si="402"/>
        <v>Jan</v>
      </c>
      <c r="O6444" s="2">
        <f t="shared" si="403"/>
        <v>2.3333333333357587</v>
      </c>
      <c r="P6444" t="str">
        <f>VLOOKUP(G6444,Agents!A:E,4,FALSE)</f>
        <v>Team5</v>
      </c>
      <c r="Q6444" t="str">
        <f>VLOOKUP(G6444,Agents!A:E,5,FALSE)</f>
        <v>Senior</v>
      </c>
      <c r="R6444" t="str">
        <f>VLOOKUP(G6444,Agents!A:E,2,FALSE)</f>
        <v>Morning</v>
      </c>
    </row>
    <row r="6445" spans="1:18" x14ac:dyDescent="0.35">
      <c r="A6445" t="s">
        <v>10139</v>
      </c>
      <c r="B6445" t="s">
        <v>4092</v>
      </c>
      <c r="C6445" t="s">
        <v>22</v>
      </c>
      <c r="D6445" t="s">
        <v>13</v>
      </c>
      <c r="E6445" s="1">
        <v>46036.588888888888</v>
      </c>
      <c r="F6445" s="1">
        <v>46038.463888888888</v>
      </c>
      <c r="G6445" t="s">
        <v>128</v>
      </c>
      <c r="H6445" t="s">
        <v>15</v>
      </c>
      <c r="I6445" t="s">
        <v>16</v>
      </c>
      <c r="J6445">
        <v>5</v>
      </c>
      <c r="K6445" t="str">
        <f>IF(tickets_dataset[[#This Row],[status]] = "Closed", "Yes","No")</f>
        <v>Yes</v>
      </c>
      <c r="L6445" s="2">
        <f t="shared" si="400"/>
        <v>45</v>
      </c>
      <c r="M6445" t="str">
        <f t="shared" si="401"/>
        <v>No</v>
      </c>
      <c r="N6445" t="str">
        <f t="shared" si="402"/>
        <v>Jan</v>
      </c>
      <c r="O6445" s="2">
        <f t="shared" si="403"/>
        <v>1.875</v>
      </c>
      <c r="P6445" t="str">
        <f>VLOOKUP(G6445,Agents!A:E,4,FALSE)</f>
        <v>Team4</v>
      </c>
      <c r="Q6445" t="str">
        <f>VLOOKUP(G6445,Agents!A:E,5,FALSE)</f>
        <v>Mid</v>
      </c>
      <c r="R6445" t="str">
        <f>VLOOKUP(G6445,Agents!A:E,2,FALSE)</f>
        <v>Night</v>
      </c>
    </row>
    <row r="6446" spans="1:18" x14ac:dyDescent="0.35">
      <c r="A6446" t="s">
        <v>10140</v>
      </c>
      <c r="B6446" t="s">
        <v>10141</v>
      </c>
      <c r="C6446" t="s">
        <v>50</v>
      </c>
      <c r="D6446" t="s">
        <v>38</v>
      </c>
      <c r="E6446" s="1">
        <v>46048.972222222219</v>
      </c>
      <c r="F6446" s="1">
        <v>46049.972222222219</v>
      </c>
      <c r="G6446" t="s">
        <v>53</v>
      </c>
      <c r="H6446" t="s">
        <v>15</v>
      </c>
      <c r="I6446" t="s">
        <v>16</v>
      </c>
      <c r="J6446">
        <v>4</v>
      </c>
      <c r="K6446" t="str">
        <f>IF(tickets_dataset[[#This Row],[status]] = "Closed", "Yes","No")</f>
        <v>Yes</v>
      </c>
      <c r="L6446" s="2">
        <f t="shared" si="400"/>
        <v>24</v>
      </c>
      <c r="M6446" t="str">
        <f t="shared" si="401"/>
        <v>No</v>
      </c>
      <c r="N6446" t="str">
        <f t="shared" si="402"/>
        <v>Jan</v>
      </c>
      <c r="O6446" s="2">
        <f t="shared" si="403"/>
        <v>1</v>
      </c>
      <c r="P6446" t="str">
        <f>VLOOKUP(G6446,Agents!A:E,4,FALSE)</f>
        <v>Team1</v>
      </c>
      <c r="Q6446" t="str">
        <f>VLOOKUP(G6446,Agents!A:E,5,FALSE)</f>
        <v>Junior</v>
      </c>
      <c r="R6446" t="str">
        <f>VLOOKUP(G6446,Agents!A:E,2,FALSE)</f>
        <v>Night</v>
      </c>
    </row>
    <row r="6447" spans="1:18" x14ac:dyDescent="0.35">
      <c r="A6447" t="s">
        <v>10142</v>
      </c>
      <c r="B6447" t="s">
        <v>10143</v>
      </c>
      <c r="C6447" t="s">
        <v>12</v>
      </c>
      <c r="D6447" t="s">
        <v>26</v>
      </c>
      <c r="E6447" s="1">
        <v>46108.90625</v>
      </c>
      <c r="F6447" s="1">
        <v>46110.614583333336</v>
      </c>
      <c r="G6447" t="s">
        <v>31</v>
      </c>
      <c r="H6447" t="s">
        <v>15</v>
      </c>
      <c r="I6447" t="s">
        <v>16</v>
      </c>
      <c r="J6447">
        <v>4</v>
      </c>
      <c r="K6447" t="str">
        <f>IF(tickets_dataset[[#This Row],[status]] = "Closed", "Yes","No")</f>
        <v>Yes</v>
      </c>
      <c r="L6447" s="2">
        <f t="shared" si="400"/>
        <v>41.000000000058208</v>
      </c>
      <c r="M6447" t="str">
        <f t="shared" si="401"/>
        <v>No</v>
      </c>
      <c r="N6447" t="str">
        <f t="shared" si="402"/>
        <v>Mar</v>
      </c>
      <c r="O6447" s="2">
        <f t="shared" si="403"/>
        <v>1.7083333333357587</v>
      </c>
      <c r="P6447" t="str">
        <f>VLOOKUP(G6447,Agents!A:E,4,FALSE)</f>
        <v>Team5</v>
      </c>
      <c r="Q6447" t="str">
        <f>VLOOKUP(G6447,Agents!A:E,5,FALSE)</f>
        <v>Senior</v>
      </c>
      <c r="R6447" t="str">
        <f>VLOOKUP(G6447,Agents!A:E,2,FALSE)</f>
        <v>Evening</v>
      </c>
    </row>
    <row r="6448" spans="1:18" x14ac:dyDescent="0.35">
      <c r="A6448" t="s">
        <v>10144</v>
      </c>
      <c r="B6448" t="s">
        <v>1636</v>
      </c>
      <c r="C6448" t="s">
        <v>22</v>
      </c>
      <c r="D6448" t="s">
        <v>13</v>
      </c>
      <c r="E6448" s="1">
        <v>46029.976388888892</v>
      </c>
      <c r="F6448" s="1">
        <v>46031.05972222222</v>
      </c>
      <c r="G6448" t="s">
        <v>56</v>
      </c>
      <c r="H6448" t="s">
        <v>15</v>
      </c>
      <c r="I6448" t="s">
        <v>16</v>
      </c>
      <c r="J6448">
        <v>4</v>
      </c>
      <c r="K6448" t="str">
        <f>IF(tickets_dataset[[#This Row],[status]] = "Closed", "Yes","No")</f>
        <v>Yes</v>
      </c>
      <c r="L6448" s="2">
        <f t="shared" si="400"/>
        <v>25.999999999883585</v>
      </c>
      <c r="M6448" t="str">
        <f t="shared" si="401"/>
        <v>No</v>
      </c>
      <c r="N6448" t="str">
        <f t="shared" si="402"/>
        <v>Jan</v>
      </c>
      <c r="O6448" s="2">
        <f t="shared" si="403"/>
        <v>1.0833333333284827</v>
      </c>
      <c r="P6448" t="str">
        <f>VLOOKUP(G6448,Agents!A:E,4,FALSE)</f>
        <v>Team1</v>
      </c>
      <c r="Q6448" t="str">
        <f>VLOOKUP(G6448,Agents!A:E,5,FALSE)</f>
        <v>Senior</v>
      </c>
      <c r="R6448" t="str">
        <f>VLOOKUP(G6448,Agents!A:E,2,FALSE)</f>
        <v>Night</v>
      </c>
    </row>
    <row r="6449" spans="1:18" x14ac:dyDescent="0.35">
      <c r="A6449" t="s">
        <v>10145</v>
      </c>
      <c r="B6449" t="s">
        <v>288</v>
      </c>
      <c r="C6449" t="s">
        <v>22</v>
      </c>
      <c r="D6449" t="s">
        <v>26</v>
      </c>
      <c r="E6449" s="1">
        <v>46074.758333333331</v>
      </c>
      <c r="F6449" s="1">
        <v>46077.591666666667</v>
      </c>
      <c r="G6449" t="s">
        <v>357</v>
      </c>
      <c r="H6449" t="s">
        <v>15</v>
      </c>
      <c r="I6449" t="s">
        <v>16</v>
      </c>
      <c r="J6449">
        <v>4</v>
      </c>
      <c r="K6449" t="str">
        <f>IF(tickets_dataset[[#This Row],[status]] = "Closed", "Yes","No")</f>
        <v>Yes</v>
      </c>
      <c r="L6449" s="2">
        <f t="shared" si="400"/>
        <v>68.000000000058208</v>
      </c>
      <c r="M6449" t="str">
        <f t="shared" si="401"/>
        <v>Yes</v>
      </c>
      <c r="N6449" t="str">
        <f t="shared" si="402"/>
        <v>Feb</v>
      </c>
      <c r="O6449" s="2">
        <f t="shared" si="403"/>
        <v>2.8333333333357587</v>
      </c>
      <c r="P6449" t="str">
        <f>VLOOKUP(G6449,Agents!A:E,4,FALSE)</f>
        <v>Team1</v>
      </c>
      <c r="Q6449" t="str">
        <f>VLOOKUP(G6449,Agents!A:E,5,FALSE)</f>
        <v>Mid</v>
      </c>
      <c r="R6449" t="str">
        <f>VLOOKUP(G6449,Agents!A:E,2,FALSE)</f>
        <v>Morning</v>
      </c>
    </row>
    <row r="6450" spans="1:18" x14ac:dyDescent="0.35">
      <c r="A6450" t="s">
        <v>10146</v>
      </c>
      <c r="B6450" t="s">
        <v>7475</v>
      </c>
      <c r="C6450" t="s">
        <v>34</v>
      </c>
      <c r="D6450" t="s">
        <v>13</v>
      </c>
      <c r="E6450" s="1">
        <v>46067.779166666667</v>
      </c>
      <c r="F6450" s="1">
        <v>46069.570833333331</v>
      </c>
      <c r="G6450" t="s">
        <v>62</v>
      </c>
      <c r="H6450" t="s">
        <v>15</v>
      </c>
      <c r="I6450" t="s">
        <v>16</v>
      </c>
      <c r="J6450">
        <v>5</v>
      </c>
      <c r="K6450" t="str">
        <f>IF(tickets_dataset[[#This Row],[status]] = "Closed", "Yes","No")</f>
        <v>Yes</v>
      </c>
      <c r="L6450" s="2">
        <f t="shared" si="400"/>
        <v>42.999999999941792</v>
      </c>
      <c r="M6450" t="str">
        <f t="shared" si="401"/>
        <v>No</v>
      </c>
      <c r="N6450" t="str">
        <f t="shared" si="402"/>
        <v>Feb</v>
      </c>
      <c r="O6450" s="2">
        <f t="shared" si="403"/>
        <v>1.7916666666642413</v>
      </c>
      <c r="P6450" t="str">
        <f>VLOOKUP(G6450,Agents!A:E,4,FALSE)</f>
        <v>Team1</v>
      </c>
      <c r="Q6450" t="str">
        <f>VLOOKUP(G6450,Agents!A:E,5,FALSE)</f>
        <v>Junior</v>
      </c>
      <c r="R6450" t="str">
        <f>VLOOKUP(G6450,Agents!A:E,2,FALSE)</f>
        <v>Morning</v>
      </c>
    </row>
    <row r="6451" spans="1:18" x14ac:dyDescent="0.35">
      <c r="A6451" t="s">
        <v>10147</v>
      </c>
      <c r="B6451" t="s">
        <v>4766</v>
      </c>
      <c r="C6451" t="s">
        <v>22</v>
      </c>
      <c r="D6451" t="s">
        <v>13</v>
      </c>
      <c r="E6451" s="1">
        <v>46105.51666666667</v>
      </c>
      <c r="F6451" s="1">
        <v>46106.474999999999</v>
      </c>
      <c r="G6451" t="s">
        <v>199</v>
      </c>
      <c r="H6451" t="s">
        <v>15</v>
      </c>
      <c r="I6451" t="s">
        <v>16</v>
      </c>
      <c r="J6451">
        <v>2</v>
      </c>
      <c r="K6451" t="str">
        <f>IF(tickets_dataset[[#This Row],[status]] = "Closed", "Yes","No")</f>
        <v>Yes</v>
      </c>
      <c r="L6451" s="2">
        <f t="shared" si="400"/>
        <v>22.999999999883585</v>
      </c>
      <c r="M6451" t="str">
        <f t="shared" si="401"/>
        <v>No</v>
      </c>
      <c r="N6451" t="str">
        <f t="shared" si="402"/>
        <v>Mar</v>
      </c>
      <c r="O6451" s="2">
        <f t="shared" si="403"/>
        <v>0.95833333332848269</v>
      </c>
      <c r="P6451" t="str">
        <f>VLOOKUP(G6451,Agents!A:E,4,FALSE)</f>
        <v>Team1</v>
      </c>
      <c r="Q6451" t="str">
        <f>VLOOKUP(G6451,Agents!A:E,5,FALSE)</f>
        <v>Junior</v>
      </c>
      <c r="R6451" t="str">
        <f>VLOOKUP(G6451,Agents!A:E,2,FALSE)</f>
        <v>Morning</v>
      </c>
    </row>
    <row r="6452" spans="1:18" x14ac:dyDescent="0.35">
      <c r="A6452" t="s">
        <v>10148</v>
      </c>
      <c r="B6452" t="s">
        <v>180</v>
      </c>
      <c r="C6452" t="s">
        <v>34</v>
      </c>
      <c r="D6452" t="s">
        <v>26</v>
      </c>
      <c r="E6452" s="1">
        <v>46087.905555555553</v>
      </c>
      <c r="F6452" s="1">
        <v>46089.322222222225</v>
      </c>
      <c r="G6452" t="s">
        <v>357</v>
      </c>
      <c r="H6452" t="s">
        <v>15</v>
      </c>
      <c r="I6452" t="s">
        <v>16</v>
      </c>
      <c r="J6452">
        <v>3</v>
      </c>
      <c r="K6452" t="str">
        <f>IF(tickets_dataset[[#This Row],[status]] = "Closed", "Yes","No")</f>
        <v>Yes</v>
      </c>
      <c r="L6452" s="2">
        <f t="shared" si="400"/>
        <v>34.000000000116415</v>
      </c>
      <c r="M6452" t="str">
        <f t="shared" si="401"/>
        <v>No</v>
      </c>
      <c r="N6452" t="str">
        <f t="shared" si="402"/>
        <v>Mar</v>
      </c>
      <c r="O6452" s="2">
        <f t="shared" si="403"/>
        <v>1.4166666666715173</v>
      </c>
      <c r="P6452" t="str">
        <f>VLOOKUP(G6452,Agents!A:E,4,FALSE)</f>
        <v>Team1</v>
      </c>
      <c r="Q6452" t="str">
        <f>VLOOKUP(G6452,Agents!A:E,5,FALSE)</f>
        <v>Mid</v>
      </c>
      <c r="R6452" t="str">
        <f>VLOOKUP(G6452,Agents!A:E,2,FALSE)</f>
        <v>Morning</v>
      </c>
    </row>
    <row r="6453" spans="1:18" x14ac:dyDescent="0.35">
      <c r="A6453" t="s">
        <v>10149</v>
      </c>
      <c r="B6453" t="s">
        <v>2056</v>
      </c>
      <c r="C6453" t="s">
        <v>22</v>
      </c>
      <c r="D6453" t="s">
        <v>13</v>
      </c>
      <c r="E6453" s="1">
        <v>46075.370833333334</v>
      </c>
      <c r="F6453" s="1">
        <v>46076.245833333334</v>
      </c>
      <c r="G6453" t="s">
        <v>56</v>
      </c>
      <c r="H6453" t="s">
        <v>28</v>
      </c>
      <c r="I6453" t="s">
        <v>16</v>
      </c>
      <c r="J6453">
        <v>5</v>
      </c>
      <c r="K6453" t="str">
        <f>IF(tickets_dataset[[#This Row],[status]] = "Closed", "Yes","No")</f>
        <v>No</v>
      </c>
      <c r="L6453" s="2">
        <f t="shared" si="400"/>
        <v>21</v>
      </c>
      <c r="M6453" t="str">
        <f t="shared" si="401"/>
        <v>No</v>
      </c>
      <c r="N6453" t="str">
        <f t="shared" si="402"/>
        <v>Feb</v>
      </c>
      <c r="O6453" s="2">
        <f t="shared" si="403"/>
        <v>0.875</v>
      </c>
      <c r="P6453" t="str">
        <f>VLOOKUP(G6453,Agents!A:E,4,FALSE)</f>
        <v>Team1</v>
      </c>
      <c r="Q6453" t="str">
        <f>VLOOKUP(G6453,Agents!A:E,5,FALSE)</f>
        <v>Senior</v>
      </c>
      <c r="R6453" t="str">
        <f>VLOOKUP(G6453,Agents!A:E,2,FALSE)</f>
        <v>Night</v>
      </c>
    </row>
    <row r="6454" spans="1:18" x14ac:dyDescent="0.35">
      <c r="A6454" t="s">
        <v>10150</v>
      </c>
      <c r="B6454" t="s">
        <v>530</v>
      </c>
      <c r="C6454" t="s">
        <v>22</v>
      </c>
      <c r="D6454" t="s">
        <v>13</v>
      </c>
      <c r="E6454" s="1">
        <v>46110.660416666666</v>
      </c>
      <c r="F6454" s="1">
        <v>46111.993750000001</v>
      </c>
      <c r="G6454" t="s">
        <v>199</v>
      </c>
      <c r="H6454" t="s">
        <v>15</v>
      </c>
      <c r="I6454" t="s">
        <v>16</v>
      </c>
      <c r="J6454">
        <v>4</v>
      </c>
      <c r="K6454" t="str">
        <f>IF(tickets_dataset[[#This Row],[status]] = "Closed", "Yes","No")</f>
        <v>Yes</v>
      </c>
      <c r="L6454" s="2">
        <f t="shared" si="400"/>
        <v>32.000000000058208</v>
      </c>
      <c r="M6454" t="str">
        <f t="shared" si="401"/>
        <v>No</v>
      </c>
      <c r="N6454" t="str">
        <f t="shared" si="402"/>
        <v>Mar</v>
      </c>
      <c r="O6454" s="2">
        <f t="shared" si="403"/>
        <v>1.3333333333357587</v>
      </c>
      <c r="P6454" t="str">
        <f>VLOOKUP(G6454,Agents!A:E,4,FALSE)</f>
        <v>Team1</v>
      </c>
      <c r="Q6454" t="str">
        <f>VLOOKUP(G6454,Agents!A:E,5,FALSE)</f>
        <v>Junior</v>
      </c>
      <c r="R6454" t="str">
        <f>VLOOKUP(G6454,Agents!A:E,2,FALSE)</f>
        <v>Morning</v>
      </c>
    </row>
    <row r="6455" spans="1:18" x14ac:dyDescent="0.35">
      <c r="A6455" t="s">
        <v>10151</v>
      </c>
      <c r="B6455" t="s">
        <v>1640</v>
      </c>
      <c r="C6455" t="s">
        <v>50</v>
      </c>
      <c r="D6455" t="s">
        <v>13</v>
      </c>
      <c r="E6455" s="1">
        <v>46028.478472222225</v>
      </c>
      <c r="F6455" s="1">
        <v>46029.270138888889</v>
      </c>
      <c r="G6455" t="s">
        <v>239</v>
      </c>
      <c r="H6455" t="s">
        <v>15</v>
      </c>
      <c r="I6455" t="s">
        <v>16</v>
      </c>
      <c r="J6455">
        <v>3</v>
      </c>
      <c r="K6455" t="str">
        <f>IF(tickets_dataset[[#This Row],[status]] = "Closed", "Yes","No")</f>
        <v>Yes</v>
      </c>
      <c r="L6455" s="2">
        <f t="shared" si="400"/>
        <v>18.999999999941792</v>
      </c>
      <c r="M6455" t="str">
        <f t="shared" si="401"/>
        <v>No</v>
      </c>
      <c r="N6455" t="str">
        <f t="shared" si="402"/>
        <v>Jan</v>
      </c>
      <c r="O6455" s="2">
        <f t="shared" si="403"/>
        <v>0.79166666666424135</v>
      </c>
      <c r="P6455" t="str">
        <f>VLOOKUP(G6455,Agents!A:E,4,FALSE)</f>
        <v>Team1</v>
      </c>
      <c r="Q6455" t="str">
        <f>VLOOKUP(G6455,Agents!A:E,5,FALSE)</f>
        <v>Senior</v>
      </c>
      <c r="R6455" t="str">
        <f>VLOOKUP(G6455,Agents!A:E,2,FALSE)</f>
        <v>Evening</v>
      </c>
    </row>
    <row r="6456" spans="1:18" x14ac:dyDescent="0.35">
      <c r="A6456" t="s">
        <v>10152</v>
      </c>
      <c r="B6456" t="s">
        <v>6710</v>
      </c>
      <c r="C6456" t="s">
        <v>34</v>
      </c>
      <c r="D6456" t="s">
        <v>26</v>
      </c>
      <c r="E6456" s="1">
        <v>46037.62777777778</v>
      </c>
      <c r="F6456" s="1">
        <v>46039.87777777778</v>
      </c>
      <c r="G6456" t="s">
        <v>19</v>
      </c>
      <c r="H6456" t="s">
        <v>15</v>
      </c>
      <c r="I6456" t="s">
        <v>16</v>
      </c>
      <c r="J6456">
        <v>3</v>
      </c>
      <c r="K6456" t="str">
        <f>IF(tickets_dataset[[#This Row],[status]] = "Closed", "Yes","No")</f>
        <v>Yes</v>
      </c>
      <c r="L6456" s="2">
        <f t="shared" si="400"/>
        <v>54</v>
      </c>
      <c r="M6456" t="str">
        <f t="shared" si="401"/>
        <v>Yes</v>
      </c>
      <c r="N6456" t="str">
        <f t="shared" si="402"/>
        <v>Jan</v>
      </c>
      <c r="O6456" s="2">
        <f t="shared" si="403"/>
        <v>2.25</v>
      </c>
      <c r="P6456" t="str">
        <f>VLOOKUP(G6456,Agents!A:E,4,FALSE)</f>
        <v>Team4</v>
      </c>
      <c r="Q6456" t="str">
        <f>VLOOKUP(G6456,Agents!A:E,5,FALSE)</f>
        <v>Senior</v>
      </c>
      <c r="R6456" t="str">
        <f>VLOOKUP(G6456,Agents!A:E,2,FALSE)</f>
        <v>Evening</v>
      </c>
    </row>
    <row r="6457" spans="1:18" x14ac:dyDescent="0.35">
      <c r="A6457" t="s">
        <v>10153</v>
      </c>
      <c r="B6457" t="s">
        <v>2529</v>
      </c>
      <c r="C6457" t="s">
        <v>76</v>
      </c>
      <c r="D6457" t="s">
        <v>13</v>
      </c>
      <c r="E6457" s="1">
        <v>46025.27847222222</v>
      </c>
      <c r="F6457" s="1">
        <v>46026.361805555556</v>
      </c>
      <c r="G6457" t="s">
        <v>256</v>
      </c>
      <c r="H6457" t="s">
        <v>15</v>
      </c>
      <c r="I6457" t="s">
        <v>16</v>
      </c>
      <c r="J6457">
        <v>3</v>
      </c>
      <c r="K6457" t="str">
        <f>IF(tickets_dataset[[#This Row],[status]] = "Closed", "Yes","No")</f>
        <v>Yes</v>
      </c>
      <c r="L6457" s="2">
        <f t="shared" si="400"/>
        <v>26.000000000058208</v>
      </c>
      <c r="M6457" t="str">
        <f t="shared" si="401"/>
        <v>No</v>
      </c>
      <c r="N6457" t="str">
        <f t="shared" si="402"/>
        <v>Jan</v>
      </c>
      <c r="O6457" s="2">
        <f t="shared" si="403"/>
        <v>1.0833333333357587</v>
      </c>
      <c r="P6457" t="str">
        <f>VLOOKUP(G6457,Agents!A:E,4,FALSE)</f>
        <v>Team1</v>
      </c>
      <c r="Q6457" t="str">
        <f>VLOOKUP(G6457,Agents!A:E,5,FALSE)</f>
        <v>Mid</v>
      </c>
      <c r="R6457" t="str">
        <f>VLOOKUP(G6457,Agents!A:E,2,FALSE)</f>
        <v>Morning</v>
      </c>
    </row>
    <row r="6458" spans="1:18" x14ac:dyDescent="0.35">
      <c r="A6458" t="s">
        <v>10154</v>
      </c>
      <c r="B6458" t="s">
        <v>10155</v>
      </c>
      <c r="C6458" t="s">
        <v>50</v>
      </c>
      <c r="D6458" t="s">
        <v>13</v>
      </c>
      <c r="E6458" s="1">
        <v>46074.821527777778</v>
      </c>
      <c r="F6458" s="1">
        <v>46075.654861111114</v>
      </c>
      <c r="G6458" t="s">
        <v>80</v>
      </c>
      <c r="H6458" t="s">
        <v>15</v>
      </c>
      <c r="I6458" t="s">
        <v>68</v>
      </c>
      <c r="J6458">
        <v>4</v>
      </c>
      <c r="K6458" t="str">
        <f>IF(tickets_dataset[[#This Row],[status]] = "Closed", "Yes","No")</f>
        <v>Yes</v>
      </c>
      <c r="L6458" s="2">
        <f t="shared" si="400"/>
        <v>20.000000000058208</v>
      </c>
      <c r="M6458" t="str">
        <f t="shared" si="401"/>
        <v>No</v>
      </c>
      <c r="N6458" t="str">
        <f t="shared" si="402"/>
        <v>Feb</v>
      </c>
      <c r="O6458" s="2">
        <f t="shared" si="403"/>
        <v>0.83333333333575865</v>
      </c>
      <c r="P6458" t="str">
        <f>VLOOKUP(G6458,Agents!A:E,4,FALSE)</f>
        <v>Team3</v>
      </c>
      <c r="Q6458" t="str">
        <f>VLOOKUP(G6458,Agents!A:E,5,FALSE)</f>
        <v>Junior</v>
      </c>
      <c r="R6458" t="str">
        <f>VLOOKUP(G6458,Agents!A:E,2,FALSE)</f>
        <v>Evening</v>
      </c>
    </row>
    <row r="6459" spans="1:18" x14ac:dyDescent="0.35">
      <c r="A6459" t="s">
        <v>10156</v>
      </c>
      <c r="B6459" t="s">
        <v>2321</v>
      </c>
      <c r="C6459" t="s">
        <v>50</v>
      </c>
      <c r="D6459" t="s">
        <v>26</v>
      </c>
      <c r="E6459" s="1">
        <v>46035.797222222223</v>
      </c>
      <c r="F6459" s="1">
        <v>46036.130555555559</v>
      </c>
      <c r="G6459" t="s">
        <v>86</v>
      </c>
      <c r="H6459" t="s">
        <v>15</v>
      </c>
      <c r="I6459" t="s">
        <v>16</v>
      </c>
      <c r="J6459">
        <v>4</v>
      </c>
      <c r="K6459" t="str">
        <f>IF(tickets_dataset[[#This Row],[status]] = "Closed", "Yes","No")</f>
        <v>Yes</v>
      </c>
      <c r="L6459" s="2">
        <f t="shared" si="400"/>
        <v>8.0000000000582077</v>
      </c>
      <c r="M6459" t="str">
        <f t="shared" si="401"/>
        <v>No</v>
      </c>
      <c r="N6459" t="str">
        <f t="shared" si="402"/>
        <v>Jan</v>
      </c>
      <c r="O6459" s="2">
        <f t="shared" si="403"/>
        <v>0.33333333333575865</v>
      </c>
      <c r="P6459" t="str">
        <f>VLOOKUP(G6459,Agents!A:E,4,FALSE)</f>
        <v>Team1</v>
      </c>
      <c r="Q6459" t="str">
        <f>VLOOKUP(G6459,Agents!A:E,5,FALSE)</f>
        <v>Mid</v>
      </c>
      <c r="R6459" t="str">
        <f>VLOOKUP(G6459,Agents!A:E,2,FALSE)</f>
        <v>Morning</v>
      </c>
    </row>
    <row r="6460" spans="1:18" x14ac:dyDescent="0.35">
      <c r="A6460" t="s">
        <v>10157</v>
      </c>
      <c r="B6460" t="s">
        <v>10158</v>
      </c>
      <c r="C6460" t="s">
        <v>22</v>
      </c>
      <c r="D6460" t="s">
        <v>13</v>
      </c>
      <c r="E6460" s="1">
        <v>46040.664583333331</v>
      </c>
      <c r="F6460" s="1">
        <v>46042.456250000003</v>
      </c>
      <c r="G6460" t="s">
        <v>167</v>
      </c>
      <c r="H6460" t="s">
        <v>15</v>
      </c>
      <c r="I6460" t="s">
        <v>16</v>
      </c>
      <c r="J6460">
        <v>3</v>
      </c>
      <c r="K6460" t="str">
        <f>IF(tickets_dataset[[#This Row],[status]] = "Closed", "Yes","No")</f>
        <v>Yes</v>
      </c>
      <c r="L6460" s="2">
        <f t="shared" si="400"/>
        <v>43.000000000116415</v>
      </c>
      <c r="M6460" t="str">
        <f t="shared" si="401"/>
        <v>No</v>
      </c>
      <c r="N6460" t="str">
        <f t="shared" si="402"/>
        <v>Jan</v>
      </c>
      <c r="O6460" s="2">
        <f t="shared" si="403"/>
        <v>1.7916666666715173</v>
      </c>
      <c r="P6460" t="str">
        <f>VLOOKUP(G6460,Agents!A:E,4,FALSE)</f>
        <v>Team3</v>
      </c>
      <c r="Q6460" t="str">
        <f>VLOOKUP(G6460,Agents!A:E,5,FALSE)</f>
        <v>Mid</v>
      </c>
      <c r="R6460" t="str">
        <f>VLOOKUP(G6460,Agents!A:E,2,FALSE)</f>
        <v>Evening</v>
      </c>
    </row>
    <row r="6461" spans="1:18" x14ac:dyDescent="0.35">
      <c r="A6461" t="s">
        <v>10159</v>
      </c>
      <c r="B6461" t="s">
        <v>10160</v>
      </c>
      <c r="C6461" t="s">
        <v>50</v>
      </c>
      <c r="D6461" t="s">
        <v>38</v>
      </c>
      <c r="E6461" s="1">
        <v>46033.443055555559</v>
      </c>
      <c r="F6461" s="1">
        <v>46037.151388888888</v>
      </c>
      <c r="G6461" t="s">
        <v>103</v>
      </c>
      <c r="H6461" t="s">
        <v>28</v>
      </c>
      <c r="I6461" t="s">
        <v>16</v>
      </c>
      <c r="J6461">
        <v>3</v>
      </c>
      <c r="K6461" t="str">
        <f>IF(tickets_dataset[[#This Row],[status]] = "Closed", "Yes","No")</f>
        <v>No</v>
      </c>
      <c r="L6461" s="2">
        <f t="shared" si="400"/>
        <v>88.999999999883585</v>
      </c>
      <c r="M6461" t="str">
        <f t="shared" si="401"/>
        <v>Yes</v>
      </c>
      <c r="N6461" t="str">
        <f t="shared" si="402"/>
        <v>Jan</v>
      </c>
      <c r="O6461" s="2">
        <f t="shared" si="403"/>
        <v>3.7083333333284827</v>
      </c>
      <c r="P6461" t="str">
        <f>VLOOKUP(G6461,Agents!A:E,4,FALSE)</f>
        <v>Team4</v>
      </c>
      <c r="Q6461" t="str">
        <f>VLOOKUP(G6461,Agents!A:E,5,FALSE)</f>
        <v>Senior</v>
      </c>
      <c r="R6461" t="str">
        <f>VLOOKUP(G6461,Agents!A:E,2,FALSE)</f>
        <v>Night</v>
      </c>
    </row>
    <row r="6462" spans="1:18" x14ac:dyDescent="0.35">
      <c r="A6462" t="s">
        <v>10161</v>
      </c>
      <c r="B6462" t="s">
        <v>2928</v>
      </c>
      <c r="C6462" t="s">
        <v>12</v>
      </c>
      <c r="D6462" t="s">
        <v>13</v>
      </c>
      <c r="E6462" s="1">
        <v>46025.438194444447</v>
      </c>
      <c r="F6462" s="1">
        <v>46027.396527777775</v>
      </c>
      <c r="G6462" t="s">
        <v>39</v>
      </c>
      <c r="H6462" t="s">
        <v>15</v>
      </c>
      <c r="I6462" t="s">
        <v>16</v>
      </c>
      <c r="J6462">
        <v>4</v>
      </c>
      <c r="K6462" t="str">
        <f>IF(tickets_dataset[[#This Row],[status]] = "Closed", "Yes","No")</f>
        <v>Yes</v>
      </c>
      <c r="L6462" s="2">
        <f t="shared" si="400"/>
        <v>46.999999999883585</v>
      </c>
      <c r="M6462" t="str">
        <f t="shared" si="401"/>
        <v>No</v>
      </c>
      <c r="N6462" t="str">
        <f t="shared" si="402"/>
        <v>Jan</v>
      </c>
      <c r="O6462" s="2">
        <f t="shared" si="403"/>
        <v>1.9583333333284827</v>
      </c>
      <c r="P6462" t="str">
        <f>VLOOKUP(G6462,Agents!A:E,4,FALSE)</f>
        <v>Team3</v>
      </c>
      <c r="Q6462" t="str">
        <f>VLOOKUP(G6462,Agents!A:E,5,FALSE)</f>
        <v>Mid</v>
      </c>
      <c r="R6462" t="str">
        <f>VLOOKUP(G6462,Agents!A:E,2,FALSE)</f>
        <v>Night</v>
      </c>
    </row>
    <row r="6463" spans="1:18" x14ac:dyDescent="0.35">
      <c r="A6463" t="s">
        <v>10162</v>
      </c>
      <c r="B6463" t="s">
        <v>10163</v>
      </c>
      <c r="C6463" t="s">
        <v>50</v>
      </c>
      <c r="D6463" t="s">
        <v>26</v>
      </c>
      <c r="E6463" s="1">
        <v>46029.682638888888</v>
      </c>
      <c r="F6463" s="1">
        <v>46031.515972222223</v>
      </c>
      <c r="G6463" t="s">
        <v>273</v>
      </c>
      <c r="H6463" t="s">
        <v>28</v>
      </c>
      <c r="I6463" t="s">
        <v>16</v>
      </c>
      <c r="J6463">
        <v>5</v>
      </c>
      <c r="K6463" t="str">
        <f>IF(tickets_dataset[[#This Row],[status]] = "Closed", "Yes","No")</f>
        <v>No</v>
      </c>
      <c r="L6463" s="2">
        <f t="shared" si="400"/>
        <v>44.000000000058208</v>
      </c>
      <c r="M6463" t="str">
        <f t="shared" si="401"/>
        <v>No</v>
      </c>
      <c r="N6463" t="str">
        <f t="shared" si="402"/>
        <v>Jan</v>
      </c>
      <c r="O6463" s="2">
        <f t="shared" si="403"/>
        <v>1.8333333333357587</v>
      </c>
      <c r="P6463" t="str">
        <f>VLOOKUP(G6463,Agents!A:E,4,FALSE)</f>
        <v>Team3</v>
      </c>
      <c r="Q6463" t="str">
        <f>VLOOKUP(G6463,Agents!A:E,5,FALSE)</f>
        <v>Senior</v>
      </c>
      <c r="R6463" t="str">
        <f>VLOOKUP(G6463,Agents!A:E,2,FALSE)</f>
        <v>Evening</v>
      </c>
    </row>
    <row r="6464" spans="1:18" x14ac:dyDescent="0.35">
      <c r="A6464" t="s">
        <v>10164</v>
      </c>
      <c r="B6464" t="s">
        <v>10165</v>
      </c>
      <c r="C6464" t="s">
        <v>22</v>
      </c>
      <c r="D6464" t="s">
        <v>13</v>
      </c>
      <c r="E6464" s="1">
        <v>46047.427777777775</v>
      </c>
      <c r="F6464" s="1">
        <v>46048.677777777775</v>
      </c>
      <c r="G6464" t="s">
        <v>45</v>
      </c>
      <c r="H6464" t="s">
        <v>15</v>
      </c>
      <c r="I6464" t="s">
        <v>16</v>
      </c>
      <c r="J6464">
        <v>3</v>
      </c>
      <c r="K6464" t="str">
        <f>IF(tickets_dataset[[#This Row],[status]] = "Closed", "Yes","No")</f>
        <v>Yes</v>
      </c>
      <c r="L6464" s="2">
        <f t="shared" si="400"/>
        <v>30</v>
      </c>
      <c r="M6464" t="str">
        <f t="shared" si="401"/>
        <v>No</v>
      </c>
      <c r="N6464" t="str">
        <f t="shared" si="402"/>
        <v>Jan</v>
      </c>
      <c r="O6464" s="2">
        <f t="shared" si="403"/>
        <v>1.25</v>
      </c>
      <c r="P6464" t="str">
        <f>VLOOKUP(G6464,Agents!A:E,4,FALSE)</f>
        <v>Team5</v>
      </c>
      <c r="Q6464" t="str">
        <f>VLOOKUP(G6464,Agents!A:E,5,FALSE)</f>
        <v>Senior</v>
      </c>
      <c r="R6464" t="str">
        <f>VLOOKUP(G6464,Agents!A:E,2,FALSE)</f>
        <v>Morning</v>
      </c>
    </row>
    <row r="6465" spans="1:18" x14ac:dyDescent="0.35">
      <c r="A6465" t="s">
        <v>10166</v>
      </c>
      <c r="B6465" t="s">
        <v>9651</v>
      </c>
      <c r="C6465" t="s">
        <v>76</v>
      </c>
      <c r="D6465" t="s">
        <v>13</v>
      </c>
      <c r="E6465" s="1">
        <v>46071.425000000003</v>
      </c>
      <c r="F6465" s="1">
        <v>46071.633333333331</v>
      </c>
      <c r="G6465" t="s">
        <v>140</v>
      </c>
      <c r="H6465" t="s">
        <v>28</v>
      </c>
      <c r="I6465" t="s">
        <v>16</v>
      </c>
      <c r="J6465">
        <v>4</v>
      </c>
      <c r="K6465" t="str">
        <f>IF(tickets_dataset[[#This Row],[status]] = "Closed", "Yes","No")</f>
        <v>No</v>
      </c>
      <c r="L6465" s="2">
        <f t="shared" si="400"/>
        <v>4.9999999998835847</v>
      </c>
      <c r="M6465" t="str">
        <f t="shared" si="401"/>
        <v>No</v>
      </c>
      <c r="N6465" t="str">
        <f t="shared" si="402"/>
        <v>Feb</v>
      </c>
      <c r="O6465" s="2">
        <f t="shared" si="403"/>
        <v>0.20833333332848269</v>
      </c>
      <c r="P6465" t="str">
        <f>VLOOKUP(G6465,Agents!A:E,4,FALSE)</f>
        <v>Team1</v>
      </c>
      <c r="Q6465" t="str">
        <f>VLOOKUP(G6465,Agents!A:E,5,FALSE)</f>
        <v>Junior</v>
      </c>
      <c r="R6465" t="str">
        <f>VLOOKUP(G6465,Agents!A:E,2,FALSE)</f>
        <v>Morning</v>
      </c>
    </row>
    <row r="6466" spans="1:18" x14ac:dyDescent="0.35">
      <c r="A6466" t="s">
        <v>10167</v>
      </c>
      <c r="B6466" t="s">
        <v>2887</v>
      </c>
      <c r="C6466" t="s">
        <v>12</v>
      </c>
      <c r="D6466" t="s">
        <v>38</v>
      </c>
      <c r="E6466" s="1">
        <v>46027.567361111112</v>
      </c>
      <c r="F6466" s="1">
        <v>46029.067361111112</v>
      </c>
      <c r="G6466" t="s">
        <v>77</v>
      </c>
      <c r="H6466" t="s">
        <v>15</v>
      </c>
      <c r="I6466" t="s">
        <v>16</v>
      </c>
      <c r="J6466">
        <v>3</v>
      </c>
      <c r="K6466" t="str">
        <f>IF(tickets_dataset[[#This Row],[status]] = "Closed", "Yes","No")</f>
        <v>Yes</v>
      </c>
      <c r="L6466" s="2">
        <f t="shared" ref="L6466:L6529" si="404">IF(ISBLANK(F6466),"",(F6466-E6466)*24)</f>
        <v>36</v>
      </c>
      <c r="M6466" t="str">
        <f t="shared" ref="M6466:M6529" si="405">IF(L6466&gt;48,"Yes","No")</f>
        <v>No</v>
      </c>
      <c r="N6466" t="str">
        <f t="shared" ref="N6466:N6529" si="406">TEXT(E6466,"mmm")</f>
        <v>Jan</v>
      </c>
      <c r="O6466" s="2">
        <f t="shared" si="403"/>
        <v>1.5</v>
      </c>
      <c r="P6466" t="str">
        <f>VLOOKUP(G6466,Agents!A:E,4,FALSE)</f>
        <v>Team5</v>
      </c>
      <c r="Q6466" t="str">
        <f>VLOOKUP(G6466,Agents!A:E,5,FALSE)</f>
        <v>Junior</v>
      </c>
      <c r="R6466" t="str">
        <f>VLOOKUP(G6466,Agents!A:E,2,FALSE)</f>
        <v>Evening</v>
      </c>
    </row>
    <row r="6467" spans="1:18" x14ac:dyDescent="0.35">
      <c r="A6467" t="s">
        <v>10168</v>
      </c>
      <c r="B6467" t="s">
        <v>5148</v>
      </c>
      <c r="C6467" t="s">
        <v>76</v>
      </c>
      <c r="D6467" t="s">
        <v>13</v>
      </c>
      <c r="E6467" s="1">
        <v>46051.967361111114</v>
      </c>
      <c r="F6467" s="1">
        <v>46052.967361111114</v>
      </c>
      <c r="G6467" t="s">
        <v>91</v>
      </c>
      <c r="H6467" t="s">
        <v>15</v>
      </c>
      <c r="I6467" t="s">
        <v>16</v>
      </c>
      <c r="J6467">
        <v>5</v>
      </c>
      <c r="K6467" t="str">
        <f>IF(tickets_dataset[[#This Row],[status]] = "Closed", "Yes","No")</f>
        <v>Yes</v>
      </c>
      <c r="L6467" s="2">
        <f t="shared" si="404"/>
        <v>24</v>
      </c>
      <c r="M6467" t="str">
        <f t="shared" si="405"/>
        <v>No</v>
      </c>
      <c r="N6467" t="str">
        <f t="shared" si="406"/>
        <v>Jan</v>
      </c>
      <c r="O6467" s="2">
        <f t="shared" ref="O6467:O6530" si="407">F6467-E6467</f>
        <v>1</v>
      </c>
      <c r="P6467" t="str">
        <f>VLOOKUP(G6467,Agents!A:E,4,FALSE)</f>
        <v>Team5</v>
      </c>
      <c r="Q6467" t="str">
        <f>VLOOKUP(G6467,Agents!A:E,5,FALSE)</f>
        <v>Mid</v>
      </c>
      <c r="R6467" t="str">
        <f>VLOOKUP(G6467,Agents!A:E,2,FALSE)</f>
        <v>Night</v>
      </c>
    </row>
    <row r="6468" spans="1:18" x14ac:dyDescent="0.35">
      <c r="A6468" t="s">
        <v>10169</v>
      </c>
      <c r="B6468" t="s">
        <v>485</v>
      </c>
      <c r="C6468" t="s">
        <v>34</v>
      </c>
      <c r="D6468" t="s">
        <v>13</v>
      </c>
      <c r="E6468" s="1">
        <v>46086.960416666669</v>
      </c>
      <c r="F6468" s="1">
        <v>46088.085416666669</v>
      </c>
      <c r="G6468" t="s">
        <v>119</v>
      </c>
      <c r="H6468" t="s">
        <v>15</v>
      </c>
      <c r="I6468" t="s">
        <v>16</v>
      </c>
      <c r="J6468">
        <v>3</v>
      </c>
      <c r="K6468" t="str">
        <f>IF(tickets_dataset[[#This Row],[status]] = "Closed", "Yes","No")</f>
        <v>Yes</v>
      </c>
      <c r="L6468" s="2">
        <f t="shared" si="404"/>
        <v>27</v>
      </c>
      <c r="M6468" t="str">
        <f t="shared" si="405"/>
        <v>No</v>
      </c>
      <c r="N6468" t="str">
        <f t="shared" si="406"/>
        <v>Mar</v>
      </c>
      <c r="O6468" s="2">
        <f t="shared" si="407"/>
        <v>1.125</v>
      </c>
      <c r="P6468" t="str">
        <f>VLOOKUP(G6468,Agents!A:E,4,FALSE)</f>
        <v>Team1</v>
      </c>
      <c r="Q6468" t="str">
        <f>VLOOKUP(G6468,Agents!A:E,5,FALSE)</f>
        <v>Junior</v>
      </c>
      <c r="R6468" t="str">
        <f>VLOOKUP(G6468,Agents!A:E,2,FALSE)</f>
        <v>Morning</v>
      </c>
    </row>
    <row r="6469" spans="1:18" x14ac:dyDescent="0.35">
      <c r="A6469" t="s">
        <v>10170</v>
      </c>
      <c r="B6469" t="s">
        <v>10171</v>
      </c>
      <c r="C6469" t="s">
        <v>34</v>
      </c>
      <c r="D6469" t="s">
        <v>26</v>
      </c>
      <c r="E6469" s="1">
        <v>46108.969444444447</v>
      </c>
      <c r="F6469" s="1">
        <v>46109.844444444447</v>
      </c>
      <c r="G6469" t="s">
        <v>77</v>
      </c>
      <c r="H6469" t="s">
        <v>15</v>
      </c>
      <c r="I6469" t="s">
        <v>16</v>
      </c>
      <c r="J6469">
        <v>5</v>
      </c>
      <c r="K6469" t="str">
        <f>IF(tickets_dataset[[#This Row],[status]] = "Closed", "Yes","No")</f>
        <v>Yes</v>
      </c>
      <c r="L6469" s="2">
        <f t="shared" si="404"/>
        <v>21</v>
      </c>
      <c r="M6469" t="str">
        <f t="shared" si="405"/>
        <v>No</v>
      </c>
      <c r="N6469" t="str">
        <f t="shared" si="406"/>
        <v>Mar</v>
      </c>
      <c r="O6469" s="2">
        <f t="shared" si="407"/>
        <v>0.875</v>
      </c>
      <c r="P6469" t="str">
        <f>VLOOKUP(G6469,Agents!A:E,4,FALSE)</f>
        <v>Team5</v>
      </c>
      <c r="Q6469" t="str">
        <f>VLOOKUP(G6469,Agents!A:E,5,FALSE)</f>
        <v>Junior</v>
      </c>
      <c r="R6469" t="str">
        <f>VLOOKUP(G6469,Agents!A:E,2,FALSE)</f>
        <v>Evening</v>
      </c>
    </row>
    <row r="6470" spans="1:18" x14ac:dyDescent="0.35">
      <c r="A6470" t="s">
        <v>10172</v>
      </c>
      <c r="B6470" t="s">
        <v>7908</v>
      </c>
      <c r="C6470" t="s">
        <v>50</v>
      </c>
      <c r="D6470" t="s">
        <v>13</v>
      </c>
      <c r="E6470" s="1">
        <v>46104.038194444445</v>
      </c>
      <c r="F6470" s="1">
        <v>46105.038194444445</v>
      </c>
      <c r="G6470" t="s">
        <v>39</v>
      </c>
      <c r="H6470" t="s">
        <v>15</v>
      </c>
      <c r="I6470" t="s">
        <v>68</v>
      </c>
      <c r="J6470">
        <v>2</v>
      </c>
      <c r="K6470" t="str">
        <f>IF(tickets_dataset[[#This Row],[status]] = "Closed", "Yes","No")</f>
        <v>Yes</v>
      </c>
      <c r="L6470" s="2">
        <f t="shared" si="404"/>
        <v>24</v>
      </c>
      <c r="M6470" t="str">
        <f t="shared" si="405"/>
        <v>No</v>
      </c>
      <c r="N6470" t="str">
        <f t="shared" si="406"/>
        <v>Mar</v>
      </c>
      <c r="O6470" s="2">
        <f t="shared" si="407"/>
        <v>1</v>
      </c>
      <c r="P6470" t="str">
        <f>VLOOKUP(G6470,Agents!A:E,4,FALSE)</f>
        <v>Team3</v>
      </c>
      <c r="Q6470" t="str">
        <f>VLOOKUP(G6470,Agents!A:E,5,FALSE)</f>
        <v>Mid</v>
      </c>
      <c r="R6470" t="str">
        <f>VLOOKUP(G6470,Agents!A:E,2,FALSE)</f>
        <v>Night</v>
      </c>
    </row>
    <row r="6471" spans="1:18" x14ac:dyDescent="0.35">
      <c r="A6471" t="s">
        <v>10173</v>
      </c>
      <c r="B6471" t="s">
        <v>8349</v>
      </c>
      <c r="C6471" t="s">
        <v>50</v>
      </c>
      <c r="D6471" t="s">
        <v>38</v>
      </c>
      <c r="E6471" s="1">
        <v>46084.575694444444</v>
      </c>
      <c r="F6471" s="1">
        <v>46084.950694444444</v>
      </c>
      <c r="G6471" t="s">
        <v>77</v>
      </c>
      <c r="H6471" t="s">
        <v>15</v>
      </c>
      <c r="I6471" t="s">
        <v>16</v>
      </c>
      <c r="J6471">
        <v>4</v>
      </c>
      <c r="K6471" t="str">
        <f>IF(tickets_dataset[[#This Row],[status]] = "Closed", "Yes","No")</f>
        <v>Yes</v>
      </c>
      <c r="L6471" s="2">
        <f t="shared" si="404"/>
        <v>9</v>
      </c>
      <c r="M6471" t="str">
        <f t="shared" si="405"/>
        <v>No</v>
      </c>
      <c r="N6471" t="str">
        <f t="shared" si="406"/>
        <v>Mar</v>
      </c>
      <c r="O6471" s="2">
        <f t="shared" si="407"/>
        <v>0.375</v>
      </c>
      <c r="P6471" t="str">
        <f>VLOOKUP(G6471,Agents!A:E,4,FALSE)</f>
        <v>Team5</v>
      </c>
      <c r="Q6471" t="str">
        <f>VLOOKUP(G6471,Agents!A:E,5,FALSE)</f>
        <v>Junior</v>
      </c>
      <c r="R6471" t="str">
        <f>VLOOKUP(G6471,Agents!A:E,2,FALSE)</f>
        <v>Evening</v>
      </c>
    </row>
    <row r="6472" spans="1:18" x14ac:dyDescent="0.35">
      <c r="A6472" t="s">
        <v>10174</v>
      </c>
      <c r="B6472" t="s">
        <v>4708</v>
      </c>
      <c r="C6472" t="s">
        <v>76</v>
      </c>
      <c r="D6472" t="s">
        <v>13</v>
      </c>
      <c r="E6472" s="1">
        <v>46036.456944444442</v>
      </c>
      <c r="F6472" s="1">
        <v>46038.040277777778</v>
      </c>
      <c r="G6472" t="s">
        <v>216</v>
      </c>
      <c r="H6472" t="s">
        <v>15</v>
      </c>
      <c r="I6472" t="s">
        <v>16</v>
      </c>
      <c r="J6472">
        <v>4</v>
      </c>
      <c r="K6472" t="str">
        <f>IF(tickets_dataset[[#This Row],[status]] = "Closed", "Yes","No")</f>
        <v>Yes</v>
      </c>
      <c r="L6472" s="2">
        <f t="shared" si="404"/>
        <v>38.000000000058208</v>
      </c>
      <c r="M6472" t="str">
        <f t="shared" si="405"/>
        <v>No</v>
      </c>
      <c r="N6472" t="str">
        <f t="shared" si="406"/>
        <v>Jan</v>
      </c>
      <c r="O6472" s="2">
        <f t="shared" si="407"/>
        <v>1.5833333333357587</v>
      </c>
      <c r="P6472" t="str">
        <f>VLOOKUP(G6472,Agents!A:E,4,FALSE)</f>
        <v>Team5</v>
      </c>
      <c r="Q6472" t="str">
        <f>VLOOKUP(G6472,Agents!A:E,5,FALSE)</f>
        <v>Junior</v>
      </c>
      <c r="R6472" t="str">
        <f>VLOOKUP(G6472,Agents!A:E,2,FALSE)</f>
        <v>Evening</v>
      </c>
    </row>
    <row r="6473" spans="1:18" x14ac:dyDescent="0.35">
      <c r="A6473" t="s">
        <v>10175</v>
      </c>
      <c r="B6473" t="s">
        <v>6355</v>
      </c>
      <c r="C6473" t="s">
        <v>50</v>
      </c>
      <c r="D6473" t="s">
        <v>26</v>
      </c>
      <c r="E6473" s="1">
        <v>46073.512499999997</v>
      </c>
      <c r="F6473" s="1">
        <v>46075.679166666669</v>
      </c>
      <c r="G6473" t="s">
        <v>273</v>
      </c>
      <c r="H6473" t="s">
        <v>15</v>
      </c>
      <c r="I6473" t="s">
        <v>16</v>
      </c>
      <c r="J6473">
        <v>4</v>
      </c>
      <c r="K6473" t="str">
        <f>IF(tickets_dataset[[#This Row],[status]] = "Closed", "Yes","No")</f>
        <v>Yes</v>
      </c>
      <c r="L6473" s="2">
        <f t="shared" si="404"/>
        <v>52.000000000116415</v>
      </c>
      <c r="M6473" t="str">
        <f t="shared" si="405"/>
        <v>Yes</v>
      </c>
      <c r="N6473" t="str">
        <f t="shared" si="406"/>
        <v>Feb</v>
      </c>
      <c r="O6473" s="2">
        <f t="shared" si="407"/>
        <v>2.1666666666715173</v>
      </c>
      <c r="P6473" t="str">
        <f>VLOOKUP(G6473,Agents!A:E,4,FALSE)</f>
        <v>Team3</v>
      </c>
      <c r="Q6473" t="str">
        <f>VLOOKUP(G6473,Agents!A:E,5,FALSE)</f>
        <v>Senior</v>
      </c>
      <c r="R6473" t="str">
        <f>VLOOKUP(G6473,Agents!A:E,2,FALSE)</f>
        <v>Evening</v>
      </c>
    </row>
    <row r="6474" spans="1:18" x14ac:dyDescent="0.35">
      <c r="A6474" t="s">
        <v>10176</v>
      </c>
      <c r="B6474" t="s">
        <v>3311</v>
      </c>
      <c r="C6474" t="s">
        <v>50</v>
      </c>
      <c r="D6474" t="s">
        <v>26</v>
      </c>
      <c r="E6474" s="1">
        <v>46033.476388888892</v>
      </c>
      <c r="F6474" s="1">
        <v>46034.93472222222</v>
      </c>
      <c r="G6474" t="s">
        <v>23</v>
      </c>
      <c r="H6474" t="s">
        <v>15</v>
      </c>
      <c r="I6474" t="s">
        <v>16</v>
      </c>
      <c r="J6474">
        <v>5</v>
      </c>
      <c r="K6474" t="str">
        <f>IF(tickets_dataset[[#This Row],[status]] = "Closed", "Yes","No")</f>
        <v>Yes</v>
      </c>
      <c r="L6474" s="2">
        <f t="shared" si="404"/>
        <v>34.999999999883585</v>
      </c>
      <c r="M6474" t="str">
        <f t="shared" si="405"/>
        <v>No</v>
      </c>
      <c r="N6474" t="str">
        <f t="shared" si="406"/>
        <v>Jan</v>
      </c>
      <c r="O6474" s="2">
        <f t="shared" si="407"/>
        <v>1.4583333333284827</v>
      </c>
      <c r="P6474" t="str">
        <f>VLOOKUP(G6474,Agents!A:E,4,FALSE)</f>
        <v>Team3</v>
      </c>
      <c r="Q6474" t="str">
        <f>VLOOKUP(G6474,Agents!A:E,5,FALSE)</f>
        <v>Senior</v>
      </c>
      <c r="R6474" t="str">
        <f>VLOOKUP(G6474,Agents!A:E,2,FALSE)</f>
        <v>Evening</v>
      </c>
    </row>
    <row r="6475" spans="1:18" x14ac:dyDescent="0.35">
      <c r="A6475" t="s">
        <v>10177</v>
      </c>
      <c r="B6475" t="s">
        <v>1802</v>
      </c>
      <c r="C6475" t="s">
        <v>34</v>
      </c>
      <c r="D6475" t="s">
        <v>38</v>
      </c>
      <c r="E6475" s="1">
        <v>46066.682638888888</v>
      </c>
      <c r="F6475" s="1">
        <v>46069.765972222223</v>
      </c>
      <c r="G6475" t="s">
        <v>73</v>
      </c>
      <c r="H6475" t="s">
        <v>15</v>
      </c>
      <c r="I6475" t="s">
        <v>16</v>
      </c>
      <c r="J6475">
        <v>4</v>
      </c>
      <c r="K6475" t="str">
        <f>IF(tickets_dataset[[#This Row],[status]] = "Closed", "Yes","No")</f>
        <v>Yes</v>
      </c>
      <c r="L6475" s="2">
        <f t="shared" si="404"/>
        <v>74.000000000058208</v>
      </c>
      <c r="M6475" t="str">
        <f t="shared" si="405"/>
        <v>Yes</v>
      </c>
      <c r="N6475" t="str">
        <f t="shared" si="406"/>
        <v>Feb</v>
      </c>
      <c r="O6475" s="2">
        <f t="shared" si="407"/>
        <v>3.0833333333357587</v>
      </c>
      <c r="P6475" t="str">
        <f>VLOOKUP(G6475,Agents!A:E,4,FALSE)</f>
        <v>Team4</v>
      </c>
      <c r="Q6475" t="str">
        <f>VLOOKUP(G6475,Agents!A:E,5,FALSE)</f>
        <v>Senior</v>
      </c>
      <c r="R6475" t="str">
        <f>VLOOKUP(G6475,Agents!A:E,2,FALSE)</f>
        <v>Night</v>
      </c>
    </row>
    <row r="6476" spans="1:18" x14ac:dyDescent="0.35">
      <c r="A6476" t="s">
        <v>10178</v>
      </c>
      <c r="B6476" t="s">
        <v>5364</v>
      </c>
      <c r="C6476" t="s">
        <v>12</v>
      </c>
      <c r="D6476" t="s">
        <v>13</v>
      </c>
      <c r="E6476" s="1">
        <v>46091.433333333334</v>
      </c>
      <c r="F6476" s="1">
        <v>46092.683333333334</v>
      </c>
      <c r="G6476" t="s">
        <v>119</v>
      </c>
      <c r="H6476" t="s">
        <v>15</v>
      </c>
      <c r="I6476" t="s">
        <v>16</v>
      </c>
      <c r="J6476">
        <v>4</v>
      </c>
      <c r="K6476" t="str">
        <f>IF(tickets_dataset[[#This Row],[status]] = "Closed", "Yes","No")</f>
        <v>Yes</v>
      </c>
      <c r="L6476" s="2">
        <f t="shared" si="404"/>
        <v>30</v>
      </c>
      <c r="M6476" t="str">
        <f t="shared" si="405"/>
        <v>No</v>
      </c>
      <c r="N6476" t="str">
        <f t="shared" si="406"/>
        <v>Mar</v>
      </c>
      <c r="O6476" s="2">
        <f t="shared" si="407"/>
        <v>1.25</v>
      </c>
      <c r="P6476" t="str">
        <f>VLOOKUP(G6476,Agents!A:E,4,FALSE)</f>
        <v>Team1</v>
      </c>
      <c r="Q6476" t="str">
        <f>VLOOKUP(G6476,Agents!A:E,5,FALSE)</f>
        <v>Junior</v>
      </c>
      <c r="R6476" t="str">
        <f>VLOOKUP(G6476,Agents!A:E,2,FALSE)</f>
        <v>Morning</v>
      </c>
    </row>
    <row r="6477" spans="1:18" x14ac:dyDescent="0.35">
      <c r="A6477" t="s">
        <v>10179</v>
      </c>
      <c r="B6477" t="s">
        <v>10180</v>
      </c>
      <c r="C6477" t="s">
        <v>34</v>
      </c>
      <c r="D6477" t="s">
        <v>38</v>
      </c>
      <c r="E6477" s="1">
        <v>46025.436111111114</v>
      </c>
      <c r="F6477" s="1">
        <v>46027.019444444442</v>
      </c>
      <c r="G6477" t="s">
        <v>344</v>
      </c>
      <c r="H6477" t="s">
        <v>15</v>
      </c>
      <c r="I6477" t="s">
        <v>16</v>
      </c>
      <c r="J6477">
        <v>4</v>
      </c>
      <c r="K6477" t="str">
        <f>IF(tickets_dataset[[#This Row],[status]] = "Closed", "Yes","No")</f>
        <v>Yes</v>
      </c>
      <c r="L6477" s="2">
        <f t="shared" si="404"/>
        <v>37.999999999883585</v>
      </c>
      <c r="M6477" t="str">
        <f t="shared" si="405"/>
        <v>No</v>
      </c>
      <c r="N6477" t="str">
        <f t="shared" si="406"/>
        <v>Jan</v>
      </c>
      <c r="O6477" s="2">
        <f t="shared" si="407"/>
        <v>1.5833333333284827</v>
      </c>
      <c r="P6477" t="str">
        <f>VLOOKUP(G6477,Agents!A:E,4,FALSE)</f>
        <v>Team4</v>
      </c>
      <c r="Q6477" t="str">
        <f>VLOOKUP(G6477,Agents!A:E,5,FALSE)</f>
        <v>Senior</v>
      </c>
      <c r="R6477" t="str">
        <f>VLOOKUP(G6477,Agents!A:E,2,FALSE)</f>
        <v>Night</v>
      </c>
    </row>
    <row r="6478" spans="1:18" x14ac:dyDescent="0.35">
      <c r="A6478" t="s">
        <v>10181</v>
      </c>
      <c r="B6478" t="s">
        <v>3236</v>
      </c>
      <c r="C6478" t="s">
        <v>12</v>
      </c>
      <c r="D6478" t="s">
        <v>38</v>
      </c>
      <c r="E6478" s="1">
        <v>46105.146527777775</v>
      </c>
      <c r="F6478" s="1">
        <v>46108.979861111111</v>
      </c>
      <c r="G6478" t="s">
        <v>80</v>
      </c>
      <c r="H6478" t="s">
        <v>15</v>
      </c>
      <c r="I6478" t="s">
        <v>16</v>
      </c>
      <c r="J6478">
        <v>5</v>
      </c>
      <c r="K6478" t="str">
        <f>IF(tickets_dataset[[#This Row],[status]] = "Closed", "Yes","No")</f>
        <v>Yes</v>
      </c>
      <c r="L6478" s="2">
        <f t="shared" si="404"/>
        <v>92.000000000058208</v>
      </c>
      <c r="M6478" t="str">
        <f t="shared" si="405"/>
        <v>Yes</v>
      </c>
      <c r="N6478" t="str">
        <f t="shared" si="406"/>
        <v>Mar</v>
      </c>
      <c r="O6478" s="2">
        <f t="shared" si="407"/>
        <v>3.8333333333357587</v>
      </c>
      <c r="P6478" t="str">
        <f>VLOOKUP(G6478,Agents!A:E,4,FALSE)</f>
        <v>Team3</v>
      </c>
      <c r="Q6478" t="str">
        <f>VLOOKUP(G6478,Agents!A:E,5,FALSE)</f>
        <v>Junior</v>
      </c>
      <c r="R6478" t="str">
        <f>VLOOKUP(G6478,Agents!A:E,2,FALSE)</f>
        <v>Evening</v>
      </c>
    </row>
    <row r="6479" spans="1:18" x14ac:dyDescent="0.35">
      <c r="A6479" t="s">
        <v>10182</v>
      </c>
      <c r="B6479" t="s">
        <v>10183</v>
      </c>
      <c r="C6479" t="s">
        <v>34</v>
      </c>
      <c r="D6479" t="s">
        <v>26</v>
      </c>
      <c r="E6479" s="1">
        <v>46083.330555555556</v>
      </c>
      <c r="F6479" s="1">
        <v>46084.205555555556</v>
      </c>
      <c r="G6479" t="s">
        <v>282</v>
      </c>
      <c r="H6479" t="s">
        <v>15</v>
      </c>
      <c r="I6479" t="s">
        <v>16</v>
      </c>
      <c r="J6479">
        <v>4</v>
      </c>
      <c r="K6479" t="str">
        <f>IF(tickets_dataset[[#This Row],[status]] = "Closed", "Yes","No")</f>
        <v>Yes</v>
      </c>
      <c r="L6479" s="2">
        <f t="shared" si="404"/>
        <v>21</v>
      </c>
      <c r="M6479" t="str">
        <f t="shared" si="405"/>
        <v>No</v>
      </c>
      <c r="N6479" t="str">
        <f t="shared" si="406"/>
        <v>Mar</v>
      </c>
      <c r="O6479" s="2">
        <f t="shared" si="407"/>
        <v>0.875</v>
      </c>
      <c r="P6479" t="str">
        <f>VLOOKUP(G6479,Agents!A:E,4,FALSE)</f>
        <v>Team4</v>
      </c>
      <c r="Q6479" t="str">
        <f>VLOOKUP(G6479,Agents!A:E,5,FALSE)</f>
        <v>Mid</v>
      </c>
      <c r="R6479" t="str">
        <f>VLOOKUP(G6479,Agents!A:E,2,FALSE)</f>
        <v>Morning</v>
      </c>
    </row>
    <row r="6480" spans="1:18" x14ac:dyDescent="0.35">
      <c r="A6480" t="s">
        <v>10184</v>
      </c>
      <c r="B6480" t="s">
        <v>6300</v>
      </c>
      <c r="C6480" t="s">
        <v>76</v>
      </c>
      <c r="D6480" t="s">
        <v>38</v>
      </c>
      <c r="E6480" s="1">
        <v>46071.821527777778</v>
      </c>
      <c r="F6480" s="1">
        <v>46072.946527777778</v>
      </c>
      <c r="G6480" t="s">
        <v>56</v>
      </c>
      <c r="H6480" t="s">
        <v>15</v>
      </c>
      <c r="I6480" t="s">
        <v>16</v>
      </c>
      <c r="J6480">
        <v>4</v>
      </c>
      <c r="K6480" t="str">
        <f>IF(tickets_dataset[[#This Row],[status]] = "Closed", "Yes","No")</f>
        <v>Yes</v>
      </c>
      <c r="L6480" s="2">
        <f t="shared" si="404"/>
        <v>27</v>
      </c>
      <c r="M6480" t="str">
        <f t="shared" si="405"/>
        <v>No</v>
      </c>
      <c r="N6480" t="str">
        <f t="shared" si="406"/>
        <v>Feb</v>
      </c>
      <c r="O6480" s="2">
        <f t="shared" si="407"/>
        <v>1.125</v>
      </c>
      <c r="P6480" t="str">
        <f>VLOOKUP(G6480,Agents!A:E,4,FALSE)</f>
        <v>Team1</v>
      </c>
      <c r="Q6480" t="str">
        <f>VLOOKUP(G6480,Agents!A:E,5,FALSE)</f>
        <v>Senior</v>
      </c>
      <c r="R6480" t="str">
        <f>VLOOKUP(G6480,Agents!A:E,2,FALSE)</f>
        <v>Night</v>
      </c>
    </row>
    <row r="6481" spans="1:18" x14ac:dyDescent="0.35">
      <c r="A6481" t="s">
        <v>10185</v>
      </c>
      <c r="B6481" t="s">
        <v>10186</v>
      </c>
      <c r="C6481" t="s">
        <v>50</v>
      </c>
      <c r="D6481" t="s">
        <v>38</v>
      </c>
      <c r="E6481" s="1">
        <v>46103.001388888886</v>
      </c>
      <c r="F6481" s="1">
        <v>46104.043055555558</v>
      </c>
      <c r="G6481" t="s">
        <v>149</v>
      </c>
      <c r="H6481" t="s">
        <v>15</v>
      </c>
      <c r="I6481" t="s">
        <v>16</v>
      </c>
      <c r="J6481">
        <v>5</v>
      </c>
      <c r="K6481" t="str">
        <f>IF(tickets_dataset[[#This Row],[status]] = "Closed", "Yes","No")</f>
        <v>Yes</v>
      </c>
      <c r="L6481" s="2">
        <f t="shared" si="404"/>
        <v>25.000000000116415</v>
      </c>
      <c r="M6481" t="str">
        <f t="shared" si="405"/>
        <v>No</v>
      </c>
      <c r="N6481" t="str">
        <f t="shared" si="406"/>
        <v>Mar</v>
      </c>
      <c r="O6481" s="2">
        <f t="shared" si="407"/>
        <v>1.0416666666715173</v>
      </c>
      <c r="P6481" t="str">
        <f>VLOOKUP(G6481,Agents!A:E,4,FALSE)</f>
        <v>Team3</v>
      </c>
      <c r="Q6481" t="str">
        <f>VLOOKUP(G6481,Agents!A:E,5,FALSE)</f>
        <v>Mid</v>
      </c>
      <c r="R6481" t="str">
        <f>VLOOKUP(G6481,Agents!A:E,2,FALSE)</f>
        <v>Night</v>
      </c>
    </row>
    <row r="6482" spans="1:18" x14ac:dyDescent="0.35">
      <c r="A6482" t="s">
        <v>10187</v>
      </c>
      <c r="B6482" t="s">
        <v>8606</v>
      </c>
      <c r="C6482" t="s">
        <v>34</v>
      </c>
      <c r="D6482" t="s">
        <v>13</v>
      </c>
      <c r="E6482" s="1">
        <v>46107.693749999999</v>
      </c>
      <c r="F6482" s="1">
        <v>46108.23541666667</v>
      </c>
      <c r="G6482" t="s">
        <v>167</v>
      </c>
      <c r="H6482" t="s">
        <v>15</v>
      </c>
      <c r="I6482" t="s">
        <v>68</v>
      </c>
      <c r="J6482">
        <v>4</v>
      </c>
      <c r="K6482" t="str">
        <f>IF(tickets_dataset[[#This Row],[status]] = "Closed", "Yes","No")</f>
        <v>Yes</v>
      </c>
      <c r="L6482" s="2">
        <f t="shared" si="404"/>
        <v>13.000000000116415</v>
      </c>
      <c r="M6482" t="str">
        <f t="shared" si="405"/>
        <v>No</v>
      </c>
      <c r="N6482" t="str">
        <f t="shared" si="406"/>
        <v>Mar</v>
      </c>
      <c r="O6482" s="2">
        <f t="shared" si="407"/>
        <v>0.54166666667151731</v>
      </c>
      <c r="P6482" t="str">
        <f>VLOOKUP(G6482,Agents!A:E,4,FALSE)</f>
        <v>Team3</v>
      </c>
      <c r="Q6482" t="str">
        <f>VLOOKUP(G6482,Agents!A:E,5,FALSE)</f>
        <v>Mid</v>
      </c>
      <c r="R6482" t="str">
        <f>VLOOKUP(G6482,Agents!A:E,2,FALSE)</f>
        <v>Evening</v>
      </c>
    </row>
    <row r="6483" spans="1:18" x14ac:dyDescent="0.35">
      <c r="A6483" t="s">
        <v>10188</v>
      </c>
      <c r="B6483" t="s">
        <v>3011</v>
      </c>
      <c r="C6483" t="s">
        <v>34</v>
      </c>
      <c r="D6483" t="s">
        <v>26</v>
      </c>
      <c r="E6483" s="1">
        <v>46108.32708333333</v>
      </c>
      <c r="F6483" s="1">
        <v>46110.32708333333</v>
      </c>
      <c r="G6483" t="s">
        <v>14</v>
      </c>
      <c r="H6483" t="s">
        <v>132</v>
      </c>
      <c r="I6483" t="s">
        <v>16</v>
      </c>
      <c r="J6483">
        <v>4</v>
      </c>
      <c r="K6483" t="str">
        <f>IF(tickets_dataset[[#This Row],[status]] = "Closed", "Yes","No")</f>
        <v>No</v>
      </c>
      <c r="L6483" s="2">
        <f t="shared" si="404"/>
        <v>48</v>
      </c>
      <c r="M6483" t="str">
        <f t="shared" si="405"/>
        <v>No</v>
      </c>
      <c r="N6483" t="str">
        <f t="shared" si="406"/>
        <v>Mar</v>
      </c>
      <c r="O6483" s="2">
        <f t="shared" si="407"/>
        <v>2</v>
      </c>
      <c r="P6483" t="str">
        <f>VLOOKUP(G6483,Agents!A:E,4,FALSE)</f>
        <v>Team1</v>
      </c>
      <c r="Q6483" t="str">
        <f>VLOOKUP(G6483,Agents!A:E,5,FALSE)</f>
        <v>Senior</v>
      </c>
      <c r="R6483" t="str">
        <f>VLOOKUP(G6483,Agents!A:E,2,FALSE)</f>
        <v>Morning</v>
      </c>
    </row>
    <row r="6484" spans="1:18" x14ac:dyDescent="0.35">
      <c r="A6484" t="s">
        <v>10189</v>
      </c>
      <c r="B6484" t="s">
        <v>2155</v>
      </c>
      <c r="C6484" t="s">
        <v>12</v>
      </c>
      <c r="D6484" t="s">
        <v>38</v>
      </c>
      <c r="E6484" s="1">
        <v>46032.652083333334</v>
      </c>
      <c r="F6484" s="1">
        <v>46033.152083333334</v>
      </c>
      <c r="G6484" t="s">
        <v>216</v>
      </c>
      <c r="H6484" t="s">
        <v>15</v>
      </c>
      <c r="I6484" t="s">
        <v>16</v>
      </c>
      <c r="J6484">
        <v>5</v>
      </c>
      <c r="K6484" t="str">
        <f>IF(tickets_dataset[[#This Row],[status]] = "Closed", "Yes","No")</f>
        <v>Yes</v>
      </c>
      <c r="L6484" s="2">
        <f t="shared" si="404"/>
        <v>12</v>
      </c>
      <c r="M6484" t="str">
        <f t="shared" si="405"/>
        <v>No</v>
      </c>
      <c r="N6484" t="str">
        <f t="shared" si="406"/>
        <v>Jan</v>
      </c>
      <c r="O6484" s="2">
        <f t="shared" si="407"/>
        <v>0.5</v>
      </c>
      <c r="P6484" t="str">
        <f>VLOOKUP(G6484,Agents!A:E,4,FALSE)</f>
        <v>Team5</v>
      </c>
      <c r="Q6484" t="str">
        <f>VLOOKUP(G6484,Agents!A:E,5,FALSE)</f>
        <v>Junior</v>
      </c>
      <c r="R6484" t="str">
        <f>VLOOKUP(G6484,Agents!A:E,2,FALSE)</f>
        <v>Evening</v>
      </c>
    </row>
    <row r="6485" spans="1:18" x14ac:dyDescent="0.35">
      <c r="A6485" t="s">
        <v>10190</v>
      </c>
      <c r="B6485" t="s">
        <v>9042</v>
      </c>
      <c r="C6485" t="s">
        <v>50</v>
      </c>
      <c r="D6485" t="s">
        <v>13</v>
      </c>
      <c r="E6485" s="1">
        <v>46110.768055555556</v>
      </c>
      <c r="F6485" s="1">
        <v>46112.476388888892</v>
      </c>
      <c r="G6485" t="s">
        <v>103</v>
      </c>
      <c r="H6485" t="s">
        <v>15</v>
      </c>
      <c r="I6485" t="s">
        <v>16</v>
      </c>
      <c r="J6485">
        <v>4</v>
      </c>
      <c r="K6485" t="str">
        <f>IF(tickets_dataset[[#This Row],[status]] = "Closed", "Yes","No")</f>
        <v>Yes</v>
      </c>
      <c r="L6485" s="2">
        <f t="shared" si="404"/>
        <v>41.000000000058208</v>
      </c>
      <c r="M6485" t="str">
        <f t="shared" si="405"/>
        <v>No</v>
      </c>
      <c r="N6485" t="str">
        <f t="shared" si="406"/>
        <v>Mar</v>
      </c>
      <c r="O6485" s="2">
        <f t="shared" si="407"/>
        <v>1.7083333333357587</v>
      </c>
      <c r="P6485" t="str">
        <f>VLOOKUP(G6485,Agents!A:E,4,FALSE)</f>
        <v>Team4</v>
      </c>
      <c r="Q6485" t="str">
        <f>VLOOKUP(G6485,Agents!A:E,5,FALSE)</f>
        <v>Senior</v>
      </c>
      <c r="R6485" t="str">
        <f>VLOOKUP(G6485,Agents!A:E,2,FALSE)</f>
        <v>Night</v>
      </c>
    </row>
    <row r="6486" spans="1:18" x14ac:dyDescent="0.35">
      <c r="A6486" t="s">
        <v>10191</v>
      </c>
      <c r="B6486" t="s">
        <v>10192</v>
      </c>
      <c r="C6486" t="s">
        <v>76</v>
      </c>
      <c r="D6486" t="s">
        <v>26</v>
      </c>
      <c r="E6486" s="1">
        <v>46054.20416666667</v>
      </c>
      <c r="F6486" s="1">
        <v>46054.870833333334</v>
      </c>
      <c r="G6486" t="s">
        <v>422</v>
      </c>
      <c r="H6486" t="s">
        <v>15</v>
      </c>
      <c r="I6486" t="s">
        <v>16</v>
      </c>
      <c r="J6486">
        <v>5</v>
      </c>
      <c r="K6486" t="str">
        <f>IF(tickets_dataset[[#This Row],[status]] = "Closed", "Yes","No")</f>
        <v>Yes</v>
      </c>
      <c r="L6486" s="2">
        <f t="shared" si="404"/>
        <v>15.999999999941792</v>
      </c>
      <c r="M6486" t="str">
        <f t="shared" si="405"/>
        <v>No</v>
      </c>
      <c r="N6486" t="str">
        <f t="shared" si="406"/>
        <v>Feb</v>
      </c>
      <c r="O6486" s="2">
        <f t="shared" si="407"/>
        <v>0.66666666666424135</v>
      </c>
      <c r="P6486" t="str">
        <f>VLOOKUP(G6486,Agents!A:E,4,FALSE)</f>
        <v>Team5</v>
      </c>
      <c r="Q6486" t="str">
        <f>VLOOKUP(G6486,Agents!A:E,5,FALSE)</f>
        <v>Mid</v>
      </c>
      <c r="R6486" t="str">
        <f>VLOOKUP(G6486,Agents!A:E,2,FALSE)</f>
        <v>Evening</v>
      </c>
    </row>
    <row r="6487" spans="1:18" x14ac:dyDescent="0.35">
      <c r="A6487" t="s">
        <v>10193</v>
      </c>
      <c r="B6487" t="s">
        <v>4681</v>
      </c>
      <c r="C6487" t="s">
        <v>12</v>
      </c>
      <c r="D6487" t="s">
        <v>38</v>
      </c>
      <c r="E6487" s="1">
        <v>46061.972916666666</v>
      </c>
      <c r="F6487" s="1">
        <v>46062.931250000001</v>
      </c>
      <c r="G6487" t="s">
        <v>23</v>
      </c>
      <c r="H6487" t="s">
        <v>28</v>
      </c>
      <c r="I6487" t="s">
        <v>16</v>
      </c>
      <c r="J6487">
        <v>4</v>
      </c>
      <c r="K6487" t="str">
        <f>IF(tickets_dataset[[#This Row],[status]] = "Closed", "Yes","No")</f>
        <v>No</v>
      </c>
      <c r="L6487" s="2">
        <f t="shared" si="404"/>
        <v>23.000000000058208</v>
      </c>
      <c r="M6487" t="str">
        <f t="shared" si="405"/>
        <v>No</v>
      </c>
      <c r="N6487" t="str">
        <f t="shared" si="406"/>
        <v>Feb</v>
      </c>
      <c r="O6487" s="2">
        <f t="shared" si="407"/>
        <v>0.95833333333575865</v>
      </c>
      <c r="P6487" t="str">
        <f>VLOOKUP(G6487,Agents!A:E,4,FALSE)</f>
        <v>Team3</v>
      </c>
      <c r="Q6487" t="str">
        <f>VLOOKUP(G6487,Agents!A:E,5,FALSE)</f>
        <v>Senior</v>
      </c>
      <c r="R6487" t="str">
        <f>VLOOKUP(G6487,Agents!A:E,2,FALSE)</f>
        <v>Evening</v>
      </c>
    </row>
    <row r="6488" spans="1:18" x14ac:dyDescent="0.35">
      <c r="A6488" t="s">
        <v>10194</v>
      </c>
      <c r="B6488" t="s">
        <v>10195</v>
      </c>
      <c r="C6488" t="s">
        <v>22</v>
      </c>
      <c r="D6488" t="s">
        <v>38</v>
      </c>
      <c r="E6488" s="1">
        <v>46049.765972222223</v>
      </c>
      <c r="F6488" s="1">
        <v>46052.515972222223</v>
      </c>
      <c r="G6488" t="s">
        <v>128</v>
      </c>
      <c r="H6488" t="s">
        <v>15</v>
      </c>
      <c r="I6488" t="s">
        <v>16</v>
      </c>
      <c r="J6488">
        <v>4</v>
      </c>
      <c r="K6488" t="str">
        <f>IF(tickets_dataset[[#This Row],[status]] = "Closed", "Yes","No")</f>
        <v>Yes</v>
      </c>
      <c r="L6488" s="2">
        <f t="shared" si="404"/>
        <v>66</v>
      </c>
      <c r="M6488" t="str">
        <f t="shared" si="405"/>
        <v>Yes</v>
      </c>
      <c r="N6488" t="str">
        <f t="shared" si="406"/>
        <v>Jan</v>
      </c>
      <c r="O6488" s="2">
        <f t="shared" si="407"/>
        <v>2.75</v>
      </c>
      <c r="P6488" t="str">
        <f>VLOOKUP(G6488,Agents!A:E,4,FALSE)</f>
        <v>Team4</v>
      </c>
      <c r="Q6488" t="str">
        <f>VLOOKUP(G6488,Agents!A:E,5,FALSE)</f>
        <v>Mid</v>
      </c>
      <c r="R6488" t="str">
        <f>VLOOKUP(G6488,Agents!A:E,2,FALSE)</f>
        <v>Night</v>
      </c>
    </row>
    <row r="6489" spans="1:18" x14ac:dyDescent="0.35">
      <c r="A6489" t="s">
        <v>10196</v>
      </c>
      <c r="B6489" t="s">
        <v>3047</v>
      </c>
      <c r="C6489" t="s">
        <v>76</v>
      </c>
      <c r="D6489" t="s">
        <v>38</v>
      </c>
      <c r="E6489" s="1">
        <v>46048.781944444447</v>
      </c>
      <c r="F6489" s="1">
        <v>46052.656944444447</v>
      </c>
      <c r="G6489" t="s">
        <v>170</v>
      </c>
      <c r="H6489" t="s">
        <v>15</v>
      </c>
      <c r="I6489" t="s">
        <v>16</v>
      </c>
      <c r="J6489">
        <v>4</v>
      </c>
      <c r="K6489" t="str">
        <f>IF(tickets_dataset[[#This Row],[status]] = "Closed", "Yes","No")</f>
        <v>Yes</v>
      </c>
      <c r="L6489" s="2">
        <f t="shared" si="404"/>
        <v>93</v>
      </c>
      <c r="M6489" t="str">
        <f t="shared" si="405"/>
        <v>Yes</v>
      </c>
      <c r="N6489" t="str">
        <f t="shared" si="406"/>
        <v>Jan</v>
      </c>
      <c r="O6489" s="2">
        <f t="shared" si="407"/>
        <v>3.875</v>
      </c>
      <c r="P6489" t="str">
        <f>VLOOKUP(G6489,Agents!A:E,4,FALSE)</f>
        <v>Team5</v>
      </c>
      <c r="Q6489" t="str">
        <f>VLOOKUP(G6489,Agents!A:E,5,FALSE)</f>
        <v>Junior</v>
      </c>
      <c r="R6489" t="str">
        <f>VLOOKUP(G6489,Agents!A:E,2,FALSE)</f>
        <v>Night</v>
      </c>
    </row>
    <row r="6490" spans="1:18" x14ac:dyDescent="0.35">
      <c r="A6490" t="s">
        <v>10197</v>
      </c>
      <c r="B6490" t="s">
        <v>6703</v>
      </c>
      <c r="C6490" t="s">
        <v>12</v>
      </c>
      <c r="D6490" t="s">
        <v>38</v>
      </c>
      <c r="E6490" s="1">
        <v>46061.765972222223</v>
      </c>
      <c r="F6490" s="1">
        <v>46065.265972222223</v>
      </c>
      <c r="G6490" t="s">
        <v>128</v>
      </c>
      <c r="H6490" t="s">
        <v>132</v>
      </c>
      <c r="I6490" t="s">
        <v>16</v>
      </c>
      <c r="J6490">
        <v>3</v>
      </c>
      <c r="K6490" t="str">
        <f>IF(tickets_dataset[[#This Row],[status]] = "Closed", "Yes","No")</f>
        <v>No</v>
      </c>
      <c r="L6490" s="2">
        <f t="shared" si="404"/>
        <v>84</v>
      </c>
      <c r="M6490" t="str">
        <f t="shared" si="405"/>
        <v>Yes</v>
      </c>
      <c r="N6490" t="str">
        <f t="shared" si="406"/>
        <v>Feb</v>
      </c>
      <c r="O6490" s="2">
        <f t="shared" si="407"/>
        <v>3.5</v>
      </c>
      <c r="P6490" t="str">
        <f>VLOOKUP(G6490,Agents!A:E,4,FALSE)</f>
        <v>Team4</v>
      </c>
      <c r="Q6490" t="str">
        <f>VLOOKUP(G6490,Agents!A:E,5,FALSE)</f>
        <v>Mid</v>
      </c>
      <c r="R6490" t="str">
        <f>VLOOKUP(G6490,Agents!A:E,2,FALSE)</f>
        <v>Night</v>
      </c>
    </row>
    <row r="6491" spans="1:18" x14ac:dyDescent="0.35">
      <c r="A6491" t="s">
        <v>10198</v>
      </c>
      <c r="B6491" t="s">
        <v>4862</v>
      </c>
      <c r="C6491" t="s">
        <v>12</v>
      </c>
      <c r="D6491" t="s">
        <v>13</v>
      </c>
      <c r="E6491" s="1">
        <v>46072.504166666666</v>
      </c>
      <c r="F6491" s="1">
        <v>46073.29583333333</v>
      </c>
      <c r="G6491" t="s">
        <v>156</v>
      </c>
      <c r="H6491" t="s">
        <v>15</v>
      </c>
      <c r="I6491" t="s">
        <v>16</v>
      </c>
      <c r="J6491">
        <v>4</v>
      </c>
      <c r="K6491" t="str">
        <f>IF(tickets_dataset[[#This Row],[status]] = "Closed", "Yes","No")</f>
        <v>Yes</v>
      </c>
      <c r="L6491" s="2">
        <f t="shared" si="404"/>
        <v>18.999999999941792</v>
      </c>
      <c r="M6491" t="str">
        <f t="shared" si="405"/>
        <v>No</v>
      </c>
      <c r="N6491" t="str">
        <f t="shared" si="406"/>
        <v>Feb</v>
      </c>
      <c r="O6491" s="2">
        <f t="shared" si="407"/>
        <v>0.79166666666424135</v>
      </c>
      <c r="P6491" t="str">
        <f>VLOOKUP(G6491,Agents!A:E,4,FALSE)</f>
        <v>Team3</v>
      </c>
      <c r="Q6491" t="str">
        <f>VLOOKUP(G6491,Agents!A:E,5,FALSE)</f>
        <v>Mid</v>
      </c>
      <c r="R6491" t="str">
        <f>VLOOKUP(G6491,Agents!A:E,2,FALSE)</f>
        <v>Evening</v>
      </c>
    </row>
    <row r="6492" spans="1:18" x14ac:dyDescent="0.35">
      <c r="A6492" t="s">
        <v>10199</v>
      </c>
      <c r="B6492" t="s">
        <v>10200</v>
      </c>
      <c r="C6492" t="s">
        <v>12</v>
      </c>
      <c r="D6492" t="s">
        <v>26</v>
      </c>
      <c r="E6492" s="1">
        <v>46025.520138888889</v>
      </c>
      <c r="F6492" s="1">
        <v>46027.353472222225</v>
      </c>
      <c r="G6492" t="s">
        <v>86</v>
      </c>
      <c r="H6492" t="s">
        <v>15</v>
      </c>
      <c r="I6492" t="s">
        <v>16</v>
      </c>
      <c r="J6492">
        <v>4</v>
      </c>
      <c r="K6492" t="str">
        <f>IF(tickets_dataset[[#This Row],[status]] = "Closed", "Yes","No")</f>
        <v>Yes</v>
      </c>
      <c r="L6492" s="2">
        <f t="shared" si="404"/>
        <v>44.000000000058208</v>
      </c>
      <c r="M6492" t="str">
        <f t="shared" si="405"/>
        <v>No</v>
      </c>
      <c r="N6492" t="str">
        <f t="shared" si="406"/>
        <v>Jan</v>
      </c>
      <c r="O6492" s="2">
        <f t="shared" si="407"/>
        <v>1.8333333333357587</v>
      </c>
      <c r="P6492" t="str">
        <f>VLOOKUP(G6492,Agents!A:E,4,FALSE)</f>
        <v>Team1</v>
      </c>
      <c r="Q6492" t="str">
        <f>VLOOKUP(G6492,Agents!A:E,5,FALSE)</f>
        <v>Mid</v>
      </c>
      <c r="R6492" t="str">
        <f>VLOOKUP(G6492,Agents!A:E,2,FALSE)</f>
        <v>Morning</v>
      </c>
    </row>
    <row r="6493" spans="1:18" x14ac:dyDescent="0.35">
      <c r="A6493" t="s">
        <v>10201</v>
      </c>
      <c r="B6493" t="s">
        <v>10202</v>
      </c>
      <c r="C6493" t="s">
        <v>76</v>
      </c>
      <c r="D6493" t="s">
        <v>38</v>
      </c>
      <c r="E6493" s="1">
        <v>46091.067361111112</v>
      </c>
      <c r="F6493" s="1">
        <v>46091.984027777777</v>
      </c>
      <c r="G6493" t="s">
        <v>149</v>
      </c>
      <c r="H6493" t="s">
        <v>15</v>
      </c>
      <c r="I6493" t="s">
        <v>16</v>
      </c>
      <c r="J6493">
        <v>4</v>
      </c>
      <c r="K6493" t="str">
        <f>IF(tickets_dataset[[#This Row],[status]] = "Closed", "Yes","No")</f>
        <v>Yes</v>
      </c>
      <c r="L6493" s="2">
        <f t="shared" si="404"/>
        <v>21.999999999941792</v>
      </c>
      <c r="M6493" t="str">
        <f t="shared" si="405"/>
        <v>No</v>
      </c>
      <c r="N6493" t="str">
        <f t="shared" si="406"/>
        <v>Mar</v>
      </c>
      <c r="O6493" s="2">
        <f t="shared" si="407"/>
        <v>0.91666666666424135</v>
      </c>
      <c r="P6493" t="str">
        <f>VLOOKUP(G6493,Agents!A:E,4,FALSE)</f>
        <v>Team3</v>
      </c>
      <c r="Q6493" t="str">
        <f>VLOOKUP(G6493,Agents!A:E,5,FALSE)</f>
        <v>Mid</v>
      </c>
      <c r="R6493" t="str">
        <f>VLOOKUP(G6493,Agents!A:E,2,FALSE)</f>
        <v>Night</v>
      </c>
    </row>
    <row r="6494" spans="1:18" x14ac:dyDescent="0.35">
      <c r="A6494" t="s">
        <v>10203</v>
      </c>
      <c r="B6494" t="s">
        <v>10204</v>
      </c>
      <c r="C6494" t="s">
        <v>76</v>
      </c>
      <c r="D6494" t="s">
        <v>13</v>
      </c>
      <c r="E6494" s="1">
        <v>46048.923611111109</v>
      </c>
      <c r="F6494" s="1">
        <v>46050.673611111109</v>
      </c>
      <c r="G6494" t="s">
        <v>167</v>
      </c>
      <c r="H6494" t="s">
        <v>15</v>
      </c>
      <c r="I6494" t="s">
        <v>16</v>
      </c>
      <c r="J6494">
        <v>4</v>
      </c>
      <c r="K6494" t="str">
        <f>IF(tickets_dataset[[#This Row],[status]] = "Closed", "Yes","No")</f>
        <v>Yes</v>
      </c>
      <c r="L6494" s="2">
        <f t="shared" si="404"/>
        <v>42</v>
      </c>
      <c r="M6494" t="str">
        <f t="shared" si="405"/>
        <v>No</v>
      </c>
      <c r="N6494" t="str">
        <f t="shared" si="406"/>
        <v>Jan</v>
      </c>
      <c r="O6494" s="2">
        <f t="shared" si="407"/>
        <v>1.75</v>
      </c>
      <c r="P6494" t="str">
        <f>VLOOKUP(G6494,Agents!A:E,4,FALSE)</f>
        <v>Team3</v>
      </c>
      <c r="Q6494" t="str">
        <f>VLOOKUP(G6494,Agents!A:E,5,FALSE)</f>
        <v>Mid</v>
      </c>
      <c r="R6494" t="str">
        <f>VLOOKUP(G6494,Agents!A:E,2,FALSE)</f>
        <v>Evening</v>
      </c>
    </row>
    <row r="6495" spans="1:18" x14ac:dyDescent="0.35">
      <c r="A6495" t="s">
        <v>10205</v>
      </c>
      <c r="B6495" t="s">
        <v>4345</v>
      </c>
      <c r="C6495" t="s">
        <v>22</v>
      </c>
      <c r="D6495" t="s">
        <v>38</v>
      </c>
      <c r="E6495" s="1">
        <v>46091.563194444447</v>
      </c>
      <c r="F6495" s="1">
        <v>46095.021527777775</v>
      </c>
      <c r="G6495" t="s">
        <v>199</v>
      </c>
      <c r="H6495" t="s">
        <v>15</v>
      </c>
      <c r="I6495" t="s">
        <v>68</v>
      </c>
      <c r="J6495">
        <v>2</v>
      </c>
      <c r="K6495" t="str">
        <f>IF(tickets_dataset[[#This Row],[status]] = "Closed", "Yes","No")</f>
        <v>Yes</v>
      </c>
      <c r="L6495" s="2">
        <f t="shared" si="404"/>
        <v>82.999999999883585</v>
      </c>
      <c r="M6495" t="str">
        <f t="shared" si="405"/>
        <v>Yes</v>
      </c>
      <c r="N6495" t="str">
        <f t="shared" si="406"/>
        <v>Mar</v>
      </c>
      <c r="O6495" s="2">
        <f t="shared" si="407"/>
        <v>3.4583333333284827</v>
      </c>
      <c r="P6495" t="str">
        <f>VLOOKUP(G6495,Agents!A:E,4,FALSE)</f>
        <v>Team1</v>
      </c>
      <c r="Q6495" t="str">
        <f>VLOOKUP(G6495,Agents!A:E,5,FALSE)</f>
        <v>Junior</v>
      </c>
      <c r="R6495" t="str">
        <f>VLOOKUP(G6495,Agents!A:E,2,FALSE)</f>
        <v>Morning</v>
      </c>
    </row>
    <row r="6496" spans="1:18" x14ac:dyDescent="0.35">
      <c r="A6496" t="s">
        <v>10206</v>
      </c>
      <c r="B6496" t="s">
        <v>10207</v>
      </c>
      <c r="C6496" t="s">
        <v>34</v>
      </c>
      <c r="D6496" t="s">
        <v>38</v>
      </c>
      <c r="E6496" s="1">
        <v>46027.164583333331</v>
      </c>
      <c r="F6496" s="1">
        <v>46030.539583333331</v>
      </c>
      <c r="G6496" t="s">
        <v>39</v>
      </c>
      <c r="H6496" t="s">
        <v>15</v>
      </c>
      <c r="I6496" t="s">
        <v>16</v>
      </c>
      <c r="J6496">
        <v>4</v>
      </c>
      <c r="K6496" t="str">
        <f>IF(tickets_dataset[[#This Row],[status]] = "Closed", "Yes","No")</f>
        <v>Yes</v>
      </c>
      <c r="L6496" s="2">
        <f t="shared" si="404"/>
        <v>81</v>
      </c>
      <c r="M6496" t="str">
        <f t="shared" si="405"/>
        <v>Yes</v>
      </c>
      <c r="N6496" t="str">
        <f t="shared" si="406"/>
        <v>Jan</v>
      </c>
      <c r="O6496" s="2">
        <f t="shared" si="407"/>
        <v>3.375</v>
      </c>
      <c r="P6496" t="str">
        <f>VLOOKUP(G6496,Agents!A:E,4,FALSE)</f>
        <v>Team3</v>
      </c>
      <c r="Q6496" t="str">
        <f>VLOOKUP(G6496,Agents!A:E,5,FALSE)</f>
        <v>Mid</v>
      </c>
      <c r="R6496" t="str">
        <f>VLOOKUP(G6496,Agents!A:E,2,FALSE)</f>
        <v>Night</v>
      </c>
    </row>
    <row r="6497" spans="1:18" x14ac:dyDescent="0.35">
      <c r="A6497" t="s">
        <v>10208</v>
      </c>
      <c r="B6497" t="s">
        <v>10209</v>
      </c>
      <c r="C6497" t="s">
        <v>22</v>
      </c>
      <c r="D6497" t="s">
        <v>13</v>
      </c>
      <c r="E6497" s="1">
        <v>46101.861111111109</v>
      </c>
      <c r="F6497" s="1">
        <v>46102.944444444445</v>
      </c>
      <c r="G6497" t="s">
        <v>357</v>
      </c>
      <c r="H6497" t="s">
        <v>15</v>
      </c>
      <c r="I6497" t="s">
        <v>68</v>
      </c>
      <c r="J6497">
        <v>5</v>
      </c>
      <c r="K6497" t="str">
        <f>IF(tickets_dataset[[#This Row],[status]] = "Closed", "Yes","No")</f>
        <v>Yes</v>
      </c>
      <c r="L6497" s="2">
        <f t="shared" si="404"/>
        <v>26.000000000058208</v>
      </c>
      <c r="M6497" t="str">
        <f t="shared" si="405"/>
        <v>No</v>
      </c>
      <c r="N6497" t="str">
        <f t="shared" si="406"/>
        <v>Mar</v>
      </c>
      <c r="O6497" s="2">
        <f t="shared" si="407"/>
        <v>1.0833333333357587</v>
      </c>
      <c r="P6497" t="str">
        <f>VLOOKUP(G6497,Agents!A:E,4,FALSE)</f>
        <v>Team1</v>
      </c>
      <c r="Q6497" t="str">
        <f>VLOOKUP(G6497,Agents!A:E,5,FALSE)</f>
        <v>Mid</v>
      </c>
      <c r="R6497" t="str">
        <f>VLOOKUP(G6497,Agents!A:E,2,FALSE)</f>
        <v>Morning</v>
      </c>
    </row>
    <row r="6498" spans="1:18" x14ac:dyDescent="0.35">
      <c r="A6498" t="s">
        <v>10210</v>
      </c>
      <c r="B6498" t="s">
        <v>10211</v>
      </c>
      <c r="C6498" t="s">
        <v>50</v>
      </c>
      <c r="D6498" t="s">
        <v>13</v>
      </c>
      <c r="E6498" s="1">
        <v>46035.102777777778</v>
      </c>
      <c r="F6498" s="1">
        <v>46036.019444444442</v>
      </c>
      <c r="G6498" t="s">
        <v>119</v>
      </c>
      <c r="H6498" t="s">
        <v>132</v>
      </c>
      <c r="I6498" t="s">
        <v>16</v>
      </c>
      <c r="J6498">
        <v>4</v>
      </c>
      <c r="K6498" t="str">
        <f>IF(tickets_dataset[[#This Row],[status]] = "Closed", "Yes","No")</f>
        <v>No</v>
      </c>
      <c r="L6498" s="2">
        <f t="shared" si="404"/>
        <v>21.999999999941792</v>
      </c>
      <c r="M6498" t="str">
        <f t="shared" si="405"/>
        <v>No</v>
      </c>
      <c r="N6498" t="str">
        <f t="shared" si="406"/>
        <v>Jan</v>
      </c>
      <c r="O6498" s="2">
        <f t="shared" si="407"/>
        <v>0.91666666666424135</v>
      </c>
      <c r="P6498" t="str">
        <f>VLOOKUP(G6498,Agents!A:E,4,FALSE)</f>
        <v>Team1</v>
      </c>
      <c r="Q6498" t="str">
        <f>VLOOKUP(G6498,Agents!A:E,5,FALSE)</f>
        <v>Junior</v>
      </c>
      <c r="R6498" t="str">
        <f>VLOOKUP(G6498,Agents!A:E,2,FALSE)</f>
        <v>Morning</v>
      </c>
    </row>
    <row r="6499" spans="1:18" x14ac:dyDescent="0.35">
      <c r="A6499" t="s">
        <v>10212</v>
      </c>
      <c r="B6499" t="s">
        <v>5692</v>
      </c>
      <c r="C6499" t="s">
        <v>34</v>
      </c>
      <c r="D6499" t="s">
        <v>38</v>
      </c>
      <c r="E6499" s="1">
        <v>46069.953472222223</v>
      </c>
      <c r="F6499" s="1">
        <v>46070.328472222223</v>
      </c>
      <c r="G6499" t="s">
        <v>131</v>
      </c>
      <c r="H6499" t="s">
        <v>15</v>
      </c>
      <c r="I6499" t="s">
        <v>16</v>
      </c>
      <c r="J6499">
        <v>3</v>
      </c>
      <c r="K6499" t="str">
        <f>IF(tickets_dataset[[#This Row],[status]] = "Closed", "Yes","No")</f>
        <v>Yes</v>
      </c>
      <c r="L6499" s="2">
        <f t="shared" si="404"/>
        <v>9</v>
      </c>
      <c r="M6499" t="str">
        <f t="shared" si="405"/>
        <v>No</v>
      </c>
      <c r="N6499" t="str">
        <f t="shared" si="406"/>
        <v>Feb</v>
      </c>
      <c r="O6499" s="2">
        <f t="shared" si="407"/>
        <v>0.375</v>
      </c>
      <c r="P6499" t="str">
        <f>VLOOKUP(G6499,Agents!A:E,4,FALSE)</f>
        <v>Team4</v>
      </c>
      <c r="Q6499" t="str">
        <f>VLOOKUP(G6499,Agents!A:E,5,FALSE)</f>
        <v>Junior</v>
      </c>
      <c r="R6499" t="str">
        <f>VLOOKUP(G6499,Agents!A:E,2,FALSE)</f>
        <v>Night</v>
      </c>
    </row>
    <row r="6500" spans="1:18" x14ac:dyDescent="0.35">
      <c r="A6500" t="s">
        <v>10213</v>
      </c>
      <c r="B6500" t="s">
        <v>10214</v>
      </c>
      <c r="C6500" t="s">
        <v>34</v>
      </c>
      <c r="D6500" t="s">
        <v>13</v>
      </c>
      <c r="E6500" s="1">
        <v>46065.427777777775</v>
      </c>
      <c r="F6500" s="1">
        <v>46066.761111111111</v>
      </c>
      <c r="G6500" t="s">
        <v>110</v>
      </c>
      <c r="H6500" t="s">
        <v>15</v>
      </c>
      <c r="I6500" t="s">
        <v>16</v>
      </c>
      <c r="J6500">
        <v>3</v>
      </c>
      <c r="K6500" t="str">
        <f>IF(tickets_dataset[[#This Row],[status]] = "Closed", "Yes","No")</f>
        <v>Yes</v>
      </c>
      <c r="L6500" s="2">
        <f t="shared" si="404"/>
        <v>32.000000000058208</v>
      </c>
      <c r="M6500" t="str">
        <f t="shared" si="405"/>
        <v>No</v>
      </c>
      <c r="N6500" t="str">
        <f t="shared" si="406"/>
        <v>Feb</v>
      </c>
      <c r="O6500" s="2">
        <f t="shared" si="407"/>
        <v>1.3333333333357587</v>
      </c>
      <c r="P6500" t="str">
        <f>VLOOKUP(G6500,Agents!A:E,4,FALSE)</f>
        <v>Team4</v>
      </c>
      <c r="Q6500" t="str">
        <f>VLOOKUP(G6500,Agents!A:E,5,FALSE)</f>
        <v>Junior</v>
      </c>
      <c r="R6500" t="str">
        <f>VLOOKUP(G6500,Agents!A:E,2,FALSE)</f>
        <v>Morning</v>
      </c>
    </row>
    <row r="6501" spans="1:18" x14ac:dyDescent="0.35">
      <c r="A6501" t="s">
        <v>10215</v>
      </c>
      <c r="B6501" t="s">
        <v>8418</v>
      </c>
      <c r="C6501" t="s">
        <v>22</v>
      </c>
      <c r="D6501" t="s">
        <v>26</v>
      </c>
      <c r="E6501" s="1">
        <v>46086.267361111109</v>
      </c>
      <c r="F6501" s="1">
        <v>46087.684027777781</v>
      </c>
      <c r="G6501" t="s">
        <v>39</v>
      </c>
      <c r="H6501" t="s">
        <v>15</v>
      </c>
      <c r="I6501" t="s">
        <v>16</v>
      </c>
      <c r="J6501">
        <v>4</v>
      </c>
      <c r="K6501" t="str">
        <f>IF(tickets_dataset[[#This Row],[status]] = "Closed", "Yes","No")</f>
        <v>Yes</v>
      </c>
      <c r="L6501" s="2">
        <f t="shared" si="404"/>
        <v>34.000000000116415</v>
      </c>
      <c r="M6501" t="str">
        <f t="shared" si="405"/>
        <v>No</v>
      </c>
      <c r="N6501" t="str">
        <f t="shared" si="406"/>
        <v>Mar</v>
      </c>
      <c r="O6501" s="2">
        <f t="shared" si="407"/>
        <v>1.4166666666715173</v>
      </c>
      <c r="P6501" t="str">
        <f>VLOOKUP(G6501,Agents!A:E,4,FALSE)</f>
        <v>Team3</v>
      </c>
      <c r="Q6501" t="str">
        <f>VLOOKUP(G6501,Agents!A:E,5,FALSE)</f>
        <v>Mid</v>
      </c>
      <c r="R6501" t="str">
        <f>VLOOKUP(G6501,Agents!A:E,2,FALSE)</f>
        <v>Night</v>
      </c>
    </row>
    <row r="6502" spans="1:18" x14ac:dyDescent="0.35">
      <c r="A6502" t="s">
        <v>10216</v>
      </c>
      <c r="B6502" t="s">
        <v>4384</v>
      </c>
      <c r="C6502" t="s">
        <v>76</v>
      </c>
      <c r="D6502" t="s">
        <v>26</v>
      </c>
      <c r="E6502" s="1">
        <v>46029.584722222222</v>
      </c>
      <c r="F6502" s="1">
        <v>46030.334722222222</v>
      </c>
      <c r="G6502" t="s">
        <v>190</v>
      </c>
      <c r="H6502" t="s">
        <v>15</v>
      </c>
      <c r="I6502" t="s">
        <v>16</v>
      </c>
      <c r="J6502">
        <v>5</v>
      </c>
      <c r="K6502" t="str">
        <f>IF(tickets_dataset[[#This Row],[status]] = "Closed", "Yes","No")</f>
        <v>Yes</v>
      </c>
      <c r="L6502" s="2">
        <f t="shared" si="404"/>
        <v>18</v>
      </c>
      <c r="M6502" t="str">
        <f t="shared" si="405"/>
        <v>No</v>
      </c>
      <c r="N6502" t="str">
        <f t="shared" si="406"/>
        <v>Jan</v>
      </c>
      <c r="O6502" s="2">
        <f t="shared" si="407"/>
        <v>0.75</v>
      </c>
      <c r="P6502" t="str">
        <f>VLOOKUP(G6502,Agents!A:E,4,FALSE)</f>
        <v>Team1</v>
      </c>
      <c r="Q6502" t="str">
        <f>VLOOKUP(G6502,Agents!A:E,5,FALSE)</f>
        <v>Senior</v>
      </c>
      <c r="R6502" t="str">
        <f>VLOOKUP(G6502,Agents!A:E,2,FALSE)</f>
        <v>Night</v>
      </c>
    </row>
    <row r="6503" spans="1:18" x14ac:dyDescent="0.35">
      <c r="A6503" t="s">
        <v>10217</v>
      </c>
      <c r="B6503" t="s">
        <v>10218</v>
      </c>
      <c r="C6503" t="s">
        <v>76</v>
      </c>
      <c r="D6503" t="s">
        <v>13</v>
      </c>
      <c r="E6503" s="1">
        <v>46043.845138888886</v>
      </c>
      <c r="F6503" s="1">
        <v>46044.136805555558</v>
      </c>
      <c r="G6503" t="s">
        <v>357</v>
      </c>
      <c r="H6503" t="s">
        <v>28</v>
      </c>
      <c r="I6503" t="s">
        <v>16</v>
      </c>
      <c r="J6503">
        <v>5</v>
      </c>
      <c r="K6503" t="str">
        <f>IF(tickets_dataset[[#This Row],[status]] = "Closed", "Yes","No")</f>
        <v>No</v>
      </c>
      <c r="L6503" s="2">
        <f t="shared" si="404"/>
        <v>7.0000000001164153</v>
      </c>
      <c r="M6503" t="str">
        <f t="shared" si="405"/>
        <v>No</v>
      </c>
      <c r="N6503" t="str">
        <f t="shared" si="406"/>
        <v>Jan</v>
      </c>
      <c r="O6503" s="2">
        <f t="shared" si="407"/>
        <v>0.29166666667151731</v>
      </c>
      <c r="P6503" t="str">
        <f>VLOOKUP(G6503,Agents!A:E,4,FALSE)</f>
        <v>Team1</v>
      </c>
      <c r="Q6503" t="str">
        <f>VLOOKUP(G6503,Agents!A:E,5,FALSE)</f>
        <v>Mid</v>
      </c>
      <c r="R6503" t="str">
        <f>VLOOKUP(G6503,Agents!A:E,2,FALSE)</f>
        <v>Morning</v>
      </c>
    </row>
    <row r="6504" spans="1:18" x14ac:dyDescent="0.35">
      <c r="A6504" t="s">
        <v>10219</v>
      </c>
      <c r="B6504" t="s">
        <v>3608</v>
      </c>
      <c r="C6504" t="s">
        <v>76</v>
      </c>
      <c r="D6504" t="s">
        <v>26</v>
      </c>
      <c r="E6504" s="1">
        <v>46074.76458333333</v>
      </c>
      <c r="F6504" s="1">
        <v>46076.097916666666</v>
      </c>
      <c r="G6504" t="s">
        <v>164</v>
      </c>
      <c r="H6504" t="s">
        <v>28</v>
      </c>
      <c r="I6504" t="s">
        <v>16</v>
      </c>
      <c r="J6504">
        <v>3</v>
      </c>
      <c r="K6504" t="str">
        <f>IF(tickets_dataset[[#This Row],[status]] = "Closed", "Yes","No")</f>
        <v>No</v>
      </c>
      <c r="L6504" s="2">
        <f t="shared" si="404"/>
        <v>32.000000000058208</v>
      </c>
      <c r="M6504" t="str">
        <f t="shared" si="405"/>
        <v>No</v>
      </c>
      <c r="N6504" t="str">
        <f t="shared" si="406"/>
        <v>Feb</v>
      </c>
      <c r="O6504" s="2">
        <f t="shared" si="407"/>
        <v>1.3333333333357587</v>
      </c>
      <c r="P6504" t="str">
        <f>VLOOKUP(G6504,Agents!A:E,4,FALSE)</f>
        <v>Team4</v>
      </c>
      <c r="Q6504" t="str">
        <f>VLOOKUP(G6504,Agents!A:E,5,FALSE)</f>
        <v>Senior</v>
      </c>
      <c r="R6504" t="str">
        <f>VLOOKUP(G6504,Agents!A:E,2,FALSE)</f>
        <v>Evening</v>
      </c>
    </row>
    <row r="6505" spans="1:18" x14ac:dyDescent="0.35">
      <c r="A6505" t="s">
        <v>10220</v>
      </c>
      <c r="B6505" t="s">
        <v>1522</v>
      </c>
      <c r="C6505" t="s">
        <v>22</v>
      </c>
      <c r="D6505" t="s">
        <v>26</v>
      </c>
      <c r="E6505" s="1">
        <v>46042.78402777778</v>
      </c>
      <c r="F6505" s="1">
        <v>46045.53402777778</v>
      </c>
      <c r="G6505" t="s">
        <v>190</v>
      </c>
      <c r="H6505" t="s">
        <v>15</v>
      </c>
      <c r="I6505" t="s">
        <v>16</v>
      </c>
      <c r="J6505">
        <v>4</v>
      </c>
      <c r="K6505" t="str">
        <f>IF(tickets_dataset[[#This Row],[status]] = "Closed", "Yes","No")</f>
        <v>Yes</v>
      </c>
      <c r="L6505" s="2">
        <f t="shared" si="404"/>
        <v>66</v>
      </c>
      <c r="M6505" t="str">
        <f t="shared" si="405"/>
        <v>Yes</v>
      </c>
      <c r="N6505" t="str">
        <f t="shared" si="406"/>
        <v>Jan</v>
      </c>
      <c r="O6505" s="2">
        <f t="shared" si="407"/>
        <v>2.75</v>
      </c>
      <c r="P6505" t="str">
        <f>VLOOKUP(G6505,Agents!A:E,4,FALSE)</f>
        <v>Team1</v>
      </c>
      <c r="Q6505" t="str">
        <f>VLOOKUP(G6505,Agents!A:E,5,FALSE)</f>
        <v>Senior</v>
      </c>
      <c r="R6505" t="str">
        <f>VLOOKUP(G6505,Agents!A:E,2,FALSE)</f>
        <v>Night</v>
      </c>
    </row>
    <row r="6506" spans="1:18" x14ac:dyDescent="0.35">
      <c r="A6506" t="s">
        <v>10221</v>
      </c>
      <c r="B6506" t="s">
        <v>10222</v>
      </c>
      <c r="C6506" t="s">
        <v>76</v>
      </c>
      <c r="D6506" t="s">
        <v>26</v>
      </c>
      <c r="E6506" s="1">
        <v>46029.42291666667</v>
      </c>
      <c r="F6506" s="1">
        <v>46031.089583333334</v>
      </c>
      <c r="G6506" t="s">
        <v>159</v>
      </c>
      <c r="H6506" t="s">
        <v>15</v>
      </c>
      <c r="I6506" t="s">
        <v>16</v>
      </c>
      <c r="J6506">
        <v>4</v>
      </c>
      <c r="K6506" t="str">
        <f>IF(tickets_dataset[[#This Row],[status]] = "Closed", "Yes","No")</f>
        <v>Yes</v>
      </c>
      <c r="L6506" s="2">
        <f t="shared" si="404"/>
        <v>39.999999999941792</v>
      </c>
      <c r="M6506" t="str">
        <f t="shared" si="405"/>
        <v>No</v>
      </c>
      <c r="N6506" t="str">
        <f t="shared" si="406"/>
        <v>Jan</v>
      </c>
      <c r="O6506" s="2">
        <f t="shared" si="407"/>
        <v>1.6666666666642413</v>
      </c>
      <c r="P6506" t="str">
        <f>VLOOKUP(G6506,Agents!A:E,4,FALSE)</f>
        <v>Team4</v>
      </c>
      <c r="Q6506" t="str">
        <f>VLOOKUP(G6506,Agents!A:E,5,FALSE)</f>
        <v>Mid</v>
      </c>
      <c r="R6506" t="str">
        <f>VLOOKUP(G6506,Agents!A:E,2,FALSE)</f>
        <v>Night</v>
      </c>
    </row>
    <row r="6507" spans="1:18" x14ac:dyDescent="0.35">
      <c r="A6507" t="s">
        <v>10223</v>
      </c>
      <c r="B6507" t="s">
        <v>1767</v>
      </c>
      <c r="C6507" t="s">
        <v>12</v>
      </c>
      <c r="D6507" t="s">
        <v>13</v>
      </c>
      <c r="E6507" s="1">
        <v>46072.978472222225</v>
      </c>
      <c r="F6507" s="1">
        <v>46074.561805555553</v>
      </c>
      <c r="G6507" t="s">
        <v>149</v>
      </c>
      <c r="H6507" t="s">
        <v>15</v>
      </c>
      <c r="I6507" t="s">
        <v>16</v>
      </c>
      <c r="J6507">
        <v>4</v>
      </c>
      <c r="K6507" t="str">
        <f>IF(tickets_dataset[[#This Row],[status]] = "Closed", "Yes","No")</f>
        <v>Yes</v>
      </c>
      <c r="L6507" s="2">
        <f t="shared" si="404"/>
        <v>37.999999999883585</v>
      </c>
      <c r="M6507" t="str">
        <f t="shared" si="405"/>
        <v>No</v>
      </c>
      <c r="N6507" t="str">
        <f t="shared" si="406"/>
        <v>Feb</v>
      </c>
      <c r="O6507" s="2">
        <f t="shared" si="407"/>
        <v>1.5833333333284827</v>
      </c>
      <c r="P6507" t="str">
        <f>VLOOKUP(G6507,Agents!A:E,4,FALSE)</f>
        <v>Team3</v>
      </c>
      <c r="Q6507" t="str">
        <f>VLOOKUP(G6507,Agents!A:E,5,FALSE)</f>
        <v>Mid</v>
      </c>
      <c r="R6507" t="str">
        <f>VLOOKUP(G6507,Agents!A:E,2,FALSE)</f>
        <v>Night</v>
      </c>
    </row>
    <row r="6508" spans="1:18" x14ac:dyDescent="0.35">
      <c r="A6508" t="s">
        <v>10224</v>
      </c>
      <c r="B6508" t="s">
        <v>1043</v>
      </c>
      <c r="C6508" t="s">
        <v>50</v>
      </c>
      <c r="D6508" t="s">
        <v>13</v>
      </c>
      <c r="E6508" s="1">
        <v>46070.531944444447</v>
      </c>
      <c r="F6508" s="1">
        <v>46071.740277777775</v>
      </c>
      <c r="G6508" t="s">
        <v>211</v>
      </c>
      <c r="H6508" t="s">
        <v>15</v>
      </c>
      <c r="I6508" t="s">
        <v>16</v>
      </c>
      <c r="J6508">
        <v>4</v>
      </c>
      <c r="K6508" t="str">
        <f>IF(tickets_dataset[[#This Row],[status]] = "Closed", "Yes","No")</f>
        <v>Yes</v>
      </c>
      <c r="L6508" s="2">
        <f t="shared" si="404"/>
        <v>28.999999999883585</v>
      </c>
      <c r="M6508" t="str">
        <f t="shared" si="405"/>
        <v>No</v>
      </c>
      <c r="N6508" t="str">
        <f t="shared" si="406"/>
        <v>Feb</v>
      </c>
      <c r="O6508" s="2">
        <f t="shared" si="407"/>
        <v>1.2083333333284827</v>
      </c>
      <c r="P6508" t="str">
        <f>VLOOKUP(G6508,Agents!A:E,4,FALSE)</f>
        <v>Team5</v>
      </c>
      <c r="Q6508" t="str">
        <f>VLOOKUP(G6508,Agents!A:E,5,FALSE)</f>
        <v>Senior</v>
      </c>
      <c r="R6508" t="str">
        <f>VLOOKUP(G6508,Agents!A:E,2,FALSE)</f>
        <v>Evening</v>
      </c>
    </row>
    <row r="6509" spans="1:18" x14ac:dyDescent="0.35">
      <c r="A6509" t="s">
        <v>10225</v>
      </c>
      <c r="B6509" t="s">
        <v>9817</v>
      </c>
      <c r="C6509" t="s">
        <v>12</v>
      </c>
      <c r="D6509" t="s">
        <v>26</v>
      </c>
      <c r="E6509" s="1">
        <v>46049.881944444445</v>
      </c>
      <c r="F6509" s="1">
        <v>46050.631944444445</v>
      </c>
      <c r="G6509" t="s">
        <v>170</v>
      </c>
      <c r="H6509" t="s">
        <v>15</v>
      </c>
      <c r="I6509" t="s">
        <v>16</v>
      </c>
      <c r="J6509">
        <v>3</v>
      </c>
      <c r="K6509" t="str">
        <f>IF(tickets_dataset[[#This Row],[status]] = "Closed", "Yes","No")</f>
        <v>Yes</v>
      </c>
      <c r="L6509" s="2">
        <f t="shared" si="404"/>
        <v>18</v>
      </c>
      <c r="M6509" t="str">
        <f t="shared" si="405"/>
        <v>No</v>
      </c>
      <c r="N6509" t="str">
        <f t="shared" si="406"/>
        <v>Jan</v>
      </c>
      <c r="O6509" s="2">
        <f t="shared" si="407"/>
        <v>0.75</v>
      </c>
      <c r="P6509" t="str">
        <f>VLOOKUP(G6509,Agents!A:E,4,FALSE)</f>
        <v>Team5</v>
      </c>
      <c r="Q6509" t="str">
        <f>VLOOKUP(G6509,Agents!A:E,5,FALSE)</f>
        <v>Junior</v>
      </c>
      <c r="R6509" t="str">
        <f>VLOOKUP(G6509,Agents!A:E,2,FALSE)</f>
        <v>Night</v>
      </c>
    </row>
    <row r="6510" spans="1:18" x14ac:dyDescent="0.35">
      <c r="A6510" t="s">
        <v>10226</v>
      </c>
      <c r="B6510" t="s">
        <v>1667</v>
      </c>
      <c r="C6510" t="s">
        <v>22</v>
      </c>
      <c r="D6510" t="s">
        <v>13</v>
      </c>
      <c r="E6510" s="1">
        <v>46077.57916666667</v>
      </c>
      <c r="F6510" s="1">
        <v>46078.495833333334</v>
      </c>
      <c r="G6510" t="s">
        <v>211</v>
      </c>
      <c r="H6510" t="s">
        <v>15</v>
      </c>
      <c r="I6510" t="s">
        <v>68</v>
      </c>
      <c r="J6510">
        <v>4</v>
      </c>
      <c r="K6510" t="str">
        <f>IF(tickets_dataset[[#This Row],[status]] = "Closed", "Yes","No")</f>
        <v>Yes</v>
      </c>
      <c r="L6510" s="2">
        <f t="shared" si="404"/>
        <v>21.999999999941792</v>
      </c>
      <c r="M6510" t="str">
        <f t="shared" si="405"/>
        <v>No</v>
      </c>
      <c r="N6510" t="str">
        <f t="shared" si="406"/>
        <v>Feb</v>
      </c>
      <c r="O6510" s="2">
        <f t="shared" si="407"/>
        <v>0.91666666666424135</v>
      </c>
      <c r="P6510" t="str">
        <f>VLOOKUP(G6510,Agents!A:E,4,FALSE)</f>
        <v>Team5</v>
      </c>
      <c r="Q6510" t="str">
        <f>VLOOKUP(G6510,Agents!A:E,5,FALSE)</f>
        <v>Senior</v>
      </c>
      <c r="R6510" t="str">
        <f>VLOOKUP(G6510,Agents!A:E,2,FALSE)</f>
        <v>Evening</v>
      </c>
    </row>
    <row r="6511" spans="1:18" x14ac:dyDescent="0.35">
      <c r="A6511" t="s">
        <v>10227</v>
      </c>
      <c r="B6511" t="s">
        <v>10228</v>
      </c>
      <c r="C6511" t="s">
        <v>50</v>
      </c>
      <c r="D6511" t="s">
        <v>38</v>
      </c>
      <c r="E6511" s="1">
        <v>46097.026388888888</v>
      </c>
      <c r="F6511" s="1">
        <v>46099.859722222223</v>
      </c>
      <c r="G6511" t="s">
        <v>234</v>
      </c>
      <c r="H6511" t="s">
        <v>15</v>
      </c>
      <c r="I6511" t="s">
        <v>16</v>
      </c>
      <c r="J6511">
        <v>3</v>
      </c>
      <c r="K6511" t="str">
        <f>IF(tickets_dataset[[#This Row],[status]] = "Closed", "Yes","No")</f>
        <v>Yes</v>
      </c>
      <c r="L6511" s="2">
        <f t="shared" si="404"/>
        <v>68.000000000058208</v>
      </c>
      <c r="M6511" t="str">
        <f t="shared" si="405"/>
        <v>Yes</v>
      </c>
      <c r="N6511" t="str">
        <f t="shared" si="406"/>
        <v>Mar</v>
      </c>
      <c r="O6511" s="2">
        <f t="shared" si="407"/>
        <v>2.8333333333357587</v>
      </c>
      <c r="P6511" t="str">
        <f>VLOOKUP(G6511,Agents!A:E,4,FALSE)</f>
        <v>Team5</v>
      </c>
      <c r="Q6511" t="str">
        <f>VLOOKUP(G6511,Agents!A:E,5,FALSE)</f>
        <v>Senior</v>
      </c>
      <c r="R6511" t="str">
        <f>VLOOKUP(G6511,Agents!A:E,2,FALSE)</f>
        <v>Night</v>
      </c>
    </row>
    <row r="6512" spans="1:18" x14ac:dyDescent="0.35">
      <c r="A6512" t="s">
        <v>10229</v>
      </c>
      <c r="B6512" t="s">
        <v>4991</v>
      </c>
      <c r="C6512" t="s">
        <v>50</v>
      </c>
      <c r="D6512" t="s">
        <v>26</v>
      </c>
      <c r="E6512" s="1">
        <v>46079.928472222222</v>
      </c>
      <c r="F6512" s="1">
        <v>46082.636805555558</v>
      </c>
      <c r="G6512" t="s">
        <v>14</v>
      </c>
      <c r="H6512" t="s">
        <v>15</v>
      </c>
      <c r="I6512" t="s">
        <v>16</v>
      </c>
      <c r="J6512">
        <v>4</v>
      </c>
      <c r="K6512" t="str">
        <f>IF(tickets_dataset[[#This Row],[status]] = "Closed", "Yes","No")</f>
        <v>Yes</v>
      </c>
      <c r="L6512" s="2">
        <f t="shared" si="404"/>
        <v>65.000000000058208</v>
      </c>
      <c r="M6512" t="str">
        <f t="shared" si="405"/>
        <v>Yes</v>
      </c>
      <c r="N6512" t="str">
        <f t="shared" si="406"/>
        <v>Feb</v>
      </c>
      <c r="O6512" s="2">
        <f t="shared" si="407"/>
        <v>2.7083333333357587</v>
      </c>
      <c r="P6512" t="str">
        <f>VLOOKUP(G6512,Agents!A:E,4,FALSE)</f>
        <v>Team1</v>
      </c>
      <c r="Q6512" t="str">
        <f>VLOOKUP(G6512,Agents!A:E,5,FALSE)</f>
        <v>Senior</v>
      </c>
      <c r="R6512" t="str">
        <f>VLOOKUP(G6512,Agents!A:E,2,FALSE)</f>
        <v>Morning</v>
      </c>
    </row>
    <row r="6513" spans="1:18" x14ac:dyDescent="0.35">
      <c r="A6513" t="s">
        <v>10230</v>
      </c>
      <c r="B6513" t="s">
        <v>8864</v>
      </c>
      <c r="C6513" t="s">
        <v>76</v>
      </c>
      <c r="D6513" t="s">
        <v>13</v>
      </c>
      <c r="E6513" s="1">
        <v>46082.521527777775</v>
      </c>
      <c r="F6513" s="1">
        <v>46083.854861111111</v>
      </c>
      <c r="G6513" t="s">
        <v>35</v>
      </c>
      <c r="H6513" t="s">
        <v>15</v>
      </c>
      <c r="I6513" t="s">
        <v>16</v>
      </c>
      <c r="J6513">
        <v>2</v>
      </c>
      <c r="K6513" t="str">
        <f>IF(tickets_dataset[[#This Row],[status]] = "Closed", "Yes","No")</f>
        <v>Yes</v>
      </c>
      <c r="L6513" s="2">
        <f t="shared" si="404"/>
        <v>32.000000000058208</v>
      </c>
      <c r="M6513" t="str">
        <f t="shared" si="405"/>
        <v>No</v>
      </c>
      <c r="N6513" t="str">
        <f t="shared" si="406"/>
        <v>Mar</v>
      </c>
      <c r="O6513" s="2">
        <f t="shared" si="407"/>
        <v>1.3333333333357587</v>
      </c>
      <c r="P6513" t="str">
        <f>VLOOKUP(G6513,Agents!A:E,4,FALSE)</f>
        <v>Team1</v>
      </c>
      <c r="Q6513" t="str">
        <f>VLOOKUP(G6513,Agents!A:E,5,FALSE)</f>
        <v>Senior</v>
      </c>
      <c r="R6513" t="str">
        <f>VLOOKUP(G6513,Agents!A:E,2,FALSE)</f>
        <v>Evening</v>
      </c>
    </row>
    <row r="6514" spans="1:18" x14ac:dyDescent="0.35">
      <c r="A6514" t="s">
        <v>10231</v>
      </c>
      <c r="B6514" t="s">
        <v>3266</v>
      </c>
      <c r="C6514" t="s">
        <v>76</v>
      </c>
      <c r="D6514" t="s">
        <v>26</v>
      </c>
      <c r="E6514" s="1">
        <v>46027.445138888892</v>
      </c>
      <c r="F6514" s="1">
        <v>46027.695138888892</v>
      </c>
      <c r="G6514" t="s">
        <v>216</v>
      </c>
      <c r="H6514" t="s">
        <v>15</v>
      </c>
      <c r="I6514" t="s">
        <v>16</v>
      </c>
      <c r="J6514">
        <v>4</v>
      </c>
      <c r="K6514" t="str">
        <f>IF(tickets_dataset[[#This Row],[status]] = "Closed", "Yes","No")</f>
        <v>Yes</v>
      </c>
      <c r="L6514" s="2">
        <f t="shared" si="404"/>
        <v>6</v>
      </c>
      <c r="M6514" t="str">
        <f t="shared" si="405"/>
        <v>No</v>
      </c>
      <c r="N6514" t="str">
        <f t="shared" si="406"/>
        <v>Jan</v>
      </c>
      <c r="O6514" s="2">
        <f t="shared" si="407"/>
        <v>0.25</v>
      </c>
      <c r="P6514" t="str">
        <f>VLOOKUP(G6514,Agents!A:E,4,FALSE)</f>
        <v>Team5</v>
      </c>
      <c r="Q6514" t="str">
        <f>VLOOKUP(G6514,Agents!A:E,5,FALSE)</f>
        <v>Junior</v>
      </c>
      <c r="R6514" t="str">
        <f>VLOOKUP(G6514,Agents!A:E,2,FALSE)</f>
        <v>Evening</v>
      </c>
    </row>
    <row r="6515" spans="1:18" x14ac:dyDescent="0.35">
      <c r="A6515" t="s">
        <v>10232</v>
      </c>
      <c r="B6515" t="s">
        <v>1043</v>
      </c>
      <c r="C6515" t="s">
        <v>22</v>
      </c>
      <c r="D6515" t="s">
        <v>38</v>
      </c>
      <c r="E6515" s="1">
        <v>46076.334027777775</v>
      </c>
      <c r="F6515" s="1">
        <v>46076.959027777775</v>
      </c>
      <c r="G6515" t="s">
        <v>131</v>
      </c>
      <c r="H6515" t="s">
        <v>15</v>
      </c>
      <c r="I6515" t="s">
        <v>68</v>
      </c>
      <c r="J6515">
        <v>3</v>
      </c>
      <c r="K6515" t="str">
        <f>IF(tickets_dataset[[#This Row],[status]] = "Closed", "Yes","No")</f>
        <v>Yes</v>
      </c>
      <c r="L6515" s="2">
        <f t="shared" si="404"/>
        <v>15</v>
      </c>
      <c r="M6515" t="str">
        <f t="shared" si="405"/>
        <v>No</v>
      </c>
      <c r="N6515" t="str">
        <f t="shared" si="406"/>
        <v>Feb</v>
      </c>
      <c r="O6515" s="2">
        <f t="shared" si="407"/>
        <v>0.625</v>
      </c>
      <c r="P6515" t="str">
        <f>VLOOKUP(G6515,Agents!A:E,4,FALSE)</f>
        <v>Team4</v>
      </c>
      <c r="Q6515" t="str">
        <f>VLOOKUP(G6515,Agents!A:E,5,FALSE)</f>
        <v>Junior</v>
      </c>
      <c r="R6515" t="str">
        <f>VLOOKUP(G6515,Agents!A:E,2,FALSE)</f>
        <v>Night</v>
      </c>
    </row>
    <row r="6516" spans="1:18" x14ac:dyDescent="0.35">
      <c r="A6516" t="s">
        <v>10233</v>
      </c>
      <c r="B6516" t="s">
        <v>992</v>
      </c>
      <c r="C6516" t="s">
        <v>12</v>
      </c>
      <c r="D6516" t="s">
        <v>26</v>
      </c>
      <c r="E6516" s="1">
        <v>46110.915277777778</v>
      </c>
      <c r="F6516" s="1">
        <v>46113.790277777778</v>
      </c>
      <c r="G6516" t="s">
        <v>239</v>
      </c>
      <c r="H6516" t="s">
        <v>15</v>
      </c>
      <c r="I6516" t="s">
        <v>16</v>
      </c>
      <c r="J6516">
        <v>4</v>
      </c>
      <c r="K6516" t="str">
        <f>IF(tickets_dataset[[#This Row],[status]] = "Closed", "Yes","No")</f>
        <v>Yes</v>
      </c>
      <c r="L6516" s="2">
        <f t="shared" si="404"/>
        <v>69</v>
      </c>
      <c r="M6516" t="str">
        <f t="shared" si="405"/>
        <v>Yes</v>
      </c>
      <c r="N6516" t="str">
        <f t="shared" si="406"/>
        <v>Mar</v>
      </c>
      <c r="O6516" s="2">
        <f t="shared" si="407"/>
        <v>2.875</v>
      </c>
      <c r="P6516" t="str">
        <f>VLOOKUP(G6516,Agents!A:E,4,FALSE)</f>
        <v>Team1</v>
      </c>
      <c r="Q6516" t="str">
        <f>VLOOKUP(G6516,Agents!A:E,5,FALSE)</f>
        <v>Senior</v>
      </c>
      <c r="R6516" t="str">
        <f>VLOOKUP(G6516,Agents!A:E,2,FALSE)</f>
        <v>Evening</v>
      </c>
    </row>
    <row r="6517" spans="1:18" x14ac:dyDescent="0.35">
      <c r="A6517" t="s">
        <v>10234</v>
      </c>
      <c r="B6517" t="s">
        <v>6655</v>
      </c>
      <c r="C6517" t="s">
        <v>50</v>
      </c>
      <c r="D6517" t="s">
        <v>38</v>
      </c>
      <c r="E6517" s="1">
        <v>46077.321527777778</v>
      </c>
      <c r="F6517" s="1">
        <v>46081.154861111114</v>
      </c>
      <c r="G6517" t="s">
        <v>42</v>
      </c>
      <c r="H6517" t="s">
        <v>15</v>
      </c>
      <c r="I6517" t="s">
        <v>16</v>
      </c>
      <c r="J6517">
        <v>4</v>
      </c>
      <c r="K6517" t="str">
        <f>IF(tickets_dataset[[#This Row],[status]] = "Closed", "Yes","No")</f>
        <v>Yes</v>
      </c>
      <c r="L6517" s="2">
        <f t="shared" si="404"/>
        <v>92.000000000058208</v>
      </c>
      <c r="M6517" t="str">
        <f t="shared" si="405"/>
        <v>Yes</v>
      </c>
      <c r="N6517" t="str">
        <f t="shared" si="406"/>
        <v>Feb</v>
      </c>
      <c r="O6517" s="2">
        <f t="shared" si="407"/>
        <v>3.8333333333357587</v>
      </c>
      <c r="P6517" t="str">
        <f>VLOOKUP(G6517,Agents!A:E,4,FALSE)</f>
        <v>Team2</v>
      </c>
      <c r="Q6517" t="str">
        <f>VLOOKUP(G6517,Agents!A:E,5,FALSE)</f>
        <v>Junior</v>
      </c>
      <c r="R6517" t="str">
        <f>VLOOKUP(G6517,Agents!A:E,2,FALSE)</f>
        <v>Night</v>
      </c>
    </row>
    <row r="6518" spans="1:18" x14ac:dyDescent="0.35">
      <c r="A6518" t="s">
        <v>10235</v>
      </c>
      <c r="B6518" t="s">
        <v>6300</v>
      </c>
      <c r="C6518" t="s">
        <v>34</v>
      </c>
      <c r="D6518" t="s">
        <v>13</v>
      </c>
      <c r="E6518" s="1">
        <v>46077.782638888886</v>
      </c>
      <c r="F6518" s="1">
        <v>46077.990972222222</v>
      </c>
      <c r="G6518" t="s">
        <v>100</v>
      </c>
      <c r="H6518" t="s">
        <v>15</v>
      </c>
      <c r="I6518" t="s">
        <v>16</v>
      </c>
      <c r="J6518">
        <v>4</v>
      </c>
      <c r="K6518" t="str">
        <f>IF(tickets_dataset[[#This Row],[status]] = "Closed", "Yes","No")</f>
        <v>Yes</v>
      </c>
      <c r="L6518" s="2">
        <f t="shared" si="404"/>
        <v>5.0000000000582077</v>
      </c>
      <c r="M6518" t="str">
        <f t="shared" si="405"/>
        <v>No</v>
      </c>
      <c r="N6518" t="str">
        <f t="shared" si="406"/>
        <v>Feb</v>
      </c>
      <c r="O6518" s="2">
        <f t="shared" si="407"/>
        <v>0.20833333333575865</v>
      </c>
      <c r="P6518" t="str">
        <f>VLOOKUP(G6518,Agents!A:E,4,FALSE)</f>
        <v>Team4</v>
      </c>
      <c r="Q6518" t="str">
        <f>VLOOKUP(G6518,Agents!A:E,5,FALSE)</f>
        <v>Junior</v>
      </c>
      <c r="R6518" t="str">
        <f>VLOOKUP(G6518,Agents!A:E,2,FALSE)</f>
        <v>Evening</v>
      </c>
    </row>
    <row r="6519" spans="1:18" x14ac:dyDescent="0.35">
      <c r="A6519" t="s">
        <v>10236</v>
      </c>
      <c r="B6519" t="s">
        <v>8682</v>
      </c>
      <c r="C6519" t="s">
        <v>76</v>
      </c>
      <c r="D6519" t="s">
        <v>13</v>
      </c>
      <c r="E6519" s="1">
        <v>46068.270833333336</v>
      </c>
      <c r="F6519" s="1">
        <v>46069.979166666664</v>
      </c>
      <c r="G6519" t="s">
        <v>137</v>
      </c>
      <c r="H6519" t="s">
        <v>15</v>
      </c>
      <c r="I6519" t="s">
        <v>16</v>
      </c>
      <c r="J6519">
        <v>4</v>
      </c>
      <c r="K6519" t="str">
        <f>IF(tickets_dataset[[#This Row],[status]] = "Closed", "Yes","No")</f>
        <v>Yes</v>
      </c>
      <c r="L6519" s="2">
        <f t="shared" si="404"/>
        <v>40.999999999883585</v>
      </c>
      <c r="M6519" t="str">
        <f t="shared" si="405"/>
        <v>No</v>
      </c>
      <c r="N6519" t="str">
        <f t="shared" si="406"/>
        <v>Feb</v>
      </c>
      <c r="O6519" s="2">
        <f t="shared" si="407"/>
        <v>1.7083333333284827</v>
      </c>
      <c r="P6519" t="str">
        <f>VLOOKUP(G6519,Agents!A:E,4,FALSE)</f>
        <v>Team5</v>
      </c>
      <c r="Q6519" t="str">
        <f>VLOOKUP(G6519,Agents!A:E,5,FALSE)</f>
        <v>Senior</v>
      </c>
      <c r="R6519" t="str">
        <f>VLOOKUP(G6519,Agents!A:E,2,FALSE)</f>
        <v>Night</v>
      </c>
    </row>
    <row r="6520" spans="1:18" x14ac:dyDescent="0.35">
      <c r="A6520" t="s">
        <v>10237</v>
      </c>
      <c r="B6520" t="s">
        <v>10238</v>
      </c>
      <c r="C6520" t="s">
        <v>22</v>
      </c>
      <c r="D6520" t="s">
        <v>26</v>
      </c>
      <c r="E6520" s="1">
        <v>46032.532638888886</v>
      </c>
      <c r="F6520" s="1">
        <v>46034.782638888886</v>
      </c>
      <c r="G6520" t="s">
        <v>67</v>
      </c>
      <c r="H6520" t="s">
        <v>15</v>
      </c>
      <c r="I6520" t="s">
        <v>16</v>
      </c>
      <c r="J6520">
        <v>5</v>
      </c>
      <c r="K6520" t="str">
        <f>IF(tickets_dataset[[#This Row],[status]] = "Closed", "Yes","No")</f>
        <v>Yes</v>
      </c>
      <c r="L6520" s="2">
        <f t="shared" si="404"/>
        <v>54</v>
      </c>
      <c r="M6520" t="str">
        <f t="shared" si="405"/>
        <v>Yes</v>
      </c>
      <c r="N6520" t="str">
        <f t="shared" si="406"/>
        <v>Jan</v>
      </c>
      <c r="O6520" s="2">
        <f t="shared" si="407"/>
        <v>2.25</v>
      </c>
      <c r="P6520" t="str">
        <f>VLOOKUP(G6520,Agents!A:E,4,FALSE)</f>
        <v>Team5</v>
      </c>
      <c r="Q6520" t="str">
        <f>VLOOKUP(G6520,Agents!A:E,5,FALSE)</f>
        <v>Junior</v>
      </c>
      <c r="R6520" t="str">
        <f>VLOOKUP(G6520,Agents!A:E,2,FALSE)</f>
        <v>Evening</v>
      </c>
    </row>
    <row r="6521" spans="1:18" x14ac:dyDescent="0.35">
      <c r="A6521" t="s">
        <v>10239</v>
      </c>
      <c r="B6521" t="s">
        <v>1261</v>
      </c>
      <c r="C6521" t="s">
        <v>34</v>
      </c>
      <c r="D6521" t="s">
        <v>38</v>
      </c>
      <c r="E6521" s="1">
        <v>46107.043749999997</v>
      </c>
      <c r="F6521" s="1">
        <v>46108.293749999997</v>
      </c>
      <c r="G6521" t="s">
        <v>53</v>
      </c>
      <c r="H6521" t="s">
        <v>132</v>
      </c>
      <c r="I6521" t="s">
        <v>16</v>
      </c>
      <c r="J6521">
        <v>5</v>
      </c>
      <c r="K6521" t="str">
        <f>IF(tickets_dataset[[#This Row],[status]] = "Closed", "Yes","No")</f>
        <v>No</v>
      </c>
      <c r="L6521" s="2">
        <f t="shared" si="404"/>
        <v>30</v>
      </c>
      <c r="M6521" t="str">
        <f t="shared" si="405"/>
        <v>No</v>
      </c>
      <c r="N6521" t="str">
        <f t="shared" si="406"/>
        <v>Mar</v>
      </c>
      <c r="O6521" s="2">
        <f t="shared" si="407"/>
        <v>1.25</v>
      </c>
      <c r="P6521" t="str">
        <f>VLOOKUP(G6521,Agents!A:E,4,FALSE)</f>
        <v>Team1</v>
      </c>
      <c r="Q6521" t="str">
        <f>VLOOKUP(G6521,Agents!A:E,5,FALSE)</f>
        <v>Junior</v>
      </c>
      <c r="R6521" t="str">
        <f>VLOOKUP(G6521,Agents!A:E,2,FALSE)</f>
        <v>Night</v>
      </c>
    </row>
    <row r="6522" spans="1:18" x14ac:dyDescent="0.35">
      <c r="A6522" t="s">
        <v>10240</v>
      </c>
      <c r="B6522" t="s">
        <v>329</v>
      </c>
      <c r="C6522" t="s">
        <v>34</v>
      </c>
      <c r="D6522" t="s">
        <v>38</v>
      </c>
      <c r="E6522" s="1">
        <v>46085.70416666667</v>
      </c>
      <c r="F6522" s="1">
        <v>46087.412499999999</v>
      </c>
      <c r="G6522" t="s">
        <v>239</v>
      </c>
      <c r="H6522" t="s">
        <v>15</v>
      </c>
      <c r="I6522" t="s">
        <v>16</v>
      </c>
      <c r="J6522">
        <v>4</v>
      </c>
      <c r="K6522" t="str">
        <f>IF(tickets_dataset[[#This Row],[status]] = "Closed", "Yes","No")</f>
        <v>Yes</v>
      </c>
      <c r="L6522" s="2">
        <f t="shared" si="404"/>
        <v>40.999999999883585</v>
      </c>
      <c r="M6522" t="str">
        <f t="shared" si="405"/>
        <v>No</v>
      </c>
      <c r="N6522" t="str">
        <f t="shared" si="406"/>
        <v>Mar</v>
      </c>
      <c r="O6522" s="2">
        <f t="shared" si="407"/>
        <v>1.7083333333284827</v>
      </c>
      <c r="P6522" t="str">
        <f>VLOOKUP(G6522,Agents!A:E,4,FALSE)</f>
        <v>Team1</v>
      </c>
      <c r="Q6522" t="str">
        <f>VLOOKUP(G6522,Agents!A:E,5,FALSE)</f>
        <v>Senior</v>
      </c>
      <c r="R6522" t="str">
        <f>VLOOKUP(G6522,Agents!A:E,2,FALSE)</f>
        <v>Evening</v>
      </c>
    </row>
    <row r="6523" spans="1:18" x14ac:dyDescent="0.35">
      <c r="A6523" t="s">
        <v>10241</v>
      </c>
      <c r="B6523" t="s">
        <v>637</v>
      </c>
      <c r="C6523" t="s">
        <v>22</v>
      </c>
      <c r="D6523" t="s">
        <v>13</v>
      </c>
      <c r="E6523" s="1">
        <v>46099.958333333336</v>
      </c>
      <c r="F6523" s="1">
        <v>46101.875</v>
      </c>
      <c r="G6523" t="s">
        <v>221</v>
      </c>
      <c r="H6523" t="s">
        <v>15</v>
      </c>
      <c r="I6523" t="s">
        <v>16</v>
      </c>
      <c r="J6523">
        <v>4</v>
      </c>
      <c r="K6523" t="str">
        <f>IF(tickets_dataset[[#This Row],[status]] = "Closed", "Yes","No")</f>
        <v>Yes</v>
      </c>
      <c r="L6523" s="2">
        <f t="shared" si="404"/>
        <v>45.999999999941792</v>
      </c>
      <c r="M6523" t="str">
        <f t="shared" si="405"/>
        <v>No</v>
      </c>
      <c r="N6523" t="str">
        <f t="shared" si="406"/>
        <v>Mar</v>
      </c>
      <c r="O6523" s="2">
        <f t="shared" si="407"/>
        <v>1.9166666666642413</v>
      </c>
      <c r="P6523" t="str">
        <f>VLOOKUP(G6523,Agents!A:E,4,FALSE)</f>
        <v>Team4</v>
      </c>
      <c r="Q6523" t="str">
        <f>VLOOKUP(G6523,Agents!A:E,5,FALSE)</f>
        <v>Senior</v>
      </c>
      <c r="R6523" t="str">
        <f>VLOOKUP(G6523,Agents!A:E,2,FALSE)</f>
        <v>Morning</v>
      </c>
    </row>
    <row r="6524" spans="1:18" x14ac:dyDescent="0.35">
      <c r="A6524" t="s">
        <v>10242</v>
      </c>
      <c r="B6524" t="s">
        <v>10243</v>
      </c>
      <c r="C6524" t="s">
        <v>12</v>
      </c>
      <c r="D6524" t="s">
        <v>13</v>
      </c>
      <c r="E6524" s="1">
        <v>46053.129166666666</v>
      </c>
      <c r="F6524" s="1">
        <v>46053.54583333333</v>
      </c>
      <c r="G6524" t="s">
        <v>119</v>
      </c>
      <c r="H6524" t="s">
        <v>15</v>
      </c>
      <c r="I6524" t="s">
        <v>16</v>
      </c>
      <c r="J6524">
        <v>3</v>
      </c>
      <c r="K6524" t="str">
        <f>IF(tickets_dataset[[#This Row],[status]] = "Closed", "Yes","No")</f>
        <v>Yes</v>
      </c>
      <c r="L6524" s="2">
        <f t="shared" si="404"/>
        <v>9.9999999999417923</v>
      </c>
      <c r="M6524" t="str">
        <f t="shared" si="405"/>
        <v>No</v>
      </c>
      <c r="N6524" t="str">
        <f t="shared" si="406"/>
        <v>Jan</v>
      </c>
      <c r="O6524" s="2">
        <f t="shared" si="407"/>
        <v>0.41666666666424135</v>
      </c>
      <c r="P6524" t="str">
        <f>VLOOKUP(G6524,Agents!A:E,4,FALSE)</f>
        <v>Team1</v>
      </c>
      <c r="Q6524" t="str">
        <f>VLOOKUP(G6524,Agents!A:E,5,FALSE)</f>
        <v>Junior</v>
      </c>
      <c r="R6524" t="str">
        <f>VLOOKUP(G6524,Agents!A:E,2,FALSE)</f>
        <v>Morning</v>
      </c>
    </row>
    <row r="6525" spans="1:18" x14ac:dyDescent="0.35">
      <c r="A6525" t="s">
        <v>10244</v>
      </c>
      <c r="B6525" t="s">
        <v>10245</v>
      </c>
      <c r="C6525" t="s">
        <v>22</v>
      </c>
      <c r="D6525" t="s">
        <v>38</v>
      </c>
      <c r="E6525" s="1">
        <v>46025.46597222222</v>
      </c>
      <c r="F6525" s="1">
        <v>46028.84097222222</v>
      </c>
      <c r="G6525" t="s">
        <v>100</v>
      </c>
      <c r="H6525" t="s">
        <v>28</v>
      </c>
      <c r="I6525" t="s">
        <v>16</v>
      </c>
      <c r="J6525">
        <v>5</v>
      </c>
      <c r="K6525" t="str">
        <f>IF(tickets_dataset[[#This Row],[status]] = "Closed", "Yes","No")</f>
        <v>No</v>
      </c>
      <c r="L6525" s="2">
        <f t="shared" si="404"/>
        <v>81</v>
      </c>
      <c r="M6525" t="str">
        <f t="shared" si="405"/>
        <v>Yes</v>
      </c>
      <c r="N6525" t="str">
        <f t="shared" si="406"/>
        <v>Jan</v>
      </c>
      <c r="O6525" s="2">
        <f t="shared" si="407"/>
        <v>3.375</v>
      </c>
      <c r="P6525" t="str">
        <f>VLOOKUP(G6525,Agents!A:E,4,FALSE)</f>
        <v>Team4</v>
      </c>
      <c r="Q6525" t="str">
        <f>VLOOKUP(G6525,Agents!A:E,5,FALSE)</f>
        <v>Junior</v>
      </c>
      <c r="R6525" t="str">
        <f>VLOOKUP(G6525,Agents!A:E,2,FALSE)</f>
        <v>Evening</v>
      </c>
    </row>
    <row r="6526" spans="1:18" x14ac:dyDescent="0.35">
      <c r="A6526" t="s">
        <v>10246</v>
      </c>
      <c r="B6526" t="s">
        <v>8701</v>
      </c>
      <c r="C6526" t="s">
        <v>50</v>
      </c>
      <c r="D6526" t="s">
        <v>13</v>
      </c>
      <c r="E6526" s="1">
        <v>46077.765972222223</v>
      </c>
      <c r="F6526" s="1">
        <v>46078.265972222223</v>
      </c>
      <c r="G6526" t="s">
        <v>159</v>
      </c>
      <c r="H6526" t="s">
        <v>15</v>
      </c>
      <c r="I6526" t="s">
        <v>16</v>
      </c>
      <c r="J6526">
        <v>3</v>
      </c>
      <c r="K6526" t="str">
        <f>IF(tickets_dataset[[#This Row],[status]] = "Closed", "Yes","No")</f>
        <v>Yes</v>
      </c>
      <c r="L6526" s="2">
        <f t="shared" si="404"/>
        <v>12</v>
      </c>
      <c r="M6526" t="str">
        <f t="shared" si="405"/>
        <v>No</v>
      </c>
      <c r="N6526" t="str">
        <f t="shared" si="406"/>
        <v>Feb</v>
      </c>
      <c r="O6526" s="2">
        <f t="shared" si="407"/>
        <v>0.5</v>
      </c>
      <c r="P6526" t="str">
        <f>VLOOKUP(G6526,Agents!A:E,4,FALSE)</f>
        <v>Team4</v>
      </c>
      <c r="Q6526" t="str">
        <f>VLOOKUP(G6526,Agents!A:E,5,FALSE)</f>
        <v>Mid</v>
      </c>
      <c r="R6526" t="str">
        <f>VLOOKUP(G6526,Agents!A:E,2,FALSE)</f>
        <v>Night</v>
      </c>
    </row>
    <row r="6527" spans="1:18" x14ac:dyDescent="0.35">
      <c r="A6527" t="s">
        <v>10247</v>
      </c>
      <c r="B6527" t="s">
        <v>6360</v>
      </c>
      <c r="C6527" t="s">
        <v>12</v>
      </c>
      <c r="D6527" t="s">
        <v>13</v>
      </c>
      <c r="E6527" s="1">
        <v>46073.568749999999</v>
      </c>
      <c r="F6527" s="1">
        <v>46075.527083333334</v>
      </c>
      <c r="G6527" t="s">
        <v>23</v>
      </c>
      <c r="H6527" t="s">
        <v>15</v>
      </c>
      <c r="I6527" t="s">
        <v>16</v>
      </c>
      <c r="J6527">
        <v>5</v>
      </c>
      <c r="K6527" t="str">
        <f>IF(tickets_dataset[[#This Row],[status]] = "Closed", "Yes","No")</f>
        <v>Yes</v>
      </c>
      <c r="L6527" s="2">
        <f t="shared" si="404"/>
        <v>47.000000000058208</v>
      </c>
      <c r="M6527" t="str">
        <f t="shared" si="405"/>
        <v>No</v>
      </c>
      <c r="N6527" t="str">
        <f t="shared" si="406"/>
        <v>Feb</v>
      </c>
      <c r="O6527" s="2">
        <f t="shared" si="407"/>
        <v>1.9583333333357587</v>
      </c>
      <c r="P6527" t="str">
        <f>VLOOKUP(G6527,Agents!A:E,4,FALSE)</f>
        <v>Team3</v>
      </c>
      <c r="Q6527" t="str">
        <f>VLOOKUP(G6527,Agents!A:E,5,FALSE)</f>
        <v>Senior</v>
      </c>
      <c r="R6527" t="str">
        <f>VLOOKUP(G6527,Agents!A:E,2,FALSE)</f>
        <v>Evening</v>
      </c>
    </row>
    <row r="6528" spans="1:18" x14ac:dyDescent="0.35">
      <c r="A6528" t="s">
        <v>10248</v>
      </c>
      <c r="B6528" t="s">
        <v>10249</v>
      </c>
      <c r="C6528" t="s">
        <v>22</v>
      </c>
      <c r="D6528" t="s">
        <v>13</v>
      </c>
      <c r="E6528" s="1">
        <v>46089.240972222222</v>
      </c>
      <c r="F6528" s="1">
        <v>46090.449305555558</v>
      </c>
      <c r="G6528" t="s">
        <v>27</v>
      </c>
      <c r="H6528" t="s">
        <v>15</v>
      </c>
      <c r="I6528" t="s">
        <v>16</v>
      </c>
      <c r="J6528">
        <v>4</v>
      </c>
      <c r="K6528" t="str">
        <f>IF(tickets_dataset[[#This Row],[status]] = "Closed", "Yes","No")</f>
        <v>Yes</v>
      </c>
      <c r="L6528" s="2">
        <f t="shared" si="404"/>
        <v>29.000000000058208</v>
      </c>
      <c r="M6528" t="str">
        <f t="shared" si="405"/>
        <v>No</v>
      </c>
      <c r="N6528" t="str">
        <f t="shared" si="406"/>
        <v>Mar</v>
      </c>
      <c r="O6528" s="2">
        <f t="shared" si="407"/>
        <v>1.2083333333357587</v>
      </c>
      <c r="P6528" t="str">
        <f>VLOOKUP(G6528,Agents!A:E,4,FALSE)</f>
        <v>Team5</v>
      </c>
      <c r="Q6528" t="str">
        <f>VLOOKUP(G6528,Agents!A:E,5,FALSE)</f>
        <v>Senior</v>
      </c>
      <c r="R6528" t="str">
        <f>VLOOKUP(G6528,Agents!A:E,2,FALSE)</f>
        <v>Morning</v>
      </c>
    </row>
    <row r="6529" spans="1:18" x14ac:dyDescent="0.35">
      <c r="A6529" t="s">
        <v>10250</v>
      </c>
      <c r="B6529" t="s">
        <v>3781</v>
      </c>
      <c r="C6529" t="s">
        <v>76</v>
      </c>
      <c r="D6529" t="s">
        <v>13</v>
      </c>
      <c r="E6529" s="1">
        <v>46026.106944444444</v>
      </c>
      <c r="F6529" s="1">
        <v>46027.648611111108</v>
      </c>
      <c r="G6529" t="s">
        <v>59</v>
      </c>
      <c r="H6529" t="s">
        <v>15</v>
      </c>
      <c r="I6529" t="s">
        <v>68</v>
      </c>
      <c r="J6529">
        <v>4</v>
      </c>
      <c r="K6529" t="str">
        <f>IF(tickets_dataset[[#This Row],[status]] = "Closed", "Yes","No")</f>
        <v>Yes</v>
      </c>
      <c r="L6529" s="2">
        <f t="shared" si="404"/>
        <v>36.999999999941792</v>
      </c>
      <c r="M6529" t="str">
        <f t="shared" si="405"/>
        <v>No</v>
      </c>
      <c r="N6529" t="str">
        <f t="shared" si="406"/>
        <v>Jan</v>
      </c>
      <c r="O6529" s="2">
        <f t="shared" si="407"/>
        <v>1.5416666666642413</v>
      </c>
      <c r="P6529" t="str">
        <f>VLOOKUP(G6529,Agents!A:E,4,FALSE)</f>
        <v>Team3</v>
      </c>
      <c r="Q6529" t="str">
        <f>VLOOKUP(G6529,Agents!A:E,5,FALSE)</f>
        <v>Senior</v>
      </c>
      <c r="R6529" t="str">
        <f>VLOOKUP(G6529,Agents!A:E,2,FALSE)</f>
        <v>Night</v>
      </c>
    </row>
    <row r="6530" spans="1:18" x14ac:dyDescent="0.35">
      <c r="A6530" t="s">
        <v>10251</v>
      </c>
      <c r="B6530" t="s">
        <v>471</v>
      </c>
      <c r="C6530" t="s">
        <v>12</v>
      </c>
      <c r="D6530" t="s">
        <v>13</v>
      </c>
      <c r="E6530" s="1">
        <v>46060.501388888886</v>
      </c>
      <c r="F6530" s="1">
        <v>46060.876388888886</v>
      </c>
      <c r="G6530" t="s">
        <v>167</v>
      </c>
      <c r="H6530" t="s">
        <v>28</v>
      </c>
      <c r="I6530" t="s">
        <v>16</v>
      </c>
      <c r="J6530">
        <v>3</v>
      </c>
      <c r="K6530" t="str">
        <f>IF(tickets_dataset[[#This Row],[status]] = "Closed", "Yes","No")</f>
        <v>No</v>
      </c>
      <c r="L6530" s="2">
        <f t="shared" ref="L6530:L6593" si="408">IF(ISBLANK(F6530),"",(F6530-E6530)*24)</f>
        <v>9</v>
      </c>
      <c r="M6530" t="str">
        <f t="shared" ref="M6530:M6593" si="409">IF(L6530&gt;48,"Yes","No")</f>
        <v>No</v>
      </c>
      <c r="N6530" t="str">
        <f t="shared" ref="N6530:N6593" si="410">TEXT(E6530,"mmm")</f>
        <v>Feb</v>
      </c>
      <c r="O6530" s="2">
        <f t="shared" si="407"/>
        <v>0.375</v>
      </c>
      <c r="P6530" t="str">
        <f>VLOOKUP(G6530,Agents!A:E,4,FALSE)</f>
        <v>Team3</v>
      </c>
      <c r="Q6530" t="str">
        <f>VLOOKUP(G6530,Agents!A:E,5,FALSE)</f>
        <v>Mid</v>
      </c>
      <c r="R6530" t="str">
        <f>VLOOKUP(G6530,Agents!A:E,2,FALSE)</f>
        <v>Evening</v>
      </c>
    </row>
    <row r="6531" spans="1:18" x14ac:dyDescent="0.35">
      <c r="A6531" t="s">
        <v>10252</v>
      </c>
      <c r="B6531" t="s">
        <v>9894</v>
      </c>
      <c r="C6531" t="s">
        <v>50</v>
      </c>
      <c r="D6531" t="s">
        <v>26</v>
      </c>
      <c r="E6531" s="1">
        <v>46060.250694444447</v>
      </c>
      <c r="F6531" s="1">
        <v>46063.042361111111</v>
      </c>
      <c r="G6531" t="s">
        <v>221</v>
      </c>
      <c r="H6531" t="s">
        <v>132</v>
      </c>
      <c r="I6531" t="s">
        <v>16</v>
      </c>
      <c r="J6531">
        <v>3</v>
      </c>
      <c r="K6531" t="str">
        <f>IF(tickets_dataset[[#This Row],[status]] = "Closed", "Yes","No")</f>
        <v>No</v>
      </c>
      <c r="L6531" s="2">
        <f t="shared" si="408"/>
        <v>66.999999999941792</v>
      </c>
      <c r="M6531" t="str">
        <f t="shared" si="409"/>
        <v>Yes</v>
      </c>
      <c r="N6531" t="str">
        <f t="shared" si="410"/>
        <v>Feb</v>
      </c>
      <c r="O6531" s="2">
        <f t="shared" ref="O6531:O6594" si="411">F6531-E6531</f>
        <v>2.7916666666642413</v>
      </c>
      <c r="P6531" t="str">
        <f>VLOOKUP(G6531,Agents!A:E,4,FALSE)</f>
        <v>Team4</v>
      </c>
      <c r="Q6531" t="str">
        <f>VLOOKUP(G6531,Agents!A:E,5,FALSE)</f>
        <v>Senior</v>
      </c>
      <c r="R6531" t="str">
        <f>VLOOKUP(G6531,Agents!A:E,2,FALSE)</f>
        <v>Morning</v>
      </c>
    </row>
    <row r="6532" spans="1:18" x14ac:dyDescent="0.35">
      <c r="A6532" t="s">
        <v>10253</v>
      </c>
      <c r="B6532" t="s">
        <v>3816</v>
      </c>
      <c r="C6532" t="s">
        <v>76</v>
      </c>
      <c r="D6532" t="s">
        <v>13</v>
      </c>
      <c r="E6532" s="1">
        <v>46083.070833333331</v>
      </c>
      <c r="F6532" s="1">
        <v>46084.487500000003</v>
      </c>
      <c r="G6532" t="s">
        <v>103</v>
      </c>
      <c r="H6532" t="s">
        <v>28</v>
      </c>
      <c r="I6532" t="s">
        <v>16</v>
      </c>
      <c r="J6532">
        <v>4</v>
      </c>
      <c r="K6532" t="str">
        <f>IF(tickets_dataset[[#This Row],[status]] = "Closed", "Yes","No")</f>
        <v>No</v>
      </c>
      <c r="L6532" s="2">
        <f t="shared" si="408"/>
        <v>34.000000000116415</v>
      </c>
      <c r="M6532" t="str">
        <f t="shared" si="409"/>
        <v>No</v>
      </c>
      <c r="N6532" t="str">
        <f t="shared" si="410"/>
        <v>Mar</v>
      </c>
      <c r="O6532" s="2">
        <f t="shared" si="411"/>
        <v>1.4166666666715173</v>
      </c>
      <c r="P6532" t="str">
        <f>VLOOKUP(G6532,Agents!A:E,4,FALSE)</f>
        <v>Team4</v>
      </c>
      <c r="Q6532" t="str">
        <f>VLOOKUP(G6532,Agents!A:E,5,FALSE)</f>
        <v>Senior</v>
      </c>
      <c r="R6532" t="str">
        <f>VLOOKUP(G6532,Agents!A:E,2,FALSE)</f>
        <v>Night</v>
      </c>
    </row>
    <row r="6533" spans="1:18" x14ac:dyDescent="0.35">
      <c r="A6533" t="s">
        <v>10254</v>
      </c>
      <c r="B6533" t="s">
        <v>4848</v>
      </c>
      <c r="C6533" t="s">
        <v>34</v>
      </c>
      <c r="D6533" t="s">
        <v>38</v>
      </c>
      <c r="E6533" s="1">
        <v>46102.874305555553</v>
      </c>
      <c r="F6533" s="1">
        <v>46105.124305555553</v>
      </c>
      <c r="G6533" t="s">
        <v>67</v>
      </c>
      <c r="H6533" t="s">
        <v>15</v>
      </c>
      <c r="I6533" t="s">
        <v>16</v>
      </c>
      <c r="J6533">
        <v>3</v>
      </c>
      <c r="K6533" t="str">
        <f>IF(tickets_dataset[[#This Row],[status]] = "Closed", "Yes","No")</f>
        <v>Yes</v>
      </c>
      <c r="L6533" s="2">
        <f t="shared" si="408"/>
        <v>54</v>
      </c>
      <c r="M6533" t="str">
        <f t="shared" si="409"/>
        <v>Yes</v>
      </c>
      <c r="N6533" t="str">
        <f t="shared" si="410"/>
        <v>Mar</v>
      </c>
      <c r="O6533" s="2">
        <f t="shared" si="411"/>
        <v>2.25</v>
      </c>
      <c r="P6533" t="str">
        <f>VLOOKUP(G6533,Agents!A:E,4,FALSE)</f>
        <v>Team5</v>
      </c>
      <c r="Q6533" t="str">
        <f>VLOOKUP(G6533,Agents!A:E,5,FALSE)</f>
        <v>Junior</v>
      </c>
      <c r="R6533" t="str">
        <f>VLOOKUP(G6533,Agents!A:E,2,FALSE)</f>
        <v>Evening</v>
      </c>
    </row>
    <row r="6534" spans="1:18" x14ac:dyDescent="0.35">
      <c r="A6534" t="s">
        <v>10255</v>
      </c>
      <c r="B6534" t="s">
        <v>3408</v>
      </c>
      <c r="C6534" t="s">
        <v>12</v>
      </c>
      <c r="D6534" t="s">
        <v>38</v>
      </c>
      <c r="E6534" s="1">
        <v>46037.677083333336</v>
      </c>
      <c r="F6534" s="1">
        <v>46038.260416666664</v>
      </c>
      <c r="G6534" t="s">
        <v>62</v>
      </c>
      <c r="H6534" t="s">
        <v>15</v>
      </c>
      <c r="I6534" t="s">
        <v>16</v>
      </c>
      <c r="J6534">
        <v>3</v>
      </c>
      <c r="K6534" t="str">
        <f>IF(tickets_dataset[[#This Row],[status]] = "Closed", "Yes","No")</f>
        <v>Yes</v>
      </c>
      <c r="L6534" s="2">
        <f t="shared" si="408"/>
        <v>13.999999999883585</v>
      </c>
      <c r="M6534" t="str">
        <f t="shared" si="409"/>
        <v>No</v>
      </c>
      <c r="N6534" t="str">
        <f t="shared" si="410"/>
        <v>Jan</v>
      </c>
      <c r="O6534" s="2">
        <f t="shared" si="411"/>
        <v>0.58333333332848269</v>
      </c>
      <c r="P6534" t="str">
        <f>VLOOKUP(G6534,Agents!A:E,4,FALSE)</f>
        <v>Team1</v>
      </c>
      <c r="Q6534" t="str">
        <f>VLOOKUP(G6534,Agents!A:E,5,FALSE)</f>
        <v>Junior</v>
      </c>
      <c r="R6534" t="str">
        <f>VLOOKUP(G6534,Agents!A:E,2,FALSE)</f>
        <v>Morning</v>
      </c>
    </row>
    <row r="6535" spans="1:18" x14ac:dyDescent="0.35">
      <c r="A6535" t="s">
        <v>10256</v>
      </c>
      <c r="B6535" t="s">
        <v>2680</v>
      </c>
      <c r="C6535" t="s">
        <v>50</v>
      </c>
      <c r="D6535" t="s">
        <v>13</v>
      </c>
      <c r="E6535" s="1">
        <v>46036.550694444442</v>
      </c>
      <c r="F6535" s="1">
        <v>46037.384027777778</v>
      </c>
      <c r="G6535" t="s">
        <v>131</v>
      </c>
      <c r="H6535" t="s">
        <v>15</v>
      </c>
      <c r="I6535" t="s">
        <v>68</v>
      </c>
      <c r="J6535">
        <v>3</v>
      </c>
      <c r="K6535" t="str">
        <f>IF(tickets_dataset[[#This Row],[status]] = "Closed", "Yes","No")</f>
        <v>Yes</v>
      </c>
      <c r="L6535" s="2">
        <f t="shared" si="408"/>
        <v>20.000000000058208</v>
      </c>
      <c r="M6535" t="str">
        <f t="shared" si="409"/>
        <v>No</v>
      </c>
      <c r="N6535" t="str">
        <f t="shared" si="410"/>
        <v>Jan</v>
      </c>
      <c r="O6535" s="2">
        <f t="shared" si="411"/>
        <v>0.83333333333575865</v>
      </c>
      <c r="P6535" t="str">
        <f>VLOOKUP(G6535,Agents!A:E,4,FALSE)</f>
        <v>Team4</v>
      </c>
      <c r="Q6535" t="str">
        <f>VLOOKUP(G6535,Agents!A:E,5,FALSE)</f>
        <v>Junior</v>
      </c>
      <c r="R6535" t="str">
        <f>VLOOKUP(G6535,Agents!A:E,2,FALSE)</f>
        <v>Night</v>
      </c>
    </row>
    <row r="6536" spans="1:18" x14ac:dyDescent="0.35">
      <c r="A6536" t="s">
        <v>10257</v>
      </c>
      <c r="B6536" t="s">
        <v>10258</v>
      </c>
      <c r="C6536" t="s">
        <v>76</v>
      </c>
      <c r="D6536" t="s">
        <v>38</v>
      </c>
      <c r="E6536" s="1">
        <v>46111.513888888891</v>
      </c>
      <c r="F6536" s="1">
        <v>46115.138888888891</v>
      </c>
      <c r="G6536" t="s">
        <v>23</v>
      </c>
      <c r="H6536" t="s">
        <v>15</v>
      </c>
      <c r="I6536" t="s">
        <v>68</v>
      </c>
      <c r="J6536">
        <v>2</v>
      </c>
      <c r="K6536" t="str">
        <f>IF(tickets_dataset[[#This Row],[status]] = "Closed", "Yes","No")</f>
        <v>Yes</v>
      </c>
      <c r="L6536" s="2">
        <f t="shared" si="408"/>
        <v>87</v>
      </c>
      <c r="M6536" t="str">
        <f t="shared" si="409"/>
        <v>Yes</v>
      </c>
      <c r="N6536" t="str">
        <f t="shared" si="410"/>
        <v>Mar</v>
      </c>
      <c r="O6536" s="2">
        <f t="shared" si="411"/>
        <v>3.625</v>
      </c>
      <c r="P6536" t="str">
        <f>VLOOKUP(G6536,Agents!A:E,4,FALSE)</f>
        <v>Team3</v>
      </c>
      <c r="Q6536" t="str">
        <f>VLOOKUP(G6536,Agents!A:E,5,FALSE)</f>
        <v>Senior</v>
      </c>
      <c r="R6536" t="str">
        <f>VLOOKUP(G6536,Agents!A:E,2,FALSE)</f>
        <v>Evening</v>
      </c>
    </row>
    <row r="6537" spans="1:18" x14ac:dyDescent="0.35">
      <c r="A6537" t="s">
        <v>10259</v>
      </c>
      <c r="B6537" t="s">
        <v>7631</v>
      </c>
      <c r="C6537" t="s">
        <v>50</v>
      </c>
      <c r="D6537" t="s">
        <v>26</v>
      </c>
      <c r="E6537" s="1">
        <v>46024.202777777777</v>
      </c>
      <c r="F6537" s="1">
        <v>46025.786111111112</v>
      </c>
      <c r="G6537" t="s">
        <v>357</v>
      </c>
      <c r="H6537" t="s">
        <v>15</v>
      </c>
      <c r="I6537" t="s">
        <v>16</v>
      </c>
      <c r="J6537">
        <v>4</v>
      </c>
      <c r="K6537" t="str">
        <f>IF(tickets_dataset[[#This Row],[status]] = "Closed", "Yes","No")</f>
        <v>Yes</v>
      </c>
      <c r="L6537" s="2">
        <f t="shared" si="408"/>
        <v>38.000000000058208</v>
      </c>
      <c r="M6537" t="str">
        <f t="shared" si="409"/>
        <v>No</v>
      </c>
      <c r="N6537" t="str">
        <f t="shared" si="410"/>
        <v>Jan</v>
      </c>
      <c r="O6537" s="2">
        <f t="shared" si="411"/>
        <v>1.5833333333357587</v>
      </c>
      <c r="P6537" t="str">
        <f>VLOOKUP(G6537,Agents!A:E,4,FALSE)</f>
        <v>Team1</v>
      </c>
      <c r="Q6537" t="str">
        <f>VLOOKUP(G6537,Agents!A:E,5,FALSE)</f>
        <v>Mid</v>
      </c>
      <c r="R6537" t="str">
        <f>VLOOKUP(G6537,Agents!A:E,2,FALSE)</f>
        <v>Morning</v>
      </c>
    </row>
    <row r="6538" spans="1:18" x14ac:dyDescent="0.35">
      <c r="A6538" t="s">
        <v>10260</v>
      </c>
      <c r="B6538" t="s">
        <v>10261</v>
      </c>
      <c r="C6538" t="s">
        <v>22</v>
      </c>
      <c r="D6538" t="s">
        <v>13</v>
      </c>
      <c r="E6538" s="1">
        <v>46035.911111111112</v>
      </c>
      <c r="F6538" s="1">
        <v>46037.494444444441</v>
      </c>
      <c r="G6538" t="s">
        <v>282</v>
      </c>
      <c r="H6538" t="s">
        <v>15</v>
      </c>
      <c r="I6538" t="s">
        <v>68</v>
      </c>
      <c r="J6538">
        <v>3</v>
      </c>
      <c r="K6538" t="str">
        <f>IF(tickets_dataset[[#This Row],[status]] = "Closed", "Yes","No")</f>
        <v>Yes</v>
      </c>
      <c r="L6538" s="2">
        <f t="shared" si="408"/>
        <v>37.999999999883585</v>
      </c>
      <c r="M6538" t="str">
        <f t="shared" si="409"/>
        <v>No</v>
      </c>
      <c r="N6538" t="str">
        <f t="shared" si="410"/>
        <v>Jan</v>
      </c>
      <c r="O6538" s="2">
        <f t="shared" si="411"/>
        <v>1.5833333333284827</v>
      </c>
      <c r="P6538" t="str">
        <f>VLOOKUP(G6538,Agents!A:E,4,FALSE)</f>
        <v>Team4</v>
      </c>
      <c r="Q6538" t="str">
        <f>VLOOKUP(G6538,Agents!A:E,5,FALSE)</f>
        <v>Mid</v>
      </c>
      <c r="R6538" t="str">
        <f>VLOOKUP(G6538,Agents!A:E,2,FALSE)</f>
        <v>Morning</v>
      </c>
    </row>
    <row r="6539" spans="1:18" x14ac:dyDescent="0.35">
      <c r="A6539" t="s">
        <v>10262</v>
      </c>
      <c r="B6539" t="s">
        <v>4236</v>
      </c>
      <c r="C6539" t="s">
        <v>12</v>
      </c>
      <c r="D6539" t="s">
        <v>13</v>
      </c>
      <c r="E6539" s="1">
        <v>46059.456250000003</v>
      </c>
      <c r="F6539" s="1">
        <v>46060.789583333331</v>
      </c>
      <c r="G6539" t="s">
        <v>282</v>
      </c>
      <c r="H6539" t="s">
        <v>15</v>
      </c>
      <c r="I6539" t="s">
        <v>16</v>
      </c>
      <c r="J6539">
        <v>5</v>
      </c>
      <c r="K6539" t="str">
        <f>IF(tickets_dataset[[#This Row],[status]] = "Closed", "Yes","No")</f>
        <v>Yes</v>
      </c>
      <c r="L6539" s="2">
        <f t="shared" si="408"/>
        <v>31.999999999883585</v>
      </c>
      <c r="M6539" t="str">
        <f t="shared" si="409"/>
        <v>No</v>
      </c>
      <c r="N6539" t="str">
        <f t="shared" si="410"/>
        <v>Feb</v>
      </c>
      <c r="O6539" s="2">
        <f t="shared" si="411"/>
        <v>1.3333333333284827</v>
      </c>
      <c r="P6539" t="str">
        <f>VLOOKUP(G6539,Agents!A:E,4,FALSE)</f>
        <v>Team4</v>
      </c>
      <c r="Q6539" t="str">
        <f>VLOOKUP(G6539,Agents!A:E,5,FALSE)</f>
        <v>Mid</v>
      </c>
      <c r="R6539" t="str">
        <f>VLOOKUP(G6539,Agents!A:E,2,FALSE)</f>
        <v>Morning</v>
      </c>
    </row>
    <row r="6540" spans="1:18" x14ac:dyDescent="0.35">
      <c r="A6540" t="s">
        <v>10263</v>
      </c>
      <c r="B6540" t="s">
        <v>10264</v>
      </c>
      <c r="C6540" t="s">
        <v>76</v>
      </c>
      <c r="D6540" t="s">
        <v>13</v>
      </c>
      <c r="E6540" s="1">
        <v>46048.686111111114</v>
      </c>
      <c r="F6540" s="1">
        <v>46050.227777777778</v>
      </c>
      <c r="G6540" t="s">
        <v>311</v>
      </c>
      <c r="H6540" t="s">
        <v>15</v>
      </c>
      <c r="I6540" t="s">
        <v>16</v>
      </c>
      <c r="J6540">
        <v>4</v>
      </c>
      <c r="K6540" t="str">
        <f>IF(tickets_dataset[[#This Row],[status]] = "Closed", "Yes","No")</f>
        <v>Yes</v>
      </c>
      <c r="L6540" s="2">
        <f t="shared" si="408"/>
        <v>36.999999999941792</v>
      </c>
      <c r="M6540" t="str">
        <f t="shared" si="409"/>
        <v>No</v>
      </c>
      <c r="N6540" t="str">
        <f t="shared" si="410"/>
        <v>Jan</v>
      </c>
      <c r="O6540" s="2">
        <f t="shared" si="411"/>
        <v>1.5416666666642413</v>
      </c>
      <c r="P6540" t="str">
        <f>VLOOKUP(G6540,Agents!A:E,4,FALSE)</f>
        <v>Team5</v>
      </c>
      <c r="Q6540" t="str">
        <f>VLOOKUP(G6540,Agents!A:E,5,FALSE)</f>
        <v>Senior</v>
      </c>
      <c r="R6540" t="str">
        <f>VLOOKUP(G6540,Agents!A:E,2,FALSE)</f>
        <v>Evening</v>
      </c>
    </row>
    <row r="6541" spans="1:18" x14ac:dyDescent="0.35">
      <c r="A6541" t="s">
        <v>10265</v>
      </c>
      <c r="B6541" t="s">
        <v>10266</v>
      </c>
      <c r="C6541" t="s">
        <v>22</v>
      </c>
      <c r="D6541" t="s">
        <v>38</v>
      </c>
      <c r="E6541" s="1">
        <v>46033.002083333333</v>
      </c>
      <c r="F6541" s="1">
        <v>46033.460416666669</v>
      </c>
      <c r="G6541" t="s">
        <v>14</v>
      </c>
      <c r="H6541" t="s">
        <v>15</v>
      </c>
      <c r="I6541" t="s">
        <v>16</v>
      </c>
      <c r="J6541">
        <v>3</v>
      </c>
      <c r="K6541" t="str">
        <f>IF(tickets_dataset[[#This Row],[status]] = "Closed", "Yes","No")</f>
        <v>Yes</v>
      </c>
      <c r="L6541" s="2">
        <f t="shared" si="408"/>
        <v>11.000000000058208</v>
      </c>
      <c r="M6541" t="str">
        <f t="shared" si="409"/>
        <v>No</v>
      </c>
      <c r="N6541" t="str">
        <f t="shared" si="410"/>
        <v>Jan</v>
      </c>
      <c r="O6541" s="2">
        <f t="shared" si="411"/>
        <v>0.45833333333575865</v>
      </c>
      <c r="P6541" t="str">
        <f>VLOOKUP(G6541,Agents!A:E,4,FALSE)</f>
        <v>Team1</v>
      </c>
      <c r="Q6541" t="str">
        <f>VLOOKUP(G6541,Agents!A:E,5,FALSE)</f>
        <v>Senior</v>
      </c>
      <c r="R6541" t="str">
        <f>VLOOKUP(G6541,Agents!A:E,2,FALSE)</f>
        <v>Morning</v>
      </c>
    </row>
    <row r="6542" spans="1:18" x14ac:dyDescent="0.35">
      <c r="A6542" t="s">
        <v>10267</v>
      </c>
      <c r="B6542" t="s">
        <v>6756</v>
      </c>
      <c r="C6542" t="s">
        <v>50</v>
      </c>
      <c r="D6542" t="s">
        <v>26</v>
      </c>
      <c r="E6542" s="1">
        <v>46028.085416666669</v>
      </c>
      <c r="F6542" s="1">
        <v>46030.710416666669</v>
      </c>
      <c r="G6542" t="s">
        <v>422</v>
      </c>
      <c r="H6542" t="s">
        <v>28</v>
      </c>
      <c r="I6542" t="s">
        <v>16</v>
      </c>
      <c r="J6542">
        <v>4</v>
      </c>
      <c r="K6542" t="str">
        <f>IF(tickets_dataset[[#This Row],[status]] = "Closed", "Yes","No")</f>
        <v>No</v>
      </c>
      <c r="L6542" s="2">
        <f t="shared" si="408"/>
        <v>63</v>
      </c>
      <c r="M6542" t="str">
        <f t="shared" si="409"/>
        <v>Yes</v>
      </c>
      <c r="N6542" t="str">
        <f t="shared" si="410"/>
        <v>Jan</v>
      </c>
      <c r="O6542" s="2">
        <f t="shared" si="411"/>
        <v>2.625</v>
      </c>
      <c r="P6542" t="str">
        <f>VLOOKUP(G6542,Agents!A:E,4,FALSE)</f>
        <v>Team5</v>
      </c>
      <c r="Q6542" t="str">
        <f>VLOOKUP(G6542,Agents!A:E,5,FALSE)</f>
        <v>Mid</v>
      </c>
      <c r="R6542" t="str">
        <f>VLOOKUP(G6542,Agents!A:E,2,FALSE)</f>
        <v>Evening</v>
      </c>
    </row>
    <row r="6543" spans="1:18" x14ac:dyDescent="0.35">
      <c r="A6543" t="s">
        <v>10268</v>
      </c>
      <c r="B6543" t="s">
        <v>569</v>
      </c>
      <c r="C6543" t="s">
        <v>12</v>
      </c>
      <c r="D6543" t="s">
        <v>13</v>
      </c>
      <c r="E6543" s="1">
        <v>46097.689583333333</v>
      </c>
      <c r="F6543" s="1">
        <v>46099.064583333333</v>
      </c>
      <c r="G6543" t="s">
        <v>190</v>
      </c>
      <c r="H6543" t="s">
        <v>15</v>
      </c>
      <c r="I6543" t="s">
        <v>16</v>
      </c>
      <c r="J6543">
        <v>3</v>
      </c>
      <c r="K6543" t="str">
        <f>IF(tickets_dataset[[#This Row],[status]] = "Closed", "Yes","No")</f>
        <v>Yes</v>
      </c>
      <c r="L6543" s="2">
        <f t="shared" si="408"/>
        <v>33</v>
      </c>
      <c r="M6543" t="str">
        <f t="shared" si="409"/>
        <v>No</v>
      </c>
      <c r="N6543" t="str">
        <f t="shared" si="410"/>
        <v>Mar</v>
      </c>
      <c r="O6543" s="2">
        <f t="shared" si="411"/>
        <v>1.375</v>
      </c>
      <c r="P6543" t="str">
        <f>VLOOKUP(G6543,Agents!A:E,4,FALSE)</f>
        <v>Team1</v>
      </c>
      <c r="Q6543" t="str">
        <f>VLOOKUP(G6543,Agents!A:E,5,FALSE)</f>
        <v>Senior</v>
      </c>
      <c r="R6543" t="str">
        <f>VLOOKUP(G6543,Agents!A:E,2,FALSE)</f>
        <v>Night</v>
      </c>
    </row>
    <row r="6544" spans="1:18" x14ac:dyDescent="0.35">
      <c r="A6544" t="s">
        <v>10269</v>
      </c>
      <c r="B6544" t="s">
        <v>2782</v>
      </c>
      <c r="C6544" t="s">
        <v>34</v>
      </c>
      <c r="D6544" t="s">
        <v>38</v>
      </c>
      <c r="E6544" s="1">
        <v>46039.036111111112</v>
      </c>
      <c r="F6544" s="1">
        <v>46042.452777777777</v>
      </c>
      <c r="G6544" t="s">
        <v>167</v>
      </c>
      <c r="H6544" t="s">
        <v>15</v>
      </c>
      <c r="I6544" t="s">
        <v>16</v>
      </c>
      <c r="J6544">
        <v>5</v>
      </c>
      <c r="K6544" t="str">
        <f>IF(tickets_dataset[[#This Row],[status]] = "Closed", "Yes","No")</f>
        <v>Yes</v>
      </c>
      <c r="L6544" s="2">
        <f t="shared" si="408"/>
        <v>81.999999999941792</v>
      </c>
      <c r="M6544" t="str">
        <f t="shared" si="409"/>
        <v>Yes</v>
      </c>
      <c r="N6544" t="str">
        <f t="shared" si="410"/>
        <v>Jan</v>
      </c>
      <c r="O6544" s="2">
        <f t="shared" si="411"/>
        <v>3.4166666666642413</v>
      </c>
      <c r="P6544" t="str">
        <f>VLOOKUP(G6544,Agents!A:E,4,FALSE)</f>
        <v>Team3</v>
      </c>
      <c r="Q6544" t="str">
        <f>VLOOKUP(G6544,Agents!A:E,5,FALSE)</f>
        <v>Mid</v>
      </c>
      <c r="R6544" t="str">
        <f>VLOOKUP(G6544,Agents!A:E,2,FALSE)</f>
        <v>Evening</v>
      </c>
    </row>
    <row r="6545" spans="1:18" x14ac:dyDescent="0.35">
      <c r="A6545" t="s">
        <v>10270</v>
      </c>
      <c r="B6545" t="s">
        <v>10271</v>
      </c>
      <c r="C6545" t="s">
        <v>34</v>
      </c>
      <c r="D6545" t="s">
        <v>13</v>
      </c>
      <c r="E6545" s="1">
        <v>46037.788888888892</v>
      </c>
      <c r="F6545" s="1">
        <v>46038.080555555556</v>
      </c>
      <c r="G6545" t="s">
        <v>56</v>
      </c>
      <c r="H6545" t="s">
        <v>28</v>
      </c>
      <c r="I6545" t="s">
        <v>16</v>
      </c>
      <c r="J6545">
        <v>5</v>
      </c>
      <c r="K6545" t="str">
        <f>IF(tickets_dataset[[#This Row],[status]] = "Closed", "Yes","No")</f>
        <v>No</v>
      </c>
      <c r="L6545" s="2">
        <f t="shared" si="408"/>
        <v>6.9999999999417923</v>
      </c>
      <c r="M6545" t="str">
        <f t="shared" si="409"/>
        <v>No</v>
      </c>
      <c r="N6545" t="str">
        <f t="shared" si="410"/>
        <v>Jan</v>
      </c>
      <c r="O6545" s="2">
        <f t="shared" si="411"/>
        <v>0.29166666666424135</v>
      </c>
      <c r="P6545" t="str">
        <f>VLOOKUP(G6545,Agents!A:E,4,FALSE)</f>
        <v>Team1</v>
      </c>
      <c r="Q6545" t="str">
        <f>VLOOKUP(G6545,Agents!A:E,5,FALSE)</f>
        <v>Senior</v>
      </c>
      <c r="R6545" t="str">
        <f>VLOOKUP(G6545,Agents!A:E,2,FALSE)</f>
        <v>Night</v>
      </c>
    </row>
    <row r="6546" spans="1:18" x14ac:dyDescent="0.35">
      <c r="A6546" t="s">
        <v>10272</v>
      </c>
      <c r="B6546" t="s">
        <v>1638</v>
      </c>
      <c r="C6546" t="s">
        <v>50</v>
      </c>
      <c r="D6546" t="s">
        <v>26</v>
      </c>
      <c r="E6546" s="1">
        <v>46076.151388888888</v>
      </c>
      <c r="F6546" s="1">
        <v>46078.151388888888</v>
      </c>
      <c r="G6546" t="s">
        <v>140</v>
      </c>
      <c r="H6546" t="s">
        <v>15</v>
      </c>
      <c r="I6546" t="s">
        <v>16</v>
      </c>
      <c r="J6546">
        <v>4</v>
      </c>
      <c r="K6546" t="str">
        <f>IF(tickets_dataset[[#This Row],[status]] = "Closed", "Yes","No")</f>
        <v>Yes</v>
      </c>
      <c r="L6546" s="2">
        <f t="shared" si="408"/>
        <v>48</v>
      </c>
      <c r="M6546" t="str">
        <f t="shared" si="409"/>
        <v>No</v>
      </c>
      <c r="N6546" t="str">
        <f t="shared" si="410"/>
        <v>Feb</v>
      </c>
      <c r="O6546" s="2">
        <f t="shared" si="411"/>
        <v>2</v>
      </c>
      <c r="P6546" t="str">
        <f>VLOOKUP(G6546,Agents!A:E,4,FALSE)</f>
        <v>Team1</v>
      </c>
      <c r="Q6546" t="str">
        <f>VLOOKUP(G6546,Agents!A:E,5,FALSE)</f>
        <v>Junior</v>
      </c>
      <c r="R6546" t="str">
        <f>VLOOKUP(G6546,Agents!A:E,2,FALSE)</f>
        <v>Morning</v>
      </c>
    </row>
    <row r="6547" spans="1:18" x14ac:dyDescent="0.35">
      <c r="A6547" t="s">
        <v>10273</v>
      </c>
      <c r="B6547" t="s">
        <v>10274</v>
      </c>
      <c r="C6547" t="s">
        <v>76</v>
      </c>
      <c r="D6547" t="s">
        <v>38</v>
      </c>
      <c r="E6547" s="1">
        <v>46107.069444444445</v>
      </c>
      <c r="F6547" s="1">
        <v>46108.027777777781</v>
      </c>
      <c r="G6547" t="s">
        <v>131</v>
      </c>
      <c r="H6547" t="s">
        <v>15</v>
      </c>
      <c r="I6547" t="s">
        <v>16</v>
      </c>
      <c r="J6547">
        <v>5</v>
      </c>
      <c r="K6547" t="str">
        <f>IF(tickets_dataset[[#This Row],[status]] = "Closed", "Yes","No")</f>
        <v>Yes</v>
      </c>
      <c r="L6547" s="2">
        <f t="shared" si="408"/>
        <v>23.000000000058208</v>
      </c>
      <c r="M6547" t="str">
        <f t="shared" si="409"/>
        <v>No</v>
      </c>
      <c r="N6547" t="str">
        <f t="shared" si="410"/>
        <v>Mar</v>
      </c>
      <c r="O6547" s="2">
        <f t="shared" si="411"/>
        <v>0.95833333333575865</v>
      </c>
      <c r="P6547" t="str">
        <f>VLOOKUP(G6547,Agents!A:E,4,FALSE)</f>
        <v>Team4</v>
      </c>
      <c r="Q6547" t="str">
        <f>VLOOKUP(G6547,Agents!A:E,5,FALSE)</f>
        <v>Junior</v>
      </c>
      <c r="R6547" t="str">
        <f>VLOOKUP(G6547,Agents!A:E,2,FALSE)</f>
        <v>Night</v>
      </c>
    </row>
    <row r="6548" spans="1:18" x14ac:dyDescent="0.35">
      <c r="A6548" t="s">
        <v>10275</v>
      </c>
      <c r="B6548" t="s">
        <v>10276</v>
      </c>
      <c r="C6548" t="s">
        <v>76</v>
      </c>
      <c r="D6548" t="s">
        <v>13</v>
      </c>
      <c r="E6548" s="1">
        <v>46072.712500000001</v>
      </c>
      <c r="F6548" s="1">
        <v>46074.462500000001</v>
      </c>
      <c r="G6548" t="s">
        <v>311</v>
      </c>
      <c r="H6548" t="s">
        <v>15</v>
      </c>
      <c r="I6548" t="s">
        <v>16</v>
      </c>
      <c r="J6548">
        <v>5</v>
      </c>
      <c r="K6548" t="str">
        <f>IF(tickets_dataset[[#This Row],[status]] = "Closed", "Yes","No")</f>
        <v>Yes</v>
      </c>
      <c r="L6548" s="2">
        <f t="shared" si="408"/>
        <v>42</v>
      </c>
      <c r="M6548" t="str">
        <f t="shared" si="409"/>
        <v>No</v>
      </c>
      <c r="N6548" t="str">
        <f t="shared" si="410"/>
        <v>Feb</v>
      </c>
      <c r="O6548" s="2">
        <f t="shared" si="411"/>
        <v>1.75</v>
      </c>
      <c r="P6548" t="str">
        <f>VLOOKUP(G6548,Agents!A:E,4,FALSE)</f>
        <v>Team5</v>
      </c>
      <c r="Q6548" t="str">
        <f>VLOOKUP(G6548,Agents!A:E,5,FALSE)</f>
        <v>Senior</v>
      </c>
      <c r="R6548" t="str">
        <f>VLOOKUP(G6548,Agents!A:E,2,FALSE)</f>
        <v>Evening</v>
      </c>
    </row>
    <row r="6549" spans="1:18" x14ac:dyDescent="0.35">
      <c r="A6549" t="s">
        <v>10277</v>
      </c>
      <c r="B6549" t="s">
        <v>10278</v>
      </c>
      <c r="C6549" t="s">
        <v>50</v>
      </c>
      <c r="D6549" t="s">
        <v>26</v>
      </c>
      <c r="E6549" s="1">
        <v>46045.898611111108</v>
      </c>
      <c r="F6549" s="1">
        <v>46047.898611111108</v>
      </c>
      <c r="G6549" t="s">
        <v>56</v>
      </c>
      <c r="H6549" t="s">
        <v>15</v>
      </c>
      <c r="I6549" t="s">
        <v>16</v>
      </c>
      <c r="J6549">
        <v>4</v>
      </c>
      <c r="K6549" t="str">
        <f>IF(tickets_dataset[[#This Row],[status]] = "Closed", "Yes","No")</f>
        <v>Yes</v>
      </c>
      <c r="L6549" s="2">
        <f t="shared" si="408"/>
        <v>48</v>
      </c>
      <c r="M6549" t="str">
        <f t="shared" si="409"/>
        <v>No</v>
      </c>
      <c r="N6549" t="str">
        <f t="shared" si="410"/>
        <v>Jan</v>
      </c>
      <c r="O6549" s="2">
        <f t="shared" si="411"/>
        <v>2</v>
      </c>
      <c r="P6549" t="str">
        <f>VLOOKUP(G6549,Agents!A:E,4,FALSE)</f>
        <v>Team1</v>
      </c>
      <c r="Q6549" t="str">
        <f>VLOOKUP(G6549,Agents!A:E,5,FALSE)</f>
        <v>Senior</v>
      </c>
      <c r="R6549" t="str">
        <f>VLOOKUP(G6549,Agents!A:E,2,FALSE)</f>
        <v>Night</v>
      </c>
    </row>
    <row r="6550" spans="1:18" x14ac:dyDescent="0.35">
      <c r="A6550" t="s">
        <v>10279</v>
      </c>
      <c r="B6550" t="s">
        <v>10280</v>
      </c>
      <c r="C6550" t="s">
        <v>22</v>
      </c>
      <c r="D6550" t="s">
        <v>38</v>
      </c>
      <c r="E6550" s="1">
        <v>46097.199305555558</v>
      </c>
      <c r="F6550" s="1">
        <v>46100.532638888886</v>
      </c>
      <c r="G6550" t="s">
        <v>239</v>
      </c>
      <c r="H6550" t="s">
        <v>15</v>
      </c>
      <c r="I6550" t="s">
        <v>16</v>
      </c>
      <c r="J6550">
        <v>4</v>
      </c>
      <c r="K6550" t="str">
        <f>IF(tickets_dataset[[#This Row],[status]] = "Closed", "Yes","No")</f>
        <v>Yes</v>
      </c>
      <c r="L6550" s="2">
        <f t="shared" si="408"/>
        <v>79.999999999883585</v>
      </c>
      <c r="M6550" t="str">
        <f t="shared" si="409"/>
        <v>Yes</v>
      </c>
      <c r="N6550" t="str">
        <f t="shared" si="410"/>
        <v>Mar</v>
      </c>
      <c r="O6550" s="2">
        <f t="shared" si="411"/>
        <v>3.3333333333284827</v>
      </c>
      <c r="P6550" t="str">
        <f>VLOOKUP(G6550,Agents!A:E,4,FALSE)</f>
        <v>Team1</v>
      </c>
      <c r="Q6550" t="str">
        <f>VLOOKUP(G6550,Agents!A:E,5,FALSE)</f>
        <v>Senior</v>
      </c>
      <c r="R6550" t="str">
        <f>VLOOKUP(G6550,Agents!A:E,2,FALSE)</f>
        <v>Evening</v>
      </c>
    </row>
    <row r="6551" spans="1:18" x14ac:dyDescent="0.35">
      <c r="A6551" t="s">
        <v>10281</v>
      </c>
      <c r="B6551" t="s">
        <v>3564</v>
      </c>
      <c r="C6551" t="s">
        <v>34</v>
      </c>
      <c r="D6551" t="s">
        <v>26</v>
      </c>
      <c r="E6551" s="1">
        <v>46027.961111111108</v>
      </c>
      <c r="F6551" s="1">
        <v>46030.919444444444</v>
      </c>
      <c r="G6551" t="s">
        <v>83</v>
      </c>
      <c r="H6551" t="s">
        <v>15</v>
      </c>
      <c r="I6551" t="s">
        <v>16</v>
      </c>
      <c r="J6551">
        <v>4</v>
      </c>
      <c r="K6551" t="str">
        <f>IF(tickets_dataset[[#This Row],[status]] = "Closed", "Yes","No")</f>
        <v>Yes</v>
      </c>
      <c r="L6551" s="2">
        <f t="shared" si="408"/>
        <v>71.000000000058208</v>
      </c>
      <c r="M6551" t="str">
        <f t="shared" si="409"/>
        <v>Yes</v>
      </c>
      <c r="N6551" t="str">
        <f t="shared" si="410"/>
        <v>Jan</v>
      </c>
      <c r="O6551" s="2">
        <f t="shared" si="411"/>
        <v>2.9583333333357587</v>
      </c>
      <c r="P6551" t="str">
        <f>VLOOKUP(G6551,Agents!A:E,4,FALSE)</f>
        <v>Team2</v>
      </c>
      <c r="Q6551" t="str">
        <f>VLOOKUP(G6551,Agents!A:E,5,FALSE)</f>
        <v>Junior</v>
      </c>
      <c r="R6551" t="str">
        <f>VLOOKUP(G6551,Agents!A:E,2,FALSE)</f>
        <v>Night</v>
      </c>
    </row>
    <row r="6552" spans="1:18" x14ac:dyDescent="0.35">
      <c r="A6552" t="s">
        <v>10282</v>
      </c>
      <c r="B6552" t="s">
        <v>10283</v>
      </c>
      <c r="C6552" t="s">
        <v>76</v>
      </c>
      <c r="D6552" t="s">
        <v>26</v>
      </c>
      <c r="E6552" s="1">
        <v>46083.531944444447</v>
      </c>
      <c r="F6552" s="1">
        <v>46084.198611111111</v>
      </c>
      <c r="G6552" t="s">
        <v>128</v>
      </c>
      <c r="H6552" t="s">
        <v>15</v>
      </c>
      <c r="I6552" t="s">
        <v>16</v>
      </c>
      <c r="J6552">
        <v>5</v>
      </c>
      <c r="K6552" t="str">
        <f>IF(tickets_dataset[[#This Row],[status]] = "Closed", "Yes","No")</f>
        <v>Yes</v>
      </c>
      <c r="L6552" s="2">
        <f t="shared" si="408"/>
        <v>15.999999999941792</v>
      </c>
      <c r="M6552" t="str">
        <f t="shared" si="409"/>
        <v>No</v>
      </c>
      <c r="N6552" t="str">
        <f t="shared" si="410"/>
        <v>Mar</v>
      </c>
      <c r="O6552" s="2">
        <f t="shared" si="411"/>
        <v>0.66666666666424135</v>
      </c>
      <c r="P6552" t="str">
        <f>VLOOKUP(G6552,Agents!A:E,4,FALSE)</f>
        <v>Team4</v>
      </c>
      <c r="Q6552" t="str">
        <f>VLOOKUP(G6552,Agents!A:E,5,FALSE)</f>
        <v>Mid</v>
      </c>
      <c r="R6552" t="str">
        <f>VLOOKUP(G6552,Agents!A:E,2,FALSE)</f>
        <v>Night</v>
      </c>
    </row>
    <row r="6553" spans="1:18" x14ac:dyDescent="0.35">
      <c r="A6553" t="s">
        <v>10284</v>
      </c>
      <c r="B6553" t="s">
        <v>6120</v>
      </c>
      <c r="C6553" t="s">
        <v>12</v>
      </c>
      <c r="D6553" t="s">
        <v>38</v>
      </c>
      <c r="E6553" s="1">
        <v>46102.801388888889</v>
      </c>
      <c r="F6553" s="1">
        <v>46105.218055555553</v>
      </c>
      <c r="G6553" t="s">
        <v>234</v>
      </c>
      <c r="H6553" t="s">
        <v>15</v>
      </c>
      <c r="I6553" t="s">
        <v>68</v>
      </c>
      <c r="J6553">
        <v>2</v>
      </c>
      <c r="K6553" t="str">
        <f>IF(tickets_dataset[[#This Row],[status]] = "Closed", "Yes","No")</f>
        <v>Yes</v>
      </c>
      <c r="L6553" s="2">
        <f t="shared" si="408"/>
        <v>57.999999999941792</v>
      </c>
      <c r="M6553" t="str">
        <f t="shared" si="409"/>
        <v>Yes</v>
      </c>
      <c r="N6553" t="str">
        <f t="shared" si="410"/>
        <v>Mar</v>
      </c>
      <c r="O6553" s="2">
        <f t="shared" si="411"/>
        <v>2.4166666666642413</v>
      </c>
      <c r="P6553" t="str">
        <f>VLOOKUP(G6553,Agents!A:E,4,FALSE)</f>
        <v>Team5</v>
      </c>
      <c r="Q6553" t="str">
        <f>VLOOKUP(G6553,Agents!A:E,5,FALSE)</f>
        <v>Senior</v>
      </c>
      <c r="R6553" t="str">
        <f>VLOOKUP(G6553,Agents!A:E,2,FALSE)</f>
        <v>Night</v>
      </c>
    </row>
    <row r="6554" spans="1:18" x14ac:dyDescent="0.35">
      <c r="A6554" t="s">
        <v>10285</v>
      </c>
      <c r="B6554" t="s">
        <v>10091</v>
      </c>
      <c r="C6554" t="s">
        <v>34</v>
      </c>
      <c r="D6554" t="s">
        <v>38</v>
      </c>
      <c r="E6554" s="1">
        <v>46064.217361111114</v>
      </c>
      <c r="F6554" s="1">
        <v>46066.009027777778</v>
      </c>
      <c r="G6554" t="s">
        <v>103</v>
      </c>
      <c r="H6554" t="s">
        <v>15</v>
      </c>
      <c r="I6554" t="s">
        <v>16</v>
      </c>
      <c r="J6554">
        <v>5</v>
      </c>
      <c r="K6554" t="str">
        <f>IF(tickets_dataset[[#This Row],[status]] = "Closed", "Yes","No")</f>
        <v>Yes</v>
      </c>
      <c r="L6554" s="2">
        <f t="shared" si="408"/>
        <v>42.999999999941792</v>
      </c>
      <c r="M6554" t="str">
        <f t="shared" si="409"/>
        <v>No</v>
      </c>
      <c r="N6554" t="str">
        <f t="shared" si="410"/>
        <v>Feb</v>
      </c>
      <c r="O6554" s="2">
        <f t="shared" si="411"/>
        <v>1.7916666666642413</v>
      </c>
      <c r="P6554" t="str">
        <f>VLOOKUP(G6554,Agents!A:E,4,FALSE)</f>
        <v>Team4</v>
      </c>
      <c r="Q6554" t="str">
        <f>VLOOKUP(G6554,Agents!A:E,5,FALSE)</f>
        <v>Senior</v>
      </c>
      <c r="R6554" t="str">
        <f>VLOOKUP(G6554,Agents!A:E,2,FALSE)</f>
        <v>Night</v>
      </c>
    </row>
    <row r="6555" spans="1:18" x14ac:dyDescent="0.35">
      <c r="A6555" t="s">
        <v>10286</v>
      </c>
      <c r="B6555" t="s">
        <v>9763</v>
      </c>
      <c r="C6555" t="s">
        <v>22</v>
      </c>
      <c r="D6555" t="s">
        <v>13</v>
      </c>
      <c r="E6555" s="1">
        <v>46030.443749999999</v>
      </c>
      <c r="F6555" s="1">
        <v>46032.152083333334</v>
      </c>
      <c r="G6555" t="s">
        <v>344</v>
      </c>
      <c r="H6555" t="s">
        <v>15</v>
      </c>
      <c r="I6555" t="s">
        <v>16</v>
      </c>
      <c r="J6555">
        <v>4</v>
      </c>
      <c r="K6555" t="str">
        <f>IF(tickets_dataset[[#This Row],[status]] = "Closed", "Yes","No")</f>
        <v>Yes</v>
      </c>
      <c r="L6555" s="2">
        <f t="shared" si="408"/>
        <v>41.000000000058208</v>
      </c>
      <c r="M6555" t="str">
        <f t="shared" si="409"/>
        <v>No</v>
      </c>
      <c r="N6555" t="str">
        <f t="shared" si="410"/>
        <v>Jan</v>
      </c>
      <c r="O6555" s="2">
        <f t="shared" si="411"/>
        <v>1.7083333333357587</v>
      </c>
      <c r="P6555" t="str">
        <f>VLOOKUP(G6555,Agents!A:E,4,FALSE)</f>
        <v>Team4</v>
      </c>
      <c r="Q6555" t="str">
        <f>VLOOKUP(G6555,Agents!A:E,5,FALSE)</f>
        <v>Senior</v>
      </c>
      <c r="R6555" t="str">
        <f>VLOOKUP(G6555,Agents!A:E,2,FALSE)</f>
        <v>Night</v>
      </c>
    </row>
    <row r="6556" spans="1:18" x14ac:dyDescent="0.35">
      <c r="A6556" t="s">
        <v>10287</v>
      </c>
      <c r="B6556" t="s">
        <v>8788</v>
      </c>
      <c r="C6556" t="s">
        <v>76</v>
      </c>
      <c r="D6556" t="s">
        <v>38</v>
      </c>
      <c r="E6556" s="1">
        <v>46104.396527777775</v>
      </c>
      <c r="F6556" s="1">
        <v>46106.354861111111</v>
      </c>
      <c r="G6556" t="s">
        <v>53</v>
      </c>
      <c r="H6556" t="s">
        <v>15</v>
      </c>
      <c r="I6556" t="s">
        <v>16</v>
      </c>
      <c r="J6556">
        <v>3</v>
      </c>
      <c r="K6556" t="str">
        <f>IF(tickets_dataset[[#This Row],[status]] = "Closed", "Yes","No")</f>
        <v>Yes</v>
      </c>
      <c r="L6556" s="2">
        <f t="shared" si="408"/>
        <v>47.000000000058208</v>
      </c>
      <c r="M6556" t="str">
        <f t="shared" si="409"/>
        <v>No</v>
      </c>
      <c r="N6556" t="str">
        <f t="shared" si="410"/>
        <v>Mar</v>
      </c>
      <c r="O6556" s="2">
        <f t="shared" si="411"/>
        <v>1.9583333333357587</v>
      </c>
      <c r="P6556" t="str">
        <f>VLOOKUP(G6556,Agents!A:E,4,FALSE)</f>
        <v>Team1</v>
      </c>
      <c r="Q6556" t="str">
        <f>VLOOKUP(G6556,Agents!A:E,5,FALSE)</f>
        <v>Junior</v>
      </c>
      <c r="R6556" t="str">
        <f>VLOOKUP(G6556,Agents!A:E,2,FALSE)</f>
        <v>Night</v>
      </c>
    </row>
    <row r="6557" spans="1:18" x14ac:dyDescent="0.35">
      <c r="A6557" t="s">
        <v>10288</v>
      </c>
      <c r="B6557" t="s">
        <v>2365</v>
      </c>
      <c r="C6557" t="s">
        <v>50</v>
      </c>
      <c r="D6557" t="s">
        <v>38</v>
      </c>
      <c r="E6557" s="1">
        <v>46032.147222222222</v>
      </c>
      <c r="F6557" s="1">
        <v>46034.438888888886</v>
      </c>
      <c r="G6557" t="s">
        <v>167</v>
      </c>
      <c r="H6557" t="s">
        <v>15</v>
      </c>
      <c r="I6557" t="s">
        <v>16</v>
      </c>
      <c r="J6557">
        <v>4</v>
      </c>
      <c r="K6557" t="str">
        <f>IF(tickets_dataset[[#This Row],[status]] = "Closed", "Yes","No")</f>
        <v>Yes</v>
      </c>
      <c r="L6557" s="2">
        <f t="shared" si="408"/>
        <v>54.999999999941792</v>
      </c>
      <c r="M6557" t="str">
        <f t="shared" si="409"/>
        <v>Yes</v>
      </c>
      <c r="N6557" t="str">
        <f t="shared" si="410"/>
        <v>Jan</v>
      </c>
      <c r="O6557" s="2">
        <f t="shared" si="411"/>
        <v>2.2916666666642413</v>
      </c>
      <c r="P6557" t="str">
        <f>VLOOKUP(G6557,Agents!A:E,4,FALSE)</f>
        <v>Team3</v>
      </c>
      <c r="Q6557" t="str">
        <f>VLOOKUP(G6557,Agents!A:E,5,FALSE)</f>
        <v>Mid</v>
      </c>
      <c r="R6557" t="str">
        <f>VLOOKUP(G6557,Agents!A:E,2,FALSE)</f>
        <v>Evening</v>
      </c>
    </row>
    <row r="6558" spans="1:18" x14ac:dyDescent="0.35">
      <c r="A6558" t="s">
        <v>10289</v>
      </c>
      <c r="B6558" t="s">
        <v>6801</v>
      </c>
      <c r="C6558" t="s">
        <v>22</v>
      </c>
      <c r="D6558" t="s">
        <v>38</v>
      </c>
      <c r="E6558" s="1">
        <v>46098.191666666666</v>
      </c>
      <c r="F6558" s="1">
        <v>46101.941666666666</v>
      </c>
      <c r="G6558" t="s">
        <v>35</v>
      </c>
      <c r="H6558" t="s">
        <v>15</v>
      </c>
      <c r="I6558" t="s">
        <v>16</v>
      </c>
      <c r="J6558">
        <v>4</v>
      </c>
      <c r="K6558" t="str">
        <f>IF(tickets_dataset[[#This Row],[status]] = "Closed", "Yes","No")</f>
        <v>Yes</v>
      </c>
      <c r="L6558" s="2">
        <f t="shared" si="408"/>
        <v>90</v>
      </c>
      <c r="M6558" t="str">
        <f t="shared" si="409"/>
        <v>Yes</v>
      </c>
      <c r="N6558" t="str">
        <f t="shared" si="410"/>
        <v>Mar</v>
      </c>
      <c r="O6558" s="2">
        <f t="shared" si="411"/>
        <v>3.75</v>
      </c>
      <c r="P6558" t="str">
        <f>VLOOKUP(G6558,Agents!A:E,4,FALSE)</f>
        <v>Team1</v>
      </c>
      <c r="Q6558" t="str">
        <f>VLOOKUP(G6558,Agents!A:E,5,FALSE)</f>
        <v>Senior</v>
      </c>
      <c r="R6558" t="str">
        <f>VLOOKUP(G6558,Agents!A:E,2,FALSE)</f>
        <v>Evening</v>
      </c>
    </row>
    <row r="6559" spans="1:18" x14ac:dyDescent="0.35">
      <c r="A6559" t="s">
        <v>10290</v>
      </c>
      <c r="B6559" t="s">
        <v>10028</v>
      </c>
      <c r="C6559" t="s">
        <v>50</v>
      </c>
      <c r="D6559" t="s">
        <v>13</v>
      </c>
      <c r="E6559" s="1">
        <v>46058.04583333333</v>
      </c>
      <c r="F6559" s="1">
        <v>46058.629166666666</v>
      </c>
      <c r="G6559" t="s">
        <v>91</v>
      </c>
      <c r="H6559" t="s">
        <v>15</v>
      </c>
      <c r="I6559" t="s">
        <v>16</v>
      </c>
      <c r="J6559">
        <v>5</v>
      </c>
      <c r="K6559" t="str">
        <f>IF(tickets_dataset[[#This Row],[status]] = "Closed", "Yes","No")</f>
        <v>Yes</v>
      </c>
      <c r="L6559" s="2">
        <f t="shared" si="408"/>
        <v>14.000000000058208</v>
      </c>
      <c r="M6559" t="str">
        <f t="shared" si="409"/>
        <v>No</v>
      </c>
      <c r="N6559" t="str">
        <f t="shared" si="410"/>
        <v>Feb</v>
      </c>
      <c r="O6559" s="2">
        <f t="shared" si="411"/>
        <v>0.58333333333575865</v>
      </c>
      <c r="P6559" t="str">
        <f>VLOOKUP(G6559,Agents!A:E,4,FALSE)</f>
        <v>Team5</v>
      </c>
      <c r="Q6559" t="str">
        <f>VLOOKUP(G6559,Agents!A:E,5,FALSE)</f>
        <v>Mid</v>
      </c>
      <c r="R6559" t="str">
        <f>VLOOKUP(G6559,Agents!A:E,2,FALSE)</f>
        <v>Night</v>
      </c>
    </row>
    <row r="6560" spans="1:18" x14ac:dyDescent="0.35">
      <c r="A6560" t="s">
        <v>10291</v>
      </c>
      <c r="B6560" t="s">
        <v>10292</v>
      </c>
      <c r="C6560" t="s">
        <v>50</v>
      </c>
      <c r="D6560" t="s">
        <v>38</v>
      </c>
      <c r="E6560" s="1">
        <v>46061.162499999999</v>
      </c>
      <c r="F6560" s="1">
        <v>46062.787499999999</v>
      </c>
      <c r="G6560" t="s">
        <v>344</v>
      </c>
      <c r="H6560" t="s">
        <v>28</v>
      </c>
      <c r="I6560" t="s">
        <v>16</v>
      </c>
      <c r="J6560">
        <v>5</v>
      </c>
      <c r="K6560" t="str">
        <f>IF(tickets_dataset[[#This Row],[status]] = "Closed", "Yes","No")</f>
        <v>No</v>
      </c>
      <c r="L6560" s="2">
        <f t="shared" si="408"/>
        <v>39</v>
      </c>
      <c r="M6560" t="str">
        <f t="shared" si="409"/>
        <v>No</v>
      </c>
      <c r="N6560" t="str">
        <f t="shared" si="410"/>
        <v>Feb</v>
      </c>
      <c r="O6560" s="2">
        <f t="shared" si="411"/>
        <v>1.625</v>
      </c>
      <c r="P6560" t="str">
        <f>VLOOKUP(G6560,Agents!A:E,4,FALSE)</f>
        <v>Team4</v>
      </c>
      <c r="Q6560" t="str">
        <f>VLOOKUP(G6560,Agents!A:E,5,FALSE)</f>
        <v>Senior</v>
      </c>
      <c r="R6560" t="str">
        <f>VLOOKUP(G6560,Agents!A:E,2,FALSE)</f>
        <v>Night</v>
      </c>
    </row>
    <row r="6561" spans="1:18" x14ac:dyDescent="0.35">
      <c r="A6561" t="s">
        <v>10293</v>
      </c>
      <c r="B6561" t="s">
        <v>10294</v>
      </c>
      <c r="C6561" t="s">
        <v>50</v>
      </c>
      <c r="D6561" t="s">
        <v>38</v>
      </c>
      <c r="E6561" s="1">
        <v>46068.10833333333</v>
      </c>
      <c r="F6561" s="1">
        <v>46071.60833333333</v>
      </c>
      <c r="G6561" t="s">
        <v>119</v>
      </c>
      <c r="H6561" t="s">
        <v>15</v>
      </c>
      <c r="I6561" t="s">
        <v>16</v>
      </c>
      <c r="J6561">
        <v>2</v>
      </c>
      <c r="K6561" t="str">
        <f>IF(tickets_dataset[[#This Row],[status]] = "Closed", "Yes","No")</f>
        <v>Yes</v>
      </c>
      <c r="L6561" s="2">
        <f t="shared" si="408"/>
        <v>84</v>
      </c>
      <c r="M6561" t="str">
        <f t="shared" si="409"/>
        <v>Yes</v>
      </c>
      <c r="N6561" t="str">
        <f t="shared" si="410"/>
        <v>Feb</v>
      </c>
      <c r="O6561" s="2">
        <f t="shared" si="411"/>
        <v>3.5</v>
      </c>
      <c r="P6561" t="str">
        <f>VLOOKUP(G6561,Agents!A:E,4,FALSE)</f>
        <v>Team1</v>
      </c>
      <c r="Q6561" t="str">
        <f>VLOOKUP(G6561,Agents!A:E,5,FALSE)</f>
        <v>Junior</v>
      </c>
      <c r="R6561" t="str">
        <f>VLOOKUP(G6561,Agents!A:E,2,FALSE)</f>
        <v>Morning</v>
      </c>
    </row>
    <row r="6562" spans="1:18" x14ac:dyDescent="0.35">
      <c r="A6562" t="s">
        <v>10295</v>
      </c>
      <c r="B6562" t="s">
        <v>5069</v>
      </c>
      <c r="C6562" t="s">
        <v>34</v>
      </c>
      <c r="D6562" t="s">
        <v>13</v>
      </c>
      <c r="E6562" s="1">
        <v>46098.665277777778</v>
      </c>
      <c r="F6562" s="1">
        <v>46100.165277777778</v>
      </c>
      <c r="G6562" t="s">
        <v>159</v>
      </c>
      <c r="H6562" t="s">
        <v>132</v>
      </c>
      <c r="I6562" t="s">
        <v>16</v>
      </c>
      <c r="J6562">
        <v>4</v>
      </c>
      <c r="K6562" t="str">
        <f>IF(tickets_dataset[[#This Row],[status]] = "Closed", "Yes","No")</f>
        <v>No</v>
      </c>
      <c r="L6562" s="2">
        <f t="shared" si="408"/>
        <v>36</v>
      </c>
      <c r="M6562" t="str">
        <f t="shared" si="409"/>
        <v>No</v>
      </c>
      <c r="N6562" t="str">
        <f t="shared" si="410"/>
        <v>Mar</v>
      </c>
      <c r="O6562" s="2">
        <f t="shared" si="411"/>
        <v>1.5</v>
      </c>
      <c r="P6562" t="str">
        <f>VLOOKUP(G6562,Agents!A:E,4,FALSE)</f>
        <v>Team4</v>
      </c>
      <c r="Q6562" t="str">
        <f>VLOOKUP(G6562,Agents!A:E,5,FALSE)</f>
        <v>Mid</v>
      </c>
      <c r="R6562" t="str">
        <f>VLOOKUP(G6562,Agents!A:E,2,FALSE)</f>
        <v>Night</v>
      </c>
    </row>
    <row r="6563" spans="1:18" x14ac:dyDescent="0.35">
      <c r="A6563" t="s">
        <v>10296</v>
      </c>
      <c r="B6563" t="s">
        <v>599</v>
      </c>
      <c r="C6563" t="s">
        <v>76</v>
      </c>
      <c r="D6563" t="s">
        <v>13</v>
      </c>
      <c r="E6563" s="1">
        <v>46043.063888888886</v>
      </c>
      <c r="F6563" s="1">
        <v>46043.188888888886</v>
      </c>
      <c r="G6563" t="s">
        <v>131</v>
      </c>
      <c r="H6563" t="s">
        <v>132</v>
      </c>
      <c r="I6563" t="s">
        <v>16</v>
      </c>
      <c r="J6563">
        <v>3</v>
      </c>
      <c r="K6563" t="str">
        <f>IF(tickets_dataset[[#This Row],[status]] = "Closed", "Yes","No")</f>
        <v>No</v>
      </c>
      <c r="L6563" s="2">
        <f t="shared" si="408"/>
        <v>3</v>
      </c>
      <c r="M6563" t="str">
        <f t="shared" si="409"/>
        <v>No</v>
      </c>
      <c r="N6563" t="str">
        <f t="shared" si="410"/>
        <v>Jan</v>
      </c>
      <c r="O6563" s="2">
        <f t="shared" si="411"/>
        <v>0.125</v>
      </c>
      <c r="P6563" t="str">
        <f>VLOOKUP(G6563,Agents!A:E,4,FALSE)</f>
        <v>Team4</v>
      </c>
      <c r="Q6563" t="str">
        <f>VLOOKUP(G6563,Agents!A:E,5,FALSE)</f>
        <v>Junior</v>
      </c>
      <c r="R6563" t="str">
        <f>VLOOKUP(G6563,Agents!A:E,2,FALSE)</f>
        <v>Night</v>
      </c>
    </row>
    <row r="6564" spans="1:18" x14ac:dyDescent="0.35">
      <c r="A6564" t="s">
        <v>10297</v>
      </c>
      <c r="B6564" t="s">
        <v>5191</v>
      </c>
      <c r="C6564" t="s">
        <v>12</v>
      </c>
      <c r="D6564" t="s">
        <v>38</v>
      </c>
      <c r="E6564" s="1">
        <v>46056.322916666664</v>
      </c>
      <c r="F6564" s="1">
        <v>46056.78125</v>
      </c>
      <c r="G6564" t="s">
        <v>282</v>
      </c>
      <c r="H6564" t="s">
        <v>132</v>
      </c>
      <c r="I6564" t="s">
        <v>16</v>
      </c>
      <c r="J6564">
        <v>5</v>
      </c>
      <c r="K6564" t="str">
        <f>IF(tickets_dataset[[#This Row],[status]] = "Closed", "Yes","No")</f>
        <v>No</v>
      </c>
      <c r="L6564" s="2">
        <f t="shared" si="408"/>
        <v>11.000000000058208</v>
      </c>
      <c r="M6564" t="str">
        <f t="shared" si="409"/>
        <v>No</v>
      </c>
      <c r="N6564" t="str">
        <f t="shared" si="410"/>
        <v>Feb</v>
      </c>
      <c r="O6564" s="2">
        <f t="shared" si="411"/>
        <v>0.45833333333575865</v>
      </c>
      <c r="P6564" t="str">
        <f>VLOOKUP(G6564,Agents!A:E,4,FALSE)</f>
        <v>Team4</v>
      </c>
      <c r="Q6564" t="str">
        <f>VLOOKUP(G6564,Agents!A:E,5,FALSE)</f>
        <v>Mid</v>
      </c>
      <c r="R6564" t="str">
        <f>VLOOKUP(G6564,Agents!A:E,2,FALSE)</f>
        <v>Morning</v>
      </c>
    </row>
    <row r="6565" spans="1:18" x14ac:dyDescent="0.35">
      <c r="A6565" t="s">
        <v>10298</v>
      </c>
      <c r="B6565" t="s">
        <v>10299</v>
      </c>
      <c r="C6565" t="s">
        <v>50</v>
      </c>
      <c r="D6565" t="s">
        <v>38</v>
      </c>
      <c r="E6565" s="1">
        <v>46096.915972222225</v>
      </c>
      <c r="F6565" s="1">
        <v>46100.457638888889</v>
      </c>
      <c r="G6565" t="s">
        <v>91</v>
      </c>
      <c r="H6565" t="s">
        <v>28</v>
      </c>
      <c r="I6565" t="s">
        <v>16</v>
      </c>
      <c r="J6565">
        <v>4</v>
      </c>
      <c r="K6565" t="str">
        <f>IF(tickets_dataset[[#This Row],[status]] = "Closed", "Yes","No")</f>
        <v>No</v>
      </c>
      <c r="L6565" s="2">
        <f t="shared" si="408"/>
        <v>84.999999999941792</v>
      </c>
      <c r="M6565" t="str">
        <f t="shared" si="409"/>
        <v>Yes</v>
      </c>
      <c r="N6565" t="str">
        <f t="shared" si="410"/>
        <v>Mar</v>
      </c>
      <c r="O6565" s="2">
        <f t="shared" si="411"/>
        <v>3.5416666666642413</v>
      </c>
      <c r="P6565" t="str">
        <f>VLOOKUP(G6565,Agents!A:E,4,FALSE)</f>
        <v>Team5</v>
      </c>
      <c r="Q6565" t="str">
        <f>VLOOKUP(G6565,Agents!A:E,5,FALSE)</f>
        <v>Mid</v>
      </c>
      <c r="R6565" t="str">
        <f>VLOOKUP(G6565,Agents!A:E,2,FALSE)</f>
        <v>Night</v>
      </c>
    </row>
    <row r="6566" spans="1:18" x14ac:dyDescent="0.35">
      <c r="A6566" t="s">
        <v>10300</v>
      </c>
      <c r="B6566" t="s">
        <v>1622</v>
      </c>
      <c r="C6566" t="s">
        <v>12</v>
      </c>
      <c r="D6566" t="s">
        <v>26</v>
      </c>
      <c r="E6566" s="1">
        <v>46030.631249999999</v>
      </c>
      <c r="F6566" s="1">
        <v>46032.256249999999</v>
      </c>
      <c r="G6566" t="s">
        <v>140</v>
      </c>
      <c r="H6566" t="s">
        <v>15</v>
      </c>
      <c r="I6566" t="s">
        <v>16</v>
      </c>
      <c r="J6566">
        <v>4</v>
      </c>
      <c r="K6566" t="str">
        <f>IF(tickets_dataset[[#This Row],[status]] = "Closed", "Yes","No")</f>
        <v>Yes</v>
      </c>
      <c r="L6566" s="2">
        <f t="shared" si="408"/>
        <v>39</v>
      </c>
      <c r="M6566" t="str">
        <f t="shared" si="409"/>
        <v>No</v>
      </c>
      <c r="N6566" t="str">
        <f t="shared" si="410"/>
        <v>Jan</v>
      </c>
      <c r="O6566" s="2">
        <f t="shared" si="411"/>
        <v>1.625</v>
      </c>
      <c r="P6566" t="str">
        <f>VLOOKUP(G6566,Agents!A:E,4,FALSE)</f>
        <v>Team1</v>
      </c>
      <c r="Q6566" t="str">
        <f>VLOOKUP(G6566,Agents!A:E,5,FALSE)</f>
        <v>Junior</v>
      </c>
      <c r="R6566" t="str">
        <f>VLOOKUP(G6566,Agents!A:E,2,FALSE)</f>
        <v>Morning</v>
      </c>
    </row>
    <row r="6567" spans="1:18" x14ac:dyDescent="0.35">
      <c r="A6567" t="s">
        <v>10301</v>
      </c>
      <c r="B6567" t="s">
        <v>2548</v>
      </c>
      <c r="C6567" t="s">
        <v>34</v>
      </c>
      <c r="D6567" t="s">
        <v>13</v>
      </c>
      <c r="E6567" s="1">
        <v>46101.292361111111</v>
      </c>
      <c r="F6567" s="1">
        <v>46102.834027777775</v>
      </c>
      <c r="G6567" t="s">
        <v>19</v>
      </c>
      <c r="H6567" t="s">
        <v>15</v>
      </c>
      <c r="I6567" t="s">
        <v>16</v>
      </c>
      <c r="J6567">
        <v>3</v>
      </c>
      <c r="K6567" t="str">
        <f>IF(tickets_dataset[[#This Row],[status]] = "Closed", "Yes","No")</f>
        <v>Yes</v>
      </c>
      <c r="L6567" s="2">
        <f t="shared" si="408"/>
        <v>36.999999999941792</v>
      </c>
      <c r="M6567" t="str">
        <f t="shared" si="409"/>
        <v>No</v>
      </c>
      <c r="N6567" t="str">
        <f t="shared" si="410"/>
        <v>Mar</v>
      </c>
      <c r="O6567" s="2">
        <f t="shared" si="411"/>
        <v>1.5416666666642413</v>
      </c>
      <c r="P6567" t="str">
        <f>VLOOKUP(G6567,Agents!A:E,4,FALSE)</f>
        <v>Team4</v>
      </c>
      <c r="Q6567" t="str">
        <f>VLOOKUP(G6567,Agents!A:E,5,FALSE)</f>
        <v>Senior</v>
      </c>
      <c r="R6567" t="str">
        <f>VLOOKUP(G6567,Agents!A:E,2,FALSE)</f>
        <v>Evening</v>
      </c>
    </row>
    <row r="6568" spans="1:18" x14ac:dyDescent="0.35">
      <c r="A6568" t="s">
        <v>10302</v>
      </c>
      <c r="B6568" t="s">
        <v>1325</v>
      </c>
      <c r="C6568" t="s">
        <v>76</v>
      </c>
      <c r="D6568" t="s">
        <v>38</v>
      </c>
      <c r="E6568" s="1">
        <v>46040.606944444444</v>
      </c>
      <c r="F6568" s="1">
        <v>46044.231944444444</v>
      </c>
      <c r="G6568" t="s">
        <v>19</v>
      </c>
      <c r="H6568" t="s">
        <v>15</v>
      </c>
      <c r="I6568" t="s">
        <v>16</v>
      </c>
      <c r="J6568">
        <v>4</v>
      </c>
      <c r="K6568" t="str">
        <f>IF(tickets_dataset[[#This Row],[status]] = "Closed", "Yes","No")</f>
        <v>Yes</v>
      </c>
      <c r="L6568" s="2">
        <f t="shared" si="408"/>
        <v>87</v>
      </c>
      <c r="M6568" t="str">
        <f t="shared" si="409"/>
        <v>Yes</v>
      </c>
      <c r="N6568" t="str">
        <f t="shared" si="410"/>
        <v>Jan</v>
      </c>
      <c r="O6568" s="2">
        <f t="shared" si="411"/>
        <v>3.625</v>
      </c>
      <c r="P6568" t="str">
        <f>VLOOKUP(G6568,Agents!A:E,4,FALSE)</f>
        <v>Team4</v>
      </c>
      <c r="Q6568" t="str">
        <f>VLOOKUP(G6568,Agents!A:E,5,FALSE)</f>
        <v>Senior</v>
      </c>
      <c r="R6568" t="str">
        <f>VLOOKUP(G6568,Agents!A:E,2,FALSE)</f>
        <v>Evening</v>
      </c>
    </row>
    <row r="6569" spans="1:18" x14ac:dyDescent="0.35">
      <c r="A6569" t="s">
        <v>10303</v>
      </c>
      <c r="B6569" t="s">
        <v>10304</v>
      </c>
      <c r="C6569" t="s">
        <v>22</v>
      </c>
      <c r="D6569" t="s">
        <v>26</v>
      </c>
      <c r="E6569" s="1">
        <v>46064.269444444442</v>
      </c>
      <c r="F6569" s="1">
        <v>46066.352777777778</v>
      </c>
      <c r="G6569" t="s">
        <v>164</v>
      </c>
      <c r="H6569" t="s">
        <v>15</v>
      </c>
      <c r="I6569" t="s">
        <v>16</v>
      </c>
      <c r="J6569">
        <v>5</v>
      </c>
      <c r="K6569" t="str">
        <f>IF(tickets_dataset[[#This Row],[status]] = "Closed", "Yes","No")</f>
        <v>Yes</v>
      </c>
      <c r="L6569" s="2">
        <f t="shared" si="408"/>
        <v>50.000000000058208</v>
      </c>
      <c r="M6569" t="str">
        <f t="shared" si="409"/>
        <v>Yes</v>
      </c>
      <c r="N6569" t="str">
        <f t="shared" si="410"/>
        <v>Feb</v>
      </c>
      <c r="O6569" s="2">
        <f t="shared" si="411"/>
        <v>2.0833333333357587</v>
      </c>
      <c r="P6569" t="str">
        <f>VLOOKUP(G6569,Agents!A:E,4,FALSE)</f>
        <v>Team4</v>
      </c>
      <c r="Q6569" t="str">
        <f>VLOOKUP(G6569,Agents!A:E,5,FALSE)</f>
        <v>Senior</v>
      </c>
      <c r="R6569" t="str">
        <f>VLOOKUP(G6569,Agents!A:E,2,FALSE)</f>
        <v>Evening</v>
      </c>
    </row>
    <row r="6570" spans="1:18" x14ac:dyDescent="0.35">
      <c r="A6570" t="s">
        <v>10305</v>
      </c>
      <c r="B6570" t="s">
        <v>10306</v>
      </c>
      <c r="C6570" t="s">
        <v>76</v>
      </c>
      <c r="D6570" t="s">
        <v>13</v>
      </c>
      <c r="E6570" s="1">
        <v>46082.779861111114</v>
      </c>
      <c r="F6570" s="1">
        <v>46083.988194444442</v>
      </c>
      <c r="G6570" t="s">
        <v>31</v>
      </c>
      <c r="H6570" t="s">
        <v>28</v>
      </c>
      <c r="I6570" t="s">
        <v>16</v>
      </c>
      <c r="J6570">
        <v>4</v>
      </c>
      <c r="K6570" t="str">
        <f>IF(tickets_dataset[[#This Row],[status]] = "Closed", "Yes","No")</f>
        <v>No</v>
      </c>
      <c r="L6570" s="2">
        <f t="shared" si="408"/>
        <v>28.999999999883585</v>
      </c>
      <c r="M6570" t="str">
        <f t="shared" si="409"/>
        <v>No</v>
      </c>
      <c r="N6570" t="str">
        <f t="shared" si="410"/>
        <v>Mar</v>
      </c>
      <c r="O6570" s="2">
        <f t="shared" si="411"/>
        <v>1.2083333333284827</v>
      </c>
      <c r="P6570" t="str">
        <f>VLOOKUP(G6570,Agents!A:E,4,FALSE)</f>
        <v>Team5</v>
      </c>
      <c r="Q6570" t="str">
        <f>VLOOKUP(G6570,Agents!A:E,5,FALSE)</f>
        <v>Senior</v>
      </c>
      <c r="R6570" t="str">
        <f>VLOOKUP(G6570,Agents!A:E,2,FALSE)</f>
        <v>Evening</v>
      </c>
    </row>
    <row r="6571" spans="1:18" x14ac:dyDescent="0.35">
      <c r="A6571" t="s">
        <v>10307</v>
      </c>
      <c r="B6571" t="s">
        <v>6743</v>
      </c>
      <c r="C6571" t="s">
        <v>34</v>
      </c>
      <c r="D6571" t="s">
        <v>38</v>
      </c>
      <c r="E6571" s="1">
        <v>46025.203472222223</v>
      </c>
      <c r="F6571" s="1">
        <v>46027.328472222223</v>
      </c>
      <c r="G6571" t="s">
        <v>100</v>
      </c>
      <c r="H6571" t="s">
        <v>15</v>
      </c>
      <c r="I6571" t="s">
        <v>16</v>
      </c>
      <c r="J6571">
        <v>4</v>
      </c>
      <c r="K6571" t="str">
        <f>IF(tickets_dataset[[#This Row],[status]] = "Closed", "Yes","No")</f>
        <v>Yes</v>
      </c>
      <c r="L6571" s="2">
        <f t="shared" si="408"/>
        <v>51</v>
      </c>
      <c r="M6571" t="str">
        <f t="shared" si="409"/>
        <v>Yes</v>
      </c>
      <c r="N6571" t="str">
        <f t="shared" si="410"/>
        <v>Jan</v>
      </c>
      <c r="O6571" s="2">
        <f t="shared" si="411"/>
        <v>2.125</v>
      </c>
      <c r="P6571" t="str">
        <f>VLOOKUP(G6571,Agents!A:E,4,FALSE)</f>
        <v>Team4</v>
      </c>
      <c r="Q6571" t="str">
        <f>VLOOKUP(G6571,Agents!A:E,5,FALSE)</f>
        <v>Junior</v>
      </c>
      <c r="R6571" t="str">
        <f>VLOOKUP(G6571,Agents!A:E,2,FALSE)</f>
        <v>Evening</v>
      </c>
    </row>
    <row r="6572" spans="1:18" x14ac:dyDescent="0.35">
      <c r="A6572" t="s">
        <v>10308</v>
      </c>
      <c r="B6572" t="s">
        <v>10309</v>
      </c>
      <c r="C6572" t="s">
        <v>76</v>
      </c>
      <c r="D6572" t="s">
        <v>13</v>
      </c>
      <c r="E6572" s="1">
        <v>46039.675000000003</v>
      </c>
      <c r="F6572" s="1">
        <v>46041.383333333331</v>
      </c>
      <c r="G6572" t="s">
        <v>77</v>
      </c>
      <c r="H6572" t="s">
        <v>15</v>
      </c>
      <c r="I6572" t="s">
        <v>16</v>
      </c>
      <c r="J6572">
        <v>3</v>
      </c>
      <c r="K6572" t="str">
        <f>IF(tickets_dataset[[#This Row],[status]] = "Closed", "Yes","No")</f>
        <v>Yes</v>
      </c>
      <c r="L6572" s="2">
        <f t="shared" si="408"/>
        <v>40.999999999883585</v>
      </c>
      <c r="M6572" t="str">
        <f t="shared" si="409"/>
        <v>No</v>
      </c>
      <c r="N6572" t="str">
        <f t="shared" si="410"/>
        <v>Jan</v>
      </c>
      <c r="O6572" s="2">
        <f t="shared" si="411"/>
        <v>1.7083333333284827</v>
      </c>
      <c r="P6572" t="str">
        <f>VLOOKUP(G6572,Agents!A:E,4,FALSE)</f>
        <v>Team5</v>
      </c>
      <c r="Q6572" t="str">
        <f>VLOOKUP(G6572,Agents!A:E,5,FALSE)</f>
        <v>Junior</v>
      </c>
      <c r="R6572" t="str">
        <f>VLOOKUP(G6572,Agents!A:E,2,FALSE)</f>
        <v>Evening</v>
      </c>
    </row>
    <row r="6573" spans="1:18" x14ac:dyDescent="0.35">
      <c r="A6573" t="s">
        <v>10310</v>
      </c>
      <c r="B6573" t="s">
        <v>7932</v>
      </c>
      <c r="C6573" t="s">
        <v>50</v>
      </c>
      <c r="D6573" t="s">
        <v>38</v>
      </c>
      <c r="E6573" s="1">
        <v>46101.488194444442</v>
      </c>
      <c r="F6573" s="1">
        <v>46103.779861111114</v>
      </c>
      <c r="G6573" t="s">
        <v>140</v>
      </c>
      <c r="H6573" t="s">
        <v>15</v>
      </c>
      <c r="I6573" t="s">
        <v>16</v>
      </c>
      <c r="J6573">
        <v>5</v>
      </c>
      <c r="K6573" t="str">
        <f>IF(tickets_dataset[[#This Row],[status]] = "Closed", "Yes","No")</f>
        <v>Yes</v>
      </c>
      <c r="L6573" s="2">
        <f t="shared" si="408"/>
        <v>55.000000000116415</v>
      </c>
      <c r="M6573" t="str">
        <f t="shared" si="409"/>
        <v>Yes</v>
      </c>
      <c r="N6573" t="str">
        <f t="shared" si="410"/>
        <v>Mar</v>
      </c>
      <c r="O6573" s="2">
        <f t="shared" si="411"/>
        <v>2.2916666666715173</v>
      </c>
      <c r="P6573" t="str">
        <f>VLOOKUP(G6573,Agents!A:E,4,FALSE)</f>
        <v>Team1</v>
      </c>
      <c r="Q6573" t="str">
        <f>VLOOKUP(G6573,Agents!A:E,5,FALSE)</f>
        <v>Junior</v>
      </c>
      <c r="R6573" t="str">
        <f>VLOOKUP(G6573,Agents!A:E,2,FALSE)</f>
        <v>Morning</v>
      </c>
    </row>
    <row r="6574" spans="1:18" x14ac:dyDescent="0.35">
      <c r="A6574" t="s">
        <v>10311</v>
      </c>
      <c r="B6574" t="s">
        <v>1518</v>
      </c>
      <c r="C6574" t="s">
        <v>50</v>
      </c>
      <c r="D6574" t="s">
        <v>26</v>
      </c>
      <c r="E6574" s="1">
        <v>46065.518055555556</v>
      </c>
      <c r="F6574" s="1">
        <v>46066.601388888892</v>
      </c>
      <c r="G6574" t="s">
        <v>103</v>
      </c>
      <c r="H6574" t="s">
        <v>15</v>
      </c>
      <c r="I6574" t="s">
        <v>16</v>
      </c>
      <c r="J6574">
        <v>4</v>
      </c>
      <c r="K6574" t="str">
        <f>IF(tickets_dataset[[#This Row],[status]] = "Closed", "Yes","No")</f>
        <v>Yes</v>
      </c>
      <c r="L6574" s="2">
        <f t="shared" si="408"/>
        <v>26.000000000058208</v>
      </c>
      <c r="M6574" t="str">
        <f t="shared" si="409"/>
        <v>No</v>
      </c>
      <c r="N6574" t="str">
        <f t="shared" si="410"/>
        <v>Feb</v>
      </c>
      <c r="O6574" s="2">
        <f t="shared" si="411"/>
        <v>1.0833333333357587</v>
      </c>
      <c r="P6574" t="str">
        <f>VLOOKUP(G6574,Agents!A:E,4,FALSE)</f>
        <v>Team4</v>
      </c>
      <c r="Q6574" t="str">
        <f>VLOOKUP(G6574,Agents!A:E,5,FALSE)</f>
        <v>Senior</v>
      </c>
      <c r="R6574" t="str">
        <f>VLOOKUP(G6574,Agents!A:E,2,FALSE)</f>
        <v>Night</v>
      </c>
    </row>
    <row r="6575" spans="1:18" x14ac:dyDescent="0.35">
      <c r="A6575" t="s">
        <v>10312</v>
      </c>
      <c r="B6575" t="s">
        <v>4784</v>
      </c>
      <c r="C6575" t="s">
        <v>34</v>
      </c>
      <c r="D6575" t="s">
        <v>26</v>
      </c>
      <c r="E6575" s="1">
        <v>46079.638194444444</v>
      </c>
      <c r="F6575" s="1">
        <v>46080.97152777778</v>
      </c>
      <c r="G6575" t="s">
        <v>190</v>
      </c>
      <c r="H6575" t="s">
        <v>15</v>
      </c>
      <c r="I6575" t="s">
        <v>68</v>
      </c>
      <c r="J6575">
        <v>2</v>
      </c>
      <c r="K6575" t="str">
        <f>IF(tickets_dataset[[#This Row],[status]] = "Closed", "Yes","No")</f>
        <v>Yes</v>
      </c>
      <c r="L6575" s="2">
        <f t="shared" si="408"/>
        <v>32.000000000058208</v>
      </c>
      <c r="M6575" t="str">
        <f t="shared" si="409"/>
        <v>No</v>
      </c>
      <c r="N6575" t="str">
        <f t="shared" si="410"/>
        <v>Feb</v>
      </c>
      <c r="O6575" s="2">
        <f t="shared" si="411"/>
        <v>1.3333333333357587</v>
      </c>
      <c r="P6575" t="str">
        <f>VLOOKUP(G6575,Agents!A:E,4,FALSE)</f>
        <v>Team1</v>
      </c>
      <c r="Q6575" t="str">
        <f>VLOOKUP(G6575,Agents!A:E,5,FALSE)</f>
        <v>Senior</v>
      </c>
      <c r="R6575" t="str">
        <f>VLOOKUP(G6575,Agents!A:E,2,FALSE)</f>
        <v>Night</v>
      </c>
    </row>
    <row r="6576" spans="1:18" x14ac:dyDescent="0.35">
      <c r="A6576" t="s">
        <v>10313</v>
      </c>
      <c r="B6576" t="s">
        <v>5228</v>
      </c>
      <c r="C6576" t="s">
        <v>76</v>
      </c>
      <c r="D6576" t="s">
        <v>26</v>
      </c>
      <c r="E6576" s="1">
        <v>46068.329861111109</v>
      </c>
      <c r="F6576" s="1">
        <v>46069.496527777781</v>
      </c>
      <c r="G6576" t="s">
        <v>14</v>
      </c>
      <c r="H6576" t="s">
        <v>15</v>
      </c>
      <c r="I6576" t="s">
        <v>68</v>
      </c>
      <c r="J6576">
        <v>4</v>
      </c>
      <c r="K6576" t="str">
        <f>IF(tickets_dataset[[#This Row],[status]] = "Closed", "Yes","No")</f>
        <v>Yes</v>
      </c>
      <c r="L6576" s="2">
        <f t="shared" si="408"/>
        <v>28.000000000116415</v>
      </c>
      <c r="M6576" t="str">
        <f t="shared" si="409"/>
        <v>No</v>
      </c>
      <c r="N6576" t="str">
        <f t="shared" si="410"/>
        <v>Feb</v>
      </c>
      <c r="O6576" s="2">
        <f t="shared" si="411"/>
        <v>1.1666666666715173</v>
      </c>
      <c r="P6576" t="str">
        <f>VLOOKUP(G6576,Agents!A:E,4,FALSE)</f>
        <v>Team1</v>
      </c>
      <c r="Q6576" t="str">
        <f>VLOOKUP(G6576,Agents!A:E,5,FALSE)</f>
        <v>Senior</v>
      </c>
      <c r="R6576" t="str">
        <f>VLOOKUP(G6576,Agents!A:E,2,FALSE)</f>
        <v>Morning</v>
      </c>
    </row>
    <row r="6577" spans="1:18" x14ac:dyDescent="0.35">
      <c r="A6577" t="s">
        <v>10314</v>
      </c>
      <c r="B6577" t="s">
        <v>3366</v>
      </c>
      <c r="C6577" t="s">
        <v>76</v>
      </c>
      <c r="D6577" t="s">
        <v>13</v>
      </c>
      <c r="E6577" s="1">
        <v>46044.260416666664</v>
      </c>
      <c r="F6577" s="1">
        <v>46045.635416666664</v>
      </c>
      <c r="G6577" t="s">
        <v>206</v>
      </c>
      <c r="H6577" t="s">
        <v>15</v>
      </c>
      <c r="I6577" t="s">
        <v>68</v>
      </c>
      <c r="J6577">
        <v>3</v>
      </c>
      <c r="K6577" t="str">
        <f>IF(tickets_dataset[[#This Row],[status]] = "Closed", "Yes","No")</f>
        <v>Yes</v>
      </c>
      <c r="L6577" s="2">
        <f t="shared" si="408"/>
        <v>33</v>
      </c>
      <c r="M6577" t="str">
        <f t="shared" si="409"/>
        <v>No</v>
      </c>
      <c r="N6577" t="str">
        <f t="shared" si="410"/>
        <v>Jan</v>
      </c>
      <c r="O6577" s="2">
        <f t="shared" si="411"/>
        <v>1.375</v>
      </c>
      <c r="P6577" t="str">
        <f>VLOOKUP(G6577,Agents!A:E,4,FALSE)</f>
        <v>Team5</v>
      </c>
      <c r="Q6577" t="str">
        <f>VLOOKUP(G6577,Agents!A:E,5,FALSE)</f>
        <v>Junior</v>
      </c>
      <c r="R6577" t="str">
        <f>VLOOKUP(G6577,Agents!A:E,2,FALSE)</f>
        <v>Evening</v>
      </c>
    </row>
    <row r="6578" spans="1:18" x14ac:dyDescent="0.35">
      <c r="A6578" t="s">
        <v>10315</v>
      </c>
      <c r="B6578" t="s">
        <v>10316</v>
      </c>
      <c r="C6578" t="s">
        <v>34</v>
      </c>
      <c r="D6578" t="s">
        <v>38</v>
      </c>
      <c r="E6578" s="1">
        <v>46066.496527777781</v>
      </c>
      <c r="F6578" s="1">
        <v>46068.621527777781</v>
      </c>
      <c r="G6578" t="s">
        <v>100</v>
      </c>
      <c r="H6578" t="s">
        <v>28</v>
      </c>
      <c r="I6578" t="s">
        <v>16</v>
      </c>
      <c r="J6578">
        <v>4</v>
      </c>
      <c r="K6578" t="str">
        <f>IF(tickets_dataset[[#This Row],[status]] = "Closed", "Yes","No")</f>
        <v>No</v>
      </c>
      <c r="L6578" s="2">
        <f t="shared" si="408"/>
        <v>51</v>
      </c>
      <c r="M6578" t="str">
        <f t="shared" si="409"/>
        <v>Yes</v>
      </c>
      <c r="N6578" t="str">
        <f t="shared" si="410"/>
        <v>Feb</v>
      </c>
      <c r="O6578" s="2">
        <f t="shared" si="411"/>
        <v>2.125</v>
      </c>
      <c r="P6578" t="str">
        <f>VLOOKUP(G6578,Agents!A:E,4,FALSE)</f>
        <v>Team4</v>
      </c>
      <c r="Q6578" t="str">
        <f>VLOOKUP(G6578,Agents!A:E,5,FALSE)</f>
        <v>Junior</v>
      </c>
      <c r="R6578" t="str">
        <f>VLOOKUP(G6578,Agents!A:E,2,FALSE)</f>
        <v>Evening</v>
      </c>
    </row>
    <row r="6579" spans="1:18" x14ac:dyDescent="0.35">
      <c r="A6579" t="s">
        <v>10317</v>
      </c>
      <c r="B6579" t="s">
        <v>3711</v>
      </c>
      <c r="C6579" t="s">
        <v>12</v>
      </c>
      <c r="D6579" t="s">
        <v>13</v>
      </c>
      <c r="E6579" s="1">
        <v>46077.029166666667</v>
      </c>
      <c r="F6579" s="1">
        <v>46077.904166666667</v>
      </c>
      <c r="G6579" t="s">
        <v>73</v>
      </c>
      <c r="H6579" t="s">
        <v>15</v>
      </c>
      <c r="I6579" t="s">
        <v>16</v>
      </c>
      <c r="J6579">
        <v>4</v>
      </c>
      <c r="K6579" t="str">
        <f>IF(tickets_dataset[[#This Row],[status]] = "Closed", "Yes","No")</f>
        <v>Yes</v>
      </c>
      <c r="L6579" s="2">
        <f t="shared" si="408"/>
        <v>21</v>
      </c>
      <c r="M6579" t="str">
        <f t="shared" si="409"/>
        <v>No</v>
      </c>
      <c r="N6579" t="str">
        <f t="shared" si="410"/>
        <v>Feb</v>
      </c>
      <c r="O6579" s="2">
        <f t="shared" si="411"/>
        <v>0.875</v>
      </c>
      <c r="P6579" t="str">
        <f>VLOOKUP(G6579,Agents!A:E,4,FALSE)</f>
        <v>Team4</v>
      </c>
      <c r="Q6579" t="str">
        <f>VLOOKUP(G6579,Agents!A:E,5,FALSE)</f>
        <v>Senior</v>
      </c>
      <c r="R6579" t="str">
        <f>VLOOKUP(G6579,Agents!A:E,2,FALSE)</f>
        <v>Night</v>
      </c>
    </row>
    <row r="6580" spans="1:18" x14ac:dyDescent="0.35">
      <c r="A6580" t="s">
        <v>10318</v>
      </c>
      <c r="B6580" t="s">
        <v>3160</v>
      </c>
      <c r="C6580" t="s">
        <v>34</v>
      </c>
      <c r="D6580" t="s">
        <v>13</v>
      </c>
      <c r="E6580" s="1">
        <v>46068.415277777778</v>
      </c>
      <c r="F6580" s="1">
        <v>46069.915277777778</v>
      </c>
      <c r="G6580" t="s">
        <v>119</v>
      </c>
      <c r="H6580" t="s">
        <v>15</v>
      </c>
      <c r="I6580" t="s">
        <v>16</v>
      </c>
      <c r="J6580">
        <v>4</v>
      </c>
      <c r="K6580" t="str">
        <f>IF(tickets_dataset[[#This Row],[status]] = "Closed", "Yes","No")</f>
        <v>Yes</v>
      </c>
      <c r="L6580" s="2">
        <f t="shared" si="408"/>
        <v>36</v>
      </c>
      <c r="M6580" t="str">
        <f t="shared" si="409"/>
        <v>No</v>
      </c>
      <c r="N6580" t="str">
        <f t="shared" si="410"/>
        <v>Feb</v>
      </c>
      <c r="O6580" s="2">
        <f t="shared" si="411"/>
        <v>1.5</v>
      </c>
      <c r="P6580" t="str">
        <f>VLOOKUP(G6580,Agents!A:E,4,FALSE)</f>
        <v>Team1</v>
      </c>
      <c r="Q6580" t="str">
        <f>VLOOKUP(G6580,Agents!A:E,5,FALSE)</f>
        <v>Junior</v>
      </c>
      <c r="R6580" t="str">
        <f>VLOOKUP(G6580,Agents!A:E,2,FALSE)</f>
        <v>Morning</v>
      </c>
    </row>
    <row r="6581" spans="1:18" x14ac:dyDescent="0.35">
      <c r="A6581" t="s">
        <v>10319</v>
      </c>
      <c r="B6581" t="s">
        <v>9155</v>
      </c>
      <c r="C6581" t="s">
        <v>50</v>
      </c>
      <c r="D6581" t="s">
        <v>38</v>
      </c>
      <c r="E6581" s="1">
        <v>46092.34375</v>
      </c>
      <c r="F6581" s="1">
        <v>46095.09375</v>
      </c>
      <c r="G6581" t="s">
        <v>256</v>
      </c>
      <c r="H6581" t="s">
        <v>15</v>
      </c>
      <c r="I6581" t="s">
        <v>16</v>
      </c>
      <c r="J6581">
        <v>3</v>
      </c>
      <c r="K6581" t="str">
        <f>IF(tickets_dataset[[#This Row],[status]] = "Closed", "Yes","No")</f>
        <v>Yes</v>
      </c>
      <c r="L6581" s="2">
        <f t="shared" si="408"/>
        <v>66</v>
      </c>
      <c r="M6581" t="str">
        <f t="shared" si="409"/>
        <v>Yes</v>
      </c>
      <c r="N6581" t="str">
        <f t="shared" si="410"/>
        <v>Mar</v>
      </c>
      <c r="O6581" s="2">
        <f t="shared" si="411"/>
        <v>2.75</v>
      </c>
      <c r="P6581" t="str">
        <f>VLOOKUP(G6581,Agents!A:E,4,FALSE)</f>
        <v>Team1</v>
      </c>
      <c r="Q6581" t="str">
        <f>VLOOKUP(G6581,Agents!A:E,5,FALSE)</f>
        <v>Mid</v>
      </c>
      <c r="R6581" t="str">
        <f>VLOOKUP(G6581,Agents!A:E,2,FALSE)</f>
        <v>Morning</v>
      </c>
    </row>
    <row r="6582" spans="1:18" x14ac:dyDescent="0.35">
      <c r="A6582" t="s">
        <v>10320</v>
      </c>
      <c r="B6582" t="s">
        <v>2280</v>
      </c>
      <c r="C6582" t="s">
        <v>76</v>
      </c>
      <c r="D6582" t="s">
        <v>38</v>
      </c>
      <c r="E6582" s="1">
        <v>46026.261111111111</v>
      </c>
      <c r="F6582" s="1">
        <v>46029.011111111111</v>
      </c>
      <c r="G6582" t="s">
        <v>211</v>
      </c>
      <c r="H6582" t="s">
        <v>15</v>
      </c>
      <c r="I6582" t="s">
        <v>16</v>
      </c>
      <c r="J6582">
        <v>4</v>
      </c>
      <c r="K6582" t="str">
        <f>IF(tickets_dataset[[#This Row],[status]] = "Closed", "Yes","No")</f>
        <v>Yes</v>
      </c>
      <c r="L6582" s="2">
        <f t="shared" si="408"/>
        <v>66</v>
      </c>
      <c r="M6582" t="str">
        <f t="shared" si="409"/>
        <v>Yes</v>
      </c>
      <c r="N6582" t="str">
        <f t="shared" si="410"/>
        <v>Jan</v>
      </c>
      <c r="O6582" s="2">
        <f t="shared" si="411"/>
        <v>2.75</v>
      </c>
      <c r="P6582" t="str">
        <f>VLOOKUP(G6582,Agents!A:E,4,FALSE)</f>
        <v>Team5</v>
      </c>
      <c r="Q6582" t="str">
        <f>VLOOKUP(G6582,Agents!A:E,5,FALSE)</f>
        <v>Senior</v>
      </c>
      <c r="R6582" t="str">
        <f>VLOOKUP(G6582,Agents!A:E,2,FALSE)</f>
        <v>Evening</v>
      </c>
    </row>
    <row r="6583" spans="1:18" x14ac:dyDescent="0.35">
      <c r="A6583" t="s">
        <v>10321</v>
      </c>
      <c r="B6583" t="s">
        <v>1986</v>
      </c>
      <c r="C6583" t="s">
        <v>12</v>
      </c>
      <c r="D6583" t="s">
        <v>38</v>
      </c>
      <c r="E6583" s="1">
        <v>46099.751388888886</v>
      </c>
      <c r="F6583" s="1">
        <v>46102.001388888886</v>
      </c>
      <c r="G6583" t="s">
        <v>199</v>
      </c>
      <c r="H6583" t="s">
        <v>15</v>
      </c>
      <c r="I6583" t="s">
        <v>16</v>
      </c>
      <c r="J6583">
        <v>4</v>
      </c>
      <c r="K6583" t="str">
        <f>IF(tickets_dataset[[#This Row],[status]] = "Closed", "Yes","No")</f>
        <v>Yes</v>
      </c>
      <c r="L6583" s="2">
        <f t="shared" si="408"/>
        <v>54</v>
      </c>
      <c r="M6583" t="str">
        <f t="shared" si="409"/>
        <v>Yes</v>
      </c>
      <c r="N6583" t="str">
        <f t="shared" si="410"/>
        <v>Mar</v>
      </c>
      <c r="O6583" s="2">
        <f t="shared" si="411"/>
        <v>2.25</v>
      </c>
      <c r="P6583" t="str">
        <f>VLOOKUP(G6583,Agents!A:E,4,FALSE)</f>
        <v>Team1</v>
      </c>
      <c r="Q6583" t="str">
        <f>VLOOKUP(G6583,Agents!A:E,5,FALSE)</f>
        <v>Junior</v>
      </c>
      <c r="R6583" t="str">
        <f>VLOOKUP(G6583,Agents!A:E,2,FALSE)</f>
        <v>Morning</v>
      </c>
    </row>
    <row r="6584" spans="1:18" x14ac:dyDescent="0.35">
      <c r="A6584" t="s">
        <v>10322</v>
      </c>
      <c r="B6584" t="s">
        <v>5356</v>
      </c>
      <c r="C6584" t="s">
        <v>34</v>
      </c>
      <c r="D6584" t="s">
        <v>26</v>
      </c>
      <c r="E6584" s="1">
        <v>46038.924305555556</v>
      </c>
      <c r="F6584" s="1">
        <v>46041.84097222222</v>
      </c>
      <c r="G6584" t="s">
        <v>91</v>
      </c>
      <c r="H6584" t="s">
        <v>15</v>
      </c>
      <c r="I6584" t="s">
        <v>16</v>
      </c>
      <c r="J6584">
        <v>3</v>
      </c>
      <c r="K6584" t="str">
        <f>IF(tickets_dataset[[#This Row],[status]] = "Closed", "Yes","No")</f>
        <v>Yes</v>
      </c>
      <c r="L6584" s="2">
        <f t="shared" si="408"/>
        <v>69.999999999941792</v>
      </c>
      <c r="M6584" t="str">
        <f t="shared" si="409"/>
        <v>Yes</v>
      </c>
      <c r="N6584" t="str">
        <f t="shared" si="410"/>
        <v>Jan</v>
      </c>
      <c r="O6584" s="2">
        <f t="shared" si="411"/>
        <v>2.9166666666642413</v>
      </c>
      <c r="P6584" t="str">
        <f>VLOOKUP(G6584,Agents!A:E,4,FALSE)</f>
        <v>Team5</v>
      </c>
      <c r="Q6584" t="str">
        <f>VLOOKUP(G6584,Agents!A:E,5,FALSE)</f>
        <v>Mid</v>
      </c>
      <c r="R6584" t="str">
        <f>VLOOKUP(G6584,Agents!A:E,2,FALSE)</f>
        <v>Night</v>
      </c>
    </row>
    <row r="6585" spans="1:18" x14ac:dyDescent="0.35">
      <c r="A6585" t="s">
        <v>10323</v>
      </c>
      <c r="B6585" t="s">
        <v>10324</v>
      </c>
      <c r="C6585" t="s">
        <v>12</v>
      </c>
      <c r="D6585" t="s">
        <v>13</v>
      </c>
      <c r="E6585" s="1">
        <v>46046.280555555553</v>
      </c>
      <c r="F6585" s="1">
        <v>46048.155555555553</v>
      </c>
      <c r="G6585" t="s">
        <v>256</v>
      </c>
      <c r="H6585" t="s">
        <v>15</v>
      </c>
      <c r="I6585" t="s">
        <v>16</v>
      </c>
      <c r="J6585">
        <v>3</v>
      </c>
      <c r="K6585" t="str">
        <f>IF(tickets_dataset[[#This Row],[status]] = "Closed", "Yes","No")</f>
        <v>Yes</v>
      </c>
      <c r="L6585" s="2">
        <f t="shared" si="408"/>
        <v>45</v>
      </c>
      <c r="M6585" t="str">
        <f t="shared" si="409"/>
        <v>No</v>
      </c>
      <c r="N6585" t="str">
        <f t="shared" si="410"/>
        <v>Jan</v>
      </c>
      <c r="O6585" s="2">
        <f t="shared" si="411"/>
        <v>1.875</v>
      </c>
      <c r="P6585" t="str">
        <f>VLOOKUP(G6585,Agents!A:E,4,FALSE)</f>
        <v>Team1</v>
      </c>
      <c r="Q6585" t="str">
        <f>VLOOKUP(G6585,Agents!A:E,5,FALSE)</f>
        <v>Mid</v>
      </c>
      <c r="R6585" t="str">
        <f>VLOOKUP(G6585,Agents!A:E,2,FALSE)</f>
        <v>Morning</v>
      </c>
    </row>
    <row r="6586" spans="1:18" x14ac:dyDescent="0.35">
      <c r="A6586" t="s">
        <v>10325</v>
      </c>
      <c r="B6586" t="s">
        <v>7375</v>
      </c>
      <c r="C6586" t="s">
        <v>22</v>
      </c>
      <c r="D6586" t="s">
        <v>13</v>
      </c>
      <c r="E6586" s="1">
        <v>46109.574999999997</v>
      </c>
      <c r="F6586" s="1">
        <v>46111.158333333333</v>
      </c>
      <c r="G6586" t="s">
        <v>62</v>
      </c>
      <c r="H6586" t="s">
        <v>15</v>
      </c>
      <c r="I6586" t="s">
        <v>16</v>
      </c>
      <c r="J6586">
        <v>5</v>
      </c>
      <c r="K6586" t="str">
        <f>IF(tickets_dataset[[#This Row],[status]] = "Closed", "Yes","No")</f>
        <v>Yes</v>
      </c>
      <c r="L6586" s="2">
        <f t="shared" si="408"/>
        <v>38.000000000058208</v>
      </c>
      <c r="M6586" t="str">
        <f t="shared" si="409"/>
        <v>No</v>
      </c>
      <c r="N6586" t="str">
        <f t="shared" si="410"/>
        <v>Mar</v>
      </c>
      <c r="O6586" s="2">
        <f t="shared" si="411"/>
        <v>1.5833333333357587</v>
      </c>
      <c r="P6586" t="str">
        <f>VLOOKUP(G6586,Agents!A:E,4,FALSE)</f>
        <v>Team1</v>
      </c>
      <c r="Q6586" t="str">
        <f>VLOOKUP(G6586,Agents!A:E,5,FALSE)</f>
        <v>Junior</v>
      </c>
      <c r="R6586" t="str">
        <f>VLOOKUP(G6586,Agents!A:E,2,FALSE)</f>
        <v>Morning</v>
      </c>
    </row>
    <row r="6587" spans="1:18" x14ac:dyDescent="0.35">
      <c r="A6587" t="s">
        <v>10326</v>
      </c>
      <c r="B6587" t="s">
        <v>2852</v>
      </c>
      <c r="C6587" t="s">
        <v>76</v>
      </c>
      <c r="D6587" t="s">
        <v>13</v>
      </c>
      <c r="E6587" s="1">
        <v>46075.979861111111</v>
      </c>
      <c r="F6587" s="1">
        <v>46077.604861111111</v>
      </c>
      <c r="G6587" t="s">
        <v>56</v>
      </c>
      <c r="H6587" t="s">
        <v>15</v>
      </c>
      <c r="I6587" t="s">
        <v>68</v>
      </c>
      <c r="J6587">
        <v>3</v>
      </c>
      <c r="K6587" t="str">
        <f>IF(tickets_dataset[[#This Row],[status]] = "Closed", "Yes","No")</f>
        <v>Yes</v>
      </c>
      <c r="L6587" s="2">
        <f t="shared" si="408"/>
        <v>39</v>
      </c>
      <c r="M6587" t="str">
        <f t="shared" si="409"/>
        <v>No</v>
      </c>
      <c r="N6587" t="str">
        <f t="shared" si="410"/>
        <v>Feb</v>
      </c>
      <c r="O6587" s="2">
        <f t="shared" si="411"/>
        <v>1.625</v>
      </c>
      <c r="P6587" t="str">
        <f>VLOOKUP(G6587,Agents!A:E,4,FALSE)</f>
        <v>Team1</v>
      </c>
      <c r="Q6587" t="str">
        <f>VLOOKUP(G6587,Agents!A:E,5,FALSE)</f>
        <v>Senior</v>
      </c>
      <c r="R6587" t="str">
        <f>VLOOKUP(G6587,Agents!A:E,2,FALSE)</f>
        <v>Night</v>
      </c>
    </row>
    <row r="6588" spans="1:18" x14ac:dyDescent="0.35">
      <c r="A6588" t="s">
        <v>10327</v>
      </c>
      <c r="B6588" t="s">
        <v>1275</v>
      </c>
      <c r="C6588" t="s">
        <v>50</v>
      </c>
      <c r="D6588" t="s">
        <v>26</v>
      </c>
      <c r="E6588" s="1">
        <v>46053.438888888886</v>
      </c>
      <c r="F6588" s="1">
        <v>46055.272222222222</v>
      </c>
      <c r="G6588" t="s">
        <v>59</v>
      </c>
      <c r="H6588" t="s">
        <v>15</v>
      </c>
      <c r="I6588" t="s">
        <v>16</v>
      </c>
      <c r="J6588">
        <v>4</v>
      </c>
      <c r="K6588" t="str">
        <f>IF(tickets_dataset[[#This Row],[status]] = "Closed", "Yes","No")</f>
        <v>Yes</v>
      </c>
      <c r="L6588" s="2">
        <f t="shared" si="408"/>
        <v>44.000000000058208</v>
      </c>
      <c r="M6588" t="str">
        <f t="shared" si="409"/>
        <v>No</v>
      </c>
      <c r="N6588" t="str">
        <f t="shared" si="410"/>
        <v>Jan</v>
      </c>
      <c r="O6588" s="2">
        <f t="shared" si="411"/>
        <v>1.8333333333357587</v>
      </c>
      <c r="P6588" t="str">
        <f>VLOOKUP(G6588,Agents!A:E,4,FALSE)</f>
        <v>Team3</v>
      </c>
      <c r="Q6588" t="str">
        <f>VLOOKUP(G6588,Agents!A:E,5,FALSE)</f>
        <v>Senior</v>
      </c>
      <c r="R6588" t="str">
        <f>VLOOKUP(G6588,Agents!A:E,2,FALSE)</f>
        <v>Night</v>
      </c>
    </row>
    <row r="6589" spans="1:18" x14ac:dyDescent="0.35">
      <c r="A6589" t="s">
        <v>10328</v>
      </c>
      <c r="B6589" t="s">
        <v>4676</v>
      </c>
      <c r="C6589" t="s">
        <v>12</v>
      </c>
      <c r="D6589" t="s">
        <v>38</v>
      </c>
      <c r="E6589" s="1">
        <v>46055.90625</v>
      </c>
      <c r="F6589" s="1">
        <v>46057.15625</v>
      </c>
      <c r="G6589" t="s">
        <v>140</v>
      </c>
      <c r="H6589" t="s">
        <v>15</v>
      </c>
      <c r="I6589" t="s">
        <v>16</v>
      </c>
      <c r="J6589">
        <v>3</v>
      </c>
      <c r="K6589" t="str">
        <f>IF(tickets_dataset[[#This Row],[status]] = "Closed", "Yes","No")</f>
        <v>Yes</v>
      </c>
      <c r="L6589" s="2">
        <f t="shared" si="408"/>
        <v>30</v>
      </c>
      <c r="M6589" t="str">
        <f t="shared" si="409"/>
        <v>No</v>
      </c>
      <c r="N6589" t="str">
        <f t="shared" si="410"/>
        <v>Feb</v>
      </c>
      <c r="O6589" s="2">
        <f t="shared" si="411"/>
        <v>1.25</v>
      </c>
      <c r="P6589" t="str">
        <f>VLOOKUP(G6589,Agents!A:E,4,FALSE)</f>
        <v>Team1</v>
      </c>
      <c r="Q6589" t="str">
        <f>VLOOKUP(G6589,Agents!A:E,5,FALSE)</f>
        <v>Junior</v>
      </c>
      <c r="R6589" t="str">
        <f>VLOOKUP(G6589,Agents!A:E,2,FALSE)</f>
        <v>Morning</v>
      </c>
    </row>
    <row r="6590" spans="1:18" x14ac:dyDescent="0.35">
      <c r="A6590" t="s">
        <v>10329</v>
      </c>
      <c r="B6590" t="s">
        <v>10330</v>
      </c>
      <c r="C6590" t="s">
        <v>50</v>
      </c>
      <c r="D6590" t="s">
        <v>38</v>
      </c>
      <c r="E6590" s="1">
        <v>46055.896527777775</v>
      </c>
      <c r="F6590" s="1">
        <v>46056.521527777775</v>
      </c>
      <c r="G6590" t="s">
        <v>59</v>
      </c>
      <c r="H6590" t="s">
        <v>15</v>
      </c>
      <c r="I6590" t="s">
        <v>16</v>
      </c>
      <c r="J6590">
        <v>5</v>
      </c>
      <c r="K6590" t="str">
        <f>IF(tickets_dataset[[#This Row],[status]] = "Closed", "Yes","No")</f>
        <v>Yes</v>
      </c>
      <c r="L6590" s="2">
        <f t="shared" si="408"/>
        <v>15</v>
      </c>
      <c r="M6590" t="str">
        <f t="shared" si="409"/>
        <v>No</v>
      </c>
      <c r="N6590" t="str">
        <f t="shared" si="410"/>
        <v>Feb</v>
      </c>
      <c r="O6590" s="2">
        <f t="shared" si="411"/>
        <v>0.625</v>
      </c>
      <c r="P6590" t="str">
        <f>VLOOKUP(G6590,Agents!A:E,4,FALSE)</f>
        <v>Team3</v>
      </c>
      <c r="Q6590" t="str">
        <f>VLOOKUP(G6590,Agents!A:E,5,FALSE)</f>
        <v>Senior</v>
      </c>
      <c r="R6590" t="str">
        <f>VLOOKUP(G6590,Agents!A:E,2,FALSE)</f>
        <v>Night</v>
      </c>
    </row>
    <row r="6591" spans="1:18" x14ac:dyDescent="0.35">
      <c r="A6591" t="s">
        <v>10331</v>
      </c>
      <c r="B6591" t="s">
        <v>7486</v>
      </c>
      <c r="C6591" t="s">
        <v>50</v>
      </c>
      <c r="D6591" t="s">
        <v>13</v>
      </c>
      <c r="E6591" s="1">
        <v>46062.738194444442</v>
      </c>
      <c r="F6591" s="1">
        <v>46064.279861111114</v>
      </c>
      <c r="G6591" t="s">
        <v>273</v>
      </c>
      <c r="H6591" t="s">
        <v>15</v>
      </c>
      <c r="I6591" t="s">
        <v>16</v>
      </c>
      <c r="J6591">
        <v>3</v>
      </c>
      <c r="K6591" t="str">
        <f>IF(tickets_dataset[[#This Row],[status]] = "Closed", "Yes","No")</f>
        <v>Yes</v>
      </c>
      <c r="L6591" s="2">
        <f t="shared" si="408"/>
        <v>37.000000000116415</v>
      </c>
      <c r="M6591" t="str">
        <f t="shared" si="409"/>
        <v>No</v>
      </c>
      <c r="N6591" t="str">
        <f t="shared" si="410"/>
        <v>Feb</v>
      </c>
      <c r="O6591" s="2">
        <f t="shared" si="411"/>
        <v>1.5416666666715173</v>
      </c>
      <c r="P6591" t="str">
        <f>VLOOKUP(G6591,Agents!A:E,4,FALSE)</f>
        <v>Team3</v>
      </c>
      <c r="Q6591" t="str">
        <f>VLOOKUP(G6591,Agents!A:E,5,FALSE)</f>
        <v>Senior</v>
      </c>
      <c r="R6591" t="str">
        <f>VLOOKUP(G6591,Agents!A:E,2,FALSE)</f>
        <v>Evening</v>
      </c>
    </row>
    <row r="6592" spans="1:18" x14ac:dyDescent="0.35">
      <c r="A6592" t="s">
        <v>10332</v>
      </c>
      <c r="B6592" t="s">
        <v>6590</v>
      </c>
      <c r="C6592" t="s">
        <v>22</v>
      </c>
      <c r="D6592" t="s">
        <v>26</v>
      </c>
      <c r="E6592" s="1">
        <v>46104.022222222222</v>
      </c>
      <c r="F6592" s="1">
        <v>46104.605555555558</v>
      </c>
      <c r="G6592" t="s">
        <v>67</v>
      </c>
      <c r="H6592" t="s">
        <v>15</v>
      </c>
      <c r="I6592" t="s">
        <v>16</v>
      </c>
      <c r="J6592">
        <v>4</v>
      </c>
      <c r="K6592" t="str">
        <f>IF(tickets_dataset[[#This Row],[status]] = "Closed", "Yes","No")</f>
        <v>Yes</v>
      </c>
      <c r="L6592" s="2">
        <f t="shared" si="408"/>
        <v>14.000000000058208</v>
      </c>
      <c r="M6592" t="str">
        <f t="shared" si="409"/>
        <v>No</v>
      </c>
      <c r="N6592" t="str">
        <f t="shared" si="410"/>
        <v>Mar</v>
      </c>
      <c r="O6592" s="2">
        <f t="shared" si="411"/>
        <v>0.58333333333575865</v>
      </c>
      <c r="P6592" t="str">
        <f>VLOOKUP(G6592,Agents!A:E,4,FALSE)</f>
        <v>Team5</v>
      </c>
      <c r="Q6592" t="str">
        <f>VLOOKUP(G6592,Agents!A:E,5,FALSE)</f>
        <v>Junior</v>
      </c>
      <c r="R6592" t="str">
        <f>VLOOKUP(G6592,Agents!A:E,2,FALSE)</f>
        <v>Evening</v>
      </c>
    </row>
    <row r="6593" spans="1:18" x14ac:dyDescent="0.35">
      <c r="A6593" t="s">
        <v>10333</v>
      </c>
      <c r="B6593" t="s">
        <v>3533</v>
      </c>
      <c r="C6593" t="s">
        <v>76</v>
      </c>
      <c r="D6593" t="s">
        <v>13</v>
      </c>
      <c r="E6593" s="1">
        <v>46102.177083333336</v>
      </c>
      <c r="F6593" s="1">
        <v>46103.09375</v>
      </c>
      <c r="G6593" t="s">
        <v>128</v>
      </c>
      <c r="H6593" t="s">
        <v>15</v>
      </c>
      <c r="I6593" t="s">
        <v>16</v>
      </c>
      <c r="J6593">
        <v>4</v>
      </c>
      <c r="K6593" t="str">
        <f>IF(tickets_dataset[[#This Row],[status]] = "Closed", "Yes","No")</f>
        <v>Yes</v>
      </c>
      <c r="L6593" s="2">
        <f t="shared" si="408"/>
        <v>21.999999999941792</v>
      </c>
      <c r="M6593" t="str">
        <f t="shared" si="409"/>
        <v>No</v>
      </c>
      <c r="N6593" t="str">
        <f t="shared" si="410"/>
        <v>Mar</v>
      </c>
      <c r="O6593" s="2">
        <f t="shared" si="411"/>
        <v>0.91666666666424135</v>
      </c>
      <c r="P6593" t="str">
        <f>VLOOKUP(G6593,Agents!A:E,4,FALSE)</f>
        <v>Team4</v>
      </c>
      <c r="Q6593" t="str">
        <f>VLOOKUP(G6593,Agents!A:E,5,FALSE)</f>
        <v>Mid</v>
      </c>
      <c r="R6593" t="str">
        <f>VLOOKUP(G6593,Agents!A:E,2,FALSE)</f>
        <v>Night</v>
      </c>
    </row>
    <row r="6594" spans="1:18" x14ac:dyDescent="0.35">
      <c r="A6594" t="s">
        <v>10334</v>
      </c>
      <c r="B6594" t="s">
        <v>296</v>
      </c>
      <c r="C6594" t="s">
        <v>22</v>
      </c>
      <c r="D6594" t="s">
        <v>26</v>
      </c>
      <c r="E6594" s="1">
        <v>46043.018055555556</v>
      </c>
      <c r="F6594" s="1">
        <v>46044.393055555556</v>
      </c>
      <c r="G6594" t="s">
        <v>156</v>
      </c>
      <c r="H6594" t="s">
        <v>15</v>
      </c>
      <c r="I6594" t="s">
        <v>16</v>
      </c>
      <c r="J6594">
        <v>4</v>
      </c>
      <c r="K6594" t="str">
        <f>IF(tickets_dataset[[#This Row],[status]] = "Closed", "Yes","No")</f>
        <v>Yes</v>
      </c>
      <c r="L6594" s="2">
        <f t="shared" ref="L6594:L6657" si="412">IF(ISBLANK(F6594),"",(F6594-E6594)*24)</f>
        <v>33</v>
      </c>
      <c r="M6594" t="str">
        <f t="shared" ref="M6594:M6657" si="413">IF(L6594&gt;48,"Yes","No")</f>
        <v>No</v>
      </c>
      <c r="N6594" t="str">
        <f t="shared" ref="N6594:N6657" si="414">TEXT(E6594,"mmm")</f>
        <v>Jan</v>
      </c>
      <c r="O6594" s="2">
        <f t="shared" si="411"/>
        <v>1.375</v>
      </c>
      <c r="P6594" t="str">
        <f>VLOOKUP(G6594,Agents!A:E,4,FALSE)</f>
        <v>Team3</v>
      </c>
      <c r="Q6594" t="str">
        <f>VLOOKUP(G6594,Agents!A:E,5,FALSE)</f>
        <v>Mid</v>
      </c>
      <c r="R6594" t="str">
        <f>VLOOKUP(G6594,Agents!A:E,2,FALSE)</f>
        <v>Evening</v>
      </c>
    </row>
    <row r="6595" spans="1:18" x14ac:dyDescent="0.35">
      <c r="A6595" t="s">
        <v>10335</v>
      </c>
      <c r="B6595" t="s">
        <v>9374</v>
      </c>
      <c r="C6595" t="s">
        <v>76</v>
      </c>
      <c r="D6595" t="s">
        <v>38</v>
      </c>
      <c r="E6595" s="1">
        <v>46109.042361111111</v>
      </c>
      <c r="F6595" s="1">
        <v>46110.875694444447</v>
      </c>
      <c r="G6595" t="s">
        <v>256</v>
      </c>
      <c r="H6595" t="s">
        <v>132</v>
      </c>
      <c r="I6595" t="s">
        <v>16</v>
      </c>
      <c r="J6595">
        <v>3</v>
      </c>
      <c r="K6595" t="str">
        <f>IF(tickets_dataset[[#This Row],[status]] = "Closed", "Yes","No")</f>
        <v>No</v>
      </c>
      <c r="L6595" s="2">
        <f t="shared" si="412"/>
        <v>44.000000000058208</v>
      </c>
      <c r="M6595" t="str">
        <f t="shared" si="413"/>
        <v>No</v>
      </c>
      <c r="N6595" t="str">
        <f t="shared" si="414"/>
        <v>Mar</v>
      </c>
      <c r="O6595" s="2">
        <f t="shared" ref="O6595:O6658" si="415">F6595-E6595</f>
        <v>1.8333333333357587</v>
      </c>
      <c r="P6595" t="str">
        <f>VLOOKUP(G6595,Agents!A:E,4,FALSE)</f>
        <v>Team1</v>
      </c>
      <c r="Q6595" t="str">
        <f>VLOOKUP(G6595,Agents!A:E,5,FALSE)</f>
        <v>Mid</v>
      </c>
      <c r="R6595" t="str">
        <f>VLOOKUP(G6595,Agents!A:E,2,FALSE)</f>
        <v>Morning</v>
      </c>
    </row>
    <row r="6596" spans="1:18" x14ac:dyDescent="0.35">
      <c r="A6596" t="s">
        <v>10336</v>
      </c>
      <c r="B6596" t="s">
        <v>8449</v>
      </c>
      <c r="C6596" t="s">
        <v>22</v>
      </c>
      <c r="D6596" t="s">
        <v>38</v>
      </c>
      <c r="E6596" s="1">
        <v>46042.999305555553</v>
      </c>
      <c r="F6596" s="1">
        <v>46046.540972222225</v>
      </c>
      <c r="G6596" t="s">
        <v>53</v>
      </c>
      <c r="H6596" t="s">
        <v>15</v>
      </c>
      <c r="I6596" t="s">
        <v>16</v>
      </c>
      <c r="J6596">
        <v>4</v>
      </c>
      <c r="K6596" t="str">
        <f>IF(tickets_dataset[[#This Row],[status]] = "Closed", "Yes","No")</f>
        <v>Yes</v>
      </c>
      <c r="L6596" s="2">
        <f t="shared" si="412"/>
        <v>85.000000000116415</v>
      </c>
      <c r="M6596" t="str">
        <f t="shared" si="413"/>
        <v>Yes</v>
      </c>
      <c r="N6596" t="str">
        <f t="shared" si="414"/>
        <v>Jan</v>
      </c>
      <c r="O6596" s="2">
        <f t="shared" si="415"/>
        <v>3.5416666666715173</v>
      </c>
      <c r="P6596" t="str">
        <f>VLOOKUP(G6596,Agents!A:E,4,FALSE)</f>
        <v>Team1</v>
      </c>
      <c r="Q6596" t="str">
        <f>VLOOKUP(G6596,Agents!A:E,5,FALSE)</f>
        <v>Junior</v>
      </c>
      <c r="R6596" t="str">
        <f>VLOOKUP(G6596,Agents!A:E,2,FALSE)</f>
        <v>Night</v>
      </c>
    </row>
    <row r="6597" spans="1:18" x14ac:dyDescent="0.35">
      <c r="A6597" t="s">
        <v>10337</v>
      </c>
      <c r="B6597" t="s">
        <v>6352</v>
      </c>
      <c r="C6597" t="s">
        <v>76</v>
      </c>
      <c r="D6597" t="s">
        <v>13</v>
      </c>
      <c r="E6597" s="1">
        <v>46107.977083333331</v>
      </c>
      <c r="F6597" s="1">
        <v>46108.602083333331</v>
      </c>
      <c r="G6597" t="s">
        <v>422</v>
      </c>
      <c r="H6597" t="s">
        <v>15</v>
      </c>
      <c r="I6597" t="s">
        <v>16</v>
      </c>
      <c r="J6597">
        <v>3</v>
      </c>
      <c r="K6597" t="str">
        <f>IF(tickets_dataset[[#This Row],[status]] = "Closed", "Yes","No")</f>
        <v>Yes</v>
      </c>
      <c r="L6597" s="2">
        <f t="shared" si="412"/>
        <v>15</v>
      </c>
      <c r="M6597" t="str">
        <f t="shared" si="413"/>
        <v>No</v>
      </c>
      <c r="N6597" t="str">
        <f t="shared" si="414"/>
        <v>Mar</v>
      </c>
      <c r="O6597" s="2">
        <f t="shared" si="415"/>
        <v>0.625</v>
      </c>
      <c r="P6597" t="str">
        <f>VLOOKUP(G6597,Agents!A:E,4,FALSE)</f>
        <v>Team5</v>
      </c>
      <c r="Q6597" t="str">
        <f>VLOOKUP(G6597,Agents!A:E,5,FALSE)</f>
        <v>Mid</v>
      </c>
      <c r="R6597" t="str">
        <f>VLOOKUP(G6597,Agents!A:E,2,FALSE)</f>
        <v>Evening</v>
      </c>
    </row>
    <row r="6598" spans="1:18" x14ac:dyDescent="0.35">
      <c r="A6598" t="s">
        <v>10338</v>
      </c>
      <c r="B6598" t="s">
        <v>3806</v>
      </c>
      <c r="C6598" t="s">
        <v>34</v>
      </c>
      <c r="D6598" t="s">
        <v>38</v>
      </c>
      <c r="E6598" s="1">
        <v>46072.691666666666</v>
      </c>
      <c r="F6598" s="1">
        <v>46073.775000000001</v>
      </c>
      <c r="G6598" t="s">
        <v>59</v>
      </c>
      <c r="H6598" t="s">
        <v>15</v>
      </c>
      <c r="I6598" t="s">
        <v>16</v>
      </c>
      <c r="J6598">
        <v>5</v>
      </c>
      <c r="K6598" t="str">
        <f>IF(tickets_dataset[[#This Row],[status]] = "Closed", "Yes","No")</f>
        <v>Yes</v>
      </c>
      <c r="L6598" s="2">
        <f t="shared" si="412"/>
        <v>26.000000000058208</v>
      </c>
      <c r="M6598" t="str">
        <f t="shared" si="413"/>
        <v>No</v>
      </c>
      <c r="N6598" t="str">
        <f t="shared" si="414"/>
        <v>Feb</v>
      </c>
      <c r="O6598" s="2">
        <f t="shared" si="415"/>
        <v>1.0833333333357587</v>
      </c>
      <c r="P6598" t="str">
        <f>VLOOKUP(G6598,Agents!A:E,4,FALSE)</f>
        <v>Team3</v>
      </c>
      <c r="Q6598" t="str">
        <f>VLOOKUP(G6598,Agents!A:E,5,FALSE)</f>
        <v>Senior</v>
      </c>
      <c r="R6598" t="str">
        <f>VLOOKUP(G6598,Agents!A:E,2,FALSE)</f>
        <v>Night</v>
      </c>
    </row>
    <row r="6599" spans="1:18" x14ac:dyDescent="0.35">
      <c r="A6599" t="s">
        <v>10339</v>
      </c>
      <c r="B6599" t="s">
        <v>7866</v>
      </c>
      <c r="C6599" t="s">
        <v>22</v>
      </c>
      <c r="D6599" t="s">
        <v>13</v>
      </c>
      <c r="E6599" s="1">
        <v>46023.223611111112</v>
      </c>
      <c r="F6599" s="1">
        <v>46024.515277777777</v>
      </c>
      <c r="G6599" t="s">
        <v>164</v>
      </c>
      <c r="H6599" t="s">
        <v>15</v>
      </c>
      <c r="I6599" t="s">
        <v>16</v>
      </c>
      <c r="J6599">
        <v>4</v>
      </c>
      <c r="K6599" t="str">
        <f>IF(tickets_dataset[[#This Row],[status]] = "Closed", "Yes","No")</f>
        <v>Yes</v>
      </c>
      <c r="L6599" s="2">
        <f t="shared" si="412"/>
        <v>30.999999999941792</v>
      </c>
      <c r="M6599" t="str">
        <f t="shared" si="413"/>
        <v>No</v>
      </c>
      <c r="N6599" t="str">
        <f t="shared" si="414"/>
        <v>Jan</v>
      </c>
      <c r="O6599" s="2">
        <f t="shared" si="415"/>
        <v>1.2916666666642413</v>
      </c>
      <c r="P6599" t="str">
        <f>VLOOKUP(G6599,Agents!A:E,4,FALSE)</f>
        <v>Team4</v>
      </c>
      <c r="Q6599" t="str">
        <f>VLOOKUP(G6599,Agents!A:E,5,FALSE)</f>
        <v>Senior</v>
      </c>
      <c r="R6599" t="str">
        <f>VLOOKUP(G6599,Agents!A:E,2,FALSE)</f>
        <v>Evening</v>
      </c>
    </row>
    <row r="6600" spans="1:18" x14ac:dyDescent="0.35">
      <c r="A6600" t="s">
        <v>10340</v>
      </c>
      <c r="B6600" t="s">
        <v>2120</v>
      </c>
      <c r="C6600" t="s">
        <v>50</v>
      </c>
      <c r="D6600" t="s">
        <v>26</v>
      </c>
      <c r="E6600" s="1">
        <v>46101.5625</v>
      </c>
      <c r="F6600" s="1">
        <v>46103.020833333336</v>
      </c>
      <c r="G6600" t="s">
        <v>35</v>
      </c>
      <c r="H6600" t="s">
        <v>15</v>
      </c>
      <c r="I6600" t="s">
        <v>68</v>
      </c>
      <c r="J6600">
        <v>5</v>
      </c>
      <c r="K6600" t="str">
        <f>IF(tickets_dataset[[#This Row],[status]] = "Closed", "Yes","No")</f>
        <v>Yes</v>
      </c>
      <c r="L6600" s="2">
        <f t="shared" si="412"/>
        <v>35.000000000058208</v>
      </c>
      <c r="M6600" t="str">
        <f t="shared" si="413"/>
        <v>No</v>
      </c>
      <c r="N6600" t="str">
        <f t="shared" si="414"/>
        <v>Mar</v>
      </c>
      <c r="O6600" s="2">
        <f t="shared" si="415"/>
        <v>1.4583333333357587</v>
      </c>
      <c r="P6600" t="str">
        <f>VLOOKUP(G6600,Agents!A:E,4,FALSE)</f>
        <v>Team1</v>
      </c>
      <c r="Q6600" t="str">
        <f>VLOOKUP(G6600,Agents!A:E,5,FALSE)</f>
        <v>Senior</v>
      </c>
      <c r="R6600" t="str">
        <f>VLOOKUP(G6600,Agents!A:E,2,FALSE)</f>
        <v>Evening</v>
      </c>
    </row>
    <row r="6601" spans="1:18" x14ac:dyDescent="0.35">
      <c r="A6601" t="s">
        <v>10341</v>
      </c>
      <c r="B6601" t="s">
        <v>10342</v>
      </c>
      <c r="C6601" t="s">
        <v>76</v>
      </c>
      <c r="D6601" t="s">
        <v>26</v>
      </c>
      <c r="E6601" s="1">
        <v>46056.475694444445</v>
      </c>
      <c r="F6601" s="1">
        <v>46059.434027777781</v>
      </c>
      <c r="G6601" t="s">
        <v>100</v>
      </c>
      <c r="H6601" t="s">
        <v>15</v>
      </c>
      <c r="I6601" t="s">
        <v>16</v>
      </c>
      <c r="J6601">
        <v>4</v>
      </c>
      <c r="K6601" t="str">
        <f>IF(tickets_dataset[[#This Row],[status]] = "Closed", "Yes","No")</f>
        <v>Yes</v>
      </c>
      <c r="L6601" s="2">
        <f t="shared" si="412"/>
        <v>71.000000000058208</v>
      </c>
      <c r="M6601" t="str">
        <f t="shared" si="413"/>
        <v>Yes</v>
      </c>
      <c r="N6601" t="str">
        <f t="shared" si="414"/>
        <v>Feb</v>
      </c>
      <c r="O6601" s="2">
        <f t="shared" si="415"/>
        <v>2.9583333333357587</v>
      </c>
      <c r="P6601" t="str">
        <f>VLOOKUP(G6601,Agents!A:E,4,FALSE)</f>
        <v>Team4</v>
      </c>
      <c r="Q6601" t="str">
        <f>VLOOKUP(G6601,Agents!A:E,5,FALSE)</f>
        <v>Junior</v>
      </c>
      <c r="R6601" t="str">
        <f>VLOOKUP(G6601,Agents!A:E,2,FALSE)</f>
        <v>Evening</v>
      </c>
    </row>
    <row r="6602" spans="1:18" x14ac:dyDescent="0.35">
      <c r="A6602" t="s">
        <v>10343</v>
      </c>
      <c r="B6602" t="s">
        <v>10344</v>
      </c>
      <c r="C6602" t="s">
        <v>12</v>
      </c>
      <c r="D6602" t="s">
        <v>38</v>
      </c>
      <c r="E6602" s="1">
        <v>46073.320138888892</v>
      </c>
      <c r="F6602" s="1">
        <v>46075.486805555556</v>
      </c>
      <c r="G6602" t="s">
        <v>45</v>
      </c>
      <c r="H6602" t="s">
        <v>15</v>
      </c>
      <c r="I6602" t="s">
        <v>16</v>
      </c>
      <c r="J6602">
        <v>4</v>
      </c>
      <c r="K6602" t="str">
        <f>IF(tickets_dataset[[#This Row],[status]] = "Closed", "Yes","No")</f>
        <v>Yes</v>
      </c>
      <c r="L6602" s="2">
        <f t="shared" si="412"/>
        <v>51.999999999941792</v>
      </c>
      <c r="M6602" t="str">
        <f t="shared" si="413"/>
        <v>Yes</v>
      </c>
      <c r="N6602" t="str">
        <f t="shared" si="414"/>
        <v>Feb</v>
      </c>
      <c r="O6602" s="2">
        <f t="shared" si="415"/>
        <v>2.1666666666642413</v>
      </c>
      <c r="P6602" t="str">
        <f>VLOOKUP(G6602,Agents!A:E,4,FALSE)</f>
        <v>Team5</v>
      </c>
      <c r="Q6602" t="str">
        <f>VLOOKUP(G6602,Agents!A:E,5,FALSE)</f>
        <v>Senior</v>
      </c>
      <c r="R6602" t="str">
        <f>VLOOKUP(G6602,Agents!A:E,2,FALSE)</f>
        <v>Morning</v>
      </c>
    </row>
    <row r="6603" spans="1:18" x14ac:dyDescent="0.35">
      <c r="A6603" t="s">
        <v>10345</v>
      </c>
      <c r="B6603" t="s">
        <v>3508</v>
      </c>
      <c r="C6603" t="s">
        <v>50</v>
      </c>
      <c r="D6603" t="s">
        <v>13</v>
      </c>
      <c r="E6603" s="1">
        <v>46033.895138888889</v>
      </c>
      <c r="F6603" s="1">
        <v>46034.978472222225</v>
      </c>
      <c r="G6603" t="s">
        <v>206</v>
      </c>
      <c r="H6603" t="s">
        <v>15</v>
      </c>
      <c r="I6603" t="s">
        <v>16</v>
      </c>
      <c r="J6603">
        <v>3</v>
      </c>
      <c r="K6603" t="str">
        <f>IF(tickets_dataset[[#This Row],[status]] = "Closed", "Yes","No")</f>
        <v>Yes</v>
      </c>
      <c r="L6603" s="2">
        <f t="shared" si="412"/>
        <v>26.000000000058208</v>
      </c>
      <c r="M6603" t="str">
        <f t="shared" si="413"/>
        <v>No</v>
      </c>
      <c r="N6603" t="str">
        <f t="shared" si="414"/>
        <v>Jan</v>
      </c>
      <c r="O6603" s="2">
        <f t="shared" si="415"/>
        <v>1.0833333333357587</v>
      </c>
      <c r="P6603" t="str">
        <f>VLOOKUP(G6603,Agents!A:E,4,FALSE)</f>
        <v>Team5</v>
      </c>
      <c r="Q6603" t="str">
        <f>VLOOKUP(G6603,Agents!A:E,5,FALSE)</f>
        <v>Junior</v>
      </c>
      <c r="R6603" t="str">
        <f>VLOOKUP(G6603,Agents!A:E,2,FALSE)</f>
        <v>Evening</v>
      </c>
    </row>
    <row r="6604" spans="1:18" x14ac:dyDescent="0.35">
      <c r="A6604" t="s">
        <v>10346</v>
      </c>
      <c r="B6604" t="s">
        <v>5912</v>
      </c>
      <c r="C6604" t="s">
        <v>76</v>
      </c>
      <c r="D6604" t="s">
        <v>38</v>
      </c>
      <c r="E6604" s="1">
        <v>46065.684027777781</v>
      </c>
      <c r="F6604" s="1">
        <v>46066.975694444445</v>
      </c>
      <c r="G6604" t="s">
        <v>357</v>
      </c>
      <c r="H6604" t="s">
        <v>15</v>
      </c>
      <c r="I6604" t="s">
        <v>16</v>
      </c>
      <c r="J6604">
        <v>5</v>
      </c>
      <c r="K6604" t="str">
        <f>IF(tickets_dataset[[#This Row],[status]] = "Closed", "Yes","No")</f>
        <v>Yes</v>
      </c>
      <c r="L6604" s="2">
        <f t="shared" si="412"/>
        <v>30.999999999941792</v>
      </c>
      <c r="M6604" t="str">
        <f t="shared" si="413"/>
        <v>No</v>
      </c>
      <c r="N6604" t="str">
        <f t="shared" si="414"/>
        <v>Feb</v>
      </c>
      <c r="O6604" s="2">
        <f t="shared" si="415"/>
        <v>1.2916666666642413</v>
      </c>
      <c r="P6604" t="str">
        <f>VLOOKUP(G6604,Agents!A:E,4,FALSE)</f>
        <v>Team1</v>
      </c>
      <c r="Q6604" t="str">
        <f>VLOOKUP(G6604,Agents!A:E,5,FALSE)</f>
        <v>Mid</v>
      </c>
      <c r="R6604" t="str">
        <f>VLOOKUP(G6604,Agents!A:E,2,FALSE)</f>
        <v>Morning</v>
      </c>
    </row>
    <row r="6605" spans="1:18" x14ac:dyDescent="0.35">
      <c r="A6605" t="s">
        <v>10347</v>
      </c>
      <c r="B6605" t="s">
        <v>21</v>
      </c>
      <c r="C6605" t="s">
        <v>50</v>
      </c>
      <c r="D6605" t="s">
        <v>13</v>
      </c>
      <c r="E6605" s="1">
        <v>46083.357638888891</v>
      </c>
      <c r="F6605" s="1">
        <v>46084.482638888891</v>
      </c>
      <c r="G6605" t="s">
        <v>256</v>
      </c>
      <c r="H6605" t="s">
        <v>15</v>
      </c>
      <c r="I6605" t="s">
        <v>16</v>
      </c>
      <c r="J6605">
        <v>3</v>
      </c>
      <c r="K6605" t="str">
        <f>IF(tickets_dataset[[#This Row],[status]] = "Closed", "Yes","No")</f>
        <v>Yes</v>
      </c>
      <c r="L6605" s="2">
        <f t="shared" si="412"/>
        <v>27</v>
      </c>
      <c r="M6605" t="str">
        <f t="shared" si="413"/>
        <v>No</v>
      </c>
      <c r="N6605" t="str">
        <f t="shared" si="414"/>
        <v>Mar</v>
      </c>
      <c r="O6605" s="2">
        <f t="shared" si="415"/>
        <v>1.125</v>
      </c>
      <c r="P6605" t="str">
        <f>VLOOKUP(G6605,Agents!A:E,4,FALSE)</f>
        <v>Team1</v>
      </c>
      <c r="Q6605" t="str">
        <f>VLOOKUP(G6605,Agents!A:E,5,FALSE)</f>
        <v>Mid</v>
      </c>
      <c r="R6605" t="str">
        <f>VLOOKUP(G6605,Agents!A:E,2,FALSE)</f>
        <v>Morning</v>
      </c>
    </row>
    <row r="6606" spans="1:18" x14ac:dyDescent="0.35">
      <c r="A6606" t="s">
        <v>10348</v>
      </c>
      <c r="B6606" t="s">
        <v>10349</v>
      </c>
      <c r="C6606" t="s">
        <v>34</v>
      </c>
      <c r="D6606" t="s">
        <v>38</v>
      </c>
      <c r="E6606" s="1">
        <v>46107.777777777781</v>
      </c>
      <c r="F6606" s="1">
        <v>46108.819444444445</v>
      </c>
      <c r="G6606" t="s">
        <v>45</v>
      </c>
      <c r="H6606" t="s">
        <v>15</v>
      </c>
      <c r="I6606" t="s">
        <v>16</v>
      </c>
      <c r="J6606">
        <v>4</v>
      </c>
      <c r="K6606" t="str">
        <f>IF(tickets_dataset[[#This Row],[status]] = "Closed", "Yes","No")</f>
        <v>Yes</v>
      </c>
      <c r="L6606" s="2">
        <f t="shared" si="412"/>
        <v>24.999999999941792</v>
      </c>
      <c r="M6606" t="str">
        <f t="shared" si="413"/>
        <v>No</v>
      </c>
      <c r="N6606" t="str">
        <f t="shared" si="414"/>
        <v>Mar</v>
      </c>
      <c r="O6606" s="2">
        <f t="shared" si="415"/>
        <v>1.0416666666642413</v>
      </c>
      <c r="P6606" t="str">
        <f>VLOOKUP(G6606,Agents!A:E,4,FALSE)</f>
        <v>Team5</v>
      </c>
      <c r="Q6606" t="str">
        <f>VLOOKUP(G6606,Agents!A:E,5,FALSE)</f>
        <v>Senior</v>
      </c>
      <c r="R6606" t="str">
        <f>VLOOKUP(G6606,Agents!A:E,2,FALSE)</f>
        <v>Morning</v>
      </c>
    </row>
    <row r="6607" spans="1:18" x14ac:dyDescent="0.35">
      <c r="A6607" t="s">
        <v>10350</v>
      </c>
      <c r="B6607" t="s">
        <v>1093</v>
      </c>
      <c r="C6607" t="s">
        <v>12</v>
      </c>
      <c r="D6607" t="s">
        <v>26</v>
      </c>
      <c r="E6607" s="1">
        <v>46098.59097222222</v>
      </c>
      <c r="F6607" s="1">
        <v>46099.132638888892</v>
      </c>
      <c r="G6607" t="s">
        <v>199</v>
      </c>
      <c r="H6607" t="s">
        <v>15</v>
      </c>
      <c r="I6607" t="s">
        <v>16</v>
      </c>
      <c r="J6607">
        <v>4</v>
      </c>
      <c r="K6607" t="str">
        <f>IF(tickets_dataset[[#This Row],[status]] = "Closed", "Yes","No")</f>
        <v>Yes</v>
      </c>
      <c r="L6607" s="2">
        <f t="shared" si="412"/>
        <v>13.000000000116415</v>
      </c>
      <c r="M6607" t="str">
        <f t="shared" si="413"/>
        <v>No</v>
      </c>
      <c r="N6607" t="str">
        <f t="shared" si="414"/>
        <v>Mar</v>
      </c>
      <c r="O6607" s="2">
        <f t="shared" si="415"/>
        <v>0.54166666667151731</v>
      </c>
      <c r="P6607" t="str">
        <f>VLOOKUP(G6607,Agents!A:E,4,FALSE)</f>
        <v>Team1</v>
      </c>
      <c r="Q6607" t="str">
        <f>VLOOKUP(G6607,Agents!A:E,5,FALSE)</f>
        <v>Junior</v>
      </c>
      <c r="R6607" t="str">
        <f>VLOOKUP(G6607,Agents!A:E,2,FALSE)</f>
        <v>Morning</v>
      </c>
    </row>
    <row r="6608" spans="1:18" x14ac:dyDescent="0.35">
      <c r="A6608" t="s">
        <v>10351</v>
      </c>
      <c r="B6608" t="s">
        <v>3098</v>
      </c>
      <c r="C6608" t="s">
        <v>34</v>
      </c>
      <c r="D6608" t="s">
        <v>38</v>
      </c>
      <c r="E6608" s="1">
        <v>46052.618750000001</v>
      </c>
      <c r="F6608" s="1">
        <v>46054.243750000001</v>
      </c>
      <c r="G6608" t="s">
        <v>422</v>
      </c>
      <c r="H6608" t="s">
        <v>15</v>
      </c>
      <c r="I6608" t="s">
        <v>16</v>
      </c>
      <c r="J6608">
        <v>4</v>
      </c>
      <c r="K6608" t="str">
        <f>IF(tickets_dataset[[#This Row],[status]] = "Closed", "Yes","No")</f>
        <v>Yes</v>
      </c>
      <c r="L6608" s="2">
        <f t="shared" si="412"/>
        <v>39</v>
      </c>
      <c r="M6608" t="str">
        <f t="shared" si="413"/>
        <v>No</v>
      </c>
      <c r="N6608" t="str">
        <f t="shared" si="414"/>
        <v>Jan</v>
      </c>
      <c r="O6608" s="2">
        <f t="shared" si="415"/>
        <v>1.625</v>
      </c>
      <c r="P6608" t="str">
        <f>VLOOKUP(G6608,Agents!A:E,4,FALSE)</f>
        <v>Team5</v>
      </c>
      <c r="Q6608" t="str">
        <f>VLOOKUP(G6608,Agents!A:E,5,FALSE)</f>
        <v>Mid</v>
      </c>
      <c r="R6608" t="str">
        <f>VLOOKUP(G6608,Agents!A:E,2,FALSE)</f>
        <v>Evening</v>
      </c>
    </row>
    <row r="6609" spans="1:18" x14ac:dyDescent="0.35">
      <c r="A6609" t="s">
        <v>10352</v>
      </c>
      <c r="B6609" t="s">
        <v>10353</v>
      </c>
      <c r="C6609" t="s">
        <v>22</v>
      </c>
      <c r="D6609" t="s">
        <v>26</v>
      </c>
      <c r="E6609" s="1">
        <v>46041.204861111109</v>
      </c>
      <c r="F6609" s="1">
        <v>46043.996527777781</v>
      </c>
      <c r="G6609" t="s">
        <v>53</v>
      </c>
      <c r="H6609" t="s">
        <v>15</v>
      </c>
      <c r="I6609" t="s">
        <v>16</v>
      </c>
      <c r="J6609">
        <v>4</v>
      </c>
      <c r="K6609" t="str">
        <f>IF(tickets_dataset[[#This Row],[status]] = "Closed", "Yes","No")</f>
        <v>Yes</v>
      </c>
      <c r="L6609" s="2">
        <f t="shared" si="412"/>
        <v>67.000000000116415</v>
      </c>
      <c r="M6609" t="str">
        <f t="shared" si="413"/>
        <v>Yes</v>
      </c>
      <c r="N6609" t="str">
        <f t="shared" si="414"/>
        <v>Jan</v>
      </c>
      <c r="O6609" s="2">
        <f t="shared" si="415"/>
        <v>2.7916666666715173</v>
      </c>
      <c r="P6609" t="str">
        <f>VLOOKUP(G6609,Agents!A:E,4,FALSE)</f>
        <v>Team1</v>
      </c>
      <c r="Q6609" t="str">
        <f>VLOOKUP(G6609,Agents!A:E,5,FALSE)</f>
        <v>Junior</v>
      </c>
      <c r="R6609" t="str">
        <f>VLOOKUP(G6609,Agents!A:E,2,FALSE)</f>
        <v>Night</v>
      </c>
    </row>
    <row r="6610" spans="1:18" x14ac:dyDescent="0.35">
      <c r="A6610" t="s">
        <v>10354</v>
      </c>
      <c r="B6610" t="s">
        <v>1078</v>
      </c>
      <c r="C6610" t="s">
        <v>34</v>
      </c>
      <c r="D6610" t="s">
        <v>13</v>
      </c>
      <c r="E6610" s="1">
        <v>46088.354166666664</v>
      </c>
      <c r="F6610" s="1">
        <v>46088.5625</v>
      </c>
      <c r="G6610" t="s">
        <v>23</v>
      </c>
      <c r="H6610" t="s">
        <v>15</v>
      </c>
      <c r="I6610" t="s">
        <v>16</v>
      </c>
      <c r="J6610">
        <v>3</v>
      </c>
      <c r="K6610" t="str">
        <f>IF(tickets_dataset[[#This Row],[status]] = "Closed", "Yes","No")</f>
        <v>Yes</v>
      </c>
      <c r="L6610" s="2">
        <f t="shared" si="412"/>
        <v>5.0000000000582077</v>
      </c>
      <c r="M6610" t="str">
        <f t="shared" si="413"/>
        <v>No</v>
      </c>
      <c r="N6610" t="str">
        <f t="shared" si="414"/>
        <v>Mar</v>
      </c>
      <c r="O6610" s="2">
        <f t="shared" si="415"/>
        <v>0.20833333333575865</v>
      </c>
      <c r="P6610" t="str">
        <f>VLOOKUP(G6610,Agents!A:E,4,FALSE)</f>
        <v>Team3</v>
      </c>
      <c r="Q6610" t="str">
        <f>VLOOKUP(G6610,Agents!A:E,5,FALSE)</f>
        <v>Senior</v>
      </c>
      <c r="R6610" t="str">
        <f>VLOOKUP(G6610,Agents!A:E,2,FALSE)</f>
        <v>Evening</v>
      </c>
    </row>
    <row r="6611" spans="1:18" x14ac:dyDescent="0.35">
      <c r="A6611" t="s">
        <v>10355</v>
      </c>
      <c r="B6611" t="s">
        <v>9813</v>
      </c>
      <c r="C6611" t="s">
        <v>50</v>
      </c>
      <c r="D6611" t="s">
        <v>26</v>
      </c>
      <c r="E6611" s="1">
        <v>46046.506249999999</v>
      </c>
      <c r="F6611" s="1">
        <v>46049.29791666667</v>
      </c>
      <c r="G6611" t="s">
        <v>77</v>
      </c>
      <c r="H6611" t="s">
        <v>15</v>
      </c>
      <c r="I6611" t="s">
        <v>16</v>
      </c>
      <c r="J6611">
        <v>3</v>
      </c>
      <c r="K6611" t="str">
        <f>IF(tickets_dataset[[#This Row],[status]] = "Closed", "Yes","No")</f>
        <v>Yes</v>
      </c>
      <c r="L6611" s="2">
        <f t="shared" si="412"/>
        <v>67.000000000116415</v>
      </c>
      <c r="M6611" t="str">
        <f t="shared" si="413"/>
        <v>Yes</v>
      </c>
      <c r="N6611" t="str">
        <f t="shared" si="414"/>
        <v>Jan</v>
      </c>
      <c r="O6611" s="2">
        <f t="shared" si="415"/>
        <v>2.7916666666715173</v>
      </c>
      <c r="P6611" t="str">
        <f>VLOOKUP(G6611,Agents!A:E,4,FALSE)</f>
        <v>Team5</v>
      </c>
      <c r="Q6611" t="str">
        <f>VLOOKUP(G6611,Agents!A:E,5,FALSE)</f>
        <v>Junior</v>
      </c>
      <c r="R6611" t="str">
        <f>VLOOKUP(G6611,Agents!A:E,2,FALSE)</f>
        <v>Evening</v>
      </c>
    </row>
    <row r="6612" spans="1:18" x14ac:dyDescent="0.35">
      <c r="A6612" t="s">
        <v>10356</v>
      </c>
      <c r="B6612" t="s">
        <v>3995</v>
      </c>
      <c r="C6612" t="s">
        <v>34</v>
      </c>
      <c r="D6612" t="s">
        <v>38</v>
      </c>
      <c r="E6612" s="1">
        <v>46031.018750000003</v>
      </c>
      <c r="F6612" s="1">
        <v>46033.768750000003</v>
      </c>
      <c r="G6612" t="s">
        <v>199</v>
      </c>
      <c r="H6612" t="s">
        <v>15</v>
      </c>
      <c r="I6612" t="s">
        <v>16</v>
      </c>
      <c r="J6612">
        <v>4</v>
      </c>
      <c r="K6612" t="str">
        <f>IF(tickets_dataset[[#This Row],[status]] = "Closed", "Yes","No")</f>
        <v>Yes</v>
      </c>
      <c r="L6612" s="2">
        <f t="shared" si="412"/>
        <v>66</v>
      </c>
      <c r="M6612" t="str">
        <f t="shared" si="413"/>
        <v>Yes</v>
      </c>
      <c r="N6612" t="str">
        <f t="shared" si="414"/>
        <v>Jan</v>
      </c>
      <c r="O6612" s="2">
        <f t="shared" si="415"/>
        <v>2.75</v>
      </c>
      <c r="P6612" t="str">
        <f>VLOOKUP(G6612,Agents!A:E,4,FALSE)</f>
        <v>Team1</v>
      </c>
      <c r="Q6612" t="str">
        <f>VLOOKUP(G6612,Agents!A:E,5,FALSE)</f>
        <v>Junior</v>
      </c>
      <c r="R6612" t="str">
        <f>VLOOKUP(G6612,Agents!A:E,2,FALSE)</f>
        <v>Morning</v>
      </c>
    </row>
    <row r="6613" spans="1:18" x14ac:dyDescent="0.35">
      <c r="A6613" t="s">
        <v>10357</v>
      </c>
      <c r="B6613" t="s">
        <v>814</v>
      </c>
      <c r="C6613" t="s">
        <v>76</v>
      </c>
      <c r="D6613" t="s">
        <v>38</v>
      </c>
      <c r="E6613" s="1">
        <v>46054.455555555556</v>
      </c>
      <c r="F6613" s="1">
        <v>46056.87222222222</v>
      </c>
      <c r="G6613" t="s">
        <v>110</v>
      </c>
      <c r="H6613" t="s">
        <v>28</v>
      </c>
      <c r="I6613" t="s">
        <v>16</v>
      </c>
      <c r="J6613">
        <v>5</v>
      </c>
      <c r="K6613" t="str">
        <f>IF(tickets_dataset[[#This Row],[status]] = "Closed", "Yes","No")</f>
        <v>No</v>
      </c>
      <c r="L6613" s="2">
        <f t="shared" si="412"/>
        <v>57.999999999941792</v>
      </c>
      <c r="M6613" t="str">
        <f t="shared" si="413"/>
        <v>Yes</v>
      </c>
      <c r="N6613" t="str">
        <f t="shared" si="414"/>
        <v>Feb</v>
      </c>
      <c r="O6613" s="2">
        <f t="shared" si="415"/>
        <v>2.4166666666642413</v>
      </c>
      <c r="P6613" t="str">
        <f>VLOOKUP(G6613,Agents!A:E,4,FALSE)</f>
        <v>Team4</v>
      </c>
      <c r="Q6613" t="str">
        <f>VLOOKUP(G6613,Agents!A:E,5,FALSE)</f>
        <v>Junior</v>
      </c>
      <c r="R6613" t="str">
        <f>VLOOKUP(G6613,Agents!A:E,2,FALSE)</f>
        <v>Morning</v>
      </c>
    </row>
    <row r="6614" spans="1:18" x14ac:dyDescent="0.35">
      <c r="A6614" t="s">
        <v>10358</v>
      </c>
      <c r="B6614" t="s">
        <v>2192</v>
      </c>
      <c r="C6614" t="s">
        <v>50</v>
      </c>
      <c r="D6614" t="s">
        <v>26</v>
      </c>
      <c r="E6614" s="1">
        <v>46047.85833333333</v>
      </c>
      <c r="F6614" s="1">
        <v>46050.316666666666</v>
      </c>
      <c r="G6614" t="s">
        <v>62</v>
      </c>
      <c r="H6614" t="s">
        <v>15</v>
      </c>
      <c r="I6614" t="s">
        <v>16</v>
      </c>
      <c r="J6614">
        <v>3</v>
      </c>
      <c r="K6614" t="str">
        <f>IF(tickets_dataset[[#This Row],[status]] = "Closed", "Yes","No")</f>
        <v>Yes</v>
      </c>
      <c r="L6614" s="2">
        <f t="shared" si="412"/>
        <v>59.000000000058208</v>
      </c>
      <c r="M6614" t="str">
        <f t="shared" si="413"/>
        <v>Yes</v>
      </c>
      <c r="N6614" t="str">
        <f t="shared" si="414"/>
        <v>Jan</v>
      </c>
      <c r="O6614" s="2">
        <f t="shared" si="415"/>
        <v>2.4583333333357587</v>
      </c>
      <c r="P6614" t="str">
        <f>VLOOKUP(G6614,Agents!A:E,4,FALSE)</f>
        <v>Team1</v>
      </c>
      <c r="Q6614" t="str">
        <f>VLOOKUP(G6614,Agents!A:E,5,FALSE)</f>
        <v>Junior</v>
      </c>
      <c r="R6614" t="str">
        <f>VLOOKUP(G6614,Agents!A:E,2,FALSE)</f>
        <v>Morning</v>
      </c>
    </row>
    <row r="6615" spans="1:18" x14ac:dyDescent="0.35">
      <c r="A6615" t="s">
        <v>10359</v>
      </c>
      <c r="B6615" t="s">
        <v>10360</v>
      </c>
      <c r="C6615" t="s">
        <v>12</v>
      </c>
      <c r="D6615" t="s">
        <v>13</v>
      </c>
      <c r="E6615" s="1">
        <v>46077.862500000003</v>
      </c>
      <c r="F6615" s="1">
        <v>46078.320833333331</v>
      </c>
      <c r="G6615" t="s">
        <v>239</v>
      </c>
      <c r="H6615" t="s">
        <v>15</v>
      </c>
      <c r="I6615" t="s">
        <v>68</v>
      </c>
      <c r="J6615">
        <v>3</v>
      </c>
      <c r="K6615" t="str">
        <f>IF(tickets_dataset[[#This Row],[status]] = "Closed", "Yes","No")</f>
        <v>Yes</v>
      </c>
      <c r="L6615" s="2">
        <f t="shared" si="412"/>
        <v>10.999999999883585</v>
      </c>
      <c r="M6615" t="str">
        <f t="shared" si="413"/>
        <v>No</v>
      </c>
      <c r="N6615" t="str">
        <f t="shared" si="414"/>
        <v>Feb</v>
      </c>
      <c r="O6615" s="2">
        <f t="shared" si="415"/>
        <v>0.45833333332848269</v>
      </c>
      <c r="P6615" t="str">
        <f>VLOOKUP(G6615,Agents!A:E,4,FALSE)</f>
        <v>Team1</v>
      </c>
      <c r="Q6615" t="str">
        <f>VLOOKUP(G6615,Agents!A:E,5,FALSE)</f>
        <v>Senior</v>
      </c>
      <c r="R6615" t="str">
        <f>VLOOKUP(G6615,Agents!A:E,2,FALSE)</f>
        <v>Evening</v>
      </c>
    </row>
    <row r="6616" spans="1:18" x14ac:dyDescent="0.35">
      <c r="A6616" t="s">
        <v>10361</v>
      </c>
      <c r="B6616" t="s">
        <v>10362</v>
      </c>
      <c r="C6616" t="s">
        <v>76</v>
      </c>
      <c r="D6616" t="s">
        <v>13</v>
      </c>
      <c r="E6616" s="1">
        <v>46033.218055555553</v>
      </c>
      <c r="F6616" s="1">
        <v>46033.509722222225</v>
      </c>
      <c r="G6616" t="s">
        <v>83</v>
      </c>
      <c r="H6616" t="s">
        <v>15</v>
      </c>
      <c r="I6616" t="s">
        <v>16</v>
      </c>
      <c r="J6616">
        <v>3</v>
      </c>
      <c r="K6616" t="str">
        <f>IF(tickets_dataset[[#This Row],[status]] = "Closed", "Yes","No")</f>
        <v>Yes</v>
      </c>
      <c r="L6616" s="2">
        <f t="shared" si="412"/>
        <v>7.0000000001164153</v>
      </c>
      <c r="M6616" t="str">
        <f t="shared" si="413"/>
        <v>No</v>
      </c>
      <c r="N6616" t="str">
        <f t="shared" si="414"/>
        <v>Jan</v>
      </c>
      <c r="O6616" s="2">
        <f t="shared" si="415"/>
        <v>0.29166666667151731</v>
      </c>
      <c r="P6616" t="str">
        <f>VLOOKUP(G6616,Agents!A:E,4,FALSE)</f>
        <v>Team2</v>
      </c>
      <c r="Q6616" t="str">
        <f>VLOOKUP(G6616,Agents!A:E,5,FALSE)</f>
        <v>Junior</v>
      </c>
      <c r="R6616" t="str">
        <f>VLOOKUP(G6616,Agents!A:E,2,FALSE)</f>
        <v>Night</v>
      </c>
    </row>
    <row r="6617" spans="1:18" x14ac:dyDescent="0.35">
      <c r="A6617" t="s">
        <v>10363</v>
      </c>
      <c r="B6617" t="s">
        <v>1716</v>
      </c>
      <c r="C6617" t="s">
        <v>34</v>
      </c>
      <c r="D6617" t="s">
        <v>13</v>
      </c>
      <c r="E6617" s="1">
        <v>46042.238888888889</v>
      </c>
      <c r="F6617" s="1">
        <v>46043.697222222225</v>
      </c>
      <c r="G6617" t="s">
        <v>73</v>
      </c>
      <c r="H6617" t="s">
        <v>15</v>
      </c>
      <c r="I6617" t="s">
        <v>16</v>
      </c>
      <c r="J6617">
        <v>5</v>
      </c>
      <c r="K6617" t="str">
        <f>IF(tickets_dataset[[#This Row],[status]] = "Closed", "Yes","No")</f>
        <v>Yes</v>
      </c>
      <c r="L6617" s="2">
        <f t="shared" si="412"/>
        <v>35.000000000058208</v>
      </c>
      <c r="M6617" t="str">
        <f t="shared" si="413"/>
        <v>No</v>
      </c>
      <c r="N6617" t="str">
        <f t="shared" si="414"/>
        <v>Jan</v>
      </c>
      <c r="O6617" s="2">
        <f t="shared" si="415"/>
        <v>1.4583333333357587</v>
      </c>
      <c r="P6617" t="str">
        <f>VLOOKUP(G6617,Agents!A:E,4,FALSE)</f>
        <v>Team4</v>
      </c>
      <c r="Q6617" t="str">
        <f>VLOOKUP(G6617,Agents!A:E,5,FALSE)</f>
        <v>Senior</v>
      </c>
      <c r="R6617" t="str">
        <f>VLOOKUP(G6617,Agents!A:E,2,FALSE)</f>
        <v>Night</v>
      </c>
    </row>
    <row r="6618" spans="1:18" x14ac:dyDescent="0.35">
      <c r="A6618" t="s">
        <v>10364</v>
      </c>
      <c r="B6618" t="s">
        <v>1474</v>
      </c>
      <c r="C6618" t="s">
        <v>34</v>
      </c>
      <c r="D6618" t="s">
        <v>13</v>
      </c>
      <c r="E6618" s="1">
        <v>46105.381944444445</v>
      </c>
      <c r="F6618" s="1">
        <v>46105.465277777781</v>
      </c>
      <c r="G6618" t="s">
        <v>77</v>
      </c>
      <c r="H6618" t="s">
        <v>15</v>
      </c>
      <c r="I6618" t="s">
        <v>16</v>
      </c>
      <c r="J6618">
        <v>4</v>
      </c>
      <c r="K6618" t="str">
        <f>IF(tickets_dataset[[#This Row],[status]] = "Closed", "Yes","No")</f>
        <v>Yes</v>
      </c>
      <c r="L6618" s="2">
        <f t="shared" si="412"/>
        <v>2.0000000000582077</v>
      </c>
      <c r="M6618" t="str">
        <f t="shared" si="413"/>
        <v>No</v>
      </c>
      <c r="N6618" t="str">
        <f t="shared" si="414"/>
        <v>Mar</v>
      </c>
      <c r="O6618" s="2">
        <f t="shared" si="415"/>
        <v>8.3333333335758653E-2</v>
      </c>
      <c r="P6618" t="str">
        <f>VLOOKUP(G6618,Agents!A:E,4,FALSE)</f>
        <v>Team5</v>
      </c>
      <c r="Q6618" t="str">
        <f>VLOOKUP(G6618,Agents!A:E,5,FALSE)</f>
        <v>Junior</v>
      </c>
      <c r="R6618" t="str">
        <f>VLOOKUP(G6618,Agents!A:E,2,FALSE)</f>
        <v>Evening</v>
      </c>
    </row>
    <row r="6619" spans="1:18" x14ac:dyDescent="0.35">
      <c r="A6619" t="s">
        <v>10365</v>
      </c>
      <c r="B6619" t="s">
        <v>9628</v>
      </c>
      <c r="C6619" t="s">
        <v>22</v>
      </c>
      <c r="D6619" t="s">
        <v>38</v>
      </c>
      <c r="E6619" s="1">
        <v>46108.914583333331</v>
      </c>
      <c r="F6619" s="1">
        <v>46110.956250000003</v>
      </c>
      <c r="G6619" t="s">
        <v>234</v>
      </c>
      <c r="H6619" t="s">
        <v>15</v>
      </c>
      <c r="I6619" t="s">
        <v>16</v>
      </c>
      <c r="J6619">
        <v>4</v>
      </c>
      <c r="K6619" t="str">
        <f>IF(tickets_dataset[[#This Row],[status]] = "Closed", "Yes","No")</f>
        <v>Yes</v>
      </c>
      <c r="L6619" s="2">
        <f t="shared" si="412"/>
        <v>49.000000000116415</v>
      </c>
      <c r="M6619" t="str">
        <f t="shared" si="413"/>
        <v>Yes</v>
      </c>
      <c r="N6619" t="str">
        <f t="shared" si="414"/>
        <v>Mar</v>
      </c>
      <c r="O6619" s="2">
        <f t="shared" si="415"/>
        <v>2.0416666666715173</v>
      </c>
      <c r="P6619" t="str">
        <f>VLOOKUP(G6619,Agents!A:E,4,FALSE)</f>
        <v>Team5</v>
      </c>
      <c r="Q6619" t="str">
        <f>VLOOKUP(G6619,Agents!A:E,5,FALSE)</f>
        <v>Senior</v>
      </c>
      <c r="R6619" t="str">
        <f>VLOOKUP(G6619,Agents!A:E,2,FALSE)</f>
        <v>Night</v>
      </c>
    </row>
    <row r="6620" spans="1:18" x14ac:dyDescent="0.35">
      <c r="A6620" t="s">
        <v>10366</v>
      </c>
      <c r="B6620" t="s">
        <v>3287</v>
      </c>
      <c r="C6620" t="s">
        <v>50</v>
      </c>
      <c r="D6620" t="s">
        <v>13</v>
      </c>
      <c r="E6620" s="1">
        <v>46052.118750000001</v>
      </c>
      <c r="F6620" s="1">
        <v>46053.285416666666</v>
      </c>
      <c r="G6620" t="s">
        <v>86</v>
      </c>
      <c r="H6620" t="s">
        <v>15</v>
      </c>
      <c r="I6620" t="s">
        <v>16</v>
      </c>
      <c r="J6620">
        <v>4</v>
      </c>
      <c r="K6620" t="str">
        <f>IF(tickets_dataset[[#This Row],[status]] = "Closed", "Yes","No")</f>
        <v>Yes</v>
      </c>
      <c r="L6620" s="2">
        <f t="shared" si="412"/>
        <v>27.999999999941792</v>
      </c>
      <c r="M6620" t="str">
        <f t="shared" si="413"/>
        <v>No</v>
      </c>
      <c r="N6620" t="str">
        <f t="shared" si="414"/>
        <v>Jan</v>
      </c>
      <c r="O6620" s="2">
        <f t="shared" si="415"/>
        <v>1.1666666666642413</v>
      </c>
      <c r="P6620" t="str">
        <f>VLOOKUP(G6620,Agents!A:E,4,FALSE)</f>
        <v>Team1</v>
      </c>
      <c r="Q6620" t="str">
        <f>VLOOKUP(G6620,Agents!A:E,5,FALSE)</f>
        <v>Mid</v>
      </c>
      <c r="R6620" t="str">
        <f>VLOOKUP(G6620,Agents!A:E,2,FALSE)</f>
        <v>Morning</v>
      </c>
    </row>
    <row r="6621" spans="1:18" x14ac:dyDescent="0.35">
      <c r="A6621" t="s">
        <v>10367</v>
      </c>
      <c r="B6621" t="s">
        <v>8670</v>
      </c>
      <c r="C6621" t="s">
        <v>12</v>
      </c>
      <c r="D6621" t="s">
        <v>38</v>
      </c>
      <c r="E6621" s="1">
        <v>46084.930555555555</v>
      </c>
      <c r="F6621" s="1">
        <v>46085.597222222219</v>
      </c>
      <c r="G6621" t="s">
        <v>110</v>
      </c>
      <c r="H6621" t="s">
        <v>15</v>
      </c>
      <c r="I6621" t="s">
        <v>16</v>
      </c>
      <c r="J6621">
        <v>5</v>
      </c>
      <c r="K6621" t="str">
        <f>IF(tickets_dataset[[#This Row],[status]] = "Closed", "Yes","No")</f>
        <v>Yes</v>
      </c>
      <c r="L6621" s="2">
        <f t="shared" si="412"/>
        <v>15.999999999941792</v>
      </c>
      <c r="M6621" t="str">
        <f t="shared" si="413"/>
        <v>No</v>
      </c>
      <c r="N6621" t="str">
        <f t="shared" si="414"/>
        <v>Mar</v>
      </c>
      <c r="O6621" s="2">
        <f t="shared" si="415"/>
        <v>0.66666666666424135</v>
      </c>
      <c r="P6621" t="str">
        <f>VLOOKUP(G6621,Agents!A:E,4,FALSE)</f>
        <v>Team4</v>
      </c>
      <c r="Q6621" t="str">
        <f>VLOOKUP(G6621,Agents!A:E,5,FALSE)</f>
        <v>Junior</v>
      </c>
      <c r="R6621" t="str">
        <f>VLOOKUP(G6621,Agents!A:E,2,FALSE)</f>
        <v>Morning</v>
      </c>
    </row>
    <row r="6622" spans="1:18" x14ac:dyDescent="0.35">
      <c r="A6622" t="s">
        <v>10368</v>
      </c>
      <c r="B6622" t="s">
        <v>10369</v>
      </c>
      <c r="C6622" t="s">
        <v>34</v>
      </c>
      <c r="D6622" t="s">
        <v>13</v>
      </c>
      <c r="E6622" s="1">
        <v>46046.511111111111</v>
      </c>
      <c r="F6622" s="1">
        <v>46047.011111111111</v>
      </c>
      <c r="G6622" t="s">
        <v>14</v>
      </c>
      <c r="H6622" t="s">
        <v>15</v>
      </c>
      <c r="I6622" t="s">
        <v>16</v>
      </c>
      <c r="J6622">
        <v>4</v>
      </c>
      <c r="K6622" t="str">
        <f>IF(tickets_dataset[[#This Row],[status]] = "Closed", "Yes","No")</f>
        <v>Yes</v>
      </c>
      <c r="L6622" s="2">
        <f t="shared" si="412"/>
        <v>12</v>
      </c>
      <c r="M6622" t="str">
        <f t="shared" si="413"/>
        <v>No</v>
      </c>
      <c r="N6622" t="str">
        <f t="shared" si="414"/>
        <v>Jan</v>
      </c>
      <c r="O6622" s="2">
        <f t="shared" si="415"/>
        <v>0.5</v>
      </c>
      <c r="P6622" t="str">
        <f>VLOOKUP(G6622,Agents!A:E,4,FALSE)</f>
        <v>Team1</v>
      </c>
      <c r="Q6622" t="str">
        <f>VLOOKUP(G6622,Agents!A:E,5,FALSE)</f>
        <v>Senior</v>
      </c>
      <c r="R6622" t="str">
        <f>VLOOKUP(G6622,Agents!A:E,2,FALSE)</f>
        <v>Morning</v>
      </c>
    </row>
    <row r="6623" spans="1:18" x14ac:dyDescent="0.35">
      <c r="A6623" t="s">
        <v>10370</v>
      </c>
      <c r="B6623" t="s">
        <v>10371</v>
      </c>
      <c r="C6623" t="s">
        <v>76</v>
      </c>
      <c r="D6623" t="s">
        <v>13</v>
      </c>
      <c r="E6623" s="1">
        <v>46105.729166666664</v>
      </c>
      <c r="F6623" s="1">
        <v>46106.8125</v>
      </c>
      <c r="G6623" t="s">
        <v>59</v>
      </c>
      <c r="H6623" t="s">
        <v>15</v>
      </c>
      <c r="I6623" t="s">
        <v>68</v>
      </c>
      <c r="J6623">
        <v>3</v>
      </c>
      <c r="K6623" t="str">
        <f>IF(tickets_dataset[[#This Row],[status]] = "Closed", "Yes","No")</f>
        <v>Yes</v>
      </c>
      <c r="L6623" s="2">
        <f t="shared" si="412"/>
        <v>26.000000000058208</v>
      </c>
      <c r="M6623" t="str">
        <f t="shared" si="413"/>
        <v>No</v>
      </c>
      <c r="N6623" t="str">
        <f t="shared" si="414"/>
        <v>Mar</v>
      </c>
      <c r="O6623" s="2">
        <f t="shared" si="415"/>
        <v>1.0833333333357587</v>
      </c>
      <c r="P6623" t="str">
        <f>VLOOKUP(G6623,Agents!A:E,4,FALSE)</f>
        <v>Team3</v>
      </c>
      <c r="Q6623" t="str">
        <f>VLOOKUP(G6623,Agents!A:E,5,FALSE)</f>
        <v>Senior</v>
      </c>
      <c r="R6623" t="str">
        <f>VLOOKUP(G6623,Agents!A:E,2,FALSE)</f>
        <v>Night</v>
      </c>
    </row>
    <row r="6624" spans="1:18" x14ac:dyDescent="0.35">
      <c r="A6624" t="s">
        <v>10372</v>
      </c>
      <c r="B6624" t="s">
        <v>8953</v>
      </c>
      <c r="C6624" t="s">
        <v>22</v>
      </c>
      <c r="D6624" t="s">
        <v>13</v>
      </c>
      <c r="E6624" s="1">
        <v>46092.379166666666</v>
      </c>
      <c r="F6624" s="1">
        <v>46092.879166666666</v>
      </c>
      <c r="G6624" t="s">
        <v>190</v>
      </c>
      <c r="H6624" t="s">
        <v>15</v>
      </c>
      <c r="I6624" t="s">
        <v>68</v>
      </c>
      <c r="J6624">
        <v>4</v>
      </c>
      <c r="K6624" t="str">
        <f>IF(tickets_dataset[[#This Row],[status]] = "Closed", "Yes","No")</f>
        <v>Yes</v>
      </c>
      <c r="L6624" s="2">
        <f t="shared" si="412"/>
        <v>12</v>
      </c>
      <c r="M6624" t="str">
        <f t="shared" si="413"/>
        <v>No</v>
      </c>
      <c r="N6624" t="str">
        <f t="shared" si="414"/>
        <v>Mar</v>
      </c>
      <c r="O6624" s="2">
        <f t="shared" si="415"/>
        <v>0.5</v>
      </c>
      <c r="P6624" t="str">
        <f>VLOOKUP(G6624,Agents!A:E,4,FALSE)</f>
        <v>Team1</v>
      </c>
      <c r="Q6624" t="str">
        <f>VLOOKUP(G6624,Agents!A:E,5,FALSE)</f>
        <v>Senior</v>
      </c>
      <c r="R6624" t="str">
        <f>VLOOKUP(G6624,Agents!A:E,2,FALSE)</f>
        <v>Night</v>
      </c>
    </row>
    <row r="6625" spans="1:18" x14ac:dyDescent="0.35">
      <c r="A6625" t="s">
        <v>10373</v>
      </c>
      <c r="B6625" t="s">
        <v>10374</v>
      </c>
      <c r="C6625" t="s">
        <v>34</v>
      </c>
      <c r="D6625" t="s">
        <v>38</v>
      </c>
      <c r="E6625" s="1">
        <v>46078.859722222223</v>
      </c>
      <c r="F6625" s="1">
        <v>46079.776388888888</v>
      </c>
      <c r="G6625" t="s">
        <v>14</v>
      </c>
      <c r="H6625" t="s">
        <v>15</v>
      </c>
      <c r="I6625" t="s">
        <v>16</v>
      </c>
      <c r="J6625">
        <v>4</v>
      </c>
      <c r="K6625" t="str">
        <f>IF(tickets_dataset[[#This Row],[status]] = "Closed", "Yes","No")</f>
        <v>Yes</v>
      </c>
      <c r="L6625" s="2">
        <f t="shared" si="412"/>
        <v>21.999999999941792</v>
      </c>
      <c r="M6625" t="str">
        <f t="shared" si="413"/>
        <v>No</v>
      </c>
      <c r="N6625" t="str">
        <f t="shared" si="414"/>
        <v>Feb</v>
      </c>
      <c r="O6625" s="2">
        <f t="shared" si="415"/>
        <v>0.91666666666424135</v>
      </c>
      <c r="P6625" t="str">
        <f>VLOOKUP(G6625,Agents!A:E,4,FALSE)</f>
        <v>Team1</v>
      </c>
      <c r="Q6625" t="str">
        <f>VLOOKUP(G6625,Agents!A:E,5,FALSE)</f>
        <v>Senior</v>
      </c>
      <c r="R6625" t="str">
        <f>VLOOKUP(G6625,Agents!A:E,2,FALSE)</f>
        <v>Morning</v>
      </c>
    </row>
    <row r="6626" spans="1:18" x14ac:dyDescent="0.35">
      <c r="A6626" t="s">
        <v>10375</v>
      </c>
      <c r="B6626" t="s">
        <v>2893</v>
      </c>
      <c r="C6626" t="s">
        <v>12</v>
      </c>
      <c r="D6626" t="s">
        <v>38</v>
      </c>
      <c r="E6626" s="1">
        <v>46052.333333333336</v>
      </c>
      <c r="F6626" s="1">
        <v>46055</v>
      </c>
      <c r="G6626" t="s">
        <v>56</v>
      </c>
      <c r="H6626" t="s">
        <v>28</v>
      </c>
      <c r="I6626" t="s">
        <v>16</v>
      </c>
      <c r="J6626">
        <v>5</v>
      </c>
      <c r="K6626" t="str">
        <f>IF(tickets_dataset[[#This Row],[status]] = "Closed", "Yes","No")</f>
        <v>No</v>
      </c>
      <c r="L6626" s="2">
        <f t="shared" si="412"/>
        <v>63.999999999941792</v>
      </c>
      <c r="M6626" t="str">
        <f t="shared" si="413"/>
        <v>Yes</v>
      </c>
      <c r="N6626" t="str">
        <f t="shared" si="414"/>
        <v>Jan</v>
      </c>
      <c r="O6626" s="2">
        <f t="shared" si="415"/>
        <v>2.6666666666642413</v>
      </c>
      <c r="P6626" t="str">
        <f>VLOOKUP(G6626,Agents!A:E,4,FALSE)</f>
        <v>Team1</v>
      </c>
      <c r="Q6626" t="str">
        <f>VLOOKUP(G6626,Agents!A:E,5,FALSE)</f>
        <v>Senior</v>
      </c>
      <c r="R6626" t="str">
        <f>VLOOKUP(G6626,Agents!A:E,2,FALSE)</f>
        <v>Night</v>
      </c>
    </row>
    <row r="6627" spans="1:18" x14ac:dyDescent="0.35">
      <c r="A6627" t="s">
        <v>10376</v>
      </c>
      <c r="B6627" t="s">
        <v>5792</v>
      </c>
      <c r="C6627" t="s">
        <v>34</v>
      </c>
      <c r="D6627" t="s">
        <v>26</v>
      </c>
      <c r="E6627" s="1">
        <v>46027.140277777777</v>
      </c>
      <c r="F6627" s="1">
        <v>46029.806944444441</v>
      </c>
      <c r="G6627" t="s">
        <v>273</v>
      </c>
      <c r="H6627" t="s">
        <v>15</v>
      </c>
      <c r="I6627" t="s">
        <v>16</v>
      </c>
      <c r="J6627">
        <v>3</v>
      </c>
      <c r="K6627" t="str">
        <f>IF(tickets_dataset[[#This Row],[status]] = "Closed", "Yes","No")</f>
        <v>Yes</v>
      </c>
      <c r="L6627" s="2">
        <f t="shared" si="412"/>
        <v>63.999999999941792</v>
      </c>
      <c r="M6627" t="str">
        <f t="shared" si="413"/>
        <v>Yes</v>
      </c>
      <c r="N6627" t="str">
        <f t="shared" si="414"/>
        <v>Jan</v>
      </c>
      <c r="O6627" s="2">
        <f t="shared" si="415"/>
        <v>2.6666666666642413</v>
      </c>
      <c r="P6627" t="str">
        <f>VLOOKUP(G6627,Agents!A:E,4,FALSE)</f>
        <v>Team3</v>
      </c>
      <c r="Q6627" t="str">
        <f>VLOOKUP(G6627,Agents!A:E,5,FALSE)</f>
        <v>Senior</v>
      </c>
      <c r="R6627" t="str">
        <f>VLOOKUP(G6627,Agents!A:E,2,FALSE)</f>
        <v>Evening</v>
      </c>
    </row>
    <row r="6628" spans="1:18" x14ac:dyDescent="0.35">
      <c r="A6628" t="s">
        <v>10377</v>
      </c>
      <c r="B6628" t="s">
        <v>10378</v>
      </c>
      <c r="C6628" t="s">
        <v>50</v>
      </c>
      <c r="D6628" t="s">
        <v>38</v>
      </c>
      <c r="E6628" s="1">
        <v>46046.662499999999</v>
      </c>
      <c r="F6628" s="1">
        <v>46048.95416666667</v>
      </c>
      <c r="G6628" t="s">
        <v>100</v>
      </c>
      <c r="H6628" t="s">
        <v>15</v>
      </c>
      <c r="I6628" t="s">
        <v>16</v>
      </c>
      <c r="J6628">
        <v>3</v>
      </c>
      <c r="K6628" t="str">
        <f>IF(tickets_dataset[[#This Row],[status]] = "Closed", "Yes","No")</f>
        <v>Yes</v>
      </c>
      <c r="L6628" s="2">
        <f t="shared" si="412"/>
        <v>55.000000000116415</v>
      </c>
      <c r="M6628" t="str">
        <f t="shared" si="413"/>
        <v>Yes</v>
      </c>
      <c r="N6628" t="str">
        <f t="shared" si="414"/>
        <v>Jan</v>
      </c>
      <c r="O6628" s="2">
        <f t="shared" si="415"/>
        <v>2.2916666666715173</v>
      </c>
      <c r="P6628" t="str">
        <f>VLOOKUP(G6628,Agents!A:E,4,FALSE)</f>
        <v>Team4</v>
      </c>
      <c r="Q6628" t="str">
        <f>VLOOKUP(G6628,Agents!A:E,5,FALSE)</f>
        <v>Junior</v>
      </c>
      <c r="R6628" t="str">
        <f>VLOOKUP(G6628,Agents!A:E,2,FALSE)</f>
        <v>Evening</v>
      </c>
    </row>
    <row r="6629" spans="1:18" x14ac:dyDescent="0.35">
      <c r="A6629" t="s">
        <v>10379</v>
      </c>
      <c r="B6629" t="s">
        <v>10380</v>
      </c>
      <c r="C6629" t="s">
        <v>12</v>
      </c>
      <c r="D6629" t="s">
        <v>26</v>
      </c>
      <c r="E6629" s="1">
        <v>46034.875694444447</v>
      </c>
      <c r="F6629" s="1">
        <v>46035.459027777775</v>
      </c>
      <c r="G6629" t="s">
        <v>422</v>
      </c>
      <c r="H6629" t="s">
        <v>15</v>
      </c>
      <c r="I6629" t="s">
        <v>68</v>
      </c>
      <c r="J6629">
        <v>2</v>
      </c>
      <c r="K6629" t="str">
        <f>IF(tickets_dataset[[#This Row],[status]] = "Closed", "Yes","No")</f>
        <v>Yes</v>
      </c>
      <c r="L6629" s="2">
        <f t="shared" si="412"/>
        <v>13.999999999883585</v>
      </c>
      <c r="M6629" t="str">
        <f t="shared" si="413"/>
        <v>No</v>
      </c>
      <c r="N6629" t="str">
        <f t="shared" si="414"/>
        <v>Jan</v>
      </c>
      <c r="O6629" s="2">
        <f t="shared" si="415"/>
        <v>0.58333333332848269</v>
      </c>
      <c r="P6629" t="str">
        <f>VLOOKUP(G6629,Agents!A:E,4,FALSE)</f>
        <v>Team5</v>
      </c>
      <c r="Q6629" t="str">
        <f>VLOOKUP(G6629,Agents!A:E,5,FALSE)</f>
        <v>Mid</v>
      </c>
      <c r="R6629" t="str">
        <f>VLOOKUP(G6629,Agents!A:E,2,FALSE)</f>
        <v>Evening</v>
      </c>
    </row>
    <row r="6630" spans="1:18" x14ac:dyDescent="0.35">
      <c r="A6630" t="s">
        <v>10381</v>
      </c>
      <c r="B6630" t="s">
        <v>3476</v>
      </c>
      <c r="C6630" t="s">
        <v>34</v>
      </c>
      <c r="D6630" t="s">
        <v>26</v>
      </c>
      <c r="E6630" s="1">
        <v>46100.880555555559</v>
      </c>
      <c r="F6630" s="1">
        <v>46101.463888888888</v>
      </c>
      <c r="G6630" t="s">
        <v>206</v>
      </c>
      <c r="H6630" t="s">
        <v>15</v>
      </c>
      <c r="I6630" t="s">
        <v>16</v>
      </c>
      <c r="J6630">
        <v>3</v>
      </c>
      <c r="K6630" t="str">
        <f>IF(tickets_dataset[[#This Row],[status]] = "Closed", "Yes","No")</f>
        <v>Yes</v>
      </c>
      <c r="L6630" s="2">
        <f t="shared" si="412"/>
        <v>13.999999999883585</v>
      </c>
      <c r="M6630" t="str">
        <f t="shared" si="413"/>
        <v>No</v>
      </c>
      <c r="N6630" t="str">
        <f t="shared" si="414"/>
        <v>Mar</v>
      </c>
      <c r="O6630" s="2">
        <f t="shared" si="415"/>
        <v>0.58333333332848269</v>
      </c>
      <c r="P6630" t="str">
        <f>VLOOKUP(G6630,Agents!A:E,4,FALSE)</f>
        <v>Team5</v>
      </c>
      <c r="Q6630" t="str">
        <f>VLOOKUP(G6630,Agents!A:E,5,FALSE)</f>
        <v>Junior</v>
      </c>
      <c r="R6630" t="str">
        <f>VLOOKUP(G6630,Agents!A:E,2,FALSE)</f>
        <v>Evening</v>
      </c>
    </row>
    <row r="6631" spans="1:18" x14ac:dyDescent="0.35">
      <c r="A6631" t="s">
        <v>10382</v>
      </c>
      <c r="B6631" t="s">
        <v>10383</v>
      </c>
      <c r="C6631" t="s">
        <v>76</v>
      </c>
      <c r="D6631" t="s">
        <v>38</v>
      </c>
      <c r="E6631" s="1">
        <v>46067.137499999997</v>
      </c>
      <c r="F6631" s="1">
        <v>46069.012499999997</v>
      </c>
      <c r="G6631" t="s">
        <v>35</v>
      </c>
      <c r="H6631" t="s">
        <v>15</v>
      </c>
      <c r="I6631" t="s">
        <v>16</v>
      </c>
      <c r="J6631">
        <v>4</v>
      </c>
      <c r="K6631" t="str">
        <f>IF(tickets_dataset[[#This Row],[status]] = "Closed", "Yes","No")</f>
        <v>Yes</v>
      </c>
      <c r="L6631" s="2">
        <f t="shared" si="412"/>
        <v>45</v>
      </c>
      <c r="M6631" t="str">
        <f t="shared" si="413"/>
        <v>No</v>
      </c>
      <c r="N6631" t="str">
        <f t="shared" si="414"/>
        <v>Feb</v>
      </c>
      <c r="O6631" s="2">
        <f t="shared" si="415"/>
        <v>1.875</v>
      </c>
      <c r="P6631" t="str">
        <f>VLOOKUP(G6631,Agents!A:E,4,FALSE)</f>
        <v>Team1</v>
      </c>
      <c r="Q6631" t="str">
        <f>VLOOKUP(G6631,Agents!A:E,5,FALSE)</f>
        <v>Senior</v>
      </c>
      <c r="R6631" t="str">
        <f>VLOOKUP(G6631,Agents!A:E,2,FALSE)</f>
        <v>Evening</v>
      </c>
    </row>
    <row r="6632" spans="1:18" x14ac:dyDescent="0.35">
      <c r="A6632" t="s">
        <v>10384</v>
      </c>
      <c r="B6632" t="s">
        <v>2907</v>
      </c>
      <c r="C6632" t="s">
        <v>34</v>
      </c>
      <c r="D6632" t="s">
        <v>26</v>
      </c>
      <c r="E6632" s="1">
        <v>46031.161111111112</v>
      </c>
      <c r="F6632" s="1">
        <v>46031.911111111112</v>
      </c>
      <c r="G6632" t="s">
        <v>344</v>
      </c>
      <c r="H6632" t="s">
        <v>15</v>
      </c>
      <c r="I6632" t="s">
        <v>16</v>
      </c>
      <c r="J6632">
        <v>3</v>
      </c>
      <c r="K6632" t="str">
        <f>IF(tickets_dataset[[#This Row],[status]] = "Closed", "Yes","No")</f>
        <v>Yes</v>
      </c>
      <c r="L6632" s="2">
        <f t="shared" si="412"/>
        <v>18</v>
      </c>
      <c r="M6632" t="str">
        <f t="shared" si="413"/>
        <v>No</v>
      </c>
      <c r="N6632" t="str">
        <f t="shared" si="414"/>
        <v>Jan</v>
      </c>
      <c r="O6632" s="2">
        <f t="shared" si="415"/>
        <v>0.75</v>
      </c>
      <c r="P6632" t="str">
        <f>VLOOKUP(G6632,Agents!A:E,4,FALSE)</f>
        <v>Team4</v>
      </c>
      <c r="Q6632" t="str">
        <f>VLOOKUP(G6632,Agents!A:E,5,FALSE)</f>
        <v>Senior</v>
      </c>
      <c r="R6632" t="str">
        <f>VLOOKUP(G6632,Agents!A:E,2,FALSE)</f>
        <v>Night</v>
      </c>
    </row>
    <row r="6633" spans="1:18" x14ac:dyDescent="0.35">
      <c r="A6633" t="s">
        <v>10385</v>
      </c>
      <c r="B6633" t="s">
        <v>10386</v>
      </c>
      <c r="C6633" t="s">
        <v>50</v>
      </c>
      <c r="D6633" t="s">
        <v>26</v>
      </c>
      <c r="E6633" s="1">
        <v>46085.870138888888</v>
      </c>
      <c r="F6633" s="1">
        <v>46087.370138888888</v>
      </c>
      <c r="G6633" t="s">
        <v>27</v>
      </c>
      <c r="H6633" t="s">
        <v>15</v>
      </c>
      <c r="I6633" t="s">
        <v>16</v>
      </c>
      <c r="J6633">
        <v>5</v>
      </c>
      <c r="K6633" t="str">
        <f>IF(tickets_dataset[[#This Row],[status]] = "Closed", "Yes","No")</f>
        <v>Yes</v>
      </c>
      <c r="L6633" s="2">
        <f t="shared" si="412"/>
        <v>36</v>
      </c>
      <c r="M6633" t="str">
        <f t="shared" si="413"/>
        <v>No</v>
      </c>
      <c r="N6633" t="str">
        <f t="shared" si="414"/>
        <v>Mar</v>
      </c>
      <c r="O6633" s="2">
        <f t="shared" si="415"/>
        <v>1.5</v>
      </c>
      <c r="P6633" t="str">
        <f>VLOOKUP(G6633,Agents!A:E,4,FALSE)</f>
        <v>Team5</v>
      </c>
      <c r="Q6633" t="str">
        <f>VLOOKUP(G6633,Agents!A:E,5,FALSE)</f>
        <v>Senior</v>
      </c>
      <c r="R6633" t="str">
        <f>VLOOKUP(G6633,Agents!A:E,2,FALSE)</f>
        <v>Morning</v>
      </c>
    </row>
    <row r="6634" spans="1:18" x14ac:dyDescent="0.35">
      <c r="A6634" t="s">
        <v>10387</v>
      </c>
      <c r="B6634" t="s">
        <v>4477</v>
      </c>
      <c r="C6634" t="s">
        <v>50</v>
      </c>
      <c r="D6634" t="s">
        <v>38</v>
      </c>
      <c r="E6634" s="1">
        <v>46104.267361111109</v>
      </c>
      <c r="F6634" s="1">
        <v>46106.517361111109</v>
      </c>
      <c r="G6634" t="s">
        <v>83</v>
      </c>
      <c r="H6634" t="s">
        <v>28</v>
      </c>
      <c r="I6634" t="s">
        <v>16</v>
      </c>
      <c r="J6634">
        <v>5</v>
      </c>
      <c r="K6634" t="str">
        <f>IF(tickets_dataset[[#This Row],[status]] = "Closed", "Yes","No")</f>
        <v>No</v>
      </c>
      <c r="L6634" s="2">
        <f t="shared" si="412"/>
        <v>54</v>
      </c>
      <c r="M6634" t="str">
        <f t="shared" si="413"/>
        <v>Yes</v>
      </c>
      <c r="N6634" t="str">
        <f t="shared" si="414"/>
        <v>Mar</v>
      </c>
      <c r="O6634" s="2">
        <f t="shared" si="415"/>
        <v>2.25</v>
      </c>
      <c r="P6634" t="str">
        <f>VLOOKUP(G6634,Agents!A:E,4,FALSE)</f>
        <v>Team2</v>
      </c>
      <c r="Q6634" t="str">
        <f>VLOOKUP(G6634,Agents!A:E,5,FALSE)</f>
        <v>Junior</v>
      </c>
      <c r="R6634" t="str">
        <f>VLOOKUP(G6634,Agents!A:E,2,FALSE)</f>
        <v>Night</v>
      </c>
    </row>
    <row r="6635" spans="1:18" x14ac:dyDescent="0.35">
      <c r="A6635" t="s">
        <v>10388</v>
      </c>
      <c r="B6635" t="s">
        <v>3525</v>
      </c>
      <c r="C6635" t="s">
        <v>34</v>
      </c>
      <c r="D6635" t="s">
        <v>26</v>
      </c>
      <c r="E6635" s="1">
        <v>46030.379166666666</v>
      </c>
      <c r="F6635" s="1">
        <v>46032.17083333333</v>
      </c>
      <c r="G6635" t="s">
        <v>86</v>
      </c>
      <c r="H6635" t="s">
        <v>15</v>
      </c>
      <c r="I6635" t="s">
        <v>16</v>
      </c>
      <c r="J6635">
        <v>4</v>
      </c>
      <c r="K6635" t="str">
        <f>IF(tickets_dataset[[#This Row],[status]] = "Closed", "Yes","No")</f>
        <v>Yes</v>
      </c>
      <c r="L6635" s="2">
        <f t="shared" si="412"/>
        <v>42.999999999941792</v>
      </c>
      <c r="M6635" t="str">
        <f t="shared" si="413"/>
        <v>No</v>
      </c>
      <c r="N6635" t="str">
        <f t="shared" si="414"/>
        <v>Jan</v>
      </c>
      <c r="O6635" s="2">
        <f t="shared" si="415"/>
        <v>1.7916666666642413</v>
      </c>
      <c r="P6635" t="str">
        <f>VLOOKUP(G6635,Agents!A:E,4,FALSE)</f>
        <v>Team1</v>
      </c>
      <c r="Q6635" t="str">
        <f>VLOOKUP(G6635,Agents!A:E,5,FALSE)</f>
        <v>Mid</v>
      </c>
      <c r="R6635" t="str">
        <f>VLOOKUP(G6635,Agents!A:E,2,FALSE)</f>
        <v>Morning</v>
      </c>
    </row>
    <row r="6636" spans="1:18" x14ac:dyDescent="0.35">
      <c r="A6636" t="s">
        <v>10389</v>
      </c>
      <c r="B6636" t="s">
        <v>10390</v>
      </c>
      <c r="C6636" t="s">
        <v>50</v>
      </c>
      <c r="D6636" t="s">
        <v>13</v>
      </c>
      <c r="E6636" s="1">
        <v>46035.73333333333</v>
      </c>
      <c r="F6636" s="1">
        <v>46035.9</v>
      </c>
      <c r="G6636" t="s">
        <v>256</v>
      </c>
      <c r="H6636" t="s">
        <v>15</v>
      </c>
      <c r="I6636" t="s">
        <v>16</v>
      </c>
      <c r="J6636">
        <v>4</v>
      </c>
      <c r="K6636" t="str">
        <f>IF(tickets_dataset[[#This Row],[status]] = "Closed", "Yes","No")</f>
        <v>Yes</v>
      </c>
      <c r="L6636" s="2">
        <f t="shared" si="412"/>
        <v>4.0000000001164153</v>
      </c>
      <c r="M6636" t="str">
        <f t="shared" si="413"/>
        <v>No</v>
      </c>
      <c r="N6636" t="str">
        <f t="shared" si="414"/>
        <v>Jan</v>
      </c>
      <c r="O6636" s="2">
        <f t="shared" si="415"/>
        <v>0.16666666667151731</v>
      </c>
      <c r="P6636" t="str">
        <f>VLOOKUP(G6636,Agents!A:E,4,FALSE)</f>
        <v>Team1</v>
      </c>
      <c r="Q6636" t="str">
        <f>VLOOKUP(G6636,Agents!A:E,5,FALSE)</f>
        <v>Mid</v>
      </c>
      <c r="R6636" t="str">
        <f>VLOOKUP(G6636,Agents!A:E,2,FALSE)</f>
        <v>Morning</v>
      </c>
    </row>
    <row r="6637" spans="1:18" x14ac:dyDescent="0.35">
      <c r="A6637" t="s">
        <v>10391</v>
      </c>
      <c r="B6637" t="s">
        <v>1883</v>
      </c>
      <c r="C6637" t="s">
        <v>34</v>
      </c>
      <c r="D6637" t="s">
        <v>26</v>
      </c>
      <c r="E6637" s="1">
        <v>46071.582638888889</v>
      </c>
      <c r="F6637" s="1">
        <v>46072.957638888889</v>
      </c>
      <c r="G6637" t="s">
        <v>206</v>
      </c>
      <c r="H6637" t="s">
        <v>15</v>
      </c>
      <c r="I6637" t="s">
        <v>16</v>
      </c>
      <c r="J6637">
        <v>4</v>
      </c>
      <c r="K6637" t="str">
        <f>IF(tickets_dataset[[#This Row],[status]] = "Closed", "Yes","No")</f>
        <v>Yes</v>
      </c>
      <c r="L6637" s="2">
        <f t="shared" si="412"/>
        <v>33</v>
      </c>
      <c r="M6637" t="str">
        <f t="shared" si="413"/>
        <v>No</v>
      </c>
      <c r="N6637" t="str">
        <f t="shared" si="414"/>
        <v>Feb</v>
      </c>
      <c r="O6637" s="2">
        <f t="shared" si="415"/>
        <v>1.375</v>
      </c>
      <c r="P6637" t="str">
        <f>VLOOKUP(G6637,Agents!A:E,4,FALSE)</f>
        <v>Team5</v>
      </c>
      <c r="Q6637" t="str">
        <f>VLOOKUP(G6637,Agents!A:E,5,FALSE)</f>
        <v>Junior</v>
      </c>
      <c r="R6637" t="str">
        <f>VLOOKUP(G6637,Agents!A:E,2,FALSE)</f>
        <v>Evening</v>
      </c>
    </row>
    <row r="6638" spans="1:18" x14ac:dyDescent="0.35">
      <c r="A6638" t="s">
        <v>10392</v>
      </c>
      <c r="B6638" t="s">
        <v>10393</v>
      </c>
      <c r="C6638" t="s">
        <v>12</v>
      </c>
      <c r="D6638" t="s">
        <v>26</v>
      </c>
      <c r="E6638" s="1">
        <v>46024.043749999997</v>
      </c>
      <c r="F6638" s="1">
        <v>46025.710416666669</v>
      </c>
      <c r="G6638" t="s">
        <v>206</v>
      </c>
      <c r="H6638" t="s">
        <v>132</v>
      </c>
      <c r="I6638" t="s">
        <v>16</v>
      </c>
      <c r="J6638">
        <v>5</v>
      </c>
      <c r="K6638" t="str">
        <f>IF(tickets_dataset[[#This Row],[status]] = "Closed", "Yes","No")</f>
        <v>No</v>
      </c>
      <c r="L6638" s="2">
        <f t="shared" si="412"/>
        <v>40.000000000116415</v>
      </c>
      <c r="M6638" t="str">
        <f t="shared" si="413"/>
        <v>No</v>
      </c>
      <c r="N6638" t="str">
        <f t="shared" si="414"/>
        <v>Jan</v>
      </c>
      <c r="O6638" s="2">
        <f t="shared" si="415"/>
        <v>1.6666666666715173</v>
      </c>
      <c r="P6638" t="str">
        <f>VLOOKUP(G6638,Agents!A:E,4,FALSE)</f>
        <v>Team5</v>
      </c>
      <c r="Q6638" t="str">
        <f>VLOOKUP(G6638,Agents!A:E,5,FALSE)</f>
        <v>Junior</v>
      </c>
      <c r="R6638" t="str">
        <f>VLOOKUP(G6638,Agents!A:E,2,FALSE)</f>
        <v>Evening</v>
      </c>
    </row>
    <row r="6639" spans="1:18" x14ac:dyDescent="0.35">
      <c r="A6639" t="s">
        <v>10394</v>
      </c>
      <c r="B6639" t="s">
        <v>6956</v>
      </c>
      <c r="C6639" t="s">
        <v>12</v>
      </c>
      <c r="D6639" t="s">
        <v>38</v>
      </c>
      <c r="E6639" s="1">
        <v>46071.035416666666</v>
      </c>
      <c r="F6639" s="1">
        <v>46073.868750000001</v>
      </c>
      <c r="G6639" t="s">
        <v>91</v>
      </c>
      <c r="H6639" t="s">
        <v>15</v>
      </c>
      <c r="I6639" t="s">
        <v>68</v>
      </c>
      <c r="J6639">
        <v>3</v>
      </c>
      <c r="K6639" t="str">
        <f>IF(tickets_dataset[[#This Row],[status]] = "Closed", "Yes","No")</f>
        <v>Yes</v>
      </c>
      <c r="L6639" s="2">
        <f t="shared" si="412"/>
        <v>68.000000000058208</v>
      </c>
      <c r="M6639" t="str">
        <f t="shared" si="413"/>
        <v>Yes</v>
      </c>
      <c r="N6639" t="str">
        <f t="shared" si="414"/>
        <v>Feb</v>
      </c>
      <c r="O6639" s="2">
        <f t="shared" si="415"/>
        <v>2.8333333333357587</v>
      </c>
      <c r="P6639" t="str">
        <f>VLOOKUP(G6639,Agents!A:E,4,FALSE)</f>
        <v>Team5</v>
      </c>
      <c r="Q6639" t="str">
        <f>VLOOKUP(G6639,Agents!A:E,5,FALSE)</f>
        <v>Mid</v>
      </c>
      <c r="R6639" t="str">
        <f>VLOOKUP(G6639,Agents!A:E,2,FALSE)</f>
        <v>Night</v>
      </c>
    </row>
    <row r="6640" spans="1:18" x14ac:dyDescent="0.35">
      <c r="A6640" t="s">
        <v>10395</v>
      </c>
      <c r="B6640" t="s">
        <v>10396</v>
      </c>
      <c r="C6640" t="s">
        <v>76</v>
      </c>
      <c r="D6640" t="s">
        <v>26</v>
      </c>
      <c r="E6640" s="1">
        <v>46032.908333333333</v>
      </c>
      <c r="F6640" s="1">
        <v>46033.908333333333</v>
      </c>
      <c r="G6640" t="s">
        <v>206</v>
      </c>
      <c r="H6640" t="s">
        <v>15</v>
      </c>
      <c r="I6640" t="s">
        <v>16</v>
      </c>
      <c r="J6640">
        <v>4</v>
      </c>
      <c r="K6640" t="str">
        <f>IF(tickets_dataset[[#This Row],[status]] = "Closed", "Yes","No")</f>
        <v>Yes</v>
      </c>
      <c r="L6640" s="2">
        <f t="shared" si="412"/>
        <v>24</v>
      </c>
      <c r="M6640" t="str">
        <f t="shared" si="413"/>
        <v>No</v>
      </c>
      <c r="N6640" t="str">
        <f t="shared" si="414"/>
        <v>Jan</v>
      </c>
      <c r="O6640" s="2">
        <f t="shared" si="415"/>
        <v>1</v>
      </c>
      <c r="P6640" t="str">
        <f>VLOOKUP(G6640,Agents!A:E,4,FALSE)</f>
        <v>Team5</v>
      </c>
      <c r="Q6640" t="str">
        <f>VLOOKUP(G6640,Agents!A:E,5,FALSE)</f>
        <v>Junior</v>
      </c>
      <c r="R6640" t="str">
        <f>VLOOKUP(G6640,Agents!A:E,2,FALSE)</f>
        <v>Evening</v>
      </c>
    </row>
    <row r="6641" spans="1:18" x14ac:dyDescent="0.35">
      <c r="A6641" t="s">
        <v>10397</v>
      </c>
      <c r="B6641" t="s">
        <v>1598</v>
      </c>
      <c r="C6641" t="s">
        <v>22</v>
      </c>
      <c r="D6641" t="s">
        <v>13</v>
      </c>
      <c r="E6641" s="1">
        <v>46099.986111111109</v>
      </c>
      <c r="F6641" s="1">
        <v>46101.902777777781</v>
      </c>
      <c r="G6641" t="s">
        <v>27</v>
      </c>
      <c r="H6641" t="s">
        <v>28</v>
      </c>
      <c r="I6641" t="s">
        <v>16</v>
      </c>
      <c r="J6641">
        <v>4</v>
      </c>
      <c r="K6641" t="str">
        <f>IF(tickets_dataset[[#This Row],[status]] = "Closed", "Yes","No")</f>
        <v>No</v>
      </c>
      <c r="L6641" s="2">
        <f t="shared" si="412"/>
        <v>46.000000000116415</v>
      </c>
      <c r="M6641" t="str">
        <f t="shared" si="413"/>
        <v>No</v>
      </c>
      <c r="N6641" t="str">
        <f t="shared" si="414"/>
        <v>Mar</v>
      </c>
      <c r="O6641" s="2">
        <f t="shared" si="415"/>
        <v>1.9166666666715173</v>
      </c>
      <c r="P6641" t="str">
        <f>VLOOKUP(G6641,Agents!A:E,4,FALSE)</f>
        <v>Team5</v>
      </c>
      <c r="Q6641" t="str">
        <f>VLOOKUP(G6641,Agents!A:E,5,FALSE)</f>
        <v>Senior</v>
      </c>
      <c r="R6641" t="str">
        <f>VLOOKUP(G6641,Agents!A:E,2,FALSE)</f>
        <v>Morning</v>
      </c>
    </row>
    <row r="6642" spans="1:18" x14ac:dyDescent="0.35">
      <c r="A6642" t="s">
        <v>10398</v>
      </c>
      <c r="B6642" t="s">
        <v>3583</v>
      </c>
      <c r="C6642" t="s">
        <v>50</v>
      </c>
      <c r="D6642" t="s">
        <v>38</v>
      </c>
      <c r="E6642" s="1">
        <v>46074.826388888891</v>
      </c>
      <c r="F6642" s="1">
        <v>46077.784722222219</v>
      </c>
      <c r="G6642" t="s">
        <v>62</v>
      </c>
      <c r="H6642" t="s">
        <v>132</v>
      </c>
      <c r="I6642" t="s">
        <v>16</v>
      </c>
      <c r="J6642">
        <v>4</v>
      </c>
      <c r="K6642" t="str">
        <f>IF(tickets_dataset[[#This Row],[status]] = "Closed", "Yes","No")</f>
        <v>No</v>
      </c>
      <c r="L6642" s="2">
        <f t="shared" si="412"/>
        <v>70.999999999883585</v>
      </c>
      <c r="M6642" t="str">
        <f t="shared" si="413"/>
        <v>Yes</v>
      </c>
      <c r="N6642" t="str">
        <f t="shared" si="414"/>
        <v>Feb</v>
      </c>
      <c r="O6642" s="2">
        <f t="shared" si="415"/>
        <v>2.9583333333284827</v>
      </c>
      <c r="P6642" t="str">
        <f>VLOOKUP(G6642,Agents!A:E,4,FALSE)</f>
        <v>Team1</v>
      </c>
      <c r="Q6642" t="str">
        <f>VLOOKUP(G6642,Agents!A:E,5,FALSE)</f>
        <v>Junior</v>
      </c>
      <c r="R6642" t="str">
        <f>VLOOKUP(G6642,Agents!A:E,2,FALSE)</f>
        <v>Morning</v>
      </c>
    </row>
    <row r="6643" spans="1:18" x14ac:dyDescent="0.35">
      <c r="A6643" t="s">
        <v>10399</v>
      </c>
      <c r="B6643" t="s">
        <v>6330</v>
      </c>
      <c r="C6643" t="s">
        <v>12</v>
      </c>
      <c r="D6643" t="s">
        <v>38</v>
      </c>
      <c r="E6643" s="1">
        <v>46109.109027777777</v>
      </c>
      <c r="F6643" s="1">
        <v>46111.150694444441</v>
      </c>
      <c r="G6643" t="s">
        <v>344</v>
      </c>
      <c r="H6643" t="s">
        <v>15</v>
      </c>
      <c r="I6643" t="s">
        <v>16</v>
      </c>
      <c r="J6643">
        <v>5</v>
      </c>
      <c r="K6643" t="str">
        <f>IF(tickets_dataset[[#This Row],[status]] = "Closed", "Yes","No")</f>
        <v>Yes</v>
      </c>
      <c r="L6643" s="2">
        <f t="shared" si="412"/>
        <v>48.999999999941792</v>
      </c>
      <c r="M6643" t="str">
        <f t="shared" si="413"/>
        <v>Yes</v>
      </c>
      <c r="N6643" t="str">
        <f t="shared" si="414"/>
        <v>Mar</v>
      </c>
      <c r="O6643" s="2">
        <f t="shared" si="415"/>
        <v>2.0416666666642413</v>
      </c>
      <c r="P6643" t="str">
        <f>VLOOKUP(G6643,Agents!A:E,4,FALSE)</f>
        <v>Team4</v>
      </c>
      <c r="Q6643" t="str">
        <f>VLOOKUP(G6643,Agents!A:E,5,FALSE)</f>
        <v>Senior</v>
      </c>
      <c r="R6643" t="str">
        <f>VLOOKUP(G6643,Agents!A:E,2,FALSE)</f>
        <v>Night</v>
      </c>
    </row>
    <row r="6644" spans="1:18" x14ac:dyDescent="0.35">
      <c r="A6644" t="s">
        <v>10400</v>
      </c>
      <c r="B6644" t="s">
        <v>4531</v>
      </c>
      <c r="C6644" t="s">
        <v>22</v>
      </c>
      <c r="D6644" t="s">
        <v>38</v>
      </c>
      <c r="E6644" s="1">
        <v>46059.5</v>
      </c>
      <c r="F6644" s="1">
        <v>46063</v>
      </c>
      <c r="G6644" t="s">
        <v>91</v>
      </c>
      <c r="H6644" t="s">
        <v>15</v>
      </c>
      <c r="I6644" t="s">
        <v>16</v>
      </c>
      <c r="J6644">
        <v>5</v>
      </c>
      <c r="K6644" t="str">
        <f>IF(tickets_dataset[[#This Row],[status]] = "Closed", "Yes","No")</f>
        <v>Yes</v>
      </c>
      <c r="L6644" s="2">
        <f t="shared" si="412"/>
        <v>84</v>
      </c>
      <c r="M6644" t="str">
        <f t="shared" si="413"/>
        <v>Yes</v>
      </c>
      <c r="N6644" t="str">
        <f t="shared" si="414"/>
        <v>Feb</v>
      </c>
      <c r="O6644" s="2">
        <f t="shared" si="415"/>
        <v>3.5</v>
      </c>
      <c r="P6644" t="str">
        <f>VLOOKUP(G6644,Agents!A:E,4,FALSE)</f>
        <v>Team5</v>
      </c>
      <c r="Q6644" t="str">
        <f>VLOOKUP(G6644,Agents!A:E,5,FALSE)</f>
        <v>Mid</v>
      </c>
      <c r="R6644" t="str">
        <f>VLOOKUP(G6644,Agents!A:E,2,FALSE)</f>
        <v>Night</v>
      </c>
    </row>
    <row r="6645" spans="1:18" x14ac:dyDescent="0.35">
      <c r="A6645" t="s">
        <v>10401</v>
      </c>
      <c r="B6645" t="s">
        <v>5017</v>
      </c>
      <c r="C6645" t="s">
        <v>34</v>
      </c>
      <c r="D6645" t="s">
        <v>26</v>
      </c>
      <c r="E6645" s="1">
        <v>46081.292361111111</v>
      </c>
      <c r="F6645" s="1">
        <v>46082.875694444447</v>
      </c>
      <c r="G6645" t="s">
        <v>128</v>
      </c>
      <c r="H6645" t="s">
        <v>15</v>
      </c>
      <c r="I6645" t="s">
        <v>16</v>
      </c>
      <c r="J6645">
        <v>5</v>
      </c>
      <c r="K6645" t="str">
        <f>IF(tickets_dataset[[#This Row],[status]] = "Closed", "Yes","No")</f>
        <v>Yes</v>
      </c>
      <c r="L6645" s="2">
        <f t="shared" si="412"/>
        <v>38.000000000058208</v>
      </c>
      <c r="M6645" t="str">
        <f t="shared" si="413"/>
        <v>No</v>
      </c>
      <c r="N6645" t="str">
        <f t="shared" si="414"/>
        <v>Feb</v>
      </c>
      <c r="O6645" s="2">
        <f t="shared" si="415"/>
        <v>1.5833333333357587</v>
      </c>
      <c r="P6645" t="str">
        <f>VLOOKUP(G6645,Agents!A:E,4,FALSE)</f>
        <v>Team4</v>
      </c>
      <c r="Q6645" t="str">
        <f>VLOOKUP(G6645,Agents!A:E,5,FALSE)</f>
        <v>Mid</v>
      </c>
      <c r="R6645" t="str">
        <f>VLOOKUP(G6645,Agents!A:E,2,FALSE)</f>
        <v>Night</v>
      </c>
    </row>
    <row r="6646" spans="1:18" x14ac:dyDescent="0.35">
      <c r="A6646" t="s">
        <v>10402</v>
      </c>
      <c r="B6646" t="s">
        <v>4710</v>
      </c>
      <c r="C6646" t="s">
        <v>76</v>
      </c>
      <c r="D6646" t="s">
        <v>38</v>
      </c>
      <c r="E6646" s="1">
        <v>46084.258333333331</v>
      </c>
      <c r="F6646" s="1">
        <v>46086.466666666667</v>
      </c>
      <c r="G6646" t="s">
        <v>14</v>
      </c>
      <c r="H6646" t="s">
        <v>15</v>
      </c>
      <c r="I6646" t="s">
        <v>16</v>
      </c>
      <c r="J6646">
        <v>3</v>
      </c>
      <c r="K6646" t="str">
        <f>IF(tickets_dataset[[#This Row],[status]] = "Closed", "Yes","No")</f>
        <v>Yes</v>
      </c>
      <c r="L6646" s="2">
        <f t="shared" si="412"/>
        <v>53.000000000058208</v>
      </c>
      <c r="M6646" t="str">
        <f t="shared" si="413"/>
        <v>Yes</v>
      </c>
      <c r="N6646" t="str">
        <f t="shared" si="414"/>
        <v>Mar</v>
      </c>
      <c r="O6646" s="2">
        <f t="shared" si="415"/>
        <v>2.2083333333357587</v>
      </c>
      <c r="P6646" t="str">
        <f>VLOOKUP(G6646,Agents!A:E,4,FALSE)</f>
        <v>Team1</v>
      </c>
      <c r="Q6646" t="str">
        <f>VLOOKUP(G6646,Agents!A:E,5,FALSE)</f>
        <v>Senior</v>
      </c>
      <c r="R6646" t="str">
        <f>VLOOKUP(G6646,Agents!A:E,2,FALSE)</f>
        <v>Morning</v>
      </c>
    </row>
    <row r="6647" spans="1:18" x14ac:dyDescent="0.35">
      <c r="A6647" t="s">
        <v>10403</v>
      </c>
      <c r="B6647" t="s">
        <v>7932</v>
      </c>
      <c r="C6647" t="s">
        <v>34</v>
      </c>
      <c r="D6647" t="s">
        <v>13</v>
      </c>
      <c r="E6647" s="1">
        <v>46096.869444444441</v>
      </c>
      <c r="F6647" s="1">
        <v>46098.286111111112</v>
      </c>
      <c r="G6647" t="s">
        <v>27</v>
      </c>
      <c r="H6647" t="s">
        <v>15</v>
      </c>
      <c r="I6647" t="s">
        <v>16</v>
      </c>
      <c r="J6647">
        <v>3</v>
      </c>
      <c r="K6647" t="str">
        <f>IF(tickets_dataset[[#This Row],[status]] = "Closed", "Yes","No")</f>
        <v>Yes</v>
      </c>
      <c r="L6647" s="2">
        <f t="shared" si="412"/>
        <v>34.000000000116415</v>
      </c>
      <c r="M6647" t="str">
        <f t="shared" si="413"/>
        <v>No</v>
      </c>
      <c r="N6647" t="str">
        <f t="shared" si="414"/>
        <v>Mar</v>
      </c>
      <c r="O6647" s="2">
        <f t="shared" si="415"/>
        <v>1.4166666666715173</v>
      </c>
      <c r="P6647" t="str">
        <f>VLOOKUP(G6647,Agents!A:E,4,FALSE)</f>
        <v>Team5</v>
      </c>
      <c r="Q6647" t="str">
        <f>VLOOKUP(G6647,Agents!A:E,5,FALSE)</f>
        <v>Senior</v>
      </c>
      <c r="R6647" t="str">
        <f>VLOOKUP(G6647,Agents!A:E,2,FALSE)</f>
        <v>Morning</v>
      </c>
    </row>
    <row r="6648" spans="1:18" x14ac:dyDescent="0.35">
      <c r="A6648" t="s">
        <v>10404</v>
      </c>
      <c r="B6648" t="s">
        <v>7993</v>
      </c>
      <c r="C6648" t="s">
        <v>50</v>
      </c>
      <c r="D6648" t="s">
        <v>13</v>
      </c>
      <c r="E6648" s="1">
        <v>46062.335416666669</v>
      </c>
      <c r="F6648" s="1">
        <v>46062.585416666669</v>
      </c>
      <c r="G6648" t="s">
        <v>344</v>
      </c>
      <c r="H6648" t="s">
        <v>15</v>
      </c>
      <c r="I6648" t="s">
        <v>16</v>
      </c>
      <c r="J6648">
        <v>3</v>
      </c>
      <c r="K6648" t="str">
        <f>IF(tickets_dataset[[#This Row],[status]] = "Closed", "Yes","No")</f>
        <v>Yes</v>
      </c>
      <c r="L6648" s="2">
        <f t="shared" si="412"/>
        <v>6</v>
      </c>
      <c r="M6648" t="str">
        <f t="shared" si="413"/>
        <v>No</v>
      </c>
      <c r="N6648" t="str">
        <f t="shared" si="414"/>
        <v>Feb</v>
      </c>
      <c r="O6648" s="2">
        <f t="shared" si="415"/>
        <v>0.25</v>
      </c>
      <c r="P6648" t="str">
        <f>VLOOKUP(G6648,Agents!A:E,4,FALSE)</f>
        <v>Team4</v>
      </c>
      <c r="Q6648" t="str">
        <f>VLOOKUP(G6648,Agents!A:E,5,FALSE)</f>
        <v>Senior</v>
      </c>
      <c r="R6648" t="str">
        <f>VLOOKUP(G6648,Agents!A:E,2,FALSE)</f>
        <v>Night</v>
      </c>
    </row>
    <row r="6649" spans="1:18" x14ac:dyDescent="0.35">
      <c r="A6649" t="s">
        <v>10405</v>
      </c>
      <c r="B6649" t="s">
        <v>3111</v>
      </c>
      <c r="C6649" t="s">
        <v>12</v>
      </c>
      <c r="D6649" t="s">
        <v>26</v>
      </c>
      <c r="E6649" s="1">
        <v>46038.734722222223</v>
      </c>
      <c r="F6649" s="1">
        <v>46040.234722222223</v>
      </c>
      <c r="G6649" t="s">
        <v>53</v>
      </c>
      <c r="H6649" t="s">
        <v>15</v>
      </c>
      <c r="I6649" t="s">
        <v>16</v>
      </c>
      <c r="J6649">
        <v>5</v>
      </c>
      <c r="K6649" t="str">
        <f>IF(tickets_dataset[[#This Row],[status]] = "Closed", "Yes","No")</f>
        <v>Yes</v>
      </c>
      <c r="L6649" s="2">
        <f t="shared" si="412"/>
        <v>36</v>
      </c>
      <c r="M6649" t="str">
        <f t="shared" si="413"/>
        <v>No</v>
      </c>
      <c r="N6649" t="str">
        <f t="shared" si="414"/>
        <v>Jan</v>
      </c>
      <c r="O6649" s="2">
        <f t="shared" si="415"/>
        <v>1.5</v>
      </c>
      <c r="P6649" t="str">
        <f>VLOOKUP(G6649,Agents!A:E,4,FALSE)</f>
        <v>Team1</v>
      </c>
      <c r="Q6649" t="str">
        <f>VLOOKUP(G6649,Agents!A:E,5,FALSE)</f>
        <v>Junior</v>
      </c>
      <c r="R6649" t="str">
        <f>VLOOKUP(G6649,Agents!A:E,2,FALSE)</f>
        <v>Night</v>
      </c>
    </row>
    <row r="6650" spans="1:18" x14ac:dyDescent="0.35">
      <c r="A6650" t="s">
        <v>10406</v>
      </c>
      <c r="B6650" t="s">
        <v>5997</v>
      </c>
      <c r="C6650" t="s">
        <v>12</v>
      </c>
      <c r="D6650" t="s">
        <v>38</v>
      </c>
      <c r="E6650" s="1">
        <v>46026.076388888891</v>
      </c>
      <c r="F6650" s="1">
        <v>46026.493055555555</v>
      </c>
      <c r="G6650" t="s">
        <v>422</v>
      </c>
      <c r="H6650" t="s">
        <v>15</v>
      </c>
      <c r="I6650" t="s">
        <v>16</v>
      </c>
      <c r="J6650">
        <v>3</v>
      </c>
      <c r="K6650" t="str">
        <f>IF(tickets_dataset[[#This Row],[status]] = "Closed", "Yes","No")</f>
        <v>Yes</v>
      </c>
      <c r="L6650" s="2">
        <f t="shared" si="412"/>
        <v>9.9999999999417923</v>
      </c>
      <c r="M6650" t="str">
        <f t="shared" si="413"/>
        <v>No</v>
      </c>
      <c r="N6650" t="str">
        <f t="shared" si="414"/>
        <v>Jan</v>
      </c>
      <c r="O6650" s="2">
        <f t="shared" si="415"/>
        <v>0.41666666666424135</v>
      </c>
      <c r="P6650" t="str">
        <f>VLOOKUP(G6650,Agents!A:E,4,FALSE)</f>
        <v>Team5</v>
      </c>
      <c r="Q6650" t="str">
        <f>VLOOKUP(G6650,Agents!A:E,5,FALSE)</f>
        <v>Mid</v>
      </c>
      <c r="R6650" t="str">
        <f>VLOOKUP(G6650,Agents!A:E,2,FALSE)</f>
        <v>Evening</v>
      </c>
    </row>
    <row r="6651" spans="1:18" x14ac:dyDescent="0.35">
      <c r="A6651" t="s">
        <v>10407</v>
      </c>
      <c r="B6651" t="s">
        <v>10408</v>
      </c>
      <c r="C6651" t="s">
        <v>12</v>
      </c>
      <c r="D6651" t="s">
        <v>26</v>
      </c>
      <c r="E6651" s="1">
        <v>46049.559027777781</v>
      </c>
      <c r="F6651" s="1">
        <v>46050.559027777781</v>
      </c>
      <c r="G6651" t="s">
        <v>221</v>
      </c>
      <c r="H6651" t="s">
        <v>15</v>
      </c>
      <c r="I6651" t="s">
        <v>16</v>
      </c>
      <c r="J6651">
        <v>4</v>
      </c>
      <c r="K6651" t="str">
        <f>IF(tickets_dataset[[#This Row],[status]] = "Closed", "Yes","No")</f>
        <v>Yes</v>
      </c>
      <c r="L6651" s="2">
        <f t="shared" si="412"/>
        <v>24</v>
      </c>
      <c r="M6651" t="str">
        <f t="shared" si="413"/>
        <v>No</v>
      </c>
      <c r="N6651" t="str">
        <f t="shared" si="414"/>
        <v>Jan</v>
      </c>
      <c r="O6651" s="2">
        <f t="shared" si="415"/>
        <v>1</v>
      </c>
      <c r="P6651" t="str">
        <f>VLOOKUP(G6651,Agents!A:E,4,FALSE)</f>
        <v>Team4</v>
      </c>
      <c r="Q6651" t="str">
        <f>VLOOKUP(G6651,Agents!A:E,5,FALSE)</f>
        <v>Senior</v>
      </c>
      <c r="R6651" t="str">
        <f>VLOOKUP(G6651,Agents!A:E,2,FALSE)</f>
        <v>Morning</v>
      </c>
    </row>
    <row r="6652" spans="1:18" x14ac:dyDescent="0.35">
      <c r="A6652" t="s">
        <v>10409</v>
      </c>
      <c r="B6652" t="s">
        <v>4484</v>
      </c>
      <c r="C6652" t="s">
        <v>22</v>
      </c>
      <c r="D6652" t="s">
        <v>13</v>
      </c>
      <c r="E6652" s="1">
        <v>46074.095138888886</v>
      </c>
      <c r="F6652" s="1">
        <v>46076.011805555558</v>
      </c>
      <c r="G6652" t="s">
        <v>170</v>
      </c>
      <c r="H6652" t="s">
        <v>15</v>
      </c>
      <c r="I6652" t="s">
        <v>16</v>
      </c>
      <c r="J6652">
        <v>4</v>
      </c>
      <c r="K6652" t="str">
        <f>IF(tickets_dataset[[#This Row],[status]] = "Closed", "Yes","No")</f>
        <v>Yes</v>
      </c>
      <c r="L6652" s="2">
        <f t="shared" si="412"/>
        <v>46.000000000116415</v>
      </c>
      <c r="M6652" t="str">
        <f t="shared" si="413"/>
        <v>No</v>
      </c>
      <c r="N6652" t="str">
        <f t="shared" si="414"/>
        <v>Feb</v>
      </c>
      <c r="O6652" s="2">
        <f t="shared" si="415"/>
        <v>1.9166666666715173</v>
      </c>
      <c r="P6652" t="str">
        <f>VLOOKUP(G6652,Agents!A:E,4,FALSE)</f>
        <v>Team5</v>
      </c>
      <c r="Q6652" t="str">
        <f>VLOOKUP(G6652,Agents!A:E,5,FALSE)</f>
        <v>Junior</v>
      </c>
      <c r="R6652" t="str">
        <f>VLOOKUP(G6652,Agents!A:E,2,FALSE)</f>
        <v>Night</v>
      </c>
    </row>
    <row r="6653" spans="1:18" x14ac:dyDescent="0.35">
      <c r="A6653" t="s">
        <v>10410</v>
      </c>
      <c r="B6653" t="s">
        <v>3908</v>
      </c>
      <c r="C6653" t="s">
        <v>22</v>
      </c>
      <c r="D6653" t="s">
        <v>26</v>
      </c>
      <c r="E6653" s="1">
        <v>46095.420138888891</v>
      </c>
      <c r="F6653" s="1">
        <v>46095.586805555555</v>
      </c>
      <c r="G6653" t="s">
        <v>59</v>
      </c>
      <c r="H6653" t="s">
        <v>15</v>
      </c>
      <c r="I6653" t="s">
        <v>16</v>
      </c>
      <c r="J6653">
        <v>5</v>
      </c>
      <c r="K6653" t="str">
        <f>IF(tickets_dataset[[#This Row],[status]] = "Closed", "Yes","No")</f>
        <v>Yes</v>
      </c>
      <c r="L6653" s="2">
        <f t="shared" si="412"/>
        <v>3.9999999999417923</v>
      </c>
      <c r="M6653" t="str">
        <f t="shared" si="413"/>
        <v>No</v>
      </c>
      <c r="N6653" t="str">
        <f t="shared" si="414"/>
        <v>Mar</v>
      </c>
      <c r="O6653" s="2">
        <f t="shared" si="415"/>
        <v>0.16666666666424135</v>
      </c>
      <c r="P6653" t="str">
        <f>VLOOKUP(G6653,Agents!A:E,4,FALSE)</f>
        <v>Team3</v>
      </c>
      <c r="Q6653" t="str">
        <f>VLOOKUP(G6653,Agents!A:E,5,FALSE)</f>
        <v>Senior</v>
      </c>
      <c r="R6653" t="str">
        <f>VLOOKUP(G6653,Agents!A:E,2,FALSE)</f>
        <v>Night</v>
      </c>
    </row>
    <row r="6654" spans="1:18" x14ac:dyDescent="0.35">
      <c r="A6654" t="s">
        <v>10411</v>
      </c>
      <c r="B6654" t="s">
        <v>10412</v>
      </c>
      <c r="C6654" t="s">
        <v>76</v>
      </c>
      <c r="D6654" t="s">
        <v>38</v>
      </c>
      <c r="E6654" s="1">
        <v>46041.006249999999</v>
      </c>
      <c r="F6654" s="1">
        <v>46043.881249999999</v>
      </c>
      <c r="G6654" t="s">
        <v>73</v>
      </c>
      <c r="H6654" t="s">
        <v>15</v>
      </c>
      <c r="I6654" t="s">
        <v>16</v>
      </c>
      <c r="J6654">
        <v>4</v>
      </c>
      <c r="K6654" t="str">
        <f>IF(tickets_dataset[[#This Row],[status]] = "Closed", "Yes","No")</f>
        <v>Yes</v>
      </c>
      <c r="L6654" s="2">
        <f t="shared" si="412"/>
        <v>69</v>
      </c>
      <c r="M6654" t="str">
        <f t="shared" si="413"/>
        <v>Yes</v>
      </c>
      <c r="N6654" t="str">
        <f t="shared" si="414"/>
        <v>Jan</v>
      </c>
      <c r="O6654" s="2">
        <f t="shared" si="415"/>
        <v>2.875</v>
      </c>
      <c r="P6654" t="str">
        <f>VLOOKUP(G6654,Agents!A:E,4,FALSE)</f>
        <v>Team4</v>
      </c>
      <c r="Q6654" t="str">
        <f>VLOOKUP(G6654,Agents!A:E,5,FALSE)</f>
        <v>Senior</v>
      </c>
      <c r="R6654" t="str">
        <f>VLOOKUP(G6654,Agents!A:E,2,FALSE)</f>
        <v>Night</v>
      </c>
    </row>
    <row r="6655" spans="1:18" x14ac:dyDescent="0.35">
      <c r="A6655" t="s">
        <v>10413</v>
      </c>
      <c r="B6655" t="s">
        <v>1728</v>
      </c>
      <c r="C6655" t="s">
        <v>22</v>
      </c>
      <c r="D6655" t="s">
        <v>26</v>
      </c>
      <c r="E6655" s="1">
        <v>46063.697916666664</v>
      </c>
      <c r="F6655" s="1">
        <v>46064.447916666664</v>
      </c>
      <c r="G6655" t="s">
        <v>14</v>
      </c>
      <c r="H6655" t="s">
        <v>28</v>
      </c>
      <c r="I6655" t="s">
        <v>16</v>
      </c>
      <c r="J6655">
        <v>3</v>
      </c>
      <c r="K6655" t="str">
        <f>IF(tickets_dataset[[#This Row],[status]] = "Closed", "Yes","No")</f>
        <v>No</v>
      </c>
      <c r="L6655" s="2">
        <f t="shared" si="412"/>
        <v>18</v>
      </c>
      <c r="M6655" t="str">
        <f t="shared" si="413"/>
        <v>No</v>
      </c>
      <c r="N6655" t="str">
        <f t="shared" si="414"/>
        <v>Feb</v>
      </c>
      <c r="O6655" s="2">
        <f t="shared" si="415"/>
        <v>0.75</v>
      </c>
      <c r="P6655" t="str">
        <f>VLOOKUP(G6655,Agents!A:E,4,FALSE)</f>
        <v>Team1</v>
      </c>
      <c r="Q6655" t="str">
        <f>VLOOKUP(G6655,Agents!A:E,5,FALSE)</f>
        <v>Senior</v>
      </c>
      <c r="R6655" t="str">
        <f>VLOOKUP(G6655,Agents!A:E,2,FALSE)</f>
        <v>Morning</v>
      </c>
    </row>
    <row r="6656" spans="1:18" x14ac:dyDescent="0.35">
      <c r="A6656" t="s">
        <v>10414</v>
      </c>
      <c r="B6656" t="s">
        <v>3351</v>
      </c>
      <c r="C6656" t="s">
        <v>22</v>
      </c>
      <c r="D6656" t="s">
        <v>38</v>
      </c>
      <c r="E6656" s="1">
        <v>46062.68472222222</v>
      </c>
      <c r="F6656" s="1">
        <v>46064.976388888892</v>
      </c>
      <c r="G6656" t="s">
        <v>59</v>
      </c>
      <c r="H6656" t="s">
        <v>15</v>
      </c>
      <c r="I6656" t="s">
        <v>16</v>
      </c>
      <c r="J6656">
        <v>4</v>
      </c>
      <c r="K6656" t="str">
        <f>IF(tickets_dataset[[#This Row],[status]] = "Closed", "Yes","No")</f>
        <v>Yes</v>
      </c>
      <c r="L6656" s="2">
        <f t="shared" si="412"/>
        <v>55.000000000116415</v>
      </c>
      <c r="M6656" t="str">
        <f t="shared" si="413"/>
        <v>Yes</v>
      </c>
      <c r="N6656" t="str">
        <f t="shared" si="414"/>
        <v>Feb</v>
      </c>
      <c r="O6656" s="2">
        <f t="shared" si="415"/>
        <v>2.2916666666715173</v>
      </c>
      <c r="P6656" t="str">
        <f>VLOOKUP(G6656,Agents!A:E,4,FALSE)</f>
        <v>Team3</v>
      </c>
      <c r="Q6656" t="str">
        <f>VLOOKUP(G6656,Agents!A:E,5,FALSE)</f>
        <v>Senior</v>
      </c>
      <c r="R6656" t="str">
        <f>VLOOKUP(G6656,Agents!A:E,2,FALSE)</f>
        <v>Night</v>
      </c>
    </row>
    <row r="6657" spans="1:18" x14ac:dyDescent="0.35">
      <c r="A6657" t="s">
        <v>10415</v>
      </c>
      <c r="B6657" t="s">
        <v>1735</v>
      </c>
      <c r="C6657" t="s">
        <v>34</v>
      </c>
      <c r="D6657" t="s">
        <v>13</v>
      </c>
      <c r="E6657" s="1">
        <v>46050.847916666666</v>
      </c>
      <c r="F6657" s="1">
        <v>46051.472916666666</v>
      </c>
      <c r="G6657" t="s">
        <v>190</v>
      </c>
      <c r="H6657" t="s">
        <v>132</v>
      </c>
      <c r="I6657" t="s">
        <v>16</v>
      </c>
      <c r="J6657">
        <v>4</v>
      </c>
      <c r="K6657" t="str">
        <f>IF(tickets_dataset[[#This Row],[status]] = "Closed", "Yes","No")</f>
        <v>No</v>
      </c>
      <c r="L6657" s="2">
        <f t="shared" si="412"/>
        <v>15</v>
      </c>
      <c r="M6657" t="str">
        <f t="shared" si="413"/>
        <v>No</v>
      </c>
      <c r="N6657" t="str">
        <f t="shared" si="414"/>
        <v>Jan</v>
      </c>
      <c r="O6657" s="2">
        <f t="shared" si="415"/>
        <v>0.625</v>
      </c>
      <c r="P6657" t="str">
        <f>VLOOKUP(G6657,Agents!A:E,4,FALSE)</f>
        <v>Team1</v>
      </c>
      <c r="Q6657" t="str">
        <f>VLOOKUP(G6657,Agents!A:E,5,FALSE)</f>
        <v>Senior</v>
      </c>
      <c r="R6657" t="str">
        <f>VLOOKUP(G6657,Agents!A:E,2,FALSE)</f>
        <v>Night</v>
      </c>
    </row>
    <row r="6658" spans="1:18" x14ac:dyDescent="0.35">
      <c r="A6658" t="s">
        <v>10416</v>
      </c>
      <c r="B6658" t="s">
        <v>10417</v>
      </c>
      <c r="C6658" t="s">
        <v>22</v>
      </c>
      <c r="D6658" t="s">
        <v>26</v>
      </c>
      <c r="E6658" s="1">
        <v>46103.382638888892</v>
      </c>
      <c r="F6658" s="1">
        <v>46106.257638888892</v>
      </c>
      <c r="G6658" t="s">
        <v>119</v>
      </c>
      <c r="H6658" t="s">
        <v>15</v>
      </c>
      <c r="I6658" t="s">
        <v>16</v>
      </c>
      <c r="J6658">
        <v>4</v>
      </c>
      <c r="K6658" t="str">
        <f>IF(tickets_dataset[[#This Row],[status]] = "Closed", "Yes","No")</f>
        <v>Yes</v>
      </c>
      <c r="L6658" s="2">
        <f t="shared" ref="L6658:L6721" si="416">IF(ISBLANK(F6658),"",(F6658-E6658)*24)</f>
        <v>69</v>
      </c>
      <c r="M6658" t="str">
        <f t="shared" ref="M6658:M6721" si="417">IF(L6658&gt;48,"Yes","No")</f>
        <v>Yes</v>
      </c>
      <c r="N6658" t="str">
        <f t="shared" ref="N6658:N6721" si="418">TEXT(E6658,"mmm")</f>
        <v>Mar</v>
      </c>
      <c r="O6658" s="2">
        <f t="shared" si="415"/>
        <v>2.875</v>
      </c>
      <c r="P6658" t="str">
        <f>VLOOKUP(G6658,Agents!A:E,4,FALSE)</f>
        <v>Team1</v>
      </c>
      <c r="Q6658" t="str">
        <f>VLOOKUP(G6658,Agents!A:E,5,FALSE)</f>
        <v>Junior</v>
      </c>
      <c r="R6658" t="str">
        <f>VLOOKUP(G6658,Agents!A:E,2,FALSE)</f>
        <v>Morning</v>
      </c>
    </row>
    <row r="6659" spans="1:18" x14ac:dyDescent="0.35">
      <c r="A6659" t="s">
        <v>10418</v>
      </c>
      <c r="B6659" t="s">
        <v>5632</v>
      </c>
      <c r="C6659" t="s">
        <v>34</v>
      </c>
      <c r="D6659" t="s">
        <v>26</v>
      </c>
      <c r="E6659" s="1">
        <v>46082.037499999999</v>
      </c>
      <c r="F6659" s="1">
        <v>46082.495833333334</v>
      </c>
      <c r="G6659" t="s">
        <v>103</v>
      </c>
      <c r="H6659" t="s">
        <v>15</v>
      </c>
      <c r="I6659" t="s">
        <v>16</v>
      </c>
      <c r="J6659">
        <v>4</v>
      </c>
      <c r="K6659" t="str">
        <f>IF(tickets_dataset[[#This Row],[status]] = "Closed", "Yes","No")</f>
        <v>Yes</v>
      </c>
      <c r="L6659" s="2">
        <f t="shared" si="416"/>
        <v>11.000000000058208</v>
      </c>
      <c r="M6659" t="str">
        <f t="shared" si="417"/>
        <v>No</v>
      </c>
      <c r="N6659" t="str">
        <f t="shared" si="418"/>
        <v>Mar</v>
      </c>
      <c r="O6659" s="2">
        <f t="shared" ref="O6659:O6722" si="419">F6659-E6659</f>
        <v>0.45833333333575865</v>
      </c>
      <c r="P6659" t="str">
        <f>VLOOKUP(G6659,Agents!A:E,4,FALSE)</f>
        <v>Team4</v>
      </c>
      <c r="Q6659" t="str">
        <f>VLOOKUP(G6659,Agents!A:E,5,FALSE)</f>
        <v>Senior</v>
      </c>
      <c r="R6659" t="str">
        <f>VLOOKUP(G6659,Agents!A:E,2,FALSE)</f>
        <v>Night</v>
      </c>
    </row>
    <row r="6660" spans="1:18" x14ac:dyDescent="0.35">
      <c r="A6660" t="s">
        <v>10419</v>
      </c>
      <c r="B6660" t="s">
        <v>6500</v>
      </c>
      <c r="C6660" t="s">
        <v>50</v>
      </c>
      <c r="D6660" t="s">
        <v>13</v>
      </c>
      <c r="E6660" s="1">
        <v>46050.676388888889</v>
      </c>
      <c r="F6660" s="1">
        <v>46050.926388888889</v>
      </c>
      <c r="G6660" t="s">
        <v>344</v>
      </c>
      <c r="H6660" t="s">
        <v>15</v>
      </c>
      <c r="I6660" t="s">
        <v>16</v>
      </c>
      <c r="J6660">
        <v>4</v>
      </c>
      <c r="K6660" t="str">
        <f>IF(tickets_dataset[[#This Row],[status]] = "Closed", "Yes","No")</f>
        <v>Yes</v>
      </c>
      <c r="L6660" s="2">
        <f t="shared" si="416"/>
        <v>6</v>
      </c>
      <c r="M6660" t="str">
        <f t="shared" si="417"/>
        <v>No</v>
      </c>
      <c r="N6660" t="str">
        <f t="shared" si="418"/>
        <v>Jan</v>
      </c>
      <c r="O6660" s="2">
        <f t="shared" si="419"/>
        <v>0.25</v>
      </c>
      <c r="P6660" t="str">
        <f>VLOOKUP(G6660,Agents!A:E,4,FALSE)</f>
        <v>Team4</v>
      </c>
      <c r="Q6660" t="str">
        <f>VLOOKUP(G6660,Agents!A:E,5,FALSE)</f>
        <v>Senior</v>
      </c>
      <c r="R6660" t="str">
        <f>VLOOKUP(G6660,Agents!A:E,2,FALSE)</f>
        <v>Night</v>
      </c>
    </row>
    <row r="6661" spans="1:18" x14ac:dyDescent="0.35">
      <c r="A6661" t="s">
        <v>10420</v>
      </c>
      <c r="B6661" t="s">
        <v>10421</v>
      </c>
      <c r="C6661" t="s">
        <v>12</v>
      </c>
      <c r="D6661" t="s">
        <v>26</v>
      </c>
      <c r="E6661" s="1">
        <v>46041.238888888889</v>
      </c>
      <c r="F6661" s="1">
        <v>46042.280555555553</v>
      </c>
      <c r="G6661" t="s">
        <v>77</v>
      </c>
      <c r="H6661" t="s">
        <v>15</v>
      </c>
      <c r="I6661" t="s">
        <v>16</v>
      </c>
      <c r="J6661">
        <v>5</v>
      </c>
      <c r="K6661" t="str">
        <f>IF(tickets_dataset[[#This Row],[status]] = "Closed", "Yes","No")</f>
        <v>Yes</v>
      </c>
      <c r="L6661" s="2">
        <f t="shared" si="416"/>
        <v>24.999999999941792</v>
      </c>
      <c r="M6661" t="str">
        <f t="shared" si="417"/>
        <v>No</v>
      </c>
      <c r="N6661" t="str">
        <f t="shared" si="418"/>
        <v>Jan</v>
      </c>
      <c r="O6661" s="2">
        <f t="shared" si="419"/>
        <v>1.0416666666642413</v>
      </c>
      <c r="P6661" t="str">
        <f>VLOOKUP(G6661,Agents!A:E,4,FALSE)</f>
        <v>Team5</v>
      </c>
      <c r="Q6661" t="str">
        <f>VLOOKUP(G6661,Agents!A:E,5,FALSE)</f>
        <v>Junior</v>
      </c>
      <c r="R6661" t="str">
        <f>VLOOKUP(G6661,Agents!A:E,2,FALSE)</f>
        <v>Evening</v>
      </c>
    </row>
    <row r="6662" spans="1:18" x14ac:dyDescent="0.35">
      <c r="A6662" t="s">
        <v>10422</v>
      </c>
      <c r="B6662" t="s">
        <v>2724</v>
      </c>
      <c r="C6662" t="s">
        <v>76</v>
      </c>
      <c r="D6662" t="s">
        <v>13</v>
      </c>
      <c r="E6662" s="1">
        <v>46046.079861111109</v>
      </c>
      <c r="F6662" s="1">
        <v>46046.454861111109</v>
      </c>
      <c r="G6662" t="s">
        <v>56</v>
      </c>
      <c r="H6662" t="s">
        <v>132</v>
      </c>
      <c r="I6662" t="s">
        <v>16</v>
      </c>
      <c r="J6662">
        <v>4</v>
      </c>
      <c r="K6662" t="str">
        <f>IF(tickets_dataset[[#This Row],[status]] = "Closed", "Yes","No")</f>
        <v>No</v>
      </c>
      <c r="L6662" s="2">
        <f t="shared" si="416"/>
        <v>9</v>
      </c>
      <c r="M6662" t="str">
        <f t="shared" si="417"/>
        <v>No</v>
      </c>
      <c r="N6662" t="str">
        <f t="shared" si="418"/>
        <v>Jan</v>
      </c>
      <c r="O6662" s="2">
        <f t="shared" si="419"/>
        <v>0.375</v>
      </c>
      <c r="P6662" t="str">
        <f>VLOOKUP(G6662,Agents!A:E,4,FALSE)</f>
        <v>Team1</v>
      </c>
      <c r="Q6662" t="str">
        <f>VLOOKUP(G6662,Agents!A:E,5,FALSE)</f>
        <v>Senior</v>
      </c>
      <c r="R6662" t="str">
        <f>VLOOKUP(G6662,Agents!A:E,2,FALSE)</f>
        <v>Night</v>
      </c>
    </row>
    <row r="6663" spans="1:18" x14ac:dyDescent="0.35">
      <c r="A6663" t="s">
        <v>10423</v>
      </c>
      <c r="B6663" t="s">
        <v>3090</v>
      </c>
      <c r="C6663" t="s">
        <v>22</v>
      </c>
      <c r="D6663" t="s">
        <v>13</v>
      </c>
      <c r="E6663" s="1">
        <v>46059.241666666669</v>
      </c>
      <c r="F6663" s="1">
        <v>46060.45</v>
      </c>
      <c r="G6663" t="s">
        <v>83</v>
      </c>
      <c r="H6663" t="s">
        <v>15</v>
      </c>
      <c r="I6663" t="s">
        <v>16</v>
      </c>
      <c r="J6663">
        <v>5</v>
      </c>
      <c r="K6663" t="str">
        <f>IF(tickets_dataset[[#This Row],[status]] = "Closed", "Yes","No")</f>
        <v>Yes</v>
      </c>
      <c r="L6663" s="2">
        <f t="shared" si="416"/>
        <v>28.999999999883585</v>
      </c>
      <c r="M6663" t="str">
        <f t="shared" si="417"/>
        <v>No</v>
      </c>
      <c r="N6663" t="str">
        <f t="shared" si="418"/>
        <v>Feb</v>
      </c>
      <c r="O6663" s="2">
        <f t="shared" si="419"/>
        <v>1.2083333333284827</v>
      </c>
      <c r="P6663" t="str">
        <f>VLOOKUP(G6663,Agents!A:E,4,FALSE)</f>
        <v>Team2</v>
      </c>
      <c r="Q6663" t="str">
        <f>VLOOKUP(G6663,Agents!A:E,5,FALSE)</f>
        <v>Junior</v>
      </c>
      <c r="R6663" t="str">
        <f>VLOOKUP(G6663,Agents!A:E,2,FALSE)</f>
        <v>Night</v>
      </c>
    </row>
    <row r="6664" spans="1:18" x14ac:dyDescent="0.35">
      <c r="A6664" t="s">
        <v>10424</v>
      </c>
      <c r="B6664" t="s">
        <v>288</v>
      </c>
      <c r="C6664" t="s">
        <v>50</v>
      </c>
      <c r="D6664" t="s">
        <v>26</v>
      </c>
      <c r="E6664" s="1">
        <v>46025.37222222222</v>
      </c>
      <c r="F6664" s="1">
        <v>46027.413888888892</v>
      </c>
      <c r="G6664" t="s">
        <v>67</v>
      </c>
      <c r="H6664" t="s">
        <v>15</v>
      </c>
      <c r="I6664" t="s">
        <v>16</v>
      </c>
      <c r="J6664">
        <v>4</v>
      </c>
      <c r="K6664" t="str">
        <f>IF(tickets_dataset[[#This Row],[status]] = "Closed", "Yes","No")</f>
        <v>Yes</v>
      </c>
      <c r="L6664" s="2">
        <f t="shared" si="416"/>
        <v>49.000000000116415</v>
      </c>
      <c r="M6664" t="str">
        <f t="shared" si="417"/>
        <v>Yes</v>
      </c>
      <c r="N6664" t="str">
        <f t="shared" si="418"/>
        <v>Jan</v>
      </c>
      <c r="O6664" s="2">
        <f t="shared" si="419"/>
        <v>2.0416666666715173</v>
      </c>
      <c r="P6664" t="str">
        <f>VLOOKUP(G6664,Agents!A:E,4,FALSE)</f>
        <v>Team5</v>
      </c>
      <c r="Q6664" t="str">
        <f>VLOOKUP(G6664,Agents!A:E,5,FALSE)</f>
        <v>Junior</v>
      </c>
      <c r="R6664" t="str">
        <f>VLOOKUP(G6664,Agents!A:E,2,FALSE)</f>
        <v>Evening</v>
      </c>
    </row>
    <row r="6665" spans="1:18" x14ac:dyDescent="0.35">
      <c r="A6665" t="s">
        <v>10425</v>
      </c>
      <c r="B6665" t="s">
        <v>4947</v>
      </c>
      <c r="C6665" t="s">
        <v>12</v>
      </c>
      <c r="D6665" t="s">
        <v>38</v>
      </c>
      <c r="E6665" s="1">
        <v>46082.171527777777</v>
      </c>
      <c r="F6665" s="1">
        <v>46082.754861111112</v>
      </c>
      <c r="G6665" t="s">
        <v>131</v>
      </c>
      <c r="H6665" t="s">
        <v>15</v>
      </c>
      <c r="I6665" t="s">
        <v>16</v>
      </c>
      <c r="J6665">
        <v>5</v>
      </c>
      <c r="K6665" t="str">
        <f>IF(tickets_dataset[[#This Row],[status]] = "Closed", "Yes","No")</f>
        <v>Yes</v>
      </c>
      <c r="L6665" s="2">
        <f t="shared" si="416"/>
        <v>14.000000000058208</v>
      </c>
      <c r="M6665" t="str">
        <f t="shared" si="417"/>
        <v>No</v>
      </c>
      <c r="N6665" t="str">
        <f t="shared" si="418"/>
        <v>Mar</v>
      </c>
      <c r="O6665" s="2">
        <f t="shared" si="419"/>
        <v>0.58333333333575865</v>
      </c>
      <c r="P6665" t="str">
        <f>VLOOKUP(G6665,Agents!A:E,4,FALSE)</f>
        <v>Team4</v>
      </c>
      <c r="Q6665" t="str">
        <f>VLOOKUP(G6665,Agents!A:E,5,FALSE)</f>
        <v>Junior</v>
      </c>
      <c r="R6665" t="str">
        <f>VLOOKUP(G6665,Agents!A:E,2,FALSE)</f>
        <v>Night</v>
      </c>
    </row>
    <row r="6666" spans="1:18" x14ac:dyDescent="0.35">
      <c r="A6666" t="s">
        <v>10426</v>
      </c>
      <c r="B6666" t="s">
        <v>6310</v>
      </c>
      <c r="C6666" t="s">
        <v>34</v>
      </c>
      <c r="D6666" t="s">
        <v>26</v>
      </c>
      <c r="E6666" s="1">
        <v>46094.198611111111</v>
      </c>
      <c r="F6666" s="1">
        <v>46096.281944444447</v>
      </c>
      <c r="G6666" t="s">
        <v>91</v>
      </c>
      <c r="H6666" t="s">
        <v>15</v>
      </c>
      <c r="I6666" t="s">
        <v>16</v>
      </c>
      <c r="J6666">
        <v>4</v>
      </c>
      <c r="K6666" t="str">
        <f>IF(tickets_dataset[[#This Row],[status]] = "Closed", "Yes","No")</f>
        <v>Yes</v>
      </c>
      <c r="L6666" s="2">
        <f t="shared" si="416"/>
        <v>50.000000000058208</v>
      </c>
      <c r="M6666" t="str">
        <f t="shared" si="417"/>
        <v>Yes</v>
      </c>
      <c r="N6666" t="str">
        <f t="shared" si="418"/>
        <v>Mar</v>
      </c>
      <c r="O6666" s="2">
        <f t="shared" si="419"/>
        <v>2.0833333333357587</v>
      </c>
      <c r="P6666" t="str">
        <f>VLOOKUP(G6666,Agents!A:E,4,FALSE)</f>
        <v>Team5</v>
      </c>
      <c r="Q6666" t="str">
        <f>VLOOKUP(G6666,Agents!A:E,5,FALSE)</f>
        <v>Mid</v>
      </c>
      <c r="R6666" t="str">
        <f>VLOOKUP(G6666,Agents!A:E,2,FALSE)</f>
        <v>Night</v>
      </c>
    </row>
    <row r="6667" spans="1:18" x14ac:dyDescent="0.35">
      <c r="A6667" t="s">
        <v>10427</v>
      </c>
      <c r="B6667" t="s">
        <v>10428</v>
      </c>
      <c r="C6667" t="s">
        <v>76</v>
      </c>
      <c r="D6667" t="s">
        <v>13</v>
      </c>
      <c r="E6667" s="1">
        <v>46074.25277777778</v>
      </c>
      <c r="F6667" s="1">
        <v>46074.669444444444</v>
      </c>
      <c r="G6667" t="s">
        <v>216</v>
      </c>
      <c r="H6667" t="s">
        <v>15</v>
      </c>
      <c r="I6667" t="s">
        <v>16</v>
      </c>
      <c r="J6667">
        <v>5</v>
      </c>
      <c r="K6667" t="str">
        <f>IF(tickets_dataset[[#This Row],[status]] = "Closed", "Yes","No")</f>
        <v>Yes</v>
      </c>
      <c r="L6667" s="2">
        <f t="shared" si="416"/>
        <v>9.9999999999417923</v>
      </c>
      <c r="M6667" t="str">
        <f t="shared" si="417"/>
        <v>No</v>
      </c>
      <c r="N6667" t="str">
        <f t="shared" si="418"/>
        <v>Feb</v>
      </c>
      <c r="O6667" s="2">
        <f t="shared" si="419"/>
        <v>0.41666666666424135</v>
      </c>
      <c r="P6667" t="str">
        <f>VLOOKUP(G6667,Agents!A:E,4,FALSE)</f>
        <v>Team5</v>
      </c>
      <c r="Q6667" t="str">
        <f>VLOOKUP(G6667,Agents!A:E,5,FALSE)</f>
        <v>Junior</v>
      </c>
      <c r="R6667" t="str">
        <f>VLOOKUP(G6667,Agents!A:E,2,FALSE)</f>
        <v>Evening</v>
      </c>
    </row>
    <row r="6668" spans="1:18" x14ac:dyDescent="0.35">
      <c r="A6668" t="s">
        <v>10429</v>
      </c>
      <c r="B6668" t="s">
        <v>5144</v>
      </c>
      <c r="C6668" t="s">
        <v>50</v>
      </c>
      <c r="D6668" t="s">
        <v>13</v>
      </c>
      <c r="E6668" s="1">
        <v>46075.730555555558</v>
      </c>
      <c r="F6668" s="1">
        <v>46077.147222222222</v>
      </c>
      <c r="G6668" t="s">
        <v>211</v>
      </c>
      <c r="H6668" t="s">
        <v>15</v>
      </c>
      <c r="I6668" t="s">
        <v>16</v>
      </c>
      <c r="J6668">
        <v>4</v>
      </c>
      <c r="K6668" t="str">
        <f>IF(tickets_dataset[[#This Row],[status]] = "Closed", "Yes","No")</f>
        <v>Yes</v>
      </c>
      <c r="L6668" s="2">
        <f t="shared" si="416"/>
        <v>33.999999999941792</v>
      </c>
      <c r="M6668" t="str">
        <f t="shared" si="417"/>
        <v>No</v>
      </c>
      <c r="N6668" t="str">
        <f t="shared" si="418"/>
        <v>Feb</v>
      </c>
      <c r="O6668" s="2">
        <f t="shared" si="419"/>
        <v>1.4166666666642413</v>
      </c>
      <c r="P6668" t="str">
        <f>VLOOKUP(G6668,Agents!A:E,4,FALSE)</f>
        <v>Team5</v>
      </c>
      <c r="Q6668" t="str">
        <f>VLOOKUP(G6668,Agents!A:E,5,FALSE)</f>
        <v>Senior</v>
      </c>
      <c r="R6668" t="str">
        <f>VLOOKUP(G6668,Agents!A:E,2,FALSE)</f>
        <v>Evening</v>
      </c>
    </row>
    <row r="6669" spans="1:18" x14ac:dyDescent="0.35">
      <c r="A6669" t="s">
        <v>10430</v>
      </c>
      <c r="B6669" t="s">
        <v>5568</v>
      </c>
      <c r="C6669" t="s">
        <v>12</v>
      </c>
      <c r="D6669" t="s">
        <v>38</v>
      </c>
      <c r="E6669" s="1">
        <v>46037.933333333334</v>
      </c>
      <c r="F6669" s="1">
        <v>46040.058333333334</v>
      </c>
      <c r="G6669" t="s">
        <v>19</v>
      </c>
      <c r="H6669" t="s">
        <v>15</v>
      </c>
      <c r="I6669" t="s">
        <v>16</v>
      </c>
      <c r="J6669">
        <v>2</v>
      </c>
      <c r="K6669" t="str">
        <f>IF(tickets_dataset[[#This Row],[status]] = "Closed", "Yes","No")</f>
        <v>Yes</v>
      </c>
      <c r="L6669" s="2">
        <f t="shared" si="416"/>
        <v>51</v>
      </c>
      <c r="M6669" t="str">
        <f t="shared" si="417"/>
        <v>Yes</v>
      </c>
      <c r="N6669" t="str">
        <f t="shared" si="418"/>
        <v>Jan</v>
      </c>
      <c r="O6669" s="2">
        <f t="shared" si="419"/>
        <v>2.125</v>
      </c>
      <c r="P6669" t="str">
        <f>VLOOKUP(G6669,Agents!A:E,4,FALSE)</f>
        <v>Team4</v>
      </c>
      <c r="Q6669" t="str">
        <f>VLOOKUP(G6669,Agents!A:E,5,FALSE)</f>
        <v>Senior</v>
      </c>
      <c r="R6669" t="str">
        <f>VLOOKUP(G6669,Agents!A:E,2,FALSE)</f>
        <v>Evening</v>
      </c>
    </row>
    <row r="6670" spans="1:18" x14ac:dyDescent="0.35">
      <c r="A6670" t="s">
        <v>10431</v>
      </c>
      <c r="B6670" t="s">
        <v>10432</v>
      </c>
      <c r="C6670" t="s">
        <v>50</v>
      </c>
      <c r="D6670" t="s">
        <v>13</v>
      </c>
      <c r="E6670" s="1">
        <v>46111.644444444442</v>
      </c>
      <c r="F6670" s="1">
        <v>46111.894444444442</v>
      </c>
      <c r="G6670" t="s">
        <v>149</v>
      </c>
      <c r="H6670" t="s">
        <v>15</v>
      </c>
      <c r="I6670" t="s">
        <v>16</v>
      </c>
      <c r="J6670">
        <v>3</v>
      </c>
      <c r="K6670" t="str">
        <f>IF(tickets_dataset[[#This Row],[status]] = "Closed", "Yes","No")</f>
        <v>Yes</v>
      </c>
      <c r="L6670" s="2">
        <f t="shared" si="416"/>
        <v>6</v>
      </c>
      <c r="M6670" t="str">
        <f t="shared" si="417"/>
        <v>No</v>
      </c>
      <c r="N6670" t="str">
        <f t="shared" si="418"/>
        <v>Mar</v>
      </c>
      <c r="O6670" s="2">
        <f t="shared" si="419"/>
        <v>0.25</v>
      </c>
      <c r="P6670" t="str">
        <f>VLOOKUP(G6670,Agents!A:E,4,FALSE)</f>
        <v>Team3</v>
      </c>
      <c r="Q6670" t="str">
        <f>VLOOKUP(G6670,Agents!A:E,5,FALSE)</f>
        <v>Mid</v>
      </c>
      <c r="R6670" t="str">
        <f>VLOOKUP(G6670,Agents!A:E,2,FALSE)</f>
        <v>Night</v>
      </c>
    </row>
    <row r="6671" spans="1:18" x14ac:dyDescent="0.35">
      <c r="A6671" t="s">
        <v>10433</v>
      </c>
      <c r="B6671" t="s">
        <v>7529</v>
      </c>
      <c r="C6671" t="s">
        <v>12</v>
      </c>
      <c r="D6671" t="s">
        <v>26</v>
      </c>
      <c r="E6671" s="1">
        <v>46034.461111111108</v>
      </c>
      <c r="F6671" s="1">
        <v>46035.961111111108</v>
      </c>
      <c r="G6671" t="s">
        <v>19</v>
      </c>
      <c r="H6671" t="s">
        <v>15</v>
      </c>
      <c r="I6671" t="s">
        <v>16</v>
      </c>
      <c r="J6671">
        <v>4</v>
      </c>
      <c r="K6671" t="str">
        <f>IF(tickets_dataset[[#This Row],[status]] = "Closed", "Yes","No")</f>
        <v>Yes</v>
      </c>
      <c r="L6671" s="2">
        <f t="shared" si="416"/>
        <v>36</v>
      </c>
      <c r="M6671" t="str">
        <f t="shared" si="417"/>
        <v>No</v>
      </c>
      <c r="N6671" t="str">
        <f t="shared" si="418"/>
        <v>Jan</v>
      </c>
      <c r="O6671" s="2">
        <f t="shared" si="419"/>
        <v>1.5</v>
      </c>
      <c r="P6671" t="str">
        <f>VLOOKUP(G6671,Agents!A:E,4,FALSE)</f>
        <v>Team4</v>
      </c>
      <c r="Q6671" t="str">
        <f>VLOOKUP(G6671,Agents!A:E,5,FALSE)</f>
        <v>Senior</v>
      </c>
      <c r="R6671" t="str">
        <f>VLOOKUP(G6671,Agents!A:E,2,FALSE)</f>
        <v>Evening</v>
      </c>
    </row>
    <row r="6672" spans="1:18" x14ac:dyDescent="0.35">
      <c r="A6672" t="s">
        <v>10434</v>
      </c>
      <c r="B6672" t="s">
        <v>438</v>
      </c>
      <c r="C6672" t="s">
        <v>22</v>
      </c>
      <c r="D6672" t="s">
        <v>26</v>
      </c>
      <c r="E6672" s="1">
        <v>46046.143055555556</v>
      </c>
      <c r="F6672" s="1">
        <v>46047.976388888892</v>
      </c>
      <c r="G6672" t="s">
        <v>86</v>
      </c>
      <c r="H6672" t="s">
        <v>15</v>
      </c>
      <c r="I6672" t="s">
        <v>16</v>
      </c>
      <c r="J6672">
        <v>4</v>
      </c>
      <c r="K6672" t="str">
        <f>IF(tickets_dataset[[#This Row],[status]] = "Closed", "Yes","No")</f>
        <v>Yes</v>
      </c>
      <c r="L6672" s="2">
        <f t="shared" si="416"/>
        <v>44.000000000058208</v>
      </c>
      <c r="M6672" t="str">
        <f t="shared" si="417"/>
        <v>No</v>
      </c>
      <c r="N6672" t="str">
        <f t="shared" si="418"/>
        <v>Jan</v>
      </c>
      <c r="O6672" s="2">
        <f t="shared" si="419"/>
        <v>1.8333333333357587</v>
      </c>
      <c r="P6672" t="str">
        <f>VLOOKUP(G6672,Agents!A:E,4,FALSE)</f>
        <v>Team1</v>
      </c>
      <c r="Q6672" t="str">
        <f>VLOOKUP(G6672,Agents!A:E,5,FALSE)</f>
        <v>Mid</v>
      </c>
      <c r="R6672" t="str">
        <f>VLOOKUP(G6672,Agents!A:E,2,FALSE)</f>
        <v>Morning</v>
      </c>
    </row>
    <row r="6673" spans="1:18" x14ac:dyDescent="0.35">
      <c r="A6673" t="s">
        <v>10435</v>
      </c>
      <c r="B6673" t="s">
        <v>8014</v>
      </c>
      <c r="C6673" t="s">
        <v>22</v>
      </c>
      <c r="D6673" t="s">
        <v>26</v>
      </c>
      <c r="E6673" s="1">
        <v>46039.986805555556</v>
      </c>
      <c r="F6673" s="1">
        <v>46041.77847222222</v>
      </c>
      <c r="G6673" t="s">
        <v>137</v>
      </c>
      <c r="H6673" t="s">
        <v>15</v>
      </c>
      <c r="I6673" t="s">
        <v>16</v>
      </c>
      <c r="J6673">
        <v>4</v>
      </c>
      <c r="K6673" t="str">
        <f>IF(tickets_dataset[[#This Row],[status]] = "Closed", "Yes","No")</f>
        <v>Yes</v>
      </c>
      <c r="L6673" s="2">
        <f t="shared" si="416"/>
        <v>42.999999999941792</v>
      </c>
      <c r="M6673" t="str">
        <f t="shared" si="417"/>
        <v>No</v>
      </c>
      <c r="N6673" t="str">
        <f t="shared" si="418"/>
        <v>Jan</v>
      </c>
      <c r="O6673" s="2">
        <f t="shared" si="419"/>
        <v>1.7916666666642413</v>
      </c>
      <c r="P6673" t="str">
        <f>VLOOKUP(G6673,Agents!A:E,4,FALSE)</f>
        <v>Team5</v>
      </c>
      <c r="Q6673" t="str">
        <f>VLOOKUP(G6673,Agents!A:E,5,FALSE)</f>
        <v>Senior</v>
      </c>
      <c r="R6673" t="str">
        <f>VLOOKUP(G6673,Agents!A:E,2,FALSE)</f>
        <v>Night</v>
      </c>
    </row>
    <row r="6674" spans="1:18" x14ac:dyDescent="0.35">
      <c r="A6674" t="s">
        <v>10436</v>
      </c>
      <c r="B6674" t="s">
        <v>1180</v>
      </c>
      <c r="C6674" t="s">
        <v>50</v>
      </c>
      <c r="D6674" t="s">
        <v>13</v>
      </c>
      <c r="E6674" s="1">
        <v>46084.116666666669</v>
      </c>
      <c r="F6674" s="1">
        <v>46084.991666666669</v>
      </c>
      <c r="G6674" t="s">
        <v>311</v>
      </c>
      <c r="H6674" t="s">
        <v>15</v>
      </c>
      <c r="I6674" t="s">
        <v>16</v>
      </c>
      <c r="J6674">
        <v>4</v>
      </c>
      <c r="K6674" t="str">
        <f>IF(tickets_dataset[[#This Row],[status]] = "Closed", "Yes","No")</f>
        <v>Yes</v>
      </c>
      <c r="L6674" s="2">
        <f t="shared" si="416"/>
        <v>21</v>
      </c>
      <c r="M6674" t="str">
        <f t="shared" si="417"/>
        <v>No</v>
      </c>
      <c r="N6674" t="str">
        <f t="shared" si="418"/>
        <v>Mar</v>
      </c>
      <c r="O6674" s="2">
        <f t="shared" si="419"/>
        <v>0.875</v>
      </c>
      <c r="P6674" t="str">
        <f>VLOOKUP(G6674,Agents!A:E,4,FALSE)</f>
        <v>Team5</v>
      </c>
      <c r="Q6674" t="str">
        <f>VLOOKUP(G6674,Agents!A:E,5,FALSE)</f>
        <v>Senior</v>
      </c>
      <c r="R6674" t="str">
        <f>VLOOKUP(G6674,Agents!A:E,2,FALSE)</f>
        <v>Evening</v>
      </c>
    </row>
    <row r="6675" spans="1:18" x14ac:dyDescent="0.35">
      <c r="A6675" t="s">
        <v>10437</v>
      </c>
      <c r="B6675" t="s">
        <v>1663</v>
      </c>
      <c r="C6675" t="s">
        <v>50</v>
      </c>
      <c r="D6675" t="s">
        <v>26</v>
      </c>
      <c r="E6675" s="1">
        <v>46028.515277777777</v>
      </c>
      <c r="F6675" s="1">
        <v>46029.515277777777</v>
      </c>
      <c r="G6675" t="s">
        <v>357</v>
      </c>
      <c r="H6675" t="s">
        <v>15</v>
      </c>
      <c r="I6675" t="s">
        <v>16</v>
      </c>
      <c r="J6675">
        <v>4</v>
      </c>
      <c r="K6675" t="str">
        <f>IF(tickets_dataset[[#This Row],[status]] = "Closed", "Yes","No")</f>
        <v>Yes</v>
      </c>
      <c r="L6675" s="2">
        <f t="shared" si="416"/>
        <v>24</v>
      </c>
      <c r="M6675" t="str">
        <f t="shared" si="417"/>
        <v>No</v>
      </c>
      <c r="N6675" t="str">
        <f t="shared" si="418"/>
        <v>Jan</v>
      </c>
      <c r="O6675" s="2">
        <f t="shared" si="419"/>
        <v>1</v>
      </c>
      <c r="P6675" t="str">
        <f>VLOOKUP(G6675,Agents!A:E,4,FALSE)</f>
        <v>Team1</v>
      </c>
      <c r="Q6675" t="str">
        <f>VLOOKUP(G6675,Agents!A:E,5,FALSE)</f>
        <v>Mid</v>
      </c>
      <c r="R6675" t="str">
        <f>VLOOKUP(G6675,Agents!A:E,2,FALSE)</f>
        <v>Morning</v>
      </c>
    </row>
    <row r="6676" spans="1:18" x14ac:dyDescent="0.35">
      <c r="A6676" t="s">
        <v>10438</v>
      </c>
      <c r="B6676" t="s">
        <v>2114</v>
      </c>
      <c r="C6676" t="s">
        <v>50</v>
      </c>
      <c r="D6676" t="s">
        <v>13</v>
      </c>
      <c r="E6676" s="1">
        <v>46024.504166666666</v>
      </c>
      <c r="F6676" s="1">
        <v>46026.17083333333</v>
      </c>
      <c r="G6676" t="s">
        <v>239</v>
      </c>
      <c r="H6676" t="s">
        <v>15</v>
      </c>
      <c r="I6676" t="s">
        <v>16</v>
      </c>
      <c r="J6676">
        <v>5</v>
      </c>
      <c r="K6676" t="str">
        <f>IF(tickets_dataset[[#This Row],[status]] = "Closed", "Yes","No")</f>
        <v>Yes</v>
      </c>
      <c r="L6676" s="2">
        <f t="shared" si="416"/>
        <v>39.999999999941792</v>
      </c>
      <c r="M6676" t="str">
        <f t="shared" si="417"/>
        <v>No</v>
      </c>
      <c r="N6676" t="str">
        <f t="shared" si="418"/>
        <v>Jan</v>
      </c>
      <c r="O6676" s="2">
        <f t="shared" si="419"/>
        <v>1.6666666666642413</v>
      </c>
      <c r="P6676" t="str">
        <f>VLOOKUP(G6676,Agents!A:E,4,FALSE)</f>
        <v>Team1</v>
      </c>
      <c r="Q6676" t="str">
        <f>VLOOKUP(G6676,Agents!A:E,5,FALSE)</f>
        <v>Senior</v>
      </c>
      <c r="R6676" t="str">
        <f>VLOOKUP(G6676,Agents!A:E,2,FALSE)</f>
        <v>Evening</v>
      </c>
    </row>
    <row r="6677" spans="1:18" x14ac:dyDescent="0.35">
      <c r="A6677" t="s">
        <v>10439</v>
      </c>
      <c r="B6677" t="s">
        <v>5525</v>
      </c>
      <c r="C6677" t="s">
        <v>50</v>
      </c>
      <c r="D6677" t="s">
        <v>13</v>
      </c>
      <c r="E6677" s="1">
        <v>46050.902083333334</v>
      </c>
      <c r="F6677" s="1">
        <v>46051.152083333334</v>
      </c>
      <c r="G6677" t="s">
        <v>234</v>
      </c>
      <c r="H6677" t="s">
        <v>15</v>
      </c>
      <c r="I6677" t="s">
        <v>16</v>
      </c>
      <c r="J6677">
        <v>3</v>
      </c>
      <c r="K6677" t="str">
        <f>IF(tickets_dataset[[#This Row],[status]] = "Closed", "Yes","No")</f>
        <v>Yes</v>
      </c>
      <c r="L6677" s="2">
        <f t="shared" si="416"/>
        <v>6</v>
      </c>
      <c r="M6677" t="str">
        <f t="shared" si="417"/>
        <v>No</v>
      </c>
      <c r="N6677" t="str">
        <f t="shared" si="418"/>
        <v>Jan</v>
      </c>
      <c r="O6677" s="2">
        <f t="shared" si="419"/>
        <v>0.25</v>
      </c>
      <c r="P6677" t="str">
        <f>VLOOKUP(G6677,Agents!A:E,4,FALSE)</f>
        <v>Team5</v>
      </c>
      <c r="Q6677" t="str">
        <f>VLOOKUP(G6677,Agents!A:E,5,FALSE)</f>
        <v>Senior</v>
      </c>
      <c r="R6677" t="str">
        <f>VLOOKUP(G6677,Agents!A:E,2,FALSE)</f>
        <v>Night</v>
      </c>
    </row>
    <row r="6678" spans="1:18" x14ac:dyDescent="0.35">
      <c r="A6678" t="s">
        <v>10440</v>
      </c>
      <c r="B6678" t="s">
        <v>4345</v>
      </c>
      <c r="C6678" t="s">
        <v>76</v>
      </c>
      <c r="D6678" t="s">
        <v>38</v>
      </c>
      <c r="E6678" s="1">
        <v>46086.276388888888</v>
      </c>
      <c r="F6678" s="1">
        <v>46086.984722222223</v>
      </c>
      <c r="G6678" t="s">
        <v>23</v>
      </c>
      <c r="H6678" t="s">
        <v>15</v>
      </c>
      <c r="I6678" t="s">
        <v>16</v>
      </c>
      <c r="J6678">
        <v>5</v>
      </c>
      <c r="K6678" t="str">
        <f>IF(tickets_dataset[[#This Row],[status]] = "Closed", "Yes","No")</f>
        <v>Yes</v>
      </c>
      <c r="L6678" s="2">
        <f t="shared" si="416"/>
        <v>17.000000000058208</v>
      </c>
      <c r="M6678" t="str">
        <f t="shared" si="417"/>
        <v>No</v>
      </c>
      <c r="N6678" t="str">
        <f t="shared" si="418"/>
        <v>Mar</v>
      </c>
      <c r="O6678" s="2">
        <f t="shared" si="419"/>
        <v>0.70833333333575865</v>
      </c>
      <c r="P6678" t="str">
        <f>VLOOKUP(G6678,Agents!A:E,4,FALSE)</f>
        <v>Team3</v>
      </c>
      <c r="Q6678" t="str">
        <f>VLOOKUP(G6678,Agents!A:E,5,FALSE)</f>
        <v>Senior</v>
      </c>
      <c r="R6678" t="str">
        <f>VLOOKUP(G6678,Agents!A:E,2,FALSE)</f>
        <v>Evening</v>
      </c>
    </row>
    <row r="6679" spans="1:18" x14ac:dyDescent="0.35">
      <c r="A6679" t="s">
        <v>10441</v>
      </c>
      <c r="B6679" t="s">
        <v>10442</v>
      </c>
      <c r="C6679" t="s">
        <v>12</v>
      </c>
      <c r="D6679" t="s">
        <v>38</v>
      </c>
      <c r="E6679" s="1">
        <v>46089.029861111114</v>
      </c>
      <c r="F6679" s="1">
        <v>46092.029861111114</v>
      </c>
      <c r="G6679" t="s">
        <v>31</v>
      </c>
      <c r="H6679" t="s">
        <v>15</v>
      </c>
      <c r="I6679" t="s">
        <v>16</v>
      </c>
      <c r="J6679">
        <v>4</v>
      </c>
      <c r="K6679" t="str">
        <f>IF(tickets_dataset[[#This Row],[status]] = "Closed", "Yes","No")</f>
        <v>Yes</v>
      </c>
      <c r="L6679" s="2">
        <f t="shared" si="416"/>
        <v>72</v>
      </c>
      <c r="M6679" t="str">
        <f t="shared" si="417"/>
        <v>Yes</v>
      </c>
      <c r="N6679" t="str">
        <f t="shared" si="418"/>
        <v>Mar</v>
      </c>
      <c r="O6679" s="2">
        <f t="shared" si="419"/>
        <v>3</v>
      </c>
      <c r="P6679" t="str">
        <f>VLOOKUP(G6679,Agents!A:E,4,FALSE)</f>
        <v>Team5</v>
      </c>
      <c r="Q6679" t="str">
        <f>VLOOKUP(G6679,Agents!A:E,5,FALSE)</f>
        <v>Senior</v>
      </c>
      <c r="R6679" t="str">
        <f>VLOOKUP(G6679,Agents!A:E,2,FALSE)</f>
        <v>Evening</v>
      </c>
    </row>
    <row r="6680" spans="1:18" x14ac:dyDescent="0.35">
      <c r="A6680" t="s">
        <v>10443</v>
      </c>
      <c r="B6680" t="s">
        <v>1304</v>
      </c>
      <c r="C6680" t="s">
        <v>34</v>
      </c>
      <c r="D6680" t="s">
        <v>26</v>
      </c>
      <c r="E6680" s="1">
        <v>46110.365972222222</v>
      </c>
      <c r="F6680" s="1">
        <v>46113.032638888886</v>
      </c>
      <c r="G6680" t="s">
        <v>53</v>
      </c>
      <c r="H6680" t="s">
        <v>15</v>
      </c>
      <c r="I6680" t="s">
        <v>16</v>
      </c>
      <c r="J6680">
        <v>5</v>
      </c>
      <c r="K6680" t="str">
        <f>IF(tickets_dataset[[#This Row],[status]] = "Closed", "Yes","No")</f>
        <v>Yes</v>
      </c>
      <c r="L6680" s="2">
        <f t="shared" si="416"/>
        <v>63.999999999941792</v>
      </c>
      <c r="M6680" t="str">
        <f t="shared" si="417"/>
        <v>Yes</v>
      </c>
      <c r="N6680" t="str">
        <f t="shared" si="418"/>
        <v>Mar</v>
      </c>
      <c r="O6680" s="2">
        <f t="shared" si="419"/>
        <v>2.6666666666642413</v>
      </c>
      <c r="P6680" t="str">
        <f>VLOOKUP(G6680,Agents!A:E,4,FALSE)</f>
        <v>Team1</v>
      </c>
      <c r="Q6680" t="str">
        <f>VLOOKUP(G6680,Agents!A:E,5,FALSE)</f>
        <v>Junior</v>
      </c>
      <c r="R6680" t="str">
        <f>VLOOKUP(G6680,Agents!A:E,2,FALSE)</f>
        <v>Night</v>
      </c>
    </row>
    <row r="6681" spans="1:18" x14ac:dyDescent="0.35">
      <c r="A6681" t="s">
        <v>10444</v>
      </c>
      <c r="B6681" t="s">
        <v>3465</v>
      </c>
      <c r="C6681" t="s">
        <v>12</v>
      </c>
      <c r="D6681" t="s">
        <v>26</v>
      </c>
      <c r="E6681" s="1">
        <v>46102.497916666667</v>
      </c>
      <c r="F6681" s="1">
        <v>46103.164583333331</v>
      </c>
      <c r="G6681" t="s">
        <v>31</v>
      </c>
      <c r="H6681" t="s">
        <v>15</v>
      </c>
      <c r="I6681" t="s">
        <v>16</v>
      </c>
      <c r="J6681">
        <v>4</v>
      </c>
      <c r="K6681" t="str">
        <f>IF(tickets_dataset[[#This Row],[status]] = "Closed", "Yes","No")</f>
        <v>Yes</v>
      </c>
      <c r="L6681" s="2">
        <f t="shared" si="416"/>
        <v>15.999999999941792</v>
      </c>
      <c r="M6681" t="str">
        <f t="shared" si="417"/>
        <v>No</v>
      </c>
      <c r="N6681" t="str">
        <f t="shared" si="418"/>
        <v>Mar</v>
      </c>
      <c r="O6681" s="2">
        <f t="shared" si="419"/>
        <v>0.66666666666424135</v>
      </c>
      <c r="P6681" t="str">
        <f>VLOOKUP(G6681,Agents!A:E,4,FALSE)</f>
        <v>Team5</v>
      </c>
      <c r="Q6681" t="str">
        <f>VLOOKUP(G6681,Agents!A:E,5,FALSE)</f>
        <v>Senior</v>
      </c>
      <c r="R6681" t="str">
        <f>VLOOKUP(G6681,Agents!A:E,2,FALSE)</f>
        <v>Evening</v>
      </c>
    </row>
    <row r="6682" spans="1:18" x14ac:dyDescent="0.35">
      <c r="A6682" t="s">
        <v>10445</v>
      </c>
      <c r="B6682" t="s">
        <v>9380</v>
      </c>
      <c r="C6682" t="s">
        <v>50</v>
      </c>
      <c r="D6682" t="s">
        <v>13</v>
      </c>
      <c r="E6682" s="1">
        <v>46109.011805555558</v>
      </c>
      <c r="F6682" s="1">
        <v>46109.511805555558</v>
      </c>
      <c r="G6682" t="s">
        <v>167</v>
      </c>
      <c r="H6682" t="s">
        <v>15</v>
      </c>
      <c r="I6682" t="s">
        <v>16</v>
      </c>
      <c r="J6682">
        <v>4</v>
      </c>
      <c r="K6682" t="str">
        <f>IF(tickets_dataset[[#This Row],[status]] = "Closed", "Yes","No")</f>
        <v>Yes</v>
      </c>
      <c r="L6682" s="2">
        <f t="shared" si="416"/>
        <v>12</v>
      </c>
      <c r="M6682" t="str">
        <f t="shared" si="417"/>
        <v>No</v>
      </c>
      <c r="N6682" t="str">
        <f t="shared" si="418"/>
        <v>Mar</v>
      </c>
      <c r="O6682" s="2">
        <f t="shared" si="419"/>
        <v>0.5</v>
      </c>
      <c r="P6682" t="str">
        <f>VLOOKUP(G6682,Agents!A:E,4,FALSE)</f>
        <v>Team3</v>
      </c>
      <c r="Q6682" t="str">
        <f>VLOOKUP(G6682,Agents!A:E,5,FALSE)</f>
        <v>Mid</v>
      </c>
      <c r="R6682" t="str">
        <f>VLOOKUP(G6682,Agents!A:E,2,FALSE)</f>
        <v>Evening</v>
      </c>
    </row>
    <row r="6683" spans="1:18" x14ac:dyDescent="0.35">
      <c r="A6683" t="s">
        <v>10446</v>
      </c>
      <c r="B6683" t="s">
        <v>9517</v>
      </c>
      <c r="C6683" t="s">
        <v>76</v>
      </c>
      <c r="D6683" t="s">
        <v>13</v>
      </c>
      <c r="E6683" s="1">
        <v>46111.831944444442</v>
      </c>
      <c r="F6683" s="1">
        <v>46112.206944444442</v>
      </c>
      <c r="G6683" t="s">
        <v>422</v>
      </c>
      <c r="H6683" t="s">
        <v>15</v>
      </c>
      <c r="I6683" t="s">
        <v>16</v>
      </c>
      <c r="J6683">
        <v>3</v>
      </c>
      <c r="K6683" t="str">
        <f>IF(tickets_dataset[[#This Row],[status]] = "Closed", "Yes","No")</f>
        <v>Yes</v>
      </c>
      <c r="L6683" s="2">
        <f t="shared" si="416"/>
        <v>9</v>
      </c>
      <c r="M6683" t="str">
        <f t="shared" si="417"/>
        <v>No</v>
      </c>
      <c r="N6683" t="str">
        <f t="shared" si="418"/>
        <v>Mar</v>
      </c>
      <c r="O6683" s="2">
        <f t="shared" si="419"/>
        <v>0.375</v>
      </c>
      <c r="P6683" t="str">
        <f>VLOOKUP(G6683,Agents!A:E,4,FALSE)</f>
        <v>Team5</v>
      </c>
      <c r="Q6683" t="str">
        <f>VLOOKUP(G6683,Agents!A:E,5,FALSE)</f>
        <v>Mid</v>
      </c>
      <c r="R6683" t="str">
        <f>VLOOKUP(G6683,Agents!A:E,2,FALSE)</f>
        <v>Evening</v>
      </c>
    </row>
    <row r="6684" spans="1:18" x14ac:dyDescent="0.35">
      <c r="A6684" t="s">
        <v>10447</v>
      </c>
      <c r="B6684" t="s">
        <v>10448</v>
      </c>
      <c r="C6684" t="s">
        <v>50</v>
      </c>
      <c r="D6684" t="s">
        <v>26</v>
      </c>
      <c r="E6684" s="1">
        <v>46036.405555555553</v>
      </c>
      <c r="F6684" s="1">
        <v>46039.072222222225</v>
      </c>
      <c r="G6684" t="s">
        <v>282</v>
      </c>
      <c r="H6684" t="s">
        <v>15</v>
      </c>
      <c r="I6684" t="s">
        <v>16</v>
      </c>
      <c r="J6684">
        <v>4</v>
      </c>
      <c r="K6684" t="str">
        <f>IF(tickets_dataset[[#This Row],[status]] = "Closed", "Yes","No")</f>
        <v>Yes</v>
      </c>
      <c r="L6684" s="2">
        <f t="shared" si="416"/>
        <v>64.000000000116415</v>
      </c>
      <c r="M6684" t="str">
        <f t="shared" si="417"/>
        <v>Yes</v>
      </c>
      <c r="N6684" t="str">
        <f t="shared" si="418"/>
        <v>Jan</v>
      </c>
      <c r="O6684" s="2">
        <f t="shared" si="419"/>
        <v>2.6666666666715173</v>
      </c>
      <c r="P6684" t="str">
        <f>VLOOKUP(G6684,Agents!A:E,4,FALSE)</f>
        <v>Team4</v>
      </c>
      <c r="Q6684" t="str">
        <f>VLOOKUP(G6684,Agents!A:E,5,FALSE)</f>
        <v>Mid</v>
      </c>
      <c r="R6684" t="str">
        <f>VLOOKUP(G6684,Agents!A:E,2,FALSE)</f>
        <v>Morning</v>
      </c>
    </row>
    <row r="6685" spans="1:18" x14ac:dyDescent="0.35">
      <c r="A6685" t="s">
        <v>10449</v>
      </c>
      <c r="B6685" t="s">
        <v>9055</v>
      </c>
      <c r="C6685" t="s">
        <v>34</v>
      </c>
      <c r="D6685" t="s">
        <v>13</v>
      </c>
      <c r="E6685" s="1">
        <v>46104.498611111114</v>
      </c>
      <c r="F6685" s="1">
        <v>46105.873611111114</v>
      </c>
      <c r="G6685" t="s">
        <v>35</v>
      </c>
      <c r="H6685" t="s">
        <v>15</v>
      </c>
      <c r="I6685" t="s">
        <v>16</v>
      </c>
      <c r="J6685">
        <v>4</v>
      </c>
      <c r="K6685" t="str">
        <f>IF(tickets_dataset[[#This Row],[status]] = "Closed", "Yes","No")</f>
        <v>Yes</v>
      </c>
      <c r="L6685" s="2">
        <f t="shared" si="416"/>
        <v>33</v>
      </c>
      <c r="M6685" t="str">
        <f t="shared" si="417"/>
        <v>No</v>
      </c>
      <c r="N6685" t="str">
        <f t="shared" si="418"/>
        <v>Mar</v>
      </c>
      <c r="O6685" s="2">
        <f t="shared" si="419"/>
        <v>1.375</v>
      </c>
      <c r="P6685" t="str">
        <f>VLOOKUP(G6685,Agents!A:E,4,FALSE)</f>
        <v>Team1</v>
      </c>
      <c r="Q6685" t="str">
        <f>VLOOKUP(G6685,Agents!A:E,5,FALSE)</f>
        <v>Senior</v>
      </c>
      <c r="R6685" t="str">
        <f>VLOOKUP(G6685,Agents!A:E,2,FALSE)</f>
        <v>Evening</v>
      </c>
    </row>
    <row r="6686" spans="1:18" x14ac:dyDescent="0.35">
      <c r="A6686" t="s">
        <v>10450</v>
      </c>
      <c r="B6686" t="s">
        <v>5092</v>
      </c>
      <c r="C6686" t="s">
        <v>22</v>
      </c>
      <c r="D6686" t="s">
        <v>13</v>
      </c>
      <c r="E6686" s="1">
        <v>46092.9</v>
      </c>
      <c r="F6686" s="1">
        <v>46093.48333333333</v>
      </c>
      <c r="G6686" t="s">
        <v>14</v>
      </c>
      <c r="H6686" t="s">
        <v>15</v>
      </c>
      <c r="I6686" t="s">
        <v>16</v>
      </c>
      <c r="J6686">
        <v>4</v>
      </c>
      <c r="K6686" t="str">
        <f>IF(tickets_dataset[[#This Row],[status]] = "Closed", "Yes","No")</f>
        <v>Yes</v>
      </c>
      <c r="L6686" s="2">
        <f t="shared" si="416"/>
        <v>13.999999999883585</v>
      </c>
      <c r="M6686" t="str">
        <f t="shared" si="417"/>
        <v>No</v>
      </c>
      <c r="N6686" t="str">
        <f t="shared" si="418"/>
        <v>Mar</v>
      </c>
      <c r="O6686" s="2">
        <f t="shared" si="419"/>
        <v>0.58333333332848269</v>
      </c>
      <c r="P6686" t="str">
        <f>VLOOKUP(G6686,Agents!A:E,4,FALSE)</f>
        <v>Team1</v>
      </c>
      <c r="Q6686" t="str">
        <f>VLOOKUP(G6686,Agents!A:E,5,FALSE)</f>
        <v>Senior</v>
      </c>
      <c r="R6686" t="str">
        <f>VLOOKUP(G6686,Agents!A:E,2,FALSE)</f>
        <v>Morning</v>
      </c>
    </row>
    <row r="6687" spans="1:18" x14ac:dyDescent="0.35">
      <c r="A6687" t="s">
        <v>10451</v>
      </c>
      <c r="B6687" t="s">
        <v>1669</v>
      </c>
      <c r="C6687" t="s">
        <v>50</v>
      </c>
      <c r="D6687" t="s">
        <v>13</v>
      </c>
      <c r="E6687" s="1">
        <v>46050.631249999999</v>
      </c>
      <c r="F6687" s="1">
        <v>46052.17291666667</v>
      </c>
      <c r="G6687" t="s">
        <v>128</v>
      </c>
      <c r="H6687" t="s">
        <v>15</v>
      </c>
      <c r="I6687" t="s">
        <v>16</v>
      </c>
      <c r="J6687">
        <v>4</v>
      </c>
      <c r="K6687" t="str">
        <f>IF(tickets_dataset[[#This Row],[status]] = "Closed", "Yes","No")</f>
        <v>Yes</v>
      </c>
      <c r="L6687" s="2">
        <f t="shared" si="416"/>
        <v>37.000000000116415</v>
      </c>
      <c r="M6687" t="str">
        <f t="shared" si="417"/>
        <v>No</v>
      </c>
      <c r="N6687" t="str">
        <f t="shared" si="418"/>
        <v>Jan</v>
      </c>
      <c r="O6687" s="2">
        <f t="shared" si="419"/>
        <v>1.5416666666715173</v>
      </c>
      <c r="P6687" t="str">
        <f>VLOOKUP(G6687,Agents!A:E,4,FALSE)</f>
        <v>Team4</v>
      </c>
      <c r="Q6687" t="str">
        <f>VLOOKUP(G6687,Agents!A:E,5,FALSE)</f>
        <v>Mid</v>
      </c>
      <c r="R6687" t="str">
        <f>VLOOKUP(G6687,Agents!A:E,2,FALSE)</f>
        <v>Night</v>
      </c>
    </row>
    <row r="6688" spans="1:18" x14ac:dyDescent="0.35">
      <c r="A6688" t="s">
        <v>10452</v>
      </c>
      <c r="B6688" t="s">
        <v>5639</v>
      </c>
      <c r="C6688" t="s">
        <v>34</v>
      </c>
      <c r="D6688" t="s">
        <v>13</v>
      </c>
      <c r="E6688" s="1">
        <v>46073.022916666669</v>
      </c>
      <c r="F6688" s="1">
        <v>46073.106249999997</v>
      </c>
      <c r="G6688" t="s">
        <v>42</v>
      </c>
      <c r="H6688" t="s">
        <v>15</v>
      </c>
      <c r="I6688" t="s">
        <v>16</v>
      </c>
      <c r="J6688">
        <v>4</v>
      </c>
      <c r="K6688" t="str">
        <f>IF(tickets_dataset[[#This Row],[status]] = "Closed", "Yes","No")</f>
        <v>Yes</v>
      </c>
      <c r="L6688" s="2">
        <f t="shared" si="416"/>
        <v>1.9999999998835847</v>
      </c>
      <c r="M6688" t="str">
        <f t="shared" si="417"/>
        <v>No</v>
      </c>
      <c r="N6688" t="str">
        <f t="shared" si="418"/>
        <v>Feb</v>
      </c>
      <c r="O6688" s="2">
        <f t="shared" si="419"/>
        <v>8.3333333328482695E-2</v>
      </c>
      <c r="P6688" t="str">
        <f>VLOOKUP(G6688,Agents!A:E,4,FALSE)</f>
        <v>Team2</v>
      </c>
      <c r="Q6688" t="str">
        <f>VLOOKUP(G6688,Agents!A:E,5,FALSE)</f>
        <v>Junior</v>
      </c>
      <c r="R6688" t="str">
        <f>VLOOKUP(G6688,Agents!A:E,2,FALSE)</f>
        <v>Night</v>
      </c>
    </row>
    <row r="6689" spans="1:18" x14ac:dyDescent="0.35">
      <c r="A6689" t="s">
        <v>10453</v>
      </c>
      <c r="B6689" t="s">
        <v>1810</v>
      </c>
      <c r="C6689" t="s">
        <v>76</v>
      </c>
      <c r="D6689" t="s">
        <v>13</v>
      </c>
      <c r="E6689" s="1">
        <v>46038.859027777777</v>
      </c>
      <c r="F6689" s="1">
        <v>46039.192361111112</v>
      </c>
      <c r="G6689" t="s">
        <v>234</v>
      </c>
      <c r="H6689" t="s">
        <v>15</v>
      </c>
      <c r="I6689" t="s">
        <v>16</v>
      </c>
      <c r="J6689">
        <v>4</v>
      </c>
      <c r="K6689" t="str">
        <f>IF(tickets_dataset[[#This Row],[status]] = "Closed", "Yes","No")</f>
        <v>Yes</v>
      </c>
      <c r="L6689" s="2">
        <f t="shared" si="416"/>
        <v>8.0000000000582077</v>
      </c>
      <c r="M6689" t="str">
        <f t="shared" si="417"/>
        <v>No</v>
      </c>
      <c r="N6689" t="str">
        <f t="shared" si="418"/>
        <v>Jan</v>
      </c>
      <c r="O6689" s="2">
        <f t="shared" si="419"/>
        <v>0.33333333333575865</v>
      </c>
      <c r="P6689" t="str">
        <f>VLOOKUP(G6689,Agents!A:E,4,FALSE)</f>
        <v>Team5</v>
      </c>
      <c r="Q6689" t="str">
        <f>VLOOKUP(G6689,Agents!A:E,5,FALSE)</f>
        <v>Senior</v>
      </c>
      <c r="R6689" t="str">
        <f>VLOOKUP(G6689,Agents!A:E,2,FALSE)</f>
        <v>Night</v>
      </c>
    </row>
    <row r="6690" spans="1:18" x14ac:dyDescent="0.35">
      <c r="A6690" t="s">
        <v>10454</v>
      </c>
      <c r="B6690" t="s">
        <v>2051</v>
      </c>
      <c r="C6690" t="s">
        <v>34</v>
      </c>
      <c r="D6690" t="s">
        <v>26</v>
      </c>
      <c r="E6690" s="1">
        <v>46099.454861111109</v>
      </c>
      <c r="F6690" s="1">
        <v>46099.746527777781</v>
      </c>
      <c r="G6690" t="s">
        <v>67</v>
      </c>
      <c r="H6690" t="s">
        <v>15</v>
      </c>
      <c r="I6690" t="s">
        <v>16</v>
      </c>
      <c r="J6690">
        <v>3</v>
      </c>
      <c r="K6690" t="str">
        <f>IF(tickets_dataset[[#This Row],[status]] = "Closed", "Yes","No")</f>
        <v>Yes</v>
      </c>
      <c r="L6690" s="2">
        <f t="shared" si="416"/>
        <v>7.0000000001164153</v>
      </c>
      <c r="M6690" t="str">
        <f t="shared" si="417"/>
        <v>No</v>
      </c>
      <c r="N6690" t="str">
        <f t="shared" si="418"/>
        <v>Mar</v>
      </c>
      <c r="O6690" s="2">
        <f t="shared" si="419"/>
        <v>0.29166666667151731</v>
      </c>
      <c r="P6690" t="str">
        <f>VLOOKUP(G6690,Agents!A:E,4,FALSE)</f>
        <v>Team5</v>
      </c>
      <c r="Q6690" t="str">
        <f>VLOOKUP(G6690,Agents!A:E,5,FALSE)</f>
        <v>Junior</v>
      </c>
      <c r="R6690" t="str">
        <f>VLOOKUP(G6690,Agents!A:E,2,FALSE)</f>
        <v>Evening</v>
      </c>
    </row>
    <row r="6691" spans="1:18" x14ac:dyDescent="0.35">
      <c r="A6691" t="s">
        <v>10455</v>
      </c>
      <c r="B6691" t="s">
        <v>1784</v>
      </c>
      <c r="C6691" t="s">
        <v>12</v>
      </c>
      <c r="D6691" t="s">
        <v>13</v>
      </c>
      <c r="E6691" s="1">
        <v>46056.816666666666</v>
      </c>
      <c r="F6691" s="1">
        <v>46058.691666666666</v>
      </c>
      <c r="G6691" t="s">
        <v>183</v>
      </c>
      <c r="H6691" t="s">
        <v>132</v>
      </c>
      <c r="I6691" t="s">
        <v>16</v>
      </c>
      <c r="J6691">
        <v>3</v>
      </c>
      <c r="K6691" t="str">
        <f>IF(tickets_dataset[[#This Row],[status]] = "Closed", "Yes","No")</f>
        <v>No</v>
      </c>
      <c r="L6691" s="2">
        <f t="shared" si="416"/>
        <v>45</v>
      </c>
      <c r="M6691" t="str">
        <f t="shared" si="417"/>
        <v>No</v>
      </c>
      <c r="N6691" t="str">
        <f t="shared" si="418"/>
        <v>Feb</v>
      </c>
      <c r="O6691" s="2">
        <f t="shared" si="419"/>
        <v>1.875</v>
      </c>
      <c r="P6691" t="str">
        <f>VLOOKUP(G6691,Agents!A:E,4,FALSE)</f>
        <v>Team3</v>
      </c>
      <c r="Q6691" t="str">
        <f>VLOOKUP(G6691,Agents!A:E,5,FALSE)</f>
        <v>Senior</v>
      </c>
      <c r="R6691" t="str">
        <f>VLOOKUP(G6691,Agents!A:E,2,FALSE)</f>
        <v>Night</v>
      </c>
    </row>
    <row r="6692" spans="1:18" x14ac:dyDescent="0.35">
      <c r="A6692" t="s">
        <v>10456</v>
      </c>
      <c r="B6692" t="s">
        <v>890</v>
      </c>
      <c r="C6692" t="s">
        <v>34</v>
      </c>
      <c r="D6692" t="s">
        <v>38</v>
      </c>
      <c r="E6692" s="1">
        <v>46082.229166666664</v>
      </c>
      <c r="F6692" s="1">
        <v>46084.270833333336</v>
      </c>
      <c r="G6692" t="s">
        <v>344</v>
      </c>
      <c r="H6692" t="s">
        <v>15</v>
      </c>
      <c r="I6692" t="s">
        <v>16</v>
      </c>
      <c r="J6692">
        <v>5</v>
      </c>
      <c r="K6692" t="str">
        <f>IF(tickets_dataset[[#This Row],[status]] = "Closed", "Yes","No")</f>
        <v>Yes</v>
      </c>
      <c r="L6692" s="2">
        <f t="shared" si="416"/>
        <v>49.000000000116415</v>
      </c>
      <c r="M6692" t="str">
        <f t="shared" si="417"/>
        <v>Yes</v>
      </c>
      <c r="N6692" t="str">
        <f t="shared" si="418"/>
        <v>Mar</v>
      </c>
      <c r="O6692" s="2">
        <f t="shared" si="419"/>
        <v>2.0416666666715173</v>
      </c>
      <c r="P6692" t="str">
        <f>VLOOKUP(G6692,Agents!A:E,4,FALSE)</f>
        <v>Team4</v>
      </c>
      <c r="Q6692" t="str">
        <f>VLOOKUP(G6692,Agents!A:E,5,FALSE)</f>
        <v>Senior</v>
      </c>
      <c r="R6692" t="str">
        <f>VLOOKUP(G6692,Agents!A:E,2,FALSE)</f>
        <v>Night</v>
      </c>
    </row>
    <row r="6693" spans="1:18" x14ac:dyDescent="0.35">
      <c r="A6693" t="s">
        <v>10457</v>
      </c>
      <c r="B6693" t="s">
        <v>6500</v>
      </c>
      <c r="C6693" t="s">
        <v>50</v>
      </c>
      <c r="D6693" t="s">
        <v>38</v>
      </c>
      <c r="E6693" s="1">
        <v>46057.354861111111</v>
      </c>
      <c r="F6693" s="1">
        <v>46059.188194444447</v>
      </c>
      <c r="G6693" t="s">
        <v>239</v>
      </c>
      <c r="H6693" t="s">
        <v>15</v>
      </c>
      <c r="I6693" t="s">
        <v>16</v>
      </c>
      <c r="J6693">
        <v>3</v>
      </c>
      <c r="K6693" t="str">
        <f>IF(tickets_dataset[[#This Row],[status]] = "Closed", "Yes","No")</f>
        <v>Yes</v>
      </c>
      <c r="L6693" s="2">
        <f t="shared" si="416"/>
        <v>44.000000000058208</v>
      </c>
      <c r="M6693" t="str">
        <f t="shared" si="417"/>
        <v>No</v>
      </c>
      <c r="N6693" t="str">
        <f t="shared" si="418"/>
        <v>Feb</v>
      </c>
      <c r="O6693" s="2">
        <f t="shared" si="419"/>
        <v>1.8333333333357587</v>
      </c>
      <c r="P6693" t="str">
        <f>VLOOKUP(G6693,Agents!A:E,4,FALSE)</f>
        <v>Team1</v>
      </c>
      <c r="Q6693" t="str">
        <f>VLOOKUP(G6693,Agents!A:E,5,FALSE)</f>
        <v>Senior</v>
      </c>
      <c r="R6693" t="str">
        <f>VLOOKUP(G6693,Agents!A:E,2,FALSE)</f>
        <v>Evening</v>
      </c>
    </row>
    <row r="6694" spans="1:18" x14ac:dyDescent="0.35">
      <c r="A6694" t="s">
        <v>10458</v>
      </c>
      <c r="B6694" t="s">
        <v>2971</v>
      </c>
      <c r="C6694" t="s">
        <v>76</v>
      </c>
      <c r="D6694" t="s">
        <v>38</v>
      </c>
      <c r="E6694" s="1">
        <v>46068.067361111112</v>
      </c>
      <c r="F6694" s="1">
        <v>46071.400694444441</v>
      </c>
      <c r="G6694" t="s">
        <v>103</v>
      </c>
      <c r="H6694" t="s">
        <v>15</v>
      </c>
      <c r="I6694" t="s">
        <v>16</v>
      </c>
      <c r="J6694">
        <v>4</v>
      </c>
      <c r="K6694" t="str">
        <f>IF(tickets_dataset[[#This Row],[status]] = "Closed", "Yes","No")</f>
        <v>Yes</v>
      </c>
      <c r="L6694" s="2">
        <f t="shared" si="416"/>
        <v>79.999999999883585</v>
      </c>
      <c r="M6694" t="str">
        <f t="shared" si="417"/>
        <v>Yes</v>
      </c>
      <c r="N6694" t="str">
        <f t="shared" si="418"/>
        <v>Feb</v>
      </c>
      <c r="O6694" s="2">
        <f t="shared" si="419"/>
        <v>3.3333333333284827</v>
      </c>
      <c r="P6694" t="str">
        <f>VLOOKUP(G6694,Agents!A:E,4,FALSE)</f>
        <v>Team4</v>
      </c>
      <c r="Q6694" t="str">
        <f>VLOOKUP(G6694,Agents!A:E,5,FALSE)</f>
        <v>Senior</v>
      </c>
      <c r="R6694" t="str">
        <f>VLOOKUP(G6694,Agents!A:E,2,FALSE)</f>
        <v>Night</v>
      </c>
    </row>
    <row r="6695" spans="1:18" x14ac:dyDescent="0.35">
      <c r="A6695" t="s">
        <v>10459</v>
      </c>
      <c r="B6695" t="s">
        <v>1306</v>
      </c>
      <c r="C6695" t="s">
        <v>50</v>
      </c>
      <c r="D6695" t="s">
        <v>38</v>
      </c>
      <c r="E6695" s="1">
        <v>46057.915972222225</v>
      </c>
      <c r="F6695" s="1">
        <v>46060.540972222225</v>
      </c>
      <c r="G6695" t="s">
        <v>31</v>
      </c>
      <c r="H6695" t="s">
        <v>15</v>
      </c>
      <c r="I6695" t="s">
        <v>16</v>
      </c>
      <c r="J6695">
        <v>4</v>
      </c>
      <c r="K6695" t="str">
        <f>IF(tickets_dataset[[#This Row],[status]] = "Closed", "Yes","No")</f>
        <v>Yes</v>
      </c>
      <c r="L6695" s="2">
        <f t="shared" si="416"/>
        <v>63</v>
      </c>
      <c r="M6695" t="str">
        <f t="shared" si="417"/>
        <v>Yes</v>
      </c>
      <c r="N6695" t="str">
        <f t="shared" si="418"/>
        <v>Feb</v>
      </c>
      <c r="O6695" s="2">
        <f t="shared" si="419"/>
        <v>2.625</v>
      </c>
      <c r="P6695" t="str">
        <f>VLOOKUP(G6695,Agents!A:E,4,FALSE)</f>
        <v>Team5</v>
      </c>
      <c r="Q6695" t="str">
        <f>VLOOKUP(G6695,Agents!A:E,5,FALSE)</f>
        <v>Senior</v>
      </c>
      <c r="R6695" t="str">
        <f>VLOOKUP(G6695,Agents!A:E,2,FALSE)</f>
        <v>Evening</v>
      </c>
    </row>
    <row r="6696" spans="1:18" x14ac:dyDescent="0.35">
      <c r="A6696" t="s">
        <v>10460</v>
      </c>
      <c r="B6696" t="s">
        <v>10461</v>
      </c>
      <c r="C6696" t="s">
        <v>50</v>
      </c>
      <c r="D6696" t="s">
        <v>38</v>
      </c>
      <c r="E6696" s="1">
        <v>46035.457638888889</v>
      </c>
      <c r="F6696" s="1">
        <v>46038.915972222225</v>
      </c>
      <c r="G6696" t="s">
        <v>62</v>
      </c>
      <c r="H6696" t="s">
        <v>15</v>
      </c>
      <c r="I6696" t="s">
        <v>16</v>
      </c>
      <c r="J6696">
        <v>3</v>
      </c>
      <c r="K6696" t="str">
        <f>IF(tickets_dataset[[#This Row],[status]] = "Closed", "Yes","No")</f>
        <v>Yes</v>
      </c>
      <c r="L6696" s="2">
        <f t="shared" si="416"/>
        <v>83.000000000058208</v>
      </c>
      <c r="M6696" t="str">
        <f t="shared" si="417"/>
        <v>Yes</v>
      </c>
      <c r="N6696" t="str">
        <f t="shared" si="418"/>
        <v>Jan</v>
      </c>
      <c r="O6696" s="2">
        <f t="shared" si="419"/>
        <v>3.4583333333357587</v>
      </c>
      <c r="P6696" t="str">
        <f>VLOOKUP(G6696,Agents!A:E,4,FALSE)</f>
        <v>Team1</v>
      </c>
      <c r="Q6696" t="str">
        <f>VLOOKUP(G6696,Agents!A:E,5,FALSE)</f>
        <v>Junior</v>
      </c>
      <c r="R6696" t="str">
        <f>VLOOKUP(G6696,Agents!A:E,2,FALSE)</f>
        <v>Morning</v>
      </c>
    </row>
    <row r="6697" spans="1:18" x14ac:dyDescent="0.35">
      <c r="A6697" t="s">
        <v>10462</v>
      </c>
      <c r="B6697" t="s">
        <v>6141</v>
      </c>
      <c r="C6697" t="s">
        <v>22</v>
      </c>
      <c r="D6697" t="s">
        <v>38</v>
      </c>
      <c r="E6697" s="1">
        <v>46067.904861111114</v>
      </c>
      <c r="F6697" s="1">
        <v>46069.988194444442</v>
      </c>
      <c r="G6697" t="s">
        <v>35</v>
      </c>
      <c r="H6697" t="s">
        <v>15</v>
      </c>
      <c r="I6697" t="s">
        <v>16</v>
      </c>
      <c r="J6697">
        <v>3</v>
      </c>
      <c r="K6697" t="str">
        <f>IF(tickets_dataset[[#This Row],[status]] = "Closed", "Yes","No")</f>
        <v>Yes</v>
      </c>
      <c r="L6697" s="2">
        <f t="shared" si="416"/>
        <v>49.999999999883585</v>
      </c>
      <c r="M6697" t="str">
        <f t="shared" si="417"/>
        <v>Yes</v>
      </c>
      <c r="N6697" t="str">
        <f t="shared" si="418"/>
        <v>Feb</v>
      </c>
      <c r="O6697" s="2">
        <f t="shared" si="419"/>
        <v>2.0833333333284827</v>
      </c>
      <c r="P6697" t="str">
        <f>VLOOKUP(G6697,Agents!A:E,4,FALSE)</f>
        <v>Team1</v>
      </c>
      <c r="Q6697" t="str">
        <f>VLOOKUP(G6697,Agents!A:E,5,FALSE)</f>
        <v>Senior</v>
      </c>
      <c r="R6697" t="str">
        <f>VLOOKUP(G6697,Agents!A:E,2,FALSE)</f>
        <v>Evening</v>
      </c>
    </row>
    <row r="6698" spans="1:18" x14ac:dyDescent="0.35">
      <c r="A6698" t="s">
        <v>10463</v>
      </c>
      <c r="B6698" t="s">
        <v>10464</v>
      </c>
      <c r="C6698" t="s">
        <v>76</v>
      </c>
      <c r="D6698" t="s">
        <v>13</v>
      </c>
      <c r="E6698" s="1">
        <v>46041.952777777777</v>
      </c>
      <c r="F6698" s="1">
        <v>46042.994444444441</v>
      </c>
      <c r="G6698" t="s">
        <v>216</v>
      </c>
      <c r="H6698" t="s">
        <v>15</v>
      </c>
      <c r="I6698" t="s">
        <v>16</v>
      </c>
      <c r="J6698">
        <v>4</v>
      </c>
      <c r="K6698" t="str">
        <f>IF(tickets_dataset[[#This Row],[status]] = "Closed", "Yes","No")</f>
        <v>Yes</v>
      </c>
      <c r="L6698" s="2">
        <f t="shared" si="416"/>
        <v>24.999999999941792</v>
      </c>
      <c r="M6698" t="str">
        <f t="shared" si="417"/>
        <v>No</v>
      </c>
      <c r="N6698" t="str">
        <f t="shared" si="418"/>
        <v>Jan</v>
      </c>
      <c r="O6698" s="2">
        <f t="shared" si="419"/>
        <v>1.0416666666642413</v>
      </c>
      <c r="P6698" t="str">
        <f>VLOOKUP(G6698,Agents!A:E,4,FALSE)</f>
        <v>Team5</v>
      </c>
      <c r="Q6698" t="str">
        <f>VLOOKUP(G6698,Agents!A:E,5,FALSE)</f>
        <v>Junior</v>
      </c>
      <c r="R6698" t="str">
        <f>VLOOKUP(G6698,Agents!A:E,2,FALSE)</f>
        <v>Evening</v>
      </c>
    </row>
    <row r="6699" spans="1:18" x14ac:dyDescent="0.35">
      <c r="A6699" t="s">
        <v>10465</v>
      </c>
      <c r="B6699" t="s">
        <v>5029</v>
      </c>
      <c r="C6699" t="s">
        <v>76</v>
      </c>
      <c r="D6699" t="s">
        <v>13</v>
      </c>
      <c r="E6699" s="1">
        <v>46078.811805555553</v>
      </c>
      <c r="F6699" s="1">
        <v>46079.353472222225</v>
      </c>
      <c r="G6699" t="s">
        <v>39</v>
      </c>
      <c r="H6699" t="s">
        <v>15</v>
      </c>
      <c r="I6699" t="s">
        <v>16</v>
      </c>
      <c r="J6699">
        <v>4</v>
      </c>
      <c r="K6699" t="str">
        <f>IF(tickets_dataset[[#This Row],[status]] = "Closed", "Yes","No")</f>
        <v>Yes</v>
      </c>
      <c r="L6699" s="2">
        <f t="shared" si="416"/>
        <v>13.000000000116415</v>
      </c>
      <c r="M6699" t="str">
        <f t="shared" si="417"/>
        <v>No</v>
      </c>
      <c r="N6699" t="str">
        <f t="shared" si="418"/>
        <v>Feb</v>
      </c>
      <c r="O6699" s="2">
        <f t="shared" si="419"/>
        <v>0.54166666667151731</v>
      </c>
      <c r="P6699" t="str">
        <f>VLOOKUP(G6699,Agents!A:E,4,FALSE)</f>
        <v>Team3</v>
      </c>
      <c r="Q6699" t="str">
        <f>VLOOKUP(G6699,Agents!A:E,5,FALSE)</f>
        <v>Mid</v>
      </c>
      <c r="R6699" t="str">
        <f>VLOOKUP(G6699,Agents!A:E,2,FALSE)</f>
        <v>Night</v>
      </c>
    </row>
    <row r="6700" spans="1:18" x14ac:dyDescent="0.35">
      <c r="A6700" t="s">
        <v>10466</v>
      </c>
      <c r="B6700" t="s">
        <v>10467</v>
      </c>
      <c r="C6700" t="s">
        <v>34</v>
      </c>
      <c r="D6700" t="s">
        <v>13</v>
      </c>
      <c r="E6700" s="1">
        <v>46081.306944444441</v>
      </c>
      <c r="F6700" s="1">
        <v>46082.515277777777</v>
      </c>
      <c r="G6700" t="s">
        <v>140</v>
      </c>
      <c r="H6700" t="s">
        <v>15</v>
      </c>
      <c r="I6700" t="s">
        <v>16</v>
      </c>
      <c r="J6700">
        <v>3</v>
      </c>
      <c r="K6700" t="str">
        <f>IF(tickets_dataset[[#This Row],[status]] = "Closed", "Yes","No")</f>
        <v>Yes</v>
      </c>
      <c r="L6700" s="2">
        <f t="shared" si="416"/>
        <v>29.000000000058208</v>
      </c>
      <c r="M6700" t="str">
        <f t="shared" si="417"/>
        <v>No</v>
      </c>
      <c r="N6700" t="str">
        <f t="shared" si="418"/>
        <v>Feb</v>
      </c>
      <c r="O6700" s="2">
        <f t="shared" si="419"/>
        <v>1.2083333333357587</v>
      </c>
      <c r="P6700" t="str">
        <f>VLOOKUP(G6700,Agents!A:E,4,FALSE)</f>
        <v>Team1</v>
      </c>
      <c r="Q6700" t="str">
        <f>VLOOKUP(G6700,Agents!A:E,5,FALSE)</f>
        <v>Junior</v>
      </c>
      <c r="R6700" t="str">
        <f>VLOOKUP(G6700,Agents!A:E,2,FALSE)</f>
        <v>Morning</v>
      </c>
    </row>
    <row r="6701" spans="1:18" x14ac:dyDescent="0.35">
      <c r="A6701" t="s">
        <v>10468</v>
      </c>
      <c r="B6701" t="s">
        <v>2867</v>
      </c>
      <c r="C6701" t="s">
        <v>22</v>
      </c>
      <c r="D6701" t="s">
        <v>26</v>
      </c>
      <c r="E6701" s="1">
        <v>46040.767361111109</v>
      </c>
      <c r="F6701" s="1">
        <v>46042.600694444445</v>
      </c>
      <c r="G6701" t="s">
        <v>170</v>
      </c>
      <c r="H6701" t="s">
        <v>15</v>
      </c>
      <c r="I6701" t="s">
        <v>16</v>
      </c>
      <c r="J6701">
        <v>5</v>
      </c>
      <c r="K6701" t="str">
        <f>IF(tickets_dataset[[#This Row],[status]] = "Closed", "Yes","No")</f>
        <v>Yes</v>
      </c>
      <c r="L6701" s="2">
        <f t="shared" si="416"/>
        <v>44.000000000058208</v>
      </c>
      <c r="M6701" t="str">
        <f t="shared" si="417"/>
        <v>No</v>
      </c>
      <c r="N6701" t="str">
        <f t="shared" si="418"/>
        <v>Jan</v>
      </c>
      <c r="O6701" s="2">
        <f t="shared" si="419"/>
        <v>1.8333333333357587</v>
      </c>
      <c r="P6701" t="str">
        <f>VLOOKUP(G6701,Agents!A:E,4,FALSE)</f>
        <v>Team5</v>
      </c>
      <c r="Q6701" t="str">
        <f>VLOOKUP(G6701,Agents!A:E,5,FALSE)</f>
        <v>Junior</v>
      </c>
      <c r="R6701" t="str">
        <f>VLOOKUP(G6701,Agents!A:E,2,FALSE)</f>
        <v>Night</v>
      </c>
    </row>
    <row r="6702" spans="1:18" x14ac:dyDescent="0.35">
      <c r="A6702" t="s">
        <v>10469</v>
      </c>
      <c r="B6702" t="s">
        <v>10470</v>
      </c>
      <c r="C6702" t="s">
        <v>34</v>
      </c>
      <c r="D6702" t="s">
        <v>13</v>
      </c>
      <c r="E6702" s="1">
        <v>46069.320833333331</v>
      </c>
      <c r="F6702" s="1">
        <v>46070.029166666667</v>
      </c>
      <c r="G6702" t="s">
        <v>344</v>
      </c>
      <c r="H6702" t="s">
        <v>15</v>
      </c>
      <c r="I6702" t="s">
        <v>16</v>
      </c>
      <c r="J6702">
        <v>5</v>
      </c>
      <c r="K6702" t="str">
        <f>IF(tickets_dataset[[#This Row],[status]] = "Closed", "Yes","No")</f>
        <v>Yes</v>
      </c>
      <c r="L6702" s="2">
        <f t="shared" si="416"/>
        <v>17.000000000058208</v>
      </c>
      <c r="M6702" t="str">
        <f t="shared" si="417"/>
        <v>No</v>
      </c>
      <c r="N6702" t="str">
        <f t="shared" si="418"/>
        <v>Feb</v>
      </c>
      <c r="O6702" s="2">
        <f t="shared" si="419"/>
        <v>0.70833333333575865</v>
      </c>
      <c r="P6702" t="str">
        <f>VLOOKUP(G6702,Agents!A:E,4,FALSE)</f>
        <v>Team4</v>
      </c>
      <c r="Q6702" t="str">
        <f>VLOOKUP(G6702,Agents!A:E,5,FALSE)</f>
        <v>Senior</v>
      </c>
      <c r="R6702" t="str">
        <f>VLOOKUP(G6702,Agents!A:E,2,FALSE)</f>
        <v>Night</v>
      </c>
    </row>
    <row r="6703" spans="1:18" x14ac:dyDescent="0.35">
      <c r="A6703" t="s">
        <v>10471</v>
      </c>
      <c r="B6703" t="s">
        <v>3410</v>
      </c>
      <c r="C6703" t="s">
        <v>22</v>
      </c>
      <c r="D6703" t="s">
        <v>13</v>
      </c>
      <c r="E6703" s="1">
        <v>46084.290277777778</v>
      </c>
      <c r="F6703" s="1">
        <v>46085.331944444442</v>
      </c>
      <c r="G6703" t="s">
        <v>234</v>
      </c>
      <c r="H6703" t="s">
        <v>15</v>
      </c>
      <c r="I6703" t="s">
        <v>16</v>
      </c>
      <c r="J6703">
        <v>4</v>
      </c>
      <c r="K6703" t="str">
        <f>IF(tickets_dataset[[#This Row],[status]] = "Closed", "Yes","No")</f>
        <v>Yes</v>
      </c>
      <c r="L6703" s="2">
        <f t="shared" si="416"/>
        <v>24.999999999941792</v>
      </c>
      <c r="M6703" t="str">
        <f t="shared" si="417"/>
        <v>No</v>
      </c>
      <c r="N6703" t="str">
        <f t="shared" si="418"/>
        <v>Mar</v>
      </c>
      <c r="O6703" s="2">
        <f t="shared" si="419"/>
        <v>1.0416666666642413</v>
      </c>
      <c r="P6703" t="str">
        <f>VLOOKUP(G6703,Agents!A:E,4,FALSE)</f>
        <v>Team5</v>
      </c>
      <c r="Q6703" t="str">
        <f>VLOOKUP(G6703,Agents!A:E,5,FALSE)</f>
        <v>Senior</v>
      </c>
      <c r="R6703" t="str">
        <f>VLOOKUP(G6703,Agents!A:E,2,FALSE)</f>
        <v>Night</v>
      </c>
    </row>
    <row r="6704" spans="1:18" x14ac:dyDescent="0.35">
      <c r="A6704" t="s">
        <v>10472</v>
      </c>
      <c r="B6704" t="s">
        <v>5759</v>
      </c>
      <c r="C6704" t="s">
        <v>34</v>
      </c>
      <c r="D6704" t="s">
        <v>38</v>
      </c>
      <c r="E6704" s="1">
        <v>46107.308333333334</v>
      </c>
      <c r="F6704" s="1">
        <v>46110.683333333334</v>
      </c>
      <c r="G6704" t="s">
        <v>149</v>
      </c>
      <c r="H6704" t="s">
        <v>15</v>
      </c>
      <c r="I6704" t="s">
        <v>16</v>
      </c>
      <c r="J6704">
        <v>4</v>
      </c>
      <c r="K6704" t="str">
        <f>IF(tickets_dataset[[#This Row],[status]] = "Closed", "Yes","No")</f>
        <v>Yes</v>
      </c>
      <c r="L6704" s="2">
        <f t="shared" si="416"/>
        <v>81</v>
      </c>
      <c r="M6704" t="str">
        <f t="shared" si="417"/>
        <v>Yes</v>
      </c>
      <c r="N6704" t="str">
        <f t="shared" si="418"/>
        <v>Mar</v>
      </c>
      <c r="O6704" s="2">
        <f t="shared" si="419"/>
        <v>3.375</v>
      </c>
      <c r="P6704" t="str">
        <f>VLOOKUP(G6704,Agents!A:E,4,FALSE)</f>
        <v>Team3</v>
      </c>
      <c r="Q6704" t="str">
        <f>VLOOKUP(G6704,Agents!A:E,5,FALSE)</f>
        <v>Mid</v>
      </c>
      <c r="R6704" t="str">
        <f>VLOOKUP(G6704,Agents!A:E,2,FALSE)</f>
        <v>Night</v>
      </c>
    </row>
    <row r="6705" spans="1:18" x14ac:dyDescent="0.35">
      <c r="A6705" t="s">
        <v>10473</v>
      </c>
      <c r="B6705" t="s">
        <v>1590</v>
      </c>
      <c r="C6705" t="s">
        <v>12</v>
      </c>
      <c r="D6705" t="s">
        <v>38</v>
      </c>
      <c r="E6705" s="1">
        <v>46040.753472222219</v>
      </c>
      <c r="F6705" s="1">
        <v>46043.836805555555</v>
      </c>
      <c r="G6705" t="s">
        <v>239</v>
      </c>
      <c r="H6705" t="s">
        <v>15</v>
      </c>
      <c r="I6705" t="s">
        <v>16</v>
      </c>
      <c r="J6705">
        <v>4</v>
      </c>
      <c r="K6705" t="str">
        <f>IF(tickets_dataset[[#This Row],[status]] = "Closed", "Yes","No")</f>
        <v>Yes</v>
      </c>
      <c r="L6705" s="2">
        <f t="shared" si="416"/>
        <v>74.000000000058208</v>
      </c>
      <c r="M6705" t="str">
        <f t="shared" si="417"/>
        <v>Yes</v>
      </c>
      <c r="N6705" t="str">
        <f t="shared" si="418"/>
        <v>Jan</v>
      </c>
      <c r="O6705" s="2">
        <f t="shared" si="419"/>
        <v>3.0833333333357587</v>
      </c>
      <c r="P6705" t="str">
        <f>VLOOKUP(G6705,Agents!A:E,4,FALSE)</f>
        <v>Team1</v>
      </c>
      <c r="Q6705" t="str">
        <f>VLOOKUP(G6705,Agents!A:E,5,FALSE)</f>
        <v>Senior</v>
      </c>
      <c r="R6705" t="str">
        <f>VLOOKUP(G6705,Agents!A:E,2,FALSE)</f>
        <v>Evening</v>
      </c>
    </row>
    <row r="6706" spans="1:18" x14ac:dyDescent="0.35">
      <c r="A6706" t="s">
        <v>10474</v>
      </c>
      <c r="B6706" t="s">
        <v>1345</v>
      </c>
      <c r="C6706" t="s">
        <v>76</v>
      </c>
      <c r="D6706" t="s">
        <v>26</v>
      </c>
      <c r="E6706" s="1">
        <v>46074.259027777778</v>
      </c>
      <c r="F6706" s="1">
        <v>46075.592361111114</v>
      </c>
      <c r="G6706" t="s">
        <v>422</v>
      </c>
      <c r="H6706" t="s">
        <v>28</v>
      </c>
      <c r="I6706" t="s">
        <v>16</v>
      </c>
      <c r="J6706">
        <v>5</v>
      </c>
      <c r="K6706" t="str">
        <f>IF(tickets_dataset[[#This Row],[status]] = "Closed", "Yes","No")</f>
        <v>No</v>
      </c>
      <c r="L6706" s="2">
        <f t="shared" si="416"/>
        <v>32.000000000058208</v>
      </c>
      <c r="M6706" t="str">
        <f t="shared" si="417"/>
        <v>No</v>
      </c>
      <c r="N6706" t="str">
        <f t="shared" si="418"/>
        <v>Feb</v>
      </c>
      <c r="O6706" s="2">
        <f t="shared" si="419"/>
        <v>1.3333333333357587</v>
      </c>
      <c r="P6706" t="str">
        <f>VLOOKUP(G6706,Agents!A:E,4,FALSE)</f>
        <v>Team5</v>
      </c>
      <c r="Q6706" t="str">
        <f>VLOOKUP(G6706,Agents!A:E,5,FALSE)</f>
        <v>Mid</v>
      </c>
      <c r="R6706" t="str">
        <f>VLOOKUP(G6706,Agents!A:E,2,FALSE)</f>
        <v>Evening</v>
      </c>
    </row>
    <row r="6707" spans="1:18" x14ac:dyDescent="0.35">
      <c r="A6707" t="s">
        <v>10475</v>
      </c>
      <c r="B6707" t="s">
        <v>10461</v>
      </c>
      <c r="C6707" t="s">
        <v>50</v>
      </c>
      <c r="D6707" t="s">
        <v>13</v>
      </c>
      <c r="E6707" s="1">
        <v>46075.929861111108</v>
      </c>
      <c r="F6707" s="1">
        <v>46076.97152777778</v>
      </c>
      <c r="G6707" t="s">
        <v>86</v>
      </c>
      <c r="H6707" t="s">
        <v>132</v>
      </c>
      <c r="I6707" t="s">
        <v>16</v>
      </c>
      <c r="J6707">
        <v>4</v>
      </c>
      <c r="K6707" t="str">
        <f>IF(tickets_dataset[[#This Row],[status]] = "Closed", "Yes","No")</f>
        <v>No</v>
      </c>
      <c r="L6707" s="2">
        <f t="shared" si="416"/>
        <v>25.000000000116415</v>
      </c>
      <c r="M6707" t="str">
        <f t="shared" si="417"/>
        <v>No</v>
      </c>
      <c r="N6707" t="str">
        <f t="shared" si="418"/>
        <v>Feb</v>
      </c>
      <c r="O6707" s="2">
        <f t="shared" si="419"/>
        <v>1.0416666666715173</v>
      </c>
      <c r="P6707" t="str">
        <f>VLOOKUP(G6707,Agents!A:E,4,FALSE)</f>
        <v>Team1</v>
      </c>
      <c r="Q6707" t="str">
        <f>VLOOKUP(G6707,Agents!A:E,5,FALSE)</f>
        <v>Mid</v>
      </c>
      <c r="R6707" t="str">
        <f>VLOOKUP(G6707,Agents!A:E,2,FALSE)</f>
        <v>Morning</v>
      </c>
    </row>
    <row r="6708" spans="1:18" x14ac:dyDescent="0.35">
      <c r="A6708" t="s">
        <v>10476</v>
      </c>
      <c r="B6708" t="s">
        <v>8770</v>
      </c>
      <c r="C6708" t="s">
        <v>22</v>
      </c>
      <c r="D6708" t="s">
        <v>38</v>
      </c>
      <c r="E6708" s="1">
        <v>46082.011111111111</v>
      </c>
      <c r="F6708" s="1">
        <v>46084.136111111111</v>
      </c>
      <c r="G6708" t="s">
        <v>282</v>
      </c>
      <c r="H6708" t="s">
        <v>15</v>
      </c>
      <c r="I6708" t="s">
        <v>16</v>
      </c>
      <c r="J6708">
        <v>4</v>
      </c>
      <c r="K6708" t="str">
        <f>IF(tickets_dataset[[#This Row],[status]] = "Closed", "Yes","No")</f>
        <v>Yes</v>
      </c>
      <c r="L6708" s="2">
        <f t="shared" si="416"/>
        <v>51</v>
      </c>
      <c r="M6708" t="str">
        <f t="shared" si="417"/>
        <v>Yes</v>
      </c>
      <c r="N6708" t="str">
        <f t="shared" si="418"/>
        <v>Mar</v>
      </c>
      <c r="O6708" s="2">
        <f t="shared" si="419"/>
        <v>2.125</v>
      </c>
      <c r="P6708" t="str">
        <f>VLOOKUP(G6708,Agents!A:E,4,FALSE)</f>
        <v>Team4</v>
      </c>
      <c r="Q6708" t="str">
        <f>VLOOKUP(G6708,Agents!A:E,5,FALSE)</f>
        <v>Mid</v>
      </c>
      <c r="R6708" t="str">
        <f>VLOOKUP(G6708,Agents!A:E,2,FALSE)</f>
        <v>Morning</v>
      </c>
    </row>
    <row r="6709" spans="1:18" x14ac:dyDescent="0.35">
      <c r="A6709" t="s">
        <v>10477</v>
      </c>
      <c r="B6709" t="s">
        <v>9131</v>
      </c>
      <c r="C6709" t="s">
        <v>50</v>
      </c>
      <c r="D6709" t="s">
        <v>26</v>
      </c>
      <c r="E6709" s="1">
        <v>46058.679861111108</v>
      </c>
      <c r="F6709" s="1">
        <v>46058.888194444444</v>
      </c>
      <c r="G6709" t="s">
        <v>273</v>
      </c>
      <c r="H6709" t="s">
        <v>15</v>
      </c>
      <c r="I6709" t="s">
        <v>16</v>
      </c>
      <c r="J6709">
        <v>4</v>
      </c>
      <c r="K6709" t="str">
        <f>IF(tickets_dataset[[#This Row],[status]] = "Closed", "Yes","No")</f>
        <v>Yes</v>
      </c>
      <c r="L6709" s="2">
        <f t="shared" si="416"/>
        <v>5.0000000000582077</v>
      </c>
      <c r="M6709" t="str">
        <f t="shared" si="417"/>
        <v>No</v>
      </c>
      <c r="N6709" t="str">
        <f t="shared" si="418"/>
        <v>Feb</v>
      </c>
      <c r="O6709" s="2">
        <f t="shared" si="419"/>
        <v>0.20833333333575865</v>
      </c>
      <c r="P6709" t="str">
        <f>VLOOKUP(G6709,Agents!A:E,4,FALSE)</f>
        <v>Team3</v>
      </c>
      <c r="Q6709" t="str">
        <f>VLOOKUP(G6709,Agents!A:E,5,FALSE)</f>
        <v>Senior</v>
      </c>
      <c r="R6709" t="str">
        <f>VLOOKUP(G6709,Agents!A:E,2,FALSE)</f>
        <v>Evening</v>
      </c>
    </row>
    <row r="6710" spans="1:18" x14ac:dyDescent="0.35">
      <c r="A6710" t="s">
        <v>10478</v>
      </c>
      <c r="B6710" t="s">
        <v>10479</v>
      </c>
      <c r="C6710" t="s">
        <v>50</v>
      </c>
      <c r="D6710" t="s">
        <v>38</v>
      </c>
      <c r="E6710" s="1">
        <v>46108.645138888889</v>
      </c>
      <c r="F6710" s="1">
        <v>46110.811805555553</v>
      </c>
      <c r="G6710" t="s">
        <v>67</v>
      </c>
      <c r="H6710" t="s">
        <v>15</v>
      </c>
      <c r="I6710" t="s">
        <v>16</v>
      </c>
      <c r="J6710">
        <v>3</v>
      </c>
      <c r="K6710" t="str">
        <f>IF(tickets_dataset[[#This Row],[status]] = "Closed", "Yes","No")</f>
        <v>Yes</v>
      </c>
      <c r="L6710" s="2">
        <f t="shared" si="416"/>
        <v>51.999999999941792</v>
      </c>
      <c r="M6710" t="str">
        <f t="shared" si="417"/>
        <v>Yes</v>
      </c>
      <c r="N6710" t="str">
        <f t="shared" si="418"/>
        <v>Mar</v>
      </c>
      <c r="O6710" s="2">
        <f t="shared" si="419"/>
        <v>2.1666666666642413</v>
      </c>
      <c r="P6710" t="str">
        <f>VLOOKUP(G6710,Agents!A:E,4,FALSE)</f>
        <v>Team5</v>
      </c>
      <c r="Q6710" t="str">
        <f>VLOOKUP(G6710,Agents!A:E,5,FALSE)</f>
        <v>Junior</v>
      </c>
      <c r="R6710" t="str">
        <f>VLOOKUP(G6710,Agents!A:E,2,FALSE)</f>
        <v>Evening</v>
      </c>
    </row>
    <row r="6711" spans="1:18" x14ac:dyDescent="0.35">
      <c r="A6711" t="s">
        <v>10480</v>
      </c>
      <c r="B6711" t="s">
        <v>10481</v>
      </c>
      <c r="C6711" t="s">
        <v>22</v>
      </c>
      <c r="D6711" t="s">
        <v>38</v>
      </c>
      <c r="E6711" s="1">
        <v>46032.263888888891</v>
      </c>
      <c r="F6711" s="1">
        <v>46032.805555555555</v>
      </c>
      <c r="G6711" t="s">
        <v>234</v>
      </c>
      <c r="H6711" t="s">
        <v>15</v>
      </c>
      <c r="I6711" t="s">
        <v>16</v>
      </c>
      <c r="J6711">
        <v>3</v>
      </c>
      <c r="K6711" t="str">
        <f>IF(tickets_dataset[[#This Row],[status]] = "Closed", "Yes","No")</f>
        <v>Yes</v>
      </c>
      <c r="L6711" s="2">
        <f t="shared" si="416"/>
        <v>12.999999999941792</v>
      </c>
      <c r="M6711" t="str">
        <f t="shared" si="417"/>
        <v>No</v>
      </c>
      <c r="N6711" t="str">
        <f t="shared" si="418"/>
        <v>Jan</v>
      </c>
      <c r="O6711" s="2">
        <f t="shared" si="419"/>
        <v>0.54166666666424135</v>
      </c>
      <c r="P6711" t="str">
        <f>VLOOKUP(G6711,Agents!A:E,4,FALSE)</f>
        <v>Team5</v>
      </c>
      <c r="Q6711" t="str">
        <f>VLOOKUP(G6711,Agents!A:E,5,FALSE)</f>
        <v>Senior</v>
      </c>
      <c r="R6711" t="str">
        <f>VLOOKUP(G6711,Agents!A:E,2,FALSE)</f>
        <v>Night</v>
      </c>
    </row>
    <row r="6712" spans="1:18" x14ac:dyDescent="0.35">
      <c r="A6712" t="s">
        <v>10482</v>
      </c>
      <c r="B6712" t="s">
        <v>10483</v>
      </c>
      <c r="C6712" t="s">
        <v>34</v>
      </c>
      <c r="D6712" t="s">
        <v>26</v>
      </c>
      <c r="E6712" s="1">
        <v>46064.07708333333</v>
      </c>
      <c r="F6712" s="1">
        <v>46066.535416666666</v>
      </c>
      <c r="G6712" t="s">
        <v>62</v>
      </c>
      <c r="H6712" t="s">
        <v>15</v>
      </c>
      <c r="I6712" t="s">
        <v>16</v>
      </c>
      <c r="J6712">
        <v>4</v>
      </c>
      <c r="K6712" t="str">
        <f>IF(tickets_dataset[[#This Row],[status]] = "Closed", "Yes","No")</f>
        <v>Yes</v>
      </c>
      <c r="L6712" s="2">
        <f t="shared" si="416"/>
        <v>59.000000000058208</v>
      </c>
      <c r="M6712" t="str">
        <f t="shared" si="417"/>
        <v>Yes</v>
      </c>
      <c r="N6712" t="str">
        <f t="shared" si="418"/>
        <v>Feb</v>
      </c>
      <c r="O6712" s="2">
        <f t="shared" si="419"/>
        <v>2.4583333333357587</v>
      </c>
      <c r="P6712" t="str">
        <f>VLOOKUP(G6712,Agents!A:E,4,FALSE)</f>
        <v>Team1</v>
      </c>
      <c r="Q6712" t="str">
        <f>VLOOKUP(G6712,Agents!A:E,5,FALSE)</f>
        <v>Junior</v>
      </c>
      <c r="R6712" t="str">
        <f>VLOOKUP(G6712,Agents!A:E,2,FALSE)</f>
        <v>Morning</v>
      </c>
    </row>
    <row r="6713" spans="1:18" x14ac:dyDescent="0.35">
      <c r="A6713" t="s">
        <v>10484</v>
      </c>
      <c r="B6713" t="s">
        <v>105</v>
      </c>
      <c r="C6713" t="s">
        <v>76</v>
      </c>
      <c r="D6713" t="s">
        <v>38</v>
      </c>
      <c r="E6713" s="1">
        <v>46079.825694444444</v>
      </c>
      <c r="F6713" s="1">
        <v>46083.575694444444</v>
      </c>
      <c r="G6713" t="s">
        <v>67</v>
      </c>
      <c r="H6713" t="s">
        <v>15</v>
      </c>
      <c r="I6713" t="s">
        <v>16</v>
      </c>
      <c r="J6713">
        <v>4</v>
      </c>
      <c r="K6713" t="str">
        <f>IF(tickets_dataset[[#This Row],[status]] = "Closed", "Yes","No")</f>
        <v>Yes</v>
      </c>
      <c r="L6713" s="2">
        <f t="shared" si="416"/>
        <v>90</v>
      </c>
      <c r="M6713" t="str">
        <f t="shared" si="417"/>
        <v>Yes</v>
      </c>
      <c r="N6713" t="str">
        <f t="shared" si="418"/>
        <v>Feb</v>
      </c>
      <c r="O6713" s="2">
        <f t="shared" si="419"/>
        <v>3.75</v>
      </c>
      <c r="P6713" t="str">
        <f>VLOOKUP(G6713,Agents!A:E,4,FALSE)</f>
        <v>Team5</v>
      </c>
      <c r="Q6713" t="str">
        <f>VLOOKUP(G6713,Agents!A:E,5,FALSE)</f>
        <v>Junior</v>
      </c>
      <c r="R6713" t="str">
        <f>VLOOKUP(G6713,Agents!A:E,2,FALSE)</f>
        <v>Evening</v>
      </c>
    </row>
    <row r="6714" spans="1:18" x14ac:dyDescent="0.35">
      <c r="A6714" t="s">
        <v>10485</v>
      </c>
      <c r="B6714" t="s">
        <v>10486</v>
      </c>
      <c r="C6714" t="s">
        <v>50</v>
      </c>
      <c r="D6714" t="s">
        <v>13</v>
      </c>
      <c r="E6714" s="1">
        <v>46107.884027777778</v>
      </c>
      <c r="F6714" s="1">
        <v>46108.759027777778</v>
      </c>
      <c r="G6714" t="s">
        <v>422</v>
      </c>
      <c r="H6714" t="s">
        <v>15</v>
      </c>
      <c r="I6714" t="s">
        <v>16</v>
      </c>
      <c r="J6714">
        <v>4</v>
      </c>
      <c r="K6714" t="str">
        <f>IF(tickets_dataset[[#This Row],[status]] = "Closed", "Yes","No")</f>
        <v>Yes</v>
      </c>
      <c r="L6714" s="2">
        <f t="shared" si="416"/>
        <v>21</v>
      </c>
      <c r="M6714" t="str">
        <f t="shared" si="417"/>
        <v>No</v>
      </c>
      <c r="N6714" t="str">
        <f t="shared" si="418"/>
        <v>Mar</v>
      </c>
      <c r="O6714" s="2">
        <f t="shared" si="419"/>
        <v>0.875</v>
      </c>
      <c r="P6714" t="str">
        <f>VLOOKUP(G6714,Agents!A:E,4,FALSE)</f>
        <v>Team5</v>
      </c>
      <c r="Q6714" t="str">
        <f>VLOOKUP(G6714,Agents!A:E,5,FALSE)</f>
        <v>Mid</v>
      </c>
      <c r="R6714" t="str">
        <f>VLOOKUP(G6714,Agents!A:E,2,FALSE)</f>
        <v>Evening</v>
      </c>
    </row>
    <row r="6715" spans="1:18" x14ac:dyDescent="0.35">
      <c r="A6715" t="s">
        <v>10487</v>
      </c>
      <c r="B6715" t="s">
        <v>4177</v>
      </c>
      <c r="C6715" t="s">
        <v>34</v>
      </c>
      <c r="D6715" t="s">
        <v>26</v>
      </c>
      <c r="E6715" s="1">
        <v>46029.217361111114</v>
      </c>
      <c r="F6715" s="1">
        <v>46030.259027777778</v>
      </c>
      <c r="G6715" t="s">
        <v>23</v>
      </c>
      <c r="H6715" t="s">
        <v>15</v>
      </c>
      <c r="I6715" t="s">
        <v>16</v>
      </c>
      <c r="J6715">
        <v>3</v>
      </c>
      <c r="K6715" t="str">
        <f>IF(tickets_dataset[[#This Row],[status]] = "Closed", "Yes","No")</f>
        <v>Yes</v>
      </c>
      <c r="L6715" s="2">
        <f t="shared" si="416"/>
        <v>24.999999999941792</v>
      </c>
      <c r="M6715" t="str">
        <f t="shared" si="417"/>
        <v>No</v>
      </c>
      <c r="N6715" t="str">
        <f t="shared" si="418"/>
        <v>Jan</v>
      </c>
      <c r="O6715" s="2">
        <f t="shared" si="419"/>
        <v>1.0416666666642413</v>
      </c>
      <c r="P6715" t="str">
        <f>VLOOKUP(G6715,Agents!A:E,4,FALSE)</f>
        <v>Team3</v>
      </c>
      <c r="Q6715" t="str">
        <f>VLOOKUP(G6715,Agents!A:E,5,FALSE)</f>
        <v>Senior</v>
      </c>
      <c r="R6715" t="str">
        <f>VLOOKUP(G6715,Agents!A:E,2,FALSE)</f>
        <v>Evening</v>
      </c>
    </row>
    <row r="6716" spans="1:18" x14ac:dyDescent="0.35">
      <c r="A6716" t="s">
        <v>10488</v>
      </c>
      <c r="B6716" t="s">
        <v>7245</v>
      </c>
      <c r="C6716" t="s">
        <v>22</v>
      </c>
      <c r="D6716" t="s">
        <v>26</v>
      </c>
      <c r="E6716" s="1">
        <v>46052.397222222222</v>
      </c>
      <c r="F6716" s="1">
        <v>46054.813888888886</v>
      </c>
      <c r="G6716" t="s">
        <v>273</v>
      </c>
      <c r="H6716" t="s">
        <v>28</v>
      </c>
      <c r="I6716" t="s">
        <v>16</v>
      </c>
      <c r="J6716">
        <v>3</v>
      </c>
      <c r="K6716" t="str">
        <f>IF(tickets_dataset[[#This Row],[status]] = "Closed", "Yes","No")</f>
        <v>No</v>
      </c>
      <c r="L6716" s="2">
        <f t="shared" si="416"/>
        <v>57.999999999941792</v>
      </c>
      <c r="M6716" t="str">
        <f t="shared" si="417"/>
        <v>Yes</v>
      </c>
      <c r="N6716" t="str">
        <f t="shared" si="418"/>
        <v>Jan</v>
      </c>
      <c r="O6716" s="2">
        <f t="shared" si="419"/>
        <v>2.4166666666642413</v>
      </c>
      <c r="P6716" t="str">
        <f>VLOOKUP(G6716,Agents!A:E,4,FALSE)</f>
        <v>Team3</v>
      </c>
      <c r="Q6716" t="str">
        <f>VLOOKUP(G6716,Agents!A:E,5,FALSE)</f>
        <v>Senior</v>
      </c>
      <c r="R6716" t="str">
        <f>VLOOKUP(G6716,Agents!A:E,2,FALSE)</f>
        <v>Evening</v>
      </c>
    </row>
    <row r="6717" spans="1:18" x14ac:dyDescent="0.35">
      <c r="A6717" t="s">
        <v>10489</v>
      </c>
      <c r="B6717" t="s">
        <v>2505</v>
      </c>
      <c r="C6717" t="s">
        <v>34</v>
      </c>
      <c r="D6717" t="s">
        <v>26</v>
      </c>
      <c r="E6717" s="1">
        <v>46080.097222222219</v>
      </c>
      <c r="F6717" s="1">
        <v>46082.472222222219</v>
      </c>
      <c r="G6717" t="s">
        <v>357</v>
      </c>
      <c r="H6717" t="s">
        <v>28</v>
      </c>
      <c r="I6717" t="s">
        <v>16</v>
      </c>
      <c r="J6717">
        <v>4</v>
      </c>
      <c r="K6717" t="str">
        <f>IF(tickets_dataset[[#This Row],[status]] = "Closed", "Yes","No")</f>
        <v>No</v>
      </c>
      <c r="L6717" s="2">
        <f t="shared" si="416"/>
        <v>57</v>
      </c>
      <c r="M6717" t="str">
        <f t="shared" si="417"/>
        <v>Yes</v>
      </c>
      <c r="N6717" t="str">
        <f t="shared" si="418"/>
        <v>Feb</v>
      </c>
      <c r="O6717" s="2">
        <f t="shared" si="419"/>
        <v>2.375</v>
      </c>
      <c r="P6717" t="str">
        <f>VLOOKUP(G6717,Agents!A:E,4,FALSE)</f>
        <v>Team1</v>
      </c>
      <c r="Q6717" t="str">
        <f>VLOOKUP(G6717,Agents!A:E,5,FALSE)</f>
        <v>Mid</v>
      </c>
      <c r="R6717" t="str">
        <f>VLOOKUP(G6717,Agents!A:E,2,FALSE)</f>
        <v>Morning</v>
      </c>
    </row>
    <row r="6718" spans="1:18" x14ac:dyDescent="0.35">
      <c r="A6718" t="s">
        <v>10490</v>
      </c>
      <c r="B6718" t="s">
        <v>3633</v>
      </c>
      <c r="C6718" t="s">
        <v>22</v>
      </c>
      <c r="D6718" t="s">
        <v>13</v>
      </c>
      <c r="E6718" s="1">
        <v>46063.647222222222</v>
      </c>
      <c r="F6718" s="1">
        <v>46065.397222222222</v>
      </c>
      <c r="G6718" t="s">
        <v>23</v>
      </c>
      <c r="H6718" t="s">
        <v>15</v>
      </c>
      <c r="I6718" t="s">
        <v>16</v>
      </c>
      <c r="J6718">
        <v>4</v>
      </c>
      <c r="K6718" t="str">
        <f>IF(tickets_dataset[[#This Row],[status]] = "Closed", "Yes","No")</f>
        <v>Yes</v>
      </c>
      <c r="L6718" s="2">
        <f t="shared" si="416"/>
        <v>42</v>
      </c>
      <c r="M6718" t="str">
        <f t="shared" si="417"/>
        <v>No</v>
      </c>
      <c r="N6718" t="str">
        <f t="shared" si="418"/>
        <v>Feb</v>
      </c>
      <c r="O6718" s="2">
        <f t="shared" si="419"/>
        <v>1.75</v>
      </c>
      <c r="P6718" t="str">
        <f>VLOOKUP(G6718,Agents!A:E,4,FALSE)</f>
        <v>Team3</v>
      </c>
      <c r="Q6718" t="str">
        <f>VLOOKUP(G6718,Agents!A:E,5,FALSE)</f>
        <v>Senior</v>
      </c>
      <c r="R6718" t="str">
        <f>VLOOKUP(G6718,Agents!A:E,2,FALSE)</f>
        <v>Evening</v>
      </c>
    </row>
    <row r="6719" spans="1:18" x14ac:dyDescent="0.35">
      <c r="A6719" t="s">
        <v>10491</v>
      </c>
      <c r="B6719" t="s">
        <v>4103</v>
      </c>
      <c r="C6719" t="s">
        <v>34</v>
      </c>
      <c r="D6719" t="s">
        <v>26</v>
      </c>
      <c r="E6719" s="1">
        <v>46038.52847222222</v>
      </c>
      <c r="F6719" s="1">
        <v>46039.361805555556</v>
      </c>
      <c r="G6719" t="s">
        <v>234</v>
      </c>
      <c r="H6719" t="s">
        <v>15</v>
      </c>
      <c r="I6719" t="s">
        <v>16</v>
      </c>
      <c r="J6719">
        <v>4</v>
      </c>
      <c r="K6719" t="str">
        <f>IF(tickets_dataset[[#This Row],[status]] = "Closed", "Yes","No")</f>
        <v>Yes</v>
      </c>
      <c r="L6719" s="2">
        <f t="shared" si="416"/>
        <v>20.000000000058208</v>
      </c>
      <c r="M6719" t="str">
        <f t="shared" si="417"/>
        <v>No</v>
      </c>
      <c r="N6719" t="str">
        <f t="shared" si="418"/>
        <v>Jan</v>
      </c>
      <c r="O6719" s="2">
        <f t="shared" si="419"/>
        <v>0.83333333333575865</v>
      </c>
      <c r="P6719" t="str">
        <f>VLOOKUP(G6719,Agents!A:E,4,FALSE)</f>
        <v>Team5</v>
      </c>
      <c r="Q6719" t="str">
        <f>VLOOKUP(G6719,Agents!A:E,5,FALSE)</f>
        <v>Senior</v>
      </c>
      <c r="R6719" t="str">
        <f>VLOOKUP(G6719,Agents!A:E,2,FALSE)</f>
        <v>Night</v>
      </c>
    </row>
    <row r="6720" spans="1:18" x14ac:dyDescent="0.35">
      <c r="A6720" t="s">
        <v>10492</v>
      </c>
      <c r="B6720" t="s">
        <v>4228</v>
      </c>
      <c r="C6720" t="s">
        <v>12</v>
      </c>
      <c r="D6720" t="s">
        <v>38</v>
      </c>
      <c r="E6720" s="1">
        <v>46051.433333333334</v>
      </c>
      <c r="F6720" s="1">
        <v>46052.64166666667</v>
      </c>
      <c r="G6720" t="s">
        <v>131</v>
      </c>
      <c r="H6720" t="s">
        <v>15</v>
      </c>
      <c r="I6720" t="s">
        <v>16</v>
      </c>
      <c r="J6720">
        <v>4</v>
      </c>
      <c r="K6720" t="str">
        <f>IF(tickets_dataset[[#This Row],[status]] = "Closed", "Yes","No")</f>
        <v>Yes</v>
      </c>
      <c r="L6720" s="2">
        <f t="shared" si="416"/>
        <v>29.000000000058208</v>
      </c>
      <c r="M6720" t="str">
        <f t="shared" si="417"/>
        <v>No</v>
      </c>
      <c r="N6720" t="str">
        <f t="shared" si="418"/>
        <v>Jan</v>
      </c>
      <c r="O6720" s="2">
        <f t="shared" si="419"/>
        <v>1.2083333333357587</v>
      </c>
      <c r="P6720" t="str">
        <f>VLOOKUP(G6720,Agents!A:E,4,FALSE)</f>
        <v>Team4</v>
      </c>
      <c r="Q6720" t="str">
        <f>VLOOKUP(G6720,Agents!A:E,5,FALSE)</f>
        <v>Junior</v>
      </c>
      <c r="R6720" t="str">
        <f>VLOOKUP(G6720,Agents!A:E,2,FALSE)</f>
        <v>Night</v>
      </c>
    </row>
    <row r="6721" spans="1:18" x14ac:dyDescent="0.35">
      <c r="A6721" t="s">
        <v>10493</v>
      </c>
      <c r="B6721" t="s">
        <v>10494</v>
      </c>
      <c r="C6721" t="s">
        <v>50</v>
      </c>
      <c r="D6721" t="s">
        <v>13</v>
      </c>
      <c r="E6721" s="1">
        <v>46041.17291666667</v>
      </c>
      <c r="F6721" s="1">
        <v>46041.839583333334</v>
      </c>
      <c r="G6721" t="s">
        <v>206</v>
      </c>
      <c r="H6721" t="s">
        <v>15</v>
      </c>
      <c r="I6721" t="s">
        <v>16</v>
      </c>
      <c r="J6721">
        <v>3</v>
      </c>
      <c r="K6721" t="str">
        <f>IF(tickets_dataset[[#This Row],[status]] = "Closed", "Yes","No")</f>
        <v>Yes</v>
      </c>
      <c r="L6721" s="2">
        <f t="shared" si="416"/>
        <v>15.999999999941792</v>
      </c>
      <c r="M6721" t="str">
        <f t="shared" si="417"/>
        <v>No</v>
      </c>
      <c r="N6721" t="str">
        <f t="shared" si="418"/>
        <v>Jan</v>
      </c>
      <c r="O6721" s="2">
        <f t="shared" si="419"/>
        <v>0.66666666666424135</v>
      </c>
      <c r="P6721" t="str">
        <f>VLOOKUP(G6721,Agents!A:E,4,FALSE)</f>
        <v>Team5</v>
      </c>
      <c r="Q6721" t="str">
        <f>VLOOKUP(G6721,Agents!A:E,5,FALSE)</f>
        <v>Junior</v>
      </c>
      <c r="R6721" t="str">
        <f>VLOOKUP(G6721,Agents!A:E,2,FALSE)</f>
        <v>Evening</v>
      </c>
    </row>
    <row r="6722" spans="1:18" x14ac:dyDescent="0.35">
      <c r="A6722" t="s">
        <v>10495</v>
      </c>
      <c r="B6722" t="s">
        <v>653</v>
      </c>
      <c r="C6722" t="s">
        <v>12</v>
      </c>
      <c r="D6722" t="s">
        <v>38</v>
      </c>
      <c r="E6722" s="1">
        <v>46076.035416666666</v>
      </c>
      <c r="F6722" s="1">
        <v>46076.368750000001</v>
      </c>
      <c r="G6722" t="s">
        <v>53</v>
      </c>
      <c r="H6722" t="s">
        <v>15</v>
      </c>
      <c r="I6722" t="s">
        <v>16</v>
      </c>
      <c r="J6722">
        <v>3</v>
      </c>
      <c r="K6722" t="str">
        <f>IF(tickets_dataset[[#This Row],[status]] = "Closed", "Yes","No")</f>
        <v>Yes</v>
      </c>
      <c r="L6722" s="2">
        <f t="shared" ref="L6722:L6785" si="420">IF(ISBLANK(F6722),"",(F6722-E6722)*24)</f>
        <v>8.0000000000582077</v>
      </c>
      <c r="M6722" t="str">
        <f t="shared" ref="M6722:M6785" si="421">IF(L6722&gt;48,"Yes","No")</f>
        <v>No</v>
      </c>
      <c r="N6722" t="str">
        <f t="shared" ref="N6722:N6785" si="422">TEXT(E6722,"mmm")</f>
        <v>Feb</v>
      </c>
      <c r="O6722" s="2">
        <f t="shared" si="419"/>
        <v>0.33333333333575865</v>
      </c>
      <c r="P6722" t="str">
        <f>VLOOKUP(G6722,Agents!A:E,4,FALSE)</f>
        <v>Team1</v>
      </c>
      <c r="Q6722" t="str">
        <f>VLOOKUP(G6722,Agents!A:E,5,FALSE)</f>
        <v>Junior</v>
      </c>
      <c r="R6722" t="str">
        <f>VLOOKUP(G6722,Agents!A:E,2,FALSE)</f>
        <v>Night</v>
      </c>
    </row>
    <row r="6723" spans="1:18" x14ac:dyDescent="0.35">
      <c r="A6723" t="s">
        <v>10496</v>
      </c>
      <c r="B6723" t="s">
        <v>10497</v>
      </c>
      <c r="C6723" t="s">
        <v>34</v>
      </c>
      <c r="D6723" t="s">
        <v>38</v>
      </c>
      <c r="E6723" s="1">
        <v>46109.741666666669</v>
      </c>
      <c r="F6723" s="1">
        <v>46110.991666666669</v>
      </c>
      <c r="G6723" t="s">
        <v>211</v>
      </c>
      <c r="H6723" t="s">
        <v>15</v>
      </c>
      <c r="I6723" t="s">
        <v>16</v>
      </c>
      <c r="J6723">
        <v>5</v>
      </c>
      <c r="K6723" t="str">
        <f>IF(tickets_dataset[[#This Row],[status]] = "Closed", "Yes","No")</f>
        <v>Yes</v>
      </c>
      <c r="L6723" s="2">
        <f t="shared" si="420"/>
        <v>30</v>
      </c>
      <c r="M6723" t="str">
        <f t="shared" si="421"/>
        <v>No</v>
      </c>
      <c r="N6723" t="str">
        <f t="shared" si="422"/>
        <v>Mar</v>
      </c>
      <c r="O6723" s="2">
        <f t="shared" ref="O6723:O6786" si="423">F6723-E6723</f>
        <v>1.25</v>
      </c>
      <c r="P6723" t="str">
        <f>VLOOKUP(G6723,Agents!A:E,4,FALSE)</f>
        <v>Team5</v>
      </c>
      <c r="Q6723" t="str">
        <f>VLOOKUP(G6723,Agents!A:E,5,FALSE)</f>
        <v>Senior</v>
      </c>
      <c r="R6723" t="str">
        <f>VLOOKUP(G6723,Agents!A:E,2,FALSE)</f>
        <v>Evening</v>
      </c>
    </row>
    <row r="6724" spans="1:18" x14ac:dyDescent="0.35">
      <c r="A6724" t="s">
        <v>10498</v>
      </c>
      <c r="B6724" t="s">
        <v>5812</v>
      </c>
      <c r="C6724" t="s">
        <v>50</v>
      </c>
      <c r="D6724" t="s">
        <v>13</v>
      </c>
      <c r="E6724" s="1">
        <v>46036.197222222225</v>
      </c>
      <c r="F6724" s="1">
        <v>46037.238888888889</v>
      </c>
      <c r="G6724" t="s">
        <v>42</v>
      </c>
      <c r="H6724" t="s">
        <v>15</v>
      </c>
      <c r="I6724" t="s">
        <v>16</v>
      </c>
      <c r="J6724">
        <v>4</v>
      </c>
      <c r="K6724" t="str">
        <f>IF(tickets_dataset[[#This Row],[status]] = "Closed", "Yes","No")</f>
        <v>Yes</v>
      </c>
      <c r="L6724" s="2">
        <f t="shared" si="420"/>
        <v>24.999999999941792</v>
      </c>
      <c r="M6724" t="str">
        <f t="shared" si="421"/>
        <v>No</v>
      </c>
      <c r="N6724" t="str">
        <f t="shared" si="422"/>
        <v>Jan</v>
      </c>
      <c r="O6724" s="2">
        <f t="shared" si="423"/>
        <v>1.0416666666642413</v>
      </c>
      <c r="P6724" t="str">
        <f>VLOOKUP(G6724,Agents!A:E,4,FALSE)</f>
        <v>Team2</v>
      </c>
      <c r="Q6724" t="str">
        <f>VLOOKUP(G6724,Agents!A:E,5,FALSE)</f>
        <v>Junior</v>
      </c>
      <c r="R6724" t="str">
        <f>VLOOKUP(G6724,Agents!A:E,2,FALSE)</f>
        <v>Night</v>
      </c>
    </row>
    <row r="6725" spans="1:18" x14ac:dyDescent="0.35">
      <c r="A6725" t="s">
        <v>10499</v>
      </c>
      <c r="B6725" t="s">
        <v>10500</v>
      </c>
      <c r="C6725" t="s">
        <v>22</v>
      </c>
      <c r="D6725" t="s">
        <v>13</v>
      </c>
      <c r="E6725" s="1">
        <v>46024.071527777778</v>
      </c>
      <c r="F6725" s="1">
        <v>46025.238194444442</v>
      </c>
      <c r="G6725" t="s">
        <v>19</v>
      </c>
      <c r="H6725" t="s">
        <v>15</v>
      </c>
      <c r="I6725" t="s">
        <v>16</v>
      </c>
      <c r="J6725">
        <v>5</v>
      </c>
      <c r="K6725" t="str">
        <f>IF(tickets_dataset[[#This Row],[status]] = "Closed", "Yes","No")</f>
        <v>Yes</v>
      </c>
      <c r="L6725" s="2">
        <f t="shared" si="420"/>
        <v>27.999999999941792</v>
      </c>
      <c r="M6725" t="str">
        <f t="shared" si="421"/>
        <v>No</v>
      </c>
      <c r="N6725" t="str">
        <f t="shared" si="422"/>
        <v>Jan</v>
      </c>
      <c r="O6725" s="2">
        <f t="shared" si="423"/>
        <v>1.1666666666642413</v>
      </c>
      <c r="P6725" t="str">
        <f>VLOOKUP(G6725,Agents!A:E,4,FALSE)</f>
        <v>Team4</v>
      </c>
      <c r="Q6725" t="str">
        <f>VLOOKUP(G6725,Agents!A:E,5,FALSE)</f>
        <v>Senior</v>
      </c>
      <c r="R6725" t="str">
        <f>VLOOKUP(G6725,Agents!A:E,2,FALSE)</f>
        <v>Evening</v>
      </c>
    </row>
    <row r="6726" spans="1:18" x14ac:dyDescent="0.35">
      <c r="A6726" t="s">
        <v>10501</v>
      </c>
      <c r="B6726" t="s">
        <v>6971</v>
      </c>
      <c r="C6726" t="s">
        <v>12</v>
      </c>
      <c r="D6726" t="s">
        <v>38</v>
      </c>
      <c r="E6726" s="1">
        <v>46029.1</v>
      </c>
      <c r="F6726" s="1">
        <v>46033.01666666667</v>
      </c>
      <c r="G6726" t="s">
        <v>128</v>
      </c>
      <c r="H6726" t="s">
        <v>15</v>
      </c>
      <c r="I6726" t="s">
        <v>16</v>
      </c>
      <c r="J6726">
        <v>5</v>
      </c>
      <c r="K6726" t="str">
        <f>IF(tickets_dataset[[#This Row],[status]] = "Closed", "Yes","No")</f>
        <v>Yes</v>
      </c>
      <c r="L6726" s="2">
        <f t="shared" si="420"/>
        <v>94.000000000116415</v>
      </c>
      <c r="M6726" t="str">
        <f t="shared" si="421"/>
        <v>Yes</v>
      </c>
      <c r="N6726" t="str">
        <f t="shared" si="422"/>
        <v>Jan</v>
      </c>
      <c r="O6726" s="2">
        <f t="shared" si="423"/>
        <v>3.9166666666715173</v>
      </c>
      <c r="P6726" t="str">
        <f>VLOOKUP(G6726,Agents!A:E,4,FALSE)</f>
        <v>Team4</v>
      </c>
      <c r="Q6726" t="str">
        <f>VLOOKUP(G6726,Agents!A:E,5,FALSE)</f>
        <v>Mid</v>
      </c>
      <c r="R6726" t="str">
        <f>VLOOKUP(G6726,Agents!A:E,2,FALSE)</f>
        <v>Night</v>
      </c>
    </row>
    <row r="6727" spans="1:18" x14ac:dyDescent="0.35">
      <c r="A6727" t="s">
        <v>10502</v>
      </c>
      <c r="B6727" t="s">
        <v>10503</v>
      </c>
      <c r="C6727" t="s">
        <v>22</v>
      </c>
      <c r="D6727" t="s">
        <v>38</v>
      </c>
      <c r="E6727" s="1">
        <v>46067.438194444447</v>
      </c>
      <c r="F6727" s="1">
        <v>46068.354861111111</v>
      </c>
      <c r="G6727" t="s">
        <v>190</v>
      </c>
      <c r="H6727" t="s">
        <v>15</v>
      </c>
      <c r="I6727" t="s">
        <v>16</v>
      </c>
      <c r="J6727">
        <v>4</v>
      </c>
      <c r="K6727" t="str">
        <f>IF(tickets_dataset[[#This Row],[status]] = "Closed", "Yes","No")</f>
        <v>Yes</v>
      </c>
      <c r="L6727" s="2">
        <f t="shared" si="420"/>
        <v>21.999999999941792</v>
      </c>
      <c r="M6727" t="str">
        <f t="shared" si="421"/>
        <v>No</v>
      </c>
      <c r="N6727" t="str">
        <f t="shared" si="422"/>
        <v>Feb</v>
      </c>
      <c r="O6727" s="2">
        <f t="shared" si="423"/>
        <v>0.91666666666424135</v>
      </c>
      <c r="P6727" t="str">
        <f>VLOOKUP(G6727,Agents!A:E,4,FALSE)</f>
        <v>Team1</v>
      </c>
      <c r="Q6727" t="str">
        <f>VLOOKUP(G6727,Agents!A:E,5,FALSE)</f>
        <v>Senior</v>
      </c>
      <c r="R6727" t="str">
        <f>VLOOKUP(G6727,Agents!A:E,2,FALSE)</f>
        <v>Night</v>
      </c>
    </row>
    <row r="6728" spans="1:18" x14ac:dyDescent="0.35">
      <c r="A6728" t="s">
        <v>10504</v>
      </c>
      <c r="B6728" t="s">
        <v>8432</v>
      </c>
      <c r="C6728" t="s">
        <v>76</v>
      </c>
      <c r="D6728" t="s">
        <v>13</v>
      </c>
      <c r="E6728" s="1">
        <v>46111.402777777781</v>
      </c>
      <c r="F6728" s="1">
        <v>46113.152777777781</v>
      </c>
      <c r="G6728" t="s">
        <v>31</v>
      </c>
      <c r="H6728" t="s">
        <v>15</v>
      </c>
      <c r="I6728" t="s">
        <v>16</v>
      </c>
      <c r="J6728">
        <v>4</v>
      </c>
      <c r="K6728" t="str">
        <f>IF(tickets_dataset[[#This Row],[status]] = "Closed", "Yes","No")</f>
        <v>Yes</v>
      </c>
      <c r="L6728" s="2">
        <f t="shared" si="420"/>
        <v>42</v>
      </c>
      <c r="M6728" t="str">
        <f t="shared" si="421"/>
        <v>No</v>
      </c>
      <c r="N6728" t="str">
        <f t="shared" si="422"/>
        <v>Mar</v>
      </c>
      <c r="O6728" s="2">
        <f t="shared" si="423"/>
        <v>1.75</v>
      </c>
      <c r="P6728" t="str">
        <f>VLOOKUP(G6728,Agents!A:E,4,FALSE)</f>
        <v>Team5</v>
      </c>
      <c r="Q6728" t="str">
        <f>VLOOKUP(G6728,Agents!A:E,5,FALSE)</f>
        <v>Senior</v>
      </c>
      <c r="R6728" t="str">
        <f>VLOOKUP(G6728,Agents!A:E,2,FALSE)</f>
        <v>Evening</v>
      </c>
    </row>
    <row r="6729" spans="1:18" x14ac:dyDescent="0.35">
      <c r="A6729" t="s">
        <v>10505</v>
      </c>
      <c r="B6729" t="s">
        <v>4202</v>
      </c>
      <c r="C6729" t="s">
        <v>76</v>
      </c>
      <c r="D6729" t="s">
        <v>13</v>
      </c>
      <c r="E6729" s="1">
        <v>46058.731249999997</v>
      </c>
      <c r="F6729" s="1">
        <v>46060.439583333333</v>
      </c>
      <c r="G6729" t="s">
        <v>216</v>
      </c>
      <c r="H6729" t="s">
        <v>15</v>
      </c>
      <c r="I6729" t="s">
        <v>16</v>
      </c>
      <c r="J6729">
        <v>4</v>
      </c>
      <c r="K6729" t="str">
        <f>IF(tickets_dataset[[#This Row],[status]] = "Closed", "Yes","No")</f>
        <v>Yes</v>
      </c>
      <c r="L6729" s="2">
        <f t="shared" si="420"/>
        <v>41.000000000058208</v>
      </c>
      <c r="M6729" t="str">
        <f t="shared" si="421"/>
        <v>No</v>
      </c>
      <c r="N6729" t="str">
        <f t="shared" si="422"/>
        <v>Feb</v>
      </c>
      <c r="O6729" s="2">
        <f t="shared" si="423"/>
        <v>1.7083333333357587</v>
      </c>
      <c r="P6729" t="str">
        <f>VLOOKUP(G6729,Agents!A:E,4,FALSE)</f>
        <v>Team5</v>
      </c>
      <c r="Q6729" t="str">
        <f>VLOOKUP(G6729,Agents!A:E,5,FALSE)</f>
        <v>Junior</v>
      </c>
      <c r="R6729" t="str">
        <f>VLOOKUP(G6729,Agents!A:E,2,FALSE)</f>
        <v>Evening</v>
      </c>
    </row>
    <row r="6730" spans="1:18" x14ac:dyDescent="0.35">
      <c r="A6730" t="s">
        <v>10506</v>
      </c>
      <c r="B6730" t="s">
        <v>946</v>
      </c>
      <c r="C6730" t="s">
        <v>34</v>
      </c>
      <c r="D6730" t="s">
        <v>26</v>
      </c>
      <c r="E6730" s="1">
        <v>46070.711111111108</v>
      </c>
      <c r="F6730" s="1">
        <v>46071.12777777778</v>
      </c>
      <c r="G6730" t="s">
        <v>103</v>
      </c>
      <c r="H6730" t="s">
        <v>15</v>
      </c>
      <c r="I6730" t="s">
        <v>16</v>
      </c>
      <c r="J6730">
        <v>4</v>
      </c>
      <c r="K6730" t="str">
        <f>IF(tickets_dataset[[#This Row],[status]] = "Closed", "Yes","No")</f>
        <v>Yes</v>
      </c>
      <c r="L6730" s="2">
        <f t="shared" si="420"/>
        <v>10.000000000116415</v>
      </c>
      <c r="M6730" t="str">
        <f t="shared" si="421"/>
        <v>No</v>
      </c>
      <c r="N6730" t="str">
        <f t="shared" si="422"/>
        <v>Feb</v>
      </c>
      <c r="O6730" s="2">
        <f t="shared" si="423"/>
        <v>0.41666666667151731</v>
      </c>
      <c r="P6730" t="str">
        <f>VLOOKUP(G6730,Agents!A:E,4,FALSE)</f>
        <v>Team4</v>
      </c>
      <c r="Q6730" t="str">
        <f>VLOOKUP(G6730,Agents!A:E,5,FALSE)</f>
        <v>Senior</v>
      </c>
      <c r="R6730" t="str">
        <f>VLOOKUP(G6730,Agents!A:E,2,FALSE)</f>
        <v>Night</v>
      </c>
    </row>
    <row r="6731" spans="1:18" x14ac:dyDescent="0.35">
      <c r="A6731" t="s">
        <v>10507</v>
      </c>
      <c r="B6731" t="s">
        <v>10508</v>
      </c>
      <c r="C6731" t="s">
        <v>76</v>
      </c>
      <c r="D6731" t="s">
        <v>13</v>
      </c>
      <c r="E6731" s="1">
        <v>46070.642361111109</v>
      </c>
      <c r="F6731" s="1">
        <v>46071.184027777781</v>
      </c>
      <c r="G6731" t="s">
        <v>357</v>
      </c>
      <c r="H6731" t="s">
        <v>15</v>
      </c>
      <c r="I6731" t="s">
        <v>16</v>
      </c>
      <c r="J6731">
        <v>4</v>
      </c>
      <c r="K6731" t="str">
        <f>IF(tickets_dataset[[#This Row],[status]] = "Closed", "Yes","No")</f>
        <v>Yes</v>
      </c>
      <c r="L6731" s="2">
        <f t="shared" si="420"/>
        <v>13.000000000116415</v>
      </c>
      <c r="M6731" t="str">
        <f t="shared" si="421"/>
        <v>No</v>
      </c>
      <c r="N6731" t="str">
        <f t="shared" si="422"/>
        <v>Feb</v>
      </c>
      <c r="O6731" s="2">
        <f t="shared" si="423"/>
        <v>0.54166666667151731</v>
      </c>
      <c r="P6731" t="str">
        <f>VLOOKUP(G6731,Agents!A:E,4,FALSE)</f>
        <v>Team1</v>
      </c>
      <c r="Q6731" t="str">
        <f>VLOOKUP(G6731,Agents!A:E,5,FALSE)</f>
        <v>Mid</v>
      </c>
      <c r="R6731" t="str">
        <f>VLOOKUP(G6731,Agents!A:E,2,FALSE)</f>
        <v>Morning</v>
      </c>
    </row>
    <row r="6732" spans="1:18" x14ac:dyDescent="0.35">
      <c r="A6732" t="s">
        <v>10509</v>
      </c>
      <c r="B6732" t="s">
        <v>10510</v>
      </c>
      <c r="C6732" t="s">
        <v>12</v>
      </c>
      <c r="D6732" t="s">
        <v>26</v>
      </c>
      <c r="E6732" s="1">
        <v>46038.880555555559</v>
      </c>
      <c r="F6732" s="1">
        <v>46041.588888888888</v>
      </c>
      <c r="G6732" t="s">
        <v>239</v>
      </c>
      <c r="H6732" t="s">
        <v>132</v>
      </c>
      <c r="I6732" t="s">
        <v>16</v>
      </c>
      <c r="J6732">
        <v>5</v>
      </c>
      <c r="K6732" t="str">
        <f>IF(tickets_dataset[[#This Row],[status]] = "Closed", "Yes","No")</f>
        <v>No</v>
      </c>
      <c r="L6732" s="2">
        <f t="shared" si="420"/>
        <v>64.999999999883585</v>
      </c>
      <c r="M6732" t="str">
        <f t="shared" si="421"/>
        <v>Yes</v>
      </c>
      <c r="N6732" t="str">
        <f t="shared" si="422"/>
        <v>Jan</v>
      </c>
      <c r="O6732" s="2">
        <f t="shared" si="423"/>
        <v>2.7083333333284827</v>
      </c>
      <c r="P6732" t="str">
        <f>VLOOKUP(G6732,Agents!A:E,4,FALSE)</f>
        <v>Team1</v>
      </c>
      <c r="Q6732" t="str">
        <f>VLOOKUP(G6732,Agents!A:E,5,FALSE)</f>
        <v>Senior</v>
      </c>
      <c r="R6732" t="str">
        <f>VLOOKUP(G6732,Agents!A:E,2,FALSE)</f>
        <v>Evening</v>
      </c>
    </row>
    <row r="6733" spans="1:18" x14ac:dyDescent="0.35">
      <c r="A6733" t="s">
        <v>10511</v>
      </c>
      <c r="B6733" t="s">
        <v>6345</v>
      </c>
      <c r="C6733" t="s">
        <v>22</v>
      </c>
      <c r="D6733" t="s">
        <v>26</v>
      </c>
      <c r="E6733" s="1">
        <v>46066.225694444445</v>
      </c>
      <c r="F6733" s="1">
        <v>46068.267361111109</v>
      </c>
      <c r="G6733" t="s">
        <v>131</v>
      </c>
      <c r="H6733" t="s">
        <v>15</v>
      </c>
      <c r="I6733" t="s">
        <v>16</v>
      </c>
      <c r="J6733">
        <v>5</v>
      </c>
      <c r="K6733" t="str">
        <f>IF(tickets_dataset[[#This Row],[status]] = "Closed", "Yes","No")</f>
        <v>Yes</v>
      </c>
      <c r="L6733" s="2">
        <f t="shared" si="420"/>
        <v>48.999999999941792</v>
      </c>
      <c r="M6733" t="str">
        <f t="shared" si="421"/>
        <v>Yes</v>
      </c>
      <c r="N6733" t="str">
        <f t="shared" si="422"/>
        <v>Feb</v>
      </c>
      <c r="O6733" s="2">
        <f t="shared" si="423"/>
        <v>2.0416666666642413</v>
      </c>
      <c r="P6733" t="str">
        <f>VLOOKUP(G6733,Agents!A:E,4,FALSE)</f>
        <v>Team4</v>
      </c>
      <c r="Q6733" t="str">
        <f>VLOOKUP(G6733,Agents!A:E,5,FALSE)</f>
        <v>Junior</v>
      </c>
      <c r="R6733" t="str">
        <f>VLOOKUP(G6733,Agents!A:E,2,FALSE)</f>
        <v>Night</v>
      </c>
    </row>
    <row r="6734" spans="1:18" x14ac:dyDescent="0.35">
      <c r="A6734" t="s">
        <v>10512</v>
      </c>
      <c r="B6734" t="s">
        <v>8058</v>
      </c>
      <c r="C6734" t="s">
        <v>34</v>
      </c>
      <c r="D6734" t="s">
        <v>38</v>
      </c>
      <c r="E6734" s="1">
        <v>46056.425000000003</v>
      </c>
      <c r="F6734" s="1">
        <v>46059.258333333331</v>
      </c>
      <c r="G6734" t="s">
        <v>221</v>
      </c>
      <c r="H6734" t="s">
        <v>15</v>
      </c>
      <c r="I6734" t="s">
        <v>16</v>
      </c>
      <c r="J6734">
        <v>4</v>
      </c>
      <c r="K6734" t="str">
        <f>IF(tickets_dataset[[#This Row],[status]] = "Closed", "Yes","No")</f>
        <v>Yes</v>
      </c>
      <c r="L6734" s="2">
        <f t="shared" si="420"/>
        <v>67.999999999883585</v>
      </c>
      <c r="M6734" t="str">
        <f t="shared" si="421"/>
        <v>Yes</v>
      </c>
      <c r="N6734" t="str">
        <f t="shared" si="422"/>
        <v>Feb</v>
      </c>
      <c r="O6734" s="2">
        <f t="shared" si="423"/>
        <v>2.8333333333284827</v>
      </c>
      <c r="P6734" t="str">
        <f>VLOOKUP(G6734,Agents!A:E,4,FALSE)</f>
        <v>Team4</v>
      </c>
      <c r="Q6734" t="str">
        <f>VLOOKUP(G6734,Agents!A:E,5,FALSE)</f>
        <v>Senior</v>
      </c>
      <c r="R6734" t="str">
        <f>VLOOKUP(G6734,Agents!A:E,2,FALSE)</f>
        <v>Morning</v>
      </c>
    </row>
    <row r="6735" spans="1:18" x14ac:dyDescent="0.35">
      <c r="A6735" t="s">
        <v>10513</v>
      </c>
      <c r="B6735" t="s">
        <v>5296</v>
      </c>
      <c r="C6735" t="s">
        <v>12</v>
      </c>
      <c r="D6735" t="s">
        <v>13</v>
      </c>
      <c r="E6735" s="1">
        <v>46083.961805555555</v>
      </c>
      <c r="F6735" s="1">
        <v>46084.128472222219</v>
      </c>
      <c r="G6735" t="s">
        <v>131</v>
      </c>
      <c r="H6735" t="s">
        <v>15</v>
      </c>
      <c r="I6735" t="s">
        <v>16</v>
      </c>
      <c r="J6735">
        <v>4</v>
      </c>
      <c r="K6735" t="str">
        <f>IF(tickets_dataset[[#This Row],[status]] = "Closed", "Yes","No")</f>
        <v>Yes</v>
      </c>
      <c r="L6735" s="2">
        <f t="shared" si="420"/>
        <v>3.9999999999417923</v>
      </c>
      <c r="M6735" t="str">
        <f t="shared" si="421"/>
        <v>No</v>
      </c>
      <c r="N6735" t="str">
        <f t="shared" si="422"/>
        <v>Mar</v>
      </c>
      <c r="O6735" s="2">
        <f t="shared" si="423"/>
        <v>0.16666666666424135</v>
      </c>
      <c r="P6735" t="str">
        <f>VLOOKUP(G6735,Agents!A:E,4,FALSE)</f>
        <v>Team4</v>
      </c>
      <c r="Q6735" t="str">
        <f>VLOOKUP(G6735,Agents!A:E,5,FALSE)</f>
        <v>Junior</v>
      </c>
      <c r="R6735" t="str">
        <f>VLOOKUP(G6735,Agents!A:E,2,FALSE)</f>
        <v>Night</v>
      </c>
    </row>
    <row r="6736" spans="1:18" x14ac:dyDescent="0.35">
      <c r="A6736" t="s">
        <v>10514</v>
      </c>
      <c r="B6736" t="s">
        <v>10515</v>
      </c>
      <c r="C6736" t="s">
        <v>34</v>
      </c>
      <c r="D6736" t="s">
        <v>26</v>
      </c>
      <c r="E6736" s="1">
        <v>46087.966666666667</v>
      </c>
      <c r="F6736" s="1">
        <v>46089.508333333331</v>
      </c>
      <c r="G6736" t="s">
        <v>183</v>
      </c>
      <c r="H6736" t="s">
        <v>15</v>
      </c>
      <c r="I6736" t="s">
        <v>16</v>
      </c>
      <c r="J6736">
        <v>4</v>
      </c>
      <c r="K6736" t="str">
        <f>IF(tickets_dataset[[#This Row],[status]] = "Closed", "Yes","No")</f>
        <v>Yes</v>
      </c>
      <c r="L6736" s="2">
        <f t="shared" si="420"/>
        <v>36.999999999941792</v>
      </c>
      <c r="M6736" t="str">
        <f t="shared" si="421"/>
        <v>No</v>
      </c>
      <c r="N6736" t="str">
        <f t="shared" si="422"/>
        <v>Mar</v>
      </c>
      <c r="O6736" s="2">
        <f t="shared" si="423"/>
        <v>1.5416666666642413</v>
      </c>
      <c r="P6736" t="str">
        <f>VLOOKUP(G6736,Agents!A:E,4,FALSE)</f>
        <v>Team3</v>
      </c>
      <c r="Q6736" t="str">
        <f>VLOOKUP(G6736,Agents!A:E,5,FALSE)</f>
        <v>Senior</v>
      </c>
      <c r="R6736" t="str">
        <f>VLOOKUP(G6736,Agents!A:E,2,FALSE)</f>
        <v>Night</v>
      </c>
    </row>
    <row r="6737" spans="1:18" x14ac:dyDescent="0.35">
      <c r="A6737" t="s">
        <v>10516</v>
      </c>
      <c r="B6737" t="s">
        <v>8699</v>
      </c>
      <c r="C6737" t="s">
        <v>76</v>
      </c>
      <c r="D6737" t="s">
        <v>26</v>
      </c>
      <c r="E6737" s="1">
        <v>46110.722222222219</v>
      </c>
      <c r="F6737" s="1">
        <v>46111.055555555555</v>
      </c>
      <c r="G6737" t="s">
        <v>131</v>
      </c>
      <c r="H6737" t="s">
        <v>15</v>
      </c>
      <c r="I6737" t="s">
        <v>16</v>
      </c>
      <c r="J6737">
        <v>5</v>
      </c>
      <c r="K6737" t="str">
        <f>IF(tickets_dataset[[#This Row],[status]] = "Closed", "Yes","No")</f>
        <v>Yes</v>
      </c>
      <c r="L6737" s="2">
        <f t="shared" si="420"/>
        <v>8.0000000000582077</v>
      </c>
      <c r="M6737" t="str">
        <f t="shared" si="421"/>
        <v>No</v>
      </c>
      <c r="N6737" t="str">
        <f t="shared" si="422"/>
        <v>Mar</v>
      </c>
      <c r="O6737" s="2">
        <f t="shared" si="423"/>
        <v>0.33333333333575865</v>
      </c>
      <c r="P6737" t="str">
        <f>VLOOKUP(G6737,Agents!A:E,4,FALSE)</f>
        <v>Team4</v>
      </c>
      <c r="Q6737" t="str">
        <f>VLOOKUP(G6737,Agents!A:E,5,FALSE)</f>
        <v>Junior</v>
      </c>
      <c r="R6737" t="str">
        <f>VLOOKUP(G6737,Agents!A:E,2,FALSE)</f>
        <v>Night</v>
      </c>
    </row>
    <row r="6738" spans="1:18" x14ac:dyDescent="0.35">
      <c r="A6738" t="s">
        <v>10517</v>
      </c>
      <c r="B6738" t="s">
        <v>9079</v>
      </c>
      <c r="C6738" t="s">
        <v>76</v>
      </c>
      <c r="D6738" t="s">
        <v>26</v>
      </c>
      <c r="E6738" s="1">
        <v>46086.686805555553</v>
      </c>
      <c r="F6738" s="1">
        <v>46088.936805555553</v>
      </c>
      <c r="G6738" t="s">
        <v>23</v>
      </c>
      <c r="H6738" t="s">
        <v>15</v>
      </c>
      <c r="I6738" t="s">
        <v>16</v>
      </c>
      <c r="J6738">
        <v>4</v>
      </c>
      <c r="K6738" t="str">
        <f>IF(tickets_dataset[[#This Row],[status]] = "Closed", "Yes","No")</f>
        <v>Yes</v>
      </c>
      <c r="L6738" s="2">
        <f t="shared" si="420"/>
        <v>54</v>
      </c>
      <c r="M6738" t="str">
        <f t="shared" si="421"/>
        <v>Yes</v>
      </c>
      <c r="N6738" t="str">
        <f t="shared" si="422"/>
        <v>Mar</v>
      </c>
      <c r="O6738" s="2">
        <f t="shared" si="423"/>
        <v>2.25</v>
      </c>
      <c r="P6738" t="str">
        <f>VLOOKUP(G6738,Agents!A:E,4,FALSE)</f>
        <v>Team3</v>
      </c>
      <c r="Q6738" t="str">
        <f>VLOOKUP(G6738,Agents!A:E,5,FALSE)</f>
        <v>Senior</v>
      </c>
      <c r="R6738" t="str">
        <f>VLOOKUP(G6738,Agents!A:E,2,FALSE)</f>
        <v>Evening</v>
      </c>
    </row>
    <row r="6739" spans="1:18" x14ac:dyDescent="0.35">
      <c r="A6739" t="s">
        <v>10518</v>
      </c>
      <c r="B6739" t="s">
        <v>10519</v>
      </c>
      <c r="C6739" t="s">
        <v>34</v>
      </c>
      <c r="D6739" t="s">
        <v>26</v>
      </c>
      <c r="E6739" s="1">
        <v>46053.056250000001</v>
      </c>
      <c r="F6739" s="1">
        <v>46053.222916666666</v>
      </c>
      <c r="G6739" t="s">
        <v>103</v>
      </c>
      <c r="H6739" t="s">
        <v>15</v>
      </c>
      <c r="I6739" t="s">
        <v>16</v>
      </c>
      <c r="J6739">
        <v>4</v>
      </c>
      <c r="K6739" t="str">
        <f>IF(tickets_dataset[[#This Row],[status]] = "Closed", "Yes","No")</f>
        <v>Yes</v>
      </c>
      <c r="L6739" s="2">
        <f t="shared" si="420"/>
        <v>3.9999999999417923</v>
      </c>
      <c r="M6739" t="str">
        <f t="shared" si="421"/>
        <v>No</v>
      </c>
      <c r="N6739" t="str">
        <f t="shared" si="422"/>
        <v>Jan</v>
      </c>
      <c r="O6739" s="2">
        <f t="shared" si="423"/>
        <v>0.16666666666424135</v>
      </c>
      <c r="P6739" t="str">
        <f>VLOOKUP(G6739,Agents!A:E,4,FALSE)</f>
        <v>Team4</v>
      </c>
      <c r="Q6739" t="str">
        <f>VLOOKUP(G6739,Agents!A:E,5,FALSE)</f>
        <v>Senior</v>
      </c>
      <c r="R6739" t="str">
        <f>VLOOKUP(G6739,Agents!A:E,2,FALSE)</f>
        <v>Night</v>
      </c>
    </row>
    <row r="6740" spans="1:18" x14ac:dyDescent="0.35">
      <c r="A6740" t="s">
        <v>10520</v>
      </c>
      <c r="B6740" t="s">
        <v>6766</v>
      </c>
      <c r="C6740" t="s">
        <v>34</v>
      </c>
      <c r="D6740" t="s">
        <v>26</v>
      </c>
      <c r="E6740" s="1">
        <v>46110.260416666664</v>
      </c>
      <c r="F6740" s="1">
        <v>46112.010416666664</v>
      </c>
      <c r="G6740" t="s">
        <v>27</v>
      </c>
      <c r="H6740" t="s">
        <v>15</v>
      </c>
      <c r="I6740" t="s">
        <v>16</v>
      </c>
      <c r="J6740">
        <v>5</v>
      </c>
      <c r="K6740" t="str">
        <f>IF(tickets_dataset[[#This Row],[status]] = "Closed", "Yes","No")</f>
        <v>Yes</v>
      </c>
      <c r="L6740" s="2">
        <f t="shared" si="420"/>
        <v>42</v>
      </c>
      <c r="M6740" t="str">
        <f t="shared" si="421"/>
        <v>No</v>
      </c>
      <c r="N6740" t="str">
        <f t="shared" si="422"/>
        <v>Mar</v>
      </c>
      <c r="O6740" s="2">
        <f t="shared" si="423"/>
        <v>1.75</v>
      </c>
      <c r="P6740" t="str">
        <f>VLOOKUP(G6740,Agents!A:E,4,FALSE)</f>
        <v>Team5</v>
      </c>
      <c r="Q6740" t="str">
        <f>VLOOKUP(G6740,Agents!A:E,5,FALSE)</f>
        <v>Senior</v>
      </c>
      <c r="R6740" t="str">
        <f>VLOOKUP(G6740,Agents!A:E,2,FALSE)</f>
        <v>Morning</v>
      </c>
    </row>
    <row r="6741" spans="1:18" x14ac:dyDescent="0.35">
      <c r="A6741" t="s">
        <v>10521</v>
      </c>
      <c r="B6741" t="s">
        <v>4967</v>
      </c>
      <c r="C6741" t="s">
        <v>50</v>
      </c>
      <c r="D6741" t="s">
        <v>26</v>
      </c>
      <c r="E6741" s="1">
        <v>46049.086111111108</v>
      </c>
      <c r="F6741" s="1">
        <v>46050.37777777778</v>
      </c>
      <c r="G6741" t="s">
        <v>311</v>
      </c>
      <c r="H6741" t="s">
        <v>15</v>
      </c>
      <c r="I6741" t="s">
        <v>16</v>
      </c>
      <c r="J6741">
        <v>4</v>
      </c>
      <c r="K6741" t="str">
        <f>IF(tickets_dataset[[#This Row],[status]] = "Closed", "Yes","No")</f>
        <v>Yes</v>
      </c>
      <c r="L6741" s="2">
        <f t="shared" si="420"/>
        <v>31.000000000116415</v>
      </c>
      <c r="M6741" t="str">
        <f t="shared" si="421"/>
        <v>No</v>
      </c>
      <c r="N6741" t="str">
        <f t="shared" si="422"/>
        <v>Jan</v>
      </c>
      <c r="O6741" s="2">
        <f t="shared" si="423"/>
        <v>1.2916666666715173</v>
      </c>
      <c r="P6741" t="str">
        <f>VLOOKUP(G6741,Agents!A:E,4,FALSE)</f>
        <v>Team5</v>
      </c>
      <c r="Q6741" t="str">
        <f>VLOOKUP(G6741,Agents!A:E,5,FALSE)</f>
        <v>Senior</v>
      </c>
      <c r="R6741" t="str">
        <f>VLOOKUP(G6741,Agents!A:E,2,FALSE)</f>
        <v>Evening</v>
      </c>
    </row>
    <row r="6742" spans="1:18" x14ac:dyDescent="0.35">
      <c r="A6742" t="s">
        <v>10522</v>
      </c>
      <c r="B6742" t="s">
        <v>7136</v>
      </c>
      <c r="C6742" t="s">
        <v>34</v>
      </c>
      <c r="D6742" t="s">
        <v>13</v>
      </c>
      <c r="E6742" s="1">
        <v>46089.738888888889</v>
      </c>
      <c r="F6742" s="1">
        <v>46090.738888888889</v>
      </c>
      <c r="G6742" t="s">
        <v>77</v>
      </c>
      <c r="H6742" t="s">
        <v>15</v>
      </c>
      <c r="I6742" t="s">
        <v>16</v>
      </c>
      <c r="J6742">
        <v>4</v>
      </c>
      <c r="K6742" t="str">
        <f>IF(tickets_dataset[[#This Row],[status]] = "Closed", "Yes","No")</f>
        <v>Yes</v>
      </c>
      <c r="L6742" s="2">
        <f t="shared" si="420"/>
        <v>24</v>
      </c>
      <c r="M6742" t="str">
        <f t="shared" si="421"/>
        <v>No</v>
      </c>
      <c r="N6742" t="str">
        <f t="shared" si="422"/>
        <v>Mar</v>
      </c>
      <c r="O6742" s="2">
        <f t="shared" si="423"/>
        <v>1</v>
      </c>
      <c r="P6742" t="str">
        <f>VLOOKUP(G6742,Agents!A:E,4,FALSE)</f>
        <v>Team5</v>
      </c>
      <c r="Q6742" t="str">
        <f>VLOOKUP(G6742,Agents!A:E,5,FALSE)</f>
        <v>Junior</v>
      </c>
      <c r="R6742" t="str">
        <f>VLOOKUP(G6742,Agents!A:E,2,FALSE)</f>
        <v>Evening</v>
      </c>
    </row>
    <row r="6743" spans="1:18" x14ac:dyDescent="0.35">
      <c r="A6743" t="s">
        <v>10523</v>
      </c>
      <c r="B6743" t="s">
        <v>5561</v>
      </c>
      <c r="C6743" t="s">
        <v>34</v>
      </c>
      <c r="D6743" t="s">
        <v>26</v>
      </c>
      <c r="E6743" s="1">
        <v>46057.352083333331</v>
      </c>
      <c r="F6743" s="1">
        <v>46059.352083333331</v>
      </c>
      <c r="G6743" t="s">
        <v>149</v>
      </c>
      <c r="H6743" t="s">
        <v>15</v>
      </c>
      <c r="I6743" t="s">
        <v>16</v>
      </c>
      <c r="J6743">
        <v>4</v>
      </c>
      <c r="K6743" t="str">
        <f>IF(tickets_dataset[[#This Row],[status]] = "Closed", "Yes","No")</f>
        <v>Yes</v>
      </c>
      <c r="L6743" s="2">
        <f t="shared" si="420"/>
        <v>48</v>
      </c>
      <c r="M6743" t="str">
        <f t="shared" si="421"/>
        <v>No</v>
      </c>
      <c r="N6743" t="str">
        <f t="shared" si="422"/>
        <v>Feb</v>
      </c>
      <c r="O6743" s="2">
        <f t="shared" si="423"/>
        <v>2</v>
      </c>
      <c r="P6743" t="str">
        <f>VLOOKUP(G6743,Agents!A:E,4,FALSE)</f>
        <v>Team3</v>
      </c>
      <c r="Q6743" t="str">
        <f>VLOOKUP(G6743,Agents!A:E,5,FALSE)</f>
        <v>Mid</v>
      </c>
      <c r="R6743" t="str">
        <f>VLOOKUP(G6743,Agents!A:E,2,FALSE)</f>
        <v>Night</v>
      </c>
    </row>
    <row r="6744" spans="1:18" x14ac:dyDescent="0.35">
      <c r="A6744" t="s">
        <v>10524</v>
      </c>
      <c r="B6744" t="s">
        <v>2207</v>
      </c>
      <c r="C6744" t="s">
        <v>76</v>
      </c>
      <c r="D6744" t="s">
        <v>13</v>
      </c>
      <c r="E6744" s="1">
        <v>46098.195138888892</v>
      </c>
      <c r="F6744" s="1">
        <v>46099.02847222222</v>
      </c>
      <c r="G6744" t="s">
        <v>31</v>
      </c>
      <c r="H6744" t="s">
        <v>15</v>
      </c>
      <c r="I6744" t="s">
        <v>16</v>
      </c>
      <c r="J6744">
        <v>3</v>
      </c>
      <c r="K6744" t="str">
        <f>IF(tickets_dataset[[#This Row],[status]] = "Closed", "Yes","No")</f>
        <v>Yes</v>
      </c>
      <c r="L6744" s="2">
        <f t="shared" si="420"/>
        <v>19.999999999883585</v>
      </c>
      <c r="M6744" t="str">
        <f t="shared" si="421"/>
        <v>No</v>
      </c>
      <c r="N6744" t="str">
        <f t="shared" si="422"/>
        <v>Mar</v>
      </c>
      <c r="O6744" s="2">
        <f t="shared" si="423"/>
        <v>0.83333333332848269</v>
      </c>
      <c r="P6744" t="str">
        <f>VLOOKUP(G6744,Agents!A:E,4,FALSE)</f>
        <v>Team5</v>
      </c>
      <c r="Q6744" t="str">
        <f>VLOOKUP(G6744,Agents!A:E,5,FALSE)</f>
        <v>Senior</v>
      </c>
      <c r="R6744" t="str">
        <f>VLOOKUP(G6744,Agents!A:E,2,FALSE)</f>
        <v>Evening</v>
      </c>
    </row>
    <row r="6745" spans="1:18" x14ac:dyDescent="0.35">
      <c r="A6745" t="s">
        <v>10525</v>
      </c>
      <c r="B6745" t="s">
        <v>10526</v>
      </c>
      <c r="C6745" t="s">
        <v>76</v>
      </c>
      <c r="D6745" t="s">
        <v>26</v>
      </c>
      <c r="E6745" s="1">
        <v>46031.859027777777</v>
      </c>
      <c r="F6745" s="1">
        <v>46032.984027777777</v>
      </c>
      <c r="G6745" t="s">
        <v>190</v>
      </c>
      <c r="H6745" t="s">
        <v>15</v>
      </c>
      <c r="I6745" t="s">
        <v>16</v>
      </c>
      <c r="J6745">
        <v>5</v>
      </c>
      <c r="K6745" t="str">
        <f>IF(tickets_dataset[[#This Row],[status]] = "Closed", "Yes","No")</f>
        <v>Yes</v>
      </c>
      <c r="L6745" s="2">
        <f t="shared" si="420"/>
        <v>27</v>
      </c>
      <c r="M6745" t="str">
        <f t="shared" si="421"/>
        <v>No</v>
      </c>
      <c r="N6745" t="str">
        <f t="shared" si="422"/>
        <v>Jan</v>
      </c>
      <c r="O6745" s="2">
        <f t="shared" si="423"/>
        <v>1.125</v>
      </c>
      <c r="P6745" t="str">
        <f>VLOOKUP(G6745,Agents!A:E,4,FALSE)</f>
        <v>Team1</v>
      </c>
      <c r="Q6745" t="str">
        <f>VLOOKUP(G6745,Agents!A:E,5,FALSE)</f>
        <v>Senior</v>
      </c>
      <c r="R6745" t="str">
        <f>VLOOKUP(G6745,Agents!A:E,2,FALSE)</f>
        <v>Night</v>
      </c>
    </row>
    <row r="6746" spans="1:18" x14ac:dyDescent="0.35">
      <c r="A6746" t="s">
        <v>10527</v>
      </c>
      <c r="B6746" t="s">
        <v>4786</v>
      </c>
      <c r="C6746" t="s">
        <v>76</v>
      </c>
      <c r="D6746" t="s">
        <v>13</v>
      </c>
      <c r="E6746" s="1">
        <v>46052.21875</v>
      </c>
      <c r="F6746" s="1">
        <v>46052.71875</v>
      </c>
      <c r="G6746" t="s">
        <v>256</v>
      </c>
      <c r="H6746" t="s">
        <v>15</v>
      </c>
      <c r="I6746" t="s">
        <v>16</v>
      </c>
      <c r="J6746">
        <v>4</v>
      </c>
      <c r="K6746" t="str">
        <f>IF(tickets_dataset[[#This Row],[status]] = "Closed", "Yes","No")</f>
        <v>Yes</v>
      </c>
      <c r="L6746" s="2">
        <f t="shared" si="420"/>
        <v>12</v>
      </c>
      <c r="M6746" t="str">
        <f t="shared" si="421"/>
        <v>No</v>
      </c>
      <c r="N6746" t="str">
        <f t="shared" si="422"/>
        <v>Jan</v>
      </c>
      <c r="O6746" s="2">
        <f t="shared" si="423"/>
        <v>0.5</v>
      </c>
      <c r="P6746" t="str">
        <f>VLOOKUP(G6746,Agents!A:E,4,FALSE)</f>
        <v>Team1</v>
      </c>
      <c r="Q6746" t="str">
        <f>VLOOKUP(G6746,Agents!A:E,5,FALSE)</f>
        <v>Mid</v>
      </c>
      <c r="R6746" t="str">
        <f>VLOOKUP(G6746,Agents!A:E,2,FALSE)</f>
        <v>Morning</v>
      </c>
    </row>
    <row r="6747" spans="1:18" x14ac:dyDescent="0.35">
      <c r="A6747" t="s">
        <v>10528</v>
      </c>
      <c r="B6747" t="s">
        <v>10024</v>
      </c>
      <c r="C6747" t="s">
        <v>22</v>
      </c>
      <c r="D6747" t="s">
        <v>38</v>
      </c>
      <c r="E6747" s="1">
        <v>46060.425694444442</v>
      </c>
      <c r="F6747" s="1">
        <v>46062.259027777778</v>
      </c>
      <c r="G6747" t="s">
        <v>159</v>
      </c>
      <c r="H6747" t="s">
        <v>15</v>
      </c>
      <c r="I6747" t="s">
        <v>16</v>
      </c>
      <c r="J6747">
        <v>4</v>
      </c>
      <c r="K6747" t="str">
        <f>IF(tickets_dataset[[#This Row],[status]] = "Closed", "Yes","No")</f>
        <v>Yes</v>
      </c>
      <c r="L6747" s="2">
        <f t="shared" si="420"/>
        <v>44.000000000058208</v>
      </c>
      <c r="M6747" t="str">
        <f t="shared" si="421"/>
        <v>No</v>
      </c>
      <c r="N6747" t="str">
        <f t="shared" si="422"/>
        <v>Feb</v>
      </c>
      <c r="O6747" s="2">
        <f t="shared" si="423"/>
        <v>1.8333333333357587</v>
      </c>
      <c r="P6747" t="str">
        <f>VLOOKUP(G6747,Agents!A:E,4,FALSE)</f>
        <v>Team4</v>
      </c>
      <c r="Q6747" t="str">
        <f>VLOOKUP(G6747,Agents!A:E,5,FALSE)</f>
        <v>Mid</v>
      </c>
      <c r="R6747" t="str">
        <f>VLOOKUP(G6747,Agents!A:E,2,FALSE)</f>
        <v>Night</v>
      </c>
    </row>
    <row r="6748" spans="1:18" x14ac:dyDescent="0.35">
      <c r="A6748" t="s">
        <v>10529</v>
      </c>
      <c r="B6748" t="s">
        <v>2815</v>
      </c>
      <c r="C6748" t="s">
        <v>34</v>
      </c>
      <c r="D6748" t="s">
        <v>13</v>
      </c>
      <c r="E6748" s="1">
        <v>46050.263194444444</v>
      </c>
      <c r="F6748" s="1">
        <v>46052.09652777778</v>
      </c>
      <c r="G6748" t="s">
        <v>56</v>
      </c>
      <c r="H6748" t="s">
        <v>28</v>
      </c>
      <c r="I6748" t="s">
        <v>16</v>
      </c>
      <c r="J6748">
        <v>4</v>
      </c>
      <c r="K6748" t="str">
        <f>IF(tickets_dataset[[#This Row],[status]] = "Closed", "Yes","No")</f>
        <v>No</v>
      </c>
      <c r="L6748" s="2">
        <f t="shared" si="420"/>
        <v>44.000000000058208</v>
      </c>
      <c r="M6748" t="str">
        <f t="shared" si="421"/>
        <v>No</v>
      </c>
      <c r="N6748" t="str">
        <f t="shared" si="422"/>
        <v>Jan</v>
      </c>
      <c r="O6748" s="2">
        <f t="shared" si="423"/>
        <v>1.8333333333357587</v>
      </c>
      <c r="P6748" t="str">
        <f>VLOOKUP(G6748,Agents!A:E,4,FALSE)</f>
        <v>Team1</v>
      </c>
      <c r="Q6748" t="str">
        <f>VLOOKUP(G6748,Agents!A:E,5,FALSE)</f>
        <v>Senior</v>
      </c>
      <c r="R6748" t="str">
        <f>VLOOKUP(G6748,Agents!A:E,2,FALSE)</f>
        <v>Night</v>
      </c>
    </row>
    <row r="6749" spans="1:18" x14ac:dyDescent="0.35">
      <c r="A6749" t="s">
        <v>10530</v>
      </c>
      <c r="B6749" t="s">
        <v>10531</v>
      </c>
      <c r="C6749" t="s">
        <v>76</v>
      </c>
      <c r="D6749" t="s">
        <v>13</v>
      </c>
      <c r="E6749" s="1">
        <v>46047.911805555559</v>
      </c>
      <c r="F6749" s="1">
        <v>46049.286805555559</v>
      </c>
      <c r="G6749" t="s">
        <v>31</v>
      </c>
      <c r="H6749" t="s">
        <v>15</v>
      </c>
      <c r="I6749" t="s">
        <v>16</v>
      </c>
      <c r="J6749">
        <v>4</v>
      </c>
      <c r="K6749" t="str">
        <f>IF(tickets_dataset[[#This Row],[status]] = "Closed", "Yes","No")</f>
        <v>Yes</v>
      </c>
      <c r="L6749" s="2">
        <f t="shared" si="420"/>
        <v>33</v>
      </c>
      <c r="M6749" t="str">
        <f t="shared" si="421"/>
        <v>No</v>
      </c>
      <c r="N6749" t="str">
        <f t="shared" si="422"/>
        <v>Jan</v>
      </c>
      <c r="O6749" s="2">
        <f t="shared" si="423"/>
        <v>1.375</v>
      </c>
      <c r="P6749" t="str">
        <f>VLOOKUP(G6749,Agents!A:E,4,FALSE)</f>
        <v>Team5</v>
      </c>
      <c r="Q6749" t="str">
        <f>VLOOKUP(G6749,Agents!A:E,5,FALSE)</f>
        <v>Senior</v>
      </c>
      <c r="R6749" t="str">
        <f>VLOOKUP(G6749,Agents!A:E,2,FALSE)</f>
        <v>Evening</v>
      </c>
    </row>
    <row r="6750" spans="1:18" x14ac:dyDescent="0.35">
      <c r="A6750" t="s">
        <v>10532</v>
      </c>
      <c r="B6750" t="s">
        <v>546</v>
      </c>
      <c r="C6750" t="s">
        <v>76</v>
      </c>
      <c r="D6750" t="s">
        <v>26</v>
      </c>
      <c r="E6750" s="1">
        <v>46023.545138888891</v>
      </c>
      <c r="F6750" s="1">
        <v>46024.003472222219</v>
      </c>
      <c r="G6750" t="s">
        <v>42</v>
      </c>
      <c r="H6750" t="s">
        <v>15</v>
      </c>
      <c r="I6750" t="s">
        <v>16</v>
      </c>
      <c r="J6750">
        <v>2</v>
      </c>
      <c r="K6750" t="str">
        <f>IF(tickets_dataset[[#This Row],[status]] = "Closed", "Yes","No")</f>
        <v>Yes</v>
      </c>
      <c r="L6750" s="2">
        <f t="shared" si="420"/>
        <v>10.999999999883585</v>
      </c>
      <c r="M6750" t="str">
        <f t="shared" si="421"/>
        <v>No</v>
      </c>
      <c r="N6750" t="str">
        <f t="shared" si="422"/>
        <v>Jan</v>
      </c>
      <c r="O6750" s="2">
        <f t="shared" si="423"/>
        <v>0.45833333332848269</v>
      </c>
      <c r="P6750" t="str">
        <f>VLOOKUP(G6750,Agents!A:E,4,FALSE)</f>
        <v>Team2</v>
      </c>
      <c r="Q6750" t="str">
        <f>VLOOKUP(G6750,Agents!A:E,5,FALSE)</f>
        <v>Junior</v>
      </c>
      <c r="R6750" t="str">
        <f>VLOOKUP(G6750,Agents!A:E,2,FALSE)</f>
        <v>Night</v>
      </c>
    </row>
    <row r="6751" spans="1:18" x14ac:dyDescent="0.35">
      <c r="A6751" t="s">
        <v>10533</v>
      </c>
      <c r="B6751" t="s">
        <v>6312</v>
      </c>
      <c r="C6751" t="s">
        <v>76</v>
      </c>
      <c r="D6751" t="s">
        <v>13</v>
      </c>
      <c r="E6751" s="1">
        <v>46074.745138888888</v>
      </c>
      <c r="F6751" s="1">
        <v>46075.495138888888</v>
      </c>
      <c r="G6751" t="s">
        <v>80</v>
      </c>
      <c r="H6751" t="s">
        <v>15</v>
      </c>
      <c r="I6751" t="s">
        <v>16</v>
      </c>
      <c r="J6751">
        <v>4</v>
      </c>
      <c r="K6751" t="str">
        <f>IF(tickets_dataset[[#This Row],[status]] = "Closed", "Yes","No")</f>
        <v>Yes</v>
      </c>
      <c r="L6751" s="2">
        <f t="shared" si="420"/>
        <v>18</v>
      </c>
      <c r="M6751" t="str">
        <f t="shared" si="421"/>
        <v>No</v>
      </c>
      <c r="N6751" t="str">
        <f t="shared" si="422"/>
        <v>Feb</v>
      </c>
      <c r="O6751" s="2">
        <f t="shared" si="423"/>
        <v>0.75</v>
      </c>
      <c r="P6751" t="str">
        <f>VLOOKUP(G6751,Agents!A:E,4,FALSE)</f>
        <v>Team3</v>
      </c>
      <c r="Q6751" t="str">
        <f>VLOOKUP(G6751,Agents!A:E,5,FALSE)</f>
        <v>Junior</v>
      </c>
      <c r="R6751" t="str">
        <f>VLOOKUP(G6751,Agents!A:E,2,FALSE)</f>
        <v>Evening</v>
      </c>
    </row>
    <row r="6752" spans="1:18" x14ac:dyDescent="0.35">
      <c r="A6752" t="s">
        <v>10534</v>
      </c>
      <c r="B6752" t="s">
        <v>395</v>
      </c>
      <c r="C6752" t="s">
        <v>76</v>
      </c>
      <c r="D6752" t="s">
        <v>38</v>
      </c>
      <c r="E6752" s="1">
        <v>46040.567361111112</v>
      </c>
      <c r="F6752" s="1">
        <v>46042.900694444441</v>
      </c>
      <c r="G6752" t="s">
        <v>206</v>
      </c>
      <c r="H6752" t="s">
        <v>15</v>
      </c>
      <c r="I6752" t="s">
        <v>16</v>
      </c>
      <c r="J6752">
        <v>3</v>
      </c>
      <c r="K6752" t="str">
        <f>IF(tickets_dataset[[#This Row],[status]] = "Closed", "Yes","No")</f>
        <v>Yes</v>
      </c>
      <c r="L6752" s="2">
        <f t="shared" si="420"/>
        <v>55.999999999883585</v>
      </c>
      <c r="M6752" t="str">
        <f t="shared" si="421"/>
        <v>Yes</v>
      </c>
      <c r="N6752" t="str">
        <f t="shared" si="422"/>
        <v>Jan</v>
      </c>
      <c r="O6752" s="2">
        <f t="shared" si="423"/>
        <v>2.3333333333284827</v>
      </c>
      <c r="P6752" t="str">
        <f>VLOOKUP(G6752,Agents!A:E,4,FALSE)</f>
        <v>Team5</v>
      </c>
      <c r="Q6752" t="str">
        <f>VLOOKUP(G6752,Agents!A:E,5,FALSE)</f>
        <v>Junior</v>
      </c>
      <c r="R6752" t="str">
        <f>VLOOKUP(G6752,Agents!A:E,2,FALSE)</f>
        <v>Evening</v>
      </c>
    </row>
    <row r="6753" spans="1:18" x14ac:dyDescent="0.35">
      <c r="A6753" t="s">
        <v>10535</v>
      </c>
      <c r="B6753" t="s">
        <v>10536</v>
      </c>
      <c r="C6753" t="s">
        <v>50</v>
      </c>
      <c r="D6753" t="s">
        <v>13</v>
      </c>
      <c r="E6753" s="1">
        <v>46099.406944444447</v>
      </c>
      <c r="F6753" s="1">
        <v>46100.990277777775</v>
      </c>
      <c r="G6753" t="s">
        <v>35</v>
      </c>
      <c r="H6753" t="s">
        <v>15</v>
      </c>
      <c r="I6753" t="s">
        <v>68</v>
      </c>
      <c r="J6753">
        <v>3</v>
      </c>
      <c r="K6753" t="str">
        <f>IF(tickets_dataset[[#This Row],[status]] = "Closed", "Yes","No")</f>
        <v>Yes</v>
      </c>
      <c r="L6753" s="2">
        <f t="shared" si="420"/>
        <v>37.999999999883585</v>
      </c>
      <c r="M6753" t="str">
        <f t="shared" si="421"/>
        <v>No</v>
      </c>
      <c r="N6753" t="str">
        <f t="shared" si="422"/>
        <v>Mar</v>
      </c>
      <c r="O6753" s="2">
        <f t="shared" si="423"/>
        <v>1.5833333333284827</v>
      </c>
      <c r="P6753" t="str">
        <f>VLOOKUP(G6753,Agents!A:E,4,FALSE)</f>
        <v>Team1</v>
      </c>
      <c r="Q6753" t="str">
        <f>VLOOKUP(G6753,Agents!A:E,5,FALSE)</f>
        <v>Senior</v>
      </c>
      <c r="R6753" t="str">
        <f>VLOOKUP(G6753,Agents!A:E,2,FALSE)</f>
        <v>Evening</v>
      </c>
    </row>
    <row r="6754" spans="1:18" x14ac:dyDescent="0.35">
      <c r="A6754" t="s">
        <v>10537</v>
      </c>
      <c r="B6754" t="s">
        <v>10538</v>
      </c>
      <c r="C6754" t="s">
        <v>22</v>
      </c>
      <c r="D6754" t="s">
        <v>38</v>
      </c>
      <c r="E6754" s="1">
        <v>46057.935416666667</v>
      </c>
      <c r="F6754" s="1">
        <v>46061.060416666667</v>
      </c>
      <c r="G6754" t="s">
        <v>53</v>
      </c>
      <c r="H6754" t="s">
        <v>132</v>
      </c>
      <c r="I6754" t="s">
        <v>16</v>
      </c>
      <c r="J6754">
        <v>3</v>
      </c>
      <c r="K6754" t="str">
        <f>IF(tickets_dataset[[#This Row],[status]] = "Closed", "Yes","No")</f>
        <v>No</v>
      </c>
      <c r="L6754" s="2">
        <f t="shared" si="420"/>
        <v>75</v>
      </c>
      <c r="M6754" t="str">
        <f t="shared" si="421"/>
        <v>Yes</v>
      </c>
      <c r="N6754" t="str">
        <f t="shared" si="422"/>
        <v>Feb</v>
      </c>
      <c r="O6754" s="2">
        <f t="shared" si="423"/>
        <v>3.125</v>
      </c>
      <c r="P6754" t="str">
        <f>VLOOKUP(G6754,Agents!A:E,4,FALSE)</f>
        <v>Team1</v>
      </c>
      <c r="Q6754" t="str">
        <f>VLOOKUP(G6754,Agents!A:E,5,FALSE)</f>
        <v>Junior</v>
      </c>
      <c r="R6754" t="str">
        <f>VLOOKUP(G6754,Agents!A:E,2,FALSE)</f>
        <v>Night</v>
      </c>
    </row>
    <row r="6755" spans="1:18" x14ac:dyDescent="0.35">
      <c r="A6755" t="s">
        <v>10539</v>
      </c>
      <c r="B6755" t="s">
        <v>4213</v>
      </c>
      <c r="C6755" t="s">
        <v>50</v>
      </c>
      <c r="D6755" t="s">
        <v>13</v>
      </c>
      <c r="E6755" s="1">
        <v>46060.791666666664</v>
      </c>
      <c r="F6755" s="1">
        <v>46061.125</v>
      </c>
      <c r="G6755" t="s">
        <v>23</v>
      </c>
      <c r="H6755" t="s">
        <v>15</v>
      </c>
      <c r="I6755" t="s">
        <v>16</v>
      </c>
      <c r="J6755">
        <v>3</v>
      </c>
      <c r="K6755" t="str">
        <f>IF(tickets_dataset[[#This Row],[status]] = "Closed", "Yes","No")</f>
        <v>Yes</v>
      </c>
      <c r="L6755" s="2">
        <f t="shared" si="420"/>
        <v>8.0000000000582077</v>
      </c>
      <c r="M6755" t="str">
        <f t="shared" si="421"/>
        <v>No</v>
      </c>
      <c r="N6755" t="str">
        <f t="shared" si="422"/>
        <v>Feb</v>
      </c>
      <c r="O6755" s="2">
        <f t="shared" si="423"/>
        <v>0.33333333333575865</v>
      </c>
      <c r="P6755" t="str">
        <f>VLOOKUP(G6755,Agents!A:E,4,FALSE)</f>
        <v>Team3</v>
      </c>
      <c r="Q6755" t="str">
        <f>VLOOKUP(G6755,Agents!A:E,5,FALSE)</f>
        <v>Senior</v>
      </c>
      <c r="R6755" t="str">
        <f>VLOOKUP(G6755,Agents!A:E,2,FALSE)</f>
        <v>Evening</v>
      </c>
    </row>
    <row r="6756" spans="1:18" x14ac:dyDescent="0.35">
      <c r="A6756" t="s">
        <v>10540</v>
      </c>
      <c r="B6756" t="s">
        <v>7358</v>
      </c>
      <c r="C6756" t="s">
        <v>76</v>
      </c>
      <c r="D6756" t="s">
        <v>13</v>
      </c>
      <c r="E6756" s="1">
        <v>46088.070138888892</v>
      </c>
      <c r="F6756" s="1">
        <v>46088.77847222222</v>
      </c>
      <c r="G6756" t="s">
        <v>282</v>
      </c>
      <c r="H6756" t="s">
        <v>15</v>
      </c>
      <c r="I6756" t="s">
        <v>16</v>
      </c>
      <c r="J6756">
        <v>4</v>
      </c>
      <c r="K6756" t="str">
        <f>IF(tickets_dataset[[#This Row],[status]] = "Closed", "Yes","No")</f>
        <v>Yes</v>
      </c>
      <c r="L6756" s="2">
        <f t="shared" si="420"/>
        <v>16.999999999883585</v>
      </c>
      <c r="M6756" t="str">
        <f t="shared" si="421"/>
        <v>No</v>
      </c>
      <c r="N6756" t="str">
        <f t="shared" si="422"/>
        <v>Mar</v>
      </c>
      <c r="O6756" s="2">
        <f t="shared" si="423"/>
        <v>0.70833333332848269</v>
      </c>
      <c r="P6756" t="str">
        <f>VLOOKUP(G6756,Agents!A:E,4,FALSE)</f>
        <v>Team4</v>
      </c>
      <c r="Q6756" t="str">
        <f>VLOOKUP(G6756,Agents!A:E,5,FALSE)</f>
        <v>Mid</v>
      </c>
      <c r="R6756" t="str">
        <f>VLOOKUP(G6756,Agents!A:E,2,FALSE)</f>
        <v>Morning</v>
      </c>
    </row>
    <row r="6757" spans="1:18" x14ac:dyDescent="0.35">
      <c r="A6757" t="s">
        <v>10541</v>
      </c>
      <c r="B6757" t="s">
        <v>1817</v>
      </c>
      <c r="C6757" t="s">
        <v>22</v>
      </c>
      <c r="D6757" t="s">
        <v>13</v>
      </c>
      <c r="E6757" s="1">
        <v>46066.261805555558</v>
      </c>
      <c r="F6757" s="1">
        <v>46067.095138888886</v>
      </c>
      <c r="G6757" t="s">
        <v>190</v>
      </c>
      <c r="H6757" t="s">
        <v>15</v>
      </c>
      <c r="I6757" t="s">
        <v>16</v>
      </c>
      <c r="J6757">
        <v>4</v>
      </c>
      <c r="K6757" t="str">
        <f>IF(tickets_dataset[[#This Row],[status]] = "Closed", "Yes","No")</f>
        <v>Yes</v>
      </c>
      <c r="L6757" s="2">
        <f t="shared" si="420"/>
        <v>19.999999999883585</v>
      </c>
      <c r="M6757" t="str">
        <f t="shared" si="421"/>
        <v>No</v>
      </c>
      <c r="N6757" t="str">
        <f t="shared" si="422"/>
        <v>Feb</v>
      </c>
      <c r="O6757" s="2">
        <f t="shared" si="423"/>
        <v>0.83333333332848269</v>
      </c>
      <c r="P6757" t="str">
        <f>VLOOKUP(G6757,Agents!A:E,4,FALSE)</f>
        <v>Team1</v>
      </c>
      <c r="Q6757" t="str">
        <f>VLOOKUP(G6757,Agents!A:E,5,FALSE)</f>
        <v>Senior</v>
      </c>
      <c r="R6757" t="str">
        <f>VLOOKUP(G6757,Agents!A:E,2,FALSE)</f>
        <v>Night</v>
      </c>
    </row>
    <row r="6758" spans="1:18" x14ac:dyDescent="0.35">
      <c r="A6758" t="s">
        <v>10542</v>
      </c>
      <c r="B6758" t="s">
        <v>8148</v>
      </c>
      <c r="C6758" t="s">
        <v>34</v>
      </c>
      <c r="D6758" t="s">
        <v>13</v>
      </c>
      <c r="E6758" s="1">
        <v>46101.30972222222</v>
      </c>
      <c r="F6758" s="1">
        <v>46101.80972222222</v>
      </c>
      <c r="G6758" t="s">
        <v>170</v>
      </c>
      <c r="H6758" t="s">
        <v>15</v>
      </c>
      <c r="I6758" t="s">
        <v>16</v>
      </c>
      <c r="J6758">
        <v>4</v>
      </c>
      <c r="K6758" t="str">
        <f>IF(tickets_dataset[[#This Row],[status]] = "Closed", "Yes","No")</f>
        <v>Yes</v>
      </c>
      <c r="L6758" s="2">
        <f t="shared" si="420"/>
        <v>12</v>
      </c>
      <c r="M6758" t="str">
        <f t="shared" si="421"/>
        <v>No</v>
      </c>
      <c r="N6758" t="str">
        <f t="shared" si="422"/>
        <v>Mar</v>
      </c>
      <c r="O6758" s="2">
        <f t="shared" si="423"/>
        <v>0.5</v>
      </c>
      <c r="P6758" t="str">
        <f>VLOOKUP(G6758,Agents!A:E,4,FALSE)</f>
        <v>Team5</v>
      </c>
      <c r="Q6758" t="str">
        <f>VLOOKUP(G6758,Agents!A:E,5,FALSE)</f>
        <v>Junior</v>
      </c>
      <c r="R6758" t="str">
        <f>VLOOKUP(G6758,Agents!A:E,2,FALSE)</f>
        <v>Night</v>
      </c>
    </row>
    <row r="6759" spans="1:18" x14ac:dyDescent="0.35">
      <c r="A6759" t="s">
        <v>10543</v>
      </c>
      <c r="B6759" t="s">
        <v>1945</v>
      </c>
      <c r="C6759" t="s">
        <v>22</v>
      </c>
      <c r="D6759" t="s">
        <v>13</v>
      </c>
      <c r="E6759" s="1">
        <v>46067.241666666669</v>
      </c>
      <c r="F6759" s="1">
        <v>46068.283333333333</v>
      </c>
      <c r="G6759" t="s">
        <v>164</v>
      </c>
      <c r="H6759" t="s">
        <v>15</v>
      </c>
      <c r="I6759" t="s">
        <v>68</v>
      </c>
      <c r="J6759">
        <v>2</v>
      </c>
      <c r="K6759" t="str">
        <f>IF(tickets_dataset[[#This Row],[status]] = "Closed", "Yes","No")</f>
        <v>Yes</v>
      </c>
      <c r="L6759" s="2">
        <f t="shared" si="420"/>
        <v>24.999999999941792</v>
      </c>
      <c r="M6759" t="str">
        <f t="shared" si="421"/>
        <v>No</v>
      </c>
      <c r="N6759" t="str">
        <f t="shared" si="422"/>
        <v>Feb</v>
      </c>
      <c r="O6759" s="2">
        <f t="shared" si="423"/>
        <v>1.0416666666642413</v>
      </c>
      <c r="P6759" t="str">
        <f>VLOOKUP(G6759,Agents!A:E,4,FALSE)</f>
        <v>Team4</v>
      </c>
      <c r="Q6759" t="str">
        <f>VLOOKUP(G6759,Agents!A:E,5,FALSE)</f>
        <v>Senior</v>
      </c>
      <c r="R6759" t="str">
        <f>VLOOKUP(G6759,Agents!A:E,2,FALSE)</f>
        <v>Evening</v>
      </c>
    </row>
    <row r="6760" spans="1:18" x14ac:dyDescent="0.35">
      <c r="A6760" t="s">
        <v>10544</v>
      </c>
      <c r="B6760" t="s">
        <v>10545</v>
      </c>
      <c r="C6760" t="s">
        <v>12</v>
      </c>
      <c r="D6760" t="s">
        <v>26</v>
      </c>
      <c r="E6760" s="1">
        <v>46036.4</v>
      </c>
      <c r="F6760" s="1">
        <v>46038.65</v>
      </c>
      <c r="G6760" t="s">
        <v>357</v>
      </c>
      <c r="H6760" t="s">
        <v>15</v>
      </c>
      <c r="I6760" t="s">
        <v>16</v>
      </c>
      <c r="J6760">
        <v>4</v>
      </c>
      <c r="K6760" t="str">
        <f>IF(tickets_dataset[[#This Row],[status]] = "Closed", "Yes","No")</f>
        <v>Yes</v>
      </c>
      <c r="L6760" s="2">
        <f t="shared" si="420"/>
        <v>54</v>
      </c>
      <c r="M6760" t="str">
        <f t="shared" si="421"/>
        <v>Yes</v>
      </c>
      <c r="N6760" t="str">
        <f t="shared" si="422"/>
        <v>Jan</v>
      </c>
      <c r="O6760" s="2">
        <f t="shared" si="423"/>
        <v>2.25</v>
      </c>
      <c r="P6760" t="str">
        <f>VLOOKUP(G6760,Agents!A:E,4,FALSE)</f>
        <v>Team1</v>
      </c>
      <c r="Q6760" t="str">
        <f>VLOOKUP(G6760,Agents!A:E,5,FALSE)</f>
        <v>Mid</v>
      </c>
      <c r="R6760" t="str">
        <f>VLOOKUP(G6760,Agents!A:E,2,FALSE)</f>
        <v>Morning</v>
      </c>
    </row>
    <row r="6761" spans="1:18" x14ac:dyDescent="0.35">
      <c r="A6761" t="s">
        <v>10546</v>
      </c>
      <c r="B6761" t="s">
        <v>5734</v>
      </c>
      <c r="C6761" t="s">
        <v>34</v>
      </c>
      <c r="D6761" t="s">
        <v>13</v>
      </c>
      <c r="E6761" s="1">
        <v>46105.865277777775</v>
      </c>
      <c r="F6761" s="1">
        <v>46107.573611111111</v>
      </c>
      <c r="G6761" t="s">
        <v>119</v>
      </c>
      <c r="H6761" t="s">
        <v>28</v>
      </c>
      <c r="I6761" t="s">
        <v>16</v>
      </c>
      <c r="J6761">
        <v>4</v>
      </c>
      <c r="K6761" t="str">
        <f>IF(tickets_dataset[[#This Row],[status]] = "Closed", "Yes","No")</f>
        <v>No</v>
      </c>
      <c r="L6761" s="2">
        <f t="shared" si="420"/>
        <v>41.000000000058208</v>
      </c>
      <c r="M6761" t="str">
        <f t="shared" si="421"/>
        <v>No</v>
      </c>
      <c r="N6761" t="str">
        <f t="shared" si="422"/>
        <v>Mar</v>
      </c>
      <c r="O6761" s="2">
        <f t="shared" si="423"/>
        <v>1.7083333333357587</v>
      </c>
      <c r="P6761" t="str">
        <f>VLOOKUP(G6761,Agents!A:E,4,FALSE)</f>
        <v>Team1</v>
      </c>
      <c r="Q6761" t="str">
        <f>VLOOKUP(G6761,Agents!A:E,5,FALSE)</f>
        <v>Junior</v>
      </c>
      <c r="R6761" t="str">
        <f>VLOOKUP(G6761,Agents!A:E,2,FALSE)</f>
        <v>Morning</v>
      </c>
    </row>
    <row r="6762" spans="1:18" x14ac:dyDescent="0.35">
      <c r="A6762" t="s">
        <v>10547</v>
      </c>
      <c r="B6762" t="s">
        <v>5698</v>
      </c>
      <c r="C6762" t="s">
        <v>22</v>
      </c>
      <c r="D6762" t="s">
        <v>13</v>
      </c>
      <c r="E6762" s="1">
        <v>46065.011805555558</v>
      </c>
      <c r="F6762" s="1">
        <v>46066.761805555558</v>
      </c>
      <c r="G6762" t="s">
        <v>128</v>
      </c>
      <c r="H6762" t="s">
        <v>28</v>
      </c>
      <c r="I6762" t="s">
        <v>68</v>
      </c>
      <c r="J6762">
        <v>3</v>
      </c>
      <c r="K6762" t="str">
        <f>IF(tickets_dataset[[#This Row],[status]] = "Closed", "Yes","No")</f>
        <v>No</v>
      </c>
      <c r="L6762" s="2">
        <f t="shared" si="420"/>
        <v>42</v>
      </c>
      <c r="M6762" t="str">
        <f t="shared" si="421"/>
        <v>No</v>
      </c>
      <c r="N6762" t="str">
        <f t="shared" si="422"/>
        <v>Feb</v>
      </c>
      <c r="O6762" s="2">
        <f t="shared" si="423"/>
        <v>1.75</v>
      </c>
      <c r="P6762" t="str">
        <f>VLOOKUP(G6762,Agents!A:E,4,FALSE)</f>
        <v>Team4</v>
      </c>
      <c r="Q6762" t="str">
        <f>VLOOKUP(G6762,Agents!A:E,5,FALSE)</f>
        <v>Mid</v>
      </c>
      <c r="R6762" t="str">
        <f>VLOOKUP(G6762,Agents!A:E,2,FALSE)</f>
        <v>Night</v>
      </c>
    </row>
    <row r="6763" spans="1:18" x14ac:dyDescent="0.35">
      <c r="A6763" t="s">
        <v>10548</v>
      </c>
      <c r="B6763" t="s">
        <v>6028</v>
      </c>
      <c r="C6763" t="s">
        <v>34</v>
      </c>
      <c r="D6763" t="s">
        <v>13</v>
      </c>
      <c r="E6763" s="1">
        <v>46097.569444444445</v>
      </c>
      <c r="F6763" s="1">
        <v>46098.694444444445</v>
      </c>
      <c r="G6763" t="s">
        <v>67</v>
      </c>
      <c r="H6763" t="s">
        <v>15</v>
      </c>
      <c r="I6763" t="s">
        <v>16</v>
      </c>
      <c r="J6763">
        <v>3</v>
      </c>
      <c r="K6763" t="str">
        <f>IF(tickets_dataset[[#This Row],[status]] = "Closed", "Yes","No")</f>
        <v>Yes</v>
      </c>
      <c r="L6763" s="2">
        <f t="shared" si="420"/>
        <v>27</v>
      </c>
      <c r="M6763" t="str">
        <f t="shared" si="421"/>
        <v>No</v>
      </c>
      <c r="N6763" t="str">
        <f t="shared" si="422"/>
        <v>Mar</v>
      </c>
      <c r="O6763" s="2">
        <f t="shared" si="423"/>
        <v>1.125</v>
      </c>
      <c r="P6763" t="str">
        <f>VLOOKUP(G6763,Agents!A:E,4,FALSE)</f>
        <v>Team5</v>
      </c>
      <c r="Q6763" t="str">
        <f>VLOOKUP(G6763,Agents!A:E,5,FALSE)</f>
        <v>Junior</v>
      </c>
      <c r="R6763" t="str">
        <f>VLOOKUP(G6763,Agents!A:E,2,FALSE)</f>
        <v>Evening</v>
      </c>
    </row>
    <row r="6764" spans="1:18" x14ac:dyDescent="0.35">
      <c r="A6764" t="s">
        <v>10549</v>
      </c>
      <c r="B6764" t="s">
        <v>593</v>
      </c>
      <c r="C6764" t="s">
        <v>22</v>
      </c>
      <c r="D6764" t="s">
        <v>38</v>
      </c>
      <c r="E6764" s="1">
        <v>46096.777777777781</v>
      </c>
      <c r="F6764" s="1">
        <v>46099.236111111109</v>
      </c>
      <c r="G6764" t="s">
        <v>190</v>
      </c>
      <c r="H6764" t="s">
        <v>15</v>
      </c>
      <c r="I6764" t="s">
        <v>16</v>
      </c>
      <c r="J6764">
        <v>3</v>
      </c>
      <c r="K6764" t="str">
        <f>IF(tickets_dataset[[#This Row],[status]] = "Closed", "Yes","No")</f>
        <v>Yes</v>
      </c>
      <c r="L6764" s="2">
        <f t="shared" si="420"/>
        <v>58.999999999883585</v>
      </c>
      <c r="M6764" t="str">
        <f t="shared" si="421"/>
        <v>Yes</v>
      </c>
      <c r="N6764" t="str">
        <f t="shared" si="422"/>
        <v>Mar</v>
      </c>
      <c r="O6764" s="2">
        <f t="shared" si="423"/>
        <v>2.4583333333284827</v>
      </c>
      <c r="P6764" t="str">
        <f>VLOOKUP(G6764,Agents!A:E,4,FALSE)</f>
        <v>Team1</v>
      </c>
      <c r="Q6764" t="str">
        <f>VLOOKUP(G6764,Agents!A:E,5,FALSE)</f>
        <v>Senior</v>
      </c>
      <c r="R6764" t="str">
        <f>VLOOKUP(G6764,Agents!A:E,2,FALSE)</f>
        <v>Night</v>
      </c>
    </row>
    <row r="6765" spans="1:18" x14ac:dyDescent="0.35">
      <c r="A6765" t="s">
        <v>10550</v>
      </c>
      <c r="B6765" t="s">
        <v>10551</v>
      </c>
      <c r="C6765" t="s">
        <v>34</v>
      </c>
      <c r="D6765" t="s">
        <v>13</v>
      </c>
      <c r="E6765" s="1">
        <v>46030.039583333331</v>
      </c>
      <c r="F6765" s="1">
        <v>46031.206250000003</v>
      </c>
      <c r="G6765" t="s">
        <v>206</v>
      </c>
      <c r="H6765" t="s">
        <v>15</v>
      </c>
      <c r="I6765" t="s">
        <v>16</v>
      </c>
      <c r="J6765">
        <v>5</v>
      </c>
      <c r="K6765" t="str">
        <f>IF(tickets_dataset[[#This Row],[status]] = "Closed", "Yes","No")</f>
        <v>Yes</v>
      </c>
      <c r="L6765" s="2">
        <f t="shared" si="420"/>
        <v>28.000000000116415</v>
      </c>
      <c r="M6765" t="str">
        <f t="shared" si="421"/>
        <v>No</v>
      </c>
      <c r="N6765" t="str">
        <f t="shared" si="422"/>
        <v>Jan</v>
      </c>
      <c r="O6765" s="2">
        <f t="shared" si="423"/>
        <v>1.1666666666715173</v>
      </c>
      <c r="P6765" t="str">
        <f>VLOOKUP(G6765,Agents!A:E,4,FALSE)</f>
        <v>Team5</v>
      </c>
      <c r="Q6765" t="str">
        <f>VLOOKUP(G6765,Agents!A:E,5,FALSE)</f>
        <v>Junior</v>
      </c>
      <c r="R6765" t="str">
        <f>VLOOKUP(G6765,Agents!A:E,2,FALSE)</f>
        <v>Evening</v>
      </c>
    </row>
    <row r="6766" spans="1:18" x14ac:dyDescent="0.35">
      <c r="A6766" t="s">
        <v>10552</v>
      </c>
      <c r="B6766" t="s">
        <v>4753</v>
      </c>
      <c r="C6766" t="s">
        <v>34</v>
      </c>
      <c r="D6766" t="s">
        <v>13</v>
      </c>
      <c r="E6766" s="1">
        <v>46066.761805555558</v>
      </c>
      <c r="F6766" s="1">
        <v>46068.511805555558</v>
      </c>
      <c r="G6766" t="s">
        <v>311</v>
      </c>
      <c r="H6766" t="s">
        <v>15</v>
      </c>
      <c r="I6766" t="s">
        <v>68</v>
      </c>
      <c r="J6766">
        <v>3</v>
      </c>
      <c r="K6766" t="str">
        <f>IF(tickets_dataset[[#This Row],[status]] = "Closed", "Yes","No")</f>
        <v>Yes</v>
      </c>
      <c r="L6766" s="2">
        <f t="shared" si="420"/>
        <v>42</v>
      </c>
      <c r="M6766" t="str">
        <f t="shared" si="421"/>
        <v>No</v>
      </c>
      <c r="N6766" t="str">
        <f t="shared" si="422"/>
        <v>Feb</v>
      </c>
      <c r="O6766" s="2">
        <f t="shared" si="423"/>
        <v>1.75</v>
      </c>
      <c r="P6766" t="str">
        <f>VLOOKUP(G6766,Agents!A:E,4,FALSE)</f>
        <v>Team5</v>
      </c>
      <c r="Q6766" t="str">
        <f>VLOOKUP(G6766,Agents!A:E,5,FALSE)</f>
        <v>Senior</v>
      </c>
      <c r="R6766" t="str">
        <f>VLOOKUP(G6766,Agents!A:E,2,FALSE)</f>
        <v>Evening</v>
      </c>
    </row>
    <row r="6767" spans="1:18" x14ac:dyDescent="0.35">
      <c r="A6767" t="s">
        <v>10553</v>
      </c>
      <c r="B6767" t="s">
        <v>3054</v>
      </c>
      <c r="C6767" t="s">
        <v>22</v>
      </c>
      <c r="D6767" t="s">
        <v>38</v>
      </c>
      <c r="E6767" s="1">
        <v>46087.814583333333</v>
      </c>
      <c r="F6767" s="1">
        <v>46089.231249999997</v>
      </c>
      <c r="G6767" t="s">
        <v>77</v>
      </c>
      <c r="H6767" t="s">
        <v>28</v>
      </c>
      <c r="I6767" t="s">
        <v>16</v>
      </c>
      <c r="J6767">
        <v>4</v>
      </c>
      <c r="K6767" t="str">
        <f>IF(tickets_dataset[[#This Row],[status]] = "Closed", "Yes","No")</f>
        <v>No</v>
      </c>
      <c r="L6767" s="2">
        <f t="shared" si="420"/>
        <v>33.999999999941792</v>
      </c>
      <c r="M6767" t="str">
        <f t="shared" si="421"/>
        <v>No</v>
      </c>
      <c r="N6767" t="str">
        <f t="shared" si="422"/>
        <v>Mar</v>
      </c>
      <c r="O6767" s="2">
        <f t="shared" si="423"/>
        <v>1.4166666666642413</v>
      </c>
      <c r="P6767" t="str">
        <f>VLOOKUP(G6767,Agents!A:E,4,FALSE)</f>
        <v>Team5</v>
      </c>
      <c r="Q6767" t="str">
        <f>VLOOKUP(G6767,Agents!A:E,5,FALSE)</f>
        <v>Junior</v>
      </c>
      <c r="R6767" t="str">
        <f>VLOOKUP(G6767,Agents!A:E,2,FALSE)</f>
        <v>Evening</v>
      </c>
    </row>
    <row r="6768" spans="1:18" x14ac:dyDescent="0.35">
      <c r="A6768" t="s">
        <v>10554</v>
      </c>
      <c r="B6768" t="s">
        <v>3391</v>
      </c>
      <c r="C6768" t="s">
        <v>50</v>
      </c>
      <c r="D6768" t="s">
        <v>26</v>
      </c>
      <c r="E6768" s="1">
        <v>46058.767361111109</v>
      </c>
      <c r="F6768" s="1">
        <v>46059.350694444445</v>
      </c>
      <c r="G6768" t="s">
        <v>42</v>
      </c>
      <c r="H6768" t="s">
        <v>15</v>
      </c>
      <c r="I6768" t="s">
        <v>16</v>
      </c>
      <c r="J6768">
        <v>5</v>
      </c>
      <c r="K6768" t="str">
        <f>IF(tickets_dataset[[#This Row],[status]] = "Closed", "Yes","No")</f>
        <v>Yes</v>
      </c>
      <c r="L6768" s="2">
        <f t="shared" si="420"/>
        <v>14.000000000058208</v>
      </c>
      <c r="M6768" t="str">
        <f t="shared" si="421"/>
        <v>No</v>
      </c>
      <c r="N6768" t="str">
        <f t="shared" si="422"/>
        <v>Feb</v>
      </c>
      <c r="O6768" s="2">
        <f t="shared" si="423"/>
        <v>0.58333333333575865</v>
      </c>
      <c r="P6768" t="str">
        <f>VLOOKUP(G6768,Agents!A:E,4,FALSE)</f>
        <v>Team2</v>
      </c>
      <c r="Q6768" t="str">
        <f>VLOOKUP(G6768,Agents!A:E,5,FALSE)</f>
        <v>Junior</v>
      </c>
      <c r="R6768" t="str">
        <f>VLOOKUP(G6768,Agents!A:E,2,FALSE)</f>
        <v>Night</v>
      </c>
    </row>
    <row r="6769" spans="1:18" x14ac:dyDescent="0.35">
      <c r="A6769" t="s">
        <v>10555</v>
      </c>
      <c r="B6769" t="s">
        <v>2811</v>
      </c>
      <c r="C6769" t="s">
        <v>76</v>
      </c>
      <c r="D6769" t="s">
        <v>38</v>
      </c>
      <c r="E6769" s="1">
        <v>46078.228472222225</v>
      </c>
      <c r="F6769" s="1">
        <v>46080.770138888889</v>
      </c>
      <c r="G6769" t="s">
        <v>311</v>
      </c>
      <c r="H6769" t="s">
        <v>28</v>
      </c>
      <c r="I6769" t="s">
        <v>16</v>
      </c>
      <c r="J6769">
        <v>5</v>
      </c>
      <c r="K6769" t="str">
        <f>IF(tickets_dataset[[#This Row],[status]] = "Closed", "Yes","No")</f>
        <v>No</v>
      </c>
      <c r="L6769" s="2">
        <f t="shared" si="420"/>
        <v>60.999999999941792</v>
      </c>
      <c r="M6769" t="str">
        <f t="shared" si="421"/>
        <v>Yes</v>
      </c>
      <c r="N6769" t="str">
        <f t="shared" si="422"/>
        <v>Feb</v>
      </c>
      <c r="O6769" s="2">
        <f t="shared" si="423"/>
        <v>2.5416666666642413</v>
      </c>
      <c r="P6769" t="str">
        <f>VLOOKUP(G6769,Agents!A:E,4,FALSE)</f>
        <v>Team5</v>
      </c>
      <c r="Q6769" t="str">
        <f>VLOOKUP(G6769,Agents!A:E,5,FALSE)</f>
        <v>Senior</v>
      </c>
      <c r="R6769" t="str">
        <f>VLOOKUP(G6769,Agents!A:E,2,FALSE)</f>
        <v>Evening</v>
      </c>
    </row>
    <row r="6770" spans="1:18" x14ac:dyDescent="0.35">
      <c r="A6770" t="s">
        <v>10556</v>
      </c>
      <c r="B6770" t="s">
        <v>105</v>
      </c>
      <c r="C6770" t="s">
        <v>50</v>
      </c>
      <c r="D6770" t="s">
        <v>38</v>
      </c>
      <c r="E6770" s="1">
        <v>46041.931944444441</v>
      </c>
      <c r="F6770" s="1">
        <v>46042.431944444441</v>
      </c>
      <c r="G6770" t="s">
        <v>35</v>
      </c>
      <c r="H6770" t="s">
        <v>15</v>
      </c>
      <c r="I6770" t="s">
        <v>16</v>
      </c>
      <c r="J6770">
        <v>5</v>
      </c>
      <c r="K6770" t="str">
        <f>IF(tickets_dataset[[#This Row],[status]] = "Closed", "Yes","No")</f>
        <v>Yes</v>
      </c>
      <c r="L6770" s="2">
        <f t="shared" si="420"/>
        <v>12</v>
      </c>
      <c r="M6770" t="str">
        <f t="shared" si="421"/>
        <v>No</v>
      </c>
      <c r="N6770" t="str">
        <f t="shared" si="422"/>
        <v>Jan</v>
      </c>
      <c r="O6770" s="2">
        <f t="shared" si="423"/>
        <v>0.5</v>
      </c>
      <c r="P6770" t="str">
        <f>VLOOKUP(G6770,Agents!A:E,4,FALSE)</f>
        <v>Team1</v>
      </c>
      <c r="Q6770" t="str">
        <f>VLOOKUP(G6770,Agents!A:E,5,FALSE)</f>
        <v>Senior</v>
      </c>
      <c r="R6770" t="str">
        <f>VLOOKUP(G6770,Agents!A:E,2,FALSE)</f>
        <v>Evening</v>
      </c>
    </row>
    <row r="6771" spans="1:18" x14ac:dyDescent="0.35">
      <c r="A6771" t="s">
        <v>10557</v>
      </c>
      <c r="B6771" t="s">
        <v>9494</v>
      </c>
      <c r="C6771" t="s">
        <v>12</v>
      </c>
      <c r="D6771" t="s">
        <v>26</v>
      </c>
      <c r="E6771" s="1">
        <v>46026.970138888886</v>
      </c>
      <c r="F6771" s="1">
        <v>46029.345138888886</v>
      </c>
      <c r="G6771" t="s">
        <v>53</v>
      </c>
      <c r="H6771" t="s">
        <v>15</v>
      </c>
      <c r="I6771" t="s">
        <v>68</v>
      </c>
      <c r="J6771">
        <v>4</v>
      </c>
      <c r="K6771" t="str">
        <f>IF(tickets_dataset[[#This Row],[status]] = "Closed", "Yes","No")</f>
        <v>Yes</v>
      </c>
      <c r="L6771" s="2">
        <f t="shared" si="420"/>
        <v>57</v>
      </c>
      <c r="M6771" t="str">
        <f t="shared" si="421"/>
        <v>Yes</v>
      </c>
      <c r="N6771" t="str">
        <f t="shared" si="422"/>
        <v>Jan</v>
      </c>
      <c r="O6771" s="2">
        <f t="shared" si="423"/>
        <v>2.375</v>
      </c>
      <c r="P6771" t="str">
        <f>VLOOKUP(G6771,Agents!A:E,4,FALSE)</f>
        <v>Team1</v>
      </c>
      <c r="Q6771" t="str">
        <f>VLOOKUP(G6771,Agents!A:E,5,FALSE)</f>
        <v>Junior</v>
      </c>
      <c r="R6771" t="str">
        <f>VLOOKUP(G6771,Agents!A:E,2,FALSE)</f>
        <v>Night</v>
      </c>
    </row>
    <row r="6772" spans="1:18" x14ac:dyDescent="0.35">
      <c r="A6772" t="s">
        <v>10558</v>
      </c>
      <c r="B6772" t="s">
        <v>3496</v>
      </c>
      <c r="C6772" t="s">
        <v>50</v>
      </c>
      <c r="D6772" t="s">
        <v>38</v>
      </c>
      <c r="E6772" s="1">
        <v>46062.550694444442</v>
      </c>
      <c r="F6772" s="1">
        <v>46065.425694444442</v>
      </c>
      <c r="G6772" t="s">
        <v>131</v>
      </c>
      <c r="H6772" t="s">
        <v>15</v>
      </c>
      <c r="I6772" t="s">
        <v>16</v>
      </c>
      <c r="J6772">
        <v>3</v>
      </c>
      <c r="K6772" t="str">
        <f>IF(tickets_dataset[[#This Row],[status]] = "Closed", "Yes","No")</f>
        <v>Yes</v>
      </c>
      <c r="L6772" s="2">
        <f t="shared" si="420"/>
        <v>69</v>
      </c>
      <c r="M6772" t="str">
        <f t="shared" si="421"/>
        <v>Yes</v>
      </c>
      <c r="N6772" t="str">
        <f t="shared" si="422"/>
        <v>Feb</v>
      </c>
      <c r="O6772" s="2">
        <f t="shared" si="423"/>
        <v>2.875</v>
      </c>
      <c r="P6772" t="str">
        <f>VLOOKUP(G6772,Agents!A:E,4,FALSE)</f>
        <v>Team4</v>
      </c>
      <c r="Q6772" t="str">
        <f>VLOOKUP(G6772,Agents!A:E,5,FALSE)</f>
        <v>Junior</v>
      </c>
      <c r="R6772" t="str">
        <f>VLOOKUP(G6772,Agents!A:E,2,FALSE)</f>
        <v>Night</v>
      </c>
    </row>
    <row r="6773" spans="1:18" x14ac:dyDescent="0.35">
      <c r="A6773" t="s">
        <v>10559</v>
      </c>
      <c r="B6773" t="s">
        <v>10560</v>
      </c>
      <c r="C6773" t="s">
        <v>50</v>
      </c>
      <c r="D6773" t="s">
        <v>13</v>
      </c>
      <c r="E6773" s="1">
        <v>46099.212500000001</v>
      </c>
      <c r="F6773" s="1">
        <v>46100.587500000001</v>
      </c>
      <c r="G6773" t="s">
        <v>35</v>
      </c>
      <c r="H6773" t="s">
        <v>15</v>
      </c>
      <c r="I6773" t="s">
        <v>68</v>
      </c>
      <c r="J6773">
        <v>3</v>
      </c>
      <c r="K6773" t="str">
        <f>IF(tickets_dataset[[#This Row],[status]] = "Closed", "Yes","No")</f>
        <v>Yes</v>
      </c>
      <c r="L6773" s="2">
        <f t="shared" si="420"/>
        <v>33</v>
      </c>
      <c r="M6773" t="str">
        <f t="shared" si="421"/>
        <v>No</v>
      </c>
      <c r="N6773" t="str">
        <f t="shared" si="422"/>
        <v>Mar</v>
      </c>
      <c r="O6773" s="2">
        <f t="shared" si="423"/>
        <v>1.375</v>
      </c>
      <c r="P6773" t="str">
        <f>VLOOKUP(G6773,Agents!A:E,4,FALSE)</f>
        <v>Team1</v>
      </c>
      <c r="Q6773" t="str">
        <f>VLOOKUP(G6773,Agents!A:E,5,FALSE)</f>
        <v>Senior</v>
      </c>
      <c r="R6773" t="str">
        <f>VLOOKUP(G6773,Agents!A:E,2,FALSE)</f>
        <v>Evening</v>
      </c>
    </row>
    <row r="6774" spans="1:18" x14ac:dyDescent="0.35">
      <c r="A6774" t="s">
        <v>10561</v>
      </c>
      <c r="B6774" t="s">
        <v>10562</v>
      </c>
      <c r="C6774" t="s">
        <v>34</v>
      </c>
      <c r="D6774" t="s">
        <v>38</v>
      </c>
      <c r="E6774" s="1">
        <v>46030.466666666667</v>
      </c>
      <c r="F6774" s="1">
        <v>46030.883333333331</v>
      </c>
      <c r="G6774" t="s">
        <v>211</v>
      </c>
      <c r="H6774" t="s">
        <v>15</v>
      </c>
      <c r="I6774" t="s">
        <v>16</v>
      </c>
      <c r="J6774">
        <v>4</v>
      </c>
      <c r="K6774" t="str">
        <f>IF(tickets_dataset[[#This Row],[status]] = "Closed", "Yes","No")</f>
        <v>Yes</v>
      </c>
      <c r="L6774" s="2">
        <f t="shared" si="420"/>
        <v>9.9999999999417923</v>
      </c>
      <c r="M6774" t="str">
        <f t="shared" si="421"/>
        <v>No</v>
      </c>
      <c r="N6774" t="str">
        <f t="shared" si="422"/>
        <v>Jan</v>
      </c>
      <c r="O6774" s="2">
        <f t="shared" si="423"/>
        <v>0.41666666666424135</v>
      </c>
      <c r="P6774" t="str">
        <f>VLOOKUP(G6774,Agents!A:E,4,FALSE)</f>
        <v>Team5</v>
      </c>
      <c r="Q6774" t="str">
        <f>VLOOKUP(G6774,Agents!A:E,5,FALSE)</f>
        <v>Senior</v>
      </c>
      <c r="R6774" t="str">
        <f>VLOOKUP(G6774,Agents!A:E,2,FALSE)</f>
        <v>Evening</v>
      </c>
    </row>
    <row r="6775" spans="1:18" x14ac:dyDescent="0.35">
      <c r="A6775" t="s">
        <v>10563</v>
      </c>
      <c r="B6775" t="s">
        <v>10564</v>
      </c>
      <c r="C6775" t="s">
        <v>12</v>
      </c>
      <c r="D6775" t="s">
        <v>26</v>
      </c>
      <c r="E6775" s="1">
        <v>46111.588888888888</v>
      </c>
      <c r="F6775" s="1">
        <v>46114.213888888888</v>
      </c>
      <c r="G6775" t="s">
        <v>422</v>
      </c>
      <c r="H6775" t="s">
        <v>15</v>
      </c>
      <c r="I6775" t="s">
        <v>16</v>
      </c>
      <c r="J6775">
        <v>4</v>
      </c>
      <c r="K6775" t="str">
        <f>IF(tickets_dataset[[#This Row],[status]] = "Closed", "Yes","No")</f>
        <v>Yes</v>
      </c>
      <c r="L6775" s="2">
        <f t="shared" si="420"/>
        <v>63</v>
      </c>
      <c r="M6775" t="str">
        <f t="shared" si="421"/>
        <v>Yes</v>
      </c>
      <c r="N6775" t="str">
        <f t="shared" si="422"/>
        <v>Mar</v>
      </c>
      <c r="O6775" s="2">
        <f t="shared" si="423"/>
        <v>2.625</v>
      </c>
      <c r="P6775" t="str">
        <f>VLOOKUP(G6775,Agents!A:E,4,FALSE)</f>
        <v>Team5</v>
      </c>
      <c r="Q6775" t="str">
        <f>VLOOKUP(G6775,Agents!A:E,5,FALSE)</f>
        <v>Mid</v>
      </c>
      <c r="R6775" t="str">
        <f>VLOOKUP(G6775,Agents!A:E,2,FALSE)</f>
        <v>Evening</v>
      </c>
    </row>
    <row r="6776" spans="1:18" x14ac:dyDescent="0.35">
      <c r="A6776" t="s">
        <v>10565</v>
      </c>
      <c r="B6776" t="s">
        <v>10566</v>
      </c>
      <c r="C6776" t="s">
        <v>12</v>
      </c>
      <c r="D6776" t="s">
        <v>13</v>
      </c>
      <c r="E6776" s="1">
        <v>46035.219444444447</v>
      </c>
      <c r="F6776" s="1">
        <v>46037.136111111111</v>
      </c>
      <c r="G6776" t="s">
        <v>77</v>
      </c>
      <c r="H6776" t="s">
        <v>15</v>
      </c>
      <c r="I6776" t="s">
        <v>16</v>
      </c>
      <c r="J6776">
        <v>3</v>
      </c>
      <c r="K6776" t="str">
        <f>IF(tickets_dataset[[#This Row],[status]] = "Closed", "Yes","No")</f>
        <v>Yes</v>
      </c>
      <c r="L6776" s="2">
        <f t="shared" si="420"/>
        <v>45.999999999941792</v>
      </c>
      <c r="M6776" t="str">
        <f t="shared" si="421"/>
        <v>No</v>
      </c>
      <c r="N6776" t="str">
        <f t="shared" si="422"/>
        <v>Jan</v>
      </c>
      <c r="O6776" s="2">
        <f t="shared" si="423"/>
        <v>1.9166666666642413</v>
      </c>
      <c r="P6776" t="str">
        <f>VLOOKUP(G6776,Agents!A:E,4,FALSE)</f>
        <v>Team5</v>
      </c>
      <c r="Q6776" t="str">
        <f>VLOOKUP(G6776,Agents!A:E,5,FALSE)</f>
        <v>Junior</v>
      </c>
      <c r="R6776" t="str">
        <f>VLOOKUP(G6776,Agents!A:E,2,FALSE)</f>
        <v>Evening</v>
      </c>
    </row>
    <row r="6777" spans="1:18" x14ac:dyDescent="0.35">
      <c r="A6777" t="s">
        <v>10567</v>
      </c>
      <c r="B6777" t="s">
        <v>4165</v>
      </c>
      <c r="C6777" t="s">
        <v>22</v>
      </c>
      <c r="D6777" t="s">
        <v>13</v>
      </c>
      <c r="E6777" s="1">
        <v>46090.313194444447</v>
      </c>
      <c r="F6777" s="1">
        <v>46091.854861111111</v>
      </c>
      <c r="G6777" t="s">
        <v>282</v>
      </c>
      <c r="H6777" t="s">
        <v>132</v>
      </c>
      <c r="I6777" t="s">
        <v>16</v>
      </c>
      <c r="J6777">
        <v>5</v>
      </c>
      <c r="K6777" t="str">
        <f>IF(tickets_dataset[[#This Row],[status]] = "Closed", "Yes","No")</f>
        <v>No</v>
      </c>
      <c r="L6777" s="2">
        <f t="shared" si="420"/>
        <v>36.999999999941792</v>
      </c>
      <c r="M6777" t="str">
        <f t="shared" si="421"/>
        <v>No</v>
      </c>
      <c r="N6777" t="str">
        <f t="shared" si="422"/>
        <v>Mar</v>
      </c>
      <c r="O6777" s="2">
        <f t="shared" si="423"/>
        <v>1.5416666666642413</v>
      </c>
      <c r="P6777" t="str">
        <f>VLOOKUP(G6777,Agents!A:E,4,FALSE)</f>
        <v>Team4</v>
      </c>
      <c r="Q6777" t="str">
        <f>VLOOKUP(G6777,Agents!A:E,5,FALSE)</f>
        <v>Mid</v>
      </c>
      <c r="R6777" t="str">
        <f>VLOOKUP(G6777,Agents!A:E,2,FALSE)</f>
        <v>Morning</v>
      </c>
    </row>
    <row r="6778" spans="1:18" x14ac:dyDescent="0.35">
      <c r="A6778" t="s">
        <v>10568</v>
      </c>
      <c r="B6778" t="s">
        <v>4207</v>
      </c>
      <c r="C6778" t="s">
        <v>22</v>
      </c>
      <c r="D6778" t="s">
        <v>13</v>
      </c>
      <c r="E6778" s="1">
        <v>46041.554166666669</v>
      </c>
      <c r="F6778" s="1">
        <v>46042.387499999997</v>
      </c>
      <c r="G6778" t="s">
        <v>23</v>
      </c>
      <c r="H6778" t="s">
        <v>15</v>
      </c>
      <c r="I6778" t="s">
        <v>16</v>
      </c>
      <c r="J6778">
        <v>4</v>
      </c>
      <c r="K6778" t="str">
        <f>IF(tickets_dataset[[#This Row],[status]] = "Closed", "Yes","No")</f>
        <v>Yes</v>
      </c>
      <c r="L6778" s="2">
        <f t="shared" si="420"/>
        <v>19.999999999883585</v>
      </c>
      <c r="M6778" t="str">
        <f t="shared" si="421"/>
        <v>No</v>
      </c>
      <c r="N6778" t="str">
        <f t="shared" si="422"/>
        <v>Jan</v>
      </c>
      <c r="O6778" s="2">
        <f t="shared" si="423"/>
        <v>0.83333333332848269</v>
      </c>
      <c r="P6778" t="str">
        <f>VLOOKUP(G6778,Agents!A:E,4,FALSE)</f>
        <v>Team3</v>
      </c>
      <c r="Q6778" t="str">
        <f>VLOOKUP(G6778,Agents!A:E,5,FALSE)</f>
        <v>Senior</v>
      </c>
      <c r="R6778" t="str">
        <f>VLOOKUP(G6778,Agents!A:E,2,FALSE)</f>
        <v>Evening</v>
      </c>
    </row>
    <row r="6779" spans="1:18" x14ac:dyDescent="0.35">
      <c r="A6779" t="s">
        <v>10569</v>
      </c>
      <c r="B6779" t="s">
        <v>5789</v>
      </c>
      <c r="C6779" t="s">
        <v>34</v>
      </c>
      <c r="D6779" t="s">
        <v>38</v>
      </c>
      <c r="E6779" s="1">
        <v>46079.112500000003</v>
      </c>
      <c r="F6779" s="1">
        <v>46080.112500000003</v>
      </c>
      <c r="G6779" t="s">
        <v>167</v>
      </c>
      <c r="H6779" t="s">
        <v>15</v>
      </c>
      <c r="I6779" t="s">
        <v>16</v>
      </c>
      <c r="J6779">
        <v>3</v>
      </c>
      <c r="K6779" t="str">
        <f>IF(tickets_dataset[[#This Row],[status]] = "Closed", "Yes","No")</f>
        <v>Yes</v>
      </c>
      <c r="L6779" s="2">
        <f t="shared" si="420"/>
        <v>24</v>
      </c>
      <c r="M6779" t="str">
        <f t="shared" si="421"/>
        <v>No</v>
      </c>
      <c r="N6779" t="str">
        <f t="shared" si="422"/>
        <v>Feb</v>
      </c>
      <c r="O6779" s="2">
        <f t="shared" si="423"/>
        <v>1</v>
      </c>
      <c r="P6779" t="str">
        <f>VLOOKUP(G6779,Agents!A:E,4,FALSE)</f>
        <v>Team3</v>
      </c>
      <c r="Q6779" t="str">
        <f>VLOOKUP(G6779,Agents!A:E,5,FALSE)</f>
        <v>Mid</v>
      </c>
      <c r="R6779" t="str">
        <f>VLOOKUP(G6779,Agents!A:E,2,FALSE)</f>
        <v>Evening</v>
      </c>
    </row>
    <row r="6780" spans="1:18" x14ac:dyDescent="0.35">
      <c r="A6780" t="s">
        <v>10570</v>
      </c>
      <c r="B6780" t="s">
        <v>8545</v>
      </c>
      <c r="C6780" t="s">
        <v>34</v>
      </c>
      <c r="D6780" t="s">
        <v>26</v>
      </c>
      <c r="E6780" s="1">
        <v>46106.561805555553</v>
      </c>
      <c r="F6780" s="1">
        <v>46108.395138888889</v>
      </c>
      <c r="G6780" t="s">
        <v>31</v>
      </c>
      <c r="H6780" t="s">
        <v>15</v>
      </c>
      <c r="I6780" t="s">
        <v>16</v>
      </c>
      <c r="J6780">
        <v>4</v>
      </c>
      <c r="K6780" t="str">
        <f>IF(tickets_dataset[[#This Row],[status]] = "Closed", "Yes","No")</f>
        <v>Yes</v>
      </c>
      <c r="L6780" s="2">
        <f t="shared" si="420"/>
        <v>44.000000000058208</v>
      </c>
      <c r="M6780" t="str">
        <f t="shared" si="421"/>
        <v>No</v>
      </c>
      <c r="N6780" t="str">
        <f t="shared" si="422"/>
        <v>Mar</v>
      </c>
      <c r="O6780" s="2">
        <f t="shared" si="423"/>
        <v>1.8333333333357587</v>
      </c>
      <c r="P6780" t="str">
        <f>VLOOKUP(G6780,Agents!A:E,4,FALSE)</f>
        <v>Team5</v>
      </c>
      <c r="Q6780" t="str">
        <f>VLOOKUP(G6780,Agents!A:E,5,FALSE)</f>
        <v>Senior</v>
      </c>
      <c r="R6780" t="str">
        <f>VLOOKUP(G6780,Agents!A:E,2,FALSE)</f>
        <v>Evening</v>
      </c>
    </row>
    <row r="6781" spans="1:18" x14ac:dyDescent="0.35">
      <c r="A6781" t="s">
        <v>10571</v>
      </c>
      <c r="B6781" t="s">
        <v>4688</v>
      </c>
      <c r="C6781" t="s">
        <v>76</v>
      </c>
      <c r="D6781" t="s">
        <v>26</v>
      </c>
      <c r="E6781" s="1">
        <v>46025.030555555553</v>
      </c>
      <c r="F6781" s="1">
        <v>46027.197222222225</v>
      </c>
      <c r="G6781" t="s">
        <v>67</v>
      </c>
      <c r="H6781" t="s">
        <v>15</v>
      </c>
      <c r="I6781" t="s">
        <v>16</v>
      </c>
      <c r="J6781">
        <v>4</v>
      </c>
      <c r="K6781" t="str">
        <f>IF(tickets_dataset[[#This Row],[status]] = "Closed", "Yes","No")</f>
        <v>Yes</v>
      </c>
      <c r="L6781" s="2">
        <f t="shared" si="420"/>
        <v>52.000000000116415</v>
      </c>
      <c r="M6781" t="str">
        <f t="shared" si="421"/>
        <v>Yes</v>
      </c>
      <c r="N6781" t="str">
        <f t="shared" si="422"/>
        <v>Jan</v>
      </c>
      <c r="O6781" s="2">
        <f t="shared" si="423"/>
        <v>2.1666666666715173</v>
      </c>
      <c r="P6781" t="str">
        <f>VLOOKUP(G6781,Agents!A:E,4,FALSE)</f>
        <v>Team5</v>
      </c>
      <c r="Q6781" t="str">
        <f>VLOOKUP(G6781,Agents!A:E,5,FALSE)</f>
        <v>Junior</v>
      </c>
      <c r="R6781" t="str">
        <f>VLOOKUP(G6781,Agents!A:E,2,FALSE)</f>
        <v>Evening</v>
      </c>
    </row>
    <row r="6782" spans="1:18" x14ac:dyDescent="0.35">
      <c r="A6782" t="s">
        <v>10572</v>
      </c>
      <c r="B6782" t="s">
        <v>2971</v>
      </c>
      <c r="C6782" t="s">
        <v>34</v>
      </c>
      <c r="D6782" t="s">
        <v>13</v>
      </c>
      <c r="E6782" s="1">
        <v>46098.790972222225</v>
      </c>
      <c r="F6782" s="1">
        <v>46100.374305555553</v>
      </c>
      <c r="G6782" t="s">
        <v>273</v>
      </c>
      <c r="H6782" t="s">
        <v>15</v>
      </c>
      <c r="I6782" t="s">
        <v>16</v>
      </c>
      <c r="J6782">
        <v>4</v>
      </c>
      <c r="K6782" t="str">
        <f>IF(tickets_dataset[[#This Row],[status]] = "Closed", "Yes","No")</f>
        <v>Yes</v>
      </c>
      <c r="L6782" s="2">
        <f t="shared" si="420"/>
        <v>37.999999999883585</v>
      </c>
      <c r="M6782" t="str">
        <f t="shared" si="421"/>
        <v>No</v>
      </c>
      <c r="N6782" t="str">
        <f t="shared" si="422"/>
        <v>Mar</v>
      </c>
      <c r="O6782" s="2">
        <f t="shared" si="423"/>
        <v>1.5833333333284827</v>
      </c>
      <c r="P6782" t="str">
        <f>VLOOKUP(G6782,Agents!A:E,4,FALSE)</f>
        <v>Team3</v>
      </c>
      <c r="Q6782" t="str">
        <f>VLOOKUP(G6782,Agents!A:E,5,FALSE)</f>
        <v>Senior</v>
      </c>
      <c r="R6782" t="str">
        <f>VLOOKUP(G6782,Agents!A:E,2,FALSE)</f>
        <v>Evening</v>
      </c>
    </row>
    <row r="6783" spans="1:18" x14ac:dyDescent="0.35">
      <c r="A6783" t="s">
        <v>10573</v>
      </c>
      <c r="B6783" t="s">
        <v>2501</v>
      </c>
      <c r="C6783" t="s">
        <v>12</v>
      </c>
      <c r="D6783" t="s">
        <v>26</v>
      </c>
      <c r="E6783" s="1">
        <v>46062.580555555556</v>
      </c>
      <c r="F6783" s="1">
        <v>46063.705555555556</v>
      </c>
      <c r="G6783" t="s">
        <v>53</v>
      </c>
      <c r="H6783" t="s">
        <v>15</v>
      </c>
      <c r="I6783" t="s">
        <v>16</v>
      </c>
      <c r="J6783">
        <v>4</v>
      </c>
      <c r="K6783" t="str">
        <f>IF(tickets_dataset[[#This Row],[status]] = "Closed", "Yes","No")</f>
        <v>Yes</v>
      </c>
      <c r="L6783" s="2">
        <f t="shared" si="420"/>
        <v>27</v>
      </c>
      <c r="M6783" t="str">
        <f t="shared" si="421"/>
        <v>No</v>
      </c>
      <c r="N6783" t="str">
        <f t="shared" si="422"/>
        <v>Feb</v>
      </c>
      <c r="O6783" s="2">
        <f t="shared" si="423"/>
        <v>1.125</v>
      </c>
      <c r="P6783" t="str">
        <f>VLOOKUP(G6783,Agents!A:E,4,FALSE)</f>
        <v>Team1</v>
      </c>
      <c r="Q6783" t="str">
        <f>VLOOKUP(G6783,Agents!A:E,5,FALSE)</f>
        <v>Junior</v>
      </c>
      <c r="R6783" t="str">
        <f>VLOOKUP(G6783,Agents!A:E,2,FALSE)</f>
        <v>Night</v>
      </c>
    </row>
    <row r="6784" spans="1:18" x14ac:dyDescent="0.35">
      <c r="A6784" t="s">
        <v>10574</v>
      </c>
      <c r="B6784" t="s">
        <v>2505</v>
      </c>
      <c r="C6784" t="s">
        <v>50</v>
      </c>
      <c r="D6784" t="s">
        <v>38</v>
      </c>
      <c r="E6784" s="1">
        <v>46062.329861111109</v>
      </c>
      <c r="F6784" s="1">
        <v>46064.413194444445</v>
      </c>
      <c r="G6784" t="s">
        <v>31</v>
      </c>
      <c r="H6784" t="s">
        <v>15</v>
      </c>
      <c r="I6784" t="s">
        <v>16</v>
      </c>
      <c r="J6784">
        <v>5</v>
      </c>
      <c r="K6784" t="str">
        <f>IF(tickets_dataset[[#This Row],[status]] = "Closed", "Yes","No")</f>
        <v>Yes</v>
      </c>
      <c r="L6784" s="2">
        <f t="shared" si="420"/>
        <v>50.000000000058208</v>
      </c>
      <c r="M6784" t="str">
        <f t="shared" si="421"/>
        <v>Yes</v>
      </c>
      <c r="N6784" t="str">
        <f t="shared" si="422"/>
        <v>Feb</v>
      </c>
      <c r="O6784" s="2">
        <f t="shared" si="423"/>
        <v>2.0833333333357587</v>
      </c>
      <c r="P6784" t="str">
        <f>VLOOKUP(G6784,Agents!A:E,4,FALSE)</f>
        <v>Team5</v>
      </c>
      <c r="Q6784" t="str">
        <f>VLOOKUP(G6784,Agents!A:E,5,FALSE)</f>
        <v>Senior</v>
      </c>
      <c r="R6784" t="str">
        <f>VLOOKUP(G6784,Agents!A:E,2,FALSE)</f>
        <v>Evening</v>
      </c>
    </row>
    <row r="6785" spans="1:18" x14ac:dyDescent="0.35">
      <c r="A6785" t="s">
        <v>10575</v>
      </c>
      <c r="B6785" t="s">
        <v>5615</v>
      </c>
      <c r="C6785" t="s">
        <v>76</v>
      </c>
      <c r="D6785" t="s">
        <v>26</v>
      </c>
      <c r="E6785" s="1">
        <v>46084.90625</v>
      </c>
      <c r="F6785" s="1">
        <v>46085.989583333336</v>
      </c>
      <c r="G6785" t="s">
        <v>256</v>
      </c>
      <c r="H6785" t="s">
        <v>15</v>
      </c>
      <c r="I6785" t="s">
        <v>16</v>
      </c>
      <c r="J6785">
        <v>3</v>
      </c>
      <c r="K6785" t="str">
        <f>IF(tickets_dataset[[#This Row],[status]] = "Closed", "Yes","No")</f>
        <v>Yes</v>
      </c>
      <c r="L6785" s="2">
        <f t="shared" si="420"/>
        <v>26.000000000058208</v>
      </c>
      <c r="M6785" t="str">
        <f t="shared" si="421"/>
        <v>No</v>
      </c>
      <c r="N6785" t="str">
        <f t="shared" si="422"/>
        <v>Mar</v>
      </c>
      <c r="O6785" s="2">
        <f t="shared" si="423"/>
        <v>1.0833333333357587</v>
      </c>
      <c r="P6785" t="str">
        <f>VLOOKUP(G6785,Agents!A:E,4,FALSE)</f>
        <v>Team1</v>
      </c>
      <c r="Q6785" t="str">
        <f>VLOOKUP(G6785,Agents!A:E,5,FALSE)</f>
        <v>Mid</v>
      </c>
      <c r="R6785" t="str">
        <f>VLOOKUP(G6785,Agents!A:E,2,FALSE)</f>
        <v>Morning</v>
      </c>
    </row>
    <row r="6786" spans="1:18" x14ac:dyDescent="0.35">
      <c r="A6786" t="s">
        <v>10576</v>
      </c>
      <c r="B6786" t="s">
        <v>1164</v>
      </c>
      <c r="C6786" t="s">
        <v>34</v>
      </c>
      <c r="D6786" t="s">
        <v>38</v>
      </c>
      <c r="E6786" s="1">
        <v>46029.112500000003</v>
      </c>
      <c r="F6786" s="1">
        <v>46029.612500000003</v>
      </c>
      <c r="G6786" t="s">
        <v>167</v>
      </c>
      <c r="H6786" t="s">
        <v>15</v>
      </c>
      <c r="I6786" t="s">
        <v>16</v>
      </c>
      <c r="J6786">
        <v>4</v>
      </c>
      <c r="K6786" t="str">
        <f>IF(tickets_dataset[[#This Row],[status]] = "Closed", "Yes","No")</f>
        <v>Yes</v>
      </c>
      <c r="L6786" s="2">
        <f t="shared" ref="L6786:L6849" si="424">IF(ISBLANK(F6786),"",(F6786-E6786)*24)</f>
        <v>12</v>
      </c>
      <c r="M6786" t="str">
        <f t="shared" ref="M6786:M6849" si="425">IF(L6786&gt;48,"Yes","No")</f>
        <v>No</v>
      </c>
      <c r="N6786" t="str">
        <f t="shared" ref="N6786:N6849" si="426">TEXT(E6786,"mmm")</f>
        <v>Jan</v>
      </c>
      <c r="O6786" s="2">
        <f t="shared" si="423"/>
        <v>0.5</v>
      </c>
      <c r="P6786" t="str">
        <f>VLOOKUP(G6786,Agents!A:E,4,FALSE)</f>
        <v>Team3</v>
      </c>
      <c r="Q6786" t="str">
        <f>VLOOKUP(G6786,Agents!A:E,5,FALSE)</f>
        <v>Mid</v>
      </c>
      <c r="R6786" t="str">
        <f>VLOOKUP(G6786,Agents!A:E,2,FALSE)</f>
        <v>Evening</v>
      </c>
    </row>
    <row r="6787" spans="1:18" x14ac:dyDescent="0.35">
      <c r="A6787" t="s">
        <v>10577</v>
      </c>
      <c r="B6787" t="s">
        <v>3966</v>
      </c>
      <c r="C6787" t="s">
        <v>76</v>
      </c>
      <c r="D6787" t="s">
        <v>13</v>
      </c>
      <c r="E6787" s="1">
        <v>46034.873611111114</v>
      </c>
      <c r="F6787" s="1">
        <v>46036.165277777778</v>
      </c>
      <c r="G6787" t="s">
        <v>199</v>
      </c>
      <c r="H6787" t="s">
        <v>15</v>
      </c>
      <c r="I6787" t="s">
        <v>16</v>
      </c>
      <c r="J6787">
        <v>4</v>
      </c>
      <c r="K6787" t="str">
        <f>IF(tickets_dataset[[#This Row],[status]] = "Closed", "Yes","No")</f>
        <v>Yes</v>
      </c>
      <c r="L6787" s="2">
        <f t="shared" si="424"/>
        <v>30.999999999941792</v>
      </c>
      <c r="M6787" t="str">
        <f t="shared" si="425"/>
        <v>No</v>
      </c>
      <c r="N6787" t="str">
        <f t="shared" si="426"/>
        <v>Jan</v>
      </c>
      <c r="O6787" s="2">
        <f t="shared" ref="O6787:O6850" si="427">F6787-E6787</f>
        <v>1.2916666666642413</v>
      </c>
      <c r="P6787" t="str">
        <f>VLOOKUP(G6787,Agents!A:E,4,FALSE)</f>
        <v>Team1</v>
      </c>
      <c r="Q6787" t="str">
        <f>VLOOKUP(G6787,Agents!A:E,5,FALSE)</f>
        <v>Junior</v>
      </c>
      <c r="R6787" t="str">
        <f>VLOOKUP(G6787,Agents!A:E,2,FALSE)</f>
        <v>Morning</v>
      </c>
    </row>
    <row r="6788" spans="1:18" x14ac:dyDescent="0.35">
      <c r="A6788" t="s">
        <v>10578</v>
      </c>
      <c r="B6788" t="s">
        <v>7380</v>
      </c>
      <c r="C6788" t="s">
        <v>50</v>
      </c>
      <c r="D6788" t="s">
        <v>38</v>
      </c>
      <c r="E6788" s="1">
        <v>46038.856944444444</v>
      </c>
      <c r="F6788" s="1">
        <v>46041.106944444444</v>
      </c>
      <c r="G6788" t="s">
        <v>62</v>
      </c>
      <c r="H6788" t="s">
        <v>15</v>
      </c>
      <c r="I6788" t="s">
        <v>68</v>
      </c>
      <c r="J6788">
        <v>2</v>
      </c>
      <c r="K6788" t="str">
        <f>IF(tickets_dataset[[#This Row],[status]] = "Closed", "Yes","No")</f>
        <v>Yes</v>
      </c>
      <c r="L6788" s="2">
        <f t="shared" si="424"/>
        <v>54</v>
      </c>
      <c r="M6788" t="str">
        <f t="shared" si="425"/>
        <v>Yes</v>
      </c>
      <c r="N6788" t="str">
        <f t="shared" si="426"/>
        <v>Jan</v>
      </c>
      <c r="O6788" s="2">
        <f t="shared" si="427"/>
        <v>2.25</v>
      </c>
      <c r="P6788" t="str">
        <f>VLOOKUP(G6788,Agents!A:E,4,FALSE)</f>
        <v>Team1</v>
      </c>
      <c r="Q6788" t="str">
        <f>VLOOKUP(G6788,Agents!A:E,5,FALSE)</f>
        <v>Junior</v>
      </c>
      <c r="R6788" t="str">
        <f>VLOOKUP(G6788,Agents!A:E,2,FALSE)</f>
        <v>Morning</v>
      </c>
    </row>
    <row r="6789" spans="1:18" x14ac:dyDescent="0.35">
      <c r="A6789" t="s">
        <v>10579</v>
      </c>
      <c r="B6789" t="s">
        <v>3244</v>
      </c>
      <c r="C6789" t="s">
        <v>34</v>
      </c>
      <c r="D6789" t="s">
        <v>38</v>
      </c>
      <c r="E6789" s="1">
        <v>46059.5625</v>
      </c>
      <c r="F6789" s="1">
        <v>46060.9375</v>
      </c>
      <c r="G6789" t="s">
        <v>206</v>
      </c>
      <c r="H6789" t="s">
        <v>28</v>
      </c>
      <c r="I6789" t="s">
        <v>16</v>
      </c>
      <c r="J6789">
        <v>5</v>
      </c>
      <c r="K6789" t="str">
        <f>IF(tickets_dataset[[#This Row],[status]] = "Closed", "Yes","No")</f>
        <v>No</v>
      </c>
      <c r="L6789" s="2">
        <f t="shared" si="424"/>
        <v>33</v>
      </c>
      <c r="M6789" t="str">
        <f t="shared" si="425"/>
        <v>No</v>
      </c>
      <c r="N6789" t="str">
        <f t="shared" si="426"/>
        <v>Feb</v>
      </c>
      <c r="O6789" s="2">
        <f t="shared" si="427"/>
        <v>1.375</v>
      </c>
      <c r="P6789" t="str">
        <f>VLOOKUP(G6789,Agents!A:E,4,FALSE)</f>
        <v>Team5</v>
      </c>
      <c r="Q6789" t="str">
        <f>VLOOKUP(G6789,Agents!A:E,5,FALSE)</f>
        <v>Junior</v>
      </c>
      <c r="R6789" t="str">
        <f>VLOOKUP(G6789,Agents!A:E,2,FALSE)</f>
        <v>Evening</v>
      </c>
    </row>
    <row r="6790" spans="1:18" x14ac:dyDescent="0.35">
      <c r="A6790" t="s">
        <v>10580</v>
      </c>
      <c r="B6790" t="s">
        <v>10581</v>
      </c>
      <c r="C6790" t="s">
        <v>34</v>
      </c>
      <c r="D6790" t="s">
        <v>38</v>
      </c>
      <c r="E6790" s="1">
        <v>46030.495833333334</v>
      </c>
      <c r="F6790" s="1">
        <v>46031.32916666667</v>
      </c>
      <c r="G6790" t="s">
        <v>164</v>
      </c>
      <c r="H6790" t="s">
        <v>15</v>
      </c>
      <c r="I6790" t="s">
        <v>16</v>
      </c>
      <c r="J6790">
        <v>5</v>
      </c>
      <c r="K6790" t="str">
        <f>IF(tickets_dataset[[#This Row],[status]] = "Closed", "Yes","No")</f>
        <v>Yes</v>
      </c>
      <c r="L6790" s="2">
        <f t="shared" si="424"/>
        <v>20.000000000058208</v>
      </c>
      <c r="M6790" t="str">
        <f t="shared" si="425"/>
        <v>No</v>
      </c>
      <c r="N6790" t="str">
        <f t="shared" si="426"/>
        <v>Jan</v>
      </c>
      <c r="O6790" s="2">
        <f t="shared" si="427"/>
        <v>0.83333333333575865</v>
      </c>
      <c r="P6790" t="str">
        <f>VLOOKUP(G6790,Agents!A:E,4,FALSE)</f>
        <v>Team4</v>
      </c>
      <c r="Q6790" t="str">
        <f>VLOOKUP(G6790,Agents!A:E,5,FALSE)</f>
        <v>Senior</v>
      </c>
      <c r="R6790" t="str">
        <f>VLOOKUP(G6790,Agents!A:E,2,FALSE)</f>
        <v>Evening</v>
      </c>
    </row>
    <row r="6791" spans="1:18" x14ac:dyDescent="0.35">
      <c r="A6791" t="s">
        <v>10582</v>
      </c>
      <c r="B6791" t="s">
        <v>6289</v>
      </c>
      <c r="C6791" t="s">
        <v>34</v>
      </c>
      <c r="D6791" t="s">
        <v>13</v>
      </c>
      <c r="E6791" s="1">
        <v>46106.761111111111</v>
      </c>
      <c r="F6791" s="1">
        <v>46108.677777777775</v>
      </c>
      <c r="G6791" t="s">
        <v>110</v>
      </c>
      <c r="H6791" t="s">
        <v>15</v>
      </c>
      <c r="I6791" t="s">
        <v>16</v>
      </c>
      <c r="J6791">
        <v>3</v>
      </c>
      <c r="K6791" t="str">
        <f>IF(tickets_dataset[[#This Row],[status]] = "Closed", "Yes","No")</f>
        <v>Yes</v>
      </c>
      <c r="L6791" s="2">
        <f t="shared" si="424"/>
        <v>45.999999999941792</v>
      </c>
      <c r="M6791" t="str">
        <f t="shared" si="425"/>
        <v>No</v>
      </c>
      <c r="N6791" t="str">
        <f t="shared" si="426"/>
        <v>Mar</v>
      </c>
      <c r="O6791" s="2">
        <f t="shared" si="427"/>
        <v>1.9166666666642413</v>
      </c>
      <c r="P6791" t="str">
        <f>VLOOKUP(G6791,Agents!A:E,4,FALSE)</f>
        <v>Team4</v>
      </c>
      <c r="Q6791" t="str">
        <f>VLOOKUP(G6791,Agents!A:E,5,FALSE)</f>
        <v>Junior</v>
      </c>
      <c r="R6791" t="str">
        <f>VLOOKUP(G6791,Agents!A:E,2,FALSE)</f>
        <v>Morning</v>
      </c>
    </row>
    <row r="6792" spans="1:18" x14ac:dyDescent="0.35">
      <c r="A6792" t="s">
        <v>10583</v>
      </c>
      <c r="B6792" t="s">
        <v>2996</v>
      </c>
      <c r="C6792" t="s">
        <v>12</v>
      </c>
      <c r="D6792" t="s">
        <v>38</v>
      </c>
      <c r="E6792" s="1">
        <v>46051.427083333336</v>
      </c>
      <c r="F6792" s="1">
        <v>46055.010416666664</v>
      </c>
      <c r="G6792" t="s">
        <v>27</v>
      </c>
      <c r="H6792" t="s">
        <v>15</v>
      </c>
      <c r="I6792" t="s">
        <v>16</v>
      </c>
      <c r="J6792">
        <v>5</v>
      </c>
      <c r="K6792" t="str">
        <f>IF(tickets_dataset[[#This Row],[status]] = "Closed", "Yes","No")</f>
        <v>Yes</v>
      </c>
      <c r="L6792" s="2">
        <f t="shared" si="424"/>
        <v>85.999999999883585</v>
      </c>
      <c r="M6792" t="str">
        <f t="shared" si="425"/>
        <v>Yes</v>
      </c>
      <c r="N6792" t="str">
        <f t="shared" si="426"/>
        <v>Jan</v>
      </c>
      <c r="O6792" s="2">
        <f t="shared" si="427"/>
        <v>3.5833333333284827</v>
      </c>
      <c r="P6792" t="str">
        <f>VLOOKUP(G6792,Agents!A:E,4,FALSE)</f>
        <v>Team5</v>
      </c>
      <c r="Q6792" t="str">
        <f>VLOOKUP(G6792,Agents!A:E,5,FALSE)</f>
        <v>Senior</v>
      </c>
      <c r="R6792" t="str">
        <f>VLOOKUP(G6792,Agents!A:E,2,FALSE)</f>
        <v>Morning</v>
      </c>
    </row>
    <row r="6793" spans="1:18" x14ac:dyDescent="0.35">
      <c r="A6793" t="s">
        <v>10584</v>
      </c>
      <c r="B6793" t="s">
        <v>10585</v>
      </c>
      <c r="C6793" t="s">
        <v>22</v>
      </c>
      <c r="D6793" t="s">
        <v>13</v>
      </c>
      <c r="E6793" s="1">
        <v>46059.006249999999</v>
      </c>
      <c r="F6793" s="1">
        <v>46059.256249999999</v>
      </c>
      <c r="G6793" t="s">
        <v>42</v>
      </c>
      <c r="H6793" t="s">
        <v>15</v>
      </c>
      <c r="I6793" t="s">
        <v>68</v>
      </c>
      <c r="J6793">
        <v>2</v>
      </c>
      <c r="K6793" t="str">
        <f>IF(tickets_dataset[[#This Row],[status]] = "Closed", "Yes","No")</f>
        <v>Yes</v>
      </c>
      <c r="L6793" s="2">
        <f t="shared" si="424"/>
        <v>6</v>
      </c>
      <c r="M6793" t="str">
        <f t="shared" si="425"/>
        <v>No</v>
      </c>
      <c r="N6793" t="str">
        <f t="shared" si="426"/>
        <v>Feb</v>
      </c>
      <c r="O6793" s="2">
        <f t="shared" si="427"/>
        <v>0.25</v>
      </c>
      <c r="P6793" t="str">
        <f>VLOOKUP(G6793,Agents!A:E,4,FALSE)</f>
        <v>Team2</v>
      </c>
      <c r="Q6793" t="str">
        <f>VLOOKUP(G6793,Agents!A:E,5,FALSE)</f>
        <v>Junior</v>
      </c>
      <c r="R6793" t="str">
        <f>VLOOKUP(G6793,Agents!A:E,2,FALSE)</f>
        <v>Night</v>
      </c>
    </row>
    <row r="6794" spans="1:18" x14ac:dyDescent="0.35">
      <c r="A6794" t="s">
        <v>10586</v>
      </c>
      <c r="B6794" t="s">
        <v>5718</v>
      </c>
      <c r="C6794" t="s">
        <v>76</v>
      </c>
      <c r="D6794" t="s">
        <v>38</v>
      </c>
      <c r="E6794" s="1">
        <v>46081.404861111114</v>
      </c>
      <c r="F6794" s="1">
        <v>46082.904861111114</v>
      </c>
      <c r="G6794" t="s">
        <v>164</v>
      </c>
      <c r="H6794" t="s">
        <v>15</v>
      </c>
      <c r="I6794" t="s">
        <v>16</v>
      </c>
      <c r="J6794">
        <v>3</v>
      </c>
      <c r="K6794" t="str">
        <f>IF(tickets_dataset[[#This Row],[status]] = "Closed", "Yes","No")</f>
        <v>Yes</v>
      </c>
      <c r="L6794" s="2">
        <f t="shared" si="424"/>
        <v>36</v>
      </c>
      <c r="M6794" t="str">
        <f t="shared" si="425"/>
        <v>No</v>
      </c>
      <c r="N6794" t="str">
        <f t="shared" si="426"/>
        <v>Feb</v>
      </c>
      <c r="O6794" s="2">
        <f t="shared" si="427"/>
        <v>1.5</v>
      </c>
      <c r="P6794" t="str">
        <f>VLOOKUP(G6794,Agents!A:E,4,FALSE)</f>
        <v>Team4</v>
      </c>
      <c r="Q6794" t="str">
        <f>VLOOKUP(G6794,Agents!A:E,5,FALSE)</f>
        <v>Senior</v>
      </c>
      <c r="R6794" t="str">
        <f>VLOOKUP(G6794,Agents!A:E,2,FALSE)</f>
        <v>Evening</v>
      </c>
    </row>
    <row r="6795" spans="1:18" x14ac:dyDescent="0.35">
      <c r="A6795" t="s">
        <v>10587</v>
      </c>
      <c r="B6795" t="s">
        <v>2075</v>
      </c>
      <c r="C6795" t="s">
        <v>76</v>
      </c>
      <c r="D6795" t="s">
        <v>13</v>
      </c>
      <c r="E6795" s="1">
        <v>46036.743055555555</v>
      </c>
      <c r="F6795" s="1">
        <v>46037.201388888891</v>
      </c>
      <c r="G6795" t="s">
        <v>83</v>
      </c>
      <c r="H6795" t="s">
        <v>28</v>
      </c>
      <c r="I6795" t="s">
        <v>16</v>
      </c>
      <c r="J6795">
        <v>4</v>
      </c>
      <c r="K6795" t="str">
        <f>IF(tickets_dataset[[#This Row],[status]] = "Closed", "Yes","No")</f>
        <v>No</v>
      </c>
      <c r="L6795" s="2">
        <f t="shared" si="424"/>
        <v>11.000000000058208</v>
      </c>
      <c r="M6795" t="str">
        <f t="shared" si="425"/>
        <v>No</v>
      </c>
      <c r="N6795" t="str">
        <f t="shared" si="426"/>
        <v>Jan</v>
      </c>
      <c r="O6795" s="2">
        <f t="shared" si="427"/>
        <v>0.45833333333575865</v>
      </c>
      <c r="P6795" t="str">
        <f>VLOOKUP(G6795,Agents!A:E,4,FALSE)</f>
        <v>Team2</v>
      </c>
      <c r="Q6795" t="str">
        <f>VLOOKUP(G6795,Agents!A:E,5,FALSE)</f>
        <v>Junior</v>
      </c>
      <c r="R6795" t="str">
        <f>VLOOKUP(G6795,Agents!A:E,2,FALSE)</f>
        <v>Night</v>
      </c>
    </row>
    <row r="6796" spans="1:18" x14ac:dyDescent="0.35">
      <c r="A6796" t="s">
        <v>10588</v>
      </c>
      <c r="B6796" t="s">
        <v>6116</v>
      </c>
      <c r="C6796" t="s">
        <v>50</v>
      </c>
      <c r="D6796" t="s">
        <v>13</v>
      </c>
      <c r="E6796" s="1">
        <v>46109.886805555558</v>
      </c>
      <c r="F6796" s="1">
        <v>46111.303472222222</v>
      </c>
      <c r="G6796" t="s">
        <v>67</v>
      </c>
      <c r="H6796" t="s">
        <v>15</v>
      </c>
      <c r="I6796" t="s">
        <v>16</v>
      </c>
      <c r="J6796">
        <v>4</v>
      </c>
      <c r="K6796" t="str">
        <f>IF(tickets_dataset[[#This Row],[status]] = "Closed", "Yes","No")</f>
        <v>Yes</v>
      </c>
      <c r="L6796" s="2">
        <f t="shared" si="424"/>
        <v>33.999999999941792</v>
      </c>
      <c r="M6796" t="str">
        <f t="shared" si="425"/>
        <v>No</v>
      </c>
      <c r="N6796" t="str">
        <f t="shared" si="426"/>
        <v>Mar</v>
      </c>
      <c r="O6796" s="2">
        <f t="shared" si="427"/>
        <v>1.4166666666642413</v>
      </c>
      <c r="P6796" t="str">
        <f>VLOOKUP(G6796,Agents!A:E,4,FALSE)</f>
        <v>Team5</v>
      </c>
      <c r="Q6796" t="str">
        <f>VLOOKUP(G6796,Agents!A:E,5,FALSE)</f>
        <v>Junior</v>
      </c>
      <c r="R6796" t="str">
        <f>VLOOKUP(G6796,Agents!A:E,2,FALSE)</f>
        <v>Evening</v>
      </c>
    </row>
    <row r="6797" spans="1:18" x14ac:dyDescent="0.35">
      <c r="A6797" t="s">
        <v>10589</v>
      </c>
      <c r="B6797" t="s">
        <v>10590</v>
      </c>
      <c r="C6797" t="s">
        <v>76</v>
      </c>
      <c r="D6797" t="s">
        <v>13</v>
      </c>
      <c r="E6797" s="1">
        <v>46093.157638888886</v>
      </c>
      <c r="F6797" s="1">
        <v>46093.490972222222</v>
      </c>
      <c r="G6797" t="s">
        <v>110</v>
      </c>
      <c r="H6797" t="s">
        <v>15</v>
      </c>
      <c r="I6797" t="s">
        <v>16</v>
      </c>
      <c r="J6797">
        <v>5</v>
      </c>
      <c r="K6797" t="str">
        <f>IF(tickets_dataset[[#This Row],[status]] = "Closed", "Yes","No")</f>
        <v>Yes</v>
      </c>
      <c r="L6797" s="2">
        <f t="shared" si="424"/>
        <v>8.0000000000582077</v>
      </c>
      <c r="M6797" t="str">
        <f t="shared" si="425"/>
        <v>No</v>
      </c>
      <c r="N6797" t="str">
        <f t="shared" si="426"/>
        <v>Mar</v>
      </c>
      <c r="O6797" s="2">
        <f t="shared" si="427"/>
        <v>0.33333333333575865</v>
      </c>
      <c r="P6797" t="str">
        <f>VLOOKUP(G6797,Agents!A:E,4,FALSE)</f>
        <v>Team4</v>
      </c>
      <c r="Q6797" t="str">
        <f>VLOOKUP(G6797,Agents!A:E,5,FALSE)</f>
        <v>Junior</v>
      </c>
      <c r="R6797" t="str">
        <f>VLOOKUP(G6797,Agents!A:E,2,FALSE)</f>
        <v>Morning</v>
      </c>
    </row>
    <row r="6798" spans="1:18" x14ac:dyDescent="0.35">
      <c r="A6798" t="s">
        <v>10591</v>
      </c>
      <c r="B6798" t="s">
        <v>70</v>
      </c>
      <c r="C6798" t="s">
        <v>12</v>
      </c>
      <c r="D6798" t="s">
        <v>26</v>
      </c>
      <c r="E6798" s="1">
        <v>46094.261111111111</v>
      </c>
      <c r="F6798" s="1">
        <v>46096.969444444447</v>
      </c>
      <c r="G6798" t="s">
        <v>27</v>
      </c>
      <c r="H6798" t="s">
        <v>15</v>
      </c>
      <c r="I6798" t="s">
        <v>16</v>
      </c>
      <c r="J6798">
        <v>2</v>
      </c>
      <c r="K6798" t="str">
        <f>IF(tickets_dataset[[#This Row],[status]] = "Closed", "Yes","No")</f>
        <v>Yes</v>
      </c>
      <c r="L6798" s="2">
        <f t="shared" si="424"/>
        <v>65.000000000058208</v>
      </c>
      <c r="M6798" t="str">
        <f t="shared" si="425"/>
        <v>Yes</v>
      </c>
      <c r="N6798" t="str">
        <f t="shared" si="426"/>
        <v>Mar</v>
      </c>
      <c r="O6798" s="2">
        <f t="shared" si="427"/>
        <v>2.7083333333357587</v>
      </c>
      <c r="P6798" t="str">
        <f>VLOOKUP(G6798,Agents!A:E,4,FALSE)</f>
        <v>Team5</v>
      </c>
      <c r="Q6798" t="str">
        <f>VLOOKUP(G6798,Agents!A:E,5,FALSE)</f>
        <v>Senior</v>
      </c>
      <c r="R6798" t="str">
        <f>VLOOKUP(G6798,Agents!A:E,2,FALSE)</f>
        <v>Morning</v>
      </c>
    </row>
    <row r="6799" spans="1:18" x14ac:dyDescent="0.35">
      <c r="A6799" t="s">
        <v>10592</v>
      </c>
      <c r="B6799" t="s">
        <v>2311</v>
      </c>
      <c r="C6799" t="s">
        <v>34</v>
      </c>
      <c r="D6799" t="s">
        <v>26</v>
      </c>
      <c r="E6799" s="1">
        <v>46082.140972222223</v>
      </c>
      <c r="F6799" s="1">
        <v>46082.599305555559</v>
      </c>
      <c r="G6799" t="s">
        <v>156</v>
      </c>
      <c r="H6799" t="s">
        <v>15</v>
      </c>
      <c r="I6799" t="s">
        <v>16</v>
      </c>
      <c r="J6799">
        <v>2</v>
      </c>
      <c r="K6799" t="str">
        <f>IF(tickets_dataset[[#This Row],[status]] = "Closed", "Yes","No")</f>
        <v>Yes</v>
      </c>
      <c r="L6799" s="2">
        <f t="shared" si="424"/>
        <v>11.000000000058208</v>
      </c>
      <c r="M6799" t="str">
        <f t="shared" si="425"/>
        <v>No</v>
      </c>
      <c r="N6799" t="str">
        <f t="shared" si="426"/>
        <v>Mar</v>
      </c>
      <c r="O6799" s="2">
        <f t="shared" si="427"/>
        <v>0.45833333333575865</v>
      </c>
      <c r="P6799" t="str">
        <f>VLOOKUP(G6799,Agents!A:E,4,FALSE)</f>
        <v>Team3</v>
      </c>
      <c r="Q6799" t="str">
        <f>VLOOKUP(G6799,Agents!A:E,5,FALSE)</f>
        <v>Mid</v>
      </c>
      <c r="R6799" t="str">
        <f>VLOOKUP(G6799,Agents!A:E,2,FALSE)</f>
        <v>Evening</v>
      </c>
    </row>
    <row r="6800" spans="1:18" x14ac:dyDescent="0.35">
      <c r="A6800" t="s">
        <v>10593</v>
      </c>
      <c r="B6800" t="s">
        <v>10383</v>
      </c>
      <c r="C6800" t="s">
        <v>22</v>
      </c>
      <c r="D6800" t="s">
        <v>38</v>
      </c>
      <c r="E6800" s="1">
        <v>46044.115277777775</v>
      </c>
      <c r="F6800" s="1">
        <v>46047.448611111111</v>
      </c>
      <c r="G6800" t="s">
        <v>221</v>
      </c>
      <c r="H6800" t="s">
        <v>15</v>
      </c>
      <c r="I6800" t="s">
        <v>16</v>
      </c>
      <c r="J6800">
        <v>4</v>
      </c>
      <c r="K6800" t="str">
        <f>IF(tickets_dataset[[#This Row],[status]] = "Closed", "Yes","No")</f>
        <v>Yes</v>
      </c>
      <c r="L6800" s="2">
        <f t="shared" si="424"/>
        <v>80.000000000058208</v>
      </c>
      <c r="M6800" t="str">
        <f t="shared" si="425"/>
        <v>Yes</v>
      </c>
      <c r="N6800" t="str">
        <f t="shared" si="426"/>
        <v>Jan</v>
      </c>
      <c r="O6800" s="2">
        <f t="shared" si="427"/>
        <v>3.3333333333357587</v>
      </c>
      <c r="P6800" t="str">
        <f>VLOOKUP(G6800,Agents!A:E,4,FALSE)</f>
        <v>Team4</v>
      </c>
      <c r="Q6800" t="str">
        <f>VLOOKUP(G6800,Agents!A:E,5,FALSE)</f>
        <v>Senior</v>
      </c>
      <c r="R6800" t="str">
        <f>VLOOKUP(G6800,Agents!A:E,2,FALSE)</f>
        <v>Morning</v>
      </c>
    </row>
    <row r="6801" spans="1:18" x14ac:dyDescent="0.35">
      <c r="A6801" t="s">
        <v>10594</v>
      </c>
      <c r="B6801" t="s">
        <v>3009</v>
      </c>
      <c r="C6801" t="s">
        <v>12</v>
      </c>
      <c r="D6801" t="s">
        <v>26</v>
      </c>
      <c r="E6801" s="1">
        <v>46033.617361111108</v>
      </c>
      <c r="F6801" s="1">
        <v>46035.075694444444</v>
      </c>
      <c r="G6801" t="s">
        <v>282</v>
      </c>
      <c r="H6801" t="s">
        <v>15</v>
      </c>
      <c r="I6801" t="s">
        <v>16</v>
      </c>
      <c r="J6801">
        <v>3</v>
      </c>
      <c r="K6801" t="str">
        <f>IF(tickets_dataset[[#This Row],[status]] = "Closed", "Yes","No")</f>
        <v>Yes</v>
      </c>
      <c r="L6801" s="2">
        <f t="shared" si="424"/>
        <v>35.000000000058208</v>
      </c>
      <c r="M6801" t="str">
        <f t="shared" si="425"/>
        <v>No</v>
      </c>
      <c r="N6801" t="str">
        <f t="shared" si="426"/>
        <v>Jan</v>
      </c>
      <c r="O6801" s="2">
        <f t="shared" si="427"/>
        <v>1.4583333333357587</v>
      </c>
      <c r="P6801" t="str">
        <f>VLOOKUP(G6801,Agents!A:E,4,FALSE)</f>
        <v>Team4</v>
      </c>
      <c r="Q6801" t="str">
        <f>VLOOKUP(G6801,Agents!A:E,5,FALSE)</f>
        <v>Mid</v>
      </c>
      <c r="R6801" t="str">
        <f>VLOOKUP(G6801,Agents!A:E,2,FALSE)</f>
        <v>Morning</v>
      </c>
    </row>
    <row r="6802" spans="1:18" x14ac:dyDescent="0.35">
      <c r="A6802" t="s">
        <v>10595</v>
      </c>
      <c r="B6802" t="s">
        <v>10596</v>
      </c>
      <c r="C6802" t="s">
        <v>76</v>
      </c>
      <c r="D6802" t="s">
        <v>26</v>
      </c>
      <c r="E6802" s="1">
        <v>46091.963194444441</v>
      </c>
      <c r="F6802" s="1">
        <v>46094.879861111112</v>
      </c>
      <c r="G6802" t="s">
        <v>110</v>
      </c>
      <c r="H6802" t="s">
        <v>15</v>
      </c>
      <c r="I6802" t="s">
        <v>16</v>
      </c>
      <c r="J6802">
        <v>4</v>
      </c>
      <c r="K6802" t="str">
        <f>IF(tickets_dataset[[#This Row],[status]] = "Closed", "Yes","No")</f>
        <v>Yes</v>
      </c>
      <c r="L6802" s="2">
        <f t="shared" si="424"/>
        <v>70.000000000116415</v>
      </c>
      <c r="M6802" t="str">
        <f t="shared" si="425"/>
        <v>Yes</v>
      </c>
      <c r="N6802" t="str">
        <f t="shared" si="426"/>
        <v>Mar</v>
      </c>
      <c r="O6802" s="2">
        <f t="shared" si="427"/>
        <v>2.9166666666715173</v>
      </c>
      <c r="P6802" t="str">
        <f>VLOOKUP(G6802,Agents!A:E,4,FALSE)</f>
        <v>Team4</v>
      </c>
      <c r="Q6802" t="str">
        <f>VLOOKUP(G6802,Agents!A:E,5,FALSE)</f>
        <v>Junior</v>
      </c>
      <c r="R6802" t="str">
        <f>VLOOKUP(G6802,Agents!A:E,2,FALSE)</f>
        <v>Morning</v>
      </c>
    </row>
    <row r="6803" spans="1:18" x14ac:dyDescent="0.35">
      <c r="A6803" t="s">
        <v>10597</v>
      </c>
      <c r="B6803" t="s">
        <v>10598</v>
      </c>
      <c r="C6803" t="s">
        <v>34</v>
      </c>
      <c r="D6803" t="s">
        <v>13</v>
      </c>
      <c r="E6803" s="1">
        <v>46039.734027777777</v>
      </c>
      <c r="F6803" s="1">
        <v>46040.484027777777</v>
      </c>
      <c r="G6803" t="s">
        <v>137</v>
      </c>
      <c r="H6803" t="s">
        <v>15</v>
      </c>
      <c r="I6803" t="s">
        <v>16</v>
      </c>
      <c r="J6803">
        <v>4</v>
      </c>
      <c r="K6803" t="str">
        <f>IF(tickets_dataset[[#This Row],[status]] = "Closed", "Yes","No")</f>
        <v>Yes</v>
      </c>
      <c r="L6803" s="2">
        <f t="shared" si="424"/>
        <v>18</v>
      </c>
      <c r="M6803" t="str">
        <f t="shared" si="425"/>
        <v>No</v>
      </c>
      <c r="N6803" t="str">
        <f t="shared" si="426"/>
        <v>Jan</v>
      </c>
      <c r="O6803" s="2">
        <f t="shared" si="427"/>
        <v>0.75</v>
      </c>
      <c r="P6803" t="str">
        <f>VLOOKUP(G6803,Agents!A:E,4,FALSE)</f>
        <v>Team5</v>
      </c>
      <c r="Q6803" t="str">
        <f>VLOOKUP(G6803,Agents!A:E,5,FALSE)</f>
        <v>Senior</v>
      </c>
      <c r="R6803" t="str">
        <f>VLOOKUP(G6803,Agents!A:E,2,FALSE)</f>
        <v>Night</v>
      </c>
    </row>
    <row r="6804" spans="1:18" x14ac:dyDescent="0.35">
      <c r="A6804" t="s">
        <v>10599</v>
      </c>
      <c r="B6804" t="s">
        <v>565</v>
      </c>
      <c r="C6804" t="s">
        <v>34</v>
      </c>
      <c r="D6804" t="s">
        <v>13</v>
      </c>
      <c r="E6804" s="1">
        <v>46059.036805555559</v>
      </c>
      <c r="F6804" s="1">
        <v>46060.120138888888</v>
      </c>
      <c r="G6804" t="s">
        <v>59</v>
      </c>
      <c r="H6804" t="s">
        <v>15</v>
      </c>
      <c r="I6804" t="s">
        <v>16</v>
      </c>
      <c r="J6804">
        <v>5</v>
      </c>
      <c r="K6804" t="str">
        <f>IF(tickets_dataset[[#This Row],[status]] = "Closed", "Yes","No")</f>
        <v>Yes</v>
      </c>
      <c r="L6804" s="2">
        <f t="shared" si="424"/>
        <v>25.999999999883585</v>
      </c>
      <c r="M6804" t="str">
        <f t="shared" si="425"/>
        <v>No</v>
      </c>
      <c r="N6804" t="str">
        <f t="shared" si="426"/>
        <v>Feb</v>
      </c>
      <c r="O6804" s="2">
        <f t="shared" si="427"/>
        <v>1.0833333333284827</v>
      </c>
      <c r="P6804" t="str">
        <f>VLOOKUP(G6804,Agents!A:E,4,FALSE)</f>
        <v>Team3</v>
      </c>
      <c r="Q6804" t="str">
        <f>VLOOKUP(G6804,Agents!A:E,5,FALSE)</f>
        <v>Senior</v>
      </c>
      <c r="R6804" t="str">
        <f>VLOOKUP(G6804,Agents!A:E,2,FALSE)</f>
        <v>Night</v>
      </c>
    </row>
    <row r="6805" spans="1:18" x14ac:dyDescent="0.35">
      <c r="A6805" t="s">
        <v>10600</v>
      </c>
      <c r="B6805" t="s">
        <v>10601</v>
      </c>
      <c r="C6805" t="s">
        <v>50</v>
      </c>
      <c r="D6805" t="s">
        <v>38</v>
      </c>
      <c r="E6805" s="1">
        <v>46045.068749999999</v>
      </c>
      <c r="F6805" s="1">
        <v>46047.98541666667</v>
      </c>
      <c r="G6805" t="s">
        <v>211</v>
      </c>
      <c r="H6805" t="s">
        <v>15</v>
      </c>
      <c r="I6805" t="s">
        <v>16</v>
      </c>
      <c r="J6805">
        <v>4</v>
      </c>
      <c r="K6805" t="str">
        <f>IF(tickets_dataset[[#This Row],[status]] = "Closed", "Yes","No")</f>
        <v>Yes</v>
      </c>
      <c r="L6805" s="2">
        <f t="shared" si="424"/>
        <v>70.000000000116415</v>
      </c>
      <c r="M6805" t="str">
        <f t="shared" si="425"/>
        <v>Yes</v>
      </c>
      <c r="N6805" t="str">
        <f t="shared" si="426"/>
        <v>Jan</v>
      </c>
      <c r="O6805" s="2">
        <f t="shared" si="427"/>
        <v>2.9166666666715173</v>
      </c>
      <c r="P6805" t="str">
        <f>VLOOKUP(G6805,Agents!A:E,4,FALSE)</f>
        <v>Team5</v>
      </c>
      <c r="Q6805" t="str">
        <f>VLOOKUP(G6805,Agents!A:E,5,FALSE)</f>
        <v>Senior</v>
      </c>
      <c r="R6805" t="str">
        <f>VLOOKUP(G6805,Agents!A:E,2,FALSE)</f>
        <v>Evening</v>
      </c>
    </row>
    <row r="6806" spans="1:18" x14ac:dyDescent="0.35">
      <c r="A6806" t="s">
        <v>10602</v>
      </c>
      <c r="B6806" t="s">
        <v>2054</v>
      </c>
      <c r="C6806" t="s">
        <v>12</v>
      </c>
      <c r="D6806" t="s">
        <v>13</v>
      </c>
      <c r="E6806" s="1">
        <v>46079.279861111114</v>
      </c>
      <c r="F6806" s="1">
        <v>46079.446527777778</v>
      </c>
      <c r="G6806" t="s">
        <v>149</v>
      </c>
      <c r="H6806" t="s">
        <v>15</v>
      </c>
      <c r="I6806" t="s">
        <v>68</v>
      </c>
      <c r="J6806">
        <v>3</v>
      </c>
      <c r="K6806" t="str">
        <f>IF(tickets_dataset[[#This Row],[status]] = "Closed", "Yes","No")</f>
        <v>Yes</v>
      </c>
      <c r="L6806" s="2">
        <f t="shared" si="424"/>
        <v>3.9999999999417923</v>
      </c>
      <c r="M6806" t="str">
        <f t="shared" si="425"/>
        <v>No</v>
      </c>
      <c r="N6806" t="str">
        <f t="shared" si="426"/>
        <v>Feb</v>
      </c>
      <c r="O6806" s="2">
        <f t="shared" si="427"/>
        <v>0.16666666666424135</v>
      </c>
      <c r="P6806" t="str">
        <f>VLOOKUP(G6806,Agents!A:E,4,FALSE)</f>
        <v>Team3</v>
      </c>
      <c r="Q6806" t="str">
        <f>VLOOKUP(G6806,Agents!A:E,5,FALSE)</f>
        <v>Mid</v>
      </c>
      <c r="R6806" t="str">
        <f>VLOOKUP(G6806,Agents!A:E,2,FALSE)</f>
        <v>Night</v>
      </c>
    </row>
    <row r="6807" spans="1:18" x14ac:dyDescent="0.35">
      <c r="A6807" t="s">
        <v>10603</v>
      </c>
      <c r="B6807" t="s">
        <v>2046</v>
      </c>
      <c r="C6807" t="s">
        <v>50</v>
      </c>
      <c r="D6807" t="s">
        <v>38</v>
      </c>
      <c r="E6807" s="1">
        <v>46035.498611111114</v>
      </c>
      <c r="F6807" s="1">
        <v>46036.623611111114</v>
      </c>
      <c r="G6807" t="s">
        <v>422</v>
      </c>
      <c r="H6807" t="s">
        <v>15</v>
      </c>
      <c r="I6807" t="s">
        <v>16</v>
      </c>
      <c r="J6807">
        <v>5</v>
      </c>
      <c r="K6807" t="str">
        <f>IF(tickets_dataset[[#This Row],[status]] = "Closed", "Yes","No")</f>
        <v>Yes</v>
      </c>
      <c r="L6807" s="2">
        <f t="shared" si="424"/>
        <v>27</v>
      </c>
      <c r="M6807" t="str">
        <f t="shared" si="425"/>
        <v>No</v>
      </c>
      <c r="N6807" t="str">
        <f t="shared" si="426"/>
        <v>Jan</v>
      </c>
      <c r="O6807" s="2">
        <f t="shared" si="427"/>
        <v>1.125</v>
      </c>
      <c r="P6807" t="str">
        <f>VLOOKUP(G6807,Agents!A:E,4,FALSE)</f>
        <v>Team5</v>
      </c>
      <c r="Q6807" t="str">
        <f>VLOOKUP(G6807,Agents!A:E,5,FALSE)</f>
        <v>Mid</v>
      </c>
      <c r="R6807" t="str">
        <f>VLOOKUP(G6807,Agents!A:E,2,FALSE)</f>
        <v>Evening</v>
      </c>
    </row>
    <row r="6808" spans="1:18" x14ac:dyDescent="0.35">
      <c r="A6808" t="s">
        <v>10604</v>
      </c>
      <c r="B6808" t="s">
        <v>10026</v>
      </c>
      <c r="C6808" t="s">
        <v>50</v>
      </c>
      <c r="D6808" t="s">
        <v>38</v>
      </c>
      <c r="E6808" s="1">
        <v>46043.473611111112</v>
      </c>
      <c r="F6808" s="1">
        <v>46045.890277777777</v>
      </c>
      <c r="G6808" t="s">
        <v>234</v>
      </c>
      <c r="H6808" t="s">
        <v>15</v>
      </c>
      <c r="I6808" t="s">
        <v>16</v>
      </c>
      <c r="J6808">
        <v>4</v>
      </c>
      <c r="K6808" t="str">
        <f>IF(tickets_dataset[[#This Row],[status]] = "Closed", "Yes","No")</f>
        <v>Yes</v>
      </c>
      <c r="L6808" s="2">
        <f t="shared" si="424"/>
        <v>57.999999999941792</v>
      </c>
      <c r="M6808" t="str">
        <f t="shared" si="425"/>
        <v>Yes</v>
      </c>
      <c r="N6808" t="str">
        <f t="shared" si="426"/>
        <v>Jan</v>
      </c>
      <c r="O6808" s="2">
        <f t="shared" si="427"/>
        <v>2.4166666666642413</v>
      </c>
      <c r="P6808" t="str">
        <f>VLOOKUP(G6808,Agents!A:E,4,FALSE)</f>
        <v>Team5</v>
      </c>
      <c r="Q6808" t="str">
        <f>VLOOKUP(G6808,Agents!A:E,5,FALSE)</f>
        <v>Senior</v>
      </c>
      <c r="R6808" t="str">
        <f>VLOOKUP(G6808,Agents!A:E,2,FALSE)</f>
        <v>Night</v>
      </c>
    </row>
    <row r="6809" spans="1:18" x14ac:dyDescent="0.35">
      <c r="A6809" t="s">
        <v>10605</v>
      </c>
      <c r="B6809" t="s">
        <v>960</v>
      </c>
      <c r="C6809" t="s">
        <v>50</v>
      </c>
      <c r="D6809" t="s">
        <v>26</v>
      </c>
      <c r="E6809" s="1">
        <v>46062.375</v>
      </c>
      <c r="F6809" s="1">
        <v>46064.791666666664</v>
      </c>
      <c r="G6809" t="s">
        <v>140</v>
      </c>
      <c r="H6809" t="s">
        <v>132</v>
      </c>
      <c r="I6809" t="s">
        <v>16</v>
      </c>
      <c r="J6809">
        <v>4</v>
      </c>
      <c r="K6809" t="str">
        <f>IF(tickets_dataset[[#This Row],[status]] = "Closed", "Yes","No")</f>
        <v>No</v>
      </c>
      <c r="L6809" s="2">
        <f t="shared" si="424"/>
        <v>57.999999999941792</v>
      </c>
      <c r="M6809" t="str">
        <f t="shared" si="425"/>
        <v>Yes</v>
      </c>
      <c r="N6809" t="str">
        <f t="shared" si="426"/>
        <v>Feb</v>
      </c>
      <c r="O6809" s="2">
        <f t="shared" si="427"/>
        <v>2.4166666666642413</v>
      </c>
      <c r="P6809" t="str">
        <f>VLOOKUP(G6809,Agents!A:E,4,FALSE)</f>
        <v>Team1</v>
      </c>
      <c r="Q6809" t="str">
        <f>VLOOKUP(G6809,Agents!A:E,5,FALSE)</f>
        <v>Junior</v>
      </c>
      <c r="R6809" t="str">
        <f>VLOOKUP(G6809,Agents!A:E,2,FALSE)</f>
        <v>Morning</v>
      </c>
    </row>
    <row r="6810" spans="1:18" x14ac:dyDescent="0.35">
      <c r="A6810" t="s">
        <v>10606</v>
      </c>
      <c r="B6810" t="s">
        <v>1982</v>
      </c>
      <c r="C6810" t="s">
        <v>12</v>
      </c>
      <c r="D6810" t="s">
        <v>26</v>
      </c>
      <c r="E6810" s="1">
        <v>46082.946527777778</v>
      </c>
      <c r="F6810" s="1">
        <v>46085.654861111114</v>
      </c>
      <c r="G6810" t="s">
        <v>156</v>
      </c>
      <c r="H6810" t="s">
        <v>15</v>
      </c>
      <c r="I6810" t="s">
        <v>16</v>
      </c>
      <c r="J6810">
        <v>4</v>
      </c>
      <c r="K6810" t="str">
        <f>IF(tickets_dataset[[#This Row],[status]] = "Closed", "Yes","No")</f>
        <v>Yes</v>
      </c>
      <c r="L6810" s="2">
        <f t="shared" si="424"/>
        <v>65.000000000058208</v>
      </c>
      <c r="M6810" t="str">
        <f t="shared" si="425"/>
        <v>Yes</v>
      </c>
      <c r="N6810" t="str">
        <f t="shared" si="426"/>
        <v>Mar</v>
      </c>
      <c r="O6810" s="2">
        <f t="shared" si="427"/>
        <v>2.7083333333357587</v>
      </c>
      <c r="P6810" t="str">
        <f>VLOOKUP(G6810,Agents!A:E,4,FALSE)</f>
        <v>Team3</v>
      </c>
      <c r="Q6810" t="str">
        <f>VLOOKUP(G6810,Agents!A:E,5,FALSE)</f>
        <v>Mid</v>
      </c>
      <c r="R6810" t="str">
        <f>VLOOKUP(G6810,Agents!A:E,2,FALSE)</f>
        <v>Evening</v>
      </c>
    </row>
    <row r="6811" spans="1:18" x14ac:dyDescent="0.35">
      <c r="A6811" t="s">
        <v>10607</v>
      </c>
      <c r="B6811" t="s">
        <v>5309</v>
      </c>
      <c r="C6811" t="s">
        <v>22</v>
      </c>
      <c r="D6811" t="s">
        <v>38</v>
      </c>
      <c r="E6811" s="1">
        <v>46044.115972222222</v>
      </c>
      <c r="F6811" s="1">
        <v>46046.240972222222</v>
      </c>
      <c r="G6811" t="s">
        <v>100</v>
      </c>
      <c r="H6811" t="s">
        <v>132</v>
      </c>
      <c r="I6811" t="s">
        <v>16</v>
      </c>
      <c r="J6811">
        <v>2</v>
      </c>
      <c r="K6811" t="str">
        <f>IF(tickets_dataset[[#This Row],[status]] = "Closed", "Yes","No")</f>
        <v>No</v>
      </c>
      <c r="L6811" s="2">
        <f t="shared" si="424"/>
        <v>51</v>
      </c>
      <c r="M6811" t="str">
        <f t="shared" si="425"/>
        <v>Yes</v>
      </c>
      <c r="N6811" t="str">
        <f t="shared" si="426"/>
        <v>Jan</v>
      </c>
      <c r="O6811" s="2">
        <f t="shared" si="427"/>
        <v>2.125</v>
      </c>
      <c r="P6811" t="str">
        <f>VLOOKUP(G6811,Agents!A:E,4,FALSE)</f>
        <v>Team4</v>
      </c>
      <c r="Q6811" t="str">
        <f>VLOOKUP(G6811,Agents!A:E,5,FALSE)</f>
        <v>Junior</v>
      </c>
      <c r="R6811" t="str">
        <f>VLOOKUP(G6811,Agents!A:E,2,FALSE)</f>
        <v>Evening</v>
      </c>
    </row>
    <row r="6812" spans="1:18" x14ac:dyDescent="0.35">
      <c r="A6812" t="s">
        <v>10608</v>
      </c>
      <c r="B6812" t="s">
        <v>5205</v>
      </c>
      <c r="C6812" t="s">
        <v>22</v>
      </c>
      <c r="D6812" t="s">
        <v>26</v>
      </c>
      <c r="E6812" s="1">
        <v>46026.62222222222</v>
      </c>
      <c r="F6812" s="1">
        <v>46028.163888888892</v>
      </c>
      <c r="G6812" t="s">
        <v>45</v>
      </c>
      <c r="H6812" t="s">
        <v>15</v>
      </c>
      <c r="I6812" t="s">
        <v>16</v>
      </c>
      <c r="J6812">
        <v>5</v>
      </c>
      <c r="K6812" t="str">
        <f>IF(tickets_dataset[[#This Row],[status]] = "Closed", "Yes","No")</f>
        <v>Yes</v>
      </c>
      <c r="L6812" s="2">
        <f t="shared" si="424"/>
        <v>37.000000000116415</v>
      </c>
      <c r="M6812" t="str">
        <f t="shared" si="425"/>
        <v>No</v>
      </c>
      <c r="N6812" t="str">
        <f t="shared" si="426"/>
        <v>Jan</v>
      </c>
      <c r="O6812" s="2">
        <f t="shared" si="427"/>
        <v>1.5416666666715173</v>
      </c>
      <c r="P6812" t="str">
        <f>VLOOKUP(G6812,Agents!A:E,4,FALSE)</f>
        <v>Team5</v>
      </c>
      <c r="Q6812" t="str">
        <f>VLOOKUP(G6812,Agents!A:E,5,FALSE)</f>
        <v>Senior</v>
      </c>
      <c r="R6812" t="str">
        <f>VLOOKUP(G6812,Agents!A:E,2,FALSE)</f>
        <v>Morning</v>
      </c>
    </row>
    <row r="6813" spans="1:18" x14ac:dyDescent="0.35">
      <c r="A6813" t="s">
        <v>10609</v>
      </c>
      <c r="B6813" t="s">
        <v>10610</v>
      </c>
      <c r="C6813" t="s">
        <v>76</v>
      </c>
      <c r="D6813" t="s">
        <v>26</v>
      </c>
      <c r="E6813" s="1">
        <v>46097.569444444445</v>
      </c>
      <c r="F6813" s="1">
        <v>46100.152777777781</v>
      </c>
      <c r="G6813" t="s">
        <v>159</v>
      </c>
      <c r="H6813" t="s">
        <v>15</v>
      </c>
      <c r="I6813" t="s">
        <v>68</v>
      </c>
      <c r="J6813">
        <v>4</v>
      </c>
      <c r="K6813" t="str">
        <f>IF(tickets_dataset[[#This Row],[status]] = "Closed", "Yes","No")</f>
        <v>Yes</v>
      </c>
      <c r="L6813" s="2">
        <f t="shared" si="424"/>
        <v>62.000000000058208</v>
      </c>
      <c r="M6813" t="str">
        <f t="shared" si="425"/>
        <v>Yes</v>
      </c>
      <c r="N6813" t="str">
        <f t="shared" si="426"/>
        <v>Mar</v>
      </c>
      <c r="O6813" s="2">
        <f t="shared" si="427"/>
        <v>2.5833333333357587</v>
      </c>
      <c r="P6813" t="str">
        <f>VLOOKUP(G6813,Agents!A:E,4,FALSE)</f>
        <v>Team4</v>
      </c>
      <c r="Q6813" t="str">
        <f>VLOOKUP(G6813,Agents!A:E,5,FALSE)</f>
        <v>Mid</v>
      </c>
      <c r="R6813" t="str">
        <f>VLOOKUP(G6813,Agents!A:E,2,FALSE)</f>
        <v>Night</v>
      </c>
    </row>
    <row r="6814" spans="1:18" x14ac:dyDescent="0.35">
      <c r="A6814" t="s">
        <v>10611</v>
      </c>
      <c r="B6814" t="s">
        <v>3430</v>
      </c>
      <c r="C6814" t="s">
        <v>50</v>
      </c>
      <c r="D6814" t="s">
        <v>26</v>
      </c>
      <c r="E6814" s="1">
        <v>46068.234027777777</v>
      </c>
      <c r="F6814" s="1">
        <v>46069.192361111112</v>
      </c>
      <c r="G6814" t="s">
        <v>221</v>
      </c>
      <c r="H6814" t="s">
        <v>28</v>
      </c>
      <c r="I6814" t="s">
        <v>16</v>
      </c>
      <c r="J6814">
        <v>5</v>
      </c>
      <c r="K6814" t="str">
        <f>IF(tickets_dataset[[#This Row],[status]] = "Closed", "Yes","No")</f>
        <v>No</v>
      </c>
      <c r="L6814" s="2">
        <f t="shared" si="424"/>
        <v>23.000000000058208</v>
      </c>
      <c r="M6814" t="str">
        <f t="shared" si="425"/>
        <v>No</v>
      </c>
      <c r="N6814" t="str">
        <f t="shared" si="426"/>
        <v>Feb</v>
      </c>
      <c r="O6814" s="2">
        <f t="shared" si="427"/>
        <v>0.95833333333575865</v>
      </c>
      <c r="P6814" t="str">
        <f>VLOOKUP(G6814,Agents!A:E,4,FALSE)</f>
        <v>Team4</v>
      </c>
      <c r="Q6814" t="str">
        <f>VLOOKUP(G6814,Agents!A:E,5,FALSE)</f>
        <v>Senior</v>
      </c>
      <c r="R6814" t="str">
        <f>VLOOKUP(G6814,Agents!A:E,2,FALSE)</f>
        <v>Morning</v>
      </c>
    </row>
    <row r="6815" spans="1:18" x14ac:dyDescent="0.35">
      <c r="A6815" t="s">
        <v>10612</v>
      </c>
      <c r="B6815" t="s">
        <v>10613</v>
      </c>
      <c r="C6815" t="s">
        <v>50</v>
      </c>
      <c r="D6815" t="s">
        <v>13</v>
      </c>
      <c r="E6815" s="1">
        <v>46076.213194444441</v>
      </c>
      <c r="F6815" s="1">
        <v>46077.129861111112</v>
      </c>
      <c r="G6815" t="s">
        <v>140</v>
      </c>
      <c r="H6815" t="s">
        <v>15</v>
      </c>
      <c r="I6815" t="s">
        <v>16</v>
      </c>
      <c r="J6815">
        <v>4</v>
      </c>
      <c r="K6815" t="str">
        <f>IF(tickets_dataset[[#This Row],[status]] = "Closed", "Yes","No")</f>
        <v>Yes</v>
      </c>
      <c r="L6815" s="2">
        <f t="shared" si="424"/>
        <v>22.000000000116415</v>
      </c>
      <c r="M6815" t="str">
        <f t="shared" si="425"/>
        <v>No</v>
      </c>
      <c r="N6815" t="str">
        <f t="shared" si="426"/>
        <v>Feb</v>
      </c>
      <c r="O6815" s="2">
        <f t="shared" si="427"/>
        <v>0.91666666667151731</v>
      </c>
      <c r="P6815" t="str">
        <f>VLOOKUP(G6815,Agents!A:E,4,FALSE)</f>
        <v>Team1</v>
      </c>
      <c r="Q6815" t="str">
        <f>VLOOKUP(G6815,Agents!A:E,5,FALSE)</f>
        <v>Junior</v>
      </c>
      <c r="R6815" t="str">
        <f>VLOOKUP(G6815,Agents!A:E,2,FALSE)</f>
        <v>Morning</v>
      </c>
    </row>
    <row r="6816" spans="1:18" x14ac:dyDescent="0.35">
      <c r="A6816" t="s">
        <v>10614</v>
      </c>
      <c r="B6816" t="s">
        <v>1659</v>
      </c>
      <c r="C6816" t="s">
        <v>34</v>
      </c>
      <c r="D6816" t="s">
        <v>13</v>
      </c>
      <c r="E6816" s="1">
        <v>46101.625694444447</v>
      </c>
      <c r="F6816" s="1">
        <v>46103.417361111111</v>
      </c>
      <c r="G6816" t="s">
        <v>56</v>
      </c>
      <c r="H6816" t="s">
        <v>15</v>
      </c>
      <c r="I6816" t="s">
        <v>16</v>
      </c>
      <c r="J6816">
        <v>3</v>
      </c>
      <c r="K6816" t="str">
        <f>IF(tickets_dataset[[#This Row],[status]] = "Closed", "Yes","No")</f>
        <v>Yes</v>
      </c>
      <c r="L6816" s="2">
        <f t="shared" si="424"/>
        <v>42.999999999941792</v>
      </c>
      <c r="M6816" t="str">
        <f t="shared" si="425"/>
        <v>No</v>
      </c>
      <c r="N6816" t="str">
        <f t="shared" si="426"/>
        <v>Mar</v>
      </c>
      <c r="O6816" s="2">
        <f t="shared" si="427"/>
        <v>1.7916666666642413</v>
      </c>
      <c r="P6816" t="str">
        <f>VLOOKUP(G6816,Agents!A:E,4,FALSE)</f>
        <v>Team1</v>
      </c>
      <c r="Q6816" t="str">
        <f>VLOOKUP(G6816,Agents!A:E,5,FALSE)</f>
        <v>Senior</v>
      </c>
      <c r="R6816" t="str">
        <f>VLOOKUP(G6816,Agents!A:E,2,FALSE)</f>
        <v>Night</v>
      </c>
    </row>
    <row r="6817" spans="1:18" x14ac:dyDescent="0.35">
      <c r="A6817" t="s">
        <v>10615</v>
      </c>
      <c r="B6817" t="s">
        <v>9139</v>
      </c>
      <c r="C6817" t="s">
        <v>34</v>
      </c>
      <c r="D6817" t="s">
        <v>13</v>
      </c>
      <c r="E6817" s="1">
        <v>46072.040972222225</v>
      </c>
      <c r="F6817" s="1">
        <v>46072.457638888889</v>
      </c>
      <c r="G6817" t="s">
        <v>59</v>
      </c>
      <c r="H6817" t="s">
        <v>15</v>
      </c>
      <c r="I6817" t="s">
        <v>16</v>
      </c>
      <c r="J6817">
        <v>3</v>
      </c>
      <c r="K6817" t="str">
        <f>IF(tickets_dataset[[#This Row],[status]] = "Closed", "Yes","No")</f>
        <v>Yes</v>
      </c>
      <c r="L6817" s="2">
        <f t="shared" si="424"/>
        <v>9.9999999999417923</v>
      </c>
      <c r="M6817" t="str">
        <f t="shared" si="425"/>
        <v>No</v>
      </c>
      <c r="N6817" t="str">
        <f t="shared" si="426"/>
        <v>Feb</v>
      </c>
      <c r="O6817" s="2">
        <f t="shared" si="427"/>
        <v>0.41666666666424135</v>
      </c>
      <c r="P6817" t="str">
        <f>VLOOKUP(G6817,Agents!A:E,4,FALSE)</f>
        <v>Team3</v>
      </c>
      <c r="Q6817" t="str">
        <f>VLOOKUP(G6817,Agents!A:E,5,FALSE)</f>
        <v>Senior</v>
      </c>
      <c r="R6817" t="str">
        <f>VLOOKUP(G6817,Agents!A:E,2,FALSE)</f>
        <v>Night</v>
      </c>
    </row>
    <row r="6818" spans="1:18" x14ac:dyDescent="0.35">
      <c r="A6818" t="s">
        <v>10616</v>
      </c>
      <c r="B6818" t="s">
        <v>5643</v>
      </c>
      <c r="C6818" t="s">
        <v>76</v>
      </c>
      <c r="D6818" t="s">
        <v>38</v>
      </c>
      <c r="E6818" s="1">
        <v>46083.933333333334</v>
      </c>
      <c r="F6818" s="1">
        <v>46087.558333333334</v>
      </c>
      <c r="G6818" t="s">
        <v>221</v>
      </c>
      <c r="H6818" t="s">
        <v>15</v>
      </c>
      <c r="I6818" t="s">
        <v>16</v>
      </c>
      <c r="J6818">
        <v>5</v>
      </c>
      <c r="K6818" t="str">
        <f>IF(tickets_dataset[[#This Row],[status]] = "Closed", "Yes","No")</f>
        <v>Yes</v>
      </c>
      <c r="L6818" s="2">
        <f t="shared" si="424"/>
        <v>87</v>
      </c>
      <c r="M6818" t="str">
        <f t="shared" si="425"/>
        <v>Yes</v>
      </c>
      <c r="N6818" t="str">
        <f t="shared" si="426"/>
        <v>Mar</v>
      </c>
      <c r="O6818" s="2">
        <f t="shared" si="427"/>
        <v>3.625</v>
      </c>
      <c r="P6818" t="str">
        <f>VLOOKUP(G6818,Agents!A:E,4,FALSE)</f>
        <v>Team4</v>
      </c>
      <c r="Q6818" t="str">
        <f>VLOOKUP(G6818,Agents!A:E,5,FALSE)</f>
        <v>Senior</v>
      </c>
      <c r="R6818" t="str">
        <f>VLOOKUP(G6818,Agents!A:E,2,FALSE)</f>
        <v>Morning</v>
      </c>
    </row>
    <row r="6819" spans="1:18" x14ac:dyDescent="0.35">
      <c r="A6819" t="s">
        <v>10617</v>
      </c>
      <c r="B6819" t="s">
        <v>1478</v>
      </c>
      <c r="C6819" t="s">
        <v>12</v>
      </c>
      <c r="D6819" t="s">
        <v>26</v>
      </c>
      <c r="E6819" s="1">
        <v>46061.009722222225</v>
      </c>
      <c r="F6819" s="1">
        <v>46062.676388888889</v>
      </c>
      <c r="G6819" t="s">
        <v>56</v>
      </c>
      <c r="H6819" t="s">
        <v>15</v>
      </c>
      <c r="I6819" t="s">
        <v>16</v>
      </c>
      <c r="J6819">
        <v>4</v>
      </c>
      <c r="K6819" t="str">
        <f>IF(tickets_dataset[[#This Row],[status]] = "Closed", "Yes","No")</f>
        <v>Yes</v>
      </c>
      <c r="L6819" s="2">
        <f t="shared" si="424"/>
        <v>39.999999999941792</v>
      </c>
      <c r="M6819" t="str">
        <f t="shared" si="425"/>
        <v>No</v>
      </c>
      <c r="N6819" t="str">
        <f t="shared" si="426"/>
        <v>Feb</v>
      </c>
      <c r="O6819" s="2">
        <f t="shared" si="427"/>
        <v>1.6666666666642413</v>
      </c>
      <c r="P6819" t="str">
        <f>VLOOKUP(G6819,Agents!A:E,4,FALSE)</f>
        <v>Team1</v>
      </c>
      <c r="Q6819" t="str">
        <f>VLOOKUP(G6819,Agents!A:E,5,FALSE)</f>
        <v>Senior</v>
      </c>
      <c r="R6819" t="str">
        <f>VLOOKUP(G6819,Agents!A:E,2,FALSE)</f>
        <v>Night</v>
      </c>
    </row>
    <row r="6820" spans="1:18" x14ac:dyDescent="0.35">
      <c r="A6820" t="s">
        <v>10618</v>
      </c>
      <c r="B6820" t="s">
        <v>10619</v>
      </c>
      <c r="C6820" t="s">
        <v>50</v>
      </c>
      <c r="D6820" t="s">
        <v>13</v>
      </c>
      <c r="E6820" s="1">
        <v>46102.229861111111</v>
      </c>
      <c r="F6820" s="1">
        <v>46102.813194444447</v>
      </c>
      <c r="G6820" t="s">
        <v>80</v>
      </c>
      <c r="H6820" t="s">
        <v>15</v>
      </c>
      <c r="I6820" t="s">
        <v>16</v>
      </c>
      <c r="J6820">
        <v>5</v>
      </c>
      <c r="K6820" t="str">
        <f>IF(tickets_dataset[[#This Row],[status]] = "Closed", "Yes","No")</f>
        <v>Yes</v>
      </c>
      <c r="L6820" s="2">
        <f t="shared" si="424"/>
        <v>14.000000000058208</v>
      </c>
      <c r="M6820" t="str">
        <f t="shared" si="425"/>
        <v>No</v>
      </c>
      <c r="N6820" t="str">
        <f t="shared" si="426"/>
        <v>Mar</v>
      </c>
      <c r="O6820" s="2">
        <f t="shared" si="427"/>
        <v>0.58333333333575865</v>
      </c>
      <c r="P6820" t="str">
        <f>VLOOKUP(G6820,Agents!A:E,4,FALSE)</f>
        <v>Team3</v>
      </c>
      <c r="Q6820" t="str">
        <f>VLOOKUP(G6820,Agents!A:E,5,FALSE)</f>
        <v>Junior</v>
      </c>
      <c r="R6820" t="str">
        <f>VLOOKUP(G6820,Agents!A:E,2,FALSE)</f>
        <v>Evening</v>
      </c>
    </row>
    <row r="6821" spans="1:18" x14ac:dyDescent="0.35">
      <c r="A6821" t="s">
        <v>10620</v>
      </c>
      <c r="B6821" t="s">
        <v>5034</v>
      </c>
      <c r="C6821" t="s">
        <v>34</v>
      </c>
      <c r="D6821" t="s">
        <v>13</v>
      </c>
      <c r="E6821" s="1">
        <v>46047.362500000003</v>
      </c>
      <c r="F6821" s="1">
        <v>46048.904166666667</v>
      </c>
      <c r="G6821" t="s">
        <v>311</v>
      </c>
      <c r="H6821" t="s">
        <v>132</v>
      </c>
      <c r="I6821" t="s">
        <v>68</v>
      </c>
      <c r="J6821">
        <v>3</v>
      </c>
      <c r="K6821" t="str">
        <f>IF(tickets_dataset[[#This Row],[status]] = "Closed", "Yes","No")</f>
        <v>No</v>
      </c>
      <c r="L6821" s="2">
        <f t="shared" si="424"/>
        <v>36.999999999941792</v>
      </c>
      <c r="M6821" t="str">
        <f t="shared" si="425"/>
        <v>No</v>
      </c>
      <c r="N6821" t="str">
        <f t="shared" si="426"/>
        <v>Jan</v>
      </c>
      <c r="O6821" s="2">
        <f t="shared" si="427"/>
        <v>1.5416666666642413</v>
      </c>
      <c r="P6821" t="str">
        <f>VLOOKUP(G6821,Agents!A:E,4,FALSE)</f>
        <v>Team5</v>
      </c>
      <c r="Q6821" t="str">
        <f>VLOOKUP(G6821,Agents!A:E,5,FALSE)</f>
        <v>Senior</v>
      </c>
      <c r="R6821" t="str">
        <f>VLOOKUP(G6821,Agents!A:E,2,FALSE)</f>
        <v>Evening</v>
      </c>
    </row>
    <row r="6822" spans="1:18" x14ac:dyDescent="0.35">
      <c r="A6822" t="s">
        <v>10621</v>
      </c>
      <c r="B6822" t="s">
        <v>5137</v>
      </c>
      <c r="C6822" t="s">
        <v>22</v>
      </c>
      <c r="D6822" t="s">
        <v>26</v>
      </c>
      <c r="E6822" s="1">
        <v>46055.932638888888</v>
      </c>
      <c r="F6822" s="1">
        <v>46058.390972222223</v>
      </c>
      <c r="G6822" t="s">
        <v>211</v>
      </c>
      <c r="H6822" t="s">
        <v>15</v>
      </c>
      <c r="I6822" t="s">
        <v>16</v>
      </c>
      <c r="J6822">
        <v>5</v>
      </c>
      <c r="K6822" t="str">
        <f>IF(tickets_dataset[[#This Row],[status]] = "Closed", "Yes","No")</f>
        <v>Yes</v>
      </c>
      <c r="L6822" s="2">
        <f t="shared" si="424"/>
        <v>59.000000000058208</v>
      </c>
      <c r="M6822" t="str">
        <f t="shared" si="425"/>
        <v>Yes</v>
      </c>
      <c r="N6822" t="str">
        <f t="shared" si="426"/>
        <v>Feb</v>
      </c>
      <c r="O6822" s="2">
        <f t="shared" si="427"/>
        <v>2.4583333333357587</v>
      </c>
      <c r="P6822" t="str">
        <f>VLOOKUP(G6822,Agents!A:E,4,FALSE)</f>
        <v>Team5</v>
      </c>
      <c r="Q6822" t="str">
        <f>VLOOKUP(G6822,Agents!A:E,5,FALSE)</f>
        <v>Senior</v>
      </c>
      <c r="R6822" t="str">
        <f>VLOOKUP(G6822,Agents!A:E,2,FALSE)</f>
        <v>Evening</v>
      </c>
    </row>
    <row r="6823" spans="1:18" x14ac:dyDescent="0.35">
      <c r="A6823" t="s">
        <v>10622</v>
      </c>
      <c r="B6823" t="s">
        <v>4477</v>
      </c>
      <c r="C6823" t="s">
        <v>50</v>
      </c>
      <c r="D6823" t="s">
        <v>38</v>
      </c>
      <c r="E6823" s="1">
        <v>46105.231944444444</v>
      </c>
      <c r="F6823" s="1">
        <v>46108.148611111108</v>
      </c>
      <c r="G6823" t="s">
        <v>344</v>
      </c>
      <c r="H6823" t="s">
        <v>15</v>
      </c>
      <c r="I6823" t="s">
        <v>16</v>
      </c>
      <c r="J6823">
        <v>4</v>
      </c>
      <c r="K6823" t="str">
        <f>IF(tickets_dataset[[#This Row],[status]] = "Closed", "Yes","No")</f>
        <v>Yes</v>
      </c>
      <c r="L6823" s="2">
        <f t="shared" si="424"/>
        <v>69.999999999941792</v>
      </c>
      <c r="M6823" t="str">
        <f t="shared" si="425"/>
        <v>Yes</v>
      </c>
      <c r="N6823" t="str">
        <f t="shared" si="426"/>
        <v>Mar</v>
      </c>
      <c r="O6823" s="2">
        <f t="shared" si="427"/>
        <v>2.9166666666642413</v>
      </c>
      <c r="P6823" t="str">
        <f>VLOOKUP(G6823,Agents!A:E,4,FALSE)</f>
        <v>Team4</v>
      </c>
      <c r="Q6823" t="str">
        <f>VLOOKUP(G6823,Agents!A:E,5,FALSE)</f>
        <v>Senior</v>
      </c>
      <c r="R6823" t="str">
        <f>VLOOKUP(G6823,Agents!A:E,2,FALSE)</f>
        <v>Night</v>
      </c>
    </row>
    <row r="6824" spans="1:18" x14ac:dyDescent="0.35">
      <c r="A6824" t="s">
        <v>10623</v>
      </c>
      <c r="B6824" t="s">
        <v>10624</v>
      </c>
      <c r="C6824" t="s">
        <v>50</v>
      </c>
      <c r="D6824" t="s">
        <v>38</v>
      </c>
      <c r="E6824" s="1">
        <v>46071.736805555556</v>
      </c>
      <c r="F6824" s="1">
        <v>46073.40347222222</v>
      </c>
      <c r="G6824" t="s">
        <v>31</v>
      </c>
      <c r="H6824" t="s">
        <v>15</v>
      </c>
      <c r="I6824" t="s">
        <v>16</v>
      </c>
      <c r="J6824">
        <v>4</v>
      </c>
      <c r="K6824" t="str">
        <f>IF(tickets_dataset[[#This Row],[status]] = "Closed", "Yes","No")</f>
        <v>Yes</v>
      </c>
      <c r="L6824" s="2">
        <f t="shared" si="424"/>
        <v>39.999999999941792</v>
      </c>
      <c r="M6824" t="str">
        <f t="shared" si="425"/>
        <v>No</v>
      </c>
      <c r="N6824" t="str">
        <f t="shared" si="426"/>
        <v>Feb</v>
      </c>
      <c r="O6824" s="2">
        <f t="shared" si="427"/>
        <v>1.6666666666642413</v>
      </c>
      <c r="P6824" t="str">
        <f>VLOOKUP(G6824,Agents!A:E,4,FALSE)</f>
        <v>Team5</v>
      </c>
      <c r="Q6824" t="str">
        <f>VLOOKUP(G6824,Agents!A:E,5,FALSE)</f>
        <v>Senior</v>
      </c>
      <c r="R6824" t="str">
        <f>VLOOKUP(G6824,Agents!A:E,2,FALSE)</f>
        <v>Evening</v>
      </c>
    </row>
    <row r="6825" spans="1:18" x14ac:dyDescent="0.35">
      <c r="A6825" t="s">
        <v>10625</v>
      </c>
      <c r="B6825" t="s">
        <v>153</v>
      </c>
      <c r="C6825" t="s">
        <v>22</v>
      </c>
      <c r="D6825" t="s">
        <v>38</v>
      </c>
      <c r="E6825" s="1">
        <v>46079.560416666667</v>
      </c>
      <c r="F6825" s="1">
        <v>46082.727083333331</v>
      </c>
      <c r="G6825" t="s">
        <v>27</v>
      </c>
      <c r="H6825" t="s">
        <v>15</v>
      </c>
      <c r="I6825" t="s">
        <v>16</v>
      </c>
      <c r="J6825">
        <v>4</v>
      </c>
      <c r="K6825" t="str">
        <f>IF(tickets_dataset[[#This Row],[status]] = "Closed", "Yes","No")</f>
        <v>Yes</v>
      </c>
      <c r="L6825" s="2">
        <f t="shared" si="424"/>
        <v>75.999999999941792</v>
      </c>
      <c r="M6825" t="str">
        <f t="shared" si="425"/>
        <v>Yes</v>
      </c>
      <c r="N6825" t="str">
        <f t="shared" si="426"/>
        <v>Feb</v>
      </c>
      <c r="O6825" s="2">
        <f t="shared" si="427"/>
        <v>3.1666666666642413</v>
      </c>
      <c r="P6825" t="str">
        <f>VLOOKUP(G6825,Agents!A:E,4,FALSE)</f>
        <v>Team5</v>
      </c>
      <c r="Q6825" t="str">
        <f>VLOOKUP(G6825,Agents!A:E,5,FALSE)</f>
        <v>Senior</v>
      </c>
      <c r="R6825" t="str">
        <f>VLOOKUP(G6825,Agents!A:E,2,FALSE)</f>
        <v>Morning</v>
      </c>
    </row>
    <row r="6826" spans="1:18" x14ac:dyDescent="0.35">
      <c r="A6826" t="s">
        <v>10626</v>
      </c>
      <c r="B6826" t="s">
        <v>3269</v>
      </c>
      <c r="C6826" t="s">
        <v>34</v>
      </c>
      <c r="D6826" t="s">
        <v>13</v>
      </c>
      <c r="E6826" s="1">
        <v>46068.681250000001</v>
      </c>
      <c r="F6826" s="1">
        <v>46069.306250000001</v>
      </c>
      <c r="G6826" t="s">
        <v>216</v>
      </c>
      <c r="H6826" t="s">
        <v>15</v>
      </c>
      <c r="I6826" t="s">
        <v>16</v>
      </c>
      <c r="J6826">
        <v>4</v>
      </c>
      <c r="K6826" t="str">
        <f>IF(tickets_dataset[[#This Row],[status]] = "Closed", "Yes","No")</f>
        <v>Yes</v>
      </c>
      <c r="L6826" s="2">
        <f t="shared" si="424"/>
        <v>15</v>
      </c>
      <c r="M6826" t="str">
        <f t="shared" si="425"/>
        <v>No</v>
      </c>
      <c r="N6826" t="str">
        <f t="shared" si="426"/>
        <v>Feb</v>
      </c>
      <c r="O6826" s="2">
        <f t="shared" si="427"/>
        <v>0.625</v>
      </c>
      <c r="P6826" t="str">
        <f>VLOOKUP(G6826,Agents!A:E,4,FALSE)</f>
        <v>Team5</v>
      </c>
      <c r="Q6826" t="str">
        <f>VLOOKUP(G6826,Agents!A:E,5,FALSE)</f>
        <v>Junior</v>
      </c>
      <c r="R6826" t="str">
        <f>VLOOKUP(G6826,Agents!A:E,2,FALSE)</f>
        <v>Evening</v>
      </c>
    </row>
    <row r="6827" spans="1:18" x14ac:dyDescent="0.35">
      <c r="A6827" t="s">
        <v>10627</v>
      </c>
      <c r="B6827" t="s">
        <v>6334</v>
      </c>
      <c r="C6827" t="s">
        <v>76</v>
      </c>
      <c r="D6827" t="s">
        <v>26</v>
      </c>
      <c r="E6827" s="1">
        <v>46096.285416666666</v>
      </c>
      <c r="F6827" s="1">
        <v>46097.035416666666</v>
      </c>
      <c r="G6827" t="s">
        <v>199</v>
      </c>
      <c r="H6827" t="s">
        <v>15</v>
      </c>
      <c r="I6827" t="s">
        <v>16</v>
      </c>
      <c r="J6827">
        <v>4</v>
      </c>
      <c r="K6827" t="str">
        <f>IF(tickets_dataset[[#This Row],[status]] = "Closed", "Yes","No")</f>
        <v>Yes</v>
      </c>
      <c r="L6827" s="2">
        <f t="shared" si="424"/>
        <v>18</v>
      </c>
      <c r="M6827" t="str">
        <f t="shared" si="425"/>
        <v>No</v>
      </c>
      <c r="N6827" t="str">
        <f t="shared" si="426"/>
        <v>Mar</v>
      </c>
      <c r="O6827" s="2">
        <f t="shared" si="427"/>
        <v>0.75</v>
      </c>
      <c r="P6827" t="str">
        <f>VLOOKUP(G6827,Agents!A:E,4,FALSE)</f>
        <v>Team1</v>
      </c>
      <c r="Q6827" t="str">
        <f>VLOOKUP(G6827,Agents!A:E,5,FALSE)</f>
        <v>Junior</v>
      </c>
      <c r="R6827" t="str">
        <f>VLOOKUP(G6827,Agents!A:E,2,FALSE)</f>
        <v>Morning</v>
      </c>
    </row>
    <row r="6828" spans="1:18" x14ac:dyDescent="0.35">
      <c r="A6828" t="s">
        <v>10628</v>
      </c>
      <c r="B6828" t="s">
        <v>10629</v>
      </c>
      <c r="C6828" t="s">
        <v>50</v>
      </c>
      <c r="D6828" t="s">
        <v>26</v>
      </c>
      <c r="E6828" s="1">
        <v>46035.495138888888</v>
      </c>
      <c r="F6828" s="1">
        <v>46035.870138888888</v>
      </c>
      <c r="G6828" t="s">
        <v>234</v>
      </c>
      <c r="H6828" t="s">
        <v>15</v>
      </c>
      <c r="I6828" t="s">
        <v>16</v>
      </c>
      <c r="J6828">
        <v>3</v>
      </c>
      <c r="K6828" t="str">
        <f>IF(tickets_dataset[[#This Row],[status]] = "Closed", "Yes","No")</f>
        <v>Yes</v>
      </c>
      <c r="L6828" s="2">
        <f t="shared" si="424"/>
        <v>9</v>
      </c>
      <c r="M6828" t="str">
        <f t="shared" si="425"/>
        <v>No</v>
      </c>
      <c r="N6828" t="str">
        <f t="shared" si="426"/>
        <v>Jan</v>
      </c>
      <c r="O6828" s="2">
        <f t="shared" si="427"/>
        <v>0.375</v>
      </c>
      <c r="P6828" t="str">
        <f>VLOOKUP(G6828,Agents!A:E,4,FALSE)</f>
        <v>Team5</v>
      </c>
      <c r="Q6828" t="str">
        <f>VLOOKUP(G6828,Agents!A:E,5,FALSE)</f>
        <v>Senior</v>
      </c>
      <c r="R6828" t="str">
        <f>VLOOKUP(G6828,Agents!A:E,2,FALSE)</f>
        <v>Night</v>
      </c>
    </row>
    <row r="6829" spans="1:18" x14ac:dyDescent="0.35">
      <c r="A6829" t="s">
        <v>10630</v>
      </c>
      <c r="B6829" t="s">
        <v>10631</v>
      </c>
      <c r="C6829" t="s">
        <v>50</v>
      </c>
      <c r="D6829" t="s">
        <v>26</v>
      </c>
      <c r="E6829" s="1">
        <v>46078.538194444445</v>
      </c>
      <c r="F6829" s="1">
        <v>46079.746527777781</v>
      </c>
      <c r="G6829" t="s">
        <v>91</v>
      </c>
      <c r="H6829" t="s">
        <v>15</v>
      </c>
      <c r="I6829" t="s">
        <v>16</v>
      </c>
      <c r="J6829">
        <v>4</v>
      </c>
      <c r="K6829" t="str">
        <f>IF(tickets_dataset[[#This Row],[status]] = "Closed", "Yes","No")</f>
        <v>Yes</v>
      </c>
      <c r="L6829" s="2">
        <f t="shared" si="424"/>
        <v>29.000000000058208</v>
      </c>
      <c r="M6829" t="str">
        <f t="shared" si="425"/>
        <v>No</v>
      </c>
      <c r="N6829" t="str">
        <f t="shared" si="426"/>
        <v>Feb</v>
      </c>
      <c r="O6829" s="2">
        <f t="shared" si="427"/>
        <v>1.2083333333357587</v>
      </c>
      <c r="P6829" t="str">
        <f>VLOOKUP(G6829,Agents!A:E,4,FALSE)</f>
        <v>Team5</v>
      </c>
      <c r="Q6829" t="str">
        <f>VLOOKUP(G6829,Agents!A:E,5,FALSE)</f>
        <v>Mid</v>
      </c>
      <c r="R6829" t="str">
        <f>VLOOKUP(G6829,Agents!A:E,2,FALSE)</f>
        <v>Night</v>
      </c>
    </row>
    <row r="6830" spans="1:18" x14ac:dyDescent="0.35">
      <c r="A6830" t="s">
        <v>10632</v>
      </c>
      <c r="B6830" t="s">
        <v>10633</v>
      </c>
      <c r="C6830" t="s">
        <v>34</v>
      </c>
      <c r="D6830" t="s">
        <v>13</v>
      </c>
      <c r="E6830" s="1">
        <v>46024.152777777781</v>
      </c>
      <c r="F6830" s="1">
        <v>46024.444444444445</v>
      </c>
      <c r="G6830" t="s">
        <v>183</v>
      </c>
      <c r="H6830" t="s">
        <v>28</v>
      </c>
      <c r="I6830" t="s">
        <v>16</v>
      </c>
      <c r="J6830">
        <v>4</v>
      </c>
      <c r="K6830" t="str">
        <f>IF(tickets_dataset[[#This Row],[status]] = "Closed", "Yes","No")</f>
        <v>No</v>
      </c>
      <c r="L6830" s="2">
        <f t="shared" si="424"/>
        <v>6.9999999999417923</v>
      </c>
      <c r="M6830" t="str">
        <f t="shared" si="425"/>
        <v>No</v>
      </c>
      <c r="N6830" t="str">
        <f t="shared" si="426"/>
        <v>Jan</v>
      </c>
      <c r="O6830" s="2">
        <f t="shared" si="427"/>
        <v>0.29166666666424135</v>
      </c>
      <c r="P6830" t="str">
        <f>VLOOKUP(G6830,Agents!A:E,4,FALSE)</f>
        <v>Team3</v>
      </c>
      <c r="Q6830" t="str">
        <f>VLOOKUP(G6830,Agents!A:E,5,FALSE)</f>
        <v>Senior</v>
      </c>
      <c r="R6830" t="str">
        <f>VLOOKUP(G6830,Agents!A:E,2,FALSE)</f>
        <v>Night</v>
      </c>
    </row>
    <row r="6831" spans="1:18" x14ac:dyDescent="0.35">
      <c r="A6831" t="s">
        <v>10634</v>
      </c>
      <c r="B6831" t="s">
        <v>5862</v>
      </c>
      <c r="C6831" t="s">
        <v>76</v>
      </c>
      <c r="D6831" t="s">
        <v>26</v>
      </c>
      <c r="E6831" s="1">
        <v>46028.767361111109</v>
      </c>
      <c r="F6831" s="1">
        <v>46029.642361111109</v>
      </c>
      <c r="G6831" t="s">
        <v>239</v>
      </c>
      <c r="H6831" t="s">
        <v>15</v>
      </c>
      <c r="I6831" t="s">
        <v>16</v>
      </c>
      <c r="J6831">
        <v>4</v>
      </c>
      <c r="K6831" t="str">
        <f>IF(tickets_dataset[[#This Row],[status]] = "Closed", "Yes","No")</f>
        <v>Yes</v>
      </c>
      <c r="L6831" s="2">
        <f t="shared" si="424"/>
        <v>21</v>
      </c>
      <c r="M6831" t="str">
        <f t="shared" si="425"/>
        <v>No</v>
      </c>
      <c r="N6831" t="str">
        <f t="shared" si="426"/>
        <v>Jan</v>
      </c>
      <c r="O6831" s="2">
        <f t="shared" si="427"/>
        <v>0.875</v>
      </c>
      <c r="P6831" t="str">
        <f>VLOOKUP(G6831,Agents!A:E,4,FALSE)</f>
        <v>Team1</v>
      </c>
      <c r="Q6831" t="str">
        <f>VLOOKUP(G6831,Agents!A:E,5,FALSE)</f>
        <v>Senior</v>
      </c>
      <c r="R6831" t="str">
        <f>VLOOKUP(G6831,Agents!A:E,2,FALSE)</f>
        <v>Evening</v>
      </c>
    </row>
    <row r="6832" spans="1:18" x14ac:dyDescent="0.35">
      <c r="A6832" t="s">
        <v>10635</v>
      </c>
      <c r="B6832" t="s">
        <v>10636</v>
      </c>
      <c r="C6832" t="s">
        <v>22</v>
      </c>
      <c r="D6832" t="s">
        <v>26</v>
      </c>
      <c r="E6832" s="1">
        <v>46037.62777777778</v>
      </c>
      <c r="F6832" s="1">
        <v>46040.37777777778</v>
      </c>
      <c r="G6832" t="s">
        <v>206</v>
      </c>
      <c r="H6832" t="s">
        <v>15</v>
      </c>
      <c r="I6832" t="s">
        <v>16</v>
      </c>
      <c r="J6832">
        <v>5</v>
      </c>
      <c r="K6832" t="str">
        <f>IF(tickets_dataset[[#This Row],[status]] = "Closed", "Yes","No")</f>
        <v>Yes</v>
      </c>
      <c r="L6832" s="2">
        <f t="shared" si="424"/>
        <v>66</v>
      </c>
      <c r="M6832" t="str">
        <f t="shared" si="425"/>
        <v>Yes</v>
      </c>
      <c r="N6832" t="str">
        <f t="shared" si="426"/>
        <v>Jan</v>
      </c>
      <c r="O6832" s="2">
        <f t="shared" si="427"/>
        <v>2.75</v>
      </c>
      <c r="P6832" t="str">
        <f>VLOOKUP(G6832,Agents!A:E,4,FALSE)</f>
        <v>Team5</v>
      </c>
      <c r="Q6832" t="str">
        <f>VLOOKUP(G6832,Agents!A:E,5,FALSE)</f>
        <v>Junior</v>
      </c>
      <c r="R6832" t="str">
        <f>VLOOKUP(G6832,Agents!A:E,2,FALSE)</f>
        <v>Evening</v>
      </c>
    </row>
    <row r="6833" spans="1:18" x14ac:dyDescent="0.35">
      <c r="A6833" t="s">
        <v>10637</v>
      </c>
      <c r="B6833" t="s">
        <v>692</v>
      </c>
      <c r="C6833" t="s">
        <v>22</v>
      </c>
      <c r="D6833" t="s">
        <v>38</v>
      </c>
      <c r="E6833" s="1">
        <v>46053.929861111108</v>
      </c>
      <c r="F6833" s="1">
        <v>46057.179861111108</v>
      </c>
      <c r="G6833" t="s">
        <v>199</v>
      </c>
      <c r="H6833" t="s">
        <v>15</v>
      </c>
      <c r="I6833" t="s">
        <v>16</v>
      </c>
      <c r="J6833">
        <v>5</v>
      </c>
      <c r="K6833" t="str">
        <f>IF(tickets_dataset[[#This Row],[status]] = "Closed", "Yes","No")</f>
        <v>Yes</v>
      </c>
      <c r="L6833" s="2">
        <f t="shared" si="424"/>
        <v>78</v>
      </c>
      <c r="M6833" t="str">
        <f t="shared" si="425"/>
        <v>Yes</v>
      </c>
      <c r="N6833" t="str">
        <f t="shared" si="426"/>
        <v>Jan</v>
      </c>
      <c r="O6833" s="2">
        <f t="shared" si="427"/>
        <v>3.25</v>
      </c>
      <c r="P6833" t="str">
        <f>VLOOKUP(G6833,Agents!A:E,4,FALSE)</f>
        <v>Team1</v>
      </c>
      <c r="Q6833" t="str">
        <f>VLOOKUP(G6833,Agents!A:E,5,FALSE)</f>
        <v>Junior</v>
      </c>
      <c r="R6833" t="str">
        <f>VLOOKUP(G6833,Agents!A:E,2,FALSE)</f>
        <v>Morning</v>
      </c>
    </row>
    <row r="6834" spans="1:18" x14ac:dyDescent="0.35">
      <c r="A6834" t="s">
        <v>10638</v>
      </c>
      <c r="B6834" t="s">
        <v>10639</v>
      </c>
      <c r="C6834" t="s">
        <v>34</v>
      </c>
      <c r="D6834" t="s">
        <v>38</v>
      </c>
      <c r="E6834" s="1">
        <v>46028.130555555559</v>
      </c>
      <c r="F6834" s="1">
        <v>46031.922222222223</v>
      </c>
      <c r="G6834" t="s">
        <v>42</v>
      </c>
      <c r="H6834" t="s">
        <v>15</v>
      </c>
      <c r="I6834" t="s">
        <v>16</v>
      </c>
      <c r="J6834">
        <v>4</v>
      </c>
      <c r="K6834" t="str">
        <f>IF(tickets_dataset[[#This Row],[status]] = "Closed", "Yes","No")</f>
        <v>Yes</v>
      </c>
      <c r="L6834" s="2">
        <f t="shared" si="424"/>
        <v>90.999999999941792</v>
      </c>
      <c r="M6834" t="str">
        <f t="shared" si="425"/>
        <v>Yes</v>
      </c>
      <c r="N6834" t="str">
        <f t="shared" si="426"/>
        <v>Jan</v>
      </c>
      <c r="O6834" s="2">
        <f t="shared" si="427"/>
        <v>3.7916666666642413</v>
      </c>
      <c r="P6834" t="str">
        <f>VLOOKUP(G6834,Agents!A:E,4,FALSE)</f>
        <v>Team2</v>
      </c>
      <c r="Q6834" t="str">
        <f>VLOOKUP(G6834,Agents!A:E,5,FALSE)</f>
        <v>Junior</v>
      </c>
      <c r="R6834" t="str">
        <f>VLOOKUP(G6834,Agents!A:E,2,FALSE)</f>
        <v>Night</v>
      </c>
    </row>
    <row r="6835" spans="1:18" x14ac:dyDescent="0.35">
      <c r="A6835" t="s">
        <v>10640</v>
      </c>
      <c r="B6835" t="s">
        <v>8143</v>
      </c>
      <c r="C6835" t="s">
        <v>76</v>
      </c>
      <c r="D6835" t="s">
        <v>26</v>
      </c>
      <c r="E6835" s="1">
        <v>46075.997916666667</v>
      </c>
      <c r="F6835" s="1">
        <v>46078.914583333331</v>
      </c>
      <c r="G6835" t="s">
        <v>56</v>
      </c>
      <c r="H6835" t="s">
        <v>15</v>
      </c>
      <c r="I6835" t="s">
        <v>16</v>
      </c>
      <c r="J6835">
        <v>3</v>
      </c>
      <c r="K6835" t="str">
        <f>IF(tickets_dataset[[#This Row],[status]] = "Closed", "Yes","No")</f>
        <v>Yes</v>
      </c>
      <c r="L6835" s="2">
        <f t="shared" si="424"/>
        <v>69.999999999941792</v>
      </c>
      <c r="M6835" t="str">
        <f t="shared" si="425"/>
        <v>Yes</v>
      </c>
      <c r="N6835" t="str">
        <f t="shared" si="426"/>
        <v>Feb</v>
      </c>
      <c r="O6835" s="2">
        <f t="shared" si="427"/>
        <v>2.9166666666642413</v>
      </c>
      <c r="P6835" t="str">
        <f>VLOOKUP(G6835,Agents!A:E,4,FALSE)</f>
        <v>Team1</v>
      </c>
      <c r="Q6835" t="str">
        <f>VLOOKUP(G6835,Agents!A:E,5,FALSE)</f>
        <v>Senior</v>
      </c>
      <c r="R6835" t="str">
        <f>VLOOKUP(G6835,Agents!A:E,2,FALSE)</f>
        <v>Night</v>
      </c>
    </row>
    <row r="6836" spans="1:18" x14ac:dyDescent="0.35">
      <c r="A6836" t="s">
        <v>10641</v>
      </c>
      <c r="B6836" t="s">
        <v>7189</v>
      </c>
      <c r="C6836" t="s">
        <v>22</v>
      </c>
      <c r="D6836" t="s">
        <v>13</v>
      </c>
      <c r="E6836" s="1">
        <v>46098.133333333331</v>
      </c>
      <c r="F6836" s="1">
        <v>46098.841666666667</v>
      </c>
      <c r="G6836" t="s">
        <v>216</v>
      </c>
      <c r="H6836" t="s">
        <v>15</v>
      </c>
      <c r="I6836" t="s">
        <v>16</v>
      </c>
      <c r="J6836">
        <v>5</v>
      </c>
      <c r="K6836" t="str">
        <f>IF(tickets_dataset[[#This Row],[status]] = "Closed", "Yes","No")</f>
        <v>Yes</v>
      </c>
      <c r="L6836" s="2">
        <f t="shared" si="424"/>
        <v>17.000000000058208</v>
      </c>
      <c r="M6836" t="str">
        <f t="shared" si="425"/>
        <v>No</v>
      </c>
      <c r="N6836" t="str">
        <f t="shared" si="426"/>
        <v>Mar</v>
      </c>
      <c r="O6836" s="2">
        <f t="shared" si="427"/>
        <v>0.70833333333575865</v>
      </c>
      <c r="P6836" t="str">
        <f>VLOOKUP(G6836,Agents!A:E,4,FALSE)</f>
        <v>Team5</v>
      </c>
      <c r="Q6836" t="str">
        <f>VLOOKUP(G6836,Agents!A:E,5,FALSE)</f>
        <v>Junior</v>
      </c>
      <c r="R6836" t="str">
        <f>VLOOKUP(G6836,Agents!A:E,2,FALSE)</f>
        <v>Evening</v>
      </c>
    </row>
    <row r="6837" spans="1:18" x14ac:dyDescent="0.35">
      <c r="A6837" t="s">
        <v>10642</v>
      </c>
      <c r="B6837" t="s">
        <v>10643</v>
      </c>
      <c r="C6837" t="s">
        <v>12</v>
      </c>
      <c r="D6837" t="s">
        <v>26</v>
      </c>
      <c r="E6837" s="1">
        <v>46025.363194444442</v>
      </c>
      <c r="F6837" s="1">
        <v>46025.696527777778</v>
      </c>
      <c r="G6837" t="s">
        <v>14</v>
      </c>
      <c r="H6837" t="s">
        <v>28</v>
      </c>
      <c r="I6837" t="s">
        <v>16</v>
      </c>
      <c r="J6837">
        <v>4</v>
      </c>
      <c r="K6837" t="str">
        <f>IF(tickets_dataset[[#This Row],[status]] = "Closed", "Yes","No")</f>
        <v>No</v>
      </c>
      <c r="L6837" s="2">
        <f t="shared" si="424"/>
        <v>8.0000000000582077</v>
      </c>
      <c r="M6837" t="str">
        <f t="shared" si="425"/>
        <v>No</v>
      </c>
      <c r="N6837" t="str">
        <f t="shared" si="426"/>
        <v>Jan</v>
      </c>
      <c r="O6837" s="2">
        <f t="shared" si="427"/>
        <v>0.33333333333575865</v>
      </c>
      <c r="P6837" t="str">
        <f>VLOOKUP(G6837,Agents!A:E,4,FALSE)</f>
        <v>Team1</v>
      </c>
      <c r="Q6837" t="str">
        <f>VLOOKUP(G6837,Agents!A:E,5,FALSE)</f>
        <v>Senior</v>
      </c>
      <c r="R6837" t="str">
        <f>VLOOKUP(G6837,Agents!A:E,2,FALSE)</f>
        <v>Morning</v>
      </c>
    </row>
    <row r="6838" spans="1:18" x14ac:dyDescent="0.35">
      <c r="A6838" t="s">
        <v>10644</v>
      </c>
      <c r="B6838" t="s">
        <v>10645</v>
      </c>
      <c r="C6838" t="s">
        <v>76</v>
      </c>
      <c r="D6838" t="s">
        <v>26</v>
      </c>
      <c r="E6838" s="1">
        <v>46061.601388888892</v>
      </c>
      <c r="F6838" s="1">
        <v>46062.30972222222</v>
      </c>
      <c r="G6838" t="s">
        <v>221</v>
      </c>
      <c r="H6838" t="s">
        <v>15</v>
      </c>
      <c r="I6838" t="s">
        <v>16</v>
      </c>
      <c r="J6838">
        <v>4</v>
      </c>
      <c r="K6838" t="str">
        <f>IF(tickets_dataset[[#This Row],[status]] = "Closed", "Yes","No")</f>
        <v>Yes</v>
      </c>
      <c r="L6838" s="2">
        <f t="shared" si="424"/>
        <v>16.999999999883585</v>
      </c>
      <c r="M6838" t="str">
        <f t="shared" si="425"/>
        <v>No</v>
      </c>
      <c r="N6838" t="str">
        <f t="shared" si="426"/>
        <v>Feb</v>
      </c>
      <c r="O6838" s="2">
        <f t="shared" si="427"/>
        <v>0.70833333332848269</v>
      </c>
      <c r="P6838" t="str">
        <f>VLOOKUP(G6838,Agents!A:E,4,FALSE)</f>
        <v>Team4</v>
      </c>
      <c r="Q6838" t="str">
        <f>VLOOKUP(G6838,Agents!A:E,5,FALSE)</f>
        <v>Senior</v>
      </c>
      <c r="R6838" t="str">
        <f>VLOOKUP(G6838,Agents!A:E,2,FALSE)</f>
        <v>Morning</v>
      </c>
    </row>
    <row r="6839" spans="1:18" x14ac:dyDescent="0.35">
      <c r="A6839" t="s">
        <v>10646</v>
      </c>
      <c r="B6839" t="s">
        <v>4026</v>
      </c>
      <c r="C6839" t="s">
        <v>76</v>
      </c>
      <c r="D6839" t="s">
        <v>13</v>
      </c>
      <c r="E6839" s="1">
        <v>46070.182638888888</v>
      </c>
      <c r="F6839" s="1">
        <v>46070.849305555559</v>
      </c>
      <c r="G6839" t="s">
        <v>131</v>
      </c>
      <c r="H6839" t="s">
        <v>15</v>
      </c>
      <c r="I6839" t="s">
        <v>16</v>
      </c>
      <c r="J6839">
        <v>3</v>
      </c>
      <c r="K6839" t="str">
        <f>IF(tickets_dataset[[#This Row],[status]] = "Closed", "Yes","No")</f>
        <v>Yes</v>
      </c>
      <c r="L6839" s="2">
        <f t="shared" si="424"/>
        <v>16.000000000116415</v>
      </c>
      <c r="M6839" t="str">
        <f t="shared" si="425"/>
        <v>No</v>
      </c>
      <c r="N6839" t="str">
        <f t="shared" si="426"/>
        <v>Feb</v>
      </c>
      <c r="O6839" s="2">
        <f t="shared" si="427"/>
        <v>0.66666666667151731</v>
      </c>
      <c r="P6839" t="str">
        <f>VLOOKUP(G6839,Agents!A:E,4,FALSE)</f>
        <v>Team4</v>
      </c>
      <c r="Q6839" t="str">
        <f>VLOOKUP(G6839,Agents!A:E,5,FALSE)</f>
        <v>Junior</v>
      </c>
      <c r="R6839" t="str">
        <f>VLOOKUP(G6839,Agents!A:E,2,FALSE)</f>
        <v>Night</v>
      </c>
    </row>
    <row r="6840" spans="1:18" x14ac:dyDescent="0.35">
      <c r="A6840" t="s">
        <v>10647</v>
      </c>
      <c r="B6840" t="s">
        <v>6289</v>
      </c>
      <c r="C6840" t="s">
        <v>22</v>
      </c>
      <c r="D6840" t="s">
        <v>26</v>
      </c>
      <c r="E6840" s="1">
        <v>46087.984027777777</v>
      </c>
      <c r="F6840" s="1">
        <v>46089.192361111112</v>
      </c>
      <c r="G6840" t="s">
        <v>23</v>
      </c>
      <c r="H6840" t="s">
        <v>15</v>
      </c>
      <c r="I6840" t="s">
        <v>16</v>
      </c>
      <c r="J6840">
        <v>3</v>
      </c>
      <c r="K6840" t="str">
        <f>IF(tickets_dataset[[#This Row],[status]] = "Closed", "Yes","No")</f>
        <v>Yes</v>
      </c>
      <c r="L6840" s="2">
        <f t="shared" si="424"/>
        <v>29.000000000058208</v>
      </c>
      <c r="M6840" t="str">
        <f t="shared" si="425"/>
        <v>No</v>
      </c>
      <c r="N6840" t="str">
        <f t="shared" si="426"/>
        <v>Mar</v>
      </c>
      <c r="O6840" s="2">
        <f t="shared" si="427"/>
        <v>1.2083333333357587</v>
      </c>
      <c r="P6840" t="str">
        <f>VLOOKUP(G6840,Agents!A:E,4,FALSE)</f>
        <v>Team3</v>
      </c>
      <c r="Q6840" t="str">
        <f>VLOOKUP(G6840,Agents!A:E,5,FALSE)</f>
        <v>Senior</v>
      </c>
      <c r="R6840" t="str">
        <f>VLOOKUP(G6840,Agents!A:E,2,FALSE)</f>
        <v>Evening</v>
      </c>
    </row>
    <row r="6841" spans="1:18" x14ac:dyDescent="0.35">
      <c r="A6841" t="s">
        <v>10648</v>
      </c>
      <c r="B6841" t="s">
        <v>801</v>
      </c>
      <c r="C6841" t="s">
        <v>34</v>
      </c>
      <c r="D6841" t="s">
        <v>13</v>
      </c>
      <c r="E6841" s="1">
        <v>46074.020833333336</v>
      </c>
      <c r="F6841" s="1">
        <v>46075.229166666664</v>
      </c>
      <c r="G6841" t="s">
        <v>56</v>
      </c>
      <c r="H6841" t="s">
        <v>15</v>
      </c>
      <c r="I6841" t="s">
        <v>16</v>
      </c>
      <c r="J6841">
        <v>4</v>
      </c>
      <c r="K6841" t="str">
        <f>IF(tickets_dataset[[#This Row],[status]] = "Closed", "Yes","No")</f>
        <v>Yes</v>
      </c>
      <c r="L6841" s="2">
        <f t="shared" si="424"/>
        <v>28.999999999883585</v>
      </c>
      <c r="M6841" t="str">
        <f t="shared" si="425"/>
        <v>No</v>
      </c>
      <c r="N6841" t="str">
        <f t="shared" si="426"/>
        <v>Feb</v>
      </c>
      <c r="O6841" s="2">
        <f t="shared" si="427"/>
        <v>1.2083333333284827</v>
      </c>
      <c r="P6841" t="str">
        <f>VLOOKUP(G6841,Agents!A:E,4,FALSE)</f>
        <v>Team1</v>
      </c>
      <c r="Q6841" t="str">
        <f>VLOOKUP(G6841,Agents!A:E,5,FALSE)</f>
        <v>Senior</v>
      </c>
      <c r="R6841" t="str">
        <f>VLOOKUP(G6841,Agents!A:E,2,FALSE)</f>
        <v>Night</v>
      </c>
    </row>
    <row r="6842" spans="1:18" x14ac:dyDescent="0.35">
      <c r="A6842" t="s">
        <v>10649</v>
      </c>
      <c r="B6842" t="s">
        <v>6696</v>
      </c>
      <c r="C6842" t="s">
        <v>22</v>
      </c>
      <c r="D6842" t="s">
        <v>13</v>
      </c>
      <c r="E6842" s="1">
        <v>46054.387499999997</v>
      </c>
      <c r="F6842" s="1">
        <v>46055.470833333333</v>
      </c>
      <c r="G6842" t="s">
        <v>73</v>
      </c>
      <c r="H6842" t="s">
        <v>15</v>
      </c>
      <c r="I6842" t="s">
        <v>68</v>
      </c>
      <c r="J6842">
        <v>3</v>
      </c>
      <c r="K6842" t="str">
        <f>IF(tickets_dataset[[#This Row],[status]] = "Closed", "Yes","No")</f>
        <v>Yes</v>
      </c>
      <c r="L6842" s="2">
        <f t="shared" si="424"/>
        <v>26.000000000058208</v>
      </c>
      <c r="M6842" t="str">
        <f t="shared" si="425"/>
        <v>No</v>
      </c>
      <c r="N6842" t="str">
        <f t="shared" si="426"/>
        <v>Feb</v>
      </c>
      <c r="O6842" s="2">
        <f t="shared" si="427"/>
        <v>1.0833333333357587</v>
      </c>
      <c r="P6842" t="str">
        <f>VLOOKUP(G6842,Agents!A:E,4,FALSE)</f>
        <v>Team4</v>
      </c>
      <c r="Q6842" t="str">
        <f>VLOOKUP(G6842,Agents!A:E,5,FALSE)</f>
        <v>Senior</v>
      </c>
      <c r="R6842" t="str">
        <f>VLOOKUP(G6842,Agents!A:E,2,FALSE)</f>
        <v>Night</v>
      </c>
    </row>
    <row r="6843" spans="1:18" x14ac:dyDescent="0.35">
      <c r="A6843" t="s">
        <v>10650</v>
      </c>
      <c r="B6843" t="s">
        <v>408</v>
      </c>
      <c r="C6843" t="s">
        <v>22</v>
      </c>
      <c r="D6843" t="s">
        <v>13</v>
      </c>
      <c r="E6843" s="1">
        <v>46095.082638888889</v>
      </c>
      <c r="F6843" s="1">
        <v>46096.207638888889</v>
      </c>
      <c r="G6843" t="s">
        <v>19</v>
      </c>
      <c r="H6843" t="s">
        <v>15</v>
      </c>
      <c r="I6843" t="s">
        <v>16</v>
      </c>
      <c r="J6843">
        <v>4</v>
      </c>
      <c r="K6843" t="str">
        <f>IF(tickets_dataset[[#This Row],[status]] = "Closed", "Yes","No")</f>
        <v>Yes</v>
      </c>
      <c r="L6843" s="2">
        <f t="shared" si="424"/>
        <v>27</v>
      </c>
      <c r="M6843" t="str">
        <f t="shared" si="425"/>
        <v>No</v>
      </c>
      <c r="N6843" t="str">
        <f t="shared" si="426"/>
        <v>Mar</v>
      </c>
      <c r="O6843" s="2">
        <f t="shared" si="427"/>
        <v>1.125</v>
      </c>
      <c r="P6843" t="str">
        <f>VLOOKUP(G6843,Agents!A:E,4,FALSE)</f>
        <v>Team4</v>
      </c>
      <c r="Q6843" t="str">
        <f>VLOOKUP(G6843,Agents!A:E,5,FALSE)</f>
        <v>Senior</v>
      </c>
      <c r="R6843" t="str">
        <f>VLOOKUP(G6843,Agents!A:E,2,FALSE)</f>
        <v>Evening</v>
      </c>
    </row>
    <row r="6844" spans="1:18" x14ac:dyDescent="0.35">
      <c r="A6844" t="s">
        <v>10651</v>
      </c>
      <c r="B6844" t="s">
        <v>4138</v>
      </c>
      <c r="C6844" t="s">
        <v>76</v>
      </c>
      <c r="D6844" t="s">
        <v>38</v>
      </c>
      <c r="E6844" s="1">
        <v>46102.302083333336</v>
      </c>
      <c r="F6844" s="1">
        <v>46103.21875</v>
      </c>
      <c r="G6844" t="s">
        <v>35</v>
      </c>
      <c r="H6844" t="s">
        <v>15</v>
      </c>
      <c r="I6844" t="s">
        <v>16</v>
      </c>
      <c r="J6844">
        <v>4</v>
      </c>
      <c r="K6844" t="str">
        <f>IF(tickets_dataset[[#This Row],[status]] = "Closed", "Yes","No")</f>
        <v>Yes</v>
      </c>
      <c r="L6844" s="2">
        <f t="shared" si="424"/>
        <v>21.999999999941792</v>
      </c>
      <c r="M6844" t="str">
        <f t="shared" si="425"/>
        <v>No</v>
      </c>
      <c r="N6844" t="str">
        <f t="shared" si="426"/>
        <v>Mar</v>
      </c>
      <c r="O6844" s="2">
        <f t="shared" si="427"/>
        <v>0.91666666666424135</v>
      </c>
      <c r="P6844" t="str">
        <f>VLOOKUP(G6844,Agents!A:E,4,FALSE)</f>
        <v>Team1</v>
      </c>
      <c r="Q6844" t="str">
        <f>VLOOKUP(G6844,Agents!A:E,5,FALSE)</f>
        <v>Senior</v>
      </c>
      <c r="R6844" t="str">
        <f>VLOOKUP(G6844,Agents!A:E,2,FALSE)</f>
        <v>Evening</v>
      </c>
    </row>
    <row r="6845" spans="1:18" x14ac:dyDescent="0.35">
      <c r="A6845" t="s">
        <v>10652</v>
      </c>
      <c r="B6845" t="s">
        <v>4540</v>
      </c>
      <c r="C6845" t="s">
        <v>34</v>
      </c>
      <c r="D6845" t="s">
        <v>38</v>
      </c>
      <c r="E6845" s="1">
        <v>46068.643750000003</v>
      </c>
      <c r="F6845" s="1">
        <v>46071.893750000003</v>
      </c>
      <c r="G6845" t="s">
        <v>19</v>
      </c>
      <c r="H6845" t="s">
        <v>15</v>
      </c>
      <c r="I6845" t="s">
        <v>16</v>
      </c>
      <c r="J6845">
        <v>5</v>
      </c>
      <c r="K6845" t="str">
        <f>IF(tickets_dataset[[#This Row],[status]] = "Closed", "Yes","No")</f>
        <v>Yes</v>
      </c>
      <c r="L6845" s="2">
        <f t="shared" si="424"/>
        <v>78</v>
      </c>
      <c r="M6845" t="str">
        <f t="shared" si="425"/>
        <v>Yes</v>
      </c>
      <c r="N6845" t="str">
        <f t="shared" si="426"/>
        <v>Feb</v>
      </c>
      <c r="O6845" s="2">
        <f t="shared" si="427"/>
        <v>3.25</v>
      </c>
      <c r="P6845" t="str">
        <f>VLOOKUP(G6845,Agents!A:E,4,FALSE)</f>
        <v>Team4</v>
      </c>
      <c r="Q6845" t="str">
        <f>VLOOKUP(G6845,Agents!A:E,5,FALSE)</f>
        <v>Senior</v>
      </c>
      <c r="R6845" t="str">
        <f>VLOOKUP(G6845,Agents!A:E,2,FALSE)</f>
        <v>Evening</v>
      </c>
    </row>
    <row r="6846" spans="1:18" x14ac:dyDescent="0.35">
      <c r="A6846" t="s">
        <v>10653</v>
      </c>
      <c r="B6846" t="s">
        <v>10654</v>
      </c>
      <c r="C6846" t="s">
        <v>76</v>
      </c>
      <c r="D6846" t="s">
        <v>38</v>
      </c>
      <c r="E6846" s="1">
        <v>46058.648611111108</v>
      </c>
      <c r="F6846" s="1">
        <v>46062.19027777778</v>
      </c>
      <c r="G6846" t="s">
        <v>23</v>
      </c>
      <c r="H6846" t="s">
        <v>15</v>
      </c>
      <c r="I6846" t="s">
        <v>16</v>
      </c>
      <c r="J6846">
        <v>4</v>
      </c>
      <c r="K6846" t="str">
        <f>IF(tickets_dataset[[#This Row],[status]] = "Closed", "Yes","No")</f>
        <v>Yes</v>
      </c>
      <c r="L6846" s="2">
        <f t="shared" si="424"/>
        <v>85.000000000116415</v>
      </c>
      <c r="M6846" t="str">
        <f t="shared" si="425"/>
        <v>Yes</v>
      </c>
      <c r="N6846" t="str">
        <f t="shared" si="426"/>
        <v>Feb</v>
      </c>
      <c r="O6846" s="2">
        <f t="shared" si="427"/>
        <v>3.5416666666715173</v>
      </c>
      <c r="P6846" t="str">
        <f>VLOOKUP(G6846,Agents!A:E,4,FALSE)</f>
        <v>Team3</v>
      </c>
      <c r="Q6846" t="str">
        <f>VLOOKUP(G6846,Agents!A:E,5,FALSE)</f>
        <v>Senior</v>
      </c>
      <c r="R6846" t="str">
        <f>VLOOKUP(G6846,Agents!A:E,2,FALSE)</f>
        <v>Evening</v>
      </c>
    </row>
    <row r="6847" spans="1:18" x14ac:dyDescent="0.35">
      <c r="A6847" t="s">
        <v>10655</v>
      </c>
      <c r="B6847" t="s">
        <v>10390</v>
      </c>
      <c r="C6847" t="s">
        <v>50</v>
      </c>
      <c r="D6847" t="s">
        <v>26</v>
      </c>
      <c r="E6847" s="1">
        <v>46093.245138888888</v>
      </c>
      <c r="F6847" s="1">
        <v>46094.870138888888</v>
      </c>
      <c r="G6847" t="s">
        <v>149</v>
      </c>
      <c r="H6847" t="s">
        <v>132</v>
      </c>
      <c r="I6847" t="s">
        <v>16</v>
      </c>
      <c r="J6847">
        <v>4</v>
      </c>
      <c r="K6847" t="str">
        <f>IF(tickets_dataset[[#This Row],[status]] = "Closed", "Yes","No")</f>
        <v>No</v>
      </c>
      <c r="L6847" s="2">
        <f t="shared" si="424"/>
        <v>39</v>
      </c>
      <c r="M6847" t="str">
        <f t="shared" si="425"/>
        <v>No</v>
      </c>
      <c r="N6847" t="str">
        <f t="shared" si="426"/>
        <v>Mar</v>
      </c>
      <c r="O6847" s="2">
        <f t="shared" si="427"/>
        <v>1.625</v>
      </c>
      <c r="P6847" t="str">
        <f>VLOOKUP(G6847,Agents!A:E,4,FALSE)</f>
        <v>Team3</v>
      </c>
      <c r="Q6847" t="str">
        <f>VLOOKUP(G6847,Agents!A:E,5,FALSE)</f>
        <v>Mid</v>
      </c>
      <c r="R6847" t="str">
        <f>VLOOKUP(G6847,Agents!A:E,2,FALSE)</f>
        <v>Night</v>
      </c>
    </row>
    <row r="6848" spans="1:18" x14ac:dyDescent="0.35">
      <c r="A6848" t="s">
        <v>10656</v>
      </c>
      <c r="B6848" t="s">
        <v>3321</v>
      </c>
      <c r="C6848" t="s">
        <v>34</v>
      </c>
      <c r="D6848" t="s">
        <v>38</v>
      </c>
      <c r="E6848" s="1">
        <v>46084.426388888889</v>
      </c>
      <c r="F6848" s="1">
        <v>46087.218055555553</v>
      </c>
      <c r="G6848" t="s">
        <v>91</v>
      </c>
      <c r="H6848" t="s">
        <v>15</v>
      </c>
      <c r="I6848" t="s">
        <v>16</v>
      </c>
      <c r="J6848">
        <v>3</v>
      </c>
      <c r="K6848" t="str">
        <f>IF(tickets_dataset[[#This Row],[status]] = "Closed", "Yes","No")</f>
        <v>Yes</v>
      </c>
      <c r="L6848" s="2">
        <f t="shared" si="424"/>
        <v>66.999999999941792</v>
      </c>
      <c r="M6848" t="str">
        <f t="shared" si="425"/>
        <v>Yes</v>
      </c>
      <c r="N6848" t="str">
        <f t="shared" si="426"/>
        <v>Mar</v>
      </c>
      <c r="O6848" s="2">
        <f t="shared" si="427"/>
        <v>2.7916666666642413</v>
      </c>
      <c r="P6848" t="str">
        <f>VLOOKUP(G6848,Agents!A:E,4,FALSE)</f>
        <v>Team5</v>
      </c>
      <c r="Q6848" t="str">
        <f>VLOOKUP(G6848,Agents!A:E,5,FALSE)</f>
        <v>Mid</v>
      </c>
      <c r="R6848" t="str">
        <f>VLOOKUP(G6848,Agents!A:E,2,FALSE)</f>
        <v>Night</v>
      </c>
    </row>
    <row r="6849" spans="1:18" x14ac:dyDescent="0.35">
      <c r="A6849" t="s">
        <v>10657</v>
      </c>
      <c r="B6849" t="s">
        <v>6367</v>
      </c>
      <c r="C6849" t="s">
        <v>22</v>
      </c>
      <c r="D6849" t="s">
        <v>26</v>
      </c>
      <c r="E6849" s="1">
        <v>46041.919444444444</v>
      </c>
      <c r="F6849" s="1">
        <v>46042.919444444444</v>
      </c>
      <c r="G6849" t="s">
        <v>221</v>
      </c>
      <c r="H6849" t="s">
        <v>15</v>
      </c>
      <c r="I6849" t="s">
        <v>16</v>
      </c>
      <c r="J6849">
        <v>4</v>
      </c>
      <c r="K6849" t="str">
        <f>IF(tickets_dataset[[#This Row],[status]] = "Closed", "Yes","No")</f>
        <v>Yes</v>
      </c>
      <c r="L6849" s="2">
        <f t="shared" si="424"/>
        <v>24</v>
      </c>
      <c r="M6849" t="str">
        <f t="shared" si="425"/>
        <v>No</v>
      </c>
      <c r="N6849" t="str">
        <f t="shared" si="426"/>
        <v>Jan</v>
      </c>
      <c r="O6849" s="2">
        <f t="shared" si="427"/>
        <v>1</v>
      </c>
      <c r="P6849" t="str">
        <f>VLOOKUP(G6849,Agents!A:E,4,FALSE)</f>
        <v>Team4</v>
      </c>
      <c r="Q6849" t="str">
        <f>VLOOKUP(G6849,Agents!A:E,5,FALSE)</f>
        <v>Senior</v>
      </c>
      <c r="R6849" t="str">
        <f>VLOOKUP(G6849,Agents!A:E,2,FALSE)</f>
        <v>Morning</v>
      </c>
    </row>
    <row r="6850" spans="1:18" x14ac:dyDescent="0.35">
      <c r="A6850" t="s">
        <v>10658</v>
      </c>
      <c r="B6850" t="s">
        <v>1045</v>
      </c>
      <c r="C6850" t="s">
        <v>12</v>
      </c>
      <c r="D6850" t="s">
        <v>38</v>
      </c>
      <c r="E6850" s="1">
        <v>46071.142361111109</v>
      </c>
      <c r="F6850" s="1">
        <v>46072.184027777781</v>
      </c>
      <c r="G6850" t="s">
        <v>56</v>
      </c>
      <c r="H6850" t="s">
        <v>15</v>
      </c>
      <c r="I6850" t="s">
        <v>16</v>
      </c>
      <c r="J6850">
        <v>3</v>
      </c>
      <c r="K6850" t="str">
        <f>IF(tickets_dataset[[#This Row],[status]] = "Closed", "Yes","No")</f>
        <v>Yes</v>
      </c>
      <c r="L6850" s="2">
        <f t="shared" ref="L6850:L6913" si="428">IF(ISBLANK(F6850),"",(F6850-E6850)*24)</f>
        <v>25.000000000116415</v>
      </c>
      <c r="M6850" t="str">
        <f t="shared" ref="M6850:M6913" si="429">IF(L6850&gt;48,"Yes","No")</f>
        <v>No</v>
      </c>
      <c r="N6850" t="str">
        <f t="shared" ref="N6850:N6913" si="430">TEXT(E6850,"mmm")</f>
        <v>Feb</v>
      </c>
      <c r="O6850" s="2">
        <f t="shared" si="427"/>
        <v>1.0416666666715173</v>
      </c>
      <c r="P6850" t="str">
        <f>VLOOKUP(G6850,Agents!A:E,4,FALSE)</f>
        <v>Team1</v>
      </c>
      <c r="Q6850" t="str">
        <f>VLOOKUP(G6850,Agents!A:E,5,FALSE)</f>
        <v>Senior</v>
      </c>
      <c r="R6850" t="str">
        <f>VLOOKUP(G6850,Agents!A:E,2,FALSE)</f>
        <v>Night</v>
      </c>
    </row>
    <row r="6851" spans="1:18" x14ac:dyDescent="0.35">
      <c r="A6851" t="s">
        <v>10659</v>
      </c>
      <c r="B6851" t="s">
        <v>5630</v>
      </c>
      <c r="C6851" t="s">
        <v>12</v>
      </c>
      <c r="D6851" t="s">
        <v>13</v>
      </c>
      <c r="E6851" s="1">
        <v>46082.020138888889</v>
      </c>
      <c r="F6851" s="1">
        <v>46082.436805555553</v>
      </c>
      <c r="G6851" t="s">
        <v>167</v>
      </c>
      <c r="H6851" t="s">
        <v>28</v>
      </c>
      <c r="I6851" t="s">
        <v>16</v>
      </c>
      <c r="J6851">
        <v>5</v>
      </c>
      <c r="K6851" t="str">
        <f>IF(tickets_dataset[[#This Row],[status]] = "Closed", "Yes","No")</f>
        <v>No</v>
      </c>
      <c r="L6851" s="2">
        <f t="shared" si="428"/>
        <v>9.9999999999417923</v>
      </c>
      <c r="M6851" t="str">
        <f t="shared" si="429"/>
        <v>No</v>
      </c>
      <c r="N6851" t="str">
        <f t="shared" si="430"/>
        <v>Mar</v>
      </c>
      <c r="O6851" s="2">
        <f t="shared" ref="O6851:O6914" si="431">F6851-E6851</f>
        <v>0.41666666666424135</v>
      </c>
      <c r="P6851" t="str">
        <f>VLOOKUP(G6851,Agents!A:E,4,FALSE)</f>
        <v>Team3</v>
      </c>
      <c r="Q6851" t="str">
        <f>VLOOKUP(G6851,Agents!A:E,5,FALSE)</f>
        <v>Mid</v>
      </c>
      <c r="R6851" t="str">
        <f>VLOOKUP(G6851,Agents!A:E,2,FALSE)</f>
        <v>Evening</v>
      </c>
    </row>
    <row r="6852" spans="1:18" x14ac:dyDescent="0.35">
      <c r="A6852" t="s">
        <v>10660</v>
      </c>
      <c r="B6852" t="s">
        <v>10661</v>
      </c>
      <c r="C6852" t="s">
        <v>12</v>
      </c>
      <c r="D6852" t="s">
        <v>38</v>
      </c>
      <c r="E6852" s="1">
        <v>46074.240277777775</v>
      </c>
      <c r="F6852" s="1">
        <v>46077.823611111111</v>
      </c>
      <c r="G6852" t="s">
        <v>159</v>
      </c>
      <c r="H6852" t="s">
        <v>15</v>
      </c>
      <c r="I6852" t="s">
        <v>16</v>
      </c>
      <c r="J6852">
        <v>5</v>
      </c>
      <c r="K6852" t="str">
        <f>IF(tickets_dataset[[#This Row],[status]] = "Closed", "Yes","No")</f>
        <v>Yes</v>
      </c>
      <c r="L6852" s="2">
        <f t="shared" si="428"/>
        <v>86.000000000058208</v>
      </c>
      <c r="M6852" t="str">
        <f t="shared" si="429"/>
        <v>Yes</v>
      </c>
      <c r="N6852" t="str">
        <f t="shared" si="430"/>
        <v>Feb</v>
      </c>
      <c r="O6852" s="2">
        <f t="shared" si="431"/>
        <v>3.5833333333357587</v>
      </c>
      <c r="P6852" t="str">
        <f>VLOOKUP(G6852,Agents!A:E,4,FALSE)</f>
        <v>Team4</v>
      </c>
      <c r="Q6852" t="str">
        <f>VLOOKUP(G6852,Agents!A:E,5,FALSE)</f>
        <v>Mid</v>
      </c>
      <c r="R6852" t="str">
        <f>VLOOKUP(G6852,Agents!A:E,2,FALSE)</f>
        <v>Night</v>
      </c>
    </row>
    <row r="6853" spans="1:18" x14ac:dyDescent="0.35">
      <c r="A6853" t="s">
        <v>10662</v>
      </c>
      <c r="B6853" t="s">
        <v>10663</v>
      </c>
      <c r="C6853" t="s">
        <v>50</v>
      </c>
      <c r="D6853" t="s">
        <v>26</v>
      </c>
      <c r="E6853" s="1">
        <v>46085.667361111111</v>
      </c>
      <c r="F6853" s="1">
        <v>46087.959027777775</v>
      </c>
      <c r="G6853" t="s">
        <v>39</v>
      </c>
      <c r="H6853" t="s">
        <v>15</v>
      </c>
      <c r="I6853" t="s">
        <v>16</v>
      </c>
      <c r="J6853">
        <v>5</v>
      </c>
      <c r="K6853" t="str">
        <f>IF(tickets_dataset[[#This Row],[status]] = "Closed", "Yes","No")</f>
        <v>Yes</v>
      </c>
      <c r="L6853" s="2">
        <f t="shared" si="428"/>
        <v>54.999999999941792</v>
      </c>
      <c r="M6853" t="str">
        <f t="shared" si="429"/>
        <v>Yes</v>
      </c>
      <c r="N6853" t="str">
        <f t="shared" si="430"/>
        <v>Mar</v>
      </c>
      <c r="O6853" s="2">
        <f t="shared" si="431"/>
        <v>2.2916666666642413</v>
      </c>
      <c r="P6853" t="str">
        <f>VLOOKUP(G6853,Agents!A:E,4,FALSE)</f>
        <v>Team3</v>
      </c>
      <c r="Q6853" t="str">
        <f>VLOOKUP(G6853,Agents!A:E,5,FALSE)</f>
        <v>Mid</v>
      </c>
      <c r="R6853" t="str">
        <f>VLOOKUP(G6853,Agents!A:E,2,FALSE)</f>
        <v>Night</v>
      </c>
    </row>
    <row r="6854" spans="1:18" x14ac:dyDescent="0.35">
      <c r="A6854" t="s">
        <v>10664</v>
      </c>
      <c r="B6854" t="s">
        <v>10665</v>
      </c>
      <c r="C6854" t="s">
        <v>34</v>
      </c>
      <c r="D6854" t="s">
        <v>26</v>
      </c>
      <c r="E6854" s="1">
        <v>46045.713888888888</v>
      </c>
      <c r="F6854" s="1">
        <v>46045.880555555559</v>
      </c>
      <c r="G6854" t="s">
        <v>35</v>
      </c>
      <c r="H6854" t="s">
        <v>15</v>
      </c>
      <c r="I6854" t="s">
        <v>16</v>
      </c>
      <c r="J6854">
        <v>4</v>
      </c>
      <c r="K6854" t="str">
        <f>IF(tickets_dataset[[#This Row],[status]] = "Closed", "Yes","No")</f>
        <v>Yes</v>
      </c>
      <c r="L6854" s="2">
        <f t="shared" si="428"/>
        <v>4.0000000001164153</v>
      </c>
      <c r="M6854" t="str">
        <f t="shared" si="429"/>
        <v>No</v>
      </c>
      <c r="N6854" t="str">
        <f t="shared" si="430"/>
        <v>Jan</v>
      </c>
      <c r="O6854" s="2">
        <f t="shared" si="431"/>
        <v>0.16666666667151731</v>
      </c>
      <c r="P6854" t="str">
        <f>VLOOKUP(G6854,Agents!A:E,4,FALSE)</f>
        <v>Team1</v>
      </c>
      <c r="Q6854" t="str">
        <f>VLOOKUP(G6854,Agents!A:E,5,FALSE)</f>
        <v>Senior</v>
      </c>
      <c r="R6854" t="str">
        <f>VLOOKUP(G6854,Agents!A:E,2,FALSE)</f>
        <v>Evening</v>
      </c>
    </row>
    <row r="6855" spans="1:18" x14ac:dyDescent="0.35">
      <c r="A6855" t="s">
        <v>10666</v>
      </c>
      <c r="B6855" t="s">
        <v>10667</v>
      </c>
      <c r="C6855" t="s">
        <v>50</v>
      </c>
      <c r="D6855" t="s">
        <v>26</v>
      </c>
      <c r="E6855" s="1">
        <v>46095.978472222225</v>
      </c>
      <c r="F6855" s="1">
        <v>46096.811805555553</v>
      </c>
      <c r="G6855" t="s">
        <v>59</v>
      </c>
      <c r="H6855" t="s">
        <v>15</v>
      </c>
      <c r="I6855" t="s">
        <v>16</v>
      </c>
      <c r="J6855">
        <v>4</v>
      </c>
      <c r="K6855" t="str">
        <f>IF(tickets_dataset[[#This Row],[status]] = "Closed", "Yes","No")</f>
        <v>Yes</v>
      </c>
      <c r="L6855" s="2">
        <f t="shared" si="428"/>
        <v>19.999999999883585</v>
      </c>
      <c r="M6855" t="str">
        <f t="shared" si="429"/>
        <v>No</v>
      </c>
      <c r="N6855" t="str">
        <f t="shared" si="430"/>
        <v>Mar</v>
      </c>
      <c r="O6855" s="2">
        <f t="shared" si="431"/>
        <v>0.83333333332848269</v>
      </c>
      <c r="P6855" t="str">
        <f>VLOOKUP(G6855,Agents!A:E,4,FALSE)</f>
        <v>Team3</v>
      </c>
      <c r="Q6855" t="str">
        <f>VLOOKUP(G6855,Agents!A:E,5,FALSE)</f>
        <v>Senior</v>
      </c>
      <c r="R6855" t="str">
        <f>VLOOKUP(G6855,Agents!A:E,2,FALSE)</f>
        <v>Night</v>
      </c>
    </row>
    <row r="6856" spans="1:18" x14ac:dyDescent="0.35">
      <c r="A6856" t="s">
        <v>10668</v>
      </c>
      <c r="B6856" t="s">
        <v>4620</v>
      </c>
      <c r="C6856" t="s">
        <v>22</v>
      </c>
      <c r="D6856" t="s">
        <v>38</v>
      </c>
      <c r="E6856" s="1">
        <v>46105.811805555553</v>
      </c>
      <c r="F6856" s="1">
        <v>46106.645138888889</v>
      </c>
      <c r="G6856" t="s">
        <v>131</v>
      </c>
      <c r="H6856" t="s">
        <v>15</v>
      </c>
      <c r="I6856" t="s">
        <v>16</v>
      </c>
      <c r="J6856">
        <v>4</v>
      </c>
      <c r="K6856" t="str">
        <f>IF(tickets_dataset[[#This Row],[status]] = "Closed", "Yes","No")</f>
        <v>Yes</v>
      </c>
      <c r="L6856" s="2">
        <f t="shared" si="428"/>
        <v>20.000000000058208</v>
      </c>
      <c r="M6856" t="str">
        <f t="shared" si="429"/>
        <v>No</v>
      </c>
      <c r="N6856" t="str">
        <f t="shared" si="430"/>
        <v>Mar</v>
      </c>
      <c r="O6856" s="2">
        <f t="shared" si="431"/>
        <v>0.83333333333575865</v>
      </c>
      <c r="P6856" t="str">
        <f>VLOOKUP(G6856,Agents!A:E,4,FALSE)</f>
        <v>Team4</v>
      </c>
      <c r="Q6856" t="str">
        <f>VLOOKUP(G6856,Agents!A:E,5,FALSE)</f>
        <v>Junior</v>
      </c>
      <c r="R6856" t="str">
        <f>VLOOKUP(G6856,Agents!A:E,2,FALSE)</f>
        <v>Night</v>
      </c>
    </row>
    <row r="6857" spans="1:18" x14ac:dyDescent="0.35">
      <c r="A6857" t="s">
        <v>10669</v>
      </c>
      <c r="B6857" t="s">
        <v>738</v>
      </c>
      <c r="C6857" t="s">
        <v>22</v>
      </c>
      <c r="D6857" t="s">
        <v>26</v>
      </c>
      <c r="E6857" s="1">
        <v>46088.37777777778</v>
      </c>
      <c r="F6857" s="1">
        <v>46090.544444444444</v>
      </c>
      <c r="G6857" t="s">
        <v>282</v>
      </c>
      <c r="H6857" t="s">
        <v>15</v>
      </c>
      <c r="I6857" t="s">
        <v>16</v>
      </c>
      <c r="J6857">
        <v>4</v>
      </c>
      <c r="K6857" t="str">
        <f>IF(tickets_dataset[[#This Row],[status]] = "Closed", "Yes","No")</f>
        <v>Yes</v>
      </c>
      <c r="L6857" s="2">
        <f t="shared" si="428"/>
        <v>51.999999999941792</v>
      </c>
      <c r="M6857" t="str">
        <f t="shared" si="429"/>
        <v>Yes</v>
      </c>
      <c r="N6857" t="str">
        <f t="shared" si="430"/>
        <v>Mar</v>
      </c>
      <c r="O6857" s="2">
        <f t="shared" si="431"/>
        <v>2.1666666666642413</v>
      </c>
      <c r="P6857" t="str">
        <f>VLOOKUP(G6857,Agents!A:E,4,FALSE)</f>
        <v>Team4</v>
      </c>
      <c r="Q6857" t="str">
        <f>VLOOKUP(G6857,Agents!A:E,5,FALSE)</f>
        <v>Mid</v>
      </c>
      <c r="R6857" t="str">
        <f>VLOOKUP(G6857,Agents!A:E,2,FALSE)</f>
        <v>Morning</v>
      </c>
    </row>
    <row r="6858" spans="1:18" x14ac:dyDescent="0.35">
      <c r="A6858" t="s">
        <v>10670</v>
      </c>
      <c r="B6858" t="s">
        <v>8743</v>
      </c>
      <c r="C6858" t="s">
        <v>76</v>
      </c>
      <c r="D6858" t="s">
        <v>13</v>
      </c>
      <c r="E6858" s="1">
        <v>46032.146527777775</v>
      </c>
      <c r="F6858" s="1">
        <v>46032.479861111111</v>
      </c>
      <c r="G6858" t="s">
        <v>100</v>
      </c>
      <c r="H6858" t="s">
        <v>15</v>
      </c>
      <c r="I6858" t="s">
        <v>16</v>
      </c>
      <c r="J6858">
        <v>3</v>
      </c>
      <c r="K6858" t="str">
        <f>IF(tickets_dataset[[#This Row],[status]] = "Closed", "Yes","No")</f>
        <v>Yes</v>
      </c>
      <c r="L6858" s="2">
        <f t="shared" si="428"/>
        <v>8.0000000000582077</v>
      </c>
      <c r="M6858" t="str">
        <f t="shared" si="429"/>
        <v>No</v>
      </c>
      <c r="N6858" t="str">
        <f t="shared" si="430"/>
        <v>Jan</v>
      </c>
      <c r="O6858" s="2">
        <f t="shared" si="431"/>
        <v>0.33333333333575865</v>
      </c>
      <c r="P6858" t="str">
        <f>VLOOKUP(G6858,Agents!A:E,4,FALSE)</f>
        <v>Team4</v>
      </c>
      <c r="Q6858" t="str">
        <f>VLOOKUP(G6858,Agents!A:E,5,FALSE)</f>
        <v>Junior</v>
      </c>
      <c r="R6858" t="str">
        <f>VLOOKUP(G6858,Agents!A:E,2,FALSE)</f>
        <v>Evening</v>
      </c>
    </row>
    <row r="6859" spans="1:18" x14ac:dyDescent="0.35">
      <c r="A6859" t="s">
        <v>10671</v>
      </c>
      <c r="B6859" t="s">
        <v>10672</v>
      </c>
      <c r="C6859" t="s">
        <v>76</v>
      </c>
      <c r="D6859" t="s">
        <v>38</v>
      </c>
      <c r="E6859" s="1">
        <v>46087.320138888892</v>
      </c>
      <c r="F6859" s="1">
        <v>46089.195138888892</v>
      </c>
      <c r="G6859" t="s">
        <v>206</v>
      </c>
      <c r="H6859" t="s">
        <v>15</v>
      </c>
      <c r="I6859" t="s">
        <v>16</v>
      </c>
      <c r="J6859">
        <v>3</v>
      </c>
      <c r="K6859" t="str">
        <f>IF(tickets_dataset[[#This Row],[status]] = "Closed", "Yes","No")</f>
        <v>Yes</v>
      </c>
      <c r="L6859" s="2">
        <f t="shared" si="428"/>
        <v>45</v>
      </c>
      <c r="M6859" t="str">
        <f t="shared" si="429"/>
        <v>No</v>
      </c>
      <c r="N6859" t="str">
        <f t="shared" si="430"/>
        <v>Mar</v>
      </c>
      <c r="O6859" s="2">
        <f t="shared" si="431"/>
        <v>1.875</v>
      </c>
      <c r="P6859" t="str">
        <f>VLOOKUP(G6859,Agents!A:E,4,FALSE)</f>
        <v>Team5</v>
      </c>
      <c r="Q6859" t="str">
        <f>VLOOKUP(G6859,Agents!A:E,5,FALSE)</f>
        <v>Junior</v>
      </c>
      <c r="R6859" t="str">
        <f>VLOOKUP(G6859,Agents!A:E,2,FALSE)</f>
        <v>Evening</v>
      </c>
    </row>
    <row r="6860" spans="1:18" x14ac:dyDescent="0.35">
      <c r="A6860" t="s">
        <v>10673</v>
      </c>
      <c r="B6860" t="s">
        <v>3370</v>
      </c>
      <c r="C6860" t="s">
        <v>22</v>
      </c>
      <c r="D6860" t="s">
        <v>38</v>
      </c>
      <c r="E6860" s="1">
        <v>46095.128472222219</v>
      </c>
      <c r="F6860" s="1">
        <v>46097.711805555555</v>
      </c>
      <c r="G6860" t="s">
        <v>159</v>
      </c>
      <c r="H6860" t="s">
        <v>15</v>
      </c>
      <c r="I6860" t="s">
        <v>16</v>
      </c>
      <c r="J6860">
        <v>5</v>
      </c>
      <c r="K6860" t="str">
        <f>IF(tickets_dataset[[#This Row],[status]] = "Closed", "Yes","No")</f>
        <v>Yes</v>
      </c>
      <c r="L6860" s="2">
        <f t="shared" si="428"/>
        <v>62.000000000058208</v>
      </c>
      <c r="M6860" t="str">
        <f t="shared" si="429"/>
        <v>Yes</v>
      </c>
      <c r="N6860" t="str">
        <f t="shared" si="430"/>
        <v>Mar</v>
      </c>
      <c r="O6860" s="2">
        <f t="shared" si="431"/>
        <v>2.5833333333357587</v>
      </c>
      <c r="P6860" t="str">
        <f>VLOOKUP(G6860,Agents!A:E,4,FALSE)</f>
        <v>Team4</v>
      </c>
      <c r="Q6860" t="str">
        <f>VLOOKUP(G6860,Agents!A:E,5,FALSE)</f>
        <v>Mid</v>
      </c>
      <c r="R6860" t="str">
        <f>VLOOKUP(G6860,Agents!A:E,2,FALSE)</f>
        <v>Night</v>
      </c>
    </row>
    <row r="6861" spans="1:18" x14ac:dyDescent="0.35">
      <c r="A6861" t="s">
        <v>10674</v>
      </c>
      <c r="B6861" t="s">
        <v>9354</v>
      </c>
      <c r="C6861" t="s">
        <v>76</v>
      </c>
      <c r="D6861" t="s">
        <v>26</v>
      </c>
      <c r="E6861" s="1">
        <v>46070.461111111108</v>
      </c>
      <c r="F6861" s="1">
        <v>46070.919444444444</v>
      </c>
      <c r="G6861" t="s">
        <v>164</v>
      </c>
      <c r="H6861" t="s">
        <v>15</v>
      </c>
      <c r="I6861" t="s">
        <v>16</v>
      </c>
      <c r="J6861">
        <v>5</v>
      </c>
      <c r="K6861" t="str">
        <f>IF(tickets_dataset[[#This Row],[status]] = "Closed", "Yes","No")</f>
        <v>Yes</v>
      </c>
      <c r="L6861" s="2">
        <f t="shared" si="428"/>
        <v>11.000000000058208</v>
      </c>
      <c r="M6861" t="str">
        <f t="shared" si="429"/>
        <v>No</v>
      </c>
      <c r="N6861" t="str">
        <f t="shared" si="430"/>
        <v>Feb</v>
      </c>
      <c r="O6861" s="2">
        <f t="shared" si="431"/>
        <v>0.45833333333575865</v>
      </c>
      <c r="P6861" t="str">
        <f>VLOOKUP(G6861,Agents!A:E,4,FALSE)</f>
        <v>Team4</v>
      </c>
      <c r="Q6861" t="str">
        <f>VLOOKUP(G6861,Agents!A:E,5,FALSE)</f>
        <v>Senior</v>
      </c>
      <c r="R6861" t="str">
        <f>VLOOKUP(G6861,Agents!A:E,2,FALSE)</f>
        <v>Evening</v>
      </c>
    </row>
    <row r="6862" spans="1:18" x14ac:dyDescent="0.35">
      <c r="A6862" t="s">
        <v>10675</v>
      </c>
      <c r="B6862" t="s">
        <v>8191</v>
      </c>
      <c r="C6862" t="s">
        <v>50</v>
      </c>
      <c r="D6862" t="s">
        <v>38</v>
      </c>
      <c r="E6862" s="1">
        <v>46082.612500000003</v>
      </c>
      <c r="F6862" s="1">
        <v>46083.945833333331</v>
      </c>
      <c r="G6862" t="s">
        <v>159</v>
      </c>
      <c r="H6862" t="s">
        <v>15</v>
      </c>
      <c r="I6862" t="s">
        <v>16</v>
      </c>
      <c r="J6862">
        <v>4</v>
      </c>
      <c r="K6862" t="str">
        <f>IF(tickets_dataset[[#This Row],[status]] = "Closed", "Yes","No")</f>
        <v>Yes</v>
      </c>
      <c r="L6862" s="2">
        <f t="shared" si="428"/>
        <v>31.999999999883585</v>
      </c>
      <c r="M6862" t="str">
        <f t="shared" si="429"/>
        <v>No</v>
      </c>
      <c r="N6862" t="str">
        <f t="shared" si="430"/>
        <v>Mar</v>
      </c>
      <c r="O6862" s="2">
        <f t="shared" si="431"/>
        <v>1.3333333333284827</v>
      </c>
      <c r="P6862" t="str">
        <f>VLOOKUP(G6862,Agents!A:E,4,FALSE)</f>
        <v>Team4</v>
      </c>
      <c r="Q6862" t="str">
        <f>VLOOKUP(G6862,Agents!A:E,5,FALSE)</f>
        <v>Mid</v>
      </c>
      <c r="R6862" t="str">
        <f>VLOOKUP(G6862,Agents!A:E,2,FALSE)</f>
        <v>Night</v>
      </c>
    </row>
    <row r="6863" spans="1:18" x14ac:dyDescent="0.35">
      <c r="A6863" t="s">
        <v>10676</v>
      </c>
      <c r="B6863" t="s">
        <v>1216</v>
      </c>
      <c r="C6863" t="s">
        <v>50</v>
      </c>
      <c r="D6863" t="s">
        <v>38</v>
      </c>
      <c r="E6863" s="1">
        <v>46100.634722222225</v>
      </c>
      <c r="F6863" s="1">
        <v>46104.009722222225</v>
      </c>
      <c r="G6863" t="s">
        <v>14</v>
      </c>
      <c r="H6863" t="s">
        <v>15</v>
      </c>
      <c r="I6863" t="s">
        <v>16</v>
      </c>
      <c r="J6863">
        <v>5</v>
      </c>
      <c r="K6863" t="str">
        <f>IF(tickets_dataset[[#This Row],[status]] = "Closed", "Yes","No")</f>
        <v>Yes</v>
      </c>
      <c r="L6863" s="2">
        <f t="shared" si="428"/>
        <v>81</v>
      </c>
      <c r="M6863" t="str">
        <f t="shared" si="429"/>
        <v>Yes</v>
      </c>
      <c r="N6863" t="str">
        <f t="shared" si="430"/>
        <v>Mar</v>
      </c>
      <c r="O6863" s="2">
        <f t="shared" si="431"/>
        <v>3.375</v>
      </c>
      <c r="P6863" t="str">
        <f>VLOOKUP(G6863,Agents!A:E,4,FALSE)</f>
        <v>Team1</v>
      </c>
      <c r="Q6863" t="str">
        <f>VLOOKUP(G6863,Agents!A:E,5,FALSE)</f>
        <v>Senior</v>
      </c>
      <c r="R6863" t="str">
        <f>VLOOKUP(G6863,Agents!A:E,2,FALSE)</f>
        <v>Morning</v>
      </c>
    </row>
    <row r="6864" spans="1:18" x14ac:dyDescent="0.35">
      <c r="A6864" t="s">
        <v>10677</v>
      </c>
      <c r="B6864" t="s">
        <v>3508</v>
      </c>
      <c r="C6864" t="s">
        <v>12</v>
      </c>
      <c r="D6864" t="s">
        <v>38</v>
      </c>
      <c r="E6864" s="1">
        <v>46052.861111111109</v>
      </c>
      <c r="F6864" s="1">
        <v>46055.652777777781</v>
      </c>
      <c r="G6864" t="s">
        <v>19</v>
      </c>
      <c r="H6864" t="s">
        <v>15</v>
      </c>
      <c r="I6864" t="s">
        <v>16</v>
      </c>
      <c r="J6864">
        <v>3</v>
      </c>
      <c r="K6864" t="str">
        <f>IF(tickets_dataset[[#This Row],[status]] = "Closed", "Yes","No")</f>
        <v>Yes</v>
      </c>
      <c r="L6864" s="2">
        <f t="shared" si="428"/>
        <v>67.000000000116415</v>
      </c>
      <c r="M6864" t="str">
        <f t="shared" si="429"/>
        <v>Yes</v>
      </c>
      <c r="N6864" t="str">
        <f t="shared" si="430"/>
        <v>Jan</v>
      </c>
      <c r="O6864" s="2">
        <f t="shared" si="431"/>
        <v>2.7916666666715173</v>
      </c>
      <c r="P6864" t="str">
        <f>VLOOKUP(G6864,Agents!A:E,4,FALSE)</f>
        <v>Team4</v>
      </c>
      <c r="Q6864" t="str">
        <f>VLOOKUP(G6864,Agents!A:E,5,FALSE)</f>
        <v>Senior</v>
      </c>
      <c r="R6864" t="str">
        <f>VLOOKUP(G6864,Agents!A:E,2,FALSE)</f>
        <v>Evening</v>
      </c>
    </row>
    <row r="6865" spans="1:18" x14ac:dyDescent="0.35">
      <c r="A6865" t="s">
        <v>10678</v>
      </c>
      <c r="B6865" t="s">
        <v>5044</v>
      </c>
      <c r="C6865" t="s">
        <v>22</v>
      </c>
      <c r="D6865" t="s">
        <v>38</v>
      </c>
      <c r="E6865" s="1">
        <v>46082.270138888889</v>
      </c>
      <c r="F6865" s="1">
        <v>46086.020138888889</v>
      </c>
      <c r="G6865" t="s">
        <v>211</v>
      </c>
      <c r="H6865" t="s">
        <v>15</v>
      </c>
      <c r="I6865" t="s">
        <v>16</v>
      </c>
      <c r="J6865">
        <v>3</v>
      </c>
      <c r="K6865" t="str">
        <f>IF(tickets_dataset[[#This Row],[status]] = "Closed", "Yes","No")</f>
        <v>Yes</v>
      </c>
      <c r="L6865" s="2">
        <f t="shared" si="428"/>
        <v>90</v>
      </c>
      <c r="M6865" t="str">
        <f t="shared" si="429"/>
        <v>Yes</v>
      </c>
      <c r="N6865" t="str">
        <f t="shared" si="430"/>
        <v>Mar</v>
      </c>
      <c r="O6865" s="2">
        <f t="shared" si="431"/>
        <v>3.75</v>
      </c>
      <c r="P6865" t="str">
        <f>VLOOKUP(G6865,Agents!A:E,4,FALSE)</f>
        <v>Team5</v>
      </c>
      <c r="Q6865" t="str">
        <f>VLOOKUP(G6865,Agents!A:E,5,FALSE)</f>
        <v>Senior</v>
      </c>
      <c r="R6865" t="str">
        <f>VLOOKUP(G6865,Agents!A:E,2,FALSE)</f>
        <v>Evening</v>
      </c>
    </row>
    <row r="6866" spans="1:18" x14ac:dyDescent="0.35">
      <c r="A6866" t="s">
        <v>10679</v>
      </c>
      <c r="B6866" t="s">
        <v>1387</v>
      </c>
      <c r="C6866" t="s">
        <v>34</v>
      </c>
      <c r="D6866" t="s">
        <v>38</v>
      </c>
      <c r="E6866" s="1">
        <v>46037.17083333333</v>
      </c>
      <c r="F6866" s="1">
        <v>46039.379166666666</v>
      </c>
      <c r="G6866" t="s">
        <v>159</v>
      </c>
      <c r="H6866" t="s">
        <v>15</v>
      </c>
      <c r="I6866" t="s">
        <v>16</v>
      </c>
      <c r="J6866">
        <v>4</v>
      </c>
      <c r="K6866" t="str">
        <f>IF(tickets_dataset[[#This Row],[status]] = "Closed", "Yes","No")</f>
        <v>Yes</v>
      </c>
      <c r="L6866" s="2">
        <f t="shared" si="428"/>
        <v>53.000000000058208</v>
      </c>
      <c r="M6866" t="str">
        <f t="shared" si="429"/>
        <v>Yes</v>
      </c>
      <c r="N6866" t="str">
        <f t="shared" si="430"/>
        <v>Jan</v>
      </c>
      <c r="O6866" s="2">
        <f t="shared" si="431"/>
        <v>2.2083333333357587</v>
      </c>
      <c r="P6866" t="str">
        <f>VLOOKUP(G6866,Agents!A:E,4,FALSE)</f>
        <v>Team4</v>
      </c>
      <c r="Q6866" t="str">
        <f>VLOOKUP(G6866,Agents!A:E,5,FALSE)</f>
        <v>Mid</v>
      </c>
      <c r="R6866" t="str">
        <f>VLOOKUP(G6866,Agents!A:E,2,FALSE)</f>
        <v>Night</v>
      </c>
    </row>
    <row r="6867" spans="1:18" x14ac:dyDescent="0.35">
      <c r="A6867" t="s">
        <v>10680</v>
      </c>
      <c r="B6867" t="s">
        <v>10681</v>
      </c>
      <c r="C6867" t="s">
        <v>50</v>
      </c>
      <c r="D6867" t="s">
        <v>26</v>
      </c>
      <c r="E6867" s="1">
        <v>46097.263888888891</v>
      </c>
      <c r="F6867" s="1">
        <v>46098.263888888891</v>
      </c>
      <c r="G6867" t="s">
        <v>140</v>
      </c>
      <c r="H6867" t="s">
        <v>15</v>
      </c>
      <c r="I6867" t="s">
        <v>16</v>
      </c>
      <c r="J6867">
        <v>4</v>
      </c>
      <c r="K6867" t="str">
        <f>IF(tickets_dataset[[#This Row],[status]] = "Closed", "Yes","No")</f>
        <v>Yes</v>
      </c>
      <c r="L6867" s="2">
        <f t="shared" si="428"/>
        <v>24</v>
      </c>
      <c r="M6867" t="str">
        <f t="shared" si="429"/>
        <v>No</v>
      </c>
      <c r="N6867" t="str">
        <f t="shared" si="430"/>
        <v>Mar</v>
      </c>
      <c r="O6867" s="2">
        <f t="shared" si="431"/>
        <v>1</v>
      </c>
      <c r="P6867" t="str">
        <f>VLOOKUP(G6867,Agents!A:E,4,FALSE)</f>
        <v>Team1</v>
      </c>
      <c r="Q6867" t="str">
        <f>VLOOKUP(G6867,Agents!A:E,5,FALSE)</f>
        <v>Junior</v>
      </c>
      <c r="R6867" t="str">
        <f>VLOOKUP(G6867,Agents!A:E,2,FALSE)</f>
        <v>Morning</v>
      </c>
    </row>
    <row r="6868" spans="1:18" x14ac:dyDescent="0.35">
      <c r="A6868" t="s">
        <v>10682</v>
      </c>
      <c r="B6868" t="s">
        <v>10683</v>
      </c>
      <c r="C6868" t="s">
        <v>76</v>
      </c>
      <c r="D6868" t="s">
        <v>13</v>
      </c>
      <c r="E6868" s="1">
        <v>46097.486805555556</v>
      </c>
      <c r="F6868" s="1">
        <v>46098.15347222222</v>
      </c>
      <c r="G6868" t="s">
        <v>206</v>
      </c>
      <c r="H6868" t="s">
        <v>15</v>
      </c>
      <c r="I6868" t="s">
        <v>68</v>
      </c>
      <c r="J6868">
        <v>2</v>
      </c>
      <c r="K6868" t="str">
        <f>IF(tickets_dataset[[#This Row],[status]] = "Closed", "Yes","No")</f>
        <v>Yes</v>
      </c>
      <c r="L6868" s="2">
        <f t="shared" si="428"/>
        <v>15.999999999941792</v>
      </c>
      <c r="M6868" t="str">
        <f t="shared" si="429"/>
        <v>No</v>
      </c>
      <c r="N6868" t="str">
        <f t="shared" si="430"/>
        <v>Mar</v>
      </c>
      <c r="O6868" s="2">
        <f t="shared" si="431"/>
        <v>0.66666666666424135</v>
      </c>
      <c r="P6868" t="str">
        <f>VLOOKUP(G6868,Agents!A:E,4,FALSE)</f>
        <v>Team5</v>
      </c>
      <c r="Q6868" t="str">
        <f>VLOOKUP(G6868,Agents!A:E,5,FALSE)</f>
        <v>Junior</v>
      </c>
      <c r="R6868" t="str">
        <f>VLOOKUP(G6868,Agents!A:E,2,FALSE)</f>
        <v>Evening</v>
      </c>
    </row>
    <row r="6869" spans="1:18" x14ac:dyDescent="0.35">
      <c r="A6869" t="s">
        <v>10684</v>
      </c>
      <c r="B6869" t="s">
        <v>4974</v>
      </c>
      <c r="C6869" t="s">
        <v>76</v>
      </c>
      <c r="D6869" t="s">
        <v>26</v>
      </c>
      <c r="E6869" s="1">
        <v>46027.164583333331</v>
      </c>
      <c r="F6869" s="1">
        <v>46029.831250000003</v>
      </c>
      <c r="G6869" t="s">
        <v>211</v>
      </c>
      <c r="H6869" t="s">
        <v>15</v>
      </c>
      <c r="I6869" t="s">
        <v>16</v>
      </c>
      <c r="J6869">
        <v>5</v>
      </c>
      <c r="K6869" t="str">
        <f>IF(tickets_dataset[[#This Row],[status]] = "Closed", "Yes","No")</f>
        <v>Yes</v>
      </c>
      <c r="L6869" s="2">
        <f t="shared" si="428"/>
        <v>64.000000000116415</v>
      </c>
      <c r="M6869" t="str">
        <f t="shared" si="429"/>
        <v>Yes</v>
      </c>
      <c r="N6869" t="str">
        <f t="shared" si="430"/>
        <v>Jan</v>
      </c>
      <c r="O6869" s="2">
        <f t="shared" si="431"/>
        <v>2.6666666666715173</v>
      </c>
      <c r="P6869" t="str">
        <f>VLOOKUP(G6869,Agents!A:E,4,FALSE)</f>
        <v>Team5</v>
      </c>
      <c r="Q6869" t="str">
        <f>VLOOKUP(G6869,Agents!A:E,5,FALSE)</f>
        <v>Senior</v>
      </c>
      <c r="R6869" t="str">
        <f>VLOOKUP(G6869,Agents!A:E,2,FALSE)</f>
        <v>Evening</v>
      </c>
    </row>
    <row r="6870" spans="1:18" x14ac:dyDescent="0.35">
      <c r="A6870" t="s">
        <v>10685</v>
      </c>
      <c r="B6870" t="s">
        <v>10686</v>
      </c>
      <c r="C6870" t="s">
        <v>76</v>
      </c>
      <c r="D6870" t="s">
        <v>26</v>
      </c>
      <c r="E6870" s="1">
        <v>46043.365972222222</v>
      </c>
      <c r="F6870" s="1">
        <v>46045.907638888886</v>
      </c>
      <c r="G6870" t="s">
        <v>119</v>
      </c>
      <c r="H6870" t="s">
        <v>15</v>
      </c>
      <c r="I6870" t="s">
        <v>16</v>
      </c>
      <c r="J6870">
        <v>4</v>
      </c>
      <c r="K6870" t="str">
        <f>IF(tickets_dataset[[#This Row],[status]] = "Closed", "Yes","No")</f>
        <v>Yes</v>
      </c>
      <c r="L6870" s="2">
        <f t="shared" si="428"/>
        <v>60.999999999941792</v>
      </c>
      <c r="M6870" t="str">
        <f t="shared" si="429"/>
        <v>Yes</v>
      </c>
      <c r="N6870" t="str">
        <f t="shared" si="430"/>
        <v>Jan</v>
      </c>
      <c r="O6870" s="2">
        <f t="shared" si="431"/>
        <v>2.5416666666642413</v>
      </c>
      <c r="P6870" t="str">
        <f>VLOOKUP(G6870,Agents!A:E,4,FALSE)</f>
        <v>Team1</v>
      </c>
      <c r="Q6870" t="str">
        <f>VLOOKUP(G6870,Agents!A:E,5,FALSE)</f>
        <v>Junior</v>
      </c>
      <c r="R6870" t="str">
        <f>VLOOKUP(G6870,Agents!A:E,2,FALSE)</f>
        <v>Morning</v>
      </c>
    </row>
    <row r="6871" spans="1:18" x14ac:dyDescent="0.35">
      <c r="A6871" t="s">
        <v>10687</v>
      </c>
      <c r="B6871" t="s">
        <v>645</v>
      </c>
      <c r="C6871" t="s">
        <v>50</v>
      </c>
      <c r="D6871" t="s">
        <v>26</v>
      </c>
      <c r="E6871" s="1">
        <v>46101.854861111111</v>
      </c>
      <c r="F6871" s="1">
        <v>46104.146527777775</v>
      </c>
      <c r="G6871" t="s">
        <v>216</v>
      </c>
      <c r="H6871" t="s">
        <v>28</v>
      </c>
      <c r="I6871" t="s">
        <v>16</v>
      </c>
      <c r="J6871">
        <v>4</v>
      </c>
      <c r="K6871" t="str">
        <f>IF(tickets_dataset[[#This Row],[status]] = "Closed", "Yes","No")</f>
        <v>No</v>
      </c>
      <c r="L6871" s="2">
        <f t="shared" si="428"/>
        <v>54.999999999941792</v>
      </c>
      <c r="M6871" t="str">
        <f t="shared" si="429"/>
        <v>Yes</v>
      </c>
      <c r="N6871" t="str">
        <f t="shared" si="430"/>
        <v>Mar</v>
      </c>
      <c r="O6871" s="2">
        <f t="shared" si="431"/>
        <v>2.2916666666642413</v>
      </c>
      <c r="P6871" t="str">
        <f>VLOOKUP(G6871,Agents!A:E,4,FALSE)</f>
        <v>Team5</v>
      </c>
      <c r="Q6871" t="str">
        <f>VLOOKUP(G6871,Agents!A:E,5,FALSE)</f>
        <v>Junior</v>
      </c>
      <c r="R6871" t="str">
        <f>VLOOKUP(G6871,Agents!A:E,2,FALSE)</f>
        <v>Evening</v>
      </c>
    </row>
    <row r="6872" spans="1:18" x14ac:dyDescent="0.35">
      <c r="A6872" t="s">
        <v>10688</v>
      </c>
      <c r="B6872" t="s">
        <v>5713</v>
      </c>
      <c r="C6872" t="s">
        <v>50</v>
      </c>
      <c r="D6872" t="s">
        <v>26</v>
      </c>
      <c r="E6872" s="1">
        <v>46058.854166666664</v>
      </c>
      <c r="F6872" s="1">
        <v>46059.104166666664</v>
      </c>
      <c r="G6872" t="s">
        <v>239</v>
      </c>
      <c r="H6872" t="s">
        <v>15</v>
      </c>
      <c r="I6872" t="s">
        <v>16</v>
      </c>
      <c r="J6872">
        <v>3</v>
      </c>
      <c r="K6872" t="str">
        <f>IF(tickets_dataset[[#This Row],[status]] = "Closed", "Yes","No")</f>
        <v>Yes</v>
      </c>
      <c r="L6872" s="2">
        <f t="shared" si="428"/>
        <v>6</v>
      </c>
      <c r="M6872" t="str">
        <f t="shared" si="429"/>
        <v>No</v>
      </c>
      <c r="N6872" t="str">
        <f t="shared" si="430"/>
        <v>Feb</v>
      </c>
      <c r="O6872" s="2">
        <f t="shared" si="431"/>
        <v>0.25</v>
      </c>
      <c r="P6872" t="str">
        <f>VLOOKUP(G6872,Agents!A:E,4,FALSE)</f>
        <v>Team1</v>
      </c>
      <c r="Q6872" t="str">
        <f>VLOOKUP(G6872,Agents!A:E,5,FALSE)</f>
        <v>Senior</v>
      </c>
      <c r="R6872" t="str">
        <f>VLOOKUP(G6872,Agents!A:E,2,FALSE)</f>
        <v>Evening</v>
      </c>
    </row>
    <row r="6873" spans="1:18" x14ac:dyDescent="0.35">
      <c r="A6873" t="s">
        <v>10689</v>
      </c>
      <c r="B6873" t="s">
        <v>1618</v>
      </c>
      <c r="C6873" t="s">
        <v>12</v>
      </c>
      <c r="D6873" t="s">
        <v>38</v>
      </c>
      <c r="E6873" s="1">
        <v>46051.695833333331</v>
      </c>
      <c r="F6873" s="1">
        <v>46052.237500000003</v>
      </c>
      <c r="G6873" t="s">
        <v>239</v>
      </c>
      <c r="H6873" t="s">
        <v>15</v>
      </c>
      <c r="I6873" t="s">
        <v>16</v>
      </c>
      <c r="J6873">
        <v>4</v>
      </c>
      <c r="K6873" t="str">
        <f>IF(tickets_dataset[[#This Row],[status]] = "Closed", "Yes","No")</f>
        <v>Yes</v>
      </c>
      <c r="L6873" s="2">
        <f t="shared" si="428"/>
        <v>13.000000000116415</v>
      </c>
      <c r="M6873" t="str">
        <f t="shared" si="429"/>
        <v>No</v>
      </c>
      <c r="N6873" t="str">
        <f t="shared" si="430"/>
        <v>Jan</v>
      </c>
      <c r="O6873" s="2">
        <f t="shared" si="431"/>
        <v>0.54166666667151731</v>
      </c>
      <c r="P6873" t="str">
        <f>VLOOKUP(G6873,Agents!A:E,4,FALSE)</f>
        <v>Team1</v>
      </c>
      <c r="Q6873" t="str">
        <f>VLOOKUP(G6873,Agents!A:E,5,FALSE)</f>
        <v>Senior</v>
      </c>
      <c r="R6873" t="str">
        <f>VLOOKUP(G6873,Agents!A:E,2,FALSE)</f>
        <v>Evening</v>
      </c>
    </row>
    <row r="6874" spans="1:18" x14ac:dyDescent="0.35">
      <c r="A6874" t="s">
        <v>10690</v>
      </c>
      <c r="B6874" t="s">
        <v>6042</v>
      </c>
      <c r="C6874" t="s">
        <v>12</v>
      </c>
      <c r="D6874" t="s">
        <v>38</v>
      </c>
      <c r="E6874" s="1">
        <v>46031.081250000003</v>
      </c>
      <c r="F6874" s="1">
        <v>46033.456250000003</v>
      </c>
      <c r="G6874" t="s">
        <v>149</v>
      </c>
      <c r="H6874" t="s">
        <v>15</v>
      </c>
      <c r="I6874" t="s">
        <v>16</v>
      </c>
      <c r="J6874">
        <v>5</v>
      </c>
      <c r="K6874" t="str">
        <f>IF(tickets_dataset[[#This Row],[status]] = "Closed", "Yes","No")</f>
        <v>Yes</v>
      </c>
      <c r="L6874" s="2">
        <f t="shared" si="428"/>
        <v>57</v>
      </c>
      <c r="M6874" t="str">
        <f t="shared" si="429"/>
        <v>Yes</v>
      </c>
      <c r="N6874" t="str">
        <f t="shared" si="430"/>
        <v>Jan</v>
      </c>
      <c r="O6874" s="2">
        <f t="shared" si="431"/>
        <v>2.375</v>
      </c>
      <c r="P6874" t="str">
        <f>VLOOKUP(G6874,Agents!A:E,4,FALSE)</f>
        <v>Team3</v>
      </c>
      <c r="Q6874" t="str">
        <f>VLOOKUP(G6874,Agents!A:E,5,FALSE)</f>
        <v>Mid</v>
      </c>
      <c r="R6874" t="str">
        <f>VLOOKUP(G6874,Agents!A:E,2,FALSE)</f>
        <v>Night</v>
      </c>
    </row>
    <row r="6875" spans="1:18" x14ac:dyDescent="0.35">
      <c r="A6875" t="s">
        <v>10691</v>
      </c>
      <c r="B6875" t="s">
        <v>4190</v>
      </c>
      <c r="C6875" t="s">
        <v>76</v>
      </c>
      <c r="D6875" t="s">
        <v>13</v>
      </c>
      <c r="E6875" s="1">
        <v>46109.145833333336</v>
      </c>
      <c r="F6875" s="1">
        <v>46110.6875</v>
      </c>
      <c r="G6875" t="s">
        <v>216</v>
      </c>
      <c r="H6875" t="s">
        <v>28</v>
      </c>
      <c r="I6875" t="s">
        <v>16</v>
      </c>
      <c r="J6875">
        <v>2</v>
      </c>
      <c r="K6875" t="str">
        <f>IF(tickets_dataset[[#This Row],[status]] = "Closed", "Yes","No")</f>
        <v>No</v>
      </c>
      <c r="L6875" s="2">
        <f t="shared" si="428"/>
        <v>36.999999999941792</v>
      </c>
      <c r="M6875" t="str">
        <f t="shared" si="429"/>
        <v>No</v>
      </c>
      <c r="N6875" t="str">
        <f t="shared" si="430"/>
        <v>Mar</v>
      </c>
      <c r="O6875" s="2">
        <f t="shared" si="431"/>
        <v>1.5416666666642413</v>
      </c>
      <c r="P6875" t="str">
        <f>VLOOKUP(G6875,Agents!A:E,4,FALSE)</f>
        <v>Team5</v>
      </c>
      <c r="Q6875" t="str">
        <f>VLOOKUP(G6875,Agents!A:E,5,FALSE)</f>
        <v>Junior</v>
      </c>
      <c r="R6875" t="str">
        <f>VLOOKUP(G6875,Agents!A:E,2,FALSE)</f>
        <v>Evening</v>
      </c>
    </row>
    <row r="6876" spans="1:18" x14ac:dyDescent="0.35">
      <c r="A6876" t="s">
        <v>10692</v>
      </c>
      <c r="B6876" t="s">
        <v>3242</v>
      </c>
      <c r="C6876" t="s">
        <v>50</v>
      </c>
      <c r="D6876" t="s">
        <v>13</v>
      </c>
      <c r="E6876" s="1">
        <v>46023.765277777777</v>
      </c>
      <c r="F6876" s="1">
        <v>46025.556944444441</v>
      </c>
      <c r="G6876" t="s">
        <v>211</v>
      </c>
      <c r="H6876" t="s">
        <v>15</v>
      </c>
      <c r="I6876" t="s">
        <v>16</v>
      </c>
      <c r="J6876">
        <v>4</v>
      </c>
      <c r="K6876" t="str">
        <f>IF(tickets_dataset[[#This Row],[status]] = "Closed", "Yes","No")</f>
        <v>Yes</v>
      </c>
      <c r="L6876" s="2">
        <f t="shared" si="428"/>
        <v>42.999999999941792</v>
      </c>
      <c r="M6876" t="str">
        <f t="shared" si="429"/>
        <v>No</v>
      </c>
      <c r="N6876" t="str">
        <f t="shared" si="430"/>
        <v>Jan</v>
      </c>
      <c r="O6876" s="2">
        <f t="shared" si="431"/>
        <v>1.7916666666642413</v>
      </c>
      <c r="P6876" t="str">
        <f>VLOOKUP(G6876,Agents!A:E,4,FALSE)</f>
        <v>Team5</v>
      </c>
      <c r="Q6876" t="str">
        <f>VLOOKUP(G6876,Agents!A:E,5,FALSE)</f>
        <v>Senior</v>
      </c>
      <c r="R6876" t="str">
        <f>VLOOKUP(G6876,Agents!A:E,2,FALSE)</f>
        <v>Evening</v>
      </c>
    </row>
    <row r="6877" spans="1:18" x14ac:dyDescent="0.35">
      <c r="A6877" t="s">
        <v>10693</v>
      </c>
      <c r="B6877" t="s">
        <v>10508</v>
      </c>
      <c r="C6877" t="s">
        <v>76</v>
      </c>
      <c r="D6877" t="s">
        <v>26</v>
      </c>
      <c r="E6877" s="1">
        <v>46024.236805555556</v>
      </c>
      <c r="F6877" s="1">
        <v>46025.27847222222</v>
      </c>
      <c r="G6877" t="s">
        <v>27</v>
      </c>
      <c r="H6877" t="s">
        <v>15</v>
      </c>
      <c r="I6877" t="s">
        <v>68</v>
      </c>
      <c r="J6877">
        <v>4</v>
      </c>
      <c r="K6877" t="str">
        <f>IF(tickets_dataset[[#This Row],[status]] = "Closed", "Yes","No")</f>
        <v>Yes</v>
      </c>
      <c r="L6877" s="2">
        <f t="shared" si="428"/>
        <v>24.999999999941792</v>
      </c>
      <c r="M6877" t="str">
        <f t="shared" si="429"/>
        <v>No</v>
      </c>
      <c r="N6877" t="str">
        <f t="shared" si="430"/>
        <v>Jan</v>
      </c>
      <c r="O6877" s="2">
        <f t="shared" si="431"/>
        <v>1.0416666666642413</v>
      </c>
      <c r="P6877" t="str">
        <f>VLOOKUP(G6877,Agents!A:E,4,FALSE)</f>
        <v>Team5</v>
      </c>
      <c r="Q6877" t="str">
        <f>VLOOKUP(G6877,Agents!A:E,5,FALSE)</f>
        <v>Senior</v>
      </c>
      <c r="R6877" t="str">
        <f>VLOOKUP(G6877,Agents!A:E,2,FALSE)</f>
        <v>Morning</v>
      </c>
    </row>
    <row r="6878" spans="1:18" x14ac:dyDescent="0.35">
      <c r="A6878" t="s">
        <v>10694</v>
      </c>
      <c r="B6878" t="s">
        <v>7055</v>
      </c>
      <c r="C6878" t="s">
        <v>76</v>
      </c>
      <c r="D6878" t="s">
        <v>13</v>
      </c>
      <c r="E6878" s="1">
        <v>46107.115972222222</v>
      </c>
      <c r="F6878" s="1">
        <v>46107.532638888886</v>
      </c>
      <c r="G6878" t="s">
        <v>53</v>
      </c>
      <c r="H6878" t="s">
        <v>28</v>
      </c>
      <c r="I6878" t="s">
        <v>16</v>
      </c>
      <c r="J6878">
        <v>5</v>
      </c>
      <c r="K6878" t="str">
        <f>IF(tickets_dataset[[#This Row],[status]] = "Closed", "Yes","No")</f>
        <v>No</v>
      </c>
      <c r="L6878" s="2">
        <f t="shared" si="428"/>
        <v>9.9999999999417923</v>
      </c>
      <c r="M6878" t="str">
        <f t="shared" si="429"/>
        <v>No</v>
      </c>
      <c r="N6878" t="str">
        <f t="shared" si="430"/>
        <v>Mar</v>
      </c>
      <c r="O6878" s="2">
        <f t="shared" si="431"/>
        <v>0.41666666666424135</v>
      </c>
      <c r="P6878" t="str">
        <f>VLOOKUP(G6878,Agents!A:E,4,FALSE)</f>
        <v>Team1</v>
      </c>
      <c r="Q6878" t="str">
        <f>VLOOKUP(G6878,Agents!A:E,5,FALSE)</f>
        <v>Junior</v>
      </c>
      <c r="R6878" t="str">
        <f>VLOOKUP(G6878,Agents!A:E,2,FALSE)</f>
        <v>Night</v>
      </c>
    </row>
    <row r="6879" spans="1:18" x14ac:dyDescent="0.35">
      <c r="A6879" t="s">
        <v>10695</v>
      </c>
      <c r="B6879" t="s">
        <v>2507</v>
      </c>
      <c r="C6879" t="s">
        <v>22</v>
      </c>
      <c r="D6879" t="s">
        <v>38</v>
      </c>
      <c r="E6879" s="1">
        <v>46085.163194444445</v>
      </c>
      <c r="F6879" s="1">
        <v>46086.204861111109</v>
      </c>
      <c r="G6879" t="s">
        <v>149</v>
      </c>
      <c r="H6879" t="s">
        <v>132</v>
      </c>
      <c r="I6879" t="s">
        <v>16</v>
      </c>
      <c r="J6879">
        <v>3</v>
      </c>
      <c r="K6879" t="str">
        <f>IF(tickets_dataset[[#This Row],[status]] = "Closed", "Yes","No")</f>
        <v>No</v>
      </c>
      <c r="L6879" s="2">
        <f t="shared" si="428"/>
        <v>24.999999999941792</v>
      </c>
      <c r="M6879" t="str">
        <f t="shared" si="429"/>
        <v>No</v>
      </c>
      <c r="N6879" t="str">
        <f t="shared" si="430"/>
        <v>Mar</v>
      </c>
      <c r="O6879" s="2">
        <f t="shared" si="431"/>
        <v>1.0416666666642413</v>
      </c>
      <c r="P6879" t="str">
        <f>VLOOKUP(G6879,Agents!A:E,4,FALSE)</f>
        <v>Team3</v>
      </c>
      <c r="Q6879" t="str">
        <f>VLOOKUP(G6879,Agents!A:E,5,FALSE)</f>
        <v>Mid</v>
      </c>
      <c r="R6879" t="str">
        <f>VLOOKUP(G6879,Agents!A:E,2,FALSE)</f>
        <v>Night</v>
      </c>
    </row>
    <row r="6880" spans="1:18" x14ac:dyDescent="0.35">
      <c r="A6880" t="s">
        <v>10696</v>
      </c>
      <c r="B6880" t="s">
        <v>5015</v>
      </c>
      <c r="C6880" t="s">
        <v>12</v>
      </c>
      <c r="D6880" t="s">
        <v>38</v>
      </c>
      <c r="E6880" s="1">
        <v>46090.115277777775</v>
      </c>
      <c r="F6880" s="1">
        <v>46093.031944444447</v>
      </c>
      <c r="G6880" t="s">
        <v>45</v>
      </c>
      <c r="H6880" t="s">
        <v>28</v>
      </c>
      <c r="I6880" t="s">
        <v>16</v>
      </c>
      <c r="J6880">
        <v>3</v>
      </c>
      <c r="K6880" t="str">
        <f>IF(tickets_dataset[[#This Row],[status]] = "Closed", "Yes","No")</f>
        <v>No</v>
      </c>
      <c r="L6880" s="2">
        <f t="shared" si="428"/>
        <v>70.000000000116415</v>
      </c>
      <c r="M6880" t="str">
        <f t="shared" si="429"/>
        <v>Yes</v>
      </c>
      <c r="N6880" t="str">
        <f t="shared" si="430"/>
        <v>Mar</v>
      </c>
      <c r="O6880" s="2">
        <f t="shared" si="431"/>
        <v>2.9166666666715173</v>
      </c>
      <c r="P6880" t="str">
        <f>VLOOKUP(G6880,Agents!A:E,4,FALSE)</f>
        <v>Team5</v>
      </c>
      <c r="Q6880" t="str">
        <f>VLOOKUP(G6880,Agents!A:E,5,FALSE)</f>
        <v>Senior</v>
      </c>
      <c r="R6880" t="str">
        <f>VLOOKUP(G6880,Agents!A:E,2,FALSE)</f>
        <v>Morning</v>
      </c>
    </row>
    <row r="6881" spans="1:18" x14ac:dyDescent="0.35">
      <c r="A6881" t="s">
        <v>10697</v>
      </c>
      <c r="B6881" t="s">
        <v>5888</v>
      </c>
      <c r="C6881" t="s">
        <v>76</v>
      </c>
      <c r="D6881" t="s">
        <v>38</v>
      </c>
      <c r="E6881" s="1">
        <v>46032.23333333333</v>
      </c>
      <c r="F6881" s="1">
        <v>46033.066666666666</v>
      </c>
      <c r="G6881" t="s">
        <v>80</v>
      </c>
      <c r="H6881" t="s">
        <v>15</v>
      </c>
      <c r="I6881" t="s">
        <v>16</v>
      </c>
      <c r="J6881">
        <v>5</v>
      </c>
      <c r="K6881" t="str">
        <f>IF(tickets_dataset[[#This Row],[status]] = "Closed", "Yes","No")</f>
        <v>Yes</v>
      </c>
      <c r="L6881" s="2">
        <f t="shared" si="428"/>
        <v>20.000000000058208</v>
      </c>
      <c r="M6881" t="str">
        <f t="shared" si="429"/>
        <v>No</v>
      </c>
      <c r="N6881" t="str">
        <f t="shared" si="430"/>
        <v>Jan</v>
      </c>
      <c r="O6881" s="2">
        <f t="shared" si="431"/>
        <v>0.83333333333575865</v>
      </c>
      <c r="P6881" t="str">
        <f>VLOOKUP(G6881,Agents!A:E,4,FALSE)</f>
        <v>Team3</v>
      </c>
      <c r="Q6881" t="str">
        <f>VLOOKUP(G6881,Agents!A:E,5,FALSE)</f>
        <v>Junior</v>
      </c>
      <c r="R6881" t="str">
        <f>VLOOKUP(G6881,Agents!A:E,2,FALSE)</f>
        <v>Evening</v>
      </c>
    </row>
    <row r="6882" spans="1:18" x14ac:dyDescent="0.35">
      <c r="A6882" t="s">
        <v>10698</v>
      </c>
      <c r="B6882" t="s">
        <v>2400</v>
      </c>
      <c r="C6882" t="s">
        <v>12</v>
      </c>
      <c r="D6882" t="s">
        <v>38</v>
      </c>
      <c r="E6882" s="1">
        <v>46103.925694444442</v>
      </c>
      <c r="F6882" s="1">
        <v>46106.967361111114</v>
      </c>
      <c r="G6882" t="s">
        <v>199</v>
      </c>
      <c r="H6882" t="s">
        <v>15</v>
      </c>
      <c r="I6882" t="s">
        <v>16</v>
      </c>
      <c r="J6882">
        <v>5</v>
      </c>
      <c r="K6882" t="str">
        <f>IF(tickets_dataset[[#This Row],[status]] = "Closed", "Yes","No")</f>
        <v>Yes</v>
      </c>
      <c r="L6882" s="2">
        <f t="shared" si="428"/>
        <v>73.000000000116415</v>
      </c>
      <c r="M6882" t="str">
        <f t="shared" si="429"/>
        <v>Yes</v>
      </c>
      <c r="N6882" t="str">
        <f t="shared" si="430"/>
        <v>Mar</v>
      </c>
      <c r="O6882" s="2">
        <f t="shared" si="431"/>
        <v>3.0416666666715173</v>
      </c>
      <c r="P6882" t="str">
        <f>VLOOKUP(G6882,Agents!A:E,4,FALSE)</f>
        <v>Team1</v>
      </c>
      <c r="Q6882" t="str">
        <f>VLOOKUP(G6882,Agents!A:E,5,FALSE)</f>
        <v>Junior</v>
      </c>
      <c r="R6882" t="str">
        <f>VLOOKUP(G6882,Agents!A:E,2,FALSE)</f>
        <v>Morning</v>
      </c>
    </row>
    <row r="6883" spans="1:18" x14ac:dyDescent="0.35">
      <c r="A6883" t="s">
        <v>10699</v>
      </c>
      <c r="B6883" t="s">
        <v>215</v>
      </c>
      <c r="C6883" t="s">
        <v>22</v>
      </c>
      <c r="D6883" t="s">
        <v>38</v>
      </c>
      <c r="E6883" s="1">
        <v>46054.413194444445</v>
      </c>
      <c r="F6883" s="1">
        <v>46057.288194444445</v>
      </c>
      <c r="G6883" t="s">
        <v>62</v>
      </c>
      <c r="H6883" t="s">
        <v>28</v>
      </c>
      <c r="I6883" t="s">
        <v>16</v>
      </c>
      <c r="J6883">
        <v>4</v>
      </c>
      <c r="K6883" t="str">
        <f>IF(tickets_dataset[[#This Row],[status]] = "Closed", "Yes","No")</f>
        <v>No</v>
      </c>
      <c r="L6883" s="2">
        <f t="shared" si="428"/>
        <v>69</v>
      </c>
      <c r="M6883" t="str">
        <f t="shared" si="429"/>
        <v>Yes</v>
      </c>
      <c r="N6883" t="str">
        <f t="shared" si="430"/>
        <v>Feb</v>
      </c>
      <c r="O6883" s="2">
        <f t="shared" si="431"/>
        <v>2.875</v>
      </c>
      <c r="P6883" t="str">
        <f>VLOOKUP(G6883,Agents!A:E,4,FALSE)</f>
        <v>Team1</v>
      </c>
      <c r="Q6883" t="str">
        <f>VLOOKUP(G6883,Agents!A:E,5,FALSE)</f>
        <v>Junior</v>
      </c>
      <c r="R6883" t="str">
        <f>VLOOKUP(G6883,Agents!A:E,2,FALSE)</f>
        <v>Morning</v>
      </c>
    </row>
    <row r="6884" spans="1:18" x14ac:dyDescent="0.35">
      <c r="A6884" t="s">
        <v>10700</v>
      </c>
      <c r="B6884" t="s">
        <v>1610</v>
      </c>
      <c r="C6884" t="s">
        <v>34</v>
      </c>
      <c r="D6884" t="s">
        <v>38</v>
      </c>
      <c r="E6884" s="1">
        <v>46027.442361111112</v>
      </c>
      <c r="F6884" s="1">
        <v>46030.400694444441</v>
      </c>
      <c r="G6884" t="s">
        <v>23</v>
      </c>
      <c r="H6884" t="s">
        <v>132</v>
      </c>
      <c r="I6884" t="s">
        <v>16</v>
      </c>
      <c r="J6884">
        <v>3</v>
      </c>
      <c r="K6884" t="str">
        <f>IF(tickets_dataset[[#This Row],[status]] = "Closed", "Yes","No")</f>
        <v>No</v>
      </c>
      <c r="L6884" s="2">
        <f t="shared" si="428"/>
        <v>70.999999999883585</v>
      </c>
      <c r="M6884" t="str">
        <f t="shared" si="429"/>
        <v>Yes</v>
      </c>
      <c r="N6884" t="str">
        <f t="shared" si="430"/>
        <v>Jan</v>
      </c>
      <c r="O6884" s="2">
        <f t="shared" si="431"/>
        <v>2.9583333333284827</v>
      </c>
      <c r="P6884" t="str">
        <f>VLOOKUP(G6884,Agents!A:E,4,FALSE)</f>
        <v>Team3</v>
      </c>
      <c r="Q6884" t="str">
        <f>VLOOKUP(G6884,Agents!A:E,5,FALSE)</f>
        <v>Senior</v>
      </c>
      <c r="R6884" t="str">
        <f>VLOOKUP(G6884,Agents!A:E,2,FALSE)</f>
        <v>Evening</v>
      </c>
    </row>
    <row r="6885" spans="1:18" x14ac:dyDescent="0.35">
      <c r="A6885" t="s">
        <v>10701</v>
      </c>
      <c r="B6885" t="s">
        <v>724</v>
      </c>
      <c r="C6885" t="s">
        <v>34</v>
      </c>
      <c r="D6885" t="s">
        <v>38</v>
      </c>
      <c r="E6885" s="1">
        <v>46067.668749999997</v>
      </c>
      <c r="F6885" s="1">
        <v>46070.752083333333</v>
      </c>
      <c r="G6885" t="s">
        <v>311</v>
      </c>
      <c r="H6885" t="s">
        <v>15</v>
      </c>
      <c r="I6885" t="s">
        <v>16</v>
      </c>
      <c r="J6885">
        <v>5</v>
      </c>
      <c r="K6885" t="str">
        <f>IF(tickets_dataset[[#This Row],[status]] = "Closed", "Yes","No")</f>
        <v>Yes</v>
      </c>
      <c r="L6885" s="2">
        <f t="shared" si="428"/>
        <v>74.000000000058208</v>
      </c>
      <c r="M6885" t="str">
        <f t="shared" si="429"/>
        <v>Yes</v>
      </c>
      <c r="N6885" t="str">
        <f t="shared" si="430"/>
        <v>Feb</v>
      </c>
      <c r="O6885" s="2">
        <f t="shared" si="431"/>
        <v>3.0833333333357587</v>
      </c>
      <c r="P6885" t="str">
        <f>VLOOKUP(G6885,Agents!A:E,4,FALSE)</f>
        <v>Team5</v>
      </c>
      <c r="Q6885" t="str">
        <f>VLOOKUP(G6885,Agents!A:E,5,FALSE)</f>
        <v>Senior</v>
      </c>
      <c r="R6885" t="str">
        <f>VLOOKUP(G6885,Agents!A:E,2,FALSE)</f>
        <v>Evening</v>
      </c>
    </row>
    <row r="6886" spans="1:18" x14ac:dyDescent="0.35">
      <c r="A6886" t="s">
        <v>10702</v>
      </c>
      <c r="B6886" t="s">
        <v>3636</v>
      </c>
      <c r="C6886" t="s">
        <v>76</v>
      </c>
      <c r="D6886" t="s">
        <v>13</v>
      </c>
      <c r="E6886" s="1">
        <v>46105.53125</v>
      </c>
      <c r="F6886" s="1">
        <v>46107.40625</v>
      </c>
      <c r="G6886" t="s">
        <v>344</v>
      </c>
      <c r="H6886" t="s">
        <v>15</v>
      </c>
      <c r="I6886" t="s">
        <v>68</v>
      </c>
      <c r="J6886">
        <v>3</v>
      </c>
      <c r="K6886" t="str">
        <f>IF(tickets_dataset[[#This Row],[status]] = "Closed", "Yes","No")</f>
        <v>Yes</v>
      </c>
      <c r="L6886" s="2">
        <f t="shared" si="428"/>
        <v>45</v>
      </c>
      <c r="M6886" t="str">
        <f t="shared" si="429"/>
        <v>No</v>
      </c>
      <c r="N6886" t="str">
        <f t="shared" si="430"/>
        <v>Mar</v>
      </c>
      <c r="O6886" s="2">
        <f t="shared" si="431"/>
        <v>1.875</v>
      </c>
      <c r="P6886" t="str">
        <f>VLOOKUP(G6886,Agents!A:E,4,FALSE)</f>
        <v>Team4</v>
      </c>
      <c r="Q6886" t="str">
        <f>VLOOKUP(G6886,Agents!A:E,5,FALSE)</f>
        <v>Senior</v>
      </c>
      <c r="R6886" t="str">
        <f>VLOOKUP(G6886,Agents!A:E,2,FALSE)</f>
        <v>Night</v>
      </c>
    </row>
    <row r="6887" spans="1:18" x14ac:dyDescent="0.35">
      <c r="A6887" t="s">
        <v>10703</v>
      </c>
      <c r="B6887" t="s">
        <v>2221</v>
      </c>
      <c r="C6887" t="s">
        <v>12</v>
      </c>
      <c r="D6887" t="s">
        <v>38</v>
      </c>
      <c r="E6887" s="1">
        <v>46092.406944444447</v>
      </c>
      <c r="F6887" s="1">
        <v>46093.865277777775</v>
      </c>
      <c r="G6887" t="s">
        <v>170</v>
      </c>
      <c r="H6887" t="s">
        <v>15</v>
      </c>
      <c r="I6887" t="s">
        <v>16</v>
      </c>
      <c r="J6887">
        <v>5</v>
      </c>
      <c r="K6887" t="str">
        <f>IF(tickets_dataset[[#This Row],[status]] = "Closed", "Yes","No")</f>
        <v>Yes</v>
      </c>
      <c r="L6887" s="2">
        <f t="shared" si="428"/>
        <v>34.999999999883585</v>
      </c>
      <c r="M6887" t="str">
        <f t="shared" si="429"/>
        <v>No</v>
      </c>
      <c r="N6887" t="str">
        <f t="shared" si="430"/>
        <v>Mar</v>
      </c>
      <c r="O6887" s="2">
        <f t="shared" si="431"/>
        <v>1.4583333333284827</v>
      </c>
      <c r="P6887" t="str">
        <f>VLOOKUP(G6887,Agents!A:E,4,FALSE)</f>
        <v>Team5</v>
      </c>
      <c r="Q6887" t="str">
        <f>VLOOKUP(G6887,Agents!A:E,5,FALSE)</f>
        <v>Junior</v>
      </c>
      <c r="R6887" t="str">
        <f>VLOOKUP(G6887,Agents!A:E,2,FALSE)</f>
        <v>Night</v>
      </c>
    </row>
    <row r="6888" spans="1:18" x14ac:dyDescent="0.35">
      <c r="A6888" t="s">
        <v>10704</v>
      </c>
      <c r="B6888" t="s">
        <v>4929</v>
      </c>
      <c r="C6888" t="s">
        <v>34</v>
      </c>
      <c r="D6888" t="s">
        <v>38</v>
      </c>
      <c r="E6888" s="1">
        <v>46048.834027777775</v>
      </c>
      <c r="F6888" s="1">
        <v>46052.375694444447</v>
      </c>
      <c r="G6888" t="s">
        <v>140</v>
      </c>
      <c r="H6888" t="s">
        <v>15</v>
      </c>
      <c r="I6888" t="s">
        <v>16</v>
      </c>
      <c r="J6888">
        <v>2</v>
      </c>
      <c r="K6888" t="str">
        <f>IF(tickets_dataset[[#This Row],[status]] = "Closed", "Yes","No")</f>
        <v>Yes</v>
      </c>
      <c r="L6888" s="2">
        <f t="shared" si="428"/>
        <v>85.000000000116415</v>
      </c>
      <c r="M6888" t="str">
        <f t="shared" si="429"/>
        <v>Yes</v>
      </c>
      <c r="N6888" t="str">
        <f t="shared" si="430"/>
        <v>Jan</v>
      </c>
      <c r="O6888" s="2">
        <f t="shared" si="431"/>
        <v>3.5416666666715173</v>
      </c>
      <c r="P6888" t="str">
        <f>VLOOKUP(G6888,Agents!A:E,4,FALSE)</f>
        <v>Team1</v>
      </c>
      <c r="Q6888" t="str">
        <f>VLOOKUP(G6888,Agents!A:E,5,FALSE)</f>
        <v>Junior</v>
      </c>
      <c r="R6888" t="str">
        <f>VLOOKUP(G6888,Agents!A:E,2,FALSE)</f>
        <v>Morning</v>
      </c>
    </row>
    <row r="6889" spans="1:18" x14ac:dyDescent="0.35">
      <c r="A6889" t="s">
        <v>10705</v>
      </c>
      <c r="B6889" t="s">
        <v>10706</v>
      </c>
      <c r="C6889" t="s">
        <v>76</v>
      </c>
      <c r="D6889" t="s">
        <v>13</v>
      </c>
      <c r="E6889" s="1">
        <v>46061.645138888889</v>
      </c>
      <c r="F6889" s="1">
        <v>46062.561805555553</v>
      </c>
      <c r="G6889" t="s">
        <v>19</v>
      </c>
      <c r="H6889" t="s">
        <v>15</v>
      </c>
      <c r="I6889" t="s">
        <v>68</v>
      </c>
      <c r="J6889">
        <v>2</v>
      </c>
      <c r="K6889" t="str">
        <f>IF(tickets_dataset[[#This Row],[status]] = "Closed", "Yes","No")</f>
        <v>Yes</v>
      </c>
      <c r="L6889" s="2">
        <f t="shared" si="428"/>
        <v>21.999999999941792</v>
      </c>
      <c r="M6889" t="str">
        <f t="shared" si="429"/>
        <v>No</v>
      </c>
      <c r="N6889" t="str">
        <f t="shared" si="430"/>
        <v>Feb</v>
      </c>
      <c r="O6889" s="2">
        <f t="shared" si="431"/>
        <v>0.91666666666424135</v>
      </c>
      <c r="P6889" t="str">
        <f>VLOOKUP(G6889,Agents!A:E,4,FALSE)</f>
        <v>Team4</v>
      </c>
      <c r="Q6889" t="str">
        <f>VLOOKUP(G6889,Agents!A:E,5,FALSE)</f>
        <v>Senior</v>
      </c>
      <c r="R6889" t="str">
        <f>VLOOKUP(G6889,Agents!A:E,2,FALSE)</f>
        <v>Evening</v>
      </c>
    </row>
    <row r="6890" spans="1:18" x14ac:dyDescent="0.35">
      <c r="A6890" t="s">
        <v>10707</v>
      </c>
      <c r="B6890" t="s">
        <v>4172</v>
      </c>
      <c r="C6890" t="s">
        <v>50</v>
      </c>
      <c r="D6890" t="s">
        <v>26</v>
      </c>
      <c r="E6890" s="1">
        <v>46107.863888888889</v>
      </c>
      <c r="F6890" s="1">
        <v>46108.197222222225</v>
      </c>
      <c r="G6890" t="s">
        <v>256</v>
      </c>
      <c r="H6890" t="s">
        <v>28</v>
      </c>
      <c r="I6890" t="s">
        <v>16</v>
      </c>
      <c r="J6890">
        <v>3</v>
      </c>
      <c r="K6890" t="str">
        <f>IF(tickets_dataset[[#This Row],[status]] = "Closed", "Yes","No")</f>
        <v>No</v>
      </c>
      <c r="L6890" s="2">
        <f t="shared" si="428"/>
        <v>8.0000000000582077</v>
      </c>
      <c r="M6890" t="str">
        <f t="shared" si="429"/>
        <v>No</v>
      </c>
      <c r="N6890" t="str">
        <f t="shared" si="430"/>
        <v>Mar</v>
      </c>
      <c r="O6890" s="2">
        <f t="shared" si="431"/>
        <v>0.33333333333575865</v>
      </c>
      <c r="P6890" t="str">
        <f>VLOOKUP(G6890,Agents!A:E,4,FALSE)</f>
        <v>Team1</v>
      </c>
      <c r="Q6890" t="str">
        <f>VLOOKUP(G6890,Agents!A:E,5,FALSE)</f>
        <v>Mid</v>
      </c>
      <c r="R6890" t="str">
        <f>VLOOKUP(G6890,Agents!A:E,2,FALSE)</f>
        <v>Morning</v>
      </c>
    </row>
    <row r="6891" spans="1:18" x14ac:dyDescent="0.35">
      <c r="A6891" t="s">
        <v>10708</v>
      </c>
      <c r="B6891" t="s">
        <v>10709</v>
      </c>
      <c r="C6891" t="s">
        <v>50</v>
      </c>
      <c r="D6891" t="s">
        <v>38</v>
      </c>
      <c r="E6891" s="1">
        <v>46079.200694444444</v>
      </c>
      <c r="F6891" s="1">
        <v>46082.28402777778</v>
      </c>
      <c r="G6891" t="s">
        <v>119</v>
      </c>
      <c r="H6891" t="s">
        <v>15</v>
      </c>
      <c r="I6891" t="s">
        <v>16</v>
      </c>
      <c r="J6891">
        <v>5</v>
      </c>
      <c r="K6891" t="str">
        <f>IF(tickets_dataset[[#This Row],[status]] = "Closed", "Yes","No")</f>
        <v>Yes</v>
      </c>
      <c r="L6891" s="2">
        <f t="shared" si="428"/>
        <v>74.000000000058208</v>
      </c>
      <c r="M6891" t="str">
        <f t="shared" si="429"/>
        <v>Yes</v>
      </c>
      <c r="N6891" t="str">
        <f t="shared" si="430"/>
        <v>Feb</v>
      </c>
      <c r="O6891" s="2">
        <f t="shared" si="431"/>
        <v>3.0833333333357587</v>
      </c>
      <c r="P6891" t="str">
        <f>VLOOKUP(G6891,Agents!A:E,4,FALSE)</f>
        <v>Team1</v>
      </c>
      <c r="Q6891" t="str">
        <f>VLOOKUP(G6891,Agents!A:E,5,FALSE)</f>
        <v>Junior</v>
      </c>
      <c r="R6891" t="str">
        <f>VLOOKUP(G6891,Agents!A:E,2,FALSE)</f>
        <v>Morning</v>
      </c>
    </row>
    <row r="6892" spans="1:18" x14ac:dyDescent="0.35">
      <c r="A6892" t="s">
        <v>10710</v>
      </c>
      <c r="B6892" t="s">
        <v>4168</v>
      </c>
      <c r="C6892" t="s">
        <v>12</v>
      </c>
      <c r="D6892" t="s">
        <v>38</v>
      </c>
      <c r="E6892" s="1">
        <v>46026.393055555556</v>
      </c>
      <c r="F6892" s="1">
        <v>46028.101388888892</v>
      </c>
      <c r="G6892" t="s">
        <v>80</v>
      </c>
      <c r="H6892" t="s">
        <v>15</v>
      </c>
      <c r="I6892" t="s">
        <v>16</v>
      </c>
      <c r="J6892">
        <v>4</v>
      </c>
      <c r="K6892" t="str">
        <f>IF(tickets_dataset[[#This Row],[status]] = "Closed", "Yes","No")</f>
        <v>Yes</v>
      </c>
      <c r="L6892" s="2">
        <f t="shared" si="428"/>
        <v>41.000000000058208</v>
      </c>
      <c r="M6892" t="str">
        <f t="shared" si="429"/>
        <v>No</v>
      </c>
      <c r="N6892" t="str">
        <f t="shared" si="430"/>
        <v>Jan</v>
      </c>
      <c r="O6892" s="2">
        <f t="shared" si="431"/>
        <v>1.7083333333357587</v>
      </c>
      <c r="P6892" t="str">
        <f>VLOOKUP(G6892,Agents!A:E,4,FALSE)</f>
        <v>Team3</v>
      </c>
      <c r="Q6892" t="str">
        <f>VLOOKUP(G6892,Agents!A:E,5,FALSE)</f>
        <v>Junior</v>
      </c>
      <c r="R6892" t="str">
        <f>VLOOKUP(G6892,Agents!A:E,2,FALSE)</f>
        <v>Evening</v>
      </c>
    </row>
    <row r="6893" spans="1:18" x14ac:dyDescent="0.35">
      <c r="A6893" t="s">
        <v>10711</v>
      </c>
      <c r="B6893" t="s">
        <v>1543</v>
      </c>
      <c r="C6893" t="s">
        <v>76</v>
      </c>
      <c r="D6893" t="s">
        <v>26</v>
      </c>
      <c r="E6893" s="1">
        <v>46109.619444444441</v>
      </c>
      <c r="F6893" s="1">
        <v>46110.661111111112</v>
      </c>
      <c r="G6893" t="s">
        <v>91</v>
      </c>
      <c r="H6893" t="s">
        <v>132</v>
      </c>
      <c r="I6893" t="s">
        <v>16</v>
      </c>
      <c r="J6893">
        <v>5</v>
      </c>
      <c r="K6893" t="str">
        <f>IF(tickets_dataset[[#This Row],[status]] = "Closed", "Yes","No")</f>
        <v>No</v>
      </c>
      <c r="L6893" s="2">
        <f t="shared" si="428"/>
        <v>25.000000000116415</v>
      </c>
      <c r="M6893" t="str">
        <f t="shared" si="429"/>
        <v>No</v>
      </c>
      <c r="N6893" t="str">
        <f t="shared" si="430"/>
        <v>Mar</v>
      </c>
      <c r="O6893" s="2">
        <f t="shared" si="431"/>
        <v>1.0416666666715173</v>
      </c>
      <c r="P6893" t="str">
        <f>VLOOKUP(G6893,Agents!A:E,4,FALSE)</f>
        <v>Team5</v>
      </c>
      <c r="Q6893" t="str">
        <f>VLOOKUP(G6893,Agents!A:E,5,FALSE)</f>
        <v>Mid</v>
      </c>
      <c r="R6893" t="str">
        <f>VLOOKUP(G6893,Agents!A:E,2,FALSE)</f>
        <v>Night</v>
      </c>
    </row>
    <row r="6894" spans="1:18" x14ac:dyDescent="0.35">
      <c r="A6894" t="s">
        <v>10712</v>
      </c>
      <c r="B6894" t="s">
        <v>10713</v>
      </c>
      <c r="C6894" t="s">
        <v>22</v>
      </c>
      <c r="D6894" t="s">
        <v>26</v>
      </c>
      <c r="E6894" s="1">
        <v>46085.109027777777</v>
      </c>
      <c r="F6894" s="1">
        <v>46086.150694444441</v>
      </c>
      <c r="G6894" t="s">
        <v>190</v>
      </c>
      <c r="H6894" t="s">
        <v>15</v>
      </c>
      <c r="I6894" t="s">
        <v>16</v>
      </c>
      <c r="J6894">
        <v>4</v>
      </c>
      <c r="K6894" t="str">
        <f>IF(tickets_dataset[[#This Row],[status]] = "Closed", "Yes","No")</f>
        <v>Yes</v>
      </c>
      <c r="L6894" s="2">
        <f t="shared" si="428"/>
        <v>24.999999999941792</v>
      </c>
      <c r="M6894" t="str">
        <f t="shared" si="429"/>
        <v>No</v>
      </c>
      <c r="N6894" t="str">
        <f t="shared" si="430"/>
        <v>Mar</v>
      </c>
      <c r="O6894" s="2">
        <f t="shared" si="431"/>
        <v>1.0416666666642413</v>
      </c>
      <c r="P6894" t="str">
        <f>VLOOKUP(G6894,Agents!A:E,4,FALSE)</f>
        <v>Team1</v>
      </c>
      <c r="Q6894" t="str">
        <f>VLOOKUP(G6894,Agents!A:E,5,FALSE)</f>
        <v>Senior</v>
      </c>
      <c r="R6894" t="str">
        <f>VLOOKUP(G6894,Agents!A:E,2,FALSE)</f>
        <v>Night</v>
      </c>
    </row>
    <row r="6895" spans="1:18" x14ac:dyDescent="0.35">
      <c r="A6895" t="s">
        <v>10714</v>
      </c>
      <c r="B6895" t="s">
        <v>389</v>
      </c>
      <c r="C6895" t="s">
        <v>50</v>
      </c>
      <c r="D6895" t="s">
        <v>13</v>
      </c>
      <c r="E6895" s="1">
        <v>46047.157638888886</v>
      </c>
      <c r="F6895" s="1">
        <v>46047.407638888886</v>
      </c>
      <c r="G6895" t="s">
        <v>39</v>
      </c>
      <c r="H6895" t="s">
        <v>15</v>
      </c>
      <c r="I6895" t="s">
        <v>16</v>
      </c>
      <c r="J6895">
        <v>5</v>
      </c>
      <c r="K6895" t="str">
        <f>IF(tickets_dataset[[#This Row],[status]] = "Closed", "Yes","No")</f>
        <v>Yes</v>
      </c>
      <c r="L6895" s="2">
        <f t="shared" si="428"/>
        <v>6</v>
      </c>
      <c r="M6895" t="str">
        <f t="shared" si="429"/>
        <v>No</v>
      </c>
      <c r="N6895" t="str">
        <f t="shared" si="430"/>
        <v>Jan</v>
      </c>
      <c r="O6895" s="2">
        <f t="shared" si="431"/>
        <v>0.25</v>
      </c>
      <c r="P6895" t="str">
        <f>VLOOKUP(G6895,Agents!A:E,4,FALSE)</f>
        <v>Team3</v>
      </c>
      <c r="Q6895" t="str">
        <f>VLOOKUP(G6895,Agents!A:E,5,FALSE)</f>
        <v>Mid</v>
      </c>
      <c r="R6895" t="str">
        <f>VLOOKUP(G6895,Agents!A:E,2,FALSE)</f>
        <v>Night</v>
      </c>
    </row>
    <row r="6896" spans="1:18" x14ac:dyDescent="0.35">
      <c r="A6896" t="s">
        <v>10715</v>
      </c>
      <c r="B6896" t="s">
        <v>1354</v>
      </c>
      <c r="C6896" t="s">
        <v>76</v>
      </c>
      <c r="D6896" t="s">
        <v>13</v>
      </c>
      <c r="E6896" s="1">
        <v>46075.673611111109</v>
      </c>
      <c r="F6896" s="1">
        <v>46076.256944444445</v>
      </c>
      <c r="G6896" t="s">
        <v>27</v>
      </c>
      <c r="H6896" t="s">
        <v>15</v>
      </c>
      <c r="I6896" t="s">
        <v>16</v>
      </c>
      <c r="J6896">
        <v>3</v>
      </c>
      <c r="K6896" t="str">
        <f>IF(tickets_dataset[[#This Row],[status]] = "Closed", "Yes","No")</f>
        <v>Yes</v>
      </c>
      <c r="L6896" s="2">
        <f t="shared" si="428"/>
        <v>14.000000000058208</v>
      </c>
      <c r="M6896" t="str">
        <f t="shared" si="429"/>
        <v>No</v>
      </c>
      <c r="N6896" t="str">
        <f t="shared" si="430"/>
        <v>Feb</v>
      </c>
      <c r="O6896" s="2">
        <f t="shared" si="431"/>
        <v>0.58333333333575865</v>
      </c>
      <c r="P6896" t="str">
        <f>VLOOKUP(G6896,Agents!A:E,4,FALSE)</f>
        <v>Team5</v>
      </c>
      <c r="Q6896" t="str">
        <f>VLOOKUP(G6896,Agents!A:E,5,FALSE)</f>
        <v>Senior</v>
      </c>
      <c r="R6896" t="str">
        <f>VLOOKUP(G6896,Agents!A:E,2,FALSE)</f>
        <v>Morning</v>
      </c>
    </row>
    <row r="6897" spans="1:18" x14ac:dyDescent="0.35">
      <c r="A6897" t="s">
        <v>10716</v>
      </c>
      <c r="B6897" t="s">
        <v>896</v>
      </c>
      <c r="C6897" t="s">
        <v>34</v>
      </c>
      <c r="D6897" t="s">
        <v>13</v>
      </c>
      <c r="E6897" s="1">
        <v>46056.78125</v>
      </c>
      <c r="F6897" s="1">
        <v>46057.65625</v>
      </c>
      <c r="G6897" t="s">
        <v>131</v>
      </c>
      <c r="H6897" t="s">
        <v>15</v>
      </c>
      <c r="I6897" t="s">
        <v>16</v>
      </c>
      <c r="J6897">
        <v>3</v>
      </c>
      <c r="K6897" t="str">
        <f>IF(tickets_dataset[[#This Row],[status]] = "Closed", "Yes","No")</f>
        <v>Yes</v>
      </c>
      <c r="L6897" s="2">
        <f t="shared" si="428"/>
        <v>21</v>
      </c>
      <c r="M6897" t="str">
        <f t="shared" si="429"/>
        <v>No</v>
      </c>
      <c r="N6897" t="str">
        <f t="shared" si="430"/>
        <v>Feb</v>
      </c>
      <c r="O6897" s="2">
        <f t="shared" si="431"/>
        <v>0.875</v>
      </c>
      <c r="P6897" t="str">
        <f>VLOOKUP(G6897,Agents!A:E,4,FALSE)</f>
        <v>Team4</v>
      </c>
      <c r="Q6897" t="str">
        <f>VLOOKUP(G6897,Agents!A:E,5,FALSE)</f>
        <v>Junior</v>
      </c>
      <c r="R6897" t="str">
        <f>VLOOKUP(G6897,Agents!A:E,2,FALSE)</f>
        <v>Night</v>
      </c>
    </row>
    <row r="6898" spans="1:18" x14ac:dyDescent="0.35">
      <c r="A6898" t="s">
        <v>10717</v>
      </c>
      <c r="B6898" t="s">
        <v>10718</v>
      </c>
      <c r="C6898" t="s">
        <v>12</v>
      </c>
      <c r="D6898" t="s">
        <v>13</v>
      </c>
      <c r="E6898" s="1">
        <v>46041.320138888892</v>
      </c>
      <c r="F6898" s="1">
        <v>46042.15347222222</v>
      </c>
      <c r="G6898" t="s">
        <v>39</v>
      </c>
      <c r="H6898" t="s">
        <v>15</v>
      </c>
      <c r="I6898" t="s">
        <v>16</v>
      </c>
      <c r="J6898">
        <v>4</v>
      </c>
      <c r="K6898" t="str">
        <f>IF(tickets_dataset[[#This Row],[status]] = "Closed", "Yes","No")</f>
        <v>Yes</v>
      </c>
      <c r="L6898" s="2">
        <f t="shared" si="428"/>
        <v>19.999999999883585</v>
      </c>
      <c r="M6898" t="str">
        <f t="shared" si="429"/>
        <v>No</v>
      </c>
      <c r="N6898" t="str">
        <f t="shared" si="430"/>
        <v>Jan</v>
      </c>
      <c r="O6898" s="2">
        <f t="shared" si="431"/>
        <v>0.83333333332848269</v>
      </c>
      <c r="P6898" t="str">
        <f>VLOOKUP(G6898,Agents!A:E,4,FALSE)</f>
        <v>Team3</v>
      </c>
      <c r="Q6898" t="str">
        <f>VLOOKUP(G6898,Agents!A:E,5,FALSE)</f>
        <v>Mid</v>
      </c>
      <c r="R6898" t="str">
        <f>VLOOKUP(G6898,Agents!A:E,2,FALSE)</f>
        <v>Night</v>
      </c>
    </row>
    <row r="6899" spans="1:18" x14ac:dyDescent="0.35">
      <c r="A6899" t="s">
        <v>10719</v>
      </c>
      <c r="B6899" t="s">
        <v>281</v>
      </c>
      <c r="C6899" t="s">
        <v>34</v>
      </c>
      <c r="D6899" t="s">
        <v>38</v>
      </c>
      <c r="E6899" s="1">
        <v>46046.806944444441</v>
      </c>
      <c r="F6899" s="1">
        <v>46050.348611111112</v>
      </c>
      <c r="G6899" t="s">
        <v>67</v>
      </c>
      <c r="H6899" t="s">
        <v>15</v>
      </c>
      <c r="I6899" t="s">
        <v>16</v>
      </c>
      <c r="J6899">
        <v>5</v>
      </c>
      <c r="K6899" t="str">
        <f>IF(tickets_dataset[[#This Row],[status]] = "Closed", "Yes","No")</f>
        <v>Yes</v>
      </c>
      <c r="L6899" s="2">
        <f t="shared" si="428"/>
        <v>85.000000000116415</v>
      </c>
      <c r="M6899" t="str">
        <f t="shared" si="429"/>
        <v>Yes</v>
      </c>
      <c r="N6899" t="str">
        <f t="shared" si="430"/>
        <v>Jan</v>
      </c>
      <c r="O6899" s="2">
        <f t="shared" si="431"/>
        <v>3.5416666666715173</v>
      </c>
      <c r="P6899" t="str">
        <f>VLOOKUP(G6899,Agents!A:E,4,FALSE)</f>
        <v>Team5</v>
      </c>
      <c r="Q6899" t="str">
        <f>VLOOKUP(G6899,Agents!A:E,5,FALSE)</f>
        <v>Junior</v>
      </c>
      <c r="R6899" t="str">
        <f>VLOOKUP(G6899,Agents!A:E,2,FALSE)</f>
        <v>Evening</v>
      </c>
    </row>
    <row r="6900" spans="1:18" x14ac:dyDescent="0.35">
      <c r="A6900" t="s">
        <v>10720</v>
      </c>
      <c r="B6900" t="s">
        <v>4217</v>
      </c>
      <c r="C6900" t="s">
        <v>76</v>
      </c>
      <c r="D6900" t="s">
        <v>38</v>
      </c>
      <c r="E6900" s="1">
        <v>46056.709722222222</v>
      </c>
      <c r="F6900" s="1">
        <v>46058.709722222222</v>
      </c>
      <c r="G6900" t="s">
        <v>103</v>
      </c>
      <c r="H6900" t="s">
        <v>15</v>
      </c>
      <c r="I6900" t="s">
        <v>16</v>
      </c>
      <c r="J6900">
        <v>4</v>
      </c>
      <c r="K6900" t="str">
        <f>IF(tickets_dataset[[#This Row],[status]] = "Closed", "Yes","No")</f>
        <v>Yes</v>
      </c>
      <c r="L6900" s="2">
        <f t="shared" si="428"/>
        <v>48</v>
      </c>
      <c r="M6900" t="str">
        <f t="shared" si="429"/>
        <v>No</v>
      </c>
      <c r="N6900" t="str">
        <f t="shared" si="430"/>
        <v>Feb</v>
      </c>
      <c r="O6900" s="2">
        <f t="shared" si="431"/>
        <v>2</v>
      </c>
      <c r="P6900" t="str">
        <f>VLOOKUP(G6900,Agents!A:E,4,FALSE)</f>
        <v>Team4</v>
      </c>
      <c r="Q6900" t="str">
        <f>VLOOKUP(G6900,Agents!A:E,5,FALSE)</f>
        <v>Senior</v>
      </c>
      <c r="R6900" t="str">
        <f>VLOOKUP(G6900,Agents!A:E,2,FALSE)</f>
        <v>Night</v>
      </c>
    </row>
    <row r="6901" spans="1:18" x14ac:dyDescent="0.35">
      <c r="A6901" t="s">
        <v>10721</v>
      </c>
      <c r="B6901" t="s">
        <v>1127</v>
      </c>
      <c r="C6901" t="s">
        <v>76</v>
      </c>
      <c r="D6901" t="s">
        <v>13</v>
      </c>
      <c r="E6901" s="1">
        <v>46037.429861111108</v>
      </c>
      <c r="F6901" s="1">
        <v>46038.388194444444</v>
      </c>
      <c r="G6901" t="s">
        <v>31</v>
      </c>
      <c r="H6901" t="s">
        <v>15</v>
      </c>
      <c r="I6901" t="s">
        <v>16</v>
      </c>
      <c r="J6901">
        <v>5</v>
      </c>
      <c r="K6901" t="str">
        <f>IF(tickets_dataset[[#This Row],[status]] = "Closed", "Yes","No")</f>
        <v>Yes</v>
      </c>
      <c r="L6901" s="2">
        <f t="shared" si="428"/>
        <v>23.000000000058208</v>
      </c>
      <c r="M6901" t="str">
        <f t="shared" si="429"/>
        <v>No</v>
      </c>
      <c r="N6901" t="str">
        <f t="shared" si="430"/>
        <v>Jan</v>
      </c>
      <c r="O6901" s="2">
        <f t="shared" si="431"/>
        <v>0.95833333333575865</v>
      </c>
      <c r="P6901" t="str">
        <f>VLOOKUP(G6901,Agents!A:E,4,FALSE)</f>
        <v>Team5</v>
      </c>
      <c r="Q6901" t="str">
        <f>VLOOKUP(G6901,Agents!A:E,5,FALSE)</f>
        <v>Senior</v>
      </c>
      <c r="R6901" t="str">
        <f>VLOOKUP(G6901,Agents!A:E,2,FALSE)</f>
        <v>Evening</v>
      </c>
    </row>
    <row r="6902" spans="1:18" x14ac:dyDescent="0.35">
      <c r="A6902" t="s">
        <v>10722</v>
      </c>
      <c r="B6902" t="s">
        <v>1229</v>
      </c>
      <c r="C6902" t="s">
        <v>34</v>
      </c>
      <c r="D6902" t="s">
        <v>26</v>
      </c>
      <c r="E6902" s="1">
        <v>46099.482638888891</v>
      </c>
      <c r="F6902" s="1">
        <v>46100.732638888891</v>
      </c>
      <c r="G6902" t="s">
        <v>86</v>
      </c>
      <c r="H6902" t="s">
        <v>132</v>
      </c>
      <c r="I6902" t="s">
        <v>16</v>
      </c>
      <c r="J6902">
        <v>5</v>
      </c>
      <c r="K6902" t="str">
        <f>IF(tickets_dataset[[#This Row],[status]] = "Closed", "Yes","No")</f>
        <v>No</v>
      </c>
      <c r="L6902" s="2">
        <f t="shared" si="428"/>
        <v>30</v>
      </c>
      <c r="M6902" t="str">
        <f t="shared" si="429"/>
        <v>No</v>
      </c>
      <c r="N6902" t="str">
        <f t="shared" si="430"/>
        <v>Mar</v>
      </c>
      <c r="O6902" s="2">
        <f t="shared" si="431"/>
        <v>1.25</v>
      </c>
      <c r="P6902" t="str">
        <f>VLOOKUP(G6902,Agents!A:E,4,FALSE)</f>
        <v>Team1</v>
      </c>
      <c r="Q6902" t="str">
        <f>VLOOKUP(G6902,Agents!A:E,5,FALSE)</f>
        <v>Mid</v>
      </c>
      <c r="R6902" t="str">
        <f>VLOOKUP(G6902,Agents!A:E,2,FALSE)</f>
        <v>Morning</v>
      </c>
    </row>
    <row r="6903" spans="1:18" x14ac:dyDescent="0.35">
      <c r="A6903" t="s">
        <v>10723</v>
      </c>
      <c r="B6903" t="s">
        <v>109</v>
      </c>
      <c r="C6903" t="s">
        <v>76</v>
      </c>
      <c r="D6903" t="s">
        <v>26</v>
      </c>
      <c r="E6903" s="1">
        <v>46058.432638888888</v>
      </c>
      <c r="F6903" s="1">
        <v>46059.557638888888</v>
      </c>
      <c r="G6903" t="s">
        <v>62</v>
      </c>
      <c r="H6903" t="s">
        <v>28</v>
      </c>
      <c r="I6903" t="s">
        <v>16</v>
      </c>
      <c r="J6903">
        <v>4</v>
      </c>
      <c r="K6903" t="str">
        <f>IF(tickets_dataset[[#This Row],[status]] = "Closed", "Yes","No")</f>
        <v>No</v>
      </c>
      <c r="L6903" s="2">
        <f t="shared" si="428"/>
        <v>27</v>
      </c>
      <c r="M6903" t="str">
        <f t="shared" si="429"/>
        <v>No</v>
      </c>
      <c r="N6903" t="str">
        <f t="shared" si="430"/>
        <v>Feb</v>
      </c>
      <c r="O6903" s="2">
        <f t="shared" si="431"/>
        <v>1.125</v>
      </c>
      <c r="P6903" t="str">
        <f>VLOOKUP(G6903,Agents!A:E,4,FALSE)</f>
        <v>Team1</v>
      </c>
      <c r="Q6903" t="str">
        <f>VLOOKUP(G6903,Agents!A:E,5,FALSE)</f>
        <v>Junior</v>
      </c>
      <c r="R6903" t="str">
        <f>VLOOKUP(G6903,Agents!A:E,2,FALSE)</f>
        <v>Morning</v>
      </c>
    </row>
    <row r="6904" spans="1:18" x14ac:dyDescent="0.35">
      <c r="A6904" t="s">
        <v>10724</v>
      </c>
      <c r="B6904" t="s">
        <v>7052</v>
      </c>
      <c r="C6904" t="s">
        <v>50</v>
      </c>
      <c r="D6904" t="s">
        <v>26</v>
      </c>
      <c r="E6904" s="1">
        <v>46095.335416666669</v>
      </c>
      <c r="F6904" s="1">
        <v>46096.168749999997</v>
      </c>
      <c r="G6904" t="s">
        <v>53</v>
      </c>
      <c r="H6904" t="s">
        <v>15</v>
      </c>
      <c r="I6904" t="s">
        <v>16</v>
      </c>
      <c r="J6904">
        <v>4</v>
      </c>
      <c r="K6904" t="str">
        <f>IF(tickets_dataset[[#This Row],[status]] = "Closed", "Yes","No")</f>
        <v>Yes</v>
      </c>
      <c r="L6904" s="2">
        <f t="shared" si="428"/>
        <v>19.999999999883585</v>
      </c>
      <c r="M6904" t="str">
        <f t="shared" si="429"/>
        <v>No</v>
      </c>
      <c r="N6904" t="str">
        <f t="shared" si="430"/>
        <v>Mar</v>
      </c>
      <c r="O6904" s="2">
        <f t="shared" si="431"/>
        <v>0.83333333332848269</v>
      </c>
      <c r="P6904" t="str">
        <f>VLOOKUP(G6904,Agents!A:E,4,FALSE)</f>
        <v>Team1</v>
      </c>
      <c r="Q6904" t="str">
        <f>VLOOKUP(G6904,Agents!A:E,5,FALSE)</f>
        <v>Junior</v>
      </c>
      <c r="R6904" t="str">
        <f>VLOOKUP(G6904,Agents!A:E,2,FALSE)</f>
        <v>Night</v>
      </c>
    </row>
    <row r="6905" spans="1:18" x14ac:dyDescent="0.35">
      <c r="A6905" t="s">
        <v>10725</v>
      </c>
      <c r="B6905" t="s">
        <v>10726</v>
      </c>
      <c r="C6905" t="s">
        <v>76</v>
      </c>
      <c r="D6905" t="s">
        <v>26</v>
      </c>
      <c r="E6905" s="1">
        <v>46077.928472222222</v>
      </c>
      <c r="F6905" s="1">
        <v>46079.470138888886</v>
      </c>
      <c r="G6905" t="s">
        <v>35</v>
      </c>
      <c r="H6905" t="s">
        <v>15</v>
      </c>
      <c r="I6905" t="s">
        <v>16</v>
      </c>
      <c r="J6905">
        <v>4</v>
      </c>
      <c r="K6905" t="str">
        <f>IF(tickets_dataset[[#This Row],[status]] = "Closed", "Yes","No")</f>
        <v>Yes</v>
      </c>
      <c r="L6905" s="2">
        <f t="shared" si="428"/>
        <v>36.999999999941792</v>
      </c>
      <c r="M6905" t="str">
        <f t="shared" si="429"/>
        <v>No</v>
      </c>
      <c r="N6905" t="str">
        <f t="shared" si="430"/>
        <v>Feb</v>
      </c>
      <c r="O6905" s="2">
        <f t="shared" si="431"/>
        <v>1.5416666666642413</v>
      </c>
      <c r="P6905" t="str">
        <f>VLOOKUP(G6905,Agents!A:E,4,FALSE)</f>
        <v>Team1</v>
      </c>
      <c r="Q6905" t="str">
        <f>VLOOKUP(G6905,Agents!A:E,5,FALSE)</f>
        <v>Senior</v>
      </c>
      <c r="R6905" t="str">
        <f>VLOOKUP(G6905,Agents!A:E,2,FALSE)</f>
        <v>Evening</v>
      </c>
    </row>
    <row r="6906" spans="1:18" x14ac:dyDescent="0.35">
      <c r="A6906" t="s">
        <v>10727</v>
      </c>
      <c r="B6906" t="s">
        <v>2461</v>
      </c>
      <c r="C6906" t="s">
        <v>12</v>
      </c>
      <c r="D6906" t="s">
        <v>38</v>
      </c>
      <c r="E6906" s="1">
        <v>46085.642361111109</v>
      </c>
      <c r="F6906" s="1">
        <v>46089.059027777781</v>
      </c>
      <c r="G6906" t="s">
        <v>14</v>
      </c>
      <c r="H6906" t="s">
        <v>15</v>
      </c>
      <c r="I6906" t="s">
        <v>16</v>
      </c>
      <c r="J6906">
        <v>3</v>
      </c>
      <c r="K6906" t="str">
        <f>IF(tickets_dataset[[#This Row],[status]] = "Closed", "Yes","No")</f>
        <v>Yes</v>
      </c>
      <c r="L6906" s="2">
        <f t="shared" si="428"/>
        <v>82.000000000116415</v>
      </c>
      <c r="M6906" t="str">
        <f t="shared" si="429"/>
        <v>Yes</v>
      </c>
      <c r="N6906" t="str">
        <f t="shared" si="430"/>
        <v>Mar</v>
      </c>
      <c r="O6906" s="2">
        <f t="shared" si="431"/>
        <v>3.4166666666715173</v>
      </c>
      <c r="P6906" t="str">
        <f>VLOOKUP(G6906,Agents!A:E,4,FALSE)</f>
        <v>Team1</v>
      </c>
      <c r="Q6906" t="str">
        <f>VLOOKUP(G6906,Agents!A:E,5,FALSE)</f>
        <v>Senior</v>
      </c>
      <c r="R6906" t="str">
        <f>VLOOKUP(G6906,Agents!A:E,2,FALSE)</f>
        <v>Morning</v>
      </c>
    </row>
    <row r="6907" spans="1:18" x14ac:dyDescent="0.35">
      <c r="A6907" t="s">
        <v>10728</v>
      </c>
      <c r="B6907" t="s">
        <v>10729</v>
      </c>
      <c r="C6907" t="s">
        <v>22</v>
      </c>
      <c r="D6907" t="s">
        <v>38</v>
      </c>
      <c r="E6907" s="1">
        <v>46064.966666666667</v>
      </c>
      <c r="F6907" s="1">
        <v>46067.133333333331</v>
      </c>
      <c r="G6907" t="s">
        <v>221</v>
      </c>
      <c r="H6907" t="s">
        <v>28</v>
      </c>
      <c r="I6907" t="s">
        <v>16</v>
      </c>
      <c r="J6907">
        <v>4</v>
      </c>
      <c r="K6907" t="str">
        <f>IF(tickets_dataset[[#This Row],[status]] = "Closed", "Yes","No")</f>
        <v>No</v>
      </c>
      <c r="L6907" s="2">
        <f t="shared" si="428"/>
        <v>51.999999999941792</v>
      </c>
      <c r="M6907" t="str">
        <f t="shared" si="429"/>
        <v>Yes</v>
      </c>
      <c r="N6907" t="str">
        <f t="shared" si="430"/>
        <v>Feb</v>
      </c>
      <c r="O6907" s="2">
        <f t="shared" si="431"/>
        <v>2.1666666666642413</v>
      </c>
      <c r="P6907" t="str">
        <f>VLOOKUP(G6907,Agents!A:E,4,FALSE)</f>
        <v>Team4</v>
      </c>
      <c r="Q6907" t="str">
        <f>VLOOKUP(G6907,Agents!A:E,5,FALSE)</f>
        <v>Senior</v>
      </c>
      <c r="R6907" t="str">
        <f>VLOOKUP(G6907,Agents!A:E,2,FALSE)</f>
        <v>Morning</v>
      </c>
    </row>
    <row r="6908" spans="1:18" x14ac:dyDescent="0.35">
      <c r="A6908" t="s">
        <v>10730</v>
      </c>
      <c r="B6908" t="s">
        <v>1168</v>
      </c>
      <c r="C6908" t="s">
        <v>50</v>
      </c>
      <c r="D6908" t="s">
        <v>13</v>
      </c>
      <c r="E6908" s="1">
        <v>46058.349305555559</v>
      </c>
      <c r="F6908" s="1">
        <v>46059.057638888888</v>
      </c>
      <c r="G6908" t="s">
        <v>91</v>
      </c>
      <c r="H6908" t="s">
        <v>15</v>
      </c>
      <c r="I6908" t="s">
        <v>16</v>
      </c>
      <c r="J6908">
        <v>5</v>
      </c>
      <c r="K6908" t="str">
        <f>IF(tickets_dataset[[#This Row],[status]] = "Closed", "Yes","No")</f>
        <v>Yes</v>
      </c>
      <c r="L6908" s="2">
        <f t="shared" si="428"/>
        <v>16.999999999883585</v>
      </c>
      <c r="M6908" t="str">
        <f t="shared" si="429"/>
        <v>No</v>
      </c>
      <c r="N6908" t="str">
        <f t="shared" si="430"/>
        <v>Feb</v>
      </c>
      <c r="O6908" s="2">
        <f t="shared" si="431"/>
        <v>0.70833333332848269</v>
      </c>
      <c r="P6908" t="str">
        <f>VLOOKUP(G6908,Agents!A:E,4,FALSE)</f>
        <v>Team5</v>
      </c>
      <c r="Q6908" t="str">
        <f>VLOOKUP(G6908,Agents!A:E,5,FALSE)</f>
        <v>Mid</v>
      </c>
      <c r="R6908" t="str">
        <f>VLOOKUP(G6908,Agents!A:E,2,FALSE)</f>
        <v>Night</v>
      </c>
    </row>
    <row r="6909" spans="1:18" x14ac:dyDescent="0.35">
      <c r="A6909" t="s">
        <v>10731</v>
      </c>
      <c r="B6909" t="s">
        <v>1302</v>
      </c>
      <c r="C6909" t="s">
        <v>22</v>
      </c>
      <c r="D6909" t="s">
        <v>38</v>
      </c>
      <c r="E6909" s="1">
        <v>46057.256249999999</v>
      </c>
      <c r="F6909" s="1">
        <v>46060.839583333334</v>
      </c>
      <c r="G6909" t="s">
        <v>100</v>
      </c>
      <c r="H6909" t="s">
        <v>15</v>
      </c>
      <c r="I6909" t="s">
        <v>16</v>
      </c>
      <c r="J6909">
        <v>5</v>
      </c>
      <c r="K6909" t="str">
        <f>IF(tickets_dataset[[#This Row],[status]] = "Closed", "Yes","No")</f>
        <v>Yes</v>
      </c>
      <c r="L6909" s="2">
        <f t="shared" si="428"/>
        <v>86.000000000058208</v>
      </c>
      <c r="M6909" t="str">
        <f t="shared" si="429"/>
        <v>Yes</v>
      </c>
      <c r="N6909" t="str">
        <f t="shared" si="430"/>
        <v>Feb</v>
      </c>
      <c r="O6909" s="2">
        <f t="shared" si="431"/>
        <v>3.5833333333357587</v>
      </c>
      <c r="P6909" t="str">
        <f>VLOOKUP(G6909,Agents!A:E,4,FALSE)</f>
        <v>Team4</v>
      </c>
      <c r="Q6909" t="str">
        <f>VLOOKUP(G6909,Agents!A:E,5,FALSE)</f>
        <v>Junior</v>
      </c>
      <c r="R6909" t="str">
        <f>VLOOKUP(G6909,Agents!A:E,2,FALSE)</f>
        <v>Evening</v>
      </c>
    </row>
    <row r="6910" spans="1:18" x14ac:dyDescent="0.35">
      <c r="A6910" t="s">
        <v>10732</v>
      </c>
      <c r="B6910" t="s">
        <v>3173</v>
      </c>
      <c r="C6910" t="s">
        <v>22</v>
      </c>
      <c r="D6910" t="s">
        <v>38</v>
      </c>
      <c r="E6910" s="1">
        <v>46076.861805555556</v>
      </c>
      <c r="F6910" s="1">
        <v>46077.861805555556</v>
      </c>
      <c r="G6910" t="s">
        <v>137</v>
      </c>
      <c r="H6910" t="s">
        <v>15</v>
      </c>
      <c r="I6910" t="s">
        <v>16</v>
      </c>
      <c r="J6910">
        <v>4</v>
      </c>
      <c r="K6910" t="str">
        <f>IF(tickets_dataset[[#This Row],[status]] = "Closed", "Yes","No")</f>
        <v>Yes</v>
      </c>
      <c r="L6910" s="2">
        <f t="shared" si="428"/>
        <v>24</v>
      </c>
      <c r="M6910" t="str">
        <f t="shared" si="429"/>
        <v>No</v>
      </c>
      <c r="N6910" t="str">
        <f t="shared" si="430"/>
        <v>Feb</v>
      </c>
      <c r="O6910" s="2">
        <f t="shared" si="431"/>
        <v>1</v>
      </c>
      <c r="P6910" t="str">
        <f>VLOOKUP(G6910,Agents!A:E,4,FALSE)</f>
        <v>Team5</v>
      </c>
      <c r="Q6910" t="str">
        <f>VLOOKUP(G6910,Agents!A:E,5,FALSE)</f>
        <v>Senior</v>
      </c>
      <c r="R6910" t="str">
        <f>VLOOKUP(G6910,Agents!A:E,2,FALSE)</f>
        <v>Night</v>
      </c>
    </row>
    <row r="6911" spans="1:18" x14ac:dyDescent="0.35">
      <c r="A6911" t="s">
        <v>10733</v>
      </c>
      <c r="B6911" t="s">
        <v>8670</v>
      </c>
      <c r="C6911" t="s">
        <v>12</v>
      </c>
      <c r="D6911" t="s">
        <v>26</v>
      </c>
      <c r="E6911" s="1">
        <v>46058.696527777778</v>
      </c>
      <c r="F6911" s="1">
        <v>46059.279861111114</v>
      </c>
      <c r="G6911" t="s">
        <v>183</v>
      </c>
      <c r="H6911" t="s">
        <v>28</v>
      </c>
      <c r="I6911" t="s">
        <v>16</v>
      </c>
      <c r="J6911">
        <v>5</v>
      </c>
      <c r="K6911" t="str">
        <f>IF(tickets_dataset[[#This Row],[status]] = "Closed", "Yes","No")</f>
        <v>No</v>
      </c>
      <c r="L6911" s="2">
        <f t="shared" si="428"/>
        <v>14.000000000058208</v>
      </c>
      <c r="M6911" t="str">
        <f t="shared" si="429"/>
        <v>No</v>
      </c>
      <c r="N6911" t="str">
        <f t="shared" si="430"/>
        <v>Feb</v>
      </c>
      <c r="O6911" s="2">
        <f t="shared" si="431"/>
        <v>0.58333333333575865</v>
      </c>
      <c r="P6911" t="str">
        <f>VLOOKUP(G6911,Agents!A:E,4,FALSE)</f>
        <v>Team3</v>
      </c>
      <c r="Q6911" t="str">
        <f>VLOOKUP(G6911,Agents!A:E,5,FALSE)</f>
        <v>Senior</v>
      </c>
      <c r="R6911" t="str">
        <f>VLOOKUP(G6911,Agents!A:E,2,FALSE)</f>
        <v>Night</v>
      </c>
    </row>
    <row r="6912" spans="1:18" x14ac:dyDescent="0.35">
      <c r="A6912" t="s">
        <v>10734</v>
      </c>
      <c r="B6912" t="s">
        <v>10735</v>
      </c>
      <c r="C6912" t="s">
        <v>50</v>
      </c>
      <c r="D6912" t="s">
        <v>38</v>
      </c>
      <c r="E6912" s="1">
        <v>46048.45416666667</v>
      </c>
      <c r="F6912" s="1">
        <v>46051.245833333334</v>
      </c>
      <c r="G6912" t="s">
        <v>45</v>
      </c>
      <c r="H6912" t="s">
        <v>15</v>
      </c>
      <c r="I6912" t="s">
        <v>16</v>
      </c>
      <c r="J6912">
        <v>4</v>
      </c>
      <c r="K6912" t="str">
        <f>IF(tickets_dataset[[#This Row],[status]] = "Closed", "Yes","No")</f>
        <v>Yes</v>
      </c>
      <c r="L6912" s="2">
        <f t="shared" si="428"/>
        <v>66.999999999941792</v>
      </c>
      <c r="M6912" t="str">
        <f t="shared" si="429"/>
        <v>Yes</v>
      </c>
      <c r="N6912" t="str">
        <f t="shared" si="430"/>
        <v>Jan</v>
      </c>
      <c r="O6912" s="2">
        <f t="shared" si="431"/>
        <v>2.7916666666642413</v>
      </c>
      <c r="P6912" t="str">
        <f>VLOOKUP(G6912,Agents!A:E,4,FALSE)</f>
        <v>Team5</v>
      </c>
      <c r="Q6912" t="str">
        <f>VLOOKUP(G6912,Agents!A:E,5,FALSE)</f>
        <v>Senior</v>
      </c>
      <c r="R6912" t="str">
        <f>VLOOKUP(G6912,Agents!A:E,2,FALSE)</f>
        <v>Morning</v>
      </c>
    </row>
    <row r="6913" spans="1:18" x14ac:dyDescent="0.35">
      <c r="A6913" t="s">
        <v>10736</v>
      </c>
      <c r="B6913" t="s">
        <v>5648</v>
      </c>
      <c r="C6913" t="s">
        <v>34</v>
      </c>
      <c r="D6913" t="s">
        <v>38</v>
      </c>
      <c r="E6913" s="1">
        <v>46029.564583333333</v>
      </c>
      <c r="F6913" s="1">
        <v>46033.356249999997</v>
      </c>
      <c r="G6913" t="s">
        <v>56</v>
      </c>
      <c r="H6913" t="s">
        <v>15</v>
      </c>
      <c r="I6913" t="s">
        <v>16</v>
      </c>
      <c r="J6913">
        <v>4</v>
      </c>
      <c r="K6913" t="str">
        <f>IF(tickets_dataset[[#This Row],[status]] = "Closed", "Yes","No")</f>
        <v>Yes</v>
      </c>
      <c r="L6913" s="2">
        <f t="shared" si="428"/>
        <v>90.999999999941792</v>
      </c>
      <c r="M6913" t="str">
        <f t="shared" si="429"/>
        <v>Yes</v>
      </c>
      <c r="N6913" t="str">
        <f t="shared" si="430"/>
        <v>Jan</v>
      </c>
      <c r="O6913" s="2">
        <f t="shared" si="431"/>
        <v>3.7916666666642413</v>
      </c>
      <c r="P6913" t="str">
        <f>VLOOKUP(G6913,Agents!A:E,4,FALSE)</f>
        <v>Team1</v>
      </c>
      <c r="Q6913" t="str">
        <f>VLOOKUP(G6913,Agents!A:E,5,FALSE)</f>
        <v>Senior</v>
      </c>
      <c r="R6913" t="str">
        <f>VLOOKUP(G6913,Agents!A:E,2,FALSE)</f>
        <v>Night</v>
      </c>
    </row>
    <row r="6914" spans="1:18" x14ac:dyDescent="0.35">
      <c r="A6914" t="s">
        <v>10737</v>
      </c>
      <c r="B6914" t="s">
        <v>10738</v>
      </c>
      <c r="C6914" t="s">
        <v>22</v>
      </c>
      <c r="D6914" t="s">
        <v>26</v>
      </c>
      <c r="E6914" s="1">
        <v>46071.668055555558</v>
      </c>
      <c r="F6914" s="1">
        <v>46073.751388888886</v>
      </c>
      <c r="G6914" t="s">
        <v>311</v>
      </c>
      <c r="H6914" t="s">
        <v>15</v>
      </c>
      <c r="I6914" t="s">
        <v>16</v>
      </c>
      <c r="J6914">
        <v>4</v>
      </c>
      <c r="K6914" t="str">
        <f>IF(tickets_dataset[[#This Row],[status]] = "Closed", "Yes","No")</f>
        <v>Yes</v>
      </c>
      <c r="L6914" s="2">
        <f t="shared" ref="L6914:L6977" si="432">IF(ISBLANK(F6914),"",(F6914-E6914)*24)</f>
        <v>49.999999999883585</v>
      </c>
      <c r="M6914" t="str">
        <f t="shared" ref="M6914:M6977" si="433">IF(L6914&gt;48,"Yes","No")</f>
        <v>Yes</v>
      </c>
      <c r="N6914" t="str">
        <f t="shared" ref="N6914:N6977" si="434">TEXT(E6914,"mmm")</f>
        <v>Feb</v>
      </c>
      <c r="O6914" s="2">
        <f t="shared" si="431"/>
        <v>2.0833333333284827</v>
      </c>
      <c r="P6914" t="str">
        <f>VLOOKUP(G6914,Agents!A:E,4,FALSE)</f>
        <v>Team5</v>
      </c>
      <c r="Q6914" t="str">
        <f>VLOOKUP(G6914,Agents!A:E,5,FALSE)</f>
        <v>Senior</v>
      </c>
      <c r="R6914" t="str">
        <f>VLOOKUP(G6914,Agents!A:E,2,FALSE)</f>
        <v>Evening</v>
      </c>
    </row>
    <row r="6915" spans="1:18" x14ac:dyDescent="0.35">
      <c r="A6915" t="s">
        <v>10739</v>
      </c>
      <c r="B6915" t="s">
        <v>10486</v>
      </c>
      <c r="C6915" t="s">
        <v>76</v>
      </c>
      <c r="D6915" t="s">
        <v>38</v>
      </c>
      <c r="E6915" s="1">
        <v>46046.12777777778</v>
      </c>
      <c r="F6915" s="1">
        <v>46049.961111111108</v>
      </c>
      <c r="G6915" t="s">
        <v>149</v>
      </c>
      <c r="H6915" t="s">
        <v>15</v>
      </c>
      <c r="I6915" t="s">
        <v>16</v>
      </c>
      <c r="J6915">
        <v>3</v>
      </c>
      <c r="K6915" t="str">
        <f>IF(tickets_dataset[[#This Row],[status]] = "Closed", "Yes","No")</f>
        <v>Yes</v>
      </c>
      <c r="L6915" s="2">
        <f t="shared" si="432"/>
        <v>91.999999999883585</v>
      </c>
      <c r="M6915" t="str">
        <f t="shared" si="433"/>
        <v>Yes</v>
      </c>
      <c r="N6915" t="str">
        <f t="shared" si="434"/>
        <v>Jan</v>
      </c>
      <c r="O6915" s="2">
        <f t="shared" ref="O6915:O6978" si="435">F6915-E6915</f>
        <v>3.8333333333284827</v>
      </c>
      <c r="P6915" t="str">
        <f>VLOOKUP(G6915,Agents!A:E,4,FALSE)</f>
        <v>Team3</v>
      </c>
      <c r="Q6915" t="str">
        <f>VLOOKUP(G6915,Agents!A:E,5,FALSE)</f>
        <v>Mid</v>
      </c>
      <c r="R6915" t="str">
        <f>VLOOKUP(G6915,Agents!A:E,2,FALSE)</f>
        <v>Night</v>
      </c>
    </row>
    <row r="6916" spans="1:18" x14ac:dyDescent="0.35">
      <c r="A6916" t="s">
        <v>10740</v>
      </c>
      <c r="B6916" t="s">
        <v>6673</v>
      </c>
      <c r="C6916" t="s">
        <v>22</v>
      </c>
      <c r="D6916" t="s">
        <v>13</v>
      </c>
      <c r="E6916" s="1">
        <v>46097.154166666667</v>
      </c>
      <c r="F6916" s="1">
        <v>46098.779166666667</v>
      </c>
      <c r="G6916" t="s">
        <v>19</v>
      </c>
      <c r="H6916" t="s">
        <v>15</v>
      </c>
      <c r="I6916" t="s">
        <v>16</v>
      </c>
      <c r="J6916">
        <v>4</v>
      </c>
      <c r="K6916" t="str">
        <f>IF(tickets_dataset[[#This Row],[status]] = "Closed", "Yes","No")</f>
        <v>Yes</v>
      </c>
      <c r="L6916" s="2">
        <f t="shared" si="432"/>
        <v>39</v>
      </c>
      <c r="M6916" t="str">
        <f t="shared" si="433"/>
        <v>No</v>
      </c>
      <c r="N6916" t="str">
        <f t="shared" si="434"/>
        <v>Mar</v>
      </c>
      <c r="O6916" s="2">
        <f t="shared" si="435"/>
        <v>1.625</v>
      </c>
      <c r="P6916" t="str">
        <f>VLOOKUP(G6916,Agents!A:E,4,FALSE)</f>
        <v>Team4</v>
      </c>
      <c r="Q6916" t="str">
        <f>VLOOKUP(G6916,Agents!A:E,5,FALSE)</f>
        <v>Senior</v>
      </c>
      <c r="R6916" t="str">
        <f>VLOOKUP(G6916,Agents!A:E,2,FALSE)</f>
        <v>Evening</v>
      </c>
    </row>
    <row r="6917" spans="1:18" x14ac:dyDescent="0.35">
      <c r="A6917" t="s">
        <v>10741</v>
      </c>
      <c r="B6917" t="s">
        <v>613</v>
      </c>
      <c r="C6917" t="s">
        <v>50</v>
      </c>
      <c r="D6917" t="s">
        <v>26</v>
      </c>
      <c r="E6917" s="1">
        <v>46034.491666666669</v>
      </c>
      <c r="F6917" s="1">
        <v>46036.158333333333</v>
      </c>
      <c r="G6917" t="s">
        <v>211</v>
      </c>
      <c r="H6917" t="s">
        <v>15</v>
      </c>
      <c r="I6917" t="s">
        <v>16</v>
      </c>
      <c r="J6917">
        <v>4</v>
      </c>
      <c r="K6917" t="str">
        <f>IF(tickets_dataset[[#This Row],[status]] = "Closed", "Yes","No")</f>
        <v>Yes</v>
      </c>
      <c r="L6917" s="2">
        <f t="shared" si="432"/>
        <v>39.999999999941792</v>
      </c>
      <c r="M6917" t="str">
        <f t="shared" si="433"/>
        <v>No</v>
      </c>
      <c r="N6917" t="str">
        <f t="shared" si="434"/>
        <v>Jan</v>
      </c>
      <c r="O6917" s="2">
        <f t="shared" si="435"/>
        <v>1.6666666666642413</v>
      </c>
      <c r="P6917" t="str">
        <f>VLOOKUP(G6917,Agents!A:E,4,FALSE)</f>
        <v>Team5</v>
      </c>
      <c r="Q6917" t="str">
        <f>VLOOKUP(G6917,Agents!A:E,5,FALSE)</f>
        <v>Senior</v>
      </c>
      <c r="R6917" t="str">
        <f>VLOOKUP(G6917,Agents!A:E,2,FALSE)</f>
        <v>Evening</v>
      </c>
    </row>
    <row r="6918" spans="1:18" x14ac:dyDescent="0.35">
      <c r="A6918" t="s">
        <v>10742</v>
      </c>
      <c r="B6918" t="s">
        <v>5183</v>
      </c>
      <c r="C6918" t="s">
        <v>12</v>
      </c>
      <c r="D6918" t="s">
        <v>38</v>
      </c>
      <c r="E6918" s="1">
        <v>46054.711111111108</v>
      </c>
      <c r="F6918" s="1">
        <v>46057.044444444444</v>
      </c>
      <c r="G6918" t="s">
        <v>23</v>
      </c>
      <c r="H6918" t="s">
        <v>28</v>
      </c>
      <c r="I6918" t="s">
        <v>16</v>
      </c>
      <c r="J6918">
        <v>5</v>
      </c>
      <c r="K6918" t="str">
        <f>IF(tickets_dataset[[#This Row],[status]] = "Closed", "Yes","No")</f>
        <v>No</v>
      </c>
      <c r="L6918" s="2">
        <f t="shared" si="432"/>
        <v>56.000000000058208</v>
      </c>
      <c r="M6918" t="str">
        <f t="shared" si="433"/>
        <v>Yes</v>
      </c>
      <c r="N6918" t="str">
        <f t="shared" si="434"/>
        <v>Feb</v>
      </c>
      <c r="O6918" s="2">
        <f t="shared" si="435"/>
        <v>2.3333333333357587</v>
      </c>
      <c r="P6918" t="str">
        <f>VLOOKUP(G6918,Agents!A:E,4,FALSE)</f>
        <v>Team3</v>
      </c>
      <c r="Q6918" t="str">
        <f>VLOOKUP(G6918,Agents!A:E,5,FALSE)</f>
        <v>Senior</v>
      </c>
      <c r="R6918" t="str">
        <f>VLOOKUP(G6918,Agents!A:E,2,FALSE)</f>
        <v>Evening</v>
      </c>
    </row>
    <row r="6919" spans="1:18" x14ac:dyDescent="0.35">
      <c r="A6919" t="s">
        <v>10743</v>
      </c>
      <c r="B6919" t="s">
        <v>3581</v>
      </c>
      <c r="C6919" t="s">
        <v>34</v>
      </c>
      <c r="D6919" t="s">
        <v>38</v>
      </c>
      <c r="E6919" s="1">
        <v>46043.381944444445</v>
      </c>
      <c r="F6919" s="1">
        <v>46045.506944444445</v>
      </c>
      <c r="G6919" t="s">
        <v>110</v>
      </c>
      <c r="H6919" t="s">
        <v>15</v>
      </c>
      <c r="I6919" t="s">
        <v>16</v>
      </c>
      <c r="J6919">
        <v>5</v>
      </c>
      <c r="K6919" t="str">
        <f>IF(tickets_dataset[[#This Row],[status]] = "Closed", "Yes","No")</f>
        <v>Yes</v>
      </c>
      <c r="L6919" s="2">
        <f t="shared" si="432"/>
        <v>51</v>
      </c>
      <c r="M6919" t="str">
        <f t="shared" si="433"/>
        <v>Yes</v>
      </c>
      <c r="N6919" t="str">
        <f t="shared" si="434"/>
        <v>Jan</v>
      </c>
      <c r="O6919" s="2">
        <f t="shared" si="435"/>
        <v>2.125</v>
      </c>
      <c r="P6919" t="str">
        <f>VLOOKUP(G6919,Agents!A:E,4,FALSE)</f>
        <v>Team4</v>
      </c>
      <c r="Q6919" t="str">
        <f>VLOOKUP(G6919,Agents!A:E,5,FALSE)</f>
        <v>Junior</v>
      </c>
      <c r="R6919" t="str">
        <f>VLOOKUP(G6919,Agents!A:E,2,FALSE)</f>
        <v>Morning</v>
      </c>
    </row>
    <row r="6920" spans="1:18" x14ac:dyDescent="0.35">
      <c r="A6920" t="s">
        <v>10744</v>
      </c>
      <c r="B6920" t="s">
        <v>10745</v>
      </c>
      <c r="C6920" t="s">
        <v>12</v>
      </c>
      <c r="D6920" t="s">
        <v>26</v>
      </c>
      <c r="E6920" s="1">
        <v>46093.748611111114</v>
      </c>
      <c r="F6920" s="1">
        <v>46095.706944444442</v>
      </c>
      <c r="G6920" t="s">
        <v>149</v>
      </c>
      <c r="H6920" t="s">
        <v>15</v>
      </c>
      <c r="I6920" t="s">
        <v>16</v>
      </c>
      <c r="J6920">
        <v>3</v>
      </c>
      <c r="K6920" t="str">
        <f>IF(tickets_dataset[[#This Row],[status]] = "Closed", "Yes","No")</f>
        <v>Yes</v>
      </c>
      <c r="L6920" s="2">
        <f t="shared" si="432"/>
        <v>46.999999999883585</v>
      </c>
      <c r="M6920" t="str">
        <f t="shared" si="433"/>
        <v>No</v>
      </c>
      <c r="N6920" t="str">
        <f t="shared" si="434"/>
        <v>Mar</v>
      </c>
      <c r="O6920" s="2">
        <f t="shared" si="435"/>
        <v>1.9583333333284827</v>
      </c>
      <c r="P6920" t="str">
        <f>VLOOKUP(G6920,Agents!A:E,4,FALSE)</f>
        <v>Team3</v>
      </c>
      <c r="Q6920" t="str">
        <f>VLOOKUP(G6920,Agents!A:E,5,FALSE)</f>
        <v>Mid</v>
      </c>
      <c r="R6920" t="str">
        <f>VLOOKUP(G6920,Agents!A:E,2,FALSE)</f>
        <v>Night</v>
      </c>
    </row>
    <row r="6921" spans="1:18" x14ac:dyDescent="0.35">
      <c r="A6921" t="s">
        <v>10746</v>
      </c>
      <c r="B6921" t="s">
        <v>10747</v>
      </c>
      <c r="C6921" t="s">
        <v>50</v>
      </c>
      <c r="D6921" t="s">
        <v>26</v>
      </c>
      <c r="E6921" s="1">
        <v>46076.706250000003</v>
      </c>
      <c r="F6921" s="1">
        <v>46078.831250000003</v>
      </c>
      <c r="G6921" t="s">
        <v>344</v>
      </c>
      <c r="H6921" t="s">
        <v>15</v>
      </c>
      <c r="I6921" t="s">
        <v>16</v>
      </c>
      <c r="J6921">
        <v>4</v>
      </c>
      <c r="K6921" t="str">
        <f>IF(tickets_dataset[[#This Row],[status]] = "Closed", "Yes","No")</f>
        <v>Yes</v>
      </c>
      <c r="L6921" s="2">
        <f t="shared" si="432"/>
        <v>51</v>
      </c>
      <c r="M6921" t="str">
        <f t="shared" si="433"/>
        <v>Yes</v>
      </c>
      <c r="N6921" t="str">
        <f t="shared" si="434"/>
        <v>Feb</v>
      </c>
      <c r="O6921" s="2">
        <f t="shared" si="435"/>
        <v>2.125</v>
      </c>
      <c r="P6921" t="str">
        <f>VLOOKUP(G6921,Agents!A:E,4,FALSE)</f>
        <v>Team4</v>
      </c>
      <c r="Q6921" t="str">
        <f>VLOOKUP(G6921,Agents!A:E,5,FALSE)</f>
        <v>Senior</v>
      </c>
      <c r="R6921" t="str">
        <f>VLOOKUP(G6921,Agents!A:E,2,FALSE)</f>
        <v>Night</v>
      </c>
    </row>
    <row r="6922" spans="1:18" x14ac:dyDescent="0.35">
      <c r="A6922" t="s">
        <v>10748</v>
      </c>
      <c r="B6922" t="s">
        <v>649</v>
      </c>
      <c r="C6922" t="s">
        <v>76</v>
      </c>
      <c r="D6922" t="s">
        <v>38</v>
      </c>
      <c r="E6922" s="1">
        <v>46035.149305555555</v>
      </c>
      <c r="F6922" s="1">
        <v>46038.982638888891</v>
      </c>
      <c r="G6922" t="s">
        <v>67</v>
      </c>
      <c r="H6922" t="s">
        <v>15</v>
      </c>
      <c r="I6922" t="s">
        <v>16</v>
      </c>
      <c r="J6922">
        <v>3</v>
      </c>
      <c r="K6922" t="str">
        <f>IF(tickets_dataset[[#This Row],[status]] = "Closed", "Yes","No")</f>
        <v>Yes</v>
      </c>
      <c r="L6922" s="2">
        <f t="shared" si="432"/>
        <v>92.000000000058208</v>
      </c>
      <c r="M6922" t="str">
        <f t="shared" si="433"/>
        <v>Yes</v>
      </c>
      <c r="N6922" t="str">
        <f t="shared" si="434"/>
        <v>Jan</v>
      </c>
      <c r="O6922" s="2">
        <f t="shared" si="435"/>
        <v>3.8333333333357587</v>
      </c>
      <c r="P6922" t="str">
        <f>VLOOKUP(G6922,Agents!A:E,4,FALSE)</f>
        <v>Team5</v>
      </c>
      <c r="Q6922" t="str">
        <f>VLOOKUP(G6922,Agents!A:E,5,FALSE)</f>
        <v>Junior</v>
      </c>
      <c r="R6922" t="str">
        <f>VLOOKUP(G6922,Agents!A:E,2,FALSE)</f>
        <v>Evening</v>
      </c>
    </row>
    <row r="6923" spans="1:18" x14ac:dyDescent="0.35">
      <c r="A6923" t="s">
        <v>10749</v>
      </c>
      <c r="B6923" t="s">
        <v>7490</v>
      </c>
      <c r="C6923" t="s">
        <v>22</v>
      </c>
      <c r="D6923" t="s">
        <v>26</v>
      </c>
      <c r="E6923" s="1">
        <v>46076.589583333334</v>
      </c>
      <c r="F6923" s="1">
        <v>46077.79791666667</v>
      </c>
      <c r="G6923" t="s">
        <v>67</v>
      </c>
      <c r="H6923" t="s">
        <v>15</v>
      </c>
      <c r="I6923" t="s">
        <v>16</v>
      </c>
      <c r="J6923">
        <v>4</v>
      </c>
      <c r="K6923" t="str">
        <f>IF(tickets_dataset[[#This Row],[status]] = "Closed", "Yes","No")</f>
        <v>Yes</v>
      </c>
      <c r="L6923" s="2">
        <f t="shared" si="432"/>
        <v>29.000000000058208</v>
      </c>
      <c r="M6923" t="str">
        <f t="shared" si="433"/>
        <v>No</v>
      </c>
      <c r="N6923" t="str">
        <f t="shared" si="434"/>
        <v>Feb</v>
      </c>
      <c r="O6923" s="2">
        <f t="shared" si="435"/>
        <v>1.2083333333357587</v>
      </c>
      <c r="P6923" t="str">
        <f>VLOOKUP(G6923,Agents!A:E,4,FALSE)</f>
        <v>Team5</v>
      </c>
      <c r="Q6923" t="str">
        <f>VLOOKUP(G6923,Agents!A:E,5,FALSE)</f>
        <v>Junior</v>
      </c>
      <c r="R6923" t="str">
        <f>VLOOKUP(G6923,Agents!A:E,2,FALSE)</f>
        <v>Evening</v>
      </c>
    </row>
    <row r="6924" spans="1:18" x14ac:dyDescent="0.35">
      <c r="A6924" t="s">
        <v>10750</v>
      </c>
      <c r="B6924" t="s">
        <v>3262</v>
      </c>
      <c r="C6924" t="s">
        <v>50</v>
      </c>
      <c r="D6924" t="s">
        <v>13</v>
      </c>
      <c r="E6924" s="1">
        <v>46040.213194444441</v>
      </c>
      <c r="F6924" s="1">
        <v>46040.754861111112</v>
      </c>
      <c r="G6924" t="s">
        <v>39</v>
      </c>
      <c r="H6924" t="s">
        <v>15</v>
      </c>
      <c r="I6924" t="s">
        <v>16</v>
      </c>
      <c r="J6924">
        <v>5</v>
      </c>
      <c r="K6924" t="str">
        <f>IF(tickets_dataset[[#This Row],[status]] = "Closed", "Yes","No")</f>
        <v>Yes</v>
      </c>
      <c r="L6924" s="2">
        <f t="shared" si="432"/>
        <v>13.000000000116415</v>
      </c>
      <c r="M6924" t="str">
        <f t="shared" si="433"/>
        <v>No</v>
      </c>
      <c r="N6924" t="str">
        <f t="shared" si="434"/>
        <v>Jan</v>
      </c>
      <c r="O6924" s="2">
        <f t="shared" si="435"/>
        <v>0.54166666667151731</v>
      </c>
      <c r="P6924" t="str">
        <f>VLOOKUP(G6924,Agents!A:E,4,FALSE)</f>
        <v>Team3</v>
      </c>
      <c r="Q6924" t="str">
        <f>VLOOKUP(G6924,Agents!A:E,5,FALSE)</f>
        <v>Mid</v>
      </c>
      <c r="R6924" t="str">
        <f>VLOOKUP(G6924,Agents!A:E,2,FALSE)</f>
        <v>Night</v>
      </c>
    </row>
    <row r="6925" spans="1:18" x14ac:dyDescent="0.35">
      <c r="A6925" t="s">
        <v>10751</v>
      </c>
      <c r="B6925" t="s">
        <v>4261</v>
      </c>
      <c r="C6925" t="s">
        <v>34</v>
      </c>
      <c r="D6925" t="s">
        <v>13</v>
      </c>
      <c r="E6925" s="1">
        <v>46099.835416666669</v>
      </c>
      <c r="F6925" s="1">
        <v>46101.543749999997</v>
      </c>
      <c r="G6925" t="s">
        <v>167</v>
      </c>
      <c r="H6925" t="s">
        <v>15</v>
      </c>
      <c r="I6925" t="s">
        <v>16</v>
      </c>
      <c r="J6925">
        <v>4</v>
      </c>
      <c r="K6925" t="str">
        <f>IF(tickets_dataset[[#This Row],[status]] = "Closed", "Yes","No")</f>
        <v>Yes</v>
      </c>
      <c r="L6925" s="2">
        <f t="shared" si="432"/>
        <v>40.999999999883585</v>
      </c>
      <c r="M6925" t="str">
        <f t="shared" si="433"/>
        <v>No</v>
      </c>
      <c r="N6925" t="str">
        <f t="shared" si="434"/>
        <v>Mar</v>
      </c>
      <c r="O6925" s="2">
        <f t="shared" si="435"/>
        <v>1.7083333333284827</v>
      </c>
      <c r="P6925" t="str">
        <f>VLOOKUP(G6925,Agents!A:E,4,FALSE)</f>
        <v>Team3</v>
      </c>
      <c r="Q6925" t="str">
        <f>VLOOKUP(G6925,Agents!A:E,5,FALSE)</f>
        <v>Mid</v>
      </c>
      <c r="R6925" t="str">
        <f>VLOOKUP(G6925,Agents!A:E,2,FALSE)</f>
        <v>Evening</v>
      </c>
    </row>
    <row r="6926" spans="1:18" x14ac:dyDescent="0.35">
      <c r="A6926" t="s">
        <v>10752</v>
      </c>
      <c r="B6926" t="s">
        <v>10753</v>
      </c>
      <c r="C6926" t="s">
        <v>76</v>
      </c>
      <c r="D6926" t="s">
        <v>26</v>
      </c>
      <c r="E6926" s="1">
        <v>46025.478472222225</v>
      </c>
      <c r="F6926" s="1">
        <v>46028.186805555553</v>
      </c>
      <c r="G6926" t="s">
        <v>256</v>
      </c>
      <c r="H6926" t="s">
        <v>28</v>
      </c>
      <c r="I6926" t="s">
        <v>16</v>
      </c>
      <c r="J6926">
        <v>5</v>
      </c>
      <c r="K6926" t="str">
        <f>IF(tickets_dataset[[#This Row],[status]] = "Closed", "Yes","No")</f>
        <v>No</v>
      </c>
      <c r="L6926" s="2">
        <f t="shared" si="432"/>
        <v>64.999999999883585</v>
      </c>
      <c r="M6926" t="str">
        <f t="shared" si="433"/>
        <v>Yes</v>
      </c>
      <c r="N6926" t="str">
        <f t="shared" si="434"/>
        <v>Jan</v>
      </c>
      <c r="O6926" s="2">
        <f t="shared" si="435"/>
        <v>2.7083333333284827</v>
      </c>
      <c r="P6926" t="str">
        <f>VLOOKUP(G6926,Agents!A:E,4,FALSE)</f>
        <v>Team1</v>
      </c>
      <c r="Q6926" t="str">
        <f>VLOOKUP(G6926,Agents!A:E,5,FALSE)</f>
        <v>Mid</v>
      </c>
      <c r="R6926" t="str">
        <f>VLOOKUP(G6926,Agents!A:E,2,FALSE)</f>
        <v>Morning</v>
      </c>
    </row>
    <row r="6927" spans="1:18" x14ac:dyDescent="0.35">
      <c r="A6927" t="s">
        <v>10754</v>
      </c>
      <c r="B6927" t="s">
        <v>10755</v>
      </c>
      <c r="C6927" t="s">
        <v>22</v>
      </c>
      <c r="D6927" t="s">
        <v>26</v>
      </c>
      <c r="E6927" s="1">
        <v>46064.507638888892</v>
      </c>
      <c r="F6927" s="1">
        <v>46067.09097222222</v>
      </c>
      <c r="G6927" t="s">
        <v>110</v>
      </c>
      <c r="H6927" t="s">
        <v>15</v>
      </c>
      <c r="I6927" t="s">
        <v>16</v>
      </c>
      <c r="J6927">
        <v>5</v>
      </c>
      <c r="K6927" t="str">
        <f>IF(tickets_dataset[[#This Row],[status]] = "Closed", "Yes","No")</f>
        <v>Yes</v>
      </c>
      <c r="L6927" s="2">
        <f t="shared" si="432"/>
        <v>61.999999999883585</v>
      </c>
      <c r="M6927" t="str">
        <f t="shared" si="433"/>
        <v>Yes</v>
      </c>
      <c r="N6927" t="str">
        <f t="shared" si="434"/>
        <v>Feb</v>
      </c>
      <c r="O6927" s="2">
        <f t="shared" si="435"/>
        <v>2.5833333333284827</v>
      </c>
      <c r="P6927" t="str">
        <f>VLOOKUP(G6927,Agents!A:E,4,FALSE)</f>
        <v>Team4</v>
      </c>
      <c r="Q6927" t="str">
        <f>VLOOKUP(G6927,Agents!A:E,5,FALSE)</f>
        <v>Junior</v>
      </c>
      <c r="R6927" t="str">
        <f>VLOOKUP(G6927,Agents!A:E,2,FALSE)</f>
        <v>Morning</v>
      </c>
    </row>
    <row r="6928" spans="1:18" x14ac:dyDescent="0.35">
      <c r="A6928" t="s">
        <v>10756</v>
      </c>
      <c r="B6928" t="s">
        <v>10536</v>
      </c>
      <c r="C6928" t="s">
        <v>50</v>
      </c>
      <c r="D6928" t="s">
        <v>26</v>
      </c>
      <c r="E6928" s="1">
        <v>46026.593055555553</v>
      </c>
      <c r="F6928" s="1">
        <v>46028.968055555553</v>
      </c>
      <c r="G6928" t="s">
        <v>357</v>
      </c>
      <c r="H6928" t="s">
        <v>15</v>
      </c>
      <c r="I6928" t="s">
        <v>16</v>
      </c>
      <c r="J6928">
        <v>4</v>
      </c>
      <c r="K6928" t="str">
        <f>IF(tickets_dataset[[#This Row],[status]] = "Closed", "Yes","No")</f>
        <v>Yes</v>
      </c>
      <c r="L6928" s="2">
        <f t="shared" si="432"/>
        <v>57</v>
      </c>
      <c r="M6928" t="str">
        <f t="shared" si="433"/>
        <v>Yes</v>
      </c>
      <c r="N6928" t="str">
        <f t="shared" si="434"/>
        <v>Jan</v>
      </c>
      <c r="O6928" s="2">
        <f t="shared" si="435"/>
        <v>2.375</v>
      </c>
      <c r="P6928" t="str">
        <f>VLOOKUP(G6928,Agents!A:E,4,FALSE)</f>
        <v>Team1</v>
      </c>
      <c r="Q6928" t="str">
        <f>VLOOKUP(G6928,Agents!A:E,5,FALSE)</f>
        <v>Mid</v>
      </c>
      <c r="R6928" t="str">
        <f>VLOOKUP(G6928,Agents!A:E,2,FALSE)</f>
        <v>Morning</v>
      </c>
    </row>
    <row r="6929" spans="1:18" x14ac:dyDescent="0.35">
      <c r="A6929" t="s">
        <v>10757</v>
      </c>
      <c r="B6929" t="s">
        <v>9511</v>
      </c>
      <c r="C6929" t="s">
        <v>76</v>
      </c>
      <c r="D6929" t="s">
        <v>26</v>
      </c>
      <c r="E6929" s="1">
        <v>46049.425000000003</v>
      </c>
      <c r="F6929" s="1">
        <v>46050.175000000003</v>
      </c>
      <c r="G6929" t="s">
        <v>239</v>
      </c>
      <c r="H6929" t="s">
        <v>28</v>
      </c>
      <c r="I6929" t="s">
        <v>16</v>
      </c>
      <c r="J6929">
        <v>4</v>
      </c>
      <c r="K6929" t="str">
        <f>IF(tickets_dataset[[#This Row],[status]] = "Closed", "Yes","No")</f>
        <v>No</v>
      </c>
      <c r="L6929" s="2">
        <f t="shared" si="432"/>
        <v>18</v>
      </c>
      <c r="M6929" t="str">
        <f t="shared" si="433"/>
        <v>No</v>
      </c>
      <c r="N6929" t="str">
        <f t="shared" si="434"/>
        <v>Jan</v>
      </c>
      <c r="O6929" s="2">
        <f t="shared" si="435"/>
        <v>0.75</v>
      </c>
      <c r="P6929" t="str">
        <f>VLOOKUP(G6929,Agents!A:E,4,FALSE)</f>
        <v>Team1</v>
      </c>
      <c r="Q6929" t="str">
        <f>VLOOKUP(G6929,Agents!A:E,5,FALSE)</f>
        <v>Senior</v>
      </c>
      <c r="R6929" t="str">
        <f>VLOOKUP(G6929,Agents!A:E,2,FALSE)</f>
        <v>Evening</v>
      </c>
    </row>
    <row r="6930" spans="1:18" x14ac:dyDescent="0.35">
      <c r="A6930" t="s">
        <v>10758</v>
      </c>
      <c r="B6930" t="s">
        <v>10759</v>
      </c>
      <c r="C6930" t="s">
        <v>76</v>
      </c>
      <c r="D6930" t="s">
        <v>38</v>
      </c>
      <c r="E6930" s="1">
        <v>46093.565972222219</v>
      </c>
      <c r="F6930" s="1">
        <v>46096.982638888891</v>
      </c>
      <c r="G6930" t="s">
        <v>206</v>
      </c>
      <c r="H6930" t="s">
        <v>15</v>
      </c>
      <c r="I6930" t="s">
        <v>16</v>
      </c>
      <c r="J6930">
        <v>3</v>
      </c>
      <c r="K6930" t="str">
        <f>IF(tickets_dataset[[#This Row],[status]] = "Closed", "Yes","No")</f>
        <v>Yes</v>
      </c>
      <c r="L6930" s="2">
        <f t="shared" si="432"/>
        <v>82.000000000116415</v>
      </c>
      <c r="M6930" t="str">
        <f t="shared" si="433"/>
        <v>Yes</v>
      </c>
      <c r="N6930" t="str">
        <f t="shared" si="434"/>
        <v>Mar</v>
      </c>
      <c r="O6930" s="2">
        <f t="shared" si="435"/>
        <v>3.4166666666715173</v>
      </c>
      <c r="P6930" t="str">
        <f>VLOOKUP(G6930,Agents!A:E,4,FALSE)</f>
        <v>Team5</v>
      </c>
      <c r="Q6930" t="str">
        <f>VLOOKUP(G6930,Agents!A:E,5,FALSE)</f>
        <v>Junior</v>
      </c>
      <c r="R6930" t="str">
        <f>VLOOKUP(G6930,Agents!A:E,2,FALSE)</f>
        <v>Evening</v>
      </c>
    </row>
    <row r="6931" spans="1:18" x14ac:dyDescent="0.35">
      <c r="A6931" t="s">
        <v>10760</v>
      </c>
      <c r="B6931" t="s">
        <v>10663</v>
      </c>
      <c r="C6931" t="s">
        <v>50</v>
      </c>
      <c r="D6931" t="s">
        <v>26</v>
      </c>
      <c r="E6931" s="1">
        <v>46040.995833333334</v>
      </c>
      <c r="F6931" s="1">
        <v>46043.745833333334</v>
      </c>
      <c r="G6931" t="s">
        <v>357</v>
      </c>
      <c r="H6931" t="s">
        <v>15</v>
      </c>
      <c r="I6931" t="s">
        <v>16</v>
      </c>
      <c r="J6931">
        <v>4</v>
      </c>
      <c r="K6931" t="str">
        <f>IF(tickets_dataset[[#This Row],[status]] = "Closed", "Yes","No")</f>
        <v>Yes</v>
      </c>
      <c r="L6931" s="2">
        <f t="shared" si="432"/>
        <v>66</v>
      </c>
      <c r="M6931" t="str">
        <f t="shared" si="433"/>
        <v>Yes</v>
      </c>
      <c r="N6931" t="str">
        <f t="shared" si="434"/>
        <v>Jan</v>
      </c>
      <c r="O6931" s="2">
        <f t="shared" si="435"/>
        <v>2.75</v>
      </c>
      <c r="P6931" t="str">
        <f>VLOOKUP(G6931,Agents!A:E,4,FALSE)</f>
        <v>Team1</v>
      </c>
      <c r="Q6931" t="str">
        <f>VLOOKUP(G6931,Agents!A:E,5,FALSE)</f>
        <v>Mid</v>
      </c>
      <c r="R6931" t="str">
        <f>VLOOKUP(G6931,Agents!A:E,2,FALSE)</f>
        <v>Morning</v>
      </c>
    </row>
    <row r="6932" spans="1:18" x14ac:dyDescent="0.35">
      <c r="A6932" t="s">
        <v>10761</v>
      </c>
      <c r="B6932" t="s">
        <v>5340</v>
      </c>
      <c r="C6932" t="s">
        <v>34</v>
      </c>
      <c r="D6932" t="s">
        <v>13</v>
      </c>
      <c r="E6932" s="1">
        <v>46076.566666666666</v>
      </c>
      <c r="F6932" s="1">
        <v>46077.066666666666</v>
      </c>
      <c r="G6932" t="s">
        <v>137</v>
      </c>
      <c r="H6932" t="s">
        <v>15</v>
      </c>
      <c r="I6932" t="s">
        <v>16</v>
      </c>
      <c r="J6932">
        <v>3</v>
      </c>
      <c r="K6932" t="str">
        <f>IF(tickets_dataset[[#This Row],[status]] = "Closed", "Yes","No")</f>
        <v>Yes</v>
      </c>
      <c r="L6932" s="2">
        <f t="shared" si="432"/>
        <v>12</v>
      </c>
      <c r="M6932" t="str">
        <f t="shared" si="433"/>
        <v>No</v>
      </c>
      <c r="N6932" t="str">
        <f t="shared" si="434"/>
        <v>Feb</v>
      </c>
      <c r="O6932" s="2">
        <f t="shared" si="435"/>
        <v>0.5</v>
      </c>
      <c r="P6932" t="str">
        <f>VLOOKUP(G6932,Agents!A:E,4,FALSE)</f>
        <v>Team5</v>
      </c>
      <c r="Q6932" t="str">
        <f>VLOOKUP(G6932,Agents!A:E,5,FALSE)</f>
        <v>Senior</v>
      </c>
      <c r="R6932" t="str">
        <f>VLOOKUP(G6932,Agents!A:E,2,FALSE)</f>
        <v>Night</v>
      </c>
    </row>
    <row r="6933" spans="1:18" x14ac:dyDescent="0.35">
      <c r="A6933" t="s">
        <v>10762</v>
      </c>
      <c r="B6933" t="s">
        <v>7384</v>
      </c>
      <c r="C6933" t="s">
        <v>12</v>
      </c>
      <c r="D6933" t="s">
        <v>38</v>
      </c>
      <c r="E6933" s="1">
        <v>46107.874305555553</v>
      </c>
      <c r="F6933" s="1">
        <v>46108.415972222225</v>
      </c>
      <c r="G6933" t="s">
        <v>77</v>
      </c>
      <c r="H6933" t="s">
        <v>15</v>
      </c>
      <c r="I6933" t="s">
        <v>16</v>
      </c>
      <c r="J6933">
        <v>5</v>
      </c>
      <c r="K6933" t="str">
        <f>IF(tickets_dataset[[#This Row],[status]] = "Closed", "Yes","No")</f>
        <v>Yes</v>
      </c>
      <c r="L6933" s="2">
        <f t="shared" si="432"/>
        <v>13.000000000116415</v>
      </c>
      <c r="M6933" t="str">
        <f t="shared" si="433"/>
        <v>No</v>
      </c>
      <c r="N6933" t="str">
        <f t="shared" si="434"/>
        <v>Mar</v>
      </c>
      <c r="O6933" s="2">
        <f t="shared" si="435"/>
        <v>0.54166666667151731</v>
      </c>
      <c r="P6933" t="str">
        <f>VLOOKUP(G6933,Agents!A:E,4,FALSE)</f>
        <v>Team5</v>
      </c>
      <c r="Q6933" t="str">
        <f>VLOOKUP(G6933,Agents!A:E,5,FALSE)</f>
        <v>Junior</v>
      </c>
      <c r="R6933" t="str">
        <f>VLOOKUP(G6933,Agents!A:E,2,FALSE)</f>
        <v>Evening</v>
      </c>
    </row>
    <row r="6934" spans="1:18" x14ac:dyDescent="0.35">
      <c r="A6934" t="s">
        <v>10763</v>
      </c>
      <c r="B6934" t="s">
        <v>1624</v>
      </c>
      <c r="C6934" t="s">
        <v>22</v>
      </c>
      <c r="D6934" t="s">
        <v>26</v>
      </c>
      <c r="E6934" s="1">
        <v>46069.185416666667</v>
      </c>
      <c r="F6934" s="1">
        <v>46069.560416666667</v>
      </c>
      <c r="G6934" t="s">
        <v>110</v>
      </c>
      <c r="H6934" t="s">
        <v>15</v>
      </c>
      <c r="I6934" t="s">
        <v>68</v>
      </c>
      <c r="J6934">
        <v>4</v>
      </c>
      <c r="K6934" t="str">
        <f>IF(tickets_dataset[[#This Row],[status]] = "Closed", "Yes","No")</f>
        <v>Yes</v>
      </c>
      <c r="L6934" s="2">
        <f t="shared" si="432"/>
        <v>9</v>
      </c>
      <c r="M6934" t="str">
        <f t="shared" si="433"/>
        <v>No</v>
      </c>
      <c r="N6934" t="str">
        <f t="shared" si="434"/>
        <v>Feb</v>
      </c>
      <c r="O6934" s="2">
        <f t="shared" si="435"/>
        <v>0.375</v>
      </c>
      <c r="P6934" t="str">
        <f>VLOOKUP(G6934,Agents!A:E,4,FALSE)</f>
        <v>Team4</v>
      </c>
      <c r="Q6934" t="str">
        <f>VLOOKUP(G6934,Agents!A:E,5,FALSE)</f>
        <v>Junior</v>
      </c>
      <c r="R6934" t="str">
        <f>VLOOKUP(G6934,Agents!A:E,2,FALSE)</f>
        <v>Morning</v>
      </c>
    </row>
    <row r="6935" spans="1:18" x14ac:dyDescent="0.35">
      <c r="A6935" t="s">
        <v>10764</v>
      </c>
      <c r="B6935" t="s">
        <v>10765</v>
      </c>
      <c r="C6935" t="s">
        <v>50</v>
      </c>
      <c r="D6935" t="s">
        <v>38</v>
      </c>
      <c r="E6935" s="1">
        <v>46029.740277777775</v>
      </c>
      <c r="F6935" s="1">
        <v>46031.156944444447</v>
      </c>
      <c r="G6935" t="s">
        <v>91</v>
      </c>
      <c r="H6935" t="s">
        <v>15</v>
      </c>
      <c r="I6935" t="s">
        <v>16</v>
      </c>
      <c r="J6935">
        <v>3</v>
      </c>
      <c r="K6935" t="str">
        <f>IF(tickets_dataset[[#This Row],[status]] = "Closed", "Yes","No")</f>
        <v>Yes</v>
      </c>
      <c r="L6935" s="2">
        <f t="shared" si="432"/>
        <v>34.000000000116415</v>
      </c>
      <c r="M6935" t="str">
        <f t="shared" si="433"/>
        <v>No</v>
      </c>
      <c r="N6935" t="str">
        <f t="shared" si="434"/>
        <v>Jan</v>
      </c>
      <c r="O6935" s="2">
        <f t="shared" si="435"/>
        <v>1.4166666666715173</v>
      </c>
      <c r="P6935" t="str">
        <f>VLOOKUP(G6935,Agents!A:E,4,FALSE)</f>
        <v>Team5</v>
      </c>
      <c r="Q6935" t="str">
        <f>VLOOKUP(G6935,Agents!A:E,5,FALSE)</f>
        <v>Mid</v>
      </c>
      <c r="R6935" t="str">
        <f>VLOOKUP(G6935,Agents!A:E,2,FALSE)</f>
        <v>Night</v>
      </c>
    </row>
    <row r="6936" spans="1:18" x14ac:dyDescent="0.35">
      <c r="A6936" t="s">
        <v>10766</v>
      </c>
      <c r="B6936" t="s">
        <v>10767</v>
      </c>
      <c r="C6936" t="s">
        <v>50</v>
      </c>
      <c r="D6936" t="s">
        <v>38</v>
      </c>
      <c r="E6936" s="1">
        <v>46060.796527777777</v>
      </c>
      <c r="F6936" s="1">
        <v>46061.129861111112</v>
      </c>
      <c r="G6936" t="s">
        <v>256</v>
      </c>
      <c r="H6936" t="s">
        <v>15</v>
      </c>
      <c r="I6936" t="s">
        <v>16</v>
      </c>
      <c r="J6936">
        <v>4</v>
      </c>
      <c r="K6936" t="str">
        <f>IF(tickets_dataset[[#This Row],[status]] = "Closed", "Yes","No")</f>
        <v>Yes</v>
      </c>
      <c r="L6936" s="2">
        <f t="shared" si="432"/>
        <v>8.0000000000582077</v>
      </c>
      <c r="M6936" t="str">
        <f t="shared" si="433"/>
        <v>No</v>
      </c>
      <c r="N6936" t="str">
        <f t="shared" si="434"/>
        <v>Feb</v>
      </c>
      <c r="O6936" s="2">
        <f t="shared" si="435"/>
        <v>0.33333333333575865</v>
      </c>
      <c r="P6936" t="str">
        <f>VLOOKUP(G6936,Agents!A:E,4,FALSE)</f>
        <v>Team1</v>
      </c>
      <c r="Q6936" t="str">
        <f>VLOOKUP(G6936,Agents!A:E,5,FALSE)</f>
        <v>Mid</v>
      </c>
      <c r="R6936" t="str">
        <f>VLOOKUP(G6936,Agents!A:E,2,FALSE)</f>
        <v>Morning</v>
      </c>
    </row>
    <row r="6937" spans="1:18" x14ac:dyDescent="0.35">
      <c r="A6937" t="s">
        <v>10768</v>
      </c>
      <c r="B6937" t="s">
        <v>1237</v>
      </c>
      <c r="C6937" t="s">
        <v>22</v>
      </c>
      <c r="D6937" t="s">
        <v>26</v>
      </c>
      <c r="E6937" s="1">
        <v>46041.680555555555</v>
      </c>
      <c r="F6937" s="1">
        <v>46043.097222222219</v>
      </c>
      <c r="G6937" t="s">
        <v>239</v>
      </c>
      <c r="H6937" t="s">
        <v>15</v>
      </c>
      <c r="I6937" t="s">
        <v>16</v>
      </c>
      <c r="J6937">
        <v>4</v>
      </c>
      <c r="K6937" t="str">
        <f>IF(tickets_dataset[[#This Row],[status]] = "Closed", "Yes","No")</f>
        <v>Yes</v>
      </c>
      <c r="L6937" s="2">
        <f t="shared" si="432"/>
        <v>33.999999999941792</v>
      </c>
      <c r="M6937" t="str">
        <f t="shared" si="433"/>
        <v>No</v>
      </c>
      <c r="N6937" t="str">
        <f t="shared" si="434"/>
        <v>Jan</v>
      </c>
      <c r="O6937" s="2">
        <f t="shared" si="435"/>
        <v>1.4166666666642413</v>
      </c>
      <c r="P6937" t="str">
        <f>VLOOKUP(G6937,Agents!A:E,4,FALSE)</f>
        <v>Team1</v>
      </c>
      <c r="Q6937" t="str">
        <f>VLOOKUP(G6937,Agents!A:E,5,FALSE)</f>
        <v>Senior</v>
      </c>
      <c r="R6937" t="str">
        <f>VLOOKUP(G6937,Agents!A:E,2,FALSE)</f>
        <v>Evening</v>
      </c>
    </row>
    <row r="6938" spans="1:18" x14ac:dyDescent="0.35">
      <c r="A6938" t="s">
        <v>10769</v>
      </c>
      <c r="B6938" t="s">
        <v>1622</v>
      </c>
      <c r="C6938" t="s">
        <v>34</v>
      </c>
      <c r="D6938" t="s">
        <v>13</v>
      </c>
      <c r="E6938" s="1">
        <v>46051.44027777778</v>
      </c>
      <c r="F6938" s="1">
        <v>46053.231944444444</v>
      </c>
      <c r="G6938" t="s">
        <v>77</v>
      </c>
      <c r="H6938" t="s">
        <v>15</v>
      </c>
      <c r="I6938" t="s">
        <v>16</v>
      </c>
      <c r="J6938">
        <v>4</v>
      </c>
      <c r="K6938" t="str">
        <f>IF(tickets_dataset[[#This Row],[status]] = "Closed", "Yes","No")</f>
        <v>Yes</v>
      </c>
      <c r="L6938" s="2">
        <f t="shared" si="432"/>
        <v>42.999999999941792</v>
      </c>
      <c r="M6938" t="str">
        <f t="shared" si="433"/>
        <v>No</v>
      </c>
      <c r="N6938" t="str">
        <f t="shared" si="434"/>
        <v>Jan</v>
      </c>
      <c r="O6938" s="2">
        <f t="shared" si="435"/>
        <v>1.7916666666642413</v>
      </c>
      <c r="P6938" t="str">
        <f>VLOOKUP(G6938,Agents!A:E,4,FALSE)</f>
        <v>Team5</v>
      </c>
      <c r="Q6938" t="str">
        <f>VLOOKUP(G6938,Agents!A:E,5,FALSE)</f>
        <v>Junior</v>
      </c>
      <c r="R6938" t="str">
        <f>VLOOKUP(G6938,Agents!A:E,2,FALSE)</f>
        <v>Evening</v>
      </c>
    </row>
    <row r="6939" spans="1:18" x14ac:dyDescent="0.35">
      <c r="A6939" t="s">
        <v>10770</v>
      </c>
      <c r="B6939" t="s">
        <v>10771</v>
      </c>
      <c r="C6939" t="s">
        <v>76</v>
      </c>
      <c r="D6939" t="s">
        <v>13</v>
      </c>
      <c r="E6939" s="1">
        <v>46110.875694444447</v>
      </c>
      <c r="F6939" s="1">
        <v>46111.459027777775</v>
      </c>
      <c r="G6939" t="s">
        <v>14</v>
      </c>
      <c r="H6939" t="s">
        <v>15</v>
      </c>
      <c r="I6939" t="s">
        <v>16</v>
      </c>
      <c r="J6939">
        <v>4</v>
      </c>
      <c r="K6939" t="str">
        <f>IF(tickets_dataset[[#This Row],[status]] = "Closed", "Yes","No")</f>
        <v>Yes</v>
      </c>
      <c r="L6939" s="2">
        <f t="shared" si="432"/>
        <v>13.999999999883585</v>
      </c>
      <c r="M6939" t="str">
        <f t="shared" si="433"/>
        <v>No</v>
      </c>
      <c r="N6939" t="str">
        <f t="shared" si="434"/>
        <v>Mar</v>
      </c>
      <c r="O6939" s="2">
        <f t="shared" si="435"/>
        <v>0.58333333332848269</v>
      </c>
      <c r="P6939" t="str">
        <f>VLOOKUP(G6939,Agents!A:E,4,FALSE)</f>
        <v>Team1</v>
      </c>
      <c r="Q6939" t="str">
        <f>VLOOKUP(G6939,Agents!A:E,5,FALSE)</f>
        <v>Senior</v>
      </c>
      <c r="R6939" t="str">
        <f>VLOOKUP(G6939,Agents!A:E,2,FALSE)</f>
        <v>Morning</v>
      </c>
    </row>
    <row r="6940" spans="1:18" x14ac:dyDescent="0.35">
      <c r="A6940" t="s">
        <v>10772</v>
      </c>
      <c r="B6940" t="s">
        <v>2911</v>
      </c>
      <c r="C6940" t="s">
        <v>12</v>
      </c>
      <c r="D6940" t="s">
        <v>38</v>
      </c>
      <c r="E6940" s="1">
        <v>46073.968055555553</v>
      </c>
      <c r="F6940" s="1">
        <v>46076.051388888889</v>
      </c>
      <c r="G6940" t="s">
        <v>42</v>
      </c>
      <c r="H6940" t="s">
        <v>15</v>
      </c>
      <c r="I6940" t="s">
        <v>16</v>
      </c>
      <c r="J6940">
        <v>4</v>
      </c>
      <c r="K6940" t="str">
        <f>IF(tickets_dataset[[#This Row],[status]] = "Closed", "Yes","No")</f>
        <v>Yes</v>
      </c>
      <c r="L6940" s="2">
        <f t="shared" si="432"/>
        <v>50.000000000058208</v>
      </c>
      <c r="M6940" t="str">
        <f t="shared" si="433"/>
        <v>Yes</v>
      </c>
      <c r="N6940" t="str">
        <f t="shared" si="434"/>
        <v>Feb</v>
      </c>
      <c r="O6940" s="2">
        <f t="shared" si="435"/>
        <v>2.0833333333357587</v>
      </c>
      <c r="P6940" t="str">
        <f>VLOOKUP(G6940,Agents!A:E,4,FALSE)</f>
        <v>Team2</v>
      </c>
      <c r="Q6940" t="str">
        <f>VLOOKUP(G6940,Agents!A:E,5,FALSE)</f>
        <v>Junior</v>
      </c>
      <c r="R6940" t="str">
        <f>VLOOKUP(G6940,Agents!A:E,2,FALSE)</f>
        <v>Night</v>
      </c>
    </row>
    <row r="6941" spans="1:18" x14ac:dyDescent="0.35">
      <c r="A6941" t="s">
        <v>10773</v>
      </c>
      <c r="B6941" t="s">
        <v>4988</v>
      </c>
      <c r="C6941" t="s">
        <v>34</v>
      </c>
      <c r="D6941" t="s">
        <v>26</v>
      </c>
      <c r="E6941" s="1">
        <v>46084.45208333333</v>
      </c>
      <c r="F6941" s="1">
        <v>46085.368750000001</v>
      </c>
      <c r="G6941" t="s">
        <v>170</v>
      </c>
      <c r="H6941" t="s">
        <v>15</v>
      </c>
      <c r="I6941" t="s">
        <v>16</v>
      </c>
      <c r="J6941">
        <v>4</v>
      </c>
      <c r="K6941" t="str">
        <f>IF(tickets_dataset[[#This Row],[status]] = "Closed", "Yes","No")</f>
        <v>Yes</v>
      </c>
      <c r="L6941" s="2">
        <f t="shared" si="432"/>
        <v>22.000000000116415</v>
      </c>
      <c r="M6941" t="str">
        <f t="shared" si="433"/>
        <v>No</v>
      </c>
      <c r="N6941" t="str">
        <f t="shared" si="434"/>
        <v>Mar</v>
      </c>
      <c r="O6941" s="2">
        <f t="shared" si="435"/>
        <v>0.91666666667151731</v>
      </c>
      <c r="P6941" t="str">
        <f>VLOOKUP(G6941,Agents!A:E,4,FALSE)</f>
        <v>Team5</v>
      </c>
      <c r="Q6941" t="str">
        <f>VLOOKUP(G6941,Agents!A:E,5,FALSE)</f>
        <v>Junior</v>
      </c>
      <c r="R6941" t="str">
        <f>VLOOKUP(G6941,Agents!A:E,2,FALSE)</f>
        <v>Night</v>
      </c>
    </row>
    <row r="6942" spans="1:18" x14ac:dyDescent="0.35">
      <c r="A6942" t="s">
        <v>10774</v>
      </c>
      <c r="B6942" t="s">
        <v>4154</v>
      </c>
      <c r="C6942" t="s">
        <v>22</v>
      </c>
      <c r="D6942" t="s">
        <v>38</v>
      </c>
      <c r="E6942" s="1">
        <v>46109.364583333336</v>
      </c>
      <c r="F6942" s="1">
        <v>46110.114583333336</v>
      </c>
      <c r="G6942" t="s">
        <v>183</v>
      </c>
      <c r="H6942" t="s">
        <v>15</v>
      </c>
      <c r="I6942" t="s">
        <v>16</v>
      </c>
      <c r="J6942">
        <v>4</v>
      </c>
      <c r="K6942" t="str">
        <f>IF(tickets_dataset[[#This Row],[status]] = "Closed", "Yes","No")</f>
        <v>Yes</v>
      </c>
      <c r="L6942" s="2">
        <f t="shared" si="432"/>
        <v>18</v>
      </c>
      <c r="M6942" t="str">
        <f t="shared" si="433"/>
        <v>No</v>
      </c>
      <c r="N6942" t="str">
        <f t="shared" si="434"/>
        <v>Mar</v>
      </c>
      <c r="O6942" s="2">
        <f t="shared" si="435"/>
        <v>0.75</v>
      </c>
      <c r="P6942" t="str">
        <f>VLOOKUP(G6942,Agents!A:E,4,FALSE)</f>
        <v>Team3</v>
      </c>
      <c r="Q6942" t="str">
        <f>VLOOKUP(G6942,Agents!A:E,5,FALSE)</f>
        <v>Senior</v>
      </c>
      <c r="R6942" t="str">
        <f>VLOOKUP(G6942,Agents!A:E,2,FALSE)</f>
        <v>Night</v>
      </c>
    </row>
    <row r="6943" spans="1:18" x14ac:dyDescent="0.35">
      <c r="A6943" t="s">
        <v>10775</v>
      </c>
      <c r="B6943" t="s">
        <v>4481</v>
      </c>
      <c r="C6943" t="s">
        <v>50</v>
      </c>
      <c r="D6943" t="s">
        <v>26</v>
      </c>
      <c r="E6943" s="1">
        <v>46071.368750000001</v>
      </c>
      <c r="F6943" s="1">
        <v>46072.660416666666</v>
      </c>
      <c r="G6943" t="s">
        <v>59</v>
      </c>
      <c r="H6943" t="s">
        <v>15</v>
      </c>
      <c r="I6943" t="s">
        <v>16</v>
      </c>
      <c r="J6943">
        <v>3</v>
      </c>
      <c r="K6943" t="str">
        <f>IF(tickets_dataset[[#This Row],[status]] = "Closed", "Yes","No")</f>
        <v>Yes</v>
      </c>
      <c r="L6943" s="2">
        <f t="shared" si="432"/>
        <v>30.999999999941792</v>
      </c>
      <c r="M6943" t="str">
        <f t="shared" si="433"/>
        <v>No</v>
      </c>
      <c r="N6943" t="str">
        <f t="shared" si="434"/>
        <v>Feb</v>
      </c>
      <c r="O6943" s="2">
        <f t="shared" si="435"/>
        <v>1.2916666666642413</v>
      </c>
      <c r="P6943" t="str">
        <f>VLOOKUP(G6943,Agents!A:E,4,FALSE)</f>
        <v>Team3</v>
      </c>
      <c r="Q6943" t="str">
        <f>VLOOKUP(G6943,Agents!A:E,5,FALSE)</f>
        <v>Senior</v>
      </c>
      <c r="R6943" t="str">
        <f>VLOOKUP(G6943,Agents!A:E,2,FALSE)</f>
        <v>Night</v>
      </c>
    </row>
    <row r="6944" spans="1:18" x14ac:dyDescent="0.35">
      <c r="A6944" t="s">
        <v>10776</v>
      </c>
      <c r="B6944" t="s">
        <v>5181</v>
      </c>
      <c r="C6944" t="s">
        <v>76</v>
      </c>
      <c r="D6944" t="s">
        <v>13</v>
      </c>
      <c r="E6944" s="1">
        <v>46043.319444444445</v>
      </c>
      <c r="F6944" s="1">
        <v>46045.194444444445</v>
      </c>
      <c r="G6944" t="s">
        <v>216</v>
      </c>
      <c r="H6944" t="s">
        <v>15</v>
      </c>
      <c r="I6944" t="s">
        <v>16</v>
      </c>
      <c r="J6944">
        <v>4</v>
      </c>
      <c r="K6944" t="str">
        <f>IF(tickets_dataset[[#This Row],[status]] = "Closed", "Yes","No")</f>
        <v>Yes</v>
      </c>
      <c r="L6944" s="2">
        <f t="shared" si="432"/>
        <v>45</v>
      </c>
      <c r="M6944" t="str">
        <f t="shared" si="433"/>
        <v>No</v>
      </c>
      <c r="N6944" t="str">
        <f t="shared" si="434"/>
        <v>Jan</v>
      </c>
      <c r="O6944" s="2">
        <f t="shared" si="435"/>
        <v>1.875</v>
      </c>
      <c r="P6944" t="str">
        <f>VLOOKUP(G6944,Agents!A:E,4,FALSE)</f>
        <v>Team5</v>
      </c>
      <c r="Q6944" t="str">
        <f>VLOOKUP(G6944,Agents!A:E,5,FALSE)</f>
        <v>Junior</v>
      </c>
      <c r="R6944" t="str">
        <f>VLOOKUP(G6944,Agents!A:E,2,FALSE)</f>
        <v>Evening</v>
      </c>
    </row>
    <row r="6945" spans="1:18" x14ac:dyDescent="0.35">
      <c r="A6945" t="s">
        <v>10777</v>
      </c>
      <c r="B6945" t="s">
        <v>10778</v>
      </c>
      <c r="C6945" t="s">
        <v>12</v>
      </c>
      <c r="D6945" t="s">
        <v>26</v>
      </c>
      <c r="E6945" s="1">
        <v>46044.749305555553</v>
      </c>
      <c r="F6945" s="1">
        <v>46047.499305555553</v>
      </c>
      <c r="G6945" t="s">
        <v>273</v>
      </c>
      <c r="H6945" t="s">
        <v>132</v>
      </c>
      <c r="I6945" t="s">
        <v>68</v>
      </c>
      <c r="J6945">
        <v>4</v>
      </c>
      <c r="K6945" t="str">
        <f>IF(tickets_dataset[[#This Row],[status]] = "Closed", "Yes","No")</f>
        <v>No</v>
      </c>
      <c r="L6945" s="2">
        <f t="shared" si="432"/>
        <v>66</v>
      </c>
      <c r="M6945" t="str">
        <f t="shared" si="433"/>
        <v>Yes</v>
      </c>
      <c r="N6945" t="str">
        <f t="shared" si="434"/>
        <v>Jan</v>
      </c>
      <c r="O6945" s="2">
        <f t="shared" si="435"/>
        <v>2.75</v>
      </c>
      <c r="P6945" t="str">
        <f>VLOOKUP(G6945,Agents!A:E,4,FALSE)</f>
        <v>Team3</v>
      </c>
      <c r="Q6945" t="str">
        <f>VLOOKUP(G6945,Agents!A:E,5,FALSE)</f>
        <v>Senior</v>
      </c>
      <c r="R6945" t="str">
        <f>VLOOKUP(G6945,Agents!A:E,2,FALSE)</f>
        <v>Evening</v>
      </c>
    </row>
    <row r="6946" spans="1:18" x14ac:dyDescent="0.35">
      <c r="A6946" t="s">
        <v>10779</v>
      </c>
      <c r="B6946" t="s">
        <v>6758</v>
      </c>
      <c r="C6946" t="s">
        <v>34</v>
      </c>
      <c r="D6946" t="s">
        <v>13</v>
      </c>
      <c r="E6946" s="1">
        <v>46041.634027777778</v>
      </c>
      <c r="F6946" s="1">
        <v>46043.592361111114</v>
      </c>
      <c r="G6946" t="s">
        <v>357</v>
      </c>
      <c r="H6946" t="s">
        <v>15</v>
      </c>
      <c r="I6946" t="s">
        <v>16</v>
      </c>
      <c r="J6946">
        <v>3</v>
      </c>
      <c r="K6946" t="str">
        <f>IF(tickets_dataset[[#This Row],[status]] = "Closed", "Yes","No")</f>
        <v>Yes</v>
      </c>
      <c r="L6946" s="2">
        <f t="shared" si="432"/>
        <v>47.000000000058208</v>
      </c>
      <c r="M6946" t="str">
        <f t="shared" si="433"/>
        <v>No</v>
      </c>
      <c r="N6946" t="str">
        <f t="shared" si="434"/>
        <v>Jan</v>
      </c>
      <c r="O6946" s="2">
        <f t="shared" si="435"/>
        <v>1.9583333333357587</v>
      </c>
      <c r="P6946" t="str">
        <f>VLOOKUP(G6946,Agents!A:E,4,FALSE)</f>
        <v>Team1</v>
      </c>
      <c r="Q6946" t="str">
        <f>VLOOKUP(G6946,Agents!A:E,5,FALSE)</f>
        <v>Mid</v>
      </c>
      <c r="R6946" t="str">
        <f>VLOOKUP(G6946,Agents!A:E,2,FALSE)</f>
        <v>Morning</v>
      </c>
    </row>
    <row r="6947" spans="1:18" x14ac:dyDescent="0.35">
      <c r="A6947" t="s">
        <v>10780</v>
      </c>
      <c r="B6947" t="s">
        <v>10781</v>
      </c>
      <c r="C6947" t="s">
        <v>22</v>
      </c>
      <c r="D6947" t="s">
        <v>13</v>
      </c>
      <c r="E6947" s="1">
        <v>46083.342361111114</v>
      </c>
      <c r="F6947" s="1">
        <v>46083.800694444442</v>
      </c>
      <c r="G6947" t="s">
        <v>190</v>
      </c>
      <c r="H6947" t="s">
        <v>15</v>
      </c>
      <c r="I6947" t="s">
        <v>16</v>
      </c>
      <c r="J6947">
        <v>4</v>
      </c>
      <c r="K6947" t="str">
        <f>IF(tickets_dataset[[#This Row],[status]] = "Closed", "Yes","No")</f>
        <v>Yes</v>
      </c>
      <c r="L6947" s="2">
        <f t="shared" si="432"/>
        <v>10.999999999883585</v>
      </c>
      <c r="M6947" t="str">
        <f t="shared" si="433"/>
        <v>No</v>
      </c>
      <c r="N6947" t="str">
        <f t="shared" si="434"/>
        <v>Mar</v>
      </c>
      <c r="O6947" s="2">
        <f t="shared" si="435"/>
        <v>0.45833333332848269</v>
      </c>
      <c r="P6947" t="str">
        <f>VLOOKUP(G6947,Agents!A:E,4,FALSE)</f>
        <v>Team1</v>
      </c>
      <c r="Q6947" t="str">
        <f>VLOOKUP(G6947,Agents!A:E,5,FALSE)</f>
        <v>Senior</v>
      </c>
      <c r="R6947" t="str">
        <f>VLOOKUP(G6947,Agents!A:E,2,FALSE)</f>
        <v>Night</v>
      </c>
    </row>
    <row r="6948" spans="1:18" x14ac:dyDescent="0.35">
      <c r="A6948" t="s">
        <v>10782</v>
      </c>
      <c r="B6948" t="s">
        <v>8012</v>
      </c>
      <c r="C6948" t="s">
        <v>34</v>
      </c>
      <c r="D6948" t="s">
        <v>26</v>
      </c>
      <c r="E6948" s="1">
        <v>46076.870833333334</v>
      </c>
      <c r="F6948" s="1">
        <v>46079.245833333334</v>
      </c>
      <c r="G6948" t="s">
        <v>83</v>
      </c>
      <c r="H6948" t="s">
        <v>15</v>
      </c>
      <c r="I6948" t="s">
        <v>16</v>
      </c>
      <c r="J6948">
        <v>4</v>
      </c>
      <c r="K6948" t="str">
        <f>IF(tickets_dataset[[#This Row],[status]] = "Closed", "Yes","No")</f>
        <v>Yes</v>
      </c>
      <c r="L6948" s="2">
        <f t="shared" si="432"/>
        <v>57</v>
      </c>
      <c r="M6948" t="str">
        <f t="shared" si="433"/>
        <v>Yes</v>
      </c>
      <c r="N6948" t="str">
        <f t="shared" si="434"/>
        <v>Feb</v>
      </c>
      <c r="O6948" s="2">
        <f t="shared" si="435"/>
        <v>2.375</v>
      </c>
      <c r="P6948" t="str">
        <f>VLOOKUP(G6948,Agents!A:E,4,FALSE)</f>
        <v>Team2</v>
      </c>
      <c r="Q6948" t="str">
        <f>VLOOKUP(G6948,Agents!A:E,5,FALSE)</f>
        <v>Junior</v>
      </c>
      <c r="R6948" t="str">
        <f>VLOOKUP(G6948,Agents!A:E,2,FALSE)</f>
        <v>Night</v>
      </c>
    </row>
    <row r="6949" spans="1:18" x14ac:dyDescent="0.35">
      <c r="A6949" t="s">
        <v>10783</v>
      </c>
      <c r="B6949" t="s">
        <v>6783</v>
      </c>
      <c r="C6949" t="s">
        <v>50</v>
      </c>
      <c r="D6949" t="s">
        <v>26</v>
      </c>
      <c r="E6949" s="1">
        <v>46106.847222222219</v>
      </c>
      <c r="F6949" s="1">
        <v>46109.347222222219</v>
      </c>
      <c r="G6949" t="s">
        <v>221</v>
      </c>
      <c r="H6949" t="s">
        <v>15</v>
      </c>
      <c r="I6949" t="s">
        <v>68</v>
      </c>
      <c r="J6949">
        <v>3</v>
      </c>
      <c r="K6949" t="str">
        <f>IF(tickets_dataset[[#This Row],[status]] = "Closed", "Yes","No")</f>
        <v>Yes</v>
      </c>
      <c r="L6949" s="2">
        <f t="shared" si="432"/>
        <v>60</v>
      </c>
      <c r="M6949" t="str">
        <f t="shared" si="433"/>
        <v>Yes</v>
      </c>
      <c r="N6949" t="str">
        <f t="shared" si="434"/>
        <v>Mar</v>
      </c>
      <c r="O6949" s="2">
        <f t="shared" si="435"/>
        <v>2.5</v>
      </c>
      <c r="P6949" t="str">
        <f>VLOOKUP(G6949,Agents!A:E,4,FALSE)</f>
        <v>Team4</v>
      </c>
      <c r="Q6949" t="str">
        <f>VLOOKUP(G6949,Agents!A:E,5,FALSE)</f>
        <v>Senior</v>
      </c>
      <c r="R6949" t="str">
        <f>VLOOKUP(G6949,Agents!A:E,2,FALSE)</f>
        <v>Morning</v>
      </c>
    </row>
    <row r="6950" spans="1:18" x14ac:dyDescent="0.35">
      <c r="A6950" t="s">
        <v>10784</v>
      </c>
      <c r="B6950" t="s">
        <v>6410</v>
      </c>
      <c r="C6950" t="s">
        <v>22</v>
      </c>
      <c r="D6950" t="s">
        <v>13</v>
      </c>
      <c r="E6950" s="1">
        <v>46083.720138888886</v>
      </c>
      <c r="F6950" s="1">
        <v>46084.928472222222</v>
      </c>
      <c r="G6950" t="s">
        <v>19</v>
      </c>
      <c r="H6950" t="s">
        <v>15</v>
      </c>
      <c r="I6950" t="s">
        <v>68</v>
      </c>
      <c r="J6950">
        <v>3</v>
      </c>
      <c r="K6950" t="str">
        <f>IF(tickets_dataset[[#This Row],[status]] = "Closed", "Yes","No")</f>
        <v>Yes</v>
      </c>
      <c r="L6950" s="2">
        <f t="shared" si="432"/>
        <v>29.000000000058208</v>
      </c>
      <c r="M6950" t="str">
        <f t="shared" si="433"/>
        <v>No</v>
      </c>
      <c r="N6950" t="str">
        <f t="shared" si="434"/>
        <v>Mar</v>
      </c>
      <c r="O6950" s="2">
        <f t="shared" si="435"/>
        <v>1.2083333333357587</v>
      </c>
      <c r="P6950" t="str">
        <f>VLOOKUP(G6950,Agents!A:E,4,FALSE)</f>
        <v>Team4</v>
      </c>
      <c r="Q6950" t="str">
        <f>VLOOKUP(G6950,Agents!A:E,5,FALSE)</f>
        <v>Senior</v>
      </c>
      <c r="R6950" t="str">
        <f>VLOOKUP(G6950,Agents!A:E,2,FALSE)</f>
        <v>Evening</v>
      </c>
    </row>
    <row r="6951" spans="1:18" x14ac:dyDescent="0.35">
      <c r="A6951" t="s">
        <v>10785</v>
      </c>
      <c r="B6951" t="s">
        <v>10786</v>
      </c>
      <c r="C6951" t="s">
        <v>22</v>
      </c>
      <c r="D6951" t="s">
        <v>38</v>
      </c>
      <c r="E6951" s="1">
        <v>46044.871527777781</v>
      </c>
      <c r="F6951" s="1">
        <v>46048.454861111109</v>
      </c>
      <c r="G6951" t="s">
        <v>239</v>
      </c>
      <c r="H6951" t="s">
        <v>15</v>
      </c>
      <c r="I6951" t="s">
        <v>16</v>
      </c>
      <c r="J6951">
        <v>5</v>
      </c>
      <c r="K6951" t="str">
        <f>IF(tickets_dataset[[#This Row],[status]] = "Closed", "Yes","No")</f>
        <v>Yes</v>
      </c>
      <c r="L6951" s="2">
        <f t="shared" si="432"/>
        <v>85.999999999883585</v>
      </c>
      <c r="M6951" t="str">
        <f t="shared" si="433"/>
        <v>Yes</v>
      </c>
      <c r="N6951" t="str">
        <f t="shared" si="434"/>
        <v>Jan</v>
      </c>
      <c r="O6951" s="2">
        <f t="shared" si="435"/>
        <v>3.5833333333284827</v>
      </c>
      <c r="P6951" t="str">
        <f>VLOOKUP(G6951,Agents!A:E,4,FALSE)</f>
        <v>Team1</v>
      </c>
      <c r="Q6951" t="str">
        <f>VLOOKUP(G6951,Agents!A:E,5,FALSE)</f>
        <v>Senior</v>
      </c>
      <c r="R6951" t="str">
        <f>VLOOKUP(G6951,Agents!A:E,2,FALSE)</f>
        <v>Evening</v>
      </c>
    </row>
    <row r="6952" spans="1:18" x14ac:dyDescent="0.35">
      <c r="A6952" t="s">
        <v>10787</v>
      </c>
      <c r="B6952" t="s">
        <v>10788</v>
      </c>
      <c r="C6952" t="s">
        <v>12</v>
      </c>
      <c r="D6952" t="s">
        <v>13</v>
      </c>
      <c r="E6952" s="1">
        <v>46045.925000000003</v>
      </c>
      <c r="F6952" s="1">
        <v>46046.133333333331</v>
      </c>
      <c r="G6952" t="s">
        <v>282</v>
      </c>
      <c r="H6952" t="s">
        <v>15</v>
      </c>
      <c r="I6952" t="s">
        <v>16</v>
      </c>
      <c r="J6952">
        <v>3</v>
      </c>
      <c r="K6952" t="str">
        <f>IF(tickets_dataset[[#This Row],[status]] = "Closed", "Yes","No")</f>
        <v>Yes</v>
      </c>
      <c r="L6952" s="2">
        <f t="shared" si="432"/>
        <v>4.9999999998835847</v>
      </c>
      <c r="M6952" t="str">
        <f t="shared" si="433"/>
        <v>No</v>
      </c>
      <c r="N6952" t="str">
        <f t="shared" si="434"/>
        <v>Jan</v>
      </c>
      <c r="O6952" s="2">
        <f t="shared" si="435"/>
        <v>0.20833333332848269</v>
      </c>
      <c r="P6952" t="str">
        <f>VLOOKUP(G6952,Agents!A:E,4,FALSE)</f>
        <v>Team4</v>
      </c>
      <c r="Q6952" t="str">
        <f>VLOOKUP(G6952,Agents!A:E,5,FALSE)</f>
        <v>Mid</v>
      </c>
      <c r="R6952" t="str">
        <f>VLOOKUP(G6952,Agents!A:E,2,FALSE)</f>
        <v>Morning</v>
      </c>
    </row>
    <row r="6953" spans="1:18" x14ac:dyDescent="0.35">
      <c r="A6953" t="s">
        <v>10789</v>
      </c>
      <c r="B6953" t="s">
        <v>6425</v>
      </c>
      <c r="C6953" t="s">
        <v>50</v>
      </c>
      <c r="D6953" t="s">
        <v>38</v>
      </c>
      <c r="E6953" s="1">
        <v>46029.660416666666</v>
      </c>
      <c r="F6953" s="1">
        <v>46031.07708333333</v>
      </c>
      <c r="G6953" t="s">
        <v>31</v>
      </c>
      <c r="H6953" t="s">
        <v>15</v>
      </c>
      <c r="I6953" t="s">
        <v>16</v>
      </c>
      <c r="J6953">
        <v>4</v>
      </c>
      <c r="K6953" t="str">
        <f>IF(tickets_dataset[[#This Row],[status]] = "Closed", "Yes","No")</f>
        <v>Yes</v>
      </c>
      <c r="L6953" s="2">
        <f t="shared" si="432"/>
        <v>33.999999999941792</v>
      </c>
      <c r="M6953" t="str">
        <f t="shared" si="433"/>
        <v>No</v>
      </c>
      <c r="N6953" t="str">
        <f t="shared" si="434"/>
        <v>Jan</v>
      </c>
      <c r="O6953" s="2">
        <f t="shared" si="435"/>
        <v>1.4166666666642413</v>
      </c>
      <c r="P6953" t="str">
        <f>VLOOKUP(G6953,Agents!A:E,4,FALSE)</f>
        <v>Team5</v>
      </c>
      <c r="Q6953" t="str">
        <f>VLOOKUP(G6953,Agents!A:E,5,FALSE)</f>
        <v>Senior</v>
      </c>
      <c r="R6953" t="str">
        <f>VLOOKUP(G6953,Agents!A:E,2,FALSE)</f>
        <v>Evening</v>
      </c>
    </row>
    <row r="6954" spans="1:18" x14ac:dyDescent="0.35">
      <c r="A6954" t="s">
        <v>10790</v>
      </c>
      <c r="B6954" t="s">
        <v>3685</v>
      </c>
      <c r="C6954" t="s">
        <v>76</v>
      </c>
      <c r="D6954" t="s">
        <v>13</v>
      </c>
      <c r="E6954" s="1">
        <v>46055.602777777778</v>
      </c>
      <c r="F6954" s="1">
        <v>46057.102777777778</v>
      </c>
      <c r="G6954" t="s">
        <v>59</v>
      </c>
      <c r="H6954" t="s">
        <v>15</v>
      </c>
      <c r="I6954" t="s">
        <v>16</v>
      </c>
      <c r="J6954">
        <v>4</v>
      </c>
      <c r="K6954" t="str">
        <f>IF(tickets_dataset[[#This Row],[status]] = "Closed", "Yes","No")</f>
        <v>Yes</v>
      </c>
      <c r="L6954" s="2">
        <f t="shared" si="432"/>
        <v>36</v>
      </c>
      <c r="M6954" t="str">
        <f t="shared" si="433"/>
        <v>No</v>
      </c>
      <c r="N6954" t="str">
        <f t="shared" si="434"/>
        <v>Feb</v>
      </c>
      <c r="O6954" s="2">
        <f t="shared" si="435"/>
        <v>1.5</v>
      </c>
      <c r="P6954" t="str">
        <f>VLOOKUP(G6954,Agents!A:E,4,FALSE)</f>
        <v>Team3</v>
      </c>
      <c r="Q6954" t="str">
        <f>VLOOKUP(G6954,Agents!A:E,5,FALSE)</f>
        <v>Senior</v>
      </c>
      <c r="R6954" t="str">
        <f>VLOOKUP(G6954,Agents!A:E,2,FALSE)</f>
        <v>Night</v>
      </c>
    </row>
    <row r="6955" spans="1:18" x14ac:dyDescent="0.35">
      <c r="A6955" t="s">
        <v>10791</v>
      </c>
      <c r="B6955" t="s">
        <v>4331</v>
      </c>
      <c r="C6955" t="s">
        <v>22</v>
      </c>
      <c r="D6955" t="s">
        <v>38</v>
      </c>
      <c r="E6955" s="1">
        <v>46104.961805555555</v>
      </c>
      <c r="F6955" s="1">
        <v>46107.170138888891</v>
      </c>
      <c r="G6955" t="s">
        <v>199</v>
      </c>
      <c r="H6955" t="s">
        <v>15</v>
      </c>
      <c r="I6955" t="s">
        <v>16</v>
      </c>
      <c r="J6955">
        <v>4</v>
      </c>
      <c r="K6955" t="str">
        <f>IF(tickets_dataset[[#This Row],[status]] = "Closed", "Yes","No")</f>
        <v>Yes</v>
      </c>
      <c r="L6955" s="2">
        <f t="shared" si="432"/>
        <v>53.000000000058208</v>
      </c>
      <c r="M6955" t="str">
        <f t="shared" si="433"/>
        <v>Yes</v>
      </c>
      <c r="N6955" t="str">
        <f t="shared" si="434"/>
        <v>Mar</v>
      </c>
      <c r="O6955" s="2">
        <f t="shared" si="435"/>
        <v>2.2083333333357587</v>
      </c>
      <c r="P6955" t="str">
        <f>VLOOKUP(G6955,Agents!A:E,4,FALSE)</f>
        <v>Team1</v>
      </c>
      <c r="Q6955" t="str">
        <f>VLOOKUP(G6955,Agents!A:E,5,FALSE)</f>
        <v>Junior</v>
      </c>
      <c r="R6955" t="str">
        <f>VLOOKUP(G6955,Agents!A:E,2,FALSE)</f>
        <v>Morning</v>
      </c>
    </row>
    <row r="6956" spans="1:18" x14ac:dyDescent="0.35">
      <c r="A6956" t="s">
        <v>10792</v>
      </c>
      <c r="B6956" t="s">
        <v>10793</v>
      </c>
      <c r="C6956" t="s">
        <v>76</v>
      </c>
      <c r="D6956" t="s">
        <v>13</v>
      </c>
      <c r="E6956" s="1">
        <v>46058.137499999997</v>
      </c>
      <c r="F6956" s="1">
        <v>46059.387499999997</v>
      </c>
      <c r="G6956" t="s">
        <v>67</v>
      </c>
      <c r="H6956" t="s">
        <v>15</v>
      </c>
      <c r="I6956" t="s">
        <v>16</v>
      </c>
      <c r="J6956">
        <v>4</v>
      </c>
      <c r="K6956" t="str">
        <f>IF(tickets_dataset[[#This Row],[status]] = "Closed", "Yes","No")</f>
        <v>Yes</v>
      </c>
      <c r="L6956" s="2">
        <f t="shared" si="432"/>
        <v>30</v>
      </c>
      <c r="M6956" t="str">
        <f t="shared" si="433"/>
        <v>No</v>
      </c>
      <c r="N6956" t="str">
        <f t="shared" si="434"/>
        <v>Feb</v>
      </c>
      <c r="O6956" s="2">
        <f t="shared" si="435"/>
        <v>1.25</v>
      </c>
      <c r="P6956" t="str">
        <f>VLOOKUP(G6956,Agents!A:E,4,FALSE)</f>
        <v>Team5</v>
      </c>
      <c r="Q6956" t="str">
        <f>VLOOKUP(G6956,Agents!A:E,5,FALSE)</f>
        <v>Junior</v>
      </c>
      <c r="R6956" t="str">
        <f>VLOOKUP(G6956,Agents!A:E,2,FALSE)</f>
        <v>Evening</v>
      </c>
    </row>
    <row r="6957" spans="1:18" x14ac:dyDescent="0.35">
      <c r="A6957" t="s">
        <v>10794</v>
      </c>
      <c r="B6957" t="s">
        <v>6930</v>
      </c>
      <c r="C6957" t="s">
        <v>12</v>
      </c>
      <c r="D6957" t="s">
        <v>26</v>
      </c>
      <c r="E6957" s="1">
        <v>46103.25277777778</v>
      </c>
      <c r="F6957" s="1">
        <v>46103.87777777778</v>
      </c>
      <c r="G6957" t="s">
        <v>59</v>
      </c>
      <c r="H6957" t="s">
        <v>28</v>
      </c>
      <c r="I6957" t="s">
        <v>16</v>
      </c>
      <c r="J6957">
        <v>5</v>
      </c>
      <c r="K6957" t="str">
        <f>IF(tickets_dataset[[#This Row],[status]] = "Closed", "Yes","No")</f>
        <v>No</v>
      </c>
      <c r="L6957" s="2">
        <f t="shared" si="432"/>
        <v>15</v>
      </c>
      <c r="M6957" t="str">
        <f t="shared" si="433"/>
        <v>No</v>
      </c>
      <c r="N6957" t="str">
        <f t="shared" si="434"/>
        <v>Mar</v>
      </c>
      <c r="O6957" s="2">
        <f t="shared" si="435"/>
        <v>0.625</v>
      </c>
      <c r="P6957" t="str">
        <f>VLOOKUP(G6957,Agents!A:E,4,FALSE)</f>
        <v>Team3</v>
      </c>
      <c r="Q6957" t="str">
        <f>VLOOKUP(G6957,Agents!A:E,5,FALSE)</f>
        <v>Senior</v>
      </c>
      <c r="R6957" t="str">
        <f>VLOOKUP(G6957,Agents!A:E,2,FALSE)</f>
        <v>Night</v>
      </c>
    </row>
    <row r="6958" spans="1:18" x14ac:dyDescent="0.35">
      <c r="A6958" t="s">
        <v>10795</v>
      </c>
      <c r="B6958" t="s">
        <v>5879</v>
      </c>
      <c r="C6958" t="s">
        <v>12</v>
      </c>
      <c r="D6958" t="s">
        <v>13</v>
      </c>
      <c r="E6958" s="1">
        <v>46110.28402777778</v>
      </c>
      <c r="F6958" s="1">
        <v>46110.867361111108</v>
      </c>
      <c r="G6958" t="s">
        <v>156</v>
      </c>
      <c r="H6958" t="s">
        <v>28</v>
      </c>
      <c r="I6958" t="s">
        <v>16</v>
      </c>
      <c r="J6958">
        <v>4</v>
      </c>
      <c r="K6958" t="str">
        <f>IF(tickets_dataset[[#This Row],[status]] = "Closed", "Yes","No")</f>
        <v>No</v>
      </c>
      <c r="L6958" s="2">
        <f t="shared" si="432"/>
        <v>13.999999999883585</v>
      </c>
      <c r="M6958" t="str">
        <f t="shared" si="433"/>
        <v>No</v>
      </c>
      <c r="N6958" t="str">
        <f t="shared" si="434"/>
        <v>Mar</v>
      </c>
      <c r="O6958" s="2">
        <f t="shared" si="435"/>
        <v>0.58333333332848269</v>
      </c>
      <c r="P6958" t="str">
        <f>VLOOKUP(G6958,Agents!A:E,4,FALSE)</f>
        <v>Team3</v>
      </c>
      <c r="Q6958" t="str">
        <f>VLOOKUP(G6958,Agents!A:E,5,FALSE)</f>
        <v>Mid</v>
      </c>
      <c r="R6958" t="str">
        <f>VLOOKUP(G6958,Agents!A:E,2,FALSE)</f>
        <v>Evening</v>
      </c>
    </row>
    <row r="6959" spans="1:18" x14ac:dyDescent="0.35">
      <c r="A6959" t="s">
        <v>10796</v>
      </c>
      <c r="B6959" t="s">
        <v>10797</v>
      </c>
      <c r="C6959" t="s">
        <v>50</v>
      </c>
      <c r="D6959" t="s">
        <v>13</v>
      </c>
      <c r="E6959" s="1">
        <v>46065.4</v>
      </c>
      <c r="F6959" s="1">
        <v>46067.35833333333</v>
      </c>
      <c r="G6959" t="s">
        <v>167</v>
      </c>
      <c r="H6959" t="s">
        <v>15</v>
      </c>
      <c r="I6959" t="s">
        <v>68</v>
      </c>
      <c r="J6959">
        <v>3</v>
      </c>
      <c r="K6959" t="str">
        <f>IF(tickets_dataset[[#This Row],[status]] = "Closed", "Yes","No")</f>
        <v>Yes</v>
      </c>
      <c r="L6959" s="2">
        <f t="shared" si="432"/>
        <v>46.999999999883585</v>
      </c>
      <c r="M6959" t="str">
        <f t="shared" si="433"/>
        <v>No</v>
      </c>
      <c r="N6959" t="str">
        <f t="shared" si="434"/>
        <v>Feb</v>
      </c>
      <c r="O6959" s="2">
        <f t="shared" si="435"/>
        <v>1.9583333333284827</v>
      </c>
      <c r="P6959" t="str">
        <f>VLOOKUP(G6959,Agents!A:E,4,FALSE)</f>
        <v>Team3</v>
      </c>
      <c r="Q6959" t="str">
        <f>VLOOKUP(G6959,Agents!A:E,5,FALSE)</f>
        <v>Mid</v>
      </c>
      <c r="R6959" t="str">
        <f>VLOOKUP(G6959,Agents!A:E,2,FALSE)</f>
        <v>Evening</v>
      </c>
    </row>
    <row r="6960" spans="1:18" x14ac:dyDescent="0.35">
      <c r="A6960" t="s">
        <v>10798</v>
      </c>
      <c r="B6960" t="s">
        <v>6928</v>
      </c>
      <c r="C6960" t="s">
        <v>12</v>
      </c>
      <c r="D6960" t="s">
        <v>13</v>
      </c>
      <c r="E6960" s="1">
        <v>46027.710416666669</v>
      </c>
      <c r="F6960" s="1">
        <v>46029.418749999997</v>
      </c>
      <c r="G6960" t="s">
        <v>206</v>
      </c>
      <c r="H6960" t="s">
        <v>15</v>
      </c>
      <c r="I6960" t="s">
        <v>68</v>
      </c>
      <c r="J6960">
        <v>2</v>
      </c>
      <c r="K6960" t="str">
        <f>IF(tickets_dataset[[#This Row],[status]] = "Closed", "Yes","No")</f>
        <v>Yes</v>
      </c>
      <c r="L6960" s="2">
        <f t="shared" si="432"/>
        <v>40.999999999883585</v>
      </c>
      <c r="M6960" t="str">
        <f t="shared" si="433"/>
        <v>No</v>
      </c>
      <c r="N6960" t="str">
        <f t="shared" si="434"/>
        <v>Jan</v>
      </c>
      <c r="O6960" s="2">
        <f t="shared" si="435"/>
        <v>1.7083333333284827</v>
      </c>
      <c r="P6960" t="str">
        <f>VLOOKUP(G6960,Agents!A:E,4,FALSE)</f>
        <v>Team5</v>
      </c>
      <c r="Q6960" t="str">
        <f>VLOOKUP(G6960,Agents!A:E,5,FALSE)</f>
        <v>Junior</v>
      </c>
      <c r="R6960" t="str">
        <f>VLOOKUP(G6960,Agents!A:E,2,FALSE)</f>
        <v>Evening</v>
      </c>
    </row>
    <row r="6961" spans="1:18" x14ac:dyDescent="0.35">
      <c r="A6961" t="s">
        <v>10799</v>
      </c>
      <c r="B6961" t="s">
        <v>10800</v>
      </c>
      <c r="C6961" t="s">
        <v>76</v>
      </c>
      <c r="D6961" t="s">
        <v>26</v>
      </c>
      <c r="E6961" s="1">
        <v>46078.26458333333</v>
      </c>
      <c r="F6961" s="1">
        <v>46078.931250000001</v>
      </c>
      <c r="G6961" t="s">
        <v>19</v>
      </c>
      <c r="H6961" t="s">
        <v>15</v>
      </c>
      <c r="I6961" t="s">
        <v>16</v>
      </c>
      <c r="J6961">
        <v>4</v>
      </c>
      <c r="K6961" t="str">
        <f>IF(tickets_dataset[[#This Row],[status]] = "Closed", "Yes","No")</f>
        <v>Yes</v>
      </c>
      <c r="L6961" s="2">
        <f t="shared" si="432"/>
        <v>16.000000000116415</v>
      </c>
      <c r="M6961" t="str">
        <f t="shared" si="433"/>
        <v>No</v>
      </c>
      <c r="N6961" t="str">
        <f t="shared" si="434"/>
        <v>Feb</v>
      </c>
      <c r="O6961" s="2">
        <f t="shared" si="435"/>
        <v>0.66666666667151731</v>
      </c>
      <c r="P6961" t="str">
        <f>VLOOKUP(G6961,Agents!A:E,4,FALSE)</f>
        <v>Team4</v>
      </c>
      <c r="Q6961" t="str">
        <f>VLOOKUP(G6961,Agents!A:E,5,FALSE)</f>
        <v>Senior</v>
      </c>
      <c r="R6961" t="str">
        <f>VLOOKUP(G6961,Agents!A:E,2,FALSE)</f>
        <v>Evening</v>
      </c>
    </row>
    <row r="6962" spans="1:18" x14ac:dyDescent="0.35">
      <c r="A6962" t="s">
        <v>10801</v>
      </c>
      <c r="B6962" t="s">
        <v>10802</v>
      </c>
      <c r="C6962" t="s">
        <v>50</v>
      </c>
      <c r="D6962" t="s">
        <v>38</v>
      </c>
      <c r="E6962" s="1">
        <v>46077.863888888889</v>
      </c>
      <c r="F6962" s="1">
        <v>46079.738888888889</v>
      </c>
      <c r="G6962" t="s">
        <v>216</v>
      </c>
      <c r="H6962" t="s">
        <v>15</v>
      </c>
      <c r="I6962" t="s">
        <v>16</v>
      </c>
      <c r="J6962">
        <v>4</v>
      </c>
      <c r="K6962" t="str">
        <f>IF(tickets_dataset[[#This Row],[status]] = "Closed", "Yes","No")</f>
        <v>Yes</v>
      </c>
      <c r="L6962" s="2">
        <f t="shared" si="432"/>
        <v>45</v>
      </c>
      <c r="M6962" t="str">
        <f t="shared" si="433"/>
        <v>No</v>
      </c>
      <c r="N6962" t="str">
        <f t="shared" si="434"/>
        <v>Feb</v>
      </c>
      <c r="O6962" s="2">
        <f t="shared" si="435"/>
        <v>1.875</v>
      </c>
      <c r="P6962" t="str">
        <f>VLOOKUP(G6962,Agents!A:E,4,FALSE)</f>
        <v>Team5</v>
      </c>
      <c r="Q6962" t="str">
        <f>VLOOKUP(G6962,Agents!A:E,5,FALSE)</f>
        <v>Junior</v>
      </c>
      <c r="R6962" t="str">
        <f>VLOOKUP(G6962,Agents!A:E,2,FALSE)</f>
        <v>Evening</v>
      </c>
    </row>
    <row r="6963" spans="1:18" x14ac:dyDescent="0.35">
      <c r="A6963" t="s">
        <v>10803</v>
      </c>
      <c r="B6963" t="s">
        <v>434</v>
      </c>
      <c r="C6963" t="s">
        <v>34</v>
      </c>
      <c r="D6963" t="s">
        <v>38</v>
      </c>
      <c r="E6963" s="1">
        <v>46029.057638888888</v>
      </c>
      <c r="F6963" s="1">
        <v>46032.849305555559</v>
      </c>
      <c r="G6963" t="s">
        <v>119</v>
      </c>
      <c r="H6963" t="s">
        <v>15</v>
      </c>
      <c r="I6963" t="s">
        <v>16</v>
      </c>
      <c r="J6963">
        <v>5</v>
      </c>
      <c r="K6963" t="str">
        <f>IF(tickets_dataset[[#This Row],[status]] = "Closed", "Yes","No")</f>
        <v>Yes</v>
      </c>
      <c r="L6963" s="2">
        <f t="shared" si="432"/>
        <v>91.000000000116415</v>
      </c>
      <c r="M6963" t="str">
        <f t="shared" si="433"/>
        <v>Yes</v>
      </c>
      <c r="N6963" t="str">
        <f t="shared" si="434"/>
        <v>Jan</v>
      </c>
      <c r="O6963" s="2">
        <f t="shared" si="435"/>
        <v>3.7916666666715173</v>
      </c>
      <c r="P6963" t="str">
        <f>VLOOKUP(G6963,Agents!A:E,4,FALSE)</f>
        <v>Team1</v>
      </c>
      <c r="Q6963" t="str">
        <f>VLOOKUP(G6963,Agents!A:E,5,FALSE)</f>
        <v>Junior</v>
      </c>
      <c r="R6963" t="str">
        <f>VLOOKUP(G6963,Agents!A:E,2,FALSE)</f>
        <v>Morning</v>
      </c>
    </row>
    <row r="6964" spans="1:18" x14ac:dyDescent="0.35">
      <c r="A6964" t="s">
        <v>10804</v>
      </c>
      <c r="B6964" t="s">
        <v>10805</v>
      </c>
      <c r="C6964" t="s">
        <v>34</v>
      </c>
      <c r="D6964" t="s">
        <v>26</v>
      </c>
      <c r="E6964" s="1">
        <v>46066.040277777778</v>
      </c>
      <c r="F6964" s="1">
        <v>46068.706944444442</v>
      </c>
      <c r="G6964" t="s">
        <v>256</v>
      </c>
      <c r="H6964" t="s">
        <v>15</v>
      </c>
      <c r="I6964" t="s">
        <v>16</v>
      </c>
      <c r="J6964">
        <v>3</v>
      </c>
      <c r="K6964" t="str">
        <f>IF(tickets_dataset[[#This Row],[status]] = "Closed", "Yes","No")</f>
        <v>Yes</v>
      </c>
      <c r="L6964" s="2">
        <f t="shared" si="432"/>
        <v>63.999999999941792</v>
      </c>
      <c r="M6964" t="str">
        <f t="shared" si="433"/>
        <v>Yes</v>
      </c>
      <c r="N6964" t="str">
        <f t="shared" si="434"/>
        <v>Feb</v>
      </c>
      <c r="O6964" s="2">
        <f t="shared" si="435"/>
        <v>2.6666666666642413</v>
      </c>
      <c r="P6964" t="str">
        <f>VLOOKUP(G6964,Agents!A:E,4,FALSE)</f>
        <v>Team1</v>
      </c>
      <c r="Q6964" t="str">
        <f>VLOOKUP(G6964,Agents!A:E,5,FALSE)</f>
        <v>Mid</v>
      </c>
      <c r="R6964" t="str">
        <f>VLOOKUP(G6964,Agents!A:E,2,FALSE)</f>
        <v>Morning</v>
      </c>
    </row>
    <row r="6965" spans="1:18" x14ac:dyDescent="0.35">
      <c r="A6965" t="s">
        <v>10806</v>
      </c>
      <c r="B6965" t="s">
        <v>161</v>
      </c>
      <c r="C6965" t="s">
        <v>34</v>
      </c>
      <c r="D6965" t="s">
        <v>26</v>
      </c>
      <c r="E6965" s="1">
        <v>46080.738194444442</v>
      </c>
      <c r="F6965" s="1">
        <v>46082.196527777778</v>
      </c>
      <c r="G6965" t="s">
        <v>91</v>
      </c>
      <c r="H6965" t="s">
        <v>15</v>
      </c>
      <c r="I6965" t="s">
        <v>16</v>
      </c>
      <c r="J6965">
        <v>3</v>
      </c>
      <c r="K6965" t="str">
        <f>IF(tickets_dataset[[#This Row],[status]] = "Closed", "Yes","No")</f>
        <v>Yes</v>
      </c>
      <c r="L6965" s="2">
        <f t="shared" si="432"/>
        <v>35.000000000058208</v>
      </c>
      <c r="M6965" t="str">
        <f t="shared" si="433"/>
        <v>No</v>
      </c>
      <c r="N6965" t="str">
        <f t="shared" si="434"/>
        <v>Feb</v>
      </c>
      <c r="O6965" s="2">
        <f t="shared" si="435"/>
        <v>1.4583333333357587</v>
      </c>
      <c r="P6965" t="str">
        <f>VLOOKUP(G6965,Agents!A:E,4,FALSE)</f>
        <v>Team5</v>
      </c>
      <c r="Q6965" t="str">
        <f>VLOOKUP(G6965,Agents!A:E,5,FALSE)</f>
        <v>Mid</v>
      </c>
      <c r="R6965" t="str">
        <f>VLOOKUP(G6965,Agents!A:E,2,FALSE)</f>
        <v>Night</v>
      </c>
    </row>
    <row r="6966" spans="1:18" x14ac:dyDescent="0.35">
      <c r="A6966" t="s">
        <v>10807</v>
      </c>
      <c r="B6966" t="s">
        <v>6279</v>
      </c>
      <c r="C6966" t="s">
        <v>50</v>
      </c>
      <c r="D6966" t="s">
        <v>38</v>
      </c>
      <c r="E6966" s="1">
        <v>46077.013888888891</v>
      </c>
      <c r="F6966" s="1">
        <v>46080.347222222219</v>
      </c>
      <c r="G6966" t="s">
        <v>216</v>
      </c>
      <c r="H6966" t="s">
        <v>15</v>
      </c>
      <c r="I6966" t="s">
        <v>16</v>
      </c>
      <c r="J6966">
        <v>4</v>
      </c>
      <c r="K6966" t="str">
        <f>IF(tickets_dataset[[#This Row],[status]] = "Closed", "Yes","No")</f>
        <v>Yes</v>
      </c>
      <c r="L6966" s="2">
        <f t="shared" si="432"/>
        <v>79.999999999883585</v>
      </c>
      <c r="M6966" t="str">
        <f t="shared" si="433"/>
        <v>Yes</v>
      </c>
      <c r="N6966" t="str">
        <f t="shared" si="434"/>
        <v>Feb</v>
      </c>
      <c r="O6966" s="2">
        <f t="shared" si="435"/>
        <v>3.3333333333284827</v>
      </c>
      <c r="P6966" t="str">
        <f>VLOOKUP(G6966,Agents!A:E,4,FALSE)</f>
        <v>Team5</v>
      </c>
      <c r="Q6966" t="str">
        <f>VLOOKUP(G6966,Agents!A:E,5,FALSE)</f>
        <v>Junior</v>
      </c>
      <c r="R6966" t="str">
        <f>VLOOKUP(G6966,Agents!A:E,2,FALSE)</f>
        <v>Evening</v>
      </c>
    </row>
    <row r="6967" spans="1:18" x14ac:dyDescent="0.35">
      <c r="A6967" t="s">
        <v>10808</v>
      </c>
      <c r="B6967" t="s">
        <v>3517</v>
      </c>
      <c r="C6967" t="s">
        <v>76</v>
      </c>
      <c r="D6967" t="s">
        <v>26</v>
      </c>
      <c r="E6967" s="1">
        <v>46109.293055555558</v>
      </c>
      <c r="F6967" s="1">
        <v>46111.334722222222</v>
      </c>
      <c r="G6967" t="s">
        <v>86</v>
      </c>
      <c r="H6967" t="s">
        <v>15</v>
      </c>
      <c r="I6967" t="s">
        <v>16</v>
      </c>
      <c r="J6967">
        <v>4</v>
      </c>
      <c r="K6967" t="str">
        <f>IF(tickets_dataset[[#This Row],[status]] = "Closed", "Yes","No")</f>
        <v>Yes</v>
      </c>
      <c r="L6967" s="2">
        <f t="shared" si="432"/>
        <v>48.999999999941792</v>
      </c>
      <c r="M6967" t="str">
        <f t="shared" si="433"/>
        <v>Yes</v>
      </c>
      <c r="N6967" t="str">
        <f t="shared" si="434"/>
        <v>Mar</v>
      </c>
      <c r="O6967" s="2">
        <f t="shared" si="435"/>
        <v>2.0416666666642413</v>
      </c>
      <c r="P6967" t="str">
        <f>VLOOKUP(G6967,Agents!A:E,4,FALSE)</f>
        <v>Team1</v>
      </c>
      <c r="Q6967" t="str">
        <f>VLOOKUP(G6967,Agents!A:E,5,FALSE)</f>
        <v>Mid</v>
      </c>
      <c r="R6967" t="str">
        <f>VLOOKUP(G6967,Agents!A:E,2,FALSE)</f>
        <v>Morning</v>
      </c>
    </row>
    <row r="6968" spans="1:18" x14ac:dyDescent="0.35">
      <c r="A6968" t="s">
        <v>10809</v>
      </c>
      <c r="B6968" t="s">
        <v>2101</v>
      </c>
      <c r="C6968" t="s">
        <v>12</v>
      </c>
      <c r="D6968" t="s">
        <v>38</v>
      </c>
      <c r="E6968" s="1">
        <v>46067.710416666669</v>
      </c>
      <c r="F6968" s="1">
        <v>46068.460416666669</v>
      </c>
      <c r="G6968" t="s">
        <v>23</v>
      </c>
      <c r="H6968" t="s">
        <v>15</v>
      </c>
      <c r="I6968" t="s">
        <v>16</v>
      </c>
      <c r="J6968">
        <v>5</v>
      </c>
      <c r="K6968" t="str">
        <f>IF(tickets_dataset[[#This Row],[status]] = "Closed", "Yes","No")</f>
        <v>Yes</v>
      </c>
      <c r="L6968" s="2">
        <f t="shared" si="432"/>
        <v>18</v>
      </c>
      <c r="M6968" t="str">
        <f t="shared" si="433"/>
        <v>No</v>
      </c>
      <c r="N6968" t="str">
        <f t="shared" si="434"/>
        <v>Feb</v>
      </c>
      <c r="O6968" s="2">
        <f t="shared" si="435"/>
        <v>0.75</v>
      </c>
      <c r="P6968" t="str">
        <f>VLOOKUP(G6968,Agents!A:E,4,FALSE)</f>
        <v>Team3</v>
      </c>
      <c r="Q6968" t="str">
        <f>VLOOKUP(G6968,Agents!A:E,5,FALSE)</f>
        <v>Senior</v>
      </c>
      <c r="R6968" t="str">
        <f>VLOOKUP(G6968,Agents!A:E,2,FALSE)</f>
        <v>Evening</v>
      </c>
    </row>
    <row r="6969" spans="1:18" x14ac:dyDescent="0.35">
      <c r="A6969" t="s">
        <v>10810</v>
      </c>
      <c r="B6969" t="s">
        <v>10811</v>
      </c>
      <c r="C6969" t="s">
        <v>76</v>
      </c>
      <c r="D6969" t="s">
        <v>13</v>
      </c>
      <c r="E6969" s="1">
        <v>46076.868750000001</v>
      </c>
      <c r="F6969" s="1">
        <v>46078.32708333333</v>
      </c>
      <c r="G6969" t="s">
        <v>164</v>
      </c>
      <c r="H6969" t="s">
        <v>28</v>
      </c>
      <c r="I6969" t="s">
        <v>16</v>
      </c>
      <c r="J6969">
        <v>3</v>
      </c>
      <c r="K6969" t="str">
        <f>IF(tickets_dataset[[#This Row],[status]] = "Closed", "Yes","No")</f>
        <v>No</v>
      </c>
      <c r="L6969" s="2">
        <f t="shared" si="432"/>
        <v>34.999999999883585</v>
      </c>
      <c r="M6969" t="str">
        <f t="shared" si="433"/>
        <v>No</v>
      </c>
      <c r="N6969" t="str">
        <f t="shared" si="434"/>
        <v>Feb</v>
      </c>
      <c r="O6969" s="2">
        <f t="shared" si="435"/>
        <v>1.4583333333284827</v>
      </c>
      <c r="P6969" t="str">
        <f>VLOOKUP(G6969,Agents!A:E,4,FALSE)</f>
        <v>Team4</v>
      </c>
      <c r="Q6969" t="str">
        <f>VLOOKUP(G6969,Agents!A:E,5,FALSE)</f>
        <v>Senior</v>
      </c>
      <c r="R6969" t="str">
        <f>VLOOKUP(G6969,Agents!A:E,2,FALSE)</f>
        <v>Evening</v>
      </c>
    </row>
    <row r="6970" spans="1:18" x14ac:dyDescent="0.35">
      <c r="A6970" t="s">
        <v>10812</v>
      </c>
      <c r="B6970" t="s">
        <v>4646</v>
      </c>
      <c r="C6970" t="s">
        <v>76</v>
      </c>
      <c r="D6970" t="s">
        <v>13</v>
      </c>
      <c r="E6970" s="1">
        <v>46048.191666666666</v>
      </c>
      <c r="F6970" s="1">
        <v>46049.566666666666</v>
      </c>
      <c r="G6970" t="s">
        <v>83</v>
      </c>
      <c r="H6970" t="s">
        <v>15</v>
      </c>
      <c r="I6970" t="s">
        <v>16</v>
      </c>
      <c r="J6970">
        <v>4</v>
      </c>
      <c r="K6970" t="str">
        <f>IF(tickets_dataset[[#This Row],[status]] = "Closed", "Yes","No")</f>
        <v>Yes</v>
      </c>
      <c r="L6970" s="2">
        <f t="shared" si="432"/>
        <v>33</v>
      </c>
      <c r="M6970" t="str">
        <f t="shared" si="433"/>
        <v>No</v>
      </c>
      <c r="N6970" t="str">
        <f t="shared" si="434"/>
        <v>Jan</v>
      </c>
      <c r="O6970" s="2">
        <f t="shared" si="435"/>
        <v>1.375</v>
      </c>
      <c r="P6970" t="str">
        <f>VLOOKUP(G6970,Agents!A:E,4,FALSE)</f>
        <v>Team2</v>
      </c>
      <c r="Q6970" t="str">
        <f>VLOOKUP(G6970,Agents!A:E,5,FALSE)</f>
        <v>Junior</v>
      </c>
      <c r="R6970" t="str">
        <f>VLOOKUP(G6970,Agents!A:E,2,FALSE)</f>
        <v>Night</v>
      </c>
    </row>
    <row r="6971" spans="1:18" x14ac:dyDescent="0.35">
      <c r="A6971" t="s">
        <v>10813</v>
      </c>
      <c r="B6971" t="s">
        <v>2495</v>
      </c>
      <c r="C6971" t="s">
        <v>50</v>
      </c>
      <c r="D6971" t="s">
        <v>13</v>
      </c>
      <c r="E6971" s="1">
        <v>46059.536111111112</v>
      </c>
      <c r="F6971" s="1">
        <v>46060.911111111112</v>
      </c>
      <c r="G6971" t="s">
        <v>199</v>
      </c>
      <c r="H6971" t="s">
        <v>15</v>
      </c>
      <c r="I6971" t="s">
        <v>16</v>
      </c>
      <c r="J6971">
        <v>3</v>
      </c>
      <c r="K6971" t="str">
        <f>IF(tickets_dataset[[#This Row],[status]] = "Closed", "Yes","No")</f>
        <v>Yes</v>
      </c>
      <c r="L6971" s="2">
        <f t="shared" si="432"/>
        <v>33</v>
      </c>
      <c r="M6971" t="str">
        <f t="shared" si="433"/>
        <v>No</v>
      </c>
      <c r="N6971" t="str">
        <f t="shared" si="434"/>
        <v>Feb</v>
      </c>
      <c r="O6971" s="2">
        <f t="shared" si="435"/>
        <v>1.375</v>
      </c>
      <c r="P6971" t="str">
        <f>VLOOKUP(G6971,Agents!A:E,4,FALSE)</f>
        <v>Team1</v>
      </c>
      <c r="Q6971" t="str">
        <f>VLOOKUP(G6971,Agents!A:E,5,FALSE)</f>
        <v>Junior</v>
      </c>
      <c r="R6971" t="str">
        <f>VLOOKUP(G6971,Agents!A:E,2,FALSE)</f>
        <v>Morning</v>
      </c>
    </row>
    <row r="6972" spans="1:18" x14ac:dyDescent="0.35">
      <c r="A6972" t="s">
        <v>10814</v>
      </c>
      <c r="B6972" t="s">
        <v>10815</v>
      </c>
      <c r="C6972" t="s">
        <v>50</v>
      </c>
      <c r="D6972" t="s">
        <v>26</v>
      </c>
      <c r="E6972" s="1">
        <v>46033.337500000001</v>
      </c>
      <c r="F6972" s="1">
        <v>46036.29583333333</v>
      </c>
      <c r="G6972" t="s">
        <v>273</v>
      </c>
      <c r="H6972" t="s">
        <v>15</v>
      </c>
      <c r="I6972" t="s">
        <v>16</v>
      </c>
      <c r="J6972">
        <v>5</v>
      </c>
      <c r="K6972" t="str">
        <f>IF(tickets_dataset[[#This Row],[status]] = "Closed", "Yes","No")</f>
        <v>Yes</v>
      </c>
      <c r="L6972" s="2">
        <f t="shared" si="432"/>
        <v>70.999999999883585</v>
      </c>
      <c r="M6972" t="str">
        <f t="shared" si="433"/>
        <v>Yes</v>
      </c>
      <c r="N6972" t="str">
        <f t="shared" si="434"/>
        <v>Jan</v>
      </c>
      <c r="O6972" s="2">
        <f t="shared" si="435"/>
        <v>2.9583333333284827</v>
      </c>
      <c r="P6972" t="str">
        <f>VLOOKUP(G6972,Agents!A:E,4,FALSE)</f>
        <v>Team3</v>
      </c>
      <c r="Q6972" t="str">
        <f>VLOOKUP(G6972,Agents!A:E,5,FALSE)</f>
        <v>Senior</v>
      </c>
      <c r="R6972" t="str">
        <f>VLOOKUP(G6972,Agents!A:E,2,FALSE)</f>
        <v>Evening</v>
      </c>
    </row>
    <row r="6973" spans="1:18" x14ac:dyDescent="0.35">
      <c r="A6973" t="s">
        <v>10816</v>
      </c>
      <c r="B6973" t="s">
        <v>8027</v>
      </c>
      <c r="C6973" t="s">
        <v>22</v>
      </c>
      <c r="D6973" t="s">
        <v>26</v>
      </c>
      <c r="E6973" s="1">
        <v>46059.568749999999</v>
      </c>
      <c r="F6973" s="1">
        <v>46061.193749999999</v>
      </c>
      <c r="G6973" t="s">
        <v>91</v>
      </c>
      <c r="H6973" t="s">
        <v>28</v>
      </c>
      <c r="I6973" t="s">
        <v>16</v>
      </c>
      <c r="J6973">
        <v>4</v>
      </c>
      <c r="K6973" t="str">
        <f>IF(tickets_dataset[[#This Row],[status]] = "Closed", "Yes","No")</f>
        <v>No</v>
      </c>
      <c r="L6973" s="2">
        <f t="shared" si="432"/>
        <v>39</v>
      </c>
      <c r="M6973" t="str">
        <f t="shared" si="433"/>
        <v>No</v>
      </c>
      <c r="N6973" t="str">
        <f t="shared" si="434"/>
        <v>Feb</v>
      </c>
      <c r="O6973" s="2">
        <f t="shared" si="435"/>
        <v>1.625</v>
      </c>
      <c r="P6973" t="str">
        <f>VLOOKUP(G6973,Agents!A:E,4,FALSE)</f>
        <v>Team5</v>
      </c>
      <c r="Q6973" t="str">
        <f>VLOOKUP(G6973,Agents!A:E,5,FALSE)</f>
        <v>Mid</v>
      </c>
      <c r="R6973" t="str">
        <f>VLOOKUP(G6973,Agents!A:E,2,FALSE)</f>
        <v>Night</v>
      </c>
    </row>
    <row r="6974" spans="1:18" x14ac:dyDescent="0.35">
      <c r="A6974" t="s">
        <v>10817</v>
      </c>
      <c r="B6974" t="s">
        <v>10818</v>
      </c>
      <c r="C6974" t="s">
        <v>34</v>
      </c>
      <c r="D6974" t="s">
        <v>13</v>
      </c>
      <c r="E6974" s="1">
        <v>46081.175000000003</v>
      </c>
      <c r="F6974" s="1">
        <v>46081.508333333331</v>
      </c>
      <c r="G6974" t="s">
        <v>67</v>
      </c>
      <c r="H6974" t="s">
        <v>15</v>
      </c>
      <c r="I6974" t="s">
        <v>16</v>
      </c>
      <c r="J6974">
        <v>4</v>
      </c>
      <c r="K6974" t="str">
        <f>IF(tickets_dataset[[#This Row],[status]] = "Closed", "Yes","No")</f>
        <v>Yes</v>
      </c>
      <c r="L6974" s="2">
        <f t="shared" si="432"/>
        <v>7.9999999998835847</v>
      </c>
      <c r="M6974" t="str">
        <f t="shared" si="433"/>
        <v>No</v>
      </c>
      <c r="N6974" t="str">
        <f t="shared" si="434"/>
        <v>Feb</v>
      </c>
      <c r="O6974" s="2">
        <f t="shared" si="435"/>
        <v>0.33333333332848269</v>
      </c>
      <c r="P6974" t="str">
        <f>VLOOKUP(G6974,Agents!A:E,4,FALSE)</f>
        <v>Team5</v>
      </c>
      <c r="Q6974" t="str">
        <f>VLOOKUP(G6974,Agents!A:E,5,FALSE)</f>
        <v>Junior</v>
      </c>
      <c r="R6974" t="str">
        <f>VLOOKUP(G6974,Agents!A:E,2,FALSE)</f>
        <v>Evening</v>
      </c>
    </row>
    <row r="6975" spans="1:18" x14ac:dyDescent="0.35">
      <c r="A6975" t="s">
        <v>10819</v>
      </c>
      <c r="B6975" t="s">
        <v>9910</v>
      </c>
      <c r="C6975" t="s">
        <v>76</v>
      </c>
      <c r="D6975" t="s">
        <v>38</v>
      </c>
      <c r="E6975" s="1">
        <v>46092.252083333333</v>
      </c>
      <c r="F6975" s="1">
        <v>46092.960416666669</v>
      </c>
      <c r="G6975" t="s">
        <v>35</v>
      </c>
      <c r="H6975" t="s">
        <v>28</v>
      </c>
      <c r="I6975" t="s">
        <v>16</v>
      </c>
      <c r="J6975">
        <v>4</v>
      </c>
      <c r="K6975" t="str">
        <f>IF(tickets_dataset[[#This Row],[status]] = "Closed", "Yes","No")</f>
        <v>No</v>
      </c>
      <c r="L6975" s="2">
        <f t="shared" si="432"/>
        <v>17.000000000058208</v>
      </c>
      <c r="M6975" t="str">
        <f t="shared" si="433"/>
        <v>No</v>
      </c>
      <c r="N6975" t="str">
        <f t="shared" si="434"/>
        <v>Mar</v>
      </c>
      <c r="O6975" s="2">
        <f t="shared" si="435"/>
        <v>0.70833333333575865</v>
      </c>
      <c r="P6975" t="str">
        <f>VLOOKUP(G6975,Agents!A:E,4,FALSE)</f>
        <v>Team1</v>
      </c>
      <c r="Q6975" t="str">
        <f>VLOOKUP(G6975,Agents!A:E,5,FALSE)</f>
        <v>Senior</v>
      </c>
      <c r="R6975" t="str">
        <f>VLOOKUP(G6975,Agents!A:E,2,FALSE)</f>
        <v>Evening</v>
      </c>
    </row>
    <row r="6976" spans="1:18" x14ac:dyDescent="0.35">
      <c r="A6976" t="s">
        <v>10820</v>
      </c>
      <c r="B6976" t="s">
        <v>981</v>
      </c>
      <c r="C6976" t="s">
        <v>76</v>
      </c>
      <c r="D6976" t="s">
        <v>38</v>
      </c>
      <c r="E6976" s="1">
        <v>46054.505555555559</v>
      </c>
      <c r="F6976" s="1">
        <v>46055.047222222223</v>
      </c>
      <c r="G6976" t="s">
        <v>206</v>
      </c>
      <c r="H6976" t="s">
        <v>15</v>
      </c>
      <c r="I6976" t="s">
        <v>16</v>
      </c>
      <c r="J6976">
        <v>4</v>
      </c>
      <c r="K6976" t="str">
        <f>IF(tickets_dataset[[#This Row],[status]] = "Closed", "Yes","No")</f>
        <v>Yes</v>
      </c>
      <c r="L6976" s="2">
        <f t="shared" si="432"/>
        <v>12.999999999941792</v>
      </c>
      <c r="M6976" t="str">
        <f t="shared" si="433"/>
        <v>No</v>
      </c>
      <c r="N6976" t="str">
        <f t="shared" si="434"/>
        <v>Feb</v>
      </c>
      <c r="O6976" s="2">
        <f t="shared" si="435"/>
        <v>0.54166666666424135</v>
      </c>
      <c r="P6976" t="str">
        <f>VLOOKUP(G6976,Agents!A:E,4,FALSE)</f>
        <v>Team5</v>
      </c>
      <c r="Q6976" t="str">
        <f>VLOOKUP(G6976,Agents!A:E,5,FALSE)</f>
        <v>Junior</v>
      </c>
      <c r="R6976" t="str">
        <f>VLOOKUP(G6976,Agents!A:E,2,FALSE)</f>
        <v>Evening</v>
      </c>
    </row>
    <row r="6977" spans="1:18" x14ac:dyDescent="0.35">
      <c r="A6977" t="s">
        <v>10821</v>
      </c>
      <c r="B6977" t="s">
        <v>10822</v>
      </c>
      <c r="C6977" t="s">
        <v>12</v>
      </c>
      <c r="D6977" t="s">
        <v>38</v>
      </c>
      <c r="E6977" s="1">
        <v>46023.506944444445</v>
      </c>
      <c r="F6977" s="1">
        <v>46025.881944444445</v>
      </c>
      <c r="G6977" t="s">
        <v>35</v>
      </c>
      <c r="H6977" t="s">
        <v>15</v>
      </c>
      <c r="I6977" t="s">
        <v>16</v>
      </c>
      <c r="J6977">
        <v>5</v>
      </c>
      <c r="K6977" t="str">
        <f>IF(tickets_dataset[[#This Row],[status]] = "Closed", "Yes","No")</f>
        <v>Yes</v>
      </c>
      <c r="L6977" s="2">
        <f t="shared" si="432"/>
        <v>57</v>
      </c>
      <c r="M6977" t="str">
        <f t="shared" si="433"/>
        <v>Yes</v>
      </c>
      <c r="N6977" t="str">
        <f t="shared" si="434"/>
        <v>Jan</v>
      </c>
      <c r="O6977" s="2">
        <f t="shared" si="435"/>
        <v>2.375</v>
      </c>
      <c r="P6977" t="str">
        <f>VLOOKUP(G6977,Agents!A:E,4,FALSE)</f>
        <v>Team1</v>
      </c>
      <c r="Q6977" t="str">
        <f>VLOOKUP(G6977,Agents!A:E,5,FALSE)</f>
        <v>Senior</v>
      </c>
      <c r="R6977" t="str">
        <f>VLOOKUP(G6977,Agents!A:E,2,FALSE)</f>
        <v>Evening</v>
      </c>
    </row>
    <row r="6978" spans="1:18" x14ac:dyDescent="0.35">
      <c r="A6978" t="s">
        <v>10823</v>
      </c>
      <c r="B6978" t="s">
        <v>9458</v>
      </c>
      <c r="C6978" t="s">
        <v>22</v>
      </c>
      <c r="D6978" t="s">
        <v>26</v>
      </c>
      <c r="E6978" s="1">
        <v>46100.94027777778</v>
      </c>
      <c r="F6978" s="1">
        <v>46101.44027777778</v>
      </c>
      <c r="G6978" t="s">
        <v>156</v>
      </c>
      <c r="H6978" t="s">
        <v>15</v>
      </c>
      <c r="I6978" t="s">
        <v>16</v>
      </c>
      <c r="J6978">
        <v>4</v>
      </c>
      <c r="K6978" t="str">
        <f>IF(tickets_dataset[[#This Row],[status]] = "Closed", "Yes","No")</f>
        <v>Yes</v>
      </c>
      <c r="L6978" s="2">
        <f t="shared" ref="L6978:L7041" si="436">IF(ISBLANK(F6978),"",(F6978-E6978)*24)</f>
        <v>12</v>
      </c>
      <c r="M6978" t="str">
        <f t="shared" ref="M6978:M7041" si="437">IF(L6978&gt;48,"Yes","No")</f>
        <v>No</v>
      </c>
      <c r="N6978" t="str">
        <f t="shared" ref="N6978:N7041" si="438">TEXT(E6978,"mmm")</f>
        <v>Mar</v>
      </c>
      <c r="O6978" s="2">
        <f t="shared" si="435"/>
        <v>0.5</v>
      </c>
      <c r="P6978" t="str">
        <f>VLOOKUP(G6978,Agents!A:E,4,FALSE)</f>
        <v>Team3</v>
      </c>
      <c r="Q6978" t="str">
        <f>VLOOKUP(G6978,Agents!A:E,5,FALSE)</f>
        <v>Mid</v>
      </c>
      <c r="R6978" t="str">
        <f>VLOOKUP(G6978,Agents!A:E,2,FALSE)</f>
        <v>Evening</v>
      </c>
    </row>
    <row r="6979" spans="1:18" x14ac:dyDescent="0.35">
      <c r="A6979" t="s">
        <v>10824</v>
      </c>
      <c r="B6979" t="s">
        <v>9724</v>
      </c>
      <c r="C6979" t="s">
        <v>50</v>
      </c>
      <c r="D6979" t="s">
        <v>26</v>
      </c>
      <c r="E6979" s="1">
        <v>46045.954861111109</v>
      </c>
      <c r="F6979" s="1">
        <v>46047.829861111109</v>
      </c>
      <c r="G6979" t="s">
        <v>73</v>
      </c>
      <c r="H6979" t="s">
        <v>15</v>
      </c>
      <c r="I6979" t="s">
        <v>68</v>
      </c>
      <c r="J6979">
        <v>4</v>
      </c>
      <c r="K6979" t="str">
        <f>IF(tickets_dataset[[#This Row],[status]] = "Closed", "Yes","No")</f>
        <v>Yes</v>
      </c>
      <c r="L6979" s="2">
        <f t="shared" si="436"/>
        <v>45</v>
      </c>
      <c r="M6979" t="str">
        <f t="shared" si="437"/>
        <v>No</v>
      </c>
      <c r="N6979" t="str">
        <f t="shared" si="438"/>
        <v>Jan</v>
      </c>
      <c r="O6979" s="2">
        <f t="shared" ref="O6979:O7042" si="439">F6979-E6979</f>
        <v>1.875</v>
      </c>
      <c r="P6979" t="str">
        <f>VLOOKUP(G6979,Agents!A:E,4,FALSE)</f>
        <v>Team4</v>
      </c>
      <c r="Q6979" t="str">
        <f>VLOOKUP(G6979,Agents!A:E,5,FALSE)</f>
        <v>Senior</v>
      </c>
      <c r="R6979" t="str">
        <f>VLOOKUP(G6979,Agents!A:E,2,FALSE)</f>
        <v>Night</v>
      </c>
    </row>
    <row r="6980" spans="1:18" x14ac:dyDescent="0.35">
      <c r="A6980" t="s">
        <v>10825</v>
      </c>
      <c r="B6980" t="s">
        <v>6944</v>
      </c>
      <c r="C6980" t="s">
        <v>76</v>
      </c>
      <c r="D6980" t="s">
        <v>13</v>
      </c>
      <c r="E6980" s="1">
        <v>46100.445833333331</v>
      </c>
      <c r="F6980" s="1">
        <v>46100.737500000003</v>
      </c>
      <c r="G6980" t="s">
        <v>159</v>
      </c>
      <c r="H6980" t="s">
        <v>28</v>
      </c>
      <c r="I6980" t="s">
        <v>16</v>
      </c>
      <c r="J6980">
        <v>4</v>
      </c>
      <c r="K6980" t="str">
        <f>IF(tickets_dataset[[#This Row],[status]] = "Closed", "Yes","No")</f>
        <v>No</v>
      </c>
      <c r="L6980" s="2">
        <f t="shared" si="436"/>
        <v>7.0000000001164153</v>
      </c>
      <c r="M6980" t="str">
        <f t="shared" si="437"/>
        <v>No</v>
      </c>
      <c r="N6980" t="str">
        <f t="shared" si="438"/>
        <v>Mar</v>
      </c>
      <c r="O6980" s="2">
        <f t="shared" si="439"/>
        <v>0.29166666667151731</v>
      </c>
      <c r="P6980" t="str">
        <f>VLOOKUP(G6980,Agents!A:E,4,FALSE)</f>
        <v>Team4</v>
      </c>
      <c r="Q6980" t="str">
        <f>VLOOKUP(G6980,Agents!A:E,5,FALSE)</f>
        <v>Mid</v>
      </c>
      <c r="R6980" t="str">
        <f>VLOOKUP(G6980,Agents!A:E,2,FALSE)</f>
        <v>Night</v>
      </c>
    </row>
    <row r="6981" spans="1:18" x14ac:dyDescent="0.35">
      <c r="A6981" t="s">
        <v>10826</v>
      </c>
      <c r="B6981" t="s">
        <v>10827</v>
      </c>
      <c r="C6981" t="s">
        <v>50</v>
      </c>
      <c r="D6981" t="s">
        <v>13</v>
      </c>
      <c r="E6981" s="1">
        <v>46056.063888888886</v>
      </c>
      <c r="F6981" s="1">
        <v>46056.855555555558</v>
      </c>
      <c r="G6981" t="s">
        <v>216</v>
      </c>
      <c r="H6981" t="s">
        <v>15</v>
      </c>
      <c r="I6981" t="s">
        <v>16</v>
      </c>
      <c r="J6981">
        <v>4</v>
      </c>
      <c r="K6981" t="str">
        <f>IF(tickets_dataset[[#This Row],[status]] = "Closed", "Yes","No")</f>
        <v>Yes</v>
      </c>
      <c r="L6981" s="2">
        <f t="shared" si="436"/>
        <v>19.000000000116415</v>
      </c>
      <c r="M6981" t="str">
        <f t="shared" si="437"/>
        <v>No</v>
      </c>
      <c r="N6981" t="str">
        <f t="shared" si="438"/>
        <v>Feb</v>
      </c>
      <c r="O6981" s="2">
        <f t="shared" si="439"/>
        <v>0.79166666667151731</v>
      </c>
      <c r="P6981" t="str">
        <f>VLOOKUP(G6981,Agents!A:E,4,FALSE)</f>
        <v>Team5</v>
      </c>
      <c r="Q6981" t="str">
        <f>VLOOKUP(G6981,Agents!A:E,5,FALSE)</f>
        <v>Junior</v>
      </c>
      <c r="R6981" t="str">
        <f>VLOOKUP(G6981,Agents!A:E,2,FALSE)</f>
        <v>Evening</v>
      </c>
    </row>
    <row r="6982" spans="1:18" x14ac:dyDescent="0.35">
      <c r="A6982" t="s">
        <v>10828</v>
      </c>
      <c r="B6982" t="s">
        <v>381</v>
      </c>
      <c r="C6982" t="s">
        <v>12</v>
      </c>
      <c r="D6982" t="s">
        <v>13</v>
      </c>
      <c r="E6982" s="1">
        <v>46040.35</v>
      </c>
      <c r="F6982" s="1">
        <v>46041.89166666667</v>
      </c>
      <c r="G6982" t="s">
        <v>14</v>
      </c>
      <c r="H6982" t="s">
        <v>15</v>
      </c>
      <c r="I6982" t="s">
        <v>16</v>
      </c>
      <c r="J6982">
        <v>5</v>
      </c>
      <c r="K6982" t="str">
        <f>IF(tickets_dataset[[#This Row],[status]] = "Closed", "Yes","No")</f>
        <v>Yes</v>
      </c>
      <c r="L6982" s="2">
        <f t="shared" si="436"/>
        <v>37.000000000116415</v>
      </c>
      <c r="M6982" t="str">
        <f t="shared" si="437"/>
        <v>No</v>
      </c>
      <c r="N6982" t="str">
        <f t="shared" si="438"/>
        <v>Jan</v>
      </c>
      <c r="O6982" s="2">
        <f t="shared" si="439"/>
        <v>1.5416666666715173</v>
      </c>
      <c r="P6982" t="str">
        <f>VLOOKUP(G6982,Agents!A:E,4,FALSE)</f>
        <v>Team1</v>
      </c>
      <c r="Q6982" t="str">
        <f>VLOOKUP(G6982,Agents!A:E,5,FALSE)</f>
        <v>Senior</v>
      </c>
      <c r="R6982" t="str">
        <f>VLOOKUP(G6982,Agents!A:E,2,FALSE)</f>
        <v>Morning</v>
      </c>
    </row>
    <row r="6983" spans="1:18" x14ac:dyDescent="0.35">
      <c r="A6983" t="s">
        <v>10829</v>
      </c>
      <c r="B6983" t="s">
        <v>10830</v>
      </c>
      <c r="C6983" t="s">
        <v>76</v>
      </c>
      <c r="D6983" t="s">
        <v>13</v>
      </c>
      <c r="E6983" s="1">
        <v>46024.225694444445</v>
      </c>
      <c r="F6983" s="1">
        <v>46025.600694444445</v>
      </c>
      <c r="G6983" t="s">
        <v>100</v>
      </c>
      <c r="H6983" t="s">
        <v>15</v>
      </c>
      <c r="I6983" t="s">
        <v>16</v>
      </c>
      <c r="J6983">
        <v>4</v>
      </c>
      <c r="K6983" t="str">
        <f>IF(tickets_dataset[[#This Row],[status]] = "Closed", "Yes","No")</f>
        <v>Yes</v>
      </c>
      <c r="L6983" s="2">
        <f t="shared" si="436"/>
        <v>33</v>
      </c>
      <c r="M6983" t="str">
        <f t="shared" si="437"/>
        <v>No</v>
      </c>
      <c r="N6983" t="str">
        <f t="shared" si="438"/>
        <v>Jan</v>
      </c>
      <c r="O6983" s="2">
        <f t="shared" si="439"/>
        <v>1.375</v>
      </c>
      <c r="P6983" t="str">
        <f>VLOOKUP(G6983,Agents!A:E,4,FALSE)</f>
        <v>Team4</v>
      </c>
      <c r="Q6983" t="str">
        <f>VLOOKUP(G6983,Agents!A:E,5,FALSE)</f>
        <v>Junior</v>
      </c>
      <c r="R6983" t="str">
        <f>VLOOKUP(G6983,Agents!A:E,2,FALSE)</f>
        <v>Evening</v>
      </c>
    </row>
    <row r="6984" spans="1:18" x14ac:dyDescent="0.35">
      <c r="A6984" t="s">
        <v>10831</v>
      </c>
      <c r="B6984" t="s">
        <v>3262</v>
      </c>
      <c r="C6984" t="s">
        <v>76</v>
      </c>
      <c r="D6984" t="s">
        <v>26</v>
      </c>
      <c r="E6984" s="1">
        <v>46062.402083333334</v>
      </c>
      <c r="F6984" s="1">
        <v>46064.568749999999</v>
      </c>
      <c r="G6984" t="s">
        <v>273</v>
      </c>
      <c r="H6984" t="s">
        <v>15</v>
      </c>
      <c r="I6984" t="s">
        <v>16</v>
      </c>
      <c r="J6984">
        <v>5</v>
      </c>
      <c r="K6984" t="str">
        <f>IF(tickets_dataset[[#This Row],[status]] = "Closed", "Yes","No")</f>
        <v>Yes</v>
      </c>
      <c r="L6984" s="2">
        <f t="shared" si="436"/>
        <v>51.999999999941792</v>
      </c>
      <c r="M6984" t="str">
        <f t="shared" si="437"/>
        <v>Yes</v>
      </c>
      <c r="N6984" t="str">
        <f t="shared" si="438"/>
        <v>Feb</v>
      </c>
      <c r="O6984" s="2">
        <f t="shared" si="439"/>
        <v>2.1666666666642413</v>
      </c>
      <c r="P6984" t="str">
        <f>VLOOKUP(G6984,Agents!A:E,4,FALSE)</f>
        <v>Team3</v>
      </c>
      <c r="Q6984" t="str">
        <f>VLOOKUP(G6984,Agents!A:E,5,FALSE)</f>
        <v>Senior</v>
      </c>
      <c r="R6984" t="str">
        <f>VLOOKUP(G6984,Agents!A:E,2,FALSE)</f>
        <v>Evening</v>
      </c>
    </row>
    <row r="6985" spans="1:18" x14ac:dyDescent="0.35">
      <c r="A6985" t="s">
        <v>10832</v>
      </c>
      <c r="B6985" t="s">
        <v>10833</v>
      </c>
      <c r="C6985" t="s">
        <v>12</v>
      </c>
      <c r="D6985" t="s">
        <v>26</v>
      </c>
      <c r="E6985" s="1">
        <v>46101.348611111112</v>
      </c>
      <c r="F6985" s="1">
        <v>46102.765277777777</v>
      </c>
      <c r="G6985" t="s">
        <v>273</v>
      </c>
      <c r="H6985" t="s">
        <v>28</v>
      </c>
      <c r="I6985" t="s">
        <v>16</v>
      </c>
      <c r="J6985">
        <v>4</v>
      </c>
      <c r="K6985" t="str">
        <f>IF(tickets_dataset[[#This Row],[status]] = "Closed", "Yes","No")</f>
        <v>No</v>
      </c>
      <c r="L6985" s="2">
        <f t="shared" si="436"/>
        <v>33.999999999941792</v>
      </c>
      <c r="M6985" t="str">
        <f t="shared" si="437"/>
        <v>No</v>
      </c>
      <c r="N6985" t="str">
        <f t="shared" si="438"/>
        <v>Mar</v>
      </c>
      <c r="O6985" s="2">
        <f t="shared" si="439"/>
        <v>1.4166666666642413</v>
      </c>
      <c r="P6985" t="str">
        <f>VLOOKUP(G6985,Agents!A:E,4,FALSE)</f>
        <v>Team3</v>
      </c>
      <c r="Q6985" t="str">
        <f>VLOOKUP(G6985,Agents!A:E,5,FALSE)</f>
        <v>Senior</v>
      </c>
      <c r="R6985" t="str">
        <f>VLOOKUP(G6985,Agents!A:E,2,FALSE)</f>
        <v>Evening</v>
      </c>
    </row>
    <row r="6986" spans="1:18" x14ac:dyDescent="0.35">
      <c r="A6986" t="s">
        <v>10834</v>
      </c>
      <c r="B6986" t="s">
        <v>10835</v>
      </c>
      <c r="C6986" t="s">
        <v>76</v>
      </c>
      <c r="D6986" t="s">
        <v>26</v>
      </c>
      <c r="E6986" s="1">
        <v>46100.933333333334</v>
      </c>
      <c r="F6986" s="1">
        <v>46103.64166666667</v>
      </c>
      <c r="G6986" t="s">
        <v>131</v>
      </c>
      <c r="H6986" t="s">
        <v>15</v>
      </c>
      <c r="I6986" t="s">
        <v>68</v>
      </c>
      <c r="J6986">
        <v>2</v>
      </c>
      <c r="K6986" t="str">
        <f>IF(tickets_dataset[[#This Row],[status]] = "Closed", "Yes","No")</f>
        <v>Yes</v>
      </c>
      <c r="L6986" s="2">
        <f t="shared" si="436"/>
        <v>65.000000000058208</v>
      </c>
      <c r="M6986" t="str">
        <f t="shared" si="437"/>
        <v>Yes</v>
      </c>
      <c r="N6986" t="str">
        <f t="shared" si="438"/>
        <v>Mar</v>
      </c>
      <c r="O6986" s="2">
        <f t="shared" si="439"/>
        <v>2.7083333333357587</v>
      </c>
      <c r="P6986" t="str">
        <f>VLOOKUP(G6986,Agents!A:E,4,FALSE)</f>
        <v>Team4</v>
      </c>
      <c r="Q6986" t="str">
        <f>VLOOKUP(G6986,Agents!A:E,5,FALSE)</f>
        <v>Junior</v>
      </c>
      <c r="R6986" t="str">
        <f>VLOOKUP(G6986,Agents!A:E,2,FALSE)</f>
        <v>Night</v>
      </c>
    </row>
    <row r="6987" spans="1:18" x14ac:dyDescent="0.35">
      <c r="A6987" t="s">
        <v>10836</v>
      </c>
      <c r="B6987" t="s">
        <v>5361</v>
      </c>
      <c r="C6987" t="s">
        <v>50</v>
      </c>
      <c r="D6987" t="s">
        <v>26</v>
      </c>
      <c r="E6987" s="1">
        <v>46087.724999999999</v>
      </c>
      <c r="F6987" s="1">
        <v>46089.558333333334</v>
      </c>
      <c r="G6987" t="s">
        <v>167</v>
      </c>
      <c r="H6987" t="s">
        <v>15</v>
      </c>
      <c r="I6987" t="s">
        <v>16</v>
      </c>
      <c r="J6987">
        <v>5</v>
      </c>
      <c r="K6987" t="str">
        <f>IF(tickets_dataset[[#This Row],[status]] = "Closed", "Yes","No")</f>
        <v>Yes</v>
      </c>
      <c r="L6987" s="2">
        <f t="shared" si="436"/>
        <v>44.000000000058208</v>
      </c>
      <c r="M6987" t="str">
        <f t="shared" si="437"/>
        <v>No</v>
      </c>
      <c r="N6987" t="str">
        <f t="shared" si="438"/>
        <v>Mar</v>
      </c>
      <c r="O6987" s="2">
        <f t="shared" si="439"/>
        <v>1.8333333333357587</v>
      </c>
      <c r="P6987" t="str">
        <f>VLOOKUP(G6987,Agents!A:E,4,FALSE)</f>
        <v>Team3</v>
      </c>
      <c r="Q6987" t="str">
        <f>VLOOKUP(G6987,Agents!A:E,5,FALSE)</f>
        <v>Mid</v>
      </c>
      <c r="R6987" t="str">
        <f>VLOOKUP(G6987,Agents!A:E,2,FALSE)</f>
        <v>Evening</v>
      </c>
    </row>
    <row r="6988" spans="1:18" x14ac:dyDescent="0.35">
      <c r="A6988" t="s">
        <v>10837</v>
      </c>
      <c r="B6988" t="s">
        <v>196</v>
      </c>
      <c r="C6988" t="s">
        <v>50</v>
      </c>
      <c r="D6988" t="s">
        <v>26</v>
      </c>
      <c r="E6988" s="1">
        <v>46045.347916666666</v>
      </c>
      <c r="F6988" s="1">
        <v>46047.431250000001</v>
      </c>
      <c r="G6988" t="s">
        <v>45</v>
      </c>
      <c r="H6988" t="s">
        <v>15</v>
      </c>
      <c r="I6988" t="s">
        <v>16</v>
      </c>
      <c r="J6988">
        <v>4</v>
      </c>
      <c r="K6988" t="str">
        <f>IF(tickets_dataset[[#This Row],[status]] = "Closed", "Yes","No")</f>
        <v>Yes</v>
      </c>
      <c r="L6988" s="2">
        <f t="shared" si="436"/>
        <v>50.000000000058208</v>
      </c>
      <c r="M6988" t="str">
        <f t="shared" si="437"/>
        <v>Yes</v>
      </c>
      <c r="N6988" t="str">
        <f t="shared" si="438"/>
        <v>Jan</v>
      </c>
      <c r="O6988" s="2">
        <f t="shared" si="439"/>
        <v>2.0833333333357587</v>
      </c>
      <c r="P6988" t="str">
        <f>VLOOKUP(G6988,Agents!A:E,4,FALSE)</f>
        <v>Team5</v>
      </c>
      <c r="Q6988" t="str">
        <f>VLOOKUP(G6988,Agents!A:E,5,FALSE)</f>
        <v>Senior</v>
      </c>
      <c r="R6988" t="str">
        <f>VLOOKUP(G6988,Agents!A:E,2,FALSE)</f>
        <v>Morning</v>
      </c>
    </row>
    <row r="6989" spans="1:18" x14ac:dyDescent="0.35">
      <c r="A6989" t="s">
        <v>10838</v>
      </c>
      <c r="B6989" t="s">
        <v>2782</v>
      </c>
      <c r="C6989" t="s">
        <v>50</v>
      </c>
      <c r="D6989" t="s">
        <v>38</v>
      </c>
      <c r="E6989" s="1">
        <v>46088.414583333331</v>
      </c>
      <c r="F6989" s="1">
        <v>46090.497916666667</v>
      </c>
      <c r="G6989" t="s">
        <v>91</v>
      </c>
      <c r="H6989" t="s">
        <v>15</v>
      </c>
      <c r="I6989" t="s">
        <v>16</v>
      </c>
      <c r="J6989">
        <v>4</v>
      </c>
      <c r="K6989" t="str">
        <f>IF(tickets_dataset[[#This Row],[status]] = "Closed", "Yes","No")</f>
        <v>Yes</v>
      </c>
      <c r="L6989" s="2">
        <f t="shared" si="436"/>
        <v>50.000000000058208</v>
      </c>
      <c r="M6989" t="str">
        <f t="shared" si="437"/>
        <v>Yes</v>
      </c>
      <c r="N6989" t="str">
        <f t="shared" si="438"/>
        <v>Mar</v>
      </c>
      <c r="O6989" s="2">
        <f t="shared" si="439"/>
        <v>2.0833333333357587</v>
      </c>
      <c r="P6989" t="str">
        <f>VLOOKUP(G6989,Agents!A:E,4,FALSE)</f>
        <v>Team5</v>
      </c>
      <c r="Q6989" t="str">
        <f>VLOOKUP(G6989,Agents!A:E,5,FALSE)</f>
        <v>Mid</v>
      </c>
      <c r="R6989" t="str">
        <f>VLOOKUP(G6989,Agents!A:E,2,FALSE)</f>
        <v>Night</v>
      </c>
    </row>
    <row r="6990" spans="1:18" x14ac:dyDescent="0.35">
      <c r="A6990" t="s">
        <v>10839</v>
      </c>
      <c r="B6990" t="s">
        <v>7552</v>
      </c>
      <c r="C6990" t="s">
        <v>50</v>
      </c>
      <c r="D6990" t="s">
        <v>26</v>
      </c>
      <c r="E6990" s="1">
        <v>46091.876388888886</v>
      </c>
      <c r="F6990" s="1">
        <v>46093.334722222222</v>
      </c>
      <c r="G6990" t="s">
        <v>110</v>
      </c>
      <c r="H6990" t="s">
        <v>15</v>
      </c>
      <c r="I6990" t="s">
        <v>16</v>
      </c>
      <c r="J6990">
        <v>4</v>
      </c>
      <c r="K6990" t="str">
        <f>IF(tickets_dataset[[#This Row],[status]] = "Closed", "Yes","No")</f>
        <v>Yes</v>
      </c>
      <c r="L6990" s="2">
        <f t="shared" si="436"/>
        <v>35.000000000058208</v>
      </c>
      <c r="M6990" t="str">
        <f t="shared" si="437"/>
        <v>No</v>
      </c>
      <c r="N6990" t="str">
        <f t="shared" si="438"/>
        <v>Mar</v>
      </c>
      <c r="O6990" s="2">
        <f t="shared" si="439"/>
        <v>1.4583333333357587</v>
      </c>
      <c r="P6990" t="str">
        <f>VLOOKUP(G6990,Agents!A:E,4,FALSE)</f>
        <v>Team4</v>
      </c>
      <c r="Q6990" t="str">
        <f>VLOOKUP(G6990,Agents!A:E,5,FALSE)</f>
        <v>Junior</v>
      </c>
      <c r="R6990" t="str">
        <f>VLOOKUP(G6990,Agents!A:E,2,FALSE)</f>
        <v>Morning</v>
      </c>
    </row>
    <row r="6991" spans="1:18" x14ac:dyDescent="0.35">
      <c r="A6991" t="s">
        <v>10840</v>
      </c>
      <c r="B6991" t="s">
        <v>1406</v>
      </c>
      <c r="C6991" t="s">
        <v>22</v>
      </c>
      <c r="D6991" t="s">
        <v>26</v>
      </c>
      <c r="E6991" s="1">
        <v>46066.776388888888</v>
      </c>
      <c r="F6991" s="1">
        <v>46068.443055555559</v>
      </c>
      <c r="G6991" t="s">
        <v>273</v>
      </c>
      <c r="H6991" t="s">
        <v>15</v>
      </c>
      <c r="I6991" t="s">
        <v>16</v>
      </c>
      <c r="J6991">
        <v>5</v>
      </c>
      <c r="K6991" t="str">
        <f>IF(tickets_dataset[[#This Row],[status]] = "Closed", "Yes","No")</f>
        <v>Yes</v>
      </c>
      <c r="L6991" s="2">
        <f t="shared" si="436"/>
        <v>40.000000000116415</v>
      </c>
      <c r="M6991" t="str">
        <f t="shared" si="437"/>
        <v>No</v>
      </c>
      <c r="N6991" t="str">
        <f t="shared" si="438"/>
        <v>Feb</v>
      </c>
      <c r="O6991" s="2">
        <f t="shared" si="439"/>
        <v>1.6666666666715173</v>
      </c>
      <c r="P6991" t="str">
        <f>VLOOKUP(G6991,Agents!A:E,4,FALSE)</f>
        <v>Team3</v>
      </c>
      <c r="Q6991" t="str">
        <f>VLOOKUP(G6991,Agents!A:E,5,FALSE)</f>
        <v>Senior</v>
      </c>
      <c r="R6991" t="str">
        <f>VLOOKUP(G6991,Agents!A:E,2,FALSE)</f>
        <v>Evening</v>
      </c>
    </row>
    <row r="6992" spans="1:18" x14ac:dyDescent="0.35">
      <c r="A6992" t="s">
        <v>10841</v>
      </c>
      <c r="B6992" t="s">
        <v>10108</v>
      </c>
      <c r="C6992" t="s">
        <v>34</v>
      </c>
      <c r="D6992" t="s">
        <v>38</v>
      </c>
      <c r="E6992" s="1">
        <v>46066.722916666666</v>
      </c>
      <c r="F6992" s="1">
        <v>46068.681250000001</v>
      </c>
      <c r="G6992" t="s">
        <v>73</v>
      </c>
      <c r="H6992" t="s">
        <v>15</v>
      </c>
      <c r="I6992" t="s">
        <v>16</v>
      </c>
      <c r="J6992">
        <v>4</v>
      </c>
      <c r="K6992" t="str">
        <f>IF(tickets_dataset[[#This Row],[status]] = "Closed", "Yes","No")</f>
        <v>Yes</v>
      </c>
      <c r="L6992" s="2">
        <f t="shared" si="436"/>
        <v>47.000000000058208</v>
      </c>
      <c r="M6992" t="str">
        <f t="shared" si="437"/>
        <v>No</v>
      </c>
      <c r="N6992" t="str">
        <f t="shared" si="438"/>
        <v>Feb</v>
      </c>
      <c r="O6992" s="2">
        <f t="shared" si="439"/>
        <v>1.9583333333357587</v>
      </c>
      <c r="P6992" t="str">
        <f>VLOOKUP(G6992,Agents!A:E,4,FALSE)</f>
        <v>Team4</v>
      </c>
      <c r="Q6992" t="str">
        <f>VLOOKUP(G6992,Agents!A:E,5,FALSE)</f>
        <v>Senior</v>
      </c>
      <c r="R6992" t="str">
        <f>VLOOKUP(G6992,Agents!A:E,2,FALSE)</f>
        <v>Night</v>
      </c>
    </row>
    <row r="6993" spans="1:18" x14ac:dyDescent="0.35">
      <c r="A6993" t="s">
        <v>10842</v>
      </c>
      <c r="B6993" t="s">
        <v>6310</v>
      </c>
      <c r="C6993" t="s">
        <v>50</v>
      </c>
      <c r="D6993" t="s">
        <v>38</v>
      </c>
      <c r="E6993" s="1">
        <v>46032.540277777778</v>
      </c>
      <c r="F6993" s="1">
        <v>46036.331944444442</v>
      </c>
      <c r="G6993" t="s">
        <v>23</v>
      </c>
      <c r="H6993" t="s">
        <v>15</v>
      </c>
      <c r="I6993" t="s">
        <v>16</v>
      </c>
      <c r="J6993">
        <v>4</v>
      </c>
      <c r="K6993" t="str">
        <f>IF(tickets_dataset[[#This Row],[status]] = "Closed", "Yes","No")</f>
        <v>Yes</v>
      </c>
      <c r="L6993" s="2">
        <f t="shared" si="436"/>
        <v>90.999999999941792</v>
      </c>
      <c r="M6993" t="str">
        <f t="shared" si="437"/>
        <v>Yes</v>
      </c>
      <c r="N6993" t="str">
        <f t="shared" si="438"/>
        <v>Jan</v>
      </c>
      <c r="O6993" s="2">
        <f t="shared" si="439"/>
        <v>3.7916666666642413</v>
      </c>
      <c r="P6993" t="str">
        <f>VLOOKUP(G6993,Agents!A:E,4,FALSE)</f>
        <v>Team3</v>
      </c>
      <c r="Q6993" t="str">
        <f>VLOOKUP(G6993,Agents!A:E,5,FALSE)</f>
        <v>Senior</v>
      </c>
      <c r="R6993" t="str">
        <f>VLOOKUP(G6993,Agents!A:E,2,FALSE)</f>
        <v>Evening</v>
      </c>
    </row>
    <row r="6994" spans="1:18" x14ac:dyDescent="0.35">
      <c r="A6994" t="s">
        <v>10843</v>
      </c>
      <c r="B6994" t="s">
        <v>2142</v>
      </c>
      <c r="C6994" t="s">
        <v>76</v>
      </c>
      <c r="D6994" t="s">
        <v>13</v>
      </c>
      <c r="E6994" s="1">
        <v>46084.564583333333</v>
      </c>
      <c r="F6994" s="1">
        <v>46085.856249999997</v>
      </c>
      <c r="G6994" t="s">
        <v>167</v>
      </c>
      <c r="H6994" t="s">
        <v>15</v>
      </c>
      <c r="I6994" t="s">
        <v>16</v>
      </c>
      <c r="J6994">
        <v>3</v>
      </c>
      <c r="K6994" t="str">
        <f>IF(tickets_dataset[[#This Row],[status]] = "Closed", "Yes","No")</f>
        <v>Yes</v>
      </c>
      <c r="L6994" s="2">
        <f t="shared" si="436"/>
        <v>30.999999999941792</v>
      </c>
      <c r="M6994" t="str">
        <f t="shared" si="437"/>
        <v>No</v>
      </c>
      <c r="N6994" t="str">
        <f t="shared" si="438"/>
        <v>Mar</v>
      </c>
      <c r="O6994" s="2">
        <f t="shared" si="439"/>
        <v>1.2916666666642413</v>
      </c>
      <c r="P6994" t="str">
        <f>VLOOKUP(G6994,Agents!A:E,4,FALSE)</f>
        <v>Team3</v>
      </c>
      <c r="Q6994" t="str">
        <f>VLOOKUP(G6994,Agents!A:E,5,FALSE)</f>
        <v>Mid</v>
      </c>
      <c r="R6994" t="str">
        <f>VLOOKUP(G6994,Agents!A:E,2,FALSE)</f>
        <v>Evening</v>
      </c>
    </row>
    <row r="6995" spans="1:18" x14ac:dyDescent="0.35">
      <c r="A6995" t="s">
        <v>10844</v>
      </c>
      <c r="B6995" t="s">
        <v>10845</v>
      </c>
      <c r="C6995" t="s">
        <v>50</v>
      </c>
      <c r="D6995" t="s">
        <v>38</v>
      </c>
      <c r="E6995" s="1">
        <v>46054.393750000003</v>
      </c>
      <c r="F6995" s="1">
        <v>46058.143750000003</v>
      </c>
      <c r="G6995" t="s">
        <v>119</v>
      </c>
      <c r="H6995" t="s">
        <v>28</v>
      </c>
      <c r="I6995" t="s">
        <v>16</v>
      </c>
      <c r="J6995">
        <v>4</v>
      </c>
      <c r="K6995" t="str">
        <f>IF(tickets_dataset[[#This Row],[status]] = "Closed", "Yes","No")</f>
        <v>No</v>
      </c>
      <c r="L6995" s="2">
        <f t="shared" si="436"/>
        <v>90</v>
      </c>
      <c r="M6995" t="str">
        <f t="shared" si="437"/>
        <v>Yes</v>
      </c>
      <c r="N6995" t="str">
        <f t="shared" si="438"/>
        <v>Feb</v>
      </c>
      <c r="O6995" s="2">
        <f t="shared" si="439"/>
        <v>3.75</v>
      </c>
      <c r="P6995" t="str">
        <f>VLOOKUP(G6995,Agents!A:E,4,FALSE)</f>
        <v>Team1</v>
      </c>
      <c r="Q6995" t="str">
        <f>VLOOKUP(G6995,Agents!A:E,5,FALSE)</f>
        <v>Junior</v>
      </c>
      <c r="R6995" t="str">
        <f>VLOOKUP(G6995,Agents!A:E,2,FALSE)</f>
        <v>Morning</v>
      </c>
    </row>
    <row r="6996" spans="1:18" x14ac:dyDescent="0.35">
      <c r="A6996" t="s">
        <v>10846</v>
      </c>
      <c r="B6996" t="s">
        <v>6062</v>
      </c>
      <c r="C6996" t="s">
        <v>12</v>
      </c>
      <c r="D6996" t="s">
        <v>13</v>
      </c>
      <c r="E6996" s="1">
        <v>46086.322916666664</v>
      </c>
      <c r="F6996" s="1">
        <v>46088.03125</v>
      </c>
      <c r="G6996" t="s">
        <v>344</v>
      </c>
      <c r="H6996" t="s">
        <v>15</v>
      </c>
      <c r="I6996" t="s">
        <v>16</v>
      </c>
      <c r="J6996">
        <v>5</v>
      </c>
      <c r="K6996" t="str">
        <f>IF(tickets_dataset[[#This Row],[status]] = "Closed", "Yes","No")</f>
        <v>Yes</v>
      </c>
      <c r="L6996" s="2">
        <f t="shared" si="436"/>
        <v>41.000000000058208</v>
      </c>
      <c r="M6996" t="str">
        <f t="shared" si="437"/>
        <v>No</v>
      </c>
      <c r="N6996" t="str">
        <f t="shared" si="438"/>
        <v>Mar</v>
      </c>
      <c r="O6996" s="2">
        <f t="shared" si="439"/>
        <v>1.7083333333357587</v>
      </c>
      <c r="P6996" t="str">
        <f>VLOOKUP(G6996,Agents!A:E,4,FALSE)</f>
        <v>Team4</v>
      </c>
      <c r="Q6996" t="str">
        <f>VLOOKUP(G6996,Agents!A:E,5,FALSE)</f>
        <v>Senior</v>
      </c>
      <c r="R6996" t="str">
        <f>VLOOKUP(G6996,Agents!A:E,2,FALSE)</f>
        <v>Night</v>
      </c>
    </row>
    <row r="6997" spans="1:18" x14ac:dyDescent="0.35">
      <c r="A6997" t="s">
        <v>10847</v>
      </c>
      <c r="B6997" t="s">
        <v>10848</v>
      </c>
      <c r="C6997" t="s">
        <v>76</v>
      </c>
      <c r="D6997" t="s">
        <v>13</v>
      </c>
      <c r="E6997" s="1">
        <v>46068.025000000001</v>
      </c>
      <c r="F6997" s="1">
        <v>46068.73333333333</v>
      </c>
      <c r="G6997" t="s">
        <v>80</v>
      </c>
      <c r="H6997" t="s">
        <v>132</v>
      </c>
      <c r="I6997" t="s">
        <v>16</v>
      </c>
      <c r="J6997">
        <v>4</v>
      </c>
      <c r="K6997" t="str">
        <f>IF(tickets_dataset[[#This Row],[status]] = "Closed", "Yes","No")</f>
        <v>No</v>
      </c>
      <c r="L6997" s="2">
        <f t="shared" si="436"/>
        <v>16.999999999883585</v>
      </c>
      <c r="M6997" t="str">
        <f t="shared" si="437"/>
        <v>No</v>
      </c>
      <c r="N6997" t="str">
        <f t="shared" si="438"/>
        <v>Feb</v>
      </c>
      <c r="O6997" s="2">
        <f t="shared" si="439"/>
        <v>0.70833333332848269</v>
      </c>
      <c r="P6997" t="str">
        <f>VLOOKUP(G6997,Agents!A:E,4,FALSE)</f>
        <v>Team3</v>
      </c>
      <c r="Q6997" t="str">
        <f>VLOOKUP(G6997,Agents!A:E,5,FALSE)</f>
        <v>Junior</v>
      </c>
      <c r="R6997" t="str">
        <f>VLOOKUP(G6997,Agents!A:E,2,FALSE)</f>
        <v>Evening</v>
      </c>
    </row>
    <row r="6998" spans="1:18" x14ac:dyDescent="0.35">
      <c r="A6998" t="s">
        <v>10849</v>
      </c>
      <c r="B6998" t="s">
        <v>3564</v>
      </c>
      <c r="C6998" t="s">
        <v>12</v>
      </c>
      <c r="D6998" t="s">
        <v>13</v>
      </c>
      <c r="E6998" s="1">
        <v>46110.504166666666</v>
      </c>
      <c r="F6998" s="1">
        <v>46112.087500000001</v>
      </c>
      <c r="G6998" t="s">
        <v>206</v>
      </c>
      <c r="H6998" t="s">
        <v>15</v>
      </c>
      <c r="I6998" t="s">
        <v>16</v>
      </c>
      <c r="J6998">
        <v>3</v>
      </c>
      <c r="K6998" t="str">
        <f>IF(tickets_dataset[[#This Row],[status]] = "Closed", "Yes","No")</f>
        <v>Yes</v>
      </c>
      <c r="L6998" s="2">
        <f t="shared" si="436"/>
        <v>38.000000000058208</v>
      </c>
      <c r="M6998" t="str">
        <f t="shared" si="437"/>
        <v>No</v>
      </c>
      <c r="N6998" t="str">
        <f t="shared" si="438"/>
        <v>Mar</v>
      </c>
      <c r="O6998" s="2">
        <f t="shared" si="439"/>
        <v>1.5833333333357587</v>
      </c>
      <c r="P6998" t="str">
        <f>VLOOKUP(G6998,Agents!A:E,4,FALSE)</f>
        <v>Team5</v>
      </c>
      <c r="Q6998" t="str">
        <f>VLOOKUP(G6998,Agents!A:E,5,FALSE)</f>
        <v>Junior</v>
      </c>
      <c r="R6998" t="str">
        <f>VLOOKUP(G6998,Agents!A:E,2,FALSE)</f>
        <v>Evening</v>
      </c>
    </row>
    <row r="6999" spans="1:18" x14ac:dyDescent="0.35">
      <c r="A6999" t="s">
        <v>10850</v>
      </c>
      <c r="B6999" t="s">
        <v>10851</v>
      </c>
      <c r="C6999" t="s">
        <v>22</v>
      </c>
      <c r="D6999" t="s">
        <v>38</v>
      </c>
      <c r="E6999" s="1">
        <v>46100.595138888886</v>
      </c>
      <c r="F6999" s="1">
        <v>46101.428472222222</v>
      </c>
      <c r="G6999" t="s">
        <v>216</v>
      </c>
      <c r="H6999" t="s">
        <v>15</v>
      </c>
      <c r="I6999" t="s">
        <v>16</v>
      </c>
      <c r="J6999">
        <v>2</v>
      </c>
      <c r="K6999" t="str">
        <f>IF(tickets_dataset[[#This Row],[status]] = "Closed", "Yes","No")</f>
        <v>Yes</v>
      </c>
      <c r="L6999" s="2">
        <f t="shared" si="436"/>
        <v>20.000000000058208</v>
      </c>
      <c r="M6999" t="str">
        <f t="shared" si="437"/>
        <v>No</v>
      </c>
      <c r="N6999" t="str">
        <f t="shared" si="438"/>
        <v>Mar</v>
      </c>
      <c r="O6999" s="2">
        <f t="shared" si="439"/>
        <v>0.83333333333575865</v>
      </c>
      <c r="P6999" t="str">
        <f>VLOOKUP(G6999,Agents!A:E,4,FALSE)</f>
        <v>Team5</v>
      </c>
      <c r="Q6999" t="str">
        <f>VLOOKUP(G6999,Agents!A:E,5,FALSE)</f>
        <v>Junior</v>
      </c>
      <c r="R6999" t="str">
        <f>VLOOKUP(G6999,Agents!A:E,2,FALSE)</f>
        <v>Evening</v>
      </c>
    </row>
    <row r="7000" spans="1:18" x14ac:dyDescent="0.35">
      <c r="A7000" t="s">
        <v>10852</v>
      </c>
      <c r="B7000" t="s">
        <v>10853</v>
      </c>
      <c r="C7000" t="s">
        <v>34</v>
      </c>
      <c r="D7000" t="s">
        <v>26</v>
      </c>
      <c r="E7000" s="1">
        <v>46087.595833333333</v>
      </c>
      <c r="F7000" s="1">
        <v>46089.554166666669</v>
      </c>
      <c r="G7000" t="s">
        <v>167</v>
      </c>
      <c r="H7000" t="s">
        <v>15</v>
      </c>
      <c r="I7000" t="s">
        <v>16</v>
      </c>
      <c r="J7000">
        <v>4</v>
      </c>
      <c r="K7000" t="str">
        <f>IF(tickets_dataset[[#This Row],[status]] = "Closed", "Yes","No")</f>
        <v>Yes</v>
      </c>
      <c r="L7000" s="2">
        <f t="shared" si="436"/>
        <v>47.000000000058208</v>
      </c>
      <c r="M7000" t="str">
        <f t="shared" si="437"/>
        <v>No</v>
      </c>
      <c r="N7000" t="str">
        <f t="shared" si="438"/>
        <v>Mar</v>
      </c>
      <c r="O7000" s="2">
        <f t="shared" si="439"/>
        <v>1.9583333333357587</v>
      </c>
      <c r="P7000" t="str">
        <f>VLOOKUP(G7000,Agents!A:E,4,FALSE)</f>
        <v>Team3</v>
      </c>
      <c r="Q7000" t="str">
        <f>VLOOKUP(G7000,Agents!A:E,5,FALSE)</f>
        <v>Mid</v>
      </c>
      <c r="R7000" t="str">
        <f>VLOOKUP(G7000,Agents!A:E,2,FALSE)</f>
        <v>Evening</v>
      </c>
    </row>
    <row r="7001" spans="1:18" x14ac:dyDescent="0.35">
      <c r="A7001" t="s">
        <v>10854</v>
      </c>
      <c r="B7001" t="s">
        <v>10855</v>
      </c>
      <c r="C7001" t="s">
        <v>50</v>
      </c>
      <c r="D7001" t="s">
        <v>38</v>
      </c>
      <c r="E7001" s="1">
        <v>46099.910416666666</v>
      </c>
      <c r="F7001" s="1">
        <v>46103.785416666666</v>
      </c>
      <c r="G7001" t="s">
        <v>59</v>
      </c>
      <c r="H7001" t="s">
        <v>15</v>
      </c>
      <c r="I7001" t="s">
        <v>16</v>
      </c>
      <c r="J7001">
        <v>3</v>
      </c>
      <c r="K7001" t="str">
        <f>IF(tickets_dataset[[#This Row],[status]] = "Closed", "Yes","No")</f>
        <v>Yes</v>
      </c>
      <c r="L7001" s="2">
        <f t="shared" si="436"/>
        <v>93</v>
      </c>
      <c r="M7001" t="str">
        <f t="shared" si="437"/>
        <v>Yes</v>
      </c>
      <c r="N7001" t="str">
        <f t="shared" si="438"/>
        <v>Mar</v>
      </c>
      <c r="O7001" s="2">
        <f t="shared" si="439"/>
        <v>3.875</v>
      </c>
      <c r="P7001" t="str">
        <f>VLOOKUP(G7001,Agents!A:E,4,FALSE)</f>
        <v>Team3</v>
      </c>
      <c r="Q7001" t="str">
        <f>VLOOKUP(G7001,Agents!A:E,5,FALSE)</f>
        <v>Senior</v>
      </c>
      <c r="R7001" t="str">
        <f>VLOOKUP(G7001,Agents!A:E,2,FALSE)</f>
        <v>Night</v>
      </c>
    </row>
    <row r="7002" spans="1:18" x14ac:dyDescent="0.35">
      <c r="A7002" t="s">
        <v>10856</v>
      </c>
      <c r="B7002" t="s">
        <v>10857</v>
      </c>
      <c r="C7002" t="s">
        <v>34</v>
      </c>
      <c r="D7002" t="s">
        <v>13</v>
      </c>
      <c r="E7002" s="1">
        <v>46028.498611111114</v>
      </c>
      <c r="F7002" s="1">
        <v>46029.498611111114</v>
      </c>
      <c r="G7002" t="s">
        <v>59</v>
      </c>
      <c r="H7002" t="s">
        <v>15</v>
      </c>
      <c r="I7002" t="s">
        <v>16</v>
      </c>
      <c r="J7002">
        <v>4</v>
      </c>
      <c r="K7002" t="str">
        <f>IF(tickets_dataset[[#This Row],[status]] = "Closed", "Yes","No")</f>
        <v>Yes</v>
      </c>
      <c r="L7002" s="2">
        <f t="shared" si="436"/>
        <v>24</v>
      </c>
      <c r="M7002" t="str">
        <f t="shared" si="437"/>
        <v>No</v>
      </c>
      <c r="N7002" t="str">
        <f t="shared" si="438"/>
        <v>Jan</v>
      </c>
      <c r="O7002" s="2">
        <f t="shared" si="439"/>
        <v>1</v>
      </c>
      <c r="P7002" t="str">
        <f>VLOOKUP(G7002,Agents!A:E,4,FALSE)</f>
        <v>Team3</v>
      </c>
      <c r="Q7002" t="str">
        <f>VLOOKUP(G7002,Agents!A:E,5,FALSE)</f>
        <v>Senior</v>
      </c>
      <c r="R7002" t="str">
        <f>VLOOKUP(G7002,Agents!A:E,2,FALSE)</f>
        <v>Night</v>
      </c>
    </row>
    <row r="7003" spans="1:18" x14ac:dyDescent="0.35">
      <c r="A7003" t="s">
        <v>10858</v>
      </c>
      <c r="B7003" t="s">
        <v>10859</v>
      </c>
      <c r="C7003" t="s">
        <v>50</v>
      </c>
      <c r="D7003" t="s">
        <v>38</v>
      </c>
      <c r="E7003" s="1">
        <v>46068.961111111108</v>
      </c>
      <c r="F7003" s="1">
        <v>46071.961111111108</v>
      </c>
      <c r="G7003" t="s">
        <v>344</v>
      </c>
      <c r="H7003" t="s">
        <v>15</v>
      </c>
      <c r="I7003" t="s">
        <v>16</v>
      </c>
      <c r="J7003">
        <v>3</v>
      </c>
      <c r="K7003" t="str">
        <f>IF(tickets_dataset[[#This Row],[status]] = "Closed", "Yes","No")</f>
        <v>Yes</v>
      </c>
      <c r="L7003" s="2">
        <f t="shared" si="436"/>
        <v>72</v>
      </c>
      <c r="M7003" t="str">
        <f t="shared" si="437"/>
        <v>Yes</v>
      </c>
      <c r="N7003" t="str">
        <f t="shared" si="438"/>
        <v>Feb</v>
      </c>
      <c r="O7003" s="2">
        <f t="shared" si="439"/>
        <v>3</v>
      </c>
      <c r="P7003" t="str">
        <f>VLOOKUP(G7003,Agents!A:E,4,FALSE)</f>
        <v>Team4</v>
      </c>
      <c r="Q7003" t="str">
        <f>VLOOKUP(G7003,Agents!A:E,5,FALSE)</f>
        <v>Senior</v>
      </c>
      <c r="R7003" t="str">
        <f>VLOOKUP(G7003,Agents!A:E,2,FALSE)</f>
        <v>Night</v>
      </c>
    </row>
    <row r="7004" spans="1:18" x14ac:dyDescent="0.35">
      <c r="A7004" t="s">
        <v>10860</v>
      </c>
      <c r="B7004" t="s">
        <v>10861</v>
      </c>
      <c r="C7004" t="s">
        <v>34</v>
      </c>
      <c r="D7004" t="s">
        <v>26</v>
      </c>
      <c r="E7004" s="1">
        <v>46061.592361111114</v>
      </c>
      <c r="F7004" s="1">
        <v>46063.300694444442</v>
      </c>
      <c r="G7004" t="s">
        <v>110</v>
      </c>
      <c r="H7004" t="s">
        <v>28</v>
      </c>
      <c r="I7004" t="s">
        <v>16</v>
      </c>
      <c r="J7004">
        <v>5</v>
      </c>
      <c r="K7004" t="str">
        <f>IF(tickets_dataset[[#This Row],[status]] = "Closed", "Yes","No")</f>
        <v>No</v>
      </c>
      <c r="L7004" s="2">
        <f t="shared" si="436"/>
        <v>40.999999999883585</v>
      </c>
      <c r="M7004" t="str">
        <f t="shared" si="437"/>
        <v>No</v>
      </c>
      <c r="N7004" t="str">
        <f t="shared" si="438"/>
        <v>Feb</v>
      </c>
      <c r="O7004" s="2">
        <f t="shared" si="439"/>
        <v>1.7083333333284827</v>
      </c>
      <c r="P7004" t="str">
        <f>VLOOKUP(G7004,Agents!A:E,4,FALSE)</f>
        <v>Team4</v>
      </c>
      <c r="Q7004" t="str">
        <f>VLOOKUP(G7004,Agents!A:E,5,FALSE)</f>
        <v>Junior</v>
      </c>
      <c r="R7004" t="str">
        <f>VLOOKUP(G7004,Agents!A:E,2,FALSE)</f>
        <v>Morning</v>
      </c>
    </row>
    <row r="7005" spans="1:18" x14ac:dyDescent="0.35">
      <c r="A7005" t="s">
        <v>10862</v>
      </c>
      <c r="B7005" t="s">
        <v>6552</v>
      </c>
      <c r="C7005" t="s">
        <v>76</v>
      </c>
      <c r="D7005" t="s">
        <v>26</v>
      </c>
      <c r="E7005" s="1">
        <v>46086.736111111109</v>
      </c>
      <c r="F7005" s="1">
        <v>46089.319444444445</v>
      </c>
      <c r="G7005" t="s">
        <v>62</v>
      </c>
      <c r="H7005" t="s">
        <v>15</v>
      </c>
      <c r="I7005" t="s">
        <v>16</v>
      </c>
      <c r="J7005">
        <v>4</v>
      </c>
      <c r="K7005" t="str">
        <f>IF(tickets_dataset[[#This Row],[status]] = "Closed", "Yes","No")</f>
        <v>Yes</v>
      </c>
      <c r="L7005" s="2">
        <f t="shared" si="436"/>
        <v>62.000000000058208</v>
      </c>
      <c r="M7005" t="str">
        <f t="shared" si="437"/>
        <v>Yes</v>
      </c>
      <c r="N7005" t="str">
        <f t="shared" si="438"/>
        <v>Mar</v>
      </c>
      <c r="O7005" s="2">
        <f t="shared" si="439"/>
        <v>2.5833333333357587</v>
      </c>
      <c r="P7005" t="str">
        <f>VLOOKUP(G7005,Agents!A:E,4,FALSE)</f>
        <v>Team1</v>
      </c>
      <c r="Q7005" t="str">
        <f>VLOOKUP(G7005,Agents!A:E,5,FALSE)</f>
        <v>Junior</v>
      </c>
      <c r="R7005" t="str">
        <f>VLOOKUP(G7005,Agents!A:E,2,FALSE)</f>
        <v>Morning</v>
      </c>
    </row>
    <row r="7006" spans="1:18" x14ac:dyDescent="0.35">
      <c r="A7006" t="s">
        <v>10863</v>
      </c>
      <c r="B7006" t="s">
        <v>7198</v>
      </c>
      <c r="C7006" t="s">
        <v>76</v>
      </c>
      <c r="D7006" t="s">
        <v>13</v>
      </c>
      <c r="E7006" s="1">
        <v>46043.303472222222</v>
      </c>
      <c r="F7006" s="1">
        <v>46043.553472222222</v>
      </c>
      <c r="G7006" t="s">
        <v>56</v>
      </c>
      <c r="H7006" t="s">
        <v>15</v>
      </c>
      <c r="I7006" t="s">
        <v>16</v>
      </c>
      <c r="J7006">
        <v>4</v>
      </c>
      <c r="K7006" t="str">
        <f>IF(tickets_dataset[[#This Row],[status]] = "Closed", "Yes","No")</f>
        <v>Yes</v>
      </c>
      <c r="L7006" s="2">
        <f t="shared" si="436"/>
        <v>6</v>
      </c>
      <c r="M7006" t="str">
        <f t="shared" si="437"/>
        <v>No</v>
      </c>
      <c r="N7006" t="str">
        <f t="shared" si="438"/>
        <v>Jan</v>
      </c>
      <c r="O7006" s="2">
        <f t="shared" si="439"/>
        <v>0.25</v>
      </c>
      <c r="P7006" t="str">
        <f>VLOOKUP(G7006,Agents!A:E,4,FALSE)</f>
        <v>Team1</v>
      </c>
      <c r="Q7006" t="str">
        <f>VLOOKUP(G7006,Agents!A:E,5,FALSE)</f>
        <v>Senior</v>
      </c>
      <c r="R7006" t="str">
        <f>VLOOKUP(G7006,Agents!A:E,2,FALSE)</f>
        <v>Night</v>
      </c>
    </row>
    <row r="7007" spans="1:18" x14ac:dyDescent="0.35">
      <c r="A7007" t="s">
        <v>10864</v>
      </c>
      <c r="B7007" t="s">
        <v>1651</v>
      </c>
      <c r="C7007" t="s">
        <v>34</v>
      </c>
      <c r="D7007" t="s">
        <v>13</v>
      </c>
      <c r="E7007" s="1">
        <v>46030.588194444441</v>
      </c>
      <c r="F7007" s="1">
        <v>46030.713194444441</v>
      </c>
      <c r="G7007" t="s">
        <v>67</v>
      </c>
      <c r="H7007" t="s">
        <v>28</v>
      </c>
      <c r="I7007" t="s">
        <v>16</v>
      </c>
      <c r="J7007">
        <v>5</v>
      </c>
      <c r="K7007" t="str">
        <f>IF(tickets_dataset[[#This Row],[status]] = "Closed", "Yes","No")</f>
        <v>No</v>
      </c>
      <c r="L7007" s="2">
        <f t="shared" si="436"/>
        <v>3</v>
      </c>
      <c r="M7007" t="str">
        <f t="shared" si="437"/>
        <v>No</v>
      </c>
      <c r="N7007" t="str">
        <f t="shared" si="438"/>
        <v>Jan</v>
      </c>
      <c r="O7007" s="2">
        <f t="shared" si="439"/>
        <v>0.125</v>
      </c>
      <c r="P7007" t="str">
        <f>VLOOKUP(G7007,Agents!A:E,4,FALSE)</f>
        <v>Team5</v>
      </c>
      <c r="Q7007" t="str">
        <f>VLOOKUP(G7007,Agents!A:E,5,FALSE)</f>
        <v>Junior</v>
      </c>
      <c r="R7007" t="str">
        <f>VLOOKUP(G7007,Agents!A:E,2,FALSE)</f>
        <v>Evening</v>
      </c>
    </row>
    <row r="7008" spans="1:18" x14ac:dyDescent="0.35">
      <c r="A7008" t="s">
        <v>10865</v>
      </c>
      <c r="B7008" t="s">
        <v>3170</v>
      </c>
      <c r="C7008" t="s">
        <v>50</v>
      </c>
      <c r="D7008" t="s">
        <v>26</v>
      </c>
      <c r="E7008" s="1">
        <v>46029.576388888891</v>
      </c>
      <c r="F7008" s="1">
        <v>46030.243055555555</v>
      </c>
      <c r="G7008" t="s">
        <v>35</v>
      </c>
      <c r="H7008" t="s">
        <v>15</v>
      </c>
      <c r="I7008" t="s">
        <v>16</v>
      </c>
      <c r="J7008">
        <v>4</v>
      </c>
      <c r="K7008" t="str">
        <f>IF(tickets_dataset[[#This Row],[status]] = "Closed", "Yes","No")</f>
        <v>Yes</v>
      </c>
      <c r="L7008" s="2">
        <f t="shared" si="436"/>
        <v>15.999999999941792</v>
      </c>
      <c r="M7008" t="str">
        <f t="shared" si="437"/>
        <v>No</v>
      </c>
      <c r="N7008" t="str">
        <f t="shared" si="438"/>
        <v>Jan</v>
      </c>
      <c r="O7008" s="2">
        <f t="shared" si="439"/>
        <v>0.66666666666424135</v>
      </c>
      <c r="P7008" t="str">
        <f>VLOOKUP(G7008,Agents!A:E,4,FALSE)</f>
        <v>Team1</v>
      </c>
      <c r="Q7008" t="str">
        <f>VLOOKUP(G7008,Agents!A:E,5,FALSE)</f>
        <v>Senior</v>
      </c>
      <c r="R7008" t="str">
        <f>VLOOKUP(G7008,Agents!A:E,2,FALSE)</f>
        <v>Evening</v>
      </c>
    </row>
    <row r="7009" spans="1:18" x14ac:dyDescent="0.35">
      <c r="A7009" t="s">
        <v>10866</v>
      </c>
      <c r="B7009" t="s">
        <v>2142</v>
      </c>
      <c r="C7009" t="s">
        <v>34</v>
      </c>
      <c r="D7009" t="s">
        <v>13</v>
      </c>
      <c r="E7009" s="1">
        <v>46023.774305555555</v>
      </c>
      <c r="F7009" s="1">
        <v>46025.607638888891</v>
      </c>
      <c r="G7009" t="s">
        <v>282</v>
      </c>
      <c r="H7009" t="s">
        <v>15</v>
      </c>
      <c r="I7009" t="s">
        <v>16</v>
      </c>
      <c r="J7009">
        <v>5</v>
      </c>
      <c r="K7009" t="str">
        <f>IF(tickets_dataset[[#This Row],[status]] = "Closed", "Yes","No")</f>
        <v>Yes</v>
      </c>
      <c r="L7009" s="2">
        <f t="shared" si="436"/>
        <v>44.000000000058208</v>
      </c>
      <c r="M7009" t="str">
        <f t="shared" si="437"/>
        <v>No</v>
      </c>
      <c r="N7009" t="str">
        <f t="shared" si="438"/>
        <v>Jan</v>
      </c>
      <c r="O7009" s="2">
        <f t="shared" si="439"/>
        <v>1.8333333333357587</v>
      </c>
      <c r="P7009" t="str">
        <f>VLOOKUP(G7009,Agents!A:E,4,FALSE)</f>
        <v>Team4</v>
      </c>
      <c r="Q7009" t="str">
        <f>VLOOKUP(G7009,Agents!A:E,5,FALSE)</f>
        <v>Mid</v>
      </c>
      <c r="R7009" t="str">
        <f>VLOOKUP(G7009,Agents!A:E,2,FALSE)</f>
        <v>Morning</v>
      </c>
    </row>
    <row r="7010" spans="1:18" x14ac:dyDescent="0.35">
      <c r="A7010" t="s">
        <v>10867</v>
      </c>
      <c r="B7010" t="s">
        <v>2657</v>
      </c>
      <c r="C7010" t="s">
        <v>50</v>
      </c>
      <c r="D7010" t="s">
        <v>26</v>
      </c>
      <c r="E7010" s="1">
        <v>46092.980555555558</v>
      </c>
      <c r="F7010" s="1">
        <v>46093.688888888886</v>
      </c>
      <c r="G7010" t="s">
        <v>31</v>
      </c>
      <c r="H7010" t="s">
        <v>15</v>
      </c>
      <c r="I7010" t="s">
        <v>16</v>
      </c>
      <c r="J7010">
        <v>4</v>
      </c>
      <c r="K7010" t="str">
        <f>IF(tickets_dataset[[#This Row],[status]] = "Closed", "Yes","No")</f>
        <v>Yes</v>
      </c>
      <c r="L7010" s="2">
        <f t="shared" si="436"/>
        <v>16.999999999883585</v>
      </c>
      <c r="M7010" t="str">
        <f t="shared" si="437"/>
        <v>No</v>
      </c>
      <c r="N7010" t="str">
        <f t="shared" si="438"/>
        <v>Mar</v>
      </c>
      <c r="O7010" s="2">
        <f t="shared" si="439"/>
        <v>0.70833333332848269</v>
      </c>
      <c r="P7010" t="str">
        <f>VLOOKUP(G7010,Agents!A:E,4,FALSE)</f>
        <v>Team5</v>
      </c>
      <c r="Q7010" t="str">
        <f>VLOOKUP(G7010,Agents!A:E,5,FALSE)</f>
        <v>Senior</v>
      </c>
      <c r="R7010" t="str">
        <f>VLOOKUP(G7010,Agents!A:E,2,FALSE)</f>
        <v>Evening</v>
      </c>
    </row>
    <row r="7011" spans="1:18" x14ac:dyDescent="0.35">
      <c r="A7011" t="s">
        <v>10868</v>
      </c>
      <c r="B7011" t="s">
        <v>323</v>
      </c>
      <c r="C7011" t="s">
        <v>50</v>
      </c>
      <c r="D7011" t="s">
        <v>38</v>
      </c>
      <c r="E7011" s="1">
        <v>46042.504861111112</v>
      </c>
      <c r="F7011" s="1">
        <v>46045.254861111112</v>
      </c>
      <c r="G7011" t="s">
        <v>357</v>
      </c>
      <c r="H7011" t="s">
        <v>15</v>
      </c>
      <c r="I7011" t="s">
        <v>16</v>
      </c>
      <c r="J7011">
        <v>5</v>
      </c>
      <c r="K7011" t="str">
        <f>IF(tickets_dataset[[#This Row],[status]] = "Closed", "Yes","No")</f>
        <v>Yes</v>
      </c>
      <c r="L7011" s="2">
        <f t="shared" si="436"/>
        <v>66</v>
      </c>
      <c r="M7011" t="str">
        <f t="shared" si="437"/>
        <v>Yes</v>
      </c>
      <c r="N7011" t="str">
        <f t="shared" si="438"/>
        <v>Jan</v>
      </c>
      <c r="O7011" s="2">
        <f t="shared" si="439"/>
        <v>2.75</v>
      </c>
      <c r="P7011" t="str">
        <f>VLOOKUP(G7011,Agents!A:E,4,FALSE)</f>
        <v>Team1</v>
      </c>
      <c r="Q7011" t="str">
        <f>VLOOKUP(G7011,Agents!A:E,5,FALSE)</f>
        <v>Mid</v>
      </c>
      <c r="R7011" t="str">
        <f>VLOOKUP(G7011,Agents!A:E,2,FALSE)</f>
        <v>Morning</v>
      </c>
    </row>
    <row r="7012" spans="1:18" x14ac:dyDescent="0.35">
      <c r="A7012" t="s">
        <v>10869</v>
      </c>
      <c r="B7012" t="s">
        <v>10870</v>
      </c>
      <c r="C7012" t="s">
        <v>50</v>
      </c>
      <c r="D7012" t="s">
        <v>26</v>
      </c>
      <c r="E7012" s="1">
        <v>46096.325694444444</v>
      </c>
      <c r="F7012" s="1">
        <v>46096.617361111108</v>
      </c>
      <c r="G7012" t="s">
        <v>156</v>
      </c>
      <c r="H7012" t="s">
        <v>15</v>
      </c>
      <c r="I7012" t="s">
        <v>16</v>
      </c>
      <c r="J7012">
        <v>3</v>
      </c>
      <c r="K7012" t="str">
        <f>IF(tickets_dataset[[#This Row],[status]] = "Closed", "Yes","No")</f>
        <v>Yes</v>
      </c>
      <c r="L7012" s="2">
        <f t="shared" si="436"/>
        <v>6.9999999999417923</v>
      </c>
      <c r="M7012" t="str">
        <f t="shared" si="437"/>
        <v>No</v>
      </c>
      <c r="N7012" t="str">
        <f t="shared" si="438"/>
        <v>Mar</v>
      </c>
      <c r="O7012" s="2">
        <f t="shared" si="439"/>
        <v>0.29166666666424135</v>
      </c>
      <c r="P7012" t="str">
        <f>VLOOKUP(G7012,Agents!A:E,4,FALSE)</f>
        <v>Team3</v>
      </c>
      <c r="Q7012" t="str">
        <f>VLOOKUP(G7012,Agents!A:E,5,FALSE)</f>
        <v>Mid</v>
      </c>
      <c r="R7012" t="str">
        <f>VLOOKUP(G7012,Agents!A:E,2,FALSE)</f>
        <v>Evening</v>
      </c>
    </row>
    <row r="7013" spans="1:18" x14ac:dyDescent="0.35">
      <c r="A7013" t="s">
        <v>10871</v>
      </c>
      <c r="B7013" t="s">
        <v>10872</v>
      </c>
      <c r="C7013" t="s">
        <v>12</v>
      </c>
      <c r="D7013" t="s">
        <v>13</v>
      </c>
      <c r="E7013" s="1">
        <v>46034.566666666666</v>
      </c>
      <c r="F7013" s="1">
        <v>46036.4</v>
      </c>
      <c r="G7013" t="s">
        <v>23</v>
      </c>
      <c r="H7013" t="s">
        <v>15</v>
      </c>
      <c r="I7013" t="s">
        <v>16</v>
      </c>
      <c r="J7013">
        <v>3</v>
      </c>
      <c r="K7013" t="str">
        <f>IF(tickets_dataset[[#This Row],[status]] = "Closed", "Yes","No")</f>
        <v>Yes</v>
      </c>
      <c r="L7013" s="2">
        <f t="shared" si="436"/>
        <v>44.000000000058208</v>
      </c>
      <c r="M7013" t="str">
        <f t="shared" si="437"/>
        <v>No</v>
      </c>
      <c r="N7013" t="str">
        <f t="shared" si="438"/>
        <v>Jan</v>
      </c>
      <c r="O7013" s="2">
        <f t="shared" si="439"/>
        <v>1.8333333333357587</v>
      </c>
      <c r="P7013" t="str">
        <f>VLOOKUP(G7013,Agents!A:E,4,FALSE)</f>
        <v>Team3</v>
      </c>
      <c r="Q7013" t="str">
        <f>VLOOKUP(G7013,Agents!A:E,5,FALSE)</f>
        <v>Senior</v>
      </c>
      <c r="R7013" t="str">
        <f>VLOOKUP(G7013,Agents!A:E,2,FALSE)</f>
        <v>Evening</v>
      </c>
    </row>
    <row r="7014" spans="1:18" x14ac:dyDescent="0.35">
      <c r="A7014" t="s">
        <v>10873</v>
      </c>
      <c r="B7014" t="s">
        <v>10874</v>
      </c>
      <c r="C7014" t="s">
        <v>76</v>
      </c>
      <c r="D7014" t="s">
        <v>26</v>
      </c>
      <c r="E7014" s="1">
        <v>46103.606944444444</v>
      </c>
      <c r="F7014" s="1">
        <v>46106.273611111108</v>
      </c>
      <c r="G7014" t="s">
        <v>67</v>
      </c>
      <c r="H7014" t="s">
        <v>15</v>
      </c>
      <c r="I7014" t="s">
        <v>16</v>
      </c>
      <c r="J7014">
        <v>5</v>
      </c>
      <c r="K7014" t="str">
        <f>IF(tickets_dataset[[#This Row],[status]] = "Closed", "Yes","No")</f>
        <v>Yes</v>
      </c>
      <c r="L7014" s="2">
        <f t="shared" si="436"/>
        <v>63.999999999941792</v>
      </c>
      <c r="M7014" t="str">
        <f t="shared" si="437"/>
        <v>Yes</v>
      </c>
      <c r="N7014" t="str">
        <f t="shared" si="438"/>
        <v>Mar</v>
      </c>
      <c r="O7014" s="2">
        <f t="shared" si="439"/>
        <v>2.6666666666642413</v>
      </c>
      <c r="P7014" t="str">
        <f>VLOOKUP(G7014,Agents!A:E,4,FALSE)</f>
        <v>Team5</v>
      </c>
      <c r="Q7014" t="str">
        <f>VLOOKUP(G7014,Agents!A:E,5,FALSE)</f>
        <v>Junior</v>
      </c>
      <c r="R7014" t="str">
        <f>VLOOKUP(G7014,Agents!A:E,2,FALSE)</f>
        <v>Evening</v>
      </c>
    </row>
    <row r="7015" spans="1:18" x14ac:dyDescent="0.35">
      <c r="A7015" t="s">
        <v>10875</v>
      </c>
      <c r="B7015" t="s">
        <v>10876</v>
      </c>
      <c r="C7015" t="s">
        <v>34</v>
      </c>
      <c r="D7015" t="s">
        <v>38</v>
      </c>
      <c r="E7015" s="1">
        <v>46093.666666666664</v>
      </c>
      <c r="F7015" s="1">
        <v>46094</v>
      </c>
      <c r="G7015" t="s">
        <v>140</v>
      </c>
      <c r="H7015" t="s">
        <v>15</v>
      </c>
      <c r="I7015" t="s">
        <v>16</v>
      </c>
      <c r="J7015">
        <v>5</v>
      </c>
      <c r="K7015" t="str">
        <f>IF(tickets_dataset[[#This Row],[status]] = "Closed", "Yes","No")</f>
        <v>Yes</v>
      </c>
      <c r="L7015" s="2">
        <f t="shared" si="436"/>
        <v>8.0000000000582077</v>
      </c>
      <c r="M7015" t="str">
        <f t="shared" si="437"/>
        <v>No</v>
      </c>
      <c r="N7015" t="str">
        <f t="shared" si="438"/>
        <v>Mar</v>
      </c>
      <c r="O7015" s="2">
        <f t="shared" si="439"/>
        <v>0.33333333333575865</v>
      </c>
      <c r="P7015" t="str">
        <f>VLOOKUP(G7015,Agents!A:E,4,FALSE)</f>
        <v>Team1</v>
      </c>
      <c r="Q7015" t="str">
        <f>VLOOKUP(G7015,Agents!A:E,5,FALSE)</f>
        <v>Junior</v>
      </c>
      <c r="R7015" t="str">
        <f>VLOOKUP(G7015,Agents!A:E,2,FALSE)</f>
        <v>Morning</v>
      </c>
    </row>
    <row r="7016" spans="1:18" x14ac:dyDescent="0.35">
      <c r="A7016" t="s">
        <v>10877</v>
      </c>
      <c r="B7016" t="s">
        <v>4249</v>
      </c>
      <c r="C7016" t="s">
        <v>34</v>
      </c>
      <c r="D7016" t="s">
        <v>38</v>
      </c>
      <c r="E7016" s="1">
        <v>46039.024305555555</v>
      </c>
      <c r="F7016" s="1">
        <v>46042.774305555555</v>
      </c>
      <c r="G7016" t="s">
        <v>39</v>
      </c>
      <c r="H7016" t="s">
        <v>15</v>
      </c>
      <c r="I7016" t="s">
        <v>16</v>
      </c>
      <c r="J7016">
        <v>4</v>
      </c>
      <c r="K7016" t="str">
        <f>IF(tickets_dataset[[#This Row],[status]] = "Closed", "Yes","No")</f>
        <v>Yes</v>
      </c>
      <c r="L7016" s="2">
        <f t="shared" si="436"/>
        <v>90</v>
      </c>
      <c r="M7016" t="str">
        <f t="shared" si="437"/>
        <v>Yes</v>
      </c>
      <c r="N7016" t="str">
        <f t="shared" si="438"/>
        <v>Jan</v>
      </c>
      <c r="O7016" s="2">
        <f t="shared" si="439"/>
        <v>3.75</v>
      </c>
      <c r="P7016" t="str">
        <f>VLOOKUP(G7016,Agents!A:E,4,FALSE)</f>
        <v>Team3</v>
      </c>
      <c r="Q7016" t="str">
        <f>VLOOKUP(G7016,Agents!A:E,5,FALSE)</f>
        <v>Mid</v>
      </c>
      <c r="R7016" t="str">
        <f>VLOOKUP(G7016,Agents!A:E,2,FALSE)</f>
        <v>Night</v>
      </c>
    </row>
    <row r="7017" spans="1:18" x14ac:dyDescent="0.35">
      <c r="A7017" t="s">
        <v>10878</v>
      </c>
      <c r="B7017" t="s">
        <v>1620</v>
      </c>
      <c r="C7017" t="s">
        <v>12</v>
      </c>
      <c r="D7017" t="s">
        <v>38</v>
      </c>
      <c r="E7017" s="1">
        <v>46090.275694444441</v>
      </c>
      <c r="F7017" s="1">
        <v>46091.609027777777</v>
      </c>
      <c r="G7017" t="s">
        <v>19</v>
      </c>
      <c r="H7017" t="s">
        <v>15</v>
      </c>
      <c r="I7017" t="s">
        <v>16</v>
      </c>
      <c r="J7017">
        <v>4</v>
      </c>
      <c r="K7017" t="str">
        <f>IF(tickets_dataset[[#This Row],[status]] = "Closed", "Yes","No")</f>
        <v>Yes</v>
      </c>
      <c r="L7017" s="2">
        <f t="shared" si="436"/>
        <v>32.000000000058208</v>
      </c>
      <c r="M7017" t="str">
        <f t="shared" si="437"/>
        <v>No</v>
      </c>
      <c r="N7017" t="str">
        <f t="shared" si="438"/>
        <v>Mar</v>
      </c>
      <c r="O7017" s="2">
        <f t="shared" si="439"/>
        <v>1.3333333333357587</v>
      </c>
      <c r="P7017" t="str">
        <f>VLOOKUP(G7017,Agents!A:E,4,FALSE)</f>
        <v>Team4</v>
      </c>
      <c r="Q7017" t="str">
        <f>VLOOKUP(G7017,Agents!A:E,5,FALSE)</f>
        <v>Senior</v>
      </c>
      <c r="R7017" t="str">
        <f>VLOOKUP(G7017,Agents!A:E,2,FALSE)</f>
        <v>Evening</v>
      </c>
    </row>
    <row r="7018" spans="1:18" x14ac:dyDescent="0.35">
      <c r="A7018" t="s">
        <v>10879</v>
      </c>
      <c r="B7018" t="s">
        <v>2973</v>
      </c>
      <c r="C7018" t="s">
        <v>76</v>
      </c>
      <c r="D7018" t="s">
        <v>38</v>
      </c>
      <c r="E7018" s="1">
        <v>46070.556250000001</v>
      </c>
      <c r="F7018" s="1">
        <v>46073.181250000001</v>
      </c>
      <c r="G7018" t="s">
        <v>156</v>
      </c>
      <c r="H7018" t="s">
        <v>15</v>
      </c>
      <c r="I7018" t="s">
        <v>16</v>
      </c>
      <c r="J7018">
        <v>3</v>
      </c>
      <c r="K7018" t="str">
        <f>IF(tickets_dataset[[#This Row],[status]] = "Closed", "Yes","No")</f>
        <v>Yes</v>
      </c>
      <c r="L7018" s="2">
        <f t="shared" si="436"/>
        <v>63</v>
      </c>
      <c r="M7018" t="str">
        <f t="shared" si="437"/>
        <v>Yes</v>
      </c>
      <c r="N7018" t="str">
        <f t="shared" si="438"/>
        <v>Feb</v>
      </c>
      <c r="O7018" s="2">
        <f t="shared" si="439"/>
        <v>2.625</v>
      </c>
      <c r="P7018" t="str">
        <f>VLOOKUP(G7018,Agents!A:E,4,FALSE)</f>
        <v>Team3</v>
      </c>
      <c r="Q7018" t="str">
        <f>VLOOKUP(G7018,Agents!A:E,5,FALSE)</f>
        <v>Mid</v>
      </c>
      <c r="R7018" t="str">
        <f>VLOOKUP(G7018,Agents!A:E,2,FALSE)</f>
        <v>Evening</v>
      </c>
    </row>
    <row r="7019" spans="1:18" x14ac:dyDescent="0.35">
      <c r="A7019" t="s">
        <v>10880</v>
      </c>
      <c r="B7019" t="s">
        <v>5698</v>
      </c>
      <c r="C7019" t="s">
        <v>76</v>
      </c>
      <c r="D7019" t="s">
        <v>38</v>
      </c>
      <c r="E7019" s="1">
        <v>46082.109027777777</v>
      </c>
      <c r="F7019" s="1">
        <v>46082.400694444441</v>
      </c>
      <c r="G7019" t="s">
        <v>156</v>
      </c>
      <c r="H7019" t="s">
        <v>15</v>
      </c>
      <c r="I7019" t="s">
        <v>16</v>
      </c>
      <c r="J7019">
        <v>4</v>
      </c>
      <c r="K7019" t="str">
        <f>IF(tickets_dataset[[#This Row],[status]] = "Closed", "Yes","No")</f>
        <v>Yes</v>
      </c>
      <c r="L7019" s="2">
        <f t="shared" si="436"/>
        <v>6.9999999999417923</v>
      </c>
      <c r="M7019" t="str">
        <f t="shared" si="437"/>
        <v>No</v>
      </c>
      <c r="N7019" t="str">
        <f t="shared" si="438"/>
        <v>Mar</v>
      </c>
      <c r="O7019" s="2">
        <f t="shared" si="439"/>
        <v>0.29166666666424135</v>
      </c>
      <c r="P7019" t="str">
        <f>VLOOKUP(G7019,Agents!A:E,4,FALSE)</f>
        <v>Team3</v>
      </c>
      <c r="Q7019" t="str">
        <f>VLOOKUP(G7019,Agents!A:E,5,FALSE)</f>
        <v>Mid</v>
      </c>
      <c r="R7019" t="str">
        <f>VLOOKUP(G7019,Agents!A:E,2,FALSE)</f>
        <v>Evening</v>
      </c>
    </row>
    <row r="7020" spans="1:18" x14ac:dyDescent="0.35">
      <c r="A7020" t="s">
        <v>10881</v>
      </c>
      <c r="B7020" t="s">
        <v>47</v>
      </c>
      <c r="C7020" t="s">
        <v>50</v>
      </c>
      <c r="D7020" t="s">
        <v>26</v>
      </c>
      <c r="E7020" s="1">
        <v>46032.673611111109</v>
      </c>
      <c r="F7020" s="1">
        <v>46033.298611111109</v>
      </c>
      <c r="G7020" t="s">
        <v>221</v>
      </c>
      <c r="H7020" t="s">
        <v>15</v>
      </c>
      <c r="I7020" t="s">
        <v>16</v>
      </c>
      <c r="J7020">
        <v>3</v>
      </c>
      <c r="K7020" t="str">
        <f>IF(tickets_dataset[[#This Row],[status]] = "Closed", "Yes","No")</f>
        <v>Yes</v>
      </c>
      <c r="L7020" s="2">
        <f t="shared" si="436"/>
        <v>15</v>
      </c>
      <c r="M7020" t="str">
        <f t="shared" si="437"/>
        <v>No</v>
      </c>
      <c r="N7020" t="str">
        <f t="shared" si="438"/>
        <v>Jan</v>
      </c>
      <c r="O7020" s="2">
        <f t="shared" si="439"/>
        <v>0.625</v>
      </c>
      <c r="P7020" t="str">
        <f>VLOOKUP(G7020,Agents!A:E,4,FALSE)</f>
        <v>Team4</v>
      </c>
      <c r="Q7020" t="str">
        <f>VLOOKUP(G7020,Agents!A:E,5,FALSE)</f>
        <v>Senior</v>
      </c>
      <c r="R7020" t="str">
        <f>VLOOKUP(G7020,Agents!A:E,2,FALSE)</f>
        <v>Morning</v>
      </c>
    </row>
    <row r="7021" spans="1:18" x14ac:dyDescent="0.35">
      <c r="A7021" t="s">
        <v>10882</v>
      </c>
      <c r="B7021" t="s">
        <v>10883</v>
      </c>
      <c r="C7021" t="s">
        <v>76</v>
      </c>
      <c r="D7021" t="s">
        <v>13</v>
      </c>
      <c r="E7021" s="1">
        <v>46073.865972222222</v>
      </c>
      <c r="F7021" s="1">
        <v>46075.157638888886</v>
      </c>
      <c r="G7021" t="s">
        <v>103</v>
      </c>
      <c r="H7021" t="s">
        <v>28</v>
      </c>
      <c r="I7021" t="s">
        <v>68</v>
      </c>
      <c r="J7021">
        <v>4</v>
      </c>
      <c r="K7021" t="str">
        <f>IF(tickets_dataset[[#This Row],[status]] = "Closed", "Yes","No")</f>
        <v>No</v>
      </c>
      <c r="L7021" s="2">
        <f t="shared" si="436"/>
        <v>30.999999999941792</v>
      </c>
      <c r="M7021" t="str">
        <f t="shared" si="437"/>
        <v>No</v>
      </c>
      <c r="N7021" t="str">
        <f t="shared" si="438"/>
        <v>Feb</v>
      </c>
      <c r="O7021" s="2">
        <f t="shared" si="439"/>
        <v>1.2916666666642413</v>
      </c>
      <c r="P7021" t="str">
        <f>VLOOKUP(G7021,Agents!A:E,4,FALSE)</f>
        <v>Team4</v>
      </c>
      <c r="Q7021" t="str">
        <f>VLOOKUP(G7021,Agents!A:E,5,FALSE)</f>
        <v>Senior</v>
      </c>
      <c r="R7021" t="str">
        <f>VLOOKUP(G7021,Agents!A:E,2,FALSE)</f>
        <v>Night</v>
      </c>
    </row>
    <row r="7022" spans="1:18" x14ac:dyDescent="0.35">
      <c r="A7022" t="s">
        <v>10884</v>
      </c>
      <c r="B7022" t="s">
        <v>2815</v>
      </c>
      <c r="C7022" t="s">
        <v>22</v>
      </c>
      <c r="D7022" t="s">
        <v>13</v>
      </c>
      <c r="E7022" s="1">
        <v>46049.617361111108</v>
      </c>
      <c r="F7022" s="1">
        <v>46051.450694444444</v>
      </c>
      <c r="G7022" t="s">
        <v>159</v>
      </c>
      <c r="H7022" t="s">
        <v>15</v>
      </c>
      <c r="I7022" t="s">
        <v>16</v>
      </c>
      <c r="J7022">
        <v>4</v>
      </c>
      <c r="K7022" t="str">
        <f>IF(tickets_dataset[[#This Row],[status]] = "Closed", "Yes","No")</f>
        <v>Yes</v>
      </c>
      <c r="L7022" s="2">
        <f t="shared" si="436"/>
        <v>44.000000000058208</v>
      </c>
      <c r="M7022" t="str">
        <f t="shared" si="437"/>
        <v>No</v>
      </c>
      <c r="N7022" t="str">
        <f t="shared" si="438"/>
        <v>Jan</v>
      </c>
      <c r="O7022" s="2">
        <f t="shared" si="439"/>
        <v>1.8333333333357587</v>
      </c>
      <c r="P7022" t="str">
        <f>VLOOKUP(G7022,Agents!A:E,4,FALSE)</f>
        <v>Team4</v>
      </c>
      <c r="Q7022" t="str">
        <f>VLOOKUP(G7022,Agents!A:E,5,FALSE)</f>
        <v>Mid</v>
      </c>
      <c r="R7022" t="str">
        <f>VLOOKUP(G7022,Agents!A:E,2,FALSE)</f>
        <v>Night</v>
      </c>
    </row>
    <row r="7023" spans="1:18" x14ac:dyDescent="0.35">
      <c r="A7023" t="s">
        <v>10885</v>
      </c>
      <c r="B7023" t="s">
        <v>643</v>
      </c>
      <c r="C7023" t="s">
        <v>12</v>
      </c>
      <c r="D7023" t="s">
        <v>26</v>
      </c>
      <c r="E7023" s="1">
        <v>46048.604166666664</v>
      </c>
      <c r="F7023" s="1">
        <v>46051.145833333336</v>
      </c>
      <c r="G7023" t="s">
        <v>256</v>
      </c>
      <c r="H7023" t="s">
        <v>15</v>
      </c>
      <c r="I7023" t="s">
        <v>16</v>
      </c>
      <c r="J7023">
        <v>3</v>
      </c>
      <c r="K7023" t="str">
        <f>IF(tickets_dataset[[#This Row],[status]] = "Closed", "Yes","No")</f>
        <v>Yes</v>
      </c>
      <c r="L7023" s="2">
        <f t="shared" si="436"/>
        <v>61.000000000116415</v>
      </c>
      <c r="M7023" t="str">
        <f t="shared" si="437"/>
        <v>Yes</v>
      </c>
      <c r="N7023" t="str">
        <f t="shared" si="438"/>
        <v>Jan</v>
      </c>
      <c r="O7023" s="2">
        <f t="shared" si="439"/>
        <v>2.5416666666715173</v>
      </c>
      <c r="P7023" t="str">
        <f>VLOOKUP(G7023,Agents!A:E,4,FALSE)</f>
        <v>Team1</v>
      </c>
      <c r="Q7023" t="str">
        <f>VLOOKUP(G7023,Agents!A:E,5,FALSE)</f>
        <v>Mid</v>
      </c>
      <c r="R7023" t="str">
        <f>VLOOKUP(G7023,Agents!A:E,2,FALSE)</f>
        <v>Morning</v>
      </c>
    </row>
    <row r="7024" spans="1:18" x14ac:dyDescent="0.35">
      <c r="A7024" t="s">
        <v>10886</v>
      </c>
      <c r="B7024" t="s">
        <v>8768</v>
      </c>
      <c r="C7024" t="s">
        <v>50</v>
      </c>
      <c r="D7024" t="s">
        <v>38</v>
      </c>
      <c r="E7024" s="1">
        <v>46070.826388888891</v>
      </c>
      <c r="F7024" s="1">
        <v>46073.493055555555</v>
      </c>
      <c r="G7024" t="s">
        <v>239</v>
      </c>
      <c r="H7024" t="s">
        <v>15</v>
      </c>
      <c r="I7024" t="s">
        <v>16</v>
      </c>
      <c r="J7024">
        <v>5</v>
      </c>
      <c r="K7024" t="str">
        <f>IF(tickets_dataset[[#This Row],[status]] = "Closed", "Yes","No")</f>
        <v>Yes</v>
      </c>
      <c r="L7024" s="2">
        <f t="shared" si="436"/>
        <v>63.999999999941792</v>
      </c>
      <c r="M7024" t="str">
        <f t="shared" si="437"/>
        <v>Yes</v>
      </c>
      <c r="N7024" t="str">
        <f t="shared" si="438"/>
        <v>Feb</v>
      </c>
      <c r="O7024" s="2">
        <f t="shared" si="439"/>
        <v>2.6666666666642413</v>
      </c>
      <c r="P7024" t="str">
        <f>VLOOKUP(G7024,Agents!A:E,4,FALSE)</f>
        <v>Team1</v>
      </c>
      <c r="Q7024" t="str">
        <f>VLOOKUP(G7024,Agents!A:E,5,FALSE)</f>
        <v>Senior</v>
      </c>
      <c r="R7024" t="str">
        <f>VLOOKUP(G7024,Agents!A:E,2,FALSE)</f>
        <v>Evening</v>
      </c>
    </row>
    <row r="7025" spans="1:18" x14ac:dyDescent="0.35">
      <c r="A7025" t="s">
        <v>10887</v>
      </c>
      <c r="B7025" t="s">
        <v>10015</v>
      </c>
      <c r="C7025" t="s">
        <v>12</v>
      </c>
      <c r="D7025" t="s">
        <v>38</v>
      </c>
      <c r="E7025" s="1">
        <v>46066.848611111112</v>
      </c>
      <c r="F7025" s="1">
        <v>46068.056944444441</v>
      </c>
      <c r="G7025" t="s">
        <v>216</v>
      </c>
      <c r="H7025" t="s">
        <v>28</v>
      </c>
      <c r="I7025" t="s">
        <v>68</v>
      </c>
      <c r="J7025">
        <v>3</v>
      </c>
      <c r="K7025" t="str">
        <f>IF(tickets_dataset[[#This Row],[status]] = "Closed", "Yes","No")</f>
        <v>No</v>
      </c>
      <c r="L7025" s="2">
        <f t="shared" si="436"/>
        <v>28.999999999883585</v>
      </c>
      <c r="M7025" t="str">
        <f t="shared" si="437"/>
        <v>No</v>
      </c>
      <c r="N7025" t="str">
        <f t="shared" si="438"/>
        <v>Feb</v>
      </c>
      <c r="O7025" s="2">
        <f t="shared" si="439"/>
        <v>1.2083333333284827</v>
      </c>
      <c r="P7025" t="str">
        <f>VLOOKUP(G7025,Agents!A:E,4,FALSE)</f>
        <v>Team5</v>
      </c>
      <c r="Q7025" t="str">
        <f>VLOOKUP(G7025,Agents!A:E,5,FALSE)</f>
        <v>Junior</v>
      </c>
      <c r="R7025" t="str">
        <f>VLOOKUP(G7025,Agents!A:E,2,FALSE)</f>
        <v>Evening</v>
      </c>
    </row>
    <row r="7026" spans="1:18" x14ac:dyDescent="0.35">
      <c r="A7026" t="s">
        <v>10888</v>
      </c>
      <c r="B7026" t="s">
        <v>10889</v>
      </c>
      <c r="C7026" t="s">
        <v>50</v>
      </c>
      <c r="D7026" t="s">
        <v>13</v>
      </c>
      <c r="E7026" s="1">
        <v>46037.8125</v>
      </c>
      <c r="F7026" s="1">
        <v>46039.354166666664</v>
      </c>
      <c r="G7026" t="s">
        <v>170</v>
      </c>
      <c r="H7026" t="s">
        <v>132</v>
      </c>
      <c r="I7026" t="s">
        <v>16</v>
      </c>
      <c r="J7026">
        <v>4</v>
      </c>
      <c r="K7026" t="str">
        <f>IF(tickets_dataset[[#This Row],[status]] = "Closed", "Yes","No")</f>
        <v>No</v>
      </c>
      <c r="L7026" s="2">
        <f t="shared" si="436"/>
        <v>36.999999999941792</v>
      </c>
      <c r="M7026" t="str">
        <f t="shared" si="437"/>
        <v>No</v>
      </c>
      <c r="N7026" t="str">
        <f t="shared" si="438"/>
        <v>Jan</v>
      </c>
      <c r="O7026" s="2">
        <f t="shared" si="439"/>
        <v>1.5416666666642413</v>
      </c>
      <c r="P7026" t="str">
        <f>VLOOKUP(G7026,Agents!A:E,4,FALSE)</f>
        <v>Team5</v>
      </c>
      <c r="Q7026" t="str">
        <f>VLOOKUP(G7026,Agents!A:E,5,FALSE)</f>
        <v>Junior</v>
      </c>
      <c r="R7026" t="str">
        <f>VLOOKUP(G7026,Agents!A:E,2,FALSE)</f>
        <v>Night</v>
      </c>
    </row>
    <row r="7027" spans="1:18" x14ac:dyDescent="0.35">
      <c r="A7027" t="s">
        <v>10890</v>
      </c>
      <c r="B7027" t="s">
        <v>10891</v>
      </c>
      <c r="C7027" t="s">
        <v>12</v>
      </c>
      <c r="D7027" t="s">
        <v>13</v>
      </c>
      <c r="E7027" s="1">
        <v>46088.131249999999</v>
      </c>
      <c r="F7027" s="1">
        <v>46089.506249999999</v>
      </c>
      <c r="G7027" t="s">
        <v>67</v>
      </c>
      <c r="H7027" t="s">
        <v>15</v>
      </c>
      <c r="I7027" t="s">
        <v>16</v>
      </c>
      <c r="J7027">
        <v>3</v>
      </c>
      <c r="K7027" t="str">
        <f>IF(tickets_dataset[[#This Row],[status]] = "Closed", "Yes","No")</f>
        <v>Yes</v>
      </c>
      <c r="L7027" s="2">
        <f t="shared" si="436"/>
        <v>33</v>
      </c>
      <c r="M7027" t="str">
        <f t="shared" si="437"/>
        <v>No</v>
      </c>
      <c r="N7027" t="str">
        <f t="shared" si="438"/>
        <v>Mar</v>
      </c>
      <c r="O7027" s="2">
        <f t="shared" si="439"/>
        <v>1.375</v>
      </c>
      <c r="P7027" t="str">
        <f>VLOOKUP(G7027,Agents!A:E,4,FALSE)</f>
        <v>Team5</v>
      </c>
      <c r="Q7027" t="str">
        <f>VLOOKUP(G7027,Agents!A:E,5,FALSE)</f>
        <v>Junior</v>
      </c>
      <c r="R7027" t="str">
        <f>VLOOKUP(G7027,Agents!A:E,2,FALSE)</f>
        <v>Evening</v>
      </c>
    </row>
    <row r="7028" spans="1:18" x14ac:dyDescent="0.35">
      <c r="A7028" t="s">
        <v>10892</v>
      </c>
      <c r="B7028" t="s">
        <v>4881</v>
      </c>
      <c r="C7028" t="s">
        <v>50</v>
      </c>
      <c r="D7028" t="s">
        <v>13</v>
      </c>
      <c r="E7028" s="1">
        <v>46066.387499999997</v>
      </c>
      <c r="F7028" s="1">
        <v>46067.262499999997</v>
      </c>
      <c r="G7028" t="s">
        <v>357</v>
      </c>
      <c r="H7028" t="s">
        <v>15</v>
      </c>
      <c r="I7028" t="s">
        <v>16</v>
      </c>
      <c r="J7028">
        <v>3</v>
      </c>
      <c r="K7028" t="str">
        <f>IF(tickets_dataset[[#This Row],[status]] = "Closed", "Yes","No")</f>
        <v>Yes</v>
      </c>
      <c r="L7028" s="2">
        <f t="shared" si="436"/>
        <v>21</v>
      </c>
      <c r="M7028" t="str">
        <f t="shared" si="437"/>
        <v>No</v>
      </c>
      <c r="N7028" t="str">
        <f t="shared" si="438"/>
        <v>Feb</v>
      </c>
      <c r="O7028" s="2">
        <f t="shared" si="439"/>
        <v>0.875</v>
      </c>
      <c r="P7028" t="str">
        <f>VLOOKUP(G7028,Agents!A:E,4,FALSE)</f>
        <v>Team1</v>
      </c>
      <c r="Q7028" t="str">
        <f>VLOOKUP(G7028,Agents!A:E,5,FALSE)</f>
        <v>Mid</v>
      </c>
      <c r="R7028" t="str">
        <f>VLOOKUP(G7028,Agents!A:E,2,FALSE)</f>
        <v>Morning</v>
      </c>
    </row>
    <row r="7029" spans="1:18" x14ac:dyDescent="0.35">
      <c r="A7029" t="s">
        <v>10893</v>
      </c>
      <c r="B7029" t="s">
        <v>10894</v>
      </c>
      <c r="C7029" t="s">
        <v>76</v>
      </c>
      <c r="D7029" t="s">
        <v>13</v>
      </c>
      <c r="E7029" s="1">
        <v>46027.588194444441</v>
      </c>
      <c r="F7029" s="1">
        <v>46028.421527777777</v>
      </c>
      <c r="G7029" t="s">
        <v>273</v>
      </c>
      <c r="H7029" t="s">
        <v>15</v>
      </c>
      <c r="I7029" t="s">
        <v>16</v>
      </c>
      <c r="J7029">
        <v>4</v>
      </c>
      <c r="K7029" t="str">
        <f>IF(tickets_dataset[[#This Row],[status]] = "Closed", "Yes","No")</f>
        <v>Yes</v>
      </c>
      <c r="L7029" s="2">
        <f t="shared" si="436"/>
        <v>20.000000000058208</v>
      </c>
      <c r="M7029" t="str">
        <f t="shared" si="437"/>
        <v>No</v>
      </c>
      <c r="N7029" t="str">
        <f t="shared" si="438"/>
        <v>Jan</v>
      </c>
      <c r="O7029" s="2">
        <f t="shared" si="439"/>
        <v>0.83333333333575865</v>
      </c>
      <c r="P7029" t="str">
        <f>VLOOKUP(G7029,Agents!A:E,4,FALSE)</f>
        <v>Team3</v>
      </c>
      <c r="Q7029" t="str">
        <f>VLOOKUP(G7029,Agents!A:E,5,FALSE)</f>
        <v>Senior</v>
      </c>
      <c r="R7029" t="str">
        <f>VLOOKUP(G7029,Agents!A:E,2,FALSE)</f>
        <v>Evening</v>
      </c>
    </row>
    <row r="7030" spans="1:18" x14ac:dyDescent="0.35">
      <c r="A7030" t="s">
        <v>10895</v>
      </c>
      <c r="B7030" t="s">
        <v>10896</v>
      </c>
      <c r="C7030" t="s">
        <v>34</v>
      </c>
      <c r="D7030" t="s">
        <v>13</v>
      </c>
      <c r="E7030" s="1">
        <v>46087.80972222222</v>
      </c>
      <c r="F7030" s="1">
        <v>46089.643055555556</v>
      </c>
      <c r="G7030" t="s">
        <v>206</v>
      </c>
      <c r="H7030" t="s">
        <v>15</v>
      </c>
      <c r="I7030" t="s">
        <v>16</v>
      </c>
      <c r="J7030">
        <v>3</v>
      </c>
      <c r="K7030" t="str">
        <f>IF(tickets_dataset[[#This Row],[status]] = "Closed", "Yes","No")</f>
        <v>Yes</v>
      </c>
      <c r="L7030" s="2">
        <f t="shared" si="436"/>
        <v>44.000000000058208</v>
      </c>
      <c r="M7030" t="str">
        <f t="shared" si="437"/>
        <v>No</v>
      </c>
      <c r="N7030" t="str">
        <f t="shared" si="438"/>
        <v>Mar</v>
      </c>
      <c r="O7030" s="2">
        <f t="shared" si="439"/>
        <v>1.8333333333357587</v>
      </c>
      <c r="P7030" t="str">
        <f>VLOOKUP(G7030,Agents!A:E,4,FALSE)</f>
        <v>Team5</v>
      </c>
      <c r="Q7030" t="str">
        <f>VLOOKUP(G7030,Agents!A:E,5,FALSE)</f>
        <v>Junior</v>
      </c>
      <c r="R7030" t="str">
        <f>VLOOKUP(G7030,Agents!A:E,2,FALSE)</f>
        <v>Evening</v>
      </c>
    </row>
    <row r="7031" spans="1:18" x14ac:dyDescent="0.35">
      <c r="A7031" t="s">
        <v>10897</v>
      </c>
      <c r="B7031" t="s">
        <v>7900</v>
      </c>
      <c r="C7031" t="s">
        <v>12</v>
      </c>
      <c r="D7031" t="s">
        <v>26</v>
      </c>
      <c r="E7031" s="1">
        <v>46055.861111111109</v>
      </c>
      <c r="F7031" s="1">
        <v>46056.069444444445</v>
      </c>
      <c r="G7031" t="s">
        <v>183</v>
      </c>
      <c r="H7031" t="s">
        <v>15</v>
      </c>
      <c r="I7031" t="s">
        <v>16</v>
      </c>
      <c r="J7031">
        <v>3</v>
      </c>
      <c r="K7031" t="str">
        <f>IF(tickets_dataset[[#This Row],[status]] = "Closed", "Yes","No")</f>
        <v>Yes</v>
      </c>
      <c r="L7031" s="2">
        <f t="shared" si="436"/>
        <v>5.0000000000582077</v>
      </c>
      <c r="M7031" t="str">
        <f t="shared" si="437"/>
        <v>No</v>
      </c>
      <c r="N7031" t="str">
        <f t="shared" si="438"/>
        <v>Feb</v>
      </c>
      <c r="O7031" s="2">
        <f t="shared" si="439"/>
        <v>0.20833333333575865</v>
      </c>
      <c r="P7031" t="str">
        <f>VLOOKUP(G7031,Agents!A:E,4,FALSE)</f>
        <v>Team3</v>
      </c>
      <c r="Q7031" t="str">
        <f>VLOOKUP(G7031,Agents!A:E,5,FALSE)</f>
        <v>Senior</v>
      </c>
      <c r="R7031" t="str">
        <f>VLOOKUP(G7031,Agents!A:E,2,FALSE)</f>
        <v>Night</v>
      </c>
    </row>
    <row r="7032" spans="1:18" x14ac:dyDescent="0.35">
      <c r="A7032" t="s">
        <v>10898</v>
      </c>
      <c r="B7032" t="s">
        <v>3844</v>
      </c>
      <c r="C7032" t="s">
        <v>76</v>
      </c>
      <c r="D7032" t="s">
        <v>38</v>
      </c>
      <c r="E7032" s="1">
        <v>46076.663194444445</v>
      </c>
      <c r="F7032" s="1">
        <v>46079.913194444445</v>
      </c>
      <c r="G7032" t="s">
        <v>221</v>
      </c>
      <c r="H7032" t="s">
        <v>15</v>
      </c>
      <c r="I7032" t="s">
        <v>16</v>
      </c>
      <c r="J7032">
        <v>5</v>
      </c>
      <c r="K7032" t="str">
        <f>IF(tickets_dataset[[#This Row],[status]] = "Closed", "Yes","No")</f>
        <v>Yes</v>
      </c>
      <c r="L7032" s="2">
        <f t="shared" si="436"/>
        <v>78</v>
      </c>
      <c r="M7032" t="str">
        <f t="shared" si="437"/>
        <v>Yes</v>
      </c>
      <c r="N7032" t="str">
        <f t="shared" si="438"/>
        <v>Feb</v>
      </c>
      <c r="O7032" s="2">
        <f t="shared" si="439"/>
        <v>3.25</v>
      </c>
      <c r="P7032" t="str">
        <f>VLOOKUP(G7032,Agents!A:E,4,FALSE)</f>
        <v>Team4</v>
      </c>
      <c r="Q7032" t="str">
        <f>VLOOKUP(G7032,Agents!A:E,5,FALSE)</f>
        <v>Senior</v>
      </c>
      <c r="R7032" t="str">
        <f>VLOOKUP(G7032,Agents!A:E,2,FALSE)</f>
        <v>Morning</v>
      </c>
    </row>
    <row r="7033" spans="1:18" x14ac:dyDescent="0.35">
      <c r="A7033" t="s">
        <v>10899</v>
      </c>
      <c r="B7033" t="s">
        <v>10900</v>
      </c>
      <c r="C7033" t="s">
        <v>50</v>
      </c>
      <c r="D7033" t="s">
        <v>38</v>
      </c>
      <c r="E7033" s="1">
        <v>46049.438194444447</v>
      </c>
      <c r="F7033" s="1">
        <v>46050.438194444447</v>
      </c>
      <c r="G7033" t="s">
        <v>23</v>
      </c>
      <c r="H7033" t="s">
        <v>15</v>
      </c>
      <c r="I7033" t="s">
        <v>16</v>
      </c>
      <c r="J7033">
        <v>4</v>
      </c>
      <c r="K7033" t="str">
        <f>IF(tickets_dataset[[#This Row],[status]] = "Closed", "Yes","No")</f>
        <v>Yes</v>
      </c>
      <c r="L7033" s="2">
        <f t="shared" si="436"/>
        <v>24</v>
      </c>
      <c r="M7033" t="str">
        <f t="shared" si="437"/>
        <v>No</v>
      </c>
      <c r="N7033" t="str">
        <f t="shared" si="438"/>
        <v>Jan</v>
      </c>
      <c r="O7033" s="2">
        <f t="shared" si="439"/>
        <v>1</v>
      </c>
      <c r="P7033" t="str">
        <f>VLOOKUP(G7033,Agents!A:E,4,FALSE)</f>
        <v>Team3</v>
      </c>
      <c r="Q7033" t="str">
        <f>VLOOKUP(G7033,Agents!A:E,5,FALSE)</f>
        <v>Senior</v>
      </c>
      <c r="R7033" t="str">
        <f>VLOOKUP(G7033,Agents!A:E,2,FALSE)</f>
        <v>Evening</v>
      </c>
    </row>
    <row r="7034" spans="1:18" x14ac:dyDescent="0.35">
      <c r="A7034" t="s">
        <v>10901</v>
      </c>
      <c r="B7034" t="s">
        <v>9155</v>
      </c>
      <c r="C7034" t="s">
        <v>22</v>
      </c>
      <c r="D7034" t="s">
        <v>13</v>
      </c>
      <c r="E7034" s="1">
        <v>46036.65</v>
      </c>
      <c r="F7034" s="1">
        <v>46037.191666666666</v>
      </c>
      <c r="G7034" t="s">
        <v>80</v>
      </c>
      <c r="H7034" t="s">
        <v>15</v>
      </c>
      <c r="I7034" t="s">
        <v>68</v>
      </c>
      <c r="J7034">
        <v>3</v>
      </c>
      <c r="K7034" t="str">
        <f>IF(tickets_dataset[[#This Row],[status]] = "Closed", "Yes","No")</f>
        <v>Yes</v>
      </c>
      <c r="L7034" s="2">
        <f t="shared" si="436"/>
        <v>12.999999999941792</v>
      </c>
      <c r="M7034" t="str">
        <f t="shared" si="437"/>
        <v>No</v>
      </c>
      <c r="N7034" t="str">
        <f t="shared" si="438"/>
        <v>Jan</v>
      </c>
      <c r="O7034" s="2">
        <f t="shared" si="439"/>
        <v>0.54166666666424135</v>
      </c>
      <c r="P7034" t="str">
        <f>VLOOKUP(G7034,Agents!A:E,4,FALSE)</f>
        <v>Team3</v>
      </c>
      <c r="Q7034" t="str">
        <f>VLOOKUP(G7034,Agents!A:E,5,FALSE)</f>
        <v>Junior</v>
      </c>
      <c r="R7034" t="str">
        <f>VLOOKUP(G7034,Agents!A:E,2,FALSE)</f>
        <v>Evening</v>
      </c>
    </row>
    <row r="7035" spans="1:18" x14ac:dyDescent="0.35">
      <c r="A7035" t="s">
        <v>10902</v>
      </c>
      <c r="B7035" t="s">
        <v>1078</v>
      </c>
      <c r="C7035" t="s">
        <v>22</v>
      </c>
      <c r="D7035" t="s">
        <v>13</v>
      </c>
      <c r="E7035" s="1">
        <v>46047.466666666667</v>
      </c>
      <c r="F7035" s="1">
        <v>46047.591666666667</v>
      </c>
      <c r="G7035" t="s">
        <v>119</v>
      </c>
      <c r="H7035" t="s">
        <v>28</v>
      </c>
      <c r="I7035" t="s">
        <v>16</v>
      </c>
      <c r="J7035">
        <v>5</v>
      </c>
      <c r="K7035" t="str">
        <f>IF(tickets_dataset[[#This Row],[status]] = "Closed", "Yes","No")</f>
        <v>No</v>
      </c>
      <c r="L7035" s="2">
        <f t="shared" si="436"/>
        <v>3</v>
      </c>
      <c r="M7035" t="str">
        <f t="shared" si="437"/>
        <v>No</v>
      </c>
      <c r="N7035" t="str">
        <f t="shared" si="438"/>
        <v>Jan</v>
      </c>
      <c r="O7035" s="2">
        <f t="shared" si="439"/>
        <v>0.125</v>
      </c>
      <c r="P7035" t="str">
        <f>VLOOKUP(G7035,Agents!A:E,4,FALSE)</f>
        <v>Team1</v>
      </c>
      <c r="Q7035" t="str">
        <f>VLOOKUP(G7035,Agents!A:E,5,FALSE)</f>
        <v>Junior</v>
      </c>
      <c r="R7035" t="str">
        <f>VLOOKUP(G7035,Agents!A:E,2,FALSE)</f>
        <v>Morning</v>
      </c>
    </row>
    <row r="7036" spans="1:18" x14ac:dyDescent="0.35">
      <c r="A7036" t="s">
        <v>10903</v>
      </c>
      <c r="B7036" t="s">
        <v>1113</v>
      </c>
      <c r="C7036" t="s">
        <v>76</v>
      </c>
      <c r="D7036" t="s">
        <v>26</v>
      </c>
      <c r="E7036" s="1">
        <v>46064.881944444445</v>
      </c>
      <c r="F7036" s="1">
        <v>46067.340277777781</v>
      </c>
      <c r="G7036" t="s">
        <v>27</v>
      </c>
      <c r="H7036" t="s">
        <v>15</v>
      </c>
      <c r="I7036" t="s">
        <v>16</v>
      </c>
      <c r="J7036">
        <v>4</v>
      </c>
      <c r="K7036" t="str">
        <f>IF(tickets_dataset[[#This Row],[status]] = "Closed", "Yes","No")</f>
        <v>Yes</v>
      </c>
      <c r="L7036" s="2">
        <f t="shared" si="436"/>
        <v>59.000000000058208</v>
      </c>
      <c r="M7036" t="str">
        <f t="shared" si="437"/>
        <v>Yes</v>
      </c>
      <c r="N7036" t="str">
        <f t="shared" si="438"/>
        <v>Feb</v>
      </c>
      <c r="O7036" s="2">
        <f t="shared" si="439"/>
        <v>2.4583333333357587</v>
      </c>
      <c r="P7036" t="str">
        <f>VLOOKUP(G7036,Agents!A:E,4,FALSE)</f>
        <v>Team5</v>
      </c>
      <c r="Q7036" t="str">
        <f>VLOOKUP(G7036,Agents!A:E,5,FALSE)</f>
        <v>Senior</v>
      </c>
      <c r="R7036" t="str">
        <f>VLOOKUP(G7036,Agents!A:E,2,FALSE)</f>
        <v>Morning</v>
      </c>
    </row>
    <row r="7037" spans="1:18" x14ac:dyDescent="0.35">
      <c r="A7037" t="s">
        <v>10904</v>
      </c>
      <c r="B7037" t="s">
        <v>4337</v>
      </c>
      <c r="C7037" t="s">
        <v>34</v>
      </c>
      <c r="D7037" t="s">
        <v>38</v>
      </c>
      <c r="E7037" s="1">
        <v>46037.47152777778</v>
      </c>
      <c r="F7037" s="1">
        <v>46038.804861111108</v>
      </c>
      <c r="G7037" t="s">
        <v>149</v>
      </c>
      <c r="H7037" t="s">
        <v>15</v>
      </c>
      <c r="I7037" t="s">
        <v>16</v>
      </c>
      <c r="J7037">
        <v>4</v>
      </c>
      <c r="K7037" t="str">
        <f>IF(tickets_dataset[[#This Row],[status]] = "Closed", "Yes","No")</f>
        <v>Yes</v>
      </c>
      <c r="L7037" s="2">
        <f t="shared" si="436"/>
        <v>31.999999999883585</v>
      </c>
      <c r="M7037" t="str">
        <f t="shared" si="437"/>
        <v>No</v>
      </c>
      <c r="N7037" t="str">
        <f t="shared" si="438"/>
        <v>Jan</v>
      </c>
      <c r="O7037" s="2">
        <f t="shared" si="439"/>
        <v>1.3333333333284827</v>
      </c>
      <c r="P7037" t="str">
        <f>VLOOKUP(G7037,Agents!A:E,4,FALSE)</f>
        <v>Team3</v>
      </c>
      <c r="Q7037" t="str">
        <f>VLOOKUP(G7037,Agents!A:E,5,FALSE)</f>
        <v>Mid</v>
      </c>
      <c r="R7037" t="str">
        <f>VLOOKUP(G7037,Agents!A:E,2,FALSE)</f>
        <v>Night</v>
      </c>
    </row>
    <row r="7038" spans="1:18" x14ac:dyDescent="0.35">
      <c r="A7038" t="s">
        <v>10905</v>
      </c>
      <c r="B7038" t="s">
        <v>7268</v>
      </c>
      <c r="C7038" t="s">
        <v>50</v>
      </c>
      <c r="D7038" t="s">
        <v>13</v>
      </c>
      <c r="E7038" s="1">
        <v>46097.661111111112</v>
      </c>
      <c r="F7038" s="1">
        <v>46098.661111111112</v>
      </c>
      <c r="G7038" t="s">
        <v>86</v>
      </c>
      <c r="H7038" t="s">
        <v>15</v>
      </c>
      <c r="I7038" t="s">
        <v>16</v>
      </c>
      <c r="J7038">
        <v>2</v>
      </c>
      <c r="K7038" t="str">
        <f>IF(tickets_dataset[[#This Row],[status]] = "Closed", "Yes","No")</f>
        <v>Yes</v>
      </c>
      <c r="L7038" s="2">
        <f t="shared" si="436"/>
        <v>24</v>
      </c>
      <c r="M7038" t="str">
        <f t="shared" si="437"/>
        <v>No</v>
      </c>
      <c r="N7038" t="str">
        <f t="shared" si="438"/>
        <v>Mar</v>
      </c>
      <c r="O7038" s="2">
        <f t="shared" si="439"/>
        <v>1</v>
      </c>
      <c r="P7038" t="str">
        <f>VLOOKUP(G7038,Agents!A:E,4,FALSE)</f>
        <v>Team1</v>
      </c>
      <c r="Q7038" t="str">
        <f>VLOOKUP(G7038,Agents!A:E,5,FALSE)</f>
        <v>Mid</v>
      </c>
      <c r="R7038" t="str">
        <f>VLOOKUP(G7038,Agents!A:E,2,FALSE)</f>
        <v>Morning</v>
      </c>
    </row>
    <row r="7039" spans="1:18" x14ac:dyDescent="0.35">
      <c r="A7039" t="s">
        <v>10906</v>
      </c>
      <c r="B7039" t="s">
        <v>10907</v>
      </c>
      <c r="C7039" t="s">
        <v>12</v>
      </c>
      <c r="D7039" t="s">
        <v>26</v>
      </c>
      <c r="E7039" s="1">
        <v>46079.445833333331</v>
      </c>
      <c r="F7039" s="1">
        <v>46079.612500000003</v>
      </c>
      <c r="G7039" t="s">
        <v>221</v>
      </c>
      <c r="H7039" t="s">
        <v>15</v>
      </c>
      <c r="I7039" t="s">
        <v>16</v>
      </c>
      <c r="J7039">
        <v>5</v>
      </c>
      <c r="K7039" t="str">
        <f>IF(tickets_dataset[[#This Row],[status]] = "Closed", "Yes","No")</f>
        <v>Yes</v>
      </c>
      <c r="L7039" s="2">
        <f t="shared" si="436"/>
        <v>4.0000000001164153</v>
      </c>
      <c r="M7039" t="str">
        <f t="shared" si="437"/>
        <v>No</v>
      </c>
      <c r="N7039" t="str">
        <f t="shared" si="438"/>
        <v>Feb</v>
      </c>
      <c r="O7039" s="2">
        <f t="shared" si="439"/>
        <v>0.16666666667151731</v>
      </c>
      <c r="P7039" t="str">
        <f>VLOOKUP(G7039,Agents!A:E,4,FALSE)</f>
        <v>Team4</v>
      </c>
      <c r="Q7039" t="str">
        <f>VLOOKUP(G7039,Agents!A:E,5,FALSE)</f>
        <v>Senior</v>
      </c>
      <c r="R7039" t="str">
        <f>VLOOKUP(G7039,Agents!A:E,2,FALSE)</f>
        <v>Morning</v>
      </c>
    </row>
    <row r="7040" spans="1:18" x14ac:dyDescent="0.35">
      <c r="A7040" t="s">
        <v>10908</v>
      </c>
      <c r="B7040" t="s">
        <v>7900</v>
      </c>
      <c r="C7040" t="s">
        <v>12</v>
      </c>
      <c r="D7040" t="s">
        <v>26</v>
      </c>
      <c r="E7040" s="1">
        <v>46066.864583333336</v>
      </c>
      <c r="F7040" s="1">
        <v>46067.90625</v>
      </c>
      <c r="G7040" t="s">
        <v>239</v>
      </c>
      <c r="H7040" t="s">
        <v>15</v>
      </c>
      <c r="I7040" t="s">
        <v>16</v>
      </c>
      <c r="J7040">
        <v>3</v>
      </c>
      <c r="K7040" t="str">
        <f>IF(tickets_dataset[[#This Row],[status]] = "Closed", "Yes","No")</f>
        <v>Yes</v>
      </c>
      <c r="L7040" s="2">
        <f t="shared" si="436"/>
        <v>24.999999999941792</v>
      </c>
      <c r="M7040" t="str">
        <f t="shared" si="437"/>
        <v>No</v>
      </c>
      <c r="N7040" t="str">
        <f t="shared" si="438"/>
        <v>Feb</v>
      </c>
      <c r="O7040" s="2">
        <f t="shared" si="439"/>
        <v>1.0416666666642413</v>
      </c>
      <c r="P7040" t="str">
        <f>VLOOKUP(G7040,Agents!A:E,4,FALSE)</f>
        <v>Team1</v>
      </c>
      <c r="Q7040" t="str">
        <f>VLOOKUP(G7040,Agents!A:E,5,FALSE)</f>
        <v>Senior</v>
      </c>
      <c r="R7040" t="str">
        <f>VLOOKUP(G7040,Agents!A:E,2,FALSE)</f>
        <v>Evening</v>
      </c>
    </row>
    <row r="7041" spans="1:18" x14ac:dyDescent="0.35">
      <c r="A7041" t="s">
        <v>10909</v>
      </c>
      <c r="B7041" t="s">
        <v>10910</v>
      </c>
      <c r="C7041" t="s">
        <v>22</v>
      </c>
      <c r="D7041" t="s">
        <v>13</v>
      </c>
      <c r="E7041" s="1">
        <v>46106.987500000003</v>
      </c>
      <c r="F7041" s="1">
        <v>46107.362500000003</v>
      </c>
      <c r="G7041" t="s">
        <v>221</v>
      </c>
      <c r="H7041" t="s">
        <v>15</v>
      </c>
      <c r="I7041" t="s">
        <v>16</v>
      </c>
      <c r="J7041">
        <v>4</v>
      </c>
      <c r="K7041" t="str">
        <f>IF(tickets_dataset[[#This Row],[status]] = "Closed", "Yes","No")</f>
        <v>Yes</v>
      </c>
      <c r="L7041" s="2">
        <f t="shared" si="436"/>
        <v>9</v>
      </c>
      <c r="M7041" t="str">
        <f t="shared" si="437"/>
        <v>No</v>
      </c>
      <c r="N7041" t="str">
        <f t="shared" si="438"/>
        <v>Mar</v>
      </c>
      <c r="O7041" s="2">
        <f t="shared" si="439"/>
        <v>0.375</v>
      </c>
      <c r="P7041" t="str">
        <f>VLOOKUP(G7041,Agents!A:E,4,FALSE)</f>
        <v>Team4</v>
      </c>
      <c r="Q7041" t="str">
        <f>VLOOKUP(G7041,Agents!A:E,5,FALSE)</f>
        <v>Senior</v>
      </c>
      <c r="R7041" t="str">
        <f>VLOOKUP(G7041,Agents!A:E,2,FALSE)</f>
        <v>Morning</v>
      </c>
    </row>
    <row r="7042" spans="1:18" x14ac:dyDescent="0.35">
      <c r="A7042" t="s">
        <v>10911</v>
      </c>
      <c r="B7042" t="s">
        <v>2529</v>
      </c>
      <c r="C7042" t="s">
        <v>34</v>
      </c>
      <c r="D7042" t="s">
        <v>38</v>
      </c>
      <c r="E7042" s="1">
        <v>46102.662499999999</v>
      </c>
      <c r="F7042" s="1">
        <v>46105.037499999999</v>
      </c>
      <c r="G7042" t="s">
        <v>31</v>
      </c>
      <c r="H7042" t="s">
        <v>15</v>
      </c>
      <c r="I7042" t="s">
        <v>16</v>
      </c>
      <c r="J7042">
        <v>3</v>
      </c>
      <c r="K7042" t="str">
        <f>IF(tickets_dataset[[#This Row],[status]] = "Closed", "Yes","No")</f>
        <v>Yes</v>
      </c>
      <c r="L7042" s="2">
        <f t="shared" ref="L7042:L7105" si="440">IF(ISBLANK(F7042),"",(F7042-E7042)*24)</f>
        <v>57</v>
      </c>
      <c r="M7042" t="str">
        <f t="shared" ref="M7042:M7105" si="441">IF(L7042&gt;48,"Yes","No")</f>
        <v>Yes</v>
      </c>
      <c r="N7042" t="str">
        <f t="shared" ref="N7042:N7105" si="442">TEXT(E7042,"mmm")</f>
        <v>Mar</v>
      </c>
      <c r="O7042" s="2">
        <f t="shared" si="439"/>
        <v>2.375</v>
      </c>
      <c r="P7042" t="str">
        <f>VLOOKUP(G7042,Agents!A:E,4,FALSE)</f>
        <v>Team5</v>
      </c>
      <c r="Q7042" t="str">
        <f>VLOOKUP(G7042,Agents!A:E,5,FALSE)</f>
        <v>Senior</v>
      </c>
      <c r="R7042" t="str">
        <f>VLOOKUP(G7042,Agents!A:E,2,FALSE)</f>
        <v>Evening</v>
      </c>
    </row>
    <row r="7043" spans="1:18" x14ac:dyDescent="0.35">
      <c r="A7043" t="s">
        <v>10912</v>
      </c>
      <c r="B7043" t="s">
        <v>10913</v>
      </c>
      <c r="C7043" t="s">
        <v>76</v>
      </c>
      <c r="D7043" t="s">
        <v>13</v>
      </c>
      <c r="E7043" s="1">
        <v>46086.080555555556</v>
      </c>
      <c r="F7043" s="1">
        <v>46086.705555555556</v>
      </c>
      <c r="G7043" t="s">
        <v>167</v>
      </c>
      <c r="H7043" t="s">
        <v>15</v>
      </c>
      <c r="I7043" t="s">
        <v>16</v>
      </c>
      <c r="J7043">
        <v>4</v>
      </c>
      <c r="K7043" t="str">
        <f>IF(tickets_dataset[[#This Row],[status]] = "Closed", "Yes","No")</f>
        <v>Yes</v>
      </c>
      <c r="L7043" s="2">
        <f t="shared" si="440"/>
        <v>15</v>
      </c>
      <c r="M7043" t="str">
        <f t="shared" si="441"/>
        <v>No</v>
      </c>
      <c r="N7043" t="str">
        <f t="shared" si="442"/>
        <v>Mar</v>
      </c>
      <c r="O7043" s="2">
        <f t="shared" ref="O7043:O7106" si="443">F7043-E7043</f>
        <v>0.625</v>
      </c>
      <c r="P7043" t="str">
        <f>VLOOKUP(G7043,Agents!A:E,4,FALSE)</f>
        <v>Team3</v>
      </c>
      <c r="Q7043" t="str">
        <f>VLOOKUP(G7043,Agents!A:E,5,FALSE)</f>
        <v>Mid</v>
      </c>
      <c r="R7043" t="str">
        <f>VLOOKUP(G7043,Agents!A:E,2,FALSE)</f>
        <v>Evening</v>
      </c>
    </row>
    <row r="7044" spans="1:18" x14ac:dyDescent="0.35">
      <c r="A7044" t="s">
        <v>10914</v>
      </c>
      <c r="B7044" t="s">
        <v>2973</v>
      </c>
      <c r="C7044" t="s">
        <v>22</v>
      </c>
      <c r="D7044" t="s">
        <v>38</v>
      </c>
      <c r="E7044" s="1">
        <v>46029.960416666669</v>
      </c>
      <c r="F7044" s="1">
        <v>46033.043749999997</v>
      </c>
      <c r="G7044" t="s">
        <v>137</v>
      </c>
      <c r="H7044" t="s">
        <v>15</v>
      </c>
      <c r="I7044" t="s">
        <v>68</v>
      </c>
      <c r="J7044">
        <v>4</v>
      </c>
      <c r="K7044" t="str">
        <f>IF(tickets_dataset[[#This Row],[status]] = "Closed", "Yes","No")</f>
        <v>Yes</v>
      </c>
      <c r="L7044" s="2">
        <f t="shared" si="440"/>
        <v>73.999999999883585</v>
      </c>
      <c r="M7044" t="str">
        <f t="shared" si="441"/>
        <v>Yes</v>
      </c>
      <c r="N7044" t="str">
        <f t="shared" si="442"/>
        <v>Jan</v>
      </c>
      <c r="O7044" s="2">
        <f t="shared" si="443"/>
        <v>3.0833333333284827</v>
      </c>
      <c r="P7044" t="str">
        <f>VLOOKUP(G7044,Agents!A:E,4,FALSE)</f>
        <v>Team5</v>
      </c>
      <c r="Q7044" t="str">
        <f>VLOOKUP(G7044,Agents!A:E,5,FALSE)</f>
        <v>Senior</v>
      </c>
      <c r="R7044" t="str">
        <f>VLOOKUP(G7044,Agents!A:E,2,FALSE)</f>
        <v>Night</v>
      </c>
    </row>
    <row r="7045" spans="1:18" x14ac:dyDescent="0.35">
      <c r="A7045" t="s">
        <v>10915</v>
      </c>
      <c r="B7045" t="s">
        <v>10916</v>
      </c>
      <c r="C7045" t="s">
        <v>34</v>
      </c>
      <c r="D7045" t="s">
        <v>38</v>
      </c>
      <c r="E7045" s="1">
        <v>46030.547222222223</v>
      </c>
      <c r="F7045" s="1">
        <v>46033.713888888888</v>
      </c>
      <c r="G7045" t="s">
        <v>110</v>
      </c>
      <c r="H7045" t="s">
        <v>15</v>
      </c>
      <c r="I7045" t="s">
        <v>16</v>
      </c>
      <c r="J7045">
        <v>5</v>
      </c>
      <c r="K7045" t="str">
        <f>IF(tickets_dataset[[#This Row],[status]] = "Closed", "Yes","No")</f>
        <v>Yes</v>
      </c>
      <c r="L7045" s="2">
        <f t="shared" si="440"/>
        <v>75.999999999941792</v>
      </c>
      <c r="M7045" t="str">
        <f t="shared" si="441"/>
        <v>Yes</v>
      </c>
      <c r="N7045" t="str">
        <f t="shared" si="442"/>
        <v>Jan</v>
      </c>
      <c r="O7045" s="2">
        <f t="shared" si="443"/>
        <v>3.1666666666642413</v>
      </c>
      <c r="P7045" t="str">
        <f>VLOOKUP(G7045,Agents!A:E,4,FALSE)</f>
        <v>Team4</v>
      </c>
      <c r="Q7045" t="str">
        <f>VLOOKUP(G7045,Agents!A:E,5,FALSE)</f>
        <v>Junior</v>
      </c>
      <c r="R7045" t="str">
        <f>VLOOKUP(G7045,Agents!A:E,2,FALSE)</f>
        <v>Morning</v>
      </c>
    </row>
    <row r="7046" spans="1:18" x14ac:dyDescent="0.35">
      <c r="A7046" t="s">
        <v>10917</v>
      </c>
      <c r="B7046" t="s">
        <v>10918</v>
      </c>
      <c r="C7046" t="s">
        <v>22</v>
      </c>
      <c r="D7046" t="s">
        <v>13</v>
      </c>
      <c r="E7046" s="1">
        <v>46030.163194444445</v>
      </c>
      <c r="F7046" s="1">
        <v>46030.413194444445</v>
      </c>
      <c r="G7046" t="s">
        <v>31</v>
      </c>
      <c r="H7046" t="s">
        <v>15</v>
      </c>
      <c r="I7046" t="s">
        <v>16</v>
      </c>
      <c r="J7046">
        <v>5</v>
      </c>
      <c r="K7046" t="str">
        <f>IF(tickets_dataset[[#This Row],[status]] = "Closed", "Yes","No")</f>
        <v>Yes</v>
      </c>
      <c r="L7046" s="2">
        <f t="shared" si="440"/>
        <v>6</v>
      </c>
      <c r="M7046" t="str">
        <f t="shared" si="441"/>
        <v>No</v>
      </c>
      <c r="N7046" t="str">
        <f t="shared" si="442"/>
        <v>Jan</v>
      </c>
      <c r="O7046" s="2">
        <f t="shared" si="443"/>
        <v>0.25</v>
      </c>
      <c r="P7046" t="str">
        <f>VLOOKUP(G7046,Agents!A:E,4,FALSE)</f>
        <v>Team5</v>
      </c>
      <c r="Q7046" t="str">
        <f>VLOOKUP(G7046,Agents!A:E,5,FALSE)</f>
        <v>Senior</v>
      </c>
      <c r="R7046" t="str">
        <f>VLOOKUP(G7046,Agents!A:E,2,FALSE)</f>
        <v>Evening</v>
      </c>
    </row>
    <row r="7047" spans="1:18" x14ac:dyDescent="0.35">
      <c r="A7047" t="s">
        <v>10919</v>
      </c>
      <c r="B7047" t="s">
        <v>2352</v>
      </c>
      <c r="C7047" t="s">
        <v>12</v>
      </c>
      <c r="D7047" t="s">
        <v>13</v>
      </c>
      <c r="E7047" s="1">
        <v>46102.331250000003</v>
      </c>
      <c r="F7047" s="1">
        <v>46102.581250000003</v>
      </c>
      <c r="G7047" t="s">
        <v>39</v>
      </c>
      <c r="H7047" t="s">
        <v>132</v>
      </c>
      <c r="I7047" t="s">
        <v>16</v>
      </c>
      <c r="J7047">
        <v>5</v>
      </c>
      <c r="K7047" t="str">
        <f>IF(tickets_dataset[[#This Row],[status]] = "Closed", "Yes","No")</f>
        <v>No</v>
      </c>
      <c r="L7047" s="2">
        <f t="shared" si="440"/>
        <v>6</v>
      </c>
      <c r="M7047" t="str">
        <f t="shared" si="441"/>
        <v>No</v>
      </c>
      <c r="N7047" t="str">
        <f t="shared" si="442"/>
        <v>Mar</v>
      </c>
      <c r="O7047" s="2">
        <f t="shared" si="443"/>
        <v>0.25</v>
      </c>
      <c r="P7047" t="str">
        <f>VLOOKUP(G7047,Agents!A:E,4,FALSE)</f>
        <v>Team3</v>
      </c>
      <c r="Q7047" t="str">
        <f>VLOOKUP(G7047,Agents!A:E,5,FALSE)</f>
        <v>Mid</v>
      </c>
      <c r="R7047" t="str">
        <f>VLOOKUP(G7047,Agents!A:E,2,FALSE)</f>
        <v>Night</v>
      </c>
    </row>
    <row r="7048" spans="1:18" x14ac:dyDescent="0.35">
      <c r="A7048" t="s">
        <v>10920</v>
      </c>
      <c r="B7048" t="s">
        <v>10921</v>
      </c>
      <c r="C7048" t="s">
        <v>12</v>
      </c>
      <c r="D7048" t="s">
        <v>26</v>
      </c>
      <c r="E7048" s="1">
        <v>46058.873611111114</v>
      </c>
      <c r="F7048" s="1">
        <v>46059.748611111114</v>
      </c>
      <c r="G7048" t="s">
        <v>422</v>
      </c>
      <c r="H7048" t="s">
        <v>15</v>
      </c>
      <c r="I7048" t="s">
        <v>16</v>
      </c>
      <c r="J7048">
        <v>4</v>
      </c>
      <c r="K7048" t="str">
        <f>IF(tickets_dataset[[#This Row],[status]] = "Closed", "Yes","No")</f>
        <v>Yes</v>
      </c>
      <c r="L7048" s="2">
        <f t="shared" si="440"/>
        <v>21</v>
      </c>
      <c r="M7048" t="str">
        <f t="shared" si="441"/>
        <v>No</v>
      </c>
      <c r="N7048" t="str">
        <f t="shared" si="442"/>
        <v>Feb</v>
      </c>
      <c r="O7048" s="2">
        <f t="shared" si="443"/>
        <v>0.875</v>
      </c>
      <c r="P7048" t="str">
        <f>VLOOKUP(G7048,Agents!A:E,4,FALSE)</f>
        <v>Team5</v>
      </c>
      <c r="Q7048" t="str">
        <f>VLOOKUP(G7048,Agents!A:E,5,FALSE)</f>
        <v>Mid</v>
      </c>
      <c r="R7048" t="str">
        <f>VLOOKUP(G7048,Agents!A:E,2,FALSE)</f>
        <v>Evening</v>
      </c>
    </row>
    <row r="7049" spans="1:18" x14ac:dyDescent="0.35">
      <c r="A7049" t="s">
        <v>10922</v>
      </c>
      <c r="B7049" t="s">
        <v>10923</v>
      </c>
      <c r="C7049" t="s">
        <v>76</v>
      </c>
      <c r="D7049" t="s">
        <v>13</v>
      </c>
      <c r="E7049" s="1">
        <v>46057.310416666667</v>
      </c>
      <c r="F7049" s="1">
        <v>46057.602083333331</v>
      </c>
      <c r="G7049" t="s">
        <v>19</v>
      </c>
      <c r="H7049" t="s">
        <v>15</v>
      </c>
      <c r="I7049" t="s">
        <v>16</v>
      </c>
      <c r="J7049">
        <v>4</v>
      </c>
      <c r="K7049" t="str">
        <f>IF(tickets_dataset[[#This Row],[status]] = "Closed", "Yes","No")</f>
        <v>Yes</v>
      </c>
      <c r="L7049" s="2">
        <f t="shared" si="440"/>
        <v>6.9999999999417923</v>
      </c>
      <c r="M7049" t="str">
        <f t="shared" si="441"/>
        <v>No</v>
      </c>
      <c r="N7049" t="str">
        <f t="shared" si="442"/>
        <v>Feb</v>
      </c>
      <c r="O7049" s="2">
        <f t="shared" si="443"/>
        <v>0.29166666666424135</v>
      </c>
      <c r="P7049" t="str">
        <f>VLOOKUP(G7049,Agents!A:E,4,FALSE)</f>
        <v>Team4</v>
      </c>
      <c r="Q7049" t="str">
        <f>VLOOKUP(G7049,Agents!A:E,5,FALSE)</f>
        <v>Senior</v>
      </c>
      <c r="R7049" t="str">
        <f>VLOOKUP(G7049,Agents!A:E,2,FALSE)</f>
        <v>Evening</v>
      </c>
    </row>
    <row r="7050" spans="1:18" x14ac:dyDescent="0.35">
      <c r="A7050" t="s">
        <v>10924</v>
      </c>
      <c r="B7050" t="s">
        <v>1319</v>
      </c>
      <c r="C7050" t="s">
        <v>12</v>
      </c>
      <c r="D7050" t="s">
        <v>26</v>
      </c>
      <c r="E7050" s="1">
        <v>46092.429861111108</v>
      </c>
      <c r="F7050" s="1">
        <v>46095.34652777778</v>
      </c>
      <c r="G7050" t="s">
        <v>100</v>
      </c>
      <c r="H7050" t="s">
        <v>15</v>
      </c>
      <c r="I7050" t="s">
        <v>16</v>
      </c>
      <c r="J7050">
        <v>5</v>
      </c>
      <c r="K7050" t="str">
        <f>IF(tickets_dataset[[#This Row],[status]] = "Closed", "Yes","No")</f>
        <v>Yes</v>
      </c>
      <c r="L7050" s="2">
        <f t="shared" si="440"/>
        <v>70.000000000116415</v>
      </c>
      <c r="M7050" t="str">
        <f t="shared" si="441"/>
        <v>Yes</v>
      </c>
      <c r="N7050" t="str">
        <f t="shared" si="442"/>
        <v>Mar</v>
      </c>
      <c r="O7050" s="2">
        <f t="shared" si="443"/>
        <v>2.9166666666715173</v>
      </c>
      <c r="P7050" t="str">
        <f>VLOOKUP(G7050,Agents!A:E,4,FALSE)</f>
        <v>Team4</v>
      </c>
      <c r="Q7050" t="str">
        <f>VLOOKUP(G7050,Agents!A:E,5,FALSE)</f>
        <v>Junior</v>
      </c>
      <c r="R7050" t="str">
        <f>VLOOKUP(G7050,Agents!A:E,2,FALSE)</f>
        <v>Evening</v>
      </c>
    </row>
    <row r="7051" spans="1:18" x14ac:dyDescent="0.35">
      <c r="A7051" t="s">
        <v>10925</v>
      </c>
      <c r="B7051" t="s">
        <v>5237</v>
      </c>
      <c r="C7051" t="s">
        <v>12</v>
      </c>
      <c r="D7051" t="s">
        <v>26</v>
      </c>
      <c r="E7051" s="1">
        <v>46105.990972222222</v>
      </c>
      <c r="F7051" s="1">
        <v>46106.740972222222</v>
      </c>
      <c r="G7051" t="s">
        <v>211</v>
      </c>
      <c r="H7051" t="s">
        <v>15</v>
      </c>
      <c r="I7051" t="s">
        <v>16</v>
      </c>
      <c r="J7051">
        <v>3</v>
      </c>
      <c r="K7051" t="str">
        <f>IF(tickets_dataset[[#This Row],[status]] = "Closed", "Yes","No")</f>
        <v>Yes</v>
      </c>
      <c r="L7051" s="2">
        <f t="shared" si="440"/>
        <v>18</v>
      </c>
      <c r="M7051" t="str">
        <f t="shared" si="441"/>
        <v>No</v>
      </c>
      <c r="N7051" t="str">
        <f t="shared" si="442"/>
        <v>Mar</v>
      </c>
      <c r="O7051" s="2">
        <f t="shared" si="443"/>
        <v>0.75</v>
      </c>
      <c r="P7051" t="str">
        <f>VLOOKUP(G7051,Agents!A:E,4,FALSE)</f>
        <v>Team5</v>
      </c>
      <c r="Q7051" t="str">
        <f>VLOOKUP(G7051,Agents!A:E,5,FALSE)</f>
        <v>Senior</v>
      </c>
      <c r="R7051" t="str">
        <f>VLOOKUP(G7051,Agents!A:E,2,FALSE)</f>
        <v>Evening</v>
      </c>
    </row>
    <row r="7052" spans="1:18" x14ac:dyDescent="0.35">
      <c r="A7052" t="s">
        <v>10926</v>
      </c>
      <c r="B7052" t="s">
        <v>9871</v>
      </c>
      <c r="C7052" t="s">
        <v>22</v>
      </c>
      <c r="D7052" t="s">
        <v>13</v>
      </c>
      <c r="E7052" s="1">
        <v>46081.328472222223</v>
      </c>
      <c r="F7052" s="1">
        <v>46083.078472222223</v>
      </c>
      <c r="G7052" t="s">
        <v>221</v>
      </c>
      <c r="H7052" t="s">
        <v>15</v>
      </c>
      <c r="I7052" t="s">
        <v>16</v>
      </c>
      <c r="J7052">
        <v>3</v>
      </c>
      <c r="K7052" t="str">
        <f>IF(tickets_dataset[[#This Row],[status]] = "Closed", "Yes","No")</f>
        <v>Yes</v>
      </c>
      <c r="L7052" s="2">
        <f t="shared" si="440"/>
        <v>42</v>
      </c>
      <c r="M7052" t="str">
        <f t="shared" si="441"/>
        <v>No</v>
      </c>
      <c r="N7052" t="str">
        <f t="shared" si="442"/>
        <v>Feb</v>
      </c>
      <c r="O7052" s="2">
        <f t="shared" si="443"/>
        <v>1.75</v>
      </c>
      <c r="P7052" t="str">
        <f>VLOOKUP(G7052,Agents!A:E,4,FALSE)</f>
        <v>Team4</v>
      </c>
      <c r="Q7052" t="str">
        <f>VLOOKUP(G7052,Agents!A:E,5,FALSE)</f>
        <v>Senior</v>
      </c>
      <c r="R7052" t="str">
        <f>VLOOKUP(G7052,Agents!A:E,2,FALSE)</f>
        <v>Morning</v>
      </c>
    </row>
    <row r="7053" spans="1:18" x14ac:dyDescent="0.35">
      <c r="A7053" t="s">
        <v>10927</v>
      </c>
      <c r="B7053" t="s">
        <v>8934</v>
      </c>
      <c r="C7053" t="s">
        <v>22</v>
      </c>
      <c r="D7053" t="s">
        <v>13</v>
      </c>
      <c r="E7053" s="1">
        <v>46079.652083333334</v>
      </c>
      <c r="F7053" s="1">
        <v>46080.777083333334</v>
      </c>
      <c r="G7053" t="s">
        <v>86</v>
      </c>
      <c r="H7053" t="s">
        <v>28</v>
      </c>
      <c r="I7053" t="s">
        <v>16</v>
      </c>
      <c r="J7053">
        <v>5</v>
      </c>
      <c r="K7053" t="str">
        <f>IF(tickets_dataset[[#This Row],[status]] = "Closed", "Yes","No")</f>
        <v>No</v>
      </c>
      <c r="L7053" s="2">
        <f t="shared" si="440"/>
        <v>27</v>
      </c>
      <c r="M7053" t="str">
        <f t="shared" si="441"/>
        <v>No</v>
      </c>
      <c r="N7053" t="str">
        <f t="shared" si="442"/>
        <v>Feb</v>
      </c>
      <c r="O7053" s="2">
        <f t="shared" si="443"/>
        <v>1.125</v>
      </c>
      <c r="P7053" t="str">
        <f>VLOOKUP(G7053,Agents!A:E,4,FALSE)</f>
        <v>Team1</v>
      </c>
      <c r="Q7053" t="str">
        <f>VLOOKUP(G7053,Agents!A:E,5,FALSE)</f>
        <v>Mid</v>
      </c>
      <c r="R7053" t="str">
        <f>VLOOKUP(G7053,Agents!A:E,2,FALSE)</f>
        <v>Morning</v>
      </c>
    </row>
    <row r="7054" spans="1:18" x14ac:dyDescent="0.35">
      <c r="A7054" t="s">
        <v>10928</v>
      </c>
      <c r="B7054" t="s">
        <v>426</v>
      </c>
      <c r="C7054" t="s">
        <v>50</v>
      </c>
      <c r="D7054" t="s">
        <v>38</v>
      </c>
      <c r="E7054" s="1">
        <v>46056.143055555556</v>
      </c>
      <c r="F7054" s="1">
        <v>46056.476388888892</v>
      </c>
      <c r="G7054" t="s">
        <v>83</v>
      </c>
      <c r="H7054" t="s">
        <v>132</v>
      </c>
      <c r="I7054" t="s">
        <v>16</v>
      </c>
      <c r="J7054">
        <v>5</v>
      </c>
      <c r="K7054" t="str">
        <f>IF(tickets_dataset[[#This Row],[status]] = "Closed", "Yes","No")</f>
        <v>No</v>
      </c>
      <c r="L7054" s="2">
        <f t="shared" si="440"/>
        <v>8.0000000000582077</v>
      </c>
      <c r="M7054" t="str">
        <f t="shared" si="441"/>
        <v>No</v>
      </c>
      <c r="N7054" t="str">
        <f t="shared" si="442"/>
        <v>Feb</v>
      </c>
      <c r="O7054" s="2">
        <f t="shared" si="443"/>
        <v>0.33333333333575865</v>
      </c>
      <c r="P7054" t="str">
        <f>VLOOKUP(G7054,Agents!A:E,4,FALSE)</f>
        <v>Team2</v>
      </c>
      <c r="Q7054" t="str">
        <f>VLOOKUP(G7054,Agents!A:E,5,FALSE)</f>
        <v>Junior</v>
      </c>
      <c r="R7054" t="str">
        <f>VLOOKUP(G7054,Agents!A:E,2,FALSE)</f>
        <v>Night</v>
      </c>
    </row>
    <row r="7055" spans="1:18" x14ac:dyDescent="0.35">
      <c r="A7055" t="s">
        <v>10929</v>
      </c>
      <c r="B7055" t="s">
        <v>1953</v>
      </c>
      <c r="C7055" t="s">
        <v>34</v>
      </c>
      <c r="D7055" t="s">
        <v>38</v>
      </c>
      <c r="E7055" s="1">
        <v>46064.121527777781</v>
      </c>
      <c r="F7055" s="1">
        <v>46066.121527777781</v>
      </c>
      <c r="G7055" t="s">
        <v>100</v>
      </c>
      <c r="H7055" t="s">
        <v>28</v>
      </c>
      <c r="I7055" t="s">
        <v>16</v>
      </c>
      <c r="J7055">
        <v>5</v>
      </c>
      <c r="K7055" t="str">
        <f>IF(tickets_dataset[[#This Row],[status]] = "Closed", "Yes","No")</f>
        <v>No</v>
      </c>
      <c r="L7055" s="2">
        <f t="shared" si="440"/>
        <v>48</v>
      </c>
      <c r="M7055" t="str">
        <f t="shared" si="441"/>
        <v>No</v>
      </c>
      <c r="N7055" t="str">
        <f t="shared" si="442"/>
        <v>Feb</v>
      </c>
      <c r="O7055" s="2">
        <f t="shared" si="443"/>
        <v>2</v>
      </c>
      <c r="P7055" t="str">
        <f>VLOOKUP(G7055,Agents!A:E,4,FALSE)</f>
        <v>Team4</v>
      </c>
      <c r="Q7055" t="str">
        <f>VLOOKUP(G7055,Agents!A:E,5,FALSE)</f>
        <v>Junior</v>
      </c>
      <c r="R7055" t="str">
        <f>VLOOKUP(G7055,Agents!A:E,2,FALSE)</f>
        <v>Evening</v>
      </c>
    </row>
    <row r="7056" spans="1:18" x14ac:dyDescent="0.35">
      <c r="A7056" t="s">
        <v>10930</v>
      </c>
      <c r="B7056" t="s">
        <v>4042</v>
      </c>
      <c r="C7056" t="s">
        <v>50</v>
      </c>
      <c r="D7056" t="s">
        <v>13</v>
      </c>
      <c r="E7056" s="1">
        <v>46080.148611111108</v>
      </c>
      <c r="F7056" s="1">
        <v>46081.856944444444</v>
      </c>
      <c r="G7056" t="s">
        <v>206</v>
      </c>
      <c r="H7056" t="s">
        <v>132</v>
      </c>
      <c r="I7056" t="s">
        <v>16</v>
      </c>
      <c r="J7056">
        <v>3</v>
      </c>
      <c r="K7056" t="str">
        <f>IF(tickets_dataset[[#This Row],[status]] = "Closed", "Yes","No")</f>
        <v>No</v>
      </c>
      <c r="L7056" s="2">
        <f t="shared" si="440"/>
        <v>41.000000000058208</v>
      </c>
      <c r="M7056" t="str">
        <f t="shared" si="441"/>
        <v>No</v>
      </c>
      <c r="N7056" t="str">
        <f t="shared" si="442"/>
        <v>Feb</v>
      </c>
      <c r="O7056" s="2">
        <f t="shared" si="443"/>
        <v>1.7083333333357587</v>
      </c>
      <c r="P7056" t="str">
        <f>VLOOKUP(G7056,Agents!A:E,4,FALSE)</f>
        <v>Team5</v>
      </c>
      <c r="Q7056" t="str">
        <f>VLOOKUP(G7056,Agents!A:E,5,FALSE)</f>
        <v>Junior</v>
      </c>
      <c r="R7056" t="str">
        <f>VLOOKUP(G7056,Agents!A:E,2,FALSE)</f>
        <v>Evening</v>
      </c>
    </row>
    <row r="7057" spans="1:18" x14ac:dyDescent="0.35">
      <c r="A7057" t="s">
        <v>10931</v>
      </c>
      <c r="B7057" t="s">
        <v>7148</v>
      </c>
      <c r="C7057" t="s">
        <v>50</v>
      </c>
      <c r="D7057" t="s">
        <v>13</v>
      </c>
      <c r="E7057" s="1">
        <v>46096.292361111111</v>
      </c>
      <c r="F7057" s="1">
        <v>46097.292361111111</v>
      </c>
      <c r="G7057" t="s">
        <v>159</v>
      </c>
      <c r="H7057" t="s">
        <v>15</v>
      </c>
      <c r="I7057" t="s">
        <v>68</v>
      </c>
      <c r="J7057">
        <v>2</v>
      </c>
      <c r="K7057" t="str">
        <f>IF(tickets_dataset[[#This Row],[status]] = "Closed", "Yes","No")</f>
        <v>Yes</v>
      </c>
      <c r="L7057" s="2">
        <f t="shared" si="440"/>
        <v>24</v>
      </c>
      <c r="M7057" t="str">
        <f t="shared" si="441"/>
        <v>No</v>
      </c>
      <c r="N7057" t="str">
        <f t="shared" si="442"/>
        <v>Mar</v>
      </c>
      <c r="O7057" s="2">
        <f t="shared" si="443"/>
        <v>1</v>
      </c>
      <c r="P7057" t="str">
        <f>VLOOKUP(G7057,Agents!A:E,4,FALSE)</f>
        <v>Team4</v>
      </c>
      <c r="Q7057" t="str">
        <f>VLOOKUP(G7057,Agents!A:E,5,FALSE)</f>
        <v>Mid</v>
      </c>
      <c r="R7057" t="str">
        <f>VLOOKUP(G7057,Agents!A:E,2,FALSE)</f>
        <v>Night</v>
      </c>
    </row>
    <row r="7058" spans="1:18" x14ac:dyDescent="0.35">
      <c r="A7058" t="s">
        <v>10932</v>
      </c>
      <c r="B7058" t="s">
        <v>4531</v>
      </c>
      <c r="C7058" t="s">
        <v>50</v>
      </c>
      <c r="D7058" t="s">
        <v>13</v>
      </c>
      <c r="E7058" s="1">
        <v>46111.509722222225</v>
      </c>
      <c r="F7058" s="1">
        <v>46112.718055555553</v>
      </c>
      <c r="G7058" t="s">
        <v>344</v>
      </c>
      <c r="H7058" t="s">
        <v>15</v>
      </c>
      <c r="I7058" t="s">
        <v>68</v>
      </c>
      <c r="J7058">
        <v>3</v>
      </c>
      <c r="K7058" t="str">
        <f>IF(tickets_dataset[[#This Row],[status]] = "Closed", "Yes","No")</f>
        <v>Yes</v>
      </c>
      <c r="L7058" s="2">
        <f t="shared" si="440"/>
        <v>28.999999999883585</v>
      </c>
      <c r="M7058" t="str">
        <f t="shared" si="441"/>
        <v>No</v>
      </c>
      <c r="N7058" t="str">
        <f t="shared" si="442"/>
        <v>Mar</v>
      </c>
      <c r="O7058" s="2">
        <f t="shared" si="443"/>
        <v>1.2083333333284827</v>
      </c>
      <c r="P7058" t="str">
        <f>VLOOKUP(G7058,Agents!A:E,4,FALSE)</f>
        <v>Team4</v>
      </c>
      <c r="Q7058" t="str">
        <f>VLOOKUP(G7058,Agents!A:E,5,FALSE)</f>
        <v>Senior</v>
      </c>
      <c r="R7058" t="str">
        <f>VLOOKUP(G7058,Agents!A:E,2,FALSE)</f>
        <v>Night</v>
      </c>
    </row>
    <row r="7059" spans="1:18" x14ac:dyDescent="0.35">
      <c r="A7059" t="s">
        <v>10933</v>
      </c>
      <c r="B7059" t="s">
        <v>10853</v>
      </c>
      <c r="C7059" t="s">
        <v>12</v>
      </c>
      <c r="D7059" t="s">
        <v>38</v>
      </c>
      <c r="E7059" s="1">
        <v>46034.597916666666</v>
      </c>
      <c r="F7059" s="1">
        <v>46038.181250000001</v>
      </c>
      <c r="G7059" t="s">
        <v>86</v>
      </c>
      <c r="H7059" t="s">
        <v>15</v>
      </c>
      <c r="I7059" t="s">
        <v>16</v>
      </c>
      <c r="J7059">
        <v>4</v>
      </c>
      <c r="K7059" t="str">
        <f>IF(tickets_dataset[[#This Row],[status]] = "Closed", "Yes","No")</f>
        <v>Yes</v>
      </c>
      <c r="L7059" s="2">
        <f t="shared" si="440"/>
        <v>86.000000000058208</v>
      </c>
      <c r="M7059" t="str">
        <f t="shared" si="441"/>
        <v>Yes</v>
      </c>
      <c r="N7059" t="str">
        <f t="shared" si="442"/>
        <v>Jan</v>
      </c>
      <c r="O7059" s="2">
        <f t="shared" si="443"/>
        <v>3.5833333333357587</v>
      </c>
      <c r="P7059" t="str">
        <f>VLOOKUP(G7059,Agents!A:E,4,FALSE)</f>
        <v>Team1</v>
      </c>
      <c r="Q7059" t="str">
        <f>VLOOKUP(G7059,Agents!A:E,5,FALSE)</f>
        <v>Mid</v>
      </c>
      <c r="R7059" t="str">
        <f>VLOOKUP(G7059,Agents!A:E,2,FALSE)</f>
        <v>Morning</v>
      </c>
    </row>
    <row r="7060" spans="1:18" x14ac:dyDescent="0.35">
      <c r="A7060" t="s">
        <v>10934</v>
      </c>
      <c r="B7060" t="s">
        <v>10935</v>
      </c>
      <c r="C7060" t="s">
        <v>22</v>
      </c>
      <c r="D7060" t="s">
        <v>38</v>
      </c>
      <c r="E7060" s="1">
        <v>46068.704861111109</v>
      </c>
      <c r="F7060" s="1">
        <v>46069.829861111109</v>
      </c>
      <c r="G7060" t="s">
        <v>273</v>
      </c>
      <c r="H7060" t="s">
        <v>15</v>
      </c>
      <c r="I7060" t="s">
        <v>16</v>
      </c>
      <c r="J7060">
        <v>4</v>
      </c>
      <c r="K7060" t="str">
        <f>IF(tickets_dataset[[#This Row],[status]] = "Closed", "Yes","No")</f>
        <v>Yes</v>
      </c>
      <c r="L7060" s="2">
        <f t="shared" si="440"/>
        <v>27</v>
      </c>
      <c r="M7060" t="str">
        <f t="shared" si="441"/>
        <v>No</v>
      </c>
      <c r="N7060" t="str">
        <f t="shared" si="442"/>
        <v>Feb</v>
      </c>
      <c r="O7060" s="2">
        <f t="shared" si="443"/>
        <v>1.125</v>
      </c>
      <c r="P7060" t="str">
        <f>VLOOKUP(G7060,Agents!A:E,4,FALSE)</f>
        <v>Team3</v>
      </c>
      <c r="Q7060" t="str">
        <f>VLOOKUP(G7060,Agents!A:E,5,FALSE)</f>
        <v>Senior</v>
      </c>
      <c r="R7060" t="str">
        <f>VLOOKUP(G7060,Agents!A:E,2,FALSE)</f>
        <v>Evening</v>
      </c>
    </row>
    <row r="7061" spans="1:18" x14ac:dyDescent="0.35">
      <c r="A7061" t="s">
        <v>10936</v>
      </c>
      <c r="B7061" t="s">
        <v>10937</v>
      </c>
      <c r="C7061" t="s">
        <v>50</v>
      </c>
      <c r="D7061" t="s">
        <v>26</v>
      </c>
      <c r="E7061" s="1">
        <v>46041.356944444444</v>
      </c>
      <c r="F7061" s="1">
        <v>46042.356944444444</v>
      </c>
      <c r="G7061" t="s">
        <v>110</v>
      </c>
      <c r="H7061" t="s">
        <v>15</v>
      </c>
      <c r="I7061" t="s">
        <v>16</v>
      </c>
      <c r="J7061">
        <v>4</v>
      </c>
      <c r="K7061" t="str">
        <f>IF(tickets_dataset[[#This Row],[status]] = "Closed", "Yes","No")</f>
        <v>Yes</v>
      </c>
      <c r="L7061" s="2">
        <f t="shared" si="440"/>
        <v>24</v>
      </c>
      <c r="M7061" t="str">
        <f t="shared" si="441"/>
        <v>No</v>
      </c>
      <c r="N7061" t="str">
        <f t="shared" si="442"/>
        <v>Jan</v>
      </c>
      <c r="O7061" s="2">
        <f t="shared" si="443"/>
        <v>1</v>
      </c>
      <c r="P7061" t="str">
        <f>VLOOKUP(G7061,Agents!A:E,4,FALSE)</f>
        <v>Team4</v>
      </c>
      <c r="Q7061" t="str">
        <f>VLOOKUP(G7061,Agents!A:E,5,FALSE)</f>
        <v>Junior</v>
      </c>
      <c r="R7061" t="str">
        <f>VLOOKUP(G7061,Agents!A:E,2,FALSE)</f>
        <v>Morning</v>
      </c>
    </row>
    <row r="7062" spans="1:18" x14ac:dyDescent="0.35">
      <c r="A7062" t="s">
        <v>10938</v>
      </c>
      <c r="B7062" t="s">
        <v>10939</v>
      </c>
      <c r="C7062" t="s">
        <v>50</v>
      </c>
      <c r="D7062" t="s">
        <v>26</v>
      </c>
      <c r="E7062" s="1">
        <v>46078.84652777778</v>
      </c>
      <c r="F7062" s="1">
        <v>46079.804861111108</v>
      </c>
      <c r="G7062" t="s">
        <v>45</v>
      </c>
      <c r="H7062" t="s">
        <v>15</v>
      </c>
      <c r="I7062" t="s">
        <v>68</v>
      </c>
      <c r="J7062">
        <v>2</v>
      </c>
      <c r="K7062" t="str">
        <f>IF(tickets_dataset[[#This Row],[status]] = "Closed", "Yes","No")</f>
        <v>Yes</v>
      </c>
      <c r="L7062" s="2">
        <f t="shared" si="440"/>
        <v>22.999999999883585</v>
      </c>
      <c r="M7062" t="str">
        <f t="shared" si="441"/>
        <v>No</v>
      </c>
      <c r="N7062" t="str">
        <f t="shared" si="442"/>
        <v>Feb</v>
      </c>
      <c r="O7062" s="2">
        <f t="shared" si="443"/>
        <v>0.95833333332848269</v>
      </c>
      <c r="P7062" t="str">
        <f>VLOOKUP(G7062,Agents!A:E,4,FALSE)</f>
        <v>Team5</v>
      </c>
      <c r="Q7062" t="str">
        <f>VLOOKUP(G7062,Agents!A:E,5,FALSE)</f>
        <v>Senior</v>
      </c>
      <c r="R7062" t="str">
        <f>VLOOKUP(G7062,Agents!A:E,2,FALSE)</f>
        <v>Morning</v>
      </c>
    </row>
    <row r="7063" spans="1:18" x14ac:dyDescent="0.35">
      <c r="A7063" t="s">
        <v>10940</v>
      </c>
      <c r="B7063" t="s">
        <v>10590</v>
      </c>
      <c r="C7063" t="s">
        <v>34</v>
      </c>
      <c r="D7063" t="s">
        <v>13</v>
      </c>
      <c r="E7063" s="1">
        <v>46033.561805555553</v>
      </c>
      <c r="F7063" s="1">
        <v>46034.436805555553</v>
      </c>
      <c r="G7063" t="s">
        <v>422</v>
      </c>
      <c r="H7063" t="s">
        <v>15</v>
      </c>
      <c r="I7063" t="s">
        <v>16</v>
      </c>
      <c r="J7063">
        <v>3</v>
      </c>
      <c r="K7063" t="str">
        <f>IF(tickets_dataset[[#This Row],[status]] = "Closed", "Yes","No")</f>
        <v>Yes</v>
      </c>
      <c r="L7063" s="2">
        <f t="shared" si="440"/>
        <v>21</v>
      </c>
      <c r="M7063" t="str">
        <f t="shared" si="441"/>
        <v>No</v>
      </c>
      <c r="N7063" t="str">
        <f t="shared" si="442"/>
        <v>Jan</v>
      </c>
      <c r="O7063" s="2">
        <f t="shared" si="443"/>
        <v>0.875</v>
      </c>
      <c r="P7063" t="str">
        <f>VLOOKUP(G7063,Agents!A:E,4,FALSE)</f>
        <v>Team5</v>
      </c>
      <c r="Q7063" t="str">
        <f>VLOOKUP(G7063,Agents!A:E,5,FALSE)</f>
        <v>Mid</v>
      </c>
      <c r="R7063" t="str">
        <f>VLOOKUP(G7063,Agents!A:E,2,FALSE)</f>
        <v>Evening</v>
      </c>
    </row>
    <row r="7064" spans="1:18" x14ac:dyDescent="0.35">
      <c r="A7064" t="s">
        <v>10941</v>
      </c>
      <c r="B7064" t="s">
        <v>4251</v>
      </c>
      <c r="C7064" t="s">
        <v>12</v>
      </c>
      <c r="D7064" t="s">
        <v>26</v>
      </c>
      <c r="E7064" s="1">
        <v>46110.660416666666</v>
      </c>
      <c r="F7064" s="1">
        <v>46112.70208333333</v>
      </c>
      <c r="G7064" t="s">
        <v>128</v>
      </c>
      <c r="H7064" t="s">
        <v>15</v>
      </c>
      <c r="I7064" t="s">
        <v>68</v>
      </c>
      <c r="J7064">
        <v>3</v>
      </c>
      <c r="K7064" t="str">
        <f>IF(tickets_dataset[[#This Row],[status]] = "Closed", "Yes","No")</f>
        <v>Yes</v>
      </c>
      <c r="L7064" s="2">
        <f t="shared" si="440"/>
        <v>48.999999999941792</v>
      </c>
      <c r="M7064" t="str">
        <f t="shared" si="441"/>
        <v>Yes</v>
      </c>
      <c r="N7064" t="str">
        <f t="shared" si="442"/>
        <v>Mar</v>
      </c>
      <c r="O7064" s="2">
        <f t="shared" si="443"/>
        <v>2.0416666666642413</v>
      </c>
      <c r="P7064" t="str">
        <f>VLOOKUP(G7064,Agents!A:E,4,FALSE)</f>
        <v>Team4</v>
      </c>
      <c r="Q7064" t="str">
        <f>VLOOKUP(G7064,Agents!A:E,5,FALSE)</f>
        <v>Mid</v>
      </c>
      <c r="R7064" t="str">
        <f>VLOOKUP(G7064,Agents!A:E,2,FALSE)</f>
        <v>Night</v>
      </c>
    </row>
    <row r="7065" spans="1:18" x14ac:dyDescent="0.35">
      <c r="A7065" t="s">
        <v>10942</v>
      </c>
      <c r="B7065" t="s">
        <v>1488</v>
      </c>
      <c r="C7065" t="s">
        <v>76</v>
      </c>
      <c r="D7065" t="s">
        <v>13</v>
      </c>
      <c r="E7065" s="1">
        <v>46066.112500000003</v>
      </c>
      <c r="F7065" s="1">
        <v>46066.487500000003</v>
      </c>
      <c r="G7065" t="s">
        <v>140</v>
      </c>
      <c r="H7065" t="s">
        <v>15</v>
      </c>
      <c r="I7065" t="s">
        <v>68</v>
      </c>
      <c r="J7065">
        <v>4</v>
      </c>
      <c r="K7065" t="str">
        <f>IF(tickets_dataset[[#This Row],[status]] = "Closed", "Yes","No")</f>
        <v>Yes</v>
      </c>
      <c r="L7065" s="2">
        <f t="shared" si="440"/>
        <v>9</v>
      </c>
      <c r="M7065" t="str">
        <f t="shared" si="441"/>
        <v>No</v>
      </c>
      <c r="N7065" t="str">
        <f t="shared" si="442"/>
        <v>Feb</v>
      </c>
      <c r="O7065" s="2">
        <f t="shared" si="443"/>
        <v>0.375</v>
      </c>
      <c r="P7065" t="str">
        <f>VLOOKUP(G7065,Agents!A:E,4,FALSE)</f>
        <v>Team1</v>
      </c>
      <c r="Q7065" t="str">
        <f>VLOOKUP(G7065,Agents!A:E,5,FALSE)</f>
        <v>Junior</v>
      </c>
      <c r="R7065" t="str">
        <f>VLOOKUP(G7065,Agents!A:E,2,FALSE)</f>
        <v>Morning</v>
      </c>
    </row>
    <row r="7066" spans="1:18" x14ac:dyDescent="0.35">
      <c r="A7066" t="s">
        <v>10943</v>
      </c>
      <c r="B7066" t="s">
        <v>10944</v>
      </c>
      <c r="C7066" t="s">
        <v>34</v>
      </c>
      <c r="D7066" t="s">
        <v>26</v>
      </c>
      <c r="E7066" s="1">
        <v>46045.556944444441</v>
      </c>
      <c r="F7066" s="1">
        <v>46048.348611111112</v>
      </c>
      <c r="G7066" t="s">
        <v>170</v>
      </c>
      <c r="H7066" t="s">
        <v>15</v>
      </c>
      <c r="I7066" t="s">
        <v>16</v>
      </c>
      <c r="J7066">
        <v>4</v>
      </c>
      <c r="K7066" t="str">
        <f>IF(tickets_dataset[[#This Row],[status]] = "Closed", "Yes","No")</f>
        <v>Yes</v>
      </c>
      <c r="L7066" s="2">
        <f t="shared" si="440"/>
        <v>67.000000000116415</v>
      </c>
      <c r="M7066" t="str">
        <f t="shared" si="441"/>
        <v>Yes</v>
      </c>
      <c r="N7066" t="str">
        <f t="shared" si="442"/>
        <v>Jan</v>
      </c>
      <c r="O7066" s="2">
        <f t="shared" si="443"/>
        <v>2.7916666666715173</v>
      </c>
      <c r="P7066" t="str">
        <f>VLOOKUP(G7066,Agents!A:E,4,FALSE)</f>
        <v>Team5</v>
      </c>
      <c r="Q7066" t="str">
        <f>VLOOKUP(G7066,Agents!A:E,5,FALSE)</f>
        <v>Junior</v>
      </c>
      <c r="R7066" t="str">
        <f>VLOOKUP(G7066,Agents!A:E,2,FALSE)</f>
        <v>Night</v>
      </c>
    </row>
    <row r="7067" spans="1:18" x14ac:dyDescent="0.35">
      <c r="A7067" t="s">
        <v>10945</v>
      </c>
      <c r="B7067" t="s">
        <v>10946</v>
      </c>
      <c r="C7067" t="s">
        <v>12</v>
      </c>
      <c r="D7067" t="s">
        <v>26</v>
      </c>
      <c r="E7067" s="1">
        <v>46047.07708333333</v>
      </c>
      <c r="F7067" s="1">
        <v>46048.785416666666</v>
      </c>
      <c r="G7067" t="s">
        <v>100</v>
      </c>
      <c r="H7067" t="s">
        <v>15</v>
      </c>
      <c r="I7067" t="s">
        <v>16</v>
      </c>
      <c r="J7067">
        <v>4</v>
      </c>
      <c r="K7067" t="str">
        <f>IF(tickets_dataset[[#This Row],[status]] = "Closed", "Yes","No")</f>
        <v>Yes</v>
      </c>
      <c r="L7067" s="2">
        <f t="shared" si="440"/>
        <v>41.000000000058208</v>
      </c>
      <c r="M7067" t="str">
        <f t="shared" si="441"/>
        <v>No</v>
      </c>
      <c r="N7067" t="str">
        <f t="shared" si="442"/>
        <v>Jan</v>
      </c>
      <c r="O7067" s="2">
        <f t="shared" si="443"/>
        <v>1.7083333333357587</v>
      </c>
      <c r="P7067" t="str">
        <f>VLOOKUP(G7067,Agents!A:E,4,FALSE)</f>
        <v>Team4</v>
      </c>
      <c r="Q7067" t="str">
        <f>VLOOKUP(G7067,Agents!A:E,5,FALSE)</f>
        <v>Junior</v>
      </c>
      <c r="R7067" t="str">
        <f>VLOOKUP(G7067,Agents!A:E,2,FALSE)</f>
        <v>Evening</v>
      </c>
    </row>
    <row r="7068" spans="1:18" x14ac:dyDescent="0.35">
      <c r="A7068" t="s">
        <v>10947</v>
      </c>
      <c r="B7068" t="s">
        <v>10788</v>
      </c>
      <c r="C7068" t="s">
        <v>12</v>
      </c>
      <c r="D7068" t="s">
        <v>13</v>
      </c>
      <c r="E7068" s="1">
        <v>46088.05972222222</v>
      </c>
      <c r="F7068" s="1">
        <v>46089.768055555556</v>
      </c>
      <c r="G7068" t="s">
        <v>39</v>
      </c>
      <c r="H7068" t="s">
        <v>15</v>
      </c>
      <c r="I7068" t="s">
        <v>16</v>
      </c>
      <c r="J7068">
        <v>5</v>
      </c>
      <c r="K7068" t="str">
        <f>IF(tickets_dataset[[#This Row],[status]] = "Closed", "Yes","No")</f>
        <v>Yes</v>
      </c>
      <c r="L7068" s="2">
        <f t="shared" si="440"/>
        <v>41.000000000058208</v>
      </c>
      <c r="M7068" t="str">
        <f t="shared" si="441"/>
        <v>No</v>
      </c>
      <c r="N7068" t="str">
        <f t="shared" si="442"/>
        <v>Mar</v>
      </c>
      <c r="O7068" s="2">
        <f t="shared" si="443"/>
        <v>1.7083333333357587</v>
      </c>
      <c r="P7068" t="str">
        <f>VLOOKUP(G7068,Agents!A:E,4,FALSE)</f>
        <v>Team3</v>
      </c>
      <c r="Q7068" t="str">
        <f>VLOOKUP(G7068,Agents!A:E,5,FALSE)</f>
        <v>Mid</v>
      </c>
      <c r="R7068" t="str">
        <f>VLOOKUP(G7068,Agents!A:E,2,FALSE)</f>
        <v>Night</v>
      </c>
    </row>
    <row r="7069" spans="1:18" x14ac:dyDescent="0.35">
      <c r="A7069" t="s">
        <v>10948</v>
      </c>
      <c r="B7069" t="s">
        <v>912</v>
      </c>
      <c r="C7069" t="s">
        <v>50</v>
      </c>
      <c r="D7069" t="s">
        <v>13</v>
      </c>
      <c r="E7069" s="1">
        <v>46089.281944444447</v>
      </c>
      <c r="F7069" s="1">
        <v>46089.490277777775</v>
      </c>
      <c r="G7069" t="s">
        <v>131</v>
      </c>
      <c r="H7069" t="s">
        <v>15</v>
      </c>
      <c r="I7069" t="s">
        <v>16</v>
      </c>
      <c r="J7069">
        <v>3</v>
      </c>
      <c r="K7069" t="str">
        <f>IF(tickets_dataset[[#This Row],[status]] = "Closed", "Yes","No")</f>
        <v>Yes</v>
      </c>
      <c r="L7069" s="2">
        <f t="shared" si="440"/>
        <v>4.9999999998835847</v>
      </c>
      <c r="M7069" t="str">
        <f t="shared" si="441"/>
        <v>No</v>
      </c>
      <c r="N7069" t="str">
        <f t="shared" si="442"/>
        <v>Mar</v>
      </c>
      <c r="O7069" s="2">
        <f t="shared" si="443"/>
        <v>0.20833333332848269</v>
      </c>
      <c r="P7069" t="str">
        <f>VLOOKUP(G7069,Agents!A:E,4,FALSE)</f>
        <v>Team4</v>
      </c>
      <c r="Q7069" t="str">
        <f>VLOOKUP(G7069,Agents!A:E,5,FALSE)</f>
        <v>Junior</v>
      </c>
      <c r="R7069" t="str">
        <f>VLOOKUP(G7069,Agents!A:E,2,FALSE)</f>
        <v>Night</v>
      </c>
    </row>
    <row r="7070" spans="1:18" x14ac:dyDescent="0.35">
      <c r="A7070" t="s">
        <v>10949</v>
      </c>
      <c r="B7070" t="s">
        <v>8523</v>
      </c>
      <c r="C7070" t="s">
        <v>50</v>
      </c>
      <c r="D7070" t="s">
        <v>26</v>
      </c>
      <c r="E7070" s="1">
        <v>46087.331250000003</v>
      </c>
      <c r="F7070" s="1">
        <v>46090.039583333331</v>
      </c>
      <c r="G7070" t="s">
        <v>59</v>
      </c>
      <c r="H7070" t="s">
        <v>15</v>
      </c>
      <c r="I7070" t="s">
        <v>16</v>
      </c>
      <c r="J7070">
        <v>4</v>
      </c>
      <c r="K7070" t="str">
        <f>IF(tickets_dataset[[#This Row],[status]] = "Closed", "Yes","No")</f>
        <v>Yes</v>
      </c>
      <c r="L7070" s="2">
        <f t="shared" si="440"/>
        <v>64.999999999883585</v>
      </c>
      <c r="M7070" t="str">
        <f t="shared" si="441"/>
        <v>Yes</v>
      </c>
      <c r="N7070" t="str">
        <f t="shared" si="442"/>
        <v>Mar</v>
      </c>
      <c r="O7070" s="2">
        <f t="shared" si="443"/>
        <v>2.7083333333284827</v>
      </c>
      <c r="P7070" t="str">
        <f>VLOOKUP(G7070,Agents!A:E,4,FALSE)</f>
        <v>Team3</v>
      </c>
      <c r="Q7070" t="str">
        <f>VLOOKUP(G7070,Agents!A:E,5,FALSE)</f>
        <v>Senior</v>
      </c>
      <c r="R7070" t="str">
        <f>VLOOKUP(G7070,Agents!A:E,2,FALSE)</f>
        <v>Night</v>
      </c>
    </row>
    <row r="7071" spans="1:18" x14ac:dyDescent="0.35">
      <c r="A7071" t="s">
        <v>10950</v>
      </c>
      <c r="B7071" t="s">
        <v>7548</v>
      </c>
      <c r="C7071" t="s">
        <v>76</v>
      </c>
      <c r="D7071" t="s">
        <v>26</v>
      </c>
      <c r="E7071" s="1">
        <v>46075.456944444442</v>
      </c>
      <c r="F7071" s="1">
        <v>46076.915277777778</v>
      </c>
      <c r="G7071" t="s">
        <v>199</v>
      </c>
      <c r="H7071" t="s">
        <v>15</v>
      </c>
      <c r="I7071" t="s">
        <v>16</v>
      </c>
      <c r="J7071">
        <v>4</v>
      </c>
      <c r="K7071" t="str">
        <f>IF(tickets_dataset[[#This Row],[status]] = "Closed", "Yes","No")</f>
        <v>Yes</v>
      </c>
      <c r="L7071" s="2">
        <f t="shared" si="440"/>
        <v>35.000000000058208</v>
      </c>
      <c r="M7071" t="str">
        <f t="shared" si="441"/>
        <v>No</v>
      </c>
      <c r="N7071" t="str">
        <f t="shared" si="442"/>
        <v>Feb</v>
      </c>
      <c r="O7071" s="2">
        <f t="shared" si="443"/>
        <v>1.4583333333357587</v>
      </c>
      <c r="P7071" t="str">
        <f>VLOOKUP(G7071,Agents!A:E,4,FALSE)</f>
        <v>Team1</v>
      </c>
      <c r="Q7071" t="str">
        <f>VLOOKUP(G7071,Agents!A:E,5,FALSE)</f>
        <v>Junior</v>
      </c>
      <c r="R7071" t="str">
        <f>VLOOKUP(G7071,Agents!A:E,2,FALSE)</f>
        <v>Morning</v>
      </c>
    </row>
    <row r="7072" spans="1:18" x14ac:dyDescent="0.35">
      <c r="A7072" t="s">
        <v>10951</v>
      </c>
      <c r="B7072" t="s">
        <v>9519</v>
      </c>
      <c r="C7072" t="s">
        <v>34</v>
      </c>
      <c r="D7072" t="s">
        <v>13</v>
      </c>
      <c r="E7072" s="1">
        <v>46077.216666666667</v>
      </c>
      <c r="F7072" s="1">
        <v>46078.508333333331</v>
      </c>
      <c r="G7072" t="s">
        <v>103</v>
      </c>
      <c r="H7072" t="s">
        <v>15</v>
      </c>
      <c r="I7072" t="s">
        <v>16</v>
      </c>
      <c r="J7072">
        <v>3</v>
      </c>
      <c r="K7072" t="str">
        <f>IF(tickets_dataset[[#This Row],[status]] = "Closed", "Yes","No")</f>
        <v>Yes</v>
      </c>
      <c r="L7072" s="2">
        <f t="shared" si="440"/>
        <v>30.999999999941792</v>
      </c>
      <c r="M7072" t="str">
        <f t="shared" si="441"/>
        <v>No</v>
      </c>
      <c r="N7072" t="str">
        <f t="shared" si="442"/>
        <v>Feb</v>
      </c>
      <c r="O7072" s="2">
        <f t="shared" si="443"/>
        <v>1.2916666666642413</v>
      </c>
      <c r="P7072" t="str">
        <f>VLOOKUP(G7072,Agents!A:E,4,FALSE)</f>
        <v>Team4</v>
      </c>
      <c r="Q7072" t="str">
        <f>VLOOKUP(G7072,Agents!A:E,5,FALSE)</f>
        <v>Senior</v>
      </c>
      <c r="R7072" t="str">
        <f>VLOOKUP(G7072,Agents!A:E,2,FALSE)</f>
        <v>Night</v>
      </c>
    </row>
    <row r="7073" spans="1:18" x14ac:dyDescent="0.35">
      <c r="A7073" t="s">
        <v>10952</v>
      </c>
      <c r="B7073" t="s">
        <v>1904</v>
      </c>
      <c r="C7073" t="s">
        <v>34</v>
      </c>
      <c r="D7073" t="s">
        <v>26</v>
      </c>
      <c r="E7073" s="1">
        <v>46077.977083333331</v>
      </c>
      <c r="F7073" s="1">
        <v>46078.810416666667</v>
      </c>
      <c r="G7073" t="s">
        <v>103</v>
      </c>
      <c r="H7073" t="s">
        <v>15</v>
      </c>
      <c r="I7073" t="s">
        <v>16</v>
      </c>
      <c r="J7073">
        <v>5</v>
      </c>
      <c r="K7073" t="str">
        <f>IF(tickets_dataset[[#This Row],[status]] = "Closed", "Yes","No")</f>
        <v>Yes</v>
      </c>
      <c r="L7073" s="2">
        <f t="shared" si="440"/>
        <v>20.000000000058208</v>
      </c>
      <c r="M7073" t="str">
        <f t="shared" si="441"/>
        <v>No</v>
      </c>
      <c r="N7073" t="str">
        <f t="shared" si="442"/>
        <v>Feb</v>
      </c>
      <c r="O7073" s="2">
        <f t="shared" si="443"/>
        <v>0.83333333333575865</v>
      </c>
      <c r="P7073" t="str">
        <f>VLOOKUP(G7073,Agents!A:E,4,FALSE)</f>
        <v>Team4</v>
      </c>
      <c r="Q7073" t="str">
        <f>VLOOKUP(G7073,Agents!A:E,5,FALSE)</f>
        <v>Senior</v>
      </c>
      <c r="R7073" t="str">
        <f>VLOOKUP(G7073,Agents!A:E,2,FALSE)</f>
        <v>Night</v>
      </c>
    </row>
    <row r="7074" spans="1:18" x14ac:dyDescent="0.35">
      <c r="A7074" t="s">
        <v>10953</v>
      </c>
      <c r="B7074" t="s">
        <v>1691</v>
      </c>
      <c r="C7074" t="s">
        <v>12</v>
      </c>
      <c r="D7074" t="s">
        <v>13</v>
      </c>
      <c r="E7074" s="1">
        <v>46091.510416666664</v>
      </c>
      <c r="F7074" s="1">
        <v>46093.302083333336</v>
      </c>
      <c r="G7074" t="s">
        <v>140</v>
      </c>
      <c r="H7074" t="s">
        <v>15</v>
      </c>
      <c r="I7074" t="s">
        <v>16</v>
      </c>
      <c r="J7074">
        <v>5</v>
      </c>
      <c r="K7074" t="str">
        <f>IF(tickets_dataset[[#This Row],[status]] = "Closed", "Yes","No")</f>
        <v>Yes</v>
      </c>
      <c r="L7074" s="2">
        <f t="shared" si="440"/>
        <v>43.000000000116415</v>
      </c>
      <c r="M7074" t="str">
        <f t="shared" si="441"/>
        <v>No</v>
      </c>
      <c r="N7074" t="str">
        <f t="shared" si="442"/>
        <v>Mar</v>
      </c>
      <c r="O7074" s="2">
        <f t="shared" si="443"/>
        <v>1.7916666666715173</v>
      </c>
      <c r="P7074" t="str">
        <f>VLOOKUP(G7074,Agents!A:E,4,FALSE)</f>
        <v>Team1</v>
      </c>
      <c r="Q7074" t="str">
        <f>VLOOKUP(G7074,Agents!A:E,5,FALSE)</f>
        <v>Junior</v>
      </c>
      <c r="R7074" t="str">
        <f>VLOOKUP(G7074,Agents!A:E,2,FALSE)</f>
        <v>Morning</v>
      </c>
    </row>
    <row r="7075" spans="1:18" x14ac:dyDescent="0.35">
      <c r="A7075" t="s">
        <v>10954</v>
      </c>
      <c r="B7075" t="s">
        <v>10955</v>
      </c>
      <c r="C7075" t="s">
        <v>22</v>
      </c>
      <c r="D7075" t="s">
        <v>38</v>
      </c>
      <c r="E7075" s="1">
        <v>46041.950694444444</v>
      </c>
      <c r="F7075" s="1">
        <v>46043.950694444444</v>
      </c>
      <c r="G7075" t="s">
        <v>128</v>
      </c>
      <c r="H7075" t="s">
        <v>15</v>
      </c>
      <c r="I7075" t="s">
        <v>16</v>
      </c>
      <c r="J7075">
        <v>5</v>
      </c>
      <c r="K7075" t="str">
        <f>IF(tickets_dataset[[#This Row],[status]] = "Closed", "Yes","No")</f>
        <v>Yes</v>
      </c>
      <c r="L7075" s="2">
        <f t="shared" si="440"/>
        <v>48</v>
      </c>
      <c r="M7075" t="str">
        <f t="shared" si="441"/>
        <v>No</v>
      </c>
      <c r="N7075" t="str">
        <f t="shared" si="442"/>
        <v>Jan</v>
      </c>
      <c r="O7075" s="2">
        <f t="shared" si="443"/>
        <v>2</v>
      </c>
      <c r="P7075" t="str">
        <f>VLOOKUP(G7075,Agents!A:E,4,FALSE)</f>
        <v>Team4</v>
      </c>
      <c r="Q7075" t="str">
        <f>VLOOKUP(G7075,Agents!A:E,5,FALSE)</f>
        <v>Mid</v>
      </c>
      <c r="R7075" t="str">
        <f>VLOOKUP(G7075,Agents!A:E,2,FALSE)</f>
        <v>Night</v>
      </c>
    </row>
    <row r="7076" spans="1:18" x14ac:dyDescent="0.35">
      <c r="A7076" t="s">
        <v>10956</v>
      </c>
      <c r="B7076" t="s">
        <v>10957</v>
      </c>
      <c r="C7076" t="s">
        <v>50</v>
      </c>
      <c r="D7076" t="s">
        <v>26</v>
      </c>
      <c r="E7076" s="1">
        <v>46033.107638888891</v>
      </c>
      <c r="F7076" s="1">
        <v>46034.065972222219</v>
      </c>
      <c r="G7076" t="s">
        <v>170</v>
      </c>
      <c r="H7076" t="s">
        <v>15</v>
      </c>
      <c r="I7076" t="s">
        <v>16</v>
      </c>
      <c r="J7076">
        <v>4</v>
      </c>
      <c r="K7076" t="str">
        <f>IF(tickets_dataset[[#This Row],[status]] = "Closed", "Yes","No")</f>
        <v>Yes</v>
      </c>
      <c r="L7076" s="2">
        <f t="shared" si="440"/>
        <v>22.999999999883585</v>
      </c>
      <c r="M7076" t="str">
        <f t="shared" si="441"/>
        <v>No</v>
      </c>
      <c r="N7076" t="str">
        <f t="shared" si="442"/>
        <v>Jan</v>
      </c>
      <c r="O7076" s="2">
        <f t="shared" si="443"/>
        <v>0.95833333332848269</v>
      </c>
      <c r="P7076" t="str">
        <f>VLOOKUP(G7076,Agents!A:E,4,FALSE)</f>
        <v>Team5</v>
      </c>
      <c r="Q7076" t="str">
        <f>VLOOKUP(G7076,Agents!A:E,5,FALSE)</f>
        <v>Junior</v>
      </c>
      <c r="R7076" t="str">
        <f>VLOOKUP(G7076,Agents!A:E,2,FALSE)</f>
        <v>Night</v>
      </c>
    </row>
    <row r="7077" spans="1:18" x14ac:dyDescent="0.35">
      <c r="A7077" t="s">
        <v>10958</v>
      </c>
      <c r="B7077" t="s">
        <v>3337</v>
      </c>
      <c r="C7077" t="s">
        <v>12</v>
      </c>
      <c r="D7077" t="s">
        <v>26</v>
      </c>
      <c r="E7077" s="1">
        <v>46043.753472222219</v>
      </c>
      <c r="F7077" s="1">
        <v>46044.711805555555</v>
      </c>
      <c r="G7077" t="s">
        <v>35</v>
      </c>
      <c r="H7077" t="s">
        <v>15</v>
      </c>
      <c r="I7077" t="s">
        <v>16</v>
      </c>
      <c r="J7077">
        <v>5</v>
      </c>
      <c r="K7077" t="str">
        <f>IF(tickets_dataset[[#This Row],[status]] = "Closed", "Yes","No")</f>
        <v>Yes</v>
      </c>
      <c r="L7077" s="2">
        <f t="shared" si="440"/>
        <v>23.000000000058208</v>
      </c>
      <c r="M7077" t="str">
        <f t="shared" si="441"/>
        <v>No</v>
      </c>
      <c r="N7077" t="str">
        <f t="shared" si="442"/>
        <v>Jan</v>
      </c>
      <c r="O7077" s="2">
        <f t="shared" si="443"/>
        <v>0.95833333333575865</v>
      </c>
      <c r="P7077" t="str">
        <f>VLOOKUP(G7077,Agents!A:E,4,FALSE)</f>
        <v>Team1</v>
      </c>
      <c r="Q7077" t="str">
        <f>VLOOKUP(G7077,Agents!A:E,5,FALSE)</f>
        <v>Senior</v>
      </c>
      <c r="R7077" t="str">
        <f>VLOOKUP(G7077,Agents!A:E,2,FALSE)</f>
        <v>Evening</v>
      </c>
    </row>
    <row r="7078" spans="1:18" x14ac:dyDescent="0.35">
      <c r="A7078" t="s">
        <v>10959</v>
      </c>
      <c r="B7078" t="s">
        <v>10393</v>
      </c>
      <c r="C7078" t="s">
        <v>22</v>
      </c>
      <c r="D7078" t="s">
        <v>26</v>
      </c>
      <c r="E7078" s="1">
        <v>46040.793055555558</v>
      </c>
      <c r="F7078" s="1">
        <v>46041.668055555558</v>
      </c>
      <c r="G7078" t="s">
        <v>137</v>
      </c>
      <c r="H7078" t="s">
        <v>15</v>
      </c>
      <c r="I7078" t="s">
        <v>16</v>
      </c>
      <c r="J7078">
        <v>3</v>
      </c>
      <c r="K7078" t="str">
        <f>IF(tickets_dataset[[#This Row],[status]] = "Closed", "Yes","No")</f>
        <v>Yes</v>
      </c>
      <c r="L7078" s="2">
        <f t="shared" si="440"/>
        <v>21</v>
      </c>
      <c r="M7078" t="str">
        <f t="shared" si="441"/>
        <v>No</v>
      </c>
      <c r="N7078" t="str">
        <f t="shared" si="442"/>
        <v>Jan</v>
      </c>
      <c r="O7078" s="2">
        <f t="shared" si="443"/>
        <v>0.875</v>
      </c>
      <c r="P7078" t="str">
        <f>VLOOKUP(G7078,Agents!A:E,4,FALSE)</f>
        <v>Team5</v>
      </c>
      <c r="Q7078" t="str">
        <f>VLOOKUP(G7078,Agents!A:E,5,FALSE)</f>
        <v>Senior</v>
      </c>
      <c r="R7078" t="str">
        <f>VLOOKUP(G7078,Agents!A:E,2,FALSE)</f>
        <v>Night</v>
      </c>
    </row>
    <row r="7079" spans="1:18" x14ac:dyDescent="0.35">
      <c r="A7079" t="s">
        <v>10960</v>
      </c>
      <c r="B7079" t="s">
        <v>3414</v>
      </c>
      <c r="C7079" t="s">
        <v>34</v>
      </c>
      <c r="D7079" t="s">
        <v>13</v>
      </c>
      <c r="E7079" s="1">
        <v>46060.966666666667</v>
      </c>
      <c r="F7079" s="1">
        <v>46061.3</v>
      </c>
      <c r="G7079" t="s">
        <v>53</v>
      </c>
      <c r="H7079" t="s">
        <v>15</v>
      </c>
      <c r="I7079" t="s">
        <v>68</v>
      </c>
      <c r="J7079">
        <v>4</v>
      </c>
      <c r="K7079" t="str">
        <f>IF(tickets_dataset[[#This Row],[status]] = "Closed", "Yes","No")</f>
        <v>Yes</v>
      </c>
      <c r="L7079" s="2">
        <f t="shared" si="440"/>
        <v>8.0000000000582077</v>
      </c>
      <c r="M7079" t="str">
        <f t="shared" si="441"/>
        <v>No</v>
      </c>
      <c r="N7079" t="str">
        <f t="shared" si="442"/>
        <v>Feb</v>
      </c>
      <c r="O7079" s="2">
        <f t="shared" si="443"/>
        <v>0.33333333333575865</v>
      </c>
      <c r="P7079" t="str">
        <f>VLOOKUP(G7079,Agents!A:E,4,FALSE)</f>
        <v>Team1</v>
      </c>
      <c r="Q7079" t="str">
        <f>VLOOKUP(G7079,Agents!A:E,5,FALSE)</f>
        <v>Junior</v>
      </c>
      <c r="R7079" t="str">
        <f>VLOOKUP(G7079,Agents!A:E,2,FALSE)</f>
        <v>Night</v>
      </c>
    </row>
    <row r="7080" spans="1:18" x14ac:dyDescent="0.35">
      <c r="A7080" t="s">
        <v>10961</v>
      </c>
      <c r="B7080" t="s">
        <v>8706</v>
      </c>
      <c r="C7080" t="s">
        <v>22</v>
      </c>
      <c r="D7080" t="s">
        <v>13</v>
      </c>
      <c r="E7080" s="1">
        <v>46027.539583333331</v>
      </c>
      <c r="F7080" s="1">
        <v>46028.497916666667</v>
      </c>
      <c r="G7080" t="s">
        <v>42</v>
      </c>
      <c r="H7080" t="s">
        <v>15</v>
      </c>
      <c r="I7080" t="s">
        <v>68</v>
      </c>
      <c r="J7080">
        <v>3</v>
      </c>
      <c r="K7080" t="str">
        <f>IF(tickets_dataset[[#This Row],[status]] = "Closed", "Yes","No")</f>
        <v>Yes</v>
      </c>
      <c r="L7080" s="2">
        <f t="shared" si="440"/>
        <v>23.000000000058208</v>
      </c>
      <c r="M7080" t="str">
        <f t="shared" si="441"/>
        <v>No</v>
      </c>
      <c r="N7080" t="str">
        <f t="shared" si="442"/>
        <v>Jan</v>
      </c>
      <c r="O7080" s="2">
        <f t="shared" si="443"/>
        <v>0.95833333333575865</v>
      </c>
      <c r="P7080" t="str">
        <f>VLOOKUP(G7080,Agents!A:E,4,FALSE)</f>
        <v>Team2</v>
      </c>
      <c r="Q7080" t="str">
        <f>VLOOKUP(G7080,Agents!A:E,5,FALSE)</f>
        <v>Junior</v>
      </c>
      <c r="R7080" t="str">
        <f>VLOOKUP(G7080,Agents!A:E,2,FALSE)</f>
        <v>Night</v>
      </c>
    </row>
    <row r="7081" spans="1:18" x14ac:dyDescent="0.35">
      <c r="A7081" t="s">
        <v>10962</v>
      </c>
      <c r="B7081" t="s">
        <v>10963</v>
      </c>
      <c r="C7081" t="s">
        <v>34</v>
      </c>
      <c r="D7081" t="s">
        <v>38</v>
      </c>
      <c r="E7081" s="1">
        <v>46035.598611111112</v>
      </c>
      <c r="F7081" s="1">
        <v>46038.306944444441</v>
      </c>
      <c r="G7081" t="s">
        <v>221</v>
      </c>
      <c r="H7081" t="s">
        <v>15</v>
      </c>
      <c r="I7081" t="s">
        <v>16</v>
      </c>
      <c r="J7081">
        <v>5</v>
      </c>
      <c r="K7081" t="str">
        <f>IF(tickets_dataset[[#This Row],[status]] = "Closed", "Yes","No")</f>
        <v>Yes</v>
      </c>
      <c r="L7081" s="2">
        <f t="shared" si="440"/>
        <v>64.999999999883585</v>
      </c>
      <c r="M7081" t="str">
        <f t="shared" si="441"/>
        <v>Yes</v>
      </c>
      <c r="N7081" t="str">
        <f t="shared" si="442"/>
        <v>Jan</v>
      </c>
      <c r="O7081" s="2">
        <f t="shared" si="443"/>
        <v>2.7083333333284827</v>
      </c>
      <c r="P7081" t="str">
        <f>VLOOKUP(G7081,Agents!A:E,4,FALSE)</f>
        <v>Team4</v>
      </c>
      <c r="Q7081" t="str">
        <f>VLOOKUP(G7081,Agents!A:E,5,FALSE)</f>
        <v>Senior</v>
      </c>
      <c r="R7081" t="str">
        <f>VLOOKUP(G7081,Agents!A:E,2,FALSE)</f>
        <v>Morning</v>
      </c>
    </row>
    <row r="7082" spans="1:18" x14ac:dyDescent="0.35">
      <c r="A7082" t="s">
        <v>10964</v>
      </c>
      <c r="B7082" t="s">
        <v>10965</v>
      </c>
      <c r="C7082" t="s">
        <v>12</v>
      </c>
      <c r="D7082" t="s">
        <v>38</v>
      </c>
      <c r="E7082" s="1">
        <v>46062.525000000001</v>
      </c>
      <c r="F7082" s="1">
        <v>46063.48333333333</v>
      </c>
      <c r="G7082" t="s">
        <v>73</v>
      </c>
      <c r="H7082" t="s">
        <v>132</v>
      </c>
      <c r="I7082" t="s">
        <v>16</v>
      </c>
      <c r="J7082">
        <v>4</v>
      </c>
      <c r="K7082" t="str">
        <f>IF(tickets_dataset[[#This Row],[status]] = "Closed", "Yes","No")</f>
        <v>No</v>
      </c>
      <c r="L7082" s="2">
        <f t="shared" si="440"/>
        <v>22.999999999883585</v>
      </c>
      <c r="M7082" t="str">
        <f t="shared" si="441"/>
        <v>No</v>
      </c>
      <c r="N7082" t="str">
        <f t="shared" si="442"/>
        <v>Feb</v>
      </c>
      <c r="O7082" s="2">
        <f t="shared" si="443"/>
        <v>0.95833333332848269</v>
      </c>
      <c r="P7082" t="str">
        <f>VLOOKUP(G7082,Agents!A:E,4,FALSE)</f>
        <v>Team4</v>
      </c>
      <c r="Q7082" t="str">
        <f>VLOOKUP(G7082,Agents!A:E,5,FALSE)</f>
        <v>Senior</v>
      </c>
      <c r="R7082" t="str">
        <f>VLOOKUP(G7082,Agents!A:E,2,FALSE)</f>
        <v>Night</v>
      </c>
    </row>
    <row r="7083" spans="1:18" x14ac:dyDescent="0.35">
      <c r="A7083" t="s">
        <v>10966</v>
      </c>
      <c r="B7083" t="s">
        <v>2225</v>
      </c>
      <c r="C7083" t="s">
        <v>34</v>
      </c>
      <c r="D7083" t="s">
        <v>13</v>
      </c>
      <c r="E7083" s="1">
        <v>46038.980555555558</v>
      </c>
      <c r="F7083" s="1">
        <v>46039.563888888886</v>
      </c>
      <c r="G7083" t="s">
        <v>14</v>
      </c>
      <c r="H7083" t="s">
        <v>15</v>
      </c>
      <c r="I7083" t="s">
        <v>16</v>
      </c>
      <c r="J7083">
        <v>4</v>
      </c>
      <c r="K7083" t="str">
        <f>IF(tickets_dataset[[#This Row],[status]] = "Closed", "Yes","No")</f>
        <v>Yes</v>
      </c>
      <c r="L7083" s="2">
        <f t="shared" si="440"/>
        <v>13.999999999883585</v>
      </c>
      <c r="M7083" t="str">
        <f t="shared" si="441"/>
        <v>No</v>
      </c>
      <c r="N7083" t="str">
        <f t="shared" si="442"/>
        <v>Jan</v>
      </c>
      <c r="O7083" s="2">
        <f t="shared" si="443"/>
        <v>0.58333333332848269</v>
      </c>
      <c r="P7083" t="str">
        <f>VLOOKUP(G7083,Agents!A:E,4,FALSE)</f>
        <v>Team1</v>
      </c>
      <c r="Q7083" t="str">
        <f>VLOOKUP(G7083,Agents!A:E,5,FALSE)</f>
        <v>Senior</v>
      </c>
      <c r="R7083" t="str">
        <f>VLOOKUP(G7083,Agents!A:E,2,FALSE)</f>
        <v>Morning</v>
      </c>
    </row>
    <row r="7084" spans="1:18" x14ac:dyDescent="0.35">
      <c r="A7084" t="s">
        <v>10967</v>
      </c>
      <c r="B7084" t="s">
        <v>10968</v>
      </c>
      <c r="C7084" t="s">
        <v>22</v>
      </c>
      <c r="D7084" t="s">
        <v>26</v>
      </c>
      <c r="E7084" s="1">
        <v>46063.055555555555</v>
      </c>
      <c r="F7084" s="1">
        <v>46064.805555555555</v>
      </c>
      <c r="G7084" t="s">
        <v>190</v>
      </c>
      <c r="H7084" t="s">
        <v>132</v>
      </c>
      <c r="I7084" t="s">
        <v>16</v>
      </c>
      <c r="J7084">
        <v>5</v>
      </c>
      <c r="K7084" t="str">
        <f>IF(tickets_dataset[[#This Row],[status]] = "Closed", "Yes","No")</f>
        <v>No</v>
      </c>
      <c r="L7084" s="2">
        <f t="shared" si="440"/>
        <v>42</v>
      </c>
      <c r="M7084" t="str">
        <f t="shared" si="441"/>
        <v>No</v>
      </c>
      <c r="N7084" t="str">
        <f t="shared" si="442"/>
        <v>Feb</v>
      </c>
      <c r="O7084" s="2">
        <f t="shared" si="443"/>
        <v>1.75</v>
      </c>
      <c r="P7084" t="str">
        <f>VLOOKUP(G7084,Agents!A:E,4,FALSE)</f>
        <v>Team1</v>
      </c>
      <c r="Q7084" t="str">
        <f>VLOOKUP(G7084,Agents!A:E,5,FALSE)</f>
        <v>Senior</v>
      </c>
      <c r="R7084" t="str">
        <f>VLOOKUP(G7084,Agents!A:E,2,FALSE)</f>
        <v>Night</v>
      </c>
    </row>
    <row r="7085" spans="1:18" x14ac:dyDescent="0.35">
      <c r="A7085" t="s">
        <v>10969</v>
      </c>
      <c r="B7085" t="s">
        <v>10970</v>
      </c>
      <c r="C7085" t="s">
        <v>50</v>
      </c>
      <c r="D7085" t="s">
        <v>26</v>
      </c>
      <c r="E7085" s="1">
        <v>46038.1875</v>
      </c>
      <c r="F7085" s="1">
        <v>46040.1875</v>
      </c>
      <c r="G7085" t="s">
        <v>137</v>
      </c>
      <c r="H7085" t="s">
        <v>15</v>
      </c>
      <c r="I7085" t="s">
        <v>16</v>
      </c>
      <c r="J7085">
        <v>4</v>
      </c>
      <c r="K7085" t="str">
        <f>IF(tickets_dataset[[#This Row],[status]] = "Closed", "Yes","No")</f>
        <v>Yes</v>
      </c>
      <c r="L7085" s="2">
        <f t="shared" si="440"/>
        <v>48</v>
      </c>
      <c r="M7085" t="str">
        <f t="shared" si="441"/>
        <v>No</v>
      </c>
      <c r="N7085" t="str">
        <f t="shared" si="442"/>
        <v>Jan</v>
      </c>
      <c r="O7085" s="2">
        <f t="shared" si="443"/>
        <v>2</v>
      </c>
      <c r="P7085" t="str">
        <f>VLOOKUP(G7085,Agents!A:E,4,FALSE)</f>
        <v>Team5</v>
      </c>
      <c r="Q7085" t="str">
        <f>VLOOKUP(G7085,Agents!A:E,5,FALSE)</f>
        <v>Senior</v>
      </c>
      <c r="R7085" t="str">
        <f>VLOOKUP(G7085,Agents!A:E,2,FALSE)</f>
        <v>Night</v>
      </c>
    </row>
    <row r="7086" spans="1:18" x14ac:dyDescent="0.35">
      <c r="A7086" t="s">
        <v>10971</v>
      </c>
      <c r="B7086" t="s">
        <v>10972</v>
      </c>
      <c r="C7086" t="s">
        <v>34</v>
      </c>
      <c r="D7086" t="s">
        <v>13</v>
      </c>
      <c r="E7086" s="1">
        <v>46041.802083333336</v>
      </c>
      <c r="F7086" s="1">
        <v>46042.885416666664</v>
      </c>
      <c r="G7086" t="s">
        <v>357</v>
      </c>
      <c r="H7086" t="s">
        <v>15</v>
      </c>
      <c r="I7086" t="s">
        <v>16</v>
      </c>
      <c r="J7086">
        <v>4</v>
      </c>
      <c r="K7086" t="str">
        <f>IF(tickets_dataset[[#This Row],[status]] = "Closed", "Yes","No")</f>
        <v>Yes</v>
      </c>
      <c r="L7086" s="2">
        <f t="shared" si="440"/>
        <v>25.999999999883585</v>
      </c>
      <c r="M7086" t="str">
        <f t="shared" si="441"/>
        <v>No</v>
      </c>
      <c r="N7086" t="str">
        <f t="shared" si="442"/>
        <v>Jan</v>
      </c>
      <c r="O7086" s="2">
        <f t="shared" si="443"/>
        <v>1.0833333333284827</v>
      </c>
      <c r="P7086" t="str">
        <f>VLOOKUP(G7086,Agents!A:E,4,FALSE)</f>
        <v>Team1</v>
      </c>
      <c r="Q7086" t="str">
        <f>VLOOKUP(G7086,Agents!A:E,5,FALSE)</f>
        <v>Mid</v>
      </c>
      <c r="R7086" t="str">
        <f>VLOOKUP(G7086,Agents!A:E,2,FALSE)</f>
        <v>Morning</v>
      </c>
    </row>
    <row r="7087" spans="1:18" x14ac:dyDescent="0.35">
      <c r="A7087" t="s">
        <v>10973</v>
      </c>
      <c r="B7087" t="s">
        <v>1070</v>
      </c>
      <c r="C7087" t="s">
        <v>50</v>
      </c>
      <c r="D7087" t="s">
        <v>13</v>
      </c>
      <c r="E7087" s="1">
        <v>46090.380555555559</v>
      </c>
      <c r="F7087" s="1">
        <v>46091.130555555559</v>
      </c>
      <c r="G7087" t="s">
        <v>31</v>
      </c>
      <c r="H7087" t="s">
        <v>15</v>
      </c>
      <c r="I7087" t="s">
        <v>16</v>
      </c>
      <c r="J7087">
        <v>4</v>
      </c>
      <c r="K7087" t="str">
        <f>IF(tickets_dataset[[#This Row],[status]] = "Closed", "Yes","No")</f>
        <v>Yes</v>
      </c>
      <c r="L7087" s="2">
        <f t="shared" si="440"/>
        <v>18</v>
      </c>
      <c r="M7087" t="str">
        <f t="shared" si="441"/>
        <v>No</v>
      </c>
      <c r="N7087" t="str">
        <f t="shared" si="442"/>
        <v>Mar</v>
      </c>
      <c r="O7087" s="2">
        <f t="shared" si="443"/>
        <v>0.75</v>
      </c>
      <c r="P7087" t="str">
        <f>VLOOKUP(G7087,Agents!A:E,4,FALSE)</f>
        <v>Team5</v>
      </c>
      <c r="Q7087" t="str">
        <f>VLOOKUP(G7087,Agents!A:E,5,FALSE)</f>
        <v>Senior</v>
      </c>
      <c r="R7087" t="str">
        <f>VLOOKUP(G7087,Agents!A:E,2,FALSE)</f>
        <v>Evening</v>
      </c>
    </row>
    <row r="7088" spans="1:18" x14ac:dyDescent="0.35">
      <c r="A7088" t="s">
        <v>10974</v>
      </c>
      <c r="B7088" t="s">
        <v>10975</v>
      </c>
      <c r="C7088" t="s">
        <v>12</v>
      </c>
      <c r="D7088" t="s">
        <v>38</v>
      </c>
      <c r="E7088" s="1">
        <v>46096.300694444442</v>
      </c>
      <c r="F7088" s="1">
        <v>46100.050694444442</v>
      </c>
      <c r="G7088" t="s">
        <v>59</v>
      </c>
      <c r="H7088" t="s">
        <v>15</v>
      </c>
      <c r="I7088" t="s">
        <v>16</v>
      </c>
      <c r="J7088">
        <v>5</v>
      </c>
      <c r="K7088" t="str">
        <f>IF(tickets_dataset[[#This Row],[status]] = "Closed", "Yes","No")</f>
        <v>Yes</v>
      </c>
      <c r="L7088" s="2">
        <f t="shared" si="440"/>
        <v>90</v>
      </c>
      <c r="M7088" t="str">
        <f t="shared" si="441"/>
        <v>Yes</v>
      </c>
      <c r="N7088" t="str">
        <f t="shared" si="442"/>
        <v>Mar</v>
      </c>
      <c r="O7088" s="2">
        <f t="shared" si="443"/>
        <v>3.75</v>
      </c>
      <c r="P7088" t="str">
        <f>VLOOKUP(G7088,Agents!A:E,4,FALSE)</f>
        <v>Team3</v>
      </c>
      <c r="Q7088" t="str">
        <f>VLOOKUP(G7088,Agents!A:E,5,FALSE)</f>
        <v>Senior</v>
      </c>
      <c r="R7088" t="str">
        <f>VLOOKUP(G7088,Agents!A:E,2,FALSE)</f>
        <v>Night</v>
      </c>
    </row>
    <row r="7089" spans="1:18" x14ac:dyDescent="0.35">
      <c r="A7089" t="s">
        <v>10976</v>
      </c>
      <c r="B7089" t="s">
        <v>7892</v>
      </c>
      <c r="C7089" t="s">
        <v>22</v>
      </c>
      <c r="D7089" t="s">
        <v>38</v>
      </c>
      <c r="E7089" s="1">
        <v>46053.468055555553</v>
      </c>
      <c r="F7089" s="1">
        <v>46057.301388888889</v>
      </c>
      <c r="G7089" t="s">
        <v>56</v>
      </c>
      <c r="H7089" t="s">
        <v>15</v>
      </c>
      <c r="I7089" t="s">
        <v>16</v>
      </c>
      <c r="J7089">
        <v>3</v>
      </c>
      <c r="K7089" t="str">
        <f>IF(tickets_dataset[[#This Row],[status]] = "Closed", "Yes","No")</f>
        <v>Yes</v>
      </c>
      <c r="L7089" s="2">
        <f t="shared" si="440"/>
        <v>92.000000000058208</v>
      </c>
      <c r="M7089" t="str">
        <f t="shared" si="441"/>
        <v>Yes</v>
      </c>
      <c r="N7089" t="str">
        <f t="shared" si="442"/>
        <v>Jan</v>
      </c>
      <c r="O7089" s="2">
        <f t="shared" si="443"/>
        <v>3.8333333333357587</v>
      </c>
      <c r="P7089" t="str">
        <f>VLOOKUP(G7089,Agents!A:E,4,FALSE)</f>
        <v>Team1</v>
      </c>
      <c r="Q7089" t="str">
        <f>VLOOKUP(G7089,Agents!A:E,5,FALSE)</f>
        <v>Senior</v>
      </c>
      <c r="R7089" t="str">
        <f>VLOOKUP(G7089,Agents!A:E,2,FALSE)</f>
        <v>Night</v>
      </c>
    </row>
    <row r="7090" spans="1:18" x14ac:dyDescent="0.35">
      <c r="A7090" t="s">
        <v>10977</v>
      </c>
      <c r="B7090" t="s">
        <v>8347</v>
      </c>
      <c r="C7090" t="s">
        <v>12</v>
      </c>
      <c r="D7090" t="s">
        <v>13</v>
      </c>
      <c r="E7090" s="1">
        <v>46109.686805555553</v>
      </c>
      <c r="F7090" s="1">
        <v>46111.478472222225</v>
      </c>
      <c r="G7090" t="s">
        <v>234</v>
      </c>
      <c r="H7090" t="s">
        <v>15</v>
      </c>
      <c r="I7090" t="s">
        <v>68</v>
      </c>
      <c r="J7090">
        <v>3</v>
      </c>
      <c r="K7090" t="str">
        <f>IF(tickets_dataset[[#This Row],[status]] = "Closed", "Yes","No")</f>
        <v>Yes</v>
      </c>
      <c r="L7090" s="2">
        <f t="shared" si="440"/>
        <v>43.000000000116415</v>
      </c>
      <c r="M7090" t="str">
        <f t="shared" si="441"/>
        <v>No</v>
      </c>
      <c r="N7090" t="str">
        <f t="shared" si="442"/>
        <v>Mar</v>
      </c>
      <c r="O7090" s="2">
        <f t="shared" si="443"/>
        <v>1.7916666666715173</v>
      </c>
      <c r="P7090" t="str">
        <f>VLOOKUP(G7090,Agents!A:E,4,FALSE)</f>
        <v>Team5</v>
      </c>
      <c r="Q7090" t="str">
        <f>VLOOKUP(G7090,Agents!A:E,5,FALSE)</f>
        <v>Senior</v>
      </c>
      <c r="R7090" t="str">
        <f>VLOOKUP(G7090,Agents!A:E,2,FALSE)</f>
        <v>Night</v>
      </c>
    </row>
    <row r="7091" spans="1:18" x14ac:dyDescent="0.35">
      <c r="A7091" t="s">
        <v>10978</v>
      </c>
      <c r="B7091" t="s">
        <v>10979</v>
      </c>
      <c r="C7091" t="s">
        <v>34</v>
      </c>
      <c r="D7091" t="s">
        <v>38</v>
      </c>
      <c r="E7091" s="1">
        <v>46102.076388888891</v>
      </c>
      <c r="F7091" s="1">
        <v>46103.868055555555</v>
      </c>
      <c r="G7091" t="s">
        <v>110</v>
      </c>
      <c r="H7091" t="s">
        <v>15</v>
      </c>
      <c r="I7091" t="s">
        <v>16</v>
      </c>
      <c r="J7091">
        <v>5</v>
      </c>
      <c r="K7091" t="str">
        <f>IF(tickets_dataset[[#This Row],[status]] = "Closed", "Yes","No")</f>
        <v>Yes</v>
      </c>
      <c r="L7091" s="2">
        <f t="shared" si="440"/>
        <v>42.999999999941792</v>
      </c>
      <c r="M7091" t="str">
        <f t="shared" si="441"/>
        <v>No</v>
      </c>
      <c r="N7091" t="str">
        <f t="shared" si="442"/>
        <v>Mar</v>
      </c>
      <c r="O7091" s="2">
        <f t="shared" si="443"/>
        <v>1.7916666666642413</v>
      </c>
      <c r="P7091" t="str">
        <f>VLOOKUP(G7091,Agents!A:E,4,FALSE)</f>
        <v>Team4</v>
      </c>
      <c r="Q7091" t="str">
        <f>VLOOKUP(G7091,Agents!A:E,5,FALSE)</f>
        <v>Junior</v>
      </c>
      <c r="R7091" t="str">
        <f>VLOOKUP(G7091,Agents!A:E,2,FALSE)</f>
        <v>Morning</v>
      </c>
    </row>
    <row r="7092" spans="1:18" x14ac:dyDescent="0.35">
      <c r="A7092" t="s">
        <v>10980</v>
      </c>
      <c r="B7092" t="s">
        <v>10981</v>
      </c>
      <c r="C7092" t="s">
        <v>12</v>
      </c>
      <c r="D7092" t="s">
        <v>13</v>
      </c>
      <c r="E7092" s="1">
        <v>46104.093055555553</v>
      </c>
      <c r="F7092" s="1">
        <v>46104.884722222225</v>
      </c>
      <c r="G7092" t="s">
        <v>19</v>
      </c>
      <c r="H7092" t="s">
        <v>15</v>
      </c>
      <c r="I7092" t="s">
        <v>16</v>
      </c>
      <c r="J7092">
        <v>4</v>
      </c>
      <c r="K7092" t="str">
        <f>IF(tickets_dataset[[#This Row],[status]] = "Closed", "Yes","No")</f>
        <v>Yes</v>
      </c>
      <c r="L7092" s="2">
        <f t="shared" si="440"/>
        <v>19.000000000116415</v>
      </c>
      <c r="M7092" t="str">
        <f t="shared" si="441"/>
        <v>No</v>
      </c>
      <c r="N7092" t="str">
        <f t="shared" si="442"/>
        <v>Mar</v>
      </c>
      <c r="O7092" s="2">
        <f t="shared" si="443"/>
        <v>0.79166666667151731</v>
      </c>
      <c r="P7092" t="str">
        <f>VLOOKUP(G7092,Agents!A:E,4,FALSE)</f>
        <v>Team4</v>
      </c>
      <c r="Q7092" t="str">
        <f>VLOOKUP(G7092,Agents!A:E,5,FALSE)</f>
        <v>Senior</v>
      </c>
      <c r="R7092" t="str">
        <f>VLOOKUP(G7092,Agents!A:E,2,FALSE)</f>
        <v>Evening</v>
      </c>
    </row>
    <row r="7093" spans="1:18" x14ac:dyDescent="0.35">
      <c r="A7093" t="s">
        <v>10982</v>
      </c>
      <c r="B7093" t="s">
        <v>591</v>
      </c>
      <c r="C7093" t="s">
        <v>22</v>
      </c>
      <c r="D7093" t="s">
        <v>26</v>
      </c>
      <c r="E7093" s="1">
        <v>46047.979861111111</v>
      </c>
      <c r="F7093" s="1">
        <v>46048.396527777775</v>
      </c>
      <c r="G7093" t="s">
        <v>216</v>
      </c>
      <c r="H7093" t="s">
        <v>15</v>
      </c>
      <c r="I7093" t="s">
        <v>16</v>
      </c>
      <c r="J7093">
        <v>5</v>
      </c>
      <c r="K7093" t="str">
        <f>IF(tickets_dataset[[#This Row],[status]] = "Closed", "Yes","No")</f>
        <v>Yes</v>
      </c>
      <c r="L7093" s="2">
        <f t="shared" si="440"/>
        <v>9.9999999999417923</v>
      </c>
      <c r="M7093" t="str">
        <f t="shared" si="441"/>
        <v>No</v>
      </c>
      <c r="N7093" t="str">
        <f t="shared" si="442"/>
        <v>Jan</v>
      </c>
      <c r="O7093" s="2">
        <f t="shared" si="443"/>
        <v>0.41666666666424135</v>
      </c>
      <c r="P7093" t="str">
        <f>VLOOKUP(G7093,Agents!A:E,4,FALSE)</f>
        <v>Team5</v>
      </c>
      <c r="Q7093" t="str">
        <f>VLOOKUP(G7093,Agents!A:E,5,FALSE)</f>
        <v>Junior</v>
      </c>
      <c r="R7093" t="str">
        <f>VLOOKUP(G7093,Agents!A:E,2,FALSE)</f>
        <v>Evening</v>
      </c>
    </row>
    <row r="7094" spans="1:18" x14ac:dyDescent="0.35">
      <c r="A7094" t="s">
        <v>10983</v>
      </c>
      <c r="B7094" t="s">
        <v>611</v>
      </c>
      <c r="C7094" t="s">
        <v>34</v>
      </c>
      <c r="D7094" t="s">
        <v>38</v>
      </c>
      <c r="E7094" s="1">
        <v>46083.789583333331</v>
      </c>
      <c r="F7094" s="1">
        <v>46084.039583333331</v>
      </c>
      <c r="G7094" t="s">
        <v>80</v>
      </c>
      <c r="H7094" t="s">
        <v>15</v>
      </c>
      <c r="I7094" t="s">
        <v>16</v>
      </c>
      <c r="J7094">
        <v>4</v>
      </c>
      <c r="K7094" t="str">
        <f>IF(tickets_dataset[[#This Row],[status]] = "Closed", "Yes","No")</f>
        <v>Yes</v>
      </c>
      <c r="L7094" s="2">
        <f t="shared" si="440"/>
        <v>6</v>
      </c>
      <c r="M7094" t="str">
        <f t="shared" si="441"/>
        <v>No</v>
      </c>
      <c r="N7094" t="str">
        <f t="shared" si="442"/>
        <v>Mar</v>
      </c>
      <c r="O7094" s="2">
        <f t="shared" si="443"/>
        <v>0.25</v>
      </c>
      <c r="P7094" t="str">
        <f>VLOOKUP(G7094,Agents!A:E,4,FALSE)</f>
        <v>Team3</v>
      </c>
      <c r="Q7094" t="str">
        <f>VLOOKUP(G7094,Agents!A:E,5,FALSE)</f>
        <v>Junior</v>
      </c>
      <c r="R7094" t="str">
        <f>VLOOKUP(G7094,Agents!A:E,2,FALSE)</f>
        <v>Evening</v>
      </c>
    </row>
    <row r="7095" spans="1:18" x14ac:dyDescent="0.35">
      <c r="A7095" t="s">
        <v>10984</v>
      </c>
      <c r="B7095" t="s">
        <v>2127</v>
      </c>
      <c r="C7095" t="s">
        <v>22</v>
      </c>
      <c r="D7095" t="s">
        <v>38</v>
      </c>
      <c r="E7095" s="1">
        <v>46023.420138888891</v>
      </c>
      <c r="F7095" s="1">
        <v>46024.711805555555</v>
      </c>
      <c r="G7095" t="s">
        <v>59</v>
      </c>
      <c r="H7095" t="s">
        <v>15</v>
      </c>
      <c r="I7095" t="s">
        <v>16</v>
      </c>
      <c r="J7095">
        <v>2</v>
      </c>
      <c r="K7095" t="str">
        <f>IF(tickets_dataset[[#This Row],[status]] = "Closed", "Yes","No")</f>
        <v>Yes</v>
      </c>
      <c r="L7095" s="2">
        <f t="shared" si="440"/>
        <v>30.999999999941792</v>
      </c>
      <c r="M7095" t="str">
        <f t="shared" si="441"/>
        <v>No</v>
      </c>
      <c r="N7095" t="str">
        <f t="shared" si="442"/>
        <v>Jan</v>
      </c>
      <c r="O7095" s="2">
        <f t="shared" si="443"/>
        <v>1.2916666666642413</v>
      </c>
      <c r="P7095" t="str">
        <f>VLOOKUP(G7095,Agents!A:E,4,FALSE)</f>
        <v>Team3</v>
      </c>
      <c r="Q7095" t="str">
        <f>VLOOKUP(G7095,Agents!A:E,5,FALSE)</f>
        <v>Senior</v>
      </c>
      <c r="R7095" t="str">
        <f>VLOOKUP(G7095,Agents!A:E,2,FALSE)</f>
        <v>Night</v>
      </c>
    </row>
    <row r="7096" spans="1:18" x14ac:dyDescent="0.35">
      <c r="A7096" t="s">
        <v>10985</v>
      </c>
      <c r="B7096" t="s">
        <v>4249</v>
      </c>
      <c r="C7096" t="s">
        <v>76</v>
      </c>
      <c r="D7096" t="s">
        <v>13</v>
      </c>
      <c r="E7096" s="1">
        <v>46045.48541666667</v>
      </c>
      <c r="F7096" s="1">
        <v>46045.902083333334</v>
      </c>
      <c r="G7096" t="s">
        <v>422</v>
      </c>
      <c r="H7096" t="s">
        <v>15</v>
      </c>
      <c r="I7096" t="s">
        <v>16</v>
      </c>
      <c r="J7096">
        <v>5</v>
      </c>
      <c r="K7096" t="str">
        <f>IF(tickets_dataset[[#This Row],[status]] = "Closed", "Yes","No")</f>
        <v>Yes</v>
      </c>
      <c r="L7096" s="2">
        <f t="shared" si="440"/>
        <v>9.9999999999417923</v>
      </c>
      <c r="M7096" t="str">
        <f t="shared" si="441"/>
        <v>No</v>
      </c>
      <c r="N7096" t="str">
        <f t="shared" si="442"/>
        <v>Jan</v>
      </c>
      <c r="O7096" s="2">
        <f t="shared" si="443"/>
        <v>0.41666666666424135</v>
      </c>
      <c r="P7096" t="str">
        <f>VLOOKUP(G7096,Agents!A:E,4,FALSE)</f>
        <v>Team5</v>
      </c>
      <c r="Q7096" t="str">
        <f>VLOOKUP(G7096,Agents!A:E,5,FALSE)</f>
        <v>Mid</v>
      </c>
      <c r="R7096" t="str">
        <f>VLOOKUP(G7096,Agents!A:E,2,FALSE)</f>
        <v>Evening</v>
      </c>
    </row>
    <row r="7097" spans="1:18" x14ac:dyDescent="0.35">
      <c r="A7097" t="s">
        <v>10986</v>
      </c>
      <c r="B7097" t="s">
        <v>10759</v>
      </c>
      <c r="C7097" t="s">
        <v>22</v>
      </c>
      <c r="D7097" t="s">
        <v>26</v>
      </c>
      <c r="E7097" s="1">
        <v>46107.627083333333</v>
      </c>
      <c r="F7097" s="1">
        <v>46110.002083333333</v>
      </c>
      <c r="G7097" t="s">
        <v>110</v>
      </c>
      <c r="H7097" t="s">
        <v>15</v>
      </c>
      <c r="I7097" t="s">
        <v>16</v>
      </c>
      <c r="J7097">
        <v>3</v>
      </c>
      <c r="K7097" t="str">
        <f>IF(tickets_dataset[[#This Row],[status]] = "Closed", "Yes","No")</f>
        <v>Yes</v>
      </c>
      <c r="L7097" s="2">
        <f t="shared" si="440"/>
        <v>57</v>
      </c>
      <c r="M7097" t="str">
        <f t="shared" si="441"/>
        <v>Yes</v>
      </c>
      <c r="N7097" t="str">
        <f t="shared" si="442"/>
        <v>Mar</v>
      </c>
      <c r="O7097" s="2">
        <f t="shared" si="443"/>
        <v>2.375</v>
      </c>
      <c r="P7097" t="str">
        <f>VLOOKUP(G7097,Agents!A:E,4,FALSE)</f>
        <v>Team4</v>
      </c>
      <c r="Q7097" t="str">
        <f>VLOOKUP(G7097,Agents!A:E,5,FALSE)</f>
        <v>Junior</v>
      </c>
      <c r="R7097" t="str">
        <f>VLOOKUP(G7097,Agents!A:E,2,FALSE)</f>
        <v>Morning</v>
      </c>
    </row>
    <row r="7098" spans="1:18" x14ac:dyDescent="0.35">
      <c r="A7098" t="s">
        <v>10987</v>
      </c>
      <c r="B7098" t="s">
        <v>4163</v>
      </c>
      <c r="C7098" t="s">
        <v>22</v>
      </c>
      <c r="D7098" t="s">
        <v>13</v>
      </c>
      <c r="E7098" s="1">
        <v>46044.844444444447</v>
      </c>
      <c r="F7098" s="1">
        <v>46046.636111111111</v>
      </c>
      <c r="G7098" t="s">
        <v>128</v>
      </c>
      <c r="H7098" t="s">
        <v>15</v>
      </c>
      <c r="I7098" t="s">
        <v>16</v>
      </c>
      <c r="J7098">
        <v>5</v>
      </c>
      <c r="K7098" t="str">
        <f>IF(tickets_dataset[[#This Row],[status]] = "Closed", "Yes","No")</f>
        <v>Yes</v>
      </c>
      <c r="L7098" s="2">
        <f t="shared" si="440"/>
        <v>42.999999999941792</v>
      </c>
      <c r="M7098" t="str">
        <f t="shared" si="441"/>
        <v>No</v>
      </c>
      <c r="N7098" t="str">
        <f t="shared" si="442"/>
        <v>Jan</v>
      </c>
      <c r="O7098" s="2">
        <f t="shared" si="443"/>
        <v>1.7916666666642413</v>
      </c>
      <c r="P7098" t="str">
        <f>VLOOKUP(G7098,Agents!A:E,4,FALSE)</f>
        <v>Team4</v>
      </c>
      <c r="Q7098" t="str">
        <f>VLOOKUP(G7098,Agents!A:E,5,FALSE)</f>
        <v>Mid</v>
      </c>
      <c r="R7098" t="str">
        <f>VLOOKUP(G7098,Agents!A:E,2,FALSE)</f>
        <v>Night</v>
      </c>
    </row>
    <row r="7099" spans="1:18" x14ac:dyDescent="0.35">
      <c r="A7099" t="s">
        <v>10988</v>
      </c>
      <c r="B7099" t="s">
        <v>185</v>
      </c>
      <c r="C7099" t="s">
        <v>76</v>
      </c>
      <c r="D7099" t="s">
        <v>38</v>
      </c>
      <c r="E7099" s="1">
        <v>46024.852083333331</v>
      </c>
      <c r="F7099" s="1">
        <v>46027.893750000003</v>
      </c>
      <c r="G7099" t="s">
        <v>128</v>
      </c>
      <c r="H7099" t="s">
        <v>15</v>
      </c>
      <c r="I7099" t="s">
        <v>16</v>
      </c>
      <c r="J7099">
        <v>3</v>
      </c>
      <c r="K7099" t="str">
        <f>IF(tickets_dataset[[#This Row],[status]] = "Closed", "Yes","No")</f>
        <v>Yes</v>
      </c>
      <c r="L7099" s="2">
        <f t="shared" si="440"/>
        <v>73.000000000116415</v>
      </c>
      <c r="M7099" t="str">
        <f t="shared" si="441"/>
        <v>Yes</v>
      </c>
      <c r="N7099" t="str">
        <f t="shared" si="442"/>
        <v>Jan</v>
      </c>
      <c r="O7099" s="2">
        <f t="shared" si="443"/>
        <v>3.0416666666715173</v>
      </c>
      <c r="P7099" t="str">
        <f>VLOOKUP(G7099,Agents!A:E,4,FALSE)</f>
        <v>Team4</v>
      </c>
      <c r="Q7099" t="str">
        <f>VLOOKUP(G7099,Agents!A:E,5,FALSE)</f>
        <v>Mid</v>
      </c>
      <c r="R7099" t="str">
        <f>VLOOKUP(G7099,Agents!A:E,2,FALSE)</f>
        <v>Night</v>
      </c>
    </row>
    <row r="7100" spans="1:18" x14ac:dyDescent="0.35">
      <c r="A7100" t="s">
        <v>10989</v>
      </c>
      <c r="B7100" t="s">
        <v>4929</v>
      </c>
      <c r="C7100" t="s">
        <v>76</v>
      </c>
      <c r="D7100" t="s">
        <v>38</v>
      </c>
      <c r="E7100" s="1">
        <v>46110.880555555559</v>
      </c>
      <c r="F7100" s="1">
        <v>46112.130555555559</v>
      </c>
      <c r="G7100" t="s">
        <v>183</v>
      </c>
      <c r="H7100" t="s">
        <v>15</v>
      </c>
      <c r="I7100" t="s">
        <v>16</v>
      </c>
      <c r="J7100">
        <v>5</v>
      </c>
      <c r="K7100" t="str">
        <f>IF(tickets_dataset[[#This Row],[status]] = "Closed", "Yes","No")</f>
        <v>Yes</v>
      </c>
      <c r="L7100" s="2">
        <f t="shared" si="440"/>
        <v>30</v>
      </c>
      <c r="M7100" t="str">
        <f t="shared" si="441"/>
        <v>No</v>
      </c>
      <c r="N7100" t="str">
        <f t="shared" si="442"/>
        <v>Mar</v>
      </c>
      <c r="O7100" s="2">
        <f t="shared" si="443"/>
        <v>1.25</v>
      </c>
      <c r="P7100" t="str">
        <f>VLOOKUP(G7100,Agents!A:E,4,FALSE)</f>
        <v>Team3</v>
      </c>
      <c r="Q7100" t="str">
        <f>VLOOKUP(G7100,Agents!A:E,5,FALSE)</f>
        <v>Senior</v>
      </c>
      <c r="R7100" t="str">
        <f>VLOOKUP(G7100,Agents!A:E,2,FALSE)</f>
        <v>Night</v>
      </c>
    </row>
    <row r="7101" spans="1:18" x14ac:dyDescent="0.35">
      <c r="A7101" t="s">
        <v>10990</v>
      </c>
      <c r="B7101" t="s">
        <v>6527</v>
      </c>
      <c r="C7101" t="s">
        <v>50</v>
      </c>
      <c r="D7101" t="s">
        <v>13</v>
      </c>
      <c r="E7101" s="1">
        <v>46029.65</v>
      </c>
      <c r="F7101" s="1">
        <v>46031.10833333333</v>
      </c>
      <c r="G7101" t="s">
        <v>221</v>
      </c>
      <c r="H7101" t="s">
        <v>15</v>
      </c>
      <c r="I7101" t="s">
        <v>68</v>
      </c>
      <c r="J7101">
        <v>2</v>
      </c>
      <c r="K7101" t="str">
        <f>IF(tickets_dataset[[#This Row],[status]] = "Closed", "Yes","No")</f>
        <v>Yes</v>
      </c>
      <c r="L7101" s="2">
        <f t="shared" si="440"/>
        <v>34.999999999883585</v>
      </c>
      <c r="M7101" t="str">
        <f t="shared" si="441"/>
        <v>No</v>
      </c>
      <c r="N7101" t="str">
        <f t="shared" si="442"/>
        <v>Jan</v>
      </c>
      <c r="O7101" s="2">
        <f t="shared" si="443"/>
        <v>1.4583333333284827</v>
      </c>
      <c r="P7101" t="str">
        <f>VLOOKUP(G7101,Agents!A:E,4,FALSE)</f>
        <v>Team4</v>
      </c>
      <c r="Q7101" t="str">
        <f>VLOOKUP(G7101,Agents!A:E,5,FALSE)</f>
        <v>Senior</v>
      </c>
      <c r="R7101" t="str">
        <f>VLOOKUP(G7101,Agents!A:E,2,FALSE)</f>
        <v>Morning</v>
      </c>
    </row>
    <row r="7102" spans="1:18" x14ac:dyDescent="0.35">
      <c r="A7102" t="s">
        <v>10991</v>
      </c>
      <c r="B7102" t="s">
        <v>405</v>
      </c>
      <c r="C7102" t="s">
        <v>50</v>
      </c>
      <c r="D7102" t="s">
        <v>38</v>
      </c>
      <c r="E7102" s="1">
        <v>46038.790972222225</v>
      </c>
      <c r="F7102" s="1">
        <v>46041.665972222225</v>
      </c>
      <c r="G7102" t="s">
        <v>27</v>
      </c>
      <c r="H7102" t="s">
        <v>15</v>
      </c>
      <c r="I7102" t="s">
        <v>16</v>
      </c>
      <c r="J7102">
        <v>4</v>
      </c>
      <c r="K7102" t="str">
        <f>IF(tickets_dataset[[#This Row],[status]] = "Closed", "Yes","No")</f>
        <v>Yes</v>
      </c>
      <c r="L7102" s="2">
        <f t="shared" si="440"/>
        <v>69</v>
      </c>
      <c r="M7102" t="str">
        <f t="shared" si="441"/>
        <v>Yes</v>
      </c>
      <c r="N7102" t="str">
        <f t="shared" si="442"/>
        <v>Jan</v>
      </c>
      <c r="O7102" s="2">
        <f t="shared" si="443"/>
        <v>2.875</v>
      </c>
      <c r="P7102" t="str">
        <f>VLOOKUP(G7102,Agents!A:E,4,FALSE)</f>
        <v>Team5</v>
      </c>
      <c r="Q7102" t="str">
        <f>VLOOKUP(G7102,Agents!A:E,5,FALSE)</f>
        <v>Senior</v>
      </c>
      <c r="R7102" t="str">
        <f>VLOOKUP(G7102,Agents!A:E,2,FALSE)</f>
        <v>Morning</v>
      </c>
    </row>
    <row r="7103" spans="1:18" x14ac:dyDescent="0.35">
      <c r="A7103" t="s">
        <v>10992</v>
      </c>
      <c r="B7103" t="s">
        <v>2182</v>
      </c>
      <c r="C7103" t="s">
        <v>22</v>
      </c>
      <c r="D7103" t="s">
        <v>26</v>
      </c>
      <c r="E7103" s="1">
        <v>46028.242361111108</v>
      </c>
      <c r="F7103" s="1">
        <v>46029.992361111108</v>
      </c>
      <c r="G7103" t="s">
        <v>140</v>
      </c>
      <c r="H7103" t="s">
        <v>15</v>
      </c>
      <c r="I7103" t="s">
        <v>16</v>
      </c>
      <c r="J7103">
        <v>4</v>
      </c>
      <c r="K7103" t="str">
        <f>IF(tickets_dataset[[#This Row],[status]] = "Closed", "Yes","No")</f>
        <v>Yes</v>
      </c>
      <c r="L7103" s="2">
        <f t="shared" si="440"/>
        <v>42</v>
      </c>
      <c r="M7103" t="str">
        <f t="shared" si="441"/>
        <v>No</v>
      </c>
      <c r="N7103" t="str">
        <f t="shared" si="442"/>
        <v>Jan</v>
      </c>
      <c r="O7103" s="2">
        <f t="shared" si="443"/>
        <v>1.75</v>
      </c>
      <c r="P7103" t="str">
        <f>VLOOKUP(G7103,Agents!A:E,4,FALSE)</f>
        <v>Team1</v>
      </c>
      <c r="Q7103" t="str">
        <f>VLOOKUP(G7103,Agents!A:E,5,FALSE)</f>
        <v>Junior</v>
      </c>
      <c r="R7103" t="str">
        <f>VLOOKUP(G7103,Agents!A:E,2,FALSE)</f>
        <v>Morning</v>
      </c>
    </row>
    <row r="7104" spans="1:18" x14ac:dyDescent="0.35">
      <c r="A7104" t="s">
        <v>10993</v>
      </c>
      <c r="B7104" t="s">
        <v>6072</v>
      </c>
      <c r="C7104" t="s">
        <v>50</v>
      </c>
      <c r="D7104" t="s">
        <v>38</v>
      </c>
      <c r="E7104" s="1">
        <v>46059.817361111112</v>
      </c>
      <c r="F7104" s="1">
        <v>46061.984027777777</v>
      </c>
      <c r="G7104" t="s">
        <v>131</v>
      </c>
      <c r="H7104" t="s">
        <v>15</v>
      </c>
      <c r="I7104" t="s">
        <v>16</v>
      </c>
      <c r="J7104">
        <v>4</v>
      </c>
      <c r="K7104" t="str">
        <f>IF(tickets_dataset[[#This Row],[status]] = "Closed", "Yes","No")</f>
        <v>Yes</v>
      </c>
      <c r="L7104" s="2">
        <f t="shared" si="440"/>
        <v>51.999999999941792</v>
      </c>
      <c r="M7104" t="str">
        <f t="shared" si="441"/>
        <v>Yes</v>
      </c>
      <c r="N7104" t="str">
        <f t="shared" si="442"/>
        <v>Feb</v>
      </c>
      <c r="O7104" s="2">
        <f t="shared" si="443"/>
        <v>2.1666666666642413</v>
      </c>
      <c r="P7104" t="str">
        <f>VLOOKUP(G7104,Agents!A:E,4,FALSE)</f>
        <v>Team4</v>
      </c>
      <c r="Q7104" t="str">
        <f>VLOOKUP(G7104,Agents!A:E,5,FALSE)</f>
        <v>Junior</v>
      </c>
      <c r="R7104" t="str">
        <f>VLOOKUP(G7104,Agents!A:E,2,FALSE)</f>
        <v>Night</v>
      </c>
    </row>
    <row r="7105" spans="1:18" x14ac:dyDescent="0.35">
      <c r="A7105" t="s">
        <v>10994</v>
      </c>
      <c r="B7105" t="s">
        <v>9144</v>
      </c>
      <c r="C7105" t="s">
        <v>34</v>
      </c>
      <c r="D7105" t="s">
        <v>13</v>
      </c>
      <c r="E7105" s="1">
        <v>46065.726388888892</v>
      </c>
      <c r="F7105" s="1">
        <v>46066.43472222222</v>
      </c>
      <c r="G7105" t="s">
        <v>110</v>
      </c>
      <c r="H7105" t="s">
        <v>28</v>
      </c>
      <c r="I7105" t="s">
        <v>16</v>
      </c>
      <c r="J7105">
        <v>4</v>
      </c>
      <c r="K7105" t="str">
        <f>IF(tickets_dataset[[#This Row],[status]] = "Closed", "Yes","No")</f>
        <v>No</v>
      </c>
      <c r="L7105" s="2">
        <f t="shared" si="440"/>
        <v>16.999999999883585</v>
      </c>
      <c r="M7105" t="str">
        <f t="shared" si="441"/>
        <v>No</v>
      </c>
      <c r="N7105" t="str">
        <f t="shared" si="442"/>
        <v>Feb</v>
      </c>
      <c r="O7105" s="2">
        <f t="shared" si="443"/>
        <v>0.70833333332848269</v>
      </c>
      <c r="P7105" t="str">
        <f>VLOOKUP(G7105,Agents!A:E,4,FALSE)</f>
        <v>Team4</v>
      </c>
      <c r="Q7105" t="str">
        <f>VLOOKUP(G7105,Agents!A:E,5,FALSE)</f>
        <v>Junior</v>
      </c>
      <c r="R7105" t="str">
        <f>VLOOKUP(G7105,Agents!A:E,2,FALSE)</f>
        <v>Morning</v>
      </c>
    </row>
    <row r="7106" spans="1:18" x14ac:dyDescent="0.35">
      <c r="A7106" t="s">
        <v>10995</v>
      </c>
      <c r="B7106" t="s">
        <v>10996</v>
      </c>
      <c r="C7106" t="s">
        <v>12</v>
      </c>
      <c r="D7106" t="s">
        <v>13</v>
      </c>
      <c r="E7106" s="1">
        <v>46096.59097222222</v>
      </c>
      <c r="F7106" s="1">
        <v>46097.257638888892</v>
      </c>
      <c r="G7106" t="s">
        <v>45</v>
      </c>
      <c r="H7106" t="s">
        <v>28</v>
      </c>
      <c r="I7106" t="s">
        <v>16</v>
      </c>
      <c r="J7106">
        <v>4</v>
      </c>
      <c r="K7106" t="str">
        <f>IF(tickets_dataset[[#This Row],[status]] = "Closed", "Yes","No")</f>
        <v>No</v>
      </c>
      <c r="L7106" s="2">
        <f t="shared" ref="L7106:L7169" si="444">IF(ISBLANK(F7106),"",(F7106-E7106)*24)</f>
        <v>16.000000000116415</v>
      </c>
      <c r="M7106" t="str">
        <f t="shared" ref="M7106:M7169" si="445">IF(L7106&gt;48,"Yes","No")</f>
        <v>No</v>
      </c>
      <c r="N7106" t="str">
        <f t="shared" ref="N7106:N7169" si="446">TEXT(E7106,"mmm")</f>
        <v>Mar</v>
      </c>
      <c r="O7106" s="2">
        <f t="shared" si="443"/>
        <v>0.66666666667151731</v>
      </c>
      <c r="P7106" t="str">
        <f>VLOOKUP(G7106,Agents!A:E,4,FALSE)</f>
        <v>Team5</v>
      </c>
      <c r="Q7106" t="str">
        <f>VLOOKUP(G7106,Agents!A:E,5,FALSE)</f>
        <v>Senior</v>
      </c>
      <c r="R7106" t="str">
        <f>VLOOKUP(G7106,Agents!A:E,2,FALSE)</f>
        <v>Morning</v>
      </c>
    </row>
    <row r="7107" spans="1:18" x14ac:dyDescent="0.35">
      <c r="A7107" t="s">
        <v>10997</v>
      </c>
      <c r="B7107" t="s">
        <v>10479</v>
      </c>
      <c r="C7107" t="s">
        <v>76</v>
      </c>
      <c r="D7107" t="s">
        <v>38</v>
      </c>
      <c r="E7107" s="1">
        <v>46098.259027777778</v>
      </c>
      <c r="F7107" s="1">
        <v>46099.634027777778</v>
      </c>
      <c r="G7107" t="s">
        <v>131</v>
      </c>
      <c r="H7107" t="s">
        <v>15</v>
      </c>
      <c r="I7107" t="s">
        <v>16</v>
      </c>
      <c r="J7107">
        <v>2</v>
      </c>
      <c r="K7107" t="str">
        <f>IF(tickets_dataset[[#This Row],[status]] = "Closed", "Yes","No")</f>
        <v>Yes</v>
      </c>
      <c r="L7107" s="2">
        <f t="shared" si="444"/>
        <v>33</v>
      </c>
      <c r="M7107" t="str">
        <f t="shared" si="445"/>
        <v>No</v>
      </c>
      <c r="N7107" t="str">
        <f t="shared" si="446"/>
        <v>Mar</v>
      </c>
      <c r="O7107" s="2">
        <f t="shared" ref="O7107:O7170" si="447">F7107-E7107</f>
        <v>1.375</v>
      </c>
      <c r="P7107" t="str">
        <f>VLOOKUP(G7107,Agents!A:E,4,FALSE)</f>
        <v>Team4</v>
      </c>
      <c r="Q7107" t="str">
        <f>VLOOKUP(G7107,Agents!A:E,5,FALSE)</f>
        <v>Junior</v>
      </c>
      <c r="R7107" t="str">
        <f>VLOOKUP(G7107,Agents!A:E,2,FALSE)</f>
        <v>Night</v>
      </c>
    </row>
    <row r="7108" spans="1:18" x14ac:dyDescent="0.35">
      <c r="A7108" t="s">
        <v>10998</v>
      </c>
      <c r="B7108" t="s">
        <v>1761</v>
      </c>
      <c r="C7108" t="s">
        <v>22</v>
      </c>
      <c r="D7108" t="s">
        <v>13</v>
      </c>
      <c r="E7108" s="1">
        <v>46098.797222222223</v>
      </c>
      <c r="F7108" s="1">
        <v>46099.505555555559</v>
      </c>
      <c r="G7108" t="s">
        <v>91</v>
      </c>
      <c r="H7108" t="s">
        <v>28</v>
      </c>
      <c r="I7108" t="s">
        <v>16</v>
      </c>
      <c r="J7108">
        <v>5</v>
      </c>
      <c r="K7108" t="str">
        <f>IF(tickets_dataset[[#This Row],[status]] = "Closed", "Yes","No")</f>
        <v>No</v>
      </c>
      <c r="L7108" s="2">
        <f t="shared" si="444"/>
        <v>17.000000000058208</v>
      </c>
      <c r="M7108" t="str">
        <f t="shared" si="445"/>
        <v>No</v>
      </c>
      <c r="N7108" t="str">
        <f t="shared" si="446"/>
        <v>Mar</v>
      </c>
      <c r="O7108" s="2">
        <f t="shared" si="447"/>
        <v>0.70833333333575865</v>
      </c>
      <c r="P7108" t="str">
        <f>VLOOKUP(G7108,Agents!A:E,4,FALSE)</f>
        <v>Team5</v>
      </c>
      <c r="Q7108" t="str">
        <f>VLOOKUP(G7108,Agents!A:E,5,FALSE)</f>
        <v>Mid</v>
      </c>
      <c r="R7108" t="str">
        <f>VLOOKUP(G7108,Agents!A:E,2,FALSE)</f>
        <v>Night</v>
      </c>
    </row>
    <row r="7109" spans="1:18" x14ac:dyDescent="0.35">
      <c r="A7109" t="s">
        <v>10999</v>
      </c>
      <c r="B7109" t="s">
        <v>8643</v>
      </c>
      <c r="C7109" t="s">
        <v>50</v>
      </c>
      <c r="D7109" t="s">
        <v>38</v>
      </c>
      <c r="E7109" s="1">
        <v>46032.066666666666</v>
      </c>
      <c r="F7109" s="1">
        <v>46035.73333333333</v>
      </c>
      <c r="G7109" t="s">
        <v>42</v>
      </c>
      <c r="H7109" t="s">
        <v>15</v>
      </c>
      <c r="I7109" t="s">
        <v>16</v>
      </c>
      <c r="J7109">
        <v>4</v>
      </c>
      <c r="K7109" t="str">
        <f>IF(tickets_dataset[[#This Row],[status]] = "Closed", "Yes","No")</f>
        <v>Yes</v>
      </c>
      <c r="L7109" s="2">
        <f t="shared" si="444"/>
        <v>87.999999999941792</v>
      </c>
      <c r="M7109" t="str">
        <f t="shared" si="445"/>
        <v>Yes</v>
      </c>
      <c r="N7109" t="str">
        <f t="shared" si="446"/>
        <v>Jan</v>
      </c>
      <c r="O7109" s="2">
        <f t="shared" si="447"/>
        <v>3.6666666666642413</v>
      </c>
      <c r="P7109" t="str">
        <f>VLOOKUP(G7109,Agents!A:E,4,FALSE)</f>
        <v>Team2</v>
      </c>
      <c r="Q7109" t="str">
        <f>VLOOKUP(G7109,Agents!A:E,5,FALSE)</f>
        <v>Junior</v>
      </c>
      <c r="R7109" t="str">
        <f>VLOOKUP(G7109,Agents!A:E,2,FALSE)</f>
        <v>Night</v>
      </c>
    </row>
    <row r="7110" spans="1:18" x14ac:dyDescent="0.35">
      <c r="A7110" t="s">
        <v>11000</v>
      </c>
      <c r="B7110" t="s">
        <v>9411</v>
      </c>
      <c r="C7110" t="s">
        <v>76</v>
      </c>
      <c r="D7110" t="s">
        <v>26</v>
      </c>
      <c r="E7110" s="1">
        <v>46056.246527777781</v>
      </c>
      <c r="F7110" s="1">
        <v>46057.121527777781</v>
      </c>
      <c r="G7110" t="s">
        <v>103</v>
      </c>
      <c r="H7110" t="s">
        <v>15</v>
      </c>
      <c r="I7110" t="s">
        <v>16</v>
      </c>
      <c r="J7110">
        <v>5</v>
      </c>
      <c r="K7110" t="str">
        <f>IF(tickets_dataset[[#This Row],[status]] = "Closed", "Yes","No")</f>
        <v>Yes</v>
      </c>
      <c r="L7110" s="2">
        <f t="shared" si="444"/>
        <v>21</v>
      </c>
      <c r="M7110" t="str">
        <f t="shared" si="445"/>
        <v>No</v>
      </c>
      <c r="N7110" t="str">
        <f t="shared" si="446"/>
        <v>Feb</v>
      </c>
      <c r="O7110" s="2">
        <f t="shared" si="447"/>
        <v>0.875</v>
      </c>
      <c r="P7110" t="str">
        <f>VLOOKUP(G7110,Agents!A:E,4,FALSE)</f>
        <v>Team4</v>
      </c>
      <c r="Q7110" t="str">
        <f>VLOOKUP(G7110,Agents!A:E,5,FALSE)</f>
        <v>Senior</v>
      </c>
      <c r="R7110" t="str">
        <f>VLOOKUP(G7110,Agents!A:E,2,FALSE)</f>
        <v>Night</v>
      </c>
    </row>
    <row r="7111" spans="1:18" x14ac:dyDescent="0.35">
      <c r="A7111" t="s">
        <v>11001</v>
      </c>
      <c r="B7111" t="s">
        <v>2291</v>
      </c>
      <c r="C7111" t="s">
        <v>50</v>
      </c>
      <c r="D7111" t="s">
        <v>13</v>
      </c>
      <c r="E7111" s="1">
        <v>46100.381944444445</v>
      </c>
      <c r="F7111" s="1">
        <v>46101.381944444445</v>
      </c>
      <c r="G7111" t="s">
        <v>83</v>
      </c>
      <c r="H7111" t="s">
        <v>15</v>
      </c>
      <c r="I7111" t="s">
        <v>16</v>
      </c>
      <c r="J7111">
        <v>5</v>
      </c>
      <c r="K7111" t="str">
        <f>IF(tickets_dataset[[#This Row],[status]] = "Closed", "Yes","No")</f>
        <v>Yes</v>
      </c>
      <c r="L7111" s="2">
        <f t="shared" si="444"/>
        <v>24</v>
      </c>
      <c r="M7111" t="str">
        <f t="shared" si="445"/>
        <v>No</v>
      </c>
      <c r="N7111" t="str">
        <f t="shared" si="446"/>
        <v>Mar</v>
      </c>
      <c r="O7111" s="2">
        <f t="shared" si="447"/>
        <v>1</v>
      </c>
      <c r="P7111" t="str">
        <f>VLOOKUP(G7111,Agents!A:E,4,FALSE)</f>
        <v>Team2</v>
      </c>
      <c r="Q7111" t="str">
        <f>VLOOKUP(G7111,Agents!A:E,5,FALSE)</f>
        <v>Junior</v>
      </c>
      <c r="R7111" t="str">
        <f>VLOOKUP(G7111,Agents!A:E,2,FALSE)</f>
        <v>Night</v>
      </c>
    </row>
    <row r="7112" spans="1:18" x14ac:dyDescent="0.35">
      <c r="A7112" t="s">
        <v>11002</v>
      </c>
      <c r="B7112" t="s">
        <v>6563</v>
      </c>
      <c r="C7112" t="s">
        <v>34</v>
      </c>
      <c r="D7112" t="s">
        <v>38</v>
      </c>
      <c r="E7112" s="1">
        <v>46083.115972222222</v>
      </c>
      <c r="F7112" s="1">
        <v>46083.699305555558</v>
      </c>
      <c r="G7112" t="s">
        <v>56</v>
      </c>
      <c r="H7112" t="s">
        <v>15</v>
      </c>
      <c r="I7112" t="s">
        <v>16</v>
      </c>
      <c r="J7112">
        <v>5</v>
      </c>
      <c r="K7112" t="str">
        <f>IF(tickets_dataset[[#This Row],[status]] = "Closed", "Yes","No")</f>
        <v>Yes</v>
      </c>
      <c r="L7112" s="2">
        <f t="shared" si="444"/>
        <v>14.000000000058208</v>
      </c>
      <c r="M7112" t="str">
        <f t="shared" si="445"/>
        <v>No</v>
      </c>
      <c r="N7112" t="str">
        <f t="shared" si="446"/>
        <v>Mar</v>
      </c>
      <c r="O7112" s="2">
        <f t="shared" si="447"/>
        <v>0.58333333333575865</v>
      </c>
      <c r="P7112" t="str">
        <f>VLOOKUP(G7112,Agents!A:E,4,FALSE)</f>
        <v>Team1</v>
      </c>
      <c r="Q7112" t="str">
        <f>VLOOKUP(G7112,Agents!A:E,5,FALSE)</f>
        <v>Senior</v>
      </c>
      <c r="R7112" t="str">
        <f>VLOOKUP(G7112,Agents!A:E,2,FALSE)</f>
        <v>Night</v>
      </c>
    </row>
    <row r="7113" spans="1:18" x14ac:dyDescent="0.35">
      <c r="A7113" t="s">
        <v>11003</v>
      </c>
      <c r="B7113" t="s">
        <v>365</v>
      </c>
      <c r="C7113" t="s">
        <v>76</v>
      </c>
      <c r="D7113" t="s">
        <v>13</v>
      </c>
      <c r="E7113" s="1">
        <v>46094.676388888889</v>
      </c>
      <c r="F7113" s="1">
        <v>46095.801388888889</v>
      </c>
      <c r="G7113" t="s">
        <v>164</v>
      </c>
      <c r="H7113" t="s">
        <v>15</v>
      </c>
      <c r="I7113" t="s">
        <v>16</v>
      </c>
      <c r="J7113">
        <v>5</v>
      </c>
      <c r="K7113" t="str">
        <f>IF(tickets_dataset[[#This Row],[status]] = "Closed", "Yes","No")</f>
        <v>Yes</v>
      </c>
      <c r="L7113" s="2">
        <f t="shared" si="444"/>
        <v>27</v>
      </c>
      <c r="M7113" t="str">
        <f t="shared" si="445"/>
        <v>No</v>
      </c>
      <c r="N7113" t="str">
        <f t="shared" si="446"/>
        <v>Mar</v>
      </c>
      <c r="O7113" s="2">
        <f t="shared" si="447"/>
        <v>1.125</v>
      </c>
      <c r="P7113" t="str">
        <f>VLOOKUP(G7113,Agents!A:E,4,FALSE)</f>
        <v>Team4</v>
      </c>
      <c r="Q7113" t="str">
        <f>VLOOKUP(G7113,Agents!A:E,5,FALSE)</f>
        <v>Senior</v>
      </c>
      <c r="R7113" t="str">
        <f>VLOOKUP(G7113,Agents!A:E,2,FALSE)</f>
        <v>Evening</v>
      </c>
    </row>
    <row r="7114" spans="1:18" x14ac:dyDescent="0.35">
      <c r="A7114" t="s">
        <v>11004</v>
      </c>
      <c r="B7114" t="s">
        <v>11005</v>
      </c>
      <c r="C7114" t="s">
        <v>76</v>
      </c>
      <c r="D7114" t="s">
        <v>38</v>
      </c>
      <c r="E7114" s="1">
        <v>46057.49722222222</v>
      </c>
      <c r="F7114" s="1">
        <v>46059.955555555556</v>
      </c>
      <c r="G7114" t="s">
        <v>56</v>
      </c>
      <c r="H7114" t="s">
        <v>15</v>
      </c>
      <c r="I7114" t="s">
        <v>16</v>
      </c>
      <c r="J7114">
        <v>4</v>
      </c>
      <c r="K7114" t="str">
        <f>IF(tickets_dataset[[#This Row],[status]] = "Closed", "Yes","No")</f>
        <v>Yes</v>
      </c>
      <c r="L7114" s="2">
        <f t="shared" si="444"/>
        <v>59.000000000058208</v>
      </c>
      <c r="M7114" t="str">
        <f t="shared" si="445"/>
        <v>Yes</v>
      </c>
      <c r="N7114" t="str">
        <f t="shared" si="446"/>
        <v>Feb</v>
      </c>
      <c r="O7114" s="2">
        <f t="shared" si="447"/>
        <v>2.4583333333357587</v>
      </c>
      <c r="P7114" t="str">
        <f>VLOOKUP(G7114,Agents!A:E,4,FALSE)</f>
        <v>Team1</v>
      </c>
      <c r="Q7114" t="str">
        <f>VLOOKUP(G7114,Agents!A:E,5,FALSE)</f>
        <v>Senior</v>
      </c>
      <c r="R7114" t="str">
        <f>VLOOKUP(G7114,Agents!A:E,2,FALSE)</f>
        <v>Night</v>
      </c>
    </row>
    <row r="7115" spans="1:18" x14ac:dyDescent="0.35">
      <c r="A7115" t="s">
        <v>11006</v>
      </c>
      <c r="B7115" t="s">
        <v>5050</v>
      </c>
      <c r="C7115" t="s">
        <v>50</v>
      </c>
      <c r="D7115" t="s">
        <v>38</v>
      </c>
      <c r="E7115" s="1">
        <v>46046.506249999999</v>
      </c>
      <c r="F7115" s="1">
        <v>46046.839583333334</v>
      </c>
      <c r="G7115" t="s">
        <v>256</v>
      </c>
      <c r="H7115" t="s">
        <v>15</v>
      </c>
      <c r="I7115" t="s">
        <v>16</v>
      </c>
      <c r="J7115">
        <v>4</v>
      </c>
      <c r="K7115" t="str">
        <f>IF(tickets_dataset[[#This Row],[status]] = "Closed", "Yes","No")</f>
        <v>Yes</v>
      </c>
      <c r="L7115" s="2">
        <f t="shared" si="444"/>
        <v>8.0000000000582077</v>
      </c>
      <c r="M7115" t="str">
        <f t="shared" si="445"/>
        <v>No</v>
      </c>
      <c r="N7115" t="str">
        <f t="shared" si="446"/>
        <v>Jan</v>
      </c>
      <c r="O7115" s="2">
        <f t="shared" si="447"/>
        <v>0.33333333333575865</v>
      </c>
      <c r="P7115" t="str">
        <f>VLOOKUP(G7115,Agents!A:E,4,FALSE)</f>
        <v>Team1</v>
      </c>
      <c r="Q7115" t="str">
        <f>VLOOKUP(G7115,Agents!A:E,5,FALSE)</f>
        <v>Mid</v>
      </c>
      <c r="R7115" t="str">
        <f>VLOOKUP(G7115,Agents!A:E,2,FALSE)</f>
        <v>Morning</v>
      </c>
    </row>
    <row r="7116" spans="1:18" x14ac:dyDescent="0.35">
      <c r="A7116" t="s">
        <v>11007</v>
      </c>
      <c r="B7116" t="s">
        <v>11008</v>
      </c>
      <c r="C7116" t="s">
        <v>34</v>
      </c>
      <c r="D7116" t="s">
        <v>26</v>
      </c>
      <c r="E7116" s="1">
        <v>46054.862500000003</v>
      </c>
      <c r="F7116" s="1">
        <v>46056.070833333331</v>
      </c>
      <c r="G7116" t="s">
        <v>131</v>
      </c>
      <c r="H7116" t="s">
        <v>15</v>
      </c>
      <c r="I7116" t="s">
        <v>16</v>
      </c>
      <c r="J7116">
        <v>4</v>
      </c>
      <c r="K7116" t="str">
        <f>IF(tickets_dataset[[#This Row],[status]] = "Closed", "Yes","No")</f>
        <v>Yes</v>
      </c>
      <c r="L7116" s="2">
        <f t="shared" si="444"/>
        <v>28.999999999883585</v>
      </c>
      <c r="M7116" t="str">
        <f t="shared" si="445"/>
        <v>No</v>
      </c>
      <c r="N7116" t="str">
        <f t="shared" si="446"/>
        <v>Feb</v>
      </c>
      <c r="O7116" s="2">
        <f t="shared" si="447"/>
        <v>1.2083333333284827</v>
      </c>
      <c r="P7116" t="str">
        <f>VLOOKUP(G7116,Agents!A:E,4,FALSE)</f>
        <v>Team4</v>
      </c>
      <c r="Q7116" t="str">
        <f>VLOOKUP(G7116,Agents!A:E,5,FALSE)</f>
        <v>Junior</v>
      </c>
      <c r="R7116" t="str">
        <f>VLOOKUP(G7116,Agents!A:E,2,FALSE)</f>
        <v>Night</v>
      </c>
    </row>
    <row r="7117" spans="1:18" x14ac:dyDescent="0.35">
      <c r="A7117" t="s">
        <v>11009</v>
      </c>
      <c r="B7117" t="s">
        <v>5214</v>
      </c>
      <c r="C7117" t="s">
        <v>50</v>
      </c>
      <c r="D7117" t="s">
        <v>13</v>
      </c>
      <c r="E7117" s="1">
        <v>46033.294444444444</v>
      </c>
      <c r="F7117" s="1">
        <v>46033.419444444444</v>
      </c>
      <c r="G7117" t="s">
        <v>159</v>
      </c>
      <c r="H7117" t="s">
        <v>15</v>
      </c>
      <c r="I7117" t="s">
        <v>16</v>
      </c>
      <c r="J7117">
        <v>5</v>
      </c>
      <c r="K7117" t="str">
        <f>IF(tickets_dataset[[#This Row],[status]] = "Closed", "Yes","No")</f>
        <v>Yes</v>
      </c>
      <c r="L7117" s="2">
        <f t="shared" si="444"/>
        <v>3</v>
      </c>
      <c r="M7117" t="str">
        <f t="shared" si="445"/>
        <v>No</v>
      </c>
      <c r="N7117" t="str">
        <f t="shared" si="446"/>
        <v>Jan</v>
      </c>
      <c r="O7117" s="2">
        <f t="shared" si="447"/>
        <v>0.125</v>
      </c>
      <c r="P7117" t="str">
        <f>VLOOKUP(G7117,Agents!A:E,4,FALSE)</f>
        <v>Team4</v>
      </c>
      <c r="Q7117" t="str">
        <f>VLOOKUP(G7117,Agents!A:E,5,FALSE)</f>
        <v>Mid</v>
      </c>
      <c r="R7117" t="str">
        <f>VLOOKUP(G7117,Agents!A:E,2,FALSE)</f>
        <v>Night</v>
      </c>
    </row>
    <row r="7118" spans="1:18" x14ac:dyDescent="0.35">
      <c r="A7118" t="s">
        <v>11010</v>
      </c>
      <c r="B7118" t="s">
        <v>11011</v>
      </c>
      <c r="C7118" t="s">
        <v>76</v>
      </c>
      <c r="D7118" t="s">
        <v>38</v>
      </c>
      <c r="E7118" s="1">
        <v>46062.555555555555</v>
      </c>
      <c r="F7118" s="1">
        <v>46063.472222222219</v>
      </c>
      <c r="G7118" t="s">
        <v>59</v>
      </c>
      <c r="H7118" t="s">
        <v>15</v>
      </c>
      <c r="I7118" t="s">
        <v>16</v>
      </c>
      <c r="J7118">
        <v>4</v>
      </c>
      <c r="K7118" t="str">
        <f>IF(tickets_dataset[[#This Row],[status]] = "Closed", "Yes","No")</f>
        <v>Yes</v>
      </c>
      <c r="L7118" s="2">
        <f t="shared" si="444"/>
        <v>21.999999999941792</v>
      </c>
      <c r="M7118" t="str">
        <f t="shared" si="445"/>
        <v>No</v>
      </c>
      <c r="N7118" t="str">
        <f t="shared" si="446"/>
        <v>Feb</v>
      </c>
      <c r="O7118" s="2">
        <f t="shared" si="447"/>
        <v>0.91666666666424135</v>
      </c>
      <c r="P7118" t="str">
        <f>VLOOKUP(G7118,Agents!A:E,4,FALSE)</f>
        <v>Team3</v>
      </c>
      <c r="Q7118" t="str">
        <f>VLOOKUP(G7118,Agents!A:E,5,FALSE)</f>
        <v>Senior</v>
      </c>
      <c r="R7118" t="str">
        <f>VLOOKUP(G7118,Agents!A:E,2,FALSE)</f>
        <v>Night</v>
      </c>
    </row>
    <row r="7119" spans="1:18" x14ac:dyDescent="0.35">
      <c r="A7119" t="s">
        <v>11012</v>
      </c>
      <c r="B7119" t="s">
        <v>11013</v>
      </c>
      <c r="C7119" t="s">
        <v>12</v>
      </c>
      <c r="D7119" t="s">
        <v>38</v>
      </c>
      <c r="E7119" s="1">
        <v>46068.043749999997</v>
      </c>
      <c r="F7119" s="1">
        <v>46068.585416666669</v>
      </c>
      <c r="G7119" t="s">
        <v>59</v>
      </c>
      <c r="H7119" t="s">
        <v>15</v>
      </c>
      <c r="I7119" t="s">
        <v>16</v>
      </c>
      <c r="J7119">
        <v>4</v>
      </c>
      <c r="K7119" t="str">
        <f>IF(tickets_dataset[[#This Row],[status]] = "Closed", "Yes","No")</f>
        <v>Yes</v>
      </c>
      <c r="L7119" s="2">
        <f t="shared" si="444"/>
        <v>13.000000000116415</v>
      </c>
      <c r="M7119" t="str">
        <f t="shared" si="445"/>
        <v>No</v>
      </c>
      <c r="N7119" t="str">
        <f t="shared" si="446"/>
        <v>Feb</v>
      </c>
      <c r="O7119" s="2">
        <f t="shared" si="447"/>
        <v>0.54166666667151731</v>
      </c>
      <c r="P7119" t="str">
        <f>VLOOKUP(G7119,Agents!A:E,4,FALSE)</f>
        <v>Team3</v>
      </c>
      <c r="Q7119" t="str">
        <f>VLOOKUP(G7119,Agents!A:E,5,FALSE)</f>
        <v>Senior</v>
      </c>
      <c r="R7119" t="str">
        <f>VLOOKUP(G7119,Agents!A:E,2,FALSE)</f>
        <v>Night</v>
      </c>
    </row>
    <row r="7120" spans="1:18" x14ac:dyDescent="0.35">
      <c r="A7120" t="s">
        <v>11014</v>
      </c>
      <c r="B7120" t="s">
        <v>4492</v>
      </c>
      <c r="C7120" t="s">
        <v>12</v>
      </c>
      <c r="D7120" t="s">
        <v>26</v>
      </c>
      <c r="E7120" s="1">
        <v>46087.452777777777</v>
      </c>
      <c r="F7120" s="1">
        <v>46087.911111111112</v>
      </c>
      <c r="G7120" t="s">
        <v>206</v>
      </c>
      <c r="H7120" t="s">
        <v>15</v>
      </c>
      <c r="I7120" t="s">
        <v>16</v>
      </c>
      <c r="J7120">
        <v>4</v>
      </c>
      <c r="K7120" t="str">
        <f>IF(tickets_dataset[[#This Row],[status]] = "Closed", "Yes","No")</f>
        <v>Yes</v>
      </c>
      <c r="L7120" s="2">
        <f t="shared" si="444"/>
        <v>11.000000000058208</v>
      </c>
      <c r="M7120" t="str">
        <f t="shared" si="445"/>
        <v>No</v>
      </c>
      <c r="N7120" t="str">
        <f t="shared" si="446"/>
        <v>Mar</v>
      </c>
      <c r="O7120" s="2">
        <f t="shared" si="447"/>
        <v>0.45833333333575865</v>
      </c>
      <c r="P7120" t="str">
        <f>VLOOKUP(G7120,Agents!A:E,4,FALSE)</f>
        <v>Team5</v>
      </c>
      <c r="Q7120" t="str">
        <f>VLOOKUP(G7120,Agents!A:E,5,FALSE)</f>
        <v>Junior</v>
      </c>
      <c r="R7120" t="str">
        <f>VLOOKUP(G7120,Agents!A:E,2,FALSE)</f>
        <v>Evening</v>
      </c>
    </row>
    <row r="7121" spans="1:18" x14ac:dyDescent="0.35">
      <c r="A7121" t="s">
        <v>11015</v>
      </c>
      <c r="B7121" t="s">
        <v>2893</v>
      </c>
      <c r="C7121" t="s">
        <v>22</v>
      </c>
      <c r="D7121" t="s">
        <v>13</v>
      </c>
      <c r="E7121" s="1">
        <v>46031.445833333331</v>
      </c>
      <c r="F7121" s="1">
        <v>46033.279166666667</v>
      </c>
      <c r="G7121" t="s">
        <v>422</v>
      </c>
      <c r="H7121" t="s">
        <v>15</v>
      </c>
      <c r="I7121" t="s">
        <v>16</v>
      </c>
      <c r="J7121">
        <v>3</v>
      </c>
      <c r="K7121" t="str">
        <f>IF(tickets_dataset[[#This Row],[status]] = "Closed", "Yes","No")</f>
        <v>Yes</v>
      </c>
      <c r="L7121" s="2">
        <f t="shared" si="444"/>
        <v>44.000000000058208</v>
      </c>
      <c r="M7121" t="str">
        <f t="shared" si="445"/>
        <v>No</v>
      </c>
      <c r="N7121" t="str">
        <f t="shared" si="446"/>
        <v>Jan</v>
      </c>
      <c r="O7121" s="2">
        <f t="shared" si="447"/>
        <v>1.8333333333357587</v>
      </c>
      <c r="P7121" t="str">
        <f>VLOOKUP(G7121,Agents!A:E,4,FALSE)</f>
        <v>Team5</v>
      </c>
      <c r="Q7121" t="str">
        <f>VLOOKUP(G7121,Agents!A:E,5,FALSE)</f>
        <v>Mid</v>
      </c>
      <c r="R7121" t="str">
        <f>VLOOKUP(G7121,Agents!A:E,2,FALSE)</f>
        <v>Evening</v>
      </c>
    </row>
    <row r="7122" spans="1:18" x14ac:dyDescent="0.35">
      <c r="A7122" t="s">
        <v>11016</v>
      </c>
      <c r="B7122" t="s">
        <v>4572</v>
      </c>
      <c r="C7122" t="s">
        <v>34</v>
      </c>
      <c r="D7122" t="s">
        <v>26</v>
      </c>
      <c r="E7122" s="1">
        <v>46076.236805555556</v>
      </c>
      <c r="F7122" s="1">
        <v>46077.90347222222</v>
      </c>
      <c r="G7122" t="s">
        <v>31</v>
      </c>
      <c r="H7122" t="s">
        <v>15</v>
      </c>
      <c r="I7122" t="s">
        <v>16</v>
      </c>
      <c r="J7122">
        <v>3</v>
      </c>
      <c r="K7122" t="str">
        <f>IF(tickets_dataset[[#This Row],[status]] = "Closed", "Yes","No")</f>
        <v>Yes</v>
      </c>
      <c r="L7122" s="2">
        <f t="shared" si="444"/>
        <v>39.999999999941792</v>
      </c>
      <c r="M7122" t="str">
        <f t="shared" si="445"/>
        <v>No</v>
      </c>
      <c r="N7122" t="str">
        <f t="shared" si="446"/>
        <v>Feb</v>
      </c>
      <c r="O7122" s="2">
        <f t="shared" si="447"/>
        <v>1.6666666666642413</v>
      </c>
      <c r="P7122" t="str">
        <f>VLOOKUP(G7122,Agents!A:E,4,FALSE)</f>
        <v>Team5</v>
      </c>
      <c r="Q7122" t="str">
        <f>VLOOKUP(G7122,Agents!A:E,5,FALSE)</f>
        <v>Senior</v>
      </c>
      <c r="R7122" t="str">
        <f>VLOOKUP(G7122,Agents!A:E,2,FALSE)</f>
        <v>Evening</v>
      </c>
    </row>
    <row r="7123" spans="1:18" x14ac:dyDescent="0.35">
      <c r="A7123" t="s">
        <v>11017</v>
      </c>
      <c r="B7123" t="s">
        <v>11018</v>
      </c>
      <c r="C7123" t="s">
        <v>50</v>
      </c>
      <c r="D7123" t="s">
        <v>13</v>
      </c>
      <c r="E7123" s="1">
        <v>46077.068055555559</v>
      </c>
      <c r="F7123" s="1">
        <v>46078.693055555559</v>
      </c>
      <c r="G7123" t="s">
        <v>42</v>
      </c>
      <c r="H7123" t="s">
        <v>15</v>
      </c>
      <c r="I7123" t="s">
        <v>16</v>
      </c>
      <c r="J7123">
        <v>4</v>
      </c>
      <c r="K7123" t="str">
        <f>IF(tickets_dataset[[#This Row],[status]] = "Closed", "Yes","No")</f>
        <v>Yes</v>
      </c>
      <c r="L7123" s="2">
        <f t="shared" si="444"/>
        <v>39</v>
      </c>
      <c r="M7123" t="str">
        <f t="shared" si="445"/>
        <v>No</v>
      </c>
      <c r="N7123" t="str">
        <f t="shared" si="446"/>
        <v>Feb</v>
      </c>
      <c r="O7123" s="2">
        <f t="shared" si="447"/>
        <v>1.625</v>
      </c>
      <c r="P7123" t="str">
        <f>VLOOKUP(G7123,Agents!A:E,4,FALSE)</f>
        <v>Team2</v>
      </c>
      <c r="Q7123" t="str">
        <f>VLOOKUP(G7123,Agents!A:E,5,FALSE)</f>
        <v>Junior</v>
      </c>
      <c r="R7123" t="str">
        <f>VLOOKUP(G7123,Agents!A:E,2,FALSE)</f>
        <v>Night</v>
      </c>
    </row>
    <row r="7124" spans="1:18" x14ac:dyDescent="0.35">
      <c r="A7124" t="s">
        <v>11019</v>
      </c>
      <c r="B7124" t="s">
        <v>9109</v>
      </c>
      <c r="C7124" t="s">
        <v>22</v>
      </c>
      <c r="D7124" t="s">
        <v>38</v>
      </c>
      <c r="E7124" s="1">
        <v>46103.838194444441</v>
      </c>
      <c r="F7124" s="1">
        <v>46105.629861111112</v>
      </c>
      <c r="G7124" t="s">
        <v>73</v>
      </c>
      <c r="H7124" t="s">
        <v>28</v>
      </c>
      <c r="I7124" t="s">
        <v>16</v>
      </c>
      <c r="J7124">
        <v>3</v>
      </c>
      <c r="K7124" t="str">
        <f>IF(tickets_dataset[[#This Row],[status]] = "Closed", "Yes","No")</f>
        <v>No</v>
      </c>
      <c r="L7124" s="2">
        <f t="shared" si="444"/>
        <v>43.000000000116415</v>
      </c>
      <c r="M7124" t="str">
        <f t="shared" si="445"/>
        <v>No</v>
      </c>
      <c r="N7124" t="str">
        <f t="shared" si="446"/>
        <v>Mar</v>
      </c>
      <c r="O7124" s="2">
        <f t="shared" si="447"/>
        <v>1.7916666666715173</v>
      </c>
      <c r="P7124" t="str">
        <f>VLOOKUP(G7124,Agents!A:E,4,FALSE)</f>
        <v>Team4</v>
      </c>
      <c r="Q7124" t="str">
        <f>VLOOKUP(G7124,Agents!A:E,5,FALSE)</f>
        <v>Senior</v>
      </c>
      <c r="R7124" t="str">
        <f>VLOOKUP(G7124,Agents!A:E,2,FALSE)</f>
        <v>Night</v>
      </c>
    </row>
    <row r="7125" spans="1:18" x14ac:dyDescent="0.35">
      <c r="A7125" t="s">
        <v>11020</v>
      </c>
      <c r="B7125" t="s">
        <v>5347</v>
      </c>
      <c r="C7125" t="s">
        <v>76</v>
      </c>
      <c r="D7125" t="s">
        <v>38</v>
      </c>
      <c r="E7125" s="1">
        <v>46038.353472222225</v>
      </c>
      <c r="F7125" s="1">
        <v>46040.645138888889</v>
      </c>
      <c r="G7125" t="s">
        <v>73</v>
      </c>
      <c r="H7125" t="s">
        <v>15</v>
      </c>
      <c r="I7125" t="s">
        <v>16</v>
      </c>
      <c r="J7125">
        <v>4</v>
      </c>
      <c r="K7125" t="str">
        <f>IF(tickets_dataset[[#This Row],[status]] = "Closed", "Yes","No")</f>
        <v>Yes</v>
      </c>
      <c r="L7125" s="2">
        <f t="shared" si="444"/>
        <v>54.999999999941792</v>
      </c>
      <c r="M7125" t="str">
        <f t="shared" si="445"/>
        <v>Yes</v>
      </c>
      <c r="N7125" t="str">
        <f t="shared" si="446"/>
        <v>Jan</v>
      </c>
      <c r="O7125" s="2">
        <f t="shared" si="447"/>
        <v>2.2916666666642413</v>
      </c>
      <c r="P7125" t="str">
        <f>VLOOKUP(G7125,Agents!A:E,4,FALSE)</f>
        <v>Team4</v>
      </c>
      <c r="Q7125" t="str">
        <f>VLOOKUP(G7125,Agents!A:E,5,FALSE)</f>
        <v>Senior</v>
      </c>
      <c r="R7125" t="str">
        <f>VLOOKUP(G7125,Agents!A:E,2,FALSE)</f>
        <v>Night</v>
      </c>
    </row>
    <row r="7126" spans="1:18" x14ac:dyDescent="0.35">
      <c r="A7126" t="s">
        <v>11021</v>
      </c>
      <c r="B7126" t="s">
        <v>5692</v>
      </c>
      <c r="C7126" t="s">
        <v>50</v>
      </c>
      <c r="D7126" t="s">
        <v>26</v>
      </c>
      <c r="E7126" s="1">
        <v>46056.042361111111</v>
      </c>
      <c r="F7126" s="1">
        <v>46058.250694444447</v>
      </c>
      <c r="G7126" t="s">
        <v>221</v>
      </c>
      <c r="H7126" t="s">
        <v>15</v>
      </c>
      <c r="I7126" t="s">
        <v>16</v>
      </c>
      <c r="J7126">
        <v>5</v>
      </c>
      <c r="K7126" t="str">
        <f>IF(tickets_dataset[[#This Row],[status]] = "Closed", "Yes","No")</f>
        <v>Yes</v>
      </c>
      <c r="L7126" s="2">
        <f t="shared" si="444"/>
        <v>53.000000000058208</v>
      </c>
      <c r="M7126" t="str">
        <f t="shared" si="445"/>
        <v>Yes</v>
      </c>
      <c r="N7126" t="str">
        <f t="shared" si="446"/>
        <v>Feb</v>
      </c>
      <c r="O7126" s="2">
        <f t="shared" si="447"/>
        <v>2.2083333333357587</v>
      </c>
      <c r="P7126" t="str">
        <f>VLOOKUP(G7126,Agents!A:E,4,FALSE)</f>
        <v>Team4</v>
      </c>
      <c r="Q7126" t="str">
        <f>VLOOKUP(G7126,Agents!A:E,5,FALSE)</f>
        <v>Senior</v>
      </c>
      <c r="R7126" t="str">
        <f>VLOOKUP(G7126,Agents!A:E,2,FALSE)</f>
        <v>Morning</v>
      </c>
    </row>
    <row r="7127" spans="1:18" x14ac:dyDescent="0.35">
      <c r="A7127" t="s">
        <v>11022</v>
      </c>
      <c r="B7127" t="s">
        <v>163</v>
      </c>
      <c r="C7127" t="s">
        <v>76</v>
      </c>
      <c r="D7127" t="s">
        <v>13</v>
      </c>
      <c r="E7127" s="1">
        <v>46092.911111111112</v>
      </c>
      <c r="F7127" s="1">
        <v>46094.077777777777</v>
      </c>
      <c r="G7127" t="s">
        <v>170</v>
      </c>
      <c r="H7127" t="s">
        <v>15</v>
      </c>
      <c r="I7127" t="s">
        <v>16</v>
      </c>
      <c r="J7127">
        <v>2</v>
      </c>
      <c r="K7127" t="str">
        <f>IF(tickets_dataset[[#This Row],[status]] = "Closed", "Yes","No")</f>
        <v>Yes</v>
      </c>
      <c r="L7127" s="2">
        <f t="shared" si="444"/>
        <v>27.999999999941792</v>
      </c>
      <c r="M7127" t="str">
        <f t="shared" si="445"/>
        <v>No</v>
      </c>
      <c r="N7127" t="str">
        <f t="shared" si="446"/>
        <v>Mar</v>
      </c>
      <c r="O7127" s="2">
        <f t="shared" si="447"/>
        <v>1.1666666666642413</v>
      </c>
      <c r="P7127" t="str">
        <f>VLOOKUP(G7127,Agents!A:E,4,FALSE)</f>
        <v>Team5</v>
      </c>
      <c r="Q7127" t="str">
        <f>VLOOKUP(G7127,Agents!A:E,5,FALSE)</f>
        <v>Junior</v>
      </c>
      <c r="R7127" t="str">
        <f>VLOOKUP(G7127,Agents!A:E,2,FALSE)</f>
        <v>Night</v>
      </c>
    </row>
    <row r="7128" spans="1:18" x14ac:dyDescent="0.35">
      <c r="A7128" t="s">
        <v>11023</v>
      </c>
      <c r="B7128" t="s">
        <v>7452</v>
      </c>
      <c r="C7128" t="s">
        <v>50</v>
      </c>
      <c r="D7128" t="s">
        <v>26</v>
      </c>
      <c r="E7128" s="1">
        <v>46083.200694444444</v>
      </c>
      <c r="F7128" s="1">
        <v>46084.950694444444</v>
      </c>
      <c r="G7128" t="s">
        <v>77</v>
      </c>
      <c r="H7128" t="s">
        <v>15</v>
      </c>
      <c r="I7128" t="s">
        <v>16</v>
      </c>
      <c r="J7128">
        <v>4</v>
      </c>
      <c r="K7128" t="str">
        <f>IF(tickets_dataset[[#This Row],[status]] = "Closed", "Yes","No")</f>
        <v>Yes</v>
      </c>
      <c r="L7128" s="2">
        <f t="shared" si="444"/>
        <v>42</v>
      </c>
      <c r="M7128" t="str">
        <f t="shared" si="445"/>
        <v>No</v>
      </c>
      <c r="N7128" t="str">
        <f t="shared" si="446"/>
        <v>Mar</v>
      </c>
      <c r="O7128" s="2">
        <f t="shared" si="447"/>
        <v>1.75</v>
      </c>
      <c r="P7128" t="str">
        <f>VLOOKUP(G7128,Agents!A:E,4,FALSE)</f>
        <v>Team5</v>
      </c>
      <c r="Q7128" t="str">
        <f>VLOOKUP(G7128,Agents!A:E,5,FALSE)</f>
        <v>Junior</v>
      </c>
      <c r="R7128" t="str">
        <f>VLOOKUP(G7128,Agents!A:E,2,FALSE)</f>
        <v>Evening</v>
      </c>
    </row>
    <row r="7129" spans="1:18" x14ac:dyDescent="0.35">
      <c r="A7129" t="s">
        <v>11024</v>
      </c>
      <c r="B7129" t="s">
        <v>2068</v>
      </c>
      <c r="C7129" t="s">
        <v>76</v>
      </c>
      <c r="D7129" t="s">
        <v>13</v>
      </c>
      <c r="E7129" s="1">
        <v>46052.612500000003</v>
      </c>
      <c r="F7129" s="1">
        <v>46054.487500000003</v>
      </c>
      <c r="G7129" t="s">
        <v>256</v>
      </c>
      <c r="H7129" t="s">
        <v>15</v>
      </c>
      <c r="I7129" t="s">
        <v>68</v>
      </c>
      <c r="J7129">
        <v>3</v>
      </c>
      <c r="K7129" t="str">
        <f>IF(tickets_dataset[[#This Row],[status]] = "Closed", "Yes","No")</f>
        <v>Yes</v>
      </c>
      <c r="L7129" s="2">
        <f t="shared" si="444"/>
        <v>45</v>
      </c>
      <c r="M7129" t="str">
        <f t="shared" si="445"/>
        <v>No</v>
      </c>
      <c r="N7129" t="str">
        <f t="shared" si="446"/>
        <v>Jan</v>
      </c>
      <c r="O7129" s="2">
        <f t="shared" si="447"/>
        <v>1.875</v>
      </c>
      <c r="P7129" t="str">
        <f>VLOOKUP(G7129,Agents!A:E,4,FALSE)</f>
        <v>Team1</v>
      </c>
      <c r="Q7129" t="str">
        <f>VLOOKUP(G7129,Agents!A:E,5,FALSE)</f>
        <v>Mid</v>
      </c>
      <c r="R7129" t="str">
        <f>VLOOKUP(G7129,Agents!A:E,2,FALSE)</f>
        <v>Morning</v>
      </c>
    </row>
    <row r="7130" spans="1:18" x14ac:dyDescent="0.35">
      <c r="A7130" t="s">
        <v>11025</v>
      </c>
      <c r="B7130" t="s">
        <v>1543</v>
      </c>
      <c r="C7130" t="s">
        <v>34</v>
      </c>
      <c r="D7130" t="s">
        <v>38</v>
      </c>
      <c r="E7130" s="1">
        <v>46047.395138888889</v>
      </c>
      <c r="F7130" s="1">
        <v>46051.020138888889</v>
      </c>
      <c r="G7130" t="s">
        <v>42</v>
      </c>
      <c r="H7130" t="s">
        <v>28</v>
      </c>
      <c r="I7130" t="s">
        <v>16</v>
      </c>
      <c r="J7130">
        <v>4</v>
      </c>
      <c r="K7130" t="str">
        <f>IF(tickets_dataset[[#This Row],[status]] = "Closed", "Yes","No")</f>
        <v>No</v>
      </c>
      <c r="L7130" s="2">
        <f t="shared" si="444"/>
        <v>87</v>
      </c>
      <c r="M7130" t="str">
        <f t="shared" si="445"/>
        <v>Yes</v>
      </c>
      <c r="N7130" t="str">
        <f t="shared" si="446"/>
        <v>Jan</v>
      </c>
      <c r="O7130" s="2">
        <f t="shared" si="447"/>
        <v>3.625</v>
      </c>
      <c r="P7130" t="str">
        <f>VLOOKUP(G7130,Agents!A:E,4,FALSE)</f>
        <v>Team2</v>
      </c>
      <c r="Q7130" t="str">
        <f>VLOOKUP(G7130,Agents!A:E,5,FALSE)</f>
        <v>Junior</v>
      </c>
      <c r="R7130" t="str">
        <f>VLOOKUP(G7130,Agents!A:E,2,FALSE)</f>
        <v>Night</v>
      </c>
    </row>
    <row r="7131" spans="1:18" x14ac:dyDescent="0.35">
      <c r="A7131" t="s">
        <v>11026</v>
      </c>
      <c r="B7131" t="s">
        <v>11027</v>
      </c>
      <c r="C7131" t="s">
        <v>12</v>
      </c>
      <c r="D7131" t="s">
        <v>26</v>
      </c>
      <c r="E7131" s="1">
        <v>46055.056944444441</v>
      </c>
      <c r="F7131" s="1">
        <v>46055.431944444441</v>
      </c>
      <c r="G7131" t="s">
        <v>183</v>
      </c>
      <c r="H7131" t="s">
        <v>15</v>
      </c>
      <c r="I7131" t="s">
        <v>16</v>
      </c>
      <c r="J7131">
        <v>5</v>
      </c>
      <c r="K7131" t="str">
        <f>IF(tickets_dataset[[#This Row],[status]] = "Closed", "Yes","No")</f>
        <v>Yes</v>
      </c>
      <c r="L7131" s="2">
        <f t="shared" si="444"/>
        <v>9</v>
      </c>
      <c r="M7131" t="str">
        <f t="shared" si="445"/>
        <v>No</v>
      </c>
      <c r="N7131" t="str">
        <f t="shared" si="446"/>
        <v>Feb</v>
      </c>
      <c r="O7131" s="2">
        <f t="shared" si="447"/>
        <v>0.375</v>
      </c>
      <c r="P7131" t="str">
        <f>VLOOKUP(G7131,Agents!A:E,4,FALSE)</f>
        <v>Team3</v>
      </c>
      <c r="Q7131" t="str">
        <f>VLOOKUP(G7131,Agents!A:E,5,FALSE)</f>
        <v>Senior</v>
      </c>
      <c r="R7131" t="str">
        <f>VLOOKUP(G7131,Agents!A:E,2,FALSE)</f>
        <v>Night</v>
      </c>
    </row>
    <row r="7132" spans="1:18" x14ac:dyDescent="0.35">
      <c r="A7132" t="s">
        <v>11028</v>
      </c>
      <c r="B7132" t="s">
        <v>9881</v>
      </c>
      <c r="C7132" t="s">
        <v>76</v>
      </c>
      <c r="D7132" t="s">
        <v>13</v>
      </c>
      <c r="E7132" s="1">
        <v>46058.645138888889</v>
      </c>
      <c r="F7132" s="1">
        <v>46059.520138888889</v>
      </c>
      <c r="G7132" t="s">
        <v>128</v>
      </c>
      <c r="H7132" t="s">
        <v>15</v>
      </c>
      <c r="I7132" t="s">
        <v>16</v>
      </c>
      <c r="J7132">
        <v>4</v>
      </c>
      <c r="K7132" t="str">
        <f>IF(tickets_dataset[[#This Row],[status]] = "Closed", "Yes","No")</f>
        <v>Yes</v>
      </c>
      <c r="L7132" s="2">
        <f t="shared" si="444"/>
        <v>21</v>
      </c>
      <c r="M7132" t="str">
        <f t="shared" si="445"/>
        <v>No</v>
      </c>
      <c r="N7132" t="str">
        <f t="shared" si="446"/>
        <v>Feb</v>
      </c>
      <c r="O7132" s="2">
        <f t="shared" si="447"/>
        <v>0.875</v>
      </c>
      <c r="P7132" t="str">
        <f>VLOOKUP(G7132,Agents!A:E,4,FALSE)</f>
        <v>Team4</v>
      </c>
      <c r="Q7132" t="str">
        <f>VLOOKUP(G7132,Agents!A:E,5,FALSE)</f>
        <v>Mid</v>
      </c>
      <c r="R7132" t="str">
        <f>VLOOKUP(G7132,Agents!A:E,2,FALSE)</f>
        <v>Night</v>
      </c>
    </row>
    <row r="7133" spans="1:18" x14ac:dyDescent="0.35">
      <c r="A7133" t="s">
        <v>11029</v>
      </c>
      <c r="B7133" t="s">
        <v>9923</v>
      </c>
      <c r="C7133" t="s">
        <v>12</v>
      </c>
      <c r="D7133" t="s">
        <v>13</v>
      </c>
      <c r="E7133" s="1">
        <v>46047.712500000001</v>
      </c>
      <c r="F7133" s="1">
        <v>46047.879166666666</v>
      </c>
      <c r="G7133" t="s">
        <v>128</v>
      </c>
      <c r="H7133" t="s">
        <v>15</v>
      </c>
      <c r="I7133" t="s">
        <v>16</v>
      </c>
      <c r="J7133">
        <v>4</v>
      </c>
      <c r="K7133" t="str">
        <f>IF(tickets_dataset[[#This Row],[status]] = "Closed", "Yes","No")</f>
        <v>Yes</v>
      </c>
      <c r="L7133" s="2">
        <f t="shared" si="444"/>
        <v>3.9999999999417923</v>
      </c>
      <c r="M7133" t="str">
        <f t="shared" si="445"/>
        <v>No</v>
      </c>
      <c r="N7133" t="str">
        <f t="shared" si="446"/>
        <v>Jan</v>
      </c>
      <c r="O7133" s="2">
        <f t="shared" si="447"/>
        <v>0.16666666666424135</v>
      </c>
      <c r="P7133" t="str">
        <f>VLOOKUP(G7133,Agents!A:E,4,FALSE)</f>
        <v>Team4</v>
      </c>
      <c r="Q7133" t="str">
        <f>VLOOKUP(G7133,Agents!A:E,5,FALSE)</f>
        <v>Mid</v>
      </c>
      <c r="R7133" t="str">
        <f>VLOOKUP(G7133,Agents!A:E,2,FALSE)</f>
        <v>Night</v>
      </c>
    </row>
    <row r="7134" spans="1:18" x14ac:dyDescent="0.35">
      <c r="A7134" t="s">
        <v>11030</v>
      </c>
      <c r="B7134" t="s">
        <v>3731</v>
      </c>
      <c r="C7134" t="s">
        <v>22</v>
      </c>
      <c r="D7134" t="s">
        <v>38</v>
      </c>
      <c r="E7134" s="1">
        <v>46064.162499999999</v>
      </c>
      <c r="F7134" s="1">
        <v>46067.287499999999</v>
      </c>
      <c r="G7134" t="s">
        <v>149</v>
      </c>
      <c r="H7134" t="s">
        <v>15</v>
      </c>
      <c r="I7134" t="s">
        <v>16</v>
      </c>
      <c r="J7134">
        <v>3</v>
      </c>
      <c r="K7134" t="str">
        <f>IF(tickets_dataset[[#This Row],[status]] = "Closed", "Yes","No")</f>
        <v>Yes</v>
      </c>
      <c r="L7134" s="2">
        <f t="shared" si="444"/>
        <v>75</v>
      </c>
      <c r="M7134" t="str">
        <f t="shared" si="445"/>
        <v>Yes</v>
      </c>
      <c r="N7134" t="str">
        <f t="shared" si="446"/>
        <v>Feb</v>
      </c>
      <c r="O7134" s="2">
        <f t="shared" si="447"/>
        <v>3.125</v>
      </c>
      <c r="P7134" t="str">
        <f>VLOOKUP(G7134,Agents!A:E,4,FALSE)</f>
        <v>Team3</v>
      </c>
      <c r="Q7134" t="str">
        <f>VLOOKUP(G7134,Agents!A:E,5,FALSE)</f>
        <v>Mid</v>
      </c>
      <c r="R7134" t="str">
        <f>VLOOKUP(G7134,Agents!A:E,2,FALSE)</f>
        <v>Night</v>
      </c>
    </row>
    <row r="7135" spans="1:18" x14ac:dyDescent="0.35">
      <c r="A7135" t="s">
        <v>11031</v>
      </c>
      <c r="B7135" t="s">
        <v>10096</v>
      </c>
      <c r="C7135" t="s">
        <v>76</v>
      </c>
      <c r="D7135" t="s">
        <v>13</v>
      </c>
      <c r="E7135" s="1">
        <v>46072.244444444441</v>
      </c>
      <c r="F7135" s="1">
        <v>46073.911111111112</v>
      </c>
      <c r="G7135" t="s">
        <v>273</v>
      </c>
      <c r="H7135" t="s">
        <v>15</v>
      </c>
      <c r="I7135" t="s">
        <v>16</v>
      </c>
      <c r="J7135">
        <v>4</v>
      </c>
      <c r="K7135" t="str">
        <f>IF(tickets_dataset[[#This Row],[status]] = "Closed", "Yes","No")</f>
        <v>Yes</v>
      </c>
      <c r="L7135" s="2">
        <f t="shared" si="444"/>
        <v>40.000000000116415</v>
      </c>
      <c r="M7135" t="str">
        <f t="shared" si="445"/>
        <v>No</v>
      </c>
      <c r="N7135" t="str">
        <f t="shared" si="446"/>
        <v>Feb</v>
      </c>
      <c r="O7135" s="2">
        <f t="shared" si="447"/>
        <v>1.6666666666715173</v>
      </c>
      <c r="P7135" t="str">
        <f>VLOOKUP(G7135,Agents!A:E,4,FALSE)</f>
        <v>Team3</v>
      </c>
      <c r="Q7135" t="str">
        <f>VLOOKUP(G7135,Agents!A:E,5,FALSE)</f>
        <v>Senior</v>
      </c>
      <c r="R7135" t="str">
        <f>VLOOKUP(G7135,Agents!A:E,2,FALSE)</f>
        <v>Evening</v>
      </c>
    </row>
    <row r="7136" spans="1:18" x14ac:dyDescent="0.35">
      <c r="A7136" t="s">
        <v>11032</v>
      </c>
      <c r="B7136" t="s">
        <v>11013</v>
      </c>
      <c r="C7136" t="s">
        <v>12</v>
      </c>
      <c r="D7136" t="s">
        <v>38</v>
      </c>
      <c r="E7136" s="1">
        <v>46101.798611111109</v>
      </c>
      <c r="F7136" s="1">
        <v>46103.381944444445</v>
      </c>
      <c r="G7136" t="s">
        <v>170</v>
      </c>
      <c r="H7136" t="s">
        <v>15</v>
      </c>
      <c r="I7136" t="s">
        <v>16</v>
      </c>
      <c r="J7136">
        <v>5</v>
      </c>
      <c r="K7136" t="str">
        <f>IF(tickets_dataset[[#This Row],[status]] = "Closed", "Yes","No")</f>
        <v>Yes</v>
      </c>
      <c r="L7136" s="2">
        <f t="shared" si="444"/>
        <v>38.000000000058208</v>
      </c>
      <c r="M7136" t="str">
        <f t="shared" si="445"/>
        <v>No</v>
      </c>
      <c r="N7136" t="str">
        <f t="shared" si="446"/>
        <v>Mar</v>
      </c>
      <c r="O7136" s="2">
        <f t="shared" si="447"/>
        <v>1.5833333333357587</v>
      </c>
      <c r="P7136" t="str">
        <f>VLOOKUP(G7136,Agents!A:E,4,FALSE)</f>
        <v>Team5</v>
      </c>
      <c r="Q7136" t="str">
        <f>VLOOKUP(G7136,Agents!A:E,5,FALSE)</f>
        <v>Junior</v>
      </c>
      <c r="R7136" t="str">
        <f>VLOOKUP(G7136,Agents!A:E,2,FALSE)</f>
        <v>Night</v>
      </c>
    </row>
    <row r="7137" spans="1:18" x14ac:dyDescent="0.35">
      <c r="A7137" t="s">
        <v>11033</v>
      </c>
      <c r="B7137" t="s">
        <v>1302</v>
      </c>
      <c r="C7137" t="s">
        <v>12</v>
      </c>
      <c r="D7137" t="s">
        <v>13</v>
      </c>
      <c r="E7137" s="1">
        <v>46089.527083333334</v>
      </c>
      <c r="F7137" s="1">
        <v>46090.318749999999</v>
      </c>
      <c r="G7137" t="s">
        <v>206</v>
      </c>
      <c r="H7137" t="s">
        <v>15</v>
      </c>
      <c r="I7137" t="s">
        <v>16</v>
      </c>
      <c r="J7137">
        <v>3</v>
      </c>
      <c r="K7137" t="str">
        <f>IF(tickets_dataset[[#This Row],[status]] = "Closed", "Yes","No")</f>
        <v>Yes</v>
      </c>
      <c r="L7137" s="2">
        <f t="shared" si="444"/>
        <v>18.999999999941792</v>
      </c>
      <c r="M7137" t="str">
        <f t="shared" si="445"/>
        <v>No</v>
      </c>
      <c r="N7137" t="str">
        <f t="shared" si="446"/>
        <v>Mar</v>
      </c>
      <c r="O7137" s="2">
        <f t="shared" si="447"/>
        <v>0.79166666666424135</v>
      </c>
      <c r="P7137" t="str">
        <f>VLOOKUP(G7137,Agents!A:E,4,FALSE)</f>
        <v>Team5</v>
      </c>
      <c r="Q7137" t="str">
        <f>VLOOKUP(G7137,Agents!A:E,5,FALSE)</f>
        <v>Junior</v>
      </c>
      <c r="R7137" t="str">
        <f>VLOOKUP(G7137,Agents!A:E,2,FALSE)</f>
        <v>Evening</v>
      </c>
    </row>
    <row r="7138" spans="1:18" x14ac:dyDescent="0.35">
      <c r="A7138" t="s">
        <v>11034</v>
      </c>
      <c r="B7138" t="s">
        <v>11035</v>
      </c>
      <c r="C7138" t="s">
        <v>34</v>
      </c>
      <c r="D7138" t="s">
        <v>26</v>
      </c>
      <c r="E7138" s="1">
        <v>46056.752083333333</v>
      </c>
      <c r="F7138" s="1">
        <v>46057.085416666669</v>
      </c>
      <c r="G7138" t="s">
        <v>14</v>
      </c>
      <c r="H7138" t="s">
        <v>15</v>
      </c>
      <c r="I7138" t="s">
        <v>16</v>
      </c>
      <c r="J7138">
        <v>4</v>
      </c>
      <c r="K7138" t="str">
        <f>IF(tickets_dataset[[#This Row],[status]] = "Closed", "Yes","No")</f>
        <v>Yes</v>
      </c>
      <c r="L7138" s="2">
        <f t="shared" si="444"/>
        <v>8.0000000000582077</v>
      </c>
      <c r="M7138" t="str">
        <f t="shared" si="445"/>
        <v>No</v>
      </c>
      <c r="N7138" t="str">
        <f t="shared" si="446"/>
        <v>Feb</v>
      </c>
      <c r="O7138" s="2">
        <f t="shared" si="447"/>
        <v>0.33333333333575865</v>
      </c>
      <c r="P7138" t="str">
        <f>VLOOKUP(G7138,Agents!A:E,4,FALSE)</f>
        <v>Team1</v>
      </c>
      <c r="Q7138" t="str">
        <f>VLOOKUP(G7138,Agents!A:E,5,FALSE)</f>
        <v>Senior</v>
      </c>
      <c r="R7138" t="str">
        <f>VLOOKUP(G7138,Agents!A:E,2,FALSE)</f>
        <v>Morning</v>
      </c>
    </row>
    <row r="7139" spans="1:18" x14ac:dyDescent="0.35">
      <c r="A7139" t="s">
        <v>11036</v>
      </c>
      <c r="B7139" t="s">
        <v>1422</v>
      </c>
      <c r="C7139" t="s">
        <v>12</v>
      </c>
      <c r="D7139" t="s">
        <v>13</v>
      </c>
      <c r="E7139" s="1">
        <v>46106.529861111114</v>
      </c>
      <c r="F7139" s="1">
        <v>46107.113194444442</v>
      </c>
      <c r="G7139" t="s">
        <v>234</v>
      </c>
      <c r="H7139" t="s">
        <v>15</v>
      </c>
      <c r="I7139" t="s">
        <v>16</v>
      </c>
      <c r="J7139">
        <v>3</v>
      </c>
      <c r="K7139" t="str">
        <f>IF(tickets_dataset[[#This Row],[status]] = "Closed", "Yes","No")</f>
        <v>Yes</v>
      </c>
      <c r="L7139" s="2">
        <f t="shared" si="444"/>
        <v>13.999999999883585</v>
      </c>
      <c r="M7139" t="str">
        <f t="shared" si="445"/>
        <v>No</v>
      </c>
      <c r="N7139" t="str">
        <f t="shared" si="446"/>
        <v>Mar</v>
      </c>
      <c r="O7139" s="2">
        <f t="shared" si="447"/>
        <v>0.58333333332848269</v>
      </c>
      <c r="P7139" t="str">
        <f>VLOOKUP(G7139,Agents!A:E,4,FALSE)</f>
        <v>Team5</v>
      </c>
      <c r="Q7139" t="str">
        <f>VLOOKUP(G7139,Agents!A:E,5,FALSE)</f>
        <v>Senior</v>
      </c>
      <c r="R7139" t="str">
        <f>VLOOKUP(G7139,Agents!A:E,2,FALSE)</f>
        <v>Night</v>
      </c>
    </row>
    <row r="7140" spans="1:18" x14ac:dyDescent="0.35">
      <c r="A7140" t="s">
        <v>11037</v>
      </c>
      <c r="B7140" t="s">
        <v>3650</v>
      </c>
      <c r="C7140" t="s">
        <v>50</v>
      </c>
      <c r="D7140" t="s">
        <v>13</v>
      </c>
      <c r="E7140" s="1">
        <v>46048.877083333333</v>
      </c>
      <c r="F7140" s="1">
        <v>46049.502083333333</v>
      </c>
      <c r="G7140" t="s">
        <v>80</v>
      </c>
      <c r="H7140" t="s">
        <v>15</v>
      </c>
      <c r="I7140" t="s">
        <v>16</v>
      </c>
      <c r="J7140">
        <v>3</v>
      </c>
      <c r="K7140" t="str">
        <f>IF(tickets_dataset[[#This Row],[status]] = "Closed", "Yes","No")</f>
        <v>Yes</v>
      </c>
      <c r="L7140" s="2">
        <f t="shared" si="444"/>
        <v>15</v>
      </c>
      <c r="M7140" t="str">
        <f t="shared" si="445"/>
        <v>No</v>
      </c>
      <c r="N7140" t="str">
        <f t="shared" si="446"/>
        <v>Jan</v>
      </c>
      <c r="O7140" s="2">
        <f t="shared" si="447"/>
        <v>0.625</v>
      </c>
      <c r="P7140" t="str">
        <f>VLOOKUP(G7140,Agents!A:E,4,FALSE)</f>
        <v>Team3</v>
      </c>
      <c r="Q7140" t="str">
        <f>VLOOKUP(G7140,Agents!A:E,5,FALSE)</f>
        <v>Junior</v>
      </c>
      <c r="R7140" t="str">
        <f>VLOOKUP(G7140,Agents!A:E,2,FALSE)</f>
        <v>Evening</v>
      </c>
    </row>
    <row r="7141" spans="1:18" x14ac:dyDescent="0.35">
      <c r="A7141" t="s">
        <v>11038</v>
      </c>
      <c r="B7141" t="s">
        <v>2676</v>
      </c>
      <c r="C7141" t="s">
        <v>76</v>
      </c>
      <c r="D7141" t="s">
        <v>38</v>
      </c>
      <c r="E7141" s="1">
        <v>46090.775694444441</v>
      </c>
      <c r="F7141" s="1">
        <v>46091.692361111112</v>
      </c>
      <c r="G7141" t="s">
        <v>119</v>
      </c>
      <c r="H7141" t="s">
        <v>15</v>
      </c>
      <c r="I7141" t="s">
        <v>16</v>
      </c>
      <c r="J7141">
        <v>4</v>
      </c>
      <c r="K7141" t="str">
        <f>IF(tickets_dataset[[#This Row],[status]] = "Closed", "Yes","No")</f>
        <v>Yes</v>
      </c>
      <c r="L7141" s="2">
        <f t="shared" si="444"/>
        <v>22.000000000116415</v>
      </c>
      <c r="M7141" t="str">
        <f t="shared" si="445"/>
        <v>No</v>
      </c>
      <c r="N7141" t="str">
        <f t="shared" si="446"/>
        <v>Mar</v>
      </c>
      <c r="O7141" s="2">
        <f t="shared" si="447"/>
        <v>0.91666666667151731</v>
      </c>
      <c r="P7141" t="str">
        <f>VLOOKUP(G7141,Agents!A:E,4,FALSE)</f>
        <v>Team1</v>
      </c>
      <c r="Q7141" t="str">
        <f>VLOOKUP(G7141,Agents!A:E,5,FALSE)</f>
        <v>Junior</v>
      </c>
      <c r="R7141" t="str">
        <f>VLOOKUP(G7141,Agents!A:E,2,FALSE)</f>
        <v>Morning</v>
      </c>
    </row>
    <row r="7142" spans="1:18" x14ac:dyDescent="0.35">
      <c r="A7142" t="s">
        <v>11039</v>
      </c>
      <c r="B7142" t="s">
        <v>658</v>
      </c>
      <c r="C7142" t="s">
        <v>76</v>
      </c>
      <c r="D7142" t="s">
        <v>13</v>
      </c>
      <c r="E7142" s="1">
        <v>46033.193749999999</v>
      </c>
      <c r="F7142" s="1">
        <v>46033.73541666667</v>
      </c>
      <c r="G7142" t="s">
        <v>137</v>
      </c>
      <c r="H7142" t="s">
        <v>15</v>
      </c>
      <c r="I7142" t="s">
        <v>16</v>
      </c>
      <c r="J7142">
        <v>4</v>
      </c>
      <c r="K7142" t="str">
        <f>IF(tickets_dataset[[#This Row],[status]] = "Closed", "Yes","No")</f>
        <v>Yes</v>
      </c>
      <c r="L7142" s="2">
        <f t="shared" si="444"/>
        <v>13.000000000116415</v>
      </c>
      <c r="M7142" t="str">
        <f t="shared" si="445"/>
        <v>No</v>
      </c>
      <c r="N7142" t="str">
        <f t="shared" si="446"/>
        <v>Jan</v>
      </c>
      <c r="O7142" s="2">
        <f t="shared" si="447"/>
        <v>0.54166666667151731</v>
      </c>
      <c r="P7142" t="str">
        <f>VLOOKUP(G7142,Agents!A:E,4,FALSE)</f>
        <v>Team5</v>
      </c>
      <c r="Q7142" t="str">
        <f>VLOOKUP(G7142,Agents!A:E,5,FALSE)</f>
        <v>Senior</v>
      </c>
      <c r="R7142" t="str">
        <f>VLOOKUP(G7142,Agents!A:E,2,FALSE)</f>
        <v>Night</v>
      </c>
    </row>
    <row r="7143" spans="1:18" x14ac:dyDescent="0.35">
      <c r="A7143" t="s">
        <v>11040</v>
      </c>
      <c r="B7143" t="s">
        <v>11041</v>
      </c>
      <c r="C7143" t="s">
        <v>50</v>
      </c>
      <c r="D7143" t="s">
        <v>26</v>
      </c>
      <c r="E7143" s="1">
        <v>46035.408333333333</v>
      </c>
      <c r="F7143" s="1">
        <v>46036.033333333333</v>
      </c>
      <c r="G7143" t="s">
        <v>91</v>
      </c>
      <c r="H7143" t="s">
        <v>15</v>
      </c>
      <c r="I7143" t="s">
        <v>16</v>
      </c>
      <c r="J7143">
        <v>4</v>
      </c>
      <c r="K7143" t="str">
        <f>IF(tickets_dataset[[#This Row],[status]] = "Closed", "Yes","No")</f>
        <v>Yes</v>
      </c>
      <c r="L7143" s="2">
        <f t="shared" si="444"/>
        <v>15</v>
      </c>
      <c r="M7143" t="str">
        <f t="shared" si="445"/>
        <v>No</v>
      </c>
      <c r="N7143" t="str">
        <f t="shared" si="446"/>
        <v>Jan</v>
      </c>
      <c r="O7143" s="2">
        <f t="shared" si="447"/>
        <v>0.625</v>
      </c>
      <c r="P7143" t="str">
        <f>VLOOKUP(G7143,Agents!A:E,4,FALSE)</f>
        <v>Team5</v>
      </c>
      <c r="Q7143" t="str">
        <f>VLOOKUP(G7143,Agents!A:E,5,FALSE)</f>
        <v>Mid</v>
      </c>
      <c r="R7143" t="str">
        <f>VLOOKUP(G7143,Agents!A:E,2,FALSE)</f>
        <v>Night</v>
      </c>
    </row>
    <row r="7144" spans="1:18" x14ac:dyDescent="0.35">
      <c r="A7144" t="s">
        <v>11042</v>
      </c>
      <c r="B7144" t="s">
        <v>2649</v>
      </c>
      <c r="C7144" t="s">
        <v>34</v>
      </c>
      <c r="D7144" t="s">
        <v>38</v>
      </c>
      <c r="E7144" s="1">
        <v>46083.345138888886</v>
      </c>
      <c r="F7144" s="1">
        <v>46084.136805555558</v>
      </c>
      <c r="G7144" t="s">
        <v>62</v>
      </c>
      <c r="H7144" t="s">
        <v>15</v>
      </c>
      <c r="I7144" t="s">
        <v>16</v>
      </c>
      <c r="J7144">
        <v>4</v>
      </c>
      <c r="K7144" t="str">
        <f>IF(tickets_dataset[[#This Row],[status]] = "Closed", "Yes","No")</f>
        <v>Yes</v>
      </c>
      <c r="L7144" s="2">
        <f t="shared" si="444"/>
        <v>19.000000000116415</v>
      </c>
      <c r="M7144" t="str">
        <f t="shared" si="445"/>
        <v>No</v>
      </c>
      <c r="N7144" t="str">
        <f t="shared" si="446"/>
        <v>Mar</v>
      </c>
      <c r="O7144" s="2">
        <f t="shared" si="447"/>
        <v>0.79166666667151731</v>
      </c>
      <c r="P7144" t="str">
        <f>VLOOKUP(G7144,Agents!A:E,4,FALSE)</f>
        <v>Team1</v>
      </c>
      <c r="Q7144" t="str">
        <f>VLOOKUP(G7144,Agents!A:E,5,FALSE)</f>
        <v>Junior</v>
      </c>
      <c r="R7144" t="str">
        <f>VLOOKUP(G7144,Agents!A:E,2,FALSE)</f>
        <v>Morning</v>
      </c>
    </row>
    <row r="7145" spans="1:18" x14ac:dyDescent="0.35">
      <c r="A7145" t="s">
        <v>11043</v>
      </c>
      <c r="B7145" t="s">
        <v>6120</v>
      </c>
      <c r="C7145" t="s">
        <v>22</v>
      </c>
      <c r="D7145" t="s">
        <v>38</v>
      </c>
      <c r="E7145" s="1">
        <v>46038.72152777778</v>
      </c>
      <c r="F7145" s="1">
        <v>46040.763194444444</v>
      </c>
      <c r="G7145" t="s">
        <v>140</v>
      </c>
      <c r="H7145" t="s">
        <v>15</v>
      </c>
      <c r="I7145" t="s">
        <v>16</v>
      </c>
      <c r="J7145">
        <v>4</v>
      </c>
      <c r="K7145" t="str">
        <f>IF(tickets_dataset[[#This Row],[status]] = "Closed", "Yes","No")</f>
        <v>Yes</v>
      </c>
      <c r="L7145" s="2">
        <f t="shared" si="444"/>
        <v>48.999999999941792</v>
      </c>
      <c r="M7145" t="str">
        <f t="shared" si="445"/>
        <v>Yes</v>
      </c>
      <c r="N7145" t="str">
        <f t="shared" si="446"/>
        <v>Jan</v>
      </c>
      <c r="O7145" s="2">
        <f t="shared" si="447"/>
        <v>2.0416666666642413</v>
      </c>
      <c r="P7145" t="str">
        <f>VLOOKUP(G7145,Agents!A:E,4,FALSE)</f>
        <v>Team1</v>
      </c>
      <c r="Q7145" t="str">
        <f>VLOOKUP(G7145,Agents!A:E,5,FALSE)</f>
        <v>Junior</v>
      </c>
      <c r="R7145" t="str">
        <f>VLOOKUP(G7145,Agents!A:E,2,FALSE)</f>
        <v>Morning</v>
      </c>
    </row>
    <row r="7146" spans="1:18" x14ac:dyDescent="0.35">
      <c r="A7146" t="s">
        <v>11044</v>
      </c>
      <c r="B7146" t="s">
        <v>9040</v>
      </c>
      <c r="C7146" t="s">
        <v>50</v>
      </c>
      <c r="D7146" t="s">
        <v>13</v>
      </c>
      <c r="E7146" s="1">
        <v>46063.685416666667</v>
      </c>
      <c r="F7146" s="1">
        <v>46065.268750000003</v>
      </c>
      <c r="G7146" t="s">
        <v>183</v>
      </c>
      <c r="H7146" t="s">
        <v>15</v>
      </c>
      <c r="I7146" t="s">
        <v>16</v>
      </c>
      <c r="J7146">
        <v>5</v>
      </c>
      <c r="K7146" t="str">
        <f>IF(tickets_dataset[[#This Row],[status]] = "Closed", "Yes","No")</f>
        <v>Yes</v>
      </c>
      <c r="L7146" s="2">
        <f t="shared" si="444"/>
        <v>38.000000000058208</v>
      </c>
      <c r="M7146" t="str">
        <f t="shared" si="445"/>
        <v>No</v>
      </c>
      <c r="N7146" t="str">
        <f t="shared" si="446"/>
        <v>Feb</v>
      </c>
      <c r="O7146" s="2">
        <f t="shared" si="447"/>
        <v>1.5833333333357587</v>
      </c>
      <c r="P7146" t="str">
        <f>VLOOKUP(G7146,Agents!A:E,4,FALSE)</f>
        <v>Team3</v>
      </c>
      <c r="Q7146" t="str">
        <f>VLOOKUP(G7146,Agents!A:E,5,FALSE)</f>
        <v>Senior</v>
      </c>
      <c r="R7146" t="str">
        <f>VLOOKUP(G7146,Agents!A:E,2,FALSE)</f>
        <v>Night</v>
      </c>
    </row>
    <row r="7147" spans="1:18" x14ac:dyDescent="0.35">
      <c r="A7147" t="s">
        <v>11045</v>
      </c>
      <c r="B7147" t="s">
        <v>11046</v>
      </c>
      <c r="C7147" t="s">
        <v>12</v>
      </c>
      <c r="D7147" t="s">
        <v>13</v>
      </c>
      <c r="E7147" s="1">
        <v>46053.438194444447</v>
      </c>
      <c r="F7147" s="1">
        <v>46055.188194444447</v>
      </c>
      <c r="G7147" t="s">
        <v>42</v>
      </c>
      <c r="H7147" t="s">
        <v>15</v>
      </c>
      <c r="I7147" t="s">
        <v>16</v>
      </c>
      <c r="J7147">
        <v>5</v>
      </c>
      <c r="K7147" t="str">
        <f>IF(tickets_dataset[[#This Row],[status]] = "Closed", "Yes","No")</f>
        <v>Yes</v>
      </c>
      <c r="L7147" s="2">
        <f t="shared" si="444"/>
        <v>42</v>
      </c>
      <c r="M7147" t="str">
        <f t="shared" si="445"/>
        <v>No</v>
      </c>
      <c r="N7147" t="str">
        <f t="shared" si="446"/>
        <v>Jan</v>
      </c>
      <c r="O7147" s="2">
        <f t="shared" si="447"/>
        <v>1.75</v>
      </c>
      <c r="P7147" t="str">
        <f>VLOOKUP(G7147,Agents!A:E,4,FALSE)</f>
        <v>Team2</v>
      </c>
      <c r="Q7147" t="str">
        <f>VLOOKUP(G7147,Agents!A:E,5,FALSE)</f>
        <v>Junior</v>
      </c>
      <c r="R7147" t="str">
        <f>VLOOKUP(G7147,Agents!A:E,2,FALSE)</f>
        <v>Night</v>
      </c>
    </row>
    <row r="7148" spans="1:18" x14ac:dyDescent="0.35">
      <c r="A7148" t="s">
        <v>11047</v>
      </c>
      <c r="B7148" t="s">
        <v>5816</v>
      </c>
      <c r="C7148" t="s">
        <v>76</v>
      </c>
      <c r="D7148" t="s">
        <v>13</v>
      </c>
      <c r="E7148" s="1">
        <v>46101.165277777778</v>
      </c>
      <c r="F7148" s="1">
        <v>46102.998611111114</v>
      </c>
      <c r="G7148" t="s">
        <v>91</v>
      </c>
      <c r="H7148" t="s">
        <v>15</v>
      </c>
      <c r="I7148" t="s">
        <v>16</v>
      </c>
      <c r="J7148">
        <v>3</v>
      </c>
      <c r="K7148" t="str">
        <f>IF(tickets_dataset[[#This Row],[status]] = "Closed", "Yes","No")</f>
        <v>Yes</v>
      </c>
      <c r="L7148" s="2">
        <f t="shared" si="444"/>
        <v>44.000000000058208</v>
      </c>
      <c r="M7148" t="str">
        <f t="shared" si="445"/>
        <v>No</v>
      </c>
      <c r="N7148" t="str">
        <f t="shared" si="446"/>
        <v>Mar</v>
      </c>
      <c r="O7148" s="2">
        <f t="shared" si="447"/>
        <v>1.8333333333357587</v>
      </c>
      <c r="P7148" t="str">
        <f>VLOOKUP(G7148,Agents!A:E,4,FALSE)</f>
        <v>Team5</v>
      </c>
      <c r="Q7148" t="str">
        <f>VLOOKUP(G7148,Agents!A:E,5,FALSE)</f>
        <v>Mid</v>
      </c>
      <c r="R7148" t="str">
        <f>VLOOKUP(G7148,Agents!A:E,2,FALSE)</f>
        <v>Night</v>
      </c>
    </row>
    <row r="7149" spans="1:18" x14ac:dyDescent="0.35">
      <c r="A7149" t="s">
        <v>11048</v>
      </c>
      <c r="B7149" t="s">
        <v>9958</v>
      </c>
      <c r="C7149" t="s">
        <v>34</v>
      </c>
      <c r="D7149" t="s">
        <v>38</v>
      </c>
      <c r="E7149" s="1">
        <v>46088.345138888886</v>
      </c>
      <c r="F7149" s="1">
        <v>46090.178472222222</v>
      </c>
      <c r="G7149" t="s">
        <v>83</v>
      </c>
      <c r="H7149" t="s">
        <v>15</v>
      </c>
      <c r="I7149" t="s">
        <v>16</v>
      </c>
      <c r="J7149">
        <v>5</v>
      </c>
      <c r="K7149" t="str">
        <f>IF(tickets_dataset[[#This Row],[status]] = "Closed", "Yes","No")</f>
        <v>Yes</v>
      </c>
      <c r="L7149" s="2">
        <f t="shared" si="444"/>
        <v>44.000000000058208</v>
      </c>
      <c r="M7149" t="str">
        <f t="shared" si="445"/>
        <v>No</v>
      </c>
      <c r="N7149" t="str">
        <f t="shared" si="446"/>
        <v>Mar</v>
      </c>
      <c r="O7149" s="2">
        <f t="shared" si="447"/>
        <v>1.8333333333357587</v>
      </c>
      <c r="P7149" t="str">
        <f>VLOOKUP(G7149,Agents!A:E,4,FALSE)</f>
        <v>Team2</v>
      </c>
      <c r="Q7149" t="str">
        <f>VLOOKUP(G7149,Agents!A:E,5,FALSE)</f>
        <v>Junior</v>
      </c>
      <c r="R7149" t="str">
        <f>VLOOKUP(G7149,Agents!A:E,2,FALSE)</f>
        <v>Night</v>
      </c>
    </row>
    <row r="7150" spans="1:18" x14ac:dyDescent="0.35">
      <c r="A7150" t="s">
        <v>11049</v>
      </c>
      <c r="B7150" t="s">
        <v>11050</v>
      </c>
      <c r="C7150" t="s">
        <v>76</v>
      </c>
      <c r="D7150" t="s">
        <v>13</v>
      </c>
      <c r="E7150" s="1">
        <v>46084.26458333333</v>
      </c>
      <c r="F7150" s="1">
        <v>46086.01458333333</v>
      </c>
      <c r="G7150" t="s">
        <v>357</v>
      </c>
      <c r="H7150" t="s">
        <v>15</v>
      </c>
      <c r="I7150" t="s">
        <v>68</v>
      </c>
      <c r="J7150">
        <v>4</v>
      </c>
      <c r="K7150" t="str">
        <f>IF(tickets_dataset[[#This Row],[status]] = "Closed", "Yes","No")</f>
        <v>Yes</v>
      </c>
      <c r="L7150" s="2">
        <f t="shared" si="444"/>
        <v>42</v>
      </c>
      <c r="M7150" t="str">
        <f t="shared" si="445"/>
        <v>No</v>
      </c>
      <c r="N7150" t="str">
        <f t="shared" si="446"/>
        <v>Mar</v>
      </c>
      <c r="O7150" s="2">
        <f t="shared" si="447"/>
        <v>1.75</v>
      </c>
      <c r="P7150" t="str">
        <f>VLOOKUP(G7150,Agents!A:E,4,FALSE)</f>
        <v>Team1</v>
      </c>
      <c r="Q7150" t="str">
        <f>VLOOKUP(G7150,Agents!A:E,5,FALSE)</f>
        <v>Mid</v>
      </c>
      <c r="R7150" t="str">
        <f>VLOOKUP(G7150,Agents!A:E,2,FALSE)</f>
        <v>Morning</v>
      </c>
    </row>
    <row r="7151" spans="1:18" x14ac:dyDescent="0.35">
      <c r="A7151" t="s">
        <v>11051</v>
      </c>
      <c r="B7151" t="s">
        <v>11052</v>
      </c>
      <c r="C7151" t="s">
        <v>34</v>
      </c>
      <c r="D7151" t="s">
        <v>26</v>
      </c>
      <c r="E7151" s="1">
        <v>46024.931250000001</v>
      </c>
      <c r="F7151" s="1">
        <v>46026.556250000001</v>
      </c>
      <c r="G7151" t="s">
        <v>59</v>
      </c>
      <c r="H7151" t="s">
        <v>15</v>
      </c>
      <c r="I7151" t="s">
        <v>16</v>
      </c>
      <c r="J7151">
        <v>3</v>
      </c>
      <c r="K7151" t="str">
        <f>IF(tickets_dataset[[#This Row],[status]] = "Closed", "Yes","No")</f>
        <v>Yes</v>
      </c>
      <c r="L7151" s="2">
        <f t="shared" si="444"/>
        <v>39</v>
      </c>
      <c r="M7151" t="str">
        <f t="shared" si="445"/>
        <v>No</v>
      </c>
      <c r="N7151" t="str">
        <f t="shared" si="446"/>
        <v>Jan</v>
      </c>
      <c r="O7151" s="2">
        <f t="shared" si="447"/>
        <v>1.625</v>
      </c>
      <c r="P7151" t="str">
        <f>VLOOKUP(G7151,Agents!A:E,4,FALSE)</f>
        <v>Team3</v>
      </c>
      <c r="Q7151" t="str">
        <f>VLOOKUP(G7151,Agents!A:E,5,FALSE)</f>
        <v>Senior</v>
      </c>
      <c r="R7151" t="str">
        <f>VLOOKUP(G7151,Agents!A:E,2,FALSE)</f>
        <v>Night</v>
      </c>
    </row>
    <row r="7152" spans="1:18" x14ac:dyDescent="0.35">
      <c r="A7152" t="s">
        <v>11053</v>
      </c>
      <c r="B7152" t="s">
        <v>2062</v>
      </c>
      <c r="C7152" t="s">
        <v>22</v>
      </c>
      <c r="D7152" t="s">
        <v>13</v>
      </c>
      <c r="E7152" s="1">
        <v>46066.94027777778</v>
      </c>
      <c r="F7152" s="1">
        <v>46068.31527777778</v>
      </c>
      <c r="G7152" t="s">
        <v>59</v>
      </c>
      <c r="H7152" t="s">
        <v>15</v>
      </c>
      <c r="I7152" t="s">
        <v>16</v>
      </c>
      <c r="J7152">
        <v>4</v>
      </c>
      <c r="K7152" t="str">
        <f>IF(tickets_dataset[[#This Row],[status]] = "Closed", "Yes","No")</f>
        <v>Yes</v>
      </c>
      <c r="L7152" s="2">
        <f t="shared" si="444"/>
        <v>33</v>
      </c>
      <c r="M7152" t="str">
        <f t="shared" si="445"/>
        <v>No</v>
      </c>
      <c r="N7152" t="str">
        <f t="shared" si="446"/>
        <v>Feb</v>
      </c>
      <c r="O7152" s="2">
        <f t="shared" si="447"/>
        <v>1.375</v>
      </c>
      <c r="P7152" t="str">
        <f>VLOOKUP(G7152,Agents!A:E,4,FALSE)</f>
        <v>Team3</v>
      </c>
      <c r="Q7152" t="str">
        <f>VLOOKUP(G7152,Agents!A:E,5,FALSE)</f>
        <v>Senior</v>
      </c>
      <c r="R7152" t="str">
        <f>VLOOKUP(G7152,Agents!A:E,2,FALSE)</f>
        <v>Night</v>
      </c>
    </row>
    <row r="7153" spans="1:18" x14ac:dyDescent="0.35">
      <c r="A7153" t="s">
        <v>11054</v>
      </c>
      <c r="B7153" t="s">
        <v>565</v>
      </c>
      <c r="C7153" t="s">
        <v>12</v>
      </c>
      <c r="D7153" t="s">
        <v>13</v>
      </c>
      <c r="E7153" s="1">
        <v>46041.830555555556</v>
      </c>
      <c r="F7153" s="1">
        <v>46042.12222222222</v>
      </c>
      <c r="G7153" t="s">
        <v>73</v>
      </c>
      <c r="H7153" t="s">
        <v>15</v>
      </c>
      <c r="I7153" t="s">
        <v>16</v>
      </c>
      <c r="J7153">
        <v>3</v>
      </c>
      <c r="K7153" t="str">
        <f>IF(tickets_dataset[[#This Row],[status]] = "Closed", "Yes","No")</f>
        <v>Yes</v>
      </c>
      <c r="L7153" s="2">
        <f t="shared" si="444"/>
        <v>6.9999999999417923</v>
      </c>
      <c r="M7153" t="str">
        <f t="shared" si="445"/>
        <v>No</v>
      </c>
      <c r="N7153" t="str">
        <f t="shared" si="446"/>
        <v>Jan</v>
      </c>
      <c r="O7153" s="2">
        <f t="shared" si="447"/>
        <v>0.29166666666424135</v>
      </c>
      <c r="P7153" t="str">
        <f>VLOOKUP(G7153,Agents!A:E,4,FALSE)</f>
        <v>Team4</v>
      </c>
      <c r="Q7153" t="str">
        <f>VLOOKUP(G7153,Agents!A:E,5,FALSE)</f>
        <v>Senior</v>
      </c>
      <c r="R7153" t="str">
        <f>VLOOKUP(G7153,Agents!A:E,2,FALSE)</f>
        <v>Night</v>
      </c>
    </row>
    <row r="7154" spans="1:18" x14ac:dyDescent="0.35">
      <c r="A7154" t="s">
        <v>11055</v>
      </c>
      <c r="B7154" t="s">
        <v>1257</v>
      </c>
      <c r="C7154" t="s">
        <v>12</v>
      </c>
      <c r="D7154" t="s">
        <v>13</v>
      </c>
      <c r="E7154" s="1">
        <v>46096.261805555558</v>
      </c>
      <c r="F7154" s="1">
        <v>46097.720138888886</v>
      </c>
      <c r="G7154" t="s">
        <v>119</v>
      </c>
      <c r="H7154" t="s">
        <v>15</v>
      </c>
      <c r="I7154" t="s">
        <v>16</v>
      </c>
      <c r="J7154">
        <v>5</v>
      </c>
      <c r="K7154" t="str">
        <f>IF(tickets_dataset[[#This Row],[status]] = "Closed", "Yes","No")</f>
        <v>Yes</v>
      </c>
      <c r="L7154" s="2">
        <f t="shared" si="444"/>
        <v>34.999999999883585</v>
      </c>
      <c r="M7154" t="str">
        <f t="shared" si="445"/>
        <v>No</v>
      </c>
      <c r="N7154" t="str">
        <f t="shared" si="446"/>
        <v>Mar</v>
      </c>
      <c r="O7154" s="2">
        <f t="shared" si="447"/>
        <v>1.4583333333284827</v>
      </c>
      <c r="P7154" t="str">
        <f>VLOOKUP(G7154,Agents!A:E,4,FALSE)</f>
        <v>Team1</v>
      </c>
      <c r="Q7154" t="str">
        <f>VLOOKUP(G7154,Agents!A:E,5,FALSE)</f>
        <v>Junior</v>
      </c>
      <c r="R7154" t="str">
        <f>VLOOKUP(G7154,Agents!A:E,2,FALSE)</f>
        <v>Morning</v>
      </c>
    </row>
    <row r="7155" spans="1:18" x14ac:dyDescent="0.35">
      <c r="A7155" t="s">
        <v>11056</v>
      </c>
      <c r="B7155" t="s">
        <v>7418</v>
      </c>
      <c r="C7155" t="s">
        <v>76</v>
      </c>
      <c r="D7155" t="s">
        <v>38</v>
      </c>
      <c r="E7155" s="1">
        <v>46068.362500000003</v>
      </c>
      <c r="F7155" s="1">
        <v>46069.154166666667</v>
      </c>
      <c r="G7155" t="s">
        <v>45</v>
      </c>
      <c r="H7155" t="s">
        <v>15</v>
      </c>
      <c r="I7155" t="s">
        <v>16</v>
      </c>
      <c r="J7155">
        <v>4</v>
      </c>
      <c r="K7155" t="str">
        <f>IF(tickets_dataset[[#This Row],[status]] = "Closed", "Yes","No")</f>
        <v>Yes</v>
      </c>
      <c r="L7155" s="2">
        <f t="shared" si="444"/>
        <v>18.999999999941792</v>
      </c>
      <c r="M7155" t="str">
        <f t="shared" si="445"/>
        <v>No</v>
      </c>
      <c r="N7155" t="str">
        <f t="shared" si="446"/>
        <v>Feb</v>
      </c>
      <c r="O7155" s="2">
        <f t="shared" si="447"/>
        <v>0.79166666666424135</v>
      </c>
      <c r="P7155" t="str">
        <f>VLOOKUP(G7155,Agents!A:E,4,FALSE)</f>
        <v>Team5</v>
      </c>
      <c r="Q7155" t="str">
        <f>VLOOKUP(G7155,Agents!A:E,5,FALSE)</f>
        <v>Senior</v>
      </c>
      <c r="R7155" t="str">
        <f>VLOOKUP(G7155,Agents!A:E,2,FALSE)</f>
        <v>Morning</v>
      </c>
    </row>
    <row r="7156" spans="1:18" x14ac:dyDescent="0.35">
      <c r="A7156" t="s">
        <v>11057</v>
      </c>
      <c r="B7156" t="s">
        <v>6193</v>
      </c>
      <c r="C7156" t="s">
        <v>12</v>
      </c>
      <c r="D7156" t="s">
        <v>26</v>
      </c>
      <c r="E7156" s="1">
        <v>46068.027777777781</v>
      </c>
      <c r="F7156" s="1">
        <v>46070.861111111109</v>
      </c>
      <c r="G7156" t="s">
        <v>86</v>
      </c>
      <c r="H7156" t="s">
        <v>28</v>
      </c>
      <c r="I7156" t="s">
        <v>16</v>
      </c>
      <c r="J7156">
        <v>5</v>
      </c>
      <c r="K7156" t="str">
        <f>IF(tickets_dataset[[#This Row],[status]] = "Closed", "Yes","No")</f>
        <v>No</v>
      </c>
      <c r="L7156" s="2">
        <f t="shared" si="444"/>
        <v>67.999999999883585</v>
      </c>
      <c r="M7156" t="str">
        <f t="shared" si="445"/>
        <v>Yes</v>
      </c>
      <c r="N7156" t="str">
        <f t="shared" si="446"/>
        <v>Feb</v>
      </c>
      <c r="O7156" s="2">
        <f t="shared" si="447"/>
        <v>2.8333333333284827</v>
      </c>
      <c r="P7156" t="str">
        <f>VLOOKUP(G7156,Agents!A:E,4,FALSE)</f>
        <v>Team1</v>
      </c>
      <c r="Q7156" t="str">
        <f>VLOOKUP(G7156,Agents!A:E,5,FALSE)</f>
        <v>Mid</v>
      </c>
      <c r="R7156" t="str">
        <f>VLOOKUP(G7156,Agents!A:E,2,FALSE)</f>
        <v>Morning</v>
      </c>
    </row>
    <row r="7157" spans="1:18" x14ac:dyDescent="0.35">
      <c r="A7157" t="s">
        <v>11058</v>
      </c>
      <c r="B7157" t="s">
        <v>2042</v>
      </c>
      <c r="C7157" t="s">
        <v>50</v>
      </c>
      <c r="D7157" t="s">
        <v>38</v>
      </c>
      <c r="E7157" s="1">
        <v>46070.265972222223</v>
      </c>
      <c r="F7157" s="1">
        <v>46073.932638888888</v>
      </c>
      <c r="G7157" t="s">
        <v>100</v>
      </c>
      <c r="H7157" t="s">
        <v>15</v>
      </c>
      <c r="I7157" t="s">
        <v>16</v>
      </c>
      <c r="J7157">
        <v>5</v>
      </c>
      <c r="K7157" t="str">
        <f>IF(tickets_dataset[[#This Row],[status]] = "Closed", "Yes","No")</f>
        <v>Yes</v>
      </c>
      <c r="L7157" s="2">
        <f t="shared" si="444"/>
        <v>87.999999999941792</v>
      </c>
      <c r="M7157" t="str">
        <f t="shared" si="445"/>
        <v>Yes</v>
      </c>
      <c r="N7157" t="str">
        <f t="shared" si="446"/>
        <v>Feb</v>
      </c>
      <c r="O7157" s="2">
        <f t="shared" si="447"/>
        <v>3.6666666666642413</v>
      </c>
      <c r="P7157" t="str">
        <f>VLOOKUP(G7157,Agents!A:E,4,FALSE)</f>
        <v>Team4</v>
      </c>
      <c r="Q7157" t="str">
        <f>VLOOKUP(G7157,Agents!A:E,5,FALSE)</f>
        <v>Junior</v>
      </c>
      <c r="R7157" t="str">
        <f>VLOOKUP(G7157,Agents!A:E,2,FALSE)</f>
        <v>Evening</v>
      </c>
    </row>
    <row r="7158" spans="1:18" x14ac:dyDescent="0.35">
      <c r="A7158" t="s">
        <v>11059</v>
      </c>
      <c r="B7158" t="s">
        <v>11060</v>
      </c>
      <c r="C7158" t="s">
        <v>22</v>
      </c>
      <c r="D7158" t="s">
        <v>13</v>
      </c>
      <c r="E7158" s="1">
        <v>46062.058333333334</v>
      </c>
      <c r="F7158" s="1">
        <v>46062.35</v>
      </c>
      <c r="G7158" t="s">
        <v>239</v>
      </c>
      <c r="H7158" t="s">
        <v>15</v>
      </c>
      <c r="I7158" t="s">
        <v>16</v>
      </c>
      <c r="J7158">
        <v>2</v>
      </c>
      <c r="K7158" t="str">
        <f>IF(tickets_dataset[[#This Row],[status]] = "Closed", "Yes","No")</f>
        <v>Yes</v>
      </c>
      <c r="L7158" s="2">
        <f t="shared" si="444"/>
        <v>6.9999999999417923</v>
      </c>
      <c r="M7158" t="str">
        <f t="shared" si="445"/>
        <v>No</v>
      </c>
      <c r="N7158" t="str">
        <f t="shared" si="446"/>
        <v>Feb</v>
      </c>
      <c r="O7158" s="2">
        <f t="shared" si="447"/>
        <v>0.29166666666424135</v>
      </c>
      <c r="P7158" t="str">
        <f>VLOOKUP(G7158,Agents!A:E,4,FALSE)</f>
        <v>Team1</v>
      </c>
      <c r="Q7158" t="str">
        <f>VLOOKUP(G7158,Agents!A:E,5,FALSE)</f>
        <v>Senior</v>
      </c>
      <c r="R7158" t="str">
        <f>VLOOKUP(G7158,Agents!A:E,2,FALSE)</f>
        <v>Evening</v>
      </c>
    </row>
    <row r="7159" spans="1:18" x14ac:dyDescent="0.35">
      <c r="A7159" t="s">
        <v>11061</v>
      </c>
      <c r="B7159" t="s">
        <v>4052</v>
      </c>
      <c r="C7159" t="s">
        <v>22</v>
      </c>
      <c r="D7159" t="s">
        <v>26</v>
      </c>
      <c r="E7159" s="1">
        <v>46059.665277777778</v>
      </c>
      <c r="F7159" s="1">
        <v>46062.456944444442</v>
      </c>
      <c r="G7159" t="s">
        <v>59</v>
      </c>
      <c r="H7159" t="s">
        <v>15</v>
      </c>
      <c r="I7159" t="s">
        <v>16</v>
      </c>
      <c r="J7159">
        <v>4</v>
      </c>
      <c r="K7159" t="str">
        <f>IF(tickets_dataset[[#This Row],[status]] = "Closed", "Yes","No")</f>
        <v>Yes</v>
      </c>
      <c r="L7159" s="2">
        <f t="shared" si="444"/>
        <v>66.999999999941792</v>
      </c>
      <c r="M7159" t="str">
        <f t="shared" si="445"/>
        <v>Yes</v>
      </c>
      <c r="N7159" t="str">
        <f t="shared" si="446"/>
        <v>Feb</v>
      </c>
      <c r="O7159" s="2">
        <f t="shared" si="447"/>
        <v>2.7916666666642413</v>
      </c>
      <c r="P7159" t="str">
        <f>VLOOKUP(G7159,Agents!A:E,4,FALSE)</f>
        <v>Team3</v>
      </c>
      <c r="Q7159" t="str">
        <f>VLOOKUP(G7159,Agents!A:E,5,FALSE)</f>
        <v>Senior</v>
      </c>
      <c r="R7159" t="str">
        <f>VLOOKUP(G7159,Agents!A:E,2,FALSE)</f>
        <v>Night</v>
      </c>
    </row>
    <row r="7160" spans="1:18" x14ac:dyDescent="0.35">
      <c r="A7160" t="s">
        <v>11062</v>
      </c>
      <c r="B7160" t="s">
        <v>247</v>
      </c>
      <c r="C7160" t="s">
        <v>50</v>
      </c>
      <c r="D7160" t="s">
        <v>38</v>
      </c>
      <c r="E7160" s="1">
        <v>46099.866666666669</v>
      </c>
      <c r="F7160" s="1">
        <v>46101.824999999997</v>
      </c>
      <c r="G7160" t="s">
        <v>110</v>
      </c>
      <c r="H7160" t="s">
        <v>15</v>
      </c>
      <c r="I7160" t="s">
        <v>16</v>
      </c>
      <c r="J7160">
        <v>4</v>
      </c>
      <c r="K7160" t="str">
        <f>IF(tickets_dataset[[#This Row],[status]] = "Closed", "Yes","No")</f>
        <v>Yes</v>
      </c>
      <c r="L7160" s="2">
        <f t="shared" si="444"/>
        <v>46.999999999883585</v>
      </c>
      <c r="M7160" t="str">
        <f t="shared" si="445"/>
        <v>No</v>
      </c>
      <c r="N7160" t="str">
        <f t="shared" si="446"/>
        <v>Mar</v>
      </c>
      <c r="O7160" s="2">
        <f t="shared" si="447"/>
        <v>1.9583333333284827</v>
      </c>
      <c r="P7160" t="str">
        <f>VLOOKUP(G7160,Agents!A:E,4,FALSE)</f>
        <v>Team4</v>
      </c>
      <c r="Q7160" t="str">
        <f>VLOOKUP(G7160,Agents!A:E,5,FALSE)</f>
        <v>Junior</v>
      </c>
      <c r="R7160" t="str">
        <f>VLOOKUP(G7160,Agents!A:E,2,FALSE)</f>
        <v>Morning</v>
      </c>
    </row>
    <row r="7161" spans="1:18" x14ac:dyDescent="0.35">
      <c r="A7161" t="s">
        <v>11063</v>
      </c>
      <c r="B7161" t="s">
        <v>4766</v>
      </c>
      <c r="C7161" t="s">
        <v>76</v>
      </c>
      <c r="D7161" t="s">
        <v>13</v>
      </c>
      <c r="E7161" s="1">
        <v>46038.348611111112</v>
      </c>
      <c r="F7161" s="1">
        <v>46039.181944444441</v>
      </c>
      <c r="G7161" t="s">
        <v>27</v>
      </c>
      <c r="H7161" t="s">
        <v>15</v>
      </c>
      <c r="I7161" t="s">
        <v>16</v>
      </c>
      <c r="J7161">
        <v>4</v>
      </c>
      <c r="K7161" t="str">
        <f>IF(tickets_dataset[[#This Row],[status]] = "Closed", "Yes","No")</f>
        <v>Yes</v>
      </c>
      <c r="L7161" s="2">
        <f t="shared" si="444"/>
        <v>19.999999999883585</v>
      </c>
      <c r="M7161" t="str">
        <f t="shared" si="445"/>
        <v>No</v>
      </c>
      <c r="N7161" t="str">
        <f t="shared" si="446"/>
        <v>Jan</v>
      </c>
      <c r="O7161" s="2">
        <f t="shared" si="447"/>
        <v>0.83333333332848269</v>
      </c>
      <c r="P7161" t="str">
        <f>VLOOKUP(G7161,Agents!A:E,4,FALSE)</f>
        <v>Team5</v>
      </c>
      <c r="Q7161" t="str">
        <f>VLOOKUP(G7161,Agents!A:E,5,FALSE)</f>
        <v>Senior</v>
      </c>
      <c r="R7161" t="str">
        <f>VLOOKUP(G7161,Agents!A:E,2,FALSE)</f>
        <v>Morning</v>
      </c>
    </row>
    <row r="7162" spans="1:18" x14ac:dyDescent="0.35">
      <c r="A7162" t="s">
        <v>11064</v>
      </c>
      <c r="B7162" t="s">
        <v>11065</v>
      </c>
      <c r="C7162" t="s">
        <v>34</v>
      </c>
      <c r="D7162" t="s">
        <v>13</v>
      </c>
      <c r="E7162" s="1">
        <v>46041.46875</v>
      </c>
      <c r="F7162" s="1">
        <v>46042.302083333336</v>
      </c>
      <c r="G7162" t="s">
        <v>80</v>
      </c>
      <c r="H7162" t="s">
        <v>15</v>
      </c>
      <c r="I7162" t="s">
        <v>16</v>
      </c>
      <c r="J7162">
        <v>3</v>
      </c>
      <c r="K7162" t="str">
        <f>IF(tickets_dataset[[#This Row],[status]] = "Closed", "Yes","No")</f>
        <v>Yes</v>
      </c>
      <c r="L7162" s="2">
        <f t="shared" si="444"/>
        <v>20.000000000058208</v>
      </c>
      <c r="M7162" t="str">
        <f t="shared" si="445"/>
        <v>No</v>
      </c>
      <c r="N7162" t="str">
        <f t="shared" si="446"/>
        <v>Jan</v>
      </c>
      <c r="O7162" s="2">
        <f t="shared" si="447"/>
        <v>0.83333333333575865</v>
      </c>
      <c r="P7162" t="str">
        <f>VLOOKUP(G7162,Agents!A:E,4,FALSE)</f>
        <v>Team3</v>
      </c>
      <c r="Q7162" t="str">
        <f>VLOOKUP(G7162,Agents!A:E,5,FALSE)</f>
        <v>Junior</v>
      </c>
      <c r="R7162" t="str">
        <f>VLOOKUP(G7162,Agents!A:E,2,FALSE)</f>
        <v>Evening</v>
      </c>
    </row>
    <row r="7163" spans="1:18" x14ac:dyDescent="0.35">
      <c r="A7163" t="s">
        <v>11066</v>
      </c>
      <c r="B7163" t="s">
        <v>8115</v>
      </c>
      <c r="C7163" t="s">
        <v>50</v>
      </c>
      <c r="D7163" t="s">
        <v>26</v>
      </c>
      <c r="E7163" s="1">
        <v>46055.413194444445</v>
      </c>
      <c r="F7163" s="1">
        <v>46057.163194444445</v>
      </c>
      <c r="G7163" t="s">
        <v>357</v>
      </c>
      <c r="H7163" t="s">
        <v>15</v>
      </c>
      <c r="I7163" t="s">
        <v>16</v>
      </c>
      <c r="J7163">
        <v>4</v>
      </c>
      <c r="K7163" t="str">
        <f>IF(tickets_dataset[[#This Row],[status]] = "Closed", "Yes","No")</f>
        <v>Yes</v>
      </c>
      <c r="L7163" s="2">
        <f t="shared" si="444"/>
        <v>42</v>
      </c>
      <c r="M7163" t="str">
        <f t="shared" si="445"/>
        <v>No</v>
      </c>
      <c r="N7163" t="str">
        <f t="shared" si="446"/>
        <v>Feb</v>
      </c>
      <c r="O7163" s="2">
        <f t="shared" si="447"/>
        <v>1.75</v>
      </c>
      <c r="P7163" t="str">
        <f>VLOOKUP(G7163,Agents!A:E,4,FALSE)</f>
        <v>Team1</v>
      </c>
      <c r="Q7163" t="str">
        <f>VLOOKUP(G7163,Agents!A:E,5,FALSE)</f>
        <v>Mid</v>
      </c>
      <c r="R7163" t="str">
        <f>VLOOKUP(G7163,Agents!A:E,2,FALSE)</f>
        <v>Morning</v>
      </c>
    </row>
    <row r="7164" spans="1:18" x14ac:dyDescent="0.35">
      <c r="A7164" t="s">
        <v>11067</v>
      </c>
      <c r="B7164" t="s">
        <v>6605</v>
      </c>
      <c r="C7164" t="s">
        <v>76</v>
      </c>
      <c r="D7164" t="s">
        <v>13</v>
      </c>
      <c r="E7164" s="1">
        <v>46085.862500000003</v>
      </c>
      <c r="F7164" s="1">
        <v>46087.487500000003</v>
      </c>
      <c r="G7164" t="s">
        <v>35</v>
      </c>
      <c r="H7164" t="s">
        <v>15</v>
      </c>
      <c r="I7164" t="s">
        <v>16</v>
      </c>
      <c r="J7164">
        <v>4</v>
      </c>
      <c r="K7164" t="str">
        <f>IF(tickets_dataset[[#This Row],[status]] = "Closed", "Yes","No")</f>
        <v>Yes</v>
      </c>
      <c r="L7164" s="2">
        <f t="shared" si="444"/>
        <v>39</v>
      </c>
      <c r="M7164" t="str">
        <f t="shared" si="445"/>
        <v>No</v>
      </c>
      <c r="N7164" t="str">
        <f t="shared" si="446"/>
        <v>Mar</v>
      </c>
      <c r="O7164" s="2">
        <f t="shared" si="447"/>
        <v>1.625</v>
      </c>
      <c r="P7164" t="str">
        <f>VLOOKUP(G7164,Agents!A:E,4,FALSE)</f>
        <v>Team1</v>
      </c>
      <c r="Q7164" t="str">
        <f>VLOOKUP(G7164,Agents!A:E,5,FALSE)</f>
        <v>Senior</v>
      </c>
      <c r="R7164" t="str">
        <f>VLOOKUP(G7164,Agents!A:E,2,FALSE)</f>
        <v>Evening</v>
      </c>
    </row>
    <row r="7165" spans="1:18" x14ac:dyDescent="0.35">
      <c r="A7165" t="s">
        <v>11068</v>
      </c>
      <c r="B7165" t="s">
        <v>2889</v>
      </c>
      <c r="C7165" t="s">
        <v>22</v>
      </c>
      <c r="D7165" t="s">
        <v>38</v>
      </c>
      <c r="E7165" s="1">
        <v>46095.415972222225</v>
      </c>
      <c r="F7165" s="1">
        <v>46096.790972222225</v>
      </c>
      <c r="G7165" t="s">
        <v>239</v>
      </c>
      <c r="H7165" t="s">
        <v>28</v>
      </c>
      <c r="I7165" t="s">
        <v>16</v>
      </c>
      <c r="J7165">
        <v>4</v>
      </c>
      <c r="K7165" t="str">
        <f>IF(tickets_dataset[[#This Row],[status]] = "Closed", "Yes","No")</f>
        <v>No</v>
      </c>
      <c r="L7165" s="2">
        <f t="shared" si="444"/>
        <v>33</v>
      </c>
      <c r="M7165" t="str">
        <f t="shared" si="445"/>
        <v>No</v>
      </c>
      <c r="N7165" t="str">
        <f t="shared" si="446"/>
        <v>Mar</v>
      </c>
      <c r="O7165" s="2">
        <f t="shared" si="447"/>
        <v>1.375</v>
      </c>
      <c r="P7165" t="str">
        <f>VLOOKUP(G7165,Agents!A:E,4,FALSE)</f>
        <v>Team1</v>
      </c>
      <c r="Q7165" t="str">
        <f>VLOOKUP(G7165,Agents!A:E,5,FALSE)</f>
        <v>Senior</v>
      </c>
      <c r="R7165" t="str">
        <f>VLOOKUP(G7165,Agents!A:E,2,FALSE)</f>
        <v>Evening</v>
      </c>
    </row>
    <row r="7166" spans="1:18" x14ac:dyDescent="0.35">
      <c r="A7166" t="s">
        <v>11069</v>
      </c>
      <c r="B7166" t="s">
        <v>9960</v>
      </c>
      <c r="C7166" t="s">
        <v>50</v>
      </c>
      <c r="D7166" t="s">
        <v>13</v>
      </c>
      <c r="E7166" s="1">
        <v>46045.938194444447</v>
      </c>
      <c r="F7166" s="1">
        <v>46047.188194444447</v>
      </c>
      <c r="G7166" t="s">
        <v>56</v>
      </c>
      <c r="H7166" t="s">
        <v>15</v>
      </c>
      <c r="I7166" t="s">
        <v>16</v>
      </c>
      <c r="J7166">
        <v>3</v>
      </c>
      <c r="K7166" t="str">
        <f>IF(tickets_dataset[[#This Row],[status]] = "Closed", "Yes","No")</f>
        <v>Yes</v>
      </c>
      <c r="L7166" s="2">
        <f t="shared" si="444"/>
        <v>30</v>
      </c>
      <c r="M7166" t="str">
        <f t="shared" si="445"/>
        <v>No</v>
      </c>
      <c r="N7166" t="str">
        <f t="shared" si="446"/>
        <v>Jan</v>
      </c>
      <c r="O7166" s="2">
        <f t="shared" si="447"/>
        <v>1.25</v>
      </c>
      <c r="P7166" t="str">
        <f>VLOOKUP(G7166,Agents!A:E,4,FALSE)</f>
        <v>Team1</v>
      </c>
      <c r="Q7166" t="str">
        <f>VLOOKUP(G7166,Agents!A:E,5,FALSE)</f>
        <v>Senior</v>
      </c>
      <c r="R7166" t="str">
        <f>VLOOKUP(G7166,Agents!A:E,2,FALSE)</f>
        <v>Night</v>
      </c>
    </row>
    <row r="7167" spans="1:18" x14ac:dyDescent="0.35">
      <c r="A7167" t="s">
        <v>11070</v>
      </c>
      <c r="B7167" t="s">
        <v>11071</v>
      </c>
      <c r="C7167" t="s">
        <v>34</v>
      </c>
      <c r="D7167" t="s">
        <v>26</v>
      </c>
      <c r="E7167" s="1">
        <v>46079.436111111114</v>
      </c>
      <c r="F7167" s="1">
        <v>46081.686111111114</v>
      </c>
      <c r="G7167" t="s">
        <v>170</v>
      </c>
      <c r="H7167" t="s">
        <v>15</v>
      </c>
      <c r="I7167" t="s">
        <v>68</v>
      </c>
      <c r="J7167">
        <v>3</v>
      </c>
      <c r="K7167" t="str">
        <f>IF(tickets_dataset[[#This Row],[status]] = "Closed", "Yes","No")</f>
        <v>Yes</v>
      </c>
      <c r="L7167" s="2">
        <f t="shared" si="444"/>
        <v>54</v>
      </c>
      <c r="M7167" t="str">
        <f t="shared" si="445"/>
        <v>Yes</v>
      </c>
      <c r="N7167" t="str">
        <f t="shared" si="446"/>
        <v>Feb</v>
      </c>
      <c r="O7167" s="2">
        <f t="shared" si="447"/>
        <v>2.25</v>
      </c>
      <c r="P7167" t="str">
        <f>VLOOKUP(G7167,Agents!A:E,4,FALSE)</f>
        <v>Team5</v>
      </c>
      <c r="Q7167" t="str">
        <f>VLOOKUP(G7167,Agents!A:E,5,FALSE)</f>
        <v>Junior</v>
      </c>
      <c r="R7167" t="str">
        <f>VLOOKUP(G7167,Agents!A:E,2,FALSE)</f>
        <v>Night</v>
      </c>
    </row>
    <row r="7168" spans="1:18" x14ac:dyDescent="0.35">
      <c r="A7168" t="s">
        <v>11072</v>
      </c>
      <c r="B7168" t="s">
        <v>3588</v>
      </c>
      <c r="C7168" t="s">
        <v>22</v>
      </c>
      <c r="D7168" t="s">
        <v>38</v>
      </c>
      <c r="E7168" s="1">
        <v>46046.118750000001</v>
      </c>
      <c r="F7168" s="1">
        <v>46046.45208333333</v>
      </c>
      <c r="G7168" t="s">
        <v>39</v>
      </c>
      <c r="H7168" t="s">
        <v>15</v>
      </c>
      <c r="I7168" t="s">
        <v>16</v>
      </c>
      <c r="J7168">
        <v>5</v>
      </c>
      <c r="K7168" t="str">
        <f>IF(tickets_dataset[[#This Row],[status]] = "Closed", "Yes","No")</f>
        <v>Yes</v>
      </c>
      <c r="L7168" s="2">
        <f t="shared" si="444"/>
        <v>7.9999999998835847</v>
      </c>
      <c r="M7168" t="str">
        <f t="shared" si="445"/>
        <v>No</v>
      </c>
      <c r="N7168" t="str">
        <f t="shared" si="446"/>
        <v>Jan</v>
      </c>
      <c r="O7168" s="2">
        <f t="shared" si="447"/>
        <v>0.33333333332848269</v>
      </c>
      <c r="P7168" t="str">
        <f>VLOOKUP(G7168,Agents!A:E,4,FALSE)</f>
        <v>Team3</v>
      </c>
      <c r="Q7168" t="str">
        <f>VLOOKUP(G7168,Agents!A:E,5,FALSE)</f>
        <v>Mid</v>
      </c>
      <c r="R7168" t="str">
        <f>VLOOKUP(G7168,Agents!A:E,2,FALSE)</f>
        <v>Night</v>
      </c>
    </row>
    <row r="7169" spans="1:18" x14ac:dyDescent="0.35">
      <c r="A7169" t="s">
        <v>11073</v>
      </c>
      <c r="B7169" t="s">
        <v>3888</v>
      </c>
      <c r="C7169" t="s">
        <v>50</v>
      </c>
      <c r="D7169" t="s">
        <v>13</v>
      </c>
      <c r="E7169" s="1">
        <v>46092.989583333336</v>
      </c>
      <c r="F7169" s="1">
        <v>46094.072916666664</v>
      </c>
      <c r="G7169" t="s">
        <v>344</v>
      </c>
      <c r="H7169" t="s">
        <v>15</v>
      </c>
      <c r="I7169" t="s">
        <v>16</v>
      </c>
      <c r="J7169">
        <v>3</v>
      </c>
      <c r="K7169" t="str">
        <f>IF(tickets_dataset[[#This Row],[status]] = "Closed", "Yes","No")</f>
        <v>Yes</v>
      </c>
      <c r="L7169" s="2">
        <f t="shared" si="444"/>
        <v>25.999999999883585</v>
      </c>
      <c r="M7169" t="str">
        <f t="shared" si="445"/>
        <v>No</v>
      </c>
      <c r="N7169" t="str">
        <f t="shared" si="446"/>
        <v>Mar</v>
      </c>
      <c r="O7169" s="2">
        <f t="shared" si="447"/>
        <v>1.0833333333284827</v>
      </c>
      <c r="P7169" t="str">
        <f>VLOOKUP(G7169,Agents!A:E,4,FALSE)</f>
        <v>Team4</v>
      </c>
      <c r="Q7169" t="str">
        <f>VLOOKUP(G7169,Agents!A:E,5,FALSE)</f>
        <v>Senior</v>
      </c>
      <c r="R7169" t="str">
        <f>VLOOKUP(G7169,Agents!A:E,2,FALSE)</f>
        <v>Night</v>
      </c>
    </row>
    <row r="7170" spans="1:18" x14ac:dyDescent="0.35">
      <c r="A7170" t="s">
        <v>11074</v>
      </c>
      <c r="B7170" t="s">
        <v>11075</v>
      </c>
      <c r="C7170" t="s">
        <v>50</v>
      </c>
      <c r="D7170" t="s">
        <v>26</v>
      </c>
      <c r="E7170" s="1">
        <v>46048.716666666667</v>
      </c>
      <c r="F7170" s="1">
        <v>46051.55</v>
      </c>
      <c r="G7170" t="s">
        <v>216</v>
      </c>
      <c r="H7170" t="s">
        <v>15</v>
      </c>
      <c r="I7170" t="s">
        <v>16</v>
      </c>
      <c r="J7170">
        <v>3</v>
      </c>
      <c r="K7170" t="str">
        <f>IF(tickets_dataset[[#This Row],[status]] = "Closed", "Yes","No")</f>
        <v>Yes</v>
      </c>
      <c r="L7170" s="2">
        <f t="shared" ref="L7170:L7233" si="448">IF(ISBLANK(F7170),"",(F7170-E7170)*24)</f>
        <v>68.000000000058208</v>
      </c>
      <c r="M7170" t="str">
        <f t="shared" ref="M7170:M7233" si="449">IF(L7170&gt;48,"Yes","No")</f>
        <v>Yes</v>
      </c>
      <c r="N7170" t="str">
        <f t="shared" ref="N7170:N7233" si="450">TEXT(E7170,"mmm")</f>
        <v>Jan</v>
      </c>
      <c r="O7170" s="2">
        <f t="shared" si="447"/>
        <v>2.8333333333357587</v>
      </c>
      <c r="P7170" t="str">
        <f>VLOOKUP(G7170,Agents!A:E,4,FALSE)</f>
        <v>Team5</v>
      </c>
      <c r="Q7170" t="str">
        <f>VLOOKUP(G7170,Agents!A:E,5,FALSE)</f>
        <v>Junior</v>
      </c>
      <c r="R7170" t="str">
        <f>VLOOKUP(G7170,Agents!A:E,2,FALSE)</f>
        <v>Evening</v>
      </c>
    </row>
    <row r="7171" spans="1:18" x14ac:dyDescent="0.35">
      <c r="A7171" t="s">
        <v>11076</v>
      </c>
      <c r="B7171" t="s">
        <v>11077</v>
      </c>
      <c r="C7171" t="s">
        <v>12</v>
      </c>
      <c r="D7171" t="s">
        <v>26</v>
      </c>
      <c r="E7171" s="1">
        <v>46077.393055555556</v>
      </c>
      <c r="F7171" s="1">
        <v>46078.768055555556</v>
      </c>
      <c r="G7171" t="s">
        <v>170</v>
      </c>
      <c r="H7171" t="s">
        <v>15</v>
      </c>
      <c r="I7171" t="s">
        <v>16</v>
      </c>
      <c r="J7171">
        <v>3</v>
      </c>
      <c r="K7171" t="str">
        <f>IF(tickets_dataset[[#This Row],[status]] = "Closed", "Yes","No")</f>
        <v>Yes</v>
      </c>
      <c r="L7171" s="2">
        <f t="shared" si="448"/>
        <v>33</v>
      </c>
      <c r="M7171" t="str">
        <f t="shared" si="449"/>
        <v>No</v>
      </c>
      <c r="N7171" t="str">
        <f t="shared" si="450"/>
        <v>Feb</v>
      </c>
      <c r="O7171" s="2">
        <f t="shared" ref="O7171:O7234" si="451">F7171-E7171</f>
        <v>1.375</v>
      </c>
      <c r="P7171" t="str">
        <f>VLOOKUP(G7171,Agents!A:E,4,FALSE)</f>
        <v>Team5</v>
      </c>
      <c r="Q7171" t="str">
        <f>VLOOKUP(G7171,Agents!A:E,5,FALSE)</f>
        <v>Junior</v>
      </c>
      <c r="R7171" t="str">
        <f>VLOOKUP(G7171,Agents!A:E,2,FALSE)</f>
        <v>Night</v>
      </c>
    </row>
    <row r="7172" spans="1:18" x14ac:dyDescent="0.35">
      <c r="A7172" t="s">
        <v>11078</v>
      </c>
      <c r="B7172" t="s">
        <v>9806</v>
      </c>
      <c r="C7172" t="s">
        <v>12</v>
      </c>
      <c r="D7172" t="s">
        <v>26</v>
      </c>
      <c r="E7172" s="1">
        <v>46062.993750000001</v>
      </c>
      <c r="F7172" s="1">
        <v>46064.57708333333</v>
      </c>
      <c r="G7172" t="s">
        <v>128</v>
      </c>
      <c r="H7172" t="s">
        <v>15</v>
      </c>
      <c r="I7172" t="s">
        <v>16</v>
      </c>
      <c r="J7172">
        <v>3</v>
      </c>
      <c r="K7172" t="str">
        <f>IF(tickets_dataset[[#This Row],[status]] = "Closed", "Yes","No")</f>
        <v>Yes</v>
      </c>
      <c r="L7172" s="2">
        <f t="shared" si="448"/>
        <v>37.999999999883585</v>
      </c>
      <c r="M7172" t="str">
        <f t="shared" si="449"/>
        <v>No</v>
      </c>
      <c r="N7172" t="str">
        <f t="shared" si="450"/>
        <v>Feb</v>
      </c>
      <c r="O7172" s="2">
        <f t="shared" si="451"/>
        <v>1.5833333333284827</v>
      </c>
      <c r="P7172" t="str">
        <f>VLOOKUP(G7172,Agents!A:E,4,FALSE)</f>
        <v>Team4</v>
      </c>
      <c r="Q7172" t="str">
        <f>VLOOKUP(G7172,Agents!A:E,5,FALSE)</f>
        <v>Mid</v>
      </c>
      <c r="R7172" t="str">
        <f>VLOOKUP(G7172,Agents!A:E,2,FALSE)</f>
        <v>Night</v>
      </c>
    </row>
    <row r="7173" spans="1:18" x14ac:dyDescent="0.35">
      <c r="A7173" t="s">
        <v>11079</v>
      </c>
      <c r="B7173" t="s">
        <v>11080</v>
      </c>
      <c r="C7173" t="s">
        <v>50</v>
      </c>
      <c r="D7173" t="s">
        <v>26</v>
      </c>
      <c r="E7173" s="1">
        <v>46038.136111111111</v>
      </c>
      <c r="F7173" s="1">
        <v>46040.844444444447</v>
      </c>
      <c r="G7173" t="s">
        <v>221</v>
      </c>
      <c r="H7173" t="s">
        <v>28</v>
      </c>
      <c r="I7173" t="s">
        <v>16</v>
      </c>
      <c r="J7173">
        <v>4</v>
      </c>
      <c r="K7173" t="str">
        <f>IF(tickets_dataset[[#This Row],[status]] = "Closed", "Yes","No")</f>
        <v>No</v>
      </c>
      <c r="L7173" s="2">
        <f t="shared" si="448"/>
        <v>65.000000000058208</v>
      </c>
      <c r="M7173" t="str">
        <f t="shared" si="449"/>
        <v>Yes</v>
      </c>
      <c r="N7173" t="str">
        <f t="shared" si="450"/>
        <v>Jan</v>
      </c>
      <c r="O7173" s="2">
        <f t="shared" si="451"/>
        <v>2.7083333333357587</v>
      </c>
      <c r="P7173" t="str">
        <f>VLOOKUP(G7173,Agents!A:E,4,FALSE)</f>
        <v>Team4</v>
      </c>
      <c r="Q7173" t="str">
        <f>VLOOKUP(G7173,Agents!A:E,5,FALSE)</f>
        <v>Senior</v>
      </c>
      <c r="R7173" t="str">
        <f>VLOOKUP(G7173,Agents!A:E,2,FALSE)</f>
        <v>Morning</v>
      </c>
    </row>
    <row r="7174" spans="1:18" x14ac:dyDescent="0.35">
      <c r="A7174" t="s">
        <v>11081</v>
      </c>
      <c r="B7174" t="s">
        <v>11082</v>
      </c>
      <c r="C7174" t="s">
        <v>76</v>
      </c>
      <c r="D7174" t="s">
        <v>13</v>
      </c>
      <c r="E7174" s="1">
        <v>46096.333333333336</v>
      </c>
      <c r="F7174" s="1">
        <v>46096.458333333336</v>
      </c>
      <c r="G7174" t="s">
        <v>156</v>
      </c>
      <c r="H7174" t="s">
        <v>15</v>
      </c>
      <c r="I7174" t="s">
        <v>16</v>
      </c>
      <c r="J7174">
        <v>4</v>
      </c>
      <c r="K7174" t="str">
        <f>IF(tickets_dataset[[#This Row],[status]] = "Closed", "Yes","No")</f>
        <v>Yes</v>
      </c>
      <c r="L7174" s="2">
        <f t="shared" si="448"/>
        <v>3</v>
      </c>
      <c r="M7174" t="str">
        <f t="shared" si="449"/>
        <v>No</v>
      </c>
      <c r="N7174" t="str">
        <f t="shared" si="450"/>
        <v>Mar</v>
      </c>
      <c r="O7174" s="2">
        <f t="shared" si="451"/>
        <v>0.125</v>
      </c>
      <c r="P7174" t="str">
        <f>VLOOKUP(G7174,Agents!A:E,4,FALSE)</f>
        <v>Team3</v>
      </c>
      <c r="Q7174" t="str">
        <f>VLOOKUP(G7174,Agents!A:E,5,FALSE)</f>
        <v>Mid</v>
      </c>
      <c r="R7174" t="str">
        <f>VLOOKUP(G7174,Agents!A:E,2,FALSE)</f>
        <v>Evening</v>
      </c>
    </row>
    <row r="7175" spans="1:18" x14ac:dyDescent="0.35">
      <c r="A7175" t="s">
        <v>11083</v>
      </c>
      <c r="B7175" t="s">
        <v>9664</v>
      </c>
      <c r="C7175" t="s">
        <v>22</v>
      </c>
      <c r="D7175" t="s">
        <v>13</v>
      </c>
      <c r="E7175" s="1">
        <v>46090.652083333334</v>
      </c>
      <c r="F7175" s="1">
        <v>46092.61041666667</v>
      </c>
      <c r="G7175" t="s">
        <v>206</v>
      </c>
      <c r="H7175" t="s">
        <v>15</v>
      </c>
      <c r="I7175" t="s">
        <v>16</v>
      </c>
      <c r="J7175">
        <v>4</v>
      </c>
      <c r="K7175" t="str">
        <f>IF(tickets_dataset[[#This Row],[status]] = "Closed", "Yes","No")</f>
        <v>Yes</v>
      </c>
      <c r="L7175" s="2">
        <f t="shared" si="448"/>
        <v>47.000000000058208</v>
      </c>
      <c r="M7175" t="str">
        <f t="shared" si="449"/>
        <v>No</v>
      </c>
      <c r="N7175" t="str">
        <f t="shared" si="450"/>
        <v>Mar</v>
      </c>
      <c r="O7175" s="2">
        <f t="shared" si="451"/>
        <v>1.9583333333357587</v>
      </c>
      <c r="P7175" t="str">
        <f>VLOOKUP(G7175,Agents!A:E,4,FALSE)</f>
        <v>Team5</v>
      </c>
      <c r="Q7175" t="str">
        <f>VLOOKUP(G7175,Agents!A:E,5,FALSE)</f>
        <v>Junior</v>
      </c>
      <c r="R7175" t="str">
        <f>VLOOKUP(G7175,Agents!A:E,2,FALSE)</f>
        <v>Evening</v>
      </c>
    </row>
    <row r="7176" spans="1:18" x14ac:dyDescent="0.35">
      <c r="A7176" t="s">
        <v>11084</v>
      </c>
      <c r="B7176" t="s">
        <v>3750</v>
      </c>
      <c r="C7176" t="s">
        <v>50</v>
      </c>
      <c r="D7176" t="s">
        <v>13</v>
      </c>
      <c r="E7176" s="1">
        <v>46084.104861111111</v>
      </c>
      <c r="F7176" s="1">
        <v>46086.021527777775</v>
      </c>
      <c r="G7176" t="s">
        <v>357</v>
      </c>
      <c r="H7176" t="s">
        <v>15</v>
      </c>
      <c r="I7176" t="s">
        <v>16</v>
      </c>
      <c r="J7176">
        <v>5</v>
      </c>
      <c r="K7176" t="str">
        <f>IF(tickets_dataset[[#This Row],[status]] = "Closed", "Yes","No")</f>
        <v>Yes</v>
      </c>
      <c r="L7176" s="2">
        <f t="shared" si="448"/>
        <v>45.999999999941792</v>
      </c>
      <c r="M7176" t="str">
        <f t="shared" si="449"/>
        <v>No</v>
      </c>
      <c r="N7176" t="str">
        <f t="shared" si="450"/>
        <v>Mar</v>
      </c>
      <c r="O7176" s="2">
        <f t="shared" si="451"/>
        <v>1.9166666666642413</v>
      </c>
      <c r="P7176" t="str">
        <f>VLOOKUP(G7176,Agents!A:E,4,FALSE)</f>
        <v>Team1</v>
      </c>
      <c r="Q7176" t="str">
        <f>VLOOKUP(G7176,Agents!A:E,5,FALSE)</f>
        <v>Mid</v>
      </c>
      <c r="R7176" t="str">
        <f>VLOOKUP(G7176,Agents!A:E,2,FALSE)</f>
        <v>Morning</v>
      </c>
    </row>
    <row r="7177" spans="1:18" x14ac:dyDescent="0.35">
      <c r="A7177" t="s">
        <v>11085</v>
      </c>
      <c r="B7177" t="s">
        <v>10171</v>
      </c>
      <c r="C7177" t="s">
        <v>12</v>
      </c>
      <c r="D7177" t="s">
        <v>13</v>
      </c>
      <c r="E7177" s="1">
        <v>46034.772222222222</v>
      </c>
      <c r="F7177" s="1">
        <v>46035.272222222222</v>
      </c>
      <c r="G7177" t="s">
        <v>199</v>
      </c>
      <c r="H7177" t="s">
        <v>15</v>
      </c>
      <c r="I7177" t="s">
        <v>16</v>
      </c>
      <c r="J7177">
        <v>5</v>
      </c>
      <c r="K7177" t="str">
        <f>IF(tickets_dataset[[#This Row],[status]] = "Closed", "Yes","No")</f>
        <v>Yes</v>
      </c>
      <c r="L7177" s="2">
        <f t="shared" si="448"/>
        <v>12</v>
      </c>
      <c r="M7177" t="str">
        <f t="shared" si="449"/>
        <v>No</v>
      </c>
      <c r="N7177" t="str">
        <f t="shared" si="450"/>
        <v>Jan</v>
      </c>
      <c r="O7177" s="2">
        <f t="shared" si="451"/>
        <v>0.5</v>
      </c>
      <c r="P7177" t="str">
        <f>VLOOKUP(G7177,Agents!A:E,4,FALSE)</f>
        <v>Team1</v>
      </c>
      <c r="Q7177" t="str">
        <f>VLOOKUP(G7177,Agents!A:E,5,FALSE)</f>
        <v>Junior</v>
      </c>
      <c r="R7177" t="str">
        <f>VLOOKUP(G7177,Agents!A:E,2,FALSE)</f>
        <v>Morning</v>
      </c>
    </row>
    <row r="7178" spans="1:18" x14ac:dyDescent="0.35">
      <c r="A7178" t="s">
        <v>11086</v>
      </c>
      <c r="B7178" t="s">
        <v>10036</v>
      </c>
      <c r="C7178" t="s">
        <v>12</v>
      </c>
      <c r="D7178" t="s">
        <v>38</v>
      </c>
      <c r="E7178" s="1">
        <v>46074.802777777775</v>
      </c>
      <c r="F7178" s="1">
        <v>46075.219444444447</v>
      </c>
      <c r="G7178" t="s">
        <v>357</v>
      </c>
      <c r="H7178" t="s">
        <v>15</v>
      </c>
      <c r="I7178" t="s">
        <v>16</v>
      </c>
      <c r="J7178">
        <v>3</v>
      </c>
      <c r="K7178" t="str">
        <f>IF(tickets_dataset[[#This Row],[status]] = "Closed", "Yes","No")</f>
        <v>Yes</v>
      </c>
      <c r="L7178" s="2">
        <f t="shared" si="448"/>
        <v>10.000000000116415</v>
      </c>
      <c r="M7178" t="str">
        <f t="shared" si="449"/>
        <v>No</v>
      </c>
      <c r="N7178" t="str">
        <f t="shared" si="450"/>
        <v>Feb</v>
      </c>
      <c r="O7178" s="2">
        <f t="shared" si="451"/>
        <v>0.41666666667151731</v>
      </c>
      <c r="P7178" t="str">
        <f>VLOOKUP(G7178,Agents!A:E,4,FALSE)</f>
        <v>Team1</v>
      </c>
      <c r="Q7178" t="str">
        <f>VLOOKUP(G7178,Agents!A:E,5,FALSE)</f>
        <v>Mid</v>
      </c>
      <c r="R7178" t="str">
        <f>VLOOKUP(G7178,Agents!A:E,2,FALSE)</f>
        <v>Morning</v>
      </c>
    </row>
    <row r="7179" spans="1:18" x14ac:dyDescent="0.35">
      <c r="A7179" t="s">
        <v>11087</v>
      </c>
      <c r="B7179" t="s">
        <v>6138</v>
      </c>
      <c r="C7179" t="s">
        <v>76</v>
      </c>
      <c r="D7179" t="s">
        <v>38</v>
      </c>
      <c r="E7179" s="1">
        <v>46087.466666666667</v>
      </c>
      <c r="F7179" s="1">
        <v>46089.758333333331</v>
      </c>
      <c r="G7179" t="s">
        <v>119</v>
      </c>
      <c r="H7179" t="s">
        <v>15</v>
      </c>
      <c r="I7179" t="s">
        <v>16</v>
      </c>
      <c r="J7179">
        <v>4</v>
      </c>
      <c r="K7179" t="str">
        <f>IF(tickets_dataset[[#This Row],[status]] = "Closed", "Yes","No")</f>
        <v>Yes</v>
      </c>
      <c r="L7179" s="2">
        <f t="shared" si="448"/>
        <v>54.999999999941792</v>
      </c>
      <c r="M7179" t="str">
        <f t="shared" si="449"/>
        <v>Yes</v>
      </c>
      <c r="N7179" t="str">
        <f t="shared" si="450"/>
        <v>Mar</v>
      </c>
      <c r="O7179" s="2">
        <f t="shared" si="451"/>
        <v>2.2916666666642413</v>
      </c>
      <c r="P7179" t="str">
        <f>VLOOKUP(G7179,Agents!A:E,4,FALSE)</f>
        <v>Team1</v>
      </c>
      <c r="Q7179" t="str">
        <f>VLOOKUP(G7179,Agents!A:E,5,FALSE)</f>
        <v>Junior</v>
      </c>
      <c r="R7179" t="str">
        <f>VLOOKUP(G7179,Agents!A:E,2,FALSE)</f>
        <v>Morning</v>
      </c>
    </row>
    <row r="7180" spans="1:18" x14ac:dyDescent="0.35">
      <c r="A7180" t="s">
        <v>11088</v>
      </c>
      <c r="B7180" t="s">
        <v>6224</v>
      </c>
      <c r="C7180" t="s">
        <v>22</v>
      </c>
      <c r="D7180" t="s">
        <v>26</v>
      </c>
      <c r="E7180" s="1">
        <v>46066.429861111108</v>
      </c>
      <c r="F7180" s="1">
        <v>46067.09652777778</v>
      </c>
      <c r="G7180" t="s">
        <v>62</v>
      </c>
      <c r="H7180" t="s">
        <v>15</v>
      </c>
      <c r="I7180" t="s">
        <v>16</v>
      </c>
      <c r="J7180">
        <v>3</v>
      </c>
      <c r="K7180" t="str">
        <f>IF(tickets_dataset[[#This Row],[status]] = "Closed", "Yes","No")</f>
        <v>Yes</v>
      </c>
      <c r="L7180" s="2">
        <f t="shared" si="448"/>
        <v>16.000000000116415</v>
      </c>
      <c r="M7180" t="str">
        <f t="shared" si="449"/>
        <v>No</v>
      </c>
      <c r="N7180" t="str">
        <f t="shared" si="450"/>
        <v>Feb</v>
      </c>
      <c r="O7180" s="2">
        <f t="shared" si="451"/>
        <v>0.66666666667151731</v>
      </c>
      <c r="P7180" t="str">
        <f>VLOOKUP(G7180,Agents!A:E,4,FALSE)</f>
        <v>Team1</v>
      </c>
      <c r="Q7180" t="str">
        <f>VLOOKUP(G7180,Agents!A:E,5,FALSE)</f>
        <v>Junior</v>
      </c>
      <c r="R7180" t="str">
        <f>VLOOKUP(G7180,Agents!A:E,2,FALSE)</f>
        <v>Morning</v>
      </c>
    </row>
    <row r="7181" spans="1:18" x14ac:dyDescent="0.35">
      <c r="A7181" t="s">
        <v>11089</v>
      </c>
      <c r="B7181" t="s">
        <v>3583</v>
      </c>
      <c r="C7181" t="s">
        <v>76</v>
      </c>
      <c r="D7181" t="s">
        <v>13</v>
      </c>
      <c r="E7181" s="1">
        <v>46036.807638888888</v>
      </c>
      <c r="F7181" s="1">
        <v>46038.265972222223</v>
      </c>
      <c r="G7181" t="s">
        <v>119</v>
      </c>
      <c r="H7181" t="s">
        <v>15</v>
      </c>
      <c r="I7181" t="s">
        <v>16</v>
      </c>
      <c r="J7181">
        <v>4</v>
      </c>
      <c r="K7181" t="str">
        <f>IF(tickets_dataset[[#This Row],[status]] = "Closed", "Yes","No")</f>
        <v>Yes</v>
      </c>
      <c r="L7181" s="2">
        <f t="shared" si="448"/>
        <v>35.000000000058208</v>
      </c>
      <c r="M7181" t="str">
        <f t="shared" si="449"/>
        <v>No</v>
      </c>
      <c r="N7181" t="str">
        <f t="shared" si="450"/>
        <v>Jan</v>
      </c>
      <c r="O7181" s="2">
        <f t="shared" si="451"/>
        <v>1.4583333333357587</v>
      </c>
      <c r="P7181" t="str">
        <f>VLOOKUP(G7181,Agents!A:E,4,FALSE)</f>
        <v>Team1</v>
      </c>
      <c r="Q7181" t="str">
        <f>VLOOKUP(G7181,Agents!A:E,5,FALSE)</f>
        <v>Junior</v>
      </c>
      <c r="R7181" t="str">
        <f>VLOOKUP(G7181,Agents!A:E,2,FALSE)</f>
        <v>Morning</v>
      </c>
    </row>
    <row r="7182" spans="1:18" x14ac:dyDescent="0.35">
      <c r="A7182" t="s">
        <v>11090</v>
      </c>
      <c r="B7182" t="s">
        <v>11091</v>
      </c>
      <c r="C7182" t="s">
        <v>12</v>
      </c>
      <c r="D7182" t="s">
        <v>38</v>
      </c>
      <c r="E7182" s="1">
        <v>46036.84652777778</v>
      </c>
      <c r="F7182" s="1">
        <v>46038.59652777778</v>
      </c>
      <c r="G7182" t="s">
        <v>206</v>
      </c>
      <c r="H7182" t="s">
        <v>15</v>
      </c>
      <c r="I7182" t="s">
        <v>16</v>
      </c>
      <c r="J7182">
        <v>3</v>
      </c>
      <c r="K7182" t="str">
        <f>IF(tickets_dataset[[#This Row],[status]] = "Closed", "Yes","No")</f>
        <v>Yes</v>
      </c>
      <c r="L7182" s="2">
        <f t="shared" si="448"/>
        <v>42</v>
      </c>
      <c r="M7182" t="str">
        <f t="shared" si="449"/>
        <v>No</v>
      </c>
      <c r="N7182" t="str">
        <f t="shared" si="450"/>
        <v>Jan</v>
      </c>
      <c r="O7182" s="2">
        <f t="shared" si="451"/>
        <v>1.75</v>
      </c>
      <c r="P7182" t="str">
        <f>VLOOKUP(G7182,Agents!A:E,4,FALSE)</f>
        <v>Team5</v>
      </c>
      <c r="Q7182" t="str">
        <f>VLOOKUP(G7182,Agents!A:E,5,FALSE)</f>
        <v>Junior</v>
      </c>
      <c r="R7182" t="str">
        <f>VLOOKUP(G7182,Agents!A:E,2,FALSE)</f>
        <v>Evening</v>
      </c>
    </row>
    <row r="7183" spans="1:18" x14ac:dyDescent="0.35">
      <c r="A7183" t="s">
        <v>11092</v>
      </c>
      <c r="B7183" t="s">
        <v>11093</v>
      </c>
      <c r="C7183" t="s">
        <v>22</v>
      </c>
      <c r="D7183" t="s">
        <v>38</v>
      </c>
      <c r="E7183" s="1">
        <v>46104.268055555556</v>
      </c>
      <c r="F7183" s="1">
        <v>46106.68472222222</v>
      </c>
      <c r="G7183" t="s">
        <v>103</v>
      </c>
      <c r="H7183" t="s">
        <v>15</v>
      </c>
      <c r="I7183" t="s">
        <v>16</v>
      </c>
      <c r="J7183">
        <v>4</v>
      </c>
      <c r="K7183" t="str">
        <f>IF(tickets_dataset[[#This Row],[status]] = "Closed", "Yes","No")</f>
        <v>Yes</v>
      </c>
      <c r="L7183" s="2">
        <f t="shared" si="448"/>
        <v>57.999999999941792</v>
      </c>
      <c r="M7183" t="str">
        <f t="shared" si="449"/>
        <v>Yes</v>
      </c>
      <c r="N7183" t="str">
        <f t="shared" si="450"/>
        <v>Mar</v>
      </c>
      <c r="O7183" s="2">
        <f t="shared" si="451"/>
        <v>2.4166666666642413</v>
      </c>
      <c r="P7183" t="str">
        <f>VLOOKUP(G7183,Agents!A:E,4,FALSE)</f>
        <v>Team4</v>
      </c>
      <c r="Q7183" t="str">
        <f>VLOOKUP(G7183,Agents!A:E,5,FALSE)</f>
        <v>Senior</v>
      </c>
      <c r="R7183" t="str">
        <f>VLOOKUP(G7183,Agents!A:E,2,FALSE)</f>
        <v>Night</v>
      </c>
    </row>
    <row r="7184" spans="1:18" x14ac:dyDescent="0.35">
      <c r="A7184" t="s">
        <v>11094</v>
      </c>
      <c r="B7184" t="s">
        <v>1582</v>
      </c>
      <c r="C7184" t="s">
        <v>34</v>
      </c>
      <c r="D7184" t="s">
        <v>38</v>
      </c>
      <c r="E7184" s="1">
        <v>46106.137499999997</v>
      </c>
      <c r="F7184" s="1">
        <v>46108.095833333333</v>
      </c>
      <c r="G7184" t="s">
        <v>80</v>
      </c>
      <c r="H7184" t="s">
        <v>15</v>
      </c>
      <c r="I7184" t="s">
        <v>16</v>
      </c>
      <c r="J7184">
        <v>3</v>
      </c>
      <c r="K7184" t="str">
        <f>IF(tickets_dataset[[#This Row],[status]] = "Closed", "Yes","No")</f>
        <v>Yes</v>
      </c>
      <c r="L7184" s="2">
        <f t="shared" si="448"/>
        <v>47.000000000058208</v>
      </c>
      <c r="M7184" t="str">
        <f t="shared" si="449"/>
        <v>No</v>
      </c>
      <c r="N7184" t="str">
        <f t="shared" si="450"/>
        <v>Mar</v>
      </c>
      <c r="O7184" s="2">
        <f t="shared" si="451"/>
        <v>1.9583333333357587</v>
      </c>
      <c r="P7184" t="str">
        <f>VLOOKUP(G7184,Agents!A:E,4,FALSE)</f>
        <v>Team3</v>
      </c>
      <c r="Q7184" t="str">
        <f>VLOOKUP(G7184,Agents!A:E,5,FALSE)</f>
        <v>Junior</v>
      </c>
      <c r="R7184" t="str">
        <f>VLOOKUP(G7184,Agents!A:E,2,FALSE)</f>
        <v>Evening</v>
      </c>
    </row>
    <row r="7185" spans="1:18" x14ac:dyDescent="0.35">
      <c r="A7185" t="s">
        <v>11095</v>
      </c>
      <c r="B7185" t="s">
        <v>9042</v>
      </c>
      <c r="C7185" t="s">
        <v>34</v>
      </c>
      <c r="D7185" t="s">
        <v>38</v>
      </c>
      <c r="E7185" s="1">
        <v>46027.26666666667</v>
      </c>
      <c r="F7185" s="1">
        <v>46030.64166666667</v>
      </c>
      <c r="G7185" t="s">
        <v>56</v>
      </c>
      <c r="H7185" t="s">
        <v>132</v>
      </c>
      <c r="I7185" t="s">
        <v>16</v>
      </c>
      <c r="J7185">
        <v>4</v>
      </c>
      <c r="K7185" t="str">
        <f>IF(tickets_dataset[[#This Row],[status]] = "Closed", "Yes","No")</f>
        <v>No</v>
      </c>
      <c r="L7185" s="2">
        <f t="shared" si="448"/>
        <v>81</v>
      </c>
      <c r="M7185" t="str">
        <f t="shared" si="449"/>
        <v>Yes</v>
      </c>
      <c r="N7185" t="str">
        <f t="shared" si="450"/>
        <v>Jan</v>
      </c>
      <c r="O7185" s="2">
        <f t="shared" si="451"/>
        <v>3.375</v>
      </c>
      <c r="P7185" t="str">
        <f>VLOOKUP(G7185,Agents!A:E,4,FALSE)</f>
        <v>Team1</v>
      </c>
      <c r="Q7185" t="str">
        <f>VLOOKUP(G7185,Agents!A:E,5,FALSE)</f>
        <v>Senior</v>
      </c>
      <c r="R7185" t="str">
        <f>VLOOKUP(G7185,Agents!A:E,2,FALSE)</f>
        <v>Night</v>
      </c>
    </row>
    <row r="7186" spans="1:18" x14ac:dyDescent="0.35">
      <c r="A7186" t="s">
        <v>11096</v>
      </c>
      <c r="B7186" t="s">
        <v>5300</v>
      </c>
      <c r="C7186" t="s">
        <v>34</v>
      </c>
      <c r="D7186" t="s">
        <v>13</v>
      </c>
      <c r="E7186" s="1">
        <v>46092.188888888886</v>
      </c>
      <c r="F7186" s="1">
        <v>46093.188888888886</v>
      </c>
      <c r="G7186" t="s">
        <v>23</v>
      </c>
      <c r="H7186" t="s">
        <v>15</v>
      </c>
      <c r="I7186" t="s">
        <v>16</v>
      </c>
      <c r="J7186">
        <v>3</v>
      </c>
      <c r="K7186" t="str">
        <f>IF(tickets_dataset[[#This Row],[status]] = "Closed", "Yes","No")</f>
        <v>Yes</v>
      </c>
      <c r="L7186" s="2">
        <f t="shared" si="448"/>
        <v>24</v>
      </c>
      <c r="M7186" t="str">
        <f t="shared" si="449"/>
        <v>No</v>
      </c>
      <c r="N7186" t="str">
        <f t="shared" si="450"/>
        <v>Mar</v>
      </c>
      <c r="O7186" s="2">
        <f t="shared" si="451"/>
        <v>1</v>
      </c>
      <c r="P7186" t="str">
        <f>VLOOKUP(G7186,Agents!A:E,4,FALSE)</f>
        <v>Team3</v>
      </c>
      <c r="Q7186" t="str">
        <f>VLOOKUP(G7186,Agents!A:E,5,FALSE)</f>
        <v>Senior</v>
      </c>
      <c r="R7186" t="str">
        <f>VLOOKUP(G7186,Agents!A:E,2,FALSE)</f>
        <v>Evening</v>
      </c>
    </row>
    <row r="7187" spans="1:18" x14ac:dyDescent="0.35">
      <c r="A7187" t="s">
        <v>11097</v>
      </c>
      <c r="B7187" t="s">
        <v>5226</v>
      </c>
      <c r="C7187" t="s">
        <v>50</v>
      </c>
      <c r="D7187" t="s">
        <v>26</v>
      </c>
      <c r="E7187" s="1">
        <v>46079.080555555556</v>
      </c>
      <c r="F7187" s="1">
        <v>46081.99722222222</v>
      </c>
      <c r="G7187" t="s">
        <v>131</v>
      </c>
      <c r="H7187" t="s">
        <v>15</v>
      </c>
      <c r="I7187" t="s">
        <v>16</v>
      </c>
      <c r="J7187">
        <v>5</v>
      </c>
      <c r="K7187" t="str">
        <f>IF(tickets_dataset[[#This Row],[status]] = "Closed", "Yes","No")</f>
        <v>Yes</v>
      </c>
      <c r="L7187" s="2">
        <f t="shared" si="448"/>
        <v>69.999999999941792</v>
      </c>
      <c r="M7187" t="str">
        <f t="shared" si="449"/>
        <v>Yes</v>
      </c>
      <c r="N7187" t="str">
        <f t="shared" si="450"/>
        <v>Feb</v>
      </c>
      <c r="O7187" s="2">
        <f t="shared" si="451"/>
        <v>2.9166666666642413</v>
      </c>
      <c r="P7187" t="str">
        <f>VLOOKUP(G7187,Agents!A:E,4,FALSE)</f>
        <v>Team4</v>
      </c>
      <c r="Q7187" t="str">
        <f>VLOOKUP(G7187,Agents!A:E,5,FALSE)</f>
        <v>Junior</v>
      </c>
      <c r="R7187" t="str">
        <f>VLOOKUP(G7187,Agents!A:E,2,FALSE)</f>
        <v>Night</v>
      </c>
    </row>
    <row r="7188" spans="1:18" x14ac:dyDescent="0.35">
      <c r="A7188" t="s">
        <v>11098</v>
      </c>
      <c r="B7188" t="s">
        <v>11099</v>
      </c>
      <c r="C7188" t="s">
        <v>12</v>
      </c>
      <c r="D7188" t="s">
        <v>26</v>
      </c>
      <c r="E7188" s="1">
        <v>46025.347916666666</v>
      </c>
      <c r="F7188" s="1">
        <v>46028.056250000001</v>
      </c>
      <c r="G7188" t="s">
        <v>140</v>
      </c>
      <c r="H7188" t="s">
        <v>15</v>
      </c>
      <c r="I7188" t="s">
        <v>16</v>
      </c>
      <c r="J7188">
        <v>4</v>
      </c>
      <c r="K7188" t="str">
        <f>IF(tickets_dataset[[#This Row],[status]] = "Closed", "Yes","No")</f>
        <v>Yes</v>
      </c>
      <c r="L7188" s="2">
        <f t="shared" si="448"/>
        <v>65.000000000058208</v>
      </c>
      <c r="M7188" t="str">
        <f t="shared" si="449"/>
        <v>Yes</v>
      </c>
      <c r="N7188" t="str">
        <f t="shared" si="450"/>
        <v>Jan</v>
      </c>
      <c r="O7188" s="2">
        <f t="shared" si="451"/>
        <v>2.7083333333357587</v>
      </c>
      <c r="P7188" t="str">
        <f>VLOOKUP(G7188,Agents!A:E,4,FALSE)</f>
        <v>Team1</v>
      </c>
      <c r="Q7188" t="str">
        <f>VLOOKUP(G7188,Agents!A:E,5,FALSE)</f>
        <v>Junior</v>
      </c>
      <c r="R7188" t="str">
        <f>VLOOKUP(G7188,Agents!A:E,2,FALSE)</f>
        <v>Morning</v>
      </c>
    </row>
    <row r="7189" spans="1:18" x14ac:dyDescent="0.35">
      <c r="A7189" t="s">
        <v>11100</v>
      </c>
      <c r="B7189" t="s">
        <v>11101</v>
      </c>
      <c r="C7189" t="s">
        <v>34</v>
      </c>
      <c r="D7189" t="s">
        <v>26</v>
      </c>
      <c r="E7189" s="1">
        <v>46093.316666666666</v>
      </c>
      <c r="F7189" s="1">
        <v>46095.48333333333</v>
      </c>
      <c r="G7189" t="s">
        <v>216</v>
      </c>
      <c r="H7189" t="s">
        <v>15</v>
      </c>
      <c r="I7189" t="s">
        <v>16</v>
      </c>
      <c r="J7189">
        <v>3</v>
      </c>
      <c r="K7189" t="str">
        <f>IF(tickets_dataset[[#This Row],[status]] = "Closed", "Yes","No")</f>
        <v>Yes</v>
      </c>
      <c r="L7189" s="2">
        <f t="shared" si="448"/>
        <v>51.999999999941792</v>
      </c>
      <c r="M7189" t="str">
        <f t="shared" si="449"/>
        <v>Yes</v>
      </c>
      <c r="N7189" t="str">
        <f t="shared" si="450"/>
        <v>Mar</v>
      </c>
      <c r="O7189" s="2">
        <f t="shared" si="451"/>
        <v>2.1666666666642413</v>
      </c>
      <c r="P7189" t="str">
        <f>VLOOKUP(G7189,Agents!A:E,4,FALSE)</f>
        <v>Team5</v>
      </c>
      <c r="Q7189" t="str">
        <f>VLOOKUP(G7189,Agents!A:E,5,FALSE)</f>
        <v>Junior</v>
      </c>
      <c r="R7189" t="str">
        <f>VLOOKUP(G7189,Agents!A:E,2,FALSE)</f>
        <v>Evening</v>
      </c>
    </row>
    <row r="7190" spans="1:18" x14ac:dyDescent="0.35">
      <c r="A7190" t="s">
        <v>11102</v>
      </c>
      <c r="B7190" t="s">
        <v>9449</v>
      </c>
      <c r="C7190" t="s">
        <v>22</v>
      </c>
      <c r="D7190" t="s">
        <v>26</v>
      </c>
      <c r="E7190" s="1">
        <v>46087.286805555559</v>
      </c>
      <c r="F7190" s="1">
        <v>46088.786805555559</v>
      </c>
      <c r="G7190" t="s">
        <v>45</v>
      </c>
      <c r="H7190" t="s">
        <v>28</v>
      </c>
      <c r="I7190" t="s">
        <v>16</v>
      </c>
      <c r="J7190">
        <v>3</v>
      </c>
      <c r="K7190" t="str">
        <f>IF(tickets_dataset[[#This Row],[status]] = "Closed", "Yes","No")</f>
        <v>No</v>
      </c>
      <c r="L7190" s="2">
        <f t="shared" si="448"/>
        <v>36</v>
      </c>
      <c r="M7190" t="str">
        <f t="shared" si="449"/>
        <v>No</v>
      </c>
      <c r="N7190" t="str">
        <f t="shared" si="450"/>
        <v>Mar</v>
      </c>
      <c r="O7190" s="2">
        <f t="shared" si="451"/>
        <v>1.5</v>
      </c>
      <c r="P7190" t="str">
        <f>VLOOKUP(G7190,Agents!A:E,4,FALSE)</f>
        <v>Team5</v>
      </c>
      <c r="Q7190" t="str">
        <f>VLOOKUP(G7190,Agents!A:E,5,FALSE)</f>
        <v>Senior</v>
      </c>
      <c r="R7190" t="str">
        <f>VLOOKUP(G7190,Agents!A:E,2,FALSE)</f>
        <v>Morning</v>
      </c>
    </row>
    <row r="7191" spans="1:18" x14ac:dyDescent="0.35">
      <c r="A7191" t="s">
        <v>11103</v>
      </c>
      <c r="B7191" t="s">
        <v>11104</v>
      </c>
      <c r="C7191" t="s">
        <v>76</v>
      </c>
      <c r="D7191" t="s">
        <v>38</v>
      </c>
      <c r="E7191" s="1">
        <v>46090.632638888892</v>
      </c>
      <c r="F7191" s="1">
        <v>46094.382638888892</v>
      </c>
      <c r="G7191" t="s">
        <v>86</v>
      </c>
      <c r="H7191" t="s">
        <v>15</v>
      </c>
      <c r="I7191" t="s">
        <v>16</v>
      </c>
      <c r="J7191">
        <v>4</v>
      </c>
      <c r="K7191" t="str">
        <f>IF(tickets_dataset[[#This Row],[status]] = "Closed", "Yes","No")</f>
        <v>Yes</v>
      </c>
      <c r="L7191" s="2">
        <f t="shared" si="448"/>
        <v>90</v>
      </c>
      <c r="M7191" t="str">
        <f t="shared" si="449"/>
        <v>Yes</v>
      </c>
      <c r="N7191" t="str">
        <f t="shared" si="450"/>
        <v>Mar</v>
      </c>
      <c r="O7191" s="2">
        <f t="shared" si="451"/>
        <v>3.75</v>
      </c>
      <c r="P7191" t="str">
        <f>VLOOKUP(G7191,Agents!A:E,4,FALSE)</f>
        <v>Team1</v>
      </c>
      <c r="Q7191" t="str">
        <f>VLOOKUP(G7191,Agents!A:E,5,FALSE)</f>
        <v>Mid</v>
      </c>
      <c r="R7191" t="str">
        <f>VLOOKUP(G7191,Agents!A:E,2,FALSE)</f>
        <v>Morning</v>
      </c>
    </row>
    <row r="7192" spans="1:18" x14ac:dyDescent="0.35">
      <c r="A7192" t="s">
        <v>11105</v>
      </c>
      <c r="B7192" t="s">
        <v>4006</v>
      </c>
      <c r="C7192" t="s">
        <v>22</v>
      </c>
      <c r="D7192" t="s">
        <v>38</v>
      </c>
      <c r="E7192" s="1">
        <v>46026.276388888888</v>
      </c>
      <c r="F7192" s="1">
        <v>46027.901388888888</v>
      </c>
      <c r="G7192" t="s">
        <v>199</v>
      </c>
      <c r="H7192" t="s">
        <v>15</v>
      </c>
      <c r="I7192" t="s">
        <v>68</v>
      </c>
      <c r="J7192">
        <v>4</v>
      </c>
      <c r="K7192" t="str">
        <f>IF(tickets_dataset[[#This Row],[status]] = "Closed", "Yes","No")</f>
        <v>Yes</v>
      </c>
      <c r="L7192" s="2">
        <f t="shared" si="448"/>
        <v>39</v>
      </c>
      <c r="M7192" t="str">
        <f t="shared" si="449"/>
        <v>No</v>
      </c>
      <c r="N7192" t="str">
        <f t="shared" si="450"/>
        <v>Jan</v>
      </c>
      <c r="O7192" s="2">
        <f t="shared" si="451"/>
        <v>1.625</v>
      </c>
      <c r="P7192" t="str">
        <f>VLOOKUP(G7192,Agents!A:E,4,FALSE)</f>
        <v>Team1</v>
      </c>
      <c r="Q7192" t="str">
        <f>VLOOKUP(G7192,Agents!A:E,5,FALSE)</f>
        <v>Junior</v>
      </c>
      <c r="R7192" t="str">
        <f>VLOOKUP(G7192,Agents!A:E,2,FALSE)</f>
        <v>Morning</v>
      </c>
    </row>
    <row r="7193" spans="1:18" x14ac:dyDescent="0.35">
      <c r="A7193" t="s">
        <v>11106</v>
      </c>
      <c r="B7193" t="s">
        <v>4295</v>
      </c>
      <c r="C7193" t="s">
        <v>76</v>
      </c>
      <c r="D7193" t="s">
        <v>38</v>
      </c>
      <c r="E7193" s="1">
        <v>46050.28125</v>
      </c>
      <c r="F7193" s="1">
        <v>46052.614583333336</v>
      </c>
      <c r="G7193" t="s">
        <v>167</v>
      </c>
      <c r="H7193" t="s">
        <v>15</v>
      </c>
      <c r="I7193" t="s">
        <v>16</v>
      </c>
      <c r="J7193">
        <v>4</v>
      </c>
      <c r="K7193" t="str">
        <f>IF(tickets_dataset[[#This Row],[status]] = "Closed", "Yes","No")</f>
        <v>Yes</v>
      </c>
      <c r="L7193" s="2">
        <f t="shared" si="448"/>
        <v>56.000000000058208</v>
      </c>
      <c r="M7193" t="str">
        <f t="shared" si="449"/>
        <v>Yes</v>
      </c>
      <c r="N7193" t="str">
        <f t="shared" si="450"/>
        <v>Jan</v>
      </c>
      <c r="O7193" s="2">
        <f t="shared" si="451"/>
        <v>2.3333333333357587</v>
      </c>
      <c r="P7193" t="str">
        <f>VLOOKUP(G7193,Agents!A:E,4,FALSE)</f>
        <v>Team3</v>
      </c>
      <c r="Q7193" t="str">
        <f>VLOOKUP(G7193,Agents!A:E,5,FALSE)</f>
        <v>Mid</v>
      </c>
      <c r="R7193" t="str">
        <f>VLOOKUP(G7193,Agents!A:E,2,FALSE)</f>
        <v>Evening</v>
      </c>
    </row>
    <row r="7194" spans="1:18" x14ac:dyDescent="0.35">
      <c r="A7194" t="s">
        <v>11107</v>
      </c>
      <c r="B7194" t="s">
        <v>5396</v>
      </c>
      <c r="C7194" t="s">
        <v>22</v>
      </c>
      <c r="D7194" t="s">
        <v>13</v>
      </c>
      <c r="E7194" s="1">
        <v>46066.522916666669</v>
      </c>
      <c r="F7194" s="1">
        <v>46066.897916666669</v>
      </c>
      <c r="G7194" t="s">
        <v>35</v>
      </c>
      <c r="H7194" t="s">
        <v>15</v>
      </c>
      <c r="I7194" t="s">
        <v>16</v>
      </c>
      <c r="J7194">
        <v>3</v>
      </c>
      <c r="K7194" t="str">
        <f>IF(tickets_dataset[[#This Row],[status]] = "Closed", "Yes","No")</f>
        <v>Yes</v>
      </c>
      <c r="L7194" s="2">
        <f t="shared" si="448"/>
        <v>9</v>
      </c>
      <c r="M7194" t="str">
        <f t="shared" si="449"/>
        <v>No</v>
      </c>
      <c r="N7194" t="str">
        <f t="shared" si="450"/>
        <v>Feb</v>
      </c>
      <c r="O7194" s="2">
        <f t="shared" si="451"/>
        <v>0.375</v>
      </c>
      <c r="P7194" t="str">
        <f>VLOOKUP(G7194,Agents!A:E,4,FALSE)</f>
        <v>Team1</v>
      </c>
      <c r="Q7194" t="str">
        <f>VLOOKUP(G7194,Agents!A:E,5,FALSE)</f>
        <v>Senior</v>
      </c>
      <c r="R7194" t="str">
        <f>VLOOKUP(G7194,Agents!A:E,2,FALSE)</f>
        <v>Evening</v>
      </c>
    </row>
    <row r="7195" spans="1:18" x14ac:dyDescent="0.35">
      <c r="A7195" t="s">
        <v>11108</v>
      </c>
      <c r="B7195" t="s">
        <v>5681</v>
      </c>
      <c r="C7195" t="s">
        <v>50</v>
      </c>
      <c r="D7195" t="s">
        <v>13</v>
      </c>
      <c r="E7195" s="1">
        <v>46072.37777777778</v>
      </c>
      <c r="F7195" s="1">
        <v>46073.211111111108</v>
      </c>
      <c r="G7195" t="s">
        <v>183</v>
      </c>
      <c r="H7195" t="s">
        <v>15</v>
      </c>
      <c r="I7195" t="s">
        <v>16</v>
      </c>
      <c r="J7195">
        <v>5</v>
      </c>
      <c r="K7195" t="str">
        <f>IF(tickets_dataset[[#This Row],[status]] = "Closed", "Yes","No")</f>
        <v>Yes</v>
      </c>
      <c r="L7195" s="2">
        <f t="shared" si="448"/>
        <v>19.999999999883585</v>
      </c>
      <c r="M7195" t="str">
        <f t="shared" si="449"/>
        <v>No</v>
      </c>
      <c r="N7195" t="str">
        <f t="shared" si="450"/>
        <v>Feb</v>
      </c>
      <c r="O7195" s="2">
        <f t="shared" si="451"/>
        <v>0.83333333332848269</v>
      </c>
      <c r="P7195" t="str">
        <f>VLOOKUP(G7195,Agents!A:E,4,FALSE)</f>
        <v>Team3</v>
      </c>
      <c r="Q7195" t="str">
        <f>VLOOKUP(G7195,Agents!A:E,5,FALSE)</f>
        <v>Senior</v>
      </c>
      <c r="R7195" t="str">
        <f>VLOOKUP(G7195,Agents!A:E,2,FALSE)</f>
        <v>Night</v>
      </c>
    </row>
    <row r="7196" spans="1:18" x14ac:dyDescent="0.35">
      <c r="A7196" t="s">
        <v>11109</v>
      </c>
      <c r="B7196" t="s">
        <v>7052</v>
      </c>
      <c r="C7196" t="s">
        <v>50</v>
      </c>
      <c r="D7196" t="s">
        <v>38</v>
      </c>
      <c r="E7196" s="1">
        <v>46094.709027777775</v>
      </c>
      <c r="F7196" s="1">
        <v>46097.959027777775</v>
      </c>
      <c r="G7196" t="s">
        <v>53</v>
      </c>
      <c r="H7196" t="s">
        <v>15</v>
      </c>
      <c r="I7196" t="s">
        <v>16</v>
      </c>
      <c r="J7196">
        <v>3</v>
      </c>
      <c r="K7196" t="str">
        <f>IF(tickets_dataset[[#This Row],[status]] = "Closed", "Yes","No")</f>
        <v>Yes</v>
      </c>
      <c r="L7196" s="2">
        <f t="shared" si="448"/>
        <v>78</v>
      </c>
      <c r="M7196" t="str">
        <f t="shared" si="449"/>
        <v>Yes</v>
      </c>
      <c r="N7196" t="str">
        <f t="shared" si="450"/>
        <v>Mar</v>
      </c>
      <c r="O7196" s="2">
        <f t="shared" si="451"/>
        <v>3.25</v>
      </c>
      <c r="P7196" t="str">
        <f>VLOOKUP(G7196,Agents!A:E,4,FALSE)</f>
        <v>Team1</v>
      </c>
      <c r="Q7196" t="str">
        <f>VLOOKUP(G7196,Agents!A:E,5,FALSE)</f>
        <v>Junior</v>
      </c>
      <c r="R7196" t="str">
        <f>VLOOKUP(G7196,Agents!A:E,2,FALSE)</f>
        <v>Night</v>
      </c>
    </row>
    <row r="7197" spans="1:18" x14ac:dyDescent="0.35">
      <c r="A7197" t="s">
        <v>11110</v>
      </c>
      <c r="B7197" t="s">
        <v>5839</v>
      </c>
      <c r="C7197" t="s">
        <v>22</v>
      </c>
      <c r="D7197" t="s">
        <v>26</v>
      </c>
      <c r="E7197" s="1">
        <v>46049.726388888892</v>
      </c>
      <c r="F7197" s="1">
        <v>46049.976388888892</v>
      </c>
      <c r="G7197" t="s">
        <v>110</v>
      </c>
      <c r="H7197" t="s">
        <v>15</v>
      </c>
      <c r="I7197" t="s">
        <v>16</v>
      </c>
      <c r="J7197">
        <v>4</v>
      </c>
      <c r="K7197" t="str">
        <f>IF(tickets_dataset[[#This Row],[status]] = "Closed", "Yes","No")</f>
        <v>Yes</v>
      </c>
      <c r="L7197" s="2">
        <f t="shared" si="448"/>
        <v>6</v>
      </c>
      <c r="M7197" t="str">
        <f t="shared" si="449"/>
        <v>No</v>
      </c>
      <c r="N7197" t="str">
        <f t="shared" si="450"/>
        <v>Jan</v>
      </c>
      <c r="O7197" s="2">
        <f t="shared" si="451"/>
        <v>0.25</v>
      </c>
      <c r="P7197" t="str">
        <f>VLOOKUP(G7197,Agents!A:E,4,FALSE)</f>
        <v>Team4</v>
      </c>
      <c r="Q7197" t="str">
        <f>VLOOKUP(G7197,Agents!A:E,5,FALSE)</f>
        <v>Junior</v>
      </c>
      <c r="R7197" t="str">
        <f>VLOOKUP(G7197,Agents!A:E,2,FALSE)</f>
        <v>Morning</v>
      </c>
    </row>
    <row r="7198" spans="1:18" x14ac:dyDescent="0.35">
      <c r="A7198" t="s">
        <v>11111</v>
      </c>
      <c r="B7198" t="s">
        <v>722</v>
      </c>
      <c r="C7198" t="s">
        <v>34</v>
      </c>
      <c r="D7198" t="s">
        <v>26</v>
      </c>
      <c r="E7198" s="1">
        <v>46095.272916666669</v>
      </c>
      <c r="F7198" s="1">
        <v>46096.522916666669</v>
      </c>
      <c r="G7198" t="s">
        <v>128</v>
      </c>
      <c r="H7198" t="s">
        <v>15</v>
      </c>
      <c r="I7198" t="s">
        <v>16</v>
      </c>
      <c r="J7198">
        <v>4</v>
      </c>
      <c r="K7198" t="str">
        <f>IF(tickets_dataset[[#This Row],[status]] = "Closed", "Yes","No")</f>
        <v>Yes</v>
      </c>
      <c r="L7198" s="2">
        <f t="shared" si="448"/>
        <v>30</v>
      </c>
      <c r="M7198" t="str">
        <f t="shared" si="449"/>
        <v>No</v>
      </c>
      <c r="N7198" t="str">
        <f t="shared" si="450"/>
        <v>Mar</v>
      </c>
      <c r="O7198" s="2">
        <f t="shared" si="451"/>
        <v>1.25</v>
      </c>
      <c r="P7198" t="str">
        <f>VLOOKUP(G7198,Agents!A:E,4,FALSE)</f>
        <v>Team4</v>
      </c>
      <c r="Q7198" t="str">
        <f>VLOOKUP(G7198,Agents!A:E,5,FALSE)</f>
        <v>Mid</v>
      </c>
      <c r="R7198" t="str">
        <f>VLOOKUP(G7198,Agents!A:E,2,FALSE)</f>
        <v>Night</v>
      </c>
    </row>
    <row r="7199" spans="1:18" x14ac:dyDescent="0.35">
      <c r="A7199" t="s">
        <v>11112</v>
      </c>
      <c r="B7199" t="s">
        <v>11113</v>
      </c>
      <c r="C7199" t="s">
        <v>12</v>
      </c>
      <c r="D7199" t="s">
        <v>13</v>
      </c>
      <c r="E7199" s="1">
        <v>46064.552777777775</v>
      </c>
      <c r="F7199" s="1">
        <v>46066.177777777775</v>
      </c>
      <c r="G7199" t="s">
        <v>14</v>
      </c>
      <c r="H7199" t="s">
        <v>15</v>
      </c>
      <c r="I7199" t="s">
        <v>16</v>
      </c>
      <c r="J7199">
        <v>4</v>
      </c>
      <c r="K7199" t="str">
        <f>IF(tickets_dataset[[#This Row],[status]] = "Closed", "Yes","No")</f>
        <v>Yes</v>
      </c>
      <c r="L7199" s="2">
        <f t="shared" si="448"/>
        <v>39</v>
      </c>
      <c r="M7199" t="str">
        <f t="shared" si="449"/>
        <v>No</v>
      </c>
      <c r="N7199" t="str">
        <f t="shared" si="450"/>
        <v>Feb</v>
      </c>
      <c r="O7199" s="2">
        <f t="shared" si="451"/>
        <v>1.625</v>
      </c>
      <c r="P7199" t="str">
        <f>VLOOKUP(G7199,Agents!A:E,4,FALSE)</f>
        <v>Team1</v>
      </c>
      <c r="Q7199" t="str">
        <f>VLOOKUP(G7199,Agents!A:E,5,FALSE)</f>
        <v>Senior</v>
      </c>
      <c r="R7199" t="str">
        <f>VLOOKUP(G7199,Agents!A:E,2,FALSE)</f>
        <v>Morning</v>
      </c>
    </row>
    <row r="7200" spans="1:18" x14ac:dyDescent="0.35">
      <c r="A7200" t="s">
        <v>11114</v>
      </c>
      <c r="B7200" t="s">
        <v>986</v>
      </c>
      <c r="C7200" t="s">
        <v>22</v>
      </c>
      <c r="D7200" t="s">
        <v>13</v>
      </c>
      <c r="E7200" s="1">
        <v>46104.932638888888</v>
      </c>
      <c r="F7200" s="1">
        <v>46105.307638888888</v>
      </c>
      <c r="G7200" t="s">
        <v>42</v>
      </c>
      <c r="H7200" t="s">
        <v>15</v>
      </c>
      <c r="I7200" t="s">
        <v>16</v>
      </c>
      <c r="J7200">
        <v>5</v>
      </c>
      <c r="K7200" t="str">
        <f>IF(tickets_dataset[[#This Row],[status]] = "Closed", "Yes","No")</f>
        <v>Yes</v>
      </c>
      <c r="L7200" s="2">
        <f t="shared" si="448"/>
        <v>9</v>
      </c>
      <c r="M7200" t="str">
        <f t="shared" si="449"/>
        <v>No</v>
      </c>
      <c r="N7200" t="str">
        <f t="shared" si="450"/>
        <v>Mar</v>
      </c>
      <c r="O7200" s="2">
        <f t="shared" si="451"/>
        <v>0.375</v>
      </c>
      <c r="P7200" t="str">
        <f>VLOOKUP(G7200,Agents!A:E,4,FALSE)</f>
        <v>Team2</v>
      </c>
      <c r="Q7200" t="str">
        <f>VLOOKUP(G7200,Agents!A:E,5,FALSE)</f>
        <v>Junior</v>
      </c>
      <c r="R7200" t="str">
        <f>VLOOKUP(G7200,Agents!A:E,2,FALSE)</f>
        <v>Night</v>
      </c>
    </row>
    <row r="7201" spans="1:18" x14ac:dyDescent="0.35">
      <c r="A7201" t="s">
        <v>11115</v>
      </c>
      <c r="B7201" t="s">
        <v>1289</v>
      </c>
      <c r="C7201" t="s">
        <v>34</v>
      </c>
      <c r="D7201" t="s">
        <v>13</v>
      </c>
      <c r="E7201" s="1">
        <v>46053.732638888891</v>
      </c>
      <c r="F7201" s="1">
        <v>46055.190972222219</v>
      </c>
      <c r="G7201" t="s">
        <v>140</v>
      </c>
      <c r="H7201" t="s">
        <v>28</v>
      </c>
      <c r="I7201" t="s">
        <v>16</v>
      </c>
      <c r="J7201">
        <v>4</v>
      </c>
      <c r="K7201" t="str">
        <f>IF(tickets_dataset[[#This Row],[status]] = "Closed", "Yes","No")</f>
        <v>No</v>
      </c>
      <c r="L7201" s="2">
        <f t="shared" si="448"/>
        <v>34.999999999883585</v>
      </c>
      <c r="M7201" t="str">
        <f t="shared" si="449"/>
        <v>No</v>
      </c>
      <c r="N7201" t="str">
        <f t="shared" si="450"/>
        <v>Jan</v>
      </c>
      <c r="O7201" s="2">
        <f t="shared" si="451"/>
        <v>1.4583333333284827</v>
      </c>
      <c r="P7201" t="str">
        <f>VLOOKUP(G7201,Agents!A:E,4,FALSE)</f>
        <v>Team1</v>
      </c>
      <c r="Q7201" t="str">
        <f>VLOOKUP(G7201,Agents!A:E,5,FALSE)</f>
        <v>Junior</v>
      </c>
      <c r="R7201" t="str">
        <f>VLOOKUP(G7201,Agents!A:E,2,FALSE)</f>
        <v>Morning</v>
      </c>
    </row>
    <row r="7202" spans="1:18" x14ac:dyDescent="0.35">
      <c r="A7202" t="s">
        <v>11116</v>
      </c>
      <c r="B7202" t="s">
        <v>11117</v>
      </c>
      <c r="C7202" t="s">
        <v>12</v>
      </c>
      <c r="D7202" t="s">
        <v>13</v>
      </c>
      <c r="E7202" s="1">
        <v>46023.613194444442</v>
      </c>
      <c r="F7202" s="1">
        <v>46025.196527777778</v>
      </c>
      <c r="G7202" t="s">
        <v>14</v>
      </c>
      <c r="H7202" t="s">
        <v>15</v>
      </c>
      <c r="I7202" t="s">
        <v>16</v>
      </c>
      <c r="J7202">
        <v>5</v>
      </c>
      <c r="K7202" t="str">
        <f>IF(tickets_dataset[[#This Row],[status]] = "Closed", "Yes","No")</f>
        <v>Yes</v>
      </c>
      <c r="L7202" s="2">
        <f t="shared" si="448"/>
        <v>38.000000000058208</v>
      </c>
      <c r="M7202" t="str">
        <f t="shared" si="449"/>
        <v>No</v>
      </c>
      <c r="N7202" t="str">
        <f t="shared" si="450"/>
        <v>Jan</v>
      </c>
      <c r="O7202" s="2">
        <f t="shared" si="451"/>
        <v>1.5833333333357587</v>
      </c>
      <c r="P7202" t="str">
        <f>VLOOKUP(G7202,Agents!A:E,4,FALSE)</f>
        <v>Team1</v>
      </c>
      <c r="Q7202" t="str">
        <f>VLOOKUP(G7202,Agents!A:E,5,FALSE)</f>
        <v>Senior</v>
      </c>
      <c r="R7202" t="str">
        <f>VLOOKUP(G7202,Agents!A:E,2,FALSE)</f>
        <v>Morning</v>
      </c>
    </row>
    <row r="7203" spans="1:18" x14ac:dyDescent="0.35">
      <c r="A7203" t="s">
        <v>11118</v>
      </c>
      <c r="B7203" t="s">
        <v>11119</v>
      </c>
      <c r="C7203" t="s">
        <v>50</v>
      </c>
      <c r="D7203" t="s">
        <v>13</v>
      </c>
      <c r="E7203" s="1">
        <v>46074.802777777775</v>
      </c>
      <c r="F7203" s="1">
        <v>46076.136111111111</v>
      </c>
      <c r="G7203" t="s">
        <v>56</v>
      </c>
      <c r="H7203" t="s">
        <v>15</v>
      </c>
      <c r="I7203" t="s">
        <v>16</v>
      </c>
      <c r="J7203">
        <v>5</v>
      </c>
      <c r="K7203" t="str">
        <f>IF(tickets_dataset[[#This Row],[status]] = "Closed", "Yes","No")</f>
        <v>Yes</v>
      </c>
      <c r="L7203" s="2">
        <f t="shared" si="448"/>
        <v>32.000000000058208</v>
      </c>
      <c r="M7203" t="str">
        <f t="shared" si="449"/>
        <v>No</v>
      </c>
      <c r="N7203" t="str">
        <f t="shared" si="450"/>
        <v>Feb</v>
      </c>
      <c r="O7203" s="2">
        <f t="shared" si="451"/>
        <v>1.3333333333357587</v>
      </c>
      <c r="P7203" t="str">
        <f>VLOOKUP(G7203,Agents!A:E,4,FALSE)</f>
        <v>Team1</v>
      </c>
      <c r="Q7203" t="str">
        <f>VLOOKUP(G7203,Agents!A:E,5,FALSE)</f>
        <v>Senior</v>
      </c>
      <c r="R7203" t="str">
        <f>VLOOKUP(G7203,Agents!A:E,2,FALSE)</f>
        <v>Night</v>
      </c>
    </row>
    <row r="7204" spans="1:18" x14ac:dyDescent="0.35">
      <c r="A7204" t="s">
        <v>11120</v>
      </c>
      <c r="B7204" t="s">
        <v>11121</v>
      </c>
      <c r="C7204" t="s">
        <v>50</v>
      </c>
      <c r="D7204" t="s">
        <v>13</v>
      </c>
      <c r="E7204" s="1">
        <v>46102.131944444445</v>
      </c>
      <c r="F7204" s="1">
        <v>46102.423611111109</v>
      </c>
      <c r="G7204" t="s">
        <v>91</v>
      </c>
      <c r="H7204" t="s">
        <v>15</v>
      </c>
      <c r="I7204" t="s">
        <v>16</v>
      </c>
      <c r="J7204">
        <v>5</v>
      </c>
      <c r="K7204" t="str">
        <f>IF(tickets_dataset[[#This Row],[status]] = "Closed", "Yes","No")</f>
        <v>Yes</v>
      </c>
      <c r="L7204" s="2">
        <f t="shared" si="448"/>
        <v>6.9999999999417923</v>
      </c>
      <c r="M7204" t="str">
        <f t="shared" si="449"/>
        <v>No</v>
      </c>
      <c r="N7204" t="str">
        <f t="shared" si="450"/>
        <v>Mar</v>
      </c>
      <c r="O7204" s="2">
        <f t="shared" si="451"/>
        <v>0.29166666666424135</v>
      </c>
      <c r="P7204" t="str">
        <f>VLOOKUP(G7204,Agents!A:E,4,FALSE)</f>
        <v>Team5</v>
      </c>
      <c r="Q7204" t="str">
        <f>VLOOKUP(G7204,Agents!A:E,5,FALSE)</f>
        <v>Mid</v>
      </c>
      <c r="R7204" t="str">
        <f>VLOOKUP(G7204,Agents!A:E,2,FALSE)</f>
        <v>Night</v>
      </c>
    </row>
    <row r="7205" spans="1:18" x14ac:dyDescent="0.35">
      <c r="A7205" t="s">
        <v>11122</v>
      </c>
      <c r="B7205" t="s">
        <v>6360</v>
      </c>
      <c r="C7205" t="s">
        <v>34</v>
      </c>
      <c r="D7205" t="s">
        <v>26</v>
      </c>
      <c r="E7205" s="1">
        <v>46051.439583333333</v>
      </c>
      <c r="F7205" s="1">
        <v>46054.022916666669</v>
      </c>
      <c r="G7205" t="s">
        <v>53</v>
      </c>
      <c r="H7205" t="s">
        <v>15</v>
      </c>
      <c r="I7205" t="s">
        <v>68</v>
      </c>
      <c r="J7205">
        <v>2</v>
      </c>
      <c r="K7205" t="str">
        <f>IF(tickets_dataset[[#This Row],[status]] = "Closed", "Yes","No")</f>
        <v>Yes</v>
      </c>
      <c r="L7205" s="2">
        <f t="shared" si="448"/>
        <v>62.000000000058208</v>
      </c>
      <c r="M7205" t="str">
        <f t="shared" si="449"/>
        <v>Yes</v>
      </c>
      <c r="N7205" t="str">
        <f t="shared" si="450"/>
        <v>Jan</v>
      </c>
      <c r="O7205" s="2">
        <f t="shared" si="451"/>
        <v>2.5833333333357587</v>
      </c>
      <c r="P7205" t="str">
        <f>VLOOKUP(G7205,Agents!A:E,4,FALSE)</f>
        <v>Team1</v>
      </c>
      <c r="Q7205" t="str">
        <f>VLOOKUP(G7205,Agents!A:E,5,FALSE)</f>
        <v>Junior</v>
      </c>
      <c r="R7205" t="str">
        <f>VLOOKUP(G7205,Agents!A:E,2,FALSE)</f>
        <v>Night</v>
      </c>
    </row>
    <row r="7206" spans="1:18" x14ac:dyDescent="0.35">
      <c r="A7206" t="s">
        <v>11123</v>
      </c>
      <c r="B7206" t="s">
        <v>11124</v>
      </c>
      <c r="C7206" t="s">
        <v>22</v>
      </c>
      <c r="D7206" t="s">
        <v>26</v>
      </c>
      <c r="E7206" s="1">
        <v>46098.619444444441</v>
      </c>
      <c r="F7206" s="1">
        <v>46099.411111111112</v>
      </c>
      <c r="G7206" t="s">
        <v>110</v>
      </c>
      <c r="H7206" t="s">
        <v>15</v>
      </c>
      <c r="I7206" t="s">
        <v>16</v>
      </c>
      <c r="J7206">
        <v>4</v>
      </c>
      <c r="K7206" t="str">
        <f>IF(tickets_dataset[[#This Row],[status]] = "Closed", "Yes","No")</f>
        <v>Yes</v>
      </c>
      <c r="L7206" s="2">
        <f t="shared" si="448"/>
        <v>19.000000000116415</v>
      </c>
      <c r="M7206" t="str">
        <f t="shared" si="449"/>
        <v>No</v>
      </c>
      <c r="N7206" t="str">
        <f t="shared" si="450"/>
        <v>Mar</v>
      </c>
      <c r="O7206" s="2">
        <f t="shared" si="451"/>
        <v>0.79166666667151731</v>
      </c>
      <c r="P7206" t="str">
        <f>VLOOKUP(G7206,Agents!A:E,4,FALSE)</f>
        <v>Team4</v>
      </c>
      <c r="Q7206" t="str">
        <f>VLOOKUP(G7206,Agents!A:E,5,FALSE)</f>
        <v>Junior</v>
      </c>
      <c r="R7206" t="str">
        <f>VLOOKUP(G7206,Agents!A:E,2,FALSE)</f>
        <v>Morning</v>
      </c>
    </row>
    <row r="7207" spans="1:18" x14ac:dyDescent="0.35">
      <c r="A7207" t="s">
        <v>11125</v>
      </c>
      <c r="B7207" t="s">
        <v>10667</v>
      </c>
      <c r="C7207" t="s">
        <v>22</v>
      </c>
      <c r="D7207" t="s">
        <v>26</v>
      </c>
      <c r="E7207" s="1">
        <v>46043.82916666667</v>
      </c>
      <c r="F7207" s="1">
        <v>46045.20416666667</v>
      </c>
      <c r="G7207" t="s">
        <v>45</v>
      </c>
      <c r="H7207" t="s">
        <v>15</v>
      </c>
      <c r="I7207" t="s">
        <v>16</v>
      </c>
      <c r="J7207">
        <v>2</v>
      </c>
      <c r="K7207" t="str">
        <f>IF(tickets_dataset[[#This Row],[status]] = "Closed", "Yes","No")</f>
        <v>Yes</v>
      </c>
      <c r="L7207" s="2">
        <f t="shared" si="448"/>
        <v>33</v>
      </c>
      <c r="M7207" t="str">
        <f t="shared" si="449"/>
        <v>No</v>
      </c>
      <c r="N7207" t="str">
        <f t="shared" si="450"/>
        <v>Jan</v>
      </c>
      <c r="O7207" s="2">
        <f t="shared" si="451"/>
        <v>1.375</v>
      </c>
      <c r="P7207" t="str">
        <f>VLOOKUP(G7207,Agents!A:E,4,FALSE)</f>
        <v>Team5</v>
      </c>
      <c r="Q7207" t="str">
        <f>VLOOKUP(G7207,Agents!A:E,5,FALSE)</f>
        <v>Senior</v>
      </c>
      <c r="R7207" t="str">
        <f>VLOOKUP(G7207,Agents!A:E,2,FALSE)</f>
        <v>Morning</v>
      </c>
    </row>
    <row r="7208" spans="1:18" x14ac:dyDescent="0.35">
      <c r="A7208" t="s">
        <v>11126</v>
      </c>
      <c r="B7208" t="s">
        <v>9531</v>
      </c>
      <c r="C7208" t="s">
        <v>76</v>
      </c>
      <c r="D7208" t="s">
        <v>26</v>
      </c>
      <c r="E7208" s="1">
        <v>46086.99722222222</v>
      </c>
      <c r="F7208" s="1">
        <v>46088.62222222222</v>
      </c>
      <c r="G7208" t="s">
        <v>199</v>
      </c>
      <c r="H7208" t="s">
        <v>15</v>
      </c>
      <c r="I7208" t="s">
        <v>16</v>
      </c>
      <c r="J7208">
        <v>3</v>
      </c>
      <c r="K7208" t="str">
        <f>IF(tickets_dataset[[#This Row],[status]] = "Closed", "Yes","No")</f>
        <v>Yes</v>
      </c>
      <c r="L7208" s="2">
        <f t="shared" si="448"/>
        <v>39</v>
      </c>
      <c r="M7208" t="str">
        <f t="shared" si="449"/>
        <v>No</v>
      </c>
      <c r="N7208" t="str">
        <f t="shared" si="450"/>
        <v>Mar</v>
      </c>
      <c r="O7208" s="2">
        <f t="shared" si="451"/>
        <v>1.625</v>
      </c>
      <c r="P7208" t="str">
        <f>VLOOKUP(G7208,Agents!A:E,4,FALSE)</f>
        <v>Team1</v>
      </c>
      <c r="Q7208" t="str">
        <f>VLOOKUP(G7208,Agents!A:E,5,FALSE)</f>
        <v>Junior</v>
      </c>
      <c r="R7208" t="str">
        <f>VLOOKUP(G7208,Agents!A:E,2,FALSE)</f>
        <v>Morning</v>
      </c>
    </row>
    <row r="7209" spans="1:18" x14ac:dyDescent="0.35">
      <c r="A7209" t="s">
        <v>11127</v>
      </c>
      <c r="B7209" t="s">
        <v>11128</v>
      </c>
      <c r="C7209" t="s">
        <v>34</v>
      </c>
      <c r="D7209" t="s">
        <v>38</v>
      </c>
      <c r="E7209" s="1">
        <v>46052.771527777775</v>
      </c>
      <c r="F7209" s="1">
        <v>46055.813194444447</v>
      </c>
      <c r="G7209" t="s">
        <v>206</v>
      </c>
      <c r="H7209" t="s">
        <v>28</v>
      </c>
      <c r="I7209" t="s">
        <v>16</v>
      </c>
      <c r="J7209">
        <v>4</v>
      </c>
      <c r="K7209" t="str">
        <f>IF(tickets_dataset[[#This Row],[status]] = "Closed", "Yes","No")</f>
        <v>No</v>
      </c>
      <c r="L7209" s="2">
        <f t="shared" si="448"/>
        <v>73.000000000116415</v>
      </c>
      <c r="M7209" t="str">
        <f t="shared" si="449"/>
        <v>Yes</v>
      </c>
      <c r="N7209" t="str">
        <f t="shared" si="450"/>
        <v>Jan</v>
      </c>
      <c r="O7209" s="2">
        <f t="shared" si="451"/>
        <v>3.0416666666715173</v>
      </c>
      <c r="P7209" t="str">
        <f>VLOOKUP(G7209,Agents!A:E,4,FALSE)</f>
        <v>Team5</v>
      </c>
      <c r="Q7209" t="str">
        <f>VLOOKUP(G7209,Agents!A:E,5,FALSE)</f>
        <v>Junior</v>
      </c>
      <c r="R7209" t="str">
        <f>VLOOKUP(G7209,Agents!A:E,2,FALSE)</f>
        <v>Evening</v>
      </c>
    </row>
    <row r="7210" spans="1:18" x14ac:dyDescent="0.35">
      <c r="A7210" t="s">
        <v>11129</v>
      </c>
      <c r="B7210" t="s">
        <v>5165</v>
      </c>
      <c r="C7210" t="s">
        <v>34</v>
      </c>
      <c r="D7210" t="s">
        <v>13</v>
      </c>
      <c r="E7210" s="1">
        <v>46078.575694444444</v>
      </c>
      <c r="F7210" s="1">
        <v>46079.03402777778</v>
      </c>
      <c r="G7210" t="s">
        <v>62</v>
      </c>
      <c r="H7210" t="s">
        <v>15</v>
      </c>
      <c r="I7210" t="s">
        <v>16</v>
      </c>
      <c r="J7210">
        <v>3</v>
      </c>
      <c r="K7210" t="str">
        <f>IF(tickets_dataset[[#This Row],[status]] = "Closed", "Yes","No")</f>
        <v>Yes</v>
      </c>
      <c r="L7210" s="2">
        <f t="shared" si="448"/>
        <v>11.000000000058208</v>
      </c>
      <c r="M7210" t="str">
        <f t="shared" si="449"/>
        <v>No</v>
      </c>
      <c r="N7210" t="str">
        <f t="shared" si="450"/>
        <v>Feb</v>
      </c>
      <c r="O7210" s="2">
        <f t="shared" si="451"/>
        <v>0.45833333333575865</v>
      </c>
      <c r="P7210" t="str">
        <f>VLOOKUP(G7210,Agents!A:E,4,FALSE)</f>
        <v>Team1</v>
      </c>
      <c r="Q7210" t="str">
        <f>VLOOKUP(G7210,Agents!A:E,5,FALSE)</f>
        <v>Junior</v>
      </c>
      <c r="R7210" t="str">
        <f>VLOOKUP(G7210,Agents!A:E,2,FALSE)</f>
        <v>Morning</v>
      </c>
    </row>
    <row r="7211" spans="1:18" x14ac:dyDescent="0.35">
      <c r="A7211" t="s">
        <v>11130</v>
      </c>
      <c r="B7211" t="s">
        <v>11131</v>
      </c>
      <c r="C7211" t="s">
        <v>22</v>
      </c>
      <c r="D7211" t="s">
        <v>26</v>
      </c>
      <c r="E7211" s="1">
        <v>46087.680555555555</v>
      </c>
      <c r="F7211" s="1">
        <v>46090.222222222219</v>
      </c>
      <c r="G7211" t="s">
        <v>35</v>
      </c>
      <c r="H7211" t="s">
        <v>15</v>
      </c>
      <c r="I7211" t="s">
        <v>16</v>
      </c>
      <c r="J7211">
        <v>5</v>
      </c>
      <c r="K7211" t="str">
        <f>IF(tickets_dataset[[#This Row],[status]] = "Closed", "Yes","No")</f>
        <v>Yes</v>
      </c>
      <c r="L7211" s="2">
        <f t="shared" si="448"/>
        <v>60.999999999941792</v>
      </c>
      <c r="M7211" t="str">
        <f t="shared" si="449"/>
        <v>Yes</v>
      </c>
      <c r="N7211" t="str">
        <f t="shared" si="450"/>
        <v>Mar</v>
      </c>
      <c r="O7211" s="2">
        <f t="shared" si="451"/>
        <v>2.5416666666642413</v>
      </c>
      <c r="P7211" t="str">
        <f>VLOOKUP(G7211,Agents!A:E,4,FALSE)</f>
        <v>Team1</v>
      </c>
      <c r="Q7211" t="str">
        <f>VLOOKUP(G7211,Agents!A:E,5,FALSE)</f>
        <v>Senior</v>
      </c>
      <c r="R7211" t="str">
        <f>VLOOKUP(G7211,Agents!A:E,2,FALSE)</f>
        <v>Evening</v>
      </c>
    </row>
    <row r="7212" spans="1:18" x14ac:dyDescent="0.35">
      <c r="A7212" t="s">
        <v>11132</v>
      </c>
      <c r="B7212" t="s">
        <v>11133</v>
      </c>
      <c r="C7212" t="s">
        <v>34</v>
      </c>
      <c r="D7212" t="s">
        <v>38</v>
      </c>
      <c r="E7212" s="1">
        <v>46075.165972222225</v>
      </c>
      <c r="F7212" s="1">
        <v>46075.457638888889</v>
      </c>
      <c r="G7212" t="s">
        <v>19</v>
      </c>
      <c r="H7212" t="s">
        <v>28</v>
      </c>
      <c r="I7212" t="s">
        <v>16</v>
      </c>
      <c r="J7212">
        <v>5</v>
      </c>
      <c r="K7212" t="str">
        <f>IF(tickets_dataset[[#This Row],[status]] = "Closed", "Yes","No")</f>
        <v>No</v>
      </c>
      <c r="L7212" s="2">
        <f t="shared" si="448"/>
        <v>6.9999999999417923</v>
      </c>
      <c r="M7212" t="str">
        <f t="shared" si="449"/>
        <v>No</v>
      </c>
      <c r="N7212" t="str">
        <f t="shared" si="450"/>
        <v>Feb</v>
      </c>
      <c r="O7212" s="2">
        <f t="shared" si="451"/>
        <v>0.29166666666424135</v>
      </c>
      <c r="P7212" t="str">
        <f>VLOOKUP(G7212,Agents!A:E,4,FALSE)</f>
        <v>Team4</v>
      </c>
      <c r="Q7212" t="str">
        <f>VLOOKUP(G7212,Agents!A:E,5,FALSE)</f>
        <v>Senior</v>
      </c>
      <c r="R7212" t="str">
        <f>VLOOKUP(G7212,Agents!A:E,2,FALSE)</f>
        <v>Evening</v>
      </c>
    </row>
    <row r="7213" spans="1:18" x14ac:dyDescent="0.35">
      <c r="A7213" t="s">
        <v>11134</v>
      </c>
      <c r="B7213" t="s">
        <v>3816</v>
      </c>
      <c r="C7213" t="s">
        <v>22</v>
      </c>
      <c r="D7213" t="s">
        <v>26</v>
      </c>
      <c r="E7213" s="1">
        <v>46079.887499999997</v>
      </c>
      <c r="F7213" s="1">
        <v>46082.345833333333</v>
      </c>
      <c r="G7213" t="s">
        <v>27</v>
      </c>
      <c r="H7213" t="s">
        <v>15</v>
      </c>
      <c r="I7213" t="s">
        <v>16</v>
      </c>
      <c r="J7213">
        <v>4</v>
      </c>
      <c r="K7213" t="str">
        <f>IF(tickets_dataset[[#This Row],[status]] = "Closed", "Yes","No")</f>
        <v>Yes</v>
      </c>
      <c r="L7213" s="2">
        <f t="shared" si="448"/>
        <v>59.000000000058208</v>
      </c>
      <c r="M7213" t="str">
        <f t="shared" si="449"/>
        <v>Yes</v>
      </c>
      <c r="N7213" t="str">
        <f t="shared" si="450"/>
        <v>Feb</v>
      </c>
      <c r="O7213" s="2">
        <f t="shared" si="451"/>
        <v>2.4583333333357587</v>
      </c>
      <c r="P7213" t="str">
        <f>VLOOKUP(G7213,Agents!A:E,4,FALSE)</f>
        <v>Team5</v>
      </c>
      <c r="Q7213" t="str">
        <f>VLOOKUP(G7213,Agents!A:E,5,FALSE)</f>
        <v>Senior</v>
      </c>
      <c r="R7213" t="str">
        <f>VLOOKUP(G7213,Agents!A:E,2,FALSE)</f>
        <v>Morning</v>
      </c>
    </row>
    <row r="7214" spans="1:18" x14ac:dyDescent="0.35">
      <c r="A7214" t="s">
        <v>11135</v>
      </c>
      <c r="B7214" t="s">
        <v>5670</v>
      </c>
      <c r="C7214" t="s">
        <v>76</v>
      </c>
      <c r="D7214" t="s">
        <v>26</v>
      </c>
      <c r="E7214" s="1">
        <v>46109.660416666666</v>
      </c>
      <c r="F7214" s="1">
        <v>46112.535416666666</v>
      </c>
      <c r="G7214" t="s">
        <v>39</v>
      </c>
      <c r="H7214" t="s">
        <v>15</v>
      </c>
      <c r="I7214" t="s">
        <v>16</v>
      </c>
      <c r="J7214">
        <v>4</v>
      </c>
      <c r="K7214" t="str">
        <f>IF(tickets_dataset[[#This Row],[status]] = "Closed", "Yes","No")</f>
        <v>Yes</v>
      </c>
      <c r="L7214" s="2">
        <f t="shared" si="448"/>
        <v>69</v>
      </c>
      <c r="M7214" t="str">
        <f t="shared" si="449"/>
        <v>Yes</v>
      </c>
      <c r="N7214" t="str">
        <f t="shared" si="450"/>
        <v>Mar</v>
      </c>
      <c r="O7214" s="2">
        <f t="shared" si="451"/>
        <v>2.875</v>
      </c>
      <c r="P7214" t="str">
        <f>VLOOKUP(G7214,Agents!A:E,4,FALSE)</f>
        <v>Team3</v>
      </c>
      <c r="Q7214" t="str">
        <f>VLOOKUP(G7214,Agents!A:E,5,FALSE)</f>
        <v>Mid</v>
      </c>
      <c r="R7214" t="str">
        <f>VLOOKUP(G7214,Agents!A:E,2,FALSE)</f>
        <v>Night</v>
      </c>
    </row>
    <row r="7215" spans="1:18" x14ac:dyDescent="0.35">
      <c r="A7215" t="s">
        <v>11136</v>
      </c>
      <c r="B7215" t="s">
        <v>408</v>
      </c>
      <c r="C7215" t="s">
        <v>50</v>
      </c>
      <c r="D7215" t="s">
        <v>26</v>
      </c>
      <c r="E7215" s="1">
        <v>46033.776388888888</v>
      </c>
      <c r="F7215" s="1">
        <v>46036.401388888888</v>
      </c>
      <c r="G7215" t="s">
        <v>311</v>
      </c>
      <c r="H7215" t="s">
        <v>15</v>
      </c>
      <c r="I7215" t="s">
        <v>16</v>
      </c>
      <c r="J7215">
        <v>4</v>
      </c>
      <c r="K7215" t="str">
        <f>IF(tickets_dataset[[#This Row],[status]] = "Closed", "Yes","No")</f>
        <v>Yes</v>
      </c>
      <c r="L7215" s="2">
        <f t="shared" si="448"/>
        <v>63</v>
      </c>
      <c r="M7215" t="str">
        <f t="shared" si="449"/>
        <v>Yes</v>
      </c>
      <c r="N7215" t="str">
        <f t="shared" si="450"/>
        <v>Jan</v>
      </c>
      <c r="O7215" s="2">
        <f t="shared" si="451"/>
        <v>2.625</v>
      </c>
      <c r="P7215" t="str">
        <f>VLOOKUP(G7215,Agents!A:E,4,FALSE)</f>
        <v>Team5</v>
      </c>
      <c r="Q7215" t="str">
        <f>VLOOKUP(G7215,Agents!A:E,5,FALSE)</f>
        <v>Senior</v>
      </c>
      <c r="R7215" t="str">
        <f>VLOOKUP(G7215,Agents!A:E,2,FALSE)</f>
        <v>Evening</v>
      </c>
    </row>
    <row r="7216" spans="1:18" x14ac:dyDescent="0.35">
      <c r="A7216" t="s">
        <v>11137</v>
      </c>
      <c r="B7216" t="s">
        <v>11138</v>
      </c>
      <c r="C7216" t="s">
        <v>12</v>
      </c>
      <c r="D7216" t="s">
        <v>38</v>
      </c>
      <c r="E7216" s="1">
        <v>46078.509027777778</v>
      </c>
      <c r="F7216" s="1">
        <v>46079.259027777778</v>
      </c>
      <c r="G7216" t="s">
        <v>110</v>
      </c>
      <c r="H7216" t="s">
        <v>15</v>
      </c>
      <c r="I7216" t="s">
        <v>16</v>
      </c>
      <c r="J7216">
        <v>4</v>
      </c>
      <c r="K7216" t="str">
        <f>IF(tickets_dataset[[#This Row],[status]] = "Closed", "Yes","No")</f>
        <v>Yes</v>
      </c>
      <c r="L7216" s="2">
        <f t="shared" si="448"/>
        <v>18</v>
      </c>
      <c r="M7216" t="str">
        <f t="shared" si="449"/>
        <v>No</v>
      </c>
      <c r="N7216" t="str">
        <f t="shared" si="450"/>
        <v>Feb</v>
      </c>
      <c r="O7216" s="2">
        <f t="shared" si="451"/>
        <v>0.75</v>
      </c>
      <c r="P7216" t="str">
        <f>VLOOKUP(G7216,Agents!A:E,4,FALSE)</f>
        <v>Team4</v>
      </c>
      <c r="Q7216" t="str">
        <f>VLOOKUP(G7216,Agents!A:E,5,FALSE)</f>
        <v>Junior</v>
      </c>
      <c r="R7216" t="str">
        <f>VLOOKUP(G7216,Agents!A:E,2,FALSE)</f>
        <v>Morning</v>
      </c>
    </row>
    <row r="7217" spans="1:18" x14ac:dyDescent="0.35">
      <c r="A7217" t="s">
        <v>11139</v>
      </c>
      <c r="B7217" t="s">
        <v>3133</v>
      </c>
      <c r="C7217" t="s">
        <v>12</v>
      </c>
      <c r="D7217" t="s">
        <v>38</v>
      </c>
      <c r="E7217" s="1">
        <v>46082.197222222225</v>
      </c>
      <c r="F7217" s="1">
        <v>46084.613888888889</v>
      </c>
      <c r="G7217" t="s">
        <v>100</v>
      </c>
      <c r="H7217" t="s">
        <v>15</v>
      </c>
      <c r="I7217" t="s">
        <v>16</v>
      </c>
      <c r="J7217">
        <v>5</v>
      </c>
      <c r="K7217" t="str">
        <f>IF(tickets_dataset[[#This Row],[status]] = "Closed", "Yes","No")</f>
        <v>Yes</v>
      </c>
      <c r="L7217" s="2">
        <f t="shared" si="448"/>
        <v>57.999999999941792</v>
      </c>
      <c r="M7217" t="str">
        <f t="shared" si="449"/>
        <v>Yes</v>
      </c>
      <c r="N7217" t="str">
        <f t="shared" si="450"/>
        <v>Mar</v>
      </c>
      <c r="O7217" s="2">
        <f t="shared" si="451"/>
        <v>2.4166666666642413</v>
      </c>
      <c r="P7217" t="str">
        <f>VLOOKUP(G7217,Agents!A:E,4,FALSE)</f>
        <v>Team4</v>
      </c>
      <c r="Q7217" t="str">
        <f>VLOOKUP(G7217,Agents!A:E,5,FALSE)</f>
        <v>Junior</v>
      </c>
      <c r="R7217" t="str">
        <f>VLOOKUP(G7217,Agents!A:E,2,FALSE)</f>
        <v>Evening</v>
      </c>
    </row>
    <row r="7218" spans="1:18" x14ac:dyDescent="0.35">
      <c r="A7218" t="s">
        <v>11140</v>
      </c>
      <c r="B7218" t="s">
        <v>2922</v>
      </c>
      <c r="C7218" t="s">
        <v>76</v>
      </c>
      <c r="D7218" t="s">
        <v>38</v>
      </c>
      <c r="E7218" s="1">
        <v>46041.813194444447</v>
      </c>
      <c r="F7218" s="1">
        <v>46043.854861111111</v>
      </c>
      <c r="G7218" t="s">
        <v>31</v>
      </c>
      <c r="H7218" t="s">
        <v>15</v>
      </c>
      <c r="I7218" t="s">
        <v>16</v>
      </c>
      <c r="J7218">
        <v>4</v>
      </c>
      <c r="K7218" t="str">
        <f>IF(tickets_dataset[[#This Row],[status]] = "Closed", "Yes","No")</f>
        <v>Yes</v>
      </c>
      <c r="L7218" s="2">
        <f t="shared" si="448"/>
        <v>48.999999999941792</v>
      </c>
      <c r="M7218" t="str">
        <f t="shared" si="449"/>
        <v>Yes</v>
      </c>
      <c r="N7218" t="str">
        <f t="shared" si="450"/>
        <v>Jan</v>
      </c>
      <c r="O7218" s="2">
        <f t="shared" si="451"/>
        <v>2.0416666666642413</v>
      </c>
      <c r="P7218" t="str">
        <f>VLOOKUP(G7218,Agents!A:E,4,FALSE)</f>
        <v>Team5</v>
      </c>
      <c r="Q7218" t="str">
        <f>VLOOKUP(G7218,Agents!A:E,5,FALSE)</f>
        <v>Senior</v>
      </c>
      <c r="R7218" t="str">
        <f>VLOOKUP(G7218,Agents!A:E,2,FALSE)</f>
        <v>Evening</v>
      </c>
    </row>
    <row r="7219" spans="1:18" x14ac:dyDescent="0.35">
      <c r="A7219" t="s">
        <v>11141</v>
      </c>
      <c r="B7219" t="s">
        <v>11142</v>
      </c>
      <c r="C7219" t="s">
        <v>12</v>
      </c>
      <c r="D7219" t="s">
        <v>38</v>
      </c>
      <c r="E7219" s="1">
        <v>46070.716666666667</v>
      </c>
      <c r="F7219" s="1">
        <v>46074.383333333331</v>
      </c>
      <c r="G7219" t="s">
        <v>19</v>
      </c>
      <c r="H7219" t="s">
        <v>15</v>
      </c>
      <c r="I7219" t="s">
        <v>16</v>
      </c>
      <c r="J7219">
        <v>3</v>
      </c>
      <c r="K7219" t="str">
        <f>IF(tickets_dataset[[#This Row],[status]] = "Closed", "Yes","No")</f>
        <v>Yes</v>
      </c>
      <c r="L7219" s="2">
        <f t="shared" si="448"/>
        <v>87.999999999941792</v>
      </c>
      <c r="M7219" t="str">
        <f t="shared" si="449"/>
        <v>Yes</v>
      </c>
      <c r="N7219" t="str">
        <f t="shared" si="450"/>
        <v>Feb</v>
      </c>
      <c r="O7219" s="2">
        <f t="shared" si="451"/>
        <v>3.6666666666642413</v>
      </c>
      <c r="P7219" t="str">
        <f>VLOOKUP(G7219,Agents!A:E,4,FALSE)</f>
        <v>Team4</v>
      </c>
      <c r="Q7219" t="str">
        <f>VLOOKUP(G7219,Agents!A:E,5,FALSE)</f>
        <v>Senior</v>
      </c>
      <c r="R7219" t="str">
        <f>VLOOKUP(G7219,Agents!A:E,2,FALSE)</f>
        <v>Evening</v>
      </c>
    </row>
    <row r="7220" spans="1:18" x14ac:dyDescent="0.35">
      <c r="A7220" t="s">
        <v>11143</v>
      </c>
      <c r="B7220" t="s">
        <v>9823</v>
      </c>
      <c r="C7220" t="s">
        <v>12</v>
      </c>
      <c r="D7220" t="s">
        <v>38</v>
      </c>
      <c r="E7220" s="1">
        <v>46049.188194444447</v>
      </c>
      <c r="F7220" s="1">
        <v>46050.146527777775</v>
      </c>
      <c r="G7220" t="s">
        <v>31</v>
      </c>
      <c r="H7220" t="s">
        <v>15</v>
      </c>
      <c r="I7220" t="s">
        <v>16</v>
      </c>
      <c r="J7220">
        <v>4</v>
      </c>
      <c r="K7220" t="str">
        <f>IF(tickets_dataset[[#This Row],[status]] = "Closed", "Yes","No")</f>
        <v>Yes</v>
      </c>
      <c r="L7220" s="2">
        <f t="shared" si="448"/>
        <v>22.999999999883585</v>
      </c>
      <c r="M7220" t="str">
        <f t="shared" si="449"/>
        <v>No</v>
      </c>
      <c r="N7220" t="str">
        <f t="shared" si="450"/>
        <v>Jan</v>
      </c>
      <c r="O7220" s="2">
        <f t="shared" si="451"/>
        <v>0.95833333332848269</v>
      </c>
      <c r="P7220" t="str">
        <f>VLOOKUP(G7220,Agents!A:E,4,FALSE)</f>
        <v>Team5</v>
      </c>
      <c r="Q7220" t="str">
        <f>VLOOKUP(G7220,Agents!A:E,5,FALSE)</f>
        <v>Senior</v>
      </c>
      <c r="R7220" t="str">
        <f>VLOOKUP(G7220,Agents!A:E,2,FALSE)</f>
        <v>Evening</v>
      </c>
    </row>
    <row r="7221" spans="1:18" x14ac:dyDescent="0.35">
      <c r="A7221" t="s">
        <v>11144</v>
      </c>
      <c r="B7221" t="s">
        <v>1339</v>
      </c>
      <c r="C7221" t="s">
        <v>12</v>
      </c>
      <c r="D7221" t="s">
        <v>13</v>
      </c>
      <c r="E7221" s="1">
        <v>46024.662499999999</v>
      </c>
      <c r="F7221" s="1">
        <v>46026.45416666667</v>
      </c>
      <c r="G7221" t="s">
        <v>221</v>
      </c>
      <c r="H7221" t="s">
        <v>15</v>
      </c>
      <c r="I7221" t="s">
        <v>16</v>
      </c>
      <c r="J7221">
        <v>5</v>
      </c>
      <c r="K7221" t="str">
        <f>IF(tickets_dataset[[#This Row],[status]] = "Closed", "Yes","No")</f>
        <v>Yes</v>
      </c>
      <c r="L7221" s="2">
        <f t="shared" si="448"/>
        <v>43.000000000116415</v>
      </c>
      <c r="M7221" t="str">
        <f t="shared" si="449"/>
        <v>No</v>
      </c>
      <c r="N7221" t="str">
        <f t="shared" si="450"/>
        <v>Jan</v>
      </c>
      <c r="O7221" s="2">
        <f t="shared" si="451"/>
        <v>1.7916666666715173</v>
      </c>
      <c r="P7221" t="str">
        <f>VLOOKUP(G7221,Agents!A:E,4,FALSE)</f>
        <v>Team4</v>
      </c>
      <c r="Q7221" t="str">
        <f>VLOOKUP(G7221,Agents!A:E,5,FALSE)</f>
        <v>Senior</v>
      </c>
      <c r="R7221" t="str">
        <f>VLOOKUP(G7221,Agents!A:E,2,FALSE)</f>
        <v>Morning</v>
      </c>
    </row>
    <row r="7222" spans="1:18" x14ac:dyDescent="0.35">
      <c r="A7222" t="s">
        <v>11145</v>
      </c>
      <c r="B7222" t="s">
        <v>1851</v>
      </c>
      <c r="C7222" t="s">
        <v>76</v>
      </c>
      <c r="D7222" t="s">
        <v>26</v>
      </c>
      <c r="E7222" s="1">
        <v>46078.569444444445</v>
      </c>
      <c r="F7222" s="1">
        <v>46081.402777777781</v>
      </c>
      <c r="G7222" t="s">
        <v>357</v>
      </c>
      <c r="H7222" t="s">
        <v>15</v>
      </c>
      <c r="I7222" t="s">
        <v>16</v>
      </c>
      <c r="J7222">
        <v>4</v>
      </c>
      <c r="K7222" t="str">
        <f>IF(tickets_dataset[[#This Row],[status]] = "Closed", "Yes","No")</f>
        <v>Yes</v>
      </c>
      <c r="L7222" s="2">
        <f t="shared" si="448"/>
        <v>68.000000000058208</v>
      </c>
      <c r="M7222" t="str">
        <f t="shared" si="449"/>
        <v>Yes</v>
      </c>
      <c r="N7222" t="str">
        <f t="shared" si="450"/>
        <v>Feb</v>
      </c>
      <c r="O7222" s="2">
        <f t="shared" si="451"/>
        <v>2.8333333333357587</v>
      </c>
      <c r="P7222" t="str">
        <f>VLOOKUP(G7222,Agents!A:E,4,FALSE)</f>
        <v>Team1</v>
      </c>
      <c r="Q7222" t="str">
        <f>VLOOKUP(G7222,Agents!A:E,5,FALSE)</f>
        <v>Mid</v>
      </c>
      <c r="R7222" t="str">
        <f>VLOOKUP(G7222,Agents!A:E,2,FALSE)</f>
        <v>Morning</v>
      </c>
    </row>
    <row r="7223" spans="1:18" x14ac:dyDescent="0.35">
      <c r="A7223" t="s">
        <v>11146</v>
      </c>
      <c r="B7223" t="s">
        <v>10753</v>
      </c>
      <c r="C7223" t="s">
        <v>34</v>
      </c>
      <c r="D7223" t="s">
        <v>26</v>
      </c>
      <c r="E7223" s="1">
        <v>46085.362500000003</v>
      </c>
      <c r="F7223" s="1">
        <v>46086.070833333331</v>
      </c>
      <c r="G7223" t="s">
        <v>110</v>
      </c>
      <c r="H7223" t="s">
        <v>132</v>
      </c>
      <c r="I7223" t="s">
        <v>68</v>
      </c>
      <c r="J7223">
        <v>3</v>
      </c>
      <c r="K7223" t="str">
        <f>IF(tickets_dataset[[#This Row],[status]] = "Closed", "Yes","No")</f>
        <v>No</v>
      </c>
      <c r="L7223" s="2">
        <f t="shared" si="448"/>
        <v>16.999999999883585</v>
      </c>
      <c r="M7223" t="str">
        <f t="shared" si="449"/>
        <v>No</v>
      </c>
      <c r="N7223" t="str">
        <f t="shared" si="450"/>
        <v>Mar</v>
      </c>
      <c r="O7223" s="2">
        <f t="shared" si="451"/>
        <v>0.70833333332848269</v>
      </c>
      <c r="P7223" t="str">
        <f>VLOOKUP(G7223,Agents!A:E,4,FALSE)</f>
        <v>Team4</v>
      </c>
      <c r="Q7223" t="str">
        <f>VLOOKUP(G7223,Agents!A:E,5,FALSE)</f>
        <v>Junior</v>
      </c>
      <c r="R7223" t="str">
        <f>VLOOKUP(G7223,Agents!A:E,2,FALSE)</f>
        <v>Morning</v>
      </c>
    </row>
    <row r="7224" spans="1:18" x14ac:dyDescent="0.35">
      <c r="A7224" t="s">
        <v>11147</v>
      </c>
      <c r="B7224" t="s">
        <v>1337</v>
      </c>
      <c r="C7224" t="s">
        <v>22</v>
      </c>
      <c r="D7224" t="s">
        <v>38</v>
      </c>
      <c r="E7224" s="1">
        <v>46095.186805555553</v>
      </c>
      <c r="F7224" s="1">
        <v>46098.186805555553</v>
      </c>
      <c r="G7224" t="s">
        <v>100</v>
      </c>
      <c r="H7224" t="s">
        <v>15</v>
      </c>
      <c r="I7224" t="s">
        <v>16</v>
      </c>
      <c r="J7224">
        <v>4</v>
      </c>
      <c r="K7224" t="str">
        <f>IF(tickets_dataset[[#This Row],[status]] = "Closed", "Yes","No")</f>
        <v>Yes</v>
      </c>
      <c r="L7224" s="2">
        <f t="shared" si="448"/>
        <v>72</v>
      </c>
      <c r="M7224" t="str">
        <f t="shared" si="449"/>
        <v>Yes</v>
      </c>
      <c r="N7224" t="str">
        <f t="shared" si="450"/>
        <v>Mar</v>
      </c>
      <c r="O7224" s="2">
        <f t="shared" si="451"/>
        <v>3</v>
      </c>
      <c r="P7224" t="str">
        <f>VLOOKUP(G7224,Agents!A:E,4,FALSE)</f>
        <v>Team4</v>
      </c>
      <c r="Q7224" t="str">
        <f>VLOOKUP(G7224,Agents!A:E,5,FALSE)</f>
        <v>Junior</v>
      </c>
      <c r="R7224" t="str">
        <f>VLOOKUP(G7224,Agents!A:E,2,FALSE)</f>
        <v>Evening</v>
      </c>
    </row>
    <row r="7225" spans="1:18" x14ac:dyDescent="0.35">
      <c r="A7225" t="s">
        <v>11148</v>
      </c>
      <c r="B7225" t="s">
        <v>11149</v>
      </c>
      <c r="C7225" t="s">
        <v>50</v>
      </c>
      <c r="D7225" t="s">
        <v>26</v>
      </c>
      <c r="E7225" s="1">
        <v>46111.829861111109</v>
      </c>
      <c r="F7225" s="1">
        <v>46112.621527777781</v>
      </c>
      <c r="G7225" t="s">
        <v>110</v>
      </c>
      <c r="H7225" t="s">
        <v>28</v>
      </c>
      <c r="I7225" t="s">
        <v>16</v>
      </c>
      <c r="J7225">
        <v>5</v>
      </c>
      <c r="K7225" t="str">
        <f>IF(tickets_dataset[[#This Row],[status]] = "Closed", "Yes","No")</f>
        <v>No</v>
      </c>
      <c r="L7225" s="2">
        <f t="shared" si="448"/>
        <v>19.000000000116415</v>
      </c>
      <c r="M7225" t="str">
        <f t="shared" si="449"/>
        <v>No</v>
      </c>
      <c r="N7225" t="str">
        <f t="shared" si="450"/>
        <v>Mar</v>
      </c>
      <c r="O7225" s="2">
        <f t="shared" si="451"/>
        <v>0.79166666667151731</v>
      </c>
      <c r="P7225" t="str">
        <f>VLOOKUP(G7225,Agents!A:E,4,FALSE)</f>
        <v>Team4</v>
      </c>
      <c r="Q7225" t="str">
        <f>VLOOKUP(G7225,Agents!A:E,5,FALSE)</f>
        <v>Junior</v>
      </c>
      <c r="R7225" t="str">
        <f>VLOOKUP(G7225,Agents!A:E,2,FALSE)</f>
        <v>Morning</v>
      </c>
    </row>
    <row r="7226" spans="1:18" x14ac:dyDescent="0.35">
      <c r="A7226" t="s">
        <v>11150</v>
      </c>
      <c r="B7226" t="s">
        <v>6312</v>
      </c>
      <c r="C7226" t="s">
        <v>50</v>
      </c>
      <c r="D7226" t="s">
        <v>26</v>
      </c>
      <c r="E7226" s="1">
        <v>46053.989583333336</v>
      </c>
      <c r="F7226" s="1">
        <v>46055.822916666664</v>
      </c>
      <c r="G7226" t="s">
        <v>67</v>
      </c>
      <c r="H7226" t="s">
        <v>15</v>
      </c>
      <c r="I7226" t="s">
        <v>16</v>
      </c>
      <c r="J7226">
        <v>3</v>
      </c>
      <c r="K7226" t="str">
        <f>IF(tickets_dataset[[#This Row],[status]] = "Closed", "Yes","No")</f>
        <v>Yes</v>
      </c>
      <c r="L7226" s="2">
        <f t="shared" si="448"/>
        <v>43.999999999883585</v>
      </c>
      <c r="M7226" t="str">
        <f t="shared" si="449"/>
        <v>No</v>
      </c>
      <c r="N7226" t="str">
        <f t="shared" si="450"/>
        <v>Jan</v>
      </c>
      <c r="O7226" s="2">
        <f t="shared" si="451"/>
        <v>1.8333333333284827</v>
      </c>
      <c r="P7226" t="str">
        <f>VLOOKUP(G7226,Agents!A:E,4,FALSE)</f>
        <v>Team5</v>
      </c>
      <c r="Q7226" t="str">
        <f>VLOOKUP(G7226,Agents!A:E,5,FALSE)</f>
        <v>Junior</v>
      </c>
      <c r="R7226" t="str">
        <f>VLOOKUP(G7226,Agents!A:E,2,FALSE)</f>
        <v>Evening</v>
      </c>
    </row>
    <row r="7227" spans="1:18" x14ac:dyDescent="0.35">
      <c r="A7227" t="s">
        <v>11151</v>
      </c>
      <c r="B7227" t="s">
        <v>9465</v>
      </c>
      <c r="C7227" t="s">
        <v>12</v>
      </c>
      <c r="D7227" t="s">
        <v>26</v>
      </c>
      <c r="E7227" s="1">
        <v>46108.364583333336</v>
      </c>
      <c r="F7227" s="1">
        <v>46109.114583333336</v>
      </c>
      <c r="G7227" t="s">
        <v>183</v>
      </c>
      <c r="H7227" t="s">
        <v>15</v>
      </c>
      <c r="I7227" t="s">
        <v>16</v>
      </c>
      <c r="J7227">
        <v>3</v>
      </c>
      <c r="K7227" t="str">
        <f>IF(tickets_dataset[[#This Row],[status]] = "Closed", "Yes","No")</f>
        <v>Yes</v>
      </c>
      <c r="L7227" s="2">
        <f t="shared" si="448"/>
        <v>18</v>
      </c>
      <c r="M7227" t="str">
        <f t="shared" si="449"/>
        <v>No</v>
      </c>
      <c r="N7227" t="str">
        <f t="shared" si="450"/>
        <v>Mar</v>
      </c>
      <c r="O7227" s="2">
        <f t="shared" si="451"/>
        <v>0.75</v>
      </c>
      <c r="P7227" t="str">
        <f>VLOOKUP(G7227,Agents!A:E,4,FALSE)</f>
        <v>Team3</v>
      </c>
      <c r="Q7227" t="str">
        <f>VLOOKUP(G7227,Agents!A:E,5,FALSE)</f>
        <v>Senior</v>
      </c>
      <c r="R7227" t="str">
        <f>VLOOKUP(G7227,Agents!A:E,2,FALSE)</f>
        <v>Night</v>
      </c>
    </row>
    <row r="7228" spans="1:18" x14ac:dyDescent="0.35">
      <c r="A7228" t="s">
        <v>11152</v>
      </c>
      <c r="B7228" t="s">
        <v>2516</v>
      </c>
      <c r="C7228" t="s">
        <v>50</v>
      </c>
      <c r="D7228" t="s">
        <v>26</v>
      </c>
      <c r="E7228" s="1">
        <v>46076.57708333333</v>
      </c>
      <c r="F7228" s="1">
        <v>46078.20208333333</v>
      </c>
      <c r="G7228" t="s">
        <v>311</v>
      </c>
      <c r="H7228" t="s">
        <v>15</v>
      </c>
      <c r="I7228" t="s">
        <v>16</v>
      </c>
      <c r="J7228">
        <v>3</v>
      </c>
      <c r="K7228" t="str">
        <f>IF(tickets_dataset[[#This Row],[status]] = "Closed", "Yes","No")</f>
        <v>Yes</v>
      </c>
      <c r="L7228" s="2">
        <f t="shared" si="448"/>
        <v>39</v>
      </c>
      <c r="M7228" t="str">
        <f t="shared" si="449"/>
        <v>No</v>
      </c>
      <c r="N7228" t="str">
        <f t="shared" si="450"/>
        <v>Feb</v>
      </c>
      <c r="O7228" s="2">
        <f t="shared" si="451"/>
        <v>1.625</v>
      </c>
      <c r="P7228" t="str">
        <f>VLOOKUP(G7228,Agents!A:E,4,FALSE)</f>
        <v>Team5</v>
      </c>
      <c r="Q7228" t="str">
        <f>VLOOKUP(G7228,Agents!A:E,5,FALSE)</f>
        <v>Senior</v>
      </c>
      <c r="R7228" t="str">
        <f>VLOOKUP(G7228,Agents!A:E,2,FALSE)</f>
        <v>Evening</v>
      </c>
    </row>
    <row r="7229" spans="1:18" x14ac:dyDescent="0.35">
      <c r="A7229" t="s">
        <v>11153</v>
      </c>
      <c r="B7229" t="s">
        <v>3508</v>
      </c>
      <c r="C7229" t="s">
        <v>34</v>
      </c>
      <c r="D7229" t="s">
        <v>13</v>
      </c>
      <c r="E7229" s="1">
        <v>46056.320833333331</v>
      </c>
      <c r="F7229" s="1">
        <v>46056.820833333331</v>
      </c>
      <c r="G7229" t="s">
        <v>14</v>
      </c>
      <c r="H7229" t="s">
        <v>15</v>
      </c>
      <c r="I7229" t="s">
        <v>16</v>
      </c>
      <c r="J7229">
        <v>4</v>
      </c>
      <c r="K7229" t="str">
        <f>IF(tickets_dataset[[#This Row],[status]] = "Closed", "Yes","No")</f>
        <v>Yes</v>
      </c>
      <c r="L7229" s="2">
        <f t="shared" si="448"/>
        <v>12</v>
      </c>
      <c r="M7229" t="str">
        <f t="shared" si="449"/>
        <v>No</v>
      </c>
      <c r="N7229" t="str">
        <f t="shared" si="450"/>
        <v>Feb</v>
      </c>
      <c r="O7229" s="2">
        <f t="shared" si="451"/>
        <v>0.5</v>
      </c>
      <c r="P7229" t="str">
        <f>VLOOKUP(G7229,Agents!A:E,4,FALSE)</f>
        <v>Team1</v>
      </c>
      <c r="Q7229" t="str">
        <f>VLOOKUP(G7229,Agents!A:E,5,FALSE)</f>
        <v>Senior</v>
      </c>
      <c r="R7229" t="str">
        <f>VLOOKUP(G7229,Agents!A:E,2,FALSE)</f>
        <v>Morning</v>
      </c>
    </row>
    <row r="7230" spans="1:18" x14ac:dyDescent="0.35">
      <c r="A7230" t="s">
        <v>11154</v>
      </c>
      <c r="B7230" t="s">
        <v>1008</v>
      </c>
      <c r="C7230" t="s">
        <v>50</v>
      </c>
      <c r="D7230" t="s">
        <v>13</v>
      </c>
      <c r="E7230" s="1">
        <v>46111.518055555556</v>
      </c>
      <c r="F7230" s="1">
        <v>46111.601388888892</v>
      </c>
      <c r="G7230" t="s">
        <v>35</v>
      </c>
      <c r="H7230" t="s">
        <v>15</v>
      </c>
      <c r="I7230" t="s">
        <v>16</v>
      </c>
      <c r="J7230">
        <v>3</v>
      </c>
      <c r="K7230" t="str">
        <f>IF(tickets_dataset[[#This Row],[status]] = "Closed", "Yes","No")</f>
        <v>Yes</v>
      </c>
      <c r="L7230" s="2">
        <f t="shared" si="448"/>
        <v>2.0000000000582077</v>
      </c>
      <c r="M7230" t="str">
        <f t="shared" si="449"/>
        <v>No</v>
      </c>
      <c r="N7230" t="str">
        <f t="shared" si="450"/>
        <v>Mar</v>
      </c>
      <c r="O7230" s="2">
        <f t="shared" si="451"/>
        <v>8.3333333335758653E-2</v>
      </c>
      <c r="P7230" t="str">
        <f>VLOOKUP(G7230,Agents!A:E,4,FALSE)</f>
        <v>Team1</v>
      </c>
      <c r="Q7230" t="str">
        <f>VLOOKUP(G7230,Agents!A:E,5,FALSE)</f>
        <v>Senior</v>
      </c>
      <c r="R7230" t="str">
        <f>VLOOKUP(G7230,Agents!A:E,2,FALSE)</f>
        <v>Evening</v>
      </c>
    </row>
    <row r="7231" spans="1:18" x14ac:dyDescent="0.35">
      <c r="A7231" t="s">
        <v>11155</v>
      </c>
      <c r="B7231" t="s">
        <v>11156</v>
      </c>
      <c r="C7231" t="s">
        <v>50</v>
      </c>
      <c r="D7231" t="s">
        <v>38</v>
      </c>
      <c r="E7231" s="1">
        <v>46079.282638888886</v>
      </c>
      <c r="F7231" s="1">
        <v>46082.282638888886</v>
      </c>
      <c r="G7231" t="s">
        <v>422</v>
      </c>
      <c r="H7231" t="s">
        <v>15</v>
      </c>
      <c r="I7231" t="s">
        <v>16</v>
      </c>
      <c r="J7231">
        <v>4</v>
      </c>
      <c r="K7231" t="str">
        <f>IF(tickets_dataset[[#This Row],[status]] = "Closed", "Yes","No")</f>
        <v>Yes</v>
      </c>
      <c r="L7231" s="2">
        <f t="shared" si="448"/>
        <v>72</v>
      </c>
      <c r="M7231" t="str">
        <f t="shared" si="449"/>
        <v>Yes</v>
      </c>
      <c r="N7231" t="str">
        <f t="shared" si="450"/>
        <v>Feb</v>
      </c>
      <c r="O7231" s="2">
        <f t="shared" si="451"/>
        <v>3</v>
      </c>
      <c r="P7231" t="str">
        <f>VLOOKUP(G7231,Agents!A:E,4,FALSE)</f>
        <v>Team5</v>
      </c>
      <c r="Q7231" t="str">
        <f>VLOOKUP(G7231,Agents!A:E,5,FALSE)</f>
        <v>Mid</v>
      </c>
      <c r="R7231" t="str">
        <f>VLOOKUP(G7231,Agents!A:E,2,FALSE)</f>
        <v>Evening</v>
      </c>
    </row>
    <row r="7232" spans="1:18" x14ac:dyDescent="0.35">
      <c r="A7232" t="s">
        <v>11157</v>
      </c>
      <c r="B7232" t="s">
        <v>9203</v>
      </c>
      <c r="C7232" t="s">
        <v>12</v>
      </c>
      <c r="D7232" t="s">
        <v>13</v>
      </c>
      <c r="E7232" s="1">
        <v>46108.386111111111</v>
      </c>
      <c r="F7232" s="1">
        <v>46109.386111111111</v>
      </c>
      <c r="G7232" t="s">
        <v>39</v>
      </c>
      <c r="H7232" t="s">
        <v>15</v>
      </c>
      <c r="I7232" t="s">
        <v>68</v>
      </c>
      <c r="J7232">
        <v>3</v>
      </c>
      <c r="K7232" t="str">
        <f>IF(tickets_dataset[[#This Row],[status]] = "Closed", "Yes","No")</f>
        <v>Yes</v>
      </c>
      <c r="L7232" s="2">
        <f t="shared" si="448"/>
        <v>24</v>
      </c>
      <c r="M7232" t="str">
        <f t="shared" si="449"/>
        <v>No</v>
      </c>
      <c r="N7232" t="str">
        <f t="shared" si="450"/>
        <v>Mar</v>
      </c>
      <c r="O7232" s="2">
        <f t="shared" si="451"/>
        <v>1</v>
      </c>
      <c r="P7232" t="str">
        <f>VLOOKUP(G7232,Agents!A:E,4,FALSE)</f>
        <v>Team3</v>
      </c>
      <c r="Q7232" t="str">
        <f>VLOOKUP(G7232,Agents!A:E,5,FALSE)</f>
        <v>Mid</v>
      </c>
      <c r="R7232" t="str">
        <f>VLOOKUP(G7232,Agents!A:E,2,FALSE)</f>
        <v>Night</v>
      </c>
    </row>
    <row r="7233" spans="1:18" x14ac:dyDescent="0.35">
      <c r="A7233" t="s">
        <v>11158</v>
      </c>
      <c r="B7233" t="s">
        <v>2133</v>
      </c>
      <c r="C7233" t="s">
        <v>50</v>
      </c>
      <c r="D7233" t="s">
        <v>26</v>
      </c>
      <c r="E7233" s="1">
        <v>46076.93472222222</v>
      </c>
      <c r="F7233" s="1">
        <v>46079.768055555556</v>
      </c>
      <c r="G7233" t="s">
        <v>211</v>
      </c>
      <c r="H7233" t="s">
        <v>15</v>
      </c>
      <c r="I7233" t="s">
        <v>16</v>
      </c>
      <c r="J7233">
        <v>5</v>
      </c>
      <c r="K7233" t="str">
        <f>IF(tickets_dataset[[#This Row],[status]] = "Closed", "Yes","No")</f>
        <v>Yes</v>
      </c>
      <c r="L7233" s="2">
        <f t="shared" si="448"/>
        <v>68.000000000058208</v>
      </c>
      <c r="M7233" t="str">
        <f t="shared" si="449"/>
        <v>Yes</v>
      </c>
      <c r="N7233" t="str">
        <f t="shared" si="450"/>
        <v>Feb</v>
      </c>
      <c r="O7233" s="2">
        <f t="shared" si="451"/>
        <v>2.8333333333357587</v>
      </c>
      <c r="P7233" t="str">
        <f>VLOOKUP(G7233,Agents!A:E,4,FALSE)</f>
        <v>Team5</v>
      </c>
      <c r="Q7233" t="str">
        <f>VLOOKUP(G7233,Agents!A:E,5,FALSE)</f>
        <v>Senior</v>
      </c>
      <c r="R7233" t="str">
        <f>VLOOKUP(G7233,Agents!A:E,2,FALSE)</f>
        <v>Evening</v>
      </c>
    </row>
    <row r="7234" spans="1:18" x14ac:dyDescent="0.35">
      <c r="A7234" t="s">
        <v>11159</v>
      </c>
      <c r="B7234" t="s">
        <v>6425</v>
      </c>
      <c r="C7234" t="s">
        <v>50</v>
      </c>
      <c r="D7234" t="s">
        <v>26</v>
      </c>
      <c r="E7234" s="1">
        <v>46059.178472222222</v>
      </c>
      <c r="F7234" s="1">
        <v>46060.303472222222</v>
      </c>
      <c r="G7234" t="s">
        <v>103</v>
      </c>
      <c r="H7234" t="s">
        <v>28</v>
      </c>
      <c r="I7234" t="s">
        <v>16</v>
      </c>
      <c r="J7234">
        <v>4</v>
      </c>
      <c r="K7234" t="str">
        <f>IF(tickets_dataset[[#This Row],[status]] = "Closed", "Yes","No")</f>
        <v>No</v>
      </c>
      <c r="L7234" s="2">
        <f t="shared" ref="L7234:L7297" si="452">IF(ISBLANK(F7234),"",(F7234-E7234)*24)</f>
        <v>27</v>
      </c>
      <c r="M7234" t="str">
        <f t="shared" ref="M7234:M7297" si="453">IF(L7234&gt;48,"Yes","No")</f>
        <v>No</v>
      </c>
      <c r="N7234" t="str">
        <f t="shared" ref="N7234:N7297" si="454">TEXT(E7234,"mmm")</f>
        <v>Feb</v>
      </c>
      <c r="O7234" s="2">
        <f t="shared" si="451"/>
        <v>1.125</v>
      </c>
      <c r="P7234" t="str">
        <f>VLOOKUP(G7234,Agents!A:E,4,FALSE)</f>
        <v>Team4</v>
      </c>
      <c r="Q7234" t="str">
        <f>VLOOKUP(G7234,Agents!A:E,5,FALSE)</f>
        <v>Senior</v>
      </c>
      <c r="R7234" t="str">
        <f>VLOOKUP(G7234,Agents!A:E,2,FALSE)</f>
        <v>Night</v>
      </c>
    </row>
    <row r="7235" spans="1:18" x14ac:dyDescent="0.35">
      <c r="A7235" t="s">
        <v>11160</v>
      </c>
      <c r="B7235" t="s">
        <v>4907</v>
      </c>
      <c r="C7235" t="s">
        <v>12</v>
      </c>
      <c r="D7235" t="s">
        <v>38</v>
      </c>
      <c r="E7235" s="1">
        <v>46039.538888888892</v>
      </c>
      <c r="F7235" s="1">
        <v>46042.99722222222</v>
      </c>
      <c r="G7235" t="s">
        <v>86</v>
      </c>
      <c r="H7235" t="s">
        <v>132</v>
      </c>
      <c r="I7235" t="s">
        <v>16</v>
      </c>
      <c r="J7235">
        <v>4</v>
      </c>
      <c r="K7235" t="str">
        <f>IF(tickets_dataset[[#This Row],[status]] = "Closed", "Yes","No")</f>
        <v>No</v>
      </c>
      <c r="L7235" s="2">
        <f t="shared" si="452"/>
        <v>82.999999999883585</v>
      </c>
      <c r="M7235" t="str">
        <f t="shared" si="453"/>
        <v>Yes</v>
      </c>
      <c r="N7235" t="str">
        <f t="shared" si="454"/>
        <v>Jan</v>
      </c>
      <c r="O7235" s="2">
        <f t="shared" ref="O7235:O7298" si="455">F7235-E7235</f>
        <v>3.4583333333284827</v>
      </c>
      <c r="P7235" t="str">
        <f>VLOOKUP(G7235,Agents!A:E,4,FALSE)</f>
        <v>Team1</v>
      </c>
      <c r="Q7235" t="str">
        <f>VLOOKUP(G7235,Agents!A:E,5,FALSE)</f>
        <v>Mid</v>
      </c>
      <c r="R7235" t="str">
        <f>VLOOKUP(G7235,Agents!A:E,2,FALSE)</f>
        <v>Morning</v>
      </c>
    </row>
    <row r="7236" spans="1:18" x14ac:dyDescent="0.35">
      <c r="A7236" t="s">
        <v>11161</v>
      </c>
      <c r="B7236" t="s">
        <v>3412</v>
      </c>
      <c r="C7236" t="s">
        <v>12</v>
      </c>
      <c r="D7236" t="s">
        <v>13</v>
      </c>
      <c r="E7236" s="1">
        <v>46067.976388888892</v>
      </c>
      <c r="F7236" s="1">
        <v>46069.018055555556</v>
      </c>
      <c r="G7236" t="s">
        <v>27</v>
      </c>
      <c r="H7236" t="s">
        <v>15</v>
      </c>
      <c r="I7236" t="s">
        <v>16</v>
      </c>
      <c r="J7236">
        <v>5</v>
      </c>
      <c r="K7236" t="str">
        <f>IF(tickets_dataset[[#This Row],[status]] = "Closed", "Yes","No")</f>
        <v>Yes</v>
      </c>
      <c r="L7236" s="2">
        <f t="shared" si="452"/>
        <v>24.999999999941792</v>
      </c>
      <c r="M7236" t="str">
        <f t="shared" si="453"/>
        <v>No</v>
      </c>
      <c r="N7236" t="str">
        <f t="shared" si="454"/>
        <v>Feb</v>
      </c>
      <c r="O7236" s="2">
        <f t="shared" si="455"/>
        <v>1.0416666666642413</v>
      </c>
      <c r="P7236" t="str">
        <f>VLOOKUP(G7236,Agents!A:E,4,FALSE)</f>
        <v>Team5</v>
      </c>
      <c r="Q7236" t="str">
        <f>VLOOKUP(G7236,Agents!A:E,5,FALSE)</f>
        <v>Senior</v>
      </c>
      <c r="R7236" t="str">
        <f>VLOOKUP(G7236,Agents!A:E,2,FALSE)</f>
        <v>Morning</v>
      </c>
    </row>
    <row r="7237" spans="1:18" x14ac:dyDescent="0.35">
      <c r="A7237" t="s">
        <v>11162</v>
      </c>
      <c r="B7237" t="s">
        <v>8297</v>
      </c>
      <c r="C7237" t="s">
        <v>22</v>
      </c>
      <c r="D7237" t="s">
        <v>26</v>
      </c>
      <c r="E7237" s="1">
        <v>46066.397916666669</v>
      </c>
      <c r="F7237" s="1">
        <v>46068.314583333333</v>
      </c>
      <c r="G7237" t="s">
        <v>91</v>
      </c>
      <c r="H7237" t="s">
        <v>15</v>
      </c>
      <c r="I7237" t="s">
        <v>16</v>
      </c>
      <c r="J7237">
        <v>3</v>
      </c>
      <c r="K7237" t="str">
        <f>IF(tickets_dataset[[#This Row],[status]] = "Closed", "Yes","No")</f>
        <v>Yes</v>
      </c>
      <c r="L7237" s="2">
        <f t="shared" si="452"/>
        <v>45.999999999941792</v>
      </c>
      <c r="M7237" t="str">
        <f t="shared" si="453"/>
        <v>No</v>
      </c>
      <c r="N7237" t="str">
        <f t="shared" si="454"/>
        <v>Feb</v>
      </c>
      <c r="O7237" s="2">
        <f t="shared" si="455"/>
        <v>1.9166666666642413</v>
      </c>
      <c r="P7237" t="str">
        <f>VLOOKUP(G7237,Agents!A:E,4,FALSE)</f>
        <v>Team5</v>
      </c>
      <c r="Q7237" t="str">
        <f>VLOOKUP(G7237,Agents!A:E,5,FALSE)</f>
        <v>Mid</v>
      </c>
      <c r="R7237" t="str">
        <f>VLOOKUP(G7237,Agents!A:E,2,FALSE)</f>
        <v>Night</v>
      </c>
    </row>
    <row r="7238" spans="1:18" x14ac:dyDescent="0.35">
      <c r="A7238" t="s">
        <v>11163</v>
      </c>
      <c r="B7238" t="s">
        <v>6894</v>
      </c>
      <c r="C7238" t="s">
        <v>76</v>
      </c>
      <c r="D7238" t="s">
        <v>38</v>
      </c>
      <c r="E7238" s="1">
        <v>46067.589583333334</v>
      </c>
      <c r="F7238" s="1">
        <v>46068.29791666667</v>
      </c>
      <c r="G7238" t="s">
        <v>221</v>
      </c>
      <c r="H7238" t="s">
        <v>15</v>
      </c>
      <c r="I7238" t="s">
        <v>16</v>
      </c>
      <c r="J7238">
        <v>3</v>
      </c>
      <c r="K7238" t="str">
        <f>IF(tickets_dataset[[#This Row],[status]] = "Closed", "Yes","No")</f>
        <v>Yes</v>
      </c>
      <c r="L7238" s="2">
        <f t="shared" si="452"/>
        <v>17.000000000058208</v>
      </c>
      <c r="M7238" t="str">
        <f t="shared" si="453"/>
        <v>No</v>
      </c>
      <c r="N7238" t="str">
        <f t="shared" si="454"/>
        <v>Feb</v>
      </c>
      <c r="O7238" s="2">
        <f t="shared" si="455"/>
        <v>0.70833333333575865</v>
      </c>
      <c r="P7238" t="str">
        <f>VLOOKUP(G7238,Agents!A:E,4,FALSE)</f>
        <v>Team4</v>
      </c>
      <c r="Q7238" t="str">
        <f>VLOOKUP(G7238,Agents!A:E,5,FALSE)</f>
        <v>Senior</v>
      </c>
      <c r="R7238" t="str">
        <f>VLOOKUP(G7238,Agents!A:E,2,FALSE)</f>
        <v>Morning</v>
      </c>
    </row>
    <row r="7239" spans="1:18" x14ac:dyDescent="0.35">
      <c r="A7239" t="s">
        <v>11164</v>
      </c>
      <c r="B7239" t="s">
        <v>6966</v>
      </c>
      <c r="C7239" t="s">
        <v>22</v>
      </c>
      <c r="D7239" t="s">
        <v>26</v>
      </c>
      <c r="E7239" s="1">
        <v>46060.338194444441</v>
      </c>
      <c r="F7239" s="1">
        <v>46060.713194444441</v>
      </c>
      <c r="G7239" t="s">
        <v>211</v>
      </c>
      <c r="H7239" t="s">
        <v>15</v>
      </c>
      <c r="I7239" t="s">
        <v>16</v>
      </c>
      <c r="J7239">
        <v>5</v>
      </c>
      <c r="K7239" t="str">
        <f>IF(tickets_dataset[[#This Row],[status]] = "Closed", "Yes","No")</f>
        <v>Yes</v>
      </c>
      <c r="L7239" s="2">
        <f t="shared" si="452"/>
        <v>9</v>
      </c>
      <c r="M7239" t="str">
        <f t="shared" si="453"/>
        <v>No</v>
      </c>
      <c r="N7239" t="str">
        <f t="shared" si="454"/>
        <v>Feb</v>
      </c>
      <c r="O7239" s="2">
        <f t="shared" si="455"/>
        <v>0.375</v>
      </c>
      <c r="P7239" t="str">
        <f>VLOOKUP(G7239,Agents!A:E,4,FALSE)</f>
        <v>Team5</v>
      </c>
      <c r="Q7239" t="str">
        <f>VLOOKUP(G7239,Agents!A:E,5,FALSE)</f>
        <v>Senior</v>
      </c>
      <c r="R7239" t="str">
        <f>VLOOKUP(G7239,Agents!A:E,2,FALSE)</f>
        <v>Evening</v>
      </c>
    </row>
    <row r="7240" spans="1:18" x14ac:dyDescent="0.35">
      <c r="A7240" t="s">
        <v>11165</v>
      </c>
      <c r="B7240" t="s">
        <v>11166</v>
      </c>
      <c r="C7240" t="s">
        <v>34</v>
      </c>
      <c r="D7240" t="s">
        <v>13</v>
      </c>
      <c r="E7240" s="1">
        <v>46109.661805555559</v>
      </c>
      <c r="F7240" s="1">
        <v>46111.036805555559</v>
      </c>
      <c r="G7240" t="s">
        <v>39</v>
      </c>
      <c r="H7240" t="s">
        <v>15</v>
      </c>
      <c r="I7240" t="s">
        <v>16</v>
      </c>
      <c r="J7240">
        <v>3</v>
      </c>
      <c r="K7240" t="str">
        <f>IF(tickets_dataset[[#This Row],[status]] = "Closed", "Yes","No")</f>
        <v>Yes</v>
      </c>
      <c r="L7240" s="2">
        <f t="shared" si="452"/>
        <v>33</v>
      </c>
      <c r="M7240" t="str">
        <f t="shared" si="453"/>
        <v>No</v>
      </c>
      <c r="N7240" t="str">
        <f t="shared" si="454"/>
        <v>Mar</v>
      </c>
      <c r="O7240" s="2">
        <f t="shared" si="455"/>
        <v>1.375</v>
      </c>
      <c r="P7240" t="str">
        <f>VLOOKUP(G7240,Agents!A:E,4,FALSE)</f>
        <v>Team3</v>
      </c>
      <c r="Q7240" t="str">
        <f>VLOOKUP(G7240,Agents!A:E,5,FALSE)</f>
        <v>Mid</v>
      </c>
      <c r="R7240" t="str">
        <f>VLOOKUP(G7240,Agents!A:E,2,FALSE)</f>
        <v>Night</v>
      </c>
    </row>
    <row r="7241" spans="1:18" x14ac:dyDescent="0.35">
      <c r="A7241" t="s">
        <v>11167</v>
      </c>
      <c r="B7241" t="s">
        <v>247</v>
      </c>
      <c r="C7241" t="s">
        <v>34</v>
      </c>
      <c r="D7241" t="s">
        <v>26</v>
      </c>
      <c r="E7241" s="1">
        <v>46079.628472222219</v>
      </c>
      <c r="F7241" s="1">
        <v>46081.378472222219</v>
      </c>
      <c r="G7241" t="s">
        <v>183</v>
      </c>
      <c r="H7241" t="s">
        <v>15</v>
      </c>
      <c r="I7241" t="s">
        <v>16</v>
      </c>
      <c r="J7241">
        <v>4</v>
      </c>
      <c r="K7241" t="str">
        <f>IF(tickets_dataset[[#This Row],[status]] = "Closed", "Yes","No")</f>
        <v>Yes</v>
      </c>
      <c r="L7241" s="2">
        <f t="shared" si="452"/>
        <v>42</v>
      </c>
      <c r="M7241" t="str">
        <f t="shared" si="453"/>
        <v>No</v>
      </c>
      <c r="N7241" t="str">
        <f t="shared" si="454"/>
        <v>Feb</v>
      </c>
      <c r="O7241" s="2">
        <f t="shared" si="455"/>
        <v>1.75</v>
      </c>
      <c r="P7241" t="str">
        <f>VLOOKUP(G7241,Agents!A:E,4,FALSE)</f>
        <v>Team3</v>
      </c>
      <c r="Q7241" t="str">
        <f>VLOOKUP(G7241,Agents!A:E,5,FALSE)</f>
        <v>Senior</v>
      </c>
      <c r="R7241" t="str">
        <f>VLOOKUP(G7241,Agents!A:E,2,FALSE)</f>
        <v>Night</v>
      </c>
    </row>
    <row r="7242" spans="1:18" x14ac:dyDescent="0.35">
      <c r="A7242" t="s">
        <v>11168</v>
      </c>
      <c r="B7242" t="s">
        <v>3277</v>
      </c>
      <c r="C7242" t="s">
        <v>50</v>
      </c>
      <c r="D7242" t="s">
        <v>13</v>
      </c>
      <c r="E7242" s="1">
        <v>46059.303472222222</v>
      </c>
      <c r="F7242" s="1">
        <v>46060.595138888886</v>
      </c>
      <c r="G7242" t="s">
        <v>73</v>
      </c>
      <c r="H7242" t="s">
        <v>15</v>
      </c>
      <c r="I7242" t="s">
        <v>68</v>
      </c>
      <c r="J7242">
        <v>4</v>
      </c>
      <c r="K7242" t="str">
        <f>IF(tickets_dataset[[#This Row],[status]] = "Closed", "Yes","No")</f>
        <v>Yes</v>
      </c>
      <c r="L7242" s="2">
        <f t="shared" si="452"/>
        <v>30.999999999941792</v>
      </c>
      <c r="M7242" t="str">
        <f t="shared" si="453"/>
        <v>No</v>
      </c>
      <c r="N7242" t="str">
        <f t="shared" si="454"/>
        <v>Feb</v>
      </c>
      <c r="O7242" s="2">
        <f t="shared" si="455"/>
        <v>1.2916666666642413</v>
      </c>
      <c r="P7242" t="str">
        <f>VLOOKUP(G7242,Agents!A:E,4,FALSE)</f>
        <v>Team4</v>
      </c>
      <c r="Q7242" t="str">
        <f>VLOOKUP(G7242,Agents!A:E,5,FALSE)</f>
        <v>Senior</v>
      </c>
      <c r="R7242" t="str">
        <f>VLOOKUP(G7242,Agents!A:E,2,FALSE)</f>
        <v>Night</v>
      </c>
    </row>
    <row r="7243" spans="1:18" x14ac:dyDescent="0.35">
      <c r="A7243" t="s">
        <v>11169</v>
      </c>
      <c r="B7243" t="s">
        <v>11170</v>
      </c>
      <c r="C7243" t="s">
        <v>12</v>
      </c>
      <c r="D7243" t="s">
        <v>26</v>
      </c>
      <c r="E7243" s="1">
        <v>46065.022222222222</v>
      </c>
      <c r="F7243" s="1">
        <v>46066.063888888886</v>
      </c>
      <c r="G7243" t="s">
        <v>53</v>
      </c>
      <c r="H7243" t="s">
        <v>15</v>
      </c>
      <c r="I7243" t="s">
        <v>16</v>
      </c>
      <c r="J7243">
        <v>4</v>
      </c>
      <c r="K7243" t="str">
        <f>IF(tickets_dataset[[#This Row],[status]] = "Closed", "Yes","No")</f>
        <v>Yes</v>
      </c>
      <c r="L7243" s="2">
        <f t="shared" si="452"/>
        <v>24.999999999941792</v>
      </c>
      <c r="M7243" t="str">
        <f t="shared" si="453"/>
        <v>No</v>
      </c>
      <c r="N7243" t="str">
        <f t="shared" si="454"/>
        <v>Feb</v>
      </c>
      <c r="O7243" s="2">
        <f t="shared" si="455"/>
        <v>1.0416666666642413</v>
      </c>
      <c r="P7243" t="str">
        <f>VLOOKUP(G7243,Agents!A:E,4,FALSE)</f>
        <v>Team1</v>
      </c>
      <c r="Q7243" t="str">
        <f>VLOOKUP(G7243,Agents!A:E,5,FALSE)</f>
        <v>Junior</v>
      </c>
      <c r="R7243" t="str">
        <f>VLOOKUP(G7243,Agents!A:E,2,FALSE)</f>
        <v>Night</v>
      </c>
    </row>
    <row r="7244" spans="1:18" x14ac:dyDescent="0.35">
      <c r="A7244" t="s">
        <v>11171</v>
      </c>
      <c r="B7244" t="s">
        <v>130</v>
      </c>
      <c r="C7244" t="s">
        <v>50</v>
      </c>
      <c r="D7244" t="s">
        <v>13</v>
      </c>
      <c r="E7244" s="1">
        <v>46066.388194444444</v>
      </c>
      <c r="F7244" s="1">
        <v>46067.388194444444</v>
      </c>
      <c r="G7244" t="s">
        <v>131</v>
      </c>
      <c r="H7244" t="s">
        <v>15</v>
      </c>
      <c r="I7244" t="s">
        <v>16</v>
      </c>
      <c r="J7244">
        <v>4</v>
      </c>
      <c r="K7244" t="str">
        <f>IF(tickets_dataset[[#This Row],[status]] = "Closed", "Yes","No")</f>
        <v>Yes</v>
      </c>
      <c r="L7244" s="2">
        <f t="shared" si="452"/>
        <v>24</v>
      </c>
      <c r="M7244" t="str">
        <f t="shared" si="453"/>
        <v>No</v>
      </c>
      <c r="N7244" t="str">
        <f t="shared" si="454"/>
        <v>Feb</v>
      </c>
      <c r="O7244" s="2">
        <f t="shared" si="455"/>
        <v>1</v>
      </c>
      <c r="P7244" t="str">
        <f>VLOOKUP(G7244,Agents!A:E,4,FALSE)</f>
        <v>Team4</v>
      </c>
      <c r="Q7244" t="str">
        <f>VLOOKUP(G7244,Agents!A:E,5,FALSE)</f>
        <v>Junior</v>
      </c>
      <c r="R7244" t="str">
        <f>VLOOKUP(G7244,Agents!A:E,2,FALSE)</f>
        <v>Night</v>
      </c>
    </row>
    <row r="7245" spans="1:18" x14ac:dyDescent="0.35">
      <c r="A7245" t="s">
        <v>11172</v>
      </c>
      <c r="B7245" t="s">
        <v>4267</v>
      </c>
      <c r="C7245" t="s">
        <v>76</v>
      </c>
      <c r="D7245" t="s">
        <v>26</v>
      </c>
      <c r="E7245" s="1">
        <v>46057.697916666664</v>
      </c>
      <c r="F7245" s="1">
        <v>46060.114583333336</v>
      </c>
      <c r="G7245" t="s">
        <v>140</v>
      </c>
      <c r="H7245" t="s">
        <v>15</v>
      </c>
      <c r="I7245" t="s">
        <v>16</v>
      </c>
      <c r="J7245">
        <v>4</v>
      </c>
      <c r="K7245" t="str">
        <f>IF(tickets_dataset[[#This Row],[status]] = "Closed", "Yes","No")</f>
        <v>Yes</v>
      </c>
      <c r="L7245" s="2">
        <f t="shared" si="452"/>
        <v>58.000000000116415</v>
      </c>
      <c r="M7245" t="str">
        <f t="shared" si="453"/>
        <v>Yes</v>
      </c>
      <c r="N7245" t="str">
        <f t="shared" si="454"/>
        <v>Feb</v>
      </c>
      <c r="O7245" s="2">
        <f t="shared" si="455"/>
        <v>2.4166666666715173</v>
      </c>
      <c r="P7245" t="str">
        <f>VLOOKUP(G7245,Agents!A:E,4,FALSE)</f>
        <v>Team1</v>
      </c>
      <c r="Q7245" t="str">
        <f>VLOOKUP(G7245,Agents!A:E,5,FALSE)</f>
        <v>Junior</v>
      </c>
      <c r="R7245" t="str">
        <f>VLOOKUP(G7245,Agents!A:E,2,FALSE)</f>
        <v>Morning</v>
      </c>
    </row>
    <row r="7246" spans="1:18" x14ac:dyDescent="0.35">
      <c r="A7246" t="s">
        <v>11173</v>
      </c>
      <c r="B7246" t="s">
        <v>2653</v>
      </c>
      <c r="C7246" t="s">
        <v>76</v>
      </c>
      <c r="D7246" t="s">
        <v>26</v>
      </c>
      <c r="E7246" s="1">
        <v>46055.451388888891</v>
      </c>
      <c r="F7246" s="1">
        <v>46056.326388888891</v>
      </c>
      <c r="G7246" t="s">
        <v>221</v>
      </c>
      <c r="H7246" t="s">
        <v>15</v>
      </c>
      <c r="I7246" t="s">
        <v>16</v>
      </c>
      <c r="J7246">
        <v>5</v>
      </c>
      <c r="K7246" t="str">
        <f>IF(tickets_dataset[[#This Row],[status]] = "Closed", "Yes","No")</f>
        <v>Yes</v>
      </c>
      <c r="L7246" s="2">
        <f t="shared" si="452"/>
        <v>21</v>
      </c>
      <c r="M7246" t="str">
        <f t="shared" si="453"/>
        <v>No</v>
      </c>
      <c r="N7246" t="str">
        <f t="shared" si="454"/>
        <v>Feb</v>
      </c>
      <c r="O7246" s="2">
        <f t="shared" si="455"/>
        <v>0.875</v>
      </c>
      <c r="P7246" t="str">
        <f>VLOOKUP(G7246,Agents!A:E,4,FALSE)</f>
        <v>Team4</v>
      </c>
      <c r="Q7246" t="str">
        <f>VLOOKUP(G7246,Agents!A:E,5,FALSE)</f>
        <v>Senior</v>
      </c>
      <c r="R7246" t="str">
        <f>VLOOKUP(G7246,Agents!A:E,2,FALSE)</f>
        <v>Morning</v>
      </c>
    </row>
    <row r="7247" spans="1:18" x14ac:dyDescent="0.35">
      <c r="A7247" t="s">
        <v>11174</v>
      </c>
      <c r="B7247" t="s">
        <v>11175</v>
      </c>
      <c r="C7247" t="s">
        <v>22</v>
      </c>
      <c r="D7247" t="s">
        <v>13</v>
      </c>
      <c r="E7247" s="1">
        <v>46109.893055555556</v>
      </c>
      <c r="F7247" s="1">
        <v>46110.976388888892</v>
      </c>
      <c r="G7247" t="s">
        <v>31</v>
      </c>
      <c r="H7247" t="s">
        <v>15</v>
      </c>
      <c r="I7247" t="s">
        <v>16</v>
      </c>
      <c r="J7247">
        <v>5</v>
      </c>
      <c r="K7247" t="str">
        <f>IF(tickets_dataset[[#This Row],[status]] = "Closed", "Yes","No")</f>
        <v>Yes</v>
      </c>
      <c r="L7247" s="2">
        <f t="shared" si="452"/>
        <v>26.000000000058208</v>
      </c>
      <c r="M7247" t="str">
        <f t="shared" si="453"/>
        <v>No</v>
      </c>
      <c r="N7247" t="str">
        <f t="shared" si="454"/>
        <v>Mar</v>
      </c>
      <c r="O7247" s="2">
        <f t="shared" si="455"/>
        <v>1.0833333333357587</v>
      </c>
      <c r="P7247" t="str">
        <f>VLOOKUP(G7247,Agents!A:E,4,FALSE)</f>
        <v>Team5</v>
      </c>
      <c r="Q7247" t="str">
        <f>VLOOKUP(G7247,Agents!A:E,5,FALSE)</f>
        <v>Senior</v>
      </c>
      <c r="R7247" t="str">
        <f>VLOOKUP(G7247,Agents!A:E,2,FALSE)</f>
        <v>Evening</v>
      </c>
    </row>
    <row r="7248" spans="1:18" x14ac:dyDescent="0.35">
      <c r="A7248" t="s">
        <v>11176</v>
      </c>
      <c r="B7248" t="s">
        <v>4616</v>
      </c>
      <c r="C7248" t="s">
        <v>76</v>
      </c>
      <c r="D7248" t="s">
        <v>38</v>
      </c>
      <c r="E7248" s="1">
        <v>46091.713194444441</v>
      </c>
      <c r="F7248" s="1">
        <v>46092.254861111112</v>
      </c>
      <c r="G7248" t="s">
        <v>86</v>
      </c>
      <c r="H7248" t="s">
        <v>15</v>
      </c>
      <c r="I7248" t="s">
        <v>16</v>
      </c>
      <c r="J7248">
        <v>5</v>
      </c>
      <c r="K7248" t="str">
        <f>IF(tickets_dataset[[#This Row],[status]] = "Closed", "Yes","No")</f>
        <v>Yes</v>
      </c>
      <c r="L7248" s="2">
        <f t="shared" si="452"/>
        <v>13.000000000116415</v>
      </c>
      <c r="M7248" t="str">
        <f t="shared" si="453"/>
        <v>No</v>
      </c>
      <c r="N7248" t="str">
        <f t="shared" si="454"/>
        <v>Mar</v>
      </c>
      <c r="O7248" s="2">
        <f t="shared" si="455"/>
        <v>0.54166666667151731</v>
      </c>
      <c r="P7248" t="str">
        <f>VLOOKUP(G7248,Agents!A:E,4,FALSE)</f>
        <v>Team1</v>
      </c>
      <c r="Q7248" t="str">
        <f>VLOOKUP(G7248,Agents!A:E,5,FALSE)</f>
        <v>Mid</v>
      </c>
      <c r="R7248" t="str">
        <f>VLOOKUP(G7248,Agents!A:E,2,FALSE)</f>
        <v>Morning</v>
      </c>
    </row>
    <row r="7249" spans="1:18" x14ac:dyDescent="0.35">
      <c r="A7249" t="s">
        <v>11177</v>
      </c>
      <c r="B7249" t="s">
        <v>10211</v>
      </c>
      <c r="C7249" t="s">
        <v>22</v>
      </c>
      <c r="D7249" t="s">
        <v>26</v>
      </c>
      <c r="E7249" s="1">
        <v>46043.027777777781</v>
      </c>
      <c r="F7249" s="1">
        <v>46045.986111111109</v>
      </c>
      <c r="G7249" t="s">
        <v>103</v>
      </c>
      <c r="H7249" t="s">
        <v>15</v>
      </c>
      <c r="I7249" t="s">
        <v>16</v>
      </c>
      <c r="J7249">
        <v>2</v>
      </c>
      <c r="K7249" t="str">
        <f>IF(tickets_dataset[[#This Row],[status]] = "Closed", "Yes","No")</f>
        <v>Yes</v>
      </c>
      <c r="L7249" s="2">
        <f t="shared" si="452"/>
        <v>70.999999999883585</v>
      </c>
      <c r="M7249" t="str">
        <f t="shared" si="453"/>
        <v>Yes</v>
      </c>
      <c r="N7249" t="str">
        <f t="shared" si="454"/>
        <v>Jan</v>
      </c>
      <c r="O7249" s="2">
        <f t="shared" si="455"/>
        <v>2.9583333333284827</v>
      </c>
      <c r="P7249" t="str">
        <f>VLOOKUP(G7249,Agents!A:E,4,FALSE)</f>
        <v>Team4</v>
      </c>
      <c r="Q7249" t="str">
        <f>VLOOKUP(G7249,Agents!A:E,5,FALSE)</f>
        <v>Senior</v>
      </c>
      <c r="R7249" t="str">
        <f>VLOOKUP(G7249,Agents!A:E,2,FALSE)</f>
        <v>Night</v>
      </c>
    </row>
    <row r="7250" spans="1:18" x14ac:dyDescent="0.35">
      <c r="A7250" t="s">
        <v>11178</v>
      </c>
      <c r="B7250" t="s">
        <v>3488</v>
      </c>
      <c r="C7250" t="s">
        <v>34</v>
      </c>
      <c r="D7250" t="s">
        <v>26</v>
      </c>
      <c r="E7250" s="1">
        <v>46097.509722222225</v>
      </c>
      <c r="F7250" s="1">
        <v>46100.218055555553</v>
      </c>
      <c r="G7250" t="s">
        <v>422</v>
      </c>
      <c r="H7250" t="s">
        <v>15</v>
      </c>
      <c r="I7250" t="s">
        <v>16</v>
      </c>
      <c r="J7250">
        <v>4</v>
      </c>
      <c r="K7250" t="str">
        <f>IF(tickets_dataset[[#This Row],[status]] = "Closed", "Yes","No")</f>
        <v>Yes</v>
      </c>
      <c r="L7250" s="2">
        <f t="shared" si="452"/>
        <v>64.999999999883585</v>
      </c>
      <c r="M7250" t="str">
        <f t="shared" si="453"/>
        <v>Yes</v>
      </c>
      <c r="N7250" t="str">
        <f t="shared" si="454"/>
        <v>Mar</v>
      </c>
      <c r="O7250" s="2">
        <f t="shared" si="455"/>
        <v>2.7083333333284827</v>
      </c>
      <c r="P7250" t="str">
        <f>VLOOKUP(G7250,Agents!A:E,4,FALSE)</f>
        <v>Team5</v>
      </c>
      <c r="Q7250" t="str">
        <f>VLOOKUP(G7250,Agents!A:E,5,FALSE)</f>
        <v>Mid</v>
      </c>
      <c r="R7250" t="str">
        <f>VLOOKUP(G7250,Agents!A:E,2,FALSE)</f>
        <v>Evening</v>
      </c>
    </row>
    <row r="7251" spans="1:18" x14ac:dyDescent="0.35">
      <c r="A7251" t="s">
        <v>11179</v>
      </c>
      <c r="B7251" t="s">
        <v>4520</v>
      </c>
      <c r="C7251" t="s">
        <v>12</v>
      </c>
      <c r="D7251" t="s">
        <v>38</v>
      </c>
      <c r="E7251" s="1">
        <v>46092.46875</v>
      </c>
      <c r="F7251" s="1">
        <v>46093.71875</v>
      </c>
      <c r="G7251" t="s">
        <v>131</v>
      </c>
      <c r="H7251" t="s">
        <v>15</v>
      </c>
      <c r="I7251" t="s">
        <v>16</v>
      </c>
      <c r="J7251">
        <v>4</v>
      </c>
      <c r="K7251" t="str">
        <f>IF(tickets_dataset[[#This Row],[status]] = "Closed", "Yes","No")</f>
        <v>Yes</v>
      </c>
      <c r="L7251" s="2">
        <f t="shared" si="452"/>
        <v>30</v>
      </c>
      <c r="M7251" t="str">
        <f t="shared" si="453"/>
        <v>No</v>
      </c>
      <c r="N7251" t="str">
        <f t="shared" si="454"/>
        <v>Mar</v>
      </c>
      <c r="O7251" s="2">
        <f t="shared" si="455"/>
        <v>1.25</v>
      </c>
      <c r="P7251" t="str">
        <f>VLOOKUP(G7251,Agents!A:E,4,FALSE)</f>
        <v>Team4</v>
      </c>
      <c r="Q7251" t="str">
        <f>VLOOKUP(G7251,Agents!A:E,5,FALSE)</f>
        <v>Junior</v>
      </c>
      <c r="R7251" t="str">
        <f>VLOOKUP(G7251,Agents!A:E,2,FALSE)</f>
        <v>Night</v>
      </c>
    </row>
    <row r="7252" spans="1:18" x14ac:dyDescent="0.35">
      <c r="A7252" t="s">
        <v>11180</v>
      </c>
      <c r="B7252" t="s">
        <v>90</v>
      </c>
      <c r="C7252" t="s">
        <v>34</v>
      </c>
      <c r="D7252" t="s">
        <v>13</v>
      </c>
      <c r="E7252" s="1">
        <v>46061.885416666664</v>
      </c>
      <c r="F7252" s="1">
        <v>46062.96875</v>
      </c>
      <c r="G7252" t="s">
        <v>14</v>
      </c>
      <c r="H7252" t="s">
        <v>15</v>
      </c>
      <c r="I7252" t="s">
        <v>68</v>
      </c>
      <c r="J7252">
        <v>3</v>
      </c>
      <c r="K7252" t="str">
        <f>IF(tickets_dataset[[#This Row],[status]] = "Closed", "Yes","No")</f>
        <v>Yes</v>
      </c>
      <c r="L7252" s="2">
        <f t="shared" si="452"/>
        <v>26.000000000058208</v>
      </c>
      <c r="M7252" t="str">
        <f t="shared" si="453"/>
        <v>No</v>
      </c>
      <c r="N7252" t="str">
        <f t="shared" si="454"/>
        <v>Feb</v>
      </c>
      <c r="O7252" s="2">
        <f t="shared" si="455"/>
        <v>1.0833333333357587</v>
      </c>
      <c r="P7252" t="str">
        <f>VLOOKUP(G7252,Agents!A:E,4,FALSE)</f>
        <v>Team1</v>
      </c>
      <c r="Q7252" t="str">
        <f>VLOOKUP(G7252,Agents!A:E,5,FALSE)</f>
        <v>Senior</v>
      </c>
      <c r="R7252" t="str">
        <f>VLOOKUP(G7252,Agents!A:E,2,FALSE)</f>
        <v>Morning</v>
      </c>
    </row>
    <row r="7253" spans="1:18" x14ac:dyDescent="0.35">
      <c r="A7253" t="s">
        <v>11181</v>
      </c>
      <c r="B7253" t="s">
        <v>4440</v>
      </c>
      <c r="C7253" t="s">
        <v>34</v>
      </c>
      <c r="D7253" t="s">
        <v>38</v>
      </c>
      <c r="E7253" s="1">
        <v>46053.149305555555</v>
      </c>
      <c r="F7253" s="1">
        <v>46054.524305555555</v>
      </c>
      <c r="G7253" t="s">
        <v>199</v>
      </c>
      <c r="H7253" t="s">
        <v>28</v>
      </c>
      <c r="I7253" t="s">
        <v>16</v>
      </c>
      <c r="J7253">
        <v>4</v>
      </c>
      <c r="K7253" t="str">
        <f>IF(tickets_dataset[[#This Row],[status]] = "Closed", "Yes","No")</f>
        <v>No</v>
      </c>
      <c r="L7253" s="2">
        <f t="shared" si="452"/>
        <v>33</v>
      </c>
      <c r="M7253" t="str">
        <f t="shared" si="453"/>
        <v>No</v>
      </c>
      <c r="N7253" t="str">
        <f t="shared" si="454"/>
        <v>Jan</v>
      </c>
      <c r="O7253" s="2">
        <f t="shared" si="455"/>
        <v>1.375</v>
      </c>
      <c r="P7253" t="str">
        <f>VLOOKUP(G7253,Agents!A:E,4,FALSE)</f>
        <v>Team1</v>
      </c>
      <c r="Q7253" t="str">
        <f>VLOOKUP(G7253,Agents!A:E,5,FALSE)</f>
        <v>Junior</v>
      </c>
      <c r="R7253" t="str">
        <f>VLOOKUP(G7253,Agents!A:E,2,FALSE)</f>
        <v>Morning</v>
      </c>
    </row>
    <row r="7254" spans="1:18" x14ac:dyDescent="0.35">
      <c r="A7254" t="s">
        <v>11182</v>
      </c>
      <c r="B7254" t="s">
        <v>3709</v>
      </c>
      <c r="C7254" t="s">
        <v>12</v>
      </c>
      <c r="D7254" t="s">
        <v>26</v>
      </c>
      <c r="E7254" s="1">
        <v>46097.001388888886</v>
      </c>
      <c r="F7254" s="1">
        <v>46098.793055555558</v>
      </c>
      <c r="G7254" t="s">
        <v>27</v>
      </c>
      <c r="H7254" t="s">
        <v>15</v>
      </c>
      <c r="I7254" t="s">
        <v>16</v>
      </c>
      <c r="J7254">
        <v>4</v>
      </c>
      <c r="K7254" t="str">
        <f>IF(tickets_dataset[[#This Row],[status]] = "Closed", "Yes","No")</f>
        <v>Yes</v>
      </c>
      <c r="L7254" s="2">
        <f t="shared" si="452"/>
        <v>43.000000000116415</v>
      </c>
      <c r="M7254" t="str">
        <f t="shared" si="453"/>
        <v>No</v>
      </c>
      <c r="N7254" t="str">
        <f t="shared" si="454"/>
        <v>Mar</v>
      </c>
      <c r="O7254" s="2">
        <f t="shared" si="455"/>
        <v>1.7916666666715173</v>
      </c>
      <c r="P7254" t="str">
        <f>VLOOKUP(G7254,Agents!A:E,4,FALSE)</f>
        <v>Team5</v>
      </c>
      <c r="Q7254" t="str">
        <f>VLOOKUP(G7254,Agents!A:E,5,FALSE)</f>
        <v>Senior</v>
      </c>
      <c r="R7254" t="str">
        <f>VLOOKUP(G7254,Agents!A:E,2,FALSE)</f>
        <v>Morning</v>
      </c>
    </row>
    <row r="7255" spans="1:18" x14ac:dyDescent="0.35">
      <c r="A7255" t="s">
        <v>11183</v>
      </c>
      <c r="B7255" t="s">
        <v>1160</v>
      </c>
      <c r="C7255" t="s">
        <v>34</v>
      </c>
      <c r="D7255" t="s">
        <v>26</v>
      </c>
      <c r="E7255" s="1">
        <v>46106.474999999999</v>
      </c>
      <c r="F7255" s="1">
        <v>46107.724999999999</v>
      </c>
      <c r="G7255" t="s">
        <v>59</v>
      </c>
      <c r="H7255" t="s">
        <v>15</v>
      </c>
      <c r="I7255" t="s">
        <v>16</v>
      </c>
      <c r="J7255">
        <v>4</v>
      </c>
      <c r="K7255" t="str">
        <f>IF(tickets_dataset[[#This Row],[status]] = "Closed", "Yes","No")</f>
        <v>Yes</v>
      </c>
      <c r="L7255" s="2">
        <f t="shared" si="452"/>
        <v>30</v>
      </c>
      <c r="M7255" t="str">
        <f t="shared" si="453"/>
        <v>No</v>
      </c>
      <c r="N7255" t="str">
        <f t="shared" si="454"/>
        <v>Mar</v>
      </c>
      <c r="O7255" s="2">
        <f t="shared" si="455"/>
        <v>1.25</v>
      </c>
      <c r="P7255" t="str">
        <f>VLOOKUP(G7255,Agents!A:E,4,FALSE)</f>
        <v>Team3</v>
      </c>
      <c r="Q7255" t="str">
        <f>VLOOKUP(G7255,Agents!A:E,5,FALSE)</f>
        <v>Senior</v>
      </c>
      <c r="R7255" t="str">
        <f>VLOOKUP(G7255,Agents!A:E,2,FALSE)</f>
        <v>Night</v>
      </c>
    </row>
    <row r="7256" spans="1:18" x14ac:dyDescent="0.35">
      <c r="A7256" t="s">
        <v>11184</v>
      </c>
      <c r="B7256" t="s">
        <v>9374</v>
      </c>
      <c r="C7256" t="s">
        <v>34</v>
      </c>
      <c r="D7256" t="s">
        <v>13</v>
      </c>
      <c r="E7256" s="1">
        <v>46111.9375</v>
      </c>
      <c r="F7256" s="1">
        <v>46112.270833333336</v>
      </c>
      <c r="G7256" t="s">
        <v>19</v>
      </c>
      <c r="H7256" t="s">
        <v>15</v>
      </c>
      <c r="I7256" t="s">
        <v>16</v>
      </c>
      <c r="J7256">
        <v>2</v>
      </c>
      <c r="K7256" t="str">
        <f>IF(tickets_dataset[[#This Row],[status]] = "Closed", "Yes","No")</f>
        <v>Yes</v>
      </c>
      <c r="L7256" s="2">
        <f t="shared" si="452"/>
        <v>8.0000000000582077</v>
      </c>
      <c r="M7256" t="str">
        <f t="shared" si="453"/>
        <v>No</v>
      </c>
      <c r="N7256" t="str">
        <f t="shared" si="454"/>
        <v>Mar</v>
      </c>
      <c r="O7256" s="2">
        <f t="shared" si="455"/>
        <v>0.33333333333575865</v>
      </c>
      <c r="P7256" t="str">
        <f>VLOOKUP(G7256,Agents!A:E,4,FALSE)</f>
        <v>Team4</v>
      </c>
      <c r="Q7256" t="str">
        <f>VLOOKUP(G7256,Agents!A:E,5,FALSE)</f>
        <v>Senior</v>
      </c>
      <c r="R7256" t="str">
        <f>VLOOKUP(G7256,Agents!A:E,2,FALSE)</f>
        <v>Evening</v>
      </c>
    </row>
    <row r="7257" spans="1:18" x14ac:dyDescent="0.35">
      <c r="A7257" t="s">
        <v>11185</v>
      </c>
      <c r="B7257" t="s">
        <v>11186</v>
      </c>
      <c r="C7257" t="s">
        <v>34</v>
      </c>
      <c r="D7257" t="s">
        <v>13</v>
      </c>
      <c r="E7257" s="1">
        <v>46103.272222222222</v>
      </c>
      <c r="F7257" s="1">
        <v>46103.813888888886</v>
      </c>
      <c r="G7257" t="s">
        <v>73</v>
      </c>
      <c r="H7257" t="s">
        <v>15</v>
      </c>
      <c r="I7257" t="s">
        <v>16</v>
      </c>
      <c r="J7257">
        <v>4</v>
      </c>
      <c r="K7257" t="str">
        <f>IF(tickets_dataset[[#This Row],[status]] = "Closed", "Yes","No")</f>
        <v>Yes</v>
      </c>
      <c r="L7257" s="2">
        <f t="shared" si="452"/>
        <v>12.999999999941792</v>
      </c>
      <c r="M7257" t="str">
        <f t="shared" si="453"/>
        <v>No</v>
      </c>
      <c r="N7257" t="str">
        <f t="shared" si="454"/>
        <v>Mar</v>
      </c>
      <c r="O7257" s="2">
        <f t="shared" si="455"/>
        <v>0.54166666666424135</v>
      </c>
      <c r="P7257" t="str">
        <f>VLOOKUP(G7257,Agents!A:E,4,FALSE)</f>
        <v>Team4</v>
      </c>
      <c r="Q7257" t="str">
        <f>VLOOKUP(G7257,Agents!A:E,5,FALSE)</f>
        <v>Senior</v>
      </c>
      <c r="R7257" t="str">
        <f>VLOOKUP(G7257,Agents!A:E,2,FALSE)</f>
        <v>Night</v>
      </c>
    </row>
    <row r="7258" spans="1:18" x14ac:dyDescent="0.35">
      <c r="A7258" t="s">
        <v>11187</v>
      </c>
      <c r="B7258" t="s">
        <v>1275</v>
      </c>
      <c r="C7258" t="s">
        <v>12</v>
      </c>
      <c r="D7258" t="s">
        <v>26</v>
      </c>
      <c r="E7258" s="1">
        <v>46059.441666666666</v>
      </c>
      <c r="F7258" s="1">
        <v>46060.23333333333</v>
      </c>
      <c r="G7258" t="s">
        <v>91</v>
      </c>
      <c r="H7258" t="s">
        <v>15</v>
      </c>
      <c r="I7258" t="s">
        <v>16</v>
      </c>
      <c r="J7258">
        <v>4</v>
      </c>
      <c r="K7258" t="str">
        <f>IF(tickets_dataset[[#This Row],[status]] = "Closed", "Yes","No")</f>
        <v>Yes</v>
      </c>
      <c r="L7258" s="2">
        <f t="shared" si="452"/>
        <v>18.999999999941792</v>
      </c>
      <c r="M7258" t="str">
        <f t="shared" si="453"/>
        <v>No</v>
      </c>
      <c r="N7258" t="str">
        <f t="shared" si="454"/>
        <v>Feb</v>
      </c>
      <c r="O7258" s="2">
        <f t="shared" si="455"/>
        <v>0.79166666666424135</v>
      </c>
      <c r="P7258" t="str">
        <f>VLOOKUP(G7258,Agents!A:E,4,FALSE)</f>
        <v>Team5</v>
      </c>
      <c r="Q7258" t="str">
        <f>VLOOKUP(G7258,Agents!A:E,5,FALSE)</f>
        <v>Mid</v>
      </c>
      <c r="R7258" t="str">
        <f>VLOOKUP(G7258,Agents!A:E,2,FALSE)</f>
        <v>Night</v>
      </c>
    </row>
    <row r="7259" spans="1:18" x14ac:dyDescent="0.35">
      <c r="A7259" t="s">
        <v>11188</v>
      </c>
      <c r="B7259" t="s">
        <v>2639</v>
      </c>
      <c r="C7259" t="s">
        <v>76</v>
      </c>
      <c r="D7259" t="s">
        <v>26</v>
      </c>
      <c r="E7259" s="1">
        <v>46024.643750000003</v>
      </c>
      <c r="F7259" s="1">
        <v>46025.227083333331</v>
      </c>
      <c r="G7259" t="s">
        <v>256</v>
      </c>
      <c r="H7259" t="s">
        <v>15</v>
      </c>
      <c r="I7259" t="s">
        <v>16</v>
      </c>
      <c r="J7259">
        <v>5</v>
      </c>
      <c r="K7259" t="str">
        <f>IF(tickets_dataset[[#This Row],[status]] = "Closed", "Yes","No")</f>
        <v>Yes</v>
      </c>
      <c r="L7259" s="2">
        <f t="shared" si="452"/>
        <v>13.999999999883585</v>
      </c>
      <c r="M7259" t="str">
        <f t="shared" si="453"/>
        <v>No</v>
      </c>
      <c r="N7259" t="str">
        <f t="shared" si="454"/>
        <v>Jan</v>
      </c>
      <c r="O7259" s="2">
        <f t="shared" si="455"/>
        <v>0.58333333332848269</v>
      </c>
      <c r="P7259" t="str">
        <f>VLOOKUP(G7259,Agents!A:E,4,FALSE)</f>
        <v>Team1</v>
      </c>
      <c r="Q7259" t="str">
        <f>VLOOKUP(G7259,Agents!A:E,5,FALSE)</f>
        <v>Mid</v>
      </c>
      <c r="R7259" t="str">
        <f>VLOOKUP(G7259,Agents!A:E,2,FALSE)</f>
        <v>Morning</v>
      </c>
    </row>
    <row r="7260" spans="1:18" x14ac:dyDescent="0.35">
      <c r="A7260" t="s">
        <v>11189</v>
      </c>
      <c r="B7260" t="s">
        <v>7091</v>
      </c>
      <c r="C7260" t="s">
        <v>22</v>
      </c>
      <c r="D7260" t="s">
        <v>13</v>
      </c>
      <c r="E7260" s="1">
        <v>46097.004861111112</v>
      </c>
      <c r="F7260" s="1">
        <v>46097.629861111112</v>
      </c>
      <c r="G7260" t="s">
        <v>256</v>
      </c>
      <c r="H7260" t="s">
        <v>15</v>
      </c>
      <c r="I7260" t="s">
        <v>16</v>
      </c>
      <c r="J7260">
        <v>4</v>
      </c>
      <c r="K7260" t="str">
        <f>IF(tickets_dataset[[#This Row],[status]] = "Closed", "Yes","No")</f>
        <v>Yes</v>
      </c>
      <c r="L7260" s="2">
        <f t="shared" si="452"/>
        <v>15</v>
      </c>
      <c r="M7260" t="str">
        <f t="shared" si="453"/>
        <v>No</v>
      </c>
      <c r="N7260" t="str">
        <f t="shared" si="454"/>
        <v>Mar</v>
      </c>
      <c r="O7260" s="2">
        <f t="shared" si="455"/>
        <v>0.625</v>
      </c>
      <c r="P7260" t="str">
        <f>VLOOKUP(G7260,Agents!A:E,4,FALSE)</f>
        <v>Team1</v>
      </c>
      <c r="Q7260" t="str">
        <f>VLOOKUP(G7260,Agents!A:E,5,FALSE)</f>
        <v>Mid</v>
      </c>
      <c r="R7260" t="str">
        <f>VLOOKUP(G7260,Agents!A:E,2,FALSE)</f>
        <v>Morning</v>
      </c>
    </row>
    <row r="7261" spans="1:18" x14ac:dyDescent="0.35">
      <c r="A7261" t="s">
        <v>11190</v>
      </c>
      <c r="B7261" t="s">
        <v>8079</v>
      </c>
      <c r="C7261" t="s">
        <v>50</v>
      </c>
      <c r="D7261" t="s">
        <v>26</v>
      </c>
      <c r="E7261" s="1">
        <v>46070.743750000001</v>
      </c>
      <c r="F7261" s="1">
        <v>46070.95208333333</v>
      </c>
      <c r="G7261" t="s">
        <v>273</v>
      </c>
      <c r="H7261" t="s">
        <v>15</v>
      </c>
      <c r="I7261" t="s">
        <v>16</v>
      </c>
      <c r="J7261">
        <v>5</v>
      </c>
      <c r="K7261" t="str">
        <f>IF(tickets_dataset[[#This Row],[status]] = "Closed", "Yes","No")</f>
        <v>Yes</v>
      </c>
      <c r="L7261" s="2">
        <f t="shared" si="452"/>
        <v>4.9999999998835847</v>
      </c>
      <c r="M7261" t="str">
        <f t="shared" si="453"/>
        <v>No</v>
      </c>
      <c r="N7261" t="str">
        <f t="shared" si="454"/>
        <v>Feb</v>
      </c>
      <c r="O7261" s="2">
        <f t="shared" si="455"/>
        <v>0.20833333332848269</v>
      </c>
      <c r="P7261" t="str">
        <f>VLOOKUP(G7261,Agents!A:E,4,FALSE)</f>
        <v>Team3</v>
      </c>
      <c r="Q7261" t="str">
        <f>VLOOKUP(G7261,Agents!A:E,5,FALSE)</f>
        <v>Senior</v>
      </c>
      <c r="R7261" t="str">
        <f>VLOOKUP(G7261,Agents!A:E,2,FALSE)</f>
        <v>Evening</v>
      </c>
    </row>
    <row r="7262" spans="1:18" x14ac:dyDescent="0.35">
      <c r="A7262" t="s">
        <v>11191</v>
      </c>
      <c r="B7262" t="s">
        <v>5294</v>
      </c>
      <c r="C7262" t="s">
        <v>50</v>
      </c>
      <c r="D7262" t="s">
        <v>26</v>
      </c>
      <c r="E7262" s="1">
        <v>46024.678472222222</v>
      </c>
      <c r="F7262" s="1">
        <v>46026.720138888886</v>
      </c>
      <c r="G7262" t="s">
        <v>140</v>
      </c>
      <c r="H7262" t="s">
        <v>15</v>
      </c>
      <c r="I7262" t="s">
        <v>16</v>
      </c>
      <c r="J7262">
        <v>4</v>
      </c>
      <c r="K7262" t="str">
        <f>IF(tickets_dataset[[#This Row],[status]] = "Closed", "Yes","No")</f>
        <v>Yes</v>
      </c>
      <c r="L7262" s="2">
        <f t="shared" si="452"/>
        <v>48.999999999941792</v>
      </c>
      <c r="M7262" t="str">
        <f t="shared" si="453"/>
        <v>Yes</v>
      </c>
      <c r="N7262" t="str">
        <f t="shared" si="454"/>
        <v>Jan</v>
      </c>
      <c r="O7262" s="2">
        <f t="shared" si="455"/>
        <v>2.0416666666642413</v>
      </c>
      <c r="P7262" t="str">
        <f>VLOOKUP(G7262,Agents!A:E,4,FALSE)</f>
        <v>Team1</v>
      </c>
      <c r="Q7262" t="str">
        <f>VLOOKUP(G7262,Agents!A:E,5,FALSE)</f>
        <v>Junior</v>
      </c>
      <c r="R7262" t="str">
        <f>VLOOKUP(G7262,Agents!A:E,2,FALSE)</f>
        <v>Morning</v>
      </c>
    </row>
    <row r="7263" spans="1:18" x14ac:dyDescent="0.35">
      <c r="A7263" t="s">
        <v>11192</v>
      </c>
      <c r="B7263" t="s">
        <v>2624</v>
      </c>
      <c r="C7263" t="s">
        <v>22</v>
      </c>
      <c r="D7263" t="s">
        <v>38</v>
      </c>
      <c r="E7263" s="1">
        <v>46084.951388888891</v>
      </c>
      <c r="F7263" s="1">
        <v>46086.701388888891</v>
      </c>
      <c r="G7263" t="s">
        <v>216</v>
      </c>
      <c r="H7263" t="s">
        <v>15</v>
      </c>
      <c r="I7263" t="s">
        <v>16</v>
      </c>
      <c r="J7263">
        <v>3</v>
      </c>
      <c r="K7263" t="str">
        <f>IF(tickets_dataset[[#This Row],[status]] = "Closed", "Yes","No")</f>
        <v>Yes</v>
      </c>
      <c r="L7263" s="2">
        <f t="shared" si="452"/>
        <v>42</v>
      </c>
      <c r="M7263" t="str">
        <f t="shared" si="453"/>
        <v>No</v>
      </c>
      <c r="N7263" t="str">
        <f t="shared" si="454"/>
        <v>Mar</v>
      </c>
      <c r="O7263" s="2">
        <f t="shared" si="455"/>
        <v>1.75</v>
      </c>
      <c r="P7263" t="str">
        <f>VLOOKUP(G7263,Agents!A:E,4,FALSE)</f>
        <v>Team5</v>
      </c>
      <c r="Q7263" t="str">
        <f>VLOOKUP(G7263,Agents!A:E,5,FALSE)</f>
        <v>Junior</v>
      </c>
      <c r="R7263" t="str">
        <f>VLOOKUP(G7263,Agents!A:E,2,FALSE)</f>
        <v>Evening</v>
      </c>
    </row>
    <row r="7264" spans="1:18" x14ac:dyDescent="0.35">
      <c r="A7264" t="s">
        <v>11193</v>
      </c>
      <c r="B7264" t="s">
        <v>11194</v>
      </c>
      <c r="C7264" t="s">
        <v>76</v>
      </c>
      <c r="D7264" t="s">
        <v>13</v>
      </c>
      <c r="E7264" s="1">
        <v>46026.650694444441</v>
      </c>
      <c r="F7264" s="1">
        <v>46026.859027777777</v>
      </c>
      <c r="G7264" t="s">
        <v>35</v>
      </c>
      <c r="H7264" t="s">
        <v>15</v>
      </c>
      <c r="I7264" t="s">
        <v>16</v>
      </c>
      <c r="J7264">
        <v>3</v>
      </c>
      <c r="K7264" t="str">
        <f>IF(tickets_dataset[[#This Row],[status]] = "Closed", "Yes","No")</f>
        <v>Yes</v>
      </c>
      <c r="L7264" s="2">
        <f t="shared" si="452"/>
        <v>5.0000000000582077</v>
      </c>
      <c r="M7264" t="str">
        <f t="shared" si="453"/>
        <v>No</v>
      </c>
      <c r="N7264" t="str">
        <f t="shared" si="454"/>
        <v>Jan</v>
      </c>
      <c r="O7264" s="2">
        <f t="shared" si="455"/>
        <v>0.20833333333575865</v>
      </c>
      <c r="P7264" t="str">
        <f>VLOOKUP(G7264,Agents!A:E,4,FALSE)</f>
        <v>Team1</v>
      </c>
      <c r="Q7264" t="str">
        <f>VLOOKUP(G7264,Agents!A:E,5,FALSE)</f>
        <v>Senior</v>
      </c>
      <c r="R7264" t="str">
        <f>VLOOKUP(G7264,Agents!A:E,2,FALSE)</f>
        <v>Evening</v>
      </c>
    </row>
    <row r="7265" spans="1:18" x14ac:dyDescent="0.35">
      <c r="A7265" t="s">
        <v>11195</v>
      </c>
      <c r="B7265" t="s">
        <v>2942</v>
      </c>
      <c r="C7265" t="s">
        <v>12</v>
      </c>
      <c r="D7265" t="s">
        <v>26</v>
      </c>
      <c r="E7265" s="1">
        <v>46048.520138888889</v>
      </c>
      <c r="F7265" s="1">
        <v>46049.978472222225</v>
      </c>
      <c r="G7265" t="s">
        <v>344</v>
      </c>
      <c r="H7265" t="s">
        <v>15</v>
      </c>
      <c r="I7265" t="s">
        <v>16</v>
      </c>
      <c r="J7265">
        <v>4</v>
      </c>
      <c r="K7265" t="str">
        <f>IF(tickets_dataset[[#This Row],[status]] = "Closed", "Yes","No")</f>
        <v>Yes</v>
      </c>
      <c r="L7265" s="2">
        <f t="shared" si="452"/>
        <v>35.000000000058208</v>
      </c>
      <c r="M7265" t="str">
        <f t="shared" si="453"/>
        <v>No</v>
      </c>
      <c r="N7265" t="str">
        <f t="shared" si="454"/>
        <v>Jan</v>
      </c>
      <c r="O7265" s="2">
        <f t="shared" si="455"/>
        <v>1.4583333333357587</v>
      </c>
      <c r="P7265" t="str">
        <f>VLOOKUP(G7265,Agents!A:E,4,FALSE)</f>
        <v>Team4</v>
      </c>
      <c r="Q7265" t="str">
        <f>VLOOKUP(G7265,Agents!A:E,5,FALSE)</f>
        <v>Senior</v>
      </c>
      <c r="R7265" t="str">
        <f>VLOOKUP(G7265,Agents!A:E,2,FALSE)</f>
        <v>Night</v>
      </c>
    </row>
    <row r="7266" spans="1:18" x14ac:dyDescent="0.35">
      <c r="A7266" t="s">
        <v>11196</v>
      </c>
      <c r="B7266" t="s">
        <v>10835</v>
      </c>
      <c r="C7266" t="s">
        <v>76</v>
      </c>
      <c r="D7266" t="s">
        <v>38</v>
      </c>
      <c r="E7266" s="1">
        <v>46085.135416666664</v>
      </c>
      <c r="F7266" s="1">
        <v>46088.260416666664</v>
      </c>
      <c r="G7266" t="s">
        <v>149</v>
      </c>
      <c r="H7266" t="s">
        <v>15</v>
      </c>
      <c r="I7266" t="s">
        <v>16</v>
      </c>
      <c r="J7266">
        <v>4</v>
      </c>
      <c r="K7266" t="str">
        <f>IF(tickets_dataset[[#This Row],[status]] = "Closed", "Yes","No")</f>
        <v>Yes</v>
      </c>
      <c r="L7266" s="2">
        <f t="shared" si="452"/>
        <v>75</v>
      </c>
      <c r="M7266" t="str">
        <f t="shared" si="453"/>
        <v>Yes</v>
      </c>
      <c r="N7266" t="str">
        <f t="shared" si="454"/>
        <v>Mar</v>
      </c>
      <c r="O7266" s="2">
        <f t="shared" si="455"/>
        <v>3.125</v>
      </c>
      <c r="P7266" t="str">
        <f>VLOOKUP(G7266,Agents!A:E,4,FALSE)</f>
        <v>Team3</v>
      </c>
      <c r="Q7266" t="str">
        <f>VLOOKUP(G7266,Agents!A:E,5,FALSE)</f>
        <v>Mid</v>
      </c>
      <c r="R7266" t="str">
        <f>VLOOKUP(G7266,Agents!A:E,2,FALSE)</f>
        <v>Night</v>
      </c>
    </row>
    <row r="7267" spans="1:18" x14ac:dyDescent="0.35">
      <c r="A7267" t="s">
        <v>11197</v>
      </c>
      <c r="B7267" t="s">
        <v>1576</v>
      </c>
      <c r="C7267" t="s">
        <v>50</v>
      </c>
      <c r="D7267" t="s">
        <v>38</v>
      </c>
      <c r="E7267" s="1">
        <v>46038.442361111112</v>
      </c>
      <c r="F7267" s="1">
        <v>46041.525694444441</v>
      </c>
      <c r="G7267" t="s">
        <v>216</v>
      </c>
      <c r="H7267" t="s">
        <v>15</v>
      </c>
      <c r="I7267" t="s">
        <v>16</v>
      </c>
      <c r="J7267">
        <v>3</v>
      </c>
      <c r="K7267" t="str">
        <f>IF(tickets_dataset[[#This Row],[status]] = "Closed", "Yes","No")</f>
        <v>Yes</v>
      </c>
      <c r="L7267" s="2">
        <f t="shared" si="452"/>
        <v>73.999999999883585</v>
      </c>
      <c r="M7267" t="str">
        <f t="shared" si="453"/>
        <v>Yes</v>
      </c>
      <c r="N7267" t="str">
        <f t="shared" si="454"/>
        <v>Jan</v>
      </c>
      <c r="O7267" s="2">
        <f t="shared" si="455"/>
        <v>3.0833333333284827</v>
      </c>
      <c r="P7267" t="str">
        <f>VLOOKUP(G7267,Agents!A:E,4,FALSE)</f>
        <v>Team5</v>
      </c>
      <c r="Q7267" t="str">
        <f>VLOOKUP(G7267,Agents!A:E,5,FALSE)</f>
        <v>Junior</v>
      </c>
      <c r="R7267" t="str">
        <f>VLOOKUP(G7267,Agents!A:E,2,FALSE)</f>
        <v>Evening</v>
      </c>
    </row>
    <row r="7268" spans="1:18" x14ac:dyDescent="0.35">
      <c r="A7268" t="s">
        <v>11198</v>
      </c>
      <c r="B7268" t="s">
        <v>3331</v>
      </c>
      <c r="C7268" t="s">
        <v>22</v>
      </c>
      <c r="D7268" t="s">
        <v>38</v>
      </c>
      <c r="E7268" s="1">
        <v>46053.494444444441</v>
      </c>
      <c r="F7268" s="1">
        <v>46055.786111111112</v>
      </c>
      <c r="G7268" t="s">
        <v>62</v>
      </c>
      <c r="H7268" t="s">
        <v>15</v>
      </c>
      <c r="I7268" t="s">
        <v>16</v>
      </c>
      <c r="J7268">
        <v>4</v>
      </c>
      <c r="K7268" t="str">
        <f>IF(tickets_dataset[[#This Row],[status]] = "Closed", "Yes","No")</f>
        <v>Yes</v>
      </c>
      <c r="L7268" s="2">
        <f t="shared" si="452"/>
        <v>55.000000000116415</v>
      </c>
      <c r="M7268" t="str">
        <f t="shared" si="453"/>
        <v>Yes</v>
      </c>
      <c r="N7268" t="str">
        <f t="shared" si="454"/>
        <v>Jan</v>
      </c>
      <c r="O7268" s="2">
        <f t="shared" si="455"/>
        <v>2.2916666666715173</v>
      </c>
      <c r="P7268" t="str">
        <f>VLOOKUP(G7268,Agents!A:E,4,FALSE)</f>
        <v>Team1</v>
      </c>
      <c r="Q7268" t="str">
        <f>VLOOKUP(G7268,Agents!A:E,5,FALSE)</f>
        <v>Junior</v>
      </c>
      <c r="R7268" t="str">
        <f>VLOOKUP(G7268,Agents!A:E,2,FALSE)</f>
        <v>Morning</v>
      </c>
    </row>
    <row r="7269" spans="1:18" x14ac:dyDescent="0.35">
      <c r="A7269" t="s">
        <v>11199</v>
      </c>
      <c r="B7269" t="s">
        <v>5542</v>
      </c>
      <c r="C7269" t="s">
        <v>22</v>
      </c>
      <c r="D7269" t="s">
        <v>13</v>
      </c>
      <c r="E7269" s="1">
        <v>46058.179166666669</v>
      </c>
      <c r="F7269" s="1">
        <v>46058.595833333333</v>
      </c>
      <c r="G7269" t="s">
        <v>83</v>
      </c>
      <c r="H7269" t="s">
        <v>15</v>
      </c>
      <c r="I7269" t="s">
        <v>16</v>
      </c>
      <c r="J7269">
        <v>3</v>
      </c>
      <c r="K7269" t="str">
        <f>IF(tickets_dataset[[#This Row],[status]] = "Closed", "Yes","No")</f>
        <v>Yes</v>
      </c>
      <c r="L7269" s="2">
        <f t="shared" si="452"/>
        <v>9.9999999999417923</v>
      </c>
      <c r="M7269" t="str">
        <f t="shared" si="453"/>
        <v>No</v>
      </c>
      <c r="N7269" t="str">
        <f t="shared" si="454"/>
        <v>Feb</v>
      </c>
      <c r="O7269" s="2">
        <f t="shared" si="455"/>
        <v>0.41666666666424135</v>
      </c>
      <c r="P7269" t="str">
        <f>VLOOKUP(G7269,Agents!A:E,4,FALSE)</f>
        <v>Team2</v>
      </c>
      <c r="Q7269" t="str">
        <f>VLOOKUP(G7269,Agents!A:E,5,FALSE)</f>
        <v>Junior</v>
      </c>
      <c r="R7269" t="str">
        <f>VLOOKUP(G7269,Agents!A:E,2,FALSE)</f>
        <v>Night</v>
      </c>
    </row>
    <row r="7270" spans="1:18" x14ac:dyDescent="0.35">
      <c r="A7270" t="s">
        <v>11200</v>
      </c>
      <c r="B7270" t="s">
        <v>2990</v>
      </c>
      <c r="C7270" t="s">
        <v>76</v>
      </c>
      <c r="D7270" t="s">
        <v>26</v>
      </c>
      <c r="E7270" s="1">
        <v>46061.021527777775</v>
      </c>
      <c r="F7270" s="1">
        <v>46061.854861111111</v>
      </c>
      <c r="G7270" t="s">
        <v>239</v>
      </c>
      <c r="H7270" t="s">
        <v>15</v>
      </c>
      <c r="I7270" t="s">
        <v>16</v>
      </c>
      <c r="J7270">
        <v>3</v>
      </c>
      <c r="K7270" t="str">
        <f>IF(tickets_dataset[[#This Row],[status]] = "Closed", "Yes","No")</f>
        <v>Yes</v>
      </c>
      <c r="L7270" s="2">
        <f t="shared" si="452"/>
        <v>20.000000000058208</v>
      </c>
      <c r="M7270" t="str">
        <f t="shared" si="453"/>
        <v>No</v>
      </c>
      <c r="N7270" t="str">
        <f t="shared" si="454"/>
        <v>Feb</v>
      </c>
      <c r="O7270" s="2">
        <f t="shared" si="455"/>
        <v>0.83333333333575865</v>
      </c>
      <c r="P7270" t="str">
        <f>VLOOKUP(G7270,Agents!A:E,4,FALSE)</f>
        <v>Team1</v>
      </c>
      <c r="Q7270" t="str">
        <f>VLOOKUP(G7270,Agents!A:E,5,FALSE)</f>
        <v>Senior</v>
      </c>
      <c r="R7270" t="str">
        <f>VLOOKUP(G7270,Agents!A:E,2,FALSE)</f>
        <v>Evening</v>
      </c>
    </row>
    <row r="7271" spans="1:18" x14ac:dyDescent="0.35">
      <c r="A7271" t="s">
        <v>11201</v>
      </c>
      <c r="B7271" t="s">
        <v>5615</v>
      </c>
      <c r="C7271" t="s">
        <v>50</v>
      </c>
      <c r="D7271" t="s">
        <v>13</v>
      </c>
      <c r="E7271" s="1">
        <v>46047.870833333334</v>
      </c>
      <c r="F7271" s="1">
        <v>46048.662499999999</v>
      </c>
      <c r="G7271" t="s">
        <v>164</v>
      </c>
      <c r="H7271" t="s">
        <v>15</v>
      </c>
      <c r="I7271" t="s">
        <v>16</v>
      </c>
      <c r="J7271">
        <v>3</v>
      </c>
      <c r="K7271" t="str">
        <f>IF(tickets_dataset[[#This Row],[status]] = "Closed", "Yes","No")</f>
        <v>Yes</v>
      </c>
      <c r="L7271" s="2">
        <f t="shared" si="452"/>
        <v>18.999999999941792</v>
      </c>
      <c r="M7271" t="str">
        <f t="shared" si="453"/>
        <v>No</v>
      </c>
      <c r="N7271" t="str">
        <f t="shared" si="454"/>
        <v>Jan</v>
      </c>
      <c r="O7271" s="2">
        <f t="shared" si="455"/>
        <v>0.79166666666424135</v>
      </c>
      <c r="P7271" t="str">
        <f>VLOOKUP(G7271,Agents!A:E,4,FALSE)</f>
        <v>Team4</v>
      </c>
      <c r="Q7271" t="str">
        <f>VLOOKUP(G7271,Agents!A:E,5,FALSE)</f>
        <v>Senior</v>
      </c>
      <c r="R7271" t="str">
        <f>VLOOKUP(G7271,Agents!A:E,2,FALSE)</f>
        <v>Evening</v>
      </c>
    </row>
    <row r="7272" spans="1:18" x14ac:dyDescent="0.35">
      <c r="A7272" t="s">
        <v>11202</v>
      </c>
      <c r="B7272" t="s">
        <v>10292</v>
      </c>
      <c r="C7272" t="s">
        <v>76</v>
      </c>
      <c r="D7272" t="s">
        <v>38</v>
      </c>
      <c r="E7272" s="1">
        <v>46060.847916666666</v>
      </c>
      <c r="F7272" s="1">
        <v>46063.597916666666</v>
      </c>
      <c r="G7272" t="s">
        <v>62</v>
      </c>
      <c r="H7272" t="s">
        <v>15</v>
      </c>
      <c r="I7272" t="s">
        <v>16</v>
      </c>
      <c r="J7272">
        <v>3</v>
      </c>
      <c r="K7272" t="str">
        <f>IF(tickets_dataset[[#This Row],[status]] = "Closed", "Yes","No")</f>
        <v>Yes</v>
      </c>
      <c r="L7272" s="2">
        <f t="shared" si="452"/>
        <v>66</v>
      </c>
      <c r="M7272" t="str">
        <f t="shared" si="453"/>
        <v>Yes</v>
      </c>
      <c r="N7272" t="str">
        <f t="shared" si="454"/>
        <v>Feb</v>
      </c>
      <c r="O7272" s="2">
        <f t="shared" si="455"/>
        <v>2.75</v>
      </c>
      <c r="P7272" t="str">
        <f>VLOOKUP(G7272,Agents!A:E,4,FALSE)</f>
        <v>Team1</v>
      </c>
      <c r="Q7272" t="str">
        <f>VLOOKUP(G7272,Agents!A:E,5,FALSE)</f>
        <v>Junior</v>
      </c>
      <c r="R7272" t="str">
        <f>VLOOKUP(G7272,Agents!A:E,2,FALSE)</f>
        <v>Morning</v>
      </c>
    </row>
    <row r="7273" spans="1:18" x14ac:dyDescent="0.35">
      <c r="A7273" t="s">
        <v>11203</v>
      </c>
      <c r="B7273" t="s">
        <v>5407</v>
      </c>
      <c r="C7273" t="s">
        <v>12</v>
      </c>
      <c r="D7273" t="s">
        <v>26</v>
      </c>
      <c r="E7273" s="1">
        <v>46090.510416666664</v>
      </c>
      <c r="F7273" s="1">
        <v>46091.59375</v>
      </c>
      <c r="G7273" t="s">
        <v>167</v>
      </c>
      <c r="H7273" t="s">
        <v>15</v>
      </c>
      <c r="I7273" t="s">
        <v>16</v>
      </c>
      <c r="J7273">
        <v>5</v>
      </c>
      <c r="K7273" t="str">
        <f>IF(tickets_dataset[[#This Row],[status]] = "Closed", "Yes","No")</f>
        <v>Yes</v>
      </c>
      <c r="L7273" s="2">
        <f t="shared" si="452"/>
        <v>26.000000000058208</v>
      </c>
      <c r="M7273" t="str">
        <f t="shared" si="453"/>
        <v>No</v>
      </c>
      <c r="N7273" t="str">
        <f t="shared" si="454"/>
        <v>Mar</v>
      </c>
      <c r="O7273" s="2">
        <f t="shared" si="455"/>
        <v>1.0833333333357587</v>
      </c>
      <c r="P7273" t="str">
        <f>VLOOKUP(G7273,Agents!A:E,4,FALSE)</f>
        <v>Team3</v>
      </c>
      <c r="Q7273" t="str">
        <f>VLOOKUP(G7273,Agents!A:E,5,FALSE)</f>
        <v>Mid</v>
      </c>
      <c r="R7273" t="str">
        <f>VLOOKUP(G7273,Agents!A:E,2,FALSE)</f>
        <v>Evening</v>
      </c>
    </row>
    <row r="7274" spans="1:18" x14ac:dyDescent="0.35">
      <c r="A7274" t="s">
        <v>11204</v>
      </c>
      <c r="B7274" t="s">
        <v>1823</v>
      </c>
      <c r="C7274" t="s">
        <v>12</v>
      </c>
      <c r="D7274" t="s">
        <v>13</v>
      </c>
      <c r="E7274" s="1">
        <v>46088.292361111111</v>
      </c>
      <c r="F7274" s="1">
        <v>46089.625694444447</v>
      </c>
      <c r="G7274" t="s">
        <v>206</v>
      </c>
      <c r="H7274" t="s">
        <v>15</v>
      </c>
      <c r="I7274" t="s">
        <v>16</v>
      </c>
      <c r="J7274">
        <v>5</v>
      </c>
      <c r="K7274" t="str">
        <f>IF(tickets_dataset[[#This Row],[status]] = "Closed", "Yes","No")</f>
        <v>Yes</v>
      </c>
      <c r="L7274" s="2">
        <f t="shared" si="452"/>
        <v>32.000000000058208</v>
      </c>
      <c r="M7274" t="str">
        <f t="shared" si="453"/>
        <v>No</v>
      </c>
      <c r="N7274" t="str">
        <f t="shared" si="454"/>
        <v>Mar</v>
      </c>
      <c r="O7274" s="2">
        <f t="shared" si="455"/>
        <v>1.3333333333357587</v>
      </c>
      <c r="P7274" t="str">
        <f>VLOOKUP(G7274,Agents!A:E,4,FALSE)</f>
        <v>Team5</v>
      </c>
      <c r="Q7274" t="str">
        <f>VLOOKUP(G7274,Agents!A:E,5,FALSE)</f>
        <v>Junior</v>
      </c>
      <c r="R7274" t="str">
        <f>VLOOKUP(G7274,Agents!A:E,2,FALSE)</f>
        <v>Evening</v>
      </c>
    </row>
    <row r="7275" spans="1:18" x14ac:dyDescent="0.35">
      <c r="A7275" t="s">
        <v>11205</v>
      </c>
      <c r="B7275" t="s">
        <v>11206</v>
      </c>
      <c r="C7275" t="s">
        <v>12</v>
      </c>
      <c r="D7275" t="s">
        <v>26</v>
      </c>
      <c r="E7275" s="1">
        <v>46061.115277777775</v>
      </c>
      <c r="F7275" s="1">
        <v>46062.656944444447</v>
      </c>
      <c r="G7275" t="s">
        <v>35</v>
      </c>
      <c r="H7275" t="s">
        <v>15</v>
      </c>
      <c r="I7275" t="s">
        <v>16</v>
      </c>
      <c r="J7275">
        <v>5</v>
      </c>
      <c r="K7275" t="str">
        <f>IF(tickets_dataset[[#This Row],[status]] = "Closed", "Yes","No")</f>
        <v>Yes</v>
      </c>
      <c r="L7275" s="2">
        <f t="shared" si="452"/>
        <v>37.000000000116415</v>
      </c>
      <c r="M7275" t="str">
        <f t="shared" si="453"/>
        <v>No</v>
      </c>
      <c r="N7275" t="str">
        <f t="shared" si="454"/>
        <v>Feb</v>
      </c>
      <c r="O7275" s="2">
        <f t="shared" si="455"/>
        <v>1.5416666666715173</v>
      </c>
      <c r="P7275" t="str">
        <f>VLOOKUP(G7275,Agents!A:E,4,FALSE)</f>
        <v>Team1</v>
      </c>
      <c r="Q7275" t="str">
        <f>VLOOKUP(G7275,Agents!A:E,5,FALSE)</f>
        <v>Senior</v>
      </c>
      <c r="R7275" t="str">
        <f>VLOOKUP(G7275,Agents!A:E,2,FALSE)</f>
        <v>Evening</v>
      </c>
    </row>
    <row r="7276" spans="1:18" x14ac:dyDescent="0.35">
      <c r="A7276" t="s">
        <v>11207</v>
      </c>
      <c r="B7276" t="s">
        <v>8743</v>
      </c>
      <c r="C7276" t="s">
        <v>12</v>
      </c>
      <c r="D7276" t="s">
        <v>13</v>
      </c>
      <c r="E7276" s="1">
        <v>46080.061111111114</v>
      </c>
      <c r="F7276" s="1">
        <v>46081.311111111114</v>
      </c>
      <c r="G7276" t="s">
        <v>53</v>
      </c>
      <c r="H7276" t="s">
        <v>15</v>
      </c>
      <c r="I7276" t="s">
        <v>16</v>
      </c>
      <c r="J7276">
        <v>4</v>
      </c>
      <c r="K7276" t="str">
        <f>IF(tickets_dataset[[#This Row],[status]] = "Closed", "Yes","No")</f>
        <v>Yes</v>
      </c>
      <c r="L7276" s="2">
        <f t="shared" si="452"/>
        <v>30</v>
      </c>
      <c r="M7276" t="str">
        <f t="shared" si="453"/>
        <v>No</v>
      </c>
      <c r="N7276" t="str">
        <f t="shared" si="454"/>
        <v>Feb</v>
      </c>
      <c r="O7276" s="2">
        <f t="shared" si="455"/>
        <v>1.25</v>
      </c>
      <c r="P7276" t="str">
        <f>VLOOKUP(G7276,Agents!A:E,4,FALSE)</f>
        <v>Team1</v>
      </c>
      <c r="Q7276" t="str">
        <f>VLOOKUP(G7276,Agents!A:E,5,FALSE)</f>
        <v>Junior</v>
      </c>
      <c r="R7276" t="str">
        <f>VLOOKUP(G7276,Agents!A:E,2,FALSE)</f>
        <v>Night</v>
      </c>
    </row>
    <row r="7277" spans="1:18" x14ac:dyDescent="0.35">
      <c r="A7277" t="s">
        <v>11208</v>
      </c>
      <c r="B7277" t="s">
        <v>5112</v>
      </c>
      <c r="C7277" t="s">
        <v>76</v>
      </c>
      <c r="D7277" t="s">
        <v>26</v>
      </c>
      <c r="E7277" s="1">
        <v>46047.932638888888</v>
      </c>
      <c r="F7277" s="1">
        <v>46050.474305555559</v>
      </c>
      <c r="G7277" t="s">
        <v>234</v>
      </c>
      <c r="H7277" t="s">
        <v>15</v>
      </c>
      <c r="I7277" t="s">
        <v>16</v>
      </c>
      <c r="J7277">
        <v>3</v>
      </c>
      <c r="K7277" t="str">
        <f>IF(tickets_dataset[[#This Row],[status]] = "Closed", "Yes","No")</f>
        <v>Yes</v>
      </c>
      <c r="L7277" s="2">
        <f t="shared" si="452"/>
        <v>61.000000000116415</v>
      </c>
      <c r="M7277" t="str">
        <f t="shared" si="453"/>
        <v>Yes</v>
      </c>
      <c r="N7277" t="str">
        <f t="shared" si="454"/>
        <v>Jan</v>
      </c>
      <c r="O7277" s="2">
        <f t="shared" si="455"/>
        <v>2.5416666666715173</v>
      </c>
      <c r="P7277" t="str">
        <f>VLOOKUP(G7277,Agents!A:E,4,FALSE)</f>
        <v>Team5</v>
      </c>
      <c r="Q7277" t="str">
        <f>VLOOKUP(G7277,Agents!A:E,5,FALSE)</f>
        <v>Senior</v>
      </c>
      <c r="R7277" t="str">
        <f>VLOOKUP(G7277,Agents!A:E,2,FALSE)</f>
        <v>Night</v>
      </c>
    </row>
    <row r="7278" spans="1:18" x14ac:dyDescent="0.35">
      <c r="A7278" t="s">
        <v>11209</v>
      </c>
      <c r="B7278" t="s">
        <v>11210</v>
      </c>
      <c r="C7278" t="s">
        <v>50</v>
      </c>
      <c r="D7278" t="s">
        <v>26</v>
      </c>
      <c r="E7278" s="1">
        <v>46110.53402777778</v>
      </c>
      <c r="F7278" s="1">
        <v>46113.03402777778</v>
      </c>
      <c r="G7278" t="s">
        <v>27</v>
      </c>
      <c r="H7278" t="s">
        <v>15</v>
      </c>
      <c r="I7278" t="s">
        <v>16</v>
      </c>
      <c r="J7278">
        <v>5</v>
      </c>
      <c r="K7278" t="str">
        <f>IF(tickets_dataset[[#This Row],[status]] = "Closed", "Yes","No")</f>
        <v>Yes</v>
      </c>
      <c r="L7278" s="2">
        <f t="shared" si="452"/>
        <v>60</v>
      </c>
      <c r="M7278" t="str">
        <f t="shared" si="453"/>
        <v>Yes</v>
      </c>
      <c r="N7278" t="str">
        <f t="shared" si="454"/>
        <v>Mar</v>
      </c>
      <c r="O7278" s="2">
        <f t="shared" si="455"/>
        <v>2.5</v>
      </c>
      <c r="P7278" t="str">
        <f>VLOOKUP(G7278,Agents!A:E,4,FALSE)</f>
        <v>Team5</v>
      </c>
      <c r="Q7278" t="str">
        <f>VLOOKUP(G7278,Agents!A:E,5,FALSE)</f>
        <v>Senior</v>
      </c>
      <c r="R7278" t="str">
        <f>VLOOKUP(G7278,Agents!A:E,2,FALSE)</f>
        <v>Morning</v>
      </c>
    </row>
    <row r="7279" spans="1:18" x14ac:dyDescent="0.35">
      <c r="A7279" t="s">
        <v>11211</v>
      </c>
      <c r="B7279" t="s">
        <v>5514</v>
      </c>
      <c r="C7279" t="s">
        <v>22</v>
      </c>
      <c r="D7279" t="s">
        <v>26</v>
      </c>
      <c r="E7279" s="1">
        <v>46096.167361111111</v>
      </c>
      <c r="F7279" s="1">
        <v>46098.500694444447</v>
      </c>
      <c r="G7279" t="s">
        <v>119</v>
      </c>
      <c r="H7279" t="s">
        <v>15</v>
      </c>
      <c r="I7279" t="s">
        <v>16</v>
      </c>
      <c r="J7279">
        <v>5</v>
      </c>
      <c r="K7279" t="str">
        <f>IF(tickets_dataset[[#This Row],[status]] = "Closed", "Yes","No")</f>
        <v>Yes</v>
      </c>
      <c r="L7279" s="2">
        <f t="shared" si="452"/>
        <v>56.000000000058208</v>
      </c>
      <c r="M7279" t="str">
        <f t="shared" si="453"/>
        <v>Yes</v>
      </c>
      <c r="N7279" t="str">
        <f t="shared" si="454"/>
        <v>Mar</v>
      </c>
      <c r="O7279" s="2">
        <f t="shared" si="455"/>
        <v>2.3333333333357587</v>
      </c>
      <c r="P7279" t="str">
        <f>VLOOKUP(G7279,Agents!A:E,4,FALSE)</f>
        <v>Team1</v>
      </c>
      <c r="Q7279" t="str">
        <f>VLOOKUP(G7279,Agents!A:E,5,FALSE)</f>
        <v>Junior</v>
      </c>
      <c r="R7279" t="str">
        <f>VLOOKUP(G7279,Agents!A:E,2,FALSE)</f>
        <v>Morning</v>
      </c>
    </row>
    <row r="7280" spans="1:18" x14ac:dyDescent="0.35">
      <c r="A7280" t="s">
        <v>11212</v>
      </c>
      <c r="B7280" t="s">
        <v>11213</v>
      </c>
      <c r="C7280" t="s">
        <v>50</v>
      </c>
      <c r="D7280" t="s">
        <v>38</v>
      </c>
      <c r="E7280" s="1">
        <v>46066.902083333334</v>
      </c>
      <c r="F7280" s="1">
        <v>46069.443749999999</v>
      </c>
      <c r="G7280" t="s">
        <v>53</v>
      </c>
      <c r="H7280" t="s">
        <v>28</v>
      </c>
      <c r="I7280" t="s">
        <v>16</v>
      </c>
      <c r="J7280">
        <v>4</v>
      </c>
      <c r="K7280" t="str">
        <f>IF(tickets_dataset[[#This Row],[status]] = "Closed", "Yes","No")</f>
        <v>No</v>
      </c>
      <c r="L7280" s="2">
        <f t="shared" si="452"/>
        <v>60.999999999941792</v>
      </c>
      <c r="M7280" t="str">
        <f t="shared" si="453"/>
        <v>Yes</v>
      </c>
      <c r="N7280" t="str">
        <f t="shared" si="454"/>
        <v>Feb</v>
      </c>
      <c r="O7280" s="2">
        <f t="shared" si="455"/>
        <v>2.5416666666642413</v>
      </c>
      <c r="P7280" t="str">
        <f>VLOOKUP(G7280,Agents!A:E,4,FALSE)</f>
        <v>Team1</v>
      </c>
      <c r="Q7280" t="str">
        <f>VLOOKUP(G7280,Agents!A:E,5,FALSE)</f>
        <v>Junior</v>
      </c>
      <c r="R7280" t="str">
        <f>VLOOKUP(G7280,Agents!A:E,2,FALSE)</f>
        <v>Night</v>
      </c>
    </row>
    <row r="7281" spans="1:18" x14ac:dyDescent="0.35">
      <c r="A7281" t="s">
        <v>11214</v>
      </c>
      <c r="B7281" t="s">
        <v>2768</v>
      </c>
      <c r="C7281" t="s">
        <v>22</v>
      </c>
      <c r="D7281" t="s">
        <v>38</v>
      </c>
      <c r="E7281" s="1">
        <v>46059.740277777775</v>
      </c>
      <c r="F7281" s="1">
        <v>46063.615277777775</v>
      </c>
      <c r="G7281" t="s">
        <v>216</v>
      </c>
      <c r="H7281" t="s">
        <v>15</v>
      </c>
      <c r="I7281" t="s">
        <v>16</v>
      </c>
      <c r="J7281">
        <v>3</v>
      </c>
      <c r="K7281" t="str">
        <f>IF(tickets_dataset[[#This Row],[status]] = "Closed", "Yes","No")</f>
        <v>Yes</v>
      </c>
      <c r="L7281" s="2">
        <f t="shared" si="452"/>
        <v>93</v>
      </c>
      <c r="M7281" t="str">
        <f t="shared" si="453"/>
        <v>Yes</v>
      </c>
      <c r="N7281" t="str">
        <f t="shared" si="454"/>
        <v>Feb</v>
      </c>
      <c r="O7281" s="2">
        <f t="shared" si="455"/>
        <v>3.875</v>
      </c>
      <c r="P7281" t="str">
        <f>VLOOKUP(G7281,Agents!A:E,4,FALSE)</f>
        <v>Team5</v>
      </c>
      <c r="Q7281" t="str">
        <f>VLOOKUP(G7281,Agents!A:E,5,FALSE)</f>
        <v>Junior</v>
      </c>
      <c r="R7281" t="str">
        <f>VLOOKUP(G7281,Agents!A:E,2,FALSE)</f>
        <v>Evening</v>
      </c>
    </row>
    <row r="7282" spans="1:18" x14ac:dyDescent="0.35">
      <c r="A7282" t="s">
        <v>11215</v>
      </c>
      <c r="B7282" t="s">
        <v>3908</v>
      </c>
      <c r="C7282" t="s">
        <v>12</v>
      </c>
      <c r="D7282" t="s">
        <v>26</v>
      </c>
      <c r="E7282" s="1">
        <v>46045.098611111112</v>
      </c>
      <c r="F7282" s="1">
        <v>46047.515277777777</v>
      </c>
      <c r="G7282" t="s">
        <v>273</v>
      </c>
      <c r="H7282" t="s">
        <v>15</v>
      </c>
      <c r="I7282" t="s">
        <v>16</v>
      </c>
      <c r="J7282">
        <v>5</v>
      </c>
      <c r="K7282" t="str">
        <f>IF(tickets_dataset[[#This Row],[status]] = "Closed", "Yes","No")</f>
        <v>Yes</v>
      </c>
      <c r="L7282" s="2">
        <f t="shared" si="452"/>
        <v>57.999999999941792</v>
      </c>
      <c r="M7282" t="str">
        <f t="shared" si="453"/>
        <v>Yes</v>
      </c>
      <c r="N7282" t="str">
        <f t="shared" si="454"/>
        <v>Jan</v>
      </c>
      <c r="O7282" s="2">
        <f t="shared" si="455"/>
        <v>2.4166666666642413</v>
      </c>
      <c r="P7282" t="str">
        <f>VLOOKUP(G7282,Agents!A:E,4,FALSE)</f>
        <v>Team3</v>
      </c>
      <c r="Q7282" t="str">
        <f>VLOOKUP(G7282,Agents!A:E,5,FALSE)</f>
        <v>Senior</v>
      </c>
      <c r="R7282" t="str">
        <f>VLOOKUP(G7282,Agents!A:E,2,FALSE)</f>
        <v>Evening</v>
      </c>
    </row>
    <row r="7283" spans="1:18" x14ac:dyDescent="0.35">
      <c r="A7283" t="s">
        <v>11216</v>
      </c>
      <c r="B7283" t="s">
        <v>5466</v>
      </c>
      <c r="C7283" t="s">
        <v>12</v>
      </c>
      <c r="D7283" t="s">
        <v>13</v>
      </c>
      <c r="E7283" s="1">
        <v>46094.132638888892</v>
      </c>
      <c r="F7283" s="1">
        <v>46095.007638888892</v>
      </c>
      <c r="G7283" t="s">
        <v>119</v>
      </c>
      <c r="H7283" t="s">
        <v>28</v>
      </c>
      <c r="I7283" t="s">
        <v>16</v>
      </c>
      <c r="J7283">
        <v>3</v>
      </c>
      <c r="K7283" t="str">
        <f>IF(tickets_dataset[[#This Row],[status]] = "Closed", "Yes","No")</f>
        <v>No</v>
      </c>
      <c r="L7283" s="2">
        <f t="shared" si="452"/>
        <v>21</v>
      </c>
      <c r="M7283" t="str">
        <f t="shared" si="453"/>
        <v>No</v>
      </c>
      <c r="N7283" t="str">
        <f t="shared" si="454"/>
        <v>Mar</v>
      </c>
      <c r="O7283" s="2">
        <f t="shared" si="455"/>
        <v>0.875</v>
      </c>
      <c r="P7283" t="str">
        <f>VLOOKUP(G7283,Agents!A:E,4,FALSE)</f>
        <v>Team1</v>
      </c>
      <c r="Q7283" t="str">
        <f>VLOOKUP(G7283,Agents!A:E,5,FALSE)</f>
        <v>Junior</v>
      </c>
      <c r="R7283" t="str">
        <f>VLOOKUP(G7283,Agents!A:E,2,FALSE)</f>
        <v>Morning</v>
      </c>
    </row>
    <row r="7284" spans="1:18" x14ac:dyDescent="0.35">
      <c r="A7284" t="s">
        <v>11217</v>
      </c>
      <c r="B7284" t="s">
        <v>4175</v>
      </c>
      <c r="C7284" t="s">
        <v>50</v>
      </c>
      <c r="D7284" t="s">
        <v>38</v>
      </c>
      <c r="E7284" s="1">
        <v>46053.662499999999</v>
      </c>
      <c r="F7284" s="1">
        <v>46054.70416666667</v>
      </c>
      <c r="G7284" t="s">
        <v>149</v>
      </c>
      <c r="H7284" t="s">
        <v>28</v>
      </c>
      <c r="I7284" t="s">
        <v>16</v>
      </c>
      <c r="J7284">
        <v>5</v>
      </c>
      <c r="K7284" t="str">
        <f>IF(tickets_dataset[[#This Row],[status]] = "Closed", "Yes","No")</f>
        <v>No</v>
      </c>
      <c r="L7284" s="2">
        <f t="shared" si="452"/>
        <v>25.000000000116415</v>
      </c>
      <c r="M7284" t="str">
        <f t="shared" si="453"/>
        <v>No</v>
      </c>
      <c r="N7284" t="str">
        <f t="shared" si="454"/>
        <v>Jan</v>
      </c>
      <c r="O7284" s="2">
        <f t="shared" si="455"/>
        <v>1.0416666666715173</v>
      </c>
      <c r="P7284" t="str">
        <f>VLOOKUP(G7284,Agents!A:E,4,FALSE)</f>
        <v>Team3</v>
      </c>
      <c r="Q7284" t="str">
        <f>VLOOKUP(G7284,Agents!A:E,5,FALSE)</f>
        <v>Mid</v>
      </c>
      <c r="R7284" t="str">
        <f>VLOOKUP(G7284,Agents!A:E,2,FALSE)</f>
        <v>Night</v>
      </c>
    </row>
    <row r="7285" spans="1:18" x14ac:dyDescent="0.35">
      <c r="A7285" t="s">
        <v>11218</v>
      </c>
      <c r="B7285" t="s">
        <v>9813</v>
      </c>
      <c r="C7285" t="s">
        <v>22</v>
      </c>
      <c r="D7285" t="s">
        <v>38</v>
      </c>
      <c r="E7285" s="1">
        <v>46083.781944444447</v>
      </c>
      <c r="F7285" s="1">
        <v>46085.073611111111</v>
      </c>
      <c r="G7285" t="s">
        <v>31</v>
      </c>
      <c r="H7285" t="s">
        <v>28</v>
      </c>
      <c r="I7285" t="s">
        <v>16</v>
      </c>
      <c r="J7285">
        <v>4</v>
      </c>
      <c r="K7285" t="str">
        <f>IF(tickets_dataset[[#This Row],[status]] = "Closed", "Yes","No")</f>
        <v>No</v>
      </c>
      <c r="L7285" s="2">
        <f t="shared" si="452"/>
        <v>30.999999999941792</v>
      </c>
      <c r="M7285" t="str">
        <f t="shared" si="453"/>
        <v>No</v>
      </c>
      <c r="N7285" t="str">
        <f t="shared" si="454"/>
        <v>Mar</v>
      </c>
      <c r="O7285" s="2">
        <f t="shared" si="455"/>
        <v>1.2916666666642413</v>
      </c>
      <c r="P7285" t="str">
        <f>VLOOKUP(G7285,Agents!A:E,4,FALSE)</f>
        <v>Team5</v>
      </c>
      <c r="Q7285" t="str">
        <f>VLOOKUP(G7285,Agents!A:E,5,FALSE)</f>
        <v>Senior</v>
      </c>
      <c r="R7285" t="str">
        <f>VLOOKUP(G7285,Agents!A:E,2,FALSE)</f>
        <v>Evening</v>
      </c>
    </row>
    <row r="7286" spans="1:18" x14ac:dyDescent="0.35">
      <c r="A7286" t="s">
        <v>11219</v>
      </c>
      <c r="B7286" t="s">
        <v>10957</v>
      </c>
      <c r="C7286" t="s">
        <v>50</v>
      </c>
      <c r="D7286" t="s">
        <v>38</v>
      </c>
      <c r="E7286" s="1">
        <v>46082.491666666669</v>
      </c>
      <c r="F7286" s="1">
        <v>46086.283333333333</v>
      </c>
      <c r="G7286" t="s">
        <v>199</v>
      </c>
      <c r="H7286" t="s">
        <v>15</v>
      </c>
      <c r="I7286" t="s">
        <v>16</v>
      </c>
      <c r="J7286">
        <v>2</v>
      </c>
      <c r="K7286" t="str">
        <f>IF(tickets_dataset[[#This Row],[status]] = "Closed", "Yes","No")</f>
        <v>Yes</v>
      </c>
      <c r="L7286" s="2">
        <f t="shared" si="452"/>
        <v>90.999999999941792</v>
      </c>
      <c r="M7286" t="str">
        <f t="shared" si="453"/>
        <v>Yes</v>
      </c>
      <c r="N7286" t="str">
        <f t="shared" si="454"/>
        <v>Mar</v>
      </c>
      <c r="O7286" s="2">
        <f t="shared" si="455"/>
        <v>3.7916666666642413</v>
      </c>
      <c r="P7286" t="str">
        <f>VLOOKUP(G7286,Agents!A:E,4,FALSE)</f>
        <v>Team1</v>
      </c>
      <c r="Q7286" t="str">
        <f>VLOOKUP(G7286,Agents!A:E,5,FALSE)</f>
        <v>Junior</v>
      </c>
      <c r="R7286" t="str">
        <f>VLOOKUP(G7286,Agents!A:E,2,FALSE)</f>
        <v>Morning</v>
      </c>
    </row>
    <row r="7287" spans="1:18" x14ac:dyDescent="0.35">
      <c r="A7287" t="s">
        <v>11220</v>
      </c>
      <c r="B7287" t="s">
        <v>238</v>
      </c>
      <c r="C7287" t="s">
        <v>76</v>
      </c>
      <c r="D7287" t="s">
        <v>26</v>
      </c>
      <c r="E7287" s="1">
        <v>46090.088888888888</v>
      </c>
      <c r="F7287" s="1">
        <v>46091.547222222223</v>
      </c>
      <c r="G7287" t="s">
        <v>110</v>
      </c>
      <c r="H7287" t="s">
        <v>15</v>
      </c>
      <c r="I7287" t="s">
        <v>16</v>
      </c>
      <c r="J7287">
        <v>5</v>
      </c>
      <c r="K7287" t="str">
        <f>IF(tickets_dataset[[#This Row],[status]] = "Closed", "Yes","No")</f>
        <v>Yes</v>
      </c>
      <c r="L7287" s="2">
        <f t="shared" si="452"/>
        <v>35.000000000058208</v>
      </c>
      <c r="M7287" t="str">
        <f t="shared" si="453"/>
        <v>No</v>
      </c>
      <c r="N7287" t="str">
        <f t="shared" si="454"/>
        <v>Mar</v>
      </c>
      <c r="O7287" s="2">
        <f t="shared" si="455"/>
        <v>1.4583333333357587</v>
      </c>
      <c r="P7287" t="str">
        <f>VLOOKUP(G7287,Agents!A:E,4,FALSE)</f>
        <v>Team4</v>
      </c>
      <c r="Q7287" t="str">
        <f>VLOOKUP(G7287,Agents!A:E,5,FALSE)</f>
        <v>Junior</v>
      </c>
      <c r="R7287" t="str">
        <f>VLOOKUP(G7287,Agents!A:E,2,FALSE)</f>
        <v>Morning</v>
      </c>
    </row>
    <row r="7288" spans="1:18" x14ac:dyDescent="0.35">
      <c r="A7288" t="s">
        <v>11221</v>
      </c>
      <c r="B7288" t="s">
        <v>7342</v>
      </c>
      <c r="C7288" t="s">
        <v>22</v>
      </c>
      <c r="D7288" t="s">
        <v>38</v>
      </c>
      <c r="E7288" s="1">
        <v>46029.130555555559</v>
      </c>
      <c r="F7288" s="1">
        <v>46030.422222222223</v>
      </c>
      <c r="G7288" t="s">
        <v>211</v>
      </c>
      <c r="H7288" t="s">
        <v>132</v>
      </c>
      <c r="I7288" t="s">
        <v>16</v>
      </c>
      <c r="J7288">
        <v>4</v>
      </c>
      <c r="K7288" t="str">
        <f>IF(tickets_dataset[[#This Row],[status]] = "Closed", "Yes","No")</f>
        <v>No</v>
      </c>
      <c r="L7288" s="2">
        <f t="shared" si="452"/>
        <v>30.999999999941792</v>
      </c>
      <c r="M7288" t="str">
        <f t="shared" si="453"/>
        <v>No</v>
      </c>
      <c r="N7288" t="str">
        <f t="shared" si="454"/>
        <v>Jan</v>
      </c>
      <c r="O7288" s="2">
        <f t="shared" si="455"/>
        <v>1.2916666666642413</v>
      </c>
      <c r="P7288" t="str">
        <f>VLOOKUP(G7288,Agents!A:E,4,FALSE)</f>
        <v>Team5</v>
      </c>
      <c r="Q7288" t="str">
        <f>VLOOKUP(G7288,Agents!A:E,5,FALSE)</f>
        <v>Senior</v>
      </c>
      <c r="R7288" t="str">
        <f>VLOOKUP(G7288,Agents!A:E,2,FALSE)</f>
        <v>Evening</v>
      </c>
    </row>
    <row r="7289" spans="1:18" x14ac:dyDescent="0.35">
      <c r="A7289" t="s">
        <v>11222</v>
      </c>
      <c r="B7289" t="s">
        <v>10186</v>
      </c>
      <c r="C7289" t="s">
        <v>34</v>
      </c>
      <c r="D7289" t="s">
        <v>38</v>
      </c>
      <c r="E7289" s="1">
        <v>46054.770138888889</v>
      </c>
      <c r="F7289" s="1">
        <v>46056.353472222225</v>
      </c>
      <c r="G7289" t="s">
        <v>53</v>
      </c>
      <c r="H7289" t="s">
        <v>15</v>
      </c>
      <c r="I7289" t="s">
        <v>16</v>
      </c>
      <c r="J7289">
        <v>5</v>
      </c>
      <c r="K7289" t="str">
        <f>IF(tickets_dataset[[#This Row],[status]] = "Closed", "Yes","No")</f>
        <v>Yes</v>
      </c>
      <c r="L7289" s="2">
        <f t="shared" si="452"/>
        <v>38.000000000058208</v>
      </c>
      <c r="M7289" t="str">
        <f t="shared" si="453"/>
        <v>No</v>
      </c>
      <c r="N7289" t="str">
        <f t="shared" si="454"/>
        <v>Feb</v>
      </c>
      <c r="O7289" s="2">
        <f t="shared" si="455"/>
        <v>1.5833333333357587</v>
      </c>
      <c r="P7289" t="str">
        <f>VLOOKUP(G7289,Agents!A:E,4,FALSE)</f>
        <v>Team1</v>
      </c>
      <c r="Q7289" t="str">
        <f>VLOOKUP(G7289,Agents!A:E,5,FALSE)</f>
        <v>Junior</v>
      </c>
      <c r="R7289" t="str">
        <f>VLOOKUP(G7289,Agents!A:E,2,FALSE)</f>
        <v>Night</v>
      </c>
    </row>
    <row r="7290" spans="1:18" x14ac:dyDescent="0.35">
      <c r="A7290" t="s">
        <v>11223</v>
      </c>
      <c r="B7290" t="s">
        <v>10117</v>
      </c>
      <c r="C7290" t="s">
        <v>22</v>
      </c>
      <c r="D7290" t="s">
        <v>38</v>
      </c>
      <c r="E7290" s="1">
        <v>46100.815972222219</v>
      </c>
      <c r="F7290" s="1">
        <v>46104.274305555555</v>
      </c>
      <c r="G7290" t="s">
        <v>159</v>
      </c>
      <c r="H7290" t="s">
        <v>15</v>
      </c>
      <c r="I7290" t="s">
        <v>16</v>
      </c>
      <c r="J7290">
        <v>3</v>
      </c>
      <c r="K7290" t="str">
        <f>IF(tickets_dataset[[#This Row],[status]] = "Closed", "Yes","No")</f>
        <v>Yes</v>
      </c>
      <c r="L7290" s="2">
        <f t="shared" si="452"/>
        <v>83.000000000058208</v>
      </c>
      <c r="M7290" t="str">
        <f t="shared" si="453"/>
        <v>Yes</v>
      </c>
      <c r="N7290" t="str">
        <f t="shared" si="454"/>
        <v>Mar</v>
      </c>
      <c r="O7290" s="2">
        <f t="shared" si="455"/>
        <v>3.4583333333357587</v>
      </c>
      <c r="P7290" t="str">
        <f>VLOOKUP(G7290,Agents!A:E,4,FALSE)</f>
        <v>Team4</v>
      </c>
      <c r="Q7290" t="str">
        <f>VLOOKUP(G7290,Agents!A:E,5,FALSE)</f>
        <v>Mid</v>
      </c>
      <c r="R7290" t="str">
        <f>VLOOKUP(G7290,Agents!A:E,2,FALSE)</f>
        <v>Night</v>
      </c>
    </row>
    <row r="7291" spans="1:18" x14ac:dyDescent="0.35">
      <c r="A7291" t="s">
        <v>11224</v>
      </c>
      <c r="B7291" t="s">
        <v>1689</v>
      </c>
      <c r="C7291" t="s">
        <v>76</v>
      </c>
      <c r="D7291" t="s">
        <v>13</v>
      </c>
      <c r="E7291" s="1">
        <v>46089.686805555553</v>
      </c>
      <c r="F7291" s="1">
        <v>46091.061805555553</v>
      </c>
      <c r="G7291" t="s">
        <v>103</v>
      </c>
      <c r="H7291" t="s">
        <v>15</v>
      </c>
      <c r="I7291" t="s">
        <v>68</v>
      </c>
      <c r="J7291">
        <v>4</v>
      </c>
      <c r="K7291" t="str">
        <f>IF(tickets_dataset[[#This Row],[status]] = "Closed", "Yes","No")</f>
        <v>Yes</v>
      </c>
      <c r="L7291" s="2">
        <f t="shared" si="452"/>
        <v>33</v>
      </c>
      <c r="M7291" t="str">
        <f t="shared" si="453"/>
        <v>No</v>
      </c>
      <c r="N7291" t="str">
        <f t="shared" si="454"/>
        <v>Mar</v>
      </c>
      <c r="O7291" s="2">
        <f t="shared" si="455"/>
        <v>1.375</v>
      </c>
      <c r="P7291" t="str">
        <f>VLOOKUP(G7291,Agents!A:E,4,FALSE)</f>
        <v>Team4</v>
      </c>
      <c r="Q7291" t="str">
        <f>VLOOKUP(G7291,Agents!A:E,5,FALSE)</f>
        <v>Senior</v>
      </c>
      <c r="R7291" t="str">
        <f>VLOOKUP(G7291,Agents!A:E,2,FALSE)</f>
        <v>Night</v>
      </c>
    </row>
    <row r="7292" spans="1:18" x14ac:dyDescent="0.35">
      <c r="A7292" t="s">
        <v>11225</v>
      </c>
      <c r="B7292" t="s">
        <v>11226</v>
      </c>
      <c r="C7292" t="s">
        <v>22</v>
      </c>
      <c r="D7292" t="s">
        <v>26</v>
      </c>
      <c r="E7292" s="1">
        <v>46079.851388888892</v>
      </c>
      <c r="F7292" s="1">
        <v>46080.601388888892</v>
      </c>
      <c r="G7292" t="s">
        <v>140</v>
      </c>
      <c r="H7292" t="s">
        <v>15</v>
      </c>
      <c r="I7292" t="s">
        <v>16</v>
      </c>
      <c r="J7292">
        <v>3</v>
      </c>
      <c r="K7292" t="str">
        <f>IF(tickets_dataset[[#This Row],[status]] = "Closed", "Yes","No")</f>
        <v>Yes</v>
      </c>
      <c r="L7292" s="2">
        <f t="shared" si="452"/>
        <v>18</v>
      </c>
      <c r="M7292" t="str">
        <f t="shared" si="453"/>
        <v>No</v>
      </c>
      <c r="N7292" t="str">
        <f t="shared" si="454"/>
        <v>Feb</v>
      </c>
      <c r="O7292" s="2">
        <f t="shared" si="455"/>
        <v>0.75</v>
      </c>
      <c r="P7292" t="str">
        <f>VLOOKUP(G7292,Agents!A:E,4,FALSE)</f>
        <v>Team1</v>
      </c>
      <c r="Q7292" t="str">
        <f>VLOOKUP(G7292,Agents!A:E,5,FALSE)</f>
        <v>Junior</v>
      </c>
      <c r="R7292" t="str">
        <f>VLOOKUP(G7292,Agents!A:E,2,FALSE)</f>
        <v>Morning</v>
      </c>
    </row>
    <row r="7293" spans="1:18" x14ac:dyDescent="0.35">
      <c r="A7293" t="s">
        <v>11227</v>
      </c>
      <c r="B7293" t="s">
        <v>8082</v>
      </c>
      <c r="C7293" t="s">
        <v>22</v>
      </c>
      <c r="D7293" t="s">
        <v>38</v>
      </c>
      <c r="E7293" s="1">
        <v>46034.925000000003</v>
      </c>
      <c r="F7293" s="1">
        <v>46038.05</v>
      </c>
      <c r="G7293" t="s">
        <v>234</v>
      </c>
      <c r="H7293" t="s">
        <v>15</v>
      </c>
      <c r="I7293" t="s">
        <v>16</v>
      </c>
      <c r="J7293">
        <v>4</v>
      </c>
      <c r="K7293" t="str">
        <f>IF(tickets_dataset[[#This Row],[status]] = "Closed", "Yes","No")</f>
        <v>Yes</v>
      </c>
      <c r="L7293" s="2">
        <f t="shared" si="452"/>
        <v>75</v>
      </c>
      <c r="M7293" t="str">
        <f t="shared" si="453"/>
        <v>Yes</v>
      </c>
      <c r="N7293" t="str">
        <f t="shared" si="454"/>
        <v>Jan</v>
      </c>
      <c r="O7293" s="2">
        <f t="shared" si="455"/>
        <v>3.125</v>
      </c>
      <c r="P7293" t="str">
        <f>VLOOKUP(G7293,Agents!A:E,4,FALSE)</f>
        <v>Team5</v>
      </c>
      <c r="Q7293" t="str">
        <f>VLOOKUP(G7293,Agents!A:E,5,FALSE)</f>
        <v>Senior</v>
      </c>
      <c r="R7293" t="str">
        <f>VLOOKUP(G7293,Agents!A:E,2,FALSE)</f>
        <v>Night</v>
      </c>
    </row>
    <row r="7294" spans="1:18" x14ac:dyDescent="0.35">
      <c r="A7294" t="s">
        <v>11228</v>
      </c>
      <c r="B7294" t="s">
        <v>11229</v>
      </c>
      <c r="C7294" t="s">
        <v>50</v>
      </c>
      <c r="D7294" t="s">
        <v>38</v>
      </c>
      <c r="E7294" s="1">
        <v>46081.913194444445</v>
      </c>
      <c r="F7294" s="1">
        <v>46084.413194444445</v>
      </c>
      <c r="G7294" t="s">
        <v>159</v>
      </c>
      <c r="H7294" t="s">
        <v>15</v>
      </c>
      <c r="I7294" t="s">
        <v>16</v>
      </c>
      <c r="J7294">
        <v>5</v>
      </c>
      <c r="K7294" t="str">
        <f>IF(tickets_dataset[[#This Row],[status]] = "Closed", "Yes","No")</f>
        <v>Yes</v>
      </c>
      <c r="L7294" s="2">
        <f t="shared" si="452"/>
        <v>60</v>
      </c>
      <c r="M7294" t="str">
        <f t="shared" si="453"/>
        <v>Yes</v>
      </c>
      <c r="N7294" t="str">
        <f t="shared" si="454"/>
        <v>Feb</v>
      </c>
      <c r="O7294" s="2">
        <f t="shared" si="455"/>
        <v>2.5</v>
      </c>
      <c r="P7294" t="str">
        <f>VLOOKUP(G7294,Agents!A:E,4,FALSE)</f>
        <v>Team4</v>
      </c>
      <c r="Q7294" t="str">
        <f>VLOOKUP(G7294,Agents!A:E,5,FALSE)</f>
        <v>Mid</v>
      </c>
      <c r="R7294" t="str">
        <f>VLOOKUP(G7294,Agents!A:E,2,FALSE)</f>
        <v>Night</v>
      </c>
    </row>
    <row r="7295" spans="1:18" x14ac:dyDescent="0.35">
      <c r="A7295" t="s">
        <v>11230</v>
      </c>
      <c r="B7295" t="s">
        <v>1845</v>
      </c>
      <c r="C7295" t="s">
        <v>12</v>
      </c>
      <c r="D7295" t="s">
        <v>26</v>
      </c>
      <c r="E7295" s="1">
        <v>46109.706250000003</v>
      </c>
      <c r="F7295" s="1">
        <v>46111.914583333331</v>
      </c>
      <c r="G7295" t="s">
        <v>183</v>
      </c>
      <c r="H7295" t="s">
        <v>15</v>
      </c>
      <c r="I7295" t="s">
        <v>16</v>
      </c>
      <c r="J7295">
        <v>4</v>
      </c>
      <c r="K7295" t="str">
        <f>IF(tickets_dataset[[#This Row],[status]] = "Closed", "Yes","No")</f>
        <v>Yes</v>
      </c>
      <c r="L7295" s="2">
        <f t="shared" si="452"/>
        <v>52.999999999883585</v>
      </c>
      <c r="M7295" t="str">
        <f t="shared" si="453"/>
        <v>Yes</v>
      </c>
      <c r="N7295" t="str">
        <f t="shared" si="454"/>
        <v>Mar</v>
      </c>
      <c r="O7295" s="2">
        <f t="shared" si="455"/>
        <v>2.2083333333284827</v>
      </c>
      <c r="P7295" t="str">
        <f>VLOOKUP(G7295,Agents!A:E,4,FALSE)</f>
        <v>Team3</v>
      </c>
      <c r="Q7295" t="str">
        <f>VLOOKUP(G7295,Agents!A:E,5,FALSE)</f>
        <v>Senior</v>
      </c>
      <c r="R7295" t="str">
        <f>VLOOKUP(G7295,Agents!A:E,2,FALSE)</f>
        <v>Night</v>
      </c>
    </row>
    <row r="7296" spans="1:18" x14ac:dyDescent="0.35">
      <c r="A7296" t="s">
        <v>11231</v>
      </c>
      <c r="B7296" t="s">
        <v>153</v>
      </c>
      <c r="C7296" t="s">
        <v>12</v>
      </c>
      <c r="D7296" t="s">
        <v>13</v>
      </c>
      <c r="E7296" s="1">
        <v>46107.197222222225</v>
      </c>
      <c r="F7296" s="1">
        <v>46107.738888888889</v>
      </c>
      <c r="G7296" t="s">
        <v>311</v>
      </c>
      <c r="H7296" t="s">
        <v>15</v>
      </c>
      <c r="I7296" t="s">
        <v>16</v>
      </c>
      <c r="J7296">
        <v>5</v>
      </c>
      <c r="K7296" t="str">
        <f>IF(tickets_dataset[[#This Row],[status]] = "Closed", "Yes","No")</f>
        <v>Yes</v>
      </c>
      <c r="L7296" s="2">
        <f t="shared" si="452"/>
        <v>12.999999999941792</v>
      </c>
      <c r="M7296" t="str">
        <f t="shared" si="453"/>
        <v>No</v>
      </c>
      <c r="N7296" t="str">
        <f t="shared" si="454"/>
        <v>Mar</v>
      </c>
      <c r="O7296" s="2">
        <f t="shared" si="455"/>
        <v>0.54166666666424135</v>
      </c>
      <c r="P7296" t="str">
        <f>VLOOKUP(G7296,Agents!A:E,4,FALSE)</f>
        <v>Team5</v>
      </c>
      <c r="Q7296" t="str">
        <f>VLOOKUP(G7296,Agents!A:E,5,FALSE)</f>
        <v>Senior</v>
      </c>
      <c r="R7296" t="str">
        <f>VLOOKUP(G7296,Agents!A:E,2,FALSE)</f>
        <v>Evening</v>
      </c>
    </row>
    <row r="7297" spans="1:18" x14ac:dyDescent="0.35">
      <c r="A7297" t="s">
        <v>11232</v>
      </c>
      <c r="B7297" t="s">
        <v>3085</v>
      </c>
      <c r="C7297" t="s">
        <v>34</v>
      </c>
      <c r="D7297" t="s">
        <v>26</v>
      </c>
      <c r="E7297" s="1">
        <v>46065.92083333333</v>
      </c>
      <c r="F7297" s="1">
        <v>46066.337500000001</v>
      </c>
      <c r="G7297" t="s">
        <v>100</v>
      </c>
      <c r="H7297" t="s">
        <v>15</v>
      </c>
      <c r="I7297" t="s">
        <v>16</v>
      </c>
      <c r="J7297">
        <v>3</v>
      </c>
      <c r="K7297" t="str">
        <f>IF(tickets_dataset[[#This Row],[status]] = "Closed", "Yes","No")</f>
        <v>Yes</v>
      </c>
      <c r="L7297" s="2">
        <f t="shared" si="452"/>
        <v>10.000000000116415</v>
      </c>
      <c r="M7297" t="str">
        <f t="shared" si="453"/>
        <v>No</v>
      </c>
      <c r="N7297" t="str">
        <f t="shared" si="454"/>
        <v>Feb</v>
      </c>
      <c r="O7297" s="2">
        <f t="shared" si="455"/>
        <v>0.41666666667151731</v>
      </c>
      <c r="P7297" t="str">
        <f>VLOOKUP(G7297,Agents!A:E,4,FALSE)</f>
        <v>Team4</v>
      </c>
      <c r="Q7297" t="str">
        <f>VLOOKUP(G7297,Agents!A:E,5,FALSE)</f>
        <v>Junior</v>
      </c>
      <c r="R7297" t="str">
        <f>VLOOKUP(G7297,Agents!A:E,2,FALSE)</f>
        <v>Evening</v>
      </c>
    </row>
    <row r="7298" spans="1:18" x14ac:dyDescent="0.35">
      <c r="A7298" t="s">
        <v>11233</v>
      </c>
      <c r="B7298" t="s">
        <v>11234</v>
      </c>
      <c r="C7298" t="s">
        <v>76</v>
      </c>
      <c r="D7298" t="s">
        <v>38</v>
      </c>
      <c r="E7298" s="1">
        <v>46078.611805555556</v>
      </c>
      <c r="F7298" s="1">
        <v>46079.77847222222</v>
      </c>
      <c r="G7298" t="s">
        <v>159</v>
      </c>
      <c r="H7298" t="s">
        <v>15</v>
      </c>
      <c r="I7298" t="s">
        <v>16</v>
      </c>
      <c r="J7298">
        <v>5</v>
      </c>
      <c r="K7298" t="str">
        <f>IF(tickets_dataset[[#This Row],[status]] = "Closed", "Yes","No")</f>
        <v>Yes</v>
      </c>
      <c r="L7298" s="2">
        <f t="shared" ref="L7298:L7361" si="456">IF(ISBLANK(F7298),"",(F7298-E7298)*24)</f>
        <v>27.999999999941792</v>
      </c>
      <c r="M7298" t="str">
        <f t="shared" ref="M7298:M7361" si="457">IF(L7298&gt;48,"Yes","No")</f>
        <v>No</v>
      </c>
      <c r="N7298" t="str">
        <f t="shared" ref="N7298:N7361" si="458">TEXT(E7298,"mmm")</f>
        <v>Feb</v>
      </c>
      <c r="O7298" s="2">
        <f t="shared" si="455"/>
        <v>1.1666666666642413</v>
      </c>
      <c r="P7298" t="str">
        <f>VLOOKUP(G7298,Agents!A:E,4,FALSE)</f>
        <v>Team4</v>
      </c>
      <c r="Q7298" t="str">
        <f>VLOOKUP(G7298,Agents!A:E,5,FALSE)</f>
        <v>Mid</v>
      </c>
      <c r="R7298" t="str">
        <f>VLOOKUP(G7298,Agents!A:E,2,FALSE)</f>
        <v>Night</v>
      </c>
    </row>
    <row r="7299" spans="1:18" x14ac:dyDescent="0.35">
      <c r="A7299" t="s">
        <v>11235</v>
      </c>
      <c r="B7299" t="s">
        <v>389</v>
      </c>
      <c r="C7299" t="s">
        <v>50</v>
      </c>
      <c r="D7299" t="s">
        <v>26</v>
      </c>
      <c r="E7299" s="1">
        <v>46081.007638888892</v>
      </c>
      <c r="F7299" s="1">
        <v>46083.257638888892</v>
      </c>
      <c r="G7299" t="s">
        <v>282</v>
      </c>
      <c r="H7299" t="s">
        <v>15</v>
      </c>
      <c r="I7299" t="s">
        <v>16</v>
      </c>
      <c r="J7299">
        <v>3</v>
      </c>
      <c r="K7299" t="str">
        <f>IF(tickets_dataset[[#This Row],[status]] = "Closed", "Yes","No")</f>
        <v>Yes</v>
      </c>
      <c r="L7299" s="2">
        <f t="shared" si="456"/>
        <v>54</v>
      </c>
      <c r="M7299" t="str">
        <f t="shared" si="457"/>
        <v>Yes</v>
      </c>
      <c r="N7299" t="str">
        <f t="shared" si="458"/>
        <v>Feb</v>
      </c>
      <c r="O7299" s="2">
        <f t="shared" ref="O7299:O7362" si="459">F7299-E7299</f>
        <v>2.25</v>
      </c>
      <c r="P7299" t="str">
        <f>VLOOKUP(G7299,Agents!A:E,4,FALSE)</f>
        <v>Team4</v>
      </c>
      <c r="Q7299" t="str">
        <f>VLOOKUP(G7299,Agents!A:E,5,FALSE)</f>
        <v>Mid</v>
      </c>
      <c r="R7299" t="str">
        <f>VLOOKUP(G7299,Agents!A:E,2,FALSE)</f>
        <v>Morning</v>
      </c>
    </row>
    <row r="7300" spans="1:18" x14ac:dyDescent="0.35">
      <c r="A7300" t="s">
        <v>11236</v>
      </c>
      <c r="B7300" t="s">
        <v>5891</v>
      </c>
      <c r="C7300" t="s">
        <v>12</v>
      </c>
      <c r="D7300" t="s">
        <v>26</v>
      </c>
      <c r="E7300" s="1">
        <v>46027.797222222223</v>
      </c>
      <c r="F7300" s="1">
        <v>46030.505555555559</v>
      </c>
      <c r="G7300" t="s">
        <v>149</v>
      </c>
      <c r="H7300" t="s">
        <v>15</v>
      </c>
      <c r="I7300" t="s">
        <v>16</v>
      </c>
      <c r="J7300">
        <v>3</v>
      </c>
      <c r="K7300" t="str">
        <f>IF(tickets_dataset[[#This Row],[status]] = "Closed", "Yes","No")</f>
        <v>Yes</v>
      </c>
      <c r="L7300" s="2">
        <f t="shared" si="456"/>
        <v>65.000000000058208</v>
      </c>
      <c r="M7300" t="str">
        <f t="shared" si="457"/>
        <v>Yes</v>
      </c>
      <c r="N7300" t="str">
        <f t="shared" si="458"/>
        <v>Jan</v>
      </c>
      <c r="O7300" s="2">
        <f t="shared" si="459"/>
        <v>2.7083333333357587</v>
      </c>
      <c r="P7300" t="str">
        <f>VLOOKUP(G7300,Agents!A:E,4,FALSE)</f>
        <v>Team3</v>
      </c>
      <c r="Q7300" t="str">
        <f>VLOOKUP(G7300,Agents!A:E,5,FALSE)</f>
        <v>Mid</v>
      </c>
      <c r="R7300" t="str">
        <f>VLOOKUP(G7300,Agents!A:E,2,FALSE)</f>
        <v>Night</v>
      </c>
    </row>
    <row r="7301" spans="1:18" x14ac:dyDescent="0.35">
      <c r="A7301" t="s">
        <v>11237</v>
      </c>
      <c r="B7301" t="s">
        <v>8716</v>
      </c>
      <c r="C7301" t="s">
        <v>76</v>
      </c>
      <c r="D7301" t="s">
        <v>38</v>
      </c>
      <c r="E7301" s="1">
        <v>46033.777777777781</v>
      </c>
      <c r="F7301" s="1">
        <v>46037.569444444445</v>
      </c>
      <c r="G7301" t="s">
        <v>131</v>
      </c>
      <c r="H7301" t="s">
        <v>15</v>
      </c>
      <c r="I7301" t="s">
        <v>16</v>
      </c>
      <c r="J7301">
        <v>4</v>
      </c>
      <c r="K7301" t="str">
        <f>IF(tickets_dataset[[#This Row],[status]] = "Closed", "Yes","No")</f>
        <v>Yes</v>
      </c>
      <c r="L7301" s="2">
        <f t="shared" si="456"/>
        <v>90.999999999941792</v>
      </c>
      <c r="M7301" t="str">
        <f t="shared" si="457"/>
        <v>Yes</v>
      </c>
      <c r="N7301" t="str">
        <f t="shared" si="458"/>
        <v>Jan</v>
      </c>
      <c r="O7301" s="2">
        <f t="shared" si="459"/>
        <v>3.7916666666642413</v>
      </c>
      <c r="P7301" t="str">
        <f>VLOOKUP(G7301,Agents!A:E,4,FALSE)</f>
        <v>Team4</v>
      </c>
      <c r="Q7301" t="str">
        <f>VLOOKUP(G7301,Agents!A:E,5,FALSE)</f>
        <v>Junior</v>
      </c>
      <c r="R7301" t="str">
        <f>VLOOKUP(G7301,Agents!A:E,2,FALSE)</f>
        <v>Night</v>
      </c>
    </row>
    <row r="7302" spans="1:18" x14ac:dyDescent="0.35">
      <c r="A7302" t="s">
        <v>11238</v>
      </c>
      <c r="B7302" t="s">
        <v>6421</v>
      </c>
      <c r="C7302" t="s">
        <v>76</v>
      </c>
      <c r="D7302" t="s">
        <v>13</v>
      </c>
      <c r="E7302" s="1">
        <v>46080.62777777778</v>
      </c>
      <c r="F7302" s="1">
        <v>46081.544444444444</v>
      </c>
      <c r="G7302" t="s">
        <v>59</v>
      </c>
      <c r="H7302" t="s">
        <v>15</v>
      </c>
      <c r="I7302" t="s">
        <v>16</v>
      </c>
      <c r="J7302">
        <v>4</v>
      </c>
      <c r="K7302" t="str">
        <f>IF(tickets_dataset[[#This Row],[status]] = "Closed", "Yes","No")</f>
        <v>Yes</v>
      </c>
      <c r="L7302" s="2">
        <f t="shared" si="456"/>
        <v>21.999999999941792</v>
      </c>
      <c r="M7302" t="str">
        <f t="shared" si="457"/>
        <v>No</v>
      </c>
      <c r="N7302" t="str">
        <f t="shared" si="458"/>
        <v>Feb</v>
      </c>
      <c r="O7302" s="2">
        <f t="shared" si="459"/>
        <v>0.91666666666424135</v>
      </c>
      <c r="P7302" t="str">
        <f>VLOOKUP(G7302,Agents!A:E,4,FALSE)</f>
        <v>Team3</v>
      </c>
      <c r="Q7302" t="str">
        <f>VLOOKUP(G7302,Agents!A:E,5,FALSE)</f>
        <v>Senior</v>
      </c>
      <c r="R7302" t="str">
        <f>VLOOKUP(G7302,Agents!A:E,2,FALSE)</f>
        <v>Night</v>
      </c>
    </row>
    <row r="7303" spans="1:18" x14ac:dyDescent="0.35">
      <c r="A7303" t="s">
        <v>11239</v>
      </c>
      <c r="B7303" t="s">
        <v>11240</v>
      </c>
      <c r="C7303" t="s">
        <v>12</v>
      </c>
      <c r="D7303" t="s">
        <v>38</v>
      </c>
      <c r="E7303" s="1">
        <v>46055.775000000001</v>
      </c>
      <c r="F7303" s="1">
        <v>46058.066666666666</v>
      </c>
      <c r="G7303" t="s">
        <v>159</v>
      </c>
      <c r="H7303" t="s">
        <v>15</v>
      </c>
      <c r="I7303" t="s">
        <v>16</v>
      </c>
      <c r="J7303">
        <v>4</v>
      </c>
      <c r="K7303" t="str">
        <f>IF(tickets_dataset[[#This Row],[status]] = "Closed", "Yes","No")</f>
        <v>Yes</v>
      </c>
      <c r="L7303" s="2">
        <f t="shared" si="456"/>
        <v>54.999999999941792</v>
      </c>
      <c r="M7303" t="str">
        <f t="shared" si="457"/>
        <v>Yes</v>
      </c>
      <c r="N7303" t="str">
        <f t="shared" si="458"/>
        <v>Feb</v>
      </c>
      <c r="O7303" s="2">
        <f t="shared" si="459"/>
        <v>2.2916666666642413</v>
      </c>
      <c r="P7303" t="str">
        <f>VLOOKUP(G7303,Agents!A:E,4,FALSE)</f>
        <v>Team4</v>
      </c>
      <c r="Q7303" t="str">
        <f>VLOOKUP(G7303,Agents!A:E,5,FALSE)</f>
        <v>Mid</v>
      </c>
      <c r="R7303" t="str">
        <f>VLOOKUP(G7303,Agents!A:E,2,FALSE)</f>
        <v>Night</v>
      </c>
    </row>
    <row r="7304" spans="1:18" x14ac:dyDescent="0.35">
      <c r="A7304" t="s">
        <v>11241</v>
      </c>
      <c r="B7304" t="s">
        <v>11242</v>
      </c>
      <c r="C7304" t="s">
        <v>34</v>
      </c>
      <c r="D7304" t="s">
        <v>38</v>
      </c>
      <c r="E7304" s="1">
        <v>46023.68472222222</v>
      </c>
      <c r="F7304" s="1">
        <v>46024.476388888892</v>
      </c>
      <c r="G7304" t="s">
        <v>273</v>
      </c>
      <c r="H7304" t="s">
        <v>15</v>
      </c>
      <c r="I7304" t="s">
        <v>16</v>
      </c>
      <c r="J7304">
        <v>4</v>
      </c>
      <c r="K7304" t="str">
        <f>IF(tickets_dataset[[#This Row],[status]] = "Closed", "Yes","No")</f>
        <v>Yes</v>
      </c>
      <c r="L7304" s="2">
        <f t="shared" si="456"/>
        <v>19.000000000116415</v>
      </c>
      <c r="M7304" t="str">
        <f t="shared" si="457"/>
        <v>No</v>
      </c>
      <c r="N7304" t="str">
        <f t="shared" si="458"/>
        <v>Jan</v>
      </c>
      <c r="O7304" s="2">
        <f t="shared" si="459"/>
        <v>0.79166666667151731</v>
      </c>
      <c r="P7304" t="str">
        <f>VLOOKUP(G7304,Agents!A:E,4,FALSE)</f>
        <v>Team3</v>
      </c>
      <c r="Q7304" t="str">
        <f>VLOOKUP(G7304,Agents!A:E,5,FALSE)</f>
        <v>Senior</v>
      </c>
      <c r="R7304" t="str">
        <f>VLOOKUP(G7304,Agents!A:E,2,FALSE)</f>
        <v>Evening</v>
      </c>
    </row>
    <row r="7305" spans="1:18" x14ac:dyDescent="0.35">
      <c r="A7305" t="s">
        <v>11243</v>
      </c>
      <c r="B7305" t="s">
        <v>7421</v>
      </c>
      <c r="C7305" t="s">
        <v>34</v>
      </c>
      <c r="D7305" t="s">
        <v>26</v>
      </c>
      <c r="E7305" s="1">
        <v>46091.970833333333</v>
      </c>
      <c r="F7305" s="1">
        <v>46093.762499999997</v>
      </c>
      <c r="G7305" t="s">
        <v>45</v>
      </c>
      <c r="H7305" t="s">
        <v>15</v>
      </c>
      <c r="I7305" t="s">
        <v>16</v>
      </c>
      <c r="J7305">
        <v>4</v>
      </c>
      <c r="K7305" t="str">
        <f>IF(tickets_dataset[[#This Row],[status]] = "Closed", "Yes","No")</f>
        <v>Yes</v>
      </c>
      <c r="L7305" s="2">
        <f t="shared" si="456"/>
        <v>42.999999999941792</v>
      </c>
      <c r="M7305" t="str">
        <f t="shared" si="457"/>
        <v>No</v>
      </c>
      <c r="N7305" t="str">
        <f t="shared" si="458"/>
        <v>Mar</v>
      </c>
      <c r="O7305" s="2">
        <f t="shared" si="459"/>
        <v>1.7916666666642413</v>
      </c>
      <c r="P7305" t="str">
        <f>VLOOKUP(G7305,Agents!A:E,4,FALSE)</f>
        <v>Team5</v>
      </c>
      <c r="Q7305" t="str">
        <f>VLOOKUP(G7305,Agents!A:E,5,FALSE)</f>
        <v>Senior</v>
      </c>
      <c r="R7305" t="str">
        <f>VLOOKUP(G7305,Agents!A:E,2,FALSE)</f>
        <v>Morning</v>
      </c>
    </row>
    <row r="7306" spans="1:18" x14ac:dyDescent="0.35">
      <c r="A7306" t="s">
        <v>11244</v>
      </c>
      <c r="B7306" t="s">
        <v>5875</v>
      </c>
      <c r="C7306" t="s">
        <v>34</v>
      </c>
      <c r="D7306" t="s">
        <v>38</v>
      </c>
      <c r="E7306" s="1">
        <v>46060.442361111112</v>
      </c>
      <c r="F7306" s="1">
        <v>46062.234027777777</v>
      </c>
      <c r="G7306" t="s">
        <v>42</v>
      </c>
      <c r="H7306" t="s">
        <v>15</v>
      </c>
      <c r="I7306" t="s">
        <v>16</v>
      </c>
      <c r="J7306">
        <v>4</v>
      </c>
      <c r="K7306" t="str">
        <f>IF(tickets_dataset[[#This Row],[status]] = "Closed", "Yes","No")</f>
        <v>Yes</v>
      </c>
      <c r="L7306" s="2">
        <f t="shared" si="456"/>
        <v>42.999999999941792</v>
      </c>
      <c r="M7306" t="str">
        <f t="shared" si="457"/>
        <v>No</v>
      </c>
      <c r="N7306" t="str">
        <f t="shared" si="458"/>
        <v>Feb</v>
      </c>
      <c r="O7306" s="2">
        <f t="shared" si="459"/>
        <v>1.7916666666642413</v>
      </c>
      <c r="P7306" t="str">
        <f>VLOOKUP(G7306,Agents!A:E,4,FALSE)</f>
        <v>Team2</v>
      </c>
      <c r="Q7306" t="str">
        <f>VLOOKUP(G7306,Agents!A:E,5,FALSE)</f>
        <v>Junior</v>
      </c>
      <c r="R7306" t="str">
        <f>VLOOKUP(G7306,Agents!A:E,2,FALSE)</f>
        <v>Night</v>
      </c>
    </row>
    <row r="7307" spans="1:18" x14ac:dyDescent="0.35">
      <c r="A7307" t="s">
        <v>11245</v>
      </c>
      <c r="B7307" t="s">
        <v>9763</v>
      </c>
      <c r="C7307" t="s">
        <v>76</v>
      </c>
      <c r="D7307" t="s">
        <v>26</v>
      </c>
      <c r="E7307" s="1">
        <v>46084.338194444441</v>
      </c>
      <c r="F7307" s="1">
        <v>46086.546527777777</v>
      </c>
      <c r="G7307" t="s">
        <v>216</v>
      </c>
      <c r="H7307" t="s">
        <v>15</v>
      </c>
      <c r="I7307" t="s">
        <v>16</v>
      </c>
      <c r="J7307">
        <v>3</v>
      </c>
      <c r="K7307" t="str">
        <f>IF(tickets_dataset[[#This Row],[status]] = "Closed", "Yes","No")</f>
        <v>Yes</v>
      </c>
      <c r="L7307" s="2">
        <f t="shared" si="456"/>
        <v>53.000000000058208</v>
      </c>
      <c r="M7307" t="str">
        <f t="shared" si="457"/>
        <v>Yes</v>
      </c>
      <c r="N7307" t="str">
        <f t="shared" si="458"/>
        <v>Mar</v>
      </c>
      <c r="O7307" s="2">
        <f t="shared" si="459"/>
        <v>2.2083333333357587</v>
      </c>
      <c r="P7307" t="str">
        <f>VLOOKUP(G7307,Agents!A:E,4,FALSE)</f>
        <v>Team5</v>
      </c>
      <c r="Q7307" t="str">
        <f>VLOOKUP(G7307,Agents!A:E,5,FALSE)</f>
        <v>Junior</v>
      </c>
      <c r="R7307" t="str">
        <f>VLOOKUP(G7307,Agents!A:E,2,FALSE)</f>
        <v>Evening</v>
      </c>
    </row>
    <row r="7308" spans="1:18" x14ac:dyDescent="0.35">
      <c r="A7308" t="s">
        <v>11246</v>
      </c>
      <c r="B7308" t="s">
        <v>11247</v>
      </c>
      <c r="C7308" t="s">
        <v>22</v>
      </c>
      <c r="D7308" t="s">
        <v>26</v>
      </c>
      <c r="E7308" s="1">
        <v>46071.481944444444</v>
      </c>
      <c r="F7308" s="1">
        <v>46073.398611111108</v>
      </c>
      <c r="G7308" t="s">
        <v>80</v>
      </c>
      <c r="H7308" t="s">
        <v>15</v>
      </c>
      <c r="I7308" t="s">
        <v>16</v>
      </c>
      <c r="J7308">
        <v>5</v>
      </c>
      <c r="K7308" t="str">
        <f>IF(tickets_dataset[[#This Row],[status]] = "Closed", "Yes","No")</f>
        <v>Yes</v>
      </c>
      <c r="L7308" s="2">
        <f t="shared" si="456"/>
        <v>45.999999999941792</v>
      </c>
      <c r="M7308" t="str">
        <f t="shared" si="457"/>
        <v>No</v>
      </c>
      <c r="N7308" t="str">
        <f t="shared" si="458"/>
        <v>Feb</v>
      </c>
      <c r="O7308" s="2">
        <f t="shared" si="459"/>
        <v>1.9166666666642413</v>
      </c>
      <c r="P7308" t="str">
        <f>VLOOKUP(G7308,Agents!A:E,4,FALSE)</f>
        <v>Team3</v>
      </c>
      <c r="Q7308" t="str">
        <f>VLOOKUP(G7308,Agents!A:E,5,FALSE)</f>
        <v>Junior</v>
      </c>
      <c r="R7308" t="str">
        <f>VLOOKUP(G7308,Agents!A:E,2,FALSE)</f>
        <v>Evening</v>
      </c>
    </row>
    <row r="7309" spans="1:18" x14ac:dyDescent="0.35">
      <c r="A7309" t="s">
        <v>11248</v>
      </c>
      <c r="B7309" t="s">
        <v>4653</v>
      </c>
      <c r="C7309" t="s">
        <v>22</v>
      </c>
      <c r="D7309" t="s">
        <v>38</v>
      </c>
      <c r="E7309" s="1">
        <v>46091.069444444445</v>
      </c>
      <c r="F7309" s="1">
        <v>46094.027777777781</v>
      </c>
      <c r="G7309" t="s">
        <v>80</v>
      </c>
      <c r="H7309" t="s">
        <v>15</v>
      </c>
      <c r="I7309" t="s">
        <v>16</v>
      </c>
      <c r="J7309">
        <v>3</v>
      </c>
      <c r="K7309" t="str">
        <f>IF(tickets_dataset[[#This Row],[status]] = "Closed", "Yes","No")</f>
        <v>Yes</v>
      </c>
      <c r="L7309" s="2">
        <f t="shared" si="456"/>
        <v>71.000000000058208</v>
      </c>
      <c r="M7309" t="str">
        <f t="shared" si="457"/>
        <v>Yes</v>
      </c>
      <c r="N7309" t="str">
        <f t="shared" si="458"/>
        <v>Mar</v>
      </c>
      <c r="O7309" s="2">
        <f t="shared" si="459"/>
        <v>2.9583333333357587</v>
      </c>
      <c r="P7309" t="str">
        <f>VLOOKUP(G7309,Agents!A:E,4,FALSE)</f>
        <v>Team3</v>
      </c>
      <c r="Q7309" t="str">
        <f>VLOOKUP(G7309,Agents!A:E,5,FALSE)</f>
        <v>Junior</v>
      </c>
      <c r="R7309" t="str">
        <f>VLOOKUP(G7309,Agents!A:E,2,FALSE)</f>
        <v>Evening</v>
      </c>
    </row>
    <row r="7310" spans="1:18" x14ac:dyDescent="0.35">
      <c r="A7310" t="s">
        <v>11249</v>
      </c>
      <c r="B7310" t="s">
        <v>5854</v>
      </c>
      <c r="C7310" t="s">
        <v>12</v>
      </c>
      <c r="D7310" t="s">
        <v>13</v>
      </c>
      <c r="E7310" s="1">
        <v>46062.974999999999</v>
      </c>
      <c r="F7310" s="1">
        <v>46064.85</v>
      </c>
      <c r="G7310" t="s">
        <v>167</v>
      </c>
      <c r="H7310" t="s">
        <v>15</v>
      </c>
      <c r="I7310" t="s">
        <v>68</v>
      </c>
      <c r="J7310">
        <v>3</v>
      </c>
      <c r="K7310" t="str">
        <f>IF(tickets_dataset[[#This Row],[status]] = "Closed", "Yes","No")</f>
        <v>Yes</v>
      </c>
      <c r="L7310" s="2">
        <f t="shared" si="456"/>
        <v>45</v>
      </c>
      <c r="M7310" t="str">
        <f t="shared" si="457"/>
        <v>No</v>
      </c>
      <c r="N7310" t="str">
        <f t="shared" si="458"/>
        <v>Feb</v>
      </c>
      <c r="O7310" s="2">
        <f t="shared" si="459"/>
        <v>1.875</v>
      </c>
      <c r="P7310" t="str">
        <f>VLOOKUP(G7310,Agents!A:E,4,FALSE)</f>
        <v>Team3</v>
      </c>
      <c r="Q7310" t="str">
        <f>VLOOKUP(G7310,Agents!A:E,5,FALSE)</f>
        <v>Mid</v>
      </c>
      <c r="R7310" t="str">
        <f>VLOOKUP(G7310,Agents!A:E,2,FALSE)</f>
        <v>Evening</v>
      </c>
    </row>
    <row r="7311" spans="1:18" x14ac:dyDescent="0.35">
      <c r="A7311" t="s">
        <v>11250</v>
      </c>
      <c r="B7311" t="s">
        <v>3910</v>
      </c>
      <c r="C7311" t="s">
        <v>12</v>
      </c>
      <c r="D7311" t="s">
        <v>26</v>
      </c>
      <c r="E7311" s="1">
        <v>46052.24722222222</v>
      </c>
      <c r="F7311" s="1">
        <v>46053.12222222222</v>
      </c>
      <c r="G7311" t="s">
        <v>42</v>
      </c>
      <c r="H7311" t="s">
        <v>15</v>
      </c>
      <c r="I7311" t="s">
        <v>16</v>
      </c>
      <c r="J7311">
        <v>3</v>
      </c>
      <c r="K7311" t="str">
        <f>IF(tickets_dataset[[#This Row],[status]] = "Closed", "Yes","No")</f>
        <v>Yes</v>
      </c>
      <c r="L7311" s="2">
        <f t="shared" si="456"/>
        <v>21</v>
      </c>
      <c r="M7311" t="str">
        <f t="shared" si="457"/>
        <v>No</v>
      </c>
      <c r="N7311" t="str">
        <f t="shared" si="458"/>
        <v>Jan</v>
      </c>
      <c r="O7311" s="2">
        <f t="shared" si="459"/>
        <v>0.875</v>
      </c>
      <c r="P7311" t="str">
        <f>VLOOKUP(G7311,Agents!A:E,4,FALSE)</f>
        <v>Team2</v>
      </c>
      <c r="Q7311" t="str">
        <f>VLOOKUP(G7311,Agents!A:E,5,FALSE)</f>
        <v>Junior</v>
      </c>
      <c r="R7311" t="str">
        <f>VLOOKUP(G7311,Agents!A:E,2,FALSE)</f>
        <v>Night</v>
      </c>
    </row>
    <row r="7312" spans="1:18" x14ac:dyDescent="0.35">
      <c r="A7312" t="s">
        <v>11251</v>
      </c>
      <c r="B7312" t="s">
        <v>11252</v>
      </c>
      <c r="C7312" t="s">
        <v>50</v>
      </c>
      <c r="D7312" t="s">
        <v>13</v>
      </c>
      <c r="E7312" s="1">
        <v>46040.412499999999</v>
      </c>
      <c r="F7312" s="1">
        <v>46042.120833333334</v>
      </c>
      <c r="G7312" t="s">
        <v>119</v>
      </c>
      <c r="H7312" t="s">
        <v>15</v>
      </c>
      <c r="I7312" t="s">
        <v>16</v>
      </c>
      <c r="J7312">
        <v>5</v>
      </c>
      <c r="K7312" t="str">
        <f>IF(tickets_dataset[[#This Row],[status]] = "Closed", "Yes","No")</f>
        <v>Yes</v>
      </c>
      <c r="L7312" s="2">
        <f t="shared" si="456"/>
        <v>41.000000000058208</v>
      </c>
      <c r="M7312" t="str">
        <f t="shared" si="457"/>
        <v>No</v>
      </c>
      <c r="N7312" t="str">
        <f t="shared" si="458"/>
        <v>Jan</v>
      </c>
      <c r="O7312" s="2">
        <f t="shared" si="459"/>
        <v>1.7083333333357587</v>
      </c>
      <c r="P7312" t="str">
        <f>VLOOKUP(G7312,Agents!A:E,4,FALSE)</f>
        <v>Team1</v>
      </c>
      <c r="Q7312" t="str">
        <f>VLOOKUP(G7312,Agents!A:E,5,FALSE)</f>
        <v>Junior</v>
      </c>
      <c r="R7312" t="str">
        <f>VLOOKUP(G7312,Agents!A:E,2,FALSE)</f>
        <v>Morning</v>
      </c>
    </row>
    <row r="7313" spans="1:18" x14ac:dyDescent="0.35">
      <c r="A7313" t="s">
        <v>11253</v>
      </c>
      <c r="B7313" t="s">
        <v>2461</v>
      </c>
      <c r="C7313" t="s">
        <v>34</v>
      </c>
      <c r="D7313" t="s">
        <v>26</v>
      </c>
      <c r="E7313" s="1">
        <v>46093.586805555555</v>
      </c>
      <c r="F7313" s="1">
        <v>46095.420138888891</v>
      </c>
      <c r="G7313" t="s">
        <v>216</v>
      </c>
      <c r="H7313" t="s">
        <v>15</v>
      </c>
      <c r="I7313" t="s">
        <v>16</v>
      </c>
      <c r="J7313">
        <v>3</v>
      </c>
      <c r="K7313" t="str">
        <f>IF(tickets_dataset[[#This Row],[status]] = "Closed", "Yes","No")</f>
        <v>Yes</v>
      </c>
      <c r="L7313" s="2">
        <f t="shared" si="456"/>
        <v>44.000000000058208</v>
      </c>
      <c r="M7313" t="str">
        <f t="shared" si="457"/>
        <v>No</v>
      </c>
      <c r="N7313" t="str">
        <f t="shared" si="458"/>
        <v>Mar</v>
      </c>
      <c r="O7313" s="2">
        <f t="shared" si="459"/>
        <v>1.8333333333357587</v>
      </c>
      <c r="P7313" t="str">
        <f>VLOOKUP(G7313,Agents!A:E,4,FALSE)</f>
        <v>Team5</v>
      </c>
      <c r="Q7313" t="str">
        <f>VLOOKUP(G7313,Agents!A:E,5,FALSE)</f>
        <v>Junior</v>
      </c>
      <c r="R7313" t="str">
        <f>VLOOKUP(G7313,Agents!A:E,2,FALSE)</f>
        <v>Evening</v>
      </c>
    </row>
    <row r="7314" spans="1:18" x14ac:dyDescent="0.35">
      <c r="A7314" t="s">
        <v>11254</v>
      </c>
      <c r="B7314" t="s">
        <v>11255</v>
      </c>
      <c r="C7314" t="s">
        <v>50</v>
      </c>
      <c r="D7314" t="s">
        <v>13</v>
      </c>
      <c r="E7314" s="1">
        <v>46038.947222222225</v>
      </c>
      <c r="F7314" s="1">
        <v>46039.613888888889</v>
      </c>
      <c r="G7314" t="s">
        <v>190</v>
      </c>
      <c r="H7314" t="s">
        <v>15</v>
      </c>
      <c r="I7314" t="s">
        <v>16</v>
      </c>
      <c r="J7314">
        <v>5</v>
      </c>
      <c r="K7314" t="str">
        <f>IF(tickets_dataset[[#This Row],[status]] = "Closed", "Yes","No")</f>
        <v>Yes</v>
      </c>
      <c r="L7314" s="2">
        <f t="shared" si="456"/>
        <v>15.999999999941792</v>
      </c>
      <c r="M7314" t="str">
        <f t="shared" si="457"/>
        <v>No</v>
      </c>
      <c r="N7314" t="str">
        <f t="shared" si="458"/>
        <v>Jan</v>
      </c>
      <c r="O7314" s="2">
        <f t="shared" si="459"/>
        <v>0.66666666666424135</v>
      </c>
      <c r="P7314" t="str">
        <f>VLOOKUP(G7314,Agents!A:E,4,FALSE)</f>
        <v>Team1</v>
      </c>
      <c r="Q7314" t="str">
        <f>VLOOKUP(G7314,Agents!A:E,5,FALSE)</f>
        <v>Senior</v>
      </c>
      <c r="R7314" t="str">
        <f>VLOOKUP(G7314,Agents!A:E,2,FALSE)</f>
        <v>Night</v>
      </c>
    </row>
    <row r="7315" spans="1:18" x14ac:dyDescent="0.35">
      <c r="A7315" t="s">
        <v>11256</v>
      </c>
      <c r="B7315" t="s">
        <v>11257</v>
      </c>
      <c r="C7315" t="s">
        <v>12</v>
      </c>
      <c r="D7315" t="s">
        <v>13</v>
      </c>
      <c r="E7315" s="1">
        <v>46069.539583333331</v>
      </c>
      <c r="F7315" s="1">
        <v>46070.622916666667</v>
      </c>
      <c r="G7315" t="s">
        <v>422</v>
      </c>
      <c r="H7315" t="s">
        <v>15</v>
      </c>
      <c r="I7315" t="s">
        <v>16</v>
      </c>
      <c r="J7315">
        <v>5</v>
      </c>
      <c r="K7315" t="str">
        <f>IF(tickets_dataset[[#This Row],[status]] = "Closed", "Yes","No")</f>
        <v>Yes</v>
      </c>
      <c r="L7315" s="2">
        <f t="shared" si="456"/>
        <v>26.000000000058208</v>
      </c>
      <c r="M7315" t="str">
        <f t="shared" si="457"/>
        <v>No</v>
      </c>
      <c r="N7315" t="str">
        <f t="shared" si="458"/>
        <v>Feb</v>
      </c>
      <c r="O7315" s="2">
        <f t="shared" si="459"/>
        <v>1.0833333333357587</v>
      </c>
      <c r="P7315" t="str">
        <f>VLOOKUP(G7315,Agents!A:E,4,FALSE)</f>
        <v>Team5</v>
      </c>
      <c r="Q7315" t="str">
        <f>VLOOKUP(G7315,Agents!A:E,5,FALSE)</f>
        <v>Mid</v>
      </c>
      <c r="R7315" t="str">
        <f>VLOOKUP(G7315,Agents!A:E,2,FALSE)</f>
        <v>Evening</v>
      </c>
    </row>
    <row r="7316" spans="1:18" x14ac:dyDescent="0.35">
      <c r="A7316" t="s">
        <v>11258</v>
      </c>
      <c r="B7316" t="s">
        <v>11259</v>
      </c>
      <c r="C7316" t="s">
        <v>76</v>
      </c>
      <c r="D7316" t="s">
        <v>13</v>
      </c>
      <c r="E7316" s="1">
        <v>46045.73541666667</v>
      </c>
      <c r="F7316" s="1">
        <v>46047.11041666667</v>
      </c>
      <c r="G7316" t="s">
        <v>211</v>
      </c>
      <c r="H7316" t="s">
        <v>15</v>
      </c>
      <c r="I7316" t="s">
        <v>16</v>
      </c>
      <c r="J7316">
        <v>4</v>
      </c>
      <c r="K7316" t="str">
        <f>IF(tickets_dataset[[#This Row],[status]] = "Closed", "Yes","No")</f>
        <v>Yes</v>
      </c>
      <c r="L7316" s="2">
        <f t="shared" si="456"/>
        <v>33</v>
      </c>
      <c r="M7316" t="str">
        <f t="shared" si="457"/>
        <v>No</v>
      </c>
      <c r="N7316" t="str">
        <f t="shared" si="458"/>
        <v>Jan</v>
      </c>
      <c r="O7316" s="2">
        <f t="shared" si="459"/>
        <v>1.375</v>
      </c>
      <c r="P7316" t="str">
        <f>VLOOKUP(G7316,Agents!A:E,4,FALSE)</f>
        <v>Team5</v>
      </c>
      <c r="Q7316" t="str">
        <f>VLOOKUP(G7316,Agents!A:E,5,FALSE)</f>
        <v>Senior</v>
      </c>
      <c r="R7316" t="str">
        <f>VLOOKUP(G7316,Agents!A:E,2,FALSE)</f>
        <v>Evening</v>
      </c>
    </row>
    <row r="7317" spans="1:18" x14ac:dyDescent="0.35">
      <c r="A7317" t="s">
        <v>11260</v>
      </c>
      <c r="B7317" t="s">
        <v>8768</v>
      </c>
      <c r="C7317" t="s">
        <v>76</v>
      </c>
      <c r="D7317" t="s">
        <v>26</v>
      </c>
      <c r="E7317" s="1">
        <v>46028.196527777778</v>
      </c>
      <c r="F7317" s="1">
        <v>46028.779861111114</v>
      </c>
      <c r="G7317" t="s">
        <v>73</v>
      </c>
      <c r="H7317" t="s">
        <v>15</v>
      </c>
      <c r="I7317" t="s">
        <v>16</v>
      </c>
      <c r="J7317">
        <v>5</v>
      </c>
      <c r="K7317" t="str">
        <f>IF(tickets_dataset[[#This Row],[status]] = "Closed", "Yes","No")</f>
        <v>Yes</v>
      </c>
      <c r="L7317" s="2">
        <f t="shared" si="456"/>
        <v>14.000000000058208</v>
      </c>
      <c r="M7317" t="str">
        <f t="shared" si="457"/>
        <v>No</v>
      </c>
      <c r="N7317" t="str">
        <f t="shared" si="458"/>
        <v>Jan</v>
      </c>
      <c r="O7317" s="2">
        <f t="shared" si="459"/>
        <v>0.58333333333575865</v>
      </c>
      <c r="P7317" t="str">
        <f>VLOOKUP(G7317,Agents!A:E,4,FALSE)</f>
        <v>Team4</v>
      </c>
      <c r="Q7317" t="str">
        <f>VLOOKUP(G7317,Agents!A:E,5,FALSE)</f>
        <v>Senior</v>
      </c>
      <c r="R7317" t="str">
        <f>VLOOKUP(G7317,Agents!A:E,2,FALSE)</f>
        <v>Night</v>
      </c>
    </row>
    <row r="7318" spans="1:18" x14ac:dyDescent="0.35">
      <c r="A7318" t="s">
        <v>11261</v>
      </c>
      <c r="B7318" t="s">
        <v>4105</v>
      </c>
      <c r="C7318" t="s">
        <v>12</v>
      </c>
      <c r="D7318" t="s">
        <v>26</v>
      </c>
      <c r="E7318" s="1">
        <v>46090.081944444442</v>
      </c>
      <c r="F7318" s="1">
        <v>46092.081944444442</v>
      </c>
      <c r="G7318" t="s">
        <v>199</v>
      </c>
      <c r="H7318" t="s">
        <v>15</v>
      </c>
      <c r="I7318" t="s">
        <v>16</v>
      </c>
      <c r="J7318">
        <v>4</v>
      </c>
      <c r="K7318" t="str">
        <f>IF(tickets_dataset[[#This Row],[status]] = "Closed", "Yes","No")</f>
        <v>Yes</v>
      </c>
      <c r="L7318" s="2">
        <f t="shared" si="456"/>
        <v>48</v>
      </c>
      <c r="M7318" t="str">
        <f t="shared" si="457"/>
        <v>No</v>
      </c>
      <c r="N7318" t="str">
        <f t="shared" si="458"/>
        <v>Mar</v>
      </c>
      <c r="O7318" s="2">
        <f t="shared" si="459"/>
        <v>2</v>
      </c>
      <c r="P7318" t="str">
        <f>VLOOKUP(G7318,Agents!A:E,4,FALSE)</f>
        <v>Team1</v>
      </c>
      <c r="Q7318" t="str">
        <f>VLOOKUP(G7318,Agents!A:E,5,FALSE)</f>
        <v>Junior</v>
      </c>
      <c r="R7318" t="str">
        <f>VLOOKUP(G7318,Agents!A:E,2,FALSE)</f>
        <v>Morning</v>
      </c>
    </row>
    <row r="7319" spans="1:18" x14ac:dyDescent="0.35">
      <c r="A7319" t="s">
        <v>11262</v>
      </c>
      <c r="B7319" t="s">
        <v>11263</v>
      </c>
      <c r="C7319" t="s">
        <v>76</v>
      </c>
      <c r="D7319" t="s">
        <v>38</v>
      </c>
      <c r="E7319" s="1">
        <v>46108.209027777775</v>
      </c>
      <c r="F7319" s="1">
        <v>46110.042361111111</v>
      </c>
      <c r="G7319" t="s">
        <v>91</v>
      </c>
      <c r="H7319" t="s">
        <v>15</v>
      </c>
      <c r="I7319" t="s">
        <v>16</v>
      </c>
      <c r="J7319">
        <v>5</v>
      </c>
      <c r="K7319" t="str">
        <f>IF(tickets_dataset[[#This Row],[status]] = "Closed", "Yes","No")</f>
        <v>Yes</v>
      </c>
      <c r="L7319" s="2">
        <f t="shared" si="456"/>
        <v>44.000000000058208</v>
      </c>
      <c r="M7319" t="str">
        <f t="shared" si="457"/>
        <v>No</v>
      </c>
      <c r="N7319" t="str">
        <f t="shared" si="458"/>
        <v>Mar</v>
      </c>
      <c r="O7319" s="2">
        <f t="shared" si="459"/>
        <v>1.8333333333357587</v>
      </c>
      <c r="P7319" t="str">
        <f>VLOOKUP(G7319,Agents!A:E,4,FALSE)</f>
        <v>Team5</v>
      </c>
      <c r="Q7319" t="str">
        <f>VLOOKUP(G7319,Agents!A:E,5,FALSE)</f>
        <v>Mid</v>
      </c>
      <c r="R7319" t="str">
        <f>VLOOKUP(G7319,Agents!A:E,2,FALSE)</f>
        <v>Night</v>
      </c>
    </row>
    <row r="7320" spans="1:18" x14ac:dyDescent="0.35">
      <c r="A7320" t="s">
        <v>11264</v>
      </c>
      <c r="B7320" t="s">
        <v>5948</v>
      </c>
      <c r="C7320" t="s">
        <v>22</v>
      </c>
      <c r="D7320" t="s">
        <v>26</v>
      </c>
      <c r="E7320" s="1">
        <v>46106.745833333334</v>
      </c>
      <c r="F7320" s="1">
        <v>46107.07916666667</v>
      </c>
      <c r="G7320" t="s">
        <v>211</v>
      </c>
      <c r="H7320" t="s">
        <v>15</v>
      </c>
      <c r="I7320" t="s">
        <v>16</v>
      </c>
      <c r="J7320">
        <v>4</v>
      </c>
      <c r="K7320" t="str">
        <f>IF(tickets_dataset[[#This Row],[status]] = "Closed", "Yes","No")</f>
        <v>Yes</v>
      </c>
      <c r="L7320" s="2">
        <f t="shared" si="456"/>
        <v>8.0000000000582077</v>
      </c>
      <c r="M7320" t="str">
        <f t="shared" si="457"/>
        <v>No</v>
      </c>
      <c r="N7320" t="str">
        <f t="shared" si="458"/>
        <v>Mar</v>
      </c>
      <c r="O7320" s="2">
        <f t="shared" si="459"/>
        <v>0.33333333333575865</v>
      </c>
      <c r="P7320" t="str">
        <f>VLOOKUP(G7320,Agents!A:E,4,FALSE)</f>
        <v>Team5</v>
      </c>
      <c r="Q7320" t="str">
        <f>VLOOKUP(G7320,Agents!A:E,5,FALSE)</f>
        <v>Senior</v>
      </c>
      <c r="R7320" t="str">
        <f>VLOOKUP(G7320,Agents!A:E,2,FALSE)</f>
        <v>Evening</v>
      </c>
    </row>
    <row r="7321" spans="1:18" x14ac:dyDescent="0.35">
      <c r="A7321" t="s">
        <v>11265</v>
      </c>
      <c r="B7321" t="s">
        <v>10944</v>
      </c>
      <c r="C7321" t="s">
        <v>50</v>
      </c>
      <c r="D7321" t="s">
        <v>13</v>
      </c>
      <c r="E7321" s="1">
        <v>46101.944444444445</v>
      </c>
      <c r="F7321" s="1">
        <v>46103.402777777781</v>
      </c>
      <c r="G7321" t="s">
        <v>119</v>
      </c>
      <c r="H7321" t="s">
        <v>15</v>
      </c>
      <c r="I7321" t="s">
        <v>16</v>
      </c>
      <c r="J7321">
        <v>4</v>
      </c>
      <c r="K7321" t="str">
        <f>IF(tickets_dataset[[#This Row],[status]] = "Closed", "Yes","No")</f>
        <v>Yes</v>
      </c>
      <c r="L7321" s="2">
        <f t="shared" si="456"/>
        <v>35.000000000058208</v>
      </c>
      <c r="M7321" t="str">
        <f t="shared" si="457"/>
        <v>No</v>
      </c>
      <c r="N7321" t="str">
        <f t="shared" si="458"/>
        <v>Mar</v>
      </c>
      <c r="O7321" s="2">
        <f t="shared" si="459"/>
        <v>1.4583333333357587</v>
      </c>
      <c r="P7321" t="str">
        <f>VLOOKUP(G7321,Agents!A:E,4,FALSE)</f>
        <v>Team1</v>
      </c>
      <c r="Q7321" t="str">
        <f>VLOOKUP(G7321,Agents!A:E,5,FALSE)</f>
        <v>Junior</v>
      </c>
      <c r="R7321" t="str">
        <f>VLOOKUP(G7321,Agents!A:E,2,FALSE)</f>
        <v>Morning</v>
      </c>
    </row>
    <row r="7322" spans="1:18" x14ac:dyDescent="0.35">
      <c r="A7322" t="s">
        <v>11266</v>
      </c>
      <c r="B7322" t="s">
        <v>11267</v>
      </c>
      <c r="C7322" t="s">
        <v>50</v>
      </c>
      <c r="D7322" t="s">
        <v>38</v>
      </c>
      <c r="E7322" s="1">
        <v>46051.826388888891</v>
      </c>
      <c r="F7322" s="1">
        <v>46052.243055555555</v>
      </c>
      <c r="G7322" t="s">
        <v>59</v>
      </c>
      <c r="H7322" t="s">
        <v>15</v>
      </c>
      <c r="I7322" t="s">
        <v>16</v>
      </c>
      <c r="J7322">
        <v>5</v>
      </c>
      <c r="K7322" t="str">
        <f>IF(tickets_dataset[[#This Row],[status]] = "Closed", "Yes","No")</f>
        <v>Yes</v>
      </c>
      <c r="L7322" s="2">
        <f t="shared" si="456"/>
        <v>9.9999999999417923</v>
      </c>
      <c r="M7322" t="str">
        <f t="shared" si="457"/>
        <v>No</v>
      </c>
      <c r="N7322" t="str">
        <f t="shared" si="458"/>
        <v>Jan</v>
      </c>
      <c r="O7322" s="2">
        <f t="shared" si="459"/>
        <v>0.41666666666424135</v>
      </c>
      <c r="P7322" t="str">
        <f>VLOOKUP(G7322,Agents!A:E,4,FALSE)</f>
        <v>Team3</v>
      </c>
      <c r="Q7322" t="str">
        <f>VLOOKUP(G7322,Agents!A:E,5,FALSE)</f>
        <v>Senior</v>
      </c>
      <c r="R7322" t="str">
        <f>VLOOKUP(G7322,Agents!A:E,2,FALSE)</f>
        <v>Night</v>
      </c>
    </row>
    <row r="7323" spans="1:18" x14ac:dyDescent="0.35">
      <c r="A7323" t="s">
        <v>11268</v>
      </c>
      <c r="B7323" t="s">
        <v>6341</v>
      </c>
      <c r="C7323" t="s">
        <v>34</v>
      </c>
      <c r="D7323" t="s">
        <v>26</v>
      </c>
      <c r="E7323" s="1">
        <v>46032.801388888889</v>
      </c>
      <c r="F7323" s="1">
        <v>46034.176388888889</v>
      </c>
      <c r="G7323" t="s">
        <v>149</v>
      </c>
      <c r="H7323" t="s">
        <v>15</v>
      </c>
      <c r="I7323" t="s">
        <v>16</v>
      </c>
      <c r="J7323">
        <v>4</v>
      </c>
      <c r="K7323" t="str">
        <f>IF(tickets_dataset[[#This Row],[status]] = "Closed", "Yes","No")</f>
        <v>Yes</v>
      </c>
      <c r="L7323" s="2">
        <f t="shared" si="456"/>
        <v>33</v>
      </c>
      <c r="M7323" t="str">
        <f t="shared" si="457"/>
        <v>No</v>
      </c>
      <c r="N7323" t="str">
        <f t="shared" si="458"/>
        <v>Jan</v>
      </c>
      <c r="O7323" s="2">
        <f t="shared" si="459"/>
        <v>1.375</v>
      </c>
      <c r="P7323" t="str">
        <f>VLOOKUP(G7323,Agents!A:E,4,FALSE)</f>
        <v>Team3</v>
      </c>
      <c r="Q7323" t="str">
        <f>VLOOKUP(G7323,Agents!A:E,5,FALSE)</f>
        <v>Mid</v>
      </c>
      <c r="R7323" t="str">
        <f>VLOOKUP(G7323,Agents!A:E,2,FALSE)</f>
        <v>Night</v>
      </c>
    </row>
    <row r="7324" spans="1:18" x14ac:dyDescent="0.35">
      <c r="A7324" t="s">
        <v>11269</v>
      </c>
      <c r="B7324" t="s">
        <v>11270</v>
      </c>
      <c r="C7324" t="s">
        <v>22</v>
      </c>
      <c r="D7324" t="s">
        <v>13</v>
      </c>
      <c r="E7324" s="1">
        <v>46043.13958333333</v>
      </c>
      <c r="F7324" s="1">
        <v>46043.26458333333</v>
      </c>
      <c r="G7324" t="s">
        <v>77</v>
      </c>
      <c r="H7324" t="s">
        <v>28</v>
      </c>
      <c r="I7324" t="s">
        <v>16</v>
      </c>
      <c r="J7324">
        <v>5</v>
      </c>
      <c r="K7324" t="str">
        <f>IF(tickets_dataset[[#This Row],[status]] = "Closed", "Yes","No")</f>
        <v>No</v>
      </c>
      <c r="L7324" s="2">
        <f t="shared" si="456"/>
        <v>3</v>
      </c>
      <c r="M7324" t="str">
        <f t="shared" si="457"/>
        <v>No</v>
      </c>
      <c r="N7324" t="str">
        <f t="shared" si="458"/>
        <v>Jan</v>
      </c>
      <c r="O7324" s="2">
        <f t="shared" si="459"/>
        <v>0.125</v>
      </c>
      <c r="P7324" t="str">
        <f>VLOOKUP(G7324,Agents!A:E,4,FALSE)</f>
        <v>Team5</v>
      </c>
      <c r="Q7324" t="str">
        <f>VLOOKUP(G7324,Agents!A:E,5,FALSE)</f>
        <v>Junior</v>
      </c>
      <c r="R7324" t="str">
        <f>VLOOKUP(G7324,Agents!A:E,2,FALSE)</f>
        <v>Evening</v>
      </c>
    </row>
    <row r="7325" spans="1:18" x14ac:dyDescent="0.35">
      <c r="A7325" t="s">
        <v>11271</v>
      </c>
      <c r="B7325" t="s">
        <v>5999</v>
      </c>
      <c r="C7325" t="s">
        <v>76</v>
      </c>
      <c r="D7325" t="s">
        <v>38</v>
      </c>
      <c r="E7325" s="1">
        <v>46085.305555555555</v>
      </c>
      <c r="F7325" s="1">
        <v>46086.597222222219</v>
      </c>
      <c r="G7325" t="s">
        <v>131</v>
      </c>
      <c r="H7325" t="s">
        <v>15</v>
      </c>
      <c r="I7325" t="s">
        <v>16</v>
      </c>
      <c r="J7325">
        <v>5</v>
      </c>
      <c r="K7325" t="str">
        <f>IF(tickets_dataset[[#This Row],[status]] = "Closed", "Yes","No")</f>
        <v>Yes</v>
      </c>
      <c r="L7325" s="2">
        <f t="shared" si="456"/>
        <v>30.999999999941792</v>
      </c>
      <c r="M7325" t="str">
        <f t="shared" si="457"/>
        <v>No</v>
      </c>
      <c r="N7325" t="str">
        <f t="shared" si="458"/>
        <v>Mar</v>
      </c>
      <c r="O7325" s="2">
        <f t="shared" si="459"/>
        <v>1.2916666666642413</v>
      </c>
      <c r="P7325" t="str">
        <f>VLOOKUP(G7325,Agents!A:E,4,FALSE)</f>
        <v>Team4</v>
      </c>
      <c r="Q7325" t="str">
        <f>VLOOKUP(G7325,Agents!A:E,5,FALSE)</f>
        <v>Junior</v>
      </c>
      <c r="R7325" t="str">
        <f>VLOOKUP(G7325,Agents!A:E,2,FALSE)</f>
        <v>Night</v>
      </c>
    </row>
    <row r="7326" spans="1:18" x14ac:dyDescent="0.35">
      <c r="A7326" t="s">
        <v>11272</v>
      </c>
      <c r="B7326" t="s">
        <v>5073</v>
      </c>
      <c r="C7326" t="s">
        <v>34</v>
      </c>
      <c r="D7326" t="s">
        <v>38</v>
      </c>
      <c r="E7326" s="1">
        <v>46048.85833333333</v>
      </c>
      <c r="F7326" s="1">
        <v>46052.275000000001</v>
      </c>
      <c r="G7326" t="s">
        <v>131</v>
      </c>
      <c r="H7326" t="s">
        <v>15</v>
      </c>
      <c r="I7326" t="s">
        <v>16</v>
      </c>
      <c r="J7326">
        <v>4</v>
      </c>
      <c r="K7326" t="str">
        <f>IF(tickets_dataset[[#This Row],[status]] = "Closed", "Yes","No")</f>
        <v>Yes</v>
      </c>
      <c r="L7326" s="2">
        <f t="shared" si="456"/>
        <v>82.000000000116415</v>
      </c>
      <c r="M7326" t="str">
        <f t="shared" si="457"/>
        <v>Yes</v>
      </c>
      <c r="N7326" t="str">
        <f t="shared" si="458"/>
        <v>Jan</v>
      </c>
      <c r="O7326" s="2">
        <f t="shared" si="459"/>
        <v>3.4166666666715173</v>
      </c>
      <c r="P7326" t="str">
        <f>VLOOKUP(G7326,Agents!A:E,4,FALSE)</f>
        <v>Team4</v>
      </c>
      <c r="Q7326" t="str">
        <f>VLOOKUP(G7326,Agents!A:E,5,FALSE)</f>
        <v>Junior</v>
      </c>
      <c r="R7326" t="str">
        <f>VLOOKUP(G7326,Agents!A:E,2,FALSE)</f>
        <v>Night</v>
      </c>
    </row>
    <row r="7327" spans="1:18" x14ac:dyDescent="0.35">
      <c r="A7327" t="s">
        <v>11273</v>
      </c>
      <c r="B7327" t="s">
        <v>6600</v>
      </c>
      <c r="C7327" t="s">
        <v>50</v>
      </c>
      <c r="D7327" t="s">
        <v>38</v>
      </c>
      <c r="E7327" s="1">
        <v>46084.970138888886</v>
      </c>
      <c r="F7327" s="1">
        <v>46087.970138888886</v>
      </c>
      <c r="G7327" t="s">
        <v>190</v>
      </c>
      <c r="H7327" t="s">
        <v>15</v>
      </c>
      <c r="I7327" t="s">
        <v>16</v>
      </c>
      <c r="J7327">
        <v>4</v>
      </c>
      <c r="K7327" t="str">
        <f>IF(tickets_dataset[[#This Row],[status]] = "Closed", "Yes","No")</f>
        <v>Yes</v>
      </c>
      <c r="L7327" s="2">
        <f t="shared" si="456"/>
        <v>72</v>
      </c>
      <c r="M7327" t="str">
        <f t="shared" si="457"/>
        <v>Yes</v>
      </c>
      <c r="N7327" t="str">
        <f t="shared" si="458"/>
        <v>Mar</v>
      </c>
      <c r="O7327" s="2">
        <f t="shared" si="459"/>
        <v>3</v>
      </c>
      <c r="P7327" t="str">
        <f>VLOOKUP(G7327,Agents!A:E,4,FALSE)</f>
        <v>Team1</v>
      </c>
      <c r="Q7327" t="str">
        <f>VLOOKUP(G7327,Agents!A:E,5,FALSE)</f>
        <v>Senior</v>
      </c>
      <c r="R7327" t="str">
        <f>VLOOKUP(G7327,Agents!A:E,2,FALSE)</f>
        <v>Night</v>
      </c>
    </row>
    <row r="7328" spans="1:18" x14ac:dyDescent="0.35">
      <c r="A7328" t="s">
        <v>11274</v>
      </c>
      <c r="B7328" t="s">
        <v>5420</v>
      </c>
      <c r="C7328" t="s">
        <v>50</v>
      </c>
      <c r="D7328" t="s">
        <v>26</v>
      </c>
      <c r="E7328" s="1">
        <v>46102.853472222225</v>
      </c>
      <c r="F7328" s="1">
        <v>46105.103472222225</v>
      </c>
      <c r="G7328" t="s">
        <v>170</v>
      </c>
      <c r="H7328" t="s">
        <v>28</v>
      </c>
      <c r="I7328" t="s">
        <v>16</v>
      </c>
      <c r="J7328">
        <v>4</v>
      </c>
      <c r="K7328" t="str">
        <f>IF(tickets_dataset[[#This Row],[status]] = "Closed", "Yes","No")</f>
        <v>No</v>
      </c>
      <c r="L7328" s="2">
        <f t="shared" si="456"/>
        <v>54</v>
      </c>
      <c r="M7328" t="str">
        <f t="shared" si="457"/>
        <v>Yes</v>
      </c>
      <c r="N7328" t="str">
        <f t="shared" si="458"/>
        <v>Mar</v>
      </c>
      <c r="O7328" s="2">
        <f t="shared" si="459"/>
        <v>2.25</v>
      </c>
      <c r="P7328" t="str">
        <f>VLOOKUP(G7328,Agents!A:E,4,FALSE)</f>
        <v>Team5</v>
      </c>
      <c r="Q7328" t="str">
        <f>VLOOKUP(G7328,Agents!A:E,5,FALSE)</f>
        <v>Junior</v>
      </c>
      <c r="R7328" t="str">
        <f>VLOOKUP(G7328,Agents!A:E,2,FALSE)</f>
        <v>Night</v>
      </c>
    </row>
    <row r="7329" spans="1:18" x14ac:dyDescent="0.35">
      <c r="A7329" t="s">
        <v>11275</v>
      </c>
      <c r="B7329" t="s">
        <v>6992</v>
      </c>
      <c r="C7329" t="s">
        <v>12</v>
      </c>
      <c r="D7329" t="s">
        <v>38</v>
      </c>
      <c r="E7329" s="1">
        <v>46102.486111111109</v>
      </c>
      <c r="F7329" s="1">
        <v>46102.902777777781</v>
      </c>
      <c r="G7329" t="s">
        <v>19</v>
      </c>
      <c r="H7329" t="s">
        <v>15</v>
      </c>
      <c r="I7329" t="s">
        <v>16</v>
      </c>
      <c r="J7329">
        <v>3</v>
      </c>
      <c r="K7329" t="str">
        <f>IF(tickets_dataset[[#This Row],[status]] = "Closed", "Yes","No")</f>
        <v>Yes</v>
      </c>
      <c r="L7329" s="2">
        <f t="shared" si="456"/>
        <v>10.000000000116415</v>
      </c>
      <c r="M7329" t="str">
        <f t="shared" si="457"/>
        <v>No</v>
      </c>
      <c r="N7329" t="str">
        <f t="shared" si="458"/>
        <v>Mar</v>
      </c>
      <c r="O7329" s="2">
        <f t="shared" si="459"/>
        <v>0.41666666667151731</v>
      </c>
      <c r="P7329" t="str">
        <f>VLOOKUP(G7329,Agents!A:E,4,FALSE)</f>
        <v>Team4</v>
      </c>
      <c r="Q7329" t="str">
        <f>VLOOKUP(G7329,Agents!A:E,5,FALSE)</f>
        <v>Senior</v>
      </c>
      <c r="R7329" t="str">
        <f>VLOOKUP(G7329,Agents!A:E,2,FALSE)</f>
        <v>Evening</v>
      </c>
    </row>
    <row r="7330" spans="1:18" x14ac:dyDescent="0.35">
      <c r="A7330" t="s">
        <v>11276</v>
      </c>
      <c r="B7330" t="s">
        <v>9059</v>
      </c>
      <c r="C7330" t="s">
        <v>76</v>
      </c>
      <c r="D7330" t="s">
        <v>26</v>
      </c>
      <c r="E7330" s="1">
        <v>46047.770138888889</v>
      </c>
      <c r="F7330" s="1">
        <v>46049.645138888889</v>
      </c>
      <c r="G7330" t="s">
        <v>183</v>
      </c>
      <c r="H7330" t="s">
        <v>15</v>
      </c>
      <c r="I7330" t="s">
        <v>68</v>
      </c>
      <c r="J7330">
        <v>4</v>
      </c>
      <c r="K7330" t="str">
        <f>IF(tickets_dataset[[#This Row],[status]] = "Closed", "Yes","No")</f>
        <v>Yes</v>
      </c>
      <c r="L7330" s="2">
        <f t="shared" si="456"/>
        <v>45</v>
      </c>
      <c r="M7330" t="str">
        <f t="shared" si="457"/>
        <v>No</v>
      </c>
      <c r="N7330" t="str">
        <f t="shared" si="458"/>
        <v>Jan</v>
      </c>
      <c r="O7330" s="2">
        <f t="shared" si="459"/>
        <v>1.875</v>
      </c>
      <c r="P7330" t="str">
        <f>VLOOKUP(G7330,Agents!A:E,4,FALSE)</f>
        <v>Team3</v>
      </c>
      <c r="Q7330" t="str">
        <f>VLOOKUP(G7330,Agents!A:E,5,FALSE)</f>
        <v>Senior</v>
      </c>
      <c r="R7330" t="str">
        <f>VLOOKUP(G7330,Agents!A:E,2,FALSE)</f>
        <v>Night</v>
      </c>
    </row>
    <row r="7331" spans="1:18" x14ac:dyDescent="0.35">
      <c r="A7331" t="s">
        <v>11277</v>
      </c>
      <c r="B7331" t="s">
        <v>11278</v>
      </c>
      <c r="C7331" t="s">
        <v>76</v>
      </c>
      <c r="D7331" t="s">
        <v>38</v>
      </c>
      <c r="E7331" s="1">
        <v>46073.041666666664</v>
      </c>
      <c r="F7331" s="1">
        <v>46073.958333333336</v>
      </c>
      <c r="G7331" t="s">
        <v>73</v>
      </c>
      <c r="H7331" t="s">
        <v>15</v>
      </c>
      <c r="I7331" t="s">
        <v>16</v>
      </c>
      <c r="J7331">
        <v>5</v>
      </c>
      <c r="K7331" t="str">
        <f>IF(tickets_dataset[[#This Row],[status]] = "Closed", "Yes","No")</f>
        <v>Yes</v>
      </c>
      <c r="L7331" s="2">
        <f t="shared" si="456"/>
        <v>22.000000000116415</v>
      </c>
      <c r="M7331" t="str">
        <f t="shared" si="457"/>
        <v>No</v>
      </c>
      <c r="N7331" t="str">
        <f t="shared" si="458"/>
        <v>Feb</v>
      </c>
      <c r="O7331" s="2">
        <f t="shared" si="459"/>
        <v>0.91666666667151731</v>
      </c>
      <c r="P7331" t="str">
        <f>VLOOKUP(G7331,Agents!A:E,4,FALSE)</f>
        <v>Team4</v>
      </c>
      <c r="Q7331" t="str">
        <f>VLOOKUP(G7331,Agents!A:E,5,FALSE)</f>
        <v>Senior</v>
      </c>
      <c r="R7331" t="str">
        <f>VLOOKUP(G7331,Agents!A:E,2,FALSE)</f>
        <v>Night</v>
      </c>
    </row>
    <row r="7332" spans="1:18" x14ac:dyDescent="0.35">
      <c r="A7332" t="s">
        <v>11279</v>
      </c>
      <c r="B7332" t="s">
        <v>6971</v>
      </c>
      <c r="C7332" t="s">
        <v>50</v>
      </c>
      <c r="D7332" t="s">
        <v>26</v>
      </c>
      <c r="E7332" s="1">
        <v>46026.979861111111</v>
      </c>
      <c r="F7332" s="1">
        <v>46029.729861111111</v>
      </c>
      <c r="G7332" t="s">
        <v>56</v>
      </c>
      <c r="H7332" t="s">
        <v>15</v>
      </c>
      <c r="I7332" t="s">
        <v>16</v>
      </c>
      <c r="J7332">
        <v>5</v>
      </c>
      <c r="K7332" t="str">
        <f>IF(tickets_dataset[[#This Row],[status]] = "Closed", "Yes","No")</f>
        <v>Yes</v>
      </c>
      <c r="L7332" s="2">
        <f t="shared" si="456"/>
        <v>66</v>
      </c>
      <c r="M7332" t="str">
        <f t="shared" si="457"/>
        <v>Yes</v>
      </c>
      <c r="N7332" t="str">
        <f t="shared" si="458"/>
        <v>Jan</v>
      </c>
      <c r="O7332" s="2">
        <f t="shared" si="459"/>
        <v>2.75</v>
      </c>
      <c r="P7332" t="str">
        <f>VLOOKUP(G7332,Agents!A:E,4,FALSE)</f>
        <v>Team1</v>
      </c>
      <c r="Q7332" t="str">
        <f>VLOOKUP(G7332,Agents!A:E,5,FALSE)</f>
        <v>Senior</v>
      </c>
      <c r="R7332" t="str">
        <f>VLOOKUP(G7332,Agents!A:E,2,FALSE)</f>
        <v>Night</v>
      </c>
    </row>
    <row r="7333" spans="1:18" x14ac:dyDescent="0.35">
      <c r="A7333" t="s">
        <v>11280</v>
      </c>
      <c r="B7333" t="s">
        <v>2365</v>
      </c>
      <c r="C7333" t="s">
        <v>76</v>
      </c>
      <c r="D7333" t="s">
        <v>38</v>
      </c>
      <c r="E7333" s="1">
        <v>46047.98333333333</v>
      </c>
      <c r="F7333" s="1">
        <v>46051.9</v>
      </c>
      <c r="G7333" t="s">
        <v>156</v>
      </c>
      <c r="H7333" t="s">
        <v>15</v>
      </c>
      <c r="I7333" t="s">
        <v>16</v>
      </c>
      <c r="J7333">
        <v>4</v>
      </c>
      <c r="K7333" t="str">
        <f>IF(tickets_dataset[[#This Row],[status]] = "Closed", "Yes","No")</f>
        <v>Yes</v>
      </c>
      <c r="L7333" s="2">
        <f t="shared" si="456"/>
        <v>94.000000000116415</v>
      </c>
      <c r="M7333" t="str">
        <f t="shared" si="457"/>
        <v>Yes</v>
      </c>
      <c r="N7333" t="str">
        <f t="shared" si="458"/>
        <v>Jan</v>
      </c>
      <c r="O7333" s="2">
        <f t="shared" si="459"/>
        <v>3.9166666666715173</v>
      </c>
      <c r="P7333" t="str">
        <f>VLOOKUP(G7333,Agents!A:E,4,FALSE)</f>
        <v>Team3</v>
      </c>
      <c r="Q7333" t="str">
        <f>VLOOKUP(G7333,Agents!A:E,5,FALSE)</f>
        <v>Mid</v>
      </c>
      <c r="R7333" t="str">
        <f>VLOOKUP(G7333,Agents!A:E,2,FALSE)</f>
        <v>Evening</v>
      </c>
    </row>
    <row r="7334" spans="1:18" x14ac:dyDescent="0.35">
      <c r="A7334" t="s">
        <v>11281</v>
      </c>
      <c r="B7334" t="s">
        <v>11282</v>
      </c>
      <c r="C7334" t="s">
        <v>12</v>
      </c>
      <c r="D7334" t="s">
        <v>38</v>
      </c>
      <c r="E7334" s="1">
        <v>46078.099305555559</v>
      </c>
      <c r="F7334" s="1">
        <v>46079.765972222223</v>
      </c>
      <c r="G7334" t="s">
        <v>56</v>
      </c>
      <c r="H7334" t="s">
        <v>15</v>
      </c>
      <c r="I7334" t="s">
        <v>16</v>
      </c>
      <c r="J7334">
        <v>5</v>
      </c>
      <c r="K7334" t="str">
        <f>IF(tickets_dataset[[#This Row],[status]] = "Closed", "Yes","No")</f>
        <v>Yes</v>
      </c>
      <c r="L7334" s="2">
        <f t="shared" si="456"/>
        <v>39.999999999941792</v>
      </c>
      <c r="M7334" t="str">
        <f t="shared" si="457"/>
        <v>No</v>
      </c>
      <c r="N7334" t="str">
        <f t="shared" si="458"/>
        <v>Feb</v>
      </c>
      <c r="O7334" s="2">
        <f t="shared" si="459"/>
        <v>1.6666666666642413</v>
      </c>
      <c r="P7334" t="str">
        <f>VLOOKUP(G7334,Agents!A:E,4,FALSE)</f>
        <v>Team1</v>
      </c>
      <c r="Q7334" t="str">
        <f>VLOOKUP(G7334,Agents!A:E,5,FALSE)</f>
        <v>Senior</v>
      </c>
      <c r="R7334" t="str">
        <f>VLOOKUP(G7334,Agents!A:E,2,FALSE)</f>
        <v>Night</v>
      </c>
    </row>
    <row r="7335" spans="1:18" x14ac:dyDescent="0.35">
      <c r="A7335" t="s">
        <v>11283</v>
      </c>
      <c r="B7335" t="s">
        <v>2282</v>
      </c>
      <c r="C7335" t="s">
        <v>34</v>
      </c>
      <c r="D7335" t="s">
        <v>38</v>
      </c>
      <c r="E7335" s="1">
        <v>46079.362500000003</v>
      </c>
      <c r="F7335" s="1">
        <v>46081.320833333331</v>
      </c>
      <c r="G7335" t="s">
        <v>119</v>
      </c>
      <c r="H7335" t="s">
        <v>15</v>
      </c>
      <c r="I7335" t="s">
        <v>16</v>
      </c>
      <c r="J7335">
        <v>3</v>
      </c>
      <c r="K7335" t="str">
        <f>IF(tickets_dataset[[#This Row],[status]] = "Closed", "Yes","No")</f>
        <v>Yes</v>
      </c>
      <c r="L7335" s="2">
        <f t="shared" si="456"/>
        <v>46.999999999883585</v>
      </c>
      <c r="M7335" t="str">
        <f t="shared" si="457"/>
        <v>No</v>
      </c>
      <c r="N7335" t="str">
        <f t="shared" si="458"/>
        <v>Feb</v>
      </c>
      <c r="O7335" s="2">
        <f t="shared" si="459"/>
        <v>1.9583333333284827</v>
      </c>
      <c r="P7335" t="str">
        <f>VLOOKUP(G7335,Agents!A:E,4,FALSE)</f>
        <v>Team1</v>
      </c>
      <c r="Q7335" t="str">
        <f>VLOOKUP(G7335,Agents!A:E,5,FALSE)</f>
        <v>Junior</v>
      </c>
      <c r="R7335" t="str">
        <f>VLOOKUP(G7335,Agents!A:E,2,FALSE)</f>
        <v>Morning</v>
      </c>
    </row>
    <row r="7336" spans="1:18" x14ac:dyDescent="0.35">
      <c r="A7336" t="s">
        <v>11284</v>
      </c>
      <c r="B7336" t="s">
        <v>848</v>
      </c>
      <c r="C7336" t="s">
        <v>76</v>
      </c>
      <c r="D7336" t="s">
        <v>13</v>
      </c>
      <c r="E7336" s="1">
        <v>46046.256944444445</v>
      </c>
      <c r="F7336" s="1">
        <v>46048.173611111109</v>
      </c>
      <c r="G7336" t="s">
        <v>128</v>
      </c>
      <c r="H7336" t="s">
        <v>15</v>
      </c>
      <c r="I7336" t="s">
        <v>16</v>
      </c>
      <c r="J7336">
        <v>4</v>
      </c>
      <c r="K7336" t="str">
        <f>IF(tickets_dataset[[#This Row],[status]] = "Closed", "Yes","No")</f>
        <v>Yes</v>
      </c>
      <c r="L7336" s="2">
        <f t="shared" si="456"/>
        <v>45.999999999941792</v>
      </c>
      <c r="M7336" t="str">
        <f t="shared" si="457"/>
        <v>No</v>
      </c>
      <c r="N7336" t="str">
        <f t="shared" si="458"/>
        <v>Jan</v>
      </c>
      <c r="O7336" s="2">
        <f t="shared" si="459"/>
        <v>1.9166666666642413</v>
      </c>
      <c r="P7336" t="str">
        <f>VLOOKUP(G7336,Agents!A:E,4,FALSE)</f>
        <v>Team4</v>
      </c>
      <c r="Q7336" t="str">
        <f>VLOOKUP(G7336,Agents!A:E,5,FALSE)</f>
        <v>Mid</v>
      </c>
      <c r="R7336" t="str">
        <f>VLOOKUP(G7336,Agents!A:E,2,FALSE)</f>
        <v>Night</v>
      </c>
    </row>
    <row r="7337" spans="1:18" x14ac:dyDescent="0.35">
      <c r="A7337" t="s">
        <v>11285</v>
      </c>
      <c r="B7337" t="s">
        <v>6940</v>
      </c>
      <c r="C7337" t="s">
        <v>50</v>
      </c>
      <c r="D7337" t="s">
        <v>13</v>
      </c>
      <c r="E7337" s="1">
        <v>46110.51666666667</v>
      </c>
      <c r="F7337" s="1">
        <v>46110.724999999999</v>
      </c>
      <c r="G7337" t="s">
        <v>273</v>
      </c>
      <c r="H7337" t="s">
        <v>15</v>
      </c>
      <c r="I7337" t="s">
        <v>16</v>
      </c>
      <c r="J7337">
        <v>5</v>
      </c>
      <c r="K7337" t="str">
        <f>IF(tickets_dataset[[#This Row],[status]] = "Closed", "Yes","No")</f>
        <v>Yes</v>
      </c>
      <c r="L7337" s="2">
        <f t="shared" si="456"/>
        <v>4.9999999998835847</v>
      </c>
      <c r="M7337" t="str">
        <f t="shared" si="457"/>
        <v>No</v>
      </c>
      <c r="N7337" t="str">
        <f t="shared" si="458"/>
        <v>Mar</v>
      </c>
      <c r="O7337" s="2">
        <f t="shared" si="459"/>
        <v>0.20833333332848269</v>
      </c>
      <c r="P7337" t="str">
        <f>VLOOKUP(G7337,Agents!A:E,4,FALSE)</f>
        <v>Team3</v>
      </c>
      <c r="Q7337" t="str">
        <f>VLOOKUP(G7337,Agents!A:E,5,FALSE)</f>
        <v>Senior</v>
      </c>
      <c r="R7337" t="str">
        <f>VLOOKUP(G7337,Agents!A:E,2,FALSE)</f>
        <v>Evening</v>
      </c>
    </row>
    <row r="7338" spans="1:18" x14ac:dyDescent="0.35">
      <c r="A7338" t="s">
        <v>11286</v>
      </c>
      <c r="B7338" t="s">
        <v>3432</v>
      </c>
      <c r="C7338" t="s">
        <v>22</v>
      </c>
      <c r="D7338" t="s">
        <v>38</v>
      </c>
      <c r="E7338" s="1">
        <v>46059.758333333331</v>
      </c>
      <c r="F7338" s="1">
        <v>46062.466666666667</v>
      </c>
      <c r="G7338" t="s">
        <v>273</v>
      </c>
      <c r="H7338" t="s">
        <v>15</v>
      </c>
      <c r="I7338" t="s">
        <v>16</v>
      </c>
      <c r="J7338">
        <v>3</v>
      </c>
      <c r="K7338" t="str">
        <f>IF(tickets_dataset[[#This Row],[status]] = "Closed", "Yes","No")</f>
        <v>Yes</v>
      </c>
      <c r="L7338" s="2">
        <f t="shared" si="456"/>
        <v>65.000000000058208</v>
      </c>
      <c r="M7338" t="str">
        <f t="shared" si="457"/>
        <v>Yes</v>
      </c>
      <c r="N7338" t="str">
        <f t="shared" si="458"/>
        <v>Feb</v>
      </c>
      <c r="O7338" s="2">
        <f t="shared" si="459"/>
        <v>2.7083333333357587</v>
      </c>
      <c r="P7338" t="str">
        <f>VLOOKUP(G7338,Agents!A:E,4,FALSE)</f>
        <v>Team3</v>
      </c>
      <c r="Q7338" t="str">
        <f>VLOOKUP(G7338,Agents!A:E,5,FALSE)</f>
        <v>Senior</v>
      </c>
      <c r="R7338" t="str">
        <f>VLOOKUP(G7338,Agents!A:E,2,FALSE)</f>
        <v>Evening</v>
      </c>
    </row>
    <row r="7339" spans="1:18" x14ac:dyDescent="0.35">
      <c r="A7339" t="s">
        <v>11287</v>
      </c>
      <c r="B7339" t="s">
        <v>11288</v>
      </c>
      <c r="C7339" t="s">
        <v>76</v>
      </c>
      <c r="D7339" t="s">
        <v>38</v>
      </c>
      <c r="E7339" s="1">
        <v>46108.534722222219</v>
      </c>
      <c r="F7339" s="1">
        <v>46111.493055555555</v>
      </c>
      <c r="G7339" t="s">
        <v>62</v>
      </c>
      <c r="H7339" t="s">
        <v>15</v>
      </c>
      <c r="I7339" t="s">
        <v>16</v>
      </c>
      <c r="J7339">
        <v>4</v>
      </c>
      <c r="K7339" t="str">
        <f>IF(tickets_dataset[[#This Row],[status]] = "Closed", "Yes","No")</f>
        <v>Yes</v>
      </c>
      <c r="L7339" s="2">
        <f t="shared" si="456"/>
        <v>71.000000000058208</v>
      </c>
      <c r="M7339" t="str">
        <f t="shared" si="457"/>
        <v>Yes</v>
      </c>
      <c r="N7339" t="str">
        <f t="shared" si="458"/>
        <v>Mar</v>
      </c>
      <c r="O7339" s="2">
        <f t="shared" si="459"/>
        <v>2.9583333333357587</v>
      </c>
      <c r="P7339" t="str">
        <f>VLOOKUP(G7339,Agents!A:E,4,FALSE)</f>
        <v>Team1</v>
      </c>
      <c r="Q7339" t="str">
        <f>VLOOKUP(G7339,Agents!A:E,5,FALSE)</f>
        <v>Junior</v>
      </c>
      <c r="R7339" t="str">
        <f>VLOOKUP(G7339,Agents!A:E,2,FALSE)</f>
        <v>Morning</v>
      </c>
    </row>
    <row r="7340" spans="1:18" x14ac:dyDescent="0.35">
      <c r="A7340" t="s">
        <v>11289</v>
      </c>
      <c r="B7340" t="s">
        <v>2581</v>
      </c>
      <c r="C7340" t="s">
        <v>34</v>
      </c>
      <c r="D7340" t="s">
        <v>38</v>
      </c>
      <c r="E7340" s="1">
        <v>46023.55</v>
      </c>
      <c r="F7340" s="1">
        <v>46025.758333333331</v>
      </c>
      <c r="G7340" t="s">
        <v>282</v>
      </c>
      <c r="H7340" t="s">
        <v>15</v>
      </c>
      <c r="I7340" t="s">
        <v>16</v>
      </c>
      <c r="J7340">
        <v>4</v>
      </c>
      <c r="K7340" t="str">
        <f>IF(tickets_dataset[[#This Row],[status]] = "Closed", "Yes","No")</f>
        <v>Yes</v>
      </c>
      <c r="L7340" s="2">
        <f t="shared" si="456"/>
        <v>52.999999999883585</v>
      </c>
      <c r="M7340" t="str">
        <f t="shared" si="457"/>
        <v>Yes</v>
      </c>
      <c r="N7340" t="str">
        <f t="shared" si="458"/>
        <v>Jan</v>
      </c>
      <c r="O7340" s="2">
        <f t="shared" si="459"/>
        <v>2.2083333333284827</v>
      </c>
      <c r="P7340" t="str">
        <f>VLOOKUP(G7340,Agents!A:E,4,FALSE)</f>
        <v>Team4</v>
      </c>
      <c r="Q7340" t="str">
        <f>VLOOKUP(G7340,Agents!A:E,5,FALSE)</f>
        <v>Mid</v>
      </c>
      <c r="R7340" t="str">
        <f>VLOOKUP(G7340,Agents!A:E,2,FALSE)</f>
        <v>Morning</v>
      </c>
    </row>
    <row r="7341" spans="1:18" x14ac:dyDescent="0.35">
      <c r="A7341" t="s">
        <v>11290</v>
      </c>
      <c r="B7341" t="s">
        <v>9236</v>
      </c>
      <c r="C7341" t="s">
        <v>50</v>
      </c>
      <c r="D7341" t="s">
        <v>26</v>
      </c>
      <c r="E7341" s="1">
        <v>46032.375</v>
      </c>
      <c r="F7341" s="1">
        <v>46035.041666666664</v>
      </c>
      <c r="G7341" t="s">
        <v>103</v>
      </c>
      <c r="H7341" t="s">
        <v>15</v>
      </c>
      <c r="I7341" t="s">
        <v>16</v>
      </c>
      <c r="J7341">
        <v>5</v>
      </c>
      <c r="K7341" t="str">
        <f>IF(tickets_dataset[[#This Row],[status]] = "Closed", "Yes","No")</f>
        <v>Yes</v>
      </c>
      <c r="L7341" s="2">
        <f t="shared" si="456"/>
        <v>63.999999999941792</v>
      </c>
      <c r="M7341" t="str">
        <f t="shared" si="457"/>
        <v>Yes</v>
      </c>
      <c r="N7341" t="str">
        <f t="shared" si="458"/>
        <v>Jan</v>
      </c>
      <c r="O7341" s="2">
        <f t="shared" si="459"/>
        <v>2.6666666666642413</v>
      </c>
      <c r="P7341" t="str">
        <f>VLOOKUP(G7341,Agents!A:E,4,FALSE)</f>
        <v>Team4</v>
      </c>
      <c r="Q7341" t="str">
        <f>VLOOKUP(G7341,Agents!A:E,5,FALSE)</f>
        <v>Senior</v>
      </c>
      <c r="R7341" t="str">
        <f>VLOOKUP(G7341,Agents!A:E,2,FALSE)</f>
        <v>Night</v>
      </c>
    </row>
    <row r="7342" spans="1:18" x14ac:dyDescent="0.35">
      <c r="A7342" t="s">
        <v>11291</v>
      </c>
      <c r="B7342" t="s">
        <v>5278</v>
      </c>
      <c r="C7342" t="s">
        <v>12</v>
      </c>
      <c r="D7342" t="s">
        <v>26</v>
      </c>
      <c r="E7342" s="1">
        <v>46087.702777777777</v>
      </c>
      <c r="F7342" s="1">
        <v>46089.494444444441</v>
      </c>
      <c r="G7342" t="s">
        <v>170</v>
      </c>
      <c r="H7342" t="s">
        <v>15</v>
      </c>
      <c r="I7342" t="s">
        <v>16</v>
      </c>
      <c r="J7342">
        <v>4</v>
      </c>
      <c r="K7342" t="str">
        <f>IF(tickets_dataset[[#This Row],[status]] = "Closed", "Yes","No")</f>
        <v>Yes</v>
      </c>
      <c r="L7342" s="2">
        <f t="shared" si="456"/>
        <v>42.999999999941792</v>
      </c>
      <c r="M7342" t="str">
        <f t="shared" si="457"/>
        <v>No</v>
      </c>
      <c r="N7342" t="str">
        <f t="shared" si="458"/>
        <v>Mar</v>
      </c>
      <c r="O7342" s="2">
        <f t="shared" si="459"/>
        <v>1.7916666666642413</v>
      </c>
      <c r="P7342" t="str">
        <f>VLOOKUP(G7342,Agents!A:E,4,FALSE)</f>
        <v>Team5</v>
      </c>
      <c r="Q7342" t="str">
        <f>VLOOKUP(G7342,Agents!A:E,5,FALSE)</f>
        <v>Junior</v>
      </c>
      <c r="R7342" t="str">
        <f>VLOOKUP(G7342,Agents!A:E,2,FALSE)</f>
        <v>Night</v>
      </c>
    </row>
    <row r="7343" spans="1:18" x14ac:dyDescent="0.35">
      <c r="A7343" t="s">
        <v>11292</v>
      </c>
      <c r="B7343" t="s">
        <v>2870</v>
      </c>
      <c r="C7343" t="s">
        <v>50</v>
      </c>
      <c r="D7343" t="s">
        <v>13</v>
      </c>
      <c r="E7343" s="1">
        <v>46033.11041666667</v>
      </c>
      <c r="F7343" s="1">
        <v>46034.027083333334</v>
      </c>
      <c r="G7343" t="s">
        <v>273</v>
      </c>
      <c r="H7343" t="s">
        <v>15</v>
      </c>
      <c r="I7343" t="s">
        <v>16</v>
      </c>
      <c r="J7343">
        <v>5</v>
      </c>
      <c r="K7343" t="str">
        <f>IF(tickets_dataset[[#This Row],[status]] = "Closed", "Yes","No")</f>
        <v>Yes</v>
      </c>
      <c r="L7343" s="2">
        <f t="shared" si="456"/>
        <v>21.999999999941792</v>
      </c>
      <c r="M7343" t="str">
        <f t="shared" si="457"/>
        <v>No</v>
      </c>
      <c r="N7343" t="str">
        <f t="shared" si="458"/>
        <v>Jan</v>
      </c>
      <c r="O7343" s="2">
        <f t="shared" si="459"/>
        <v>0.91666666666424135</v>
      </c>
      <c r="P7343" t="str">
        <f>VLOOKUP(G7343,Agents!A:E,4,FALSE)</f>
        <v>Team3</v>
      </c>
      <c r="Q7343" t="str">
        <f>VLOOKUP(G7343,Agents!A:E,5,FALSE)</f>
        <v>Senior</v>
      </c>
      <c r="R7343" t="str">
        <f>VLOOKUP(G7343,Agents!A:E,2,FALSE)</f>
        <v>Evening</v>
      </c>
    </row>
    <row r="7344" spans="1:18" x14ac:dyDescent="0.35">
      <c r="A7344" t="s">
        <v>11293</v>
      </c>
      <c r="B7344" t="s">
        <v>7596</v>
      </c>
      <c r="C7344" t="s">
        <v>50</v>
      </c>
      <c r="D7344" t="s">
        <v>26</v>
      </c>
      <c r="E7344" s="1">
        <v>46061.265277777777</v>
      </c>
      <c r="F7344" s="1">
        <v>46061.556944444441</v>
      </c>
      <c r="G7344" t="s">
        <v>83</v>
      </c>
      <c r="H7344" t="s">
        <v>15</v>
      </c>
      <c r="I7344" t="s">
        <v>16</v>
      </c>
      <c r="J7344">
        <v>4</v>
      </c>
      <c r="K7344" t="str">
        <f>IF(tickets_dataset[[#This Row],[status]] = "Closed", "Yes","No")</f>
        <v>Yes</v>
      </c>
      <c r="L7344" s="2">
        <f t="shared" si="456"/>
        <v>6.9999999999417923</v>
      </c>
      <c r="M7344" t="str">
        <f t="shared" si="457"/>
        <v>No</v>
      </c>
      <c r="N7344" t="str">
        <f t="shared" si="458"/>
        <v>Feb</v>
      </c>
      <c r="O7344" s="2">
        <f t="shared" si="459"/>
        <v>0.29166666666424135</v>
      </c>
      <c r="P7344" t="str">
        <f>VLOOKUP(G7344,Agents!A:E,4,FALSE)</f>
        <v>Team2</v>
      </c>
      <c r="Q7344" t="str">
        <f>VLOOKUP(G7344,Agents!A:E,5,FALSE)</f>
        <v>Junior</v>
      </c>
      <c r="R7344" t="str">
        <f>VLOOKUP(G7344,Agents!A:E,2,FALSE)</f>
        <v>Night</v>
      </c>
    </row>
    <row r="7345" spans="1:18" x14ac:dyDescent="0.35">
      <c r="A7345" t="s">
        <v>11294</v>
      </c>
      <c r="B7345" t="s">
        <v>4916</v>
      </c>
      <c r="C7345" t="s">
        <v>12</v>
      </c>
      <c r="D7345" t="s">
        <v>13</v>
      </c>
      <c r="E7345" s="1">
        <v>46111.40902777778</v>
      </c>
      <c r="F7345" s="1">
        <v>46112.117361111108</v>
      </c>
      <c r="G7345" t="s">
        <v>103</v>
      </c>
      <c r="H7345" t="s">
        <v>15</v>
      </c>
      <c r="I7345" t="s">
        <v>16</v>
      </c>
      <c r="J7345">
        <v>5</v>
      </c>
      <c r="K7345" t="str">
        <f>IF(tickets_dataset[[#This Row],[status]] = "Closed", "Yes","No")</f>
        <v>Yes</v>
      </c>
      <c r="L7345" s="2">
        <f t="shared" si="456"/>
        <v>16.999999999883585</v>
      </c>
      <c r="M7345" t="str">
        <f t="shared" si="457"/>
        <v>No</v>
      </c>
      <c r="N7345" t="str">
        <f t="shared" si="458"/>
        <v>Mar</v>
      </c>
      <c r="O7345" s="2">
        <f t="shared" si="459"/>
        <v>0.70833333332848269</v>
      </c>
      <c r="P7345" t="str">
        <f>VLOOKUP(G7345,Agents!A:E,4,FALSE)</f>
        <v>Team4</v>
      </c>
      <c r="Q7345" t="str">
        <f>VLOOKUP(G7345,Agents!A:E,5,FALSE)</f>
        <v>Senior</v>
      </c>
      <c r="R7345" t="str">
        <f>VLOOKUP(G7345,Agents!A:E,2,FALSE)</f>
        <v>Night</v>
      </c>
    </row>
    <row r="7346" spans="1:18" x14ac:dyDescent="0.35">
      <c r="A7346" t="s">
        <v>11295</v>
      </c>
      <c r="B7346" t="s">
        <v>11296</v>
      </c>
      <c r="C7346" t="s">
        <v>22</v>
      </c>
      <c r="D7346" t="s">
        <v>38</v>
      </c>
      <c r="E7346" s="1">
        <v>46073.225694444445</v>
      </c>
      <c r="F7346" s="1">
        <v>46076.350694444445</v>
      </c>
      <c r="G7346" t="s">
        <v>357</v>
      </c>
      <c r="H7346" t="s">
        <v>15</v>
      </c>
      <c r="I7346" t="s">
        <v>16</v>
      </c>
      <c r="J7346">
        <v>4</v>
      </c>
      <c r="K7346" t="str">
        <f>IF(tickets_dataset[[#This Row],[status]] = "Closed", "Yes","No")</f>
        <v>Yes</v>
      </c>
      <c r="L7346" s="2">
        <f t="shared" si="456"/>
        <v>75</v>
      </c>
      <c r="M7346" t="str">
        <f t="shared" si="457"/>
        <v>Yes</v>
      </c>
      <c r="N7346" t="str">
        <f t="shared" si="458"/>
        <v>Feb</v>
      </c>
      <c r="O7346" s="2">
        <f t="shared" si="459"/>
        <v>3.125</v>
      </c>
      <c r="P7346" t="str">
        <f>VLOOKUP(G7346,Agents!A:E,4,FALSE)</f>
        <v>Team1</v>
      </c>
      <c r="Q7346" t="str">
        <f>VLOOKUP(G7346,Agents!A:E,5,FALSE)</f>
        <v>Mid</v>
      </c>
      <c r="R7346" t="str">
        <f>VLOOKUP(G7346,Agents!A:E,2,FALSE)</f>
        <v>Morning</v>
      </c>
    </row>
    <row r="7347" spans="1:18" x14ac:dyDescent="0.35">
      <c r="A7347" t="s">
        <v>11297</v>
      </c>
      <c r="B7347" t="s">
        <v>11298</v>
      </c>
      <c r="C7347" t="s">
        <v>50</v>
      </c>
      <c r="D7347" t="s">
        <v>13</v>
      </c>
      <c r="E7347" s="1">
        <v>46067.353472222225</v>
      </c>
      <c r="F7347" s="1">
        <v>46067.603472222225</v>
      </c>
      <c r="G7347" t="s">
        <v>256</v>
      </c>
      <c r="H7347" t="s">
        <v>15</v>
      </c>
      <c r="I7347" t="s">
        <v>16</v>
      </c>
      <c r="J7347">
        <v>4</v>
      </c>
      <c r="K7347" t="str">
        <f>IF(tickets_dataset[[#This Row],[status]] = "Closed", "Yes","No")</f>
        <v>Yes</v>
      </c>
      <c r="L7347" s="2">
        <f t="shared" si="456"/>
        <v>6</v>
      </c>
      <c r="M7347" t="str">
        <f t="shared" si="457"/>
        <v>No</v>
      </c>
      <c r="N7347" t="str">
        <f t="shared" si="458"/>
        <v>Feb</v>
      </c>
      <c r="O7347" s="2">
        <f t="shared" si="459"/>
        <v>0.25</v>
      </c>
      <c r="P7347" t="str">
        <f>VLOOKUP(G7347,Agents!A:E,4,FALSE)</f>
        <v>Team1</v>
      </c>
      <c r="Q7347" t="str">
        <f>VLOOKUP(G7347,Agents!A:E,5,FALSE)</f>
        <v>Mid</v>
      </c>
      <c r="R7347" t="str">
        <f>VLOOKUP(G7347,Agents!A:E,2,FALSE)</f>
        <v>Morning</v>
      </c>
    </row>
    <row r="7348" spans="1:18" x14ac:dyDescent="0.35">
      <c r="A7348" t="s">
        <v>11299</v>
      </c>
      <c r="B7348" t="s">
        <v>3840</v>
      </c>
      <c r="C7348" t="s">
        <v>22</v>
      </c>
      <c r="D7348" t="s">
        <v>13</v>
      </c>
      <c r="E7348" s="1">
        <v>46084.066666666666</v>
      </c>
      <c r="F7348" s="1">
        <v>46084.441666666666</v>
      </c>
      <c r="G7348" t="s">
        <v>159</v>
      </c>
      <c r="H7348" t="s">
        <v>15</v>
      </c>
      <c r="I7348" t="s">
        <v>16</v>
      </c>
      <c r="J7348">
        <v>4</v>
      </c>
      <c r="K7348" t="str">
        <f>IF(tickets_dataset[[#This Row],[status]] = "Closed", "Yes","No")</f>
        <v>Yes</v>
      </c>
      <c r="L7348" s="2">
        <f t="shared" si="456"/>
        <v>9</v>
      </c>
      <c r="M7348" t="str">
        <f t="shared" si="457"/>
        <v>No</v>
      </c>
      <c r="N7348" t="str">
        <f t="shared" si="458"/>
        <v>Mar</v>
      </c>
      <c r="O7348" s="2">
        <f t="shared" si="459"/>
        <v>0.375</v>
      </c>
      <c r="P7348" t="str">
        <f>VLOOKUP(G7348,Agents!A:E,4,FALSE)</f>
        <v>Team4</v>
      </c>
      <c r="Q7348" t="str">
        <f>VLOOKUP(G7348,Agents!A:E,5,FALSE)</f>
        <v>Mid</v>
      </c>
      <c r="R7348" t="str">
        <f>VLOOKUP(G7348,Agents!A:E,2,FALSE)</f>
        <v>Night</v>
      </c>
    </row>
    <row r="7349" spans="1:18" x14ac:dyDescent="0.35">
      <c r="A7349" t="s">
        <v>11300</v>
      </c>
      <c r="B7349" t="s">
        <v>8167</v>
      </c>
      <c r="C7349" t="s">
        <v>76</v>
      </c>
      <c r="D7349" t="s">
        <v>26</v>
      </c>
      <c r="E7349" s="1">
        <v>46096.875694444447</v>
      </c>
      <c r="F7349" s="1">
        <v>46098.709027777775</v>
      </c>
      <c r="G7349" t="s">
        <v>62</v>
      </c>
      <c r="H7349" t="s">
        <v>15</v>
      </c>
      <c r="I7349" t="s">
        <v>16</v>
      </c>
      <c r="J7349">
        <v>4</v>
      </c>
      <c r="K7349" t="str">
        <f>IF(tickets_dataset[[#This Row],[status]] = "Closed", "Yes","No")</f>
        <v>Yes</v>
      </c>
      <c r="L7349" s="2">
        <f t="shared" si="456"/>
        <v>43.999999999883585</v>
      </c>
      <c r="M7349" t="str">
        <f t="shared" si="457"/>
        <v>No</v>
      </c>
      <c r="N7349" t="str">
        <f t="shared" si="458"/>
        <v>Mar</v>
      </c>
      <c r="O7349" s="2">
        <f t="shared" si="459"/>
        <v>1.8333333333284827</v>
      </c>
      <c r="P7349" t="str">
        <f>VLOOKUP(G7349,Agents!A:E,4,FALSE)</f>
        <v>Team1</v>
      </c>
      <c r="Q7349" t="str">
        <f>VLOOKUP(G7349,Agents!A:E,5,FALSE)</f>
        <v>Junior</v>
      </c>
      <c r="R7349" t="str">
        <f>VLOOKUP(G7349,Agents!A:E,2,FALSE)</f>
        <v>Morning</v>
      </c>
    </row>
    <row r="7350" spans="1:18" x14ac:dyDescent="0.35">
      <c r="A7350" t="s">
        <v>11301</v>
      </c>
      <c r="B7350" t="s">
        <v>6001</v>
      </c>
      <c r="C7350" t="s">
        <v>34</v>
      </c>
      <c r="D7350" t="s">
        <v>13</v>
      </c>
      <c r="E7350" s="1">
        <v>46046.979166666664</v>
      </c>
      <c r="F7350" s="1">
        <v>46048.229166666664</v>
      </c>
      <c r="G7350" t="s">
        <v>149</v>
      </c>
      <c r="H7350" t="s">
        <v>15</v>
      </c>
      <c r="I7350" t="s">
        <v>16</v>
      </c>
      <c r="J7350">
        <v>4</v>
      </c>
      <c r="K7350" t="str">
        <f>IF(tickets_dataset[[#This Row],[status]] = "Closed", "Yes","No")</f>
        <v>Yes</v>
      </c>
      <c r="L7350" s="2">
        <f t="shared" si="456"/>
        <v>30</v>
      </c>
      <c r="M7350" t="str">
        <f t="shared" si="457"/>
        <v>No</v>
      </c>
      <c r="N7350" t="str">
        <f t="shared" si="458"/>
        <v>Jan</v>
      </c>
      <c r="O7350" s="2">
        <f t="shared" si="459"/>
        <v>1.25</v>
      </c>
      <c r="P7350" t="str">
        <f>VLOOKUP(G7350,Agents!A:E,4,FALSE)</f>
        <v>Team3</v>
      </c>
      <c r="Q7350" t="str">
        <f>VLOOKUP(G7350,Agents!A:E,5,FALSE)</f>
        <v>Mid</v>
      </c>
      <c r="R7350" t="str">
        <f>VLOOKUP(G7350,Agents!A:E,2,FALSE)</f>
        <v>Night</v>
      </c>
    </row>
    <row r="7351" spans="1:18" x14ac:dyDescent="0.35">
      <c r="A7351" t="s">
        <v>11302</v>
      </c>
      <c r="B7351" t="s">
        <v>2821</v>
      </c>
      <c r="C7351" t="s">
        <v>12</v>
      </c>
      <c r="D7351" t="s">
        <v>26</v>
      </c>
      <c r="E7351" s="1">
        <v>46033.488888888889</v>
      </c>
      <c r="F7351" s="1">
        <v>46034.488888888889</v>
      </c>
      <c r="G7351" t="s">
        <v>140</v>
      </c>
      <c r="H7351" t="s">
        <v>15</v>
      </c>
      <c r="I7351" t="s">
        <v>16</v>
      </c>
      <c r="J7351">
        <v>4</v>
      </c>
      <c r="K7351" t="str">
        <f>IF(tickets_dataset[[#This Row],[status]] = "Closed", "Yes","No")</f>
        <v>Yes</v>
      </c>
      <c r="L7351" s="2">
        <f t="shared" si="456"/>
        <v>24</v>
      </c>
      <c r="M7351" t="str">
        <f t="shared" si="457"/>
        <v>No</v>
      </c>
      <c r="N7351" t="str">
        <f t="shared" si="458"/>
        <v>Jan</v>
      </c>
      <c r="O7351" s="2">
        <f t="shared" si="459"/>
        <v>1</v>
      </c>
      <c r="P7351" t="str">
        <f>VLOOKUP(G7351,Agents!A:E,4,FALSE)</f>
        <v>Team1</v>
      </c>
      <c r="Q7351" t="str">
        <f>VLOOKUP(G7351,Agents!A:E,5,FALSE)</f>
        <v>Junior</v>
      </c>
      <c r="R7351" t="str">
        <f>VLOOKUP(G7351,Agents!A:E,2,FALSE)</f>
        <v>Morning</v>
      </c>
    </row>
    <row r="7352" spans="1:18" x14ac:dyDescent="0.35">
      <c r="A7352" t="s">
        <v>11303</v>
      </c>
      <c r="B7352" t="s">
        <v>11304</v>
      </c>
      <c r="C7352" t="s">
        <v>76</v>
      </c>
      <c r="D7352" t="s">
        <v>26</v>
      </c>
      <c r="E7352" s="1">
        <v>46023.331250000003</v>
      </c>
      <c r="F7352" s="1">
        <v>46025.664583333331</v>
      </c>
      <c r="G7352" t="s">
        <v>137</v>
      </c>
      <c r="H7352" t="s">
        <v>15</v>
      </c>
      <c r="I7352" t="s">
        <v>16</v>
      </c>
      <c r="J7352">
        <v>5</v>
      </c>
      <c r="K7352" t="str">
        <f>IF(tickets_dataset[[#This Row],[status]] = "Closed", "Yes","No")</f>
        <v>Yes</v>
      </c>
      <c r="L7352" s="2">
        <f t="shared" si="456"/>
        <v>55.999999999883585</v>
      </c>
      <c r="M7352" t="str">
        <f t="shared" si="457"/>
        <v>Yes</v>
      </c>
      <c r="N7352" t="str">
        <f t="shared" si="458"/>
        <v>Jan</v>
      </c>
      <c r="O7352" s="2">
        <f t="shared" si="459"/>
        <v>2.3333333333284827</v>
      </c>
      <c r="P7352" t="str">
        <f>VLOOKUP(G7352,Agents!A:E,4,FALSE)</f>
        <v>Team5</v>
      </c>
      <c r="Q7352" t="str">
        <f>VLOOKUP(G7352,Agents!A:E,5,FALSE)</f>
        <v>Senior</v>
      </c>
      <c r="R7352" t="str">
        <f>VLOOKUP(G7352,Agents!A:E,2,FALSE)</f>
        <v>Night</v>
      </c>
    </row>
    <row r="7353" spans="1:18" x14ac:dyDescent="0.35">
      <c r="A7353" t="s">
        <v>11305</v>
      </c>
      <c r="B7353" t="s">
        <v>753</v>
      </c>
      <c r="C7353" t="s">
        <v>12</v>
      </c>
      <c r="D7353" t="s">
        <v>38</v>
      </c>
      <c r="E7353" s="1">
        <v>46063.606944444444</v>
      </c>
      <c r="F7353" s="1">
        <v>46064.19027777778</v>
      </c>
      <c r="G7353" t="s">
        <v>83</v>
      </c>
      <c r="H7353" t="s">
        <v>15</v>
      </c>
      <c r="I7353" t="s">
        <v>16</v>
      </c>
      <c r="J7353">
        <v>3</v>
      </c>
      <c r="K7353" t="str">
        <f>IF(tickets_dataset[[#This Row],[status]] = "Closed", "Yes","No")</f>
        <v>Yes</v>
      </c>
      <c r="L7353" s="2">
        <f t="shared" si="456"/>
        <v>14.000000000058208</v>
      </c>
      <c r="M7353" t="str">
        <f t="shared" si="457"/>
        <v>No</v>
      </c>
      <c r="N7353" t="str">
        <f t="shared" si="458"/>
        <v>Feb</v>
      </c>
      <c r="O7353" s="2">
        <f t="shared" si="459"/>
        <v>0.58333333333575865</v>
      </c>
      <c r="P7353" t="str">
        <f>VLOOKUP(G7353,Agents!A:E,4,FALSE)</f>
        <v>Team2</v>
      </c>
      <c r="Q7353" t="str">
        <f>VLOOKUP(G7353,Agents!A:E,5,FALSE)</f>
        <v>Junior</v>
      </c>
      <c r="R7353" t="str">
        <f>VLOOKUP(G7353,Agents!A:E,2,FALSE)</f>
        <v>Night</v>
      </c>
    </row>
    <row r="7354" spans="1:18" x14ac:dyDescent="0.35">
      <c r="A7354" t="s">
        <v>11306</v>
      </c>
      <c r="B7354" t="s">
        <v>1746</v>
      </c>
      <c r="C7354" t="s">
        <v>22</v>
      </c>
      <c r="D7354" t="s">
        <v>13</v>
      </c>
      <c r="E7354" s="1">
        <v>46089.291666666664</v>
      </c>
      <c r="F7354" s="1">
        <v>46091.25</v>
      </c>
      <c r="G7354" t="s">
        <v>273</v>
      </c>
      <c r="H7354" t="s">
        <v>15</v>
      </c>
      <c r="I7354" t="s">
        <v>16</v>
      </c>
      <c r="J7354">
        <v>3</v>
      </c>
      <c r="K7354" t="str">
        <f>IF(tickets_dataset[[#This Row],[status]] = "Closed", "Yes","No")</f>
        <v>Yes</v>
      </c>
      <c r="L7354" s="2">
        <f t="shared" si="456"/>
        <v>47.000000000058208</v>
      </c>
      <c r="M7354" t="str">
        <f t="shared" si="457"/>
        <v>No</v>
      </c>
      <c r="N7354" t="str">
        <f t="shared" si="458"/>
        <v>Mar</v>
      </c>
      <c r="O7354" s="2">
        <f t="shared" si="459"/>
        <v>1.9583333333357587</v>
      </c>
      <c r="P7354" t="str">
        <f>VLOOKUP(G7354,Agents!A:E,4,FALSE)</f>
        <v>Team3</v>
      </c>
      <c r="Q7354" t="str">
        <f>VLOOKUP(G7354,Agents!A:E,5,FALSE)</f>
        <v>Senior</v>
      </c>
      <c r="R7354" t="str">
        <f>VLOOKUP(G7354,Agents!A:E,2,FALSE)</f>
        <v>Evening</v>
      </c>
    </row>
    <row r="7355" spans="1:18" x14ac:dyDescent="0.35">
      <c r="A7355" t="s">
        <v>11307</v>
      </c>
      <c r="B7355" t="s">
        <v>5710</v>
      </c>
      <c r="C7355" t="s">
        <v>34</v>
      </c>
      <c r="D7355" t="s">
        <v>26</v>
      </c>
      <c r="E7355" s="1">
        <v>46097.411111111112</v>
      </c>
      <c r="F7355" s="1">
        <v>46099.119444444441</v>
      </c>
      <c r="G7355" t="s">
        <v>221</v>
      </c>
      <c r="H7355" t="s">
        <v>15</v>
      </c>
      <c r="I7355" t="s">
        <v>16</v>
      </c>
      <c r="J7355">
        <v>3</v>
      </c>
      <c r="K7355" t="str">
        <f>IF(tickets_dataset[[#This Row],[status]] = "Closed", "Yes","No")</f>
        <v>Yes</v>
      </c>
      <c r="L7355" s="2">
        <f t="shared" si="456"/>
        <v>40.999999999883585</v>
      </c>
      <c r="M7355" t="str">
        <f t="shared" si="457"/>
        <v>No</v>
      </c>
      <c r="N7355" t="str">
        <f t="shared" si="458"/>
        <v>Mar</v>
      </c>
      <c r="O7355" s="2">
        <f t="shared" si="459"/>
        <v>1.7083333333284827</v>
      </c>
      <c r="P7355" t="str">
        <f>VLOOKUP(G7355,Agents!A:E,4,FALSE)</f>
        <v>Team4</v>
      </c>
      <c r="Q7355" t="str">
        <f>VLOOKUP(G7355,Agents!A:E,5,FALSE)</f>
        <v>Senior</v>
      </c>
      <c r="R7355" t="str">
        <f>VLOOKUP(G7355,Agents!A:E,2,FALSE)</f>
        <v>Morning</v>
      </c>
    </row>
    <row r="7356" spans="1:18" x14ac:dyDescent="0.35">
      <c r="A7356" t="s">
        <v>11308</v>
      </c>
      <c r="B7356" t="s">
        <v>11309</v>
      </c>
      <c r="C7356" t="s">
        <v>76</v>
      </c>
      <c r="D7356" t="s">
        <v>26</v>
      </c>
      <c r="E7356" s="1">
        <v>46101.868055555555</v>
      </c>
      <c r="F7356" s="1">
        <v>46103.701388888891</v>
      </c>
      <c r="G7356" t="s">
        <v>183</v>
      </c>
      <c r="H7356" t="s">
        <v>28</v>
      </c>
      <c r="I7356" t="s">
        <v>16</v>
      </c>
      <c r="J7356">
        <v>5</v>
      </c>
      <c r="K7356" t="str">
        <f>IF(tickets_dataset[[#This Row],[status]] = "Closed", "Yes","No")</f>
        <v>No</v>
      </c>
      <c r="L7356" s="2">
        <f t="shared" si="456"/>
        <v>44.000000000058208</v>
      </c>
      <c r="M7356" t="str">
        <f t="shared" si="457"/>
        <v>No</v>
      </c>
      <c r="N7356" t="str">
        <f t="shared" si="458"/>
        <v>Mar</v>
      </c>
      <c r="O7356" s="2">
        <f t="shared" si="459"/>
        <v>1.8333333333357587</v>
      </c>
      <c r="P7356" t="str">
        <f>VLOOKUP(G7356,Agents!A:E,4,FALSE)</f>
        <v>Team3</v>
      </c>
      <c r="Q7356" t="str">
        <f>VLOOKUP(G7356,Agents!A:E,5,FALSE)</f>
        <v>Senior</v>
      </c>
      <c r="R7356" t="str">
        <f>VLOOKUP(G7356,Agents!A:E,2,FALSE)</f>
        <v>Night</v>
      </c>
    </row>
    <row r="7357" spans="1:18" x14ac:dyDescent="0.35">
      <c r="A7357" t="s">
        <v>11310</v>
      </c>
      <c r="B7357" t="s">
        <v>11311</v>
      </c>
      <c r="C7357" t="s">
        <v>34</v>
      </c>
      <c r="D7357" t="s">
        <v>26</v>
      </c>
      <c r="E7357" s="1">
        <v>46071.002083333333</v>
      </c>
      <c r="F7357" s="1">
        <v>46071.460416666669</v>
      </c>
      <c r="G7357" t="s">
        <v>23</v>
      </c>
      <c r="H7357" t="s">
        <v>28</v>
      </c>
      <c r="I7357" t="s">
        <v>16</v>
      </c>
      <c r="J7357">
        <v>5</v>
      </c>
      <c r="K7357" t="str">
        <f>IF(tickets_dataset[[#This Row],[status]] = "Closed", "Yes","No")</f>
        <v>No</v>
      </c>
      <c r="L7357" s="2">
        <f t="shared" si="456"/>
        <v>11.000000000058208</v>
      </c>
      <c r="M7357" t="str">
        <f t="shared" si="457"/>
        <v>No</v>
      </c>
      <c r="N7357" t="str">
        <f t="shared" si="458"/>
        <v>Feb</v>
      </c>
      <c r="O7357" s="2">
        <f t="shared" si="459"/>
        <v>0.45833333333575865</v>
      </c>
      <c r="P7357" t="str">
        <f>VLOOKUP(G7357,Agents!A:E,4,FALSE)</f>
        <v>Team3</v>
      </c>
      <c r="Q7357" t="str">
        <f>VLOOKUP(G7357,Agents!A:E,5,FALSE)</f>
        <v>Senior</v>
      </c>
      <c r="R7357" t="str">
        <f>VLOOKUP(G7357,Agents!A:E,2,FALSE)</f>
        <v>Evening</v>
      </c>
    </row>
    <row r="7358" spans="1:18" x14ac:dyDescent="0.35">
      <c r="A7358" t="s">
        <v>11312</v>
      </c>
      <c r="B7358" t="s">
        <v>1198</v>
      </c>
      <c r="C7358" t="s">
        <v>34</v>
      </c>
      <c r="D7358" t="s">
        <v>38</v>
      </c>
      <c r="E7358" s="1">
        <v>46080.056250000001</v>
      </c>
      <c r="F7358" s="1">
        <v>46081.13958333333</v>
      </c>
      <c r="G7358" t="s">
        <v>14</v>
      </c>
      <c r="H7358" t="s">
        <v>15</v>
      </c>
      <c r="I7358" t="s">
        <v>16</v>
      </c>
      <c r="J7358">
        <v>5</v>
      </c>
      <c r="K7358" t="str">
        <f>IF(tickets_dataset[[#This Row],[status]] = "Closed", "Yes","No")</f>
        <v>Yes</v>
      </c>
      <c r="L7358" s="2">
        <f t="shared" si="456"/>
        <v>25.999999999883585</v>
      </c>
      <c r="M7358" t="str">
        <f t="shared" si="457"/>
        <v>No</v>
      </c>
      <c r="N7358" t="str">
        <f t="shared" si="458"/>
        <v>Feb</v>
      </c>
      <c r="O7358" s="2">
        <f t="shared" si="459"/>
        <v>1.0833333333284827</v>
      </c>
      <c r="P7358" t="str">
        <f>VLOOKUP(G7358,Agents!A:E,4,FALSE)</f>
        <v>Team1</v>
      </c>
      <c r="Q7358" t="str">
        <f>VLOOKUP(G7358,Agents!A:E,5,FALSE)</f>
        <v>Senior</v>
      </c>
      <c r="R7358" t="str">
        <f>VLOOKUP(G7358,Agents!A:E,2,FALSE)</f>
        <v>Morning</v>
      </c>
    </row>
    <row r="7359" spans="1:18" x14ac:dyDescent="0.35">
      <c r="A7359" t="s">
        <v>11313</v>
      </c>
      <c r="B7359" t="s">
        <v>11314</v>
      </c>
      <c r="C7359" t="s">
        <v>12</v>
      </c>
      <c r="D7359" t="s">
        <v>26</v>
      </c>
      <c r="E7359" s="1">
        <v>46107.537499999999</v>
      </c>
      <c r="F7359" s="1">
        <v>46109.57916666667</v>
      </c>
      <c r="G7359" t="s">
        <v>100</v>
      </c>
      <c r="H7359" t="s">
        <v>28</v>
      </c>
      <c r="I7359" t="s">
        <v>16</v>
      </c>
      <c r="J7359">
        <v>5</v>
      </c>
      <c r="K7359" t="str">
        <f>IF(tickets_dataset[[#This Row],[status]] = "Closed", "Yes","No")</f>
        <v>No</v>
      </c>
      <c r="L7359" s="2">
        <f t="shared" si="456"/>
        <v>49.000000000116415</v>
      </c>
      <c r="M7359" t="str">
        <f t="shared" si="457"/>
        <v>Yes</v>
      </c>
      <c r="N7359" t="str">
        <f t="shared" si="458"/>
        <v>Mar</v>
      </c>
      <c r="O7359" s="2">
        <f t="shared" si="459"/>
        <v>2.0416666666715173</v>
      </c>
      <c r="P7359" t="str">
        <f>VLOOKUP(G7359,Agents!A:E,4,FALSE)</f>
        <v>Team4</v>
      </c>
      <c r="Q7359" t="str">
        <f>VLOOKUP(G7359,Agents!A:E,5,FALSE)</f>
        <v>Junior</v>
      </c>
      <c r="R7359" t="str">
        <f>VLOOKUP(G7359,Agents!A:E,2,FALSE)</f>
        <v>Evening</v>
      </c>
    </row>
    <row r="7360" spans="1:18" x14ac:dyDescent="0.35">
      <c r="A7360" t="s">
        <v>11315</v>
      </c>
      <c r="B7360" t="s">
        <v>8670</v>
      </c>
      <c r="C7360" t="s">
        <v>22</v>
      </c>
      <c r="D7360" t="s">
        <v>26</v>
      </c>
      <c r="E7360" s="1">
        <v>46049.914583333331</v>
      </c>
      <c r="F7360" s="1">
        <v>46051.622916666667</v>
      </c>
      <c r="G7360" t="s">
        <v>216</v>
      </c>
      <c r="H7360" t="s">
        <v>15</v>
      </c>
      <c r="I7360" t="s">
        <v>16</v>
      </c>
      <c r="J7360">
        <v>5</v>
      </c>
      <c r="K7360" t="str">
        <f>IF(tickets_dataset[[#This Row],[status]] = "Closed", "Yes","No")</f>
        <v>Yes</v>
      </c>
      <c r="L7360" s="2">
        <f t="shared" si="456"/>
        <v>41.000000000058208</v>
      </c>
      <c r="M7360" t="str">
        <f t="shared" si="457"/>
        <v>No</v>
      </c>
      <c r="N7360" t="str">
        <f t="shared" si="458"/>
        <v>Jan</v>
      </c>
      <c r="O7360" s="2">
        <f t="shared" si="459"/>
        <v>1.7083333333357587</v>
      </c>
      <c r="P7360" t="str">
        <f>VLOOKUP(G7360,Agents!A:E,4,FALSE)</f>
        <v>Team5</v>
      </c>
      <c r="Q7360" t="str">
        <f>VLOOKUP(G7360,Agents!A:E,5,FALSE)</f>
        <v>Junior</v>
      </c>
      <c r="R7360" t="str">
        <f>VLOOKUP(G7360,Agents!A:E,2,FALSE)</f>
        <v>Evening</v>
      </c>
    </row>
    <row r="7361" spans="1:18" x14ac:dyDescent="0.35">
      <c r="A7361" t="s">
        <v>11316</v>
      </c>
      <c r="B7361" t="s">
        <v>9483</v>
      </c>
      <c r="C7361" t="s">
        <v>76</v>
      </c>
      <c r="D7361" t="s">
        <v>26</v>
      </c>
      <c r="E7361" s="1">
        <v>46053.248611111114</v>
      </c>
      <c r="F7361" s="1">
        <v>46054.623611111114</v>
      </c>
      <c r="G7361" t="s">
        <v>221</v>
      </c>
      <c r="H7361" t="s">
        <v>15</v>
      </c>
      <c r="I7361" t="s">
        <v>16</v>
      </c>
      <c r="J7361">
        <v>5</v>
      </c>
      <c r="K7361" t="str">
        <f>IF(tickets_dataset[[#This Row],[status]] = "Closed", "Yes","No")</f>
        <v>Yes</v>
      </c>
      <c r="L7361" s="2">
        <f t="shared" si="456"/>
        <v>33</v>
      </c>
      <c r="M7361" t="str">
        <f t="shared" si="457"/>
        <v>No</v>
      </c>
      <c r="N7361" t="str">
        <f t="shared" si="458"/>
        <v>Jan</v>
      </c>
      <c r="O7361" s="2">
        <f t="shared" si="459"/>
        <v>1.375</v>
      </c>
      <c r="P7361" t="str">
        <f>VLOOKUP(G7361,Agents!A:E,4,FALSE)</f>
        <v>Team4</v>
      </c>
      <c r="Q7361" t="str">
        <f>VLOOKUP(G7361,Agents!A:E,5,FALSE)</f>
        <v>Senior</v>
      </c>
      <c r="R7361" t="str">
        <f>VLOOKUP(G7361,Agents!A:E,2,FALSE)</f>
        <v>Morning</v>
      </c>
    </row>
    <row r="7362" spans="1:18" x14ac:dyDescent="0.35">
      <c r="A7362" t="s">
        <v>11317</v>
      </c>
      <c r="B7362" t="s">
        <v>10005</v>
      </c>
      <c r="C7362" t="s">
        <v>50</v>
      </c>
      <c r="D7362" t="s">
        <v>26</v>
      </c>
      <c r="E7362" s="1">
        <v>46074.438194444447</v>
      </c>
      <c r="F7362" s="1">
        <v>46076.521527777775</v>
      </c>
      <c r="G7362" t="s">
        <v>14</v>
      </c>
      <c r="H7362" t="s">
        <v>132</v>
      </c>
      <c r="I7362" t="s">
        <v>16</v>
      </c>
      <c r="J7362">
        <v>5</v>
      </c>
      <c r="K7362" t="str">
        <f>IF(tickets_dataset[[#This Row],[status]] = "Closed", "Yes","No")</f>
        <v>No</v>
      </c>
      <c r="L7362" s="2">
        <f t="shared" ref="L7362:L7425" si="460">IF(ISBLANK(F7362),"",(F7362-E7362)*24)</f>
        <v>49.999999999883585</v>
      </c>
      <c r="M7362" t="str">
        <f t="shared" ref="M7362:M7425" si="461">IF(L7362&gt;48,"Yes","No")</f>
        <v>Yes</v>
      </c>
      <c r="N7362" t="str">
        <f t="shared" ref="N7362:N7425" si="462">TEXT(E7362,"mmm")</f>
        <v>Feb</v>
      </c>
      <c r="O7362" s="2">
        <f t="shared" si="459"/>
        <v>2.0833333333284827</v>
      </c>
      <c r="P7362" t="str">
        <f>VLOOKUP(G7362,Agents!A:E,4,FALSE)</f>
        <v>Team1</v>
      </c>
      <c r="Q7362" t="str">
        <f>VLOOKUP(G7362,Agents!A:E,5,FALSE)</f>
        <v>Senior</v>
      </c>
      <c r="R7362" t="str">
        <f>VLOOKUP(G7362,Agents!A:E,2,FALSE)</f>
        <v>Morning</v>
      </c>
    </row>
    <row r="7363" spans="1:18" x14ac:dyDescent="0.35">
      <c r="A7363" t="s">
        <v>11318</v>
      </c>
      <c r="B7363" t="s">
        <v>2466</v>
      </c>
      <c r="C7363" t="s">
        <v>50</v>
      </c>
      <c r="D7363" t="s">
        <v>13</v>
      </c>
      <c r="E7363" s="1">
        <v>46068.416666666664</v>
      </c>
      <c r="F7363" s="1">
        <v>46069.875</v>
      </c>
      <c r="G7363" t="s">
        <v>91</v>
      </c>
      <c r="H7363" t="s">
        <v>15</v>
      </c>
      <c r="I7363" t="s">
        <v>16</v>
      </c>
      <c r="J7363">
        <v>5</v>
      </c>
      <c r="K7363" t="str">
        <f>IF(tickets_dataset[[#This Row],[status]] = "Closed", "Yes","No")</f>
        <v>Yes</v>
      </c>
      <c r="L7363" s="2">
        <f t="shared" si="460"/>
        <v>35.000000000058208</v>
      </c>
      <c r="M7363" t="str">
        <f t="shared" si="461"/>
        <v>No</v>
      </c>
      <c r="N7363" t="str">
        <f t="shared" si="462"/>
        <v>Feb</v>
      </c>
      <c r="O7363" s="2">
        <f t="shared" ref="O7363:O7426" si="463">F7363-E7363</f>
        <v>1.4583333333357587</v>
      </c>
      <c r="P7363" t="str">
        <f>VLOOKUP(G7363,Agents!A:E,4,FALSE)</f>
        <v>Team5</v>
      </c>
      <c r="Q7363" t="str">
        <f>VLOOKUP(G7363,Agents!A:E,5,FALSE)</f>
        <v>Mid</v>
      </c>
      <c r="R7363" t="str">
        <f>VLOOKUP(G7363,Agents!A:E,2,FALSE)</f>
        <v>Night</v>
      </c>
    </row>
    <row r="7364" spans="1:18" x14ac:dyDescent="0.35">
      <c r="A7364" t="s">
        <v>11319</v>
      </c>
      <c r="B7364" t="s">
        <v>8127</v>
      </c>
      <c r="C7364" t="s">
        <v>50</v>
      </c>
      <c r="D7364" t="s">
        <v>38</v>
      </c>
      <c r="E7364" s="1">
        <v>46028.95208333333</v>
      </c>
      <c r="F7364" s="1">
        <v>46030.785416666666</v>
      </c>
      <c r="G7364" t="s">
        <v>19</v>
      </c>
      <c r="H7364" t="s">
        <v>15</v>
      </c>
      <c r="I7364" t="s">
        <v>68</v>
      </c>
      <c r="J7364">
        <v>3</v>
      </c>
      <c r="K7364" t="str">
        <f>IF(tickets_dataset[[#This Row],[status]] = "Closed", "Yes","No")</f>
        <v>Yes</v>
      </c>
      <c r="L7364" s="2">
        <f t="shared" si="460"/>
        <v>44.000000000058208</v>
      </c>
      <c r="M7364" t="str">
        <f t="shared" si="461"/>
        <v>No</v>
      </c>
      <c r="N7364" t="str">
        <f t="shared" si="462"/>
        <v>Jan</v>
      </c>
      <c r="O7364" s="2">
        <f t="shared" si="463"/>
        <v>1.8333333333357587</v>
      </c>
      <c r="P7364" t="str">
        <f>VLOOKUP(G7364,Agents!A:E,4,FALSE)</f>
        <v>Team4</v>
      </c>
      <c r="Q7364" t="str">
        <f>VLOOKUP(G7364,Agents!A:E,5,FALSE)</f>
        <v>Senior</v>
      </c>
      <c r="R7364" t="str">
        <f>VLOOKUP(G7364,Agents!A:E,2,FALSE)</f>
        <v>Evening</v>
      </c>
    </row>
    <row r="7365" spans="1:18" x14ac:dyDescent="0.35">
      <c r="A7365" t="s">
        <v>11320</v>
      </c>
      <c r="B7365" t="s">
        <v>6448</v>
      </c>
      <c r="C7365" t="s">
        <v>76</v>
      </c>
      <c r="D7365" t="s">
        <v>13</v>
      </c>
      <c r="E7365" s="1">
        <v>46066.757638888892</v>
      </c>
      <c r="F7365" s="1">
        <v>46068.299305555556</v>
      </c>
      <c r="G7365" t="s">
        <v>159</v>
      </c>
      <c r="H7365" t="s">
        <v>15</v>
      </c>
      <c r="I7365" t="s">
        <v>16</v>
      </c>
      <c r="J7365">
        <v>4</v>
      </c>
      <c r="K7365" t="str">
        <f>IF(tickets_dataset[[#This Row],[status]] = "Closed", "Yes","No")</f>
        <v>Yes</v>
      </c>
      <c r="L7365" s="2">
        <f t="shared" si="460"/>
        <v>36.999999999941792</v>
      </c>
      <c r="M7365" t="str">
        <f t="shared" si="461"/>
        <v>No</v>
      </c>
      <c r="N7365" t="str">
        <f t="shared" si="462"/>
        <v>Feb</v>
      </c>
      <c r="O7365" s="2">
        <f t="shared" si="463"/>
        <v>1.5416666666642413</v>
      </c>
      <c r="P7365" t="str">
        <f>VLOOKUP(G7365,Agents!A:E,4,FALSE)</f>
        <v>Team4</v>
      </c>
      <c r="Q7365" t="str">
        <f>VLOOKUP(G7365,Agents!A:E,5,FALSE)</f>
        <v>Mid</v>
      </c>
      <c r="R7365" t="str">
        <f>VLOOKUP(G7365,Agents!A:E,2,FALSE)</f>
        <v>Night</v>
      </c>
    </row>
    <row r="7366" spans="1:18" x14ac:dyDescent="0.35">
      <c r="A7366" t="s">
        <v>11321</v>
      </c>
      <c r="B7366" t="s">
        <v>302</v>
      </c>
      <c r="C7366" t="s">
        <v>76</v>
      </c>
      <c r="D7366" t="s">
        <v>13</v>
      </c>
      <c r="E7366" s="1">
        <v>46072.620138888888</v>
      </c>
      <c r="F7366" s="1">
        <v>46073.995138888888</v>
      </c>
      <c r="G7366" t="s">
        <v>35</v>
      </c>
      <c r="H7366" t="s">
        <v>15</v>
      </c>
      <c r="I7366" t="s">
        <v>16</v>
      </c>
      <c r="J7366">
        <v>4</v>
      </c>
      <c r="K7366" t="str">
        <f>IF(tickets_dataset[[#This Row],[status]] = "Closed", "Yes","No")</f>
        <v>Yes</v>
      </c>
      <c r="L7366" s="2">
        <f t="shared" si="460"/>
        <v>33</v>
      </c>
      <c r="M7366" t="str">
        <f t="shared" si="461"/>
        <v>No</v>
      </c>
      <c r="N7366" t="str">
        <f t="shared" si="462"/>
        <v>Feb</v>
      </c>
      <c r="O7366" s="2">
        <f t="shared" si="463"/>
        <v>1.375</v>
      </c>
      <c r="P7366" t="str">
        <f>VLOOKUP(G7366,Agents!A:E,4,FALSE)</f>
        <v>Team1</v>
      </c>
      <c r="Q7366" t="str">
        <f>VLOOKUP(G7366,Agents!A:E,5,FALSE)</f>
        <v>Senior</v>
      </c>
      <c r="R7366" t="str">
        <f>VLOOKUP(G7366,Agents!A:E,2,FALSE)</f>
        <v>Evening</v>
      </c>
    </row>
    <row r="7367" spans="1:18" x14ac:dyDescent="0.35">
      <c r="A7367" t="s">
        <v>11322</v>
      </c>
      <c r="B7367" t="s">
        <v>4896</v>
      </c>
      <c r="C7367" t="s">
        <v>50</v>
      </c>
      <c r="D7367" t="s">
        <v>26</v>
      </c>
      <c r="E7367" s="1">
        <v>46033.345138888886</v>
      </c>
      <c r="F7367" s="1">
        <v>46033.595138888886</v>
      </c>
      <c r="G7367" t="s">
        <v>199</v>
      </c>
      <c r="H7367" t="s">
        <v>15</v>
      </c>
      <c r="I7367" t="s">
        <v>16</v>
      </c>
      <c r="J7367">
        <v>4</v>
      </c>
      <c r="K7367" t="str">
        <f>IF(tickets_dataset[[#This Row],[status]] = "Closed", "Yes","No")</f>
        <v>Yes</v>
      </c>
      <c r="L7367" s="2">
        <f t="shared" si="460"/>
        <v>6</v>
      </c>
      <c r="M7367" t="str">
        <f t="shared" si="461"/>
        <v>No</v>
      </c>
      <c r="N7367" t="str">
        <f t="shared" si="462"/>
        <v>Jan</v>
      </c>
      <c r="O7367" s="2">
        <f t="shared" si="463"/>
        <v>0.25</v>
      </c>
      <c r="P7367" t="str">
        <f>VLOOKUP(G7367,Agents!A:E,4,FALSE)</f>
        <v>Team1</v>
      </c>
      <c r="Q7367" t="str">
        <f>VLOOKUP(G7367,Agents!A:E,5,FALSE)</f>
        <v>Junior</v>
      </c>
      <c r="R7367" t="str">
        <f>VLOOKUP(G7367,Agents!A:E,2,FALSE)</f>
        <v>Morning</v>
      </c>
    </row>
    <row r="7368" spans="1:18" x14ac:dyDescent="0.35">
      <c r="A7368" t="s">
        <v>11323</v>
      </c>
      <c r="B7368" t="s">
        <v>8021</v>
      </c>
      <c r="C7368" t="s">
        <v>22</v>
      </c>
      <c r="D7368" t="s">
        <v>13</v>
      </c>
      <c r="E7368" s="1">
        <v>46038.060416666667</v>
      </c>
      <c r="F7368" s="1">
        <v>46038.310416666667</v>
      </c>
      <c r="G7368" t="s">
        <v>216</v>
      </c>
      <c r="H7368" t="s">
        <v>28</v>
      </c>
      <c r="I7368" t="s">
        <v>16</v>
      </c>
      <c r="J7368">
        <v>3</v>
      </c>
      <c r="K7368" t="str">
        <f>IF(tickets_dataset[[#This Row],[status]] = "Closed", "Yes","No")</f>
        <v>No</v>
      </c>
      <c r="L7368" s="2">
        <f t="shared" si="460"/>
        <v>6</v>
      </c>
      <c r="M7368" t="str">
        <f t="shared" si="461"/>
        <v>No</v>
      </c>
      <c r="N7368" t="str">
        <f t="shared" si="462"/>
        <v>Jan</v>
      </c>
      <c r="O7368" s="2">
        <f t="shared" si="463"/>
        <v>0.25</v>
      </c>
      <c r="P7368" t="str">
        <f>VLOOKUP(G7368,Agents!A:E,4,FALSE)</f>
        <v>Team5</v>
      </c>
      <c r="Q7368" t="str">
        <f>VLOOKUP(G7368,Agents!A:E,5,FALSE)</f>
        <v>Junior</v>
      </c>
      <c r="R7368" t="str">
        <f>VLOOKUP(G7368,Agents!A:E,2,FALSE)</f>
        <v>Evening</v>
      </c>
    </row>
    <row r="7369" spans="1:18" x14ac:dyDescent="0.35">
      <c r="A7369" t="s">
        <v>11324</v>
      </c>
      <c r="B7369" t="s">
        <v>6956</v>
      </c>
      <c r="C7369" t="s">
        <v>12</v>
      </c>
      <c r="D7369" t="s">
        <v>26</v>
      </c>
      <c r="E7369" s="1">
        <v>46069.051388888889</v>
      </c>
      <c r="F7369" s="1">
        <v>46071.176388888889</v>
      </c>
      <c r="G7369" t="s">
        <v>73</v>
      </c>
      <c r="H7369" t="s">
        <v>15</v>
      </c>
      <c r="I7369" t="s">
        <v>16</v>
      </c>
      <c r="J7369">
        <v>4</v>
      </c>
      <c r="K7369" t="str">
        <f>IF(tickets_dataset[[#This Row],[status]] = "Closed", "Yes","No")</f>
        <v>Yes</v>
      </c>
      <c r="L7369" s="2">
        <f t="shared" si="460"/>
        <v>51</v>
      </c>
      <c r="M7369" t="str">
        <f t="shared" si="461"/>
        <v>Yes</v>
      </c>
      <c r="N7369" t="str">
        <f t="shared" si="462"/>
        <v>Feb</v>
      </c>
      <c r="O7369" s="2">
        <f t="shared" si="463"/>
        <v>2.125</v>
      </c>
      <c r="P7369" t="str">
        <f>VLOOKUP(G7369,Agents!A:E,4,FALSE)</f>
        <v>Team4</v>
      </c>
      <c r="Q7369" t="str">
        <f>VLOOKUP(G7369,Agents!A:E,5,FALSE)</f>
        <v>Senior</v>
      </c>
      <c r="R7369" t="str">
        <f>VLOOKUP(G7369,Agents!A:E,2,FALSE)</f>
        <v>Night</v>
      </c>
    </row>
    <row r="7370" spans="1:18" x14ac:dyDescent="0.35">
      <c r="A7370" t="s">
        <v>11325</v>
      </c>
      <c r="B7370" t="s">
        <v>858</v>
      </c>
      <c r="C7370" t="s">
        <v>34</v>
      </c>
      <c r="D7370" t="s">
        <v>26</v>
      </c>
      <c r="E7370" s="1">
        <v>46075.896527777775</v>
      </c>
      <c r="F7370" s="1">
        <v>46078.104861111111</v>
      </c>
      <c r="G7370" t="s">
        <v>77</v>
      </c>
      <c r="H7370" t="s">
        <v>15</v>
      </c>
      <c r="I7370" t="s">
        <v>16</v>
      </c>
      <c r="J7370">
        <v>4</v>
      </c>
      <c r="K7370" t="str">
        <f>IF(tickets_dataset[[#This Row],[status]] = "Closed", "Yes","No")</f>
        <v>Yes</v>
      </c>
      <c r="L7370" s="2">
        <f t="shared" si="460"/>
        <v>53.000000000058208</v>
      </c>
      <c r="M7370" t="str">
        <f t="shared" si="461"/>
        <v>Yes</v>
      </c>
      <c r="N7370" t="str">
        <f t="shared" si="462"/>
        <v>Feb</v>
      </c>
      <c r="O7370" s="2">
        <f t="shared" si="463"/>
        <v>2.2083333333357587</v>
      </c>
      <c r="P7370" t="str">
        <f>VLOOKUP(G7370,Agents!A:E,4,FALSE)</f>
        <v>Team5</v>
      </c>
      <c r="Q7370" t="str">
        <f>VLOOKUP(G7370,Agents!A:E,5,FALSE)</f>
        <v>Junior</v>
      </c>
      <c r="R7370" t="str">
        <f>VLOOKUP(G7370,Agents!A:E,2,FALSE)</f>
        <v>Evening</v>
      </c>
    </row>
    <row r="7371" spans="1:18" x14ac:dyDescent="0.35">
      <c r="A7371" t="s">
        <v>11326</v>
      </c>
      <c r="B7371" t="s">
        <v>6506</v>
      </c>
      <c r="C7371" t="s">
        <v>76</v>
      </c>
      <c r="D7371" t="s">
        <v>13</v>
      </c>
      <c r="E7371" s="1">
        <v>46043.731944444444</v>
      </c>
      <c r="F7371" s="1">
        <v>46044.31527777778</v>
      </c>
      <c r="G7371" t="s">
        <v>80</v>
      </c>
      <c r="H7371" t="s">
        <v>15</v>
      </c>
      <c r="I7371" t="s">
        <v>16</v>
      </c>
      <c r="J7371">
        <v>4</v>
      </c>
      <c r="K7371" t="str">
        <f>IF(tickets_dataset[[#This Row],[status]] = "Closed", "Yes","No")</f>
        <v>Yes</v>
      </c>
      <c r="L7371" s="2">
        <f t="shared" si="460"/>
        <v>14.000000000058208</v>
      </c>
      <c r="M7371" t="str">
        <f t="shared" si="461"/>
        <v>No</v>
      </c>
      <c r="N7371" t="str">
        <f t="shared" si="462"/>
        <v>Jan</v>
      </c>
      <c r="O7371" s="2">
        <f t="shared" si="463"/>
        <v>0.58333333333575865</v>
      </c>
      <c r="P7371" t="str">
        <f>VLOOKUP(G7371,Agents!A:E,4,FALSE)</f>
        <v>Team3</v>
      </c>
      <c r="Q7371" t="str">
        <f>VLOOKUP(G7371,Agents!A:E,5,FALSE)</f>
        <v>Junior</v>
      </c>
      <c r="R7371" t="str">
        <f>VLOOKUP(G7371,Agents!A:E,2,FALSE)</f>
        <v>Evening</v>
      </c>
    </row>
    <row r="7372" spans="1:18" x14ac:dyDescent="0.35">
      <c r="A7372" t="s">
        <v>11327</v>
      </c>
      <c r="B7372" t="s">
        <v>196</v>
      </c>
      <c r="C7372" t="s">
        <v>76</v>
      </c>
      <c r="D7372" t="s">
        <v>26</v>
      </c>
      <c r="E7372" s="1">
        <v>46044.23333333333</v>
      </c>
      <c r="F7372" s="1">
        <v>46045.85833333333</v>
      </c>
      <c r="G7372" t="s">
        <v>128</v>
      </c>
      <c r="H7372" t="s">
        <v>15</v>
      </c>
      <c r="I7372" t="s">
        <v>16</v>
      </c>
      <c r="J7372">
        <v>3</v>
      </c>
      <c r="K7372" t="str">
        <f>IF(tickets_dataset[[#This Row],[status]] = "Closed", "Yes","No")</f>
        <v>Yes</v>
      </c>
      <c r="L7372" s="2">
        <f t="shared" si="460"/>
        <v>39</v>
      </c>
      <c r="M7372" t="str">
        <f t="shared" si="461"/>
        <v>No</v>
      </c>
      <c r="N7372" t="str">
        <f t="shared" si="462"/>
        <v>Jan</v>
      </c>
      <c r="O7372" s="2">
        <f t="shared" si="463"/>
        <v>1.625</v>
      </c>
      <c r="P7372" t="str">
        <f>VLOOKUP(G7372,Agents!A:E,4,FALSE)</f>
        <v>Team4</v>
      </c>
      <c r="Q7372" t="str">
        <f>VLOOKUP(G7372,Agents!A:E,5,FALSE)</f>
        <v>Mid</v>
      </c>
      <c r="R7372" t="str">
        <f>VLOOKUP(G7372,Agents!A:E,2,FALSE)</f>
        <v>Night</v>
      </c>
    </row>
    <row r="7373" spans="1:18" x14ac:dyDescent="0.35">
      <c r="A7373" t="s">
        <v>11328</v>
      </c>
      <c r="B7373" t="s">
        <v>6739</v>
      </c>
      <c r="C7373" t="s">
        <v>34</v>
      </c>
      <c r="D7373" t="s">
        <v>26</v>
      </c>
      <c r="E7373" s="1">
        <v>46031.152777777781</v>
      </c>
      <c r="F7373" s="1">
        <v>46033.194444444445</v>
      </c>
      <c r="G7373" t="s">
        <v>206</v>
      </c>
      <c r="H7373" t="s">
        <v>15</v>
      </c>
      <c r="I7373" t="s">
        <v>16</v>
      </c>
      <c r="J7373">
        <v>5</v>
      </c>
      <c r="K7373" t="str">
        <f>IF(tickets_dataset[[#This Row],[status]] = "Closed", "Yes","No")</f>
        <v>Yes</v>
      </c>
      <c r="L7373" s="2">
        <f t="shared" si="460"/>
        <v>48.999999999941792</v>
      </c>
      <c r="M7373" t="str">
        <f t="shared" si="461"/>
        <v>Yes</v>
      </c>
      <c r="N7373" t="str">
        <f t="shared" si="462"/>
        <v>Jan</v>
      </c>
      <c r="O7373" s="2">
        <f t="shared" si="463"/>
        <v>2.0416666666642413</v>
      </c>
      <c r="P7373" t="str">
        <f>VLOOKUP(G7373,Agents!A:E,4,FALSE)</f>
        <v>Team5</v>
      </c>
      <c r="Q7373" t="str">
        <f>VLOOKUP(G7373,Agents!A:E,5,FALSE)</f>
        <v>Junior</v>
      </c>
      <c r="R7373" t="str">
        <f>VLOOKUP(G7373,Agents!A:E,2,FALSE)</f>
        <v>Evening</v>
      </c>
    </row>
    <row r="7374" spans="1:18" x14ac:dyDescent="0.35">
      <c r="A7374" t="s">
        <v>11329</v>
      </c>
      <c r="B7374" t="s">
        <v>7541</v>
      </c>
      <c r="C7374" t="s">
        <v>12</v>
      </c>
      <c r="D7374" t="s">
        <v>38</v>
      </c>
      <c r="E7374" s="1">
        <v>46061.62222222222</v>
      </c>
      <c r="F7374" s="1">
        <v>46065.538888888892</v>
      </c>
      <c r="G7374" t="s">
        <v>199</v>
      </c>
      <c r="H7374" t="s">
        <v>15</v>
      </c>
      <c r="I7374" t="s">
        <v>16</v>
      </c>
      <c r="J7374">
        <v>3</v>
      </c>
      <c r="K7374" t="str">
        <f>IF(tickets_dataset[[#This Row],[status]] = "Closed", "Yes","No")</f>
        <v>Yes</v>
      </c>
      <c r="L7374" s="2">
        <f t="shared" si="460"/>
        <v>94.000000000116415</v>
      </c>
      <c r="M7374" t="str">
        <f t="shared" si="461"/>
        <v>Yes</v>
      </c>
      <c r="N7374" t="str">
        <f t="shared" si="462"/>
        <v>Feb</v>
      </c>
      <c r="O7374" s="2">
        <f t="shared" si="463"/>
        <v>3.9166666666715173</v>
      </c>
      <c r="P7374" t="str">
        <f>VLOOKUP(G7374,Agents!A:E,4,FALSE)</f>
        <v>Team1</v>
      </c>
      <c r="Q7374" t="str">
        <f>VLOOKUP(G7374,Agents!A:E,5,FALSE)</f>
        <v>Junior</v>
      </c>
      <c r="R7374" t="str">
        <f>VLOOKUP(G7374,Agents!A:E,2,FALSE)</f>
        <v>Morning</v>
      </c>
    </row>
    <row r="7375" spans="1:18" x14ac:dyDescent="0.35">
      <c r="A7375" t="s">
        <v>11330</v>
      </c>
      <c r="B7375" t="s">
        <v>4909</v>
      </c>
      <c r="C7375" t="s">
        <v>76</v>
      </c>
      <c r="D7375" t="s">
        <v>26</v>
      </c>
      <c r="E7375" s="1">
        <v>46082.416666666664</v>
      </c>
      <c r="F7375" s="1">
        <v>46082.958333333336</v>
      </c>
      <c r="G7375" t="s">
        <v>67</v>
      </c>
      <c r="H7375" t="s">
        <v>15</v>
      </c>
      <c r="I7375" t="s">
        <v>16</v>
      </c>
      <c r="J7375">
        <v>4</v>
      </c>
      <c r="K7375" t="str">
        <f>IF(tickets_dataset[[#This Row],[status]] = "Closed", "Yes","No")</f>
        <v>Yes</v>
      </c>
      <c r="L7375" s="2">
        <f t="shared" si="460"/>
        <v>13.000000000116415</v>
      </c>
      <c r="M7375" t="str">
        <f t="shared" si="461"/>
        <v>No</v>
      </c>
      <c r="N7375" t="str">
        <f t="shared" si="462"/>
        <v>Mar</v>
      </c>
      <c r="O7375" s="2">
        <f t="shared" si="463"/>
        <v>0.54166666667151731</v>
      </c>
      <c r="P7375" t="str">
        <f>VLOOKUP(G7375,Agents!A:E,4,FALSE)</f>
        <v>Team5</v>
      </c>
      <c r="Q7375" t="str">
        <f>VLOOKUP(G7375,Agents!A:E,5,FALSE)</f>
        <v>Junior</v>
      </c>
      <c r="R7375" t="str">
        <f>VLOOKUP(G7375,Agents!A:E,2,FALSE)</f>
        <v>Evening</v>
      </c>
    </row>
    <row r="7376" spans="1:18" x14ac:dyDescent="0.35">
      <c r="A7376" t="s">
        <v>11331</v>
      </c>
      <c r="B7376" t="s">
        <v>11332</v>
      </c>
      <c r="C7376" t="s">
        <v>22</v>
      </c>
      <c r="D7376" t="s">
        <v>13</v>
      </c>
      <c r="E7376" s="1">
        <v>46108.195833333331</v>
      </c>
      <c r="F7376" s="1">
        <v>46109.945833333331</v>
      </c>
      <c r="G7376" t="s">
        <v>273</v>
      </c>
      <c r="H7376" t="s">
        <v>15</v>
      </c>
      <c r="I7376" t="s">
        <v>16</v>
      </c>
      <c r="J7376">
        <v>5</v>
      </c>
      <c r="K7376" t="str">
        <f>IF(tickets_dataset[[#This Row],[status]] = "Closed", "Yes","No")</f>
        <v>Yes</v>
      </c>
      <c r="L7376" s="2">
        <f t="shared" si="460"/>
        <v>42</v>
      </c>
      <c r="M7376" t="str">
        <f t="shared" si="461"/>
        <v>No</v>
      </c>
      <c r="N7376" t="str">
        <f t="shared" si="462"/>
        <v>Mar</v>
      </c>
      <c r="O7376" s="2">
        <f t="shared" si="463"/>
        <v>1.75</v>
      </c>
      <c r="P7376" t="str">
        <f>VLOOKUP(G7376,Agents!A:E,4,FALSE)</f>
        <v>Team3</v>
      </c>
      <c r="Q7376" t="str">
        <f>VLOOKUP(G7376,Agents!A:E,5,FALSE)</f>
        <v>Senior</v>
      </c>
      <c r="R7376" t="str">
        <f>VLOOKUP(G7376,Agents!A:E,2,FALSE)</f>
        <v>Evening</v>
      </c>
    </row>
    <row r="7377" spans="1:18" x14ac:dyDescent="0.35">
      <c r="A7377" t="s">
        <v>11333</v>
      </c>
      <c r="B7377" t="s">
        <v>6286</v>
      </c>
      <c r="C7377" t="s">
        <v>34</v>
      </c>
      <c r="D7377" t="s">
        <v>26</v>
      </c>
      <c r="E7377" s="1">
        <v>46045.382638888892</v>
      </c>
      <c r="F7377" s="1">
        <v>46046.507638888892</v>
      </c>
      <c r="G7377" t="s">
        <v>149</v>
      </c>
      <c r="H7377" t="s">
        <v>15</v>
      </c>
      <c r="I7377" t="s">
        <v>16</v>
      </c>
      <c r="J7377">
        <v>3</v>
      </c>
      <c r="K7377" t="str">
        <f>IF(tickets_dataset[[#This Row],[status]] = "Closed", "Yes","No")</f>
        <v>Yes</v>
      </c>
      <c r="L7377" s="2">
        <f t="shared" si="460"/>
        <v>27</v>
      </c>
      <c r="M7377" t="str">
        <f t="shared" si="461"/>
        <v>No</v>
      </c>
      <c r="N7377" t="str">
        <f t="shared" si="462"/>
        <v>Jan</v>
      </c>
      <c r="O7377" s="2">
        <f t="shared" si="463"/>
        <v>1.125</v>
      </c>
      <c r="P7377" t="str">
        <f>VLOOKUP(G7377,Agents!A:E,4,FALSE)</f>
        <v>Team3</v>
      </c>
      <c r="Q7377" t="str">
        <f>VLOOKUP(G7377,Agents!A:E,5,FALSE)</f>
        <v>Mid</v>
      </c>
      <c r="R7377" t="str">
        <f>VLOOKUP(G7377,Agents!A:E,2,FALSE)</f>
        <v>Night</v>
      </c>
    </row>
    <row r="7378" spans="1:18" x14ac:dyDescent="0.35">
      <c r="A7378" t="s">
        <v>11334</v>
      </c>
      <c r="B7378" t="s">
        <v>805</v>
      </c>
      <c r="C7378" t="s">
        <v>12</v>
      </c>
      <c r="D7378" t="s">
        <v>26</v>
      </c>
      <c r="E7378" s="1">
        <v>46077.48333333333</v>
      </c>
      <c r="F7378" s="1">
        <v>46079.23333333333</v>
      </c>
      <c r="G7378" t="s">
        <v>344</v>
      </c>
      <c r="H7378" t="s">
        <v>15</v>
      </c>
      <c r="I7378" t="s">
        <v>16</v>
      </c>
      <c r="J7378">
        <v>3</v>
      </c>
      <c r="K7378" t="str">
        <f>IF(tickets_dataset[[#This Row],[status]] = "Closed", "Yes","No")</f>
        <v>Yes</v>
      </c>
      <c r="L7378" s="2">
        <f t="shared" si="460"/>
        <v>42</v>
      </c>
      <c r="M7378" t="str">
        <f t="shared" si="461"/>
        <v>No</v>
      </c>
      <c r="N7378" t="str">
        <f t="shared" si="462"/>
        <v>Feb</v>
      </c>
      <c r="O7378" s="2">
        <f t="shared" si="463"/>
        <v>1.75</v>
      </c>
      <c r="P7378" t="str">
        <f>VLOOKUP(G7378,Agents!A:E,4,FALSE)</f>
        <v>Team4</v>
      </c>
      <c r="Q7378" t="str">
        <f>VLOOKUP(G7378,Agents!A:E,5,FALSE)</f>
        <v>Senior</v>
      </c>
      <c r="R7378" t="str">
        <f>VLOOKUP(G7378,Agents!A:E,2,FALSE)</f>
        <v>Night</v>
      </c>
    </row>
    <row r="7379" spans="1:18" x14ac:dyDescent="0.35">
      <c r="A7379" t="s">
        <v>11335</v>
      </c>
      <c r="B7379" t="s">
        <v>11336</v>
      </c>
      <c r="C7379" t="s">
        <v>12</v>
      </c>
      <c r="D7379" t="s">
        <v>26</v>
      </c>
      <c r="E7379" s="1">
        <v>46073.923611111109</v>
      </c>
      <c r="F7379" s="1">
        <v>46075.548611111109</v>
      </c>
      <c r="G7379" t="s">
        <v>31</v>
      </c>
      <c r="H7379" t="s">
        <v>15</v>
      </c>
      <c r="I7379" t="s">
        <v>16</v>
      </c>
      <c r="J7379">
        <v>4</v>
      </c>
      <c r="K7379" t="str">
        <f>IF(tickets_dataset[[#This Row],[status]] = "Closed", "Yes","No")</f>
        <v>Yes</v>
      </c>
      <c r="L7379" s="2">
        <f t="shared" si="460"/>
        <v>39</v>
      </c>
      <c r="M7379" t="str">
        <f t="shared" si="461"/>
        <v>No</v>
      </c>
      <c r="N7379" t="str">
        <f t="shared" si="462"/>
        <v>Feb</v>
      </c>
      <c r="O7379" s="2">
        <f t="shared" si="463"/>
        <v>1.625</v>
      </c>
      <c r="P7379" t="str">
        <f>VLOOKUP(G7379,Agents!A:E,4,FALSE)</f>
        <v>Team5</v>
      </c>
      <c r="Q7379" t="str">
        <f>VLOOKUP(G7379,Agents!A:E,5,FALSE)</f>
        <v>Senior</v>
      </c>
      <c r="R7379" t="str">
        <f>VLOOKUP(G7379,Agents!A:E,2,FALSE)</f>
        <v>Evening</v>
      </c>
    </row>
    <row r="7380" spans="1:18" x14ac:dyDescent="0.35">
      <c r="A7380" t="s">
        <v>11337</v>
      </c>
      <c r="B7380" t="s">
        <v>397</v>
      </c>
      <c r="C7380" t="s">
        <v>22</v>
      </c>
      <c r="D7380" t="s">
        <v>38</v>
      </c>
      <c r="E7380" s="1">
        <v>46027.584027777775</v>
      </c>
      <c r="F7380" s="1">
        <v>46028.875694444447</v>
      </c>
      <c r="G7380" t="s">
        <v>35</v>
      </c>
      <c r="H7380" t="s">
        <v>132</v>
      </c>
      <c r="I7380" t="s">
        <v>16</v>
      </c>
      <c r="J7380">
        <v>4</v>
      </c>
      <c r="K7380" t="str">
        <f>IF(tickets_dataset[[#This Row],[status]] = "Closed", "Yes","No")</f>
        <v>No</v>
      </c>
      <c r="L7380" s="2">
        <f t="shared" si="460"/>
        <v>31.000000000116415</v>
      </c>
      <c r="M7380" t="str">
        <f t="shared" si="461"/>
        <v>No</v>
      </c>
      <c r="N7380" t="str">
        <f t="shared" si="462"/>
        <v>Jan</v>
      </c>
      <c r="O7380" s="2">
        <f t="shared" si="463"/>
        <v>1.2916666666715173</v>
      </c>
      <c r="P7380" t="str">
        <f>VLOOKUP(G7380,Agents!A:E,4,FALSE)</f>
        <v>Team1</v>
      </c>
      <c r="Q7380" t="str">
        <f>VLOOKUP(G7380,Agents!A:E,5,FALSE)</f>
        <v>Senior</v>
      </c>
      <c r="R7380" t="str">
        <f>VLOOKUP(G7380,Agents!A:E,2,FALSE)</f>
        <v>Evening</v>
      </c>
    </row>
    <row r="7381" spans="1:18" x14ac:dyDescent="0.35">
      <c r="A7381" t="s">
        <v>11338</v>
      </c>
      <c r="B7381" t="s">
        <v>6466</v>
      </c>
      <c r="C7381" t="s">
        <v>34</v>
      </c>
      <c r="D7381" t="s">
        <v>13</v>
      </c>
      <c r="E7381" s="1">
        <v>46091.168749999997</v>
      </c>
      <c r="F7381" s="1">
        <v>46092.710416666669</v>
      </c>
      <c r="G7381" t="s">
        <v>190</v>
      </c>
      <c r="H7381" t="s">
        <v>15</v>
      </c>
      <c r="I7381" t="s">
        <v>16</v>
      </c>
      <c r="J7381">
        <v>5</v>
      </c>
      <c r="K7381" t="str">
        <f>IF(tickets_dataset[[#This Row],[status]] = "Closed", "Yes","No")</f>
        <v>Yes</v>
      </c>
      <c r="L7381" s="2">
        <f t="shared" si="460"/>
        <v>37.000000000116415</v>
      </c>
      <c r="M7381" t="str">
        <f t="shared" si="461"/>
        <v>No</v>
      </c>
      <c r="N7381" t="str">
        <f t="shared" si="462"/>
        <v>Mar</v>
      </c>
      <c r="O7381" s="2">
        <f t="shared" si="463"/>
        <v>1.5416666666715173</v>
      </c>
      <c r="P7381" t="str">
        <f>VLOOKUP(G7381,Agents!A:E,4,FALSE)</f>
        <v>Team1</v>
      </c>
      <c r="Q7381" t="str">
        <f>VLOOKUP(G7381,Agents!A:E,5,FALSE)</f>
        <v>Senior</v>
      </c>
      <c r="R7381" t="str">
        <f>VLOOKUP(G7381,Agents!A:E,2,FALSE)</f>
        <v>Night</v>
      </c>
    </row>
    <row r="7382" spans="1:18" x14ac:dyDescent="0.35">
      <c r="A7382" t="s">
        <v>11339</v>
      </c>
      <c r="B7382" t="s">
        <v>11340</v>
      </c>
      <c r="C7382" t="s">
        <v>34</v>
      </c>
      <c r="D7382" t="s">
        <v>38</v>
      </c>
      <c r="E7382" s="1">
        <v>46082.56527777778</v>
      </c>
      <c r="F7382" s="1">
        <v>46084.148611111108</v>
      </c>
      <c r="G7382" t="s">
        <v>39</v>
      </c>
      <c r="H7382" t="s">
        <v>28</v>
      </c>
      <c r="I7382" t="s">
        <v>16</v>
      </c>
      <c r="J7382">
        <v>4</v>
      </c>
      <c r="K7382" t="str">
        <f>IF(tickets_dataset[[#This Row],[status]] = "Closed", "Yes","No")</f>
        <v>No</v>
      </c>
      <c r="L7382" s="2">
        <f t="shared" si="460"/>
        <v>37.999999999883585</v>
      </c>
      <c r="M7382" t="str">
        <f t="shared" si="461"/>
        <v>No</v>
      </c>
      <c r="N7382" t="str">
        <f t="shared" si="462"/>
        <v>Mar</v>
      </c>
      <c r="O7382" s="2">
        <f t="shared" si="463"/>
        <v>1.5833333333284827</v>
      </c>
      <c r="P7382" t="str">
        <f>VLOOKUP(G7382,Agents!A:E,4,FALSE)</f>
        <v>Team3</v>
      </c>
      <c r="Q7382" t="str">
        <f>VLOOKUP(G7382,Agents!A:E,5,FALSE)</f>
        <v>Mid</v>
      </c>
      <c r="R7382" t="str">
        <f>VLOOKUP(G7382,Agents!A:E,2,FALSE)</f>
        <v>Night</v>
      </c>
    </row>
    <row r="7383" spans="1:18" x14ac:dyDescent="0.35">
      <c r="A7383" t="s">
        <v>11341</v>
      </c>
      <c r="B7383" t="s">
        <v>11342</v>
      </c>
      <c r="C7383" t="s">
        <v>34</v>
      </c>
      <c r="D7383" t="s">
        <v>13</v>
      </c>
      <c r="E7383" s="1">
        <v>46102.32916666667</v>
      </c>
      <c r="F7383" s="1">
        <v>46102.662499999999</v>
      </c>
      <c r="G7383" t="s">
        <v>344</v>
      </c>
      <c r="H7383" t="s">
        <v>15</v>
      </c>
      <c r="I7383" t="s">
        <v>16</v>
      </c>
      <c r="J7383">
        <v>5</v>
      </c>
      <c r="K7383" t="str">
        <f>IF(tickets_dataset[[#This Row],[status]] = "Closed", "Yes","No")</f>
        <v>Yes</v>
      </c>
      <c r="L7383" s="2">
        <f t="shared" si="460"/>
        <v>7.9999999998835847</v>
      </c>
      <c r="M7383" t="str">
        <f t="shared" si="461"/>
        <v>No</v>
      </c>
      <c r="N7383" t="str">
        <f t="shared" si="462"/>
        <v>Mar</v>
      </c>
      <c r="O7383" s="2">
        <f t="shared" si="463"/>
        <v>0.33333333332848269</v>
      </c>
      <c r="P7383" t="str">
        <f>VLOOKUP(G7383,Agents!A:E,4,FALSE)</f>
        <v>Team4</v>
      </c>
      <c r="Q7383" t="str">
        <f>VLOOKUP(G7383,Agents!A:E,5,FALSE)</f>
        <v>Senior</v>
      </c>
      <c r="R7383" t="str">
        <f>VLOOKUP(G7383,Agents!A:E,2,FALSE)</f>
        <v>Night</v>
      </c>
    </row>
    <row r="7384" spans="1:18" x14ac:dyDescent="0.35">
      <c r="A7384" t="s">
        <v>11343</v>
      </c>
      <c r="B7384" t="s">
        <v>789</v>
      </c>
      <c r="C7384" t="s">
        <v>50</v>
      </c>
      <c r="D7384" t="s">
        <v>26</v>
      </c>
      <c r="E7384" s="1">
        <v>46059.344444444447</v>
      </c>
      <c r="F7384" s="1">
        <v>46059.927777777775</v>
      </c>
      <c r="G7384" t="s">
        <v>190</v>
      </c>
      <c r="H7384" t="s">
        <v>15</v>
      </c>
      <c r="I7384" t="s">
        <v>16</v>
      </c>
      <c r="J7384">
        <v>5</v>
      </c>
      <c r="K7384" t="str">
        <f>IF(tickets_dataset[[#This Row],[status]] = "Closed", "Yes","No")</f>
        <v>Yes</v>
      </c>
      <c r="L7384" s="2">
        <f t="shared" si="460"/>
        <v>13.999999999883585</v>
      </c>
      <c r="M7384" t="str">
        <f t="shared" si="461"/>
        <v>No</v>
      </c>
      <c r="N7384" t="str">
        <f t="shared" si="462"/>
        <v>Feb</v>
      </c>
      <c r="O7384" s="2">
        <f t="shared" si="463"/>
        <v>0.58333333332848269</v>
      </c>
      <c r="P7384" t="str">
        <f>VLOOKUP(G7384,Agents!A:E,4,FALSE)</f>
        <v>Team1</v>
      </c>
      <c r="Q7384" t="str">
        <f>VLOOKUP(G7384,Agents!A:E,5,FALSE)</f>
        <v>Senior</v>
      </c>
      <c r="R7384" t="str">
        <f>VLOOKUP(G7384,Agents!A:E,2,FALSE)</f>
        <v>Night</v>
      </c>
    </row>
    <row r="7385" spans="1:18" x14ac:dyDescent="0.35">
      <c r="A7385" t="s">
        <v>11344</v>
      </c>
      <c r="B7385" t="s">
        <v>3271</v>
      </c>
      <c r="C7385" t="s">
        <v>50</v>
      </c>
      <c r="D7385" t="s">
        <v>13</v>
      </c>
      <c r="E7385" s="1">
        <v>46091.769444444442</v>
      </c>
      <c r="F7385" s="1">
        <v>46092.686111111114</v>
      </c>
      <c r="G7385" t="s">
        <v>45</v>
      </c>
      <c r="H7385" t="s">
        <v>15</v>
      </c>
      <c r="I7385" t="s">
        <v>16</v>
      </c>
      <c r="J7385">
        <v>3</v>
      </c>
      <c r="K7385" t="str">
        <f>IF(tickets_dataset[[#This Row],[status]] = "Closed", "Yes","No")</f>
        <v>Yes</v>
      </c>
      <c r="L7385" s="2">
        <f t="shared" si="460"/>
        <v>22.000000000116415</v>
      </c>
      <c r="M7385" t="str">
        <f t="shared" si="461"/>
        <v>No</v>
      </c>
      <c r="N7385" t="str">
        <f t="shared" si="462"/>
        <v>Mar</v>
      </c>
      <c r="O7385" s="2">
        <f t="shared" si="463"/>
        <v>0.91666666667151731</v>
      </c>
      <c r="P7385" t="str">
        <f>VLOOKUP(G7385,Agents!A:E,4,FALSE)</f>
        <v>Team5</v>
      </c>
      <c r="Q7385" t="str">
        <f>VLOOKUP(G7385,Agents!A:E,5,FALSE)</f>
        <v>Senior</v>
      </c>
      <c r="R7385" t="str">
        <f>VLOOKUP(G7385,Agents!A:E,2,FALSE)</f>
        <v>Morning</v>
      </c>
    </row>
    <row r="7386" spans="1:18" x14ac:dyDescent="0.35">
      <c r="A7386" t="s">
        <v>11345</v>
      </c>
      <c r="B7386" t="s">
        <v>4655</v>
      </c>
      <c r="C7386" t="s">
        <v>76</v>
      </c>
      <c r="D7386" t="s">
        <v>26</v>
      </c>
      <c r="E7386" s="1">
        <v>46110.165972222225</v>
      </c>
      <c r="F7386" s="1">
        <v>46110.540972222225</v>
      </c>
      <c r="G7386" t="s">
        <v>23</v>
      </c>
      <c r="H7386" t="s">
        <v>15</v>
      </c>
      <c r="I7386" t="s">
        <v>16</v>
      </c>
      <c r="J7386">
        <v>3</v>
      </c>
      <c r="K7386" t="str">
        <f>IF(tickets_dataset[[#This Row],[status]] = "Closed", "Yes","No")</f>
        <v>Yes</v>
      </c>
      <c r="L7386" s="2">
        <f t="shared" si="460"/>
        <v>9</v>
      </c>
      <c r="M7386" t="str">
        <f t="shared" si="461"/>
        <v>No</v>
      </c>
      <c r="N7386" t="str">
        <f t="shared" si="462"/>
        <v>Mar</v>
      </c>
      <c r="O7386" s="2">
        <f t="shared" si="463"/>
        <v>0.375</v>
      </c>
      <c r="P7386" t="str">
        <f>VLOOKUP(G7386,Agents!A:E,4,FALSE)</f>
        <v>Team3</v>
      </c>
      <c r="Q7386" t="str">
        <f>VLOOKUP(G7386,Agents!A:E,5,FALSE)</f>
        <v>Senior</v>
      </c>
      <c r="R7386" t="str">
        <f>VLOOKUP(G7386,Agents!A:E,2,FALSE)</f>
        <v>Evening</v>
      </c>
    </row>
    <row r="7387" spans="1:18" x14ac:dyDescent="0.35">
      <c r="A7387" t="s">
        <v>11346</v>
      </c>
      <c r="B7387" t="s">
        <v>8860</v>
      </c>
      <c r="C7387" t="s">
        <v>12</v>
      </c>
      <c r="D7387" t="s">
        <v>38</v>
      </c>
      <c r="E7387" s="1">
        <v>46051.751388888886</v>
      </c>
      <c r="F7387" s="1">
        <v>46053.501388888886</v>
      </c>
      <c r="G7387" t="s">
        <v>234</v>
      </c>
      <c r="H7387" t="s">
        <v>15</v>
      </c>
      <c r="I7387" t="s">
        <v>16</v>
      </c>
      <c r="J7387">
        <v>3</v>
      </c>
      <c r="K7387" t="str">
        <f>IF(tickets_dataset[[#This Row],[status]] = "Closed", "Yes","No")</f>
        <v>Yes</v>
      </c>
      <c r="L7387" s="2">
        <f t="shared" si="460"/>
        <v>42</v>
      </c>
      <c r="M7387" t="str">
        <f t="shared" si="461"/>
        <v>No</v>
      </c>
      <c r="N7387" t="str">
        <f t="shared" si="462"/>
        <v>Jan</v>
      </c>
      <c r="O7387" s="2">
        <f t="shared" si="463"/>
        <v>1.75</v>
      </c>
      <c r="P7387" t="str">
        <f>VLOOKUP(G7387,Agents!A:E,4,FALSE)</f>
        <v>Team5</v>
      </c>
      <c r="Q7387" t="str">
        <f>VLOOKUP(G7387,Agents!A:E,5,FALSE)</f>
        <v>Senior</v>
      </c>
      <c r="R7387" t="str">
        <f>VLOOKUP(G7387,Agents!A:E,2,FALSE)</f>
        <v>Night</v>
      </c>
    </row>
    <row r="7388" spans="1:18" x14ac:dyDescent="0.35">
      <c r="A7388" t="s">
        <v>11347</v>
      </c>
      <c r="B7388" t="s">
        <v>1369</v>
      </c>
      <c r="C7388" t="s">
        <v>50</v>
      </c>
      <c r="D7388" t="s">
        <v>13</v>
      </c>
      <c r="E7388" s="1">
        <v>46076.138888888891</v>
      </c>
      <c r="F7388" s="1">
        <v>46076.513888888891</v>
      </c>
      <c r="G7388" t="s">
        <v>164</v>
      </c>
      <c r="H7388" t="s">
        <v>15</v>
      </c>
      <c r="I7388" t="s">
        <v>68</v>
      </c>
      <c r="J7388">
        <v>3</v>
      </c>
      <c r="K7388" t="str">
        <f>IF(tickets_dataset[[#This Row],[status]] = "Closed", "Yes","No")</f>
        <v>Yes</v>
      </c>
      <c r="L7388" s="2">
        <f t="shared" si="460"/>
        <v>9</v>
      </c>
      <c r="M7388" t="str">
        <f t="shared" si="461"/>
        <v>No</v>
      </c>
      <c r="N7388" t="str">
        <f t="shared" si="462"/>
        <v>Feb</v>
      </c>
      <c r="O7388" s="2">
        <f t="shared" si="463"/>
        <v>0.375</v>
      </c>
      <c r="P7388" t="str">
        <f>VLOOKUP(G7388,Agents!A:E,4,FALSE)</f>
        <v>Team4</v>
      </c>
      <c r="Q7388" t="str">
        <f>VLOOKUP(G7388,Agents!A:E,5,FALSE)</f>
        <v>Senior</v>
      </c>
      <c r="R7388" t="str">
        <f>VLOOKUP(G7388,Agents!A:E,2,FALSE)</f>
        <v>Evening</v>
      </c>
    </row>
    <row r="7389" spans="1:18" x14ac:dyDescent="0.35">
      <c r="A7389" t="s">
        <v>11348</v>
      </c>
      <c r="B7389" t="s">
        <v>10222</v>
      </c>
      <c r="C7389" t="s">
        <v>34</v>
      </c>
      <c r="D7389" t="s">
        <v>13</v>
      </c>
      <c r="E7389" s="1">
        <v>46079.806250000001</v>
      </c>
      <c r="F7389" s="1">
        <v>46080.26458333333</v>
      </c>
      <c r="G7389" t="s">
        <v>199</v>
      </c>
      <c r="H7389" t="s">
        <v>28</v>
      </c>
      <c r="I7389" t="s">
        <v>16</v>
      </c>
      <c r="J7389">
        <v>5</v>
      </c>
      <c r="K7389" t="str">
        <f>IF(tickets_dataset[[#This Row],[status]] = "Closed", "Yes","No")</f>
        <v>No</v>
      </c>
      <c r="L7389" s="2">
        <f t="shared" si="460"/>
        <v>10.999999999883585</v>
      </c>
      <c r="M7389" t="str">
        <f t="shared" si="461"/>
        <v>No</v>
      </c>
      <c r="N7389" t="str">
        <f t="shared" si="462"/>
        <v>Feb</v>
      </c>
      <c r="O7389" s="2">
        <f t="shared" si="463"/>
        <v>0.45833333332848269</v>
      </c>
      <c r="P7389" t="str">
        <f>VLOOKUP(G7389,Agents!A:E,4,FALSE)</f>
        <v>Team1</v>
      </c>
      <c r="Q7389" t="str">
        <f>VLOOKUP(G7389,Agents!A:E,5,FALSE)</f>
        <v>Junior</v>
      </c>
      <c r="R7389" t="str">
        <f>VLOOKUP(G7389,Agents!A:E,2,FALSE)</f>
        <v>Morning</v>
      </c>
    </row>
    <row r="7390" spans="1:18" x14ac:dyDescent="0.35">
      <c r="A7390" t="s">
        <v>11349</v>
      </c>
      <c r="B7390" t="s">
        <v>6417</v>
      </c>
      <c r="C7390" t="s">
        <v>12</v>
      </c>
      <c r="D7390" t="s">
        <v>38</v>
      </c>
      <c r="E7390" s="1">
        <v>46085.840277777781</v>
      </c>
      <c r="F7390" s="1">
        <v>46086.798611111109</v>
      </c>
      <c r="G7390" t="s">
        <v>344</v>
      </c>
      <c r="H7390" t="s">
        <v>15</v>
      </c>
      <c r="I7390" t="s">
        <v>16</v>
      </c>
      <c r="J7390">
        <v>3</v>
      </c>
      <c r="K7390" t="str">
        <f>IF(tickets_dataset[[#This Row],[status]] = "Closed", "Yes","No")</f>
        <v>Yes</v>
      </c>
      <c r="L7390" s="2">
        <f t="shared" si="460"/>
        <v>22.999999999883585</v>
      </c>
      <c r="M7390" t="str">
        <f t="shared" si="461"/>
        <v>No</v>
      </c>
      <c r="N7390" t="str">
        <f t="shared" si="462"/>
        <v>Mar</v>
      </c>
      <c r="O7390" s="2">
        <f t="shared" si="463"/>
        <v>0.95833333332848269</v>
      </c>
      <c r="P7390" t="str">
        <f>VLOOKUP(G7390,Agents!A:E,4,FALSE)</f>
        <v>Team4</v>
      </c>
      <c r="Q7390" t="str">
        <f>VLOOKUP(G7390,Agents!A:E,5,FALSE)</f>
        <v>Senior</v>
      </c>
      <c r="R7390" t="str">
        <f>VLOOKUP(G7390,Agents!A:E,2,FALSE)</f>
        <v>Night</v>
      </c>
    </row>
    <row r="7391" spans="1:18" x14ac:dyDescent="0.35">
      <c r="A7391" t="s">
        <v>11350</v>
      </c>
      <c r="B7391" t="s">
        <v>11351</v>
      </c>
      <c r="C7391" t="s">
        <v>76</v>
      </c>
      <c r="D7391" t="s">
        <v>13</v>
      </c>
      <c r="E7391" s="1">
        <v>46048.254166666666</v>
      </c>
      <c r="F7391" s="1">
        <v>46049.79583333333</v>
      </c>
      <c r="G7391" t="s">
        <v>137</v>
      </c>
      <c r="H7391" t="s">
        <v>15</v>
      </c>
      <c r="I7391" t="s">
        <v>16</v>
      </c>
      <c r="J7391">
        <v>3</v>
      </c>
      <c r="K7391" t="str">
        <f>IF(tickets_dataset[[#This Row],[status]] = "Closed", "Yes","No")</f>
        <v>Yes</v>
      </c>
      <c r="L7391" s="2">
        <f t="shared" si="460"/>
        <v>36.999999999941792</v>
      </c>
      <c r="M7391" t="str">
        <f t="shared" si="461"/>
        <v>No</v>
      </c>
      <c r="N7391" t="str">
        <f t="shared" si="462"/>
        <v>Jan</v>
      </c>
      <c r="O7391" s="2">
        <f t="shared" si="463"/>
        <v>1.5416666666642413</v>
      </c>
      <c r="P7391" t="str">
        <f>VLOOKUP(G7391,Agents!A:E,4,FALSE)</f>
        <v>Team5</v>
      </c>
      <c r="Q7391" t="str">
        <f>VLOOKUP(G7391,Agents!A:E,5,FALSE)</f>
        <v>Senior</v>
      </c>
      <c r="R7391" t="str">
        <f>VLOOKUP(G7391,Agents!A:E,2,FALSE)</f>
        <v>Night</v>
      </c>
    </row>
    <row r="7392" spans="1:18" x14ac:dyDescent="0.35">
      <c r="A7392" t="s">
        <v>11352</v>
      </c>
      <c r="B7392" t="s">
        <v>3987</v>
      </c>
      <c r="C7392" t="s">
        <v>76</v>
      </c>
      <c r="D7392" t="s">
        <v>38</v>
      </c>
      <c r="E7392" s="1">
        <v>46082.881944444445</v>
      </c>
      <c r="F7392" s="1">
        <v>46084.756944444445</v>
      </c>
      <c r="G7392" t="s">
        <v>128</v>
      </c>
      <c r="H7392" t="s">
        <v>15</v>
      </c>
      <c r="I7392" t="s">
        <v>16</v>
      </c>
      <c r="J7392">
        <v>4</v>
      </c>
      <c r="K7392" t="str">
        <f>IF(tickets_dataset[[#This Row],[status]] = "Closed", "Yes","No")</f>
        <v>Yes</v>
      </c>
      <c r="L7392" s="2">
        <f t="shared" si="460"/>
        <v>45</v>
      </c>
      <c r="M7392" t="str">
        <f t="shared" si="461"/>
        <v>No</v>
      </c>
      <c r="N7392" t="str">
        <f t="shared" si="462"/>
        <v>Mar</v>
      </c>
      <c r="O7392" s="2">
        <f t="shared" si="463"/>
        <v>1.875</v>
      </c>
      <c r="P7392" t="str">
        <f>VLOOKUP(G7392,Agents!A:E,4,FALSE)</f>
        <v>Team4</v>
      </c>
      <c r="Q7392" t="str">
        <f>VLOOKUP(G7392,Agents!A:E,5,FALSE)</f>
        <v>Mid</v>
      </c>
      <c r="R7392" t="str">
        <f>VLOOKUP(G7392,Agents!A:E,2,FALSE)</f>
        <v>Night</v>
      </c>
    </row>
    <row r="7393" spans="1:18" x14ac:dyDescent="0.35">
      <c r="A7393" t="s">
        <v>11353</v>
      </c>
      <c r="B7393" t="s">
        <v>4644</v>
      </c>
      <c r="C7393" t="s">
        <v>22</v>
      </c>
      <c r="D7393" t="s">
        <v>13</v>
      </c>
      <c r="E7393" s="1">
        <v>46032.019444444442</v>
      </c>
      <c r="F7393" s="1">
        <v>46033.644444444442</v>
      </c>
      <c r="G7393" t="s">
        <v>67</v>
      </c>
      <c r="H7393" t="s">
        <v>15</v>
      </c>
      <c r="I7393" t="s">
        <v>16</v>
      </c>
      <c r="J7393">
        <v>4</v>
      </c>
      <c r="K7393" t="str">
        <f>IF(tickets_dataset[[#This Row],[status]] = "Closed", "Yes","No")</f>
        <v>Yes</v>
      </c>
      <c r="L7393" s="2">
        <f t="shared" si="460"/>
        <v>39</v>
      </c>
      <c r="M7393" t="str">
        <f t="shared" si="461"/>
        <v>No</v>
      </c>
      <c r="N7393" t="str">
        <f t="shared" si="462"/>
        <v>Jan</v>
      </c>
      <c r="O7393" s="2">
        <f t="shared" si="463"/>
        <v>1.625</v>
      </c>
      <c r="P7393" t="str">
        <f>VLOOKUP(G7393,Agents!A:E,4,FALSE)</f>
        <v>Team5</v>
      </c>
      <c r="Q7393" t="str">
        <f>VLOOKUP(G7393,Agents!A:E,5,FALSE)</f>
        <v>Junior</v>
      </c>
      <c r="R7393" t="str">
        <f>VLOOKUP(G7393,Agents!A:E,2,FALSE)</f>
        <v>Evening</v>
      </c>
    </row>
    <row r="7394" spans="1:18" x14ac:dyDescent="0.35">
      <c r="A7394" t="s">
        <v>11354</v>
      </c>
      <c r="B7394" t="s">
        <v>11355</v>
      </c>
      <c r="C7394" t="s">
        <v>12</v>
      </c>
      <c r="D7394" t="s">
        <v>26</v>
      </c>
      <c r="E7394" s="1">
        <v>46038.796527777777</v>
      </c>
      <c r="F7394" s="1">
        <v>46039.629861111112</v>
      </c>
      <c r="G7394" t="s">
        <v>56</v>
      </c>
      <c r="H7394" t="s">
        <v>15</v>
      </c>
      <c r="I7394" t="s">
        <v>16</v>
      </c>
      <c r="J7394">
        <v>5</v>
      </c>
      <c r="K7394" t="str">
        <f>IF(tickets_dataset[[#This Row],[status]] = "Closed", "Yes","No")</f>
        <v>Yes</v>
      </c>
      <c r="L7394" s="2">
        <f t="shared" si="460"/>
        <v>20.000000000058208</v>
      </c>
      <c r="M7394" t="str">
        <f t="shared" si="461"/>
        <v>No</v>
      </c>
      <c r="N7394" t="str">
        <f t="shared" si="462"/>
        <v>Jan</v>
      </c>
      <c r="O7394" s="2">
        <f t="shared" si="463"/>
        <v>0.83333333333575865</v>
      </c>
      <c r="P7394" t="str">
        <f>VLOOKUP(G7394,Agents!A:E,4,FALSE)</f>
        <v>Team1</v>
      </c>
      <c r="Q7394" t="str">
        <f>VLOOKUP(G7394,Agents!A:E,5,FALSE)</f>
        <v>Senior</v>
      </c>
      <c r="R7394" t="str">
        <f>VLOOKUP(G7394,Agents!A:E,2,FALSE)</f>
        <v>Night</v>
      </c>
    </row>
    <row r="7395" spans="1:18" x14ac:dyDescent="0.35">
      <c r="A7395" t="s">
        <v>11356</v>
      </c>
      <c r="B7395" t="s">
        <v>1714</v>
      </c>
      <c r="C7395" t="s">
        <v>76</v>
      </c>
      <c r="D7395" t="s">
        <v>13</v>
      </c>
      <c r="E7395" s="1">
        <v>46044.411111111112</v>
      </c>
      <c r="F7395" s="1">
        <v>46046.036111111112</v>
      </c>
      <c r="G7395" t="s">
        <v>183</v>
      </c>
      <c r="H7395" t="s">
        <v>15</v>
      </c>
      <c r="I7395" t="s">
        <v>16</v>
      </c>
      <c r="J7395">
        <v>4</v>
      </c>
      <c r="K7395" t="str">
        <f>IF(tickets_dataset[[#This Row],[status]] = "Closed", "Yes","No")</f>
        <v>Yes</v>
      </c>
      <c r="L7395" s="2">
        <f t="shared" si="460"/>
        <v>39</v>
      </c>
      <c r="M7395" t="str">
        <f t="shared" si="461"/>
        <v>No</v>
      </c>
      <c r="N7395" t="str">
        <f t="shared" si="462"/>
        <v>Jan</v>
      </c>
      <c r="O7395" s="2">
        <f t="shared" si="463"/>
        <v>1.625</v>
      </c>
      <c r="P7395" t="str">
        <f>VLOOKUP(G7395,Agents!A:E,4,FALSE)</f>
        <v>Team3</v>
      </c>
      <c r="Q7395" t="str">
        <f>VLOOKUP(G7395,Agents!A:E,5,FALSE)</f>
        <v>Senior</v>
      </c>
      <c r="R7395" t="str">
        <f>VLOOKUP(G7395,Agents!A:E,2,FALSE)</f>
        <v>Night</v>
      </c>
    </row>
    <row r="7396" spans="1:18" x14ac:dyDescent="0.35">
      <c r="A7396" t="s">
        <v>11357</v>
      </c>
      <c r="B7396" t="s">
        <v>9901</v>
      </c>
      <c r="C7396" t="s">
        <v>22</v>
      </c>
      <c r="D7396" t="s">
        <v>38</v>
      </c>
      <c r="E7396" s="1">
        <v>46082.577777777777</v>
      </c>
      <c r="F7396" s="1">
        <v>46086.077777777777</v>
      </c>
      <c r="G7396" t="s">
        <v>39</v>
      </c>
      <c r="H7396" t="s">
        <v>15</v>
      </c>
      <c r="I7396" t="s">
        <v>16</v>
      </c>
      <c r="J7396">
        <v>4</v>
      </c>
      <c r="K7396" t="str">
        <f>IF(tickets_dataset[[#This Row],[status]] = "Closed", "Yes","No")</f>
        <v>Yes</v>
      </c>
      <c r="L7396" s="2">
        <f t="shared" si="460"/>
        <v>84</v>
      </c>
      <c r="M7396" t="str">
        <f t="shared" si="461"/>
        <v>Yes</v>
      </c>
      <c r="N7396" t="str">
        <f t="shared" si="462"/>
        <v>Mar</v>
      </c>
      <c r="O7396" s="2">
        <f t="shared" si="463"/>
        <v>3.5</v>
      </c>
      <c r="P7396" t="str">
        <f>VLOOKUP(G7396,Agents!A:E,4,FALSE)</f>
        <v>Team3</v>
      </c>
      <c r="Q7396" t="str">
        <f>VLOOKUP(G7396,Agents!A:E,5,FALSE)</f>
        <v>Mid</v>
      </c>
      <c r="R7396" t="str">
        <f>VLOOKUP(G7396,Agents!A:E,2,FALSE)</f>
        <v>Night</v>
      </c>
    </row>
    <row r="7397" spans="1:18" x14ac:dyDescent="0.35">
      <c r="A7397" t="s">
        <v>11358</v>
      </c>
      <c r="B7397" t="s">
        <v>3436</v>
      </c>
      <c r="C7397" t="s">
        <v>12</v>
      </c>
      <c r="D7397" t="s">
        <v>26</v>
      </c>
      <c r="E7397" s="1">
        <v>46082.272222222222</v>
      </c>
      <c r="F7397" s="1">
        <v>46082.688888888886</v>
      </c>
      <c r="G7397" t="s">
        <v>53</v>
      </c>
      <c r="H7397" t="s">
        <v>15</v>
      </c>
      <c r="I7397" t="s">
        <v>16</v>
      </c>
      <c r="J7397">
        <v>3</v>
      </c>
      <c r="K7397" t="str">
        <f>IF(tickets_dataset[[#This Row],[status]] = "Closed", "Yes","No")</f>
        <v>Yes</v>
      </c>
      <c r="L7397" s="2">
        <f t="shared" si="460"/>
        <v>9.9999999999417923</v>
      </c>
      <c r="M7397" t="str">
        <f t="shared" si="461"/>
        <v>No</v>
      </c>
      <c r="N7397" t="str">
        <f t="shared" si="462"/>
        <v>Mar</v>
      </c>
      <c r="O7397" s="2">
        <f t="shared" si="463"/>
        <v>0.41666666666424135</v>
      </c>
      <c r="P7397" t="str">
        <f>VLOOKUP(G7397,Agents!A:E,4,FALSE)</f>
        <v>Team1</v>
      </c>
      <c r="Q7397" t="str">
        <f>VLOOKUP(G7397,Agents!A:E,5,FALSE)</f>
        <v>Junior</v>
      </c>
      <c r="R7397" t="str">
        <f>VLOOKUP(G7397,Agents!A:E,2,FALSE)</f>
        <v>Night</v>
      </c>
    </row>
    <row r="7398" spans="1:18" x14ac:dyDescent="0.35">
      <c r="A7398" t="s">
        <v>11359</v>
      </c>
      <c r="B7398" t="s">
        <v>11360</v>
      </c>
      <c r="C7398" t="s">
        <v>34</v>
      </c>
      <c r="D7398" t="s">
        <v>13</v>
      </c>
      <c r="E7398" s="1">
        <v>46037.395833333336</v>
      </c>
      <c r="F7398" s="1">
        <v>46038.9375</v>
      </c>
      <c r="G7398" t="s">
        <v>149</v>
      </c>
      <c r="H7398" t="s">
        <v>132</v>
      </c>
      <c r="I7398" t="s">
        <v>16</v>
      </c>
      <c r="J7398">
        <v>4</v>
      </c>
      <c r="K7398" t="str">
        <f>IF(tickets_dataset[[#This Row],[status]] = "Closed", "Yes","No")</f>
        <v>No</v>
      </c>
      <c r="L7398" s="2">
        <f t="shared" si="460"/>
        <v>36.999999999941792</v>
      </c>
      <c r="M7398" t="str">
        <f t="shared" si="461"/>
        <v>No</v>
      </c>
      <c r="N7398" t="str">
        <f t="shared" si="462"/>
        <v>Jan</v>
      </c>
      <c r="O7398" s="2">
        <f t="shared" si="463"/>
        <v>1.5416666666642413</v>
      </c>
      <c r="P7398" t="str">
        <f>VLOOKUP(G7398,Agents!A:E,4,FALSE)</f>
        <v>Team3</v>
      </c>
      <c r="Q7398" t="str">
        <f>VLOOKUP(G7398,Agents!A:E,5,FALSE)</f>
        <v>Mid</v>
      </c>
      <c r="R7398" t="str">
        <f>VLOOKUP(G7398,Agents!A:E,2,FALSE)</f>
        <v>Night</v>
      </c>
    </row>
    <row r="7399" spans="1:18" x14ac:dyDescent="0.35">
      <c r="A7399" t="s">
        <v>11361</v>
      </c>
      <c r="B7399" t="s">
        <v>5114</v>
      </c>
      <c r="C7399" t="s">
        <v>34</v>
      </c>
      <c r="D7399" t="s">
        <v>38</v>
      </c>
      <c r="E7399" s="1">
        <v>46027.375</v>
      </c>
      <c r="F7399" s="1">
        <v>46028.833333333336</v>
      </c>
      <c r="G7399" t="s">
        <v>77</v>
      </c>
      <c r="H7399" t="s">
        <v>15</v>
      </c>
      <c r="I7399" t="s">
        <v>16</v>
      </c>
      <c r="J7399">
        <v>3</v>
      </c>
      <c r="K7399" t="str">
        <f>IF(tickets_dataset[[#This Row],[status]] = "Closed", "Yes","No")</f>
        <v>Yes</v>
      </c>
      <c r="L7399" s="2">
        <f t="shared" si="460"/>
        <v>35.000000000058208</v>
      </c>
      <c r="M7399" t="str">
        <f t="shared" si="461"/>
        <v>No</v>
      </c>
      <c r="N7399" t="str">
        <f t="shared" si="462"/>
        <v>Jan</v>
      </c>
      <c r="O7399" s="2">
        <f t="shared" si="463"/>
        <v>1.4583333333357587</v>
      </c>
      <c r="P7399" t="str">
        <f>VLOOKUP(G7399,Agents!A:E,4,FALSE)</f>
        <v>Team5</v>
      </c>
      <c r="Q7399" t="str">
        <f>VLOOKUP(G7399,Agents!A:E,5,FALSE)</f>
        <v>Junior</v>
      </c>
      <c r="R7399" t="str">
        <f>VLOOKUP(G7399,Agents!A:E,2,FALSE)</f>
        <v>Evening</v>
      </c>
    </row>
    <row r="7400" spans="1:18" x14ac:dyDescent="0.35">
      <c r="A7400" t="s">
        <v>11362</v>
      </c>
      <c r="B7400" t="s">
        <v>4903</v>
      </c>
      <c r="C7400" t="s">
        <v>76</v>
      </c>
      <c r="D7400" t="s">
        <v>38</v>
      </c>
      <c r="E7400" s="1">
        <v>46098.262499999997</v>
      </c>
      <c r="F7400" s="1">
        <v>46099.470833333333</v>
      </c>
      <c r="G7400" t="s">
        <v>273</v>
      </c>
      <c r="H7400" t="s">
        <v>132</v>
      </c>
      <c r="I7400" t="s">
        <v>16</v>
      </c>
      <c r="J7400">
        <v>4</v>
      </c>
      <c r="K7400" t="str">
        <f>IF(tickets_dataset[[#This Row],[status]] = "Closed", "Yes","No")</f>
        <v>No</v>
      </c>
      <c r="L7400" s="2">
        <f t="shared" si="460"/>
        <v>29.000000000058208</v>
      </c>
      <c r="M7400" t="str">
        <f t="shared" si="461"/>
        <v>No</v>
      </c>
      <c r="N7400" t="str">
        <f t="shared" si="462"/>
        <v>Mar</v>
      </c>
      <c r="O7400" s="2">
        <f t="shared" si="463"/>
        <v>1.2083333333357587</v>
      </c>
      <c r="P7400" t="str">
        <f>VLOOKUP(G7400,Agents!A:E,4,FALSE)</f>
        <v>Team3</v>
      </c>
      <c r="Q7400" t="str">
        <f>VLOOKUP(G7400,Agents!A:E,5,FALSE)</f>
        <v>Senior</v>
      </c>
      <c r="R7400" t="str">
        <f>VLOOKUP(G7400,Agents!A:E,2,FALSE)</f>
        <v>Evening</v>
      </c>
    </row>
    <row r="7401" spans="1:18" x14ac:dyDescent="0.35">
      <c r="A7401" t="s">
        <v>11363</v>
      </c>
      <c r="B7401" t="s">
        <v>844</v>
      </c>
      <c r="C7401" t="s">
        <v>50</v>
      </c>
      <c r="D7401" t="s">
        <v>26</v>
      </c>
      <c r="E7401" s="1">
        <v>46084.449305555558</v>
      </c>
      <c r="F7401" s="1">
        <v>46084.699305555558</v>
      </c>
      <c r="G7401" t="s">
        <v>211</v>
      </c>
      <c r="H7401" t="s">
        <v>15</v>
      </c>
      <c r="I7401" t="s">
        <v>16</v>
      </c>
      <c r="J7401">
        <v>5</v>
      </c>
      <c r="K7401" t="str">
        <f>IF(tickets_dataset[[#This Row],[status]] = "Closed", "Yes","No")</f>
        <v>Yes</v>
      </c>
      <c r="L7401" s="2">
        <f t="shared" si="460"/>
        <v>6</v>
      </c>
      <c r="M7401" t="str">
        <f t="shared" si="461"/>
        <v>No</v>
      </c>
      <c r="N7401" t="str">
        <f t="shared" si="462"/>
        <v>Mar</v>
      </c>
      <c r="O7401" s="2">
        <f t="shared" si="463"/>
        <v>0.25</v>
      </c>
      <c r="P7401" t="str">
        <f>VLOOKUP(G7401,Agents!A:E,4,FALSE)</f>
        <v>Team5</v>
      </c>
      <c r="Q7401" t="str">
        <f>VLOOKUP(G7401,Agents!A:E,5,FALSE)</f>
        <v>Senior</v>
      </c>
      <c r="R7401" t="str">
        <f>VLOOKUP(G7401,Agents!A:E,2,FALSE)</f>
        <v>Evening</v>
      </c>
    </row>
    <row r="7402" spans="1:18" x14ac:dyDescent="0.35">
      <c r="A7402" t="s">
        <v>11364</v>
      </c>
      <c r="B7402" t="s">
        <v>11365</v>
      </c>
      <c r="C7402" t="s">
        <v>22</v>
      </c>
      <c r="D7402" t="s">
        <v>13</v>
      </c>
      <c r="E7402" s="1">
        <v>46048.280555555553</v>
      </c>
      <c r="F7402" s="1">
        <v>46048.947222222225</v>
      </c>
      <c r="G7402" t="s">
        <v>234</v>
      </c>
      <c r="H7402" t="s">
        <v>15</v>
      </c>
      <c r="I7402" t="s">
        <v>16</v>
      </c>
      <c r="J7402">
        <v>5</v>
      </c>
      <c r="K7402" t="str">
        <f>IF(tickets_dataset[[#This Row],[status]] = "Closed", "Yes","No")</f>
        <v>Yes</v>
      </c>
      <c r="L7402" s="2">
        <f t="shared" si="460"/>
        <v>16.000000000116415</v>
      </c>
      <c r="M7402" t="str">
        <f t="shared" si="461"/>
        <v>No</v>
      </c>
      <c r="N7402" t="str">
        <f t="shared" si="462"/>
        <v>Jan</v>
      </c>
      <c r="O7402" s="2">
        <f t="shared" si="463"/>
        <v>0.66666666667151731</v>
      </c>
      <c r="P7402" t="str">
        <f>VLOOKUP(G7402,Agents!A:E,4,FALSE)</f>
        <v>Team5</v>
      </c>
      <c r="Q7402" t="str">
        <f>VLOOKUP(G7402,Agents!A:E,5,FALSE)</f>
        <v>Senior</v>
      </c>
      <c r="R7402" t="str">
        <f>VLOOKUP(G7402,Agents!A:E,2,FALSE)</f>
        <v>Night</v>
      </c>
    </row>
    <row r="7403" spans="1:18" x14ac:dyDescent="0.35">
      <c r="A7403" t="s">
        <v>11366</v>
      </c>
      <c r="B7403" t="s">
        <v>3168</v>
      </c>
      <c r="C7403" t="s">
        <v>76</v>
      </c>
      <c r="D7403" t="s">
        <v>26</v>
      </c>
      <c r="E7403" s="1">
        <v>46064.623611111114</v>
      </c>
      <c r="F7403" s="1">
        <v>46065.665277777778</v>
      </c>
      <c r="G7403" t="s">
        <v>86</v>
      </c>
      <c r="H7403" t="s">
        <v>15</v>
      </c>
      <c r="I7403" t="s">
        <v>16</v>
      </c>
      <c r="J7403">
        <v>5</v>
      </c>
      <c r="K7403" t="str">
        <f>IF(tickets_dataset[[#This Row],[status]] = "Closed", "Yes","No")</f>
        <v>Yes</v>
      </c>
      <c r="L7403" s="2">
        <f t="shared" si="460"/>
        <v>24.999999999941792</v>
      </c>
      <c r="M7403" t="str">
        <f t="shared" si="461"/>
        <v>No</v>
      </c>
      <c r="N7403" t="str">
        <f t="shared" si="462"/>
        <v>Feb</v>
      </c>
      <c r="O7403" s="2">
        <f t="shared" si="463"/>
        <v>1.0416666666642413</v>
      </c>
      <c r="P7403" t="str">
        <f>VLOOKUP(G7403,Agents!A:E,4,FALSE)</f>
        <v>Team1</v>
      </c>
      <c r="Q7403" t="str">
        <f>VLOOKUP(G7403,Agents!A:E,5,FALSE)</f>
        <v>Mid</v>
      </c>
      <c r="R7403" t="str">
        <f>VLOOKUP(G7403,Agents!A:E,2,FALSE)</f>
        <v>Morning</v>
      </c>
    </row>
    <row r="7404" spans="1:18" x14ac:dyDescent="0.35">
      <c r="A7404" t="s">
        <v>11367</v>
      </c>
      <c r="B7404" t="s">
        <v>5753</v>
      </c>
      <c r="C7404" t="s">
        <v>50</v>
      </c>
      <c r="D7404" t="s">
        <v>26</v>
      </c>
      <c r="E7404" s="1">
        <v>46079.147916666669</v>
      </c>
      <c r="F7404" s="1">
        <v>46081.314583333333</v>
      </c>
      <c r="G7404" t="s">
        <v>67</v>
      </c>
      <c r="H7404" t="s">
        <v>15</v>
      </c>
      <c r="I7404" t="s">
        <v>16</v>
      </c>
      <c r="J7404">
        <v>3</v>
      </c>
      <c r="K7404" t="str">
        <f>IF(tickets_dataset[[#This Row],[status]] = "Closed", "Yes","No")</f>
        <v>Yes</v>
      </c>
      <c r="L7404" s="2">
        <f t="shared" si="460"/>
        <v>51.999999999941792</v>
      </c>
      <c r="M7404" t="str">
        <f t="shared" si="461"/>
        <v>Yes</v>
      </c>
      <c r="N7404" t="str">
        <f t="shared" si="462"/>
        <v>Feb</v>
      </c>
      <c r="O7404" s="2">
        <f t="shared" si="463"/>
        <v>2.1666666666642413</v>
      </c>
      <c r="P7404" t="str">
        <f>VLOOKUP(G7404,Agents!A:E,4,FALSE)</f>
        <v>Team5</v>
      </c>
      <c r="Q7404" t="str">
        <f>VLOOKUP(G7404,Agents!A:E,5,FALSE)</f>
        <v>Junior</v>
      </c>
      <c r="R7404" t="str">
        <f>VLOOKUP(G7404,Agents!A:E,2,FALSE)</f>
        <v>Evening</v>
      </c>
    </row>
    <row r="7405" spans="1:18" x14ac:dyDescent="0.35">
      <c r="A7405" t="s">
        <v>11368</v>
      </c>
      <c r="B7405" t="s">
        <v>639</v>
      </c>
      <c r="C7405" t="s">
        <v>22</v>
      </c>
      <c r="D7405" t="s">
        <v>26</v>
      </c>
      <c r="E7405" s="1">
        <v>46076.226388888892</v>
      </c>
      <c r="F7405" s="1">
        <v>46076.893055555556</v>
      </c>
      <c r="G7405" t="s">
        <v>159</v>
      </c>
      <c r="H7405" t="s">
        <v>15</v>
      </c>
      <c r="I7405" t="s">
        <v>16</v>
      </c>
      <c r="J7405">
        <v>4</v>
      </c>
      <c r="K7405" t="str">
        <f>IF(tickets_dataset[[#This Row],[status]] = "Closed", "Yes","No")</f>
        <v>Yes</v>
      </c>
      <c r="L7405" s="2">
        <f t="shared" si="460"/>
        <v>15.999999999941792</v>
      </c>
      <c r="M7405" t="str">
        <f t="shared" si="461"/>
        <v>No</v>
      </c>
      <c r="N7405" t="str">
        <f t="shared" si="462"/>
        <v>Feb</v>
      </c>
      <c r="O7405" s="2">
        <f t="shared" si="463"/>
        <v>0.66666666666424135</v>
      </c>
      <c r="P7405" t="str">
        <f>VLOOKUP(G7405,Agents!A:E,4,FALSE)</f>
        <v>Team4</v>
      </c>
      <c r="Q7405" t="str">
        <f>VLOOKUP(G7405,Agents!A:E,5,FALSE)</f>
        <v>Mid</v>
      </c>
      <c r="R7405" t="str">
        <f>VLOOKUP(G7405,Agents!A:E,2,FALSE)</f>
        <v>Night</v>
      </c>
    </row>
    <row r="7406" spans="1:18" x14ac:dyDescent="0.35">
      <c r="A7406" t="s">
        <v>11369</v>
      </c>
      <c r="B7406" t="s">
        <v>6005</v>
      </c>
      <c r="C7406" t="s">
        <v>50</v>
      </c>
      <c r="D7406" t="s">
        <v>38</v>
      </c>
      <c r="E7406" s="1">
        <v>46096.961111111108</v>
      </c>
      <c r="F7406" s="1">
        <v>46100.37777777778</v>
      </c>
      <c r="G7406" t="s">
        <v>190</v>
      </c>
      <c r="H7406" t="s">
        <v>15</v>
      </c>
      <c r="I7406" t="s">
        <v>68</v>
      </c>
      <c r="J7406">
        <v>3</v>
      </c>
      <c r="K7406" t="str">
        <f>IF(tickets_dataset[[#This Row],[status]] = "Closed", "Yes","No")</f>
        <v>Yes</v>
      </c>
      <c r="L7406" s="2">
        <f t="shared" si="460"/>
        <v>82.000000000116415</v>
      </c>
      <c r="M7406" t="str">
        <f t="shared" si="461"/>
        <v>Yes</v>
      </c>
      <c r="N7406" t="str">
        <f t="shared" si="462"/>
        <v>Mar</v>
      </c>
      <c r="O7406" s="2">
        <f t="shared" si="463"/>
        <v>3.4166666666715173</v>
      </c>
      <c r="P7406" t="str">
        <f>VLOOKUP(G7406,Agents!A:E,4,FALSE)</f>
        <v>Team1</v>
      </c>
      <c r="Q7406" t="str">
        <f>VLOOKUP(G7406,Agents!A:E,5,FALSE)</f>
        <v>Senior</v>
      </c>
      <c r="R7406" t="str">
        <f>VLOOKUP(G7406,Agents!A:E,2,FALSE)</f>
        <v>Night</v>
      </c>
    </row>
    <row r="7407" spans="1:18" x14ac:dyDescent="0.35">
      <c r="A7407" t="s">
        <v>11370</v>
      </c>
      <c r="B7407" t="s">
        <v>5591</v>
      </c>
      <c r="C7407" t="s">
        <v>22</v>
      </c>
      <c r="D7407" t="s">
        <v>13</v>
      </c>
      <c r="E7407" s="1">
        <v>46085.697222222225</v>
      </c>
      <c r="F7407" s="1">
        <v>46085.988888888889</v>
      </c>
      <c r="G7407" t="s">
        <v>211</v>
      </c>
      <c r="H7407" t="s">
        <v>15</v>
      </c>
      <c r="I7407" t="s">
        <v>16</v>
      </c>
      <c r="J7407">
        <v>5</v>
      </c>
      <c r="K7407" t="str">
        <f>IF(tickets_dataset[[#This Row],[status]] = "Closed", "Yes","No")</f>
        <v>Yes</v>
      </c>
      <c r="L7407" s="2">
        <f t="shared" si="460"/>
        <v>6.9999999999417923</v>
      </c>
      <c r="M7407" t="str">
        <f t="shared" si="461"/>
        <v>No</v>
      </c>
      <c r="N7407" t="str">
        <f t="shared" si="462"/>
        <v>Mar</v>
      </c>
      <c r="O7407" s="2">
        <f t="shared" si="463"/>
        <v>0.29166666666424135</v>
      </c>
      <c r="P7407" t="str">
        <f>VLOOKUP(G7407,Agents!A:E,4,FALSE)</f>
        <v>Team5</v>
      </c>
      <c r="Q7407" t="str">
        <f>VLOOKUP(G7407,Agents!A:E,5,FALSE)</f>
        <v>Senior</v>
      </c>
      <c r="R7407" t="str">
        <f>VLOOKUP(G7407,Agents!A:E,2,FALSE)</f>
        <v>Evening</v>
      </c>
    </row>
    <row r="7408" spans="1:18" x14ac:dyDescent="0.35">
      <c r="A7408" t="s">
        <v>11371</v>
      </c>
      <c r="B7408" t="s">
        <v>11372</v>
      </c>
      <c r="C7408" t="s">
        <v>76</v>
      </c>
      <c r="D7408" t="s">
        <v>38</v>
      </c>
      <c r="E7408" s="1">
        <v>46038.847916666666</v>
      </c>
      <c r="F7408" s="1">
        <v>46039.76458333333</v>
      </c>
      <c r="G7408" t="s">
        <v>45</v>
      </c>
      <c r="H7408" t="s">
        <v>132</v>
      </c>
      <c r="I7408" t="s">
        <v>16</v>
      </c>
      <c r="J7408">
        <v>5</v>
      </c>
      <c r="K7408" t="str">
        <f>IF(tickets_dataset[[#This Row],[status]] = "Closed", "Yes","No")</f>
        <v>No</v>
      </c>
      <c r="L7408" s="2">
        <f t="shared" si="460"/>
        <v>21.999999999941792</v>
      </c>
      <c r="M7408" t="str">
        <f t="shared" si="461"/>
        <v>No</v>
      </c>
      <c r="N7408" t="str">
        <f t="shared" si="462"/>
        <v>Jan</v>
      </c>
      <c r="O7408" s="2">
        <f t="shared" si="463"/>
        <v>0.91666666666424135</v>
      </c>
      <c r="P7408" t="str">
        <f>VLOOKUP(G7408,Agents!A:E,4,FALSE)</f>
        <v>Team5</v>
      </c>
      <c r="Q7408" t="str">
        <f>VLOOKUP(G7408,Agents!A:E,5,FALSE)</f>
        <v>Senior</v>
      </c>
      <c r="R7408" t="str">
        <f>VLOOKUP(G7408,Agents!A:E,2,FALSE)</f>
        <v>Morning</v>
      </c>
    </row>
    <row r="7409" spans="1:18" x14ac:dyDescent="0.35">
      <c r="A7409" t="s">
        <v>11373</v>
      </c>
      <c r="B7409" t="s">
        <v>6423</v>
      </c>
      <c r="C7409" t="s">
        <v>22</v>
      </c>
      <c r="D7409" t="s">
        <v>13</v>
      </c>
      <c r="E7409" s="1">
        <v>46095.910416666666</v>
      </c>
      <c r="F7409" s="1">
        <v>46096.618750000001</v>
      </c>
      <c r="G7409" t="s">
        <v>23</v>
      </c>
      <c r="H7409" t="s">
        <v>15</v>
      </c>
      <c r="I7409" t="s">
        <v>68</v>
      </c>
      <c r="J7409">
        <v>3</v>
      </c>
      <c r="K7409" t="str">
        <f>IF(tickets_dataset[[#This Row],[status]] = "Closed", "Yes","No")</f>
        <v>Yes</v>
      </c>
      <c r="L7409" s="2">
        <f t="shared" si="460"/>
        <v>17.000000000058208</v>
      </c>
      <c r="M7409" t="str">
        <f t="shared" si="461"/>
        <v>No</v>
      </c>
      <c r="N7409" t="str">
        <f t="shared" si="462"/>
        <v>Mar</v>
      </c>
      <c r="O7409" s="2">
        <f t="shared" si="463"/>
        <v>0.70833333333575865</v>
      </c>
      <c r="P7409" t="str">
        <f>VLOOKUP(G7409,Agents!A:E,4,FALSE)</f>
        <v>Team3</v>
      </c>
      <c r="Q7409" t="str">
        <f>VLOOKUP(G7409,Agents!A:E,5,FALSE)</f>
        <v>Senior</v>
      </c>
      <c r="R7409" t="str">
        <f>VLOOKUP(G7409,Agents!A:E,2,FALSE)</f>
        <v>Evening</v>
      </c>
    </row>
    <row r="7410" spans="1:18" x14ac:dyDescent="0.35">
      <c r="A7410" t="s">
        <v>11374</v>
      </c>
      <c r="B7410" t="s">
        <v>11375</v>
      </c>
      <c r="C7410" t="s">
        <v>22</v>
      </c>
      <c r="D7410" t="s">
        <v>26</v>
      </c>
      <c r="E7410" s="1">
        <v>46030.057638888888</v>
      </c>
      <c r="F7410" s="1">
        <v>46031.682638888888</v>
      </c>
      <c r="G7410" t="s">
        <v>206</v>
      </c>
      <c r="H7410" t="s">
        <v>15</v>
      </c>
      <c r="I7410" t="s">
        <v>16</v>
      </c>
      <c r="J7410">
        <v>5</v>
      </c>
      <c r="K7410" t="str">
        <f>IF(tickets_dataset[[#This Row],[status]] = "Closed", "Yes","No")</f>
        <v>Yes</v>
      </c>
      <c r="L7410" s="2">
        <f t="shared" si="460"/>
        <v>39</v>
      </c>
      <c r="M7410" t="str">
        <f t="shared" si="461"/>
        <v>No</v>
      </c>
      <c r="N7410" t="str">
        <f t="shared" si="462"/>
        <v>Jan</v>
      </c>
      <c r="O7410" s="2">
        <f t="shared" si="463"/>
        <v>1.625</v>
      </c>
      <c r="P7410" t="str">
        <f>VLOOKUP(G7410,Agents!A:E,4,FALSE)</f>
        <v>Team5</v>
      </c>
      <c r="Q7410" t="str">
        <f>VLOOKUP(G7410,Agents!A:E,5,FALSE)</f>
        <v>Junior</v>
      </c>
      <c r="R7410" t="str">
        <f>VLOOKUP(G7410,Agents!A:E,2,FALSE)</f>
        <v>Evening</v>
      </c>
    </row>
    <row r="7411" spans="1:18" x14ac:dyDescent="0.35">
      <c r="A7411" t="s">
        <v>11376</v>
      </c>
      <c r="B7411" t="s">
        <v>5957</v>
      </c>
      <c r="C7411" t="s">
        <v>50</v>
      </c>
      <c r="D7411" t="s">
        <v>13</v>
      </c>
      <c r="E7411" s="1">
        <v>46062.65</v>
      </c>
      <c r="F7411" s="1">
        <v>46063.9</v>
      </c>
      <c r="G7411" t="s">
        <v>164</v>
      </c>
      <c r="H7411" t="s">
        <v>15</v>
      </c>
      <c r="I7411" t="s">
        <v>68</v>
      </c>
      <c r="J7411">
        <v>3</v>
      </c>
      <c r="K7411" t="str">
        <f>IF(tickets_dataset[[#This Row],[status]] = "Closed", "Yes","No")</f>
        <v>Yes</v>
      </c>
      <c r="L7411" s="2">
        <f t="shared" si="460"/>
        <v>30</v>
      </c>
      <c r="M7411" t="str">
        <f t="shared" si="461"/>
        <v>No</v>
      </c>
      <c r="N7411" t="str">
        <f t="shared" si="462"/>
        <v>Feb</v>
      </c>
      <c r="O7411" s="2">
        <f t="shared" si="463"/>
        <v>1.25</v>
      </c>
      <c r="P7411" t="str">
        <f>VLOOKUP(G7411,Agents!A:E,4,FALSE)</f>
        <v>Team4</v>
      </c>
      <c r="Q7411" t="str">
        <f>VLOOKUP(G7411,Agents!A:E,5,FALSE)</f>
        <v>Senior</v>
      </c>
      <c r="R7411" t="str">
        <f>VLOOKUP(G7411,Agents!A:E,2,FALSE)</f>
        <v>Evening</v>
      </c>
    </row>
    <row r="7412" spans="1:18" x14ac:dyDescent="0.35">
      <c r="A7412" t="s">
        <v>11377</v>
      </c>
      <c r="B7412" t="s">
        <v>1115</v>
      </c>
      <c r="C7412" t="s">
        <v>22</v>
      </c>
      <c r="D7412" t="s">
        <v>26</v>
      </c>
      <c r="E7412" s="1">
        <v>46081.030555555553</v>
      </c>
      <c r="F7412" s="1">
        <v>46083.613888888889</v>
      </c>
      <c r="G7412" t="s">
        <v>164</v>
      </c>
      <c r="H7412" t="s">
        <v>15</v>
      </c>
      <c r="I7412" t="s">
        <v>16</v>
      </c>
      <c r="J7412">
        <v>4</v>
      </c>
      <c r="K7412" t="str">
        <f>IF(tickets_dataset[[#This Row],[status]] = "Closed", "Yes","No")</f>
        <v>Yes</v>
      </c>
      <c r="L7412" s="2">
        <f t="shared" si="460"/>
        <v>62.000000000058208</v>
      </c>
      <c r="M7412" t="str">
        <f t="shared" si="461"/>
        <v>Yes</v>
      </c>
      <c r="N7412" t="str">
        <f t="shared" si="462"/>
        <v>Feb</v>
      </c>
      <c r="O7412" s="2">
        <f t="shared" si="463"/>
        <v>2.5833333333357587</v>
      </c>
      <c r="P7412" t="str">
        <f>VLOOKUP(G7412,Agents!A:E,4,FALSE)</f>
        <v>Team4</v>
      </c>
      <c r="Q7412" t="str">
        <f>VLOOKUP(G7412,Agents!A:E,5,FALSE)</f>
        <v>Senior</v>
      </c>
      <c r="R7412" t="str">
        <f>VLOOKUP(G7412,Agents!A:E,2,FALSE)</f>
        <v>Evening</v>
      </c>
    </row>
    <row r="7413" spans="1:18" x14ac:dyDescent="0.35">
      <c r="A7413" t="s">
        <v>11378</v>
      </c>
      <c r="B7413" t="s">
        <v>11166</v>
      </c>
      <c r="C7413" t="s">
        <v>12</v>
      </c>
      <c r="D7413" t="s">
        <v>26</v>
      </c>
      <c r="E7413" s="1">
        <v>46035.015277777777</v>
      </c>
      <c r="F7413" s="1">
        <v>46037.515277777777</v>
      </c>
      <c r="G7413" t="s">
        <v>190</v>
      </c>
      <c r="H7413" t="s">
        <v>15</v>
      </c>
      <c r="I7413" t="s">
        <v>16</v>
      </c>
      <c r="J7413">
        <v>5</v>
      </c>
      <c r="K7413" t="str">
        <f>IF(tickets_dataset[[#This Row],[status]] = "Closed", "Yes","No")</f>
        <v>Yes</v>
      </c>
      <c r="L7413" s="2">
        <f t="shared" si="460"/>
        <v>60</v>
      </c>
      <c r="M7413" t="str">
        <f t="shared" si="461"/>
        <v>Yes</v>
      </c>
      <c r="N7413" t="str">
        <f t="shared" si="462"/>
        <v>Jan</v>
      </c>
      <c r="O7413" s="2">
        <f t="shared" si="463"/>
        <v>2.5</v>
      </c>
      <c r="P7413" t="str">
        <f>VLOOKUP(G7413,Agents!A:E,4,FALSE)</f>
        <v>Team1</v>
      </c>
      <c r="Q7413" t="str">
        <f>VLOOKUP(G7413,Agents!A:E,5,FALSE)</f>
        <v>Senior</v>
      </c>
      <c r="R7413" t="str">
        <f>VLOOKUP(G7413,Agents!A:E,2,FALSE)</f>
        <v>Night</v>
      </c>
    </row>
    <row r="7414" spans="1:18" x14ac:dyDescent="0.35">
      <c r="A7414" t="s">
        <v>11379</v>
      </c>
      <c r="B7414" t="s">
        <v>8443</v>
      </c>
      <c r="C7414" t="s">
        <v>22</v>
      </c>
      <c r="D7414" t="s">
        <v>26</v>
      </c>
      <c r="E7414" s="1">
        <v>46059.524305555555</v>
      </c>
      <c r="F7414" s="1">
        <v>46061.899305555555</v>
      </c>
      <c r="G7414" t="s">
        <v>31</v>
      </c>
      <c r="H7414" t="s">
        <v>15</v>
      </c>
      <c r="I7414" t="s">
        <v>16</v>
      </c>
      <c r="J7414">
        <v>4</v>
      </c>
      <c r="K7414" t="str">
        <f>IF(tickets_dataset[[#This Row],[status]] = "Closed", "Yes","No")</f>
        <v>Yes</v>
      </c>
      <c r="L7414" s="2">
        <f t="shared" si="460"/>
        <v>57</v>
      </c>
      <c r="M7414" t="str">
        <f t="shared" si="461"/>
        <v>Yes</v>
      </c>
      <c r="N7414" t="str">
        <f t="shared" si="462"/>
        <v>Feb</v>
      </c>
      <c r="O7414" s="2">
        <f t="shared" si="463"/>
        <v>2.375</v>
      </c>
      <c r="P7414" t="str">
        <f>VLOOKUP(G7414,Agents!A:E,4,FALSE)</f>
        <v>Team5</v>
      </c>
      <c r="Q7414" t="str">
        <f>VLOOKUP(G7414,Agents!A:E,5,FALSE)</f>
        <v>Senior</v>
      </c>
      <c r="R7414" t="str">
        <f>VLOOKUP(G7414,Agents!A:E,2,FALSE)</f>
        <v>Evening</v>
      </c>
    </row>
    <row r="7415" spans="1:18" x14ac:dyDescent="0.35">
      <c r="A7415" t="s">
        <v>11380</v>
      </c>
      <c r="B7415" t="s">
        <v>10249</v>
      </c>
      <c r="C7415" t="s">
        <v>50</v>
      </c>
      <c r="D7415" t="s">
        <v>13</v>
      </c>
      <c r="E7415" s="1">
        <v>46024.478472222225</v>
      </c>
      <c r="F7415" s="1">
        <v>46025.228472222225</v>
      </c>
      <c r="G7415" t="s">
        <v>422</v>
      </c>
      <c r="H7415" t="s">
        <v>15</v>
      </c>
      <c r="I7415" t="s">
        <v>16</v>
      </c>
      <c r="J7415">
        <v>4</v>
      </c>
      <c r="K7415" t="str">
        <f>IF(tickets_dataset[[#This Row],[status]] = "Closed", "Yes","No")</f>
        <v>Yes</v>
      </c>
      <c r="L7415" s="2">
        <f t="shared" si="460"/>
        <v>18</v>
      </c>
      <c r="M7415" t="str">
        <f t="shared" si="461"/>
        <v>No</v>
      </c>
      <c r="N7415" t="str">
        <f t="shared" si="462"/>
        <v>Jan</v>
      </c>
      <c r="O7415" s="2">
        <f t="shared" si="463"/>
        <v>0.75</v>
      </c>
      <c r="P7415" t="str">
        <f>VLOOKUP(G7415,Agents!A:E,4,FALSE)</f>
        <v>Team5</v>
      </c>
      <c r="Q7415" t="str">
        <f>VLOOKUP(G7415,Agents!A:E,5,FALSE)</f>
        <v>Mid</v>
      </c>
      <c r="R7415" t="str">
        <f>VLOOKUP(G7415,Agents!A:E,2,FALSE)</f>
        <v>Evening</v>
      </c>
    </row>
    <row r="7416" spans="1:18" x14ac:dyDescent="0.35">
      <c r="A7416" t="s">
        <v>11381</v>
      </c>
      <c r="B7416" t="s">
        <v>10747</v>
      </c>
      <c r="C7416" t="s">
        <v>12</v>
      </c>
      <c r="D7416" t="s">
        <v>38</v>
      </c>
      <c r="E7416" s="1">
        <v>46062.863194444442</v>
      </c>
      <c r="F7416" s="1">
        <v>46064.904861111114</v>
      </c>
      <c r="G7416" t="s">
        <v>91</v>
      </c>
      <c r="H7416" t="s">
        <v>28</v>
      </c>
      <c r="I7416" t="s">
        <v>16</v>
      </c>
      <c r="J7416">
        <v>4</v>
      </c>
      <c r="K7416" t="str">
        <f>IF(tickets_dataset[[#This Row],[status]] = "Closed", "Yes","No")</f>
        <v>No</v>
      </c>
      <c r="L7416" s="2">
        <f t="shared" si="460"/>
        <v>49.000000000116415</v>
      </c>
      <c r="M7416" t="str">
        <f t="shared" si="461"/>
        <v>Yes</v>
      </c>
      <c r="N7416" t="str">
        <f t="shared" si="462"/>
        <v>Feb</v>
      </c>
      <c r="O7416" s="2">
        <f t="shared" si="463"/>
        <v>2.0416666666715173</v>
      </c>
      <c r="P7416" t="str">
        <f>VLOOKUP(G7416,Agents!A:E,4,FALSE)</f>
        <v>Team5</v>
      </c>
      <c r="Q7416" t="str">
        <f>VLOOKUP(G7416,Agents!A:E,5,FALSE)</f>
        <v>Mid</v>
      </c>
      <c r="R7416" t="str">
        <f>VLOOKUP(G7416,Agents!A:E,2,FALSE)</f>
        <v>Night</v>
      </c>
    </row>
    <row r="7417" spans="1:18" x14ac:dyDescent="0.35">
      <c r="A7417" t="s">
        <v>11382</v>
      </c>
      <c r="B7417" t="s">
        <v>1072</v>
      </c>
      <c r="C7417" t="s">
        <v>12</v>
      </c>
      <c r="D7417" t="s">
        <v>26</v>
      </c>
      <c r="E7417" s="1">
        <v>46086.491666666669</v>
      </c>
      <c r="F7417" s="1">
        <v>46087.783333333333</v>
      </c>
      <c r="G7417" t="s">
        <v>67</v>
      </c>
      <c r="H7417" t="s">
        <v>15</v>
      </c>
      <c r="I7417" t="s">
        <v>16</v>
      </c>
      <c r="J7417">
        <v>3</v>
      </c>
      <c r="K7417" t="str">
        <f>IF(tickets_dataset[[#This Row],[status]] = "Closed", "Yes","No")</f>
        <v>Yes</v>
      </c>
      <c r="L7417" s="2">
        <f t="shared" si="460"/>
        <v>30.999999999941792</v>
      </c>
      <c r="M7417" t="str">
        <f t="shared" si="461"/>
        <v>No</v>
      </c>
      <c r="N7417" t="str">
        <f t="shared" si="462"/>
        <v>Mar</v>
      </c>
      <c r="O7417" s="2">
        <f t="shared" si="463"/>
        <v>1.2916666666642413</v>
      </c>
      <c r="P7417" t="str">
        <f>VLOOKUP(G7417,Agents!A:E,4,FALSE)</f>
        <v>Team5</v>
      </c>
      <c r="Q7417" t="str">
        <f>VLOOKUP(G7417,Agents!A:E,5,FALSE)</f>
        <v>Junior</v>
      </c>
      <c r="R7417" t="str">
        <f>VLOOKUP(G7417,Agents!A:E,2,FALSE)</f>
        <v>Evening</v>
      </c>
    </row>
    <row r="7418" spans="1:18" x14ac:dyDescent="0.35">
      <c r="A7418" t="s">
        <v>11383</v>
      </c>
      <c r="B7418" t="s">
        <v>11384</v>
      </c>
      <c r="C7418" t="s">
        <v>76</v>
      </c>
      <c r="D7418" t="s">
        <v>26</v>
      </c>
      <c r="E7418" s="1">
        <v>46099.356249999997</v>
      </c>
      <c r="F7418" s="1">
        <v>46099.522916666669</v>
      </c>
      <c r="G7418" t="s">
        <v>311</v>
      </c>
      <c r="H7418" t="s">
        <v>15</v>
      </c>
      <c r="I7418" t="s">
        <v>16</v>
      </c>
      <c r="J7418">
        <v>4</v>
      </c>
      <c r="K7418" t="str">
        <f>IF(tickets_dataset[[#This Row],[status]] = "Closed", "Yes","No")</f>
        <v>Yes</v>
      </c>
      <c r="L7418" s="2">
        <f t="shared" si="460"/>
        <v>4.0000000001164153</v>
      </c>
      <c r="M7418" t="str">
        <f t="shared" si="461"/>
        <v>No</v>
      </c>
      <c r="N7418" t="str">
        <f t="shared" si="462"/>
        <v>Mar</v>
      </c>
      <c r="O7418" s="2">
        <f t="shared" si="463"/>
        <v>0.16666666667151731</v>
      </c>
      <c r="P7418" t="str">
        <f>VLOOKUP(G7418,Agents!A:E,4,FALSE)</f>
        <v>Team5</v>
      </c>
      <c r="Q7418" t="str">
        <f>VLOOKUP(G7418,Agents!A:E,5,FALSE)</f>
        <v>Senior</v>
      </c>
      <c r="R7418" t="str">
        <f>VLOOKUP(G7418,Agents!A:E,2,FALSE)</f>
        <v>Evening</v>
      </c>
    </row>
    <row r="7419" spans="1:18" x14ac:dyDescent="0.35">
      <c r="A7419" t="s">
        <v>11385</v>
      </c>
      <c r="B7419" t="s">
        <v>11386</v>
      </c>
      <c r="C7419" t="s">
        <v>76</v>
      </c>
      <c r="D7419" t="s">
        <v>26</v>
      </c>
      <c r="E7419" s="1">
        <v>46057.322916666664</v>
      </c>
      <c r="F7419" s="1">
        <v>46057.864583333336</v>
      </c>
      <c r="G7419" t="s">
        <v>239</v>
      </c>
      <c r="H7419" t="s">
        <v>15</v>
      </c>
      <c r="I7419" t="s">
        <v>16</v>
      </c>
      <c r="J7419">
        <v>3</v>
      </c>
      <c r="K7419" t="str">
        <f>IF(tickets_dataset[[#This Row],[status]] = "Closed", "Yes","No")</f>
        <v>Yes</v>
      </c>
      <c r="L7419" s="2">
        <f t="shared" si="460"/>
        <v>13.000000000116415</v>
      </c>
      <c r="M7419" t="str">
        <f t="shared" si="461"/>
        <v>No</v>
      </c>
      <c r="N7419" t="str">
        <f t="shared" si="462"/>
        <v>Feb</v>
      </c>
      <c r="O7419" s="2">
        <f t="shared" si="463"/>
        <v>0.54166666667151731</v>
      </c>
      <c r="P7419" t="str">
        <f>VLOOKUP(G7419,Agents!A:E,4,FALSE)</f>
        <v>Team1</v>
      </c>
      <c r="Q7419" t="str">
        <f>VLOOKUP(G7419,Agents!A:E,5,FALSE)</f>
        <v>Senior</v>
      </c>
      <c r="R7419" t="str">
        <f>VLOOKUP(G7419,Agents!A:E,2,FALSE)</f>
        <v>Evening</v>
      </c>
    </row>
    <row r="7420" spans="1:18" x14ac:dyDescent="0.35">
      <c r="A7420" t="s">
        <v>11387</v>
      </c>
      <c r="B7420" t="s">
        <v>9799</v>
      </c>
      <c r="C7420" t="s">
        <v>34</v>
      </c>
      <c r="D7420" t="s">
        <v>38</v>
      </c>
      <c r="E7420" s="1">
        <v>46091.710416666669</v>
      </c>
      <c r="F7420" s="1">
        <v>46094.543749999997</v>
      </c>
      <c r="G7420" t="s">
        <v>221</v>
      </c>
      <c r="H7420" t="s">
        <v>15</v>
      </c>
      <c r="I7420" t="s">
        <v>16</v>
      </c>
      <c r="J7420">
        <v>4</v>
      </c>
      <c r="K7420" t="str">
        <f>IF(tickets_dataset[[#This Row],[status]] = "Closed", "Yes","No")</f>
        <v>Yes</v>
      </c>
      <c r="L7420" s="2">
        <f t="shared" si="460"/>
        <v>67.999999999883585</v>
      </c>
      <c r="M7420" t="str">
        <f t="shared" si="461"/>
        <v>Yes</v>
      </c>
      <c r="N7420" t="str">
        <f t="shared" si="462"/>
        <v>Mar</v>
      </c>
      <c r="O7420" s="2">
        <f t="shared" si="463"/>
        <v>2.8333333333284827</v>
      </c>
      <c r="P7420" t="str">
        <f>VLOOKUP(G7420,Agents!A:E,4,FALSE)</f>
        <v>Team4</v>
      </c>
      <c r="Q7420" t="str">
        <f>VLOOKUP(G7420,Agents!A:E,5,FALSE)</f>
        <v>Senior</v>
      </c>
      <c r="R7420" t="str">
        <f>VLOOKUP(G7420,Agents!A:E,2,FALSE)</f>
        <v>Morning</v>
      </c>
    </row>
    <row r="7421" spans="1:18" x14ac:dyDescent="0.35">
      <c r="A7421" t="s">
        <v>11388</v>
      </c>
      <c r="B7421" t="s">
        <v>4572</v>
      </c>
      <c r="C7421" t="s">
        <v>76</v>
      </c>
      <c r="D7421" t="s">
        <v>38</v>
      </c>
      <c r="E7421" s="1">
        <v>46054.742361111108</v>
      </c>
      <c r="F7421" s="1">
        <v>46057.90902777778</v>
      </c>
      <c r="G7421" t="s">
        <v>211</v>
      </c>
      <c r="H7421" t="s">
        <v>15</v>
      </c>
      <c r="I7421" t="s">
        <v>16</v>
      </c>
      <c r="J7421">
        <v>5</v>
      </c>
      <c r="K7421" t="str">
        <f>IF(tickets_dataset[[#This Row],[status]] = "Closed", "Yes","No")</f>
        <v>Yes</v>
      </c>
      <c r="L7421" s="2">
        <f t="shared" si="460"/>
        <v>76.000000000116415</v>
      </c>
      <c r="M7421" t="str">
        <f t="shared" si="461"/>
        <v>Yes</v>
      </c>
      <c r="N7421" t="str">
        <f t="shared" si="462"/>
        <v>Feb</v>
      </c>
      <c r="O7421" s="2">
        <f t="shared" si="463"/>
        <v>3.1666666666715173</v>
      </c>
      <c r="P7421" t="str">
        <f>VLOOKUP(G7421,Agents!A:E,4,FALSE)</f>
        <v>Team5</v>
      </c>
      <c r="Q7421" t="str">
        <f>VLOOKUP(G7421,Agents!A:E,5,FALSE)</f>
        <v>Senior</v>
      </c>
      <c r="R7421" t="str">
        <f>VLOOKUP(G7421,Agents!A:E,2,FALSE)</f>
        <v>Evening</v>
      </c>
    </row>
    <row r="7422" spans="1:18" x14ac:dyDescent="0.35">
      <c r="A7422" t="s">
        <v>11389</v>
      </c>
      <c r="B7422" t="s">
        <v>11390</v>
      </c>
      <c r="C7422" t="s">
        <v>50</v>
      </c>
      <c r="D7422" t="s">
        <v>13</v>
      </c>
      <c r="E7422" s="1">
        <v>46040.048611111109</v>
      </c>
      <c r="F7422" s="1">
        <v>46040.548611111109</v>
      </c>
      <c r="G7422" t="s">
        <v>164</v>
      </c>
      <c r="H7422" t="s">
        <v>15</v>
      </c>
      <c r="I7422" t="s">
        <v>16</v>
      </c>
      <c r="J7422">
        <v>4</v>
      </c>
      <c r="K7422" t="str">
        <f>IF(tickets_dataset[[#This Row],[status]] = "Closed", "Yes","No")</f>
        <v>Yes</v>
      </c>
      <c r="L7422" s="2">
        <f t="shared" si="460"/>
        <v>12</v>
      </c>
      <c r="M7422" t="str">
        <f t="shared" si="461"/>
        <v>No</v>
      </c>
      <c r="N7422" t="str">
        <f t="shared" si="462"/>
        <v>Jan</v>
      </c>
      <c r="O7422" s="2">
        <f t="shared" si="463"/>
        <v>0.5</v>
      </c>
      <c r="P7422" t="str">
        <f>VLOOKUP(G7422,Agents!A:E,4,FALSE)</f>
        <v>Team4</v>
      </c>
      <c r="Q7422" t="str">
        <f>VLOOKUP(G7422,Agents!A:E,5,FALSE)</f>
        <v>Senior</v>
      </c>
      <c r="R7422" t="str">
        <f>VLOOKUP(G7422,Agents!A:E,2,FALSE)</f>
        <v>Evening</v>
      </c>
    </row>
    <row r="7423" spans="1:18" x14ac:dyDescent="0.35">
      <c r="A7423" t="s">
        <v>11391</v>
      </c>
      <c r="B7423" t="s">
        <v>7683</v>
      </c>
      <c r="C7423" t="s">
        <v>76</v>
      </c>
      <c r="D7423" t="s">
        <v>26</v>
      </c>
      <c r="E7423" s="1">
        <v>46109.92083333333</v>
      </c>
      <c r="F7423" s="1">
        <v>46110.462500000001</v>
      </c>
      <c r="G7423" t="s">
        <v>67</v>
      </c>
      <c r="H7423" t="s">
        <v>15</v>
      </c>
      <c r="I7423" t="s">
        <v>16</v>
      </c>
      <c r="J7423">
        <v>2</v>
      </c>
      <c r="K7423" t="str">
        <f>IF(tickets_dataset[[#This Row],[status]] = "Closed", "Yes","No")</f>
        <v>Yes</v>
      </c>
      <c r="L7423" s="2">
        <f t="shared" si="460"/>
        <v>13.000000000116415</v>
      </c>
      <c r="M7423" t="str">
        <f t="shared" si="461"/>
        <v>No</v>
      </c>
      <c r="N7423" t="str">
        <f t="shared" si="462"/>
        <v>Mar</v>
      </c>
      <c r="O7423" s="2">
        <f t="shared" si="463"/>
        <v>0.54166666667151731</v>
      </c>
      <c r="P7423" t="str">
        <f>VLOOKUP(G7423,Agents!A:E,4,FALSE)</f>
        <v>Team5</v>
      </c>
      <c r="Q7423" t="str">
        <f>VLOOKUP(G7423,Agents!A:E,5,FALSE)</f>
        <v>Junior</v>
      </c>
      <c r="R7423" t="str">
        <f>VLOOKUP(G7423,Agents!A:E,2,FALSE)</f>
        <v>Evening</v>
      </c>
    </row>
    <row r="7424" spans="1:18" x14ac:dyDescent="0.35">
      <c r="A7424" t="s">
        <v>11392</v>
      </c>
      <c r="B7424" t="s">
        <v>11035</v>
      </c>
      <c r="C7424" t="s">
        <v>76</v>
      </c>
      <c r="D7424" t="s">
        <v>26</v>
      </c>
      <c r="E7424" s="1">
        <v>46097.283333333333</v>
      </c>
      <c r="F7424" s="1">
        <v>46097.908333333333</v>
      </c>
      <c r="G7424" t="s">
        <v>119</v>
      </c>
      <c r="H7424" t="s">
        <v>132</v>
      </c>
      <c r="I7424" t="s">
        <v>16</v>
      </c>
      <c r="J7424">
        <v>4</v>
      </c>
      <c r="K7424" t="str">
        <f>IF(tickets_dataset[[#This Row],[status]] = "Closed", "Yes","No")</f>
        <v>No</v>
      </c>
      <c r="L7424" s="2">
        <f t="shared" si="460"/>
        <v>15</v>
      </c>
      <c r="M7424" t="str">
        <f t="shared" si="461"/>
        <v>No</v>
      </c>
      <c r="N7424" t="str">
        <f t="shared" si="462"/>
        <v>Mar</v>
      </c>
      <c r="O7424" s="2">
        <f t="shared" si="463"/>
        <v>0.625</v>
      </c>
      <c r="P7424" t="str">
        <f>VLOOKUP(G7424,Agents!A:E,4,FALSE)</f>
        <v>Team1</v>
      </c>
      <c r="Q7424" t="str">
        <f>VLOOKUP(G7424,Agents!A:E,5,FALSE)</f>
        <v>Junior</v>
      </c>
      <c r="R7424" t="str">
        <f>VLOOKUP(G7424,Agents!A:E,2,FALSE)</f>
        <v>Morning</v>
      </c>
    </row>
    <row r="7425" spans="1:18" x14ac:dyDescent="0.35">
      <c r="A7425" t="s">
        <v>11393</v>
      </c>
      <c r="B7425" t="s">
        <v>6261</v>
      </c>
      <c r="C7425" t="s">
        <v>76</v>
      </c>
      <c r="D7425" t="s">
        <v>13</v>
      </c>
      <c r="E7425" s="1">
        <v>46043.408333333333</v>
      </c>
      <c r="F7425" s="1">
        <v>46043.866666666669</v>
      </c>
      <c r="G7425" t="s">
        <v>91</v>
      </c>
      <c r="H7425" t="s">
        <v>15</v>
      </c>
      <c r="I7425" t="s">
        <v>16</v>
      </c>
      <c r="J7425">
        <v>4</v>
      </c>
      <c r="K7425" t="str">
        <f>IF(tickets_dataset[[#This Row],[status]] = "Closed", "Yes","No")</f>
        <v>Yes</v>
      </c>
      <c r="L7425" s="2">
        <f t="shared" si="460"/>
        <v>11.000000000058208</v>
      </c>
      <c r="M7425" t="str">
        <f t="shared" si="461"/>
        <v>No</v>
      </c>
      <c r="N7425" t="str">
        <f t="shared" si="462"/>
        <v>Jan</v>
      </c>
      <c r="O7425" s="2">
        <f t="shared" si="463"/>
        <v>0.45833333333575865</v>
      </c>
      <c r="P7425" t="str">
        <f>VLOOKUP(G7425,Agents!A:E,4,FALSE)</f>
        <v>Team5</v>
      </c>
      <c r="Q7425" t="str">
        <f>VLOOKUP(G7425,Agents!A:E,5,FALSE)</f>
        <v>Mid</v>
      </c>
      <c r="R7425" t="str">
        <f>VLOOKUP(G7425,Agents!A:E,2,FALSE)</f>
        <v>Night</v>
      </c>
    </row>
    <row r="7426" spans="1:18" x14ac:dyDescent="0.35">
      <c r="A7426" t="s">
        <v>11394</v>
      </c>
      <c r="B7426" t="s">
        <v>2352</v>
      </c>
      <c r="C7426" t="s">
        <v>50</v>
      </c>
      <c r="D7426" t="s">
        <v>13</v>
      </c>
      <c r="E7426" s="1">
        <v>46110.284722222219</v>
      </c>
      <c r="F7426" s="1">
        <v>46111.409722222219</v>
      </c>
      <c r="G7426" t="s">
        <v>45</v>
      </c>
      <c r="H7426" t="s">
        <v>28</v>
      </c>
      <c r="I7426" t="s">
        <v>16</v>
      </c>
      <c r="J7426">
        <v>5</v>
      </c>
      <c r="K7426" t="str">
        <f>IF(tickets_dataset[[#This Row],[status]] = "Closed", "Yes","No")</f>
        <v>No</v>
      </c>
      <c r="L7426" s="2">
        <f t="shared" ref="L7426:L7489" si="464">IF(ISBLANK(F7426),"",(F7426-E7426)*24)</f>
        <v>27</v>
      </c>
      <c r="M7426" t="str">
        <f t="shared" ref="M7426:M7489" si="465">IF(L7426&gt;48,"Yes","No")</f>
        <v>No</v>
      </c>
      <c r="N7426" t="str">
        <f t="shared" ref="N7426:N7489" si="466">TEXT(E7426,"mmm")</f>
        <v>Mar</v>
      </c>
      <c r="O7426" s="2">
        <f t="shared" si="463"/>
        <v>1.125</v>
      </c>
      <c r="P7426" t="str">
        <f>VLOOKUP(G7426,Agents!A:E,4,FALSE)</f>
        <v>Team5</v>
      </c>
      <c r="Q7426" t="str">
        <f>VLOOKUP(G7426,Agents!A:E,5,FALSE)</f>
        <v>Senior</v>
      </c>
      <c r="R7426" t="str">
        <f>VLOOKUP(G7426,Agents!A:E,2,FALSE)</f>
        <v>Morning</v>
      </c>
    </row>
    <row r="7427" spans="1:18" x14ac:dyDescent="0.35">
      <c r="A7427" t="s">
        <v>11395</v>
      </c>
      <c r="B7427" t="s">
        <v>5044</v>
      </c>
      <c r="C7427" t="s">
        <v>22</v>
      </c>
      <c r="D7427" t="s">
        <v>13</v>
      </c>
      <c r="E7427" s="1">
        <v>46042.432638888888</v>
      </c>
      <c r="F7427" s="1">
        <v>46044.224305555559</v>
      </c>
      <c r="G7427" t="s">
        <v>273</v>
      </c>
      <c r="H7427" t="s">
        <v>15</v>
      </c>
      <c r="I7427" t="s">
        <v>16</v>
      </c>
      <c r="J7427">
        <v>3</v>
      </c>
      <c r="K7427" t="str">
        <f>IF(tickets_dataset[[#This Row],[status]] = "Closed", "Yes","No")</f>
        <v>Yes</v>
      </c>
      <c r="L7427" s="2">
        <f t="shared" si="464"/>
        <v>43.000000000116415</v>
      </c>
      <c r="M7427" t="str">
        <f t="shared" si="465"/>
        <v>No</v>
      </c>
      <c r="N7427" t="str">
        <f t="shared" si="466"/>
        <v>Jan</v>
      </c>
      <c r="O7427" s="2">
        <f t="shared" ref="O7427:O7490" si="467">F7427-E7427</f>
        <v>1.7916666666715173</v>
      </c>
      <c r="P7427" t="str">
        <f>VLOOKUP(G7427,Agents!A:E,4,FALSE)</f>
        <v>Team3</v>
      </c>
      <c r="Q7427" t="str">
        <f>VLOOKUP(G7427,Agents!A:E,5,FALSE)</f>
        <v>Senior</v>
      </c>
      <c r="R7427" t="str">
        <f>VLOOKUP(G7427,Agents!A:E,2,FALSE)</f>
        <v>Evening</v>
      </c>
    </row>
    <row r="7428" spans="1:18" x14ac:dyDescent="0.35">
      <c r="A7428" t="s">
        <v>11396</v>
      </c>
      <c r="B7428" t="s">
        <v>4945</v>
      </c>
      <c r="C7428" t="s">
        <v>34</v>
      </c>
      <c r="D7428" t="s">
        <v>13</v>
      </c>
      <c r="E7428" s="1">
        <v>46095.893750000003</v>
      </c>
      <c r="F7428" s="1">
        <v>46096.477083333331</v>
      </c>
      <c r="G7428" t="s">
        <v>14</v>
      </c>
      <c r="H7428" t="s">
        <v>15</v>
      </c>
      <c r="I7428" t="s">
        <v>16</v>
      </c>
      <c r="J7428">
        <v>3</v>
      </c>
      <c r="K7428" t="str">
        <f>IF(tickets_dataset[[#This Row],[status]] = "Closed", "Yes","No")</f>
        <v>Yes</v>
      </c>
      <c r="L7428" s="2">
        <f t="shared" si="464"/>
        <v>13.999999999883585</v>
      </c>
      <c r="M7428" t="str">
        <f t="shared" si="465"/>
        <v>No</v>
      </c>
      <c r="N7428" t="str">
        <f t="shared" si="466"/>
        <v>Mar</v>
      </c>
      <c r="O7428" s="2">
        <f t="shared" si="467"/>
        <v>0.58333333332848269</v>
      </c>
      <c r="P7428" t="str">
        <f>VLOOKUP(G7428,Agents!A:E,4,FALSE)</f>
        <v>Team1</v>
      </c>
      <c r="Q7428" t="str">
        <f>VLOOKUP(G7428,Agents!A:E,5,FALSE)</f>
        <v>Senior</v>
      </c>
      <c r="R7428" t="str">
        <f>VLOOKUP(G7428,Agents!A:E,2,FALSE)</f>
        <v>Morning</v>
      </c>
    </row>
    <row r="7429" spans="1:18" x14ac:dyDescent="0.35">
      <c r="A7429" t="s">
        <v>11397</v>
      </c>
      <c r="B7429" t="s">
        <v>11398</v>
      </c>
      <c r="C7429" t="s">
        <v>34</v>
      </c>
      <c r="D7429" t="s">
        <v>38</v>
      </c>
      <c r="E7429" s="1">
        <v>46063.20416666667</v>
      </c>
      <c r="F7429" s="1">
        <v>46066.745833333334</v>
      </c>
      <c r="G7429" t="s">
        <v>170</v>
      </c>
      <c r="H7429" t="s">
        <v>132</v>
      </c>
      <c r="I7429" t="s">
        <v>16</v>
      </c>
      <c r="J7429">
        <v>5</v>
      </c>
      <c r="K7429" t="str">
        <f>IF(tickets_dataset[[#This Row],[status]] = "Closed", "Yes","No")</f>
        <v>No</v>
      </c>
      <c r="L7429" s="2">
        <f t="shared" si="464"/>
        <v>84.999999999941792</v>
      </c>
      <c r="M7429" t="str">
        <f t="shared" si="465"/>
        <v>Yes</v>
      </c>
      <c r="N7429" t="str">
        <f t="shared" si="466"/>
        <v>Feb</v>
      </c>
      <c r="O7429" s="2">
        <f t="shared" si="467"/>
        <v>3.5416666666642413</v>
      </c>
      <c r="P7429" t="str">
        <f>VLOOKUP(G7429,Agents!A:E,4,FALSE)</f>
        <v>Team5</v>
      </c>
      <c r="Q7429" t="str">
        <f>VLOOKUP(G7429,Agents!A:E,5,FALSE)</f>
        <v>Junior</v>
      </c>
      <c r="R7429" t="str">
        <f>VLOOKUP(G7429,Agents!A:E,2,FALSE)</f>
        <v>Night</v>
      </c>
    </row>
    <row r="7430" spans="1:18" x14ac:dyDescent="0.35">
      <c r="A7430" t="s">
        <v>11399</v>
      </c>
      <c r="B7430" t="s">
        <v>11400</v>
      </c>
      <c r="C7430" t="s">
        <v>12</v>
      </c>
      <c r="D7430" t="s">
        <v>38</v>
      </c>
      <c r="E7430" s="1">
        <v>46039.915277777778</v>
      </c>
      <c r="F7430" s="1">
        <v>46042.040277777778</v>
      </c>
      <c r="G7430" t="s">
        <v>357</v>
      </c>
      <c r="H7430" t="s">
        <v>15</v>
      </c>
      <c r="I7430" t="s">
        <v>16</v>
      </c>
      <c r="J7430">
        <v>4</v>
      </c>
      <c r="K7430" t="str">
        <f>IF(tickets_dataset[[#This Row],[status]] = "Closed", "Yes","No")</f>
        <v>Yes</v>
      </c>
      <c r="L7430" s="2">
        <f t="shared" si="464"/>
        <v>51</v>
      </c>
      <c r="M7430" t="str">
        <f t="shared" si="465"/>
        <v>Yes</v>
      </c>
      <c r="N7430" t="str">
        <f t="shared" si="466"/>
        <v>Jan</v>
      </c>
      <c r="O7430" s="2">
        <f t="shared" si="467"/>
        <v>2.125</v>
      </c>
      <c r="P7430" t="str">
        <f>VLOOKUP(G7430,Agents!A:E,4,FALSE)</f>
        <v>Team1</v>
      </c>
      <c r="Q7430" t="str">
        <f>VLOOKUP(G7430,Agents!A:E,5,FALSE)</f>
        <v>Mid</v>
      </c>
      <c r="R7430" t="str">
        <f>VLOOKUP(G7430,Agents!A:E,2,FALSE)</f>
        <v>Morning</v>
      </c>
    </row>
    <row r="7431" spans="1:18" x14ac:dyDescent="0.35">
      <c r="A7431" t="s">
        <v>11401</v>
      </c>
      <c r="B7431" t="s">
        <v>926</v>
      </c>
      <c r="C7431" t="s">
        <v>22</v>
      </c>
      <c r="D7431" t="s">
        <v>26</v>
      </c>
      <c r="E7431" s="1">
        <v>46053.107638888891</v>
      </c>
      <c r="F7431" s="1">
        <v>46053.774305555555</v>
      </c>
      <c r="G7431" t="s">
        <v>206</v>
      </c>
      <c r="H7431" t="s">
        <v>15</v>
      </c>
      <c r="I7431" t="s">
        <v>16</v>
      </c>
      <c r="J7431">
        <v>4</v>
      </c>
      <c r="K7431" t="str">
        <f>IF(tickets_dataset[[#This Row],[status]] = "Closed", "Yes","No")</f>
        <v>Yes</v>
      </c>
      <c r="L7431" s="2">
        <f t="shared" si="464"/>
        <v>15.999999999941792</v>
      </c>
      <c r="M7431" t="str">
        <f t="shared" si="465"/>
        <v>No</v>
      </c>
      <c r="N7431" t="str">
        <f t="shared" si="466"/>
        <v>Jan</v>
      </c>
      <c r="O7431" s="2">
        <f t="shared" si="467"/>
        <v>0.66666666666424135</v>
      </c>
      <c r="P7431" t="str">
        <f>VLOOKUP(G7431,Agents!A:E,4,FALSE)</f>
        <v>Team5</v>
      </c>
      <c r="Q7431" t="str">
        <f>VLOOKUP(G7431,Agents!A:E,5,FALSE)</f>
        <v>Junior</v>
      </c>
      <c r="R7431" t="str">
        <f>VLOOKUP(G7431,Agents!A:E,2,FALSE)</f>
        <v>Evening</v>
      </c>
    </row>
    <row r="7432" spans="1:18" x14ac:dyDescent="0.35">
      <c r="A7432" t="s">
        <v>11402</v>
      </c>
      <c r="B7432" t="s">
        <v>8033</v>
      </c>
      <c r="C7432" t="s">
        <v>22</v>
      </c>
      <c r="D7432" t="s">
        <v>38</v>
      </c>
      <c r="E7432" s="1">
        <v>46031.280555555553</v>
      </c>
      <c r="F7432" s="1">
        <v>46032.488888888889</v>
      </c>
      <c r="G7432" t="s">
        <v>19</v>
      </c>
      <c r="H7432" t="s">
        <v>15</v>
      </c>
      <c r="I7432" t="s">
        <v>16</v>
      </c>
      <c r="J7432">
        <v>5</v>
      </c>
      <c r="K7432" t="str">
        <f>IF(tickets_dataset[[#This Row],[status]] = "Closed", "Yes","No")</f>
        <v>Yes</v>
      </c>
      <c r="L7432" s="2">
        <f t="shared" si="464"/>
        <v>29.000000000058208</v>
      </c>
      <c r="M7432" t="str">
        <f t="shared" si="465"/>
        <v>No</v>
      </c>
      <c r="N7432" t="str">
        <f t="shared" si="466"/>
        <v>Jan</v>
      </c>
      <c r="O7432" s="2">
        <f t="shared" si="467"/>
        <v>1.2083333333357587</v>
      </c>
      <c r="P7432" t="str">
        <f>VLOOKUP(G7432,Agents!A:E,4,FALSE)</f>
        <v>Team4</v>
      </c>
      <c r="Q7432" t="str">
        <f>VLOOKUP(G7432,Agents!A:E,5,FALSE)</f>
        <v>Senior</v>
      </c>
      <c r="R7432" t="str">
        <f>VLOOKUP(G7432,Agents!A:E,2,FALSE)</f>
        <v>Evening</v>
      </c>
    </row>
    <row r="7433" spans="1:18" x14ac:dyDescent="0.35">
      <c r="A7433" t="s">
        <v>11403</v>
      </c>
      <c r="B7433" t="s">
        <v>2179</v>
      </c>
      <c r="C7433" t="s">
        <v>34</v>
      </c>
      <c r="D7433" t="s">
        <v>26</v>
      </c>
      <c r="E7433" s="1">
        <v>46048.982638888891</v>
      </c>
      <c r="F7433" s="1">
        <v>46050.399305555555</v>
      </c>
      <c r="G7433" t="s">
        <v>110</v>
      </c>
      <c r="H7433" t="s">
        <v>15</v>
      </c>
      <c r="I7433" t="s">
        <v>16</v>
      </c>
      <c r="J7433">
        <v>3</v>
      </c>
      <c r="K7433" t="str">
        <f>IF(tickets_dataset[[#This Row],[status]] = "Closed", "Yes","No")</f>
        <v>Yes</v>
      </c>
      <c r="L7433" s="2">
        <f t="shared" si="464"/>
        <v>33.999999999941792</v>
      </c>
      <c r="M7433" t="str">
        <f t="shared" si="465"/>
        <v>No</v>
      </c>
      <c r="N7433" t="str">
        <f t="shared" si="466"/>
        <v>Jan</v>
      </c>
      <c r="O7433" s="2">
        <f t="shared" si="467"/>
        <v>1.4166666666642413</v>
      </c>
      <c r="P7433" t="str">
        <f>VLOOKUP(G7433,Agents!A:E,4,FALSE)</f>
        <v>Team4</v>
      </c>
      <c r="Q7433" t="str">
        <f>VLOOKUP(G7433,Agents!A:E,5,FALSE)</f>
        <v>Junior</v>
      </c>
      <c r="R7433" t="str">
        <f>VLOOKUP(G7433,Agents!A:E,2,FALSE)</f>
        <v>Morning</v>
      </c>
    </row>
    <row r="7434" spans="1:18" x14ac:dyDescent="0.35">
      <c r="A7434" t="s">
        <v>11404</v>
      </c>
      <c r="B7434" t="s">
        <v>9763</v>
      </c>
      <c r="C7434" t="s">
        <v>12</v>
      </c>
      <c r="D7434" t="s">
        <v>38</v>
      </c>
      <c r="E7434" s="1">
        <v>46104.629861111112</v>
      </c>
      <c r="F7434" s="1">
        <v>46105.379861111112</v>
      </c>
      <c r="G7434" t="s">
        <v>91</v>
      </c>
      <c r="H7434" t="s">
        <v>15</v>
      </c>
      <c r="I7434" t="s">
        <v>16</v>
      </c>
      <c r="J7434">
        <v>4</v>
      </c>
      <c r="K7434" t="str">
        <f>IF(tickets_dataset[[#This Row],[status]] = "Closed", "Yes","No")</f>
        <v>Yes</v>
      </c>
      <c r="L7434" s="2">
        <f t="shared" si="464"/>
        <v>18</v>
      </c>
      <c r="M7434" t="str">
        <f t="shared" si="465"/>
        <v>No</v>
      </c>
      <c r="N7434" t="str">
        <f t="shared" si="466"/>
        <v>Mar</v>
      </c>
      <c r="O7434" s="2">
        <f t="shared" si="467"/>
        <v>0.75</v>
      </c>
      <c r="P7434" t="str">
        <f>VLOOKUP(G7434,Agents!A:E,4,FALSE)</f>
        <v>Team5</v>
      </c>
      <c r="Q7434" t="str">
        <f>VLOOKUP(G7434,Agents!A:E,5,FALSE)</f>
        <v>Mid</v>
      </c>
      <c r="R7434" t="str">
        <f>VLOOKUP(G7434,Agents!A:E,2,FALSE)</f>
        <v>Night</v>
      </c>
    </row>
    <row r="7435" spans="1:18" x14ac:dyDescent="0.35">
      <c r="A7435" t="s">
        <v>11405</v>
      </c>
      <c r="B7435" t="s">
        <v>4271</v>
      </c>
      <c r="C7435" t="s">
        <v>34</v>
      </c>
      <c r="D7435" t="s">
        <v>26</v>
      </c>
      <c r="E7435" s="1">
        <v>46024.634027777778</v>
      </c>
      <c r="F7435" s="1">
        <v>46026.300694444442</v>
      </c>
      <c r="G7435" t="s">
        <v>159</v>
      </c>
      <c r="H7435" t="s">
        <v>15</v>
      </c>
      <c r="I7435" t="s">
        <v>16</v>
      </c>
      <c r="J7435">
        <v>4</v>
      </c>
      <c r="K7435" t="str">
        <f>IF(tickets_dataset[[#This Row],[status]] = "Closed", "Yes","No")</f>
        <v>Yes</v>
      </c>
      <c r="L7435" s="2">
        <f t="shared" si="464"/>
        <v>39.999999999941792</v>
      </c>
      <c r="M7435" t="str">
        <f t="shared" si="465"/>
        <v>No</v>
      </c>
      <c r="N7435" t="str">
        <f t="shared" si="466"/>
        <v>Jan</v>
      </c>
      <c r="O7435" s="2">
        <f t="shared" si="467"/>
        <v>1.6666666666642413</v>
      </c>
      <c r="P7435" t="str">
        <f>VLOOKUP(G7435,Agents!A:E,4,FALSE)</f>
        <v>Team4</v>
      </c>
      <c r="Q7435" t="str">
        <f>VLOOKUP(G7435,Agents!A:E,5,FALSE)</f>
        <v>Mid</v>
      </c>
      <c r="R7435" t="str">
        <f>VLOOKUP(G7435,Agents!A:E,2,FALSE)</f>
        <v>Night</v>
      </c>
    </row>
    <row r="7436" spans="1:18" x14ac:dyDescent="0.35">
      <c r="A7436" t="s">
        <v>11406</v>
      </c>
      <c r="B7436" t="s">
        <v>1894</v>
      </c>
      <c r="C7436" t="s">
        <v>12</v>
      </c>
      <c r="D7436" t="s">
        <v>26</v>
      </c>
      <c r="E7436" s="1">
        <v>46084.724305555559</v>
      </c>
      <c r="F7436" s="1">
        <v>46085.557638888888</v>
      </c>
      <c r="G7436" t="s">
        <v>19</v>
      </c>
      <c r="H7436" t="s">
        <v>132</v>
      </c>
      <c r="I7436" t="s">
        <v>16</v>
      </c>
      <c r="J7436">
        <v>3</v>
      </c>
      <c r="K7436" t="str">
        <f>IF(tickets_dataset[[#This Row],[status]] = "Closed", "Yes","No")</f>
        <v>No</v>
      </c>
      <c r="L7436" s="2">
        <f t="shared" si="464"/>
        <v>19.999999999883585</v>
      </c>
      <c r="M7436" t="str">
        <f t="shared" si="465"/>
        <v>No</v>
      </c>
      <c r="N7436" t="str">
        <f t="shared" si="466"/>
        <v>Mar</v>
      </c>
      <c r="O7436" s="2">
        <f t="shared" si="467"/>
        <v>0.83333333332848269</v>
      </c>
      <c r="P7436" t="str">
        <f>VLOOKUP(G7436,Agents!A:E,4,FALSE)</f>
        <v>Team4</v>
      </c>
      <c r="Q7436" t="str">
        <f>VLOOKUP(G7436,Agents!A:E,5,FALSE)</f>
        <v>Senior</v>
      </c>
      <c r="R7436" t="str">
        <f>VLOOKUP(G7436,Agents!A:E,2,FALSE)</f>
        <v>Evening</v>
      </c>
    </row>
    <row r="7437" spans="1:18" x14ac:dyDescent="0.35">
      <c r="A7437" t="s">
        <v>11407</v>
      </c>
      <c r="B7437" t="s">
        <v>11408</v>
      </c>
      <c r="C7437" t="s">
        <v>22</v>
      </c>
      <c r="D7437" t="s">
        <v>26</v>
      </c>
      <c r="E7437" s="1">
        <v>46065.265972222223</v>
      </c>
      <c r="F7437" s="1">
        <v>46066.265972222223</v>
      </c>
      <c r="G7437" t="s">
        <v>35</v>
      </c>
      <c r="H7437" t="s">
        <v>15</v>
      </c>
      <c r="I7437" t="s">
        <v>16</v>
      </c>
      <c r="J7437">
        <v>4</v>
      </c>
      <c r="K7437" t="str">
        <f>IF(tickets_dataset[[#This Row],[status]] = "Closed", "Yes","No")</f>
        <v>Yes</v>
      </c>
      <c r="L7437" s="2">
        <f t="shared" si="464"/>
        <v>24</v>
      </c>
      <c r="M7437" t="str">
        <f t="shared" si="465"/>
        <v>No</v>
      </c>
      <c r="N7437" t="str">
        <f t="shared" si="466"/>
        <v>Feb</v>
      </c>
      <c r="O7437" s="2">
        <f t="shared" si="467"/>
        <v>1</v>
      </c>
      <c r="P7437" t="str">
        <f>VLOOKUP(G7437,Agents!A:E,4,FALSE)</f>
        <v>Team1</v>
      </c>
      <c r="Q7437" t="str">
        <f>VLOOKUP(G7437,Agents!A:E,5,FALSE)</f>
        <v>Senior</v>
      </c>
      <c r="R7437" t="str">
        <f>VLOOKUP(G7437,Agents!A:E,2,FALSE)</f>
        <v>Evening</v>
      </c>
    </row>
    <row r="7438" spans="1:18" x14ac:dyDescent="0.35">
      <c r="A7438" t="s">
        <v>11409</v>
      </c>
      <c r="B7438" t="s">
        <v>9044</v>
      </c>
      <c r="C7438" t="s">
        <v>34</v>
      </c>
      <c r="D7438" t="s">
        <v>38</v>
      </c>
      <c r="E7438" s="1">
        <v>46084.93472222222</v>
      </c>
      <c r="F7438" s="1">
        <v>46087.768055555556</v>
      </c>
      <c r="G7438" t="s">
        <v>183</v>
      </c>
      <c r="H7438" t="s">
        <v>15</v>
      </c>
      <c r="I7438" t="s">
        <v>16</v>
      </c>
      <c r="J7438">
        <v>2</v>
      </c>
      <c r="K7438" t="str">
        <f>IF(tickets_dataset[[#This Row],[status]] = "Closed", "Yes","No")</f>
        <v>Yes</v>
      </c>
      <c r="L7438" s="2">
        <f t="shared" si="464"/>
        <v>68.000000000058208</v>
      </c>
      <c r="M7438" t="str">
        <f t="shared" si="465"/>
        <v>Yes</v>
      </c>
      <c r="N7438" t="str">
        <f t="shared" si="466"/>
        <v>Mar</v>
      </c>
      <c r="O7438" s="2">
        <f t="shared" si="467"/>
        <v>2.8333333333357587</v>
      </c>
      <c r="P7438" t="str">
        <f>VLOOKUP(G7438,Agents!A:E,4,FALSE)</f>
        <v>Team3</v>
      </c>
      <c r="Q7438" t="str">
        <f>VLOOKUP(G7438,Agents!A:E,5,FALSE)</f>
        <v>Senior</v>
      </c>
      <c r="R7438" t="str">
        <f>VLOOKUP(G7438,Agents!A:E,2,FALSE)</f>
        <v>Night</v>
      </c>
    </row>
    <row r="7439" spans="1:18" x14ac:dyDescent="0.35">
      <c r="A7439" t="s">
        <v>11410</v>
      </c>
      <c r="B7439" t="s">
        <v>5157</v>
      </c>
      <c r="C7439" t="s">
        <v>22</v>
      </c>
      <c r="D7439" t="s">
        <v>13</v>
      </c>
      <c r="E7439" s="1">
        <v>46056.491666666669</v>
      </c>
      <c r="F7439" s="1">
        <v>46057.658333333333</v>
      </c>
      <c r="G7439" t="s">
        <v>199</v>
      </c>
      <c r="H7439" t="s">
        <v>15</v>
      </c>
      <c r="I7439" t="s">
        <v>16</v>
      </c>
      <c r="J7439">
        <v>4</v>
      </c>
      <c r="K7439" t="str">
        <f>IF(tickets_dataset[[#This Row],[status]] = "Closed", "Yes","No")</f>
        <v>Yes</v>
      </c>
      <c r="L7439" s="2">
        <f t="shared" si="464"/>
        <v>27.999999999941792</v>
      </c>
      <c r="M7439" t="str">
        <f t="shared" si="465"/>
        <v>No</v>
      </c>
      <c r="N7439" t="str">
        <f t="shared" si="466"/>
        <v>Feb</v>
      </c>
      <c r="O7439" s="2">
        <f t="shared" si="467"/>
        <v>1.1666666666642413</v>
      </c>
      <c r="P7439" t="str">
        <f>VLOOKUP(G7439,Agents!A:E,4,FALSE)</f>
        <v>Team1</v>
      </c>
      <c r="Q7439" t="str">
        <f>VLOOKUP(G7439,Agents!A:E,5,FALSE)</f>
        <v>Junior</v>
      </c>
      <c r="R7439" t="str">
        <f>VLOOKUP(G7439,Agents!A:E,2,FALSE)</f>
        <v>Morning</v>
      </c>
    </row>
    <row r="7440" spans="1:18" x14ac:dyDescent="0.35">
      <c r="A7440" t="s">
        <v>11411</v>
      </c>
      <c r="B7440" t="s">
        <v>8342</v>
      </c>
      <c r="C7440" t="s">
        <v>12</v>
      </c>
      <c r="D7440" t="s">
        <v>13</v>
      </c>
      <c r="E7440" s="1">
        <v>46025.115972222222</v>
      </c>
      <c r="F7440" s="1">
        <v>46026.865972222222</v>
      </c>
      <c r="G7440" t="s">
        <v>19</v>
      </c>
      <c r="H7440" t="s">
        <v>15</v>
      </c>
      <c r="I7440" t="s">
        <v>16</v>
      </c>
      <c r="J7440">
        <v>4</v>
      </c>
      <c r="K7440" t="str">
        <f>IF(tickets_dataset[[#This Row],[status]] = "Closed", "Yes","No")</f>
        <v>Yes</v>
      </c>
      <c r="L7440" s="2">
        <f t="shared" si="464"/>
        <v>42</v>
      </c>
      <c r="M7440" t="str">
        <f t="shared" si="465"/>
        <v>No</v>
      </c>
      <c r="N7440" t="str">
        <f t="shared" si="466"/>
        <v>Jan</v>
      </c>
      <c r="O7440" s="2">
        <f t="shared" si="467"/>
        <v>1.75</v>
      </c>
      <c r="P7440" t="str">
        <f>VLOOKUP(G7440,Agents!A:E,4,FALSE)</f>
        <v>Team4</v>
      </c>
      <c r="Q7440" t="str">
        <f>VLOOKUP(G7440,Agents!A:E,5,FALSE)</f>
        <v>Senior</v>
      </c>
      <c r="R7440" t="str">
        <f>VLOOKUP(G7440,Agents!A:E,2,FALSE)</f>
        <v>Evening</v>
      </c>
    </row>
    <row r="7441" spans="1:18" x14ac:dyDescent="0.35">
      <c r="A7441" t="s">
        <v>11412</v>
      </c>
      <c r="B7441" t="s">
        <v>11413</v>
      </c>
      <c r="C7441" t="s">
        <v>76</v>
      </c>
      <c r="D7441" t="s">
        <v>26</v>
      </c>
      <c r="E7441" s="1">
        <v>46035.092361111114</v>
      </c>
      <c r="F7441" s="1">
        <v>46035.259027777778</v>
      </c>
      <c r="G7441" t="s">
        <v>159</v>
      </c>
      <c r="H7441" t="s">
        <v>15</v>
      </c>
      <c r="I7441" t="s">
        <v>16</v>
      </c>
      <c r="J7441">
        <v>3</v>
      </c>
      <c r="K7441" t="str">
        <f>IF(tickets_dataset[[#This Row],[status]] = "Closed", "Yes","No")</f>
        <v>Yes</v>
      </c>
      <c r="L7441" s="2">
        <f t="shared" si="464"/>
        <v>3.9999999999417923</v>
      </c>
      <c r="M7441" t="str">
        <f t="shared" si="465"/>
        <v>No</v>
      </c>
      <c r="N7441" t="str">
        <f t="shared" si="466"/>
        <v>Jan</v>
      </c>
      <c r="O7441" s="2">
        <f t="shared" si="467"/>
        <v>0.16666666666424135</v>
      </c>
      <c r="P7441" t="str">
        <f>VLOOKUP(G7441,Agents!A:E,4,FALSE)</f>
        <v>Team4</v>
      </c>
      <c r="Q7441" t="str">
        <f>VLOOKUP(G7441,Agents!A:E,5,FALSE)</f>
        <v>Mid</v>
      </c>
      <c r="R7441" t="str">
        <f>VLOOKUP(G7441,Agents!A:E,2,FALSE)</f>
        <v>Night</v>
      </c>
    </row>
    <row r="7442" spans="1:18" x14ac:dyDescent="0.35">
      <c r="A7442" t="s">
        <v>11414</v>
      </c>
      <c r="B7442" t="s">
        <v>6956</v>
      </c>
      <c r="C7442" t="s">
        <v>50</v>
      </c>
      <c r="D7442" t="s">
        <v>38</v>
      </c>
      <c r="E7442" s="1">
        <v>46078.587500000001</v>
      </c>
      <c r="F7442" s="1">
        <v>46082.379166666666</v>
      </c>
      <c r="G7442" t="s">
        <v>91</v>
      </c>
      <c r="H7442" t="s">
        <v>15</v>
      </c>
      <c r="I7442" t="s">
        <v>16</v>
      </c>
      <c r="J7442">
        <v>4</v>
      </c>
      <c r="K7442" t="str">
        <f>IF(tickets_dataset[[#This Row],[status]] = "Closed", "Yes","No")</f>
        <v>Yes</v>
      </c>
      <c r="L7442" s="2">
        <f t="shared" si="464"/>
        <v>90.999999999941792</v>
      </c>
      <c r="M7442" t="str">
        <f t="shared" si="465"/>
        <v>Yes</v>
      </c>
      <c r="N7442" t="str">
        <f t="shared" si="466"/>
        <v>Feb</v>
      </c>
      <c r="O7442" s="2">
        <f t="shared" si="467"/>
        <v>3.7916666666642413</v>
      </c>
      <c r="P7442" t="str">
        <f>VLOOKUP(G7442,Agents!A:E,4,FALSE)</f>
        <v>Team5</v>
      </c>
      <c r="Q7442" t="str">
        <f>VLOOKUP(G7442,Agents!A:E,5,FALSE)</f>
        <v>Mid</v>
      </c>
      <c r="R7442" t="str">
        <f>VLOOKUP(G7442,Agents!A:E,2,FALSE)</f>
        <v>Night</v>
      </c>
    </row>
    <row r="7443" spans="1:18" x14ac:dyDescent="0.35">
      <c r="A7443" t="s">
        <v>11415</v>
      </c>
      <c r="B7443" t="s">
        <v>11416</v>
      </c>
      <c r="C7443" t="s">
        <v>22</v>
      </c>
      <c r="D7443" t="s">
        <v>26</v>
      </c>
      <c r="E7443" s="1">
        <v>46056.347222222219</v>
      </c>
      <c r="F7443" s="1">
        <v>46059.263888888891</v>
      </c>
      <c r="G7443" t="s">
        <v>149</v>
      </c>
      <c r="H7443" t="s">
        <v>15</v>
      </c>
      <c r="I7443" t="s">
        <v>16</v>
      </c>
      <c r="J7443">
        <v>5</v>
      </c>
      <c r="K7443" t="str">
        <f>IF(tickets_dataset[[#This Row],[status]] = "Closed", "Yes","No")</f>
        <v>Yes</v>
      </c>
      <c r="L7443" s="2">
        <f t="shared" si="464"/>
        <v>70.000000000116415</v>
      </c>
      <c r="M7443" t="str">
        <f t="shared" si="465"/>
        <v>Yes</v>
      </c>
      <c r="N7443" t="str">
        <f t="shared" si="466"/>
        <v>Feb</v>
      </c>
      <c r="O7443" s="2">
        <f t="shared" si="467"/>
        <v>2.9166666666715173</v>
      </c>
      <c r="P7443" t="str">
        <f>VLOOKUP(G7443,Agents!A:E,4,FALSE)</f>
        <v>Team3</v>
      </c>
      <c r="Q7443" t="str">
        <f>VLOOKUP(G7443,Agents!A:E,5,FALSE)</f>
        <v>Mid</v>
      </c>
      <c r="R7443" t="str">
        <f>VLOOKUP(G7443,Agents!A:E,2,FALSE)</f>
        <v>Night</v>
      </c>
    </row>
    <row r="7444" spans="1:18" x14ac:dyDescent="0.35">
      <c r="A7444" t="s">
        <v>11417</v>
      </c>
      <c r="B7444" t="s">
        <v>4312</v>
      </c>
      <c r="C7444" t="s">
        <v>12</v>
      </c>
      <c r="D7444" t="s">
        <v>26</v>
      </c>
      <c r="E7444" s="1">
        <v>46024.142361111109</v>
      </c>
      <c r="F7444" s="1">
        <v>46026.350694444445</v>
      </c>
      <c r="G7444" t="s">
        <v>256</v>
      </c>
      <c r="H7444" t="s">
        <v>15</v>
      </c>
      <c r="I7444" t="s">
        <v>68</v>
      </c>
      <c r="J7444">
        <v>4</v>
      </c>
      <c r="K7444" t="str">
        <f>IF(tickets_dataset[[#This Row],[status]] = "Closed", "Yes","No")</f>
        <v>Yes</v>
      </c>
      <c r="L7444" s="2">
        <f t="shared" si="464"/>
        <v>53.000000000058208</v>
      </c>
      <c r="M7444" t="str">
        <f t="shared" si="465"/>
        <v>Yes</v>
      </c>
      <c r="N7444" t="str">
        <f t="shared" si="466"/>
        <v>Jan</v>
      </c>
      <c r="O7444" s="2">
        <f t="shared" si="467"/>
        <v>2.2083333333357587</v>
      </c>
      <c r="P7444" t="str">
        <f>VLOOKUP(G7444,Agents!A:E,4,FALSE)</f>
        <v>Team1</v>
      </c>
      <c r="Q7444" t="str">
        <f>VLOOKUP(G7444,Agents!A:E,5,FALSE)</f>
        <v>Mid</v>
      </c>
      <c r="R7444" t="str">
        <f>VLOOKUP(G7444,Agents!A:E,2,FALSE)</f>
        <v>Morning</v>
      </c>
    </row>
    <row r="7445" spans="1:18" x14ac:dyDescent="0.35">
      <c r="A7445" t="s">
        <v>11418</v>
      </c>
      <c r="B7445" t="s">
        <v>952</v>
      </c>
      <c r="C7445" t="s">
        <v>76</v>
      </c>
      <c r="D7445" t="s">
        <v>38</v>
      </c>
      <c r="E7445" s="1">
        <v>46027.199305555558</v>
      </c>
      <c r="F7445" s="1">
        <v>46030.407638888886</v>
      </c>
      <c r="G7445" t="s">
        <v>62</v>
      </c>
      <c r="H7445" t="s">
        <v>15</v>
      </c>
      <c r="I7445" t="s">
        <v>16</v>
      </c>
      <c r="J7445">
        <v>5</v>
      </c>
      <c r="K7445" t="str">
        <f>IF(tickets_dataset[[#This Row],[status]] = "Closed", "Yes","No")</f>
        <v>Yes</v>
      </c>
      <c r="L7445" s="2">
        <f t="shared" si="464"/>
        <v>76.999999999883585</v>
      </c>
      <c r="M7445" t="str">
        <f t="shared" si="465"/>
        <v>Yes</v>
      </c>
      <c r="N7445" t="str">
        <f t="shared" si="466"/>
        <v>Jan</v>
      </c>
      <c r="O7445" s="2">
        <f t="shared" si="467"/>
        <v>3.2083333333284827</v>
      </c>
      <c r="P7445" t="str">
        <f>VLOOKUP(G7445,Agents!A:E,4,FALSE)</f>
        <v>Team1</v>
      </c>
      <c r="Q7445" t="str">
        <f>VLOOKUP(G7445,Agents!A:E,5,FALSE)</f>
        <v>Junior</v>
      </c>
      <c r="R7445" t="str">
        <f>VLOOKUP(G7445,Agents!A:E,2,FALSE)</f>
        <v>Morning</v>
      </c>
    </row>
    <row r="7446" spans="1:18" x14ac:dyDescent="0.35">
      <c r="A7446" t="s">
        <v>11419</v>
      </c>
      <c r="B7446" t="s">
        <v>1369</v>
      </c>
      <c r="C7446" t="s">
        <v>22</v>
      </c>
      <c r="D7446" t="s">
        <v>38</v>
      </c>
      <c r="E7446" s="1">
        <v>46066.459722222222</v>
      </c>
      <c r="F7446" s="1">
        <v>46068.126388888886</v>
      </c>
      <c r="G7446" t="s">
        <v>164</v>
      </c>
      <c r="H7446" t="s">
        <v>15</v>
      </c>
      <c r="I7446" t="s">
        <v>16</v>
      </c>
      <c r="J7446">
        <v>3</v>
      </c>
      <c r="K7446" t="str">
        <f>IF(tickets_dataset[[#This Row],[status]] = "Closed", "Yes","No")</f>
        <v>Yes</v>
      </c>
      <c r="L7446" s="2">
        <f t="shared" si="464"/>
        <v>39.999999999941792</v>
      </c>
      <c r="M7446" t="str">
        <f t="shared" si="465"/>
        <v>No</v>
      </c>
      <c r="N7446" t="str">
        <f t="shared" si="466"/>
        <v>Feb</v>
      </c>
      <c r="O7446" s="2">
        <f t="shared" si="467"/>
        <v>1.6666666666642413</v>
      </c>
      <c r="P7446" t="str">
        <f>VLOOKUP(G7446,Agents!A:E,4,FALSE)</f>
        <v>Team4</v>
      </c>
      <c r="Q7446" t="str">
        <f>VLOOKUP(G7446,Agents!A:E,5,FALSE)</f>
        <v>Senior</v>
      </c>
      <c r="R7446" t="str">
        <f>VLOOKUP(G7446,Agents!A:E,2,FALSE)</f>
        <v>Evening</v>
      </c>
    </row>
    <row r="7447" spans="1:18" x14ac:dyDescent="0.35">
      <c r="A7447" t="s">
        <v>11420</v>
      </c>
      <c r="B7447" t="s">
        <v>2272</v>
      </c>
      <c r="C7447" t="s">
        <v>76</v>
      </c>
      <c r="D7447" t="s">
        <v>26</v>
      </c>
      <c r="E7447" s="1">
        <v>46089.461111111108</v>
      </c>
      <c r="F7447" s="1">
        <v>46089.961111111108</v>
      </c>
      <c r="G7447" t="s">
        <v>137</v>
      </c>
      <c r="H7447" t="s">
        <v>132</v>
      </c>
      <c r="I7447" t="s">
        <v>16</v>
      </c>
      <c r="J7447">
        <v>4</v>
      </c>
      <c r="K7447" t="str">
        <f>IF(tickets_dataset[[#This Row],[status]] = "Closed", "Yes","No")</f>
        <v>No</v>
      </c>
      <c r="L7447" s="2">
        <f t="shared" si="464"/>
        <v>12</v>
      </c>
      <c r="M7447" t="str">
        <f t="shared" si="465"/>
        <v>No</v>
      </c>
      <c r="N7447" t="str">
        <f t="shared" si="466"/>
        <v>Mar</v>
      </c>
      <c r="O7447" s="2">
        <f t="shared" si="467"/>
        <v>0.5</v>
      </c>
      <c r="P7447" t="str">
        <f>VLOOKUP(G7447,Agents!A:E,4,FALSE)</f>
        <v>Team5</v>
      </c>
      <c r="Q7447" t="str">
        <f>VLOOKUP(G7447,Agents!A:E,5,FALSE)</f>
        <v>Senior</v>
      </c>
      <c r="R7447" t="str">
        <f>VLOOKUP(G7447,Agents!A:E,2,FALSE)</f>
        <v>Night</v>
      </c>
    </row>
    <row r="7448" spans="1:18" x14ac:dyDescent="0.35">
      <c r="A7448" t="s">
        <v>11421</v>
      </c>
      <c r="B7448" t="s">
        <v>10601</v>
      </c>
      <c r="C7448" t="s">
        <v>34</v>
      </c>
      <c r="D7448" t="s">
        <v>13</v>
      </c>
      <c r="E7448" s="1">
        <v>46091.895138888889</v>
      </c>
      <c r="F7448" s="1">
        <v>46093.145138888889</v>
      </c>
      <c r="G7448" t="s">
        <v>183</v>
      </c>
      <c r="H7448" t="s">
        <v>15</v>
      </c>
      <c r="I7448" t="s">
        <v>16</v>
      </c>
      <c r="J7448">
        <v>5</v>
      </c>
      <c r="K7448" t="str">
        <f>IF(tickets_dataset[[#This Row],[status]] = "Closed", "Yes","No")</f>
        <v>Yes</v>
      </c>
      <c r="L7448" s="2">
        <f t="shared" si="464"/>
        <v>30</v>
      </c>
      <c r="M7448" t="str">
        <f t="shared" si="465"/>
        <v>No</v>
      </c>
      <c r="N7448" t="str">
        <f t="shared" si="466"/>
        <v>Mar</v>
      </c>
      <c r="O7448" s="2">
        <f t="shared" si="467"/>
        <v>1.25</v>
      </c>
      <c r="P7448" t="str">
        <f>VLOOKUP(G7448,Agents!A:E,4,FALSE)</f>
        <v>Team3</v>
      </c>
      <c r="Q7448" t="str">
        <f>VLOOKUP(G7448,Agents!A:E,5,FALSE)</f>
        <v>Senior</v>
      </c>
      <c r="R7448" t="str">
        <f>VLOOKUP(G7448,Agents!A:E,2,FALSE)</f>
        <v>Night</v>
      </c>
    </row>
    <row r="7449" spans="1:18" x14ac:dyDescent="0.35">
      <c r="A7449" t="s">
        <v>11422</v>
      </c>
      <c r="B7449" t="s">
        <v>11423</v>
      </c>
      <c r="C7449" t="s">
        <v>22</v>
      </c>
      <c r="D7449" t="s">
        <v>26</v>
      </c>
      <c r="E7449" s="1">
        <v>46063.540972222225</v>
      </c>
      <c r="F7449" s="1">
        <v>46064.290972222225</v>
      </c>
      <c r="G7449" t="s">
        <v>137</v>
      </c>
      <c r="H7449" t="s">
        <v>15</v>
      </c>
      <c r="I7449" t="s">
        <v>68</v>
      </c>
      <c r="J7449">
        <v>3</v>
      </c>
      <c r="K7449" t="str">
        <f>IF(tickets_dataset[[#This Row],[status]] = "Closed", "Yes","No")</f>
        <v>Yes</v>
      </c>
      <c r="L7449" s="2">
        <f t="shared" si="464"/>
        <v>18</v>
      </c>
      <c r="M7449" t="str">
        <f t="shared" si="465"/>
        <v>No</v>
      </c>
      <c r="N7449" t="str">
        <f t="shared" si="466"/>
        <v>Feb</v>
      </c>
      <c r="O7449" s="2">
        <f t="shared" si="467"/>
        <v>0.75</v>
      </c>
      <c r="P7449" t="str">
        <f>VLOOKUP(G7449,Agents!A:E,4,FALSE)</f>
        <v>Team5</v>
      </c>
      <c r="Q7449" t="str">
        <f>VLOOKUP(G7449,Agents!A:E,5,FALSE)</f>
        <v>Senior</v>
      </c>
      <c r="R7449" t="str">
        <f>VLOOKUP(G7449,Agents!A:E,2,FALSE)</f>
        <v>Night</v>
      </c>
    </row>
    <row r="7450" spans="1:18" x14ac:dyDescent="0.35">
      <c r="A7450" t="s">
        <v>11424</v>
      </c>
      <c r="B7450" t="s">
        <v>4168</v>
      </c>
      <c r="C7450" t="s">
        <v>76</v>
      </c>
      <c r="D7450" t="s">
        <v>38</v>
      </c>
      <c r="E7450" s="1">
        <v>46045.613888888889</v>
      </c>
      <c r="F7450" s="1">
        <v>46049.238888888889</v>
      </c>
      <c r="G7450" t="s">
        <v>159</v>
      </c>
      <c r="H7450" t="s">
        <v>15</v>
      </c>
      <c r="I7450" t="s">
        <v>16</v>
      </c>
      <c r="J7450">
        <v>3</v>
      </c>
      <c r="K7450" t="str">
        <f>IF(tickets_dataset[[#This Row],[status]] = "Closed", "Yes","No")</f>
        <v>Yes</v>
      </c>
      <c r="L7450" s="2">
        <f t="shared" si="464"/>
        <v>87</v>
      </c>
      <c r="M7450" t="str">
        <f t="shared" si="465"/>
        <v>Yes</v>
      </c>
      <c r="N7450" t="str">
        <f t="shared" si="466"/>
        <v>Jan</v>
      </c>
      <c r="O7450" s="2">
        <f t="shared" si="467"/>
        <v>3.625</v>
      </c>
      <c r="P7450" t="str">
        <f>VLOOKUP(G7450,Agents!A:E,4,FALSE)</f>
        <v>Team4</v>
      </c>
      <c r="Q7450" t="str">
        <f>VLOOKUP(G7450,Agents!A:E,5,FALSE)</f>
        <v>Mid</v>
      </c>
      <c r="R7450" t="str">
        <f>VLOOKUP(G7450,Agents!A:E,2,FALSE)</f>
        <v>Night</v>
      </c>
    </row>
    <row r="7451" spans="1:18" x14ac:dyDescent="0.35">
      <c r="A7451" t="s">
        <v>11425</v>
      </c>
      <c r="B7451" t="s">
        <v>2367</v>
      </c>
      <c r="C7451" t="s">
        <v>34</v>
      </c>
      <c r="D7451" t="s">
        <v>13</v>
      </c>
      <c r="E7451" s="1">
        <v>46082.806944444441</v>
      </c>
      <c r="F7451" s="1">
        <v>46084.681944444441</v>
      </c>
      <c r="G7451" t="s">
        <v>149</v>
      </c>
      <c r="H7451" t="s">
        <v>28</v>
      </c>
      <c r="I7451" t="s">
        <v>16</v>
      </c>
      <c r="J7451">
        <v>4</v>
      </c>
      <c r="K7451" t="str">
        <f>IF(tickets_dataset[[#This Row],[status]] = "Closed", "Yes","No")</f>
        <v>No</v>
      </c>
      <c r="L7451" s="2">
        <f t="shared" si="464"/>
        <v>45</v>
      </c>
      <c r="M7451" t="str">
        <f t="shared" si="465"/>
        <v>No</v>
      </c>
      <c r="N7451" t="str">
        <f t="shared" si="466"/>
        <v>Mar</v>
      </c>
      <c r="O7451" s="2">
        <f t="shared" si="467"/>
        <v>1.875</v>
      </c>
      <c r="P7451" t="str">
        <f>VLOOKUP(G7451,Agents!A:E,4,FALSE)</f>
        <v>Team3</v>
      </c>
      <c r="Q7451" t="str">
        <f>VLOOKUP(G7451,Agents!A:E,5,FALSE)</f>
        <v>Mid</v>
      </c>
      <c r="R7451" t="str">
        <f>VLOOKUP(G7451,Agents!A:E,2,FALSE)</f>
        <v>Night</v>
      </c>
    </row>
    <row r="7452" spans="1:18" x14ac:dyDescent="0.35">
      <c r="A7452" t="s">
        <v>11426</v>
      </c>
      <c r="B7452" t="s">
        <v>10965</v>
      </c>
      <c r="C7452" t="s">
        <v>50</v>
      </c>
      <c r="D7452" t="s">
        <v>13</v>
      </c>
      <c r="E7452" s="1">
        <v>46096.603472222225</v>
      </c>
      <c r="F7452" s="1">
        <v>46097.395138888889</v>
      </c>
      <c r="G7452" t="s">
        <v>216</v>
      </c>
      <c r="H7452" t="s">
        <v>28</v>
      </c>
      <c r="I7452" t="s">
        <v>16</v>
      </c>
      <c r="J7452">
        <v>4</v>
      </c>
      <c r="K7452" t="str">
        <f>IF(tickets_dataset[[#This Row],[status]] = "Closed", "Yes","No")</f>
        <v>No</v>
      </c>
      <c r="L7452" s="2">
        <f t="shared" si="464"/>
        <v>18.999999999941792</v>
      </c>
      <c r="M7452" t="str">
        <f t="shared" si="465"/>
        <v>No</v>
      </c>
      <c r="N7452" t="str">
        <f t="shared" si="466"/>
        <v>Mar</v>
      </c>
      <c r="O7452" s="2">
        <f t="shared" si="467"/>
        <v>0.79166666666424135</v>
      </c>
      <c r="P7452" t="str">
        <f>VLOOKUP(G7452,Agents!A:E,4,FALSE)</f>
        <v>Team5</v>
      </c>
      <c r="Q7452" t="str">
        <f>VLOOKUP(G7452,Agents!A:E,5,FALSE)</f>
        <v>Junior</v>
      </c>
      <c r="R7452" t="str">
        <f>VLOOKUP(G7452,Agents!A:E,2,FALSE)</f>
        <v>Evening</v>
      </c>
    </row>
    <row r="7453" spans="1:18" x14ac:dyDescent="0.35">
      <c r="A7453" t="s">
        <v>11427</v>
      </c>
      <c r="B7453" t="s">
        <v>3571</v>
      </c>
      <c r="C7453" t="s">
        <v>50</v>
      </c>
      <c r="D7453" t="s">
        <v>13</v>
      </c>
      <c r="E7453" s="1">
        <v>46109.790972222225</v>
      </c>
      <c r="F7453" s="1">
        <v>46111.624305555553</v>
      </c>
      <c r="G7453" t="s">
        <v>131</v>
      </c>
      <c r="H7453" t="s">
        <v>15</v>
      </c>
      <c r="I7453" t="s">
        <v>16</v>
      </c>
      <c r="J7453">
        <v>3</v>
      </c>
      <c r="K7453" t="str">
        <f>IF(tickets_dataset[[#This Row],[status]] = "Closed", "Yes","No")</f>
        <v>Yes</v>
      </c>
      <c r="L7453" s="2">
        <f t="shared" si="464"/>
        <v>43.999999999883585</v>
      </c>
      <c r="M7453" t="str">
        <f t="shared" si="465"/>
        <v>No</v>
      </c>
      <c r="N7453" t="str">
        <f t="shared" si="466"/>
        <v>Mar</v>
      </c>
      <c r="O7453" s="2">
        <f t="shared" si="467"/>
        <v>1.8333333333284827</v>
      </c>
      <c r="P7453" t="str">
        <f>VLOOKUP(G7453,Agents!A:E,4,FALSE)</f>
        <v>Team4</v>
      </c>
      <c r="Q7453" t="str">
        <f>VLOOKUP(G7453,Agents!A:E,5,FALSE)</f>
        <v>Junior</v>
      </c>
      <c r="R7453" t="str">
        <f>VLOOKUP(G7453,Agents!A:E,2,FALSE)</f>
        <v>Night</v>
      </c>
    </row>
    <row r="7454" spans="1:18" x14ac:dyDescent="0.35">
      <c r="A7454" t="s">
        <v>11428</v>
      </c>
      <c r="B7454" t="s">
        <v>686</v>
      </c>
      <c r="C7454" t="s">
        <v>22</v>
      </c>
      <c r="D7454" t="s">
        <v>38</v>
      </c>
      <c r="E7454" s="1">
        <v>46029.081250000003</v>
      </c>
      <c r="F7454" s="1">
        <v>46031.497916666667</v>
      </c>
      <c r="G7454" t="s">
        <v>422</v>
      </c>
      <c r="H7454" t="s">
        <v>28</v>
      </c>
      <c r="I7454" t="s">
        <v>16</v>
      </c>
      <c r="J7454">
        <v>4</v>
      </c>
      <c r="K7454" t="str">
        <f>IF(tickets_dataset[[#This Row],[status]] = "Closed", "Yes","No")</f>
        <v>No</v>
      </c>
      <c r="L7454" s="2">
        <f t="shared" si="464"/>
        <v>57.999999999941792</v>
      </c>
      <c r="M7454" t="str">
        <f t="shared" si="465"/>
        <v>Yes</v>
      </c>
      <c r="N7454" t="str">
        <f t="shared" si="466"/>
        <v>Jan</v>
      </c>
      <c r="O7454" s="2">
        <f t="shared" si="467"/>
        <v>2.4166666666642413</v>
      </c>
      <c r="P7454" t="str">
        <f>VLOOKUP(G7454,Agents!A:E,4,FALSE)</f>
        <v>Team5</v>
      </c>
      <c r="Q7454" t="str">
        <f>VLOOKUP(G7454,Agents!A:E,5,FALSE)</f>
        <v>Mid</v>
      </c>
      <c r="R7454" t="str">
        <f>VLOOKUP(G7454,Agents!A:E,2,FALSE)</f>
        <v>Evening</v>
      </c>
    </row>
    <row r="7455" spans="1:18" x14ac:dyDescent="0.35">
      <c r="A7455" t="s">
        <v>11429</v>
      </c>
      <c r="B7455" t="s">
        <v>6322</v>
      </c>
      <c r="C7455" t="s">
        <v>76</v>
      </c>
      <c r="D7455" t="s">
        <v>38</v>
      </c>
      <c r="E7455" s="1">
        <v>46044.623611111114</v>
      </c>
      <c r="F7455" s="1">
        <v>46045.081944444442</v>
      </c>
      <c r="G7455" t="s">
        <v>273</v>
      </c>
      <c r="H7455" t="s">
        <v>15</v>
      </c>
      <c r="I7455" t="s">
        <v>16</v>
      </c>
      <c r="J7455">
        <v>4</v>
      </c>
      <c r="K7455" t="str">
        <f>IF(tickets_dataset[[#This Row],[status]] = "Closed", "Yes","No")</f>
        <v>Yes</v>
      </c>
      <c r="L7455" s="2">
        <f t="shared" si="464"/>
        <v>10.999999999883585</v>
      </c>
      <c r="M7455" t="str">
        <f t="shared" si="465"/>
        <v>No</v>
      </c>
      <c r="N7455" t="str">
        <f t="shared" si="466"/>
        <v>Jan</v>
      </c>
      <c r="O7455" s="2">
        <f t="shared" si="467"/>
        <v>0.45833333332848269</v>
      </c>
      <c r="P7455" t="str">
        <f>VLOOKUP(G7455,Agents!A:E,4,FALSE)</f>
        <v>Team3</v>
      </c>
      <c r="Q7455" t="str">
        <f>VLOOKUP(G7455,Agents!A:E,5,FALSE)</f>
        <v>Senior</v>
      </c>
      <c r="R7455" t="str">
        <f>VLOOKUP(G7455,Agents!A:E,2,FALSE)</f>
        <v>Evening</v>
      </c>
    </row>
    <row r="7456" spans="1:18" x14ac:dyDescent="0.35">
      <c r="A7456" t="s">
        <v>11430</v>
      </c>
      <c r="B7456" t="s">
        <v>11296</v>
      </c>
      <c r="C7456" t="s">
        <v>22</v>
      </c>
      <c r="D7456" t="s">
        <v>38</v>
      </c>
      <c r="E7456" s="1">
        <v>46088.707638888889</v>
      </c>
      <c r="F7456" s="1">
        <v>46090.415972222225</v>
      </c>
      <c r="G7456" t="s">
        <v>167</v>
      </c>
      <c r="H7456" t="s">
        <v>15</v>
      </c>
      <c r="I7456" t="s">
        <v>16</v>
      </c>
      <c r="J7456">
        <v>5</v>
      </c>
      <c r="K7456" t="str">
        <f>IF(tickets_dataset[[#This Row],[status]] = "Closed", "Yes","No")</f>
        <v>Yes</v>
      </c>
      <c r="L7456" s="2">
        <f t="shared" si="464"/>
        <v>41.000000000058208</v>
      </c>
      <c r="M7456" t="str">
        <f t="shared" si="465"/>
        <v>No</v>
      </c>
      <c r="N7456" t="str">
        <f t="shared" si="466"/>
        <v>Mar</v>
      </c>
      <c r="O7456" s="2">
        <f t="shared" si="467"/>
        <v>1.7083333333357587</v>
      </c>
      <c r="P7456" t="str">
        <f>VLOOKUP(G7456,Agents!A:E,4,FALSE)</f>
        <v>Team3</v>
      </c>
      <c r="Q7456" t="str">
        <f>VLOOKUP(G7456,Agents!A:E,5,FALSE)</f>
        <v>Mid</v>
      </c>
      <c r="R7456" t="str">
        <f>VLOOKUP(G7456,Agents!A:E,2,FALSE)</f>
        <v>Evening</v>
      </c>
    </row>
    <row r="7457" spans="1:18" x14ac:dyDescent="0.35">
      <c r="A7457" t="s">
        <v>11431</v>
      </c>
      <c r="B7457" t="s">
        <v>8212</v>
      </c>
      <c r="C7457" t="s">
        <v>22</v>
      </c>
      <c r="D7457" t="s">
        <v>26</v>
      </c>
      <c r="E7457" s="1">
        <v>46087.14166666667</v>
      </c>
      <c r="F7457" s="1">
        <v>46089.433333333334</v>
      </c>
      <c r="G7457" t="s">
        <v>256</v>
      </c>
      <c r="H7457" t="s">
        <v>15</v>
      </c>
      <c r="I7457" t="s">
        <v>16</v>
      </c>
      <c r="J7457">
        <v>5</v>
      </c>
      <c r="K7457" t="str">
        <f>IF(tickets_dataset[[#This Row],[status]] = "Closed", "Yes","No")</f>
        <v>Yes</v>
      </c>
      <c r="L7457" s="2">
        <f t="shared" si="464"/>
        <v>54.999999999941792</v>
      </c>
      <c r="M7457" t="str">
        <f t="shared" si="465"/>
        <v>Yes</v>
      </c>
      <c r="N7457" t="str">
        <f t="shared" si="466"/>
        <v>Mar</v>
      </c>
      <c r="O7457" s="2">
        <f t="shared" si="467"/>
        <v>2.2916666666642413</v>
      </c>
      <c r="P7457" t="str">
        <f>VLOOKUP(G7457,Agents!A:E,4,FALSE)</f>
        <v>Team1</v>
      </c>
      <c r="Q7457" t="str">
        <f>VLOOKUP(G7457,Agents!A:E,5,FALSE)</f>
        <v>Mid</v>
      </c>
      <c r="R7457" t="str">
        <f>VLOOKUP(G7457,Agents!A:E,2,FALSE)</f>
        <v>Morning</v>
      </c>
    </row>
    <row r="7458" spans="1:18" x14ac:dyDescent="0.35">
      <c r="A7458" t="s">
        <v>11432</v>
      </c>
      <c r="B7458" t="s">
        <v>11336</v>
      </c>
      <c r="C7458" t="s">
        <v>76</v>
      </c>
      <c r="D7458" t="s">
        <v>13</v>
      </c>
      <c r="E7458" s="1">
        <v>46086.711111111108</v>
      </c>
      <c r="F7458" s="1">
        <v>46088.211111111108</v>
      </c>
      <c r="G7458" t="s">
        <v>164</v>
      </c>
      <c r="H7458" t="s">
        <v>15</v>
      </c>
      <c r="I7458" t="s">
        <v>68</v>
      </c>
      <c r="J7458">
        <v>3</v>
      </c>
      <c r="K7458" t="str">
        <f>IF(tickets_dataset[[#This Row],[status]] = "Closed", "Yes","No")</f>
        <v>Yes</v>
      </c>
      <c r="L7458" s="2">
        <f t="shared" si="464"/>
        <v>36</v>
      </c>
      <c r="M7458" t="str">
        <f t="shared" si="465"/>
        <v>No</v>
      </c>
      <c r="N7458" t="str">
        <f t="shared" si="466"/>
        <v>Mar</v>
      </c>
      <c r="O7458" s="2">
        <f t="shared" si="467"/>
        <v>1.5</v>
      </c>
      <c r="P7458" t="str">
        <f>VLOOKUP(G7458,Agents!A:E,4,FALSE)</f>
        <v>Team4</v>
      </c>
      <c r="Q7458" t="str">
        <f>VLOOKUP(G7458,Agents!A:E,5,FALSE)</f>
        <v>Senior</v>
      </c>
      <c r="R7458" t="str">
        <f>VLOOKUP(G7458,Agents!A:E,2,FALSE)</f>
        <v>Evening</v>
      </c>
    </row>
    <row r="7459" spans="1:18" x14ac:dyDescent="0.35">
      <c r="A7459" t="s">
        <v>11433</v>
      </c>
      <c r="B7459" t="s">
        <v>4515</v>
      </c>
      <c r="C7459" t="s">
        <v>12</v>
      </c>
      <c r="D7459" t="s">
        <v>38</v>
      </c>
      <c r="E7459" s="1">
        <v>46110.09652777778</v>
      </c>
      <c r="F7459" s="1">
        <v>46114.013194444444</v>
      </c>
      <c r="G7459" t="s">
        <v>27</v>
      </c>
      <c r="H7459" t="s">
        <v>15</v>
      </c>
      <c r="I7459" t="s">
        <v>16</v>
      </c>
      <c r="J7459">
        <v>3</v>
      </c>
      <c r="K7459" t="str">
        <f>IF(tickets_dataset[[#This Row],[status]] = "Closed", "Yes","No")</f>
        <v>Yes</v>
      </c>
      <c r="L7459" s="2">
        <f t="shared" si="464"/>
        <v>93.999999999941792</v>
      </c>
      <c r="M7459" t="str">
        <f t="shared" si="465"/>
        <v>Yes</v>
      </c>
      <c r="N7459" t="str">
        <f t="shared" si="466"/>
        <v>Mar</v>
      </c>
      <c r="O7459" s="2">
        <f t="shared" si="467"/>
        <v>3.9166666666642413</v>
      </c>
      <c r="P7459" t="str">
        <f>VLOOKUP(G7459,Agents!A:E,4,FALSE)</f>
        <v>Team5</v>
      </c>
      <c r="Q7459" t="str">
        <f>VLOOKUP(G7459,Agents!A:E,5,FALSE)</f>
        <v>Senior</v>
      </c>
      <c r="R7459" t="str">
        <f>VLOOKUP(G7459,Agents!A:E,2,FALSE)</f>
        <v>Morning</v>
      </c>
    </row>
    <row r="7460" spans="1:18" x14ac:dyDescent="0.35">
      <c r="A7460" t="s">
        <v>11434</v>
      </c>
      <c r="B7460" t="s">
        <v>11257</v>
      </c>
      <c r="C7460" t="s">
        <v>12</v>
      </c>
      <c r="D7460" t="s">
        <v>26</v>
      </c>
      <c r="E7460" s="1">
        <v>46066.984027777777</v>
      </c>
      <c r="F7460" s="1">
        <v>46067.734027777777</v>
      </c>
      <c r="G7460" t="s">
        <v>19</v>
      </c>
      <c r="H7460" t="s">
        <v>132</v>
      </c>
      <c r="I7460" t="s">
        <v>16</v>
      </c>
      <c r="J7460">
        <v>4</v>
      </c>
      <c r="K7460" t="str">
        <f>IF(tickets_dataset[[#This Row],[status]] = "Closed", "Yes","No")</f>
        <v>No</v>
      </c>
      <c r="L7460" s="2">
        <f t="shared" si="464"/>
        <v>18</v>
      </c>
      <c r="M7460" t="str">
        <f t="shared" si="465"/>
        <v>No</v>
      </c>
      <c r="N7460" t="str">
        <f t="shared" si="466"/>
        <v>Feb</v>
      </c>
      <c r="O7460" s="2">
        <f t="shared" si="467"/>
        <v>0.75</v>
      </c>
      <c r="P7460" t="str">
        <f>VLOOKUP(G7460,Agents!A:E,4,FALSE)</f>
        <v>Team4</v>
      </c>
      <c r="Q7460" t="str">
        <f>VLOOKUP(G7460,Agents!A:E,5,FALSE)</f>
        <v>Senior</v>
      </c>
      <c r="R7460" t="str">
        <f>VLOOKUP(G7460,Agents!A:E,2,FALSE)</f>
        <v>Evening</v>
      </c>
    </row>
    <row r="7461" spans="1:18" x14ac:dyDescent="0.35">
      <c r="A7461" t="s">
        <v>11435</v>
      </c>
      <c r="B7461" t="s">
        <v>2850</v>
      </c>
      <c r="C7461" t="s">
        <v>12</v>
      </c>
      <c r="D7461" t="s">
        <v>13</v>
      </c>
      <c r="E7461" s="1">
        <v>46024.599305555559</v>
      </c>
      <c r="F7461" s="1">
        <v>46026.474305555559</v>
      </c>
      <c r="G7461" t="s">
        <v>183</v>
      </c>
      <c r="H7461" t="s">
        <v>15</v>
      </c>
      <c r="I7461" t="s">
        <v>68</v>
      </c>
      <c r="J7461">
        <v>3</v>
      </c>
      <c r="K7461" t="str">
        <f>IF(tickets_dataset[[#This Row],[status]] = "Closed", "Yes","No")</f>
        <v>Yes</v>
      </c>
      <c r="L7461" s="2">
        <f t="shared" si="464"/>
        <v>45</v>
      </c>
      <c r="M7461" t="str">
        <f t="shared" si="465"/>
        <v>No</v>
      </c>
      <c r="N7461" t="str">
        <f t="shared" si="466"/>
        <v>Jan</v>
      </c>
      <c r="O7461" s="2">
        <f t="shared" si="467"/>
        <v>1.875</v>
      </c>
      <c r="P7461" t="str">
        <f>VLOOKUP(G7461,Agents!A:E,4,FALSE)</f>
        <v>Team3</v>
      </c>
      <c r="Q7461" t="str">
        <f>VLOOKUP(G7461,Agents!A:E,5,FALSE)</f>
        <v>Senior</v>
      </c>
      <c r="R7461" t="str">
        <f>VLOOKUP(G7461,Agents!A:E,2,FALSE)</f>
        <v>Night</v>
      </c>
    </row>
    <row r="7462" spans="1:18" x14ac:dyDescent="0.35">
      <c r="A7462" t="s">
        <v>11436</v>
      </c>
      <c r="B7462" t="s">
        <v>11437</v>
      </c>
      <c r="C7462" t="s">
        <v>34</v>
      </c>
      <c r="D7462" t="s">
        <v>26</v>
      </c>
      <c r="E7462" s="1">
        <v>46059.565972222219</v>
      </c>
      <c r="F7462" s="1">
        <v>46060.690972222219</v>
      </c>
      <c r="G7462" t="s">
        <v>311</v>
      </c>
      <c r="H7462" t="s">
        <v>15</v>
      </c>
      <c r="I7462" t="s">
        <v>16</v>
      </c>
      <c r="J7462">
        <v>5</v>
      </c>
      <c r="K7462" t="str">
        <f>IF(tickets_dataset[[#This Row],[status]] = "Closed", "Yes","No")</f>
        <v>Yes</v>
      </c>
      <c r="L7462" s="2">
        <f t="shared" si="464"/>
        <v>27</v>
      </c>
      <c r="M7462" t="str">
        <f t="shared" si="465"/>
        <v>No</v>
      </c>
      <c r="N7462" t="str">
        <f t="shared" si="466"/>
        <v>Feb</v>
      </c>
      <c r="O7462" s="2">
        <f t="shared" si="467"/>
        <v>1.125</v>
      </c>
      <c r="P7462" t="str">
        <f>VLOOKUP(G7462,Agents!A:E,4,FALSE)</f>
        <v>Team5</v>
      </c>
      <c r="Q7462" t="str">
        <f>VLOOKUP(G7462,Agents!A:E,5,FALSE)</f>
        <v>Senior</v>
      </c>
      <c r="R7462" t="str">
        <f>VLOOKUP(G7462,Agents!A:E,2,FALSE)</f>
        <v>Evening</v>
      </c>
    </row>
    <row r="7463" spans="1:18" x14ac:dyDescent="0.35">
      <c r="A7463" t="s">
        <v>11438</v>
      </c>
      <c r="B7463" t="s">
        <v>3319</v>
      </c>
      <c r="C7463" t="s">
        <v>34</v>
      </c>
      <c r="D7463" t="s">
        <v>26</v>
      </c>
      <c r="E7463" s="1">
        <v>46055.435416666667</v>
      </c>
      <c r="F7463" s="1">
        <v>46057.643750000003</v>
      </c>
      <c r="G7463" t="s">
        <v>273</v>
      </c>
      <c r="H7463" t="s">
        <v>15</v>
      </c>
      <c r="I7463" t="s">
        <v>16</v>
      </c>
      <c r="J7463">
        <v>4</v>
      </c>
      <c r="K7463" t="str">
        <f>IF(tickets_dataset[[#This Row],[status]] = "Closed", "Yes","No")</f>
        <v>Yes</v>
      </c>
      <c r="L7463" s="2">
        <f t="shared" si="464"/>
        <v>53.000000000058208</v>
      </c>
      <c r="M7463" t="str">
        <f t="shared" si="465"/>
        <v>Yes</v>
      </c>
      <c r="N7463" t="str">
        <f t="shared" si="466"/>
        <v>Feb</v>
      </c>
      <c r="O7463" s="2">
        <f t="shared" si="467"/>
        <v>2.2083333333357587</v>
      </c>
      <c r="P7463" t="str">
        <f>VLOOKUP(G7463,Agents!A:E,4,FALSE)</f>
        <v>Team3</v>
      </c>
      <c r="Q7463" t="str">
        <f>VLOOKUP(G7463,Agents!A:E,5,FALSE)</f>
        <v>Senior</v>
      </c>
      <c r="R7463" t="str">
        <f>VLOOKUP(G7463,Agents!A:E,2,FALSE)</f>
        <v>Evening</v>
      </c>
    </row>
    <row r="7464" spans="1:18" x14ac:dyDescent="0.35">
      <c r="A7464" t="s">
        <v>11439</v>
      </c>
      <c r="B7464" t="s">
        <v>7836</v>
      </c>
      <c r="C7464" t="s">
        <v>34</v>
      </c>
      <c r="D7464" t="s">
        <v>26</v>
      </c>
      <c r="E7464" s="1">
        <v>46028.348611111112</v>
      </c>
      <c r="F7464" s="1">
        <v>46029.556944444441</v>
      </c>
      <c r="G7464" t="s">
        <v>100</v>
      </c>
      <c r="H7464" t="s">
        <v>15</v>
      </c>
      <c r="I7464" t="s">
        <v>16</v>
      </c>
      <c r="J7464">
        <v>3</v>
      </c>
      <c r="K7464" t="str">
        <f>IF(tickets_dataset[[#This Row],[status]] = "Closed", "Yes","No")</f>
        <v>Yes</v>
      </c>
      <c r="L7464" s="2">
        <f t="shared" si="464"/>
        <v>28.999999999883585</v>
      </c>
      <c r="M7464" t="str">
        <f t="shared" si="465"/>
        <v>No</v>
      </c>
      <c r="N7464" t="str">
        <f t="shared" si="466"/>
        <v>Jan</v>
      </c>
      <c r="O7464" s="2">
        <f t="shared" si="467"/>
        <v>1.2083333333284827</v>
      </c>
      <c r="P7464" t="str">
        <f>VLOOKUP(G7464,Agents!A:E,4,FALSE)</f>
        <v>Team4</v>
      </c>
      <c r="Q7464" t="str">
        <f>VLOOKUP(G7464,Agents!A:E,5,FALSE)</f>
        <v>Junior</v>
      </c>
      <c r="R7464" t="str">
        <f>VLOOKUP(G7464,Agents!A:E,2,FALSE)</f>
        <v>Evening</v>
      </c>
    </row>
    <row r="7465" spans="1:18" x14ac:dyDescent="0.35">
      <c r="A7465" t="s">
        <v>11440</v>
      </c>
      <c r="B7465" t="s">
        <v>3939</v>
      </c>
      <c r="C7465" t="s">
        <v>12</v>
      </c>
      <c r="D7465" t="s">
        <v>26</v>
      </c>
      <c r="E7465" s="1">
        <v>46045.775000000001</v>
      </c>
      <c r="F7465" s="1">
        <v>46046.10833333333</v>
      </c>
      <c r="G7465" t="s">
        <v>357</v>
      </c>
      <c r="H7465" t="s">
        <v>132</v>
      </c>
      <c r="I7465" t="s">
        <v>16</v>
      </c>
      <c r="J7465">
        <v>5</v>
      </c>
      <c r="K7465" t="str">
        <f>IF(tickets_dataset[[#This Row],[status]] = "Closed", "Yes","No")</f>
        <v>No</v>
      </c>
      <c r="L7465" s="2">
        <f t="shared" si="464"/>
        <v>7.9999999998835847</v>
      </c>
      <c r="M7465" t="str">
        <f t="shared" si="465"/>
        <v>No</v>
      </c>
      <c r="N7465" t="str">
        <f t="shared" si="466"/>
        <v>Jan</v>
      </c>
      <c r="O7465" s="2">
        <f t="shared" si="467"/>
        <v>0.33333333332848269</v>
      </c>
      <c r="P7465" t="str">
        <f>VLOOKUP(G7465,Agents!A:E,4,FALSE)</f>
        <v>Team1</v>
      </c>
      <c r="Q7465" t="str">
        <f>VLOOKUP(G7465,Agents!A:E,5,FALSE)</f>
        <v>Mid</v>
      </c>
      <c r="R7465" t="str">
        <f>VLOOKUP(G7465,Agents!A:E,2,FALSE)</f>
        <v>Morning</v>
      </c>
    </row>
    <row r="7466" spans="1:18" x14ac:dyDescent="0.35">
      <c r="A7466" t="s">
        <v>11441</v>
      </c>
      <c r="B7466" t="s">
        <v>5991</v>
      </c>
      <c r="C7466" t="s">
        <v>76</v>
      </c>
      <c r="D7466" t="s">
        <v>38</v>
      </c>
      <c r="E7466" s="1">
        <v>46039.381944444445</v>
      </c>
      <c r="F7466" s="1">
        <v>46040.215277777781</v>
      </c>
      <c r="G7466" t="s">
        <v>103</v>
      </c>
      <c r="H7466" t="s">
        <v>15</v>
      </c>
      <c r="I7466" t="s">
        <v>16</v>
      </c>
      <c r="J7466">
        <v>3</v>
      </c>
      <c r="K7466" t="str">
        <f>IF(tickets_dataset[[#This Row],[status]] = "Closed", "Yes","No")</f>
        <v>Yes</v>
      </c>
      <c r="L7466" s="2">
        <f t="shared" si="464"/>
        <v>20.000000000058208</v>
      </c>
      <c r="M7466" t="str">
        <f t="shared" si="465"/>
        <v>No</v>
      </c>
      <c r="N7466" t="str">
        <f t="shared" si="466"/>
        <v>Jan</v>
      </c>
      <c r="O7466" s="2">
        <f t="shared" si="467"/>
        <v>0.83333333333575865</v>
      </c>
      <c r="P7466" t="str">
        <f>VLOOKUP(G7466,Agents!A:E,4,FALSE)</f>
        <v>Team4</v>
      </c>
      <c r="Q7466" t="str">
        <f>VLOOKUP(G7466,Agents!A:E,5,FALSE)</f>
        <v>Senior</v>
      </c>
      <c r="R7466" t="str">
        <f>VLOOKUP(G7466,Agents!A:E,2,FALSE)</f>
        <v>Night</v>
      </c>
    </row>
    <row r="7467" spans="1:18" x14ac:dyDescent="0.35">
      <c r="A7467" t="s">
        <v>11442</v>
      </c>
      <c r="B7467" t="s">
        <v>383</v>
      </c>
      <c r="C7467" t="s">
        <v>12</v>
      </c>
      <c r="D7467" t="s">
        <v>26</v>
      </c>
      <c r="E7467" s="1">
        <v>46082.384722222225</v>
      </c>
      <c r="F7467" s="1">
        <v>46083.134722222225</v>
      </c>
      <c r="G7467" t="s">
        <v>199</v>
      </c>
      <c r="H7467" t="s">
        <v>15</v>
      </c>
      <c r="I7467" t="s">
        <v>16</v>
      </c>
      <c r="J7467">
        <v>4</v>
      </c>
      <c r="K7467" t="str">
        <f>IF(tickets_dataset[[#This Row],[status]] = "Closed", "Yes","No")</f>
        <v>Yes</v>
      </c>
      <c r="L7467" s="2">
        <f t="shared" si="464"/>
        <v>18</v>
      </c>
      <c r="M7467" t="str">
        <f t="shared" si="465"/>
        <v>No</v>
      </c>
      <c r="N7467" t="str">
        <f t="shared" si="466"/>
        <v>Mar</v>
      </c>
      <c r="O7467" s="2">
        <f t="shared" si="467"/>
        <v>0.75</v>
      </c>
      <c r="P7467" t="str">
        <f>VLOOKUP(G7467,Agents!A:E,4,FALSE)</f>
        <v>Team1</v>
      </c>
      <c r="Q7467" t="str">
        <f>VLOOKUP(G7467,Agents!A:E,5,FALSE)</f>
        <v>Junior</v>
      </c>
      <c r="R7467" t="str">
        <f>VLOOKUP(G7467,Agents!A:E,2,FALSE)</f>
        <v>Morning</v>
      </c>
    </row>
    <row r="7468" spans="1:18" x14ac:dyDescent="0.35">
      <c r="A7468" t="s">
        <v>11443</v>
      </c>
      <c r="B7468" t="s">
        <v>11351</v>
      </c>
      <c r="C7468" t="s">
        <v>22</v>
      </c>
      <c r="D7468" t="s">
        <v>13</v>
      </c>
      <c r="E7468" s="1">
        <v>46107.832638888889</v>
      </c>
      <c r="F7468" s="1">
        <v>46108.499305555553</v>
      </c>
      <c r="G7468" t="s">
        <v>35</v>
      </c>
      <c r="H7468" t="s">
        <v>15</v>
      </c>
      <c r="I7468" t="s">
        <v>16</v>
      </c>
      <c r="J7468">
        <v>4</v>
      </c>
      <c r="K7468" t="str">
        <f>IF(tickets_dataset[[#This Row],[status]] = "Closed", "Yes","No")</f>
        <v>Yes</v>
      </c>
      <c r="L7468" s="2">
        <f t="shared" si="464"/>
        <v>15.999999999941792</v>
      </c>
      <c r="M7468" t="str">
        <f t="shared" si="465"/>
        <v>No</v>
      </c>
      <c r="N7468" t="str">
        <f t="shared" si="466"/>
        <v>Mar</v>
      </c>
      <c r="O7468" s="2">
        <f t="shared" si="467"/>
        <v>0.66666666666424135</v>
      </c>
      <c r="P7468" t="str">
        <f>VLOOKUP(G7468,Agents!A:E,4,FALSE)</f>
        <v>Team1</v>
      </c>
      <c r="Q7468" t="str">
        <f>VLOOKUP(G7468,Agents!A:E,5,FALSE)</f>
        <v>Senior</v>
      </c>
      <c r="R7468" t="str">
        <f>VLOOKUP(G7468,Agents!A:E,2,FALSE)</f>
        <v>Evening</v>
      </c>
    </row>
    <row r="7469" spans="1:18" x14ac:dyDescent="0.35">
      <c r="A7469" t="s">
        <v>11444</v>
      </c>
      <c r="B7469" t="s">
        <v>10096</v>
      </c>
      <c r="C7469" t="s">
        <v>12</v>
      </c>
      <c r="D7469" t="s">
        <v>13</v>
      </c>
      <c r="E7469" s="1">
        <v>46109.511805555558</v>
      </c>
      <c r="F7469" s="1">
        <v>46110.595138888886</v>
      </c>
      <c r="G7469" t="s">
        <v>211</v>
      </c>
      <c r="H7469" t="s">
        <v>15</v>
      </c>
      <c r="I7469" t="s">
        <v>16</v>
      </c>
      <c r="J7469">
        <v>4</v>
      </c>
      <c r="K7469" t="str">
        <f>IF(tickets_dataset[[#This Row],[status]] = "Closed", "Yes","No")</f>
        <v>Yes</v>
      </c>
      <c r="L7469" s="2">
        <f t="shared" si="464"/>
        <v>25.999999999883585</v>
      </c>
      <c r="M7469" t="str">
        <f t="shared" si="465"/>
        <v>No</v>
      </c>
      <c r="N7469" t="str">
        <f t="shared" si="466"/>
        <v>Mar</v>
      </c>
      <c r="O7469" s="2">
        <f t="shared" si="467"/>
        <v>1.0833333333284827</v>
      </c>
      <c r="P7469" t="str">
        <f>VLOOKUP(G7469,Agents!A:E,4,FALSE)</f>
        <v>Team5</v>
      </c>
      <c r="Q7469" t="str">
        <f>VLOOKUP(G7469,Agents!A:E,5,FALSE)</f>
        <v>Senior</v>
      </c>
      <c r="R7469" t="str">
        <f>VLOOKUP(G7469,Agents!A:E,2,FALSE)</f>
        <v>Evening</v>
      </c>
    </row>
    <row r="7470" spans="1:18" x14ac:dyDescent="0.35">
      <c r="A7470" t="s">
        <v>11445</v>
      </c>
      <c r="B7470" t="s">
        <v>11446</v>
      </c>
      <c r="C7470" t="s">
        <v>12</v>
      </c>
      <c r="D7470" t="s">
        <v>13</v>
      </c>
      <c r="E7470" s="1">
        <v>46091.844444444447</v>
      </c>
      <c r="F7470" s="1">
        <v>46092.969444444447</v>
      </c>
      <c r="G7470" t="s">
        <v>311</v>
      </c>
      <c r="H7470" t="s">
        <v>15</v>
      </c>
      <c r="I7470" t="s">
        <v>16</v>
      </c>
      <c r="J7470">
        <v>4</v>
      </c>
      <c r="K7470" t="str">
        <f>IF(tickets_dataset[[#This Row],[status]] = "Closed", "Yes","No")</f>
        <v>Yes</v>
      </c>
      <c r="L7470" s="2">
        <f t="shared" si="464"/>
        <v>27</v>
      </c>
      <c r="M7470" t="str">
        <f t="shared" si="465"/>
        <v>No</v>
      </c>
      <c r="N7470" t="str">
        <f t="shared" si="466"/>
        <v>Mar</v>
      </c>
      <c r="O7470" s="2">
        <f t="shared" si="467"/>
        <v>1.125</v>
      </c>
      <c r="P7470" t="str">
        <f>VLOOKUP(G7470,Agents!A:E,4,FALSE)</f>
        <v>Team5</v>
      </c>
      <c r="Q7470" t="str">
        <f>VLOOKUP(G7470,Agents!A:E,5,FALSE)</f>
        <v>Senior</v>
      </c>
      <c r="R7470" t="str">
        <f>VLOOKUP(G7470,Agents!A:E,2,FALSE)</f>
        <v>Evening</v>
      </c>
    </row>
    <row r="7471" spans="1:18" x14ac:dyDescent="0.35">
      <c r="A7471" t="s">
        <v>11447</v>
      </c>
      <c r="B7471" t="s">
        <v>8592</v>
      </c>
      <c r="C7471" t="s">
        <v>50</v>
      </c>
      <c r="D7471" t="s">
        <v>26</v>
      </c>
      <c r="E7471" s="1">
        <v>46040.82916666667</v>
      </c>
      <c r="F7471" s="1">
        <v>46043.662499999999</v>
      </c>
      <c r="G7471" t="s">
        <v>42</v>
      </c>
      <c r="H7471" t="s">
        <v>28</v>
      </c>
      <c r="I7471" t="s">
        <v>16</v>
      </c>
      <c r="J7471">
        <v>5</v>
      </c>
      <c r="K7471" t="str">
        <f>IF(tickets_dataset[[#This Row],[status]] = "Closed", "Yes","No")</f>
        <v>No</v>
      </c>
      <c r="L7471" s="2">
        <f t="shared" si="464"/>
        <v>67.999999999883585</v>
      </c>
      <c r="M7471" t="str">
        <f t="shared" si="465"/>
        <v>Yes</v>
      </c>
      <c r="N7471" t="str">
        <f t="shared" si="466"/>
        <v>Jan</v>
      </c>
      <c r="O7471" s="2">
        <f t="shared" si="467"/>
        <v>2.8333333333284827</v>
      </c>
      <c r="P7471" t="str">
        <f>VLOOKUP(G7471,Agents!A:E,4,FALSE)</f>
        <v>Team2</v>
      </c>
      <c r="Q7471" t="str">
        <f>VLOOKUP(G7471,Agents!A:E,5,FALSE)</f>
        <v>Junior</v>
      </c>
      <c r="R7471" t="str">
        <f>VLOOKUP(G7471,Agents!A:E,2,FALSE)</f>
        <v>Night</v>
      </c>
    </row>
    <row r="7472" spans="1:18" x14ac:dyDescent="0.35">
      <c r="A7472" t="s">
        <v>11448</v>
      </c>
      <c r="B7472" t="s">
        <v>11449</v>
      </c>
      <c r="C7472" t="s">
        <v>50</v>
      </c>
      <c r="D7472" t="s">
        <v>26</v>
      </c>
      <c r="E7472" s="1">
        <v>46041.261805555558</v>
      </c>
      <c r="F7472" s="1">
        <v>46042.053472222222</v>
      </c>
      <c r="G7472" t="s">
        <v>149</v>
      </c>
      <c r="H7472" t="s">
        <v>15</v>
      </c>
      <c r="I7472" t="s">
        <v>16</v>
      </c>
      <c r="J7472">
        <v>4</v>
      </c>
      <c r="K7472" t="str">
        <f>IF(tickets_dataset[[#This Row],[status]] = "Closed", "Yes","No")</f>
        <v>Yes</v>
      </c>
      <c r="L7472" s="2">
        <f t="shared" si="464"/>
        <v>18.999999999941792</v>
      </c>
      <c r="M7472" t="str">
        <f t="shared" si="465"/>
        <v>No</v>
      </c>
      <c r="N7472" t="str">
        <f t="shared" si="466"/>
        <v>Jan</v>
      </c>
      <c r="O7472" s="2">
        <f t="shared" si="467"/>
        <v>0.79166666666424135</v>
      </c>
      <c r="P7472" t="str">
        <f>VLOOKUP(G7472,Agents!A:E,4,FALSE)</f>
        <v>Team3</v>
      </c>
      <c r="Q7472" t="str">
        <f>VLOOKUP(G7472,Agents!A:E,5,FALSE)</f>
        <v>Mid</v>
      </c>
      <c r="R7472" t="str">
        <f>VLOOKUP(G7472,Agents!A:E,2,FALSE)</f>
        <v>Night</v>
      </c>
    </row>
    <row r="7473" spans="1:18" x14ac:dyDescent="0.35">
      <c r="A7473" t="s">
        <v>11450</v>
      </c>
      <c r="B7473" t="s">
        <v>7892</v>
      </c>
      <c r="C7473" t="s">
        <v>50</v>
      </c>
      <c r="D7473" t="s">
        <v>26</v>
      </c>
      <c r="E7473" s="1">
        <v>46084.874305555553</v>
      </c>
      <c r="F7473" s="1">
        <v>46085.749305555553</v>
      </c>
      <c r="G7473" t="s">
        <v>183</v>
      </c>
      <c r="H7473" t="s">
        <v>28</v>
      </c>
      <c r="I7473" t="s">
        <v>16</v>
      </c>
      <c r="J7473">
        <v>3</v>
      </c>
      <c r="K7473" t="str">
        <f>IF(tickets_dataset[[#This Row],[status]] = "Closed", "Yes","No")</f>
        <v>No</v>
      </c>
      <c r="L7473" s="2">
        <f t="shared" si="464"/>
        <v>21</v>
      </c>
      <c r="M7473" t="str">
        <f t="shared" si="465"/>
        <v>No</v>
      </c>
      <c r="N7473" t="str">
        <f t="shared" si="466"/>
        <v>Mar</v>
      </c>
      <c r="O7473" s="2">
        <f t="shared" si="467"/>
        <v>0.875</v>
      </c>
      <c r="P7473" t="str">
        <f>VLOOKUP(G7473,Agents!A:E,4,FALSE)</f>
        <v>Team3</v>
      </c>
      <c r="Q7473" t="str">
        <f>VLOOKUP(G7473,Agents!A:E,5,FALSE)</f>
        <v>Senior</v>
      </c>
      <c r="R7473" t="str">
        <f>VLOOKUP(G7473,Agents!A:E,2,FALSE)</f>
        <v>Night</v>
      </c>
    </row>
    <row r="7474" spans="1:18" x14ac:dyDescent="0.35">
      <c r="A7474" t="s">
        <v>11451</v>
      </c>
      <c r="B7474" t="s">
        <v>890</v>
      </c>
      <c r="C7474" t="s">
        <v>22</v>
      </c>
      <c r="D7474" t="s">
        <v>38</v>
      </c>
      <c r="E7474" s="1">
        <v>46057.848611111112</v>
      </c>
      <c r="F7474" s="1">
        <v>46060.306944444441</v>
      </c>
      <c r="G7474" t="s">
        <v>256</v>
      </c>
      <c r="H7474" t="s">
        <v>15</v>
      </c>
      <c r="I7474" t="s">
        <v>68</v>
      </c>
      <c r="J7474">
        <v>4</v>
      </c>
      <c r="K7474" t="str">
        <f>IF(tickets_dataset[[#This Row],[status]] = "Closed", "Yes","No")</f>
        <v>Yes</v>
      </c>
      <c r="L7474" s="2">
        <f t="shared" si="464"/>
        <v>58.999999999883585</v>
      </c>
      <c r="M7474" t="str">
        <f t="shared" si="465"/>
        <v>Yes</v>
      </c>
      <c r="N7474" t="str">
        <f t="shared" si="466"/>
        <v>Feb</v>
      </c>
      <c r="O7474" s="2">
        <f t="shared" si="467"/>
        <v>2.4583333333284827</v>
      </c>
      <c r="P7474" t="str">
        <f>VLOOKUP(G7474,Agents!A:E,4,FALSE)</f>
        <v>Team1</v>
      </c>
      <c r="Q7474" t="str">
        <f>VLOOKUP(G7474,Agents!A:E,5,FALSE)</f>
        <v>Mid</v>
      </c>
      <c r="R7474" t="str">
        <f>VLOOKUP(G7474,Agents!A:E,2,FALSE)</f>
        <v>Morning</v>
      </c>
    </row>
    <row r="7475" spans="1:18" x14ac:dyDescent="0.35">
      <c r="A7475" t="s">
        <v>11452</v>
      </c>
      <c r="B7475" t="s">
        <v>3115</v>
      </c>
      <c r="C7475" t="s">
        <v>34</v>
      </c>
      <c r="D7475" t="s">
        <v>13</v>
      </c>
      <c r="E7475" s="1">
        <v>46038.798611111109</v>
      </c>
      <c r="F7475" s="1">
        <v>46040.048611111109</v>
      </c>
      <c r="G7475" t="s">
        <v>14</v>
      </c>
      <c r="H7475" t="s">
        <v>15</v>
      </c>
      <c r="I7475" t="s">
        <v>16</v>
      </c>
      <c r="J7475">
        <v>5</v>
      </c>
      <c r="K7475" t="str">
        <f>IF(tickets_dataset[[#This Row],[status]] = "Closed", "Yes","No")</f>
        <v>Yes</v>
      </c>
      <c r="L7475" s="2">
        <f t="shared" si="464"/>
        <v>30</v>
      </c>
      <c r="M7475" t="str">
        <f t="shared" si="465"/>
        <v>No</v>
      </c>
      <c r="N7475" t="str">
        <f t="shared" si="466"/>
        <v>Jan</v>
      </c>
      <c r="O7475" s="2">
        <f t="shared" si="467"/>
        <v>1.25</v>
      </c>
      <c r="P7475" t="str">
        <f>VLOOKUP(G7475,Agents!A:E,4,FALSE)</f>
        <v>Team1</v>
      </c>
      <c r="Q7475" t="str">
        <f>VLOOKUP(G7475,Agents!A:E,5,FALSE)</f>
        <v>Senior</v>
      </c>
      <c r="R7475" t="str">
        <f>VLOOKUP(G7475,Agents!A:E,2,FALSE)</f>
        <v>Morning</v>
      </c>
    </row>
    <row r="7476" spans="1:18" x14ac:dyDescent="0.35">
      <c r="A7476" t="s">
        <v>11453</v>
      </c>
      <c r="B7476" t="s">
        <v>7270</v>
      </c>
      <c r="C7476" t="s">
        <v>22</v>
      </c>
      <c r="D7476" t="s">
        <v>13</v>
      </c>
      <c r="E7476" s="1">
        <v>46088.875694444447</v>
      </c>
      <c r="F7476" s="1">
        <v>46090.834027777775</v>
      </c>
      <c r="G7476" t="s">
        <v>131</v>
      </c>
      <c r="H7476" t="s">
        <v>15</v>
      </c>
      <c r="I7476" t="s">
        <v>16</v>
      </c>
      <c r="J7476">
        <v>4</v>
      </c>
      <c r="K7476" t="str">
        <f>IF(tickets_dataset[[#This Row],[status]] = "Closed", "Yes","No")</f>
        <v>Yes</v>
      </c>
      <c r="L7476" s="2">
        <f t="shared" si="464"/>
        <v>46.999999999883585</v>
      </c>
      <c r="M7476" t="str">
        <f t="shared" si="465"/>
        <v>No</v>
      </c>
      <c r="N7476" t="str">
        <f t="shared" si="466"/>
        <v>Mar</v>
      </c>
      <c r="O7476" s="2">
        <f t="shared" si="467"/>
        <v>1.9583333333284827</v>
      </c>
      <c r="P7476" t="str">
        <f>VLOOKUP(G7476,Agents!A:E,4,FALSE)</f>
        <v>Team4</v>
      </c>
      <c r="Q7476" t="str">
        <f>VLOOKUP(G7476,Agents!A:E,5,FALSE)</f>
        <v>Junior</v>
      </c>
      <c r="R7476" t="str">
        <f>VLOOKUP(G7476,Agents!A:E,2,FALSE)</f>
        <v>Night</v>
      </c>
    </row>
    <row r="7477" spans="1:18" x14ac:dyDescent="0.35">
      <c r="A7477" t="s">
        <v>11454</v>
      </c>
      <c r="B7477" t="s">
        <v>11455</v>
      </c>
      <c r="C7477" t="s">
        <v>12</v>
      </c>
      <c r="D7477" t="s">
        <v>26</v>
      </c>
      <c r="E7477" s="1">
        <v>46025.075694444444</v>
      </c>
      <c r="F7477" s="1">
        <v>46027.825694444444</v>
      </c>
      <c r="G7477" t="s">
        <v>62</v>
      </c>
      <c r="H7477" t="s">
        <v>15</v>
      </c>
      <c r="I7477" t="s">
        <v>16</v>
      </c>
      <c r="J7477">
        <v>3</v>
      </c>
      <c r="K7477" t="str">
        <f>IF(tickets_dataset[[#This Row],[status]] = "Closed", "Yes","No")</f>
        <v>Yes</v>
      </c>
      <c r="L7477" s="2">
        <f t="shared" si="464"/>
        <v>66</v>
      </c>
      <c r="M7477" t="str">
        <f t="shared" si="465"/>
        <v>Yes</v>
      </c>
      <c r="N7477" t="str">
        <f t="shared" si="466"/>
        <v>Jan</v>
      </c>
      <c r="O7477" s="2">
        <f t="shared" si="467"/>
        <v>2.75</v>
      </c>
      <c r="P7477" t="str">
        <f>VLOOKUP(G7477,Agents!A:E,4,FALSE)</f>
        <v>Team1</v>
      </c>
      <c r="Q7477" t="str">
        <f>VLOOKUP(G7477,Agents!A:E,5,FALSE)</f>
        <v>Junior</v>
      </c>
      <c r="R7477" t="str">
        <f>VLOOKUP(G7477,Agents!A:E,2,FALSE)</f>
        <v>Morning</v>
      </c>
    </row>
    <row r="7478" spans="1:18" x14ac:dyDescent="0.35">
      <c r="A7478" t="s">
        <v>11456</v>
      </c>
      <c r="B7478" t="s">
        <v>9960</v>
      </c>
      <c r="C7478" t="s">
        <v>12</v>
      </c>
      <c r="D7478" t="s">
        <v>13</v>
      </c>
      <c r="E7478" s="1">
        <v>46068.380555555559</v>
      </c>
      <c r="F7478" s="1">
        <v>46069.422222222223</v>
      </c>
      <c r="G7478" t="s">
        <v>77</v>
      </c>
      <c r="H7478" t="s">
        <v>15</v>
      </c>
      <c r="I7478" t="s">
        <v>16</v>
      </c>
      <c r="J7478">
        <v>4</v>
      </c>
      <c r="K7478" t="str">
        <f>IF(tickets_dataset[[#This Row],[status]] = "Closed", "Yes","No")</f>
        <v>Yes</v>
      </c>
      <c r="L7478" s="2">
        <f t="shared" si="464"/>
        <v>24.999999999941792</v>
      </c>
      <c r="M7478" t="str">
        <f t="shared" si="465"/>
        <v>No</v>
      </c>
      <c r="N7478" t="str">
        <f t="shared" si="466"/>
        <v>Feb</v>
      </c>
      <c r="O7478" s="2">
        <f t="shared" si="467"/>
        <v>1.0416666666642413</v>
      </c>
      <c r="P7478" t="str">
        <f>VLOOKUP(G7478,Agents!A:E,4,FALSE)</f>
        <v>Team5</v>
      </c>
      <c r="Q7478" t="str">
        <f>VLOOKUP(G7478,Agents!A:E,5,FALSE)</f>
        <v>Junior</v>
      </c>
      <c r="R7478" t="str">
        <f>VLOOKUP(G7478,Agents!A:E,2,FALSE)</f>
        <v>Evening</v>
      </c>
    </row>
    <row r="7479" spans="1:18" x14ac:dyDescent="0.35">
      <c r="A7479" t="s">
        <v>11457</v>
      </c>
      <c r="B7479" t="s">
        <v>11458</v>
      </c>
      <c r="C7479" t="s">
        <v>22</v>
      </c>
      <c r="D7479" t="s">
        <v>13</v>
      </c>
      <c r="E7479" s="1">
        <v>46054.477083333331</v>
      </c>
      <c r="F7479" s="1">
        <v>46055.268750000003</v>
      </c>
      <c r="G7479" t="s">
        <v>19</v>
      </c>
      <c r="H7479" t="s">
        <v>15</v>
      </c>
      <c r="I7479" t="s">
        <v>68</v>
      </c>
      <c r="J7479">
        <v>4</v>
      </c>
      <c r="K7479" t="str">
        <f>IF(tickets_dataset[[#This Row],[status]] = "Closed", "Yes","No")</f>
        <v>Yes</v>
      </c>
      <c r="L7479" s="2">
        <f t="shared" si="464"/>
        <v>19.000000000116415</v>
      </c>
      <c r="M7479" t="str">
        <f t="shared" si="465"/>
        <v>No</v>
      </c>
      <c r="N7479" t="str">
        <f t="shared" si="466"/>
        <v>Feb</v>
      </c>
      <c r="O7479" s="2">
        <f t="shared" si="467"/>
        <v>0.79166666667151731</v>
      </c>
      <c r="P7479" t="str">
        <f>VLOOKUP(G7479,Agents!A:E,4,FALSE)</f>
        <v>Team4</v>
      </c>
      <c r="Q7479" t="str">
        <f>VLOOKUP(G7479,Agents!A:E,5,FALSE)</f>
        <v>Senior</v>
      </c>
      <c r="R7479" t="str">
        <f>VLOOKUP(G7479,Agents!A:E,2,FALSE)</f>
        <v>Evening</v>
      </c>
    </row>
    <row r="7480" spans="1:18" x14ac:dyDescent="0.35">
      <c r="A7480" t="s">
        <v>11459</v>
      </c>
      <c r="B7480" t="s">
        <v>6421</v>
      </c>
      <c r="C7480" t="s">
        <v>50</v>
      </c>
      <c r="D7480" t="s">
        <v>38</v>
      </c>
      <c r="E7480" s="1">
        <v>46037.293749999997</v>
      </c>
      <c r="F7480" s="1">
        <v>46038.335416666669</v>
      </c>
      <c r="G7480" t="s">
        <v>149</v>
      </c>
      <c r="H7480" t="s">
        <v>15</v>
      </c>
      <c r="I7480" t="s">
        <v>16</v>
      </c>
      <c r="J7480">
        <v>5</v>
      </c>
      <c r="K7480" t="str">
        <f>IF(tickets_dataset[[#This Row],[status]] = "Closed", "Yes","No")</f>
        <v>Yes</v>
      </c>
      <c r="L7480" s="2">
        <f t="shared" si="464"/>
        <v>25.000000000116415</v>
      </c>
      <c r="M7480" t="str">
        <f t="shared" si="465"/>
        <v>No</v>
      </c>
      <c r="N7480" t="str">
        <f t="shared" si="466"/>
        <v>Jan</v>
      </c>
      <c r="O7480" s="2">
        <f t="shared" si="467"/>
        <v>1.0416666666715173</v>
      </c>
      <c r="P7480" t="str">
        <f>VLOOKUP(G7480,Agents!A:E,4,FALSE)</f>
        <v>Team3</v>
      </c>
      <c r="Q7480" t="str">
        <f>VLOOKUP(G7480,Agents!A:E,5,FALSE)</f>
        <v>Mid</v>
      </c>
      <c r="R7480" t="str">
        <f>VLOOKUP(G7480,Agents!A:E,2,FALSE)</f>
        <v>Night</v>
      </c>
    </row>
    <row r="7481" spans="1:18" x14ac:dyDescent="0.35">
      <c r="A7481" t="s">
        <v>11460</v>
      </c>
      <c r="B7481" t="s">
        <v>10195</v>
      </c>
      <c r="C7481" t="s">
        <v>12</v>
      </c>
      <c r="D7481" t="s">
        <v>38</v>
      </c>
      <c r="E7481" s="1">
        <v>46084.84652777778</v>
      </c>
      <c r="F7481" s="1">
        <v>46085.59652777778</v>
      </c>
      <c r="G7481" t="s">
        <v>137</v>
      </c>
      <c r="H7481" t="s">
        <v>15</v>
      </c>
      <c r="I7481" t="s">
        <v>16</v>
      </c>
      <c r="J7481">
        <v>3</v>
      </c>
      <c r="K7481" t="str">
        <f>IF(tickets_dataset[[#This Row],[status]] = "Closed", "Yes","No")</f>
        <v>Yes</v>
      </c>
      <c r="L7481" s="2">
        <f t="shared" si="464"/>
        <v>18</v>
      </c>
      <c r="M7481" t="str">
        <f t="shared" si="465"/>
        <v>No</v>
      </c>
      <c r="N7481" t="str">
        <f t="shared" si="466"/>
        <v>Mar</v>
      </c>
      <c r="O7481" s="2">
        <f t="shared" si="467"/>
        <v>0.75</v>
      </c>
      <c r="P7481" t="str">
        <f>VLOOKUP(G7481,Agents!A:E,4,FALSE)</f>
        <v>Team5</v>
      </c>
      <c r="Q7481" t="str">
        <f>VLOOKUP(G7481,Agents!A:E,5,FALSE)</f>
        <v>Senior</v>
      </c>
      <c r="R7481" t="str">
        <f>VLOOKUP(G7481,Agents!A:E,2,FALSE)</f>
        <v>Night</v>
      </c>
    </row>
    <row r="7482" spans="1:18" x14ac:dyDescent="0.35">
      <c r="A7482" t="s">
        <v>11461</v>
      </c>
      <c r="B7482" t="s">
        <v>3257</v>
      </c>
      <c r="C7482" t="s">
        <v>50</v>
      </c>
      <c r="D7482" t="s">
        <v>13</v>
      </c>
      <c r="E7482" s="1">
        <v>46038.730555555558</v>
      </c>
      <c r="F7482" s="1">
        <v>46040.063888888886</v>
      </c>
      <c r="G7482" t="s">
        <v>39</v>
      </c>
      <c r="H7482" t="s">
        <v>15</v>
      </c>
      <c r="I7482" t="s">
        <v>16</v>
      </c>
      <c r="J7482">
        <v>4</v>
      </c>
      <c r="K7482" t="str">
        <f>IF(tickets_dataset[[#This Row],[status]] = "Closed", "Yes","No")</f>
        <v>Yes</v>
      </c>
      <c r="L7482" s="2">
        <f t="shared" si="464"/>
        <v>31.999999999883585</v>
      </c>
      <c r="M7482" t="str">
        <f t="shared" si="465"/>
        <v>No</v>
      </c>
      <c r="N7482" t="str">
        <f t="shared" si="466"/>
        <v>Jan</v>
      </c>
      <c r="O7482" s="2">
        <f t="shared" si="467"/>
        <v>1.3333333333284827</v>
      </c>
      <c r="P7482" t="str">
        <f>VLOOKUP(G7482,Agents!A:E,4,FALSE)</f>
        <v>Team3</v>
      </c>
      <c r="Q7482" t="str">
        <f>VLOOKUP(G7482,Agents!A:E,5,FALSE)</f>
        <v>Mid</v>
      </c>
      <c r="R7482" t="str">
        <f>VLOOKUP(G7482,Agents!A:E,2,FALSE)</f>
        <v>Night</v>
      </c>
    </row>
    <row r="7483" spans="1:18" x14ac:dyDescent="0.35">
      <c r="A7483" t="s">
        <v>11462</v>
      </c>
      <c r="B7483" t="s">
        <v>11463</v>
      </c>
      <c r="C7483" t="s">
        <v>34</v>
      </c>
      <c r="D7483" t="s">
        <v>38</v>
      </c>
      <c r="E7483" s="1">
        <v>46094.676388888889</v>
      </c>
      <c r="F7483" s="1">
        <v>46096.759722222225</v>
      </c>
      <c r="G7483" t="s">
        <v>27</v>
      </c>
      <c r="H7483" t="s">
        <v>15</v>
      </c>
      <c r="I7483" t="s">
        <v>16</v>
      </c>
      <c r="J7483">
        <v>4</v>
      </c>
      <c r="K7483" t="str">
        <f>IF(tickets_dataset[[#This Row],[status]] = "Closed", "Yes","No")</f>
        <v>Yes</v>
      </c>
      <c r="L7483" s="2">
        <f t="shared" si="464"/>
        <v>50.000000000058208</v>
      </c>
      <c r="M7483" t="str">
        <f t="shared" si="465"/>
        <v>Yes</v>
      </c>
      <c r="N7483" t="str">
        <f t="shared" si="466"/>
        <v>Mar</v>
      </c>
      <c r="O7483" s="2">
        <f t="shared" si="467"/>
        <v>2.0833333333357587</v>
      </c>
      <c r="P7483" t="str">
        <f>VLOOKUP(G7483,Agents!A:E,4,FALSE)</f>
        <v>Team5</v>
      </c>
      <c r="Q7483" t="str">
        <f>VLOOKUP(G7483,Agents!A:E,5,FALSE)</f>
        <v>Senior</v>
      </c>
      <c r="R7483" t="str">
        <f>VLOOKUP(G7483,Agents!A:E,2,FALSE)</f>
        <v>Morning</v>
      </c>
    </row>
    <row r="7484" spans="1:18" x14ac:dyDescent="0.35">
      <c r="A7484" t="s">
        <v>11464</v>
      </c>
      <c r="B7484" t="s">
        <v>4827</v>
      </c>
      <c r="C7484" t="s">
        <v>76</v>
      </c>
      <c r="D7484" t="s">
        <v>38</v>
      </c>
      <c r="E7484" s="1">
        <v>46052.862500000003</v>
      </c>
      <c r="F7484" s="1">
        <v>46056.570833333331</v>
      </c>
      <c r="G7484" t="s">
        <v>183</v>
      </c>
      <c r="H7484" t="s">
        <v>15</v>
      </c>
      <c r="I7484" t="s">
        <v>16</v>
      </c>
      <c r="J7484">
        <v>3</v>
      </c>
      <c r="K7484" t="str">
        <f>IF(tickets_dataset[[#This Row],[status]] = "Closed", "Yes","No")</f>
        <v>Yes</v>
      </c>
      <c r="L7484" s="2">
        <f t="shared" si="464"/>
        <v>88.999999999883585</v>
      </c>
      <c r="M7484" t="str">
        <f t="shared" si="465"/>
        <v>Yes</v>
      </c>
      <c r="N7484" t="str">
        <f t="shared" si="466"/>
        <v>Jan</v>
      </c>
      <c r="O7484" s="2">
        <f t="shared" si="467"/>
        <v>3.7083333333284827</v>
      </c>
      <c r="P7484" t="str">
        <f>VLOOKUP(G7484,Agents!A:E,4,FALSE)</f>
        <v>Team3</v>
      </c>
      <c r="Q7484" t="str">
        <f>VLOOKUP(G7484,Agents!A:E,5,FALSE)</f>
        <v>Senior</v>
      </c>
      <c r="R7484" t="str">
        <f>VLOOKUP(G7484,Agents!A:E,2,FALSE)</f>
        <v>Night</v>
      </c>
    </row>
    <row r="7485" spans="1:18" x14ac:dyDescent="0.35">
      <c r="A7485" t="s">
        <v>11465</v>
      </c>
      <c r="B7485" t="s">
        <v>5013</v>
      </c>
      <c r="C7485" t="s">
        <v>50</v>
      </c>
      <c r="D7485" t="s">
        <v>26</v>
      </c>
      <c r="E7485" s="1">
        <v>46085.095833333333</v>
      </c>
      <c r="F7485" s="1">
        <v>46086.804166666669</v>
      </c>
      <c r="G7485" t="s">
        <v>282</v>
      </c>
      <c r="H7485" t="s">
        <v>15</v>
      </c>
      <c r="I7485" t="s">
        <v>16</v>
      </c>
      <c r="J7485">
        <v>5</v>
      </c>
      <c r="K7485" t="str">
        <f>IF(tickets_dataset[[#This Row],[status]] = "Closed", "Yes","No")</f>
        <v>Yes</v>
      </c>
      <c r="L7485" s="2">
        <f t="shared" si="464"/>
        <v>41.000000000058208</v>
      </c>
      <c r="M7485" t="str">
        <f t="shared" si="465"/>
        <v>No</v>
      </c>
      <c r="N7485" t="str">
        <f t="shared" si="466"/>
        <v>Mar</v>
      </c>
      <c r="O7485" s="2">
        <f t="shared" si="467"/>
        <v>1.7083333333357587</v>
      </c>
      <c r="P7485" t="str">
        <f>VLOOKUP(G7485,Agents!A:E,4,FALSE)</f>
        <v>Team4</v>
      </c>
      <c r="Q7485" t="str">
        <f>VLOOKUP(G7485,Agents!A:E,5,FALSE)</f>
        <v>Mid</v>
      </c>
      <c r="R7485" t="str">
        <f>VLOOKUP(G7485,Agents!A:E,2,FALSE)</f>
        <v>Morning</v>
      </c>
    </row>
    <row r="7486" spans="1:18" x14ac:dyDescent="0.35">
      <c r="A7486" t="s">
        <v>11466</v>
      </c>
      <c r="B7486" t="s">
        <v>5263</v>
      </c>
      <c r="C7486" t="s">
        <v>34</v>
      </c>
      <c r="D7486" t="s">
        <v>38</v>
      </c>
      <c r="E7486" s="1">
        <v>46050.484722222223</v>
      </c>
      <c r="F7486" s="1">
        <v>46052.859722222223</v>
      </c>
      <c r="G7486" t="s">
        <v>221</v>
      </c>
      <c r="H7486" t="s">
        <v>15</v>
      </c>
      <c r="I7486" t="s">
        <v>16</v>
      </c>
      <c r="J7486">
        <v>3</v>
      </c>
      <c r="K7486" t="str">
        <f>IF(tickets_dataset[[#This Row],[status]] = "Closed", "Yes","No")</f>
        <v>Yes</v>
      </c>
      <c r="L7486" s="2">
        <f t="shared" si="464"/>
        <v>57</v>
      </c>
      <c r="M7486" t="str">
        <f t="shared" si="465"/>
        <v>Yes</v>
      </c>
      <c r="N7486" t="str">
        <f t="shared" si="466"/>
        <v>Jan</v>
      </c>
      <c r="O7486" s="2">
        <f t="shared" si="467"/>
        <v>2.375</v>
      </c>
      <c r="P7486" t="str">
        <f>VLOOKUP(G7486,Agents!A:E,4,FALSE)</f>
        <v>Team4</v>
      </c>
      <c r="Q7486" t="str">
        <f>VLOOKUP(G7486,Agents!A:E,5,FALSE)</f>
        <v>Senior</v>
      </c>
      <c r="R7486" t="str">
        <f>VLOOKUP(G7486,Agents!A:E,2,FALSE)</f>
        <v>Morning</v>
      </c>
    </row>
    <row r="7487" spans="1:18" x14ac:dyDescent="0.35">
      <c r="A7487" t="s">
        <v>11467</v>
      </c>
      <c r="B7487" t="s">
        <v>9050</v>
      </c>
      <c r="C7487" t="s">
        <v>34</v>
      </c>
      <c r="D7487" t="s">
        <v>13</v>
      </c>
      <c r="E7487" s="1">
        <v>46105.492361111108</v>
      </c>
      <c r="F7487" s="1">
        <v>46106.40902777778</v>
      </c>
      <c r="G7487" t="s">
        <v>91</v>
      </c>
      <c r="H7487" t="s">
        <v>28</v>
      </c>
      <c r="I7487" t="s">
        <v>68</v>
      </c>
      <c r="J7487">
        <v>3</v>
      </c>
      <c r="K7487" t="str">
        <f>IF(tickets_dataset[[#This Row],[status]] = "Closed", "Yes","No")</f>
        <v>No</v>
      </c>
      <c r="L7487" s="2">
        <f t="shared" si="464"/>
        <v>22.000000000116415</v>
      </c>
      <c r="M7487" t="str">
        <f t="shared" si="465"/>
        <v>No</v>
      </c>
      <c r="N7487" t="str">
        <f t="shared" si="466"/>
        <v>Mar</v>
      </c>
      <c r="O7487" s="2">
        <f t="shared" si="467"/>
        <v>0.91666666667151731</v>
      </c>
      <c r="P7487" t="str">
        <f>VLOOKUP(G7487,Agents!A:E,4,FALSE)</f>
        <v>Team5</v>
      </c>
      <c r="Q7487" t="str">
        <f>VLOOKUP(G7487,Agents!A:E,5,FALSE)</f>
        <v>Mid</v>
      </c>
      <c r="R7487" t="str">
        <f>VLOOKUP(G7487,Agents!A:E,2,FALSE)</f>
        <v>Night</v>
      </c>
    </row>
    <row r="7488" spans="1:18" x14ac:dyDescent="0.35">
      <c r="A7488" t="s">
        <v>11468</v>
      </c>
      <c r="B7488" t="s">
        <v>11121</v>
      </c>
      <c r="C7488" t="s">
        <v>76</v>
      </c>
      <c r="D7488" t="s">
        <v>26</v>
      </c>
      <c r="E7488" s="1">
        <v>46042.53402777778</v>
      </c>
      <c r="F7488" s="1">
        <v>46045.200694444444</v>
      </c>
      <c r="G7488" t="s">
        <v>164</v>
      </c>
      <c r="H7488" t="s">
        <v>15</v>
      </c>
      <c r="I7488" t="s">
        <v>16</v>
      </c>
      <c r="J7488">
        <v>5</v>
      </c>
      <c r="K7488" t="str">
        <f>IF(tickets_dataset[[#This Row],[status]] = "Closed", "Yes","No")</f>
        <v>Yes</v>
      </c>
      <c r="L7488" s="2">
        <f t="shared" si="464"/>
        <v>63.999999999941792</v>
      </c>
      <c r="M7488" t="str">
        <f t="shared" si="465"/>
        <v>Yes</v>
      </c>
      <c r="N7488" t="str">
        <f t="shared" si="466"/>
        <v>Jan</v>
      </c>
      <c r="O7488" s="2">
        <f t="shared" si="467"/>
        <v>2.6666666666642413</v>
      </c>
      <c r="P7488" t="str">
        <f>VLOOKUP(G7488,Agents!A:E,4,FALSE)</f>
        <v>Team4</v>
      </c>
      <c r="Q7488" t="str">
        <f>VLOOKUP(G7488,Agents!A:E,5,FALSE)</f>
        <v>Senior</v>
      </c>
      <c r="R7488" t="str">
        <f>VLOOKUP(G7488,Agents!A:E,2,FALSE)</f>
        <v>Evening</v>
      </c>
    </row>
    <row r="7489" spans="1:18" x14ac:dyDescent="0.35">
      <c r="A7489" t="s">
        <v>11469</v>
      </c>
      <c r="B7489" t="s">
        <v>3594</v>
      </c>
      <c r="C7489" t="s">
        <v>22</v>
      </c>
      <c r="D7489" t="s">
        <v>38</v>
      </c>
      <c r="E7489" s="1">
        <v>46091.765972222223</v>
      </c>
      <c r="F7489" s="1">
        <v>46095.599305555559</v>
      </c>
      <c r="G7489" t="s">
        <v>45</v>
      </c>
      <c r="H7489" t="s">
        <v>28</v>
      </c>
      <c r="I7489" t="s">
        <v>16</v>
      </c>
      <c r="J7489">
        <v>4</v>
      </c>
      <c r="K7489" t="str">
        <f>IF(tickets_dataset[[#This Row],[status]] = "Closed", "Yes","No")</f>
        <v>No</v>
      </c>
      <c r="L7489" s="2">
        <f t="shared" si="464"/>
        <v>92.000000000058208</v>
      </c>
      <c r="M7489" t="str">
        <f t="shared" si="465"/>
        <v>Yes</v>
      </c>
      <c r="N7489" t="str">
        <f t="shared" si="466"/>
        <v>Mar</v>
      </c>
      <c r="O7489" s="2">
        <f t="shared" si="467"/>
        <v>3.8333333333357587</v>
      </c>
      <c r="P7489" t="str">
        <f>VLOOKUP(G7489,Agents!A:E,4,FALSE)</f>
        <v>Team5</v>
      </c>
      <c r="Q7489" t="str">
        <f>VLOOKUP(G7489,Agents!A:E,5,FALSE)</f>
        <v>Senior</v>
      </c>
      <c r="R7489" t="str">
        <f>VLOOKUP(G7489,Agents!A:E,2,FALSE)</f>
        <v>Morning</v>
      </c>
    </row>
    <row r="7490" spans="1:18" x14ac:dyDescent="0.35">
      <c r="A7490" t="s">
        <v>11470</v>
      </c>
      <c r="B7490" t="s">
        <v>9738</v>
      </c>
      <c r="C7490" t="s">
        <v>50</v>
      </c>
      <c r="D7490" t="s">
        <v>38</v>
      </c>
      <c r="E7490" s="1">
        <v>46074.816666666666</v>
      </c>
      <c r="F7490" s="1">
        <v>46078.23333333333</v>
      </c>
      <c r="G7490" t="s">
        <v>77</v>
      </c>
      <c r="H7490" t="s">
        <v>15</v>
      </c>
      <c r="I7490" t="s">
        <v>16</v>
      </c>
      <c r="J7490">
        <v>3</v>
      </c>
      <c r="K7490" t="str">
        <f>IF(tickets_dataset[[#This Row],[status]] = "Closed", "Yes","No")</f>
        <v>Yes</v>
      </c>
      <c r="L7490" s="2">
        <f t="shared" ref="L7490:L7553" si="468">IF(ISBLANK(F7490),"",(F7490-E7490)*24)</f>
        <v>81.999999999941792</v>
      </c>
      <c r="M7490" t="str">
        <f t="shared" ref="M7490:M7553" si="469">IF(L7490&gt;48,"Yes","No")</f>
        <v>Yes</v>
      </c>
      <c r="N7490" t="str">
        <f t="shared" ref="N7490:N7553" si="470">TEXT(E7490,"mmm")</f>
        <v>Feb</v>
      </c>
      <c r="O7490" s="2">
        <f t="shared" si="467"/>
        <v>3.4166666666642413</v>
      </c>
      <c r="P7490" t="str">
        <f>VLOOKUP(G7490,Agents!A:E,4,FALSE)</f>
        <v>Team5</v>
      </c>
      <c r="Q7490" t="str">
        <f>VLOOKUP(G7490,Agents!A:E,5,FALSE)</f>
        <v>Junior</v>
      </c>
      <c r="R7490" t="str">
        <f>VLOOKUP(G7490,Agents!A:E,2,FALSE)</f>
        <v>Evening</v>
      </c>
    </row>
    <row r="7491" spans="1:18" x14ac:dyDescent="0.35">
      <c r="A7491" t="s">
        <v>11471</v>
      </c>
      <c r="B7491" t="s">
        <v>7380</v>
      </c>
      <c r="C7491" t="s">
        <v>76</v>
      </c>
      <c r="D7491" t="s">
        <v>38</v>
      </c>
      <c r="E7491" s="1">
        <v>46086.584722222222</v>
      </c>
      <c r="F7491" s="1">
        <v>46088.626388888886</v>
      </c>
      <c r="G7491" t="s">
        <v>119</v>
      </c>
      <c r="H7491" t="s">
        <v>15</v>
      </c>
      <c r="I7491" t="s">
        <v>16</v>
      </c>
      <c r="J7491">
        <v>4</v>
      </c>
      <c r="K7491" t="str">
        <f>IF(tickets_dataset[[#This Row],[status]] = "Closed", "Yes","No")</f>
        <v>Yes</v>
      </c>
      <c r="L7491" s="2">
        <f t="shared" si="468"/>
        <v>48.999999999941792</v>
      </c>
      <c r="M7491" t="str">
        <f t="shared" si="469"/>
        <v>Yes</v>
      </c>
      <c r="N7491" t="str">
        <f t="shared" si="470"/>
        <v>Mar</v>
      </c>
      <c r="O7491" s="2">
        <f t="shared" ref="O7491:O7554" si="471">F7491-E7491</f>
        <v>2.0416666666642413</v>
      </c>
      <c r="P7491" t="str">
        <f>VLOOKUP(G7491,Agents!A:E,4,FALSE)</f>
        <v>Team1</v>
      </c>
      <c r="Q7491" t="str">
        <f>VLOOKUP(G7491,Agents!A:E,5,FALSE)</f>
        <v>Junior</v>
      </c>
      <c r="R7491" t="str">
        <f>VLOOKUP(G7491,Agents!A:E,2,FALSE)</f>
        <v>Morning</v>
      </c>
    </row>
    <row r="7492" spans="1:18" x14ac:dyDescent="0.35">
      <c r="A7492" t="s">
        <v>11472</v>
      </c>
      <c r="B7492" t="s">
        <v>7326</v>
      </c>
      <c r="C7492" t="s">
        <v>22</v>
      </c>
      <c r="D7492" t="s">
        <v>26</v>
      </c>
      <c r="E7492" s="1">
        <v>46101.163194444445</v>
      </c>
      <c r="F7492" s="1">
        <v>46102.996527777781</v>
      </c>
      <c r="G7492" t="s">
        <v>273</v>
      </c>
      <c r="H7492" t="s">
        <v>15</v>
      </c>
      <c r="I7492" t="s">
        <v>16</v>
      </c>
      <c r="J7492">
        <v>5</v>
      </c>
      <c r="K7492" t="str">
        <f>IF(tickets_dataset[[#This Row],[status]] = "Closed", "Yes","No")</f>
        <v>Yes</v>
      </c>
      <c r="L7492" s="2">
        <f t="shared" si="468"/>
        <v>44.000000000058208</v>
      </c>
      <c r="M7492" t="str">
        <f t="shared" si="469"/>
        <v>No</v>
      </c>
      <c r="N7492" t="str">
        <f t="shared" si="470"/>
        <v>Mar</v>
      </c>
      <c r="O7492" s="2">
        <f t="shared" si="471"/>
        <v>1.8333333333357587</v>
      </c>
      <c r="P7492" t="str">
        <f>VLOOKUP(G7492,Agents!A:E,4,FALSE)</f>
        <v>Team3</v>
      </c>
      <c r="Q7492" t="str">
        <f>VLOOKUP(G7492,Agents!A:E,5,FALSE)</f>
        <v>Senior</v>
      </c>
      <c r="R7492" t="str">
        <f>VLOOKUP(G7492,Agents!A:E,2,FALSE)</f>
        <v>Evening</v>
      </c>
    </row>
    <row r="7493" spans="1:18" x14ac:dyDescent="0.35">
      <c r="A7493" t="s">
        <v>11473</v>
      </c>
      <c r="B7493" t="s">
        <v>2797</v>
      </c>
      <c r="C7493" t="s">
        <v>50</v>
      </c>
      <c r="D7493" t="s">
        <v>26</v>
      </c>
      <c r="E7493" s="1">
        <v>46108.620138888888</v>
      </c>
      <c r="F7493" s="1">
        <v>46109.203472222223</v>
      </c>
      <c r="G7493" t="s">
        <v>19</v>
      </c>
      <c r="H7493" t="s">
        <v>15</v>
      </c>
      <c r="I7493" t="s">
        <v>16</v>
      </c>
      <c r="J7493">
        <v>4</v>
      </c>
      <c r="K7493" t="str">
        <f>IF(tickets_dataset[[#This Row],[status]] = "Closed", "Yes","No")</f>
        <v>Yes</v>
      </c>
      <c r="L7493" s="2">
        <f t="shared" si="468"/>
        <v>14.000000000058208</v>
      </c>
      <c r="M7493" t="str">
        <f t="shared" si="469"/>
        <v>No</v>
      </c>
      <c r="N7493" t="str">
        <f t="shared" si="470"/>
        <v>Mar</v>
      </c>
      <c r="O7493" s="2">
        <f t="shared" si="471"/>
        <v>0.58333333333575865</v>
      </c>
      <c r="P7493" t="str">
        <f>VLOOKUP(G7493,Agents!A:E,4,FALSE)</f>
        <v>Team4</v>
      </c>
      <c r="Q7493" t="str">
        <f>VLOOKUP(G7493,Agents!A:E,5,FALSE)</f>
        <v>Senior</v>
      </c>
      <c r="R7493" t="str">
        <f>VLOOKUP(G7493,Agents!A:E,2,FALSE)</f>
        <v>Evening</v>
      </c>
    </row>
    <row r="7494" spans="1:18" x14ac:dyDescent="0.35">
      <c r="A7494" t="s">
        <v>11474</v>
      </c>
      <c r="B7494" t="s">
        <v>11475</v>
      </c>
      <c r="C7494" t="s">
        <v>22</v>
      </c>
      <c r="D7494" t="s">
        <v>38</v>
      </c>
      <c r="E7494" s="1">
        <v>46090.091666666667</v>
      </c>
      <c r="F7494" s="1">
        <v>46093.133333333331</v>
      </c>
      <c r="G7494" t="s">
        <v>42</v>
      </c>
      <c r="H7494" t="s">
        <v>15</v>
      </c>
      <c r="I7494" t="s">
        <v>16</v>
      </c>
      <c r="J7494">
        <v>3</v>
      </c>
      <c r="K7494" t="str">
        <f>IF(tickets_dataset[[#This Row],[status]] = "Closed", "Yes","No")</f>
        <v>Yes</v>
      </c>
      <c r="L7494" s="2">
        <f t="shared" si="468"/>
        <v>72.999999999941792</v>
      </c>
      <c r="M7494" t="str">
        <f t="shared" si="469"/>
        <v>Yes</v>
      </c>
      <c r="N7494" t="str">
        <f t="shared" si="470"/>
        <v>Mar</v>
      </c>
      <c r="O7494" s="2">
        <f t="shared" si="471"/>
        <v>3.0416666666642413</v>
      </c>
      <c r="P7494" t="str">
        <f>VLOOKUP(G7494,Agents!A:E,4,FALSE)</f>
        <v>Team2</v>
      </c>
      <c r="Q7494" t="str">
        <f>VLOOKUP(G7494,Agents!A:E,5,FALSE)</f>
        <v>Junior</v>
      </c>
      <c r="R7494" t="str">
        <f>VLOOKUP(G7494,Agents!A:E,2,FALSE)</f>
        <v>Night</v>
      </c>
    </row>
    <row r="7495" spans="1:18" x14ac:dyDescent="0.35">
      <c r="A7495" t="s">
        <v>11476</v>
      </c>
      <c r="B7495" t="s">
        <v>11477</v>
      </c>
      <c r="C7495" t="s">
        <v>22</v>
      </c>
      <c r="D7495" t="s">
        <v>26</v>
      </c>
      <c r="E7495" s="1">
        <v>46102.756944444445</v>
      </c>
      <c r="F7495" s="1">
        <v>46104.048611111109</v>
      </c>
      <c r="G7495" t="s">
        <v>256</v>
      </c>
      <c r="H7495" t="s">
        <v>15</v>
      </c>
      <c r="I7495" t="s">
        <v>16</v>
      </c>
      <c r="J7495">
        <v>4</v>
      </c>
      <c r="K7495" t="str">
        <f>IF(tickets_dataset[[#This Row],[status]] = "Closed", "Yes","No")</f>
        <v>Yes</v>
      </c>
      <c r="L7495" s="2">
        <f t="shared" si="468"/>
        <v>30.999999999941792</v>
      </c>
      <c r="M7495" t="str">
        <f t="shared" si="469"/>
        <v>No</v>
      </c>
      <c r="N7495" t="str">
        <f t="shared" si="470"/>
        <v>Mar</v>
      </c>
      <c r="O7495" s="2">
        <f t="shared" si="471"/>
        <v>1.2916666666642413</v>
      </c>
      <c r="P7495" t="str">
        <f>VLOOKUP(G7495,Agents!A:E,4,FALSE)</f>
        <v>Team1</v>
      </c>
      <c r="Q7495" t="str">
        <f>VLOOKUP(G7495,Agents!A:E,5,FALSE)</f>
        <v>Mid</v>
      </c>
      <c r="R7495" t="str">
        <f>VLOOKUP(G7495,Agents!A:E,2,FALSE)</f>
        <v>Morning</v>
      </c>
    </row>
    <row r="7496" spans="1:18" x14ac:dyDescent="0.35">
      <c r="A7496" t="s">
        <v>11478</v>
      </c>
      <c r="B7496" t="s">
        <v>323</v>
      </c>
      <c r="C7496" t="s">
        <v>12</v>
      </c>
      <c r="D7496" t="s">
        <v>13</v>
      </c>
      <c r="E7496" s="1">
        <v>46083.388194444444</v>
      </c>
      <c r="F7496" s="1">
        <v>46083.554861111108</v>
      </c>
      <c r="G7496" t="s">
        <v>67</v>
      </c>
      <c r="H7496" t="s">
        <v>15</v>
      </c>
      <c r="I7496" t="s">
        <v>16</v>
      </c>
      <c r="J7496">
        <v>4</v>
      </c>
      <c r="K7496" t="str">
        <f>IF(tickets_dataset[[#This Row],[status]] = "Closed", "Yes","No")</f>
        <v>Yes</v>
      </c>
      <c r="L7496" s="2">
        <f t="shared" si="468"/>
        <v>3.9999999999417923</v>
      </c>
      <c r="M7496" t="str">
        <f t="shared" si="469"/>
        <v>No</v>
      </c>
      <c r="N7496" t="str">
        <f t="shared" si="470"/>
        <v>Mar</v>
      </c>
      <c r="O7496" s="2">
        <f t="shared" si="471"/>
        <v>0.16666666666424135</v>
      </c>
      <c r="P7496" t="str">
        <f>VLOOKUP(G7496,Agents!A:E,4,FALSE)</f>
        <v>Team5</v>
      </c>
      <c r="Q7496" t="str">
        <f>VLOOKUP(G7496,Agents!A:E,5,FALSE)</f>
        <v>Junior</v>
      </c>
      <c r="R7496" t="str">
        <f>VLOOKUP(G7496,Agents!A:E,2,FALSE)</f>
        <v>Evening</v>
      </c>
    </row>
    <row r="7497" spans="1:18" x14ac:dyDescent="0.35">
      <c r="A7497" t="s">
        <v>11479</v>
      </c>
      <c r="B7497" t="s">
        <v>11480</v>
      </c>
      <c r="C7497" t="s">
        <v>34</v>
      </c>
      <c r="D7497" t="s">
        <v>13</v>
      </c>
      <c r="E7497" s="1">
        <v>46036.819444444445</v>
      </c>
      <c r="F7497" s="1">
        <v>46037.611111111109</v>
      </c>
      <c r="G7497" t="s">
        <v>91</v>
      </c>
      <c r="H7497" t="s">
        <v>15</v>
      </c>
      <c r="I7497" t="s">
        <v>68</v>
      </c>
      <c r="J7497">
        <v>4</v>
      </c>
      <c r="K7497" t="str">
        <f>IF(tickets_dataset[[#This Row],[status]] = "Closed", "Yes","No")</f>
        <v>Yes</v>
      </c>
      <c r="L7497" s="2">
        <f t="shared" si="468"/>
        <v>18.999999999941792</v>
      </c>
      <c r="M7497" t="str">
        <f t="shared" si="469"/>
        <v>No</v>
      </c>
      <c r="N7497" t="str">
        <f t="shared" si="470"/>
        <v>Jan</v>
      </c>
      <c r="O7497" s="2">
        <f t="shared" si="471"/>
        <v>0.79166666666424135</v>
      </c>
      <c r="P7497" t="str">
        <f>VLOOKUP(G7497,Agents!A:E,4,FALSE)</f>
        <v>Team5</v>
      </c>
      <c r="Q7497" t="str">
        <f>VLOOKUP(G7497,Agents!A:E,5,FALSE)</f>
        <v>Mid</v>
      </c>
      <c r="R7497" t="str">
        <f>VLOOKUP(G7497,Agents!A:E,2,FALSE)</f>
        <v>Night</v>
      </c>
    </row>
    <row r="7498" spans="1:18" x14ac:dyDescent="0.35">
      <c r="A7498" t="s">
        <v>11481</v>
      </c>
      <c r="B7498" t="s">
        <v>11482</v>
      </c>
      <c r="C7498" t="s">
        <v>12</v>
      </c>
      <c r="D7498" t="s">
        <v>13</v>
      </c>
      <c r="E7498" s="1">
        <v>46094.318749999999</v>
      </c>
      <c r="F7498" s="1">
        <v>46095.027083333334</v>
      </c>
      <c r="G7498" t="s">
        <v>35</v>
      </c>
      <c r="H7498" t="s">
        <v>15</v>
      </c>
      <c r="I7498" t="s">
        <v>16</v>
      </c>
      <c r="J7498">
        <v>4</v>
      </c>
      <c r="K7498" t="str">
        <f>IF(tickets_dataset[[#This Row],[status]] = "Closed", "Yes","No")</f>
        <v>Yes</v>
      </c>
      <c r="L7498" s="2">
        <f t="shared" si="468"/>
        <v>17.000000000058208</v>
      </c>
      <c r="M7498" t="str">
        <f t="shared" si="469"/>
        <v>No</v>
      </c>
      <c r="N7498" t="str">
        <f t="shared" si="470"/>
        <v>Mar</v>
      </c>
      <c r="O7498" s="2">
        <f t="shared" si="471"/>
        <v>0.70833333333575865</v>
      </c>
      <c r="P7498" t="str">
        <f>VLOOKUP(G7498,Agents!A:E,4,FALSE)</f>
        <v>Team1</v>
      </c>
      <c r="Q7498" t="str">
        <f>VLOOKUP(G7498,Agents!A:E,5,FALSE)</f>
        <v>Senior</v>
      </c>
      <c r="R7498" t="str">
        <f>VLOOKUP(G7498,Agents!A:E,2,FALSE)</f>
        <v>Evening</v>
      </c>
    </row>
    <row r="7499" spans="1:18" x14ac:dyDescent="0.35">
      <c r="A7499" t="s">
        <v>11483</v>
      </c>
      <c r="B7499" t="s">
        <v>11484</v>
      </c>
      <c r="C7499" t="s">
        <v>76</v>
      </c>
      <c r="D7499" t="s">
        <v>13</v>
      </c>
      <c r="E7499" s="1">
        <v>46061.057638888888</v>
      </c>
      <c r="F7499" s="1">
        <v>46061.807638888888</v>
      </c>
      <c r="G7499" t="s">
        <v>67</v>
      </c>
      <c r="H7499" t="s">
        <v>15</v>
      </c>
      <c r="I7499" t="s">
        <v>16</v>
      </c>
      <c r="J7499">
        <v>4</v>
      </c>
      <c r="K7499" t="str">
        <f>IF(tickets_dataset[[#This Row],[status]] = "Closed", "Yes","No")</f>
        <v>Yes</v>
      </c>
      <c r="L7499" s="2">
        <f t="shared" si="468"/>
        <v>18</v>
      </c>
      <c r="M7499" t="str">
        <f t="shared" si="469"/>
        <v>No</v>
      </c>
      <c r="N7499" t="str">
        <f t="shared" si="470"/>
        <v>Feb</v>
      </c>
      <c r="O7499" s="2">
        <f t="shared" si="471"/>
        <v>0.75</v>
      </c>
      <c r="P7499" t="str">
        <f>VLOOKUP(G7499,Agents!A:E,4,FALSE)</f>
        <v>Team5</v>
      </c>
      <c r="Q7499" t="str">
        <f>VLOOKUP(G7499,Agents!A:E,5,FALSE)</f>
        <v>Junior</v>
      </c>
      <c r="R7499" t="str">
        <f>VLOOKUP(G7499,Agents!A:E,2,FALSE)</f>
        <v>Evening</v>
      </c>
    </row>
    <row r="7500" spans="1:18" x14ac:dyDescent="0.35">
      <c r="A7500" t="s">
        <v>11485</v>
      </c>
      <c r="B7500" t="s">
        <v>11486</v>
      </c>
      <c r="C7500" t="s">
        <v>34</v>
      </c>
      <c r="D7500" t="s">
        <v>13</v>
      </c>
      <c r="E7500" s="1">
        <v>46096.442361111112</v>
      </c>
      <c r="F7500" s="1">
        <v>46096.775694444441</v>
      </c>
      <c r="G7500" t="s">
        <v>83</v>
      </c>
      <c r="H7500" t="s">
        <v>28</v>
      </c>
      <c r="I7500" t="s">
        <v>16</v>
      </c>
      <c r="J7500">
        <v>3</v>
      </c>
      <c r="K7500" t="str">
        <f>IF(tickets_dataset[[#This Row],[status]] = "Closed", "Yes","No")</f>
        <v>No</v>
      </c>
      <c r="L7500" s="2">
        <f t="shared" si="468"/>
        <v>7.9999999998835847</v>
      </c>
      <c r="M7500" t="str">
        <f t="shared" si="469"/>
        <v>No</v>
      </c>
      <c r="N7500" t="str">
        <f t="shared" si="470"/>
        <v>Mar</v>
      </c>
      <c r="O7500" s="2">
        <f t="shared" si="471"/>
        <v>0.33333333332848269</v>
      </c>
      <c r="P7500" t="str">
        <f>VLOOKUP(G7500,Agents!A:E,4,FALSE)</f>
        <v>Team2</v>
      </c>
      <c r="Q7500" t="str">
        <f>VLOOKUP(G7500,Agents!A:E,5,FALSE)</f>
        <v>Junior</v>
      </c>
      <c r="R7500" t="str">
        <f>VLOOKUP(G7500,Agents!A:E,2,FALSE)</f>
        <v>Night</v>
      </c>
    </row>
    <row r="7501" spans="1:18" x14ac:dyDescent="0.35">
      <c r="A7501" t="s">
        <v>11487</v>
      </c>
      <c r="B7501" t="s">
        <v>7882</v>
      </c>
      <c r="C7501" t="s">
        <v>50</v>
      </c>
      <c r="D7501" t="s">
        <v>38</v>
      </c>
      <c r="E7501" s="1">
        <v>46101.111805555556</v>
      </c>
      <c r="F7501" s="1">
        <v>46102.111805555556</v>
      </c>
      <c r="G7501" t="s">
        <v>45</v>
      </c>
      <c r="H7501" t="s">
        <v>15</v>
      </c>
      <c r="I7501" t="s">
        <v>16</v>
      </c>
      <c r="J7501">
        <v>4</v>
      </c>
      <c r="K7501" t="str">
        <f>IF(tickets_dataset[[#This Row],[status]] = "Closed", "Yes","No")</f>
        <v>Yes</v>
      </c>
      <c r="L7501" s="2">
        <f t="shared" si="468"/>
        <v>24</v>
      </c>
      <c r="M7501" t="str">
        <f t="shared" si="469"/>
        <v>No</v>
      </c>
      <c r="N7501" t="str">
        <f t="shared" si="470"/>
        <v>Mar</v>
      </c>
      <c r="O7501" s="2">
        <f t="shared" si="471"/>
        <v>1</v>
      </c>
      <c r="P7501" t="str">
        <f>VLOOKUP(G7501,Agents!A:E,4,FALSE)</f>
        <v>Team5</v>
      </c>
      <c r="Q7501" t="str">
        <f>VLOOKUP(G7501,Agents!A:E,5,FALSE)</f>
        <v>Senior</v>
      </c>
      <c r="R7501" t="str">
        <f>VLOOKUP(G7501,Agents!A:E,2,FALSE)</f>
        <v>Morning</v>
      </c>
    </row>
    <row r="7502" spans="1:18" x14ac:dyDescent="0.35">
      <c r="A7502" t="s">
        <v>11488</v>
      </c>
      <c r="B7502" t="s">
        <v>11489</v>
      </c>
      <c r="C7502" t="s">
        <v>34</v>
      </c>
      <c r="D7502" t="s">
        <v>26</v>
      </c>
      <c r="E7502" s="1">
        <v>46085.750694444447</v>
      </c>
      <c r="F7502" s="1">
        <v>46086.417361111111</v>
      </c>
      <c r="G7502" t="s">
        <v>128</v>
      </c>
      <c r="H7502" t="s">
        <v>15</v>
      </c>
      <c r="I7502" t="s">
        <v>16</v>
      </c>
      <c r="J7502">
        <v>4</v>
      </c>
      <c r="K7502" t="str">
        <f>IF(tickets_dataset[[#This Row],[status]] = "Closed", "Yes","No")</f>
        <v>Yes</v>
      </c>
      <c r="L7502" s="2">
        <f t="shared" si="468"/>
        <v>15.999999999941792</v>
      </c>
      <c r="M7502" t="str">
        <f t="shared" si="469"/>
        <v>No</v>
      </c>
      <c r="N7502" t="str">
        <f t="shared" si="470"/>
        <v>Mar</v>
      </c>
      <c r="O7502" s="2">
        <f t="shared" si="471"/>
        <v>0.66666666666424135</v>
      </c>
      <c r="P7502" t="str">
        <f>VLOOKUP(G7502,Agents!A:E,4,FALSE)</f>
        <v>Team4</v>
      </c>
      <c r="Q7502" t="str">
        <f>VLOOKUP(G7502,Agents!A:E,5,FALSE)</f>
        <v>Mid</v>
      </c>
      <c r="R7502" t="str">
        <f>VLOOKUP(G7502,Agents!A:E,2,FALSE)</f>
        <v>Night</v>
      </c>
    </row>
    <row r="7503" spans="1:18" x14ac:dyDescent="0.35">
      <c r="A7503" t="s">
        <v>11490</v>
      </c>
      <c r="B7503" t="s">
        <v>4761</v>
      </c>
      <c r="C7503" t="s">
        <v>50</v>
      </c>
      <c r="D7503" t="s">
        <v>26</v>
      </c>
      <c r="E7503" s="1">
        <v>46041.379861111112</v>
      </c>
      <c r="F7503" s="1">
        <v>46042.463194444441</v>
      </c>
      <c r="G7503" t="s">
        <v>159</v>
      </c>
      <c r="H7503" t="s">
        <v>15</v>
      </c>
      <c r="I7503" t="s">
        <v>16</v>
      </c>
      <c r="J7503">
        <v>5</v>
      </c>
      <c r="K7503" t="str">
        <f>IF(tickets_dataset[[#This Row],[status]] = "Closed", "Yes","No")</f>
        <v>Yes</v>
      </c>
      <c r="L7503" s="2">
        <f t="shared" si="468"/>
        <v>25.999999999883585</v>
      </c>
      <c r="M7503" t="str">
        <f t="shared" si="469"/>
        <v>No</v>
      </c>
      <c r="N7503" t="str">
        <f t="shared" si="470"/>
        <v>Jan</v>
      </c>
      <c r="O7503" s="2">
        <f t="shared" si="471"/>
        <v>1.0833333333284827</v>
      </c>
      <c r="P7503" t="str">
        <f>VLOOKUP(G7503,Agents!A:E,4,FALSE)</f>
        <v>Team4</v>
      </c>
      <c r="Q7503" t="str">
        <f>VLOOKUP(G7503,Agents!A:E,5,FALSE)</f>
        <v>Mid</v>
      </c>
      <c r="R7503" t="str">
        <f>VLOOKUP(G7503,Agents!A:E,2,FALSE)</f>
        <v>Night</v>
      </c>
    </row>
    <row r="7504" spans="1:18" x14ac:dyDescent="0.35">
      <c r="A7504" t="s">
        <v>11491</v>
      </c>
      <c r="B7504" t="s">
        <v>5879</v>
      </c>
      <c r="C7504" t="s">
        <v>50</v>
      </c>
      <c r="D7504" t="s">
        <v>26</v>
      </c>
      <c r="E7504" s="1">
        <v>46052.904166666667</v>
      </c>
      <c r="F7504" s="1">
        <v>46053.737500000003</v>
      </c>
      <c r="G7504" t="s">
        <v>110</v>
      </c>
      <c r="H7504" t="s">
        <v>15</v>
      </c>
      <c r="I7504" t="s">
        <v>16</v>
      </c>
      <c r="J7504">
        <v>5</v>
      </c>
      <c r="K7504" t="str">
        <f>IF(tickets_dataset[[#This Row],[status]] = "Closed", "Yes","No")</f>
        <v>Yes</v>
      </c>
      <c r="L7504" s="2">
        <f t="shared" si="468"/>
        <v>20.000000000058208</v>
      </c>
      <c r="M7504" t="str">
        <f t="shared" si="469"/>
        <v>No</v>
      </c>
      <c r="N7504" t="str">
        <f t="shared" si="470"/>
        <v>Jan</v>
      </c>
      <c r="O7504" s="2">
        <f t="shared" si="471"/>
        <v>0.83333333333575865</v>
      </c>
      <c r="P7504" t="str">
        <f>VLOOKUP(G7504,Agents!A:E,4,FALSE)</f>
        <v>Team4</v>
      </c>
      <c r="Q7504" t="str">
        <f>VLOOKUP(G7504,Agents!A:E,5,FALSE)</f>
        <v>Junior</v>
      </c>
      <c r="R7504" t="str">
        <f>VLOOKUP(G7504,Agents!A:E,2,FALSE)</f>
        <v>Morning</v>
      </c>
    </row>
    <row r="7505" spans="1:18" x14ac:dyDescent="0.35">
      <c r="A7505" t="s">
        <v>11492</v>
      </c>
      <c r="B7505" t="s">
        <v>2645</v>
      </c>
      <c r="C7505" t="s">
        <v>50</v>
      </c>
      <c r="D7505" t="s">
        <v>38</v>
      </c>
      <c r="E7505" s="1">
        <v>46054.87222222222</v>
      </c>
      <c r="F7505" s="1">
        <v>46056.330555555556</v>
      </c>
      <c r="G7505" t="s">
        <v>86</v>
      </c>
      <c r="H7505" t="s">
        <v>15</v>
      </c>
      <c r="I7505" t="s">
        <v>16</v>
      </c>
      <c r="J7505">
        <v>4</v>
      </c>
      <c r="K7505" t="str">
        <f>IF(tickets_dataset[[#This Row],[status]] = "Closed", "Yes","No")</f>
        <v>Yes</v>
      </c>
      <c r="L7505" s="2">
        <f t="shared" si="468"/>
        <v>35.000000000058208</v>
      </c>
      <c r="M7505" t="str">
        <f t="shared" si="469"/>
        <v>No</v>
      </c>
      <c r="N7505" t="str">
        <f t="shared" si="470"/>
        <v>Feb</v>
      </c>
      <c r="O7505" s="2">
        <f t="shared" si="471"/>
        <v>1.4583333333357587</v>
      </c>
      <c r="P7505" t="str">
        <f>VLOOKUP(G7505,Agents!A:E,4,FALSE)</f>
        <v>Team1</v>
      </c>
      <c r="Q7505" t="str">
        <f>VLOOKUP(G7505,Agents!A:E,5,FALSE)</f>
        <v>Mid</v>
      </c>
      <c r="R7505" t="str">
        <f>VLOOKUP(G7505,Agents!A:E,2,FALSE)</f>
        <v>Morning</v>
      </c>
    </row>
    <row r="7506" spans="1:18" x14ac:dyDescent="0.35">
      <c r="A7506" t="s">
        <v>11493</v>
      </c>
      <c r="B7506" t="s">
        <v>2072</v>
      </c>
      <c r="C7506" t="s">
        <v>76</v>
      </c>
      <c r="D7506" t="s">
        <v>38</v>
      </c>
      <c r="E7506" s="1">
        <v>46087.724305555559</v>
      </c>
      <c r="F7506" s="1">
        <v>46090.265972222223</v>
      </c>
      <c r="G7506" t="s">
        <v>137</v>
      </c>
      <c r="H7506" t="s">
        <v>15</v>
      </c>
      <c r="I7506" t="s">
        <v>16</v>
      </c>
      <c r="J7506">
        <v>5</v>
      </c>
      <c r="K7506" t="str">
        <f>IF(tickets_dataset[[#This Row],[status]] = "Closed", "Yes","No")</f>
        <v>Yes</v>
      </c>
      <c r="L7506" s="2">
        <f t="shared" si="468"/>
        <v>60.999999999941792</v>
      </c>
      <c r="M7506" t="str">
        <f t="shared" si="469"/>
        <v>Yes</v>
      </c>
      <c r="N7506" t="str">
        <f t="shared" si="470"/>
        <v>Mar</v>
      </c>
      <c r="O7506" s="2">
        <f t="shared" si="471"/>
        <v>2.5416666666642413</v>
      </c>
      <c r="P7506" t="str">
        <f>VLOOKUP(G7506,Agents!A:E,4,FALSE)</f>
        <v>Team5</v>
      </c>
      <c r="Q7506" t="str">
        <f>VLOOKUP(G7506,Agents!A:E,5,FALSE)</f>
        <v>Senior</v>
      </c>
      <c r="R7506" t="str">
        <f>VLOOKUP(G7506,Agents!A:E,2,FALSE)</f>
        <v>Night</v>
      </c>
    </row>
    <row r="7507" spans="1:18" x14ac:dyDescent="0.35">
      <c r="A7507" t="s">
        <v>11494</v>
      </c>
      <c r="B7507" t="s">
        <v>3578</v>
      </c>
      <c r="C7507" t="s">
        <v>76</v>
      </c>
      <c r="D7507" t="s">
        <v>38</v>
      </c>
      <c r="E7507" s="1">
        <v>46030.472222222219</v>
      </c>
      <c r="F7507" s="1">
        <v>46032.180555555555</v>
      </c>
      <c r="G7507" t="s">
        <v>164</v>
      </c>
      <c r="H7507" t="s">
        <v>15</v>
      </c>
      <c r="I7507" t="s">
        <v>16</v>
      </c>
      <c r="J7507">
        <v>4</v>
      </c>
      <c r="K7507" t="str">
        <f>IF(tickets_dataset[[#This Row],[status]] = "Closed", "Yes","No")</f>
        <v>Yes</v>
      </c>
      <c r="L7507" s="2">
        <f t="shared" si="468"/>
        <v>41.000000000058208</v>
      </c>
      <c r="M7507" t="str">
        <f t="shared" si="469"/>
        <v>No</v>
      </c>
      <c r="N7507" t="str">
        <f t="shared" si="470"/>
        <v>Jan</v>
      </c>
      <c r="O7507" s="2">
        <f t="shared" si="471"/>
        <v>1.7083333333357587</v>
      </c>
      <c r="P7507" t="str">
        <f>VLOOKUP(G7507,Agents!A:E,4,FALSE)</f>
        <v>Team4</v>
      </c>
      <c r="Q7507" t="str">
        <f>VLOOKUP(G7507,Agents!A:E,5,FALSE)</f>
        <v>Senior</v>
      </c>
      <c r="R7507" t="str">
        <f>VLOOKUP(G7507,Agents!A:E,2,FALSE)</f>
        <v>Evening</v>
      </c>
    </row>
    <row r="7508" spans="1:18" x14ac:dyDescent="0.35">
      <c r="A7508" t="s">
        <v>11495</v>
      </c>
      <c r="B7508" t="s">
        <v>2922</v>
      </c>
      <c r="C7508" t="s">
        <v>76</v>
      </c>
      <c r="D7508" t="s">
        <v>26</v>
      </c>
      <c r="E7508" s="1">
        <v>46042.954861111109</v>
      </c>
      <c r="F7508" s="1">
        <v>46045.038194444445</v>
      </c>
      <c r="G7508" t="s">
        <v>56</v>
      </c>
      <c r="H7508" t="s">
        <v>15</v>
      </c>
      <c r="I7508" t="s">
        <v>16</v>
      </c>
      <c r="J7508">
        <v>4</v>
      </c>
      <c r="K7508" t="str">
        <f>IF(tickets_dataset[[#This Row],[status]] = "Closed", "Yes","No")</f>
        <v>Yes</v>
      </c>
      <c r="L7508" s="2">
        <f t="shared" si="468"/>
        <v>50.000000000058208</v>
      </c>
      <c r="M7508" t="str">
        <f t="shared" si="469"/>
        <v>Yes</v>
      </c>
      <c r="N7508" t="str">
        <f t="shared" si="470"/>
        <v>Jan</v>
      </c>
      <c r="O7508" s="2">
        <f t="shared" si="471"/>
        <v>2.0833333333357587</v>
      </c>
      <c r="P7508" t="str">
        <f>VLOOKUP(G7508,Agents!A:E,4,FALSE)</f>
        <v>Team1</v>
      </c>
      <c r="Q7508" t="str">
        <f>VLOOKUP(G7508,Agents!A:E,5,FALSE)</f>
        <v>Senior</v>
      </c>
      <c r="R7508" t="str">
        <f>VLOOKUP(G7508,Agents!A:E,2,FALSE)</f>
        <v>Night</v>
      </c>
    </row>
    <row r="7509" spans="1:18" x14ac:dyDescent="0.35">
      <c r="A7509" t="s">
        <v>11496</v>
      </c>
      <c r="B7509" t="s">
        <v>11455</v>
      </c>
      <c r="C7509" t="s">
        <v>34</v>
      </c>
      <c r="D7509" t="s">
        <v>13</v>
      </c>
      <c r="E7509" s="1">
        <v>46104.802083333336</v>
      </c>
      <c r="F7509" s="1">
        <v>46105.885416666664</v>
      </c>
      <c r="G7509" t="s">
        <v>167</v>
      </c>
      <c r="H7509" t="s">
        <v>15</v>
      </c>
      <c r="I7509" t="s">
        <v>16</v>
      </c>
      <c r="J7509">
        <v>4</v>
      </c>
      <c r="K7509" t="str">
        <f>IF(tickets_dataset[[#This Row],[status]] = "Closed", "Yes","No")</f>
        <v>Yes</v>
      </c>
      <c r="L7509" s="2">
        <f t="shared" si="468"/>
        <v>25.999999999883585</v>
      </c>
      <c r="M7509" t="str">
        <f t="shared" si="469"/>
        <v>No</v>
      </c>
      <c r="N7509" t="str">
        <f t="shared" si="470"/>
        <v>Mar</v>
      </c>
      <c r="O7509" s="2">
        <f t="shared" si="471"/>
        <v>1.0833333333284827</v>
      </c>
      <c r="P7509" t="str">
        <f>VLOOKUP(G7509,Agents!A:E,4,FALSE)</f>
        <v>Team3</v>
      </c>
      <c r="Q7509" t="str">
        <f>VLOOKUP(G7509,Agents!A:E,5,FALSE)</f>
        <v>Mid</v>
      </c>
      <c r="R7509" t="str">
        <f>VLOOKUP(G7509,Agents!A:E,2,FALSE)</f>
        <v>Evening</v>
      </c>
    </row>
    <row r="7510" spans="1:18" x14ac:dyDescent="0.35">
      <c r="A7510" t="s">
        <v>11497</v>
      </c>
      <c r="B7510" t="s">
        <v>5505</v>
      </c>
      <c r="C7510" t="s">
        <v>34</v>
      </c>
      <c r="D7510" t="s">
        <v>26</v>
      </c>
      <c r="E7510" s="1">
        <v>46030.283333333333</v>
      </c>
      <c r="F7510" s="1">
        <v>46030.45</v>
      </c>
      <c r="G7510" t="s">
        <v>80</v>
      </c>
      <c r="H7510" t="s">
        <v>15</v>
      </c>
      <c r="I7510" t="s">
        <v>16</v>
      </c>
      <c r="J7510">
        <v>4</v>
      </c>
      <c r="K7510" t="str">
        <f>IF(tickets_dataset[[#This Row],[status]] = "Closed", "Yes","No")</f>
        <v>Yes</v>
      </c>
      <c r="L7510" s="2">
        <f t="shared" si="468"/>
        <v>3.9999999999417923</v>
      </c>
      <c r="M7510" t="str">
        <f t="shared" si="469"/>
        <v>No</v>
      </c>
      <c r="N7510" t="str">
        <f t="shared" si="470"/>
        <v>Jan</v>
      </c>
      <c r="O7510" s="2">
        <f t="shared" si="471"/>
        <v>0.16666666666424135</v>
      </c>
      <c r="P7510" t="str">
        <f>VLOOKUP(G7510,Agents!A:E,4,FALSE)</f>
        <v>Team3</v>
      </c>
      <c r="Q7510" t="str">
        <f>VLOOKUP(G7510,Agents!A:E,5,FALSE)</f>
        <v>Junior</v>
      </c>
      <c r="R7510" t="str">
        <f>VLOOKUP(G7510,Agents!A:E,2,FALSE)</f>
        <v>Evening</v>
      </c>
    </row>
    <row r="7511" spans="1:18" x14ac:dyDescent="0.35">
      <c r="A7511" t="s">
        <v>11498</v>
      </c>
      <c r="B7511" t="s">
        <v>4782</v>
      </c>
      <c r="C7511" t="s">
        <v>50</v>
      </c>
      <c r="D7511" t="s">
        <v>38</v>
      </c>
      <c r="E7511" s="1">
        <v>46086.5625</v>
      </c>
      <c r="F7511" s="1">
        <v>46090.1875</v>
      </c>
      <c r="G7511" t="s">
        <v>256</v>
      </c>
      <c r="H7511" t="s">
        <v>15</v>
      </c>
      <c r="I7511" t="s">
        <v>16</v>
      </c>
      <c r="J7511">
        <v>5</v>
      </c>
      <c r="K7511" t="str">
        <f>IF(tickets_dataset[[#This Row],[status]] = "Closed", "Yes","No")</f>
        <v>Yes</v>
      </c>
      <c r="L7511" s="2">
        <f t="shared" si="468"/>
        <v>87</v>
      </c>
      <c r="M7511" t="str">
        <f t="shared" si="469"/>
        <v>Yes</v>
      </c>
      <c r="N7511" t="str">
        <f t="shared" si="470"/>
        <v>Mar</v>
      </c>
      <c r="O7511" s="2">
        <f t="shared" si="471"/>
        <v>3.625</v>
      </c>
      <c r="P7511" t="str">
        <f>VLOOKUP(G7511,Agents!A:E,4,FALSE)</f>
        <v>Team1</v>
      </c>
      <c r="Q7511" t="str">
        <f>VLOOKUP(G7511,Agents!A:E,5,FALSE)</f>
        <v>Mid</v>
      </c>
      <c r="R7511" t="str">
        <f>VLOOKUP(G7511,Agents!A:E,2,FALSE)</f>
        <v>Morning</v>
      </c>
    </row>
    <row r="7512" spans="1:18" x14ac:dyDescent="0.35">
      <c r="A7512" t="s">
        <v>11499</v>
      </c>
      <c r="B7512" t="s">
        <v>3222</v>
      </c>
      <c r="C7512" t="s">
        <v>12</v>
      </c>
      <c r="D7512" t="s">
        <v>38</v>
      </c>
      <c r="E7512" s="1">
        <v>46107.45416666667</v>
      </c>
      <c r="F7512" s="1">
        <v>46108.287499999999</v>
      </c>
      <c r="G7512" t="s">
        <v>128</v>
      </c>
      <c r="H7512" t="s">
        <v>15</v>
      </c>
      <c r="I7512" t="s">
        <v>16</v>
      </c>
      <c r="J7512">
        <v>4</v>
      </c>
      <c r="K7512" t="str">
        <f>IF(tickets_dataset[[#This Row],[status]] = "Closed", "Yes","No")</f>
        <v>Yes</v>
      </c>
      <c r="L7512" s="2">
        <f t="shared" si="468"/>
        <v>19.999999999883585</v>
      </c>
      <c r="M7512" t="str">
        <f t="shared" si="469"/>
        <v>No</v>
      </c>
      <c r="N7512" t="str">
        <f t="shared" si="470"/>
        <v>Mar</v>
      </c>
      <c r="O7512" s="2">
        <f t="shared" si="471"/>
        <v>0.83333333332848269</v>
      </c>
      <c r="P7512" t="str">
        <f>VLOOKUP(G7512,Agents!A:E,4,FALSE)</f>
        <v>Team4</v>
      </c>
      <c r="Q7512" t="str">
        <f>VLOOKUP(G7512,Agents!A:E,5,FALSE)</f>
        <v>Mid</v>
      </c>
      <c r="R7512" t="str">
        <f>VLOOKUP(G7512,Agents!A:E,2,FALSE)</f>
        <v>Night</v>
      </c>
    </row>
    <row r="7513" spans="1:18" x14ac:dyDescent="0.35">
      <c r="A7513" t="s">
        <v>11500</v>
      </c>
      <c r="B7513" t="s">
        <v>6500</v>
      </c>
      <c r="C7513" t="s">
        <v>50</v>
      </c>
      <c r="D7513" t="s">
        <v>38</v>
      </c>
      <c r="E7513" s="1">
        <v>46060.301388888889</v>
      </c>
      <c r="F7513" s="1">
        <v>46061.718055555553</v>
      </c>
      <c r="G7513" t="s">
        <v>167</v>
      </c>
      <c r="H7513" t="s">
        <v>15</v>
      </c>
      <c r="I7513" t="s">
        <v>16</v>
      </c>
      <c r="J7513">
        <v>4</v>
      </c>
      <c r="K7513" t="str">
        <f>IF(tickets_dataset[[#This Row],[status]] = "Closed", "Yes","No")</f>
        <v>Yes</v>
      </c>
      <c r="L7513" s="2">
        <f t="shared" si="468"/>
        <v>33.999999999941792</v>
      </c>
      <c r="M7513" t="str">
        <f t="shared" si="469"/>
        <v>No</v>
      </c>
      <c r="N7513" t="str">
        <f t="shared" si="470"/>
        <v>Feb</v>
      </c>
      <c r="O7513" s="2">
        <f t="shared" si="471"/>
        <v>1.4166666666642413</v>
      </c>
      <c r="P7513" t="str">
        <f>VLOOKUP(G7513,Agents!A:E,4,FALSE)</f>
        <v>Team3</v>
      </c>
      <c r="Q7513" t="str">
        <f>VLOOKUP(G7513,Agents!A:E,5,FALSE)</f>
        <v>Mid</v>
      </c>
      <c r="R7513" t="str">
        <f>VLOOKUP(G7513,Agents!A:E,2,FALSE)</f>
        <v>Evening</v>
      </c>
    </row>
    <row r="7514" spans="1:18" x14ac:dyDescent="0.35">
      <c r="A7514" t="s">
        <v>11501</v>
      </c>
      <c r="B7514" t="s">
        <v>440</v>
      </c>
      <c r="C7514" t="s">
        <v>22</v>
      </c>
      <c r="D7514" t="s">
        <v>26</v>
      </c>
      <c r="E7514" s="1">
        <v>46063.701388888891</v>
      </c>
      <c r="F7514" s="1">
        <v>46066.618055555555</v>
      </c>
      <c r="G7514" t="s">
        <v>119</v>
      </c>
      <c r="H7514" t="s">
        <v>15</v>
      </c>
      <c r="I7514" t="s">
        <v>16</v>
      </c>
      <c r="J7514">
        <v>4</v>
      </c>
      <c r="K7514" t="str">
        <f>IF(tickets_dataset[[#This Row],[status]] = "Closed", "Yes","No")</f>
        <v>Yes</v>
      </c>
      <c r="L7514" s="2">
        <f t="shared" si="468"/>
        <v>69.999999999941792</v>
      </c>
      <c r="M7514" t="str">
        <f t="shared" si="469"/>
        <v>Yes</v>
      </c>
      <c r="N7514" t="str">
        <f t="shared" si="470"/>
        <v>Feb</v>
      </c>
      <c r="O7514" s="2">
        <f t="shared" si="471"/>
        <v>2.9166666666642413</v>
      </c>
      <c r="P7514" t="str">
        <f>VLOOKUP(G7514,Agents!A:E,4,FALSE)</f>
        <v>Team1</v>
      </c>
      <c r="Q7514" t="str">
        <f>VLOOKUP(G7514,Agents!A:E,5,FALSE)</f>
        <v>Junior</v>
      </c>
      <c r="R7514" t="str">
        <f>VLOOKUP(G7514,Agents!A:E,2,FALSE)</f>
        <v>Morning</v>
      </c>
    </row>
    <row r="7515" spans="1:18" x14ac:dyDescent="0.35">
      <c r="A7515" t="s">
        <v>11502</v>
      </c>
      <c r="B7515" t="s">
        <v>11503</v>
      </c>
      <c r="C7515" t="s">
        <v>76</v>
      </c>
      <c r="D7515" t="s">
        <v>26</v>
      </c>
      <c r="E7515" s="1">
        <v>46056.111111111109</v>
      </c>
      <c r="F7515" s="1">
        <v>46058.819444444445</v>
      </c>
      <c r="G7515" t="s">
        <v>35</v>
      </c>
      <c r="H7515" t="s">
        <v>15</v>
      </c>
      <c r="I7515" t="s">
        <v>16</v>
      </c>
      <c r="J7515">
        <v>5</v>
      </c>
      <c r="K7515" t="str">
        <f>IF(tickets_dataset[[#This Row],[status]] = "Closed", "Yes","No")</f>
        <v>Yes</v>
      </c>
      <c r="L7515" s="2">
        <f t="shared" si="468"/>
        <v>65.000000000058208</v>
      </c>
      <c r="M7515" t="str">
        <f t="shared" si="469"/>
        <v>Yes</v>
      </c>
      <c r="N7515" t="str">
        <f t="shared" si="470"/>
        <v>Feb</v>
      </c>
      <c r="O7515" s="2">
        <f t="shared" si="471"/>
        <v>2.7083333333357587</v>
      </c>
      <c r="P7515" t="str">
        <f>VLOOKUP(G7515,Agents!A:E,4,FALSE)</f>
        <v>Team1</v>
      </c>
      <c r="Q7515" t="str">
        <f>VLOOKUP(G7515,Agents!A:E,5,FALSE)</f>
        <v>Senior</v>
      </c>
      <c r="R7515" t="str">
        <f>VLOOKUP(G7515,Agents!A:E,2,FALSE)</f>
        <v>Evening</v>
      </c>
    </row>
    <row r="7516" spans="1:18" x14ac:dyDescent="0.35">
      <c r="A7516" t="s">
        <v>11504</v>
      </c>
      <c r="B7516" t="s">
        <v>2075</v>
      </c>
      <c r="C7516" t="s">
        <v>50</v>
      </c>
      <c r="D7516" t="s">
        <v>13</v>
      </c>
      <c r="E7516" s="1">
        <v>46086.559027777781</v>
      </c>
      <c r="F7516" s="1">
        <v>46086.934027777781</v>
      </c>
      <c r="G7516" t="s">
        <v>357</v>
      </c>
      <c r="H7516" t="s">
        <v>15</v>
      </c>
      <c r="I7516" t="s">
        <v>16</v>
      </c>
      <c r="J7516">
        <v>4</v>
      </c>
      <c r="K7516" t="str">
        <f>IF(tickets_dataset[[#This Row],[status]] = "Closed", "Yes","No")</f>
        <v>Yes</v>
      </c>
      <c r="L7516" s="2">
        <f t="shared" si="468"/>
        <v>9</v>
      </c>
      <c r="M7516" t="str">
        <f t="shared" si="469"/>
        <v>No</v>
      </c>
      <c r="N7516" t="str">
        <f t="shared" si="470"/>
        <v>Mar</v>
      </c>
      <c r="O7516" s="2">
        <f t="shared" si="471"/>
        <v>0.375</v>
      </c>
      <c r="P7516" t="str">
        <f>VLOOKUP(G7516,Agents!A:E,4,FALSE)</f>
        <v>Team1</v>
      </c>
      <c r="Q7516" t="str">
        <f>VLOOKUP(G7516,Agents!A:E,5,FALSE)</f>
        <v>Mid</v>
      </c>
      <c r="R7516" t="str">
        <f>VLOOKUP(G7516,Agents!A:E,2,FALSE)</f>
        <v>Morning</v>
      </c>
    </row>
    <row r="7517" spans="1:18" x14ac:dyDescent="0.35">
      <c r="A7517" t="s">
        <v>11505</v>
      </c>
      <c r="B7517" t="s">
        <v>11506</v>
      </c>
      <c r="C7517" t="s">
        <v>12</v>
      </c>
      <c r="D7517" t="s">
        <v>26</v>
      </c>
      <c r="E7517" s="1">
        <v>46040.794444444444</v>
      </c>
      <c r="F7517" s="1">
        <v>46042.211111111108</v>
      </c>
      <c r="G7517" t="s">
        <v>62</v>
      </c>
      <c r="H7517" t="s">
        <v>15</v>
      </c>
      <c r="I7517" t="s">
        <v>16</v>
      </c>
      <c r="J7517">
        <v>3</v>
      </c>
      <c r="K7517" t="str">
        <f>IF(tickets_dataset[[#This Row],[status]] = "Closed", "Yes","No")</f>
        <v>Yes</v>
      </c>
      <c r="L7517" s="2">
        <f t="shared" si="468"/>
        <v>33.999999999941792</v>
      </c>
      <c r="M7517" t="str">
        <f t="shared" si="469"/>
        <v>No</v>
      </c>
      <c r="N7517" t="str">
        <f t="shared" si="470"/>
        <v>Jan</v>
      </c>
      <c r="O7517" s="2">
        <f t="shared" si="471"/>
        <v>1.4166666666642413</v>
      </c>
      <c r="P7517" t="str">
        <f>VLOOKUP(G7517,Agents!A:E,4,FALSE)</f>
        <v>Team1</v>
      </c>
      <c r="Q7517" t="str">
        <f>VLOOKUP(G7517,Agents!A:E,5,FALSE)</f>
        <v>Junior</v>
      </c>
      <c r="R7517" t="str">
        <f>VLOOKUP(G7517,Agents!A:E,2,FALSE)</f>
        <v>Morning</v>
      </c>
    </row>
    <row r="7518" spans="1:18" x14ac:dyDescent="0.35">
      <c r="A7518" t="s">
        <v>11507</v>
      </c>
      <c r="B7518" t="s">
        <v>10283</v>
      </c>
      <c r="C7518" t="s">
        <v>76</v>
      </c>
      <c r="D7518" t="s">
        <v>38</v>
      </c>
      <c r="E7518" s="1">
        <v>46073.438888888886</v>
      </c>
      <c r="F7518" s="1">
        <v>46073.772222222222</v>
      </c>
      <c r="G7518" t="s">
        <v>67</v>
      </c>
      <c r="H7518" t="s">
        <v>15</v>
      </c>
      <c r="I7518" t="s">
        <v>16</v>
      </c>
      <c r="J7518">
        <v>2</v>
      </c>
      <c r="K7518" t="str">
        <f>IF(tickets_dataset[[#This Row],[status]] = "Closed", "Yes","No")</f>
        <v>Yes</v>
      </c>
      <c r="L7518" s="2">
        <f t="shared" si="468"/>
        <v>8.0000000000582077</v>
      </c>
      <c r="M7518" t="str">
        <f t="shared" si="469"/>
        <v>No</v>
      </c>
      <c r="N7518" t="str">
        <f t="shared" si="470"/>
        <v>Feb</v>
      </c>
      <c r="O7518" s="2">
        <f t="shared" si="471"/>
        <v>0.33333333333575865</v>
      </c>
      <c r="P7518" t="str">
        <f>VLOOKUP(G7518,Agents!A:E,4,FALSE)</f>
        <v>Team5</v>
      </c>
      <c r="Q7518" t="str">
        <f>VLOOKUP(G7518,Agents!A:E,5,FALSE)</f>
        <v>Junior</v>
      </c>
      <c r="R7518" t="str">
        <f>VLOOKUP(G7518,Agents!A:E,2,FALSE)</f>
        <v>Evening</v>
      </c>
    </row>
    <row r="7519" spans="1:18" x14ac:dyDescent="0.35">
      <c r="A7519" t="s">
        <v>11508</v>
      </c>
      <c r="B7519" t="s">
        <v>294</v>
      </c>
      <c r="C7519" t="s">
        <v>76</v>
      </c>
      <c r="D7519" t="s">
        <v>38</v>
      </c>
      <c r="E7519" s="1">
        <v>46103.160416666666</v>
      </c>
      <c r="F7519" s="1">
        <v>46104.743750000001</v>
      </c>
      <c r="G7519" t="s">
        <v>128</v>
      </c>
      <c r="H7519" t="s">
        <v>15</v>
      </c>
      <c r="I7519" t="s">
        <v>16</v>
      </c>
      <c r="J7519">
        <v>4</v>
      </c>
      <c r="K7519" t="str">
        <f>IF(tickets_dataset[[#This Row],[status]] = "Closed", "Yes","No")</f>
        <v>Yes</v>
      </c>
      <c r="L7519" s="2">
        <f t="shared" si="468"/>
        <v>38.000000000058208</v>
      </c>
      <c r="M7519" t="str">
        <f t="shared" si="469"/>
        <v>No</v>
      </c>
      <c r="N7519" t="str">
        <f t="shared" si="470"/>
        <v>Mar</v>
      </c>
      <c r="O7519" s="2">
        <f t="shared" si="471"/>
        <v>1.5833333333357587</v>
      </c>
      <c r="P7519" t="str">
        <f>VLOOKUP(G7519,Agents!A:E,4,FALSE)</f>
        <v>Team4</v>
      </c>
      <c r="Q7519" t="str">
        <f>VLOOKUP(G7519,Agents!A:E,5,FALSE)</f>
        <v>Mid</v>
      </c>
      <c r="R7519" t="str">
        <f>VLOOKUP(G7519,Agents!A:E,2,FALSE)</f>
        <v>Night</v>
      </c>
    </row>
    <row r="7520" spans="1:18" x14ac:dyDescent="0.35">
      <c r="A7520" t="s">
        <v>11509</v>
      </c>
      <c r="B7520" t="s">
        <v>3289</v>
      </c>
      <c r="C7520" t="s">
        <v>50</v>
      </c>
      <c r="D7520" t="s">
        <v>26</v>
      </c>
      <c r="E7520" s="1">
        <v>46028.209722222222</v>
      </c>
      <c r="F7520" s="1">
        <v>46029.334722222222</v>
      </c>
      <c r="G7520" t="s">
        <v>23</v>
      </c>
      <c r="H7520" t="s">
        <v>15</v>
      </c>
      <c r="I7520" t="s">
        <v>16</v>
      </c>
      <c r="J7520">
        <v>5</v>
      </c>
      <c r="K7520" t="str">
        <f>IF(tickets_dataset[[#This Row],[status]] = "Closed", "Yes","No")</f>
        <v>Yes</v>
      </c>
      <c r="L7520" s="2">
        <f t="shared" si="468"/>
        <v>27</v>
      </c>
      <c r="M7520" t="str">
        <f t="shared" si="469"/>
        <v>No</v>
      </c>
      <c r="N7520" t="str">
        <f t="shared" si="470"/>
        <v>Jan</v>
      </c>
      <c r="O7520" s="2">
        <f t="shared" si="471"/>
        <v>1.125</v>
      </c>
      <c r="P7520" t="str">
        <f>VLOOKUP(G7520,Agents!A:E,4,FALSE)</f>
        <v>Team3</v>
      </c>
      <c r="Q7520" t="str">
        <f>VLOOKUP(G7520,Agents!A:E,5,FALSE)</f>
        <v>Senior</v>
      </c>
      <c r="R7520" t="str">
        <f>VLOOKUP(G7520,Agents!A:E,2,FALSE)</f>
        <v>Evening</v>
      </c>
    </row>
    <row r="7521" spans="1:18" x14ac:dyDescent="0.35">
      <c r="A7521" t="s">
        <v>11510</v>
      </c>
      <c r="B7521" t="s">
        <v>2509</v>
      </c>
      <c r="C7521" t="s">
        <v>76</v>
      </c>
      <c r="D7521" t="s">
        <v>13</v>
      </c>
      <c r="E7521" s="1">
        <v>46036.663888888892</v>
      </c>
      <c r="F7521" s="1">
        <v>46037.49722222222</v>
      </c>
      <c r="G7521" t="s">
        <v>73</v>
      </c>
      <c r="H7521" t="s">
        <v>15</v>
      </c>
      <c r="I7521" t="s">
        <v>16</v>
      </c>
      <c r="J7521">
        <v>4</v>
      </c>
      <c r="K7521" t="str">
        <f>IF(tickets_dataset[[#This Row],[status]] = "Closed", "Yes","No")</f>
        <v>Yes</v>
      </c>
      <c r="L7521" s="2">
        <f t="shared" si="468"/>
        <v>19.999999999883585</v>
      </c>
      <c r="M7521" t="str">
        <f t="shared" si="469"/>
        <v>No</v>
      </c>
      <c r="N7521" t="str">
        <f t="shared" si="470"/>
        <v>Jan</v>
      </c>
      <c r="O7521" s="2">
        <f t="shared" si="471"/>
        <v>0.83333333332848269</v>
      </c>
      <c r="P7521" t="str">
        <f>VLOOKUP(G7521,Agents!A:E,4,FALSE)</f>
        <v>Team4</v>
      </c>
      <c r="Q7521" t="str">
        <f>VLOOKUP(G7521,Agents!A:E,5,FALSE)</f>
        <v>Senior</v>
      </c>
      <c r="R7521" t="str">
        <f>VLOOKUP(G7521,Agents!A:E,2,FALSE)</f>
        <v>Night</v>
      </c>
    </row>
    <row r="7522" spans="1:18" x14ac:dyDescent="0.35">
      <c r="A7522" t="s">
        <v>11511</v>
      </c>
      <c r="B7522" t="s">
        <v>878</v>
      </c>
      <c r="C7522" t="s">
        <v>12</v>
      </c>
      <c r="D7522" t="s">
        <v>38</v>
      </c>
      <c r="E7522" s="1">
        <v>46036.884722222225</v>
      </c>
      <c r="F7522" s="1">
        <v>46038.343055555553</v>
      </c>
      <c r="G7522" t="s">
        <v>19</v>
      </c>
      <c r="H7522" t="s">
        <v>15</v>
      </c>
      <c r="I7522" t="s">
        <v>16</v>
      </c>
      <c r="J7522">
        <v>5</v>
      </c>
      <c r="K7522" t="str">
        <f>IF(tickets_dataset[[#This Row],[status]] = "Closed", "Yes","No")</f>
        <v>Yes</v>
      </c>
      <c r="L7522" s="2">
        <f t="shared" si="468"/>
        <v>34.999999999883585</v>
      </c>
      <c r="M7522" t="str">
        <f t="shared" si="469"/>
        <v>No</v>
      </c>
      <c r="N7522" t="str">
        <f t="shared" si="470"/>
        <v>Jan</v>
      </c>
      <c r="O7522" s="2">
        <f t="shared" si="471"/>
        <v>1.4583333333284827</v>
      </c>
      <c r="P7522" t="str">
        <f>VLOOKUP(G7522,Agents!A:E,4,FALSE)</f>
        <v>Team4</v>
      </c>
      <c r="Q7522" t="str">
        <f>VLOOKUP(G7522,Agents!A:E,5,FALSE)</f>
        <v>Senior</v>
      </c>
      <c r="R7522" t="str">
        <f>VLOOKUP(G7522,Agents!A:E,2,FALSE)</f>
        <v>Evening</v>
      </c>
    </row>
    <row r="7523" spans="1:18" x14ac:dyDescent="0.35">
      <c r="A7523" t="s">
        <v>11512</v>
      </c>
      <c r="B7523" t="s">
        <v>5715</v>
      </c>
      <c r="C7523" t="s">
        <v>34</v>
      </c>
      <c r="D7523" t="s">
        <v>38</v>
      </c>
      <c r="E7523" s="1">
        <v>46097.344444444447</v>
      </c>
      <c r="F7523" s="1">
        <v>46099.427777777775</v>
      </c>
      <c r="G7523" t="s">
        <v>190</v>
      </c>
      <c r="H7523" t="s">
        <v>15</v>
      </c>
      <c r="I7523" t="s">
        <v>16</v>
      </c>
      <c r="J7523">
        <v>4</v>
      </c>
      <c r="K7523" t="str">
        <f>IF(tickets_dataset[[#This Row],[status]] = "Closed", "Yes","No")</f>
        <v>Yes</v>
      </c>
      <c r="L7523" s="2">
        <f t="shared" si="468"/>
        <v>49.999999999883585</v>
      </c>
      <c r="M7523" t="str">
        <f t="shared" si="469"/>
        <v>Yes</v>
      </c>
      <c r="N7523" t="str">
        <f t="shared" si="470"/>
        <v>Mar</v>
      </c>
      <c r="O7523" s="2">
        <f t="shared" si="471"/>
        <v>2.0833333333284827</v>
      </c>
      <c r="P7523" t="str">
        <f>VLOOKUP(G7523,Agents!A:E,4,FALSE)</f>
        <v>Team1</v>
      </c>
      <c r="Q7523" t="str">
        <f>VLOOKUP(G7523,Agents!A:E,5,FALSE)</f>
        <v>Senior</v>
      </c>
      <c r="R7523" t="str">
        <f>VLOOKUP(G7523,Agents!A:E,2,FALSE)</f>
        <v>Night</v>
      </c>
    </row>
    <row r="7524" spans="1:18" x14ac:dyDescent="0.35">
      <c r="A7524" t="s">
        <v>11513</v>
      </c>
      <c r="B7524" t="s">
        <v>3720</v>
      </c>
      <c r="C7524" t="s">
        <v>22</v>
      </c>
      <c r="D7524" t="s">
        <v>26</v>
      </c>
      <c r="E7524" s="1">
        <v>46035.856944444444</v>
      </c>
      <c r="F7524" s="1">
        <v>46037.69027777778</v>
      </c>
      <c r="G7524" t="s">
        <v>344</v>
      </c>
      <c r="H7524" t="s">
        <v>28</v>
      </c>
      <c r="I7524" t="s">
        <v>16</v>
      </c>
      <c r="J7524">
        <v>4</v>
      </c>
      <c r="K7524" t="str">
        <f>IF(tickets_dataset[[#This Row],[status]] = "Closed", "Yes","No")</f>
        <v>No</v>
      </c>
      <c r="L7524" s="2">
        <f t="shared" si="468"/>
        <v>44.000000000058208</v>
      </c>
      <c r="M7524" t="str">
        <f t="shared" si="469"/>
        <v>No</v>
      </c>
      <c r="N7524" t="str">
        <f t="shared" si="470"/>
        <v>Jan</v>
      </c>
      <c r="O7524" s="2">
        <f t="shared" si="471"/>
        <v>1.8333333333357587</v>
      </c>
      <c r="P7524" t="str">
        <f>VLOOKUP(G7524,Agents!A:E,4,FALSE)</f>
        <v>Team4</v>
      </c>
      <c r="Q7524" t="str">
        <f>VLOOKUP(G7524,Agents!A:E,5,FALSE)</f>
        <v>Senior</v>
      </c>
      <c r="R7524" t="str">
        <f>VLOOKUP(G7524,Agents!A:E,2,FALSE)</f>
        <v>Night</v>
      </c>
    </row>
    <row r="7525" spans="1:18" x14ac:dyDescent="0.35">
      <c r="A7525" t="s">
        <v>11514</v>
      </c>
      <c r="B7525" t="s">
        <v>664</v>
      </c>
      <c r="C7525" t="s">
        <v>76</v>
      </c>
      <c r="D7525" t="s">
        <v>26</v>
      </c>
      <c r="E7525" s="1">
        <v>46084.875</v>
      </c>
      <c r="F7525" s="1">
        <v>46087.375</v>
      </c>
      <c r="G7525" t="s">
        <v>156</v>
      </c>
      <c r="H7525" t="s">
        <v>15</v>
      </c>
      <c r="I7525" t="s">
        <v>16</v>
      </c>
      <c r="J7525">
        <v>3</v>
      </c>
      <c r="K7525" t="str">
        <f>IF(tickets_dataset[[#This Row],[status]] = "Closed", "Yes","No")</f>
        <v>Yes</v>
      </c>
      <c r="L7525" s="2">
        <f t="shared" si="468"/>
        <v>60</v>
      </c>
      <c r="M7525" t="str">
        <f t="shared" si="469"/>
        <v>Yes</v>
      </c>
      <c r="N7525" t="str">
        <f t="shared" si="470"/>
        <v>Mar</v>
      </c>
      <c r="O7525" s="2">
        <f t="shared" si="471"/>
        <v>2.5</v>
      </c>
      <c r="P7525" t="str">
        <f>VLOOKUP(G7525,Agents!A:E,4,FALSE)</f>
        <v>Team3</v>
      </c>
      <c r="Q7525" t="str">
        <f>VLOOKUP(G7525,Agents!A:E,5,FALSE)</f>
        <v>Mid</v>
      </c>
      <c r="R7525" t="str">
        <f>VLOOKUP(G7525,Agents!A:E,2,FALSE)</f>
        <v>Evening</v>
      </c>
    </row>
    <row r="7526" spans="1:18" x14ac:dyDescent="0.35">
      <c r="A7526" t="s">
        <v>11515</v>
      </c>
      <c r="B7526" t="s">
        <v>11516</v>
      </c>
      <c r="C7526" t="s">
        <v>34</v>
      </c>
      <c r="D7526" t="s">
        <v>38</v>
      </c>
      <c r="E7526" s="1">
        <v>46051.957638888889</v>
      </c>
      <c r="F7526" s="1">
        <v>46055.040972222225</v>
      </c>
      <c r="G7526" t="s">
        <v>80</v>
      </c>
      <c r="H7526" t="s">
        <v>15</v>
      </c>
      <c r="I7526" t="s">
        <v>16</v>
      </c>
      <c r="J7526">
        <v>3</v>
      </c>
      <c r="K7526" t="str">
        <f>IF(tickets_dataset[[#This Row],[status]] = "Closed", "Yes","No")</f>
        <v>Yes</v>
      </c>
      <c r="L7526" s="2">
        <f t="shared" si="468"/>
        <v>74.000000000058208</v>
      </c>
      <c r="M7526" t="str">
        <f t="shared" si="469"/>
        <v>Yes</v>
      </c>
      <c r="N7526" t="str">
        <f t="shared" si="470"/>
        <v>Jan</v>
      </c>
      <c r="O7526" s="2">
        <f t="shared" si="471"/>
        <v>3.0833333333357587</v>
      </c>
      <c r="P7526" t="str">
        <f>VLOOKUP(G7526,Agents!A:E,4,FALSE)</f>
        <v>Team3</v>
      </c>
      <c r="Q7526" t="str">
        <f>VLOOKUP(G7526,Agents!A:E,5,FALSE)</f>
        <v>Junior</v>
      </c>
      <c r="R7526" t="str">
        <f>VLOOKUP(G7526,Agents!A:E,2,FALSE)</f>
        <v>Evening</v>
      </c>
    </row>
    <row r="7527" spans="1:18" x14ac:dyDescent="0.35">
      <c r="A7527" t="s">
        <v>11517</v>
      </c>
      <c r="B7527" t="s">
        <v>7238</v>
      </c>
      <c r="C7527" t="s">
        <v>12</v>
      </c>
      <c r="D7527" t="s">
        <v>13</v>
      </c>
      <c r="E7527" s="1">
        <v>46070.073611111111</v>
      </c>
      <c r="F7527" s="1">
        <v>46071.323611111111</v>
      </c>
      <c r="G7527" t="s">
        <v>91</v>
      </c>
      <c r="H7527" t="s">
        <v>15</v>
      </c>
      <c r="I7527" t="s">
        <v>16</v>
      </c>
      <c r="J7527">
        <v>4</v>
      </c>
      <c r="K7527" t="str">
        <f>IF(tickets_dataset[[#This Row],[status]] = "Closed", "Yes","No")</f>
        <v>Yes</v>
      </c>
      <c r="L7527" s="2">
        <f t="shared" si="468"/>
        <v>30</v>
      </c>
      <c r="M7527" t="str">
        <f t="shared" si="469"/>
        <v>No</v>
      </c>
      <c r="N7527" t="str">
        <f t="shared" si="470"/>
        <v>Feb</v>
      </c>
      <c r="O7527" s="2">
        <f t="shared" si="471"/>
        <v>1.25</v>
      </c>
      <c r="P7527" t="str">
        <f>VLOOKUP(G7527,Agents!A:E,4,FALSE)</f>
        <v>Team5</v>
      </c>
      <c r="Q7527" t="str">
        <f>VLOOKUP(G7527,Agents!A:E,5,FALSE)</f>
        <v>Mid</v>
      </c>
      <c r="R7527" t="str">
        <f>VLOOKUP(G7527,Agents!A:E,2,FALSE)</f>
        <v>Night</v>
      </c>
    </row>
    <row r="7528" spans="1:18" x14ac:dyDescent="0.35">
      <c r="A7528" t="s">
        <v>11518</v>
      </c>
      <c r="B7528" t="s">
        <v>4081</v>
      </c>
      <c r="C7528" t="s">
        <v>12</v>
      </c>
      <c r="D7528" t="s">
        <v>26</v>
      </c>
      <c r="E7528" s="1">
        <v>46023.607638888891</v>
      </c>
      <c r="F7528" s="1">
        <v>46025.690972222219</v>
      </c>
      <c r="G7528" t="s">
        <v>27</v>
      </c>
      <c r="H7528" t="s">
        <v>15</v>
      </c>
      <c r="I7528" t="s">
        <v>16</v>
      </c>
      <c r="J7528">
        <v>5</v>
      </c>
      <c r="K7528" t="str">
        <f>IF(tickets_dataset[[#This Row],[status]] = "Closed", "Yes","No")</f>
        <v>Yes</v>
      </c>
      <c r="L7528" s="2">
        <f t="shared" si="468"/>
        <v>49.999999999883585</v>
      </c>
      <c r="M7528" t="str">
        <f t="shared" si="469"/>
        <v>Yes</v>
      </c>
      <c r="N7528" t="str">
        <f t="shared" si="470"/>
        <v>Jan</v>
      </c>
      <c r="O7528" s="2">
        <f t="shared" si="471"/>
        <v>2.0833333333284827</v>
      </c>
      <c r="P7528" t="str">
        <f>VLOOKUP(G7528,Agents!A:E,4,FALSE)</f>
        <v>Team5</v>
      </c>
      <c r="Q7528" t="str">
        <f>VLOOKUP(G7528,Agents!A:E,5,FALSE)</f>
        <v>Senior</v>
      </c>
      <c r="R7528" t="str">
        <f>VLOOKUP(G7528,Agents!A:E,2,FALSE)</f>
        <v>Morning</v>
      </c>
    </row>
    <row r="7529" spans="1:18" x14ac:dyDescent="0.35">
      <c r="A7529" t="s">
        <v>11519</v>
      </c>
      <c r="B7529" t="s">
        <v>4040</v>
      </c>
      <c r="C7529" t="s">
        <v>22</v>
      </c>
      <c r="D7529" t="s">
        <v>38</v>
      </c>
      <c r="E7529" s="1">
        <v>46090.018055555556</v>
      </c>
      <c r="F7529" s="1">
        <v>46093.643055555556</v>
      </c>
      <c r="G7529" t="s">
        <v>206</v>
      </c>
      <c r="H7529" t="s">
        <v>132</v>
      </c>
      <c r="I7529" t="s">
        <v>16</v>
      </c>
      <c r="J7529">
        <v>5</v>
      </c>
      <c r="K7529" t="str">
        <f>IF(tickets_dataset[[#This Row],[status]] = "Closed", "Yes","No")</f>
        <v>No</v>
      </c>
      <c r="L7529" s="2">
        <f t="shared" si="468"/>
        <v>87</v>
      </c>
      <c r="M7529" t="str">
        <f t="shared" si="469"/>
        <v>Yes</v>
      </c>
      <c r="N7529" t="str">
        <f t="shared" si="470"/>
        <v>Mar</v>
      </c>
      <c r="O7529" s="2">
        <f t="shared" si="471"/>
        <v>3.625</v>
      </c>
      <c r="P7529" t="str">
        <f>VLOOKUP(G7529,Agents!A:E,4,FALSE)</f>
        <v>Team5</v>
      </c>
      <c r="Q7529" t="str">
        <f>VLOOKUP(G7529,Agents!A:E,5,FALSE)</f>
        <v>Junior</v>
      </c>
      <c r="R7529" t="str">
        <f>VLOOKUP(G7529,Agents!A:E,2,FALSE)</f>
        <v>Evening</v>
      </c>
    </row>
    <row r="7530" spans="1:18" x14ac:dyDescent="0.35">
      <c r="A7530" t="s">
        <v>11520</v>
      </c>
      <c r="B7530" t="s">
        <v>430</v>
      </c>
      <c r="C7530" t="s">
        <v>34</v>
      </c>
      <c r="D7530" t="s">
        <v>13</v>
      </c>
      <c r="E7530" s="1">
        <v>46070.851388888892</v>
      </c>
      <c r="F7530" s="1">
        <v>46071.226388888892</v>
      </c>
      <c r="G7530" t="s">
        <v>42</v>
      </c>
      <c r="H7530" t="s">
        <v>15</v>
      </c>
      <c r="I7530" t="s">
        <v>16</v>
      </c>
      <c r="J7530">
        <v>4</v>
      </c>
      <c r="K7530" t="str">
        <f>IF(tickets_dataset[[#This Row],[status]] = "Closed", "Yes","No")</f>
        <v>Yes</v>
      </c>
      <c r="L7530" s="2">
        <f t="shared" si="468"/>
        <v>9</v>
      </c>
      <c r="M7530" t="str">
        <f t="shared" si="469"/>
        <v>No</v>
      </c>
      <c r="N7530" t="str">
        <f t="shared" si="470"/>
        <v>Feb</v>
      </c>
      <c r="O7530" s="2">
        <f t="shared" si="471"/>
        <v>0.375</v>
      </c>
      <c r="P7530" t="str">
        <f>VLOOKUP(G7530,Agents!A:E,4,FALSE)</f>
        <v>Team2</v>
      </c>
      <c r="Q7530" t="str">
        <f>VLOOKUP(G7530,Agents!A:E,5,FALSE)</f>
        <v>Junior</v>
      </c>
      <c r="R7530" t="str">
        <f>VLOOKUP(G7530,Agents!A:E,2,FALSE)</f>
        <v>Night</v>
      </c>
    </row>
    <row r="7531" spans="1:18" x14ac:dyDescent="0.35">
      <c r="A7531" t="s">
        <v>11521</v>
      </c>
      <c r="B7531" t="s">
        <v>645</v>
      </c>
      <c r="C7531" t="s">
        <v>34</v>
      </c>
      <c r="D7531" t="s">
        <v>13</v>
      </c>
      <c r="E7531" s="1">
        <v>46093.770138888889</v>
      </c>
      <c r="F7531" s="1">
        <v>46095.186805555553</v>
      </c>
      <c r="G7531" t="s">
        <v>110</v>
      </c>
      <c r="H7531" t="s">
        <v>15</v>
      </c>
      <c r="I7531" t="s">
        <v>68</v>
      </c>
      <c r="J7531">
        <v>3</v>
      </c>
      <c r="K7531" t="str">
        <f>IF(tickets_dataset[[#This Row],[status]] = "Closed", "Yes","No")</f>
        <v>Yes</v>
      </c>
      <c r="L7531" s="2">
        <f t="shared" si="468"/>
        <v>33.999999999941792</v>
      </c>
      <c r="M7531" t="str">
        <f t="shared" si="469"/>
        <v>No</v>
      </c>
      <c r="N7531" t="str">
        <f t="shared" si="470"/>
        <v>Mar</v>
      </c>
      <c r="O7531" s="2">
        <f t="shared" si="471"/>
        <v>1.4166666666642413</v>
      </c>
      <c r="P7531" t="str">
        <f>VLOOKUP(G7531,Agents!A:E,4,FALSE)</f>
        <v>Team4</v>
      </c>
      <c r="Q7531" t="str">
        <f>VLOOKUP(G7531,Agents!A:E,5,FALSE)</f>
        <v>Junior</v>
      </c>
      <c r="R7531" t="str">
        <f>VLOOKUP(G7531,Agents!A:E,2,FALSE)</f>
        <v>Morning</v>
      </c>
    </row>
    <row r="7532" spans="1:18" x14ac:dyDescent="0.35">
      <c r="A7532" t="s">
        <v>11522</v>
      </c>
      <c r="B7532" t="s">
        <v>4559</v>
      </c>
      <c r="C7532" t="s">
        <v>50</v>
      </c>
      <c r="D7532" t="s">
        <v>38</v>
      </c>
      <c r="E7532" s="1">
        <v>46109.303472222222</v>
      </c>
      <c r="F7532" s="1">
        <v>46110.720138888886</v>
      </c>
      <c r="G7532" t="s">
        <v>140</v>
      </c>
      <c r="H7532" t="s">
        <v>15</v>
      </c>
      <c r="I7532" t="s">
        <v>16</v>
      </c>
      <c r="J7532">
        <v>4</v>
      </c>
      <c r="K7532" t="str">
        <f>IF(tickets_dataset[[#This Row],[status]] = "Closed", "Yes","No")</f>
        <v>Yes</v>
      </c>
      <c r="L7532" s="2">
        <f t="shared" si="468"/>
        <v>33.999999999941792</v>
      </c>
      <c r="M7532" t="str">
        <f t="shared" si="469"/>
        <v>No</v>
      </c>
      <c r="N7532" t="str">
        <f t="shared" si="470"/>
        <v>Mar</v>
      </c>
      <c r="O7532" s="2">
        <f t="shared" si="471"/>
        <v>1.4166666666642413</v>
      </c>
      <c r="P7532" t="str">
        <f>VLOOKUP(G7532,Agents!A:E,4,FALSE)</f>
        <v>Team1</v>
      </c>
      <c r="Q7532" t="str">
        <f>VLOOKUP(G7532,Agents!A:E,5,FALSE)</f>
        <v>Junior</v>
      </c>
      <c r="R7532" t="str">
        <f>VLOOKUP(G7532,Agents!A:E,2,FALSE)</f>
        <v>Morning</v>
      </c>
    </row>
    <row r="7533" spans="1:18" x14ac:dyDescent="0.35">
      <c r="A7533" t="s">
        <v>11523</v>
      </c>
      <c r="B7533" t="s">
        <v>11288</v>
      </c>
      <c r="C7533" t="s">
        <v>12</v>
      </c>
      <c r="D7533" t="s">
        <v>13</v>
      </c>
      <c r="E7533" s="1">
        <v>46088.574999999997</v>
      </c>
      <c r="F7533" s="1">
        <v>46088.991666666669</v>
      </c>
      <c r="G7533" t="s">
        <v>103</v>
      </c>
      <c r="H7533" t="s">
        <v>15</v>
      </c>
      <c r="I7533" t="s">
        <v>16</v>
      </c>
      <c r="J7533">
        <v>4</v>
      </c>
      <c r="K7533" t="str">
        <f>IF(tickets_dataset[[#This Row],[status]] = "Closed", "Yes","No")</f>
        <v>Yes</v>
      </c>
      <c r="L7533" s="2">
        <f t="shared" si="468"/>
        <v>10.000000000116415</v>
      </c>
      <c r="M7533" t="str">
        <f t="shared" si="469"/>
        <v>No</v>
      </c>
      <c r="N7533" t="str">
        <f t="shared" si="470"/>
        <v>Mar</v>
      </c>
      <c r="O7533" s="2">
        <f t="shared" si="471"/>
        <v>0.41666666667151731</v>
      </c>
      <c r="P7533" t="str">
        <f>VLOOKUP(G7533,Agents!A:E,4,FALSE)</f>
        <v>Team4</v>
      </c>
      <c r="Q7533" t="str">
        <f>VLOOKUP(G7533,Agents!A:E,5,FALSE)</f>
        <v>Senior</v>
      </c>
      <c r="R7533" t="str">
        <f>VLOOKUP(G7533,Agents!A:E,2,FALSE)</f>
        <v>Night</v>
      </c>
    </row>
    <row r="7534" spans="1:18" x14ac:dyDescent="0.35">
      <c r="A7534" t="s">
        <v>11524</v>
      </c>
      <c r="B7534" t="s">
        <v>491</v>
      </c>
      <c r="C7534" t="s">
        <v>34</v>
      </c>
      <c r="D7534" t="s">
        <v>13</v>
      </c>
      <c r="E7534" s="1">
        <v>46066.5625</v>
      </c>
      <c r="F7534" s="1">
        <v>46067.4375</v>
      </c>
      <c r="G7534" t="s">
        <v>14</v>
      </c>
      <c r="H7534" t="s">
        <v>15</v>
      </c>
      <c r="I7534" t="s">
        <v>16</v>
      </c>
      <c r="J7534">
        <v>5</v>
      </c>
      <c r="K7534" t="str">
        <f>IF(tickets_dataset[[#This Row],[status]] = "Closed", "Yes","No")</f>
        <v>Yes</v>
      </c>
      <c r="L7534" s="2">
        <f t="shared" si="468"/>
        <v>21</v>
      </c>
      <c r="M7534" t="str">
        <f t="shared" si="469"/>
        <v>No</v>
      </c>
      <c r="N7534" t="str">
        <f t="shared" si="470"/>
        <v>Feb</v>
      </c>
      <c r="O7534" s="2">
        <f t="shared" si="471"/>
        <v>0.875</v>
      </c>
      <c r="P7534" t="str">
        <f>VLOOKUP(G7534,Agents!A:E,4,FALSE)</f>
        <v>Team1</v>
      </c>
      <c r="Q7534" t="str">
        <f>VLOOKUP(G7534,Agents!A:E,5,FALSE)</f>
        <v>Senior</v>
      </c>
      <c r="R7534" t="str">
        <f>VLOOKUP(G7534,Agents!A:E,2,FALSE)</f>
        <v>Morning</v>
      </c>
    </row>
    <row r="7535" spans="1:18" x14ac:dyDescent="0.35">
      <c r="A7535" t="s">
        <v>11525</v>
      </c>
      <c r="B7535" t="s">
        <v>8743</v>
      </c>
      <c r="C7535" t="s">
        <v>50</v>
      </c>
      <c r="D7535" t="s">
        <v>26</v>
      </c>
      <c r="E7535" s="1">
        <v>46031.192361111112</v>
      </c>
      <c r="F7535" s="1">
        <v>46032.609027777777</v>
      </c>
      <c r="G7535" t="s">
        <v>103</v>
      </c>
      <c r="H7535" t="s">
        <v>28</v>
      </c>
      <c r="I7535" t="s">
        <v>16</v>
      </c>
      <c r="J7535">
        <v>4</v>
      </c>
      <c r="K7535" t="str">
        <f>IF(tickets_dataset[[#This Row],[status]] = "Closed", "Yes","No")</f>
        <v>No</v>
      </c>
      <c r="L7535" s="2">
        <f t="shared" si="468"/>
        <v>33.999999999941792</v>
      </c>
      <c r="M7535" t="str">
        <f t="shared" si="469"/>
        <v>No</v>
      </c>
      <c r="N7535" t="str">
        <f t="shared" si="470"/>
        <v>Jan</v>
      </c>
      <c r="O7535" s="2">
        <f t="shared" si="471"/>
        <v>1.4166666666642413</v>
      </c>
      <c r="P7535" t="str">
        <f>VLOOKUP(G7535,Agents!A:E,4,FALSE)</f>
        <v>Team4</v>
      </c>
      <c r="Q7535" t="str">
        <f>VLOOKUP(G7535,Agents!A:E,5,FALSE)</f>
        <v>Senior</v>
      </c>
      <c r="R7535" t="str">
        <f>VLOOKUP(G7535,Agents!A:E,2,FALSE)</f>
        <v>Night</v>
      </c>
    </row>
    <row r="7536" spans="1:18" x14ac:dyDescent="0.35">
      <c r="A7536" t="s">
        <v>11526</v>
      </c>
      <c r="B7536" t="s">
        <v>1526</v>
      </c>
      <c r="C7536" t="s">
        <v>34</v>
      </c>
      <c r="D7536" t="s">
        <v>26</v>
      </c>
      <c r="E7536" s="1">
        <v>46057.23541666667</v>
      </c>
      <c r="F7536" s="1">
        <v>46059.027083333334</v>
      </c>
      <c r="G7536" t="s">
        <v>103</v>
      </c>
      <c r="H7536" t="s">
        <v>15</v>
      </c>
      <c r="I7536" t="s">
        <v>16</v>
      </c>
      <c r="J7536">
        <v>4</v>
      </c>
      <c r="K7536" t="str">
        <f>IF(tickets_dataset[[#This Row],[status]] = "Closed", "Yes","No")</f>
        <v>Yes</v>
      </c>
      <c r="L7536" s="2">
        <f t="shared" si="468"/>
        <v>42.999999999941792</v>
      </c>
      <c r="M7536" t="str">
        <f t="shared" si="469"/>
        <v>No</v>
      </c>
      <c r="N7536" t="str">
        <f t="shared" si="470"/>
        <v>Feb</v>
      </c>
      <c r="O7536" s="2">
        <f t="shared" si="471"/>
        <v>1.7916666666642413</v>
      </c>
      <c r="P7536" t="str">
        <f>VLOOKUP(G7536,Agents!A:E,4,FALSE)</f>
        <v>Team4</v>
      </c>
      <c r="Q7536" t="str">
        <f>VLOOKUP(G7536,Agents!A:E,5,FALSE)</f>
        <v>Senior</v>
      </c>
      <c r="R7536" t="str">
        <f>VLOOKUP(G7536,Agents!A:E,2,FALSE)</f>
        <v>Night</v>
      </c>
    </row>
    <row r="7537" spans="1:18" x14ac:dyDescent="0.35">
      <c r="A7537" t="s">
        <v>11527</v>
      </c>
      <c r="B7537" t="s">
        <v>2014</v>
      </c>
      <c r="C7537" t="s">
        <v>12</v>
      </c>
      <c r="D7537" t="s">
        <v>38</v>
      </c>
      <c r="E7537" s="1">
        <v>46106.111111111109</v>
      </c>
      <c r="F7537" s="1">
        <v>46108.819444444445</v>
      </c>
      <c r="G7537" t="s">
        <v>190</v>
      </c>
      <c r="H7537" t="s">
        <v>132</v>
      </c>
      <c r="I7537" t="s">
        <v>16</v>
      </c>
      <c r="J7537">
        <v>5</v>
      </c>
      <c r="K7537" t="str">
        <f>IF(tickets_dataset[[#This Row],[status]] = "Closed", "Yes","No")</f>
        <v>No</v>
      </c>
      <c r="L7537" s="2">
        <f t="shared" si="468"/>
        <v>65.000000000058208</v>
      </c>
      <c r="M7537" t="str">
        <f t="shared" si="469"/>
        <v>Yes</v>
      </c>
      <c r="N7537" t="str">
        <f t="shared" si="470"/>
        <v>Mar</v>
      </c>
      <c r="O7537" s="2">
        <f t="shared" si="471"/>
        <v>2.7083333333357587</v>
      </c>
      <c r="P7537" t="str">
        <f>VLOOKUP(G7537,Agents!A:E,4,FALSE)</f>
        <v>Team1</v>
      </c>
      <c r="Q7537" t="str">
        <f>VLOOKUP(G7537,Agents!A:E,5,FALSE)</f>
        <v>Senior</v>
      </c>
      <c r="R7537" t="str">
        <f>VLOOKUP(G7537,Agents!A:E,2,FALSE)</f>
        <v>Night</v>
      </c>
    </row>
    <row r="7538" spans="1:18" x14ac:dyDescent="0.35">
      <c r="A7538" t="s">
        <v>11528</v>
      </c>
      <c r="B7538" t="s">
        <v>2244</v>
      </c>
      <c r="C7538" t="s">
        <v>34</v>
      </c>
      <c r="D7538" t="s">
        <v>13</v>
      </c>
      <c r="E7538" s="1">
        <v>46099.068055555559</v>
      </c>
      <c r="F7538" s="1">
        <v>46100.609722222223</v>
      </c>
      <c r="G7538" t="s">
        <v>83</v>
      </c>
      <c r="H7538" t="s">
        <v>15</v>
      </c>
      <c r="I7538" t="s">
        <v>16</v>
      </c>
      <c r="J7538">
        <v>3</v>
      </c>
      <c r="K7538" t="str">
        <f>IF(tickets_dataset[[#This Row],[status]] = "Closed", "Yes","No")</f>
        <v>Yes</v>
      </c>
      <c r="L7538" s="2">
        <f t="shared" si="468"/>
        <v>36.999999999941792</v>
      </c>
      <c r="M7538" t="str">
        <f t="shared" si="469"/>
        <v>No</v>
      </c>
      <c r="N7538" t="str">
        <f t="shared" si="470"/>
        <v>Mar</v>
      </c>
      <c r="O7538" s="2">
        <f t="shared" si="471"/>
        <v>1.5416666666642413</v>
      </c>
      <c r="P7538" t="str">
        <f>VLOOKUP(G7538,Agents!A:E,4,FALSE)</f>
        <v>Team2</v>
      </c>
      <c r="Q7538" t="str">
        <f>VLOOKUP(G7538,Agents!A:E,5,FALSE)</f>
        <v>Junior</v>
      </c>
      <c r="R7538" t="str">
        <f>VLOOKUP(G7538,Agents!A:E,2,FALSE)</f>
        <v>Night</v>
      </c>
    </row>
    <row r="7539" spans="1:18" x14ac:dyDescent="0.35">
      <c r="A7539" t="s">
        <v>11529</v>
      </c>
      <c r="B7539" t="s">
        <v>573</v>
      </c>
      <c r="C7539" t="s">
        <v>76</v>
      </c>
      <c r="D7539" t="s">
        <v>13</v>
      </c>
      <c r="E7539" s="1">
        <v>46079.259027777778</v>
      </c>
      <c r="F7539" s="1">
        <v>46079.884027777778</v>
      </c>
      <c r="G7539" t="s">
        <v>45</v>
      </c>
      <c r="H7539" t="s">
        <v>15</v>
      </c>
      <c r="I7539" t="s">
        <v>16</v>
      </c>
      <c r="J7539">
        <v>4</v>
      </c>
      <c r="K7539" t="str">
        <f>IF(tickets_dataset[[#This Row],[status]] = "Closed", "Yes","No")</f>
        <v>Yes</v>
      </c>
      <c r="L7539" s="2">
        <f t="shared" si="468"/>
        <v>15</v>
      </c>
      <c r="M7539" t="str">
        <f t="shared" si="469"/>
        <v>No</v>
      </c>
      <c r="N7539" t="str">
        <f t="shared" si="470"/>
        <v>Feb</v>
      </c>
      <c r="O7539" s="2">
        <f t="shared" si="471"/>
        <v>0.625</v>
      </c>
      <c r="P7539" t="str">
        <f>VLOOKUP(G7539,Agents!A:E,4,FALSE)</f>
        <v>Team5</v>
      </c>
      <c r="Q7539" t="str">
        <f>VLOOKUP(G7539,Agents!A:E,5,FALSE)</f>
        <v>Senior</v>
      </c>
      <c r="R7539" t="str">
        <f>VLOOKUP(G7539,Agents!A:E,2,FALSE)</f>
        <v>Morning</v>
      </c>
    </row>
    <row r="7540" spans="1:18" x14ac:dyDescent="0.35">
      <c r="A7540" t="s">
        <v>11530</v>
      </c>
      <c r="B7540" t="s">
        <v>11531</v>
      </c>
      <c r="C7540" t="s">
        <v>34</v>
      </c>
      <c r="D7540" t="s">
        <v>38</v>
      </c>
      <c r="E7540" s="1">
        <v>46030.375</v>
      </c>
      <c r="F7540" s="1">
        <v>46031.458333333336</v>
      </c>
      <c r="G7540" t="s">
        <v>167</v>
      </c>
      <c r="H7540" t="s">
        <v>15</v>
      </c>
      <c r="I7540" t="s">
        <v>16</v>
      </c>
      <c r="J7540">
        <v>5</v>
      </c>
      <c r="K7540" t="str">
        <f>IF(tickets_dataset[[#This Row],[status]] = "Closed", "Yes","No")</f>
        <v>Yes</v>
      </c>
      <c r="L7540" s="2">
        <f t="shared" si="468"/>
        <v>26.000000000058208</v>
      </c>
      <c r="M7540" t="str">
        <f t="shared" si="469"/>
        <v>No</v>
      </c>
      <c r="N7540" t="str">
        <f t="shared" si="470"/>
        <v>Jan</v>
      </c>
      <c r="O7540" s="2">
        <f t="shared" si="471"/>
        <v>1.0833333333357587</v>
      </c>
      <c r="P7540" t="str">
        <f>VLOOKUP(G7540,Agents!A:E,4,FALSE)</f>
        <v>Team3</v>
      </c>
      <c r="Q7540" t="str">
        <f>VLOOKUP(G7540,Agents!A:E,5,FALSE)</f>
        <v>Mid</v>
      </c>
      <c r="R7540" t="str">
        <f>VLOOKUP(G7540,Agents!A:E,2,FALSE)</f>
        <v>Evening</v>
      </c>
    </row>
    <row r="7541" spans="1:18" x14ac:dyDescent="0.35">
      <c r="A7541" t="s">
        <v>11532</v>
      </c>
      <c r="B7541" t="s">
        <v>11533</v>
      </c>
      <c r="C7541" t="s">
        <v>22</v>
      </c>
      <c r="D7541" t="s">
        <v>38</v>
      </c>
      <c r="E7541" s="1">
        <v>46085.563888888886</v>
      </c>
      <c r="F7541" s="1">
        <v>46087.022222222222</v>
      </c>
      <c r="G7541" t="s">
        <v>77</v>
      </c>
      <c r="H7541" t="s">
        <v>15</v>
      </c>
      <c r="I7541" t="s">
        <v>16</v>
      </c>
      <c r="J7541">
        <v>5</v>
      </c>
      <c r="K7541" t="str">
        <f>IF(tickets_dataset[[#This Row],[status]] = "Closed", "Yes","No")</f>
        <v>Yes</v>
      </c>
      <c r="L7541" s="2">
        <f t="shared" si="468"/>
        <v>35.000000000058208</v>
      </c>
      <c r="M7541" t="str">
        <f t="shared" si="469"/>
        <v>No</v>
      </c>
      <c r="N7541" t="str">
        <f t="shared" si="470"/>
        <v>Mar</v>
      </c>
      <c r="O7541" s="2">
        <f t="shared" si="471"/>
        <v>1.4583333333357587</v>
      </c>
      <c r="P7541" t="str">
        <f>VLOOKUP(G7541,Agents!A:E,4,FALSE)</f>
        <v>Team5</v>
      </c>
      <c r="Q7541" t="str">
        <f>VLOOKUP(G7541,Agents!A:E,5,FALSE)</f>
        <v>Junior</v>
      </c>
      <c r="R7541" t="str">
        <f>VLOOKUP(G7541,Agents!A:E,2,FALSE)</f>
        <v>Evening</v>
      </c>
    </row>
    <row r="7542" spans="1:18" x14ac:dyDescent="0.35">
      <c r="A7542" t="s">
        <v>11534</v>
      </c>
      <c r="B7542" t="s">
        <v>11535</v>
      </c>
      <c r="C7542" t="s">
        <v>34</v>
      </c>
      <c r="D7542" t="s">
        <v>26</v>
      </c>
      <c r="E7542" s="1">
        <v>46071.686805555553</v>
      </c>
      <c r="F7542" s="1">
        <v>46072.270138888889</v>
      </c>
      <c r="G7542" t="s">
        <v>137</v>
      </c>
      <c r="H7542" t="s">
        <v>15</v>
      </c>
      <c r="I7542" t="s">
        <v>16</v>
      </c>
      <c r="J7542">
        <v>4</v>
      </c>
      <c r="K7542" t="str">
        <f>IF(tickets_dataset[[#This Row],[status]] = "Closed", "Yes","No")</f>
        <v>Yes</v>
      </c>
      <c r="L7542" s="2">
        <f t="shared" si="468"/>
        <v>14.000000000058208</v>
      </c>
      <c r="M7542" t="str">
        <f t="shared" si="469"/>
        <v>No</v>
      </c>
      <c r="N7542" t="str">
        <f t="shared" si="470"/>
        <v>Feb</v>
      </c>
      <c r="O7542" s="2">
        <f t="shared" si="471"/>
        <v>0.58333333333575865</v>
      </c>
      <c r="P7542" t="str">
        <f>VLOOKUP(G7542,Agents!A:E,4,FALSE)</f>
        <v>Team5</v>
      </c>
      <c r="Q7542" t="str">
        <f>VLOOKUP(G7542,Agents!A:E,5,FALSE)</f>
        <v>Senior</v>
      </c>
      <c r="R7542" t="str">
        <f>VLOOKUP(G7542,Agents!A:E,2,FALSE)</f>
        <v>Night</v>
      </c>
    </row>
    <row r="7543" spans="1:18" x14ac:dyDescent="0.35">
      <c r="A7543" t="s">
        <v>11536</v>
      </c>
      <c r="B7543" t="s">
        <v>1943</v>
      </c>
      <c r="C7543" t="s">
        <v>76</v>
      </c>
      <c r="D7543" t="s">
        <v>38</v>
      </c>
      <c r="E7543" s="1">
        <v>46073.775000000001</v>
      </c>
      <c r="F7543" s="1">
        <v>46075.525000000001</v>
      </c>
      <c r="G7543" t="s">
        <v>39</v>
      </c>
      <c r="H7543" t="s">
        <v>15</v>
      </c>
      <c r="I7543" t="s">
        <v>16</v>
      </c>
      <c r="J7543">
        <v>5</v>
      </c>
      <c r="K7543" t="str">
        <f>IF(tickets_dataset[[#This Row],[status]] = "Closed", "Yes","No")</f>
        <v>Yes</v>
      </c>
      <c r="L7543" s="2">
        <f t="shared" si="468"/>
        <v>42</v>
      </c>
      <c r="M7543" t="str">
        <f t="shared" si="469"/>
        <v>No</v>
      </c>
      <c r="N7543" t="str">
        <f t="shared" si="470"/>
        <v>Feb</v>
      </c>
      <c r="O7543" s="2">
        <f t="shared" si="471"/>
        <v>1.75</v>
      </c>
      <c r="P7543" t="str">
        <f>VLOOKUP(G7543,Agents!A:E,4,FALSE)</f>
        <v>Team3</v>
      </c>
      <c r="Q7543" t="str">
        <f>VLOOKUP(G7543,Agents!A:E,5,FALSE)</f>
        <v>Mid</v>
      </c>
      <c r="R7543" t="str">
        <f>VLOOKUP(G7543,Agents!A:E,2,FALSE)</f>
        <v>Night</v>
      </c>
    </row>
    <row r="7544" spans="1:18" x14ac:dyDescent="0.35">
      <c r="A7544" t="s">
        <v>11537</v>
      </c>
      <c r="B7544" t="s">
        <v>446</v>
      </c>
      <c r="C7544" t="s">
        <v>12</v>
      </c>
      <c r="D7544" t="s">
        <v>26</v>
      </c>
      <c r="E7544" s="1">
        <v>46109.320138888892</v>
      </c>
      <c r="F7544" s="1">
        <v>46111.070138888892</v>
      </c>
      <c r="G7544" t="s">
        <v>35</v>
      </c>
      <c r="H7544" t="s">
        <v>15</v>
      </c>
      <c r="I7544" t="s">
        <v>16</v>
      </c>
      <c r="J7544">
        <v>4</v>
      </c>
      <c r="K7544" t="str">
        <f>IF(tickets_dataset[[#This Row],[status]] = "Closed", "Yes","No")</f>
        <v>Yes</v>
      </c>
      <c r="L7544" s="2">
        <f t="shared" si="468"/>
        <v>42</v>
      </c>
      <c r="M7544" t="str">
        <f t="shared" si="469"/>
        <v>No</v>
      </c>
      <c r="N7544" t="str">
        <f t="shared" si="470"/>
        <v>Mar</v>
      </c>
      <c r="O7544" s="2">
        <f t="shared" si="471"/>
        <v>1.75</v>
      </c>
      <c r="P7544" t="str">
        <f>VLOOKUP(G7544,Agents!A:E,4,FALSE)</f>
        <v>Team1</v>
      </c>
      <c r="Q7544" t="str">
        <f>VLOOKUP(G7544,Agents!A:E,5,FALSE)</f>
        <v>Senior</v>
      </c>
      <c r="R7544" t="str">
        <f>VLOOKUP(G7544,Agents!A:E,2,FALSE)</f>
        <v>Evening</v>
      </c>
    </row>
    <row r="7545" spans="1:18" x14ac:dyDescent="0.35">
      <c r="A7545" t="s">
        <v>11538</v>
      </c>
      <c r="B7545" t="s">
        <v>3888</v>
      </c>
      <c r="C7545" t="s">
        <v>76</v>
      </c>
      <c r="D7545" t="s">
        <v>13</v>
      </c>
      <c r="E7545" s="1">
        <v>46064.46597222222</v>
      </c>
      <c r="F7545" s="1">
        <v>46065.96597222222</v>
      </c>
      <c r="G7545" t="s">
        <v>67</v>
      </c>
      <c r="H7545" t="s">
        <v>15</v>
      </c>
      <c r="I7545" t="s">
        <v>16</v>
      </c>
      <c r="J7545">
        <v>3</v>
      </c>
      <c r="K7545" t="str">
        <f>IF(tickets_dataset[[#This Row],[status]] = "Closed", "Yes","No")</f>
        <v>Yes</v>
      </c>
      <c r="L7545" s="2">
        <f t="shared" si="468"/>
        <v>36</v>
      </c>
      <c r="M7545" t="str">
        <f t="shared" si="469"/>
        <v>No</v>
      </c>
      <c r="N7545" t="str">
        <f t="shared" si="470"/>
        <v>Feb</v>
      </c>
      <c r="O7545" s="2">
        <f t="shared" si="471"/>
        <v>1.5</v>
      </c>
      <c r="P7545" t="str">
        <f>VLOOKUP(G7545,Agents!A:E,4,FALSE)</f>
        <v>Team5</v>
      </c>
      <c r="Q7545" t="str">
        <f>VLOOKUP(G7545,Agents!A:E,5,FALSE)</f>
        <v>Junior</v>
      </c>
      <c r="R7545" t="str">
        <f>VLOOKUP(G7545,Agents!A:E,2,FALSE)</f>
        <v>Evening</v>
      </c>
    </row>
    <row r="7546" spans="1:18" x14ac:dyDescent="0.35">
      <c r="A7546" t="s">
        <v>11539</v>
      </c>
      <c r="B7546" t="s">
        <v>11540</v>
      </c>
      <c r="C7546" t="s">
        <v>34</v>
      </c>
      <c r="D7546" t="s">
        <v>13</v>
      </c>
      <c r="E7546" s="1">
        <v>46065.956944444442</v>
      </c>
      <c r="F7546" s="1">
        <v>46067.415277777778</v>
      </c>
      <c r="G7546" t="s">
        <v>357</v>
      </c>
      <c r="H7546" t="s">
        <v>15</v>
      </c>
      <c r="I7546" t="s">
        <v>16</v>
      </c>
      <c r="J7546">
        <v>4</v>
      </c>
      <c r="K7546" t="str">
        <f>IF(tickets_dataset[[#This Row],[status]] = "Closed", "Yes","No")</f>
        <v>Yes</v>
      </c>
      <c r="L7546" s="2">
        <f t="shared" si="468"/>
        <v>35.000000000058208</v>
      </c>
      <c r="M7546" t="str">
        <f t="shared" si="469"/>
        <v>No</v>
      </c>
      <c r="N7546" t="str">
        <f t="shared" si="470"/>
        <v>Feb</v>
      </c>
      <c r="O7546" s="2">
        <f t="shared" si="471"/>
        <v>1.4583333333357587</v>
      </c>
      <c r="P7546" t="str">
        <f>VLOOKUP(G7546,Agents!A:E,4,FALSE)</f>
        <v>Team1</v>
      </c>
      <c r="Q7546" t="str">
        <f>VLOOKUP(G7546,Agents!A:E,5,FALSE)</f>
        <v>Mid</v>
      </c>
      <c r="R7546" t="str">
        <f>VLOOKUP(G7546,Agents!A:E,2,FALSE)</f>
        <v>Morning</v>
      </c>
    </row>
    <row r="7547" spans="1:18" x14ac:dyDescent="0.35">
      <c r="A7547" t="s">
        <v>11541</v>
      </c>
      <c r="B7547" t="s">
        <v>11542</v>
      </c>
      <c r="C7547" t="s">
        <v>12</v>
      </c>
      <c r="D7547" t="s">
        <v>13</v>
      </c>
      <c r="E7547" s="1">
        <v>46078.884027777778</v>
      </c>
      <c r="F7547" s="1">
        <v>46079.550694444442</v>
      </c>
      <c r="G7547" t="s">
        <v>56</v>
      </c>
      <c r="H7547" t="s">
        <v>15</v>
      </c>
      <c r="I7547" t="s">
        <v>16</v>
      </c>
      <c r="J7547">
        <v>3</v>
      </c>
      <c r="K7547" t="str">
        <f>IF(tickets_dataset[[#This Row],[status]] = "Closed", "Yes","No")</f>
        <v>Yes</v>
      </c>
      <c r="L7547" s="2">
        <f t="shared" si="468"/>
        <v>15.999999999941792</v>
      </c>
      <c r="M7547" t="str">
        <f t="shared" si="469"/>
        <v>No</v>
      </c>
      <c r="N7547" t="str">
        <f t="shared" si="470"/>
        <v>Feb</v>
      </c>
      <c r="O7547" s="2">
        <f t="shared" si="471"/>
        <v>0.66666666666424135</v>
      </c>
      <c r="P7547" t="str">
        <f>VLOOKUP(G7547,Agents!A:E,4,FALSE)</f>
        <v>Team1</v>
      </c>
      <c r="Q7547" t="str">
        <f>VLOOKUP(G7547,Agents!A:E,5,FALSE)</f>
        <v>Senior</v>
      </c>
      <c r="R7547" t="str">
        <f>VLOOKUP(G7547,Agents!A:E,2,FALSE)</f>
        <v>Night</v>
      </c>
    </row>
    <row r="7548" spans="1:18" x14ac:dyDescent="0.35">
      <c r="A7548" t="s">
        <v>11543</v>
      </c>
      <c r="B7548" t="s">
        <v>1659</v>
      </c>
      <c r="C7548" t="s">
        <v>22</v>
      </c>
      <c r="D7548" t="s">
        <v>26</v>
      </c>
      <c r="E7548" s="1">
        <v>46036.664583333331</v>
      </c>
      <c r="F7548" s="1">
        <v>46038.039583333331</v>
      </c>
      <c r="G7548" t="s">
        <v>77</v>
      </c>
      <c r="H7548" t="s">
        <v>28</v>
      </c>
      <c r="I7548" t="s">
        <v>16</v>
      </c>
      <c r="J7548">
        <v>5</v>
      </c>
      <c r="K7548" t="str">
        <f>IF(tickets_dataset[[#This Row],[status]] = "Closed", "Yes","No")</f>
        <v>No</v>
      </c>
      <c r="L7548" s="2">
        <f t="shared" si="468"/>
        <v>33</v>
      </c>
      <c r="M7548" t="str">
        <f t="shared" si="469"/>
        <v>No</v>
      </c>
      <c r="N7548" t="str">
        <f t="shared" si="470"/>
        <v>Jan</v>
      </c>
      <c r="O7548" s="2">
        <f t="shared" si="471"/>
        <v>1.375</v>
      </c>
      <c r="P7548" t="str">
        <f>VLOOKUP(G7548,Agents!A:E,4,FALSE)</f>
        <v>Team5</v>
      </c>
      <c r="Q7548" t="str">
        <f>VLOOKUP(G7548,Agents!A:E,5,FALSE)</f>
        <v>Junior</v>
      </c>
      <c r="R7548" t="str">
        <f>VLOOKUP(G7548,Agents!A:E,2,FALSE)</f>
        <v>Evening</v>
      </c>
    </row>
    <row r="7549" spans="1:18" x14ac:dyDescent="0.35">
      <c r="A7549" t="s">
        <v>11544</v>
      </c>
      <c r="B7549" t="s">
        <v>485</v>
      </c>
      <c r="C7549" t="s">
        <v>76</v>
      </c>
      <c r="D7549" t="s">
        <v>38</v>
      </c>
      <c r="E7549" s="1">
        <v>46023.686111111114</v>
      </c>
      <c r="F7549" s="1">
        <v>46025.644444444442</v>
      </c>
      <c r="G7549" t="s">
        <v>86</v>
      </c>
      <c r="H7549" t="s">
        <v>28</v>
      </c>
      <c r="I7549" t="s">
        <v>16</v>
      </c>
      <c r="J7549">
        <v>3</v>
      </c>
      <c r="K7549" t="str">
        <f>IF(tickets_dataset[[#This Row],[status]] = "Closed", "Yes","No")</f>
        <v>No</v>
      </c>
      <c r="L7549" s="2">
        <f t="shared" si="468"/>
        <v>46.999999999883585</v>
      </c>
      <c r="M7549" t="str">
        <f t="shared" si="469"/>
        <v>No</v>
      </c>
      <c r="N7549" t="str">
        <f t="shared" si="470"/>
        <v>Jan</v>
      </c>
      <c r="O7549" s="2">
        <f t="shared" si="471"/>
        <v>1.9583333333284827</v>
      </c>
      <c r="P7549" t="str">
        <f>VLOOKUP(G7549,Agents!A:E,4,FALSE)</f>
        <v>Team1</v>
      </c>
      <c r="Q7549" t="str">
        <f>VLOOKUP(G7549,Agents!A:E,5,FALSE)</f>
        <v>Mid</v>
      </c>
      <c r="R7549" t="str">
        <f>VLOOKUP(G7549,Agents!A:E,2,FALSE)</f>
        <v>Morning</v>
      </c>
    </row>
    <row r="7550" spans="1:18" x14ac:dyDescent="0.35">
      <c r="A7550" t="s">
        <v>11545</v>
      </c>
      <c r="B7550" t="s">
        <v>1298</v>
      </c>
      <c r="C7550" t="s">
        <v>76</v>
      </c>
      <c r="D7550" t="s">
        <v>13</v>
      </c>
      <c r="E7550" s="1">
        <v>46101.359722222223</v>
      </c>
      <c r="F7550" s="1">
        <v>46101.609722222223</v>
      </c>
      <c r="G7550" t="s">
        <v>156</v>
      </c>
      <c r="H7550" t="s">
        <v>132</v>
      </c>
      <c r="I7550" t="s">
        <v>16</v>
      </c>
      <c r="J7550">
        <v>5</v>
      </c>
      <c r="K7550" t="str">
        <f>IF(tickets_dataset[[#This Row],[status]] = "Closed", "Yes","No")</f>
        <v>No</v>
      </c>
      <c r="L7550" s="2">
        <f t="shared" si="468"/>
        <v>6</v>
      </c>
      <c r="M7550" t="str">
        <f t="shared" si="469"/>
        <v>No</v>
      </c>
      <c r="N7550" t="str">
        <f t="shared" si="470"/>
        <v>Mar</v>
      </c>
      <c r="O7550" s="2">
        <f t="shared" si="471"/>
        <v>0.25</v>
      </c>
      <c r="P7550" t="str">
        <f>VLOOKUP(G7550,Agents!A:E,4,FALSE)</f>
        <v>Team3</v>
      </c>
      <c r="Q7550" t="str">
        <f>VLOOKUP(G7550,Agents!A:E,5,FALSE)</f>
        <v>Mid</v>
      </c>
      <c r="R7550" t="str">
        <f>VLOOKUP(G7550,Agents!A:E,2,FALSE)</f>
        <v>Evening</v>
      </c>
    </row>
    <row r="7551" spans="1:18" x14ac:dyDescent="0.35">
      <c r="A7551" t="s">
        <v>11546</v>
      </c>
      <c r="B7551" t="s">
        <v>9515</v>
      </c>
      <c r="C7551" t="s">
        <v>12</v>
      </c>
      <c r="D7551" t="s">
        <v>38</v>
      </c>
      <c r="E7551" s="1">
        <v>46050.808333333334</v>
      </c>
      <c r="F7551" s="1">
        <v>46053.308333333334</v>
      </c>
      <c r="G7551" t="s">
        <v>167</v>
      </c>
      <c r="H7551" t="s">
        <v>15</v>
      </c>
      <c r="I7551" t="s">
        <v>16</v>
      </c>
      <c r="J7551">
        <v>5</v>
      </c>
      <c r="K7551" t="str">
        <f>IF(tickets_dataset[[#This Row],[status]] = "Closed", "Yes","No")</f>
        <v>Yes</v>
      </c>
      <c r="L7551" s="2">
        <f t="shared" si="468"/>
        <v>60</v>
      </c>
      <c r="M7551" t="str">
        <f t="shared" si="469"/>
        <v>Yes</v>
      </c>
      <c r="N7551" t="str">
        <f t="shared" si="470"/>
        <v>Jan</v>
      </c>
      <c r="O7551" s="2">
        <f t="shared" si="471"/>
        <v>2.5</v>
      </c>
      <c r="P7551" t="str">
        <f>VLOOKUP(G7551,Agents!A:E,4,FALSE)</f>
        <v>Team3</v>
      </c>
      <c r="Q7551" t="str">
        <f>VLOOKUP(G7551,Agents!A:E,5,FALSE)</f>
        <v>Mid</v>
      </c>
      <c r="R7551" t="str">
        <f>VLOOKUP(G7551,Agents!A:E,2,FALSE)</f>
        <v>Evening</v>
      </c>
    </row>
    <row r="7552" spans="1:18" x14ac:dyDescent="0.35">
      <c r="A7552" t="s">
        <v>11547</v>
      </c>
      <c r="B7552" t="s">
        <v>9602</v>
      </c>
      <c r="C7552" t="s">
        <v>12</v>
      </c>
      <c r="D7552" t="s">
        <v>13</v>
      </c>
      <c r="E7552" s="1">
        <v>46091.206944444442</v>
      </c>
      <c r="F7552" s="1">
        <v>46092.915277777778</v>
      </c>
      <c r="G7552" t="s">
        <v>167</v>
      </c>
      <c r="H7552" t="s">
        <v>15</v>
      </c>
      <c r="I7552" t="s">
        <v>16</v>
      </c>
      <c r="J7552">
        <v>4</v>
      </c>
      <c r="K7552" t="str">
        <f>IF(tickets_dataset[[#This Row],[status]] = "Closed", "Yes","No")</f>
        <v>Yes</v>
      </c>
      <c r="L7552" s="2">
        <f t="shared" si="468"/>
        <v>41.000000000058208</v>
      </c>
      <c r="M7552" t="str">
        <f t="shared" si="469"/>
        <v>No</v>
      </c>
      <c r="N7552" t="str">
        <f t="shared" si="470"/>
        <v>Mar</v>
      </c>
      <c r="O7552" s="2">
        <f t="shared" si="471"/>
        <v>1.7083333333357587</v>
      </c>
      <c r="P7552" t="str">
        <f>VLOOKUP(G7552,Agents!A:E,4,FALSE)</f>
        <v>Team3</v>
      </c>
      <c r="Q7552" t="str">
        <f>VLOOKUP(G7552,Agents!A:E,5,FALSE)</f>
        <v>Mid</v>
      </c>
      <c r="R7552" t="str">
        <f>VLOOKUP(G7552,Agents!A:E,2,FALSE)</f>
        <v>Evening</v>
      </c>
    </row>
    <row r="7553" spans="1:18" x14ac:dyDescent="0.35">
      <c r="A7553" t="s">
        <v>11548</v>
      </c>
      <c r="B7553" t="s">
        <v>6936</v>
      </c>
      <c r="C7553" t="s">
        <v>34</v>
      </c>
      <c r="D7553" t="s">
        <v>13</v>
      </c>
      <c r="E7553" s="1">
        <v>46056.508333333331</v>
      </c>
      <c r="F7553" s="1">
        <v>46058.258333333331</v>
      </c>
      <c r="G7553" t="s">
        <v>149</v>
      </c>
      <c r="H7553" t="s">
        <v>15</v>
      </c>
      <c r="I7553" t="s">
        <v>16</v>
      </c>
      <c r="J7553">
        <v>3</v>
      </c>
      <c r="K7553" t="str">
        <f>IF(tickets_dataset[[#This Row],[status]] = "Closed", "Yes","No")</f>
        <v>Yes</v>
      </c>
      <c r="L7553" s="2">
        <f t="shared" si="468"/>
        <v>42</v>
      </c>
      <c r="M7553" t="str">
        <f t="shared" si="469"/>
        <v>No</v>
      </c>
      <c r="N7553" t="str">
        <f t="shared" si="470"/>
        <v>Feb</v>
      </c>
      <c r="O7553" s="2">
        <f t="shared" si="471"/>
        <v>1.75</v>
      </c>
      <c r="P7553" t="str">
        <f>VLOOKUP(G7553,Agents!A:E,4,FALSE)</f>
        <v>Team3</v>
      </c>
      <c r="Q7553" t="str">
        <f>VLOOKUP(G7553,Agents!A:E,5,FALSE)</f>
        <v>Mid</v>
      </c>
      <c r="R7553" t="str">
        <f>VLOOKUP(G7553,Agents!A:E,2,FALSE)</f>
        <v>Night</v>
      </c>
    </row>
    <row r="7554" spans="1:18" x14ac:dyDescent="0.35">
      <c r="A7554" t="s">
        <v>11549</v>
      </c>
      <c r="B7554" t="s">
        <v>607</v>
      </c>
      <c r="C7554" t="s">
        <v>76</v>
      </c>
      <c r="D7554" t="s">
        <v>26</v>
      </c>
      <c r="E7554" s="1">
        <v>46092.540277777778</v>
      </c>
      <c r="F7554" s="1">
        <v>46093.956944444442</v>
      </c>
      <c r="G7554" t="s">
        <v>14</v>
      </c>
      <c r="H7554" t="s">
        <v>15</v>
      </c>
      <c r="I7554" t="s">
        <v>16</v>
      </c>
      <c r="J7554">
        <v>4</v>
      </c>
      <c r="K7554" t="str">
        <f>IF(tickets_dataset[[#This Row],[status]] = "Closed", "Yes","No")</f>
        <v>Yes</v>
      </c>
      <c r="L7554" s="2">
        <f t="shared" ref="L7554:L7617" si="472">IF(ISBLANK(F7554),"",(F7554-E7554)*24)</f>
        <v>33.999999999941792</v>
      </c>
      <c r="M7554" t="str">
        <f t="shared" ref="M7554:M7617" si="473">IF(L7554&gt;48,"Yes","No")</f>
        <v>No</v>
      </c>
      <c r="N7554" t="str">
        <f t="shared" ref="N7554:N7617" si="474">TEXT(E7554,"mmm")</f>
        <v>Mar</v>
      </c>
      <c r="O7554" s="2">
        <f t="shared" si="471"/>
        <v>1.4166666666642413</v>
      </c>
      <c r="P7554" t="str">
        <f>VLOOKUP(G7554,Agents!A:E,4,FALSE)</f>
        <v>Team1</v>
      </c>
      <c r="Q7554" t="str">
        <f>VLOOKUP(G7554,Agents!A:E,5,FALSE)</f>
        <v>Senior</v>
      </c>
      <c r="R7554" t="str">
        <f>VLOOKUP(G7554,Agents!A:E,2,FALSE)</f>
        <v>Morning</v>
      </c>
    </row>
    <row r="7555" spans="1:18" x14ac:dyDescent="0.35">
      <c r="A7555" t="s">
        <v>11550</v>
      </c>
      <c r="B7555" t="s">
        <v>1539</v>
      </c>
      <c r="C7555" t="s">
        <v>22</v>
      </c>
      <c r="D7555" t="s">
        <v>38</v>
      </c>
      <c r="E7555" s="1">
        <v>46058.704861111109</v>
      </c>
      <c r="F7555" s="1">
        <v>46061.829861111109</v>
      </c>
      <c r="G7555" t="s">
        <v>83</v>
      </c>
      <c r="H7555" t="s">
        <v>15</v>
      </c>
      <c r="I7555" t="s">
        <v>16</v>
      </c>
      <c r="J7555">
        <v>4</v>
      </c>
      <c r="K7555" t="str">
        <f>IF(tickets_dataset[[#This Row],[status]] = "Closed", "Yes","No")</f>
        <v>Yes</v>
      </c>
      <c r="L7555" s="2">
        <f t="shared" si="472"/>
        <v>75</v>
      </c>
      <c r="M7555" t="str">
        <f t="shared" si="473"/>
        <v>Yes</v>
      </c>
      <c r="N7555" t="str">
        <f t="shared" si="474"/>
        <v>Feb</v>
      </c>
      <c r="O7555" s="2">
        <f t="shared" ref="O7555:O7618" si="475">F7555-E7555</f>
        <v>3.125</v>
      </c>
      <c r="P7555" t="str">
        <f>VLOOKUP(G7555,Agents!A:E,4,FALSE)</f>
        <v>Team2</v>
      </c>
      <c r="Q7555" t="str">
        <f>VLOOKUP(G7555,Agents!A:E,5,FALSE)</f>
        <v>Junior</v>
      </c>
      <c r="R7555" t="str">
        <f>VLOOKUP(G7555,Agents!A:E,2,FALSE)</f>
        <v>Night</v>
      </c>
    </row>
    <row r="7556" spans="1:18" x14ac:dyDescent="0.35">
      <c r="A7556" t="s">
        <v>11551</v>
      </c>
      <c r="B7556" t="s">
        <v>11552</v>
      </c>
      <c r="C7556" t="s">
        <v>12</v>
      </c>
      <c r="D7556" t="s">
        <v>26</v>
      </c>
      <c r="E7556" s="1">
        <v>46082.997916666667</v>
      </c>
      <c r="F7556" s="1">
        <v>46083.872916666667</v>
      </c>
      <c r="G7556" t="s">
        <v>77</v>
      </c>
      <c r="H7556" t="s">
        <v>15</v>
      </c>
      <c r="I7556" t="s">
        <v>16</v>
      </c>
      <c r="J7556">
        <v>5</v>
      </c>
      <c r="K7556" t="str">
        <f>IF(tickets_dataset[[#This Row],[status]] = "Closed", "Yes","No")</f>
        <v>Yes</v>
      </c>
      <c r="L7556" s="2">
        <f t="shared" si="472"/>
        <v>21</v>
      </c>
      <c r="M7556" t="str">
        <f t="shared" si="473"/>
        <v>No</v>
      </c>
      <c r="N7556" t="str">
        <f t="shared" si="474"/>
        <v>Mar</v>
      </c>
      <c r="O7556" s="2">
        <f t="shared" si="475"/>
        <v>0.875</v>
      </c>
      <c r="P7556" t="str">
        <f>VLOOKUP(G7556,Agents!A:E,4,FALSE)</f>
        <v>Team5</v>
      </c>
      <c r="Q7556" t="str">
        <f>VLOOKUP(G7556,Agents!A:E,5,FALSE)</f>
        <v>Junior</v>
      </c>
      <c r="R7556" t="str">
        <f>VLOOKUP(G7556,Agents!A:E,2,FALSE)</f>
        <v>Evening</v>
      </c>
    </row>
    <row r="7557" spans="1:18" x14ac:dyDescent="0.35">
      <c r="A7557" t="s">
        <v>11553</v>
      </c>
      <c r="B7557" t="s">
        <v>6400</v>
      </c>
      <c r="C7557" t="s">
        <v>34</v>
      </c>
      <c r="D7557" t="s">
        <v>26</v>
      </c>
      <c r="E7557" s="1">
        <v>46041.883333333331</v>
      </c>
      <c r="F7557" s="1">
        <v>46042.8</v>
      </c>
      <c r="G7557" t="s">
        <v>156</v>
      </c>
      <c r="H7557" t="s">
        <v>15</v>
      </c>
      <c r="I7557" t="s">
        <v>16</v>
      </c>
      <c r="J7557">
        <v>5</v>
      </c>
      <c r="K7557" t="str">
        <f>IF(tickets_dataset[[#This Row],[status]] = "Closed", "Yes","No")</f>
        <v>Yes</v>
      </c>
      <c r="L7557" s="2">
        <f t="shared" si="472"/>
        <v>22.000000000116415</v>
      </c>
      <c r="M7557" t="str">
        <f t="shared" si="473"/>
        <v>No</v>
      </c>
      <c r="N7557" t="str">
        <f t="shared" si="474"/>
        <v>Jan</v>
      </c>
      <c r="O7557" s="2">
        <f t="shared" si="475"/>
        <v>0.91666666667151731</v>
      </c>
      <c r="P7557" t="str">
        <f>VLOOKUP(G7557,Agents!A:E,4,FALSE)</f>
        <v>Team3</v>
      </c>
      <c r="Q7557" t="str">
        <f>VLOOKUP(G7557,Agents!A:E,5,FALSE)</f>
        <v>Mid</v>
      </c>
      <c r="R7557" t="str">
        <f>VLOOKUP(G7557,Agents!A:E,2,FALSE)</f>
        <v>Evening</v>
      </c>
    </row>
    <row r="7558" spans="1:18" x14ac:dyDescent="0.35">
      <c r="A7558" t="s">
        <v>11554</v>
      </c>
      <c r="B7558" t="s">
        <v>9845</v>
      </c>
      <c r="C7558" t="s">
        <v>76</v>
      </c>
      <c r="D7558" t="s">
        <v>13</v>
      </c>
      <c r="E7558" s="1">
        <v>46105.366666666669</v>
      </c>
      <c r="F7558" s="1">
        <v>46106.45</v>
      </c>
      <c r="G7558" t="s">
        <v>45</v>
      </c>
      <c r="H7558" t="s">
        <v>15</v>
      </c>
      <c r="I7558" t="s">
        <v>16</v>
      </c>
      <c r="J7558">
        <v>4</v>
      </c>
      <c r="K7558" t="str">
        <f>IF(tickets_dataset[[#This Row],[status]] = "Closed", "Yes","No")</f>
        <v>Yes</v>
      </c>
      <c r="L7558" s="2">
        <f t="shared" si="472"/>
        <v>25.999999999883585</v>
      </c>
      <c r="M7558" t="str">
        <f t="shared" si="473"/>
        <v>No</v>
      </c>
      <c r="N7558" t="str">
        <f t="shared" si="474"/>
        <v>Mar</v>
      </c>
      <c r="O7558" s="2">
        <f t="shared" si="475"/>
        <v>1.0833333333284827</v>
      </c>
      <c r="P7558" t="str">
        <f>VLOOKUP(G7558,Agents!A:E,4,FALSE)</f>
        <v>Team5</v>
      </c>
      <c r="Q7558" t="str">
        <f>VLOOKUP(G7558,Agents!A:E,5,FALSE)</f>
        <v>Senior</v>
      </c>
      <c r="R7558" t="str">
        <f>VLOOKUP(G7558,Agents!A:E,2,FALSE)</f>
        <v>Morning</v>
      </c>
    </row>
    <row r="7559" spans="1:18" x14ac:dyDescent="0.35">
      <c r="A7559" t="s">
        <v>11555</v>
      </c>
      <c r="B7559" t="s">
        <v>11556</v>
      </c>
      <c r="C7559" t="s">
        <v>50</v>
      </c>
      <c r="D7559" t="s">
        <v>38</v>
      </c>
      <c r="E7559" s="1">
        <v>46088.711805555555</v>
      </c>
      <c r="F7559" s="1">
        <v>46091.711805555555</v>
      </c>
      <c r="G7559" t="s">
        <v>83</v>
      </c>
      <c r="H7559" t="s">
        <v>28</v>
      </c>
      <c r="I7559" t="s">
        <v>16</v>
      </c>
      <c r="J7559">
        <v>2</v>
      </c>
      <c r="K7559" t="str">
        <f>IF(tickets_dataset[[#This Row],[status]] = "Closed", "Yes","No")</f>
        <v>No</v>
      </c>
      <c r="L7559" s="2">
        <f t="shared" si="472"/>
        <v>72</v>
      </c>
      <c r="M7559" t="str">
        <f t="shared" si="473"/>
        <v>Yes</v>
      </c>
      <c r="N7559" t="str">
        <f t="shared" si="474"/>
        <v>Mar</v>
      </c>
      <c r="O7559" s="2">
        <f t="shared" si="475"/>
        <v>3</v>
      </c>
      <c r="P7559" t="str">
        <f>VLOOKUP(G7559,Agents!A:E,4,FALSE)</f>
        <v>Team2</v>
      </c>
      <c r="Q7559" t="str">
        <f>VLOOKUP(G7559,Agents!A:E,5,FALSE)</f>
        <v>Junior</v>
      </c>
      <c r="R7559" t="str">
        <f>VLOOKUP(G7559,Agents!A:E,2,FALSE)</f>
        <v>Night</v>
      </c>
    </row>
    <row r="7560" spans="1:18" x14ac:dyDescent="0.35">
      <c r="A7560" t="s">
        <v>11557</v>
      </c>
      <c r="B7560" t="s">
        <v>5761</v>
      </c>
      <c r="C7560" t="s">
        <v>76</v>
      </c>
      <c r="D7560" t="s">
        <v>38</v>
      </c>
      <c r="E7560" s="1">
        <v>46035.838888888888</v>
      </c>
      <c r="F7560" s="1">
        <v>46038.047222222223</v>
      </c>
      <c r="G7560" t="s">
        <v>14</v>
      </c>
      <c r="H7560" t="s">
        <v>15</v>
      </c>
      <c r="I7560" t="s">
        <v>16</v>
      </c>
      <c r="J7560">
        <v>4</v>
      </c>
      <c r="K7560" t="str">
        <f>IF(tickets_dataset[[#This Row],[status]] = "Closed", "Yes","No")</f>
        <v>Yes</v>
      </c>
      <c r="L7560" s="2">
        <f t="shared" si="472"/>
        <v>53.000000000058208</v>
      </c>
      <c r="M7560" t="str">
        <f t="shared" si="473"/>
        <v>Yes</v>
      </c>
      <c r="N7560" t="str">
        <f t="shared" si="474"/>
        <v>Jan</v>
      </c>
      <c r="O7560" s="2">
        <f t="shared" si="475"/>
        <v>2.2083333333357587</v>
      </c>
      <c r="P7560" t="str">
        <f>VLOOKUP(G7560,Agents!A:E,4,FALSE)</f>
        <v>Team1</v>
      </c>
      <c r="Q7560" t="str">
        <f>VLOOKUP(G7560,Agents!A:E,5,FALSE)</f>
        <v>Senior</v>
      </c>
      <c r="R7560" t="str">
        <f>VLOOKUP(G7560,Agents!A:E,2,FALSE)</f>
        <v>Morning</v>
      </c>
    </row>
    <row r="7561" spans="1:18" x14ac:dyDescent="0.35">
      <c r="A7561" t="s">
        <v>11558</v>
      </c>
      <c r="B7561" t="s">
        <v>8141</v>
      </c>
      <c r="C7561" t="s">
        <v>34</v>
      </c>
      <c r="D7561" t="s">
        <v>13</v>
      </c>
      <c r="E7561" s="1">
        <v>46052.954861111109</v>
      </c>
      <c r="F7561" s="1">
        <v>46053.579861111109</v>
      </c>
      <c r="G7561" t="s">
        <v>128</v>
      </c>
      <c r="H7561" t="s">
        <v>132</v>
      </c>
      <c r="I7561" t="s">
        <v>16</v>
      </c>
      <c r="J7561">
        <v>3</v>
      </c>
      <c r="K7561" t="str">
        <f>IF(tickets_dataset[[#This Row],[status]] = "Closed", "Yes","No")</f>
        <v>No</v>
      </c>
      <c r="L7561" s="2">
        <f t="shared" si="472"/>
        <v>15</v>
      </c>
      <c r="M7561" t="str">
        <f t="shared" si="473"/>
        <v>No</v>
      </c>
      <c r="N7561" t="str">
        <f t="shared" si="474"/>
        <v>Jan</v>
      </c>
      <c r="O7561" s="2">
        <f t="shared" si="475"/>
        <v>0.625</v>
      </c>
      <c r="P7561" t="str">
        <f>VLOOKUP(G7561,Agents!A:E,4,FALSE)</f>
        <v>Team4</v>
      </c>
      <c r="Q7561" t="str">
        <f>VLOOKUP(G7561,Agents!A:E,5,FALSE)</f>
        <v>Mid</v>
      </c>
      <c r="R7561" t="str">
        <f>VLOOKUP(G7561,Agents!A:E,2,FALSE)</f>
        <v>Night</v>
      </c>
    </row>
    <row r="7562" spans="1:18" x14ac:dyDescent="0.35">
      <c r="A7562" t="s">
        <v>11559</v>
      </c>
      <c r="B7562" t="s">
        <v>4850</v>
      </c>
      <c r="C7562" t="s">
        <v>34</v>
      </c>
      <c r="D7562" t="s">
        <v>38</v>
      </c>
      <c r="E7562" s="1">
        <v>46068.275694444441</v>
      </c>
      <c r="F7562" s="1">
        <v>46070.442361111112</v>
      </c>
      <c r="G7562" t="s">
        <v>282</v>
      </c>
      <c r="H7562" t="s">
        <v>15</v>
      </c>
      <c r="I7562" t="s">
        <v>16</v>
      </c>
      <c r="J7562">
        <v>4</v>
      </c>
      <c r="K7562" t="str">
        <f>IF(tickets_dataset[[#This Row],[status]] = "Closed", "Yes","No")</f>
        <v>Yes</v>
      </c>
      <c r="L7562" s="2">
        <f t="shared" si="472"/>
        <v>52.000000000116415</v>
      </c>
      <c r="M7562" t="str">
        <f t="shared" si="473"/>
        <v>Yes</v>
      </c>
      <c r="N7562" t="str">
        <f t="shared" si="474"/>
        <v>Feb</v>
      </c>
      <c r="O7562" s="2">
        <f t="shared" si="475"/>
        <v>2.1666666666715173</v>
      </c>
      <c r="P7562" t="str">
        <f>VLOOKUP(G7562,Agents!A:E,4,FALSE)</f>
        <v>Team4</v>
      </c>
      <c r="Q7562" t="str">
        <f>VLOOKUP(G7562,Agents!A:E,5,FALSE)</f>
        <v>Mid</v>
      </c>
      <c r="R7562" t="str">
        <f>VLOOKUP(G7562,Agents!A:E,2,FALSE)</f>
        <v>Morning</v>
      </c>
    </row>
    <row r="7563" spans="1:18" x14ac:dyDescent="0.35">
      <c r="A7563" t="s">
        <v>11560</v>
      </c>
      <c r="B7563" t="s">
        <v>9809</v>
      </c>
      <c r="C7563" t="s">
        <v>22</v>
      </c>
      <c r="D7563" t="s">
        <v>13</v>
      </c>
      <c r="E7563" s="1">
        <v>46047.301388888889</v>
      </c>
      <c r="F7563" s="1">
        <v>46047.509722222225</v>
      </c>
      <c r="G7563" t="s">
        <v>239</v>
      </c>
      <c r="H7563" t="s">
        <v>15</v>
      </c>
      <c r="I7563" t="s">
        <v>16</v>
      </c>
      <c r="J7563">
        <v>4</v>
      </c>
      <c r="K7563" t="str">
        <f>IF(tickets_dataset[[#This Row],[status]] = "Closed", "Yes","No")</f>
        <v>Yes</v>
      </c>
      <c r="L7563" s="2">
        <f t="shared" si="472"/>
        <v>5.0000000000582077</v>
      </c>
      <c r="M7563" t="str">
        <f t="shared" si="473"/>
        <v>No</v>
      </c>
      <c r="N7563" t="str">
        <f t="shared" si="474"/>
        <v>Jan</v>
      </c>
      <c r="O7563" s="2">
        <f t="shared" si="475"/>
        <v>0.20833333333575865</v>
      </c>
      <c r="P7563" t="str">
        <f>VLOOKUP(G7563,Agents!A:E,4,FALSE)</f>
        <v>Team1</v>
      </c>
      <c r="Q7563" t="str">
        <f>VLOOKUP(G7563,Agents!A:E,5,FALSE)</f>
        <v>Senior</v>
      </c>
      <c r="R7563" t="str">
        <f>VLOOKUP(G7563,Agents!A:E,2,FALSE)</f>
        <v>Evening</v>
      </c>
    </row>
    <row r="7564" spans="1:18" x14ac:dyDescent="0.35">
      <c r="A7564" t="s">
        <v>11561</v>
      </c>
      <c r="B7564" t="s">
        <v>11562</v>
      </c>
      <c r="C7564" t="s">
        <v>12</v>
      </c>
      <c r="D7564" t="s">
        <v>38</v>
      </c>
      <c r="E7564" s="1">
        <v>46076.302777777775</v>
      </c>
      <c r="F7564" s="1">
        <v>46080.011111111111</v>
      </c>
      <c r="G7564" t="s">
        <v>311</v>
      </c>
      <c r="H7564" t="s">
        <v>15</v>
      </c>
      <c r="I7564" t="s">
        <v>16</v>
      </c>
      <c r="J7564">
        <v>5</v>
      </c>
      <c r="K7564" t="str">
        <f>IF(tickets_dataset[[#This Row],[status]] = "Closed", "Yes","No")</f>
        <v>Yes</v>
      </c>
      <c r="L7564" s="2">
        <f t="shared" si="472"/>
        <v>89.000000000058208</v>
      </c>
      <c r="M7564" t="str">
        <f t="shared" si="473"/>
        <v>Yes</v>
      </c>
      <c r="N7564" t="str">
        <f t="shared" si="474"/>
        <v>Feb</v>
      </c>
      <c r="O7564" s="2">
        <f t="shared" si="475"/>
        <v>3.7083333333357587</v>
      </c>
      <c r="P7564" t="str">
        <f>VLOOKUP(G7564,Agents!A:E,4,FALSE)</f>
        <v>Team5</v>
      </c>
      <c r="Q7564" t="str">
        <f>VLOOKUP(G7564,Agents!A:E,5,FALSE)</f>
        <v>Senior</v>
      </c>
      <c r="R7564" t="str">
        <f>VLOOKUP(G7564,Agents!A:E,2,FALSE)</f>
        <v>Evening</v>
      </c>
    </row>
    <row r="7565" spans="1:18" x14ac:dyDescent="0.35">
      <c r="A7565" t="s">
        <v>11563</v>
      </c>
      <c r="B7565" t="s">
        <v>6224</v>
      </c>
      <c r="C7565" t="s">
        <v>76</v>
      </c>
      <c r="D7565" t="s">
        <v>26</v>
      </c>
      <c r="E7565" s="1">
        <v>46036.320138888892</v>
      </c>
      <c r="F7565" s="1">
        <v>46037.070138888892</v>
      </c>
      <c r="G7565" t="s">
        <v>91</v>
      </c>
      <c r="H7565" t="s">
        <v>15</v>
      </c>
      <c r="I7565" t="s">
        <v>16</v>
      </c>
      <c r="J7565">
        <v>5</v>
      </c>
      <c r="K7565" t="str">
        <f>IF(tickets_dataset[[#This Row],[status]] = "Closed", "Yes","No")</f>
        <v>Yes</v>
      </c>
      <c r="L7565" s="2">
        <f t="shared" si="472"/>
        <v>18</v>
      </c>
      <c r="M7565" t="str">
        <f t="shared" si="473"/>
        <v>No</v>
      </c>
      <c r="N7565" t="str">
        <f t="shared" si="474"/>
        <v>Jan</v>
      </c>
      <c r="O7565" s="2">
        <f t="shared" si="475"/>
        <v>0.75</v>
      </c>
      <c r="P7565" t="str">
        <f>VLOOKUP(G7565,Agents!A:E,4,FALSE)</f>
        <v>Team5</v>
      </c>
      <c r="Q7565" t="str">
        <f>VLOOKUP(G7565,Agents!A:E,5,FALSE)</f>
        <v>Mid</v>
      </c>
      <c r="R7565" t="str">
        <f>VLOOKUP(G7565,Agents!A:E,2,FALSE)</f>
        <v>Night</v>
      </c>
    </row>
    <row r="7566" spans="1:18" x14ac:dyDescent="0.35">
      <c r="A7566" t="s">
        <v>11564</v>
      </c>
      <c r="B7566" t="s">
        <v>10979</v>
      </c>
      <c r="C7566" t="s">
        <v>12</v>
      </c>
      <c r="D7566" t="s">
        <v>13</v>
      </c>
      <c r="E7566" s="1">
        <v>46041.311805555553</v>
      </c>
      <c r="F7566" s="1">
        <v>46042.103472222225</v>
      </c>
      <c r="G7566" t="s">
        <v>86</v>
      </c>
      <c r="H7566" t="s">
        <v>15</v>
      </c>
      <c r="I7566" t="s">
        <v>16</v>
      </c>
      <c r="J7566">
        <v>4</v>
      </c>
      <c r="K7566" t="str">
        <f>IF(tickets_dataset[[#This Row],[status]] = "Closed", "Yes","No")</f>
        <v>Yes</v>
      </c>
      <c r="L7566" s="2">
        <f t="shared" si="472"/>
        <v>19.000000000116415</v>
      </c>
      <c r="M7566" t="str">
        <f t="shared" si="473"/>
        <v>No</v>
      </c>
      <c r="N7566" t="str">
        <f t="shared" si="474"/>
        <v>Jan</v>
      </c>
      <c r="O7566" s="2">
        <f t="shared" si="475"/>
        <v>0.79166666667151731</v>
      </c>
      <c r="P7566" t="str">
        <f>VLOOKUP(G7566,Agents!A:E,4,FALSE)</f>
        <v>Team1</v>
      </c>
      <c r="Q7566" t="str">
        <f>VLOOKUP(G7566,Agents!A:E,5,FALSE)</f>
        <v>Mid</v>
      </c>
      <c r="R7566" t="str">
        <f>VLOOKUP(G7566,Agents!A:E,2,FALSE)</f>
        <v>Morning</v>
      </c>
    </row>
    <row r="7567" spans="1:18" x14ac:dyDescent="0.35">
      <c r="A7567" t="s">
        <v>11565</v>
      </c>
      <c r="B7567" t="s">
        <v>2309</v>
      </c>
      <c r="C7567" t="s">
        <v>76</v>
      </c>
      <c r="D7567" t="s">
        <v>38</v>
      </c>
      <c r="E7567" s="1">
        <v>46029.84652777778</v>
      </c>
      <c r="F7567" s="1">
        <v>46033.59652777778</v>
      </c>
      <c r="G7567" t="s">
        <v>62</v>
      </c>
      <c r="H7567" t="s">
        <v>15</v>
      </c>
      <c r="I7567" t="s">
        <v>16</v>
      </c>
      <c r="J7567">
        <v>5</v>
      </c>
      <c r="K7567" t="str">
        <f>IF(tickets_dataset[[#This Row],[status]] = "Closed", "Yes","No")</f>
        <v>Yes</v>
      </c>
      <c r="L7567" s="2">
        <f t="shared" si="472"/>
        <v>90</v>
      </c>
      <c r="M7567" t="str">
        <f t="shared" si="473"/>
        <v>Yes</v>
      </c>
      <c r="N7567" t="str">
        <f t="shared" si="474"/>
        <v>Jan</v>
      </c>
      <c r="O7567" s="2">
        <f t="shared" si="475"/>
        <v>3.75</v>
      </c>
      <c r="P7567" t="str">
        <f>VLOOKUP(G7567,Agents!A:E,4,FALSE)</f>
        <v>Team1</v>
      </c>
      <c r="Q7567" t="str">
        <f>VLOOKUP(G7567,Agents!A:E,5,FALSE)</f>
        <v>Junior</v>
      </c>
      <c r="R7567" t="str">
        <f>VLOOKUP(G7567,Agents!A:E,2,FALSE)</f>
        <v>Morning</v>
      </c>
    </row>
    <row r="7568" spans="1:18" x14ac:dyDescent="0.35">
      <c r="A7568" t="s">
        <v>11566</v>
      </c>
      <c r="B7568" t="s">
        <v>3987</v>
      </c>
      <c r="C7568" t="s">
        <v>34</v>
      </c>
      <c r="D7568" t="s">
        <v>38</v>
      </c>
      <c r="E7568" s="1">
        <v>46097.563888888886</v>
      </c>
      <c r="F7568" s="1">
        <v>46100.022222222222</v>
      </c>
      <c r="G7568" t="s">
        <v>239</v>
      </c>
      <c r="H7568" t="s">
        <v>15</v>
      </c>
      <c r="I7568" t="s">
        <v>16</v>
      </c>
      <c r="J7568">
        <v>5</v>
      </c>
      <c r="K7568" t="str">
        <f>IF(tickets_dataset[[#This Row],[status]] = "Closed", "Yes","No")</f>
        <v>Yes</v>
      </c>
      <c r="L7568" s="2">
        <f t="shared" si="472"/>
        <v>59.000000000058208</v>
      </c>
      <c r="M7568" t="str">
        <f t="shared" si="473"/>
        <v>Yes</v>
      </c>
      <c r="N7568" t="str">
        <f t="shared" si="474"/>
        <v>Mar</v>
      </c>
      <c r="O7568" s="2">
        <f t="shared" si="475"/>
        <v>2.4583333333357587</v>
      </c>
      <c r="P7568" t="str">
        <f>VLOOKUP(G7568,Agents!A:E,4,FALSE)</f>
        <v>Team1</v>
      </c>
      <c r="Q7568" t="str">
        <f>VLOOKUP(G7568,Agents!A:E,5,FALSE)</f>
        <v>Senior</v>
      </c>
      <c r="R7568" t="str">
        <f>VLOOKUP(G7568,Agents!A:E,2,FALSE)</f>
        <v>Evening</v>
      </c>
    </row>
    <row r="7569" spans="1:18" x14ac:dyDescent="0.35">
      <c r="A7569" t="s">
        <v>11567</v>
      </c>
      <c r="B7569" t="s">
        <v>11568</v>
      </c>
      <c r="C7569" t="s">
        <v>12</v>
      </c>
      <c r="D7569" t="s">
        <v>26</v>
      </c>
      <c r="E7569" s="1">
        <v>46038.540972222225</v>
      </c>
      <c r="F7569" s="1">
        <v>46041.374305555553</v>
      </c>
      <c r="G7569" t="s">
        <v>119</v>
      </c>
      <c r="H7569" t="s">
        <v>15</v>
      </c>
      <c r="I7569" t="s">
        <v>16</v>
      </c>
      <c r="J7569">
        <v>4</v>
      </c>
      <c r="K7569" t="str">
        <f>IF(tickets_dataset[[#This Row],[status]] = "Closed", "Yes","No")</f>
        <v>Yes</v>
      </c>
      <c r="L7569" s="2">
        <f t="shared" si="472"/>
        <v>67.999999999883585</v>
      </c>
      <c r="M7569" t="str">
        <f t="shared" si="473"/>
        <v>Yes</v>
      </c>
      <c r="N7569" t="str">
        <f t="shared" si="474"/>
        <v>Jan</v>
      </c>
      <c r="O7569" s="2">
        <f t="shared" si="475"/>
        <v>2.8333333333284827</v>
      </c>
      <c r="P7569" t="str">
        <f>VLOOKUP(G7569,Agents!A:E,4,FALSE)</f>
        <v>Team1</v>
      </c>
      <c r="Q7569" t="str">
        <f>VLOOKUP(G7569,Agents!A:E,5,FALSE)</f>
        <v>Junior</v>
      </c>
      <c r="R7569" t="str">
        <f>VLOOKUP(G7569,Agents!A:E,2,FALSE)</f>
        <v>Morning</v>
      </c>
    </row>
    <row r="7570" spans="1:18" x14ac:dyDescent="0.35">
      <c r="A7570" t="s">
        <v>11569</v>
      </c>
      <c r="B7570" t="s">
        <v>9945</v>
      </c>
      <c r="C7570" t="s">
        <v>50</v>
      </c>
      <c r="D7570" t="s">
        <v>26</v>
      </c>
      <c r="E7570" s="1">
        <v>46048.199305555558</v>
      </c>
      <c r="F7570" s="1">
        <v>46050.699305555558</v>
      </c>
      <c r="G7570" t="s">
        <v>311</v>
      </c>
      <c r="H7570" t="s">
        <v>15</v>
      </c>
      <c r="I7570" t="s">
        <v>16</v>
      </c>
      <c r="J7570">
        <v>4</v>
      </c>
      <c r="K7570" t="str">
        <f>IF(tickets_dataset[[#This Row],[status]] = "Closed", "Yes","No")</f>
        <v>Yes</v>
      </c>
      <c r="L7570" s="2">
        <f t="shared" si="472"/>
        <v>60</v>
      </c>
      <c r="M7570" t="str">
        <f t="shared" si="473"/>
        <v>Yes</v>
      </c>
      <c r="N7570" t="str">
        <f t="shared" si="474"/>
        <v>Jan</v>
      </c>
      <c r="O7570" s="2">
        <f t="shared" si="475"/>
        <v>2.5</v>
      </c>
      <c r="P7570" t="str">
        <f>VLOOKUP(G7570,Agents!A:E,4,FALSE)</f>
        <v>Team5</v>
      </c>
      <c r="Q7570" t="str">
        <f>VLOOKUP(G7570,Agents!A:E,5,FALSE)</f>
        <v>Senior</v>
      </c>
      <c r="R7570" t="str">
        <f>VLOOKUP(G7570,Agents!A:E,2,FALSE)</f>
        <v>Evening</v>
      </c>
    </row>
    <row r="7571" spans="1:18" x14ac:dyDescent="0.35">
      <c r="A7571" t="s">
        <v>11570</v>
      </c>
      <c r="B7571" t="s">
        <v>2850</v>
      </c>
      <c r="C7571" t="s">
        <v>22</v>
      </c>
      <c r="D7571" t="s">
        <v>38</v>
      </c>
      <c r="E7571" s="1">
        <v>46050.288194444445</v>
      </c>
      <c r="F7571" s="1">
        <v>46053.204861111109</v>
      </c>
      <c r="G7571" t="s">
        <v>344</v>
      </c>
      <c r="H7571" t="s">
        <v>15</v>
      </c>
      <c r="I7571" t="s">
        <v>16</v>
      </c>
      <c r="J7571">
        <v>3</v>
      </c>
      <c r="K7571" t="str">
        <f>IF(tickets_dataset[[#This Row],[status]] = "Closed", "Yes","No")</f>
        <v>Yes</v>
      </c>
      <c r="L7571" s="2">
        <f t="shared" si="472"/>
        <v>69.999999999941792</v>
      </c>
      <c r="M7571" t="str">
        <f t="shared" si="473"/>
        <v>Yes</v>
      </c>
      <c r="N7571" t="str">
        <f t="shared" si="474"/>
        <v>Jan</v>
      </c>
      <c r="O7571" s="2">
        <f t="shared" si="475"/>
        <v>2.9166666666642413</v>
      </c>
      <c r="P7571" t="str">
        <f>VLOOKUP(G7571,Agents!A:E,4,FALSE)</f>
        <v>Team4</v>
      </c>
      <c r="Q7571" t="str">
        <f>VLOOKUP(G7571,Agents!A:E,5,FALSE)</f>
        <v>Senior</v>
      </c>
      <c r="R7571" t="str">
        <f>VLOOKUP(G7571,Agents!A:E,2,FALSE)</f>
        <v>Night</v>
      </c>
    </row>
    <row r="7572" spans="1:18" x14ac:dyDescent="0.35">
      <c r="A7572" t="s">
        <v>11571</v>
      </c>
      <c r="B7572" t="s">
        <v>11572</v>
      </c>
      <c r="C7572" t="s">
        <v>50</v>
      </c>
      <c r="D7572" t="s">
        <v>13</v>
      </c>
      <c r="E7572" s="1">
        <v>46032.451388888891</v>
      </c>
      <c r="F7572" s="1">
        <v>46033.368055555555</v>
      </c>
      <c r="G7572" t="s">
        <v>62</v>
      </c>
      <c r="H7572" t="s">
        <v>15</v>
      </c>
      <c r="I7572" t="s">
        <v>16</v>
      </c>
      <c r="J7572">
        <v>3</v>
      </c>
      <c r="K7572" t="str">
        <f>IF(tickets_dataset[[#This Row],[status]] = "Closed", "Yes","No")</f>
        <v>Yes</v>
      </c>
      <c r="L7572" s="2">
        <f t="shared" si="472"/>
        <v>21.999999999941792</v>
      </c>
      <c r="M7572" t="str">
        <f t="shared" si="473"/>
        <v>No</v>
      </c>
      <c r="N7572" t="str">
        <f t="shared" si="474"/>
        <v>Jan</v>
      </c>
      <c r="O7572" s="2">
        <f t="shared" si="475"/>
        <v>0.91666666666424135</v>
      </c>
      <c r="P7572" t="str">
        <f>VLOOKUP(G7572,Agents!A:E,4,FALSE)</f>
        <v>Team1</v>
      </c>
      <c r="Q7572" t="str">
        <f>VLOOKUP(G7572,Agents!A:E,5,FALSE)</f>
        <v>Junior</v>
      </c>
      <c r="R7572" t="str">
        <f>VLOOKUP(G7572,Agents!A:E,2,FALSE)</f>
        <v>Morning</v>
      </c>
    </row>
    <row r="7573" spans="1:18" x14ac:dyDescent="0.35">
      <c r="A7573" t="s">
        <v>11573</v>
      </c>
      <c r="B7573" t="s">
        <v>11574</v>
      </c>
      <c r="C7573" t="s">
        <v>50</v>
      </c>
      <c r="D7573" t="s">
        <v>13</v>
      </c>
      <c r="E7573" s="1">
        <v>46088.23541666667</v>
      </c>
      <c r="F7573" s="1">
        <v>46088.943749999999</v>
      </c>
      <c r="G7573" t="s">
        <v>42</v>
      </c>
      <c r="H7573" t="s">
        <v>15</v>
      </c>
      <c r="I7573" t="s">
        <v>16</v>
      </c>
      <c r="J7573">
        <v>2</v>
      </c>
      <c r="K7573" t="str">
        <f>IF(tickets_dataset[[#This Row],[status]] = "Closed", "Yes","No")</f>
        <v>Yes</v>
      </c>
      <c r="L7573" s="2">
        <f t="shared" si="472"/>
        <v>16.999999999883585</v>
      </c>
      <c r="M7573" t="str">
        <f t="shared" si="473"/>
        <v>No</v>
      </c>
      <c r="N7573" t="str">
        <f t="shared" si="474"/>
        <v>Mar</v>
      </c>
      <c r="O7573" s="2">
        <f t="shared" si="475"/>
        <v>0.70833333332848269</v>
      </c>
      <c r="P7573" t="str">
        <f>VLOOKUP(G7573,Agents!A:E,4,FALSE)</f>
        <v>Team2</v>
      </c>
      <c r="Q7573" t="str">
        <f>VLOOKUP(G7573,Agents!A:E,5,FALSE)</f>
        <v>Junior</v>
      </c>
      <c r="R7573" t="str">
        <f>VLOOKUP(G7573,Agents!A:E,2,FALSE)</f>
        <v>Night</v>
      </c>
    </row>
    <row r="7574" spans="1:18" x14ac:dyDescent="0.35">
      <c r="A7574" t="s">
        <v>11575</v>
      </c>
      <c r="B7574" t="s">
        <v>11576</v>
      </c>
      <c r="C7574" t="s">
        <v>50</v>
      </c>
      <c r="D7574" t="s">
        <v>26</v>
      </c>
      <c r="E7574" s="1">
        <v>46061.425000000003</v>
      </c>
      <c r="F7574" s="1">
        <v>46064.008333333331</v>
      </c>
      <c r="G7574" t="s">
        <v>190</v>
      </c>
      <c r="H7574" t="s">
        <v>15</v>
      </c>
      <c r="I7574" t="s">
        <v>16</v>
      </c>
      <c r="J7574">
        <v>3</v>
      </c>
      <c r="K7574" t="str">
        <f>IF(tickets_dataset[[#This Row],[status]] = "Closed", "Yes","No")</f>
        <v>Yes</v>
      </c>
      <c r="L7574" s="2">
        <f t="shared" si="472"/>
        <v>61.999999999883585</v>
      </c>
      <c r="M7574" t="str">
        <f t="shared" si="473"/>
        <v>Yes</v>
      </c>
      <c r="N7574" t="str">
        <f t="shared" si="474"/>
        <v>Feb</v>
      </c>
      <c r="O7574" s="2">
        <f t="shared" si="475"/>
        <v>2.5833333333284827</v>
      </c>
      <c r="P7574" t="str">
        <f>VLOOKUP(G7574,Agents!A:E,4,FALSE)</f>
        <v>Team1</v>
      </c>
      <c r="Q7574" t="str">
        <f>VLOOKUP(G7574,Agents!A:E,5,FALSE)</f>
        <v>Senior</v>
      </c>
      <c r="R7574" t="str">
        <f>VLOOKUP(G7574,Agents!A:E,2,FALSE)</f>
        <v>Night</v>
      </c>
    </row>
    <row r="7575" spans="1:18" x14ac:dyDescent="0.35">
      <c r="A7575" t="s">
        <v>11577</v>
      </c>
      <c r="B7575" t="s">
        <v>11458</v>
      </c>
      <c r="C7575" t="s">
        <v>50</v>
      </c>
      <c r="D7575" t="s">
        <v>26</v>
      </c>
      <c r="E7575" s="1">
        <v>46079.15625</v>
      </c>
      <c r="F7575" s="1">
        <v>46079.489583333336</v>
      </c>
      <c r="G7575" t="s">
        <v>14</v>
      </c>
      <c r="H7575" t="s">
        <v>15</v>
      </c>
      <c r="I7575" t="s">
        <v>16</v>
      </c>
      <c r="J7575">
        <v>4</v>
      </c>
      <c r="K7575" t="str">
        <f>IF(tickets_dataset[[#This Row],[status]] = "Closed", "Yes","No")</f>
        <v>Yes</v>
      </c>
      <c r="L7575" s="2">
        <f t="shared" si="472"/>
        <v>8.0000000000582077</v>
      </c>
      <c r="M7575" t="str">
        <f t="shared" si="473"/>
        <v>No</v>
      </c>
      <c r="N7575" t="str">
        <f t="shared" si="474"/>
        <v>Feb</v>
      </c>
      <c r="O7575" s="2">
        <f t="shared" si="475"/>
        <v>0.33333333333575865</v>
      </c>
      <c r="P7575" t="str">
        <f>VLOOKUP(G7575,Agents!A:E,4,FALSE)</f>
        <v>Team1</v>
      </c>
      <c r="Q7575" t="str">
        <f>VLOOKUP(G7575,Agents!A:E,5,FALSE)</f>
        <v>Senior</v>
      </c>
      <c r="R7575" t="str">
        <f>VLOOKUP(G7575,Agents!A:E,2,FALSE)</f>
        <v>Morning</v>
      </c>
    </row>
    <row r="7576" spans="1:18" x14ac:dyDescent="0.35">
      <c r="A7576" t="s">
        <v>11578</v>
      </c>
      <c r="B7576" t="s">
        <v>11579</v>
      </c>
      <c r="C7576" t="s">
        <v>22</v>
      </c>
      <c r="D7576" t="s">
        <v>13</v>
      </c>
      <c r="E7576" s="1">
        <v>46100.354861111111</v>
      </c>
      <c r="F7576" s="1">
        <v>46100.896527777775</v>
      </c>
      <c r="G7576" t="s">
        <v>137</v>
      </c>
      <c r="H7576" t="s">
        <v>15</v>
      </c>
      <c r="I7576" t="s">
        <v>16</v>
      </c>
      <c r="J7576">
        <v>5</v>
      </c>
      <c r="K7576" t="str">
        <f>IF(tickets_dataset[[#This Row],[status]] = "Closed", "Yes","No")</f>
        <v>Yes</v>
      </c>
      <c r="L7576" s="2">
        <f t="shared" si="472"/>
        <v>12.999999999941792</v>
      </c>
      <c r="M7576" t="str">
        <f t="shared" si="473"/>
        <v>No</v>
      </c>
      <c r="N7576" t="str">
        <f t="shared" si="474"/>
        <v>Mar</v>
      </c>
      <c r="O7576" s="2">
        <f t="shared" si="475"/>
        <v>0.54166666666424135</v>
      </c>
      <c r="P7576" t="str">
        <f>VLOOKUP(G7576,Agents!A:E,4,FALSE)</f>
        <v>Team5</v>
      </c>
      <c r="Q7576" t="str">
        <f>VLOOKUP(G7576,Agents!A:E,5,FALSE)</f>
        <v>Senior</v>
      </c>
      <c r="R7576" t="str">
        <f>VLOOKUP(G7576,Agents!A:E,2,FALSE)</f>
        <v>Night</v>
      </c>
    </row>
    <row r="7577" spans="1:18" x14ac:dyDescent="0.35">
      <c r="A7577" t="s">
        <v>11580</v>
      </c>
      <c r="B7577" t="s">
        <v>948</v>
      </c>
      <c r="C7577" t="s">
        <v>50</v>
      </c>
      <c r="D7577" t="s">
        <v>13</v>
      </c>
      <c r="E7577" s="1">
        <v>46088.059027777781</v>
      </c>
      <c r="F7577" s="1">
        <v>46089.892361111109</v>
      </c>
      <c r="G7577" t="s">
        <v>206</v>
      </c>
      <c r="H7577" t="s">
        <v>15</v>
      </c>
      <c r="I7577" t="s">
        <v>16</v>
      </c>
      <c r="J7577">
        <v>4</v>
      </c>
      <c r="K7577" t="str">
        <f>IF(tickets_dataset[[#This Row],[status]] = "Closed", "Yes","No")</f>
        <v>Yes</v>
      </c>
      <c r="L7577" s="2">
        <f t="shared" si="472"/>
        <v>43.999999999883585</v>
      </c>
      <c r="M7577" t="str">
        <f t="shared" si="473"/>
        <v>No</v>
      </c>
      <c r="N7577" t="str">
        <f t="shared" si="474"/>
        <v>Mar</v>
      </c>
      <c r="O7577" s="2">
        <f t="shared" si="475"/>
        <v>1.8333333333284827</v>
      </c>
      <c r="P7577" t="str">
        <f>VLOOKUP(G7577,Agents!A:E,4,FALSE)</f>
        <v>Team5</v>
      </c>
      <c r="Q7577" t="str">
        <f>VLOOKUP(G7577,Agents!A:E,5,FALSE)</f>
        <v>Junior</v>
      </c>
      <c r="R7577" t="str">
        <f>VLOOKUP(G7577,Agents!A:E,2,FALSE)</f>
        <v>Evening</v>
      </c>
    </row>
    <row r="7578" spans="1:18" x14ac:dyDescent="0.35">
      <c r="A7578" t="s">
        <v>11581</v>
      </c>
      <c r="B7578" t="s">
        <v>1963</v>
      </c>
      <c r="C7578" t="s">
        <v>22</v>
      </c>
      <c r="D7578" t="s">
        <v>26</v>
      </c>
      <c r="E7578" s="1">
        <v>46092.06527777778</v>
      </c>
      <c r="F7578" s="1">
        <v>46094.398611111108</v>
      </c>
      <c r="G7578" t="s">
        <v>239</v>
      </c>
      <c r="H7578" t="s">
        <v>15</v>
      </c>
      <c r="I7578" t="s">
        <v>16</v>
      </c>
      <c r="J7578">
        <v>3</v>
      </c>
      <c r="K7578" t="str">
        <f>IF(tickets_dataset[[#This Row],[status]] = "Closed", "Yes","No")</f>
        <v>Yes</v>
      </c>
      <c r="L7578" s="2">
        <f t="shared" si="472"/>
        <v>55.999999999883585</v>
      </c>
      <c r="M7578" t="str">
        <f t="shared" si="473"/>
        <v>Yes</v>
      </c>
      <c r="N7578" t="str">
        <f t="shared" si="474"/>
        <v>Mar</v>
      </c>
      <c r="O7578" s="2">
        <f t="shared" si="475"/>
        <v>2.3333333333284827</v>
      </c>
      <c r="P7578" t="str">
        <f>VLOOKUP(G7578,Agents!A:E,4,FALSE)</f>
        <v>Team1</v>
      </c>
      <c r="Q7578" t="str">
        <f>VLOOKUP(G7578,Agents!A:E,5,FALSE)</f>
        <v>Senior</v>
      </c>
      <c r="R7578" t="str">
        <f>VLOOKUP(G7578,Agents!A:E,2,FALSE)</f>
        <v>Evening</v>
      </c>
    </row>
    <row r="7579" spans="1:18" x14ac:dyDescent="0.35">
      <c r="A7579" t="s">
        <v>11582</v>
      </c>
      <c r="B7579" t="s">
        <v>11583</v>
      </c>
      <c r="C7579" t="s">
        <v>22</v>
      </c>
      <c r="D7579" t="s">
        <v>38</v>
      </c>
      <c r="E7579" s="1">
        <v>46084.354861111111</v>
      </c>
      <c r="F7579" s="1">
        <v>46087.521527777775</v>
      </c>
      <c r="G7579" t="s">
        <v>35</v>
      </c>
      <c r="H7579" t="s">
        <v>15</v>
      </c>
      <c r="I7579" t="s">
        <v>16</v>
      </c>
      <c r="J7579">
        <v>5</v>
      </c>
      <c r="K7579" t="str">
        <f>IF(tickets_dataset[[#This Row],[status]] = "Closed", "Yes","No")</f>
        <v>Yes</v>
      </c>
      <c r="L7579" s="2">
        <f t="shared" si="472"/>
        <v>75.999999999941792</v>
      </c>
      <c r="M7579" t="str">
        <f t="shared" si="473"/>
        <v>Yes</v>
      </c>
      <c r="N7579" t="str">
        <f t="shared" si="474"/>
        <v>Mar</v>
      </c>
      <c r="O7579" s="2">
        <f t="shared" si="475"/>
        <v>3.1666666666642413</v>
      </c>
      <c r="P7579" t="str">
        <f>VLOOKUP(G7579,Agents!A:E,4,FALSE)</f>
        <v>Team1</v>
      </c>
      <c r="Q7579" t="str">
        <f>VLOOKUP(G7579,Agents!A:E,5,FALSE)</f>
        <v>Senior</v>
      </c>
      <c r="R7579" t="str">
        <f>VLOOKUP(G7579,Agents!A:E,2,FALSE)</f>
        <v>Evening</v>
      </c>
    </row>
    <row r="7580" spans="1:18" x14ac:dyDescent="0.35">
      <c r="A7580" t="s">
        <v>11584</v>
      </c>
      <c r="B7580" t="s">
        <v>3096</v>
      </c>
      <c r="C7580" t="s">
        <v>12</v>
      </c>
      <c r="D7580" t="s">
        <v>26</v>
      </c>
      <c r="E7580" s="1">
        <v>46086.280555555553</v>
      </c>
      <c r="F7580" s="1">
        <v>46088.072222222225</v>
      </c>
      <c r="G7580" t="s">
        <v>83</v>
      </c>
      <c r="H7580" t="s">
        <v>15</v>
      </c>
      <c r="I7580" t="s">
        <v>16</v>
      </c>
      <c r="J7580">
        <v>4</v>
      </c>
      <c r="K7580" t="str">
        <f>IF(tickets_dataset[[#This Row],[status]] = "Closed", "Yes","No")</f>
        <v>Yes</v>
      </c>
      <c r="L7580" s="2">
        <f t="shared" si="472"/>
        <v>43.000000000116415</v>
      </c>
      <c r="M7580" t="str">
        <f t="shared" si="473"/>
        <v>No</v>
      </c>
      <c r="N7580" t="str">
        <f t="shared" si="474"/>
        <v>Mar</v>
      </c>
      <c r="O7580" s="2">
        <f t="shared" si="475"/>
        <v>1.7916666666715173</v>
      </c>
      <c r="P7580" t="str">
        <f>VLOOKUP(G7580,Agents!A:E,4,FALSE)</f>
        <v>Team2</v>
      </c>
      <c r="Q7580" t="str">
        <f>VLOOKUP(G7580,Agents!A:E,5,FALSE)</f>
        <v>Junior</v>
      </c>
      <c r="R7580" t="str">
        <f>VLOOKUP(G7580,Agents!A:E,2,FALSE)</f>
        <v>Night</v>
      </c>
    </row>
    <row r="7581" spans="1:18" x14ac:dyDescent="0.35">
      <c r="A7581" t="s">
        <v>11585</v>
      </c>
      <c r="B7581" t="s">
        <v>4885</v>
      </c>
      <c r="C7581" t="s">
        <v>12</v>
      </c>
      <c r="D7581" t="s">
        <v>26</v>
      </c>
      <c r="E7581" s="1">
        <v>46053.114583333336</v>
      </c>
      <c r="F7581" s="1">
        <v>46053.489583333336</v>
      </c>
      <c r="G7581" t="s">
        <v>128</v>
      </c>
      <c r="H7581" t="s">
        <v>15</v>
      </c>
      <c r="I7581" t="s">
        <v>16</v>
      </c>
      <c r="J7581">
        <v>4</v>
      </c>
      <c r="K7581" t="str">
        <f>IF(tickets_dataset[[#This Row],[status]] = "Closed", "Yes","No")</f>
        <v>Yes</v>
      </c>
      <c r="L7581" s="2">
        <f t="shared" si="472"/>
        <v>9</v>
      </c>
      <c r="M7581" t="str">
        <f t="shared" si="473"/>
        <v>No</v>
      </c>
      <c r="N7581" t="str">
        <f t="shared" si="474"/>
        <v>Jan</v>
      </c>
      <c r="O7581" s="2">
        <f t="shared" si="475"/>
        <v>0.375</v>
      </c>
      <c r="P7581" t="str">
        <f>VLOOKUP(G7581,Agents!A:E,4,FALSE)</f>
        <v>Team4</v>
      </c>
      <c r="Q7581" t="str">
        <f>VLOOKUP(G7581,Agents!A:E,5,FALSE)</f>
        <v>Mid</v>
      </c>
      <c r="R7581" t="str">
        <f>VLOOKUP(G7581,Agents!A:E,2,FALSE)</f>
        <v>Night</v>
      </c>
    </row>
    <row r="7582" spans="1:18" x14ac:dyDescent="0.35">
      <c r="A7582" t="s">
        <v>11586</v>
      </c>
      <c r="B7582" t="s">
        <v>5634</v>
      </c>
      <c r="C7582" t="s">
        <v>34</v>
      </c>
      <c r="D7582" t="s">
        <v>13</v>
      </c>
      <c r="E7582" s="1">
        <v>46025.95416666667</v>
      </c>
      <c r="F7582" s="1">
        <v>46026.120833333334</v>
      </c>
      <c r="G7582" t="s">
        <v>42</v>
      </c>
      <c r="H7582" t="s">
        <v>15</v>
      </c>
      <c r="I7582" t="s">
        <v>16</v>
      </c>
      <c r="J7582">
        <v>3</v>
      </c>
      <c r="K7582" t="str">
        <f>IF(tickets_dataset[[#This Row],[status]] = "Closed", "Yes","No")</f>
        <v>Yes</v>
      </c>
      <c r="L7582" s="2">
        <f t="shared" si="472"/>
        <v>3.9999999999417923</v>
      </c>
      <c r="M7582" t="str">
        <f t="shared" si="473"/>
        <v>No</v>
      </c>
      <c r="N7582" t="str">
        <f t="shared" si="474"/>
        <v>Jan</v>
      </c>
      <c r="O7582" s="2">
        <f t="shared" si="475"/>
        <v>0.16666666666424135</v>
      </c>
      <c r="P7582" t="str">
        <f>VLOOKUP(G7582,Agents!A:E,4,FALSE)</f>
        <v>Team2</v>
      </c>
      <c r="Q7582" t="str">
        <f>VLOOKUP(G7582,Agents!A:E,5,FALSE)</f>
        <v>Junior</v>
      </c>
      <c r="R7582" t="str">
        <f>VLOOKUP(G7582,Agents!A:E,2,FALSE)</f>
        <v>Night</v>
      </c>
    </row>
    <row r="7583" spans="1:18" x14ac:dyDescent="0.35">
      <c r="A7583" t="s">
        <v>11587</v>
      </c>
      <c r="B7583" t="s">
        <v>8552</v>
      </c>
      <c r="C7583" t="s">
        <v>34</v>
      </c>
      <c r="D7583" t="s">
        <v>38</v>
      </c>
      <c r="E7583" s="1">
        <v>46098.515277777777</v>
      </c>
      <c r="F7583" s="1">
        <v>46099.348611111112</v>
      </c>
      <c r="G7583" t="s">
        <v>128</v>
      </c>
      <c r="H7583" t="s">
        <v>15</v>
      </c>
      <c r="I7583" t="s">
        <v>16</v>
      </c>
      <c r="J7583">
        <v>2</v>
      </c>
      <c r="K7583" t="str">
        <f>IF(tickets_dataset[[#This Row],[status]] = "Closed", "Yes","No")</f>
        <v>Yes</v>
      </c>
      <c r="L7583" s="2">
        <f t="shared" si="472"/>
        <v>20.000000000058208</v>
      </c>
      <c r="M7583" t="str">
        <f t="shared" si="473"/>
        <v>No</v>
      </c>
      <c r="N7583" t="str">
        <f t="shared" si="474"/>
        <v>Mar</v>
      </c>
      <c r="O7583" s="2">
        <f t="shared" si="475"/>
        <v>0.83333333333575865</v>
      </c>
      <c r="P7583" t="str">
        <f>VLOOKUP(G7583,Agents!A:E,4,FALSE)</f>
        <v>Team4</v>
      </c>
      <c r="Q7583" t="str">
        <f>VLOOKUP(G7583,Agents!A:E,5,FALSE)</f>
        <v>Mid</v>
      </c>
      <c r="R7583" t="str">
        <f>VLOOKUP(G7583,Agents!A:E,2,FALSE)</f>
        <v>Night</v>
      </c>
    </row>
    <row r="7584" spans="1:18" x14ac:dyDescent="0.35">
      <c r="A7584" t="s">
        <v>11588</v>
      </c>
      <c r="B7584" t="s">
        <v>7273</v>
      </c>
      <c r="C7584" t="s">
        <v>50</v>
      </c>
      <c r="D7584" t="s">
        <v>13</v>
      </c>
      <c r="E7584" s="1">
        <v>46089.630555555559</v>
      </c>
      <c r="F7584" s="1">
        <v>46090.505555555559</v>
      </c>
      <c r="G7584" t="s">
        <v>91</v>
      </c>
      <c r="H7584" t="s">
        <v>15</v>
      </c>
      <c r="I7584" t="s">
        <v>16</v>
      </c>
      <c r="J7584">
        <v>5</v>
      </c>
      <c r="K7584" t="str">
        <f>IF(tickets_dataset[[#This Row],[status]] = "Closed", "Yes","No")</f>
        <v>Yes</v>
      </c>
      <c r="L7584" s="2">
        <f t="shared" si="472"/>
        <v>21</v>
      </c>
      <c r="M7584" t="str">
        <f t="shared" si="473"/>
        <v>No</v>
      </c>
      <c r="N7584" t="str">
        <f t="shared" si="474"/>
        <v>Mar</v>
      </c>
      <c r="O7584" s="2">
        <f t="shared" si="475"/>
        <v>0.875</v>
      </c>
      <c r="P7584" t="str">
        <f>VLOOKUP(G7584,Agents!A:E,4,FALSE)</f>
        <v>Team5</v>
      </c>
      <c r="Q7584" t="str">
        <f>VLOOKUP(G7584,Agents!A:E,5,FALSE)</f>
        <v>Mid</v>
      </c>
      <c r="R7584" t="str">
        <f>VLOOKUP(G7584,Agents!A:E,2,FALSE)</f>
        <v>Night</v>
      </c>
    </row>
    <row r="7585" spans="1:18" x14ac:dyDescent="0.35">
      <c r="A7585" t="s">
        <v>11589</v>
      </c>
      <c r="B7585" t="s">
        <v>10442</v>
      </c>
      <c r="C7585" t="s">
        <v>76</v>
      </c>
      <c r="D7585" t="s">
        <v>26</v>
      </c>
      <c r="E7585" s="1">
        <v>46088.370833333334</v>
      </c>
      <c r="F7585" s="1">
        <v>46090.120833333334</v>
      </c>
      <c r="G7585" t="s">
        <v>164</v>
      </c>
      <c r="H7585" t="s">
        <v>15</v>
      </c>
      <c r="I7585" t="s">
        <v>16</v>
      </c>
      <c r="J7585">
        <v>5</v>
      </c>
      <c r="K7585" t="str">
        <f>IF(tickets_dataset[[#This Row],[status]] = "Closed", "Yes","No")</f>
        <v>Yes</v>
      </c>
      <c r="L7585" s="2">
        <f t="shared" si="472"/>
        <v>42</v>
      </c>
      <c r="M7585" t="str">
        <f t="shared" si="473"/>
        <v>No</v>
      </c>
      <c r="N7585" t="str">
        <f t="shared" si="474"/>
        <v>Mar</v>
      </c>
      <c r="O7585" s="2">
        <f t="shared" si="475"/>
        <v>1.75</v>
      </c>
      <c r="P7585" t="str">
        <f>VLOOKUP(G7585,Agents!A:E,4,FALSE)</f>
        <v>Team4</v>
      </c>
      <c r="Q7585" t="str">
        <f>VLOOKUP(G7585,Agents!A:E,5,FALSE)</f>
        <v>Senior</v>
      </c>
      <c r="R7585" t="str">
        <f>VLOOKUP(G7585,Agents!A:E,2,FALSE)</f>
        <v>Evening</v>
      </c>
    </row>
    <row r="7586" spans="1:18" x14ac:dyDescent="0.35">
      <c r="A7586" t="s">
        <v>11590</v>
      </c>
      <c r="B7586" t="s">
        <v>9923</v>
      </c>
      <c r="C7586" t="s">
        <v>22</v>
      </c>
      <c r="D7586" t="s">
        <v>38</v>
      </c>
      <c r="E7586" s="1">
        <v>46033.084722222222</v>
      </c>
      <c r="F7586" s="1">
        <v>46036.834722222222</v>
      </c>
      <c r="G7586" t="s">
        <v>110</v>
      </c>
      <c r="H7586" t="s">
        <v>28</v>
      </c>
      <c r="I7586" t="s">
        <v>16</v>
      </c>
      <c r="J7586">
        <v>4</v>
      </c>
      <c r="K7586" t="str">
        <f>IF(tickets_dataset[[#This Row],[status]] = "Closed", "Yes","No")</f>
        <v>No</v>
      </c>
      <c r="L7586" s="2">
        <f t="shared" si="472"/>
        <v>90</v>
      </c>
      <c r="M7586" t="str">
        <f t="shared" si="473"/>
        <v>Yes</v>
      </c>
      <c r="N7586" t="str">
        <f t="shared" si="474"/>
        <v>Jan</v>
      </c>
      <c r="O7586" s="2">
        <f t="shared" si="475"/>
        <v>3.75</v>
      </c>
      <c r="P7586" t="str">
        <f>VLOOKUP(G7586,Agents!A:E,4,FALSE)</f>
        <v>Team4</v>
      </c>
      <c r="Q7586" t="str">
        <f>VLOOKUP(G7586,Agents!A:E,5,FALSE)</f>
        <v>Junior</v>
      </c>
      <c r="R7586" t="str">
        <f>VLOOKUP(G7586,Agents!A:E,2,FALSE)</f>
        <v>Morning</v>
      </c>
    </row>
    <row r="7587" spans="1:18" x14ac:dyDescent="0.35">
      <c r="A7587" t="s">
        <v>11591</v>
      </c>
      <c r="B7587" t="s">
        <v>3266</v>
      </c>
      <c r="C7587" t="s">
        <v>22</v>
      </c>
      <c r="D7587" t="s">
        <v>38</v>
      </c>
      <c r="E7587" s="1">
        <v>46099.258333333331</v>
      </c>
      <c r="F7587" s="1">
        <v>46100.883333333331</v>
      </c>
      <c r="G7587" t="s">
        <v>110</v>
      </c>
      <c r="H7587" t="s">
        <v>28</v>
      </c>
      <c r="I7587" t="s">
        <v>16</v>
      </c>
      <c r="J7587">
        <v>5</v>
      </c>
      <c r="K7587" t="str">
        <f>IF(tickets_dataset[[#This Row],[status]] = "Closed", "Yes","No")</f>
        <v>No</v>
      </c>
      <c r="L7587" s="2">
        <f t="shared" si="472"/>
        <v>39</v>
      </c>
      <c r="M7587" t="str">
        <f t="shared" si="473"/>
        <v>No</v>
      </c>
      <c r="N7587" t="str">
        <f t="shared" si="474"/>
        <v>Mar</v>
      </c>
      <c r="O7587" s="2">
        <f t="shared" si="475"/>
        <v>1.625</v>
      </c>
      <c r="P7587" t="str">
        <f>VLOOKUP(G7587,Agents!A:E,4,FALSE)</f>
        <v>Team4</v>
      </c>
      <c r="Q7587" t="str">
        <f>VLOOKUP(G7587,Agents!A:E,5,FALSE)</f>
        <v>Junior</v>
      </c>
      <c r="R7587" t="str">
        <f>VLOOKUP(G7587,Agents!A:E,2,FALSE)</f>
        <v>Morning</v>
      </c>
    </row>
    <row r="7588" spans="1:18" x14ac:dyDescent="0.35">
      <c r="A7588" t="s">
        <v>11592</v>
      </c>
      <c r="B7588" t="s">
        <v>11593</v>
      </c>
      <c r="C7588" t="s">
        <v>12</v>
      </c>
      <c r="D7588" t="s">
        <v>38</v>
      </c>
      <c r="E7588" s="1">
        <v>46043.377083333333</v>
      </c>
      <c r="F7588" s="1">
        <v>46043.710416666669</v>
      </c>
      <c r="G7588" t="s">
        <v>27</v>
      </c>
      <c r="H7588" t="s">
        <v>15</v>
      </c>
      <c r="I7588" t="s">
        <v>16</v>
      </c>
      <c r="J7588">
        <v>4</v>
      </c>
      <c r="K7588" t="str">
        <f>IF(tickets_dataset[[#This Row],[status]] = "Closed", "Yes","No")</f>
        <v>Yes</v>
      </c>
      <c r="L7588" s="2">
        <f t="shared" si="472"/>
        <v>8.0000000000582077</v>
      </c>
      <c r="M7588" t="str">
        <f t="shared" si="473"/>
        <v>No</v>
      </c>
      <c r="N7588" t="str">
        <f t="shared" si="474"/>
        <v>Jan</v>
      </c>
      <c r="O7588" s="2">
        <f t="shared" si="475"/>
        <v>0.33333333333575865</v>
      </c>
      <c r="P7588" t="str">
        <f>VLOOKUP(G7588,Agents!A:E,4,FALSE)</f>
        <v>Team5</v>
      </c>
      <c r="Q7588" t="str">
        <f>VLOOKUP(G7588,Agents!A:E,5,FALSE)</f>
        <v>Senior</v>
      </c>
      <c r="R7588" t="str">
        <f>VLOOKUP(G7588,Agents!A:E,2,FALSE)</f>
        <v>Morning</v>
      </c>
    </row>
    <row r="7589" spans="1:18" x14ac:dyDescent="0.35">
      <c r="A7589" t="s">
        <v>11594</v>
      </c>
      <c r="B7589" t="s">
        <v>11595</v>
      </c>
      <c r="C7589" t="s">
        <v>50</v>
      </c>
      <c r="D7589" t="s">
        <v>26</v>
      </c>
      <c r="E7589" s="1">
        <v>46080.250694444447</v>
      </c>
      <c r="F7589" s="1">
        <v>46080.792361111111</v>
      </c>
      <c r="G7589" t="s">
        <v>239</v>
      </c>
      <c r="H7589" t="s">
        <v>15</v>
      </c>
      <c r="I7589" t="s">
        <v>16</v>
      </c>
      <c r="J7589">
        <v>3</v>
      </c>
      <c r="K7589" t="str">
        <f>IF(tickets_dataset[[#This Row],[status]] = "Closed", "Yes","No")</f>
        <v>Yes</v>
      </c>
      <c r="L7589" s="2">
        <f t="shared" si="472"/>
        <v>12.999999999941792</v>
      </c>
      <c r="M7589" t="str">
        <f t="shared" si="473"/>
        <v>No</v>
      </c>
      <c r="N7589" t="str">
        <f t="shared" si="474"/>
        <v>Feb</v>
      </c>
      <c r="O7589" s="2">
        <f t="shared" si="475"/>
        <v>0.54166666666424135</v>
      </c>
      <c r="P7589" t="str">
        <f>VLOOKUP(G7589,Agents!A:E,4,FALSE)</f>
        <v>Team1</v>
      </c>
      <c r="Q7589" t="str">
        <f>VLOOKUP(G7589,Agents!A:E,5,FALSE)</f>
        <v>Senior</v>
      </c>
      <c r="R7589" t="str">
        <f>VLOOKUP(G7589,Agents!A:E,2,FALSE)</f>
        <v>Evening</v>
      </c>
    </row>
    <row r="7590" spans="1:18" x14ac:dyDescent="0.35">
      <c r="A7590" t="s">
        <v>11596</v>
      </c>
      <c r="B7590" t="s">
        <v>5937</v>
      </c>
      <c r="C7590" t="s">
        <v>12</v>
      </c>
      <c r="D7590" t="s">
        <v>13</v>
      </c>
      <c r="E7590" s="1">
        <v>46029.801388888889</v>
      </c>
      <c r="F7590" s="1">
        <v>46031.676388888889</v>
      </c>
      <c r="G7590" t="s">
        <v>216</v>
      </c>
      <c r="H7590" t="s">
        <v>132</v>
      </c>
      <c r="I7590" t="s">
        <v>16</v>
      </c>
      <c r="J7590">
        <v>4</v>
      </c>
      <c r="K7590" t="str">
        <f>IF(tickets_dataset[[#This Row],[status]] = "Closed", "Yes","No")</f>
        <v>No</v>
      </c>
      <c r="L7590" s="2">
        <f t="shared" si="472"/>
        <v>45</v>
      </c>
      <c r="M7590" t="str">
        <f t="shared" si="473"/>
        <v>No</v>
      </c>
      <c r="N7590" t="str">
        <f t="shared" si="474"/>
        <v>Jan</v>
      </c>
      <c r="O7590" s="2">
        <f t="shared" si="475"/>
        <v>1.875</v>
      </c>
      <c r="P7590" t="str">
        <f>VLOOKUP(G7590,Agents!A:E,4,FALSE)</f>
        <v>Team5</v>
      </c>
      <c r="Q7590" t="str">
        <f>VLOOKUP(G7590,Agents!A:E,5,FALSE)</f>
        <v>Junior</v>
      </c>
      <c r="R7590" t="str">
        <f>VLOOKUP(G7590,Agents!A:E,2,FALSE)</f>
        <v>Evening</v>
      </c>
    </row>
    <row r="7591" spans="1:18" x14ac:dyDescent="0.35">
      <c r="A7591" t="s">
        <v>11597</v>
      </c>
      <c r="B7591" t="s">
        <v>1863</v>
      </c>
      <c r="C7591" t="s">
        <v>34</v>
      </c>
      <c r="D7591" t="s">
        <v>38</v>
      </c>
      <c r="E7591" s="1">
        <v>46084.470138888886</v>
      </c>
      <c r="F7591" s="1">
        <v>46085.261805555558</v>
      </c>
      <c r="G7591" t="s">
        <v>86</v>
      </c>
      <c r="H7591" t="s">
        <v>15</v>
      </c>
      <c r="I7591" t="s">
        <v>16</v>
      </c>
      <c r="J7591">
        <v>4</v>
      </c>
      <c r="K7591" t="str">
        <f>IF(tickets_dataset[[#This Row],[status]] = "Closed", "Yes","No")</f>
        <v>Yes</v>
      </c>
      <c r="L7591" s="2">
        <f t="shared" si="472"/>
        <v>19.000000000116415</v>
      </c>
      <c r="M7591" t="str">
        <f t="shared" si="473"/>
        <v>No</v>
      </c>
      <c r="N7591" t="str">
        <f t="shared" si="474"/>
        <v>Mar</v>
      </c>
      <c r="O7591" s="2">
        <f t="shared" si="475"/>
        <v>0.79166666667151731</v>
      </c>
      <c r="P7591" t="str">
        <f>VLOOKUP(G7591,Agents!A:E,4,FALSE)</f>
        <v>Team1</v>
      </c>
      <c r="Q7591" t="str">
        <f>VLOOKUP(G7591,Agents!A:E,5,FALSE)</f>
        <v>Mid</v>
      </c>
      <c r="R7591" t="str">
        <f>VLOOKUP(G7591,Agents!A:E,2,FALSE)</f>
        <v>Morning</v>
      </c>
    </row>
    <row r="7592" spans="1:18" x14ac:dyDescent="0.35">
      <c r="A7592" t="s">
        <v>11598</v>
      </c>
      <c r="B7592" t="s">
        <v>4440</v>
      </c>
      <c r="C7592" t="s">
        <v>76</v>
      </c>
      <c r="D7592" t="s">
        <v>38</v>
      </c>
      <c r="E7592" s="1">
        <v>46087.469444444447</v>
      </c>
      <c r="F7592" s="1">
        <v>46091.386111111111</v>
      </c>
      <c r="G7592" t="s">
        <v>221</v>
      </c>
      <c r="H7592" t="s">
        <v>15</v>
      </c>
      <c r="I7592" t="s">
        <v>16</v>
      </c>
      <c r="J7592">
        <v>3</v>
      </c>
      <c r="K7592" t="str">
        <f>IF(tickets_dataset[[#This Row],[status]] = "Closed", "Yes","No")</f>
        <v>Yes</v>
      </c>
      <c r="L7592" s="2">
        <f t="shared" si="472"/>
        <v>93.999999999941792</v>
      </c>
      <c r="M7592" t="str">
        <f t="shared" si="473"/>
        <v>Yes</v>
      </c>
      <c r="N7592" t="str">
        <f t="shared" si="474"/>
        <v>Mar</v>
      </c>
      <c r="O7592" s="2">
        <f t="shared" si="475"/>
        <v>3.9166666666642413</v>
      </c>
      <c r="P7592" t="str">
        <f>VLOOKUP(G7592,Agents!A:E,4,FALSE)</f>
        <v>Team4</v>
      </c>
      <c r="Q7592" t="str">
        <f>VLOOKUP(G7592,Agents!A:E,5,FALSE)</f>
        <v>Senior</v>
      </c>
      <c r="R7592" t="str">
        <f>VLOOKUP(G7592,Agents!A:E,2,FALSE)</f>
        <v>Morning</v>
      </c>
    </row>
    <row r="7593" spans="1:18" x14ac:dyDescent="0.35">
      <c r="A7593" t="s">
        <v>11599</v>
      </c>
      <c r="B7593" t="s">
        <v>6516</v>
      </c>
      <c r="C7593" t="s">
        <v>12</v>
      </c>
      <c r="D7593" t="s">
        <v>26</v>
      </c>
      <c r="E7593" s="1">
        <v>46082.550694444442</v>
      </c>
      <c r="F7593" s="1">
        <v>46085.217361111114</v>
      </c>
      <c r="G7593" t="s">
        <v>35</v>
      </c>
      <c r="H7593" t="s">
        <v>15</v>
      </c>
      <c r="I7593" t="s">
        <v>68</v>
      </c>
      <c r="J7593">
        <v>1</v>
      </c>
      <c r="K7593" t="str">
        <f>IF(tickets_dataset[[#This Row],[status]] = "Closed", "Yes","No")</f>
        <v>Yes</v>
      </c>
      <c r="L7593" s="2">
        <f t="shared" si="472"/>
        <v>64.000000000116415</v>
      </c>
      <c r="M7593" t="str">
        <f t="shared" si="473"/>
        <v>Yes</v>
      </c>
      <c r="N7593" t="str">
        <f t="shared" si="474"/>
        <v>Mar</v>
      </c>
      <c r="O7593" s="2">
        <f t="shared" si="475"/>
        <v>2.6666666666715173</v>
      </c>
      <c r="P7593" t="str">
        <f>VLOOKUP(G7593,Agents!A:E,4,FALSE)</f>
        <v>Team1</v>
      </c>
      <c r="Q7593" t="str">
        <f>VLOOKUP(G7593,Agents!A:E,5,FALSE)</f>
        <v>Senior</v>
      </c>
      <c r="R7593" t="str">
        <f>VLOOKUP(G7593,Agents!A:E,2,FALSE)</f>
        <v>Evening</v>
      </c>
    </row>
    <row r="7594" spans="1:18" x14ac:dyDescent="0.35">
      <c r="A7594" t="s">
        <v>11600</v>
      </c>
      <c r="B7594" t="s">
        <v>1012</v>
      </c>
      <c r="C7594" t="s">
        <v>12</v>
      </c>
      <c r="D7594" t="s">
        <v>26</v>
      </c>
      <c r="E7594" s="1">
        <v>46049.848611111112</v>
      </c>
      <c r="F7594" s="1">
        <v>46052.681944444441</v>
      </c>
      <c r="G7594" t="s">
        <v>190</v>
      </c>
      <c r="H7594" t="s">
        <v>15</v>
      </c>
      <c r="I7594" t="s">
        <v>16</v>
      </c>
      <c r="J7594">
        <v>5</v>
      </c>
      <c r="K7594" t="str">
        <f>IF(tickets_dataset[[#This Row],[status]] = "Closed", "Yes","No")</f>
        <v>Yes</v>
      </c>
      <c r="L7594" s="2">
        <f t="shared" si="472"/>
        <v>67.999999999883585</v>
      </c>
      <c r="M7594" t="str">
        <f t="shared" si="473"/>
        <v>Yes</v>
      </c>
      <c r="N7594" t="str">
        <f t="shared" si="474"/>
        <v>Jan</v>
      </c>
      <c r="O7594" s="2">
        <f t="shared" si="475"/>
        <v>2.8333333333284827</v>
      </c>
      <c r="P7594" t="str">
        <f>VLOOKUP(G7594,Agents!A:E,4,FALSE)</f>
        <v>Team1</v>
      </c>
      <c r="Q7594" t="str">
        <f>VLOOKUP(G7594,Agents!A:E,5,FALSE)</f>
        <v>Senior</v>
      </c>
      <c r="R7594" t="str">
        <f>VLOOKUP(G7594,Agents!A:E,2,FALSE)</f>
        <v>Night</v>
      </c>
    </row>
    <row r="7595" spans="1:18" x14ac:dyDescent="0.35">
      <c r="A7595" t="s">
        <v>11601</v>
      </c>
      <c r="B7595" t="s">
        <v>7238</v>
      </c>
      <c r="C7595" t="s">
        <v>22</v>
      </c>
      <c r="D7595" t="s">
        <v>13</v>
      </c>
      <c r="E7595" s="1">
        <v>46106.834722222222</v>
      </c>
      <c r="F7595" s="1">
        <v>46107.918055555558</v>
      </c>
      <c r="G7595" t="s">
        <v>190</v>
      </c>
      <c r="H7595" t="s">
        <v>15</v>
      </c>
      <c r="I7595" t="s">
        <v>16</v>
      </c>
      <c r="J7595">
        <v>3</v>
      </c>
      <c r="K7595" t="str">
        <f>IF(tickets_dataset[[#This Row],[status]] = "Closed", "Yes","No")</f>
        <v>Yes</v>
      </c>
      <c r="L7595" s="2">
        <f t="shared" si="472"/>
        <v>26.000000000058208</v>
      </c>
      <c r="M7595" t="str">
        <f t="shared" si="473"/>
        <v>No</v>
      </c>
      <c r="N7595" t="str">
        <f t="shared" si="474"/>
        <v>Mar</v>
      </c>
      <c r="O7595" s="2">
        <f t="shared" si="475"/>
        <v>1.0833333333357587</v>
      </c>
      <c r="P7595" t="str">
        <f>VLOOKUP(G7595,Agents!A:E,4,FALSE)</f>
        <v>Team1</v>
      </c>
      <c r="Q7595" t="str">
        <f>VLOOKUP(G7595,Agents!A:E,5,FALSE)</f>
        <v>Senior</v>
      </c>
      <c r="R7595" t="str">
        <f>VLOOKUP(G7595,Agents!A:E,2,FALSE)</f>
        <v>Night</v>
      </c>
    </row>
    <row r="7596" spans="1:18" x14ac:dyDescent="0.35">
      <c r="A7596" t="s">
        <v>11602</v>
      </c>
      <c r="B7596" t="s">
        <v>4961</v>
      </c>
      <c r="C7596" t="s">
        <v>34</v>
      </c>
      <c r="D7596" t="s">
        <v>38</v>
      </c>
      <c r="E7596" s="1">
        <v>46054.790277777778</v>
      </c>
      <c r="F7596" s="1">
        <v>46055.498611111114</v>
      </c>
      <c r="G7596" t="s">
        <v>140</v>
      </c>
      <c r="H7596" t="s">
        <v>15</v>
      </c>
      <c r="I7596" t="s">
        <v>16</v>
      </c>
      <c r="J7596">
        <v>4</v>
      </c>
      <c r="K7596" t="str">
        <f>IF(tickets_dataset[[#This Row],[status]] = "Closed", "Yes","No")</f>
        <v>Yes</v>
      </c>
      <c r="L7596" s="2">
        <f t="shared" si="472"/>
        <v>17.000000000058208</v>
      </c>
      <c r="M7596" t="str">
        <f t="shared" si="473"/>
        <v>No</v>
      </c>
      <c r="N7596" t="str">
        <f t="shared" si="474"/>
        <v>Feb</v>
      </c>
      <c r="O7596" s="2">
        <f t="shared" si="475"/>
        <v>0.70833333333575865</v>
      </c>
      <c r="P7596" t="str">
        <f>VLOOKUP(G7596,Agents!A:E,4,FALSE)</f>
        <v>Team1</v>
      </c>
      <c r="Q7596" t="str">
        <f>VLOOKUP(G7596,Agents!A:E,5,FALSE)</f>
        <v>Junior</v>
      </c>
      <c r="R7596" t="str">
        <f>VLOOKUP(G7596,Agents!A:E,2,FALSE)</f>
        <v>Morning</v>
      </c>
    </row>
    <row r="7597" spans="1:18" x14ac:dyDescent="0.35">
      <c r="A7597" t="s">
        <v>11603</v>
      </c>
      <c r="B7597" t="s">
        <v>11149</v>
      </c>
      <c r="C7597" t="s">
        <v>34</v>
      </c>
      <c r="D7597" t="s">
        <v>38</v>
      </c>
      <c r="E7597" s="1">
        <v>46092.710416666669</v>
      </c>
      <c r="F7597" s="1">
        <v>46094.627083333333</v>
      </c>
      <c r="G7597" t="s">
        <v>67</v>
      </c>
      <c r="H7597" t="s">
        <v>15</v>
      </c>
      <c r="I7597" t="s">
        <v>16</v>
      </c>
      <c r="J7597">
        <v>3</v>
      </c>
      <c r="K7597" t="str">
        <f>IF(tickets_dataset[[#This Row],[status]] = "Closed", "Yes","No")</f>
        <v>Yes</v>
      </c>
      <c r="L7597" s="2">
        <f t="shared" si="472"/>
        <v>45.999999999941792</v>
      </c>
      <c r="M7597" t="str">
        <f t="shared" si="473"/>
        <v>No</v>
      </c>
      <c r="N7597" t="str">
        <f t="shared" si="474"/>
        <v>Mar</v>
      </c>
      <c r="O7597" s="2">
        <f t="shared" si="475"/>
        <v>1.9166666666642413</v>
      </c>
      <c r="P7597" t="str">
        <f>VLOOKUP(G7597,Agents!A:E,4,FALSE)</f>
        <v>Team5</v>
      </c>
      <c r="Q7597" t="str">
        <f>VLOOKUP(G7597,Agents!A:E,5,FALSE)</f>
        <v>Junior</v>
      </c>
      <c r="R7597" t="str">
        <f>VLOOKUP(G7597,Agents!A:E,2,FALSE)</f>
        <v>Evening</v>
      </c>
    </row>
    <row r="7598" spans="1:18" x14ac:dyDescent="0.35">
      <c r="A7598" t="s">
        <v>11604</v>
      </c>
      <c r="B7598" t="s">
        <v>2826</v>
      </c>
      <c r="C7598" t="s">
        <v>34</v>
      </c>
      <c r="D7598" t="s">
        <v>13</v>
      </c>
      <c r="E7598" s="1">
        <v>46024.101388888892</v>
      </c>
      <c r="F7598" s="1">
        <v>46024.351388888892</v>
      </c>
      <c r="G7598" t="s">
        <v>42</v>
      </c>
      <c r="H7598" t="s">
        <v>15</v>
      </c>
      <c r="I7598" t="s">
        <v>16</v>
      </c>
      <c r="J7598">
        <v>4</v>
      </c>
      <c r="K7598" t="str">
        <f>IF(tickets_dataset[[#This Row],[status]] = "Closed", "Yes","No")</f>
        <v>Yes</v>
      </c>
      <c r="L7598" s="2">
        <f t="shared" si="472"/>
        <v>6</v>
      </c>
      <c r="M7598" t="str">
        <f t="shared" si="473"/>
        <v>No</v>
      </c>
      <c r="N7598" t="str">
        <f t="shared" si="474"/>
        <v>Jan</v>
      </c>
      <c r="O7598" s="2">
        <f t="shared" si="475"/>
        <v>0.25</v>
      </c>
      <c r="P7598" t="str">
        <f>VLOOKUP(G7598,Agents!A:E,4,FALSE)</f>
        <v>Team2</v>
      </c>
      <c r="Q7598" t="str">
        <f>VLOOKUP(G7598,Agents!A:E,5,FALSE)</f>
        <v>Junior</v>
      </c>
      <c r="R7598" t="str">
        <f>VLOOKUP(G7598,Agents!A:E,2,FALSE)</f>
        <v>Night</v>
      </c>
    </row>
    <row r="7599" spans="1:18" x14ac:dyDescent="0.35">
      <c r="A7599" t="s">
        <v>11605</v>
      </c>
      <c r="B7599" t="s">
        <v>8890</v>
      </c>
      <c r="C7599" t="s">
        <v>22</v>
      </c>
      <c r="D7599" t="s">
        <v>26</v>
      </c>
      <c r="E7599" s="1">
        <v>46082.097222222219</v>
      </c>
      <c r="F7599" s="1">
        <v>46082.638888888891</v>
      </c>
      <c r="G7599" t="s">
        <v>100</v>
      </c>
      <c r="H7599" t="s">
        <v>15</v>
      </c>
      <c r="I7599" t="s">
        <v>16</v>
      </c>
      <c r="J7599">
        <v>3</v>
      </c>
      <c r="K7599" t="str">
        <f>IF(tickets_dataset[[#This Row],[status]] = "Closed", "Yes","No")</f>
        <v>Yes</v>
      </c>
      <c r="L7599" s="2">
        <f t="shared" si="472"/>
        <v>13.000000000116415</v>
      </c>
      <c r="M7599" t="str">
        <f t="shared" si="473"/>
        <v>No</v>
      </c>
      <c r="N7599" t="str">
        <f t="shared" si="474"/>
        <v>Mar</v>
      </c>
      <c r="O7599" s="2">
        <f t="shared" si="475"/>
        <v>0.54166666667151731</v>
      </c>
      <c r="P7599" t="str">
        <f>VLOOKUP(G7599,Agents!A:E,4,FALSE)</f>
        <v>Team4</v>
      </c>
      <c r="Q7599" t="str">
        <f>VLOOKUP(G7599,Agents!A:E,5,FALSE)</f>
        <v>Junior</v>
      </c>
      <c r="R7599" t="str">
        <f>VLOOKUP(G7599,Agents!A:E,2,FALSE)</f>
        <v>Evening</v>
      </c>
    </row>
    <row r="7600" spans="1:18" x14ac:dyDescent="0.35">
      <c r="A7600" t="s">
        <v>11606</v>
      </c>
      <c r="B7600" t="s">
        <v>3438</v>
      </c>
      <c r="C7600" t="s">
        <v>50</v>
      </c>
      <c r="D7600" t="s">
        <v>26</v>
      </c>
      <c r="E7600" s="1">
        <v>46086.906944444447</v>
      </c>
      <c r="F7600" s="1">
        <v>46088.156944444447</v>
      </c>
      <c r="G7600" t="s">
        <v>234</v>
      </c>
      <c r="H7600" t="s">
        <v>15</v>
      </c>
      <c r="I7600" t="s">
        <v>16</v>
      </c>
      <c r="J7600">
        <v>5</v>
      </c>
      <c r="K7600" t="str">
        <f>IF(tickets_dataset[[#This Row],[status]] = "Closed", "Yes","No")</f>
        <v>Yes</v>
      </c>
      <c r="L7600" s="2">
        <f t="shared" si="472"/>
        <v>30</v>
      </c>
      <c r="M7600" t="str">
        <f t="shared" si="473"/>
        <v>No</v>
      </c>
      <c r="N7600" t="str">
        <f t="shared" si="474"/>
        <v>Mar</v>
      </c>
      <c r="O7600" s="2">
        <f t="shared" si="475"/>
        <v>1.25</v>
      </c>
      <c r="P7600" t="str">
        <f>VLOOKUP(G7600,Agents!A:E,4,FALSE)</f>
        <v>Team5</v>
      </c>
      <c r="Q7600" t="str">
        <f>VLOOKUP(G7600,Agents!A:E,5,FALSE)</f>
        <v>Senior</v>
      </c>
      <c r="R7600" t="str">
        <f>VLOOKUP(G7600,Agents!A:E,2,FALSE)</f>
        <v>Night</v>
      </c>
    </row>
    <row r="7601" spans="1:18" x14ac:dyDescent="0.35">
      <c r="A7601" t="s">
        <v>11607</v>
      </c>
      <c r="B7601" t="s">
        <v>10891</v>
      </c>
      <c r="C7601" t="s">
        <v>34</v>
      </c>
      <c r="D7601" t="s">
        <v>13</v>
      </c>
      <c r="E7601" s="1">
        <v>46071.767361111109</v>
      </c>
      <c r="F7601" s="1">
        <v>46072.850694444445</v>
      </c>
      <c r="G7601" t="s">
        <v>42</v>
      </c>
      <c r="H7601" t="s">
        <v>28</v>
      </c>
      <c r="I7601" t="s">
        <v>68</v>
      </c>
      <c r="J7601">
        <v>2</v>
      </c>
      <c r="K7601" t="str">
        <f>IF(tickets_dataset[[#This Row],[status]] = "Closed", "Yes","No")</f>
        <v>No</v>
      </c>
      <c r="L7601" s="2">
        <f t="shared" si="472"/>
        <v>26.000000000058208</v>
      </c>
      <c r="M7601" t="str">
        <f t="shared" si="473"/>
        <v>No</v>
      </c>
      <c r="N7601" t="str">
        <f t="shared" si="474"/>
        <v>Feb</v>
      </c>
      <c r="O7601" s="2">
        <f t="shared" si="475"/>
        <v>1.0833333333357587</v>
      </c>
      <c r="P7601" t="str">
        <f>VLOOKUP(G7601,Agents!A:E,4,FALSE)</f>
        <v>Team2</v>
      </c>
      <c r="Q7601" t="str">
        <f>VLOOKUP(G7601,Agents!A:E,5,FALSE)</f>
        <v>Junior</v>
      </c>
      <c r="R7601" t="str">
        <f>VLOOKUP(G7601,Agents!A:E,2,FALSE)</f>
        <v>Night</v>
      </c>
    </row>
    <row r="7602" spans="1:18" x14ac:dyDescent="0.35">
      <c r="A7602" t="s">
        <v>11608</v>
      </c>
      <c r="B7602" t="s">
        <v>4323</v>
      </c>
      <c r="C7602" t="s">
        <v>34</v>
      </c>
      <c r="D7602" t="s">
        <v>26</v>
      </c>
      <c r="E7602" s="1">
        <v>46088.765972222223</v>
      </c>
      <c r="F7602" s="1">
        <v>46091.557638888888</v>
      </c>
      <c r="G7602" t="s">
        <v>206</v>
      </c>
      <c r="H7602" t="s">
        <v>15</v>
      </c>
      <c r="I7602" t="s">
        <v>16</v>
      </c>
      <c r="J7602">
        <v>3</v>
      </c>
      <c r="K7602" t="str">
        <f>IF(tickets_dataset[[#This Row],[status]] = "Closed", "Yes","No")</f>
        <v>Yes</v>
      </c>
      <c r="L7602" s="2">
        <f t="shared" si="472"/>
        <v>66.999999999941792</v>
      </c>
      <c r="M7602" t="str">
        <f t="shared" si="473"/>
        <v>Yes</v>
      </c>
      <c r="N7602" t="str">
        <f t="shared" si="474"/>
        <v>Mar</v>
      </c>
      <c r="O7602" s="2">
        <f t="shared" si="475"/>
        <v>2.7916666666642413</v>
      </c>
      <c r="P7602" t="str">
        <f>VLOOKUP(G7602,Agents!A:E,4,FALSE)</f>
        <v>Team5</v>
      </c>
      <c r="Q7602" t="str">
        <f>VLOOKUP(G7602,Agents!A:E,5,FALSE)</f>
        <v>Junior</v>
      </c>
      <c r="R7602" t="str">
        <f>VLOOKUP(G7602,Agents!A:E,2,FALSE)</f>
        <v>Evening</v>
      </c>
    </row>
    <row r="7603" spans="1:18" x14ac:dyDescent="0.35">
      <c r="A7603" t="s">
        <v>11609</v>
      </c>
      <c r="B7603" t="s">
        <v>9427</v>
      </c>
      <c r="C7603" t="s">
        <v>50</v>
      </c>
      <c r="D7603" t="s">
        <v>38</v>
      </c>
      <c r="E7603" s="1">
        <v>46065.508333333331</v>
      </c>
      <c r="F7603" s="1">
        <v>46066.05</v>
      </c>
      <c r="G7603" t="s">
        <v>149</v>
      </c>
      <c r="H7603" t="s">
        <v>15</v>
      </c>
      <c r="I7603" t="s">
        <v>16</v>
      </c>
      <c r="J7603">
        <v>4</v>
      </c>
      <c r="K7603" t="str">
        <f>IF(tickets_dataset[[#This Row],[status]] = "Closed", "Yes","No")</f>
        <v>Yes</v>
      </c>
      <c r="L7603" s="2">
        <f t="shared" si="472"/>
        <v>13.000000000116415</v>
      </c>
      <c r="M7603" t="str">
        <f t="shared" si="473"/>
        <v>No</v>
      </c>
      <c r="N7603" t="str">
        <f t="shared" si="474"/>
        <v>Feb</v>
      </c>
      <c r="O7603" s="2">
        <f t="shared" si="475"/>
        <v>0.54166666667151731</v>
      </c>
      <c r="P7603" t="str">
        <f>VLOOKUP(G7603,Agents!A:E,4,FALSE)</f>
        <v>Team3</v>
      </c>
      <c r="Q7603" t="str">
        <f>VLOOKUP(G7603,Agents!A:E,5,FALSE)</f>
        <v>Mid</v>
      </c>
      <c r="R7603" t="str">
        <f>VLOOKUP(G7603,Agents!A:E,2,FALSE)</f>
        <v>Night</v>
      </c>
    </row>
    <row r="7604" spans="1:18" x14ac:dyDescent="0.35">
      <c r="A7604" t="s">
        <v>11610</v>
      </c>
      <c r="B7604" t="s">
        <v>2942</v>
      </c>
      <c r="C7604" t="s">
        <v>50</v>
      </c>
      <c r="D7604" t="s">
        <v>26</v>
      </c>
      <c r="E7604" s="1">
        <v>46078.481249999997</v>
      </c>
      <c r="F7604" s="1">
        <v>46079.689583333333</v>
      </c>
      <c r="G7604" t="s">
        <v>256</v>
      </c>
      <c r="H7604" t="s">
        <v>15</v>
      </c>
      <c r="I7604" t="s">
        <v>16</v>
      </c>
      <c r="J7604">
        <v>3</v>
      </c>
      <c r="K7604" t="str">
        <f>IF(tickets_dataset[[#This Row],[status]] = "Closed", "Yes","No")</f>
        <v>Yes</v>
      </c>
      <c r="L7604" s="2">
        <f t="shared" si="472"/>
        <v>29.000000000058208</v>
      </c>
      <c r="M7604" t="str">
        <f t="shared" si="473"/>
        <v>No</v>
      </c>
      <c r="N7604" t="str">
        <f t="shared" si="474"/>
        <v>Feb</v>
      </c>
      <c r="O7604" s="2">
        <f t="shared" si="475"/>
        <v>1.2083333333357587</v>
      </c>
      <c r="P7604" t="str">
        <f>VLOOKUP(G7604,Agents!A:E,4,FALSE)</f>
        <v>Team1</v>
      </c>
      <c r="Q7604" t="str">
        <f>VLOOKUP(G7604,Agents!A:E,5,FALSE)</f>
        <v>Mid</v>
      </c>
      <c r="R7604" t="str">
        <f>VLOOKUP(G7604,Agents!A:E,2,FALSE)</f>
        <v>Morning</v>
      </c>
    </row>
    <row r="7605" spans="1:18" x14ac:dyDescent="0.35">
      <c r="A7605" t="s">
        <v>11611</v>
      </c>
      <c r="B7605" t="s">
        <v>812</v>
      </c>
      <c r="C7605" t="s">
        <v>22</v>
      </c>
      <c r="D7605" t="s">
        <v>26</v>
      </c>
      <c r="E7605" s="1">
        <v>46054.802083333336</v>
      </c>
      <c r="F7605" s="1">
        <v>46056.760416666664</v>
      </c>
      <c r="G7605" t="s">
        <v>119</v>
      </c>
      <c r="H7605" t="s">
        <v>15</v>
      </c>
      <c r="I7605" t="s">
        <v>16</v>
      </c>
      <c r="J7605">
        <v>5</v>
      </c>
      <c r="K7605" t="str">
        <f>IF(tickets_dataset[[#This Row],[status]] = "Closed", "Yes","No")</f>
        <v>Yes</v>
      </c>
      <c r="L7605" s="2">
        <f t="shared" si="472"/>
        <v>46.999999999883585</v>
      </c>
      <c r="M7605" t="str">
        <f t="shared" si="473"/>
        <v>No</v>
      </c>
      <c r="N7605" t="str">
        <f t="shared" si="474"/>
        <v>Feb</v>
      </c>
      <c r="O7605" s="2">
        <f t="shared" si="475"/>
        <v>1.9583333333284827</v>
      </c>
      <c r="P7605" t="str">
        <f>VLOOKUP(G7605,Agents!A:E,4,FALSE)</f>
        <v>Team1</v>
      </c>
      <c r="Q7605" t="str">
        <f>VLOOKUP(G7605,Agents!A:E,5,FALSE)</f>
        <v>Junior</v>
      </c>
      <c r="R7605" t="str">
        <f>VLOOKUP(G7605,Agents!A:E,2,FALSE)</f>
        <v>Morning</v>
      </c>
    </row>
    <row r="7606" spans="1:18" x14ac:dyDescent="0.35">
      <c r="A7606" t="s">
        <v>11612</v>
      </c>
      <c r="B7606" t="s">
        <v>1669</v>
      </c>
      <c r="C7606" t="s">
        <v>12</v>
      </c>
      <c r="D7606" t="s">
        <v>13</v>
      </c>
      <c r="E7606" s="1">
        <v>46044.606249999997</v>
      </c>
      <c r="F7606" s="1">
        <v>46046.231249999997</v>
      </c>
      <c r="G7606" t="s">
        <v>159</v>
      </c>
      <c r="H7606" t="s">
        <v>15</v>
      </c>
      <c r="I7606" t="s">
        <v>16</v>
      </c>
      <c r="J7606">
        <v>3</v>
      </c>
      <c r="K7606" t="str">
        <f>IF(tickets_dataset[[#This Row],[status]] = "Closed", "Yes","No")</f>
        <v>Yes</v>
      </c>
      <c r="L7606" s="2">
        <f t="shared" si="472"/>
        <v>39</v>
      </c>
      <c r="M7606" t="str">
        <f t="shared" si="473"/>
        <v>No</v>
      </c>
      <c r="N7606" t="str">
        <f t="shared" si="474"/>
        <v>Jan</v>
      </c>
      <c r="O7606" s="2">
        <f t="shared" si="475"/>
        <v>1.625</v>
      </c>
      <c r="P7606" t="str">
        <f>VLOOKUP(G7606,Agents!A:E,4,FALSE)</f>
        <v>Team4</v>
      </c>
      <c r="Q7606" t="str">
        <f>VLOOKUP(G7606,Agents!A:E,5,FALSE)</f>
        <v>Mid</v>
      </c>
      <c r="R7606" t="str">
        <f>VLOOKUP(G7606,Agents!A:E,2,FALSE)</f>
        <v>Night</v>
      </c>
    </row>
    <row r="7607" spans="1:18" x14ac:dyDescent="0.35">
      <c r="A7607" t="s">
        <v>11613</v>
      </c>
      <c r="B7607" t="s">
        <v>5957</v>
      </c>
      <c r="C7607" t="s">
        <v>76</v>
      </c>
      <c r="D7607" t="s">
        <v>38</v>
      </c>
      <c r="E7607" s="1">
        <v>46054.015277777777</v>
      </c>
      <c r="F7607" s="1">
        <v>46056.306944444441</v>
      </c>
      <c r="G7607" t="s">
        <v>256</v>
      </c>
      <c r="H7607" t="s">
        <v>15</v>
      </c>
      <c r="I7607" t="s">
        <v>16</v>
      </c>
      <c r="J7607">
        <v>5</v>
      </c>
      <c r="K7607" t="str">
        <f>IF(tickets_dataset[[#This Row],[status]] = "Closed", "Yes","No")</f>
        <v>Yes</v>
      </c>
      <c r="L7607" s="2">
        <f t="shared" si="472"/>
        <v>54.999999999941792</v>
      </c>
      <c r="M7607" t="str">
        <f t="shared" si="473"/>
        <v>Yes</v>
      </c>
      <c r="N7607" t="str">
        <f t="shared" si="474"/>
        <v>Feb</v>
      </c>
      <c r="O7607" s="2">
        <f t="shared" si="475"/>
        <v>2.2916666666642413</v>
      </c>
      <c r="P7607" t="str">
        <f>VLOOKUP(G7607,Agents!A:E,4,FALSE)</f>
        <v>Team1</v>
      </c>
      <c r="Q7607" t="str">
        <f>VLOOKUP(G7607,Agents!A:E,5,FALSE)</f>
        <v>Mid</v>
      </c>
      <c r="R7607" t="str">
        <f>VLOOKUP(G7607,Agents!A:E,2,FALSE)</f>
        <v>Morning</v>
      </c>
    </row>
    <row r="7608" spans="1:18" x14ac:dyDescent="0.35">
      <c r="A7608" t="s">
        <v>11614</v>
      </c>
      <c r="B7608" t="s">
        <v>11615</v>
      </c>
      <c r="C7608" t="s">
        <v>34</v>
      </c>
      <c r="D7608" t="s">
        <v>38</v>
      </c>
      <c r="E7608" s="1">
        <v>46079.668055555558</v>
      </c>
      <c r="F7608" s="1">
        <v>46083.084722222222</v>
      </c>
      <c r="G7608" t="s">
        <v>31</v>
      </c>
      <c r="H7608" t="s">
        <v>15</v>
      </c>
      <c r="I7608" t="s">
        <v>16</v>
      </c>
      <c r="J7608">
        <v>5</v>
      </c>
      <c r="K7608" t="str">
        <f>IF(tickets_dataset[[#This Row],[status]] = "Closed", "Yes","No")</f>
        <v>Yes</v>
      </c>
      <c r="L7608" s="2">
        <f t="shared" si="472"/>
        <v>81.999999999941792</v>
      </c>
      <c r="M7608" t="str">
        <f t="shared" si="473"/>
        <v>Yes</v>
      </c>
      <c r="N7608" t="str">
        <f t="shared" si="474"/>
        <v>Feb</v>
      </c>
      <c r="O7608" s="2">
        <f t="shared" si="475"/>
        <v>3.4166666666642413</v>
      </c>
      <c r="P7608" t="str">
        <f>VLOOKUP(G7608,Agents!A:E,4,FALSE)</f>
        <v>Team5</v>
      </c>
      <c r="Q7608" t="str">
        <f>VLOOKUP(G7608,Agents!A:E,5,FALSE)</f>
        <v>Senior</v>
      </c>
      <c r="R7608" t="str">
        <f>VLOOKUP(G7608,Agents!A:E,2,FALSE)</f>
        <v>Evening</v>
      </c>
    </row>
    <row r="7609" spans="1:18" x14ac:dyDescent="0.35">
      <c r="A7609" t="s">
        <v>11616</v>
      </c>
      <c r="B7609" t="s">
        <v>11617</v>
      </c>
      <c r="C7609" t="s">
        <v>12</v>
      </c>
      <c r="D7609" t="s">
        <v>13</v>
      </c>
      <c r="E7609" s="1">
        <v>46059.330555555556</v>
      </c>
      <c r="F7609" s="1">
        <v>46059.99722222222</v>
      </c>
      <c r="G7609" t="s">
        <v>167</v>
      </c>
      <c r="H7609" t="s">
        <v>28</v>
      </c>
      <c r="I7609" t="s">
        <v>16</v>
      </c>
      <c r="J7609">
        <v>5</v>
      </c>
      <c r="K7609" t="str">
        <f>IF(tickets_dataset[[#This Row],[status]] = "Closed", "Yes","No")</f>
        <v>No</v>
      </c>
      <c r="L7609" s="2">
        <f t="shared" si="472"/>
        <v>15.999999999941792</v>
      </c>
      <c r="M7609" t="str">
        <f t="shared" si="473"/>
        <v>No</v>
      </c>
      <c r="N7609" t="str">
        <f t="shared" si="474"/>
        <v>Feb</v>
      </c>
      <c r="O7609" s="2">
        <f t="shared" si="475"/>
        <v>0.66666666666424135</v>
      </c>
      <c r="P7609" t="str">
        <f>VLOOKUP(G7609,Agents!A:E,4,FALSE)</f>
        <v>Team3</v>
      </c>
      <c r="Q7609" t="str">
        <f>VLOOKUP(G7609,Agents!A:E,5,FALSE)</f>
        <v>Mid</v>
      </c>
      <c r="R7609" t="str">
        <f>VLOOKUP(G7609,Agents!A:E,2,FALSE)</f>
        <v>Evening</v>
      </c>
    </row>
    <row r="7610" spans="1:18" x14ac:dyDescent="0.35">
      <c r="A7610" t="s">
        <v>11618</v>
      </c>
      <c r="B7610" t="s">
        <v>7750</v>
      </c>
      <c r="C7610" t="s">
        <v>76</v>
      </c>
      <c r="D7610" t="s">
        <v>13</v>
      </c>
      <c r="E7610" s="1">
        <v>46024.84375</v>
      </c>
      <c r="F7610" s="1">
        <v>46026.71875</v>
      </c>
      <c r="G7610" t="s">
        <v>53</v>
      </c>
      <c r="H7610" t="s">
        <v>28</v>
      </c>
      <c r="I7610" t="s">
        <v>16</v>
      </c>
      <c r="J7610">
        <v>4</v>
      </c>
      <c r="K7610" t="str">
        <f>IF(tickets_dataset[[#This Row],[status]] = "Closed", "Yes","No")</f>
        <v>No</v>
      </c>
      <c r="L7610" s="2">
        <f t="shared" si="472"/>
        <v>45</v>
      </c>
      <c r="M7610" t="str">
        <f t="shared" si="473"/>
        <v>No</v>
      </c>
      <c r="N7610" t="str">
        <f t="shared" si="474"/>
        <v>Jan</v>
      </c>
      <c r="O7610" s="2">
        <f t="shared" si="475"/>
        <v>1.875</v>
      </c>
      <c r="P7610" t="str">
        <f>VLOOKUP(G7610,Agents!A:E,4,FALSE)</f>
        <v>Team1</v>
      </c>
      <c r="Q7610" t="str">
        <f>VLOOKUP(G7610,Agents!A:E,5,FALSE)</f>
        <v>Junior</v>
      </c>
      <c r="R7610" t="str">
        <f>VLOOKUP(G7610,Agents!A:E,2,FALSE)</f>
        <v>Night</v>
      </c>
    </row>
    <row r="7611" spans="1:18" x14ac:dyDescent="0.35">
      <c r="A7611" t="s">
        <v>11619</v>
      </c>
      <c r="B7611" t="s">
        <v>5816</v>
      </c>
      <c r="C7611" t="s">
        <v>50</v>
      </c>
      <c r="D7611" t="s">
        <v>26</v>
      </c>
      <c r="E7611" s="1">
        <v>46066.530555555553</v>
      </c>
      <c r="F7611" s="1">
        <v>46068.572222222225</v>
      </c>
      <c r="G7611" t="s">
        <v>100</v>
      </c>
      <c r="H7611" t="s">
        <v>132</v>
      </c>
      <c r="I7611" t="s">
        <v>16</v>
      </c>
      <c r="J7611">
        <v>4</v>
      </c>
      <c r="K7611" t="str">
        <f>IF(tickets_dataset[[#This Row],[status]] = "Closed", "Yes","No")</f>
        <v>No</v>
      </c>
      <c r="L7611" s="2">
        <f t="shared" si="472"/>
        <v>49.000000000116415</v>
      </c>
      <c r="M7611" t="str">
        <f t="shared" si="473"/>
        <v>Yes</v>
      </c>
      <c r="N7611" t="str">
        <f t="shared" si="474"/>
        <v>Feb</v>
      </c>
      <c r="O7611" s="2">
        <f t="shared" si="475"/>
        <v>2.0416666666715173</v>
      </c>
      <c r="P7611" t="str">
        <f>VLOOKUP(G7611,Agents!A:E,4,FALSE)</f>
        <v>Team4</v>
      </c>
      <c r="Q7611" t="str">
        <f>VLOOKUP(G7611,Agents!A:E,5,FALSE)</f>
        <v>Junior</v>
      </c>
      <c r="R7611" t="str">
        <f>VLOOKUP(G7611,Agents!A:E,2,FALSE)</f>
        <v>Evening</v>
      </c>
    </row>
    <row r="7612" spans="1:18" x14ac:dyDescent="0.35">
      <c r="A7612" t="s">
        <v>11620</v>
      </c>
      <c r="B7612" t="s">
        <v>2608</v>
      </c>
      <c r="C7612" t="s">
        <v>12</v>
      </c>
      <c r="D7612" t="s">
        <v>13</v>
      </c>
      <c r="E7612" s="1">
        <v>46034.136805555558</v>
      </c>
      <c r="F7612" s="1">
        <v>46034.636805555558</v>
      </c>
      <c r="G7612" t="s">
        <v>206</v>
      </c>
      <c r="H7612" t="s">
        <v>15</v>
      </c>
      <c r="I7612" t="s">
        <v>16</v>
      </c>
      <c r="J7612">
        <v>4</v>
      </c>
      <c r="K7612" t="str">
        <f>IF(tickets_dataset[[#This Row],[status]] = "Closed", "Yes","No")</f>
        <v>Yes</v>
      </c>
      <c r="L7612" s="2">
        <f t="shared" si="472"/>
        <v>12</v>
      </c>
      <c r="M7612" t="str">
        <f t="shared" si="473"/>
        <v>No</v>
      </c>
      <c r="N7612" t="str">
        <f t="shared" si="474"/>
        <v>Jan</v>
      </c>
      <c r="O7612" s="2">
        <f t="shared" si="475"/>
        <v>0.5</v>
      </c>
      <c r="P7612" t="str">
        <f>VLOOKUP(G7612,Agents!A:E,4,FALSE)</f>
        <v>Team5</v>
      </c>
      <c r="Q7612" t="str">
        <f>VLOOKUP(G7612,Agents!A:E,5,FALSE)</f>
        <v>Junior</v>
      </c>
      <c r="R7612" t="str">
        <f>VLOOKUP(G7612,Agents!A:E,2,FALSE)</f>
        <v>Evening</v>
      </c>
    </row>
    <row r="7613" spans="1:18" x14ac:dyDescent="0.35">
      <c r="A7613" t="s">
        <v>11621</v>
      </c>
      <c r="B7613" t="s">
        <v>10601</v>
      </c>
      <c r="C7613" t="s">
        <v>50</v>
      </c>
      <c r="D7613" t="s">
        <v>38</v>
      </c>
      <c r="E7613" s="1">
        <v>46056.722916666666</v>
      </c>
      <c r="F7613" s="1">
        <v>46059.51458333333</v>
      </c>
      <c r="G7613" t="s">
        <v>190</v>
      </c>
      <c r="H7613" t="s">
        <v>15</v>
      </c>
      <c r="I7613" t="s">
        <v>16</v>
      </c>
      <c r="J7613">
        <v>2</v>
      </c>
      <c r="K7613" t="str">
        <f>IF(tickets_dataset[[#This Row],[status]] = "Closed", "Yes","No")</f>
        <v>Yes</v>
      </c>
      <c r="L7613" s="2">
        <f t="shared" si="472"/>
        <v>66.999999999941792</v>
      </c>
      <c r="M7613" t="str">
        <f t="shared" si="473"/>
        <v>Yes</v>
      </c>
      <c r="N7613" t="str">
        <f t="shared" si="474"/>
        <v>Feb</v>
      </c>
      <c r="O7613" s="2">
        <f t="shared" si="475"/>
        <v>2.7916666666642413</v>
      </c>
      <c r="P7613" t="str">
        <f>VLOOKUP(G7613,Agents!A:E,4,FALSE)</f>
        <v>Team1</v>
      </c>
      <c r="Q7613" t="str">
        <f>VLOOKUP(G7613,Agents!A:E,5,FALSE)</f>
        <v>Senior</v>
      </c>
      <c r="R7613" t="str">
        <f>VLOOKUP(G7613,Agents!A:E,2,FALSE)</f>
        <v>Night</v>
      </c>
    </row>
    <row r="7614" spans="1:18" x14ac:dyDescent="0.35">
      <c r="A7614" t="s">
        <v>11622</v>
      </c>
      <c r="B7614" t="s">
        <v>10039</v>
      </c>
      <c r="C7614" t="s">
        <v>50</v>
      </c>
      <c r="D7614" t="s">
        <v>13</v>
      </c>
      <c r="E7614" s="1">
        <v>46069.774305555555</v>
      </c>
      <c r="F7614" s="1">
        <v>46071.024305555555</v>
      </c>
      <c r="G7614" t="s">
        <v>23</v>
      </c>
      <c r="H7614" t="s">
        <v>15</v>
      </c>
      <c r="I7614" t="s">
        <v>16</v>
      </c>
      <c r="J7614">
        <v>3</v>
      </c>
      <c r="K7614" t="str">
        <f>IF(tickets_dataset[[#This Row],[status]] = "Closed", "Yes","No")</f>
        <v>Yes</v>
      </c>
      <c r="L7614" s="2">
        <f t="shared" si="472"/>
        <v>30</v>
      </c>
      <c r="M7614" t="str">
        <f t="shared" si="473"/>
        <v>No</v>
      </c>
      <c r="N7614" t="str">
        <f t="shared" si="474"/>
        <v>Feb</v>
      </c>
      <c r="O7614" s="2">
        <f t="shared" si="475"/>
        <v>1.25</v>
      </c>
      <c r="P7614" t="str">
        <f>VLOOKUP(G7614,Agents!A:E,4,FALSE)</f>
        <v>Team3</v>
      </c>
      <c r="Q7614" t="str">
        <f>VLOOKUP(G7614,Agents!A:E,5,FALSE)</f>
        <v>Senior</v>
      </c>
      <c r="R7614" t="str">
        <f>VLOOKUP(G7614,Agents!A:E,2,FALSE)</f>
        <v>Evening</v>
      </c>
    </row>
    <row r="7615" spans="1:18" x14ac:dyDescent="0.35">
      <c r="A7615" t="s">
        <v>11623</v>
      </c>
      <c r="B7615" t="s">
        <v>10378</v>
      </c>
      <c r="C7615" t="s">
        <v>50</v>
      </c>
      <c r="D7615" t="s">
        <v>38</v>
      </c>
      <c r="E7615" s="1">
        <v>46064.643750000003</v>
      </c>
      <c r="F7615" s="1">
        <v>46066.560416666667</v>
      </c>
      <c r="G7615" t="s">
        <v>256</v>
      </c>
      <c r="H7615" t="s">
        <v>15</v>
      </c>
      <c r="I7615" t="s">
        <v>16</v>
      </c>
      <c r="J7615">
        <v>3</v>
      </c>
      <c r="K7615" t="str">
        <f>IF(tickets_dataset[[#This Row],[status]] = "Closed", "Yes","No")</f>
        <v>Yes</v>
      </c>
      <c r="L7615" s="2">
        <f t="shared" si="472"/>
        <v>45.999999999941792</v>
      </c>
      <c r="M7615" t="str">
        <f t="shared" si="473"/>
        <v>No</v>
      </c>
      <c r="N7615" t="str">
        <f t="shared" si="474"/>
        <v>Feb</v>
      </c>
      <c r="O7615" s="2">
        <f t="shared" si="475"/>
        <v>1.9166666666642413</v>
      </c>
      <c r="P7615" t="str">
        <f>VLOOKUP(G7615,Agents!A:E,4,FALSE)</f>
        <v>Team1</v>
      </c>
      <c r="Q7615" t="str">
        <f>VLOOKUP(G7615,Agents!A:E,5,FALSE)</f>
        <v>Mid</v>
      </c>
      <c r="R7615" t="str">
        <f>VLOOKUP(G7615,Agents!A:E,2,FALSE)</f>
        <v>Morning</v>
      </c>
    </row>
    <row r="7616" spans="1:18" x14ac:dyDescent="0.35">
      <c r="A7616" t="s">
        <v>11624</v>
      </c>
      <c r="B7616" t="s">
        <v>4580</v>
      </c>
      <c r="C7616" t="s">
        <v>12</v>
      </c>
      <c r="D7616" t="s">
        <v>26</v>
      </c>
      <c r="E7616" s="1">
        <v>46110.759027777778</v>
      </c>
      <c r="F7616" s="1">
        <v>46111.425694444442</v>
      </c>
      <c r="G7616" t="s">
        <v>221</v>
      </c>
      <c r="H7616" t="s">
        <v>15</v>
      </c>
      <c r="I7616" t="s">
        <v>16</v>
      </c>
      <c r="J7616">
        <v>3</v>
      </c>
      <c r="K7616" t="str">
        <f>IF(tickets_dataset[[#This Row],[status]] = "Closed", "Yes","No")</f>
        <v>Yes</v>
      </c>
      <c r="L7616" s="2">
        <f t="shared" si="472"/>
        <v>15.999999999941792</v>
      </c>
      <c r="M7616" t="str">
        <f t="shared" si="473"/>
        <v>No</v>
      </c>
      <c r="N7616" t="str">
        <f t="shared" si="474"/>
        <v>Mar</v>
      </c>
      <c r="O7616" s="2">
        <f t="shared" si="475"/>
        <v>0.66666666666424135</v>
      </c>
      <c r="P7616" t="str">
        <f>VLOOKUP(G7616,Agents!A:E,4,FALSE)</f>
        <v>Team4</v>
      </c>
      <c r="Q7616" t="str">
        <f>VLOOKUP(G7616,Agents!A:E,5,FALSE)</f>
        <v>Senior</v>
      </c>
      <c r="R7616" t="str">
        <f>VLOOKUP(G7616,Agents!A:E,2,FALSE)</f>
        <v>Morning</v>
      </c>
    </row>
    <row r="7617" spans="1:18" x14ac:dyDescent="0.35">
      <c r="A7617" t="s">
        <v>11625</v>
      </c>
      <c r="B7617" t="s">
        <v>3257</v>
      </c>
      <c r="C7617" t="s">
        <v>76</v>
      </c>
      <c r="D7617" t="s">
        <v>26</v>
      </c>
      <c r="E7617" s="1">
        <v>46077.236111111109</v>
      </c>
      <c r="F7617" s="1">
        <v>46078.527777777781</v>
      </c>
      <c r="G7617" t="s">
        <v>422</v>
      </c>
      <c r="H7617" t="s">
        <v>15</v>
      </c>
      <c r="I7617" t="s">
        <v>68</v>
      </c>
      <c r="J7617">
        <v>4</v>
      </c>
      <c r="K7617" t="str">
        <f>IF(tickets_dataset[[#This Row],[status]] = "Closed", "Yes","No")</f>
        <v>Yes</v>
      </c>
      <c r="L7617" s="2">
        <f t="shared" si="472"/>
        <v>31.000000000116415</v>
      </c>
      <c r="M7617" t="str">
        <f t="shared" si="473"/>
        <v>No</v>
      </c>
      <c r="N7617" t="str">
        <f t="shared" si="474"/>
        <v>Feb</v>
      </c>
      <c r="O7617" s="2">
        <f t="shared" si="475"/>
        <v>1.2916666666715173</v>
      </c>
      <c r="P7617" t="str">
        <f>VLOOKUP(G7617,Agents!A:E,4,FALSE)</f>
        <v>Team5</v>
      </c>
      <c r="Q7617" t="str">
        <f>VLOOKUP(G7617,Agents!A:E,5,FALSE)</f>
        <v>Mid</v>
      </c>
      <c r="R7617" t="str">
        <f>VLOOKUP(G7617,Agents!A:E,2,FALSE)</f>
        <v>Evening</v>
      </c>
    </row>
    <row r="7618" spans="1:18" x14ac:dyDescent="0.35">
      <c r="A7618" t="s">
        <v>11626</v>
      </c>
      <c r="B7618" t="s">
        <v>6183</v>
      </c>
      <c r="C7618" t="s">
        <v>22</v>
      </c>
      <c r="D7618" t="s">
        <v>26</v>
      </c>
      <c r="E7618" s="1">
        <v>46108.625</v>
      </c>
      <c r="F7618" s="1">
        <v>46110.791666666664</v>
      </c>
      <c r="G7618" t="s">
        <v>156</v>
      </c>
      <c r="H7618" t="s">
        <v>15</v>
      </c>
      <c r="I7618" t="s">
        <v>16</v>
      </c>
      <c r="J7618">
        <v>3</v>
      </c>
      <c r="K7618" t="str">
        <f>IF(tickets_dataset[[#This Row],[status]] = "Closed", "Yes","No")</f>
        <v>Yes</v>
      </c>
      <c r="L7618" s="2">
        <f t="shared" ref="L7618:L7681" si="476">IF(ISBLANK(F7618),"",(F7618-E7618)*24)</f>
        <v>51.999999999941792</v>
      </c>
      <c r="M7618" t="str">
        <f t="shared" ref="M7618:M7681" si="477">IF(L7618&gt;48,"Yes","No")</f>
        <v>Yes</v>
      </c>
      <c r="N7618" t="str">
        <f t="shared" ref="N7618:N7681" si="478">TEXT(E7618,"mmm")</f>
        <v>Mar</v>
      </c>
      <c r="O7618" s="2">
        <f t="shared" si="475"/>
        <v>2.1666666666642413</v>
      </c>
      <c r="P7618" t="str">
        <f>VLOOKUP(G7618,Agents!A:E,4,FALSE)</f>
        <v>Team3</v>
      </c>
      <c r="Q7618" t="str">
        <f>VLOOKUP(G7618,Agents!A:E,5,FALSE)</f>
        <v>Mid</v>
      </c>
      <c r="R7618" t="str">
        <f>VLOOKUP(G7618,Agents!A:E,2,FALSE)</f>
        <v>Evening</v>
      </c>
    </row>
    <row r="7619" spans="1:18" x14ac:dyDescent="0.35">
      <c r="A7619" t="s">
        <v>11627</v>
      </c>
      <c r="B7619" t="s">
        <v>11628</v>
      </c>
      <c r="C7619" t="s">
        <v>50</v>
      </c>
      <c r="D7619" t="s">
        <v>38</v>
      </c>
      <c r="E7619" s="1">
        <v>46061.277083333334</v>
      </c>
      <c r="F7619" s="1">
        <v>46062.11041666667</v>
      </c>
      <c r="G7619" t="s">
        <v>149</v>
      </c>
      <c r="H7619" t="s">
        <v>15</v>
      </c>
      <c r="I7619" t="s">
        <v>16</v>
      </c>
      <c r="J7619">
        <v>4</v>
      </c>
      <c r="K7619" t="str">
        <f>IF(tickets_dataset[[#This Row],[status]] = "Closed", "Yes","No")</f>
        <v>Yes</v>
      </c>
      <c r="L7619" s="2">
        <f t="shared" si="476"/>
        <v>20.000000000058208</v>
      </c>
      <c r="M7619" t="str">
        <f t="shared" si="477"/>
        <v>No</v>
      </c>
      <c r="N7619" t="str">
        <f t="shared" si="478"/>
        <v>Feb</v>
      </c>
      <c r="O7619" s="2">
        <f t="shared" ref="O7619:O7682" si="479">F7619-E7619</f>
        <v>0.83333333333575865</v>
      </c>
      <c r="P7619" t="str">
        <f>VLOOKUP(G7619,Agents!A:E,4,FALSE)</f>
        <v>Team3</v>
      </c>
      <c r="Q7619" t="str">
        <f>VLOOKUP(G7619,Agents!A:E,5,FALSE)</f>
        <v>Mid</v>
      </c>
      <c r="R7619" t="str">
        <f>VLOOKUP(G7619,Agents!A:E,2,FALSE)</f>
        <v>Night</v>
      </c>
    </row>
    <row r="7620" spans="1:18" x14ac:dyDescent="0.35">
      <c r="A7620" t="s">
        <v>11629</v>
      </c>
      <c r="B7620" t="s">
        <v>5319</v>
      </c>
      <c r="C7620" t="s">
        <v>22</v>
      </c>
      <c r="D7620" t="s">
        <v>26</v>
      </c>
      <c r="E7620" s="1">
        <v>46052.229166666664</v>
      </c>
      <c r="F7620" s="1">
        <v>46052.770833333336</v>
      </c>
      <c r="G7620" t="s">
        <v>234</v>
      </c>
      <c r="H7620" t="s">
        <v>15</v>
      </c>
      <c r="I7620" t="s">
        <v>16</v>
      </c>
      <c r="J7620">
        <v>4</v>
      </c>
      <c r="K7620" t="str">
        <f>IF(tickets_dataset[[#This Row],[status]] = "Closed", "Yes","No")</f>
        <v>Yes</v>
      </c>
      <c r="L7620" s="2">
        <f t="shared" si="476"/>
        <v>13.000000000116415</v>
      </c>
      <c r="M7620" t="str">
        <f t="shared" si="477"/>
        <v>No</v>
      </c>
      <c r="N7620" t="str">
        <f t="shared" si="478"/>
        <v>Jan</v>
      </c>
      <c r="O7620" s="2">
        <f t="shared" si="479"/>
        <v>0.54166666667151731</v>
      </c>
      <c r="P7620" t="str">
        <f>VLOOKUP(G7620,Agents!A:E,4,FALSE)</f>
        <v>Team5</v>
      </c>
      <c r="Q7620" t="str">
        <f>VLOOKUP(G7620,Agents!A:E,5,FALSE)</f>
        <v>Senior</v>
      </c>
      <c r="R7620" t="str">
        <f>VLOOKUP(G7620,Agents!A:E,2,FALSE)</f>
        <v>Night</v>
      </c>
    </row>
    <row r="7621" spans="1:18" x14ac:dyDescent="0.35">
      <c r="A7621" t="s">
        <v>11630</v>
      </c>
      <c r="B7621" t="s">
        <v>11631</v>
      </c>
      <c r="C7621" t="s">
        <v>34</v>
      </c>
      <c r="D7621" t="s">
        <v>13</v>
      </c>
      <c r="E7621" s="1">
        <v>46077.775694444441</v>
      </c>
      <c r="F7621" s="1">
        <v>46078.275694444441</v>
      </c>
      <c r="G7621" t="s">
        <v>211</v>
      </c>
      <c r="H7621" t="s">
        <v>15</v>
      </c>
      <c r="I7621" t="s">
        <v>16</v>
      </c>
      <c r="J7621">
        <v>3</v>
      </c>
      <c r="K7621" t="str">
        <f>IF(tickets_dataset[[#This Row],[status]] = "Closed", "Yes","No")</f>
        <v>Yes</v>
      </c>
      <c r="L7621" s="2">
        <f t="shared" si="476"/>
        <v>12</v>
      </c>
      <c r="M7621" t="str">
        <f t="shared" si="477"/>
        <v>No</v>
      </c>
      <c r="N7621" t="str">
        <f t="shared" si="478"/>
        <v>Feb</v>
      </c>
      <c r="O7621" s="2">
        <f t="shared" si="479"/>
        <v>0.5</v>
      </c>
      <c r="P7621" t="str">
        <f>VLOOKUP(G7621,Agents!A:E,4,FALSE)</f>
        <v>Team5</v>
      </c>
      <c r="Q7621" t="str">
        <f>VLOOKUP(G7621,Agents!A:E,5,FALSE)</f>
        <v>Senior</v>
      </c>
      <c r="R7621" t="str">
        <f>VLOOKUP(G7621,Agents!A:E,2,FALSE)</f>
        <v>Evening</v>
      </c>
    </row>
    <row r="7622" spans="1:18" x14ac:dyDescent="0.35">
      <c r="A7622" t="s">
        <v>11632</v>
      </c>
      <c r="B7622" t="s">
        <v>7970</v>
      </c>
      <c r="C7622" t="s">
        <v>50</v>
      </c>
      <c r="D7622" t="s">
        <v>13</v>
      </c>
      <c r="E7622" s="1">
        <v>46028.031944444447</v>
      </c>
      <c r="F7622" s="1">
        <v>46029.906944444447</v>
      </c>
      <c r="G7622" t="s">
        <v>86</v>
      </c>
      <c r="H7622" t="s">
        <v>15</v>
      </c>
      <c r="I7622" t="s">
        <v>16</v>
      </c>
      <c r="J7622">
        <v>3</v>
      </c>
      <c r="K7622" t="str">
        <f>IF(tickets_dataset[[#This Row],[status]] = "Closed", "Yes","No")</f>
        <v>Yes</v>
      </c>
      <c r="L7622" s="2">
        <f t="shared" si="476"/>
        <v>45</v>
      </c>
      <c r="M7622" t="str">
        <f t="shared" si="477"/>
        <v>No</v>
      </c>
      <c r="N7622" t="str">
        <f t="shared" si="478"/>
        <v>Jan</v>
      </c>
      <c r="O7622" s="2">
        <f t="shared" si="479"/>
        <v>1.875</v>
      </c>
      <c r="P7622" t="str">
        <f>VLOOKUP(G7622,Agents!A:E,4,FALSE)</f>
        <v>Team1</v>
      </c>
      <c r="Q7622" t="str">
        <f>VLOOKUP(G7622,Agents!A:E,5,FALSE)</f>
        <v>Mid</v>
      </c>
      <c r="R7622" t="str">
        <f>VLOOKUP(G7622,Agents!A:E,2,FALSE)</f>
        <v>Morning</v>
      </c>
    </row>
    <row r="7623" spans="1:18" x14ac:dyDescent="0.35">
      <c r="A7623" t="s">
        <v>11633</v>
      </c>
      <c r="B7623" t="s">
        <v>8858</v>
      </c>
      <c r="C7623" t="s">
        <v>50</v>
      </c>
      <c r="D7623" t="s">
        <v>13</v>
      </c>
      <c r="E7623" s="1">
        <v>46097.679861111108</v>
      </c>
      <c r="F7623" s="1">
        <v>46098.34652777778</v>
      </c>
      <c r="G7623" t="s">
        <v>167</v>
      </c>
      <c r="H7623" t="s">
        <v>15</v>
      </c>
      <c r="I7623" t="s">
        <v>68</v>
      </c>
      <c r="J7623">
        <v>3</v>
      </c>
      <c r="K7623" t="str">
        <f>IF(tickets_dataset[[#This Row],[status]] = "Closed", "Yes","No")</f>
        <v>Yes</v>
      </c>
      <c r="L7623" s="2">
        <f t="shared" si="476"/>
        <v>16.000000000116415</v>
      </c>
      <c r="M7623" t="str">
        <f t="shared" si="477"/>
        <v>No</v>
      </c>
      <c r="N7623" t="str">
        <f t="shared" si="478"/>
        <v>Mar</v>
      </c>
      <c r="O7623" s="2">
        <f t="shared" si="479"/>
        <v>0.66666666667151731</v>
      </c>
      <c r="P7623" t="str">
        <f>VLOOKUP(G7623,Agents!A:E,4,FALSE)</f>
        <v>Team3</v>
      </c>
      <c r="Q7623" t="str">
        <f>VLOOKUP(G7623,Agents!A:E,5,FALSE)</f>
        <v>Mid</v>
      </c>
      <c r="R7623" t="str">
        <f>VLOOKUP(G7623,Agents!A:E,2,FALSE)</f>
        <v>Evening</v>
      </c>
    </row>
    <row r="7624" spans="1:18" x14ac:dyDescent="0.35">
      <c r="A7624" t="s">
        <v>11634</v>
      </c>
      <c r="B7624" t="s">
        <v>365</v>
      </c>
      <c r="C7624" t="s">
        <v>76</v>
      </c>
      <c r="D7624" t="s">
        <v>26</v>
      </c>
      <c r="E7624" s="1">
        <v>46053.109027777777</v>
      </c>
      <c r="F7624" s="1">
        <v>46055.400694444441</v>
      </c>
      <c r="G7624" t="s">
        <v>159</v>
      </c>
      <c r="H7624" t="s">
        <v>15</v>
      </c>
      <c r="I7624" t="s">
        <v>16</v>
      </c>
      <c r="J7624">
        <v>5</v>
      </c>
      <c r="K7624" t="str">
        <f>IF(tickets_dataset[[#This Row],[status]] = "Closed", "Yes","No")</f>
        <v>Yes</v>
      </c>
      <c r="L7624" s="2">
        <f t="shared" si="476"/>
        <v>54.999999999941792</v>
      </c>
      <c r="M7624" t="str">
        <f t="shared" si="477"/>
        <v>Yes</v>
      </c>
      <c r="N7624" t="str">
        <f t="shared" si="478"/>
        <v>Jan</v>
      </c>
      <c r="O7624" s="2">
        <f t="shared" si="479"/>
        <v>2.2916666666642413</v>
      </c>
      <c r="P7624" t="str">
        <f>VLOOKUP(G7624,Agents!A:E,4,FALSE)</f>
        <v>Team4</v>
      </c>
      <c r="Q7624" t="str">
        <f>VLOOKUP(G7624,Agents!A:E,5,FALSE)</f>
        <v>Mid</v>
      </c>
      <c r="R7624" t="str">
        <f>VLOOKUP(G7624,Agents!A:E,2,FALSE)</f>
        <v>Night</v>
      </c>
    </row>
    <row r="7625" spans="1:18" x14ac:dyDescent="0.35">
      <c r="A7625" t="s">
        <v>11635</v>
      </c>
      <c r="B7625" t="s">
        <v>11636</v>
      </c>
      <c r="C7625" t="s">
        <v>50</v>
      </c>
      <c r="D7625" t="s">
        <v>26</v>
      </c>
      <c r="E7625" s="1">
        <v>46046.618750000001</v>
      </c>
      <c r="F7625" s="1">
        <v>46046.785416666666</v>
      </c>
      <c r="G7625" t="s">
        <v>183</v>
      </c>
      <c r="H7625" t="s">
        <v>15</v>
      </c>
      <c r="I7625" t="s">
        <v>16</v>
      </c>
      <c r="J7625">
        <v>5</v>
      </c>
      <c r="K7625" t="str">
        <f>IF(tickets_dataset[[#This Row],[status]] = "Closed", "Yes","No")</f>
        <v>Yes</v>
      </c>
      <c r="L7625" s="2">
        <f t="shared" si="476"/>
        <v>3.9999999999417923</v>
      </c>
      <c r="M7625" t="str">
        <f t="shared" si="477"/>
        <v>No</v>
      </c>
      <c r="N7625" t="str">
        <f t="shared" si="478"/>
        <v>Jan</v>
      </c>
      <c r="O7625" s="2">
        <f t="shared" si="479"/>
        <v>0.16666666666424135</v>
      </c>
      <c r="P7625" t="str">
        <f>VLOOKUP(G7625,Agents!A:E,4,FALSE)</f>
        <v>Team3</v>
      </c>
      <c r="Q7625" t="str">
        <f>VLOOKUP(G7625,Agents!A:E,5,FALSE)</f>
        <v>Senior</v>
      </c>
      <c r="R7625" t="str">
        <f>VLOOKUP(G7625,Agents!A:E,2,FALSE)</f>
        <v>Night</v>
      </c>
    </row>
    <row r="7626" spans="1:18" x14ac:dyDescent="0.35">
      <c r="A7626" t="s">
        <v>11637</v>
      </c>
      <c r="B7626" t="s">
        <v>7085</v>
      </c>
      <c r="C7626" t="s">
        <v>34</v>
      </c>
      <c r="D7626" t="s">
        <v>13</v>
      </c>
      <c r="E7626" s="1">
        <v>46105.926388888889</v>
      </c>
      <c r="F7626" s="1">
        <v>46106.093055555553</v>
      </c>
      <c r="G7626" t="s">
        <v>357</v>
      </c>
      <c r="H7626" t="s">
        <v>28</v>
      </c>
      <c r="I7626" t="s">
        <v>16</v>
      </c>
      <c r="J7626">
        <v>4</v>
      </c>
      <c r="K7626" t="str">
        <f>IF(tickets_dataset[[#This Row],[status]] = "Closed", "Yes","No")</f>
        <v>No</v>
      </c>
      <c r="L7626" s="2">
        <f t="shared" si="476"/>
        <v>3.9999999999417923</v>
      </c>
      <c r="M7626" t="str">
        <f t="shared" si="477"/>
        <v>No</v>
      </c>
      <c r="N7626" t="str">
        <f t="shared" si="478"/>
        <v>Mar</v>
      </c>
      <c r="O7626" s="2">
        <f t="shared" si="479"/>
        <v>0.16666666666424135</v>
      </c>
      <c r="P7626" t="str">
        <f>VLOOKUP(G7626,Agents!A:E,4,FALSE)</f>
        <v>Team1</v>
      </c>
      <c r="Q7626" t="str">
        <f>VLOOKUP(G7626,Agents!A:E,5,FALSE)</f>
        <v>Mid</v>
      </c>
      <c r="R7626" t="str">
        <f>VLOOKUP(G7626,Agents!A:E,2,FALSE)</f>
        <v>Morning</v>
      </c>
    </row>
    <row r="7627" spans="1:18" x14ac:dyDescent="0.35">
      <c r="A7627" t="s">
        <v>11638</v>
      </c>
      <c r="B7627" t="s">
        <v>1892</v>
      </c>
      <c r="C7627" t="s">
        <v>50</v>
      </c>
      <c r="D7627" t="s">
        <v>38</v>
      </c>
      <c r="E7627" s="1">
        <v>46045.144444444442</v>
      </c>
      <c r="F7627" s="1">
        <v>46046.477777777778</v>
      </c>
      <c r="G7627" t="s">
        <v>199</v>
      </c>
      <c r="H7627" t="s">
        <v>15</v>
      </c>
      <c r="I7627" t="s">
        <v>16</v>
      </c>
      <c r="J7627">
        <v>5</v>
      </c>
      <c r="K7627" t="str">
        <f>IF(tickets_dataset[[#This Row],[status]] = "Closed", "Yes","No")</f>
        <v>Yes</v>
      </c>
      <c r="L7627" s="2">
        <f t="shared" si="476"/>
        <v>32.000000000058208</v>
      </c>
      <c r="M7627" t="str">
        <f t="shared" si="477"/>
        <v>No</v>
      </c>
      <c r="N7627" t="str">
        <f t="shared" si="478"/>
        <v>Jan</v>
      </c>
      <c r="O7627" s="2">
        <f t="shared" si="479"/>
        <v>1.3333333333357587</v>
      </c>
      <c r="P7627" t="str">
        <f>VLOOKUP(G7627,Agents!A:E,4,FALSE)</f>
        <v>Team1</v>
      </c>
      <c r="Q7627" t="str">
        <f>VLOOKUP(G7627,Agents!A:E,5,FALSE)</f>
        <v>Junior</v>
      </c>
      <c r="R7627" t="str">
        <f>VLOOKUP(G7627,Agents!A:E,2,FALSE)</f>
        <v>Morning</v>
      </c>
    </row>
    <row r="7628" spans="1:18" x14ac:dyDescent="0.35">
      <c r="A7628" t="s">
        <v>11639</v>
      </c>
      <c r="B7628" t="s">
        <v>3800</v>
      </c>
      <c r="C7628" t="s">
        <v>76</v>
      </c>
      <c r="D7628" t="s">
        <v>26</v>
      </c>
      <c r="E7628" s="1">
        <v>46057.966666666667</v>
      </c>
      <c r="F7628" s="1">
        <v>46060.508333333331</v>
      </c>
      <c r="G7628" t="s">
        <v>140</v>
      </c>
      <c r="H7628" t="s">
        <v>15</v>
      </c>
      <c r="I7628" t="s">
        <v>16</v>
      </c>
      <c r="J7628">
        <v>5</v>
      </c>
      <c r="K7628" t="str">
        <f>IF(tickets_dataset[[#This Row],[status]] = "Closed", "Yes","No")</f>
        <v>Yes</v>
      </c>
      <c r="L7628" s="2">
        <f t="shared" si="476"/>
        <v>60.999999999941792</v>
      </c>
      <c r="M7628" t="str">
        <f t="shared" si="477"/>
        <v>Yes</v>
      </c>
      <c r="N7628" t="str">
        <f t="shared" si="478"/>
        <v>Feb</v>
      </c>
      <c r="O7628" s="2">
        <f t="shared" si="479"/>
        <v>2.5416666666642413</v>
      </c>
      <c r="P7628" t="str">
        <f>VLOOKUP(G7628,Agents!A:E,4,FALSE)</f>
        <v>Team1</v>
      </c>
      <c r="Q7628" t="str">
        <f>VLOOKUP(G7628,Agents!A:E,5,FALSE)</f>
        <v>Junior</v>
      </c>
      <c r="R7628" t="str">
        <f>VLOOKUP(G7628,Agents!A:E,2,FALSE)</f>
        <v>Morning</v>
      </c>
    </row>
    <row r="7629" spans="1:18" x14ac:dyDescent="0.35">
      <c r="A7629" t="s">
        <v>11640</v>
      </c>
      <c r="B7629" t="s">
        <v>5354</v>
      </c>
      <c r="C7629" t="s">
        <v>12</v>
      </c>
      <c r="D7629" t="s">
        <v>38</v>
      </c>
      <c r="E7629" s="1">
        <v>46099.245138888888</v>
      </c>
      <c r="F7629" s="1">
        <v>46101.453472222223</v>
      </c>
      <c r="G7629" t="s">
        <v>80</v>
      </c>
      <c r="H7629" t="s">
        <v>15</v>
      </c>
      <c r="I7629" t="s">
        <v>16</v>
      </c>
      <c r="J7629">
        <v>5</v>
      </c>
      <c r="K7629" t="str">
        <f>IF(tickets_dataset[[#This Row],[status]] = "Closed", "Yes","No")</f>
        <v>Yes</v>
      </c>
      <c r="L7629" s="2">
        <f t="shared" si="476"/>
        <v>53.000000000058208</v>
      </c>
      <c r="M7629" t="str">
        <f t="shared" si="477"/>
        <v>Yes</v>
      </c>
      <c r="N7629" t="str">
        <f t="shared" si="478"/>
        <v>Mar</v>
      </c>
      <c r="O7629" s="2">
        <f t="shared" si="479"/>
        <v>2.2083333333357587</v>
      </c>
      <c r="P7629" t="str">
        <f>VLOOKUP(G7629,Agents!A:E,4,FALSE)</f>
        <v>Team3</v>
      </c>
      <c r="Q7629" t="str">
        <f>VLOOKUP(G7629,Agents!A:E,5,FALSE)</f>
        <v>Junior</v>
      </c>
      <c r="R7629" t="str">
        <f>VLOOKUP(G7629,Agents!A:E,2,FALSE)</f>
        <v>Evening</v>
      </c>
    </row>
    <row r="7630" spans="1:18" x14ac:dyDescent="0.35">
      <c r="A7630" t="s">
        <v>11641</v>
      </c>
      <c r="B7630" t="s">
        <v>1356</v>
      </c>
      <c r="C7630" t="s">
        <v>22</v>
      </c>
      <c r="D7630" t="s">
        <v>13</v>
      </c>
      <c r="E7630" s="1">
        <v>46056.116666666669</v>
      </c>
      <c r="F7630" s="1">
        <v>46057.824999999997</v>
      </c>
      <c r="G7630" t="s">
        <v>53</v>
      </c>
      <c r="H7630" t="s">
        <v>15</v>
      </c>
      <c r="I7630" t="s">
        <v>16</v>
      </c>
      <c r="J7630">
        <v>3</v>
      </c>
      <c r="K7630" t="str">
        <f>IF(tickets_dataset[[#This Row],[status]] = "Closed", "Yes","No")</f>
        <v>Yes</v>
      </c>
      <c r="L7630" s="2">
        <f t="shared" si="476"/>
        <v>40.999999999883585</v>
      </c>
      <c r="M7630" t="str">
        <f t="shared" si="477"/>
        <v>No</v>
      </c>
      <c r="N7630" t="str">
        <f t="shared" si="478"/>
        <v>Feb</v>
      </c>
      <c r="O7630" s="2">
        <f t="shared" si="479"/>
        <v>1.7083333333284827</v>
      </c>
      <c r="P7630" t="str">
        <f>VLOOKUP(G7630,Agents!A:E,4,FALSE)</f>
        <v>Team1</v>
      </c>
      <c r="Q7630" t="str">
        <f>VLOOKUP(G7630,Agents!A:E,5,FALSE)</f>
        <v>Junior</v>
      </c>
      <c r="R7630" t="str">
        <f>VLOOKUP(G7630,Agents!A:E,2,FALSE)</f>
        <v>Night</v>
      </c>
    </row>
    <row r="7631" spans="1:18" x14ac:dyDescent="0.35">
      <c r="A7631" t="s">
        <v>11642</v>
      </c>
      <c r="B7631" t="s">
        <v>3383</v>
      </c>
      <c r="C7631" t="s">
        <v>34</v>
      </c>
      <c r="D7631" t="s">
        <v>38</v>
      </c>
      <c r="E7631" s="1">
        <v>46096.999305555553</v>
      </c>
      <c r="F7631" s="1">
        <v>46098.040972222225</v>
      </c>
      <c r="G7631" t="s">
        <v>159</v>
      </c>
      <c r="H7631" t="s">
        <v>15</v>
      </c>
      <c r="I7631" t="s">
        <v>16</v>
      </c>
      <c r="J7631">
        <v>3</v>
      </c>
      <c r="K7631" t="str">
        <f>IF(tickets_dataset[[#This Row],[status]] = "Closed", "Yes","No")</f>
        <v>Yes</v>
      </c>
      <c r="L7631" s="2">
        <f t="shared" si="476"/>
        <v>25.000000000116415</v>
      </c>
      <c r="M7631" t="str">
        <f t="shared" si="477"/>
        <v>No</v>
      </c>
      <c r="N7631" t="str">
        <f t="shared" si="478"/>
        <v>Mar</v>
      </c>
      <c r="O7631" s="2">
        <f t="shared" si="479"/>
        <v>1.0416666666715173</v>
      </c>
      <c r="P7631" t="str">
        <f>VLOOKUP(G7631,Agents!A:E,4,FALSE)</f>
        <v>Team4</v>
      </c>
      <c r="Q7631" t="str">
        <f>VLOOKUP(G7631,Agents!A:E,5,FALSE)</f>
        <v>Mid</v>
      </c>
      <c r="R7631" t="str">
        <f>VLOOKUP(G7631,Agents!A:E,2,FALSE)</f>
        <v>Night</v>
      </c>
    </row>
    <row r="7632" spans="1:18" x14ac:dyDescent="0.35">
      <c r="A7632" t="s">
        <v>11643</v>
      </c>
      <c r="B7632" t="s">
        <v>3494</v>
      </c>
      <c r="C7632" t="s">
        <v>76</v>
      </c>
      <c r="D7632" t="s">
        <v>13</v>
      </c>
      <c r="E7632" s="1">
        <v>46087.84375</v>
      </c>
      <c r="F7632" s="1">
        <v>46088.677083333336</v>
      </c>
      <c r="G7632" t="s">
        <v>273</v>
      </c>
      <c r="H7632" t="s">
        <v>15</v>
      </c>
      <c r="I7632" t="s">
        <v>68</v>
      </c>
      <c r="J7632">
        <v>4</v>
      </c>
      <c r="K7632" t="str">
        <f>IF(tickets_dataset[[#This Row],[status]] = "Closed", "Yes","No")</f>
        <v>Yes</v>
      </c>
      <c r="L7632" s="2">
        <f t="shared" si="476"/>
        <v>20.000000000058208</v>
      </c>
      <c r="M7632" t="str">
        <f t="shared" si="477"/>
        <v>No</v>
      </c>
      <c r="N7632" t="str">
        <f t="shared" si="478"/>
        <v>Mar</v>
      </c>
      <c r="O7632" s="2">
        <f t="shared" si="479"/>
        <v>0.83333333333575865</v>
      </c>
      <c r="P7632" t="str">
        <f>VLOOKUP(G7632,Agents!A:E,4,FALSE)</f>
        <v>Team3</v>
      </c>
      <c r="Q7632" t="str">
        <f>VLOOKUP(G7632,Agents!A:E,5,FALSE)</f>
        <v>Senior</v>
      </c>
      <c r="R7632" t="str">
        <f>VLOOKUP(G7632,Agents!A:E,2,FALSE)</f>
        <v>Evening</v>
      </c>
    </row>
    <row r="7633" spans="1:18" x14ac:dyDescent="0.35">
      <c r="A7633" t="s">
        <v>11644</v>
      </c>
      <c r="B7633" t="s">
        <v>7875</v>
      </c>
      <c r="C7633" t="s">
        <v>22</v>
      </c>
      <c r="D7633" t="s">
        <v>38</v>
      </c>
      <c r="E7633" s="1">
        <v>46052.072916666664</v>
      </c>
      <c r="F7633" s="1">
        <v>46054.947916666664</v>
      </c>
      <c r="G7633" t="s">
        <v>19</v>
      </c>
      <c r="H7633" t="s">
        <v>28</v>
      </c>
      <c r="I7633" t="s">
        <v>16</v>
      </c>
      <c r="J7633">
        <v>4</v>
      </c>
      <c r="K7633" t="str">
        <f>IF(tickets_dataset[[#This Row],[status]] = "Closed", "Yes","No")</f>
        <v>No</v>
      </c>
      <c r="L7633" s="2">
        <f t="shared" si="476"/>
        <v>69</v>
      </c>
      <c r="M7633" t="str">
        <f t="shared" si="477"/>
        <v>Yes</v>
      </c>
      <c r="N7633" t="str">
        <f t="shared" si="478"/>
        <v>Jan</v>
      </c>
      <c r="O7633" s="2">
        <f t="shared" si="479"/>
        <v>2.875</v>
      </c>
      <c r="P7633" t="str">
        <f>VLOOKUP(G7633,Agents!A:E,4,FALSE)</f>
        <v>Team4</v>
      </c>
      <c r="Q7633" t="str">
        <f>VLOOKUP(G7633,Agents!A:E,5,FALSE)</f>
        <v>Senior</v>
      </c>
      <c r="R7633" t="str">
        <f>VLOOKUP(G7633,Agents!A:E,2,FALSE)</f>
        <v>Evening</v>
      </c>
    </row>
    <row r="7634" spans="1:18" x14ac:dyDescent="0.35">
      <c r="A7634" t="s">
        <v>11645</v>
      </c>
      <c r="B7634" t="s">
        <v>11646</v>
      </c>
      <c r="C7634" t="s">
        <v>12</v>
      </c>
      <c r="D7634" t="s">
        <v>26</v>
      </c>
      <c r="E7634" s="1">
        <v>46052.229166666664</v>
      </c>
      <c r="F7634" s="1">
        <v>46053.5625</v>
      </c>
      <c r="G7634" t="s">
        <v>239</v>
      </c>
      <c r="H7634" t="s">
        <v>15</v>
      </c>
      <c r="I7634" t="s">
        <v>16</v>
      </c>
      <c r="J7634">
        <v>5</v>
      </c>
      <c r="K7634" t="str">
        <f>IF(tickets_dataset[[#This Row],[status]] = "Closed", "Yes","No")</f>
        <v>Yes</v>
      </c>
      <c r="L7634" s="2">
        <f t="shared" si="476"/>
        <v>32.000000000058208</v>
      </c>
      <c r="M7634" t="str">
        <f t="shared" si="477"/>
        <v>No</v>
      </c>
      <c r="N7634" t="str">
        <f t="shared" si="478"/>
        <v>Jan</v>
      </c>
      <c r="O7634" s="2">
        <f t="shared" si="479"/>
        <v>1.3333333333357587</v>
      </c>
      <c r="P7634" t="str">
        <f>VLOOKUP(G7634,Agents!A:E,4,FALSE)</f>
        <v>Team1</v>
      </c>
      <c r="Q7634" t="str">
        <f>VLOOKUP(G7634,Agents!A:E,5,FALSE)</f>
        <v>Senior</v>
      </c>
      <c r="R7634" t="str">
        <f>VLOOKUP(G7634,Agents!A:E,2,FALSE)</f>
        <v>Evening</v>
      </c>
    </row>
    <row r="7635" spans="1:18" x14ac:dyDescent="0.35">
      <c r="A7635" t="s">
        <v>11647</v>
      </c>
      <c r="B7635" t="s">
        <v>10202</v>
      </c>
      <c r="C7635" t="s">
        <v>22</v>
      </c>
      <c r="D7635" t="s">
        <v>26</v>
      </c>
      <c r="E7635" s="1">
        <v>46081.780555555553</v>
      </c>
      <c r="F7635" s="1">
        <v>46083.530555555553</v>
      </c>
      <c r="G7635" t="s">
        <v>211</v>
      </c>
      <c r="H7635" t="s">
        <v>15</v>
      </c>
      <c r="I7635" t="s">
        <v>16</v>
      </c>
      <c r="J7635">
        <v>5</v>
      </c>
      <c r="K7635" t="str">
        <f>IF(tickets_dataset[[#This Row],[status]] = "Closed", "Yes","No")</f>
        <v>Yes</v>
      </c>
      <c r="L7635" s="2">
        <f t="shared" si="476"/>
        <v>42</v>
      </c>
      <c r="M7635" t="str">
        <f t="shared" si="477"/>
        <v>No</v>
      </c>
      <c r="N7635" t="str">
        <f t="shared" si="478"/>
        <v>Feb</v>
      </c>
      <c r="O7635" s="2">
        <f t="shared" si="479"/>
        <v>1.75</v>
      </c>
      <c r="P7635" t="str">
        <f>VLOOKUP(G7635,Agents!A:E,4,FALSE)</f>
        <v>Team5</v>
      </c>
      <c r="Q7635" t="str">
        <f>VLOOKUP(G7635,Agents!A:E,5,FALSE)</f>
        <v>Senior</v>
      </c>
      <c r="R7635" t="str">
        <f>VLOOKUP(G7635,Agents!A:E,2,FALSE)</f>
        <v>Evening</v>
      </c>
    </row>
    <row r="7636" spans="1:18" x14ac:dyDescent="0.35">
      <c r="A7636" t="s">
        <v>11648</v>
      </c>
      <c r="B7636" t="s">
        <v>9422</v>
      </c>
      <c r="C7636" t="s">
        <v>22</v>
      </c>
      <c r="D7636" t="s">
        <v>13</v>
      </c>
      <c r="E7636" s="1">
        <v>46050.73333333333</v>
      </c>
      <c r="F7636" s="1">
        <v>46051.775000000001</v>
      </c>
      <c r="G7636" t="s">
        <v>77</v>
      </c>
      <c r="H7636" t="s">
        <v>28</v>
      </c>
      <c r="I7636" t="s">
        <v>16</v>
      </c>
      <c r="J7636">
        <v>3</v>
      </c>
      <c r="K7636" t="str">
        <f>IF(tickets_dataset[[#This Row],[status]] = "Closed", "Yes","No")</f>
        <v>No</v>
      </c>
      <c r="L7636" s="2">
        <f t="shared" si="476"/>
        <v>25.000000000116415</v>
      </c>
      <c r="M7636" t="str">
        <f t="shared" si="477"/>
        <v>No</v>
      </c>
      <c r="N7636" t="str">
        <f t="shared" si="478"/>
        <v>Jan</v>
      </c>
      <c r="O7636" s="2">
        <f t="shared" si="479"/>
        <v>1.0416666666715173</v>
      </c>
      <c r="P7636" t="str">
        <f>VLOOKUP(G7636,Agents!A:E,4,FALSE)</f>
        <v>Team5</v>
      </c>
      <c r="Q7636" t="str">
        <f>VLOOKUP(G7636,Agents!A:E,5,FALSE)</f>
        <v>Junior</v>
      </c>
      <c r="R7636" t="str">
        <f>VLOOKUP(G7636,Agents!A:E,2,FALSE)</f>
        <v>Evening</v>
      </c>
    </row>
    <row r="7637" spans="1:18" x14ac:dyDescent="0.35">
      <c r="A7637" t="s">
        <v>11649</v>
      </c>
      <c r="B7637" t="s">
        <v>7089</v>
      </c>
      <c r="C7637" t="s">
        <v>50</v>
      </c>
      <c r="D7637" t="s">
        <v>26</v>
      </c>
      <c r="E7637" s="1">
        <v>46086.082638888889</v>
      </c>
      <c r="F7637" s="1">
        <v>46086.457638888889</v>
      </c>
      <c r="G7637" t="s">
        <v>211</v>
      </c>
      <c r="H7637" t="s">
        <v>15</v>
      </c>
      <c r="I7637" t="s">
        <v>16</v>
      </c>
      <c r="J7637">
        <v>4</v>
      </c>
      <c r="K7637" t="str">
        <f>IF(tickets_dataset[[#This Row],[status]] = "Closed", "Yes","No")</f>
        <v>Yes</v>
      </c>
      <c r="L7637" s="2">
        <f t="shared" si="476"/>
        <v>9</v>
      </c>
      <c r="M7637" t="str">
        <f t="shared" si="477"/>
        <v>No</v>
      </c>
      <c r="N7637" t="str">
        <f t="shared" si="478"/>
        <v>Mar</v>
      </c>
      <c r="O7637" s="2">
        <f t="shared" si="479"/>
        <v>0.375</v>
      </c>
      <c r="P7637" t="str">
        <f>VLOOKUP(G7637,Agents!A:E,4,FALSE)</f>
        <v>Team5</v>
      </c>
      <c r="Q7637" t="str">
        <f>VLOOKUP(G7637,Agents!A:E,5,FALSE)</f>
        <v>Senior</v>
      </c>
      <c r="R7637" t="str">
        <f>VLOOKUP(G7637,Agents!A:E,2,FALSE)</f>
        <v>Evening</v>
      </c>
    </row>
    <row r="7638" spans="1:18" x14ac:dyDescent="0.35">
      <c r="A7638" t="s">
        <v>11650</v>
      </c>
      <c r="B7638" t="s">
        <v>1298</v>
      </c>
      <c r="C7638" t="s">
        <v>12</v>
      </c>
      <c r="D7638" t="s">
        <v>26</v>
      </c>
      <c r="E7638" s="1">
        <v>46089.4375</v>
      </c>
      <c r="F7638" s="1">
        <v>46090.0625</v>
      </c>
      <c r="G7638" t="s">
        <v>19</v>
      </c>
      <c r="H7638" t="s">
        <v>132</v>
      </c>
      <c r="I7638" t="s">
        <v>16</v>
      </c>
      <c r="J7638">
        <v>3</v>
      </c>
      <c r="K7638" t="str">
        <f>IF(tickets_dataset[[#This Row],[status]] = "Closed", "Yes","No")</f>
        <v>No</v>
      </c>
      <c r="L7638" s="2">
        <f t="shared" si="476"/>
        <v>15</v>
      </c>
      <c r="M7638" t="str">
        <f t="shared" si="477"/>
        <v>No</v>
      </c>
      <c r="N7638" t="str">
        <f t="shared" si="478"/>
        <v>Mar</v>
      </c>
      <c r="O7638" s="2">
        <f t="shared" si="479"/>
        <v>0.625</v>
      </c>
      <c r="P7638" t="str">
        <f>VLOOKUP(G7638,Agents!A:E,4,FALSE)</f>
        <v>Team4</v>
      </c>
      <c r="Q7638" t="str">
        <f>VLOOKUP(G7638,Agents!A:E,5,FALSE)</f>
        <v>Senior</v>
      </c>
      <c r="R7638" t="str">
        <f>VLOOKUP(G7638,Agents!A:E,2,FALSE)</f>
        <v>Evening</v>
      </c>
    </row>
    <row r="7639" spans="1:18" x14ac:dyDescent="0.35">
      <c r="A7639" t="s">
        <v>11651</v>
      </c>
      <c r="B7639" t="s">
        <v>11652</v>
      </c>
      <c r="C7639" t="s">
        <v>12</v>
      </c>
      <c r="D7639" t="s">
        <v>38</v>
      </c>
      <c r="E7639" s="1">
        <v>46027.962500000001</v>
      </c>
      <c r="F7639" s="1">
        <v>46029.004166666666</v>
      </c>
      <c r="G7639" t="s">
        <v>273</v>
      </c>
      <c r="H7639" t="s">
        <v>28</v>
      </c>
      <c r="I7639" t="s">
        <v>16</v>
      </c>
      <c r="J7639">
        <v>4</v>
      </c>
      <c r="K7639" t="str">
        <f>IF(tickets_dataset[[#This Row],[status]] = "Closed", "Yes","No")</f>
        <v>No</v>
      </c>
      <c r="L7639" s="2">
        <f t="shared" si="476"/>
        <v>24.999999999941792</v>
      </c>
      <c r="M7639" t="str">
        <f t="shared" si="477"/>
        <v>No</v>
      </c>
      <c r="N7639" t="str">
        <f t="shared" si="478"/>
        <v>Jan</v>
      </c>
      <c r="O7639" s="2">
        <f t="shared" si="479"/>
        <v>1.0416666666642413</v>
      </c>
      <c r="P7639" t="str">
        <f>VLOOKUP(G7639,Agents!A:E,4,FALSE)</f>
        <v>Team3</v>
      </c>
      <c r="Q7639" t="str">
        <f>VLOOKUP(G7639,Agents!A:E,5,FALSE)</f>
        <v>Senior</v>
      </c>
      <c r="R7639" t="str">
        <f>VLOOKUP(G7639,Agents!A:E,2,FALSE)</f>
        <v>Evening</v>
      </c>
    </row>
    <row r="7640" spans="1:18" x14ac:dyDescent="0.35">
      <c r="A7640" t="s">
        <v>11653</v>
      </c>
      <c r="B7640" t="s">
        <v>1613</v>
      </c>
      <c r="C7640" t="s">
        <v>22</v>
      </c>
      <c r="D7640" t="s">
        <v>13</v>
      </c>
      <c r="E7640" s="1">
        <v>46078.11041666667</v>
      </c>
      <c r="F7640" s="1">
        <v>46079.693749999999</v>
      </c>
      <c r="G7640" t="s">
        <v>344</v>
      </c>
      <c r="H7640" t="s">
        <v>15</v>
      </c>
      <c r="I7640" t="s">
        <v>16</v>
      </c>
      <c r="J7640">
        <v>5</v>
      </c>
      <c r="K7640" t="str">
        <f>IF(tickets_dataset[[#This Row],[status]] = "Closed", "Yes","No")</f>
        <v>Yes</v>
      </c>
      <c r="L7640" s="2">
        <f t="shared" si="476"/>
        <v>37.999999999883585</v>
      </c>
      <c r="M7640" t="str">
        <f t="shared" si="477"/>
        <v>No</v>
      </c>
      <c r="N7640" t="str">
        <f t="shared" si="478"/>
        <v>Feb</v>
      </c>
      <c r="O7640" s="2">
        <f t="shared" si="479"/>
        <v>1.5833333333284827</v>
      </c>
      <c r="P7640" t="str">
        <f>VLOOKUP(G7640,Agents!A:E,4,FALSE)</f>
        <v>Team4</v>
      </c>
      <c r="Q7640" t="str">
        <f>VLOOKUP(G7640,Agents!A:E,5,FALSE)</f>
        <v>Senior</v>
      </c>
      <c r="R7640" t="str">
        <f>VLOOKUP(G7640,Agents!A:E,2,FALSE)</f>
        <v>Night</v>
      </c>
    </row>
    <row r="7641" spans="1:18" x14ac:dyDescent="0.35">
      <c r="A7641" t="s">
        <v>11654</v>
      </c>
      <c r="B7641" t="s">
        <v>724</v>
      </c>
      <c r="C7641" t="s">
        <v>22</v>
      </c>
      <c r="D7641" t="s">
        <v>38</v>
      </c>
      <c r="E7641" s="1">
        <v>46060.802083333336</v>
      </c>
      <c r="F7641" s="1">
        <v>46061.96875</v>
      </c>
      <c r="G7641" t="s">
        <v>311</v>
      </c>
      <c r="H7641" t="s">
        <v>15</v>
      </c>
      <c r="I7641" t="s">
        <v>16</v>
      </c>
      <c r="J7641">
        <v>5</v>
      </c>
      <c r="K7641" t="str">
        <f>IF(tickets_dataset[[#This Row],[status]] = "Closed", "Yes","No")</f>
        <v>Yes</v>
      </c>
      <c r="L7641" s="2">
        <f t="shared" si="476"/>
        <v>27.999999999941792</v>
      </c>
      <c r="M7641" t="str">
        <f t="shared" si="477"/>
        <v>No</v>
      </c>
      <c r="N7641" t="str">
        <f t="shared" si="478"/>
        <v>Feb</v>
      </c>
      <c r="O7641" s="2">
        <f t="shared" si="479"/>
        <v>1.1666666666642413</v>
      </c>
      <c r="P7641" t="str">
        <f>VLOOKUP(G7641,Agents!A:E,4,FALSE)</f>
        <v>Team5</v>
      </c>
      <c r="Q7641" t="str">
        <f>VLOOKUP(G7641,Agents!A:E,5,FALSE)</f>
        <v>Senior</v>
      </c>
      <c r="R7641" t="str">
        <f>VLOOKUP(G7641,Agents!A:E,2,FALSE)</f>
        <v>Evening</v>
      </c>
    </row>
    <row r="7642" spans="1:18" x14ac:dyDescent="0.35">
      <c r="A7642" t="s">
        <v>11655</v>
      </c>
      <c r="B7642" t="s">
        <v>4128</v>
      </c>
      <c r="C7642" t="s">
        <v>12</v>
      </c>
      <c r="D7642" t="s">
        <v>13</v>
      </c>
      <c r="E7642" s="1">
        <v>46082.236111111109</v>
      </c>
      <c r="F7642" s="1">
        <v>46083.777777777781</v>
      </c>
      <c r="G7642" t="s">
        <v>31</v>
      </c>
      <c r="H7642" t="s">
        <v>15</v>
      </c>
      <c r="I7642" t="s">
        <v>16</v>
      </c>
      <c r="J7642">
        <v>4</v>
      </c>
      <c r="K7642" t="str">
        <f>IF(tickets_dataset[[#This Row],[status]] = "Closed", "Yes","No")</f>
        <v>Yes</v>
      </c>
      <c r="L7642" s="2">
        <f t="shared" si="476"/>
        <v>37.000000000116415</v>
      </c>
      <c r="M7642" t="str">
        <f t="shared" si="477"/>
        <v>No</v>
      </c>
      <c r="N7642" t="str">
        <f t="shared" si="478"/>
        <v>Mar</v>
      </c>
      <c r="O7642" s="2">
        <f t="shared" si="479"/>
        <v>1.5416666666715173</v>
      </c>
      <c r="P7642" t="str">
        <f>VLOOKUP(G7642,Agents!A:E,4,FALSE)</f>
        <v>Team5</v>
      </c>
      <c r="Q7642" t="str">
        <f>VLOOKUP(G7642,Agents!A:E,5,FALSE)</f>
        <v>Senior</v>
      </c>
      <c r="R7642" t="str">
        <f>VLOOKUP(G7642,Agents!A:E,2,FALSE)</f>
        <v>Evening</v>
      </c>
    </row>
    <row r="7643" spans="1:18" x14ac:dyDescent="0.35">
      <c r="A7643" t="s">
        <v>11656</v>
      </c>
      <c r="B7643" t="s">
        <v>8347</v>
      </c>
      <c r="C7643" t="s">
        <v>76</v>
      </c>
      <c r="D7643" t="s">
        <v>38</v>
      </c>
      <c r="E7643" s="1">
        <v>46038.333333333336</v>
      </c>
      <c r="F7643" s="1">
        <v>46040.125</v>
      </c>
      <c r="G7643" t="s">
        <v>59</v>
      </c>
      <c r="H7643" t="s">
        <v>15</v>
      </c>
      <c r="I7643" t="s">
        <v>16</v>
      </c>
      <c r="J7643">
        <v>4</v>
      </c>
      <c r="K7643" t="str">
        <f>IF(tickets_dataset[[#This Row],[status]] = "Closed", "Yes","No")</f>
        <v>Yes</v>
      </c>
      <c r="L7643" s="2">
        <f t="shared" si="476"/>
        <v>42.999999999941792</v>
      </c>
      <c r="M7643" t="str">
        <f t="shared" si="477"/>
        <v>No</v>
      </c>
      <c r="N7643" t="str">
        <f t="shared" si="478"/>
        <v>Jan</v>
      </c>
      <c r="O7643" s="2">
        <f t="shared" si="479"/>
        <v>1.7916666666642413</v>
      </c>
      <c r="P7643" t="str">
        <f>VLOOKUP(G7643,Agents!A:E,4,FALSE)</f>
        <v>Team3</v>
      </c>
      <c r="Q7643" t="str">
        <f>VLOOKUP(G7643,Agents!A:E,5,FALSE)</f>
        <v>Senior</v>
      </c>
      <c r="R7643" t="str">
        <f>VLOOKUP(G7643,Agents!A:E,2,FALSE)</f>
        <v>Night</v>
      </c>
    </row>
    <row r="7644" spans="1:18" x14ac:dyDescent="0.35">
      <c r="A7644" t="s">
        <v>11657</v>
      </c>
      <c r="B7644" t="s">
        <v>30</v>
      </c>
      <c r="C7644" t="s">
        <v>12</v>
      </c>
      <c r="D7644" t="s">
        <v>38</v>
      </c>
      <c r="E7644" s="1">
        <v>46090.654861111114</v>
      </c>
      <c r="F7644" s="1">
        <v>46091.904861111114</v>
      </c>
      <c r="G7644" t="s">
        <v>357</v>
      </c>
      <c r="H7644" t="s">
        <v>15</v>
      </c>
      <c r="I7644" t="s">
        <v>16</v>
      </c>
      <c r="J7644">
        <v>4</v>
      </c>
      <c r="K7644" t="str">
        <f>IF(tickets_dataset[[#This Row],[status]] = "Closed", "Yes","No")</f>
        <v>Yes</v>
      </c>
      <c r="L7644" s="2">
        <f t="shared" si="476"/>
        <v>30</v>
      </c>
      <c r="M7644" t="str">
        <f t="shared" si="477"/>
        <v>No</v>
      </c>
      <c r="N7644" t="str">
        <f t="shared" si="478"/>
        <v>Mar</v>
      </c>
      <c r="O7644" s="2">
        <f t="shared" si="479"/>
        <v>1.25</v>
      </c>
      <c r="P7644" t="str">
        <f>VLOOKUP(G7644,Agents!A:E,4,FALSE)</f>
        <v>Team1</v>
      </c>
      <c r="Q7644" t="str">
        <f>VLOOKUP(G7644,Agents!A:E,5,FALSE)</f>
        <v>Mid</v>
      </c>
      <c r="R7644" t="str">
        <f>VLOOKUP(G7644,Agents!A:E,2,FALSE)</f>
        <v>Morning</v>
      </c>
    </row>
    <row r="7645" spans="1:18" x14ac:dyDescent="0.35">
      <c r="A7645" t="s">
        <v>11658</v>
      </c>
      <c r="B7645" t="s">
        <v>11659</v>
      </c>
      <c r="C7645" t="s">
        <v>50</v>
      </c>
      <c r="D7645" t="s">
        <v>26</v>
      </c>
      <c r="E7645" s="1">
        <v>46094.395833333336</v>
      </c>
      <c r="F7645" s="1">
        <v>46095.854166666664</v>
      </c>
      <c r="G7645" t="s">
        <v>42</v>
      </c>
      <c r="H7645" t="s">
        <v>15</v>
      </c>
      <c r="I7645" t="s">
        <v>16</v>
      </c>
      <c r="J7645">
        <v>3</v>
      </c>
      <c r="K7645" t="str">
        <f>IF(tickets_dataset[[#This Row],[status]] = "Closed", "Yes","No")</f>
        <v>Yes</v>
      </c>
      <c r="L7645" s="2">
        <f t="shared" si="476"/>
        <v>34.999999999883585</v>
      </c>
      <c r="M7645" t="str">
        <f t="shared" si="477"/>
        <v>No</v>
      </c>
      <c r="N7645" t="str">
        <f t="shared" si="478"/>
        <v>Mar</v>
      </c>
      <c r="O7645" s="2">
        <f t="shared" si="479"/>
        <v>1.4583333333284827</v>
      </c>
      <c r="P7645" t="str">
        <f>VLOOKUP(G7645,Agents!A:E,4,FALSE)</f>
        <v>Team2</v>
      </c>
      <c r="Q7645" t="str">
        <f>VLOOKUP(G7645,Agents!A:E,5,FALSE)</f>
        <v>Junior</v>
      </c>
      <c r="R7645" t="str">
        <f>VLOOKUP(G7645,Agents!A:E,2,FALSE)</f>
        <v>Night</v>
      </c>
    </row>
    <row r="7646" spans="1:18" x14ac:dyDescent="0.35">
      <c r="A7646" t="s">
        <v>11660</v>
      </c>
      <c r="B7646" t="s">
        <v>5481</v>
      </c>
      <c r="C7646" t="s">
        <v>12</v>
      </c>
      <c r="D7646" t="s">
        <v>13</v>
      </c>
      <c r="E7646" s="1">
        <v>46037.230555555558</v>
      </c>
      <c r="F7646" s="1">
        <v>46037.647222222222</v>
      </c>
      <c r="G7646" t="s">
        <v>103</v>
      </c>
      <c r="H7646" t="s">
        <v>15</v>
      </c>
      <c r="I7646" t="s">
        <v>16</v>
      </c>
      <c r="J7646">
        <v>5</v>
      </c>
      <c r="K7646" t="str">
        <f>IF(tickets_dataset[[#This Row],[status]] = "Closed", "Yes","No")</f>
        <v>Yes</v>
      </c>
      <c r="L7646" s="2">
        <f t="shared" si="476"/>
        <v>9.9999999999417923</v>
      </c>
      <c r="M7646" t="str">
        <f t="shared" si="477"/>
        <v>No</v>
      </c>
      <c r="N7646" t="str">
        <f t="shared" si="478"/>
        <v>Jan</v>
      </c>
      <c r="O7646" s="2">
        <f t="shared" si="479"/>
        <v>0.41666666666424135</v>
      </c>
      <c r="P7646" t="str">
        <f>VLOOKUP(G7646,Agents!A:E,4,FALSE)</f>
        <v>Team4</v>
      </c>
      <c r="Q7646" t="str">
        <f>VLOOKUP(G7646,Agents!A:E,5,FALSE)</f>
        <v>Senior</v>
      </c>
      <c r="R7646" t="str">
        <f>VLOOKUP(G7646,Agents!A:E,2,FALSE)</f>
        <v>Night</v>
      </c>
    </row>
    <row r="7647" spans="1:18" x14ac:dyDescent="0.35">
      <c r="A7647" t="s">
        <v>11661</v>
      </c>
      <c r="B7647" t="s">
        <v>11662</v>
      </c>
      <c r="C7647" t="s">
        <v>12</v>
      </c>
      <c r="D7647" t="s">
        <v>26</v>
      </c>
      <c r="E7647" s="1">
        <v>46034.124305555553</v>
      </c>
      <c r="F7647" s="1">
        <v>46035.415972222225</v>
      </c>
      <c r="G7647" t="s">
        <v>149</v>
      </c>
      <c r="H7647" t="s">
        <v>15</v>
      </c>
      <c r="I7647" t="s">
        <v>16</v>
      </c>
      <c r="J7647">
        <v>5</v>
      </c>
      <c r="K7647" t="str">
        <f>IF(tickets_dataset[[#This Row],[status]] = "Closed", "Yes","No")</f>
        <v>Yes</v>
      </c>
      <c r="L7647" s="2">
        <f t="shared" si="476"/>
        <v>31.000000000116415</v>
      </c>
      <c r="M7647" t="str">
        <f t="shared" si="477"/>
        <v>No</v>
      </c>
      <c r="N7647" t="str">
        <f t="shared" si="478"/>
        <v>Jan</v>
      </c>
      <c r="O7647" s="2">
        <f t="shared" si="479"/>
        <v>1.2916666666715173</v>
      </c>
      <c r="P7647" t="str">
        <f>VLOOKUP(G7647,Agents!A:E,4,FALSE)</f>
        <v>Team3</v>
      </c>
      <c r="Q7647" t="str">
        <f>VLOOKUP(G7647,Agents!A:E,5,FALSE)</f>
        <v>Mid</v>
      </c>
      <c r="R7647" t="str">
        <f>VLOOKUP(G7647,Agents!A:E,2,FALSE)</f>
        <v>Night</v>
      </c>
    </row>
    <row r="7648" spans="1:18" x14ac:dyDescent="0.35">
      <c r="A7648" t="s">
        <v>11663</v>
      </c>
      <c r="B7648" t="s">
        <v>7964</v>
      </c>
      <c r="C7648" t="s">
        <v>34</v>
      </c>
      <c r="D7648" t="s">
        <v>38</v>
      </c>
      <c r="E7648" s="1">
        <v>46089.147916666669</v>
      </c>
      <c r="F7648" s="1">
        <v>46092.897916666669</v>
      </c>
      <c r="G7648" t="s">
        <v>14</v>
      </c>
      <c r="H7648" t="s">
        <v>15</v>
      </c>
      <c r="I7648" t="s">
        <v>16</v>
      </c>
      <c r="J7648">
        <v>5</v>
      </c>
      <c r="K7648" t="str">
        <f>IF(tickets_dataset[[#This Row],[status]] = "Closed", "Yes","No")</f>
        <v>Yes</v>
      </c>
      <c r="L7648" s="2">
        <f t="shared" si="476"/>
        <v>90</v>
      </c>
      <c r="M7648" t="str">
        <f t="shared" si="477"/>
        <v>Yes</v>
      </c>
      <c r="N7648" t="str">
        <f t="shared" si="478"/>
        <v>Mar</v>
      </c>
      <c r="O7648" s="2">
        <f t="shared" si="479"/>
        <v>3.75</v>
      </c>
      <c r="P7648" t="str">
        <f>VLOOKUP(G7648,Agents!A:E,4,FALSE)</f>
        <v>Team1</v>
      </c>
      <c r="Q7648" t="str">
        <f>VLOOKUP(G7648,Agents!A:E,5,FALSE)</f>
        <v>Senior</v>
      </c>
      <c r="R7648" t="str">
        <f>VLOOKUP(G7648,Agents!A:E,2,FALSE)</f>
        <v>Morning</v>
      </c>
    </row>
    <row r="7649" spans="1:18" x14ac:dyDescent="0.35">
      <c r="A7649" t="s">
        <v>11664</v>
      </c>
      <c r="B7649" t="s">
        <v>6837</v>
      </c>
      <c r="C7649" t="s">
        <v>12</v>
      </c>
      <c r="D7649" t="s">
        <v>26</v>
      </c>
      <c r="E7649" s="1">
        <v>46036.932638888888</v>
      </c>
      <c r="F7649" s="1">
        <v>46037.307638888888</v>
      </c>
      <c r="G7649" t="s">
        <v>45</v>
      </c>
      <c r="H7649" t="s">
        <v>15</v>
      </c>
      <c r="I7649" t="s">
        <v>16</v>
      </c>
      <c r="J7649">
        <v>2</v>
      </c>
      <c r="K7649" t="str">
        <f>IF(tickets_dataset[[#This Row],[status]] = "Closed", "Yes","No")</f>
        <v>Yes</v>
      </c>
      <c r="L7649" s="2">
        <f t="shared" si="476"/>
        <v>9</v>
      </c>
      <c r="M7649" t="str">
        <f t="shared" si="477"/>
        <v>No</v>
      </c>
      <c r="N7649" t="str">
        <f t="shared" si="478"/>
        <v>Jan</v>
      </c>
      <c r="O7649" s="2">
        <f t="shared" si="479"/>
        <v>0.375</v>
      </c>
      <c r="P7649" t="str">
        <f>VLOOKUP(G7649,Agents!A:E,4,FALSE)</f>
        <v>Team5</v>
      </c>
      <c r="Q7649" t="str">
        <f>VLOOKUP(G7649,Agents!A:E,5,FALSE)</f>
        <v>Senior</v>
      </c>
      <c r="R7649" t="str">
        <f>VLOOKUP(G7649,Agents!A:E,2,FALSE)</f>
        <v>Morning</v>
      </c>
    </row>
    <row r="7650" spans="1:18" x14ac:dyDescent="0.35">
      <c r="A7650" t="s">
        <v>11665</v>
      </c>
      <c r="B7650" t="s">
        <v>3308</v>
      </c>
      <c r="C7650" t="s">
        <v>76</v>
      </c>
      <c r="D7650" t="s">
        <v>13</v>
      </c>
      <c r="E7650" s="1">
        <v>46079.302777777775</v>
      </c>
      <c r="F7650" s="1">
        <v>46080.427777777775</v>
      </c>
      <c r="G7650" t="s">
        <v>170</v>
      </c>
      <c r="H7650" t="s">
        <v>28</v>
      </c>
      <c r="I7650" t="s">
        <v>16</v>
      </c>
      <c r="J7650">
        <v>5</v>
      </c>
      <c r="K7650" t="str">
        <f>IF(tickets_dataset[[#This Row],[status]] = "Closed", "Yes","No")</f>
        <v>No</v>
      </c>
      <c r="L7650" s="2">
        <f t="shared" si="476"/>
        <v>27</v>
      </c>
      <c r="M7650" t="str">
        <f t="shared" si="477"/>
        <v>No</v>
      </c>
      <c r="N7650" t="str">
        <f t="shared" si="478"/>
        <v>Feb</v>
      </c>
      <c r="O7650" s="2">
        <f t="shared" si="479"/>
        <v>1.125</v>
      </c>
      <c r="P7650" t="str">
        <f>VLOOKUP(G7650,Agents!A:E,4,FALSE)</f>
        <v>Team5</v>
      </c>
      <c r="Q7650" t="str">
        <f>VLOOKUP(G7650,Agents!A:E,5,FALSE)</f>
        <v>Junior</v>
      </c>
      <c r="R7650" t="str">
        <f>VLOOKUP(G7650,Agents!A:E,2,FALSE)</f>
        <v>Night</v>
      </c>
    </row>
    <row r="7651" spans="1:18" x14ac:dyDescent="0.35">
      <c r="A7651" t="s">
        <v>11666</v>
      </c>
      <c r="B7651" t="s">
        <v>11667</v>
      </c>
      <c r="C7651" t="s">
        <v>50</v>
      </c>
      <c r="D7651" t="s">
        <v>13</v>
      </c>
      <c r="E7651" s="1">
        <v>46067.949305555558</v>
      </c>
      <c r="F7651" s="1">
        <v>46068.907638888886</v>
      </c>
      <c r="G7651" t="s">
        <v>27</v>
      </c>
      <c r="H7651" t="s">
        <v>15</v>
      </c>
      <c r="I7651" t="s">
        <v>16</v>
      </c>
      <c r="J7651">
        <v>4</v>
      </c>
      <c r="K7651" t="str">
        <f>IF(tickets_dataset[[#This Row],[status]] = "Closed", "Yes","No")</f>
        <v>Yes</v>
      </c>
      <c r="L7651" s="2">
        <f t="shared" si="476"/>
        <v>22.999999999883585</v>
      </c>
      <c r="M7651" t="str">
        <f t="shared" si="477"/>
        <v>No</v>
      </c>
      <c r="N7651" t="str">
        <f t="shared" si="478"/>
        <v>Feb</v>
      </c>
      <c r="O7651" s="2">
        <f t="shared" si="479"/>
        <v>0.95833333332848269</v>
      </c>
      <c r="P7651" t="str">
        <f>VLOOKUP(G7651,Agents!A:E,4,FALSE)</f>
        <v>Team5</v>
      </c>
      <c r="Q7651" t="str">
        <f>VLOOKUP(G7651,Agents!A:E,5,FALSE)</f>
        <v>Senior</v>
      </c>
      <c r="R7651" t="str">
        <f>VLOOKUP(G7651,Agents!A:E,2,FALSE)</f>
        <v>Morning</v>
      </c>
    </row>
    <row r="7652" spans="1:18" x14ac:dyDescent="0.35">
      <c r="A7652" t="s">
        <v>11668</v>
      </c>
      <c r="B7652" t="s">
        <v>393</v>
      </c>
      <c r="C7652" t="s">
        <v>34</v>
      </c>
      <c r="D7652" t="s">
        <v>26</v>
      </c>
      <c r="E7652" s="1">
        <v>46062.09375</v>
      </c>
      <c r="F7652" s="1">
        <v>46062.760416666664</v>
      </c>
      <c r="G7652" t="s">
        <v>344</v>
      </c>
      <c r="H7652" t="s">
        <v>132</v>
      </c>
      <c r="I7652" t="s">
        <v>16</v>
      </c>
      <c r="J7652">
        <v>5</v>
      </c>
      <c r="K7652" t="str">
        <f>IF(tickets_dataset[[#This Row],[status]] = "Closed", "Yes","No")</f>
        <v>No</v>
      </c>
      <c r="L7652" s="2">
        <f t="shared" si="476"/>
        <v>15.999999999941792</v>
      </c>
      <c r="M7652" t="str">
        <f t="shared" si="477"/>
        <v>No</v>
      </c>
      <c r="N7652" t="str">
        <f t="shared" si="478"/>
        <v>Feb</v>
      </c>
      <c r="O7652" s="2">
        <f t="shared" si="479"/>
        <v>0.66666666666424135</v>
      </c>
      <c r="P7652" t="str">
        <f>VLOOKUP(G7652,Agents!A:E,4,FALSE)</f>
        <v>Team4</v>
      </c>
      <c r="Q7652" t="str">
        <f>VLOOKUP(G7652,Agents!A:E,5,FALSE)</f>
        <v>Senior</v>
      </c>
      <c r="R7652" t="str">
        <f>VLOOKUP(G7652,Agents!A:E,2,FALSE)</f>
        <v>Night</v>
      </c>
    </row>
    <row r="7653" spans="1:18" x14ac:dyDescent="0.35">
      <c r="A7653" t="s">
        <v>11669</v>
      </c>
      <c r="B7653" t="s">
        <v>11342</v>
      </c>
      <c r="C7653" t="s">
        <v>50</v>
      </c>
      <c r="D7653" t="s">
        <v>13</v>
      </c>
      <c r="E7653" s="1">
        <v>46105.69027777778</v>
      </c>
      <c r="F7653" s="1">
        <v>46106.56527777778</v>
      </c>
      <c r="G7653" t="s">
        <v>357</v>
      </c>
      <c r="H7653" t="s">
        <v>15</v>
      </c>
      <c r="I7653" t="s">
        <v>16</v>
      </c>
      <c r="J7653">
        <v>4</v>
      </c>
      <c r="K7653" t="str">
        <f>IF(tickets_dataset[[#This Row],[status]] = "Closed", "Yes","No")</f>
        <v>Yes</v>
      </c>
      <c r="L7653" s="2">
        <f t="shared" si="476"/>
        <v>21</v>
      </c>
      <c r="M7653" t="str">
        <f t="shared" si="477"/>
        <v>No</v>
      </c>
      <c r="N7653" t="str">
        <f t="shared" si="478"/>
        <v>Mar</v>
      </c>
      <c r="O7653" s="2">
        <f t="shared" si="479"/>
        <v>0.875</v>
      </c>
      <c r="P7653" t="str">
        <f>VLOOKUP(G7653,Agents!A:E,4,FALSE)</f>
        <v>Team1</v>
      </c>
      <c r="Q7653" t="str">
        <f>VLOOKUP(G7653,Agents!A:E,5,FALSE)</f>
        <v>Mid</v>
      </c>
      <c r="R7653" t="str">
        <f>VLOOKUP(G7653,Agents!A:E,2,FALSE)</f>
        <v>Morning</v>
      </c>
    </row>
    <row r="7654" spans="1:18" x14ac:dyDescent="0.35">
      <c r="A7654" t="s">
        <v>11670</v>
      </c>
      <c r="B7654" t="s">
        <v>11671</v>
      </c>
      <c r="C7654" t="s">
        <v>34</v>
      </c>
      <c r="D7654" t="s">
        <v>38</v>
      </c>
      <c r="E7654" s="1">
        <v>46053.657638888886</v>
      </c>
      <c r="F7654" s="1">
        <v>46057.574305555558</v>
      </c>
      <c r="G7654" t="s">
        <v>86</v>
      </c>
      <c r="H7654" t="s">
        <v>15</v>
      </c>
      <c r="I7654" t="s">
        <v>16</v>
      </c>
      <c r="J7654">
        <v>3</v>
      </c>
      <c r="K7654" t="str">
        <f>IF(tickets_dataset[[#This Row],[status]] = "Closed", "Yes","No")</f>
        <v>Yes</v>
      </c>
      <c r="L7654" s="2">
        <f t="shared" si="476"/>
        <v>94.000000000116415</v>
      </c>
      <c r="M7654" t="str">
        <f t="shared" si="477"/>
        <v>Yes</v>
      </c>
      <c r="N7654" t="str">
        <f t="shared" si="478"/>
        <v>Jan</v>
      </c>
      <c r="O7654" s="2">
        <f t="shared" si="479"/>
        <v>3.9166666666715173</v>
      </c>
      <c r="P7654" t="str">
        <f>VLOOKUP(G7654,Agents!A:E,4,FALSE)</f>
        <v>Team1</v>
      </c>
      <c r="Q7654" t="str">
        <f>VLOOKUP(G7654,Agents!A:E,5,FALSE)</f>
        <v>Mid</v>
      </c>
      <c r="R7654" t="str">
        <f>VLOOKUP(G7654,Agents!A:E,2,FALSE)</f>
        <v>Morning</v>
      </c>
    </row>
    <row r="7655" spans="1:18" x14ac:dyDescent="0.35">
      <c r="A7655" t="s">
        <v>11672</v>
      </c>
      <c r="B7655" t="s">
        <v>986</v>
      </c>
      <c r="C7655" t="s">
        <v>22</v>
      </c>
      <c r="D7655" t="s">
        <v>13</v>
      </c>
      <c r="E7655" s="1">
        <v>46085.75</v>
      </c>
      <c r="F7655" s="1">
        <v>46087.666666666664</v>
      </c>
      <c r="G7655" t="s">
        <v>128</v>
      </c>
      <c r="H7655" t="s">
        <v>15</v>
      </c>
      <c r="I7655" t="s">
        <v>16</v>
      </c>
      <c r="J7655">
        <v>4</v>
      </c>
      <c r="K7655" t="str">
        <f>IF(tickets_dataset[[#This Row],[status]] = "Closed", "Yes","No")</f>
        <v>Yes</v>
      </c>
      <c r="L7655" s="2">
        <f t="shared" si="476"/>
        <v>45.999999999941792</v>
      </c>
      <c r="M7655" t="str">
        <f t="shared" si="477"/>
        <v>No</v>
      </c>
      <c r="N7655" t="str">
        <f t="shared" si="478"/>
        <v>Mar</v>
      </c>
      <c r="O7655" s="2">
        <f t="shared" si="479"/>
        <v>1.9166666666642413</v>
      </c>
      <c r="P7655" t="str">
        <f>VLOOKUP(G7655,Agents!A:E,4,FALSE)</f>
        <v>Team4</v>
      </c>
      <c r="Q7655" t="str">
        <f>VLOOKUP(G7655,Agents!A:E,5,FALSE)</f>
        <v>Mid</v>
      </c>
      <c r="R7655" t="str">
        <f>VLOOKUP(G7655,Agents!A:E,2,FALSE)</f>
        <v>Night</v>
      </c>
    </row>
    <row r="7656" spans="1:18" x14ac:dyDescent="0.35">
      <c r="A7656" t="s">
        <v>11673</v>
      </c>
      <c r="B7656" t="s">
        <v>11674</v>
      </c>
      <c r="C7656" t="s">
        <v>22</v>
      </c>
      <c r="D7656" t="s">
        <v>38</v>
      </c>
      <c r="E7656" s="1">
        <v>46099.40625</v>
      </c>
      <c r="F7656" s="1">
        <v>46099.947916666664</v>
      </c>
      <c r="G7656" t="s">
        <v>27</v>
      </c>
      <c r="H7656" t="s">
        <v>15</v>
      </c>
      <c r="I7656" t="s">
        <v>16</v>
      </c>
      <c r="J7656">
        <v>4</v>
      </c>
      <c r="K7656" t="str">
        <f>IF(tickets_dataset[[#This Row],[status]] = "Closed", "Yes","No")</f>
        <v>Yes</v>
      </c>
      <c r="L7656" s="2">
        <f t="shared" si="476"/>
        <v>12.999999999941792</v>
      </c>
      <c r="M7656" t="str">
        <f t="shared" si="477"/>
        <v>No</v>
      </c>
      <c r="N7656" t="str">
        <f t="shared" si="478"/>
        <v>Mar</v>
      </c>
      <c r="O7656" s="2">
        <f t="shared" si="479"/>
        <v>0.54166666666424135</v>
      </c>
      <c r="P7656" t="str">
        <f>VLOOKUP(G7656,Agents!A:E,4,FALSE)</f>
        <v>Team5</v>
      </c>
      <c r="Q7656" t="str">
        <f>VLOOKUP(G7656,Agents!A:E,5,FALSE)</f>
        <v>Senior</v>
      </c>
      <c r="R7656" t="str">
        <f>VLOOKUP(G7656,Agents!A:E,2,FALSE)</f>
        <v>Morning</v>
      </c>
    </row>
    <row r="7657" spans="1:18" x14ac:dyDescent="0.35">
      <c r="A7657" t="s">
        <v>11675</v>
      </c>
      <c r="B7657" t="s">
        <v>3571</v>
      </c>
      <c r="C7657" t="s">
        <v>50</v>
      </c>
      <c r="D7657" t="s">
        <v>26</v>
      </c>
      <c r="E7657" s="1">
        <v>46072.644444444442</v>
      </c>
      <c r="F7657" s="1">
        <v>46072.936111111114</v>
      </c>
      <c r="G7657" t="s">
        <v>149</v>
      </c>
      <c r="H7657" t="s">
        <v>15</v>
      </c>
      <c r="I7657" t="s">
        <v>16</v>
      </c>
      <c r="J7657">
        <v>3</v>
      </c>
      <c r="K7657" t="str">
        <f>IF(tickets_dataset[[#This Row],[status]] = "Closed", "Yes","No")</f>
        <v>Yes</v>
      </c>
      <c r="L7657" s="2">
        <f t="shared" si="476"/>
        <v>7.0000000001164153</v>
      </c>
      <c r="M7657" t="str">
        <f t="shared" si="477"/>
        <v>No</v>
      </c>
      <c r="N7657" t="str">
        <f t="shared" si="478"/>
        <v>Feb</v>
      </c>
      <c r="O7657" s="2">
        <f t="shared" si="479"/>
        <v>0.29166666667151731</v>
      </c>
      <c r="P7657" t="str">
        <f>VLOOKUP(G7657,Agents!A:E,4,FALSE)</f>
        <v>Team3</v>
      </c>
      <c r="Q7657" t="str">
        <f>VLOOKUP(G7657,Agents!A:E,5,FALSE)</f>
        <v>Mid</v>
      </c>
      <c r="R7657" t="str">
        <f>VLOOKUP(G7657,Agents!A:E,2,FALSE)</f>
        <v>Night</v>
      </c>
    </row>
    <row r="7658" spans="1:18" x14ac:dyDescent="0.35">
      <c r="A7658" t="s">
        <v>11676</v>
      </c>
      <c r="B7658" t="s">
        <v>2826</v>
      </c>
      <c r="C7658" t="s">
        <v>50</v>
      </c>
      <c r="D7658" t="s">
        <v>38</v>
      </c>
      <c r="E7658" s="1">
        <v>46111.076388888891</v>
      </c>
      <c r="F7658" s="1">
        <v>46113.534722222219</v>
      </c>
      <c r="G7658" t="s">
        <v>273</v>
      </c>
      <c r="H7658" t="s">
        <v>15</v>
      </c>
      <c r="I7658" t="s">
        <v>16</v>
      </c>
      <c r="J7658">
        <v>3</v>
      </c>
      <c r="K7658" t="str">
        <f>IF(tickets_dataset[[#This Row],[status]] = "Closed", "Yes","No")</f>
        <v>Yes</v>
      </c>
      <c r="L7658" s="2">
        <f t="shared" si="476"/>
        <v>58.999999999883585</v>
      </c>
      <c r="M7658" t="str">
        <f t="shared" si="477"/>
        <v>Yes</v>
      </c>
      <c r="N7658" t="str">
        <f t="shared" si="478"/>
        <v>Mar</v>
      </c>
      <c r="O7658" s="2">
        <f t="shared" si="479"/>
        <v>2.4583333333284827</v>
      </c>
      <c r="P7658" t="str">
        <f>VLOOKUP(G7658,Agents!A:E,4,FALSE)</f>
        <v>Team3</v>
      </c>
      <c r="Q7658" t="str">
        <f>VLOOKUP(G7658,Agents!A:E,5,FALSE)</f>
        <v>Senior</v>
      </c>
      <c r="R7658" t="str">
        <f>VLOOKUP(G7658,Agents!A:E,2,FALSE)</f>
        <v>Evening</v>
      </c>
    </row>
    <row r="7659" spans="1:18" x14ac:dyDescent="0.35">
      <c r="A7659" t="s">
        <v>11677</v>
      </c>
      <c r="B7659" t="s">
        <v>9681</v>
      </c>
      <c r="C7659" t="s">
        <v>22</v>
      </c>
      <c r="D7659" t="s">
        <v>26</v>
      </c>
      <c r="E7659" s="1">
        <v>46094.142361111109</v>
      </c>
      <c r="F7659" s="1">
        <v>46095.559027777781</v>
      </c>
      <c r="G7659" t="s">
        <v>170</v>
      </c>
      <c r="H7659" t="s">
        <v>15</v>
      </c>
      <c r="I7659" t="s">
        <v>16</v>
      </c>
      <c r="J7659">
        <v>4</v>
      </c>
      <c r="K7659" t="str">
        <f>IF(tickets_dataset[[#This Row],[status]] = "Closed", "Yes","No")</f>
        <v>Yes</v>
      </c>
      <c r="L7659" s="2">
        <f t="shared" si="476"/>
        <v>34.000000000116415</v>
      </c>
      <c r="M7659" t="str">
        <f t="shared" si="477"/>
        <v>No</v>
      </c>
      <c r="N7659" t="str">
        <f t="shared" si="478"/>
        <v>Mar</v>
      </c>
      <c r="O7659" s="2">
        <f t="shared" si="479"/>
        <v>1.4166666666715173</v>
      </c>
      <c r="P7659" t="str">
        <f>VLOOKUP(G7659,Agents!A:E,4,FALSE)</f>
        <v>Team5</v>
      </c>
      <c r="Q7659" t="str">
        <f>VLOOKUP(G7659,Agents!A:E,5,FALSE)</f>
        <v>Junior</v>
      </c>
      <c r="R7659" t="str">
        <f>VLOOKUP(G7659,Agents!A:E,2,FALSE)</f>
        <v>Night</v>
      </c>
    </row>
    <row r="7660" spans="1:18" x14ac:dyDescent="0.35">
      <c r="A7660" t="s">
        <v>11678</v>
      </c>
      <c r="B7660" t="s">
        <v>11679</v>
      </c>
      <c r="C7660" t="s">
        <v>12</v>
      </c>
      <c r="D7660" t="s">
        <v>38</v>
      </c>
      <c r="E7660" s="1">
        <v>46089.254861111112</v>
      </c>
      <c r="F7660" s="1">
        <v>46093.129861111112</v>
      </c>
      <c r="G7660" t="s">
        <v>83</v>
      </c>
      <c r="H7660" t="s">
        <v>15</v>
      </c>
      <c r="I7660" t="s">
        <v>16</v>
      </c>
      <c r="J7660">
        <v>4</v>
      </c>
      <c r="K7660" t="str">
        <f>IF(tickets_dataset[[#This Row],[status]] = "Closed", "Yes","No")</f>
        <v>Yes</v>
      </c>
      <c r="L7660" s="2">
        <f t="shared" si="476"/>
        <v>93</v>
      </c>
      <c r="M7660" t="str">
        <f t="shared" si="477"/>
        <v>Yes</v>
      </c>
      <c r="N7660" t="str">
        <f t="shared" si="478"/>
        <v>Mar</v>
      </c>
      <c r="O7660" s="2">
        <f t="shared" si="479"/>
        <v>3.875</v>
      </c>
      <c r="P7660" t="str">
        <f>VLOOKUP(G7660,Agents!A:E,4,FALSE)</f>
        <v>Team2</v>
      </c>
      <c r="Q7660" t="str">
        <f>VLOOKUP(G7660,Agents!A:E,5,FALSE)</f>
        <v>Junior</v>
      </c>
      <c r="R7660" t="str">
        <f>VLOOKUP(G7660,Agents!A:E,2,FALSE)</f>
        <v>Night</v>
      </c>
    </row>
    <row r="7661" spans="1:18" x14ac:dyDescent="0.35">
      <c r="A7661" t="s">
        <v>11680</v>
      </c>
      <c r="B7661" t="s">
        <v>383</v>
      </c>
      <c r="C7661" t="s">
        <v>34</v>
      </c>
      <c r="D7661" t="s">
        <v>13</v>
      </c>
      <c r="E7661" s="1">
        <v>46037.352083333331</v>
      </c>
      <c r="F7661" s="1">
        <v>46039.227083333331</v>
      </c>
      <c r="G7661" t="s">
        <v>62</v>
      </c>
      <c r="H7661" t="s">
        <v>15</v>
      </c>
      <c r="I7661" t="s">
        <v>16</v>
      </c>
      <c r="J7661">
        <v>3</v>
      </c>
      <c r="K7661" t="str">
        <f>IF(tickets_dataset[[#This Row],[status]] = "Closed", "Yes","No")</f>
        <v>Yes</v>
      </c>
      <c r="L7661" s="2">
        <f t="shared" si="476"/>
        <v>45</v>
      </c>
      <c r="M7661" t="str">
        <f t="shared" si="477"/>
        <v>No</v>
      </c>
      <c r="N7661" t="str">
        <f t="shared" si="478"/>
        <v>Jan</v>
      </c>
      <c r="O7661" s="2">
        <f t="shared" si="479"/>
        <v>1.875</v>
      </c>
      <c r="P7661" t="str">
        <f>VLOOKUP(G7661,Agents!A:E,4,FALSE)</f>
        <v>Team1</v>
      </c>
      <c r="Q7661" t="str">
        <f>VLOOKUP(G7661,Agents!A:E,5,FALSE)</f>
        <v>Junior</v>
      </c>
      <c r="R7661" t="str">
        <f>VLOOKUP(G7661,Agents!A:E,2,FALSE)</f>
        <v>Morning</v>
      </c>
    </row>
    <row r="7662" spans="1:18" x14ac:dyDescent="0.35">
      <c r="A7662" t="s">
        <v>11681</v>
      </c>
      <c r="B7662" t="s">
        <v>3108</v>
      </c>
      <c r="C7662" t="s">
        <v>76</v>
      </c>
      <c r="D7662" t="s">
        <v>26</v>
      </c>
      <c r="E7662" s="1">
        <v>46045.678472222222</v>
      </c>
      <c r="F7662" s="1">
        <v>46046.970138888886</v>
      </c>
      <c r="G7662" t="s">
        <v>56</v>
      </c>
      <c r="H7662" t="s">
        <v>15</v>
      </c>
      <c r="I7662" t="s">
        <v>16</v>
      </c>
      <c r="J7662">
        <v>3</v>
      </c>
      <c r="K7662" t="str">
        <f>IF(tickets_dataset[[#This Row],[status]] = "Closed", "Yes","No")</f>
        <v>Yes</v>
      </c>
      <c r="L7662" s="2">
        <f t="shared" si="476"/>
        <v>30.999999999941792</v>
      </c>
      <c r="M7662" t="str">
        <f t="shared" si="477"/>
        <v>No</v>
      </c>
      <c r="N7662" t="str">
        <f t="shared" si="478"/>
        <v>Jan</v>
      </c>
      <c r="O7662" s="2">
        <f t="shared" si="479"/>
        <v>1.2916666666642413</v>
      </c>
      <c r="P7662" t="str">
        <f>VLOOKUP(G7662,Agents!A:E,4,FALSE)</f>
        <v>Team1</v>
      </c>
      <c r="Q7662" t="str">
        <f>VLOOKUP(G7662,Agents!A:E,5,FALSE)</f>
        <v>Senior</v>
      </c>
      <c r="R7662" t="str">
        <f>VLOOKUP(G7662,Agents!A:E,2,FALSE)</f>
        <v>Night</v>
      </c>
    </row>
    <row r="7663" spans="1:18" x14ac:dyDescent="0.35">
      <c r="A7663" t="s">
        <v>11682</v>
      </c>
      <c r="B7663" t="s">
        <v>448</v>
      </c>
      <c r="C7663" t="s">
        <v>22</v>
      </c>
      <c r="D7663" t="s">
        <v>38</v>
      </c>
      <c r="E7663" s="1">
        <v>46040.709027777775</v>
      </c>
      <c r="F7663" s="1">
        <v>46041.500694444447</v>
      </c>
      <c r="G7663" t="s">
        <v>183</v>
      </c>
      <c r="H7663" t="s">
        <v>15</v>
      </c>
      <c r="I7663" t="s">
        <v>16</v>
      </c>
      <c r="J7663">
        <v>4</v>
      </c>
      <c r="K7663" t="str">
        <f>IF(tickets_dataset[[#This Row],[status]] = "Closed", "Yes","No")</f>
        <v>Yes</v>
      </c>
      <c r="L7663" s="2">
        <f t="shared" si="476"/>
        <v>19.000000000116415</v>
      </c>
      <c r="M7663" t="str">
        <f t="shared" si="477"/>
        <v>No</v>
      </c>
      <c r="N7663" t="str">
        <f t="shared" si="478"/>
        <v>Jan</v>
      </c>
      <c r="O7663" s="2">
        <f t="shared" si="479"/>
        <v>0.79166666667151731</v>
      </c>
      <c r="P7663" t="str">
        <f>VLOOKUP(G7663,Agents!A:E,4,FALSE)</f>
        <v>Team3</v>
      </c>
      <c r="Q7663" t="str">
        <f>VLOOKUP(G7663,Agents!A:E,5,FALSE)</f>
        <v>Senior</v>
      </c>
      <c r="R7663" t="str">
        <f>VLOOKUP(G7663,Agents!A:E,2,FALSE)</f>
        <v>Night</v>
      </c>
    </row>
    <row r="7664" spans="1:18" x14ac:dyDescent="0.35">
      <c r="A7664" t="s">
        <v>11683</v>
      </c>
      <c r="B7664" t="s">
        <v>11684</v>
      </c>
      <c r="C7664" t="s">
        <v>76</v>
      </c>
      <c r="D7664" t="s">
        <v>38</v>
      </c>
      <c r="E7664" s="1">
        <v>46038.928472222222</v>
      </c>
      <c r="F7664" s="1">
        <v>46041.595138888886</v>
      </c>
      <c r="G7664" t="s">
        <v>67</v>
      </c>
      <c r="H7664" t="s">
        <v>15</v>
      </c>
      <c r="I7664" t="s">
        <v>16</v>
      </c>
      <c r="J7664">
        <v>5</v>
      </c>
      <c r="K7664" t="str">
        <f>IF(tickets_dataset[[#This Row],[status]] = "Closed", "Yes","No")</f>
        <v>Yes</v>
      </c>
      <c r="L7664" s="2">
        <f t="shared" si="476"/>
        <v>63.999999999941792</v>
      </c>
      <c r="M7664" t="str">
        <f t="shared" si="477"/>
        <v>Yes</v>
      </c>
      <c r="N7664" t="str">
        <f t="shared" si="478"/>
        <v>Jan</v>
      </c>
      <c r="O7664" s="2">
        <f t="shared" si="479"/>
        <v>2.6666666666642413</v>
      </c>
      <c r="P7664" t="str">
        <f>VLOOKUP(G7664,Agents!A:E,4,FALSE)</f>
        <v>Team5</v>
      </c>
      <c r="Q7664" t="str">
        <f>VLOOKUP(G7664,Agents!A:E,5,FALSE)</f>
        <v>Junior</v>
      </c>
      <c r="R7664" t="str">
        <f>VLOOKUP(G7664,Agents!A:E,2,FALSE)</f>
        <v>Evening</v>
      </c>
    </row>
    <row r="7665" spans="1:18" x14ac:dyDescent="0.35">
      <c r="A7665" t="s">
        <v>11685</v>
      </c>
      <c r="B7665" t="s">
        <v>11686</v>
      </c>
      <c r="C7665" t="s">
        <v>34</v>
      </c>
      <c r="D7665" t="s">
        <v>38</v>
      </c>
      <c r="E7665" s="1">
        <v>46111.433333333334</v>
      </c>
      <c r="F7665" s="1">
        <v>46114.474999999999</v>
      </c>
      <c r="G7665" t="s">
        <v>19</v>
      </c>
      <c r="H7665" t="s">
        <v>15</v>
      </c>
      <c r="I7665" t="s">
        <v>16</v>
      </c>
      <c r="J7665">
        <v>4</v>
      </c>
      <c r="K7665" t="str">
        <f>IF(tickets_dataset[[#This Row],[status]] = "Closed", "Yes","No")</f>
        <v>Yes</v>
      </c>
      <c r="L7665" s="2">
        <f t="shared" si="476"/>
        <v>72.999999999941792</v>
      </c>
      <c r="M7665" t="str">
        <f t="shared" si="477"/>
        <v>Yes</v>
      </c>
      <c r="N7665" t="str">
        <f t="shared" si="478"/>
        <v>Mar</v>
      </c>
      <c r="O7665" s="2">
        <f t="shared" si="479"/>
        <v>3.0416666666642413</v>
      </c>
      <c r="P7665" t="str">
        <f>VLOOKUP(G7665,Agents!A:E,4,FALSE)</f>
        <v>Team4</v>
      </c>
      <c r="Q7665" t="str">
        <f>VLOOKUP(G7665,Agents!A:E,5,FALSE)</f>
        <v>Senior</v>
      </c>
      <c r="R7665" t="str">
        <f>VLOOKUP(G7665,Agents!A:E,2,FALSE)</f>
        <v>Evening</v>
      </c>
    </row>
    <row r="7666" spans="1:18" x14ac:dyDescent="0.35">
      <c r="A7666" t="s">
        <v>11687</v>
      </c>
      <c r="B7666" t="s">
        <v>2163</v>
      </c>
      <c r="C7666" t="s">
        <v>12</v>
      </c>
      <c r="D7666" t="s">
        <v>13</v>
      </c>
      <c r="E7666" s="1">
        <v>46078.026388888888</v>
      </c>
      <c r="F7666" s="1">
        <v>46079.234722222223</v>
      </c>
      <c r="G7666" t="s">
        <v>190</v>
      </c>
      <c r="H7666" t="s">
        <v>15</v>
      </c>
      <c r="I7666" t="s">
        <v>16</v>
      </c>
      <c r="J7666">
        <v>4</v>
      </c>
      <c r="K7666" t="str">
        <f>IF(tickets_dataset[[#This Row],[status]] = "Closed", "Yes","No")</f>
        <v>Yes</v>
      </c>
      <c r="L7666" s="2">
        <f t="shared" si="476"/>
        <v>29.000000000058208</v>
      </c>
      <c r="M7666" t="str">
        <f t="shared" si="477"/>
        <v>No</v>
      </c>
      <c r="N7666" t="str">
        <f t="shared" si="478"/>
        <v>Feb</v>
      </c>
      <c r="O7666" s="2">
        <f t="shared" si="479"/>
        <v>1.2083333333357587</v>
      </c>
      <c r="P7666" t="str">
        <f>VLOOKUP(G7666,Agents!A:E,4,FALSE)</f>
        <v>Team1</v>
      </c>
      <c r="Q7666" t="str">
        <f>VLOOKUP(G7666,Agents!A:E,5,FALSE)</f>
        <v>Senior</v>
      </c>
      <c r="R7666" t="str">
        <f>VLOOKUP(G7666,Agents!A:E,2,FALSE)</f>
        <v>Night</v>
      </c>
    </row>
    <row r="7667" spans="1:18" x14ac:dyDescent="0.35">
      <c r="A7667" t="s">
        <v>11688</v>
      </c>
      <c r="B7667" t="s">
        <v>4509</v>
      </c>
      <c r="C7667" t="s">
        <v>12</v>
      </c>
      <c r="D7667" t="s">
        <v>13</v>
      </c>
      <c r="E7667" s="1">
        <v>46027.531944444447</v>
      </c>
      <c r="F7667" s="1">
        <v>46027.740277777775</v>
      </c>
      <c r="G7667" t="s">
        <v>110</v>
      </c>
      <c r="H7667" t="s">
        <v>15</v>
      </c>
      <c r="I7667" t="s">
        <v>16</v>
      </c>
      <c r="J7667">
        <v>4</v>
      </c>
      <c r="K7667" t="str">
        <f>IF(tickets_dataset[[#This Row],[status]] = "Closed", "Yes","No")</f>
        <v>Yes</v>
      </c>
      <c r="L7667" s="2">
        <f t="shared" si="476"/>
        <v>4.9999999998835847</v>
      </c>
      <c r="M7667" t="str">
        <f t="shared" si="477"/>
        <v>No</v>
      </c>
      <c r="N7667" t="str">
        <f t="shared" si="478"/>
        <v>Jan</v>
      </c>
      <c r="O7667" s="2">
        <f t="shared" si="479"/>
        <v>0.20833333332848269</v>
      </c>
      <c r="P7667" t="str">
        <f>VLOOKUP(G7667,Agents!A:E,4,FALSE)</f>
        <v>Team4</v>
      </c>
      <c r="Q7667" t="str">
        <f>VLOOKUP(G7667,Agents!A:E,5,FALSE)</f>
        <v>Junior</v>
      </c>
      <c r="R7667" t="str">
        <f>VLOOKUP(G7667,Agents!A:E,2,FALSE)</f>
        <v>Morning</v>
      </c>
    </row>
    <row r="7668" spans="1:18" x14ac:dyDescent="0.35">
      <c r="A7668" t="s">
        <v>11689</v>
      </c>
      <c r="B7668" t="s">
        <v>5906</v>
      </c>
      <c r="C7668" t="s">
        <v>76</v>
      </c>
      <c r="D7668" t="s">
        <v>13</v>
      </c>
      <c r="E7668" s="1">
        <v>46027.336111111108</v>
      </c>
      <c r="F7668" s="1">
        <v>46028.544444444444</v>
      </c>
      <c r="G7668" t="s">
        <v>164</v>
      </c>
      <c r="H7668" t="s">
        <v>15</v>
      </c>
      <c r="I7668" t="s">
        <v>16</v>
      </c>
      <c r="J7668">
        <v>5</v>
      </c>
      <c r="K7668" t="str">
        <f>IF(tickets_dataset[[#This Row],[status]] = "Closed", "Yes","No")</f>
        <v>Yes</v>
      </c>
      <c r="L7668" s="2">
        <f t="shared" si="476"/>
        <v>29.000000000058208</v>
      </c>
      <c r="M7668" t="str">
        <f t="shared" si="477"/>
        <v>No</v>
      </c>
      <c r="N7668" t="str">
        <f t="shared" si="478"/>
        <v>Jan</v>
      </c>
      <c r="O7668" s="2">
        <f t="shared" si="479"/>
        <v>1.2083333333357587</v>
      </c>
      <c r="P7668" t="str">
        <f>VLOOKUP(G7668,Agents!A:E,4,FALSE)</f>
        <v>Team4</v>
      </c>
      <c r="Q7668" t="str">
        <f>VLOOKUP(G7668,Agents!A:E,5,FALSE)</f>
        <v>Senior</v>
      </c>
      <c r="R7668" t="str">
        <f>VLOOKUP(G7668,Agents!A:E,2,FALSE)</f>
        <v>Evening</v>
      </c>
    </row>
    <row r="7669" spans="1:18" x14ac:dyDescent="0.35">
      <c r="A7669" t="s">
        <v>11690</v>
      </c>
      <c r="B7669" t="s">
        <v>497</v>
      </c>
      <c r="C7669" t="s">
        <v>34</v>
      </c>
      <c r="D7669" t="s">
        <v>13</v>
      </c>
      <c r="E7669" s="1">
        <v>46110.798611111109</v>
      </c>
      <c r="F7669" s="1">
        <v>46112.340277777781</v>
      </c>
      <c r="G7669" t="s">
        <v>39</v>
      </c>
      <c r="H7669" t="s">
        <v>15</v>
      </c>
      <c r="I7669" t="s">
        <v>68</v>
      </c>
      <c r="J7669">
        <v>3</v>
      </c>
      <c r="K7669" t="str">
        <f>IF(tickets_dataset[[#This Row],[status]] = "Closed", "Yes","No")</f>
        <v>Yes</v>
      </c>
      <c r="L7669" s="2">
        <f t="shared" si="476"/>
        <v>37.000000000116415</v>
      </c>
      <c r="M7669" t="str">
        <f t="shared" si="477"/>
        <v>No</v>
      </c>
      <c r="N7669" t="str">
        <f t="shared" si="478"/>
        <v>Mar</v>
      </c>
      <c r="O7669" s="2">
        <f t="shared" si="479"/>
        <v>1.5416666666715173</v>
      </c>
      <c r="P7669" t="str">
        <f>VLOOKUP(G7669,Agents!A:E,4,FALSE)</f>
        <v>Team3</v>
      </c>
      <c r="Q7669" t="str">
        <f>VLOOKUP(G7669,Agents!A:E,5,FALSE)</f>
        <v>Mid</v>
      </c>
      <c r="R7669" t="str">
        <f>VLOOKUP(G7669,Agents!A:E,2,FALSE)</f>
        <v>Night</v>
      </c>
    </row>
    <row r="7670" spans="1:18" x14ac:dyDescent="0.35">
      <c r="A7670" t="s">
        <v>11691</v>
      </c>
      <c r="B7670" t="s">
        <v>7761</v>
      </c>
      <c r="C7670" t="s">
        <v>34</v>
      </c>
      <c r="D7670" t="s">
        <v>26</v>
      </c>
      <c r="E7670" s="1">
        <v>46073.982638888891</v>
      </c>
      <c r="F7670" s="1">
        <v>46076.315972222219</v>
      </c>
      <c r="G7670" t="s">
        <v>53</v>
      </c>
      <c r="H7670" t="s">
        <v>15</v>
      </c>
      <c r="I7670" t="s">
        <v>16</v>
      </c>
      <c r="J7670">
        <v>4</v>
      </c>
      <c r="K7670" t="str">
        <f>IF(tickets_dataset[[#This Row],[status]] = "Closed", "Yes","No")</f>
        <v>Yes</v>
      </c>
      <c r="L7670" s="2">
        <f t="shared" si="476"/>
        <v>55.999999999883585</v>
      </c>
      <c r="M7670" t="str">
        <f t="shared" si="477"/>
        <v>Yes</v>
      </c>
      <c r="N7670" t="str">
        <f t="shared" si="478"/>
        <v>Feb</v>
      </c>
      <c r="O7670" s="2">
        <f t="shared" si="479"/>
        <v>2.3333333333284827</v>
      </c>
      <c r="P7670" t="str">
        <f>VLOOKUP(G7670,Agents!A:E,4,FALSE)</f>
        <v>Team1</v>
      </c>
      <c r="Q7670" t="str">
        <f>VLOOKUP(G7670,Agents!A:E,5,FALSE)</f>
        <v>Junior</v>
      </c>
      <c r="R7670" t="str">
        <f>VLOOKUP(G7670,Agents!A:E,2,FALSE)</f>
        <v>Night</v>
      </c>
    </row>
    <row r="7671" spans="1:18" x14ac:dyDescent="0.35">
      <c r="A7671" t="s">
        <v>11692</v>
      </c>
      <c r="B7671" t="s">
        <v>994</v>
      </c>
      <c r="C7671" t="s">
        <v>22</v>
      </c>
      <c r="D7671" t="s">
        <v>26</v>
      </c>
      <c r="E7671" s="1">
        <v>46087.453472222223</v>
      </c>
      <c r="F7671" s="1">
        <v>46088.245138888888</v>
      </c>
      <c r="G7671" t="s">
        <v>100</v>
      </c>
      <c r="H7671" t="s">
        <v>15</v>
      </c>
      <c r="I7671" t="s">
        <v>16</v>
      </c>
      <c r="J7671">
        <v>5</v>
      </c>
      <c r="K7671" t="str">
        <f>IF(tickets_dataset[[#This Row],[status]] = "Closed", "Yes","No")</f>
        <v>Yes</v>
      </c>
      <c r="L7671" s="2">
        <f t="shared" si="476"/>
        <v>18.999999999941792</v>
      </c>
      <c r="M7671" t="str">
        <f t="shared" si="477"/>
        <v>No</v>
      </c>
      <c r="N7671" t="str">
        <f t="shared" si="478"/>
        <v>Mar</v>
      </c>
      <c r="O7671" s="2">
        <f t="shared" si="479"/>
        <v>0.79166666666424135</v>
      </c>
      <c r="P7671" t="str">
        <f>VLOOKUP(G7671,Agents!A:E,4,FALSE)</f>
        <v>Team4</v>
      </c>
      <c r="Q7671" t="str">
        <f>VLOOKUP(G7671,Agents!A:E,5,FALSE)</f>
        <v>Junior</v>
      </c>
      <c r="R7671" t="str">
        <f>VLOOKUP(G7671,Agents!A:E,2,FALSE)</f>
        <v>Evening</v>
      </c>
    </row>
    <row r="7672" spans="1:18" x14ac:dyDescent="0.35">
      <c r="A7672" t="s">
        <v>11693</v>
      </c>
      <c r="B7672" t="s">
        <v>11694</v>
      </c>
      <c r="C7672" t="s">
        <v>76</v>
      </c>
      <c r="D7672" t="s">
        <v>38</v>
      </c>
      <c r="E7672" s="1">
        <v>46053.429861111108</v>
      </c>
      <c r="F7672" s="1">
        <v>46053.888194444444</v>
      </c>
      <c r="G7672" t="s">
        <v>128</v>
      </c>
      <c r="H7672" t="s">
        <v>28</v>
      </c>
      <c r="I7672" t="s">
        <v>16</v>
      </c>
      <c r="J7672">
        <v>4</v>
      </c>
      <c r="K7672" t="str">
        <f>IF(tickets_dataset[[#This Row],[status]] = "Closed", "Yes","No")</f>
        <v>No</v>
      </c>
      <c r="L7672" s="2">
        <f t="shared" si="476"/>
        <v>11.000000000058208</v>
      </c>
      <c r="M7672" t="str">
        <f t="shared" si="477"/>
        <v>No</v>
      </c>
      <c r="N7672" t="str">
        <f t="shared" si="478"/>
        <v>Jan</v>
      </c>
      <c r="O7672" s="2">
        <f t="shared" si="479"/>
        <v>0.45833333333575865</v>
      </c>
      <c r="P7672" t="str">
        <f>VLOOKUP(G7672,Agents!A:E,4,FALSE)</f>
        <v>Team4</v>
      </c>
      <c r="Q7672" t="str">
        <f>VLOOKUP(G7672,Agents!A:E,5,FALSE)</f>
        <v>Mid</v>
      </c>
      <c r="R7672" t="str">
        <f>VLOOKUP(G7672,Agents!A:E,2,FALSE)</f>
        <v>Night</v>
      </c>
    </row>
    <row r="7673" spans="1:18" x14ac:dyDescent="0.35">
      <c r="A7673" t="s">
        <v>11695</v>
      </c>
      <c r="B7673" t="s">
        <v>11696</v>
      </c>
      <c r="C7673" t="s">
        <v>76</v>
      </c>
      <c r="D7673" t="s">
        <v>38</v>
      </c>
      <c r="E7673" s="1">
        <v>46029.370138888888</v>
      </c>
      <c r="F7673" s="1">
        <v>46032.453472222223</v>
      </c>
      <c r="G7673" t="s">
        <v>422</v>
      </c>
      <c r="H7673" t="s">
        <v>15</v>
      </c>
      <c r="I7673" t="s">
        <v>16</v>
      </c>
      <c r="J7673">
        <v>5</v>
      </c>
      <c r="K7673" t="str">
        <f>IF(tickets_dataset[[#This Row],[status]] = "Closed", "Yes","No")</f>
        <v>Yes</v>
      </c>
      <c r="L7673" s="2">
        <f t="shared" si="476"/>
        <v>74.000000000058208</v>
      </c>
      <c r="M7673" t="str">
        <f t="shared" si="477"/>
        <v>Yes</v>
      </c>
      <c r="N7673" t="str">
        <f t="shared" si="478"/>
        <v>Jan</v>
      </c>
      <c r="O7673" s="2">
        <f t="shared" si="479"/>
        <v>3.0833333333357587</v>
      </c>
      <c r="P7673" t="str">
        <f>VLOOKUP(G7673,Agents!A:E,4,FALSE)</f>
        <v>Team5</v>
      </c>
      <c r="Q7673" t="str">
        <f>VLOOKUP(G7673,Agents!A:E,5,FALSE)</f>
        <v>Mid</v>
      </c>
      <c r="R7673" t="str">
        <f>VLOOKUP(G7673,Agents!A:E,2,FALSE)</f>
        <v>Evening</v>
      </c>
    </row>
    <row r="7674" spans="1:18" x14ac:dyDescent="0.35">
      <c r="A7674" t="s">
        <v>11697</v>
      </c>
      <c r="B7674" t="s">
        <v>8778</v>
      </c>
      <c r="C7674" t="s">
        <v>22</v>
      </c>
      <c r="D7674" t="s">
        <v>26</v>
      </c>
      <c r="E7674" s="1">
        <v>46034.59097222222</v>
      </c>
      <c r="F7674" s="1">
        <v>46036.174305555556</v>
      </c>
      <c r="G7674" t="s">
        <v>45</v>
      </c>
      <c r="H7674" t="s">
        <v>15</v>
      </c>
      <c r="I7674" t="s">
        <v>16</v>
      </c>
      <c r="J7674">
        <v>4</v>
      </c>
      <c r="K7674" t="str">
        <f>IF(tickets_dataset[[#This Row],[status]] = "Closed", "Yes","No")</f>
        <v>Yes</v>
      </c>
      <c r="L7674" s="2">
        <f t="shared" si="476"/>
        <v>38.000000000058208</v>
      </c>
      <c r="M7674" t="str">
        <f t="shared" si="477"/>
        <v>No</v>
      </c>
      <c r="N7674" t="str">
        <f t="shared" si="478"/>
        <v>Jan</v>
      </c>
      <c r="O7674" s="2">
        <f t="shared" si="479"/>
        <v>1.5833333333357587</v>
      </c>
      <c r="P7674" t="str">
        <f>VLOOKUP(G7674,Agents!A:E,4,FALSE)</f>
        <v>Team5</v>
      </c>
      <c r="Q7674" t="str">
        <f>VLOOKUP(G7674,Agents!A:E,5,FALSE)</f>
        <v>Senior</v>
      </c>
      <c r="R7674" t="str">
        <f>VLOOKUP(G7674,Agents!A:E,2,FALSE)</f>
        <v>Morning</v>
      </c>
    </row>
    <row r="7675" spans="1:18" x14ac:dyDescent="0.35">
      <c r="A7675" t="s">
        <v>11698</v>
      </c>
      <c r="B7675" t="s">
        <v>3578</v>
      </c>
      <c r="C7675" t="s">
        <v>12</v>
      </c>
      <c r="D7675" t="s">
        <v>26</v>
      </c>
      <c r="E7675" s="1">
        <v>46072.5</v>
      </c>
      <c r="F7675" s="1">
        <v>46075.375</v>
      </c>
      <c r="G7675" t="s">
        <v>67</v>
      </c>
      <c r="H7675" t="s">
        <v>15</v>
      </c>
      <c r="I7675" t="s">
        <v>16</v>
      </c>
      <c r="J7675">
        <v>5</v>
      </c>
      <c r="K7675" t="str">
        <f>IF(tickets_dataset[[#This Row],[status]] = "Closed", "Yes","No")</f>
        <v>Yes</v>
      </c>
      <c r="L7675" s="2">
        <f t="shared" si="476"/>
        <v>69</v>
      </c>
      <c r="M7675" t="str">
        <f t="shared" si="477"/>
        <v>Yes</v>
      </c>
      <c r="N7675" t="str">
        <f t="shared" si="478"/>
        <v>Feb</v>
      </c>
      <c r="O7675" s="2">
        <f t="shared" si="479"/>
        <v>2.875</v>
      </c>
      <c r="P7675" t="str">
        <f>VLOOKUP(G7675,Agents!A:E,4,FALSE)</f>
        <v>Team5</v>
      </c>
      <c r="Q7675" t="str">
        <f>VLOOKUP(G7675,Agents!A:E,5,FALSE)</f>
        <v>Junior</v>
      </c>
      <c r="R7675" t="str">
        <f>VLOOKUP(G7675,Agents!A:E,2,FALSE)</f>
        <v>Evening</v>
      </c>
    </row>
    <row r="7676" spans="1:18" x14ac:dyDescent="0.35">
      <c r="A7676" t="s">
        <v>11699</v>
      </c>
      <c r="B7676" t="s">
        <v>1041</v>
      </c>
      <c r="C7676" t="s">
        <v>12</v>
      </c>
      <c r="D7676" t="s">
        <v>38</v>
      </c>
      <c r="E7676" s="1">
        <v>46083.484722222223</v>
      </c>
      <c r="F7676" s="1">
        <v>46087.276388888888</v>
      </c>
      <c r="G7676" t="s">
        <v>344</v>
      </c>
      <c r="H7676" t="s">
        <v>15</v>
      </c>
      <c r="I7676" t="s">
        <v>16</v>
      </c>
      <c r="J7676">
        <v>3</v>
      </c>
      <c r="K7676" t="str">
        <f>IF(tickets_dataset[[#This Row],[status]] = "Closed", "Yes","No")</f>
        <v>Yes</v>
      </c>
      <c r="L7676" s="2">
        <f t="shared" si="476"/>
        <v>90.999999999941792</v>
      </c>
      <c r="M7676" t="str">
        <f t="shared" si="477"/>
        <v>Yes</v>
      </c>
      <c r="N7676" t="str">
        <f t="shared" si="478"/>
        <v>Mar</v>
      </c>
      <c r="O7676" s="2">
        <f t="shared" si="479"/>
        <v>3.7916666666642413</v>
      </c>
      <c r="P7676" t="str">
        <f>VLOOKUP(G7676,Agents!A:E,4,FALSE)</f>
        <v>Team4</v>
      </c>
      <c r="Q7676" t="str">
        <f>VLOOKUP(G7676,Agents!A:E,5,FALSE)</f>
        <v>Senior</v>
      </c>
      <c r="R7676" t="str">
        <f>VLOOKUP(G7676,Agents!A:E,2,FALSE)</f>
        <v>Night</v>
      </c>
    </row>
    <row r="7677" spans="1:18" x14ac:dyDescent="0.35">
      <c r="A7677" t="s">
        <v>11700</v>
      </c>
      <c r="B7677" t="s">
        <v>11701</v>
      </c>
      <c r="C7677" t="s">
        <v>12</v>
      </c>
      <c r="D7677" t="s">
        <v>26</v>
      </c>
      <c r="E7677" s="1">
        <v>46030.634722222225</v>
      </c>
      <c r="F7677" s="1">
        <v>46033.593055555553</v>
      </c>
      <c r="G7677" t="s">
        <v>344</v>
      </c>
      <c r="H7677" t="s">
        <v>15</v>
      </c>
      <c r="I7677" t="s">
        <v>16</v>
      </c>
      <c r="J7677">
        <v>5</v>
      </c>
      <c r="K7677" t="str">
        <f>IF(tickets_dataset[[#This Row],[status]] = "Closed", "Yes","No")</f>
        <v>Yes</v>
      </c>
      <c r="L7677" s="2">
        <f t="shared" si="476"/>
        <v>70.999999999883585</v>
      </c>
      <c r="M7677" t="str">
        <f t="shared" si="477"/>
        <v>Yes</v>
      </c>
      <c r="N7677" t="str">
        <f t="shared" si="478"/>
        <v>Jan</v>
      </c>
      <c r="O7677" s="2">
        <f t="shared" si="479"/>
        <v>2.9583333333284827</v>
      </c>
      <c r="P7677" t="str">
        <f>VLOOKUP(G7677,Agents!A:E,4,FALSE)</f>
        <v>Team4</v>
      </c>
      <c r="Q7677" t="str">
        <f>VLOOKUP(G7677,Agents!A:E,5,FALSE)</f>
        <v>Senior</v>
      </c>
      <c r="R7677" t="str">
        <f>VLOOKUP(G7677,Agents!A:E,2,FALSE)</f>
        <v>Night</v>
      </c>
    </row>
    <row r="7678" spans="1:18" x14ac:dyDescent="0.35">
      <c r="A7678" t="s">
        <v>11702</v>
      </c>
      <c r="B7678" t="s">
        <v>11703</v>
      </c>
      <c r="C7678" t="s">
        <v>50</v>
      </c>
      <c r="D7678" t="s">
        <v>26</v>
      </c>
      <c r="E7678" s="1">
        <v>46063.132638888892</v>
      </c>
      <c r="F7678" s="1">
        <v>46065.924305555556</v>
      </c>
      <c r="G7678" t="s">
        <v>149</v>
      </c>
      <c r="H7678" t="s">
        <v>15</v>
      </c>
      <c r="I7678" t="s">
        <v>16</v>
      </c>
      <c r="J7678">
        <v>4</v>
      </c>
      <c r="K7678" t="str">
        <f>IF(tickets_dataset[[#This Row],[status]] = "Closed", "Yes","No")</f>
        <v>Yes</v>
      </c>
      <c r="L7678" s="2">
        <f t="shared" si="476"/>
        <v>66.999999999941792</v>
      </c>
      <c r="M7678" t="str">
        <f t="shared" si="477"/>
        <v>Yes</v>
      </c>
      <c r="N7678" t="str">
        <f t="shared" si="478"/>
        <v>Feb</v>
      </c>
      <c r="O7678" s="2">
        <f t="shared" si="479"/>
        <v>2.7916666666642413</v>
      </c>
      <c r="P7678" t="str">
        <f>VLOOKUP(G7678,Agents!A:E,4,FALSE)</f>
        <v>Team3</v>
      </c>
      <c r="Q7678" t="str">
        <f>VLOOKUP(G7678,Agents!A:E,5,FALSE)</f>
        <v>Mid</v>
      </c>
      <c r="R7678" t="str">
        <f>VLOOKUP(G7678,Agents!A:E,2,FALSE)</f>
        <v>Night</v>
      </c>
    </row>
    <row r="7679" spans="1:18" x14ac:dyDescent="0.35">
      <c r="A7679" t="s">
        <v>11704</v>
      </c>
      <c r="B7679" t="s">
        <v>10590</v>
      </c>
      <c r="C7679" t="s">
        <v>50</v>
      </c>
      <c r="D7679" t="s">
        <v>26</v>
      </c>
      <c r="E7679" s="1">
        <v>46043.536111111112</v>
      </c>
      <c r="F7679" s="1">
        <v>46043.786111111112</v>
      </c>
      <c r="G7679" t="s">
        <v>282</v>
      </c>
      <c r="H7679" t="s">
        <v>15</v>
      </c>
      <c r="I7679" t="s">
        <v>68</v>
      </c>
      <c r="J7679">
        <v>2</v>
      </c>
      <c r="K7679" t="str">
        <f>IF(tickets_dataset[[#This Row],[status]] = "Closed", "Yes","No")</f>
        <v>Yes</v>
      </c>
      <c r="L7679" s="2">
        <f t="shared" si="476"/>
        <v>6</v>
      </c>
      <c r="M7679" t="str">
        <f t="shared" si="477"/>
        <v>No</v>
      </c>
      <c r="N7679" t="str">
        <f t="shared" si="478"/>
        <v>Jan</v>
      </c>
      <c r="O7679" s="2">
        <f t="shared" si="479"/>
        <v>0.25</v>
      </c>
      <c r="P7679" t="str">
        <f>VLOOKUP(G7679,Agents!A:E,4,FALSE)</f>
        <v>Team4</v>
      </c>
      <c r="Q7679" t="str">
        <f>VLOOKUP(G7679,Agents!A:E,5,FALSE)</f>
        <v>Mid</v>
      </c>
      <c r="R7679" t="str">
        <f>VLOOKUP(G7679,Agents!A:E,2,FALSE)</f>
        <v>Morning</v>
      </c>
    </row>
    <row r="7680" spans="1:18" x14ac:dyDescent="0.35">
      <c r="A7680" t="s">
        <v>11705</v>
      </c>
      <c r="B7680" t="s">
        <v>2996</v>
      </c>
      <c r="C7680" t="s">
        <v>22</v>
      </c>
      <c r="D7680" t="s">
        <v>38</v>
      </c>
      <c r="E7680" s="1">
        <v>46066.571527777778</v>
      </c>
      <c r="F7680" s="1">
        <v>46068.196527777778</v>
      </c>
      <c r="G7680" t="s">
        <v>86</v>
      </c>
      <c r="H7680" t="s">
        <v>132</v>
      </c>
      <c r="I7680" t="s">
        <v>16</v>
      </c>
      <c r="J7680">
        <v>3</v>
      </c>
      <c r="K7680" t="str">
        <f>IF(tickets_dataset[[#This Row],[status]] = "Closed", "Yes","No")</f>
        <v>No</v>
      </c>
      <c r="L7680" s="2">
        <f t="shared" si="476"/>
        <v>39</v>
      </c>
      <c r="M7680" t="str">
        <f t="shared" si="477"/>
        <v>No</v>
      </c>
      <c r="N7680" t="str">
        <f t="shared" si="478"/>
        <v>Feb</v>
      </c>
      <c r="O7680" s="2">
        <f t="shared" si="479"/>
        <v>1.625</v>
      </c>
      <c r="P7680" t="str">
        <f>VLOOKUP(G7680,Agents!A:E,4,FALSE)</f>
        <v>Team1</v>
      </c>
      <c r="Q7680" t="str">
        <f>VLOOKUP(G7680,Agents!A:E,5,FALSE)</f>
        <v>Mid</v>
      </c>
      <c r="R7680" t="str">
        <f>VLOOKUP(G7680,Agents!A:E,2,FALSE)</f>
        <v>Morning</v>
      </c>
    </row>
    <row r="7681" spans="1:18" x14ac:dyDescent="0.35">
      <c r="A7681" t="s">
        <v>11706</v>
      </c>
      <c r="B7681" t="s">
        <v>9573</v>
      </c>
      <c r="C7681" t="s">
        <v>12</v>
      </c>
      <c r="D7681" t="s">
        <v>13</v>
      </c>
      <c r="E7681" s="1">
        <v>46096.695833333331</v>
      </c>
      <c r="F7681" s="1">
        <v>46098.112500000003</v>
      </c>
      <c r="G7681" t="s">
        <v>59</v>
      </c>
      <c r="H7681" t="s">
        <v>132</v>
      </c>
      <c r="I7681" t="s">
        <v>16</v>
      </c>
      <c r="J7681">
        <v>4</v>
      </c>
      <c r="K7681" t="str">
        <f>IF(tickets_dataset[[#This Row],[status]] = "Closed", "Yes","No")</f>
        <v>No</v>
      </c>
      <c r="L7681" s="2">
        <f t="shared" si="476"/>
        <v>34.000000000116415</v>
      </c>
      <c r="M7681" t="str">
        <f t="shared" si="477"/>
        <v>No</v>
      </c>
      <c r="N7681" t="str">
        <f t="shared" si="478"/>
        <v>Mar</v>
      </c>
      <c r="O7681" s="2">
        <f t="shared" si="479"/>
        <v>1.4166666666715173</v>
      </c>
      <c r="P7681" t="str">
        <f>VLOOKUP(G7681,Agents!A:E,4,FALSE)</f>
        <v>Team3</v>
      </c>
      <c r="Q7681" t="str">
        <f>VLOOKUP(G7681,Agents!A:E,5,FALSE)</f>
        <v>Senior</v>
      </c>
      <c r="R7681" t="str">
        <f>VLOOKUP(G7681,Agents!A:E,2,FALSE)</f>
        <v>Night</v>
      </c>
    </row>
    <row r="7682" spans="1:18" x14ac:dyDescent="0.35">
      <c r="A7682" t="s">
        <v>11707</v>
      </c>
      <c r="B7682" t="s">
        <v>2870</v>
      </c>
      <c r="C7682" t="s">
        <v>76</v>
      </c>
      <c r="D7682" t="s">
        <v>13</v>
      </c>
      <c r="E7682" s="1">
        <v>46075.120833333334</v>
      </c>
      <c r="F7682" s="1">
        <v>46075.412499999999</v>
      </c>
      <c r="G7682" t="s">
        <v>357</v>
      </c>
      <c r="H7682" t="s">
        <v>15</v>
      </c>
      <c r="I7682" t="s">
        <v>16</v>
      </c>
      <c r="J7682">
        <v>5</v>
      </c>
      <c r="K7682" t="str">
        <f>IF(tickets_dataset[[#This Row],[status]] = "Closed", "Yes","No")</f>
        <v>Yes</v>
      </c>
      <c r="L7682" s="2">
        <f t="shared" ref="L7682:L7745" si="480">IF(ISBLANK(F7682),"",(F7682-E7682)*24)</f>
        <v>6.9999999999417923</v>
      </c>
      <c r="M7682" t="str">
        <f t="shared" ref="M7682:M7745" si="481">IF(L7682&gt;48,"Yes","No")</f>
        <v>No</v>
      </c>
      <c r="N7682" t="str">
        <f t="shared" ref="N7682:N7745" si="482">TEXT(E7682,"mmm")</f>
        <v>Feb</v>
      </c>
      <c r="O7682" s="2">
        <f t="shared" si="479"/>
        <v>0.29166666666424135</v>
      </c>
      <c r="P7682" t="str">
        <f>VLOOKUP(G7682,Agents!A:E,4,FALSE)</f>
        <v>Team1</v>
      </c>
      <c r="Q7682" t="str">
        <f>VLOOKUP(G7682,Agents!A:E,5,FALSE)</f>
        <v>Mid</v>
      </c>
      <c r="R7682" t="str">
        <f>VLOOKUP(G7682,Agents!A:E,2,FALSE)</f>
        <v>Morning</v>
      </c>
    </row>
    <row r="7683" spans="1:18" x14ac:dyDescent="0.35">
      <c r="A7683" t="s">
        <v>11708</v>
      </c>
      <c r="B7683" t="s">
        <v>5782</v>
      </c>
      <c r="C7683" t="s">
        <v>76</v>
      </c>
      <c r="D7683" t="s">
        <v>38</v>
      </c>
      <c r="E7683" s="1">
        <v>46076.452777777777</v>
      </c>
      <c r="F7683" s="1">
        <v>46077.952777777777</v>
      </c>
      <c r="G7683" t="s">
        <v>80</v>
      </c>
      <c r="H7683" t="s">
        <v>28</v>
      </c>
      <c r="I7683" t="s">
        <v>16</v>
      </c>
      <c r="J7683">
        <v>5</v>
      </c>
      <c r="K7683" t="str">
        <f>IF(tickets_dataset[[#This Row],[status]] = "Closed", "Yes","No")</f>
        <v>No</v>
      </c>
      <c r="L7683" s="2">
        <f t="shared" si="480"/>
        <v>36</v>
      </c>
      <c r="M7683" t="str">
        <f t="shared" si="481"/>
        <v>No</v>
      </c>
      <c r="N7683" t="str">
        <f t="shared" si="482"/>
        <v>Feb</v>
      </c>
      <c r="O7683" s="2">
        <f t="shared" ref="O7683:O7746" si="483">F7683-E7683</f>
        <v>1.5</v>
      </c>
      <c r="P7683" t="str">
        <f>VLOOKUP(G7683,Agents!A:E,4,FALSE)</f>
        <v>Team3</v>
      </c>
      <c r="Q7683" t="str">
        <f>VLOOKUP(G7683,Agents!A:E,5,FALSE)</f>
        <v>Junior</v>
      </c>
      <c r="R7683" t="str">
        <f>VLOOKUP(G7683,Agents!A:E,2,FALSE)</f>
        <v>Evening</v>
      </c>
    </row>
    <row r="7684" spans="1:18" x14ac:dyDescent="0.35">
      <c r="A7684" t="s">
        <v>11709</v>
      </c>
      <c r="B7684" t="s">
        <v>6198</v>
      </c>
      <c r="C7684" t="s">
        <v>22</v>
      </c>
      <c r="D7684" t="s">
        <v>38</v>
      </c>
      <c r="E7684" s="1">
        <v>46105.924305555556</v>
      </c>
      <c r="F7684" s="1">
        <v>46107.424305555556</v>
      </c>
      <c r="G7684" t="s">
        <v>86</v>
      </c>
      <c r="H7684" t="s">
        <v>15</v>
      </c>
      <c r="I7684" t="s">
        <v>16</v>
      </c>
      <c r="J7684">
        <v>3</v>
      </c>
      <c r="K7684" t="str">
        <f>IF(tickets_dataset[[#This Row],[status]] = "Closed", "Yes","No")</f>
        <v>Yes</v>
      </c>
      <c r="L7684" s="2">
        <f t="shared" si="480"/>
        <v>36</v>
      </c>
      <c r="M7684" t="str">
        <f t="shared" si="481"/>
        <v>No</v>
      </c>
      <c r="N7684" t="str">
        <f t="shared" si="482"/>
        <v>Mar</v>
      </c>
      <c r="O7684" s="2">
        <f t="shared" si="483"/>
        <v>1.5</v>
      </c>
      <c r="P7684" t="str">
        <f>VLOOKUP(G7684,Agents!A:E,4,FALSE)</f>
        <v>Team1</v>
      </c>
      <c r="Q7684" t="str">
        <f>VLOOKUP(G7684,Agents!A:E,5,FALSE)</f>
        <v>Mid</v>
      </c>
      <c r="R7684" t="str">
        <f>VLOOKUP(G7684,Agents!A:E,2,FALSE)</f>
        <v>Morning</v>
      </c>
    </row>
    <row r="7685" spans="1:18" x14ac:dyDescent="0.35">
      <c r="A7685" t="s">
        <v>11710</v>
      </c>
      <c r="B7685" t="s">
        <v>4753</v>
      </c>
      <c r="C7685" t="s">
        <v>50</v>
      </c>
      <c r="D7685" t="s">
        <v>13</v>
      </c>
      <c r="E7685" s="1">
        <v>46081.681250000001</v>
      </c>
      <c r="F7685" s="1">
        <v>46082.597916666666</v>
      </c>
      <c r="G7685" t="s">
        <v>103</v>
      </c>
      <c r="H7685" t="s">
        <v>15</v>
      </c>
      <c r="I7685" t="s">
        <v>16</v>
      </c>
      <c r="J7685">
        <v>3</v>
      </c>
      <c r="K7685" t="str">
        <f>IF(tickets_dataset[[#This Row],[status]] = "Closed", "Yes","No")</f>
        <v>Yes</v>
      </c>
      <c r="L7685" s="2">
        <f t="shared" si="480"/>
        <v>21.999999999941792</v>
      </c>
      <c r="M7685" t="str">
        <f t="shared" si="481"/>
        <v>No</v>
      </c>
      <c r="N7685" t="str">
        <f t="shared" si="482"/>
        <v>Feb</v>
      </c>
      <c r="O7685" s="2">
        <f t="shared" si="483"/>
        <v>0.91666666666424135</v>
      </c>
      <c r="P7685" t="str">
        <f>VLOOKUP(G7685,Agents!A:E,4,FALSE)</f>
        <v>Team4</v>
      </c>
      <c r="Q7685" t="str">
        <f>VLOOKUP(G7685,Agents!A:E,5,FALSE)</f>
        <v>Senior</v>
      </c>
      <c r="R7685" t="str">
        <f>VLOOKUP(G7685,Agents!A:E,2,FALSE)</f>
        <v>Night</v>
      </c>
    </row>
    <row r="7686" spans="1:18" x14ac:dyDescent="0.35">
      <c r="A7686" t="s">
        <v>11711</v>
      </c>
      <c r="B7686" t="s">
        <v>3623</v>
      </c>
      <c r="C7686" t="s">
        <v>50</v>
      </c>
      <c r="D7686" t="s">
        <v>26</v>
      </c>
      <c r="E7686" s="1">
        <v>46046.841666666667</v>
      </c>
      <c r="F7686" s="1">
        <v>46049.175000000003</v>
      </c>
      <c r="G7686" t="s">
        <v>45</v>
      </c>
      <c r="H7686" t="s">
        <v>15</v>
      </c>
      <c r="I7686" t="s">
        <v>16</v>
      </c>
      <c r="J7686">
        <v>2</v>
      </c>
      <c r="K7686" t="str">
        <f>IF(tickets_dataset[[#This Row],[status]] = "Closed", "Yes","No")</f>
        <v>Yes</v>
      </c>
      <c r="L7686" s="2">
        <f t="shared" si="480"/>
        <v>56.000000000058208</v>
      </c>
      <c r="M7686" t="str">
        <f t="shared" si="481"/>
        <v>Yes</v>
      </c>
      <c r="N7686" t="str">
        <f t="shared" si="482"/>
        <v>Jan</v>
      </c>
      <c r="O7686" s="2">
        <f t="shared" si="483"/>
        <v>2.3333333333357587</v>
      </c>
      <c r="P7686" t="str">
        <f>VLOOKUP(G7686,Agents!A:E,4,FALSE)</f>
        <v>Team5</v>
      </c>
      <c r="Q7686" t="str">
        <f>VLOOKUP(G7686,Agents!A:E,5,FALSE)</f>
        <v>Senior</v>
      </c>
      <c r="R7686" t="str">
        <f>VLOOKUP(G7686,Agents!A:E,2,FALSE)</f>
        <v>Morning</v>
      </c>
    </row>
    <row r="7687" spans="1:18" x14ac:dyDescent="0.35">
      <c r="A7687" t="s">
        <v>11712</v>
      </c>
      <c r="B7687" t="s">
        <v>658</v>
      </c>
      <c r="C7687" t="s">
        <v>34</v>
      </c>
      <c r="D7687" t="s">
        <v>13</v>
      </c>
      <c r="E7687" s="1">
        <v>46108.293055555558</v>
      </c>
      <c r="F7687" s="1">
        <v>46108.501388888886</v>
      </c>
      <c r="G7687" t="s">
        <v>199</v>
      </c>
      <c r="H7687" t="s">
        <v>15</v>
      </c>
      <c r="I7687" t="s">
        <v>16</v>
      </c>
      <c r="J7687">
        <v>4</v>
      </c>
      <c r="K7687" t="str">
        <f>IF(tickets_dataset[[#This Row],[status]] = "Closed", "Yes","No")</f>
        <v>Yes</v>
      </c>
      <c r="L7687" s="2">
        <f t="shared" si="480"/>
        <v>4.9999999998835847</v>
      </c>
      <c r="M7687" t="str">
        <f t="shared" si="481"/>
        <v>No</v>
      </c>
      <c r="N7687" t="str">
        <f t="shared" si="482"/>
        <v>Mar</v>
      </c>
      <c r="O7687" s="2">
        <f t="shared" si="483"/>
        <v>0.20833333332848269</v>
      </c>
      <c r="P7687" t="str">
        <f>VLOOKUP(G7687,Agents!A:E,4,FALSE)</f>
        <v>Team1</v>
      </c>
      <c r="Q7687" t="str">
        <f>VLOOKUP(G7687,Agents!A:E,5,FALSE)</f>
        <v>Junior</v>
      </c>
      <c r="R7687" t="str">
        <f>VLOOKUP(G7687,Agents!A:E,2,FALSE)</f>
        <v>Morning</v>
      </c>
    </row>
    <row r="7688" spans="1:18" x14ac:dyDescent="0.35">
      <c r="A7688" t="s">
        <v>11713</v>
      </c>
      <c r="B7688" t="s">
        <v>7232</v>
      </c>
      <c r="C7688" t="s">
        <v>50</v>
      </c>
      <c r="D7688" t="s">
        <v>26</v>
      </c>
      <c r="E7688" s="1">
        <v>46059.843055555553</v>
      </c>
      <c r="F7688" s="1">
        <v>46062.218055555553</v>
      </c>
      <c r="G7688" t="s">
        <v>86</v>
      </c>
      <c r="H7688" t="s">
        <v>15</v>
      </c>
      <c r="I7688" t="s">
        <v>16</v>
      </c>
      <c r="J7688">
        <v>4</v>
      </c>
      <c r="K7688" t="str">
        <f>IF(tickets_dataset[[#This Row],[status]] = "Closed", "Yes","No")</f>
        <v>Yes</v>
      </c>
      <c r="L7688" s="2">
        <f t="shared" si="480"/>
        <v>57</v>
      </c>
      <c r="M7688" t="str">
        <f t="shared" si="481"/>
        <v>Yes</v>
      </c>
      <c r="N7688" t="str">
        <f t="shared" si="482"/>
        <v>Feb</v>
      </c>
      <c r="O7688" s="2">
        <f t="shared" si="483"/>
        <v>2.375</v>
      </c>
      <c r="P7688" t="str">
        <f>VLOOKUP(G7688,Agents!A:E,4,FALSE)</f>
        <v>Team1</v>
      </c>
      <c r="Q7688" t="str">
        <f>VLOOKUP(G7688,Agents!A:E,5,FALSE)</f>
        <v>Mid</v>
      </c>
      <c r="R7688" t="str">
        <f>VLOOKUP(G7688,Agents!A:E,2,FALSE)</f>
        <v>Morning</v>
      </c>
    </row>
    <row r="7689" spans="1:18" x14ac:dyDescent="0.35">
      <c r="A7689" t="s">
        <v>11714</v>
      </c>
      <c r="B7689" t="s">
        <v>11715</v>
      </c>
      <c r="C7689" t="s">
        <v>22</v>
      </c>
      <c r="D7689" t="s">
        <v>38</v>
      </c>
      <c r="E7689" s="1">
        <v>46105.279861111114</v>
      </c>
      <c r="F7689" s="1">
        <v>46106.946527777778</v>
      </c>
      <c r="G7689" t="s">
        <v>53</v>
      </c>
      <c r="H7689" t="s">
        <v>15</v>
      </c>
      <c r="I7689" t="s">
        <v>16</v>
      </c>
      <c r="J7689">
        <v>4</v>
      </c>
      <c r="K7689" t="str">
        <f>IF(tickets_dataset[[#This Row],[status]] = "Closed", "Yes","No")</f>
        <v>Yes</v>
      </c>
      <c r="L7689" s="2">
        <f t="shared" si="480"/>
        <v>39.999999999941792</v>
      </c>
      <c r="M7689" t="str">
        <f t="shared" si="481"/>
        <v>No</v>
      </c>
      <c r="N7689" t="str">
        <f t="shared" si="482"/>
        <v>Mar</v>
      </c>
      <c r="O7689" s="2">
        <f t="shared" si="483"/>
        <v>1.6666666666642413</v>
      </c>
      <c r="P7689" t="str">
        <f>VLOOKUP(G7689,Agents!A:E,4,FALSE)</f>
        <v>Team1</v>
      </c>
      <c r="Q7689" t="str">
        <f>VLOOKUP(G7689,Agents!A:E,5,FALSE)</f>
        <v>Junior</v>
      </c>
      <c r="R7689" t="str">
        <f>VLOOKUP(G7689,Agents!A:E,2,FALSE)</f>
        <v>Night</v>
      </c>
    </row>
    <row r="7690" spans="1:18" x14ac:dyDescent="0.35">
      <c r="A7690" t="s">
        <v>11716</v>
      </c>
      <c r="B7690" t="s">
        <v>2177</v>
      </c>
      <c r="C7690" t="s">
        <v>12</v>
      </c>
      <c r="D7690" t="s">
        <v>26</v>
      </c>
      <c r="E7690" s="1">
        <v>46050.212500000001</v>
      </c>
      <c r="F7690" s="1">
        <v>46051.254166666666</v>
      </c>
      <c r="G7690" t="s">
        <v>190</v>
      </c>
      <c r="H7690" t="s">
        <v>28</v>
      </c>
      <c r="I7690" t="s">
        <v>16</v>
      </c>
      <c r="J7690">
        <v>4</v>
      </c>
      <c r="K7690" t="str">
        <f>IF(tickets_dataset[[#This Row],[status]] = "Closed", "Yes","No")</f>
        <v>No</v>
      </c>
      <c r="L7690" s="2">
        <f t="shared" si="480"/>
        <v>24.999999999941792</v>
      </c>
      <c r="M7690" t="str">
        <f t="shared" si="481"/>
        <v>No</v>
      </c>
      <c r="N7690" t="str">
        <f t="shared" si="482"/>
        <v>Jan</v>
      </c>
      <c r="O7690" s="2">
        <f t="shared" si="483"/>
        <v>1.0416666666642413</v>
      </c>
      <c r="P7690" t="str">
        <f>VLOOKUP(G7690,Agents!A:E,4,FALSE)</f>
        <v>Team1</v>
      </c>
      <c r="Q7690" t="str">
        <f>VLOOKUP(G7690,Agents!A:E,5,FALSE)</f>
        <v>Senior</v>
      </c>
      <c r="R7690" t="str">
        <f>VLOOKUP(G7690,Agents!A:E,2,FALSE)</f>
        <v>Night</v>
      </c>
    </row>
    <row r="7691" spans="1:18" x14ac:dyDescent="0.35">
      <c r="A7691" t="s">
        <v>11717</v>
      </c>
      <c r="B7691" t="s">
        <v>8170</v>
      </c>
      <c r="C7691" t="s">
        <v>34</v>
      </c>
      <c r="D7691" t="s">
        <v>26</v>
      </c>
      <c r="E7691" s="1">
        <v>46075.561805555553</v>
      </c>
      <c r="F7691" s="1">
        <v>46076.061805555553</v>
      </c>
      <c r="G7691" t="s">
        <v>190</v>
      </c>
      <c r="H7691" t="s">
        <v>15</v>
      </c>
      <c r="I7691" t="s">
        <v>16</v>
      </c>
      <c r="J7691">
        <v>4</v>
      </c>
      <c r="K7691" t="str">
        <f>IF(tickets_dataset[[#This Row],[status]] = "Closed", "Yes","No")</f>
        <v>Yes</v>
      </c>
      <c r="L7691" s="2">
        <f t="shared" si="480"/>
        <v>12</v>
      </c>
      <c r="M7691" t="str">
        <f t="shared" si="481"/>
        <v>No</v>
      </c>
      <c r="N7691" t="str">
        <f t="shared" si="482"/>
        <v>Feb</v>
      </c>
      <c r="O7691" s="2">
        <f t="shared" si="483"/>
        <v>0.5</v>
      </c>
      <c r="P7691" t="str">
        <f>VLOOKUP(G7691,Agents!A:E,4,FALSE)</f>
        <v>Team1</v>
      </c>
      <c r="Q7691" t="str">
        <f>VLOOKUP(G7691,Agents!A:E,5,FALSE)</f>
        <v>Senior</v>
      </c>
      <c r="R7691" t="str">
        <f>VLOOKUP(G7691,Agents!A:E,2,FALSE)</f>
        <v>Night</v>
      </c>
    </row>
    <row r="7692" spans="1:18" x14ac:dyDescent="0.35">
      <c r="A7692" t="s">
        <v>11718</v>
      </c>
      <c r="B7692" t="s">
        <v>9382</v>
      </c>
      <c r="C7692" t="s">
        <v>50</v>
      </c>
      <c r="D7692" t="s">
        <v>38</v>
      </c>
      <c r="E7692" s="1">
        <v>46080.543749999997</v>
      </c>
      <c r="F7692" s="1">
        <v>46082.043749999997</v>
      </c>
      <c r="G7692" t="s">
        <v>83</v>
      </c>
      <c r="H7692" t="s">
        <v>15</v>
      </c>
      <c r="I7692" t="s">
        <v>16</v>
      </c>
      <c r="J7692">
        <v>3</v>
      </c>
      <c r="K7692" t="str">
        <f>IF(tickets_dataset[[#This Row],[status]] = "Closed", "Yes","No")</f>
        <v>Yes</v>
      </c>
      <c r="L7692" s="2">
        <f t="shared" si="480"/>
        <v>36</v>
      </c>
      <c r="M7692" t="str">
        <f t="shared" si="481"/>
        <v>No</v>
      </c>
      <c r="N7692" t="str">
        <f t="shared" si="482"/>
        <v>Feb</v>
      </c>
      <c r="O7692" s="2">
        <f t="shared" si="483"/>
        <v>1.5</v>
      </c>
      <c r="P7692" t="str">
        <f>VLOOKUP(G7692,Agents!A:E,4,FALSE)</f>
        <v>Team2</v>
      </c>
      <c r="Q7692" t="str">
        <f>VLOOKUP(G7692,Agents!A:E,5,FALSE)</f>
        <v>Junior</v>
      </c>
      <c r="R7692" t="str">
        <f>VLOOKUP(G7692,Agents!A:E,2,FALSE)</f>
        <v>Night</v>
      </c>
    </row>
    <row r="7693" spans="1:18" x14ac:dyDescent="0.35">
      <c r="A7693" t="s">
        <v>11719</v>
      </c>
      <c r="B7693" t="s">
        <v>11720</v>
      </c>
      <c r="C7693" t="s">
        <v>34</v>
      </c>
      <c r="D7693" t="s">
        <v>38</v>
      </c>
      <c r="E7693" s="1">
        <v>46098.115972222222</v>
      </c>
      <c r="F7693" s="1">
        <v>46100.074305555558</v>
      </c>
      <c r="G7693" t="s">
        <v>357</v>
      </c>
      <c r="H7693" t="s">
        <v>15</v>
      </c>
      <c r="I7693" t="s">
        <v>16</v>
      </c>
      <c r="J7693">
        <v>5</v>
      </c>
      <c r="K7693" t="str">
        <f>IF(tickets_dataset[[#This Row],[status]] = "Closed", "Yes","No")</f>
        <v>Yes</v>
      </c>
      <c r="L7693" s="2">
        <f t="shared" si="480"/>
        <v>47.000000000058208</v>
      </c>
      <c r="M7693" t="str">
        <f t="shared" si="481"/>
        <v>No</v>
      </c>
      <c r="N7693" t="str">
        <f t="shared" si="482"/>
        <v>Mar</v>
      </c>
      <c r="O7693" s="2">
        <f t="shared" si="483"/>
        <v>1.9583333333357587</v>
      </c>
      <c r="P7693" t="str">
        <f>VLOOKUP(G7693,Agents!A:E,4,FALSE)</f>
        <v>Team1</v>
      </c>
      <c r="Q7693" t="str">
        <f>VLOOKUP(G7693,Agents!A:E,5,FALSE)</f>
        <v>Mid</v>
      </c>
      <c r="R7693" t="str">
        <f>VLOOKUP(G7693,Agents!A:E,2,FALSE)</f>
        <v>Morning</v>
      </c>
    </row>
    <row r="7694" spans="1:18" x14ac:dyDescent="0.35">
      <c r="A7694" t="s">
        <v>11721</v>
      </c>
      <c r="B7694" t="s">
        <v>2861</v>
      </c>
      <c r="C7694" t="s">
        <v>34</v>
      </c>
      <c r="D7694" t="s">
        <v>13</v>
      </c>
      <c r="E7694" s="1">
        <v>46063.10833333333</v>
      </c>
      <c r="F7694" s="1">
        <v>46064.9</v>
      </c>
      <c r="G7694" t="s">
        <v>170</v>
      </c>
      <c r="H7694" t="s">
        <v>15</v>
      </c>
      <c r="I7694" t="s">
        <v>16</v>
      </c>
      <c r="J7694">
        <v>4</v>
      </c>
      <c r="K7694" t="str">
        <f>IF(tickets_dataset[[#This Row],[status]] = "Closed", "Yes","No")</f>
        <v>Yes</v>
      </c>
      <c r="L7694" s="2">
        <f t="shared" si="480"/>
        <v>43.000000000116415</v>
      </c>
      <c r="M7694" t="str">
        <f t="shared" si="481"/>
        <v>No</v>
      </c>
      <c r="N7694" t="str">
        <f t="shared" si="482"/>
        <v>Feb</v>
      </c>
      <c r="O7694" s="2">
        <f t="shared" si="483"/>
        <v>1.7916666666715173</v>
      </c>
      <c r="P7694" t="str">
        <f>VLOOKUP(G7694,Agents!A:E,4,FALSE)</f>
        <v>Team5</v>
      </c>
      <c r="Q7694" t="str">
        <f>VLOOKUP(G7694,Agents!A:E,5,FALSE)</f>
        <v>Junior</v>
      </c>
      <c r="R7694" t="str">
        <f>VLOOKUP(G7694,Agents!A:E,2,FALSE)</f>
        <v>Night</v>
      </c>
    </row>
    <row r="7695" spans="1:18" x14ac:dyDescent="0.35">
      <c r="A7695" t="s">
        <v>11722</v>
      </c>
      <c r="B7695" t="s">
        <v>7596</v>
      </c>
      <c r="C7695" t="s">
        <v>76</v>
      </c>
      <c r="D7695" t="s">
        <v>13</v>
      </c>
      <c r="E7695" s="1">
        <v>46106.830555555556</v>
      </c>
      <c r="F7695" s="1">
        <v>46107.413888888892</v>
      </c>
      <c r="G7695" t="s">
        <v>357</v>
      </c>
      <c r="H7695" t="s">
        <v>15</v>
      </c>
      <c r="I7695" t="s">
        <v>16</v>
      </c>
      <c r="J7695">
        <v>5</v>
      </c>
      <c r="K7695" t="str">
        <f>IF(tickets_dataset[[#This Row],[status]] = "Closed", "Yes","No")</f>
        <v>Yes</v>
      </c>
      <c r="L7695" s="2">
        <f t="shared" si="480"/>
        <v>14.000000000058208</v>
      </c>
      <c r="M7695" t="str">
        <f t="shared" si="481"/>
        <v>No</v>
      </c>
      <c r="N7695" t="str">
        <f t="shared" si="482"/>
        <v>Mar</v>
      </c>
      <c r="O7695" s="2">
        <f t="shared" si="483"/>
        <v>0.58333333333575865</v>
      </c>
      <c r="P7695" t="str">
        <f>VLOOKUP(G7695,Agents!A:E,4,FALSE)</f>
        <v>Team1</v>
      </c>
      <c r="Q7695" t="str">
        <f>VLOOKUP(G7695,Agents!A:E,5,FALSE)</f>
        <v>Mid</v>
      </c>
      <c r="R7695" t="str">
        <f>VLOOKUP(G7695,Agents!A:E,2,FALSE)</f>
        <v>Morning</v>
      </c>
    </row>
    <row r="7696" spans="1:18" x14ac:dyDescent="0.35">
      <c r="A7696" t="s">
        <v>11723</v>
      </c>
      <c r="B7696" t="s">
        <v>3264</v>
      </c>
      <c r="C7696" t="s">
        <v>22</v>
      </c>
      <c r="D7696" t="s">
        <v>13</v>
      </c>
      <c r="E7696" s="1">
        <v>46086.429166666669</v>
      </c>
      <c r="F7696" s="1">
        <v>46087.679166666669</v>
      </c>
      <c r="G7696" t="s">
        <v>131</v>
      </c>
      <c r="H7696" t="s">
        <v>15</v>
      </c>
      <c r="I7696" t="s">
        <v>68</v>
      </c>
      <c r="J7696">
        <v>3</v>
      </c>
      <c r="K7696" t="str">
        <f>IF(tickets_dataset[[#This Row],[status]] = "Closed", "Yes","No")</f>
        <v>Yes</v>
      </c>
      <c r="L7696" s="2">
        <f t="shared" si="480"/>
        <v>30</v>
      </c>
      <c r="M7696" t="str">
        <f t="shared" si="481"/>
        <v>No</v>
      </c>
      <c r="N7696" t="str">
        <f t="shared" si="482"/>
        <v>Mar</v>
      </c>
      <c r="O7696" s="2">
        <f t="shared" si="483"/>
        <v>1.25</v>
      </c>
      <c r="P7696" t="str">
        <f>VLOOKUP(G7696,Agents!A:E,4,FALSE)</f>
        <v>Team4</v>
      </c>
      <c r="Q7696" t="str">
        <f>VLOOKUP(G7696,Agents!A:E,5,FALSE)</f>
        <v>Junior</v>
      </c>
      <c r="R7696" t="str">
        <f>VLOOKUP(G7696,Agents!A:E,2,FALSE)</f>
        <v>Night</v>
      </c>
    </row>
    <row r="7697" spans="1:18" x14ac:dyDescent="0.35">
      <c r="A7697" t="s">
        <v>11724</v>
      </c>
      <c r="B7697" t="s">
        <v>3471</v>
      </c>
      <c r="C7697" t="s">
        <v>22</v>
      </c>
      <c r="D7697" t="s">
        <v>13</v>
      </c>
      <c r="E7697" s="1">
        <v>46050.870138888888</v>
      </c>
      <c r="F7697" s="1">
        <v>46052.328472222223</v>
      </c>
      <c r="G7697" t="s">
        <v>77</v>
      </c>
      <c r="H7697" t="s">
        <v>15</v>
      </c>
      <c r="I7697" t="s">
        <v>16</v>
      </c>
      <c r="J7697">
        <v>4</v>
      </c>
      <c r="K7697" t="str">
        <f>IF(tickets_dataset[[#This Row],[status]] = "Closed", "Yes","No")</f>
        <v>Yes</v>
      </c>
      <c r="L7697" s="2">
        <f t="shared" si="480"/>
        <v>35.000000000058208</v>
      </c>
      <c r="M7697" t="str">
        <f t="shared" si="481"/>
        <v>No</v>
      </c>
      <c r="N7697" t="str">
        <f t="shared" si="482"/>
        <v>Jan</v>
      </c>
      <c r="O7697" s="2">
        <f t="shared" si="483"/>
        <v>1.4583333333357587</v>
      </c>
      <c r="P7697" t="str">
        <f>VLOOKUP(G7697,Agents!A:E,4,FALSE)</f>
        <v>Team5</v>
      </c>
      <c r="Q7697" t="str">
        <f>VLOOKUP(G7697,Agents!A:E,5,FALSE)</f>
        <v>Junior</v>
      </c>
      <c r="R7697" t="str">
        <f>VLOOKUP(G7697,Agents!A:E,2,FALSE)</f>
        <v>Evening</v>
      </c>
    </row>
    <row r="7698" spans="1:18" x14ac:dyDescent="0.35">
      <c r="A7698" t="s">
        <v>11725</v>
      </c>
      <c r="B7698" t="s">
        <v>11726</v>
      </c>
      <c r="C7698" t="s">
        <v>76</v>
      </c>
      <c r="D7698" t="s">
        <v>38</v>
      </c>
      <c r="E7698" s="1">
        <v>46100.772222222222</v>
      </c>
      <c r="F7698" s="1">
        <v>46102.397222222222</v>
      </c>
      <c r="G7698" t="s">
        <v>149</v>
      </c>
      <c r="H7698" t="s">
        <v>15</v>
      </c>
      <c r="I7698" t="s">
        <v>16</v>
      </c>
      <c r="J7698">
        <v>4</v>
      </c>
      <c r="K7698" t="str">
        <f>IF(tickets_dataset[[#This Row],[status]] = "Closed", "Yes","No")</f>
        <v>Yes</v>
      </c>
      <c r="L7698" s="2">
        <f t="shared" si="480"/>
        <v>39</v>
      </c>
      <c r="M7698" t="str">
        <f t="shared" si="481"/>
        <v>No</v>
      </c>
      <c r="N7698" t="str">
        <f t="shared" si="482"/>
        <v>Mar</v>
      </c>
      <c r="O7698" s="2">
        <f t="shared" si="483"/>
        <v>1.625</v>
      </c>
      <c r="P7698" t="str">
        <f>VLOOKUP(G7698,Agents!A:E,4,FALSE)</f>
        <v>Team3</v>
      </c>
      <c r="Q7698" t="str">
        <f>VLOOKUP(G7698,Agents!A:E,5,FALSE)</f>
        <v>Mid</v>
      </c>
      <c r="R7698" t="str">
        <f>VLOOKUP(G7698,Agents!A:E,2,FALSE)</f>
        <v>Night</v>
      </c>
    </row>
    <row r="7699" spans="1:18" x14ac:dyDescent="0.35">
      <c r="A7699" t="s">
        <v>11727</v>
      </c>
      <c r="B7699" t="s">
        <v>11728</v>
      </c>
      <c r="C7699" t="s">
        <v>76</v>
      </c>
      <c r="D7699" t="s">
        <v>13</v>
      </c>
      <c r="E7699" s="1">
        <v>46049.241666666669</v>
      </c>
      <c r="F7699" s="1">
        <v>46050.241666666669</v>
      </c>
      <c r="G7699" t="s">
        <v>67</v>
      </c>
      <c r="H7699" t="s">
        <v>15</v>
      </c>
      <c r="I7699" t="s">
        <v>16</v>
      </c>
      <c r="J7699">
        <v>4</v>
      </c>
      <c r="K7699" t="str">
        <f>IF(tickets_dataset[[#This Row],[status]] = "Closed", "Yes","No")</f>
        <v>Yes</v>
      </c>
      <c r="L7699" s="2">
        <f t="shared" si="480"/>
        <v>24</v>
      </c>
      <c r="M7699" t="str">
        <f t="shared" si="481"/>
        <v>No</v>
      </c>
      <c r="N7699" t="str">
        <f t="shared" si="482"/>
        <v>Jan</v>
      </c>
      <c r="O7699" s="2">
        <f t="shared" si="483"/>
        <v>1</v>
      </c>
      <c r="P7699" t="str">
        <f>VLOOKUP(G7699,Agents!A:E,4,FALSE)</f>
        <v>Team5</v>
      </c>
      <c r="Q7699" t="str">
        <f>VLOOKUP(G7699,Agents!A:E,5,FALSE)</f>
        <v>Junior</v>
      </c>
      <c r="R7699" t="str">
        <f>VLOOKUP(G7699,Agents!A:E,2,FALSE)</f>
        <v>Evening</v>
      </c>
    </row>
    <row r="7700" spans="1:18" x14ac:dyDescent="0.35">
      <c r="A7700" t="s">
        <v>11729</v>
      </c>
      <c r="B7700" t="s">
        <v>1543</v>
      </c>
      <c r="C7700" t="s">
        <v>22</v>
      </c>
      <c r="D7700" t="s">
        <v>13</v>
      </c>
      <c r="E7700" s="1">
        <v>46104.627083333333</v>
      </c>
      <c r="F7700" s="1">
        <v>46104.752083333333</v>
      </c>
      <c r="G7700" t="s">
        <v>216</v>
      </c>
      <c r="H7700" t="s">
        <v>15</v>
      </c>
      <c r="I7700" t="s">
        <v>16</v>
      </c>
      <c r="J7700">
        <v>3</v>
      </c>
      <c r="K7700" t="str">
        <f>IF(tickets_dataset[[#This Row],[status]] = "Closed", "Yes","No")</f>
        <v>Yes</v>
      </c>
      <c r="L7700" s="2">
        <f t="shared" si="480"/>
        <v>3</v>
      </c>
      <c r="M7700" t="str">
        <f t="shared" si="481"/>
        <v>No</v>
      </c>
      <c r="N7700" t="str">
        <f t="shared" si="482"/>
        <v>Mar</v>
      </c>
      <c r="O7700" s="2">
        <f t="shared" si="483"/>
        <v>0.125</v>
      </c>
      <c r="P7700" t="str">
        <f>VLOOKUP(G7700,Agents!A:E,4,FALSE)</f>
        <v>Team5</v>
      </c>
      <c r="Q7700" t="str">
        <f>VLOOKUP(G7700,Agents!A:E,5,FALSE)</f>
        <v>Junior</v>
      </c>
      <c r="R7700" t="str">
        <f>VLOOKUP(G7700,Agents!A:E,2,FALSE)</f>
        <v>Evening</v>
      </c>
    </row>
    <row r="7701" spans="1:18" x14ac:dyDescent="0.35">
      <c r="A7701" t="s">
        <v>11730</v>
      </c>
      <c r="B7701" t="s">
        <v>9583</v>
      </c>
      <c r="C7701" t="s">
        <v>12</v>
      </c>
      <c r="D7701" t="s">
        <v>13</v>
      </c>
      <c r="E7701" s="1">
        <v>46067.209722222222</v>
      </c>
      <c r="F7701" s="1">
        <v>46068.584722222222</v>
      </c>
      <c r="G7701" t="s">
        <v>14</v>
      </c>
      <c r="H7701" t="s">
        <v>15</v>
      </c>
      <c r="I7701" t="s">
        <v>16</v>
      </c>
      <c r="J7701">
        <v>4</v>
      </c>
      <c r="K7701" t="str">
        <f>IF(tickets_dataset[[#This Row],[status]] = "Closed", "Yes","No")</f>
        <v>Yes</v>
      </c>
      <c r="L7701" s="2">
        <f t="shared" si="480"/>
        <v>33</v>
      </c>
      <c r="M7701" t="str">
        <f t="shared" si="481"/>
        <v>No</v>
      </c>
      <c r="N7701" t="str">
        <f t="shared" si="482"/>
        <v>Feb</v>
      </c>
      <c r="O7701" s="2">
        <f t="shared" si="483"/>
        <v>1.375</v>
      </c>
      <c r="P7701" t="str">
        <f>VLOOKUP(G7701,Agents!A:E,4,FALSE)</f>
        <v>Team1</v>
      </c>
      <c r="Q7701" t="str">
        <f>VLOOKUP(G7701,Agents!A:E,5,FALSE)</f>
        <v>Senior</v>
      </c>
      <c r="R7701" t="str">
        <f>VLOOKUP(G7701,Agents!A:E,2,FALSE)</f>
        <v>Morning</v>
      </c>
    </row>
    <row r="7702" spans="1:18" x14ac:dyDescent="0.35">
      <c r="A7702" t="s">
        <v>11731</v>
      </c>
      <c r="B7702" t="s">
        <v>548</v>
      </c>
      <c r="C7702" t="s">
        <v>34</v>
      </c>
      <c r="D7702" t="s">
        <v>38</v>
      </c>
      <c r="E7702" s="1">
        <v>46051.118750000001</v>
      </c>
      <c r="F7702" s="1">
        <v>46053.660416666666</v>
      </c>
      <c r="G7702" t="s">
        <v>273</v>
      </c>
      <c r="H7702" t="s">
        <v>15</v>
      </c>
      <c r="I7702" t="s">
        <v>16</v>
      </c>
      <c r="J7702">
        <v>5</v>
      </c>
      <c r="K7702" t="str">
        <f>IF(tickets_dataset[[#This Row],[status]] = "Closed", "Yes","No")</f>
        <v>Yes</v>
      </c>
      <c r="L7702" s="2">
        <f t="shared" si="480"/>
        <v>60.999999999941792</v>
      </c>
      <c r="M7702" t="str">
        <f t="shared" si="481"/>
        <v>Yes</v>
      </c>
      <c r="N7702" t="str">
        <f t="shared" si="482"/>
        <v>Jan</v>
      </c>
      <c r="O7702" s="2">
        <f t="shared" si="483"/>
        <v>2.5416666666642413</v>
      </c>
      <c r="P7702" t="str">
        <f>VLOOKUP(G7702,Agents!A:E,4,FALSE)</f>
        <v>Team3</v>
      </c>
      <c r="Q7702" t="str">
        <f>VLOOKUP(G7702,Agents!A:E,5,FALSE)</f>
        <v>Senior</v>
      </c>
      <c r="R7702" t="str">
        <f>VLOOKUP(G7702,Agents!A:E,2,FALSE)</f>
        <v>Evening</v>
      </c>
    </row>
    <row r="7703" spans="1:18" x14ac:dyDescent="0.35">
      <c r="A7703" t="s">
        <v>11732</v>
      </c>
      <c r="B7703" t="s">
        <v>9223</v>
      </c>
      <c r="C7703" t="s">
        <v>12</v>
      </c>
      <c r="D7703" t="s">
        <v>26</v>
      </c>
      <c r="E7703" s="1">
        <v>46100.15347222222</v>
      </c>
      <c r="F7703" s="1">
        <v>46101.861805555556</v>
      </c>
      <c r="G7703" t="s">
        <v>140</v>
      </c>
      <c r="H7703" t="s">
        <v>15</v>
      </c>
      <c r="I7703" t="s">
        <v>16</v>
      </c>
      <c r="J7703">
        <v>5</v>
      </c>
      <c r="K7703" t="str">
        <f>IF(tickets_dataset[[#This Row],[status]] = "Closed", "Yes","No")</f>
        <v>Yes</v>
      </c>
      <c r="L7703" s="2">
        <f t="shared" si="480"/>
        <v>41.000000000058208</v>
      </c>
      <c r="M7703" t="str">
        <f t="shared" si="481"/>
        <v>No</v>
      </c>
      <c r="N7703" t="str">
        <f t="shared" si="482"/>
        <v>Mar</v>
      </c>
      <c r="O7703" s="2">
        <f t="shared" si="483"/>
        <v>1.7083333333357587</v>
      </c>
      <c r="P7703" t="str">
        <f>VLOOKUP(G7703,Agents!A:E,4,FALSE)</f>
        <v>Team1</v>
      </c>
      <c r="Q7703" t="str">
        <f>VLOOKUP(G7703,Agents!A:E,5,FALSE)</f>
        <v>Junior</v>
      </c>
      <c r="R7703" t="str">
        <f>VLOOKUP(G7703,Agents!A:E,2,FALSE)</f>
        <v>Morning</v>
      </c>
    </row>
    <row r="7704" spans="1:18" x14ac:dyDescent="0.35">
      <c r="A7704" t="s">
        <v>11733</v>
      </c>
      <c r="B7704" t="s">
        <v>2887</v>
      </c>
      <c r="C7704" t="s">
        <v>50</v>
      </c>
      <c r="D7704" t="s">
        <v>26</v>
      </c>
      <c r="E7704" s="1">
        <v>46089.487500000003</v>
      </c>
      <c r="F7704" s="1">
        <v>46091.904166666667</v>
      </c>
      <c r="G7704" t="s">
        <v>14</v>
      </c>
      <c r="H7704" t="s">
        <v>28</v>
      </c>
      <c r="I7704" t="s">
        <v>16</v>
      </c>
      <c r="J7704">
        <v>5</v>
      </c>
      <c r="K7704" t="str">
        <f>IF(tickets_dataset[[#This Row],[status]] = "Closed", "Yes","No")</f>
        <v>No</v>
      </c>
      <c r="L7704" s="2">
        <f t="shared" si="480"/>
        <v>57.999999999941792</v>
      </c>
      <c r="M7704" t="str">
        <f t="shared" si="481"/>
        <v>Yes</v>
      </c>
      <c r="N7704" t="str">
        <f t="shared" si="482"/>
        <v>Mar</v>
      </c>
      <c r="O7704" s="2">
        <f t="shared" si="483"/>
        <v>2.4166666666642413</v>
      </c>
      <c r="P7704" t="str">
        <f>VLOOKUP(G7704,Agents!A:E,4,FALSE)</f>
        <v>Team1</v>
      </c>
      <c r="Q7704" t="str">
        <f>VLOOKUP(G7704,Agents!A:E,5,FALSE)</f>
        <v>Senior</v>
      </c>
      <c r="R7704" t="str">
        <f>VLOOKUP(G7704,Agents!A:E,2,FALSE)</f>
        <v>Morning</v>
      </c>
    </row>
    <row r="7705" spans="1:18" x14ac:dyDescent="0.35">
      <c r="A7705" t="s">
        <v>11734</v>
      </c>
      <c r="B7705" t="s">
        <v>7091</v>
      </c>
      <c r="C7705" t="s">
        <v>12</v>
      </c>
      <c r="D7705" t="s">
        <v>38</v>
      </c>
      <c r="E7705" s="1">
        <v>46087.822222222225</v>
      </c>
      <c r="F7705" s="1">
        <v>46091.072222222225</v>
      </c>
      <c r="G7705" t="s">
        <v>62</v>
      </c>
      <c r="H7705" t="s">
        <v>15</v>
      </c>
      <c r="I7705" t="s">
        <v>16</v>
      </c>
      <c r="J7705">
        <v>5</v>
      </c>
      <c r="K7705" t="str">
        <f>IF(tickets_dataset[[#This Row],[status]] = "Closed", "Yes","No")</f>
        <v>Yes</v>
      </c>
      <c r="L7705" s="2">
        <f t="shared" si="480"/>
        <v>78</v>
      </c>
      <c r="M7705" t="str">
        <f t="shared" si="481"/>
        <v>Yes</v>
      </c>
      <c r="N7705" t="str">
        <f t="shared" si="482"/>
        <v>Mar</v>
      </c>
      <c r="O7705" s="2">
        <f t="shared" si="483"/>
        <v>3.25</v>
      </c>
      <c r="P7705" t="str">
        <f>VLOOKUP(G7705,Agents!A:E,4,FALSE)</f>
        <v>Team1</v>
      </c>
      <c r="Q7705" t="str">
        <f>VLOOKUP(G7705,Agents!A:E,5,FALSE)</f>
        <v>Junior</v>
      </c>
      <c r="R7705" t="str">
        <f>VLOOKUP(G7705,Agents!A:E,2,FALSE)</f>
        <v>Morning</v>
      </c>
    </row>
    <row r="7706" spans="1:18" x14ac:dyDescent="0.35">
      <c r="A7706" t="s">
        <v>11735</v>
      </c>
      <c r="B7706" t="s">
        <v>33</v>
      </c>
      <c r="C7706" t="s">
        <v>12</v>
      </c>
      <c r="D7706" t="s">
        <v>26</v>
      </c>
      <c r="E7706" s="1">
        <v>46050.032638888886</v>
      </c>
      <c r="F7706" s="1">
        <v>46051.865972222222</v>
      </c>
      <c r="G7706" t="s">
        <v>256</v>
      </c>
      <c r="H7706" t="s">
        <v>15</v>
      </c>
      <c r="I7706" t="s">
        <v>16</v>
      </c>
      <c r="J7706">
        <v>3</v>
      </c>
      <c r="K7706" t="str">
        <f>IF(tickets_dataset[[#This Row],[status]] = "Closed", "Yes","No")</f>
        <v>Yes</v>
      </c>
      <c r="L7706" s="2">
        <f t="shared" si="480"/>
        <v>44.000000000058208</v>
      </c>
      <c r="M7706" t="str">
        <f t="shared" si="481"/>
        <v>No</v>
      </c>
      <c r="N7706" t="str">
        <f t="shared" si="482"/>
        <v>Jan</v>
      </c>
      <c r="O7706" s="2">
        <f t="shared" si="483"/>
        <v>1.8333333333357587</v>
      </c>
      <c r="P7706" t="str">
        <f>VLOOKUP(G7706,Agents!A:E,4,FALSE)</f>
        <v>Team1</v>
      </c>
      <c r="Q7706" t="str">
        <f>VLOOKUP(G7706,Agents!A:E,5,FALSE)</f>
        <v>Mid</v>
      </c>
      <c r="R7706" t="str">
        <f>VLOOKUP(G7706,Agents!A:E,2,FALSE)</f>
        <v>Morning</v>
      </c>
    </row>
    <row r="7707" spans="1:18" x14ac:dyDescent="0.35">
      <c r="A7707" t="s">
        <v>11736</v>
      </c>
      <c r="B7707" t="s">
        <v>3317</v>
      </c>
      <c r="C7707" t="s">
        <v>12</v>
      </c>
      <c r="D7707" t="s">
        <v>26</v>
      </c>
      <c r="E7707" s="1">
        <v>46023.357638888891</v>
      </c>
      <c r="F7707" s="1">
        <v>46025.857638888891</v>
      </c>
      <c r="G7707" t="s">
        <v>59</v>
      </c>
      <c r="H7707" t="s">
        <v>15</v>
      </c>
      <c r="I7707" t="s">
        <v>16</v>
      </c>
      <c r="J7707">
        <v>5</v>
      </c>
      <c r="K7707" t="str">
        <f>IF(tickets_dataset[[#This Row],[status]] = "Closed", "Yes","No")</f>
        <v>Yes</v>
      </c>
      <c r="L7707" s="2">
        <f t="shared" si="480"/>
        <v>60</v>
      </c>
      <c r="M7707" t="str">
        <f t="shared" si="481"/>
        <v>Yes</v>
      </c>
      <c r="N7707" t="str">
        <f t="shared" si="482"/>
        <v>Jan</v>
      </c>
      <c r="O7707" s="2">
        <f t="shared" si="483"/>
        <v>2.5</v>
      </c>
      <c r="P7707" t="str">
        <f>VLOOKUP(G7707,Agents!A:E,4,FALSE)</f>
        <v>Team3</v>
      </c>
      <c r="Q7707" t="str">
        <f>VLOOKUP(G7707,Agents!A:E,5,FALSE)</f>
        <v>Senior</v>
      </c>
      <c r="R7707" t="str">
        <f>VLOOKUP(G7707,Agents!A:E,2,FALSE)</f>
        <v>Night</v>
      </c>
    </row>
    <row r="7708" spans="1:18" x14ac:dyDescent="0.35">
      <c r="A7708" t="s">
        <v>11737</v>
      </c>
      <c r="B7708" t="s">
        <v>146</v>
      </c>
      <c r="C7708" t="s">
        <v>50</v>
      </c>
      <c r="D7708" t="s">
        <v>13</v>
      </c>
      <c r="E7708" s="1">
        <v>46078.105555555558</v>
      </c>
      <c r="F7708" s="1">
        <v>46079.605555555558</v>
      </c>
      <c r="G7708" t="s">
        <v>27</v>
      </c>
      <c r="H7708" t="s">
        <v>28</v>
      </c>
      <c r="I7708" t="s">
        <v>16</v>
      </c>
      <c r="J7708">
        <v>4</v>
      </c>
      <c r="K7708" t="str">
        <f>IF(tickets_dataset[[#This Row],[status]] = "Closed", "Yes","No")</f>
        <v>No</v>
      </c>
      <c r="L7708" s="2">
        <f t="shared" si="480"/>
        <v>36</v>
      </c>
      <c r="M7708" t="str">
        <f t="shared" si="481"/>
        <v>No</v>
      </c>
      <c r="N7708" t="str">
        <f t="shared" si="482"/>
        <v>Feb</v>
      </c>
      <c r="O7708" s="2">
        <f t="shared" si="483"/>
        <v>1.5</v>
      </c>
      <c r="P7708" t="str">
        <f>VLOOKUP(G7708,Agents!A:E,4,FALSE)</f>
        <v>Team5</v>
      </c>
      <c r="Q7708" t="str">
        <f>VLOOKUP(G7708,Agents!A:E,5,FALSE)</f>
        <v>Senior</v>
      </c>
      <c r="R7708" t="str">
        <f>VLOOKUP(G7708,Agents!A:E,2,FALSE)</f>
        <v>Morning</v>
      </c>
    </row>
    <row r="7709" spans="1:18" x14ac:dyDescent="0.35">
      <c r="A7709" t="s">
        <v>11738</v>
      </c>
      <c r="B7709" t="s">
        <v>1533</v>
      </c>
      <c r="C7709" t="s">
        <v>76</v>
      </c>
      <c r="D7709" t="s">
        <v>26</v>
      </c>
      <c r="E7709" s="1">
        <v>46063.570833333331</v>
      </c>
      <c r="F7709" s="1">
        <v>46065.904166666667</v>
      </c>
      <c r="G7709" t="s">
        <v>35</v>
      </c>
      <c r="H7709" t="s">
        <v>15</v>
      </c>
      <c r="I7709" t="s">
        <v>16</v>
      </c>
      <c r="J7709">
        <v>2</v>
      </c>
      <c r="K7709" t="str">
        <f>IF(tickets_dataset[[#This Row],[status]] = "Closed", "Yes","No")</f>
        <v>Yes</v>
      </c>
      <c r="L7709" s="2">
        <f t="shared" si="480"/>
        <v>56.000000000058208</v>
      </c>
      <c r="M7709" t="str">
        <f t="shared" si="481"/>
        <v>Yes</v>
      </c>
      <c r="N7709" t="str">
        <f t="shared" si="482"/>
        <v>Feb</v>
      </c>
      <c r="O7709" s="2">
        <f t="shared" si="483"/>
        <v>2.3333333333357587</v>
      </c>
      <c r="P7709" t="str">
        <f>VLOOKUP(G7709,Agents!A:E,4,FALSE)</f>
        <v>Team1</v>
      </c>
      <c r="Q7709" t="str">
        <f>VLOOKUP(G7709,Agents!A:E,5,FALSE)</f>
        <v>Senior</v>
      </c>
      <c r="R7709" t="str">
        <f>VLOOKUP(G7709,Agents!A:E,2,FALSE)</f>
        <v>Evening</v>
      </c>
    </row>
    <row r="7710" spans="1:18" x14ac:dyDescent="0.35">
      <c r="A7710" t="s">
        <v>11739</v>
      </c>
      <c r="B7710" t="s">
        <v>5794</v>
      </c>
      <c r="C7710" t="s">
        <v>76</v>
      </c>
      <c r="D7710" t="s">
        <v>13</v>
      </c>
      <c r="E7710" s="1">
        <v>46054.879861111112</v>
      </c>
      <c r="F7710" s="1">
        <v>46056.629861111112</v>
      </c>
      <c r="G7710" t="s">
        <v>256</v>
      </c>
      <c r="H7710" t="s">
        <v>15</v>
      </c>
      <c r="I7710" t="s">
        <v>68</v>
      </c>
      <c r="J7710">
        <v>3</v>
      </c>
      <c r="K7710" t="str">
        <f>IF(tickets_dataset[[#This Row],[status]] = "Closed", "Yes","No")</f>
        <v>Yes</v>
      </c>
      <c r="L7710" s="2">
        <f t="shared" si="480"/>
        <v>42</v>
      </c>
      <c r="M7710" t="str">
        <f t="shared" si="481"/>
        <v>No</v>
      </c>
      <c r="N7710" t="str">
        <f t="shared" si="482"/>
        <v>Feb</v>
      </c>
      <c r="O7710" s="2">
        <f t="shared" si="483"/>
        <v>1.75</v>
      </c>
      <c r="P7710" t="str">
        <f>VLOOKUP(G7710,Agents!A:E,4,FALSE)</f>
        <v>Team1</v>
      </c>
      <c r="Q7710" t="str">
        <f>VLOOKUP(G7710,Agents!A:E,5,FALSE)</f>
        <v>Mid</v>
      </c>
      <c r="R7710" t="str">
        <f>VLOOKUP(G7710,Agents!A:E,2,FALSE)</f>
        <v>Morning</v>
      </c>
    </row>
    <row r="7711" spans="1:18" x14ac:dyDescent="0.35">
      <c r="A7711" t="s">
        <v>11740</v>
      </c>
      <c r="B7711" t="s">
        <v>9374</v>
      </c>
      <c r="C7711" t="s">
        <v>12</v>
      </c>
      <c r="D7711" t="s">
        <v>26</v>
      </c>
      <c r="E7711" s="1">
        <v>46100.881944444445</v>
      </c>
      <c r="F7711" s="1">
        <v>46101.590277777781</v>
      </c>
      <c r="G7711" t="s">
        <v>91</v>
      </c>
      <c r="H7711" t="s">
        <v>15</v>
      </c>
      <c r="I7711" t="s">
        <v>16</v>
      </c>
      <c r="J7711">
        <v>4</v>
      </c>
      <c r="K7711" t="str">
        <f>IF(tickets_dataset[[#This Row],[status]] = "Closed", "Yes","No")</f>
        <v>Yes</v>
      </c>
      <c r="L7711" s="2">
        <f t="shared" si="480"/>
        <v>17.000000000058208</v>
      </c>
      <c r="M7711" t="str">
        <f t="shared" si="481"/>
        <v>No</v>
      </c>
      <c r="N7711" t="str">
        <f t="shared" si="482"/>
        <v>Mar</v>
      </c>
      <c r="O7711" s="2">
        <f t="shared" si="483"/>
        <v>0.70833333333575865</v>
      </c>
      <c r="P7711" t="str">
        <f>VLOOKUP(G7711,Agents!A:E,4,FALSE)</f>
        <v>Team5</v>
      </c>
      <c r="Q7711" t="str">
        <f>VLOOKUP(G7711,Agents!A:E,5,FALSE)</f>
        <v>Mid</v>
      </c>
      <c r="R7711" t="str">
        <f>VLOOKUP(G7711,Agents!A:E,2,FALSE)</f>
        <v>Night</v>
      </c>
    </row>
    <row r="7712" spans="1:18" x14ac:dyDescent="0.35">
      <c r="A7712" t="s">
        <v>11741</v>
      </c>
      <c r="B7712" t="s">
        <v>3961</v>
      </c>
      <c r="C7712" t="s">
        <v>22</v>
      </c>
      <c r="D7712" t="s">
        <v>38</v>
      </c>
      <c r="E7712" s="1">
        <v>46026.619444444441</v>
      </c>
      <c r="F7712" s="1">
        <v>46029.827777777777</v>
      </c>
      <c r="G7712" t="s">
        <v>91</v>
      </c>
      <c r="H7712" t="s">
        <v>15</v>
      </c>
      <c r="I7712" t="s">
        <v>16</v>
      </c>
      <c r="J7712">
        <v>4</v>
      </c>
      <c r="K7712" t="str">
        <f>IF(tickets_dataset[[#This Row],[status]] = "Closed", "Yes","No")</f>
        <v>Yes</v>
      </c>
      <c r="L7712" s="2">
        <f t="shared" si="480"/>
        <v>77.000000000058208</v>
      </c>
      <c r="M7712" t="str">
        <f t="shared" si="481"/>
        <v>Yes</v>
      </c>
      <c r="N7712" t="str">
        <f t="shared" si="482"/>
        <v>Jan</v>
      </c>
      <c r="O7712" s="2">
        <f t="shared" si="483"/>
        <v>3.2083333333357587</v>
      </c>
      <c r="P7712" t="str">
        <f>VLOOKUP(G7712,Agents!A:E,4,FALSE)</f>
        <v>Team5</v>
      </c>
      <c r="Q7712" t="str">
        <f>VLOOKUP(G7712,Agents!A:E,5,FALSE)</f>
        <v>Mid</v>
      </c>
      <c r="R7712" t="str">
        <f>VLOOKUP(G7712,Agents!A:E,2,FALSE)</f>
        <v>Night</v>
      </c>
    </row>
    <row r="7713" spans="1:18" x14ac:dyDescent="0.35">
      <c r="A7713" t="s">
        <v>11742</v>
      </c>
      <c r="B7713" t="s">
        <v>416</v>
      </c>
      <c r="C7713" t="s">
        <v>50</v>
      </c>
      <c r="D7713" t="s">
        <v>38</v>
      </c>
      <c r="E7713" s="1">
        <v>46043.464583333334</v>
      </c>
      <c r="F7713" s="1">
        <v>46045.089583333334</v>
      </c>
      <c r="G7713" t="s">
        <v>100</v>
      </c>
      <c r="H7713" t="s">
        <v>15</v>
      </c>
      <c r="I7713" t="s">
        <v>16</v>
      </c>
      <c r="J7713">
        <v>3</v>
      </c>
      <c r="K7713" t="str">
        <f>IF(tickets_dataset[[#This Row],[status]] = "Closed", "Yes","No")</f>
        <v>Yes</v>
      </c>
      <c r="L7713" s="2">
        <f t="shared" si="480"/>
        <v>39</v>
      </c>
      <c r="M7713" t="str">
        <f t="shared" si="481"/>
        <v>No</v>
      </c>
      <c r="N7713" t="str">
        <f t="shared" si="482"/>
        <v>Jan</v>
      </c>
      <c r="O7713" s="2">
        <f t="shared" si="483"/>
        <v>1.625</v>
      </c>
      <c r="P7713" t="str">
        <f>VLOOKUP(G7713,Agents!A:E,4,FALSE)</f>
        <v>Team4</v>
      </c>
      <c r="Q7713" t="str">
        <f>VLOOKUP(G7713,Agents!A:E,5,FALSE)</f>
        <v>Junior</v>
      </c>
      <c r="R7713" t="str">
        <f>VLOOKUP(G7713,Agents!A:E,2,FALSE)</f>
        <v>Evening</v>
      </c>
    </row>
    <row r="7714" spans="1:18" x14ac:dyDescent="0.35">
      <c r="A7714" t="s">
        <v>11743</v>
      </c>
      <c r="B7714" t="s">
        <v>9259</v>
      </c>
      <c r="C7714" t="s">
        <v>22</v>
      </c>
      <c r="D7714" t="s">
        <v>13</v>
      </c>
      <c r="E7714" s="1">
        <v>46087.46597222222</v>
      </c>
      <c r="F7714" s="1">
        <v>46087.59097222222</v>
      </c>
      <c r="G7714" t="s">
        <v>206</v>
      </c>
      <c r="H7714" t="s">
        <v>132</v>
      </c>
      <c r="I7714" t="s">
        <v>16</v>
      </c>
      <c r="J7714">
        <v>5</v>
      </c>
      <c r="K7714" t="str">
        <f>IF(tickets_dataset[[#This Row],[status]] = "Closed", "Yes","No")</f>
        <v>No</v>
      </c>
      <c r="L7714" s="2">
        <f t="shared" si="480"/>
        <v>3</v>
      </c>
      <c r="M7714" t="str">
        <f t="shared" si="481"/>
        <v>No</v>
      </c>
      <c r="N7714" t="str">
        <f t="shared" si="482"/>
        <v>Mar</v>
      </c>
      <c r="O7714" s="2">
        <f t="shared" si="483"/>
        <v>0.125</v>
      </c>
      <c r="P7714" t="str">
        <f>VLOOKUP(G7714,Agents!A:E,4,FALSE)</f>
        <v>Team5</v>
      </c>
      <c r="Q7714" t="str">
        <f>VLOOKUP(G7714,Agents!A:E,5,FALSE)</f>
        <v>Junior</v>
      </c>
      <c r="R7714" t="str">
        <f>VLOOKUP(G7714,Agents!A:E,2,FALSE)</f>
        <v>Evening</v>
      </c>
    </row>
    <row r="7715" spans="1:18" x14ac:dyDescent="0.35">
      <c r="A7715" t="s">
        <v>11744</v>
      </c>
      <c r="B7715" t="s">
        <v>2331</v>
      </c>
      <c r="C7715" t="s">
        <v>22</v>
      </c>
      <c r="D7715" t="s">
        <v>38</v>
      </c>
      <c r="E7715" s="1">
        <v>46109.665277777778</v>
      </c>
      <c r="F7715" s="1">
        <v>46110.081944444442</v>
      </c>
      <c r="G7715" t="s">
        <v>167</v>
      </c>
      <c r="H7715" t="s">
        <v>15</v>
      </c>
      <c r="I7715" t="s">
        <v>16</v>
      </c>
      <c r="J7715">
        <v>4</v>
      </c>
      <c r="K7715" t="str">
        <f>IF(tickets_dataset[[#This Row],[status]] = "Closed", "Yes","No")</f>
        <v>Yes</v>
      </c>
      <c r="L7715" s="2">
        <f t="shared" si="480"/>
        <v>9.9999999999417923</v>
      </c>
      <c r="M7715" t="str">
        <f t="shared" si="481"/>
        <v>No</v>
      </c>
      <c r="N7715" t="str">
        <f t="shared" si="482"/>
        <v>Mar</v>
      </c>
      <c r="O7715" s="2">
        <f t="shared" si="483"/>
        <v>0.41666666666424135</v>
      </c>
      <c r="P7715" t="str">
        <f>VLOOKUP(G7715,Agents!A:E,4,FALSE)</f>
        <v>Team3</v>
      </c>
      <c r="Q7715" t="str">
        <f>VLOOKUP(G7715,Agents!A:E,5,FALSE)</f>
        <v>Mid</v>
      </c>
      <c r="R7715" t="str">
        <f>VLOOKUP(G7715,Agents!A:E,2,FALSE)</f>
        <v>Evening</v>
      </c>
    </row>
    <row r="7716" spans="1:18" x14ac:dyDescent="0.35">
      <c r="A7716" t="s">
        <v>11745</v>
      </c>
      <c r="B7716" t="s">
        <v>992</v>
      </c>
      <c r="C7716" t="s">
        <v>12</v>
      </c>
      <c r="D7716" t="s">
        <v>13</v>
      </c>
      <c r="E7716" s="1">
        <v>46108.494444444441</v>
      </c>
      <c r="F7716" s="1">
        <v>46109.411111111112</v>
      </c>
      <c r="G7716" t="s">
        <v>31</v>
      </c>
      <c r="H7716" t="s">
        <v>28</v>
      </c>
      <c r="I7716" t="s">
        <v>16</v>
      </c>
      <c r="J7716">
        <v>5</v>
      </c>
      <c r="K7716" t="str">
        <f>IF(tickets_dataset[[#This Row],[status]] = "Closed", "Yes","No")</f>
        <v>No</v>
      </c>
      <c r="L7716" s="2">
        <f t="shared" si="480"/>
        <v>22.000000000116415</v>
      </c>
      <c r="M7716" t="str">
        <f t="shared" si="481"/>
        <v>No</v>
      </c>
      <c r="N7716" t="str">
        <f t="shared" si="482"/>
        <v>Mar</v>
      </c>
      <c r="O7716" s="2">
        <f t="shared" si="483"/>
        <v>0.91666666667151731</v>
      </c>
      <c r="P7716" t="str">
        <f>VLOOKUP(G7716,Agents!A:E,4,FALSE)</f>
        <v>Team5</v>
      </c>
      <c r="Q7716" t="str">
        <f>VLOOKUP(G7716,Agents!A:E,5,FALSE)</f>
        <v>Senior</v>
      </c>
      <c r="R7716" t="str">
        <f>VLOOKUP(G7716,Agents!A:E,2,FALSE)</f>
        <v>Evening</v>
      </c>
    </row>
    <row r="7717" spans="1:18" x14ac:dyDescent="0.35">
      <c r="A7717" t="s">
        <v>11746</v>
      </c>
      <c r="B7717" t="s">
        <v>5753</v>
      </c>
      <c r="C7717" t="s">
        <v>34</v>
      </c>
      <c r="D7717" t="s">
        <v>26</v>
      </c>
      <c r="E7717" s="1">
        <v>46098.675694444442</v>
      </c>
      <c r="F7717" s="1">
        <v>46099.342361111114</v>
      </c>
      <c r="G7717" t="s">
        <v>73</v>
      </c>
      <c r="H7717" t="s">
        <v>15</v>
      </c>
      <c r="I7717" t="s">
        <v>16</v>
      </c>
      <c r="J7717">
        <v>5</v>
      </c>
      <c r="K7717" t="str">
        <f>IF(tickets_dataset[[#This Row],[status]] = "Closed", "Yes","No")</f>
        <v>Yes</v>
      </c>
      <c r="L7717" s="2">
        <f t="shared" si="480"/>
        <v>16.000000000116415</v>
      </c>
      <c r="M7717" t="str">
        <f t="shared" si="481"/>
        <v>No</v>
      </c>
      <c r="N7717" t="str">
        <f t="shared" si="482"/>
        <v>Mar</v>
      </c>
      <c r="O7717" s="2">
        <f t="shared" si="483"/>
        <v>0.66666666667151731</v>
      </c>
      <c r="P7717" t="str">
        <f>VLOOKUP(G7717,Agents!A:E,4,FALSE)</f>
        <v>Team4</v>
      </c>
      <c r="Q7717" t="str">
        <f>VLOOKUP(G7717,Agents!A:E,5,FALSE)</f>
        <v>Senior</v>
      </c>
      <c r="R7717" t="str">
        <f>VLOOKUP(G7717,Agents!A:E,2,FALSE)</f>
        <v>Night</v>
      </c>
    </row>
    <row r="7718" spans="1:18" x14ac:dyDescent="0.35">
      <c r="A7718" t="s">
        <v>11747</v>
      </c>
      <c r="B7718" t="s">
        <v>302</v>
      </c>
      <c r="C7718" t="s">
        <v>34</v>
      </c>
      <c r="D7718" t="s">
        <v>26</v>
      </c>
      <c r="E7718" s="1">
        <v>46067.813888888886</v>
      </c>
      <c r="F7718" s="1">
        <v>46069.605555555558</v>
      </c>
      <c r="G7718" t="s">
        <v>62</v>
      </c>
      <c r="H7718" t="s">
        <v>15</v>
      </c>
      <c r="I7718" t="s">
        <v>16</v>
      </c>
      <c r="J7718">
        <v>5</v>
      </c>
      <c r="K7718" t="str">
        <f>IF(tickets_dataset[[#This Row],[status]] = "Closed", "Yes","No")</f>
        <v>Yes</v>
      </c>
      <c r="L7718" s="2">
        <f t="shared" si="480"/>
        <v>43.000000000116415</v>
      </c>
      <c r="M7718" t="str">
        <f t="shared" si="481"/>
        <v>No</v>
      </c>
      <c r="N7718" t="str">
        <f t="shared" si="482"/>
        <v>Feb</v>
      </c>
      <c r="O7718" s="2">
        <f t="shared" si="483"/>
        <v>1.7916666666715173</v>
      </c>
      <c r="P7718" t="str">
        <f>VLOOKUP(G7718,Agents!A:E,4,FALSE)</f>
        <v>Team1</v>
      </c>
      <c r="Q7718" t="str">
        <f>VLOOKUP(G7718,Agents!A:E,5,FALSE)</f>
        <v>Junior</v>
      </c>
      <c r="R7718" t="str">
        <f>VLOOKUP(G7718,Agents!A:E,2,FALSE)</f>
        <v>Morning</v>
      </c>
    </row>
    <row r="7719" spans="1:18" x14ac:dyDescent="0.35">
      <c r="A7719" t="s">
        <v>11748</v>
      </c>
      <c r="B7719" t="s">
        <v>10613</v>
      </c>
      <c r="C7719" t="s">
        <v>50</v>
      </c>
      <c r="D7719" t="s">
        <v>26</v>
      </c>
      <c r="E7719" s="1">
        <v>46051.20416666667</v>
      </c>
      <c r="F7719" s="1">
        <v>46053.412499999999</v>
      </c>
      <c r="G7719" t="s">
        <v>62</v>
      </c>
      <c r="H7719" t="s">
        <v>15</v>
      </c>
      <c r="I7719" t="s">
        <v>16</v>
      </c>
      <c r="J7719">
        <v>5</v>
      </c>
      <c r="K7719" t="str">
        <f>IF(tickets_dataset[[#This Row],[status]] = "Closed", "Yes","No")</f>
        <v>Yes</v>
      </c>
      <c r="L7719" s="2">
        <f t="shared" si="480"/>
        <v>52.999999999883585</v>
      </c>
      <c r="M7719" t="str">
        <f t="shared" si="481"/>
        <v>Yes</v>
      </c>
      <c r="N7719" t="str">
        <f t="shared" si="482"/>
        <v>Jan</v>
      </c>
      <c r="O7719" s="2">
        <f t="shared" si="483"/>
        <v>2.2083333333284827</v>
      </c>
      <c r="P7719" t="str">
        <f>VLOOKUP(G7719,Agents!A:E,4,FALSE)</f>
        <v>Team1</v>
      </c>
      <c r="Q7719" t="str">
        <f>VLOOKUP(G7719,Agents!A:E,5,FALSE)</f>
        <v>Junior</v>
      </c>
      <c r="R7719" t="str">
        <f>VLOOKUP(G7719,Agents!A:E,2,FALSE)</f>
        <v>Morning</v>
      </c>
    </row>
    <row r="7720" spans="1:18" x14ac:dyDescent="0.35">
      <c r="A7720" t="s">
        <v>11749</v>
      </c>
      <c r="B7720" t="s">
        <v>11437</v>
      </c>
      <c r="C7720" t="s">
        <v>34</v>
      </c>
      <c r="D7720" t="s">
        <v>38</v>
      </c>
      <c r="E7720" s="1">
        <v>46079.794444444444</v>
      </c>
      <c r="F7720" s="1">
        <v>46083.169444444444</v>
      </c>
      <c r="G7720" t="s">
        <v>27</v>
      </c>
      <c r="H7720" t="s">
        <v>15</v>
      </c>
      <c r="I7720" t="s">
        <v>16</v>
      </c>
      <c r="J7720">
        <v>3</v>
      </c>
      <c r="K7720" t="str">
        <f>IF(tickets_dataset[[#This Row],[status]] = "Closed", "Yes","No")</f>
        <v>Yes</v>
      </c>
      <c r="L7720" s="2">
        <f t="shared" si="480"/>
        <v>81</v>
      </c>
      <c r="M7720" t="str">
        <f t="shared" si="481"/>
        <v>Yes</v>
      </c>
      <c r="N7720" t="str">
        <f t="shared" si="482"/>
        <v>Feb</v>
      </c>
      <c r="O7720" s="2">
        <f t="shared" si="483"/>
        <v>3.375</v>
      </c>
      <c r="P7720" t="str">
        <f>VLOOKUP(G7720,Agents!A:E,4,FALSE)</f>
        <v>Team5</v>
      </c>
      <c r="Q7720" t="str">
        <f>VLOOKUP(G7720,Agents!A:E,5,FALSE)</f>
        <v>Senior</v>
      </c>
      <c r="R7720" t="str">
        <f>VLOOKUP(G7720,Agents!A:E,2,FALSE)</f>
        <v>Morning</v>
      </c>
    </row>
    <row r="7721" spans="1:18" x14ac:dyDescent="0.35">
      <c r="A7721" t="s">
        <v>11750</v>
      </c>
      <c r="B7721" t="s">
        <v>11751</v>
      </c>
      <c r="C7721" t="s">
        <v>22</v>
      </c>
      <c r="D7721" t="s">
        <v>13</v>
      </c>
      <c r="E7721" s="1">
        <v>46056.675694444442</v>
      </c>
      <c r="F7721" s="1">
        <v>46057.175694444442</v>
      </c>
      <c r="G7721" t="s">
        <v>357</v>
      </c>
      <c r="H7721" t="s">
        <v>15</v>
      </c>
      <c r="I7721" t="s">
        <v>16</v>
      </c>
      <c r="J7721">
        <v>4</v>
      </c>
      <c r="K7721" t="str">
        <f>IF(tickets_dataset[[#This Row],[status]] = "Closed", "Yes","No")</f>
        <v>Yes</v>
      </c>
      <c r="L7721" s="2">
        <f t="shared" si="480"/>
        <v>12</v>
      </c>
      <c r="M7721" t="str">
        <f t="shared" si="481"/>
        <v>No</v>
      </c>
      <c r="N7721" t="str">
        <f t="shared" si="482"/>
        <v>Feb</v>
      </c>
      <c r="O7721" s="2">
        <f t="shared" si="483"/>
        <v>0.5</v>
      </c>
      <c r="P7721" t="str">
        <f>VLOOKUP(G7721,Agents!A:E,4,FALSE)</f>
        <v>Team1</v>
      </c>
      <c r="Q7721" t="str">
        <f>VLOOKUP(G7721,Agents!A:E,5,FALSE)</f>
        <v>Mid</v>
      </c>
      <c r="R7721" t="str">
        <f>VLOOKUP(G7721,Agents!A:E,2,FALSE)</f>
        <v>Morning</v>
      </c>
    </row>
    <row r="7722" spans="1:18" x14ac:dyDescent="0.35">
      <c r="A7722" t="s">
        <v>11752</v>
      </c>
      <c r="B7722" t="s">
        <v>9171</v>
      </c>
      <c r="C7722" t="s">
        <v>50</v>
      </c>
      <c r="D7722" t="s">
        <v>38</v>
      </c>
      <c r="E7722" s="1">
        <v>46090.779861111114</v>
      </c>
      <c r="F7722" s="1">
        <v>46092.571527777778</v>
      </c>
      <c r="G7722" t="s">
        <v>45</v>
      </c>
      <c r="H7722" t="s">
        <v>15</v>
      </c>
      <c r="I7722" t="s">
        <v>16</v>
      </c>
      <c r="J7722">
        <v>4</v>
      </c>
      <c r="K7722" t="str">
        <f>IF(tickets_dataset[[#This Row],[status]] = "Closed", "Yes","No")</f>
        <v>Yes</v>
      </c>
      <c r="L7722" s="2">
        <f t="shared" si="480"/>
        <v>42.999999999941792</v>
      </c>
      <c r="M7722" t="str">
        <f t="shared" si="481"/>
        <v>No</v>
      </c>
      <c r="N7722" t="str">
        <f t="shared" si="482"/>
        <v>Mar</v>
      </c>
      <c r="O7722" s="2">
        <f t="shared" si="483"/>
        <v>1.7916666666642413</v>
      </c>
      <c r="P7722" t="str">
        <f>VLOOKUP(G7722,Agents!A:E,4,FALSE)</f>
        <v>Team5</v>
      </c>
      <c r="Q7722" t="str">
        <f>VLOOKUP(G7722,Agents!A:E,5,FALSE)</f>
        <v>Senior</v>
      </c>
      <c r="R7722" t="str">
        <f>VLOOKUP(G7722,Agents!A:E,2,FALSE)</f>
        <v>Morning</v>
      </c>
    </row>
    <row r="7723" spans="1:18" x14ac:dyDescent="0.35">
      <c r="A7723" t="s">
        <v>11753</v>
      </c>
      <c r="B7723" t="s">
        <v>698</v>
      </c>
      <c r="C7723" t="s">
        <v>76</v>
      </c>
      <c r="D7723" t="s">
        <v>38</v>
      </c>
      <c r="E7723" s="1">
        <v>46041.564583333333</v>
      </c>
      <c r="F7723" s="1">
        <v>46043.522916666669</v>
      </c>
      <c r="G7723" t="s">
        <v>149</v>
      </c>
      <c r="H7723" t="s">
        <v>15</v>
      </c>
      <c r="I7723" t="s">
        <v>16</v>
      </c>
      <c r="J7723">
        <v>4</v>
      </c>
      <c r="K7723" t="str">
        <f>IF(tickets_dataset[[#This Row],[status]] = "Closed", "Yes","No")</f>
        <v>Yes</v>
      </c>
      <c r="L7723" s="2">
        <f t="shared" si="480"/>
        <v>47.000000000058208</v>
      </c>
      <c r="M7723" t="str">
        <f t="shared" si="481"/>
        <v>No</v>
      </c>
      <c r="N7723" t="str">
        <f t="shared" si="482"/>
        <v>Jan</v>
      </c>
      <c r="O7723" s="2">
        <f t="shared" si="483"/>
        <v>1.9583333333357587</v>
      </c>
      <c r="P7723" t="str">
        <f>VLOOKUP(G7723,Agents!A:E,4,FALSE)</f>
        <v>Team3</v>
      </c>
      <c r="Q7723" t="str">
        <f>VLOOKUP(G7723,Agents!A:E,5,FALSE)</f>
        <v>Mid</v>
      </c>
      <c r="R7723" t="str">
        <f>VLOOKUP(G7723,Agents!A:E,2,FALSE)</f>
        <v>Night</v>
      </c>
    </row>
    <row r="7724" spans="1:18" x14ac:dyDescent="0.35">
      <c r="A7724" t="s">
        <v>11754</v>
      </c>
      <c r="B7724" t="s">
        <v>11755</v>
      </c>
      <c r="C7724" t="s">
        <v>76</v>
      </c>
      <c r="D7724" t="s">
        <v>13</v>
      </c>
      <c r="E7724" s="1">
        <v>46070.423611111109</v>
      </c>
      <c r="F7724" s="1">
        <v>46070.548611111109</v>
      </c>
      <c r="G7724" t="s">
        <v>53</v>
      </c>
      <c r="H7724" t="s">
        <v>15</v>
      </c>
      <c r="I7724" t="s">
        <v>16</v>
      </c>
      <c r="J7724">
        <v>4</v>
      </c>
      <c r="K7724" t="str">
        <f>IF(tickets_dataset[[#This Row],[status]] = "Closed", "Yes","No")</f>
        <v>Yes</v>
      </c>
      <c r="L7724" s="2">
        <f t="shared" si="480"/>
        <v>3</v>
      </c>
      <c r="M7724" t="str">
        <f t="shared" si="481"/>
        <v>No</v>
      </c>
      <c r="N7724" t="str">
        <f t="shared" si="482"/>
        <v>Feb</v>
      </c>
      <c r="O7724" s="2">
        <f t="shared" si="483"/>
        <v>0.125</v>
      </c>
      <c r="P7724" t="str">
        <f>VLOOKUP(G7724,Agents!A:E,4,FALSE)</f>
        <v>Team1</v>
      </c>
      <c r="Q7724" t="str">
        <f>VLOOKUP(G7724,Agents!A:E,5,FALSE)</f>
        <v>Junior</v>
      </c>
      <c r="R7724" t="str">
        <f>VLOOKUP(G7724,Agents!A:E,2,FALSE)</f>
        <v>Night</v>
      </c>
    </row>
    <row r="7725" spans="1:18" x14ac:dyDescent="0.35">
      <c r="A7725" t="s">
        <v>11756</v>
      </c>
      <c r="B7725" t="s">
        <v>10261</v>
      </c>
      <c r="C7725" t="s">
        <v>50</v>
      </c>
      <c r="D7725" t="s">
        <v>38</v>
      </c>
      <c r="E7725" s="1">
        <v>46024.065972222219</v>
      </c>
      <c r="F7725" s="1">
        <v>46027.940972222219</v>
      </c>
      <c r="G7725" t="s">
        <v>221</v>
      </c>
      <c r="H7725" t="s">
        <v>15</v>
      </c>
      <c r="I7725" t="s">
        <v>16</v>
      </c>
      <c r="J7725">
        <v>5</v>
      </c>
      <c r="K7725" t="str">
        <f>IF(tickets_dataset[[#This Row],[status]] = "Closed", "Yes","No")</f>
        <v>Yes</v>
      </c>
      <c r="L7725" s="2">
        <f t="shared" si="480"/>
        <v>93</v>
      </c>
      <c r="M7725" t="str">
        <f t="shared" si="481"/>
        <v>Yes</v>
      </c>
      <c r="N7725" t="str">
        <f t="shared" si="482"/>
        <v>Jan</v>
      </c>
      <c r="O7725" s="2">
        <f t="shared" si="483"/>
        <v>3.875</v>
      </c>
      <c r="P7725" t="str">
        <f>VLOOKUP(G7725,Agents!A:E,4,FALSE)</f>
        <v>Team4</v>
      </c>
      <c r="Q7725" t="str">
        <f>VLOOKUP(G7725,Agents!A:E,5,FALSE)</f>
        <v>Senior</v>
      </c>
      <c r="R7725" t="str">
        <f>VLOOKUP(G7725,Agents!A:E,2,FALSE)</f>
        <v>Morning</v>
      </c>
    </row>
    <row r="7726" spans="1:18" x14ac:dyDescent="0.35">
      <c r="A7726" t="s">
        <v>11757</v>
      </c>
      <c r="B7726" t="s">
        <v>3644</v>
      </c>
      <c r="C7726" t="s">
        <v>76</v>
      </c>
      <c r="D7726" t="s">
        <v>13</v>
      </c>
      <c r="E7726" s="1">
        <v>46055.326388888891</v>
      </c>
      <c r="F7726" s="1">
        <v>46055.951388888891</v>
      </c>
      <c r="G7726" t="s">
        <v>119</v>
      </c>
      <c r="H7726" t="s">
        <v>28</v>
      </c>
      <c r="I7726" t="s">
        <v>16</v>
      </c>
      <c r="J7726">
        <v>5</v>
      </c>
      <c r="K7726" t="str">
        <f>IF(tickets_dataset[[#This Row],[status]] = "Closed", "Yes","No")</f>
        <v>No</v>
      </c>
      <c r="L7726" s="2">
        <f t="shared" si="480"/>
        <v>15</v>
      </c>
      <c r="M7726" t="str">
        <f t="shared" si="481"/>
        <v>No</v>
      </c>
      <c r="N7726" t="str">
        <f t="shared" si="482"/>
        <v>Feb</v>
      </c>
      <c r="O7726" s="2">
        <f t="shared" si="483"/>
        <v>0.625</v>
      </c>
      <c r="P7726" t="str">
        <f>VLOOKUP(G7726,Agents!A:E,4,FALSE)</f>
        <v>Team1</v>
      </c>
      <c r="Q7726" t="str">
        <f>VLOOKUP(G7726,Agents!A:E,5,FALSE)</f>
        <v>Junior</v>
      </c>
      <c r="R7726" t="str">
        <f>VLOOKUP(G7726,Agents!A:E,2,FALSE)</f>
        <v>Morning</v>
      </c>
    </row>
    <row r="7727" spans="1:18" x14ac:dyDescent="0.35">
      <c r="A7727" t="s">
        <v>11758</v>
      </c>
      <c r="B7727" t="s">
        <v>11759</v>
      </c>
      <c r="C7727" t="s">
        <v>22</v>
      </c>
      <c r="D7727" t="s">
        <v>26</v>
      </c>
      <c r="E7727" s="1">
        <v>46057.127083333333</v>
      </c>
      <c r="F7727" s="1">
        <v>46058.585416666669</v>
      </c>
      <c r="G7727" t="s">
        <v>256</v>
      </c>
      <c r="H7727" t="s">
        <v>15</v>
      </c>
      <c r="I7727" t="s">
        <v>16</v>
      </c>
      <c r="J7727">
        <v>5</v>
      </c>
      <c r="K7727" t="str">
        <f>IF(tickets_dataset[[#This Row],[status]] = "Closed", "Yes","No")</f>
        <v>Yes</v>
      </c>
      <c r="L7727" s="2">
        <f t="shared" si="480"/>
        <v>35.000000000058208</v>
      </c>
      <c r="M7727" t="str">
        <f t="shared" si="481"/>
        <v>No</v>
      </c>
      <c r="N7727" t="str">
        <f t="shared" si="482"/>
        <v>Feb</v>
      </c>
      <c r="O7727" s="2">
        <f t="shared" si="483"/>
        <v>1.4583333333357587</v>
      </c>
      <c r="P7727" t="str">
        <f>VLOOKUP(G7727,Agents!A:E,4,FALSE)</f>
        <v>Team1</v>
      </c>
      <c r="Q7727" t="str">
        <f>VLOOKUP(G7727,Agents!A:E,5,FALSE)</f>
        <v>Mid</v>
      </c>
      <c r="R7727" t="str">
        <f>VLOOKUP(G7727,Agents!A:E,2,FALSE)</f>
        <v>Morning</v>
      </c>
    </row>
    <row r="7728" spans="1:18" x14ac:dyDescent="0.35">
      <c r="A7728" t="s">
        <v>11760</v>
      </c>
      <c r="B7728" t="s">
        <v>6193</v>
      </c>
      <c r="C7728" t="s">
        <v>34</v>
      </c>
      <c r="D7728" t="s">
        <v>13</v>
      </c>
      <c r="E7728" s="1">
        <v>46092.027083333334</v>
      </c>
      <c r="F7728" s="1">
        <v>46093.068749999999</v>
      </c>
      <c r="G7728" t="s">
        <v>77</v>
      </c>
      <c r="H7728" t="s">
        <v>15</v>
      </c>
      <c r="I7728" t="s">
        <v>16</v>
      </c>
      <c r="J7728">
        <v>2</v>
      </c>
      <c r="K7728" t="str">
        <f>IF(tickets_dataset[[#This Row],[status]] = "Closed", "Yes","No")</f>
        <v>Yes</v>
      </c>
      <c r="L7728" s="2">
        <f t="shared" si="480"/>
        <v>24.999999999941792</v>
      </c>
      <c r="M7728" t="str">
        <f t="shared" si="481"/>
        <v>No</v>
      </c>
      <c r="N7728" t="str">
        <f t="shared" si="482"/>
        <v>Mar</v>
      </c>
      <c r="O7728" s="2">
        <f t="shared" si="483"/>
        <v>1.0416666666642413</v>
      </c>
      <c r="P7728" t="str">
        <f>VLOOKUP(G7728,Agents!A:E,4,FALSE)</f>
        <v>Team5</v>
      </c>
      <c r="Q7728" t="str">
        <f>VLOOKUP(G7728,Agents!A:E,5,FALSE)</f>
        <v>Junior</v>
      </c>
      <c r="R7728" t="str">
        <f>VLOOKUP(G7728,Agents!A:E,2,FALSE)</f>
        <v>Evening</v>
      </c>
    </row>
    <row r="7729" spans="1:18" x14ac:dyDescent="0.35">
      <c r="A7729" t="s">
        <v>11761</v>
      </c>
      <c r="B7729" t="s">
        <v>4186</v>
      </c>
      <c r="C7729" t="s">
        <v>50</v>
      </c>
      <c r="D7729" t="s">
        <v>13</v>
      </c>
      <c r="E7729" s="1">
        <v>46069.185416666667</v>
      </c>
      <c r="F7729" s="1">
        <v>46071.143750000003</v>
      </c>
      <c r="G7729" t="s">
        <v>31</v>
      </c>
      <c r="H7729" t="s">
        <v>15</v>
      </c>
      <c r="I7729" t="s">
        <v>16</v>
      </c>
      <c r="J7729">
        <v>5</v>
      </c>
      <c r="K7729" t="str">
        <f>IF(tickets_dataset[[#This Row],[status]] = "Closed", "Yes","No")</f>
        <v>Yes</v>
      </c>
      <c r="L7729" s="2">
        <f t="shared" si="480"/>
        <v>47.000000000058208</v>
      </c>
      <c r="M7729" t="str">
        <f t="shared" si="481"/>
        <v>No</v>
      </c>
      <c r="N7729" t="str">
        <f t="shared" si="482"/>
        <v>Feb</v>
      </c>
      <c r="O7729" s="2">
        <f t="shared" si="483"/>
        <v>1.9583333333357587</v>
      </c>
      <c r="P7729" t="str">
        <f>VLOOKUP(G7729,Agents!A:E,4,FALSE)</f>
        <v>Team5</v>
      </c>
      <c r="Q7729" t="str">
        <f>VLOOKUP(G7729,Agents!A:E,5,FALSE)</f>
        <v>Senior</v>
      </c>
      <c r="R7729" t="str">
        <f>VLOOKUP(G7729,Agents!A:E,2,FALSE)</f>
        <v>Evening</v>
      </c>
    </row>
    <row r="7730" spans="1:18" x14ac:dyDescent="0.35">
      <c r="A7730" t="s">
        <v>11762</v>
      </c>
      <c r="B7730" t="s">
        <v>7445</v>
      </c>
      <c r="C7730" t="s">
        <v>12</v>
      </c>
      <c r="D7730" t="s">
        <v>38</v>
      </c>
      <c r="E7730" s="1">
        <v>46036.780555555553</v>
      </c>
      <c r="F7730" s="1">
        <v>46038.697222222225</v>
      </c>
      <c r="G7730" t="s">
        <v>62</v>
      </c>
      <c r="H7730" t="s">
        <v>15</v>
      </c>
      <c r="I7730" t="s">
        <v>16</v>
      </c>
      <c r="J7730">
        <v>5</v>
      </c>
      <c r="K7730" t="str">
        <f>IF(tickets_dataset[[#This Row],[status]] = "Closed", "Yes","No")</f>
        <v>Yes</v>
      </c>
      <c r="L7730" s="2">
        <f t="shared" si="480"/>
        <v>46.000000000116415</v>
      </c>
      <c r="M7730" t="str">
        <f t="shared" si="481"/>
        <v>No</v>
      </c>
      <c r="N7730" t="str">
        <f t="shared" si="482"/>
        <v>Jan</v>
      </c>
      <c r="O7730" s="2">
        <f t="shared" si="483"/>
        <v>1.9166666666715173</v>
      </c>
      <c r="P7730" t="str">
        <f>VLOOKUP(G7730,Agents!A:E,4,FALSE)</f>
        <v>Team1</v>
      </c>
      <c r="Q7730" t="str">
        <f>VLOOKUP(G7730,Agents!A:E,5,FALSE)</f>
        <v>Junior</v>
      </c>
      <c r="R7730" t="str">
        <f>VLOOKUP(G7730,Agents!A:E,2,FALSE)</f>
        <v>Morning</v>
      </c>
    </row>
    <row r="7731" spans="1:18" x14ac:dyDescent="0.35">
      <c r="A7731" t="s">
        <v>11763</v>
      </c>
      <c r="B7731" t="s">
        <v>11764</v>
      </c>
      <c r="C7731" t="s">
        <v>12</v>
      </c>
      <c r="D7731" t="s">
        <v>26</v>
      </c>
      <c r="E7731" s="1">
        <v>46055.415277777778</v>
      </c>
      <c r="F7731" s="1">
        <v>46058.206944444442</v>
      </c>
      <c r="G7731" t="s">
        <v>27</v>
      </c>
      <c r="H7731" t="s">
        <v>15</v>
      </c>
      <c r="I7731" t="s">
        <v>16</v>
      </c>
      <c r="J7731">
        <v>4</v>
      </c>
      <c r="K7731" t="str">
        <f>IF(tickets_dataset[[#This Row],[status]] = "Closed", "Yes","No")</f>
        <v>Yes</v>
      </c>
      <c r="L7731" s="2">
        <f t="shared" si="480"/>
        <v>66.999999999941792</v>
      </c>
      <c r="M7731" t="str">
        <f t="shared" si="481"/>
        <v>Yes</v>
      </c>
      <c r="N7731" t="str">
        <f t="shared" si="482"/>
        <v>Feb</v>
      </c>
      <c r="O7731" s="2">
        <f t="shared" si="483"/>
        <v>2.7916666666642413</v>
      </c>
      <c r="P7731" t="str">
        <f>VLOOKUP(G7731,Agents!A:E,4,FALSE)</f>
        <v>Team5</v>
      </c>
      <c r="Q7731" t="str">
        <f>VLOOKUP(G7731,Agents!A:E,5,FALSE)</f>
        <v>Senior</v>
      </c>
      <c r="R7731" t="str">
        <f>VLOOKUP(G7731,Agents!A:E,2,FALSE)</f>
        <v>Morning</v>
      </c>
    </row>
    <row r="7732" spans="1:18" x14ac:dyDescent="0.35">
      <c r="A7732" t="s">
        <v>11765</v>
      </c>
      <c r="B7732" t="s">
        <v>3074</v>
      </c>
      <c r="C7732" t="s">
        <v>50</v>
      </c>
      <c r="D7732" t="s">
        <v>13</v>
      </c>
      <c r="E7732" s="1">
        <v>46067.952777777777</v>
      </c>
      <c r="F7732" s="1">
        <v>46068.452777777777</v>
      </c>
      <c r="G7732" t="s">
        <v>159</v>
      </c>
      <c r="H7732" t="s">
        <v>15</v>
      </c>
      <c r="I7732" t="s">
        <v>16</v>
      </c>
      <c r="J7732">
        <v>5</v>
      </c>
      <c r="K7732" t="str">
        <f>IF(tickets_dataset[[#This Row],[status]] = "Closed", "Yes","No")</f>
        <v>Yes</v>
      </c>
      <c r="L7732" s="2">
        <f t="shared" si="480"/>
        <v>12</v>
      </c>
      <c r="M7732" t="str">
        <f t="shared" si="481"/>
        <v>No</v>
      </c>
      <c r="N7732" t="str">
        <f t="shared" si="482"/>
        <v>Feb</v>
      </c>
      <c r="O7732" s="2">
        <f t="shared" si="483"/>
        <v>0.5</v>
      </c>
      <c r="P7732" t="str">
        <f>VLOOKUP(G7732,Agents!A:E,4,FALSE)</f>
        <v>Team4</v>
      </c>
      <c r="Q7732" t="str">
        <f>VLOOKUP(G7732,Agents!A:E,5,FALSE)</f>
        <v>Mid</v>
      </c>
      <c r="R7732" t="str">
        <f>VLOOKUP(G7732,Agents!A:E,2,FALSE)</f>
        <v>Night</v>
      </c>
    </row>
    <row r="7733" spans="1:18" x14ac:dyDescent="0.35">
      <c r="A7733" t="s">
        <v>11766</v>
      </c>
      <c r="B7733" t="s">
        <v>5420</v>
      </c>
      <c r="C7733" t="s">
        <v>12</v>
      </c>
      <c r="D7733" t="s">
        <v>38</v>
      </c>
      <c r="E7733" s="1">
        <v>46075.949305555558</v>
      </c>
      <c r="F7733" s="1">
        <v>46076.990972222222</v>
      </c>
      <c r="G7733" t="s">
        <v>344</v>
      </c>
      <c r="H7733" t="s">
        <v>15</v>
      </c>
      <c r="I7733" t="s">
        <v>16</v>
      </c>
      <c r="J7733">
        <v>3</v>
      </c>
      <c r="K7733" t="str">
        <f>IF(tickets_dataset[[#This Row],[status]] = "Closed", "Yes","No")</f>
        <v>Yes</v>
      </c>
      <c r="L7733" s="2">
        <f t="shared" si="480"/>
        <v>24.999999999941792</v>
      </c>
      <c r="M7733" t="str">
        <f t="shared" si="481"/>
        <v>No</v>
      </c>
      <c r="N7733" t="str">
        <f t="shared" si="482"/>
        <v>Feb</v>
      </c>
      <c r="O7733" s="2">
        <f t="shared" si="483"/>
        <v>1.0416666666642413</v>
      </c>
      <c r="P7733" t="str">
        <f>VLOOKUP(G7733,Agents!A:E,4,FALSE)</f>
        <v>Team4</v>
      </c>
      <c r="Q7733" t="str">
        <f>VLOOKUP(G7733,Agents!A:E,5,FALSE)</f>
        <v>Senior</v>
      </c>
      <c r="R7733" t="str">
        <f>VLOOKUP(G7733,Agents!A:E,2,FALSE)</f>
        <v>Night</v>
      </c>
    </row>
    <row r="7734" spans="1:18" x14ac:dyDescent="0.35">
      <c r="A7734" t="s">
        <v>11767</v>
      </c>
      <c r="B7734" t="s">
        <v>11768</v>
      </c>
      <c r="C7734" t="s">
        <v>50</v>
      </c>
      <c r="D7734" t="s">
        <v>13</v>
      </c>
      <c r="E7734" s="1">
        <v>46101.488194444442</v>
      </c>
      <c r="F7734" s="1">
        <v>46102.196527777778</v>
      </c>
      <c r="G7734" t="s">
        <v>100</v>
      </c>
      <c r="H7734" t="s">
        <v>15</v>
      </c>
      <c r="I7734" t="s">
        <v>68</v>
      </c>
      <c r="J7734">
        <v>3</v>
      </c>
      <c r="K7734" t="str">
        <f>IF(tickets_dataset[[#This Row],[status]] = "Closed", "Yes","No")</f>
        <v>Yes</v>
      </c>
      <c r="L7734" s="2">
        <f t="shared" si="480"/>
        <v>17.000000000058208</v>
      </c>
      <c r="M7734" t="str">
        <f t="shared" si="481"/>
        <v>No</v>
      </c>
      <c r="N7734" t="str">
        <f t="shared" si="482"/>
        <v>Mar</v>
      </c>
      <c r="O7734" s="2">
        <f t="shared" si="483"/>
        <v>0.70833333333575865</v>
      </c>
      <c r="P7734" t="str">
        <f>VLOOKUP(G7734,Agents!A:E,4,FALSE)</f>
        <v>Team4</v>
      </c>
      <c r="Q7734" t="str">
        <f>VLOOKUP(G7734,Agents!A:E,5,FALSE)</f>
        <v>Junior</v>
      </c>
      <c r="R7734" t="str">
        <f>VLOOKUP(G7734,Agents!A:E,2,FALSE)</f>
        <v>Evening</v>
      </c>
    </row>
    <row r="7735" spans="1:18" x14ac:dyDescent="0.35">
      <c r="A7735" t="s">
        <v>11769</v>
      </c>
      <c r="B7735" t="s">
        <v>3484</v>
      </c>
      <c r="C7735" t="s">
        <v>50</v>
      </c>
      <c r="D7735" t="s">
        <v>26</v>
      </c>
      <c r="E7735" s="1">
        <v>46072.292361111111</v>
      </c>
      <c r="F7735" s="1">
        <v>46074.375694444447</v>
      </c>
      <c r="G7735" t="s">
        <v>164</v>
      </c>
      <c r="H7735" t="s">
        <v>15</v>
      </c>
      <c r="I7735" t="s">
        <v>16</v>
      </c>
      <c r="J7735">
        <v>4</v>
      </c>
      <c r="K7735" t="str">
        <f>IF(tickets_dataset[[#This Row],[status]] = "Closed", "Yes","No")</f>
        <v>Yes</v>
      </c>
      <c r="L7735" s="2">
        <f t="shared" si="480"/>
        <v>50.000000000058208</v>
      </c>
      <c r="M7735" t="str">
        <f t="shared" si="481"/>
        <v>Yes</v>
      </c>
      <c r="N7735" t="str">
        <f t="shared" si="482"/>
        <v>Feb</v>
      </c>
      <c r="O7735" s="2">
        <f t="shared" si="483"/>
        <v>2.0833333333357587</v>
      </c>
      <c r="P7735" t="str">
        <f>VLOOKUP(G7735,Agents!A:E,4,FALSE)</f>
        <v>Team4</v>
      </c>
      <c r="Q7735" t="str">
        <f>VLOOKUP(G7735,Agents!A:E,5,FALSE)</f>
        <v>Senior</v>
      </c>
      <c r="R7735" t="str">
        <f>VLOOKUP(G7735,Agents!A:E,2,FALSE)</f>
        <v>Evening</v>
      </c>
    </row>
    <row r="7736" spans="1:18" x14ac:dyDescent="0.35">
      <c r="A7736" t="s">
        <v>11770</v>
      </c>
      <c r="B7736" t="s">
        <v>11771</v>
      </c>
      <c r="C7736" t="s">
        <v>76</v>
      </c>
      <c r="D7736" t="s">
        <v>13</v>
      </c>
      <c r="E7736" s="1">
        <v>46096.87222222222</v>
      </c>
      <c r="F7736" s="1">
        <v>46098.330555555556</v>
      </c>
      <c r="G7736" t="s">
        <v>100</v>
      </c>
      <c r="H7736" t="s">
        <v>15</v>
      </c>
      <c r="I7736" t="s">
        <v>16</v>
      </c>
      <c r="J7736">
        <v>4</v>
      </c>
      <c r="K7736" t="str">
        <f>IF(tickets_dataset[[#This Row],[status]] = "Closed", "Yes","No")</f>
        <v>Yes</v>
      </c>
      <c r="L7736" s="2">
        <f t="shared" si="480"/>
        <v>35.000000000058208</v>
      </c>
      <c r="M7736" t="str">
        <f t="shared" si="481"/>
        <v>No</v>
      </c>
      <c r="N7736" t="str">
        <f t="shared" si="482"/>
        <v>Mar</v>
      </c>
      <c r="O7736" s="2">
        <f t="shared" si="483"/>
        <v>1.4583333333357587</v>
      </c>
      <c r="P7736" t="str">
        <f>VLOOKUP(G7736,Agents!A:E,4,FALSE)</f>
        <v>Team4</v>
      </c>
      <c r="Q7736" t="str">
        <f>VLOOKUP(G7736,Agents!A:E,5,FALSE)</f>
        <v>Junior</v>
      </c>
      <c r="R7736" t="str">
        <f>VLOOKUP(G7736,Agents!A:E,2,FALSE)</f>
        <v>Evening</v>
      </c>
    </row>
    <row r="7737" spans="1:18" x14ac:dyDescent="0.35">
      <c r="A7737" t="s">
        <v>11772</v>
      </c>
      <c r="B7737" t="s">
        <v>5794</v>
      </c>
      <c r="C7737" t="s">
        <v>76</v>
      </c>
      <c r="D7737" t="s">
        <v>38</v>
      </c>
      <c r="E7737" s="1">
        <v>46037.334027777775</v>
      </c>
      <c r="F7737" s="1">
        <v>46037.959027777775</v>
      </c>
      <c r="G7737" t="s">
        <v>35</v>
      </c>
      <c r="H7737" t="s">
        <v>15</v>
      </c>
      <c r="I7737" t="s">
        <v>68</v>
      </c>
      <c r="J7737">
        <v>3</v>
      </c>
      <c r="K7737" t="str">
        <f>IF(tickets_dataset[[#This Row],[status]] = "Closed", "Yes","No")</f>
        <v>Yes</v>
      </c>
      <c r="L7737" s="2">
        <f t="shared" si="480"/>
        <v>15</v>
      </c>
      <c r="M7737" t="str">
        <f t="shared" si="481"/>
        <v>No</v>
      </c>
      <c r="N7737" t="str">
        <f t="shared" si="482"/>
        <v>Jan</v>
      </c>
      <c r="O7737" s="2">
        <f t="shared" si="483"/>
        <v>0.625</v>
      </c>
      <c r="P7737" t="str">
        <f>VLOOKUP(G7737,Agents!A:E,4,FALSE)</f>
        <v>Team1</v>
      </c>
      <c r="Q7737" t="str">
        <f>VLOOKUP(G7737,Agents!A:E,5,FALSE)</f>
        <v>Senior</v>
      </c>
      <c r="R7737" t="str">
        <f>VLOOKUP(G7737,Agents!A:E,2,FALSE)</f>
        <v>Evening</v>
      </c>
    </row>
    <row r="7738" spans="1:18" x14ac:dyDescent="0.35">
      <c r="A7738" t="s">
        <v>11773</v>
      </c>
      <c r="B7738" t="s">
        <v>4135</v>
      </c>
      <c r="C7738" t="s">
        <v>76</v>
      </c>
      <c r="D7738" t="s">
        <v>26</v>
      </c>
      <c r="E7738" s="1">
        <v>46045.473611111112</v>
      </c>
      <c r="F7738" s="1">
        <v>46047.973611111112</v>
      </c>
      <c r="G7738" t="s">
        <v>159</v>
      </c>
      <c r="H7738" t="s">
        <v>15</v>
      </c>
      <c r="I7738" t="s">
        <v>16</v>
      </c>
      <c r="J7738">
        <v>4</v>
      </c>
      <c r="K7738" t="str">
        <f>IF(tickets_dataset[[#This Row],[status]] = "Closed", "Yes","No")</f>
        <v>Yes</v>
      </c>
      <c r="L7738" s="2">
        <f t="shared" si="480"/>
        <v>60</v>
      </c>
      <c r="M7738" t="str">
        <f t="shared" si="481"/>
        <v>Yes</v>
      </c>
      <c r="N7738" t="str">
        <f t="shared" si="482"/>
        <v>Jan</v>
      </c>
      <c r="O7738" s="2">
        <f t="shared" si="483"/>
        <v>2.5</v>
      </c>
      <c r="P7738" t="str">
        <f>VLOOKUP(G7738,Agents!A:E,4,FALSE)</f>
        <v>Team4</v>
      </c>
      <c r="Q7738" t="str">
        <f>VLOOKUP(G7738,Agents!A:E,5,FALSE)</f>
        <v>Mid</v>
      </c>
      <c r="R7738" t="str">
        <f>VLOOKUP(G7738,Agents!A:E,2,FALSE)</f>
        <v>Night</v>
      </c>
    </row>
    <row r="7739" spans="1:18" x14ac:dyDescent="0.35">
      <c r="A7739" t="s">
        <v>11774</v>
      </c>
      <c r="B7739" t="s">
        <v>11775</v>
      </c>
      <c r="C7739" t="s">
        <v>12</v>
      </c>
      <c r="D7739" t="s">
        <v>26</v>
      </c>
      <c r="E7739" s="1">
        <v>46051.315972222219</v>
      </c>
      <c r="F7739" s="1">
        <v>46051.774305555555</v>
      </c>
      <c r="G7739" t="s">
        <v>91</v>
      </c>
      <c r="H7739" t="s">
        <v>132</v>
      </c>
      <c r="I7739" t="s">
        <v>16</v>
      </c>
      <c r="J7739">
        <v>4</v>
      </c>
      <c r="K7739" t="str">
        <f>IF(tickets_dataset[[#This Row],[status]] = "Closed", "Yes","No")</f>
        <v>No</v>
      </c>
      <c r="L7739" s="2">
        <f t="shared" si="480"/>
        <v>11.000000000058208</v>
      </c>
      <c r="M7739" t="str">
        <f t="shared" si="481"/>
        <v>No</v>
      </c>
      <c r="N7739" t="str">
        <f t="shared" si="482"/>
        <v>Jan</v>
      </c>
      <c r="O7739" s="2">
        <f t="shared" si="483"/>
        <v>0.45833333333575865</v>
      </c>
      <c r="P7739" t="str">
        <f>VLOOKUP(G7739,Agents!A:E,4,FALSE)</f>
        <v>Team5</v>
      </c>
      <c r="Q7739" t="str">
        <f>VLOOKUP(G7739,Agents!A:E,5,FALSE)</f>
        <v>Mid</v>
      </c>
      <c r="R7739" t="str">
        <f>VLOOKUP(G7739,Agents!A:E,2,FALSE)</f>
        <v>Night</v>
      </c>
    </row>
    <row r="7740" spans="1:18" x14ac:dyDescent="0.35">
      <c r="A7740" t="s">
        <v>11776</v>
      </c>
      <c r="B7740" t="s">
        <v>6132</v>
      </c>
      <c r="C7740" t="s">
        <v>12</v>
      </c>
      <c r="D7740" t="s">
        <v>38</v>
      </c>
      <c r="E7740" s="1">
        <v>46094.490277777775</v>
      </c>
      <c r="F7740" s="1">
        <v>46096.448611111111</v>
      </c>
      <c r="G7740" t="s">
        <v>128</v>
      </c>
      <c r="H7740" t="s">
        <v>15</v>
      </c>
      <c r="I7740" t="s">
        <v>16</v>
      </c>
      <c r="J7740">
        <v>5</v>
      </c>
      <c r="K7740" t="str">
        <f>IF(tickets_dataset[[#This Row],[status]] = "Closed", "Yes","No")</f>
        <v>Yes</v>
      </c>
      <c r="L7740" s="2">
        <f t="shared" si="480"/>
        <v>47.000000000058208</v>
      </c>
      <c r="M7740" t="str">
        <f t="shared" si="481"/>
        <v>No</v>
      </c>
      <c r="N7740" t="str">
        <f t="shared" si="482"/>
        <v>Mar</v>
      </c>
      <c r="O7740" s="2">
        <f t="shared" si="483"/>
        <v>1.9583333333357587</v>
      </c>
      <c r="P7740" t="str">
        <f>VLOOKUP(G7740,Agents!A:E,4,FALSE)</f>
        <v>Team4</v>
      </c>
      <c r="Q7740" t="str">
        <f>VLOOKUP(G7740,Agents!A:E,5,FALSE)</f>
        <v>Mid</v>
      </c>
      <c r="R7740" t="str">
        <f>VLOOKUP(G7740,Agents!A:E,2,FALSE)</f>
        <v>Night</v>
      </c>
    </row>
    <row r="7741" spans="1:18" x14ac:dyDescent="0.35">
      <c r="A7741" t="s">
        <v>11777</v>
      </c>
      <c r="B7741" t="s">
        <v>11778</v>
      </c>
      <c r="C7741" t="s">
        <v>12</v>
      </c>
      <c r="D7741" t="s">
        <v>38</v>
      </c>
      <c r="E7741" s="1">
        <v>46096.381944444445</v>
      </c>
      <c r="F7741" s="1">
        <v>46099.298611111109</v>
      </c>
      <c r="G7741" t="s">
        <v>216</v>
      </c>
      <c r="H7741" t="s">
        <v>15</v>
      </c>
      <c r="I7741" t="s">
        <v>16</v>
      </c>
      <c r="J7741">
        <v>5</v>
      </c>
      <c r="K7741" t="str">
        <f>IF(tickets_dataset[[#This Row],[status]] = "Closed", "Yes","No")</f>
        <v>Yes</v>
      </c>
      <c r="L7741" s="2">
        <f t="shared" si="480"/>
        <v>69.999999999941792</v>
      </c>
      <c r="M7741" t="str">
        <f t="shared" si="481"/>
        <v>Yes</v>
      </c>
      <c r="N7741" t="str">
        <f t="shared" si="482"/>
        <v>Mar</v>
      </c>
      <c r="O7741" s="2">
        <f t="shared" si="483"/>
        <v>2.9166666666642413</v>
      </c>
      <c r="P7741" t="str">
        <f>VLOOKUP(G7741,Agents!A:E,4,FALSE)</f>
        <v>Team5</v>
      </c>
      <c r="Q7741" t="str">
        <f>VLOOKUP(G7741,Agents!A:E,5,FALSE)</f>
        <v>Junior</v>
      </c>
      <c r="R7741" t="str">
        <f>VLOOKUP(G7741,Agents!A:E,2,FALSE)</f>
        <v>Evening</v>
      </c>
    </row>
    <row r="7742" spans="1:18" x14ac:dyDescent="0.35">
      <c r="A7742" t="s">
        <v>11779</v>
      </c>
      <c r="B7742" t="s">
        <v>9163</v>
      </c>
      <c r="C7742" t="s">
        <v>50</v>
      </c>
      <c r="D7742" t="s">
        <v>38</v>
      </c>
      <c r="E7742" s="1">
        <v>46045.191666666666</v>
      </c>
      <c r="F7742" s="1">
        <v>46046.15</v>
      </c>
      <c r="G7742" t="s">
        <v>19</v>
      </c>
      <c r="H7742" t="s">
        <v>15</v>
      </c>
      <c r="I7742" t="s">
        <v>68</v>
      </c>
      <c r="J7742">
        <v>3</v>
      </c>
      <c r="K7742" t="str">
        <f>IF(tickets_dataset[[#This Row],[status]] = "Closed", "Yes","No")</f>
        <v>Yes</v>
      </c>
      <c r="L7742" s="2">
        <f t="shared" si="480"/>
        <v>23.000000000058208</v>
      </c>
      <c r="M7742" t="str">
        <f t="shared" si="481"/>
        <v>No</v>
      </c>
      <c r="N7742" t="str">
        <f t="shared" si="482"/>
        <v>Jan</v>
      </c>
      <c r="O7742" s="2">
        <f t="shared" si="483"/>
        <v>0.95833333333575865</v>
      </c>
      <c r="P7742" t="str">
        <f>VLOOKUP(G7742,Agents!A:E,4,FALSE)</f>
        <v>Team4</v>
      </c>
      <c r="Q7742" t="str">
        <f>VLOOKUP(G7742,Agents!A:E,5,FALSE)</f>
        <v>Senior</v>
      </c>
      <c r="R7742" t="str">
        <f>VLOOKUP(G7742,Agents!A:E,2,FALSE)</f>
        <v>Evening</v>
      </c>
    </row>
    <row r="7743" spans="1:18" x14ac:dyDescent="0.35">
      <c r="A7743" t="s">
        <v>11780</v>
      </c>
      <c r="B7743" t="s">
        <v>852</v>
      </c>
      <c r="C7743" t="s">
        <v>50</v>
      </c>
      <c r="D7743" t="s">
        <v>26</v>
      </c>
      <c r="E7743" s="1">
        <v>46083.349305555559</v>
      </c>
      <c r="F7743" s="1">
        <v>46083.765972222223</v>
      </c>
      <c r="G7743" t="s">
        <v>67</v>
      </c>
      <c r="H7743" t="s">
        <v>15</v>
      </c>
      <c r="I7743" t="s">
        <v>16</v>
      </c>
      <c r="J7743">
        <v>4</v>
      </c>
      <c r="K7743" t="str">
        <f>IF(tickets_dataset[[#This Row],[status]] = "Closed", "Yes","No")</f>
        <v>Yes</v>
      </c>
      <c r="L7743" s="2">
        <f t="shared" si="480"/>
        <v>9.9999999999417923</v>
      </c>
      <c r="M7743" t="str">
        <f t="shared" si="481"/>
        <v>No</v>
      </c>
      <c r="N7743" t="str">
        <f t="shared" si="482"/>
        <v>Mar</v>
      </c>
      <c r="O7743" s="2">
        <f t="shared" si="483"/>
        <v>0.41666666666424135</v>
      </c>
      <c r="P7743" t="str">
        <f>VLOOKUP(G7743,Agents!A:E,4,FALSE)</f>
        <v>Team5</v>
      </c>
      <c r="Q7743" t="str">
        <f>VLOOKUP(G7743,Agents!A:E,5,FALSE)</f>
        <v>Junior</v>
      </c>
      <c r="R7743" t="str">
        <f>VLOOKUP(G7743,Agents!A:E,2,FALSE)</f>
        <v>Evening</v>
      </c>
    </row>
    <row r="7744" spans="1:18" x14ac:dyDescent="0.35">
      <c r="A7744" t="s">
        <v>11781</v>
      </c>
      <c r="B7744" t="s">
        <v>387</v>
      </c>
      <c r="C7744" t="s">
        <v>76</v>
      </c>
      <c r="D7744" t="s">
        <v>38</v>
      </c>
      <c r="E7744" s="1">
        <v>46074.402777777781</v>
      </c>
      <c r="F7744" s="1">
        <v>46076.111111111109</v>
      </c>
      <c r="G7744" t="s">
        <v>190</v>
      </c>
      <c r="H7744" t="s">
        <v>15</v>
      </c>
      <c r="I7744" t="s">
        <v>16</v>
      </c>
      <c r="J7744">
        <v>3</v>
      </c>
      <c r="K7744" t="str">
        <f>IF(tickets_dataset[[#This Row],[status]] = "Closed", "Yes","No")</f>
        <v>Yes</v>
      </c>
      <c r="L7744" s="2">
        <f t="shared" si="480"/>
        <v>40.999999999883585</v>
      </c>
      <c r="M7744" t="str">
        <f t="shared" si="481"/>
        <v>No</v>
      </c>
      <c r="N7744" t="str">
        <f t="shared" si="482"/>
        <v>Feb</v>
      </c>
      <c r="O7744" s="2">
        <f t="shared" si="483"/>
        <v>1.7083333333284827</v>
      </c>
      <c r="P7744" t="str">
        <f>VLOOKUP(G7744,Agents!A:E,4,FALSE)</f>
        <v>Team1</v>
      </c>
      <c r="Q7744" t="str">
        <f>VLOOKUP(G7744,Agents!A:E,5,FALSE)</f>
        <v>Senior</v>
      </c>
      <c r="R7744" t="str">
        <f>VLOOKUP(G7744,Agents!A:E,2,FALSE)</f>
        <v>Night</v>
      </c>
    </row>
    <row r="7745" spans="1:18" x14ac:dyDescent="0.35">
      <c r="A7745" t="s">
        <v>11782</v>
      </c>
      <c r="B7745" t="s">
        <v>9400</v>
      </c>
      <c r="C7745" t="s">
        <v>22</v>
      </c>
      <c r="D7745" t="s">
        <v>26</v>
      </c>
      <c r="E7745" s="1">
        <v>46023.932638888888</v>
      </c>
      <c r="F7745" s="1">
        <v>46024.474305555559</v>
      </c>
      <c r="G7745" t="s">
        <v>128</v>
      </c>
      <c r="H7745" t="s">
        <v>15</v>
      </c>
      <c r="I7745" t="s">
        <v>16</v>
      </c>
      <c r="J7745">
        <v>5</v>
      </c>
      <c r="K7745" t="str">
        <f>IF(tickets_dataset[[#This Row],[status]] = "Closed", "Yes","No")</f>
        <v>Yes</v>
      </c>
      <c r="L7745" s="2">
        <f t="shared" si="480"/>
        <v>13.000000000116415</v>
      </c>
      <c r="M7745" t="str">
        <f t="shared" si="481"/>
        <v>No</v>
      </c>
      <c r="N7745" t="str">
        <f t="shared" si="482"/>
        <v>Jan</v>
      </c>
      <c r="O7745" s="2">
        <f t="shared" si="483"/>
        <v>0.54166666667151731</v>
      </c>
      <c r="P7745" t="str">
        <f>VLOOKUP(G7745,Agents!A:E,4,FALSE)</f>
        <v>Team4</v>
      </c>
      <c r="Q7745" t="str">
        <f>VLOOKUP(G7745,Agents!A:E,5,FALSE)</f>
        <v>Mid</v>
      </c>
      <c r="R7745" t="str">
        <f>VLOOKUP(G7745,Agents!A:E,2,FALSE)</f>
        <v>Night</v>
      </c>
    </row>
    <row r="7746" spans="1:18" x14ac:dyDescent="0.35">
      <c r="A7746" t="s">
        <v>11783</v>
      </c>
      <c r="B7746" t="s">
        <v>6946</v>
      </c>
      <c r="C7746" t="s">
        <v>34</v>
      </c>
      <c r="D7746" t="s">
        <v>38</v>
      </c>
      <c r="E7746" s="1">
        <v>46078.204861111109</v>
      </c>
      <c r="F7746" s="1">
        <v>46078.996527777781</v>
      </c>
      <c r="G7746" t="s">
        <v>137</v>
      </c>
      <c r="H7746" t="s">
        <v>15</v>
      </c>
      <c r="I7746" t="s">
        <v>16</v>
      </c>
      <c r="J7746">
        <v>5</v>
      </c>
      <c r="K7746" t="str">
        <f>IF(tickets_dataset[[#This Row],[status]] = "Closed", "Yes","No")</f>
        <v>Yes</v>
      </c>
      <c r="L7746" s="2">
        <f t="shared" ref="L7746:L7809" si="484">IF(ISBLANK(F7746),"",(F7746-E7746)*24)</f>
        <v>19.000000000116415</v>
      </c>
      <c r="M7746" t="str">
        <f t="shared" ref="M7746:M7809" si="485">IF(L7746&gt;48,"Yes","No")</f>
        <v>No</v>
      </c>
      <c r="N7746" t="str">
        <f t="shared" ref="N7746:N7809" si="486">TEXT(E7746,"mmm")</f>
        <v>Feb</v>
      </c>
      <c r="O7746" s="2">
        <f t="shared" si="483"/>
        <v>0.79166666667151731</v>
      </c>
      <c r="P7746" t="str">
        <f>VLOOKUP(G7746,Agents!A:E,4,FALSE)</f>
        <v>Team5</v>
      </c>
      <c r="Q7746" t="str">
        <f>VLOOKUP(G7746,Agents!A:E,5,FALSE)</f>
        <v>Senior</v>
      </c>
      <c r="R7746" t="str">
        <f>VLOOKUP(G7746,Agents!A:E,2,FALSE)</f>
        <v>Night</v>
      </c>
    </row>
    <row r="7747" spans="1:18" x14ac:dyDescent="0.35">
      <c r="A7747" t="s">
        <v>11784</v>
      </c>
      <c r="B7747" t="s">
        <v>6944</v>
      </c>
      <c r="C7747" t="s">
        <v>50</v>
      </c>
      <c r="D7747" t="s">
        <v>26</v>
      </c>
      <c r="E7747" s="1">
        <v>46109.554861111108</v>
      </c>
      <c r="F7747" s="1">
        <v>46109.84652777778</v>
      </c>
      <c r="G7747" t="s">
        <v>170</v>
      </c>
      <c r="H7747" t="s">
        <v>15</v>
      </c>
      <c r="I7747" t="s">
        <v>16</v>
      </c>
      <c r="J7747">
        <v>4</v>
      </c>
      <c r="K7747" t="str">
        <f>IF(tickets_dataset[[#This Row],[status]] = "Closed", "Yes","No")</f>
        <v>Yes</v>
      </c>
      <c r="L7747" s="2">
        <f t="shared" si="484"/>
        <v>7.0000000001164153</v>
      </c>
      <c r="M7747" t="str">
        <f t="shared" si="485"/>
        <v>No</v>
      </c>
      <c r="N7747" t="str">
        <f t="shared" si="486"/>
        <v>Mar</v>
      </c>
      <c r="O7747" s="2">
        <f t="shared" ref="O7747:O7810" si="487">F7747-E7747</f>
        <v>0.29166666667151731</v>
      </c>
      <c r="P7747" t="str">
        <f>VLOOKUP(G7747,Agents!A:E,4,FALSE)</f>
        <v>Team5</v>
      </c>
      <c r="Q7747" t="str">
        <f>VLOOKUP(G7747,Agents!A:E,5,FALSE)</f>
        <v>Junior</v>
      </c>
      <c r="R7747" t="str">
        <f>VLOOKUP(G7747,Agents!A:E,2,FALSE)</f>
        <v>Night</v>
      </c>
    </row>
    <row r="7748" spans="1:18" x14ac:dyDescent="0.35">
      <c r="A7748" t="s">
        <v>11785</v>
      </c>
      <c r="B7748" t="s">
        <v>11786</v>
      </c>
      <c r="C7748" t="s">
        <v>50</v>
      </c>
      <c r="D7748" t="s">
        <v>13</v>
      </c>
      <c r="E7748" s="1">
        <v>46051.124305555553</v>
      </c>
      <c r="F7748" s="1">
        <v>46052.665972222225</v>
      </c>
      <c r="G7748" t="s">
        <v>156</v>
      </c>
      <c r="H7748" t="s">
        <v>15</v>
      </c>
      <c r="I7748" t="s">
        <v>68</v>
      </c>
      <c r="J7748">
        <v>2</v>
      </c>
      <c r="K7748" t="str">
        <f>IF(tickets_dataset[[#This Row],[status]] = "Closed", "Yes","No")</f>
        <v>Yes</v>
      </c>
      <c r="L7748" s="2">
        <f t="shared" si="484"/>
        <v>37.000000000116415</v>
      </c>
      <c r="M7748" t="str">
        <f t="shared" si="485"/>
        <v>No</v>
      </c>
      <c r="N7748" t="str">
        <f t="shared" si="486"/>
        <v>Jan</v>
      </c>
      <c r="O7748" s="2">
        <f t="shared" si="487"/>
        <v>1.5416666666715173</v>
      </c>
      <c r="P7748" t="str">
        <f>VLOOKUP(G7748,Agents!A:E,4,FALSE)</f>
        <v>Team3</v>
      </c>
      <c r="Q7748" t="str">
        <f>VLOOKUP(G7748,Agents!A:E,5,FALSE)</f>
        <v>Mid</v>
      </c>
      <c r="R7748" t="str">
        <f>VLOOKUP(G7748,Agents!A:E,2,FALSE)</f>
        <v>Evening</v>
      </c>
    </row>
    <row r="7749" spans="1:18" x14ac:dyDescent="0.35">
      <c r="A7749" t="s">
        <v>11787</v>
      </c>
      <c r="B7749" t="s">
        <v>3444</v>
      </c>
      <c r="C7749" t="s">
        <v>50</v>
      </c>
      <c r="D7749" t="s">
        <v>38</v>
      </c>
      <c r="E7749" s="1">
        <v>46072.443749999999</v>
      </c>
      <c r="F7749" s="1">
        <v>46073.027083333334</v>
      </c>
      <c r="G7749" t="s">
        <v>67</v>
      </c>
      <c r="H7749" t="s">
        <v>15</v>
      </c>
      <c r="I7749" t="s">
        <v>16</v>
      </c>
      <c r="J7749">
        <v>4</v>
      </c>
      <c r="K7749" t="str">
        <f>IF(tickets_dataset[[#This Row],[status]] = "Closed", "Yes","No")</f>
        <v>Yes</v>
      </c>
      <c r="L7749" s="2">
        <f t="shared" si="484"/>
        <v>14.000000000058208</v>
      </c>
      <c r="M7749" t="str">
        <f t="shared" si="485"/>
        <v>No</v>
      </c>
      <c r="N7749" t="str">
        <f t="shared" si="486"/>
        <v>Feb</v>
      </c>
      <c r="O7749" s="2">
        <f t="shared" si="487"/>
        <v>0.58333333333575865</v>
      </c>
      <c r="P7749" t="str">
        <f>VLOOKUP(G7749,Agents!A:E,4,FALSE)</f>
        <v>Team5</v>
      </c>
      <c r="Q7749" t="str">
        <f>VLOOKUP(G7749,Agents!A:E,5,FALSE)</f>
        <v>Junior</v>
      </c>
      <c r="R7749" t="str">
        <f>VLOOKUP(G7749,Agents!A:E,2,FALSE)</f>
        <v>Evening</v>
      </c>
    </row>
    <row r="7750" spans="1:18" x14ac:dyDescent="0.35">
      <c r="A7750" t="s">
        <v>11788</v>
      </c>
      <c r="B7750" t="s">
        <v>11789</v>
      </c>
      <c r="C7750" t="s">
        <v>76</v>
      </c>
      <c r="D7750" t="s">
        <v>13</v>
      </c>
      <c r="E7750" s="1">
        <v>46047.916666666664</v>
      </c>
      <c r="F7750" s="1">
        <v>46048.583333333336</v>
      </c>
      <c r="G7750" t="s">
        <v>156</v>
      </c>
      <c r="H7750" t="s">
        <v>15</v>
      </c>
      <c r="I7750" t="s">
        <v>16</v>
      </c>
      <c r="J7750">
        <v>4</v>
      </c>
      <c r="K7750" t="str">
        <f>IF(tickets_dataset[[#This Row],[status]] = "Closed", "Yes","No")</f>
        <v>Yes</v>
      </c>
      <c r="L7750" s="2">
        <f t="shared" si="484"/>
        <v>16.000000000116415</v>
      </c>
      <c r="M7750" t="str">
        <f t="shared" si="485"/>
        <v>No</v>
      </c>
      <c r="N7750" t="str">
        <f t="shared" si="486"/>
        <v>Jan</v>
      </c>
      <c r="O7750" s="2">
        <f t="shared" si="487"/>
        <v>0.66666666667151731</v>
      </c>
      <c r="P7750" t="str">
        <f>VLOOKUP(G7750,Agents!A:E,4,FALSE)</f>
        <v>Team3</v>
      </c>
      <c r="Q7750" t="str">
        <f>VLOOKUP(G7750,Agents!A:E,5,FALSE)</f>
        <v>Mid</v>
      </c>
      <c r="R7750" t="str">
        <f>VLOOKUP(G7750,Agents!A:E,2,FALSE)</f>
        <v>Evening</v>
      </c>
    </row>
    <row r="7751" spans="1:18" x14ac:dyDescent="0.35">
      <c r="A7751" t="s">
        <v>11790</v>
      </c>
      <c r="B7751" t="s">
        <v>5088</v>
      </c>
      <c r="C7751" t="s">
        <v>34</v>
      </c>
      <c r="D7751" t="s">
        <v>26</v>
      </c>
      <c r="E7751" s="1">
        <v>46051.664583333331</v>
      </c>
      <c r="F7751" s="1">
        <v>46054.622916666667</v>
      </c>
      <c r="G7751" t="s">
        <v>156</v>
      </c>
      <c r="H7751" t="s">
        <v>15</v>
      </c>
      <c r="I7751" t="s">
        <v>16</v>
      </c>
      <c r="J7751">
        <v>5</v>
      </c>
      <c r="K7751" t="str">
        <f>IF(tickets_dataset[[#This Row],[status]] = "Closed", "Yes","No")</f>
        <v>Yes</v>
      </c>
      <c r="L7751" s="2">
        <f t="shared" si="484"/>
        <v>71.000000000058208</v>
      </c>
      <c r="M7751" t="str">
        <f t="shared" si="485"/>
        <v>Yes</v>
      </c>
      <c r="N7751" t="str">
        <f t="shared" si="486"/>
        <v>Jan</v>
      </c>
      <c r="O7751" s="2">
        <f t="shared" si="487"/>
        <v>2.9583333333357587</v>
      </c>
      <c r="P7751" t="str">
        <f>VLOOKUP(G7751,Agents!A:E,4,FALSE)</f>
        <v>Team3</v>
      </c>
      <c r="Q7751" t="str">
        <f>VLOOKUP(G7751,Agents!A:E,5,FALSE)</f>
        <v>Mid</v>
      </c>
      <c r="R7751" t="str">
        <f>VLOOKUP(G7751,Agents!A:E,2,FALSE)</f>
        <v>Evening</v>
      </c>
    </row>
    <row r="7752" spans="1:18" x14ac:dyDescent="0.35">
      <c r="A7752" t="s">
        <v>11791</v>
      </c>
      <c r="B7752" t="s">
        <v>7475</v>
      </c>
      <c r="C7752" t="s">
        <v>34</v>
      </c>
      <c r="D7752" t="s">
        <v>26</v>
      </c>
      <c r="E7752" s="1">
        <v>46097.25</v>
      </c>
      <c r="F7752" s="1">
        <v>46097.666666666664</v>
      </c>
      <c r="G7752" t="s">
        <v>42</v>
      </c>
      <c r="H7752" t="s">
        <v>15</v>
      </c>
      <c r="I7752" t="s">
        <v>16</v>
      </c>
      <c r="J7752">
        <v>4</v>
      </c>
      <c r="K7752" t="str">
        <f>IF(tickets_dataset[[#This Row],[status]] = "Closed", "Yes","No")</f>
        <v>Yes</v>
      </c>
      <c r="L7752" s="2">
        <f t="shared" si="484"/>
        <v>9.9999999999417923</v>
      </c>
      <c r="M7752" t="str">
        <f t="shared" si="485"/>
        <v>No</v>
      </c>
      <c r="N7752" t="str">
        <f t="shared" si="486"/>
        <v>Mar</v>
      </c>
      <c r="O7752" s="2">
        <f t="shared" si="487"/>
        <v>0.41666666666424135</v>
      </c>
      <c r="P7752" t="str">
        <f>VLOOKUP(G7752,Agents!A:E,4,FALSE)</f>
        <v>Team2</v>
      </c>
      <c r="Q7752" t="str">
        <f>VLOOKUP(G7752,Agents!A:E,5,FALSE)</f>
        <v>Junior</v>
      </c>
      <c r="R7752" t="str">
        <f>VLOOKUP(G7752,Agents!A:E,2,FALSE)</f>
        <v>Night</v>
      </c>
    </row>
    <row r="7753" spans="1:18" x14ac:dyDescent="0.35">
      <c r="A7753" t="s">
        <v>11792</v>
      </c>
      <c r="B7753" t="s">
        <v>1918</v>
      </c>
      <c r="C7753" t="s">
        <v>12</v>
      </c>
      <c r="D7753" t="s">
        <v>26</v>
      </c>
      <c r="E7753" s="1">
        <v>46035.84097222222</v>
      </c>
      <c r="F7753" s="1">
        <v>46038.257638888892</v>
      </c>
      <c r="G7753" t="s">
        <v>19</v>
      </c>
      <c r="H7753" t="s">
        <v>28</v>
      </c>
      <c r="I7753" t="s">
        <v>16</v>
      </c>
      <c r="J7753">
        <v>4</v>
      </c>
      <c r="K7753" t="str">
        <f>IF(tickets_dataset[[#This Row],[status]] = "Closed", "Yes","No")</f>
        <v>No</v>
      </c>
      <c r="L7753" s="2">
        <f t="shared" si="484"/>
        <v>58.000000000116415</v>
      </c>
      <c r="M7753" t="str">
        <f t="shared" si="485"/>
        <v>Yes</v>
      </c>
      <c r="N7753" t="str">
        <f t="shared" si="486"/>
        <v>Jan</v>
      </c>
      <c r="O7753" s="2">
        <f t="shared" si="487"/>
        <v>2.4166666666715173</v>
      </c>
      <c r="P7753" t="str">
        <f>VLOOKUP(G7753,Agents!A:E,4,FALSE)</f>
        <v>Team4</v>
      </c>
      <c r="Q7753" t="str">
        <f>VLOOKUP(G7753,Agents!A:E,5,FALSE)</f>
        <v>Senior</v>
      </c>
      <c r="R7753" t="str">
        <f>VLOOKUP(G7753,Agents!A:E,2,FALSE)</f>
        <v>Evening</v>
      </c>
    </row>
    <row r="7754" spans="1:18" x14ac:dyDescent="0.35">
      <c r="A7754" t="s">
        <v>11793</v>
      </c>
      <c r="B7754" t="s">
        <v>11794</v>
      </c>
      <c r="C7754" t="s">
        <v>22</v>
      </c>
      <c r="D7754" t="s">
        <v>13</v>
      </c>
      <c r="E7754" s="1">
        <v>46072.776388888888</v>
      </c>
      <c r="F7754" s="1">
        <v>46073.151388888888</v>
      </c>
      <c r="G7754" t="s">
        <v>31</v>
      </c>
      <c r="H7754" t="s">
        <v>15</v>
      </c>
      <c r="I7754" t="s">
        <v>16</v>
      </c>
      <c r="J7754">
        <v>4</v>
      </c>
      <c r="K7754" t="str">
        <f>IF(tickets_dataset[[#This Row],[status]] = "Closed", "Yes","No")</f>
        <v>Yes</v>
      </c>
      <c r="L7754" s="2">
        <f t="shared" si="484"/>
        <v>9</v>
      </c>
      <c r="M7754" t="str">
        <f t="shared" si="485"/>
        <v>No</v>
      </c>
      <c r="N7754" t="str">
        <f t="shared" si="486"/>
        <v>Feb</v>
      </c>
      <c r="O7754" s="2">
        <f t="shared" si="487"/>
        <v>0.375</v>
      </c>
      <c r="P7754" t="str">
        <f>VLOOKUP(G7754,Agents!A:E,4,FALSE)</f>
        <v>Team5</v>
      </c>
      <c r="Q7754" t="str">
        <f>VLOOKUP(G7754,Agents!A:E,5,FALSE)</f>
        <v>Senior</v>
      </c>
      <c r="R7754" t="str">
        <f>VLOOKUP(G7754,Agents!A:E,2,FALSE)</f>
        <v>Evening</v>
      </c>
    </row>
    <row r="7755" spans="1:18" x14ac:dyDescent="0.35">
      <c r="A7755" t="s">
        <v>11795</v>
      </c>
      <c r="B7755" t="s">
        <v>11533</v>
      </c>
      <c r="C7755" t="s">
        <v>76</v>
      </c>
      <c r="D7755" t="s">
        <v>26</v>
      </c>
      <c r="E7755" s="1">
        <v>46073.754166666666</v>
      </c>
      <c r="F7755" s="1">
        <v>46076.087500000001</v>
      </c>
      <c r="G7755" t="s">
        <v>73</v>
      </c>
      <c r="H7755" t="s">
        <v>15</v>
      </c>
      <c r="I7755" t="s">
        <v>16</v>
      </c>
      <c r="J7755">
        <v>5</v>
      </c>
      <c r="K7755" t="str">
        <f>IF(tickets_dataset[[#This Row],[status]] = "Closed", "Yes","No")</f>
        <v>Yes</v>
      </c>
      <c r="L7755" s="2">
        <f t="shared" si="484"/>
        <v>56.000000000058208</v>
      </c>
      <c r="M7755" t="str">
        <f t="shared" si="485"/>
        <v>Yes</v>
      </c>
      <c r="N7755" t="str">
        <f t="shared" si="486"/>
        <v>Feb</v>
      </c>
      <c r="O7755" s="2">
        <f t="shared" si="487"/>
        <v>2.3333333333357587</v>
      </c>
      <c r="P7755" t="str">
        <f>VLOOKUP(G7755,Agents!A:E,4,FALSE)</f>
        <v>Team4</v>
      </c>
      <c r="Q7755" t="str">
        <f>VLOOKUP(G7755,Agents!A:E,5,FALSE)</f>
        <v>Senior</v>
      </c>
      <c r="R7755" t="str">
        <f>VLOOKUP(G7755,Agents!A:E,2,FALSE)</f>
        <v>Night</v>
      </c>
    </row>
    <row r="7756" spans="1:18" x14ac:dyDescent="0.35">
      <c r="A7756" t="s">
        <v>11796</v>
      </c>
      <c r="B7756" t="s">
        <v>3910</v>
      </c>
      <c r="C7756" t="s">
        <v>50</v>
      </c>
      <c r="D7756" t="s">
        <v>26</v>
      </c>
      <c r="E7756" s="1">
        <v>46036.155555555553</v>
      </c>
      <c r="F7756" s="1">
        <v>46038.822222222225</v>
      </c>
      <c r="G7756" t="s">
        <v>167</v>
      </c>
      <c r="H7756" t="s">
        <v>15</v>
      </c>
      <c r="I7756" t="s">
        <v>16</v>
      </c>
      <c r="J7756">
        <v>5</v>
      </c>
      <c r="K7756" t="str">
        <f>IF(tickets_dataset[[#This Row],[status]] = "Closed", "Yes","No")</f>
        <v>Yes</v>
      </c>
      <c r="L7756" s="2">
        <f t="shared" si="484"/>
        <v>64.000000000116415</v>
      </c>
      <c r="M7756" t="str">
        <f t="shared" si="485"/>
        <v>Yes</v>
      </c>
      <c r="N7756" t="str">
        <f t="shared" si="486"/>
        <v>Jan</v>
      </c>
      <c r="O7756" s="2">
        <f t="shared" si="487"/>
        <v>2.6666666666715173</v>
      </c>
      <c r="P7756" t="str">
        <f>VLOOKUP(G7756,Agents!A:E,4,FALSE)</f>
        <v>Team3</v>
      </c>
      <c r="Q7756" t="str">
        <f>VLOOKUP(G7756,Agents!A:E,5,FALSE)</f>
        <v>Mid</v>
      </c>
      <c r="R7756" t="str">
        <f>VLOOKUP(G7756,Agents!A:E,2,FALSE)</f>
        <v>Evening</v>
      </c>
    </row>
    <row r="7757" spans="1:18" x14ac:dyDescent="0.35">
      <c r="A7757" t="s">
        <v>11797</v>
      </c>
      <c r="B7757" t="s">
        <v>5322</v>
      </c>
      <c r="C7757" t="s">
        <v>50</v>
      </c>
      <c r="D7757" t="s">
        <v>26</v>
      </c>
      <c r="E7757" s="1">
        <v>46086.988888888889</v>
      </c>
      <c r="F7757" s="1">
        <v>46087.780555555553</v>
      </c>
      <c r="G7757" t="s">
        <v>31</v>
      </c>
      <c r="H7757" t="s">
        <v>15</v>
      </c>
      <c r="I7757" t="s">
        <v>16</v>
      </c>
      <c r="J7757">
        <v>5</v>
      </c>
      <c r="K7757" t="str">
        <f>IF(tickets_dataset[[#This Row],[status]] = "Closed", "Yes","No")</f>
        <v>Yes</v>
      </c>
      <c r="L7757" s="2">
        <f t="shared" si="484"/>
        <v>18.999999999941792</v>
      </c>
      <c r="M7757" t="str">
        <f t="shared" si="485"/>
        <v>No</v>
      </c>
      <c r="N7757" t="str">
        <f t="shared" si="486"/>
        <v>Mar</v>
      </c>
      <c r="O7757" s="2">
        <f t="shared" si="487"/>
        <v>0.79166666666424135</v>
      </c>
      <c r="P7757" t="str">
        <f>VLOOKUP(G7757,Agents!A:E,4,FALSE)</f>
        <v>Team5</v>
      </c>
      <c r="Q7757" t="str">
        <f>VLOOKUP(G7757,Agents!A:E,5,FALSE)</f>
        <v>Senior</v>
      </c>
      <c r="R7757" t="str">
        <f>VLOOKUP(G7757,Agents!A:E,2,FALSE)</f>
        <v>Evening</v>
      </c>
    </row>
    <row r="7758" spans="1:18" x14ac:dyDescent="0.35">
      <c r="A7758" t="s">
        <v>11798</v>
      </c>
      <c r="B7758" t="s">
        <v>3691</v>
      </c>
      <c r="C7758" t="s">
        <v>50</v>
      </c>
      <c r="D7758" t="s">
        <v>38</v>
      </c>
      <c r="E7758" s="1">
        <v>46052.079861111109</v>
      </c>
      <c r="F7758" s="1">
        <v>46053.329861111109</v>
      </c>
      <c r="G7758" t="s">
        <v>159</v>
      </c>
      <c r="H7758" t="s">
        <v>15</v>
      </c>
      <c r="I7758" t="s">
        <v>16</v>
      </c>
      <c r="J7758">
        <v>4</v>
      </c>
      <c r="K7758" t="str">
        <f>IF(tickets_dataset[[#This Row],[status]] = "Closed", "Yes","No")</f>
        <v>Yes</v>
      </c>
      <c r="L7758" s="2">
        <f t="shared" si="484"/>
        <v>30</v>
      </c>
      <c r="M7758" t="str">
        <f t="shared" si="485"/>
        <v>No</v>
      </c>
      <c r="N7758" t="str">
        <f t="shared" si="486"/>
        <v>Jan</v>
      </c>
      <c r="O7758" s="2">
        <f t="shared" si="487"/>
        <v>1.25</v>
      </c>
      <c r="P7758" t="str">
        <f>VLOOKUP(G7758,Agents!A:E,4,FALSE)</f>
        <v>Team4</v>
      </c>
      <c r="Q7758" t="str">
        <f>VLOOKUP(G7758,Agents!A:E,5,FALSE)</f>
        <v>Mid</v>
      </c>
      <c r="R7758" t="str">
        <f>VLOOKUP(G7758,Agents!A:E,2,FALSE)</f>
        <v>Night</v>
      </c>
    </row>
    <row r="7759" spans="1:18" x14ac:dyDescent="0.35">
      <c r="A7759" t="s">
        <v>11799</v>
      </c>
      <c r="B7759" t="s">
        <v>4305</v>
      </c>
      <c r="C7759" t="s">
        <v>50</v>
      </c>
      <c r="D7759" t="s">
        <v>38</v>
      </c>
      <c r="E7759" s="1">
        <v>46063.554166666669</v>
      </c>
      <c r="F7759" s="1">
        <v>46066.262499999997</v>
      </c>
      <c r="G7759" t="s">
        <v>216</v>
      </c>
      <c r="H7759" t="s">
        <v>15</v>
      </c>
      <c r="I7759" t="s">
        <v>16</v>
      </c>
      <c r="J7759">
        <v>4</v>
      </c>
      <c r="K7759" t="str">
        <f>IF(tickets_dataset[[#This Row],[status]] = "Closed", "Yes","No")</f>
        <v>Yes</v>
      </c>
      <c r="L7759" s="2">
        <f t="shared" si="484"/>
        <v>64.999999999883585</v>
      </c>
      <c r="M7759" t="str">
        <f t="shared" si="485"/>
        <v>Yes</v>
      </c>
      <c r="N7759" t="str">
        <f t="shared" si="486"/>
        <v>Feb</v>
      </c>
      <c r="O7759" s="2">
        <f t="shared" si="487"/>
        <v>2.7083333333284827</v>
      </c>
      <c r="P7759" t="str">
        <f>VLOOKUP(G7759,Agents!A:E,4,FALSE)</f>
        <v>Team5</v>
      </c>
      <c r="Q7759" t="str">
        <f>VLOOKUP(G7759,Agents!A:E,5,FALSE)</f>
        <v>Junior</v>
      </c>
      <c r="R7759" t="str">
        <f>VLOOKUP(G7759,Agents!A:E,2,FALSE)</f>
        <v>Evening</v>
      </c>
    </row>
    <row r="7760" spans="1:18" x14ac:dyDescent="0.35">
      <c r="A7760" t="s">
        <v>11800</v>
      </c>
      <c r="B7760" t="s">
        <v>10598</v>
      </c>
      <c r="C7760" t="s">
        <v>50</v>
      </c>
      <c r="D7760" t="s">
        <v>38</v>
      </c>
      <c r="E7760" s="1">
        <v>46040.427083333336</v>
      </c>
      <c r="F7760" s="1">
        <v>46040.760416666664</v>
      </c>
      <c r="G7760" t="s">
        <v>273</v>
      </c>
      <c r="H7760" t="s">
        <v>15</v>
      </c>
      <c r="I7760" t="s">
        <v>16</v>
      </c>
      <c r="J7760">
        <v>4</v>
      </c>
      <c r="K7760" t="str">
        <f>IF(tickets_dataset[[#This Row],[status]] = "Closed", "Yes","No")</f>
        <v>Yes</v>
      </c>
      <c r="L7760" s="2">
        <f t="shared" si="484"/>
        <v>7.9999999998835847</v>
      </c>
      <c r="M7760" t="str">
        <f t="shared" si="485"/>
        <v>No</v>
      </c>
      <c r="N7760" t="str">
        <f t="shared" si="486"/>
        <v>Jan</v>
      </c>
      <c r="O7760" s="2">
        <f t="shared" si="487"/>
        <v>0.33333333332848269</v>
      </c>
      <c r="P7760" t="str">
        <f>VLOOKUP(G7760,Agents!A:E,4,FALSE)</f>
        <v>Team3</v>
      </c>
      <c r="Q7760" t="str">
        <f>VLOOKUP(G7760,Agents!A:E,5,FALSE)</f>
        <v>Senior</v>
      </c>
      <c r="R7760" t="str">
        <f>VLOOKUP(G7760,Agents!A:E,2,FALSE)</f>
        <v>Evening</v>
      </c>
    </row>
    <row r="7761" spans="1:18" x14ac:dyDescent="0.35">
      <c r="A7761" t="s">
        <v>11801</v>
      </c>
      <c r="B7761" t="s">
        <v>906</v>
      </c>
      <c r="C7761" t="s">
        <v>76</v>
      </c>
      <c r="D7761" t="s">
        <v>26</v>
      </c>
      <c r="E7761" s="1">
        <v>46086.275694444441</v>
      </c>
      <c r="F7761" s="1">
        <v>46087.942361111112</v>
      </c>
      <c r="G7761" t="s">
        <v>282</v>
      </c>
      <c r="H7761" t="s">
        <v>15</v>
      </c>
      <c r="I7761" t="s">
        <v>16</v>
      </c>
      <c r="J7761">
        <v>3</v>
      </c>
      <c r="K7761" t="str">
        <f>IF(tickets_dataset[[#This Row],[status]] = "Closed", "Yes","No")</f>
        <v>Yes</v>
      </c>
      <c r="L7761" s="2">
        <f t="shared" si="484"/>
        <v>40.000000000116415</v>
      </c>
      <c r="M7761" t="str">
        <f t="shared" si="485"/>
        <v>No</v>
      </c>
      <c r="N7761" t="str">
        <f t="shared" si="486"/>
        <v>Mar</v>
      </c>
      <c r="O7761" s="2">
        <f t="shared" si="487"/>
        <v>1.6666666666715173</v>
      </c>
      <c r="P7761" t="str">
        <f>VLOOKUP(G7761,Agents!A:E,4,FALSE)</f>
        <v>Team4</v>
      </c>
      <c r="Q7761" t="str">
        <f>VLOOKUP(G7761,Agents!A:E,5,FALSE)</f>
        <v>Mid</v>
      </c>
      <c r="R7761" t="str">
        <f>VLOOKUP(G7761,Agents!A:E,2,FALSE)</f>
        <v>Morning</v>
      </c>
    </row>
    <row r="7762" spans="1:18" x14ac:dyDescent="0.35">
      <c r="A7762" t="s">
        <v>11802</v>
      </c>
      <c r="B7762" t="s">
        <v>10900</v>
      </c>
      <c r="C7762" t="s">
        <v>76</v>
      </c>
      <c r="D7762" t="s">
        <v>13</v>
      </c>
      <c r="E7762" s="1">
        <v>46091.895833333336</v>
      </c>
      <c r="F7762" s="1">
        <v>46092.604166666664</v>
      </c>
      <c r="G7762" t="s">
        <v>221</v>
      </c>
      <c r="H7762" t="s">
        <v>15</v>
      </c>
      <c r="I7762" t="s">
        <v>68</v>
      </c>
      <c r="J7762">
        <v>3</v>
      </c>
      <c r="K7762" t="str">
        <f>IF(tickets_dataset[[#This Row],[status]] = "Closed", "Yes","No")</f>
        <v>Yes</v>
      </c>
      <c r="L7762" s="2">
        <f t="shared" si="484"/>
        <v>16.999999999883585</v>
      </c>
      <c r="M7762" t="str">
        <f t="shared" si="485"/>
        <v>No</v>
      </c>
      <c r="N7762" t="str">
        <f t="shared" si="486"/>
        <v>Mar</v>
      </c>
      <c r="O7762" s="2">
        <f t="shared" si="487"/>
        <v>0.70833333332848269</v>
      </c>
      <c r="P7762" t="str">
        <f>VLOOKUP(G7762,Agents!A:E,4,FALSE)</f>
        <v>Team4</v>
      </c>
      <c r="Q7762" t="str">
        <f>VLOOKUP(G7762,Agents!A:E,5,FALSE)</f>
        <v>Senior</v>
      </c>
      <c r="R7762" t="str">
        <f>VLOOKUP(G7762,Agents!A:E,2,FALSE)</f>
        <v>Morning</v>
      </c>
    </row>
    <row r="7763" spans="1:18" x14ac:dyDescent="0.35">
      <c r="A7763" t="s">
        <v>11803</v>
      </c>
      <c r="B7763" t="s">
        <v>3959</v>
      </c>
      <c r="C7763" t="s">
        <v>34</v>
      </c>
      <c r="D7763" t="s">
        <v>13</v>
      </c>
      <c r="E7763" s="1">
        <v>46074.173611111109</v>
      </c>
      <c r="F7763" s="1">
        <v>46074.965277777781</v>
      </c>
      <c r="G7763" t="s">
        <v>86</v>
      </c>
      <c r="H7763" t="s">
        <v>15</v>
      </c>
      <c r="I7763" t="s">
        <v>16</v>
      </c>
      <c r="J7763">
        <v>3</v>
      </c>
      <c r="K7763" t="str">
        <f>IF(tickets_dataset[[#This Row],[status]] = "Closed", "Yes","No")</f>
        <v>Yes</v>
      </c>
      <c r="L7763" s="2">
        <f t="shared" si="484"/>
        <v>19.000000000116415</v>
      </c>
      <c r="M7763" t="str">
        <f t="shared" si="485"/>
        <v>No</v>
      </c>
      <c r="N7763" t="str">
        <f t="shared" si="486"/>
        <v>Feb</v>
      </c>
      <c r="O7763" s="2">
        <f t="shared" si="487"/>
        <v>0.79166666667151731</v>
      </c>
      <c r="P7763" t="str">
        <f>VLOOKUP(G7763,Agents!A:E,4,FALSE)</f>
        <v>Team1</v>
      </c>
      <c r="Q7763" t="str">
        <f>VLOOKUP(G7763,Agents!A:E,5,FALSE)</f>
        <v>Mid</v>
      </c>
      <c r="R7763" t="str">
        <f>VLOOKUP(G7763,Agents!A:E,2,FALSE)</f>
        <v>Morning</v>
      </c>
    </row>
    <row r="7764" spans="1:18" x14ac:dyDescent="0.35">
      <c r="A7764" t="s">
        <v>11804</v>
      </c>
      <c r="B7764" t="s">
        <v>1265</v>
      </c>
      <c r="C7764" t="s">
        <v>50</v>
      </c>
      <c r="D7764" t="s">
        <v>38</v>
      </c>
      <c r="E7764" s="1">
        <v>46033.1875</v>
      </c>
      <c r="F7764" s="1">
        <v>46035.604166666664</v>
      </c>
      <c r="G7764" t="s">
        <v>83</v>
      </c>
      <c r="H7764" t="s">
        <v>15</v>
      </c>
      <c r="I7764" t="s">
        <v>16</v>
      </c>
      <c r="J7764">
        <v>5</v>
      </c>
      <c r="K7764" t="str">
        <f>IF(tickets_dataset[[#This Row],[status]] = "Closed", "Yes","No")</f>
        <v>Yes</v>
      </c>
      <c r="L7764" s="2">
        <f t="shared" si="484"/>
        <v>57.999999999941792</v>
      </c>
      <c r="M7764" t="str">
        <f t="shared" si="485"/>
        <v>Yes</v>
      </c>
      <c r="N7764" t="str">
        <f t="shared" si="486"/>
        <v>Jan</v>
      </c>
      <c r="O7764" s="2">
        <f t="shared" si="487"/>
        <v>2.4166666666642413</v>
      </c>
      <c r="P7764" t="str">
        <f>VLOOKUP(G7764,Agents!A:E,4,FALSE)</f>
        <v>Team2</v>
      </c>
      <c r="Q7764" t="str">
        <f>VLOOKUP(G7764,Agents!A:E,5,FALSE)</f>
        <v>Junior</v>
      </c>
      <c r="R7764" t="str">
        <f>VLOOKUP(G7764,Agents!A:E,2,FALSE)</f>
        <v>Night</v>
      </c>
    </row>
    <row r="7765" spans="1:18" x14ac:dyDescent="0.35">
      <c r="A7765" t="s">
        <v>11805</v>
      </c>
      <c r="B7765" t="s">
        <v>11806</v>
      </c>
      <c r="C7765" t="s">
        <v>22</v>
      </c>
      <c r="D7765" t="s">
        <v>13</v>
      </c>
      <c r="E7765" s="1">
        <v>46028.092361111114</v>
      </c>
      <c r="F7765" s="1">
        <v>46029.050694444442</v>
      </c>
      <c r="G7765" t="s">
        <v>216</v>
      </c>
      <c r="H7765" t="s">
        <v>15</v>
      </c>
      <c r="I7765" t="s">
        <v>68</v>
      </c>
      <c r="J7765">
        <v>3</v>
      </c>
      <c r="K7765" t="str">
        <f>IF(tickets_dataset[[#This Row],[status]] = "Closed", "Yes","No")</f>
        <v>Yes</v>
      </c>
      <c r="L7765" s="2">
        <f t="shared" si="484"/>
        <v>22.999999999883585</v>
      </c>
      <c r="M7765" t="str">
        <f t="shared" si="485"/>
        <v>No</v>
      </c>
      <c r="N7765" t="str">
        <f t="shared" si="486"/>
        <v>Jan</v>
      </c>
      <c r="O7765" s="2">
        <f t="shared" si="487"/>
        <v>0.95833333332848269</v>
      </c>
      <c r="P7765" t="str">
        <f>VLOOKUP(G7765,Agents!A:E,4,FALSE)</f>
        <v>Team5</v>
      </c>
      <c r="Q7765" t="str">
        <f>VLOOKUP(G7765,Agents!A:E,5,FALSE)</f>
        <v>Junior</v>
      </c>
      <c r="R7765" t="str">
        <f>VLOOKUP(G7765,Agents!A:E,2,FALSE)</f>
        <v>Evening</v>
      </c>
    </row>
    <row r="7766" spans="1:18" x14ac:dyDescent="0.35">
      <c r="A7766" t="s">
        <v>11807</v>
      </c>
      <c r="B7766" t="s">
        <v>8538</v>
      </c>
      <c r="C7766" t="s">
        <v>34</v>
      </c>
      <c r="D7766" t="s">
        <v>26</v>
      </c>
      <c r="E7766" s="1">
        <v>46111.193055555559</v>
      </c>
      <c r="F7766" s="1">
        <v>46112.901388888888</v>
      </c>
      <c r="G7766" t="s">
        <v>56</v>
      </c>
      <c r="H7766" t="s">
        <v>15</v>
      </c>
      <c r="I7766" t="s">
        <v>16</v>
      </c>
      <c r="J7766">
        <v>4</v>
      </c>
      <c r="K7766" t="str">
        <f>IF(tickets_dataset[[#This Row],[status]] = "Closed", "Yes","No")</f>
        <v>Yes</v>
      </c>
      <c r="L7766" s="2">
        <f t="shared" si="484"/>
        <v>40.999999999883585</v>
      </c>
      <c r="M7766" t="str">
        <f t="shared" si="485"/>
        <v>No</v>
      </c>
      <c r="N7766" t="str">
        <f t="shared" si="486"/>
        <v>Mar</v>
      </c>
      <c r="O7766" s="2">
        <f t="shared" si="487"/>
        <v>1.7083333333284827</v>
      </c>
      <c r="P7766" t="str">
        <f>VLOOKUP(G7766,Agents!A:E,4,FALSE)</f>
        <v>Team1</v>
      </c>
      <c r="Q7766" t="str">
        <f>VLOOKUP(G7766,Agents!A:E,5,FALSE)</f>
        <v>Senior</v>
      </c>
      <c r="R7766" t="str">
        <f>VLOOKUP(G7766,Agents!A:E,2,FALSE)</f>
        <v>Night</v>
      </c>
    </row>
    <row r="7767" spans="1:18" x14ac:dyDescent="0.35">
      <c r="A7767" t="s">
        <v>11808</v>
      </c>
      <c r="B7767" t="s">
        <v>4052</v>
      </c>
      <c r="C7767" t="s">
        <v>12</v>
      </c>
      <c r="D7767" t="s">
        <v>13</v>
      </c>
      <c r="E7767" s="1">
        <v>46081.836111111108</v>
      </c>
      <c r="F7767" s="1">
        <v>46083.211111111108</v>
      </c>
      <c r="G7767" t="s">
        <v>119</v>
      </c>
      <c r="H7767" t="s">
        <v>15</v>
      </c>
      <c r="I7767" t="s">
        <v>16</v>
      </c>
      <c r="J7767">
        <v>4</v>
      </c>
      <c r="K7767" t="str">
        <f>IF(tickets_dataset[[#This Row],[status]] = "Closed", "Yes","No")</f>
        <v>Yes</v>
      </c>
      <c r="L7767" s="2">
        <f t="shared" si="484"/>
        <v>33</v>
      </c>
      <c r="M7767" t="str">
        <f t="shared" si="485"/>
        <v>No</v>
      </c>
      <c r="N7767" t="str">
        <f t="shared" si="486"/>
        <v>Feb</v>
      </c>
      <c r="O7767" s="2">
        <f t="shared" si="487"/>
        <v>1.375</v>
      </c>
      <c r="P7767" t="str">
        <f>VLOOKUP(G7767,Agents!A:E,4,FALSE)</f>
        <v>Team1</v>
      </c>
      <c r="Q7767" t="str">
        <f>VLOOKUP(G7767,Agents!A:E,5,FALSE)</f>
        <v>Junior</v>
      </c>
      <c r="R7767" t="str">
        <f>VLOOKUP(G7767,Agents!A:E,2,FALSE)</f>
        <v>Morning</v>
      </c>
    </row>
    <row r="7768" spans="1:18" x14ac:dyDescent="0.35">
      <c r="A7768" t="s">
        <v>11809</v>
      </c>
      <c r="B7768" t="s">
        <v>8249</v>
      </c>
      <c r="C7768" t="s">
        <v>34</v>
      </c>
      <c r="D7768" t="s">
        <v>26</v>
      </c>
      <c r="E7768" s="1">
        <v>46062.010416666664</v>
      </c>
      <c r="F7768" s="1">
        <v>46062.302083333336</v>
      </c>
      <c r="G7768" t="s">
        <v>239</v>
      </c>
      <c r="H7768" t="s">
        <v>15</v>
      </c>
      <c r="I7768" t="s">
        <v>16</v>
      </c>
      <c r="J7768">
        <v>3</v>
      </c>
      <c r="K7768" t="str">
        <f>IF(tickets_dataset[[#This Row],[status]] = "Closed", "Yes","No")</f>
        <v>Yes</v>
      </c>
      <c r="L7768" s="2">
        <f t="shared" si="484"/>
        <v>7.0000000001164153</v>
      </c>
      <c r="M7768" t="str">
        <f t="shared" si="485"/>
        <v>No</v>
      </c>
      <c r="N7768" t="str">
        <f t="shared" si="486"/>
        <v>Feb</v>
      </c>
      <c r="O7768" s="2">
        <f t="shared" si="487"/>
        <v>0.29166666667151731</v>
      </c>
      <c r="P7768" t="str">
        <f>VLOOKUP(G7768,Agents!A:E,4,FALSE)</f>
        <v>Team1</v>
      </c>
      <c r="Q7768" t="str">
        <f>VLOOKUP(G7768,Agents!A:E,5,FALSE)</f>
        <v>Senior</v>
      </c>
      <c r="R7768" t="str">
        <f>VLOOKUP(G7768,Agents!A:E,2,FALSE)</f>
        <v>Evening</v>
      </c>
    </row>
    <row r="7769" spans="1:18" x14ac:dyDescent="0.35">
      <c r="A7769" t="s">
        <v>11810</v>
      </c>
      <c r="B7769" t="s">
        <v>3105</v>
      </c>
      <c r="C7769" t="s">
        <v>50</v>
      </c>
      <c r="D7769" t="s">
        <v>13</v>
      </c>
      <c r="E7769" s="1">
        <v>46089.371527777781</v>
      </c>
      <c r="F7769" s="1">
        <v>46090.704861111109</v>
      </c>
      <c r="G7769" t="s">
        <v>164</v>
      </c>
      <c r="H7769" t="s">
        <v>15</v>
      </c>
      <c r="I7769" t="s">
        <v>68</v>
      </c>
      <c r="J7769">
        <v>3</v>
      </c>
      <c r="K7769" t="str">
        <f>IF(tickets_dataset[[#This Row],[status]] = "Closed", "Yes","No")</f>
        <v>Yes</v>
      </c>
      <c r="L7769" s="2">
        <f t="shared" si="484"/>
        <v>31.999999999883585</v>
      </c>
      <c r="M7769" t="str">
        <f t="shared" si="485"/>
        <v>No</v>
      </c>
      <c r="N7769" t="str">
        <f t="shared" si="486"/>
        <v>Mar</v>
      </c>
      <c r="O7769" s="2">
        <f t="shared" si="487"/>
        <v>1.3333333333284827</v>
      </c>
      <c r="P7769" t="str">
        <f>VLOOKUP(G7769,Agents!A:E,4,FALSE)</f>
        <v>Team4</v>
      </c>
      <c r="Q7769" t="str">
        <f>VLOOKUP(G7769,Agents!A:E,5,FALSE)</f>
        <v>Senior</v>
      </c>
      <c r="R7769" t="str">
        <f>VLOOKUP(G7769,Agents!A:E,2,FALSE)</f>
        <v>Evening</v>
      </c>
    </row>
    <row r="7770" spans="1:18" x14ac:dyDescent="0.35">
      <c r="A7770" t="s">
        <v>11811</v>
      </c>
      <c r="B7770" t="s">
        <v>6060</v>
      </c>
      <c r="C7770" t="s">
        <v>22</v>
      </c>
      <c r="D7770" t="s">
        <v>13</v>
      </c>
      <c r="E7770" s="1">
        <v>46087.434027777781</v>
      </c>
      <c r="F7770" s="1">
        <v>46088.809027777781</v>
      </c>
      <c r="G7770" t="s">
        <v>80</v>
      </c>
      <c r="H7770" t="s">
        <v>15</v>
      </c>
      <c r="I7770" t="s">
        <v>16</v>
      </c>
      <c r="J7770">
        <v>5</v>
      </c>
      <c r="K7770" t="str">
        <f>IF(tickets_dataset[[#This Row],[status]] = "Closed", "Yes","No")</f>
        <v>Yes</v>
      </c>
      <c r="L7770" s="2">
        <f t="shared" si="484"/>
        <v>33</v>
      </c>
      <c r="M7770" t="str">
        <f t="shared" si="485"/>
        <v>No</v>
      </c>
      <c r="N7770" t="str">
        <f t="shared" si="486"/>
        <v>Mar</v>
      </c>
      <c r="O7770" s="2">
        <f t="shared" si="487"/>
        <v>1.375</v>
      </c>
      <c r="P7770" t="str">
        <f>VLOOKUP(G7770,Agents!A:E,4,FALSE)</f>
        <v>Team3</v>
      </c>
      <c r="Q7770" t="str">
        <f>VLOOKUP(G7770,Agents!A:E,5,FALSE)</f>
        <v>Junior</v>
      </c>
      <c r="R7770" t="str">
        <f>VLOOKUP(G7770,Agents!A:E,2,FALSE)</f>
        <v>Evening</v>
      </c>
    </row>
    <row r="7771" spans="1:18" x14ac:dyDescent="0.35">
      <c r="A7771" t="s">
        <v>11812</v>
      </c>
      <c r="B7771" t="s">
        <v>7253</v>
      </c>
      <c r="C7771" t="s">
        <v>12</v>
      </c>
      <c r="D7771" t="s">
        <v>38</v>
      </c>
      <c r="E7771" s="1">
        <v>46093.856249999997</v>
      </c>
      <c r="F7771" s="1">
        <v>46094.564583333333</v>
      </c>
      <c r="G7771" t="s">
        <v>199</v>
      </c>
      <c r="H7771" t="s">
        <v>15</v>
      </c>
      <c r="I7771" t="s">
        <v>16</v>
      </c>
      <c r="J7771">
        <v>4</v>
      </c>
      <c r="K7771" t="str">
        <f>IF(tickets_dataset[[#This Row],[status]] = "Closed", "Yes","No")</f>
        <v>Yes</v>
      </c>
      <c r="L7771" s="2">
        <f t="shared" si="484"/>
        <v>17.000000000058208</v>
      </c>
      <c r="M7771" t="str">
        <f t="shared" si="485"/>
        <v>No</v>
      </c>
      <c r="N7771" t="str">
        <f t="shared" si="486"/>
        <v>Mar</v>
      </c>
      <c r="O7771" s="2">
        <f t="shared" si="487"/>
        <v>0.70833333333575865</v>
      </c>
      <c r="P7771" t="str">
        <f>VLOOKUP(G7771,Agents!A:E,4,FALSE)</f>
        <v>Team1</v>
      </c>
      <c r="Q7771" t="str">
        <f>VLOOKUP(G7771,Agents!A:E,5,FALSE)</f>
        <v>Junior</v>
      </c>
      <c r="R7771" t="str">
        <f>VLOOKUP(G7771,Agents!A:E,2,FALSE)</f>
        <v>Morning</v>
      </c>
    </row>
    <row r="7772" spans="1:18" x14ac:dyDescent="0.35">
      <c r="A7772" t="s">
        <v>11813</v>
      </c>
      <c r="B7772" t="s">
        <v>11814</v>
      </c>
      <c r="C7772" t="s">
        <v>50</v>
      </c>
      <c r="D7772" t="s">
        <v>13</v>
      </c>
      <c r="E7772" s="1">
        <v>46096.461111111108</v>
      </c>
      <c r="F7772" s="1">
        <v>46097.419444444444</v>
      </c>
      <c r="G7772" t="s">
        <v>137</v>
      </c>
      <c r="H7772" t="s">
        <v>15</v>
      </c>
      <c r="I7772" t="s">
        <v>16</v>
      </c>
      <c r="J7772">
        <v>3</v>
      </c>
      <c r="K7772" t="str">
        <f>IF(tickets_dataset[[#This Row],[status]] = "Closed", "Yes","No")</f>
        <v>Yes</v>
      </c>
      <c r="L7772" s="2">
        <f t="shared" si="484"/>
        <v>23.000000000058208</v>
      </c>
      <c r="M7772" t="str">
        <f t="shared" si="485"/>
        <v>No</v>
      </c>
      <c r="N7772" t="str">
        <f t="shared" si="486"/>
        <v>Mar</v>
      </c>
      <c r="O7772" s="2">
        <f t="shared" si="487"/>
        <v>0.95833333333575865</v>
      </c>
      <c r="P7772" t="str">
        <f>VLOOKUP(G7772,Agents!A:E,4,FALSE)</f>
        <v>Team5</v>
      </c>
      <c r="Q7772" t="str">
        <f>VLOOKUP(G7772,Agents!A:E,5,FALSE)</f>
        <v>Senior</v>
      </c>
      <c r="R7772" t="str">
        <f>VLOOKUP(G7772,Agents!A:E,2,FALSE)</f>
        <v>Night</v>
      </c>
    </row>
    <row r="7773" spans="1:18" x14ac:dyDescent="0.35">
      <c r="A7773" t="s">
        <v>11815</v>
      </c>
      <c r="B7773" t="s">
        <v>4569</v>
      </c>
      <c r="C7773" t="s">
        <v>34</v>
      </c>
      <c r="D7773" t="s">
        <v>13</v>
      </c>
      <c r="E7773" s="1">
        <v>46105.56527777778</v>
      </c>
      <c r="F7773" s="1">
        <v>46106.19027777778</v>
      </c>
      <c r="G7773" t="s">
        <v>183</v>
      </c>
      <c r="H7773" t="s">
        <v>15</v>
      </c>
      <c r="I7773" t="s">
        <v>16</v>
      </c>
      <c r="J7773">
        <v>4</v>
      </c>
      <c r="K7773" t="str">
        <f>IF(tickets_dataset[[#This Row],[status]] = "Closed", "Yes","No")</f>
        <v>Yes</v>
      </c>
      <c r="L7773" s="2">
        <f t="shared" si="484"/>
        <v>15</v>
      </c>
      <c r="M7773" t="str">
        <f t="shared" si="485"/>
        <v>No</v>
      </c>
      <c r="N7773" t="str">
        <f t="shared" si="486"/>
        <v>Mar</v>
      </c>
      <c r="O7773" s="2">
        <f t="shared" si="487"/>
        <v>0.625</v>
      </c>
      <c r="P7773" t="str">
        <f>VLOOKUP(G7773,Agents!A:E,4,FALSE)</f>
        <v>Team3</v>
      </c>
      <c r="Q7773" t="str">
        <f>VLOOKUP(G7773,Agents!A:E,5,FALSE)</f>
        <v>Senior</v>
      </c>
      <c r="R7773" t="str">
        <f>VLOOKUP(G7773,Agents!A:E,2,FALSE)</f>
        <v>Night</v>
      </c>
    </row>
    <row r="7774" spans="1:18" x14ac:dyDescent="0.35">
      <c r="A7774" t="s">
        <v>11816</v>
      </c>
      <c r="B7774" t="s">
        <v>8030</v>
      </c>
      <c r="C7774" t="s">
        <v>76</v>
      </c>
      <c r="D7774" t="s">
        <v>38</v>
      </c>
      <c r="E7774" s="1">
        <v>46028.116666666669</v>
      </c>
      <c r="F7774" s="1">
        <v>46028.7</v>
      </c>
      <c r="G7774" t="s">
        <v>167</v>
      </c>
      <c r="H7774" t="s">
        <v>15</v>
      </c>
      <c r="I7774" t="s">
        <v>16</v>
      </c>
      <c r="J7774">
        <v>5</v>
      </c>
      <c r="K7774" t="str">
        <f>IF(tickets_dataset[[#This Row],[status]] = "Closed", "Yes","No")</f>
        <v>Yes</v>
      </c>
      <c r="L7774" s="2">
        <f t="shared" si="484"/>
        <v>13.999999999883585</v>
      </c>
      <c r="M7774" t="str">
        <f t="shared" si="485"/>
        <v>No</v>
      </c>
      <c r="N7774" t="str">
        <f t="shared" si="486"/>
        <v>Jan</v>
      </c>
      <c r="O7774" s="2">
        <f t="shared" si="487"/>
        <v>0.58333333332848269</v>
      </c>
      <c r="P7774" t="str">
        <f>VLOOKUP(G7774,Agents!A:E,4,FALSE)</f>
        <v>Team3</v>
      </c>
      <c r="Q7774" t="str">
        <f>VLOOKUP(G7774,Agents!A:E,5,FALSE)</f>
        <v>Mid</v>
      </c>
      <c r="R7774" t="str">
        <f>VLOOKUP(G7774,Agents!A:E,2,FALSE)</f>
        <v>Evening</v>
      </c>
    </row>
    <row r="7775" spans="1:18" x14ac:dyDescent="0.35">
      <c r="A7775" t="s">
        <v>11817</v>
      </c>
      <c r="B7775" t="s">
        <v>11818</v>
      </c>
      <c r="C7775" t="s">
        <v>76</v>
      </c>
      <c r="D7775" t="s">
        <v>13</v>
      </c>
      <c r="E7775" s="1">
        <v>46104.554861111108</v>
      </c>
      <c r="F7775" s="1">
        <v>46105.929861111108</v>
      </c>
      <c r="G7775" t="s">
        <v>140</v>
      </c>
      <c r="H7775" t="s">
        <v>15</v>
      </c>
      <c r="I7775" t="s">
        <v>16</v>
      </c>
      <c r="J7775">
        <v>4</v>
      </c>
      <c r="K7775" t="str">
        <f>IF(tickets_dataset[[#This Row],[status]] = "Closed", "Yes","No")</f>
        <v>Yes</v>
      </c>
      <c r="L7775" s="2">
        <f t="shared" si="484"/>
        <v>33</v>
      </c>
      <c r="M7775" t="str">
        <f t="shared" si="485"/>
        <v>No</v>
      </c>
      <c r="N7775" t="str">
        <f t="shared" si="486"/>
        <v>Mar</v>
      </c>
      <c r="O7775" s="2">
        <f t="shared" si="487"/>
        <v>1.375</v>
      </c>
      <c r="P7775" t="str">
        <f>VLOOKUP(G7775,Agents!A:E,4,FALSE)</f>
        <v>Team1</v>
      </c>
      <c r="Q7775" t="str">
        <f>VLOOKUP(G7775,Agents!A:E,5,FALSE)</f>
        <v>Junior</v>
      </c>
      <c r="R7775" t="str">
        <f>VLOOKUP(G7775,Agents!A:E,2,FALSE)</f>
        <v>Morning</v>
      </c>
    </row>
    <row r="7776" spans="1:18" x14ac:dyDescent="0.35">
      <c r="A7776" t="s">
        <v>11819</v>
      </c>
      <c r="B7776" t="s">
        <v>9758</v>
      </c>
      <c r="C7776" t="s">
        <v>34</v>
      </c>
      <c r="D7776" t="s">
        <v>38</v>
      </c>
      <c r="E7776" s="1">
        <v>46065.584027777775</v>
      </c>
      <c r="F7776" s="1">
        <v>46066.417361111111</v>
      </c>
      <c r="G7776" t="s">
        <v>14</v>
      </c>
      <c r="H7776" t="s">
        <v>15</v>
      </c>
      <c r="I7776" t="s">
        <v>16</v>
      </c>
      <c r="J7776">
        <v>4</v>
      </c>
      <c r="K7776" t="str">
        <f>IF(tickets_dataset[[#This Row],[status]] = "Closed", "Yes","No")</f>
        <v>Yes</v>
      </c>
      <c r="L7776" s="2">
        <f t="shared" si="484"/>
        <v>20.000000000058208</v>
      </c>
      <c r="M7776" t="str">
        <f t="shared" si="485"/>
        <v>No</v>
      </c>
      <c r="N7776" t="str">
        <f t="shared" si="486"/>
        <v>Feb</v>
      </c>
      <c r="O7776" s="2">
        <f t="shared" si="487"/>
        <v>0.83333333333575865</v>
      </c>
      <c r="P7776" t="str">
        <f>VLOOKUP(G7776,Agents!A:E,4,FALSE)</f>
        <v>Team1</v>
      </c>
      <c r="Q7776" t="str">
        <f>VLOOKUP(G7776,Agents!A:E,5,FALSE)</f>
        <v>Senior</v>
      </c>
      <c r="R7776" t="str">
        <f>VLOOKUP(G7776,Agents!A:E,2,FALSE)</f>
        <v>Morning</v>
      </c>
    </row>
    <row r="7777" spans="1:18" x14ac:dyDescent="0.35">
      <c r="A7777" t="s">
        <v>11820</v>
      </c>
      <c r="B7777" t="s">
        <v>4059</v>
      </c>
      <c r="C7777" t="s">
        <v>76</v>
      </c>
      <c r="D7777" t="s">
        <v>38</v>
      </c>
      <c r="E7777" s="1">
        <v>46098.535416666666</v>
      </c>
      <c r="F7777" s="1">
        <v>46099.368750000001</v>
      </c>
      <c r="G7777" t="s">
        <v>14</v>
      </c>
      <c r="H7777" t="s">
        <v>15</v>
      </c>
      <c r="I7777" t="s">
        <v>68</v>
      </c>
      <c r="J7777">
        <v>3</v>
      </c>
      <c r="K7777" t="str">
        <f>IF(tickets_dataset[[#This Row],[status]] = "Closed", "Yes","No")</f>
        <v>Yes</v>
      </c>
      <c r="L7777" s="2">
        <f t="shared" si="484"/>
        <v>20.000000000058208</v>
      </c>
      <c r="M7777" t="str">
        <f t="shared" si="485"/>
        <v>No</v>
      </c>
      <c r="N7777" t="str">
        <f t="shared" si="486"/>
        <v>Mar</v>
      </c>
      <c r="O7777" s="2">
        <f t="shared" si="487"/>
        <v>0.83333333333575865</v>
      </c>
      <c r="P7777" t="str">
        <f>VLOOKUP(G7777,Agents!A:E,4,FALSE)</f>
        <v>Team1</v>
      </c>
      <c r="Q7777" t="str">
        <f>VLOOKUP(G7777,Agents!A:E,5,FALSE)</f>
        <v>Senior</v>
      </c>
      <c r="R7777" t="str">
        <f>VLOOKUP(G7777,Agents!A:E,2,FALSE)</f>
        <v>Morning</v>
      </c>
    </row>
    <row r="7778" spans="1:18" x14ac:dyDescent="0.35">
      <c r="A7778" t="s">
        <v>11821</v>
      </c>
      <c r="B7778" t="s">
        <v>11822</v>
      </c>
      <c r="C7778" t="s">
        <v>22</v>
      </c>
      <c r="D7778" t="s">
        <v>26</v>
      </c>
      <c r="E7778" s="1">
        <v>46109.911111111112</v>
      </c>
      <c r="F7778" s="1">
        <v>46112.869444444441</v>
      </c>
      <c r="G7778" t="s">
        <v>119</v>
      </c>
      <c r="H7778" t="s">
        <v>15</v>
      </c>
      <c r="I7778" t="s">
        <v>68</v>
      </c>
      <c r="J7778">
        <v>4</v>
      </c>
      <c r="K7778" t="str">
        <f>IF(tickets_dataset[[#This Row],[status]] = "Closed", "Yes","No")</f>
        <v>Yes</v>
      </c>
      <c r="L7778" s="2">
        <f t="shared" si="484"/>
        <v>70.999999999883585</v>
      </c>
      <c r="M7778" t="str">
        <f t="shared" si="485"/>
        <v>Yes</v>
      </c>
      <c r="N7778" t="str">
        <f t="shared" si="486"/>
        <v>Mar</v>
      </c>
      <c r="O7778" s="2">
        <f t="shared" si="487"/>
        <v>2.9583333333284827</v>
      </c>
      <c r="P7778" t="str">
        <f>VLOOKUP(G7778,Agents!A:E,4,FALSE)</f>
        <v>Team1</v>
      </c>
      <c r="Q7778" t="str">
        <f>VLOOKUP(G7778,Agents!A:E,5,FALSE)</f>
        <v>Junior</v>
      </c>
      <c r="R7778" t="str">
        <f>VLOOKUP(G7778,Agents!A:E,2,FALSE)</f>
        <v>Morning</v>
      </c>
    </row>
    <row r="7779" spans="1:18" x14ac:dyDescent="0.35">
      <c r="A7779" t="s">
        <v>11823</v>
      </c>
      <c r="B7779" t="s">
        <v>11824</v>
      </c>
      <c r="C7779" t="s">
        <v>22</v>
      </c>
      <c r="D7779" t="s">
        <v>38</v>
      </c>
      <c r="E7779" s="1">
        <v>46064.834722222222</v>
      </c>
      <c r="F7779" s="1">
        <v>46067.209722222222</v>
      </c>
      <c r="G7779" t="s">
        <v>206</v>
      </c>
      <c r="H7779" t="s">
        <v>15</v>
      </c>
      <c r="I7779" t="s">
        <v>16</v>
      </c>
      <c r="J7779">
        <v>4</v>
      </c>
      <c r="K7779" t="str">
        <f>IF(tickets_dataset[[#This Row],[status]] = "Closed", "Yes","No")</f>
        <v>Yes</v>
      </c>
      <c r="L7779" s="2">
        <f t="shared" si="484"/>
        <v>57</v>
      </c>
      <c r="M7779" t="str">
        <f t="shared" si="485"/>
        <v>Yes</v>
      </c>
      <c r="N7779" t="str">
        <f t="shared" si="486"/>
        <v>Feb</v>
      </c>
      <c r="O7779" s="2">
        <f t="shared" si="487"/>
        <v>2.375</v>
      </c>
      <c r="P7779" t="str">
        <f>VLOOKUP(G7779,Agents!A:E,4,FALSE)</f>
        <v>Team5</v>
      </c>
      <c r="Q7779" t="str">
        <f>VLOOKUP(G7779,Agents!A:E,5,FALSE)</f>
        <v>Junior</v>
      </c>
      <c r="R7779" t="str">
        <f>VLOOKUP(G7779,Agents!A:E,2,FALSE)</f>
        <v>Evening</v>
      </c>
    </row>
    <row r="7780" spans="1:18" x14ac:dyDescent="0.35">
      <c r="A7780" t="s">
        <v>11825</v>
      </c>
      <c r="B7780" t="s">
        <v>11826</v>
      </c>
      <c r="C7780" t="s">
        <v>76</v>
      </c>
      <c r="D7780" t="s">
        <v>26</v>
      </c>
      <c r="E7780" s="1">
        <v>46028.824305555558</v>
      </c>
      <c r="F7780" s="1">
        <v>46030.157638888886</v>
      </c>
      <c r="G7780" t="s">
        <v>140</v>
      </c>
      <c r="H7780" t="s">
        <v>15</v>
      </c>
      <c r="I7780" t="s">
        <v>16</v>
      </c>
      <c r="J7780">
        <v>3</v>
      </c>
      <c r="K7780" t="str">
        <f>IF(tickets_dataset[[#This Row],[status]] = "Closed", "Yes","No")</f>
        <v>Yes</v>
      </c>
      <c r="L7780" s="2">
        <f t="shared" si="484"/>
        <v>31.999999999883585</v>
      </c>
      <c r="M7780" t="str">
        <f t="shared" si="485"/>
        <v>No</v>
      </c>
      <c r="N7780" t="str">
        <f t="shared" si="486"/>
        <v>Jan</v>
      </c>
      <c r="O7780" s="2">
        <f t="shared" si="487"/>
        <v>1.3333333333284827</v>
      </c>
      <c r="P7780" t="str">
        <f>VLOOKUP(G7780,Agents!A:E,4,FALSE)</f>
        <v>Team1</v>
      </c>
      <c r="Q7780" t="str">
        <f>VLOOKUP(G7780,Agents!A:E,5,FALSE)</f>
        <v>Junior</v>
      </c>
      <c r="R7780" t="str">
        <f>VLOOKUP(G7780,Agents!A:E,2,FALSE)</f>
        <v>Morning</v>
      </c>
    </row>
    <row r="7781" spans="1:18" x14ac:dyDescent="0.35">
      <c r="A7781" t="s">
        <v>11827</v>
      </c>
      <c r="B7781" t="s">
        <v>3701</v>
      </c>
      <c r="C7781" t="s">
        <v>50</v>
      </c>
      <c r="D7781" t="s">
        <v>26</v>
      </c>
      <c r="E7781" s="1">
        <v>46105.261805555558</v>
      </c>
      <c r="F7781" s="1">
        <v>46107.261805555558</v>
      </c>
      <c r="G7781" t="s">
        <v>422</v>
      </c>
      <c r="H7781" t="s">
        <v>15</v>
      </c>
      <c r="I7781" t="s">
        <v>16</v>
      </c>
      <c r="J7781">
        <v>4</v>
      </c>
      <c r="K7781" t="str">
        <f>IF(tickets_dataset[[#This Row],[status]] = "Closed", "Yes","No")</f>
        <v>Yes</v>
      </c>
      <c r="L7781" s="2">
        <f t="shared" si="484"/>
        <v>48</v>
      </c>
      <c r="M7781" t="str">
        <f t="shared" si="485"/>
        <v>No</v>
      </c>
      <c r="N7781" t="str">
        <f t="shared" si="486"/>
        <v>Mar</v>
      </c>
      <c r="O7781" s="2">
        <f t="shared" si="487"/>
        <v>2</v>
      </c>
      <c r="P7781" t="str">
        <f>VLOOKUP(G7781,Agents!A:E,4,FALSE)</f>
        <v>Team5</v>
      </c>
      <c r="Q7781" t="str">
        <f>VLOOKUP(G7781,Agents!A:E,5,FALSE)</f>
        <v>Mid</v>
      </c>
      <c r="R7781" t="str">
        <f>VLOOKUP(G7781,Agents!A:E,2,FALSE)</f>
        <v>Evening</v>
      </c>
    </row>
    <row r="7782" spans="1:18" x14ac:dyDescent="0.35">
      <c r="A7782" t="s">
        <v>11828</v>
      </c>
      <c r="B7782" t="s">
        <v>4797</v>
      </c>
      <c r="C7782" t="s">
        <v>76</v>
      </c>
      <c r="D7782" t="s">
        <v>26</v>
      </c>
      <c r="E7782" s="1">
        <v>46036.585416666669</v>
      </c>
      <c r="F7782" s="1">
        <v>46037.252083333333</v>
      </c>
      <c r="G7782" t="s">
        <v>282</v>
      </c>
      <c r="H7782" t="s">
        <v>15</v>
      </c>
      <c r="I7782" t="s">
        <v>16</v>
      </c>
      <c r="J7782">
        <v>4</v>
      </c>
      <c r="K7782" t="str">
        <f>IF(tickets_dataset[[#This Row],[status]] = "Closed", "Yes","No")</f>
        <v>Yes</v>
      </c>
      <c r="L7782" s="2">
        <f t="shared" si="484"/>
        <v>15.999999999941792</v>
      </c>
      <c r="M7782" t="str">
        <f t="shared" si="485"/>
        <v>No</v>
      </c>
      <c r="N7782" t="str">
        <f t="shared" si="486"/>
        <v>Jan</v>
      </c>
      <c r="O7782" s="2">
        <f t="shared" si="487"/>
        <v>0.66666666666424135</v>
      </c>
      <c r="P7782" t="str">
        <f>VLOOKUP(G7782,Agents!A:E,4,FALSE)</f>
        <v>Team4</v>
      </c>
      <c r="Q7782" t="str">
        <f>VLOOKUP(G7782,Agents!A:E,5,FALSE)</f>
        <v>Mid</v>
      </c>
      <c r="R7782" t="str">
        <f>VLOOKUP(G7782,Agents!A:E,2,FALSE)</f>
        <v>Morning</v>
      </c>
    </row>
    <row r="7783" spans="1:18" x14ac:dyDescent="0.35">
      <c r="A7783" t="s">
        <v>11829</v>
      </c>
      <c r="B7783" t="s">
        <v>205</v>
      </c>
      <c r="C7783" t="s">
        <v>22</v>
      </c>
      <c r="D7783" t="s">
        <v>26</v>
      </c>
      <c r="E7783" s="1">
        <v>46106.53125</v>
      </c>
      <c r="F7783" s="1">
        <v>46107.40625</v>
      </c>
      <c r="G7783" t="s">
        <v>83</v>
      </c>
      <c r="H7783" t="s">
        <v>15</v>
      </c>
      <c r="I7783" t="s">
        <v>16</v>
      </c>
      <c r="J7783">
        <v>3</v>
      </c>
      <c r="K7783" t="str">
        <f>IF(tickets_dataset[[#This Row],[status]] = "Closed", "Yes","No")</f>
        <v>Yes</v>
      </c>
      <c r="L7783" s="2">
        <f t="shared" si="484"/>
        <v>21</v>
      </c>
      <c r="M7783" t="str">
        <f t="shared" si="485"/>
        <v>No</v>
      </c>
      <c r="N7783" t="str">
        <f t="shared" si="486"/>
        <v>Mar</v>
      </c>
      <c r="O7783" s="2">
        <f t="shared" si="487"/>
        <v>0.875</v>
      </c>
      <c r="P7783" t="str">
        <f>VLOOKUP(G7783,Agents!A:E,4,FALSE)</f>
        <v>Team2</v>
      </c>
      <c r="Q7783" t="str">
        <f>VLOOKUP(G7783,Agents!A:E,5,FALSE)</f>
        <v>Junior</v>
      </c>
      <c r="R7783" t="str">
        <f>VLOOKUP(G7783,Agents!A:E,2,FALSE)</f>
        <v>Night</v>
      </c>
    </row>
    <row r="7784" spans="1:18" x14ac:dyDescent="0.35">
      <c r="A7784" t="s">
        <v>11830</v>
      </c>
      <c r="B7784" t="s">
        <v>8201</v>
      </c>
      <c r="C7784" t="s">
        <v>12</v>
      </c>
      <c r="D7784" t="s">
        <v>13</v>
      </c>
      <c r="E7784" s="1">
        <v>46081.642361111109</v>
      </c>
      <c r="F7784" s="1">
        <v>46082.684027777781</v>
      </c>
      <c r="G7784" t="s">
        <v>149</v>
      </c>
      <c r="H7784" t="s">
        <v>28</v>
      </c>
      <c r="I7784" t="s">
        <v>16</v>
      </c>
      <c r="J7784">
        <v>4</v>
      </c>
      <c r="K7784" t="str">
        <f>IF(tickets_dataset[[#This Row],[status]] = "Closed", "Yes","No")</f>
        <v>No</v>
      </c>
      <c r="L7784" s="2">
        <f t="shared" si="484"/>
        <v>25.000000000116415</v>
      </c>
      <c r="M7784" t="str">
        <f t="shared" si="485"/>
        <v>No</v>
      </c>
      <c r="N7784" t="str">
        <f t="shared" si="486"/>
        <v>Feb</v>
      </c>
      <c r="O7784" s="2">
        <f t="shared" si="487"/>
        <v>1.0416666666715173</v>
      </c>
      <c r="P7784" t="str">
        <f>VLOOKUP(G7784,Agents!A:E,4,FALSE)</f>
        <v>Team3</v>
      </c>
      <c r="Q7784" t="str">
        <f>VLOOKUP(G7784,Agents!A:E,5,FALSE)</f>
        <v>Mid</v>
      </c>
      <c r="R7784" t="str">
        <f>VLOOKUP(G7784,Agents!A:E,2,FALSE)</f>
        <v>Night</v>
      </c>
    </row>
    <row r="7785" spans="1:18" x14ac:dyDescent="0.35">
      <c r="A7785" t="s">
        <v>11831</v>
      </c>
      <c r="B7785" t="s">
        <v>7912</v>
      </c>
      <c r="C7785" t="s">
        <v>22</v>
      </c>
      <c r="D7785" t="s">
        <v>13</v>
      </c>
      <c r="E7785" s="1">
        <v>46082.196527777778</v>
      </c>
      <c r="F7785" s="1">
        <v>46083.529861111114</v>
      </c>
      <c r="G7785" t="s">
        <v>103</v>
      </c>
      <c r="H7785" t="s">
        <v>15</v>
      </c>
      <c r="I7785" t="s">
        <v>68</v>
      </c>
      <c r="J7785">
        <v>3</v>
      </c>
      <c r="K7785" t="str">
        <f>IF(tickets_dataset[[#This Row],[status]] = "Closed", "Yes","No")</f>
        <v>Yes</v>
      </c>
      <c r="L7785" s="2">
        <f t="shared" si="484"/>
        <v>32.000000000058208</v>
      </c>
      <c r="M7785" t="str">
        <f t="shared" si="485"/>
        <v>No</v>
      </c>
      <c r="N7785" t="str">
        <f t="shared" si="486"/>
        <v>Mar</v>
      </c>
      <c r="O7785" s="2">
        <f t="shared" si="487"/>
        <v>1.3333333333357587</v>
      </c>
      <c r="P7785" t="str">
        <f>VLOOKUP(G7785,Agents!A:E,4,FALSE)</f>
        <v>Team4</v>
      </c>
      <c r="Q7785" t="str">
        <f>VLOOKUP(G7785,Agents!A:E,5,FALSE)</f>
        <v>Senior</v>
      </c>
      <c r="R7785" t="str">
        <f>VLOOKUP(G7785,Agents!A:E,2,FALSE)</f>
        <v>Night</v>
      </c>
    </row>
    <row r="7786" spans="1:18" x14ac:dyDescent="0.35">
      <c r="A7786" t="s">
        <v>11832</v>
      </c>
      <c r="B7786" t="s">
        <v>11833</v>
      </c>
      <c r="C7786" t="s">
        <v>50</v>
      </c>
      <c r="D7786" t="s">
        <v>26</v>
      </c>
      <c r="E7786" s="1">
        <v>46035.260416666664</v>
      </c>
      <c r="F7786" s="1">
        <v>46035.510416666664</v>
      </c>
      <c r="G7786" t="s">
        <v>119</v>
      </c>
      <c r="H7786" t="s">
        <v>15</v>
      </c>
      <c r="I7786" t="s">
        <v>16</v>
      </c>
      <c r="J7786">
        <v>4</v>
      </c>
      <c r="K7786" t="str">
        <f>IF(tickets_dataset[[#This Row],[status]] = "Closed", "Yes","No")</f>
        <v>Yes</v>
      </c>
      <c r="L7786" s="2">
        <f t="shared" si="484"/>
        <v>6</v>
      </c>
      <c r="M7786" t="str">
        <f t="shared" si="485"/>
        <v>No</v>
      </c>
      <c r="N7786" t="str">
        <f t="shared" si="486"/>
        <v>Jan</v>
      </c>
      <c r="O7786" s="2">
        <f t="shared" si="487"/>
        <v>0.25</v>
      </c>
      <c r="P7786" t="str">
        <f>VLOOKUP(G7786,Agents!A:E,4,FALSE)</f>
        <v>Team1</v>
      </c>
      <c r="Q7786" t="str">
        <f>VLOOKUP(G7786,Agents!A:E,5,FALSE)</f>
        <v>Junior</v>
      </c>
      <c r="R7786" t="str">
        <f>VLOOKUP(G7786,Agents!A:E,2,FALSE)</f>
        <v>Morning</v>
      </c>
    </row>
    <row r="7787" spans="1:18" x14ac:dyDescent="0.35">
      <c r="A7787" t="s">
        <v>11834</v>
      </c>
      <c r="B7787" t="s">
        <v>860</v>
      </c>
      <c r="C7787" t="s">
        <v>76</v>
      </c>
      <c r="D7787" t="s">
        <v>38</v>
      </c>
      <c r="E7787" s="1">
        <v>46092.578472222223</v>
      </c>
      <c r="F7787" s="1">
        <v>46092.870138888888</v>
      </c>
      <c r="G7787" t="s">
        <v>103</v>
      </c>
      <c r="H7787" t="s">
        <v>28</v>
      </c>
      <c r="I7787" t="s">
        <v>16</v>
      </c>
      <c r="J7787">
        <v>3</v>
      </c>
      <c r="K7787" t="str">
        <f>IF(tickets_dataset[[#This Row],[status]] = "Closed", "Yes","No")</f>
        <v>No</v>
      </c>
      <c r="L7787" s="2">
        <f t="shared" si="484"/>
        <v>6.9999999999417923</v>
      </c>
      <c r="M7787" t="str">
        <f t="shared" si="485"/>
        <v>No</v>
      </c>
      <c r="N7787" t="str">
        <f t="shared" si="486"/>
        <v>Mar</v>
      </c>
      <c r="O7787" s="2">
        <f t="shared" si="487"/>
        <v>0.29166666666424135</v>
      </c>
      <c r="P7787" t="str">
        <f>VLOOKUP(G7787,Agents!A:E,4,FALSE)</f>
        <v>Team4</v>
      </c>
      <c r="Q7787" t="str">
        <f>VLOOKUP(G7787,Agents!A:E,5,FALSE)</f>
        <v>Senior</v>
      </c>
      <c r="R7787" t="str">
        <f>VLOOKUP(G7787,Agents!A:E,2,FALSE)</f>
        <v>Night</v>
      </c>
    </row>
    <row r="7788" spans="1:18" x14ac:dyDescent="0.35">
      <c r="A7788" t="s">
        <v>11835</v>
      </c>
      <c r="B7788" t="s">
        <v>178</v>
      </c>
      <c r="C7788" t="s">
        <v>12</v>
      </c>
      <c r="D7788" t="s">
        <v>38</v>
      </c>
      <c r="E7788" s="1">
        <v>46056.934027777781</v>
      </c>
      <c r="F7788" s="1">
        <v>46057.475694444445</v>
      </c>
      <c r="G7788" t="s">
        <v>170</v>
      </c>
      <c r="H7788" t="s">
        <v>15</v>
      </c>
      <c r="I7788" t="s">
        <v>16</v>
      </c>
      <c r="J7788">
        <v>5</v>
      </c>
      <c r="K7788" t="str">
        <f>IF(tickets_dataset[[#This Row],[status]] = "Closed", "Yes","No")</f>
        <v>Yes</v>
      </c>
      <c r="L7788" s="2">
        <f t="shared" si="484"/>
        <v>12.999999999941792</v>
      </c>
      <c r="M7788" t="str">
        <f t="shared" si="485"/>
        <v>No</v>
      </c>
      <c r="N7788" t="str">
        <f t="shared" si="486"/>
        <v>Feb</v>
      </c>
      <c r="O7788" s="2">
        <f t="shared" si="487"/>
        <v>0.54166666666424135</v>
      </c>
      <c r="P7788" t="str">
        <f>VLOOKUP(G7788,Agents!A:E,4,FALSE)</f>
        <v>Team5</v>
      </c>
      <c r="Q7788" t="str">
        <f>VLOOKUP(G7788,Agents!A:E,5,FALSE)</f>
        <v>Junior</v>
      </c>
      <c r="R7788" t="str">
        <f>VLOOKUP(G7788,Agents!A:E,2,FALSE)</f>
        <v>Night</v>
      </c>
    </row>
    <row r="7789" spans="1:18" x14ac:dyDescent="0.35">
      <c r="A7789" t="s">
        <v>11836</v>
      </c>
      <c r="B7789" t="s">
        <v>2213</v>
      </c>
      <c r="C7789" t="s">
        <v>12</v>
      </c>
      <c r="D7789" t="s">
        <v>13</v>
      </c>
      <c r="E7789" s="1">
        <v>46093.287499999999</v>
      </c>
      <c r="F7789" s="1">
        <v>46094.70416666667</v>
      </c>
      <c r="G7789" t="s">
        <v>273</v>
      </c>
      <c r="H7789" t="s">
        <v>15</v>
      </c>
      <c r="I7789" t="s">
        <v>16</v>
      </c>
      <c r="J7789">
        <v>5</v>
      </c>
      <c r="K7789" t="str">
        <f>IF(tickets_dataset[[#This Row],[status]] = "Closed", "Yes","No")</f>
        <v>Yes</v>
      </c>
      <c r="L7789" s="2">
        <f t="shared" si="484"/>
        <v>34.000000000116415</v>
      </c>
      <c r="M7789" t="str">
        <f t="shared" si="485"/>
        <v>No</v>
      </c>
      <c r="N7789" t="str">
        <f t="shared" si="486"/>
        <v>Mar</v>
      </c>
      <c r="O7789" s="2">
        <f t="shared" si="487"/>
        <v>1.4166666666715173</v>
      </c>
      <c r="P7789" t="str">
        <f>VLOOKUP(G7789,Agents!A:E,4,FALSE)</f>
        <v>Team3</v>
      </c>
      <c r="Q7789" t="str">
        <f>VLOOKUP(G7789,Agents!A:E,5,FALSE)</f>
        <v>Senior</v>
      </c>
      <c r="R7789" t="str">
        <f>VLOOKUP(G7789,Agents!A:E,2,FALSE)</f>
        <v>Evening</v>
      </c>
    </row>
    <row r="7790" spans="1:18" x14ac:dyDescent="0.35">
      <c r="A7790" t="s">
        <v>11837</v>
      </c>
      <c r="B7790" t="s">
        <v>5249</v>
      </c>
      <c r="C7790" t="s">
        <v>50</v>
      </c>
      <c r="D7790" t="s">
        <v>26</v>
      </c>
      <c r="E7790" s="1">
        <v>46048.511111111111</v>
      </c>
      <c r="F7790" s="1">
        <v>46050.302777777775</v>
      </c>
      <c r="G7790" t="s">
        <v>234</v>
      </c>
      <c r="H7790" t="s">
        <v>15</v>
      </c>
      <c r="I7790" t="s">
        <v>16</v>
      </c>
      <c r="J7790">
        <v>5</v>
      </c>
      <c r="K7790" t="str">
        <f>IF(tickets_dataset[[#This Row],[status]] = "Closed", "Yes","No")</f>
        <v>Yes</v>
      </c>
      <c r="L7790" s="2">
        <f t="shared" si="484"/>
        <v>42.999999999941792</v>
      </c>
      <c r="M7790" t="str">
        <f t="shared" si="485"/>
        <v>No</v>
      </c>
      <c r="N7790" t="str">
        <f t="shared" si="486"/>
        <v>Jan</v>
      </c>
      <c r="O7790" s="2">
        <f t="shared" si="487"/>
        <v>1.7916666666642413</v>
      </c>
      <c r="P7790" t="str">
        <f>VLOOKUP(G7790,Agents!A:E,4,FALSE)</f>
        <v>Team5</v>
      </c>
      <c r="Q7790" t="str">
        <f>VLOOKUP(G7790,Agents!A:E,5,FALSE)</f>
        <v>Senior</v>
      </c>
      <c r="R7790" t="str">
        <f>VLOOKUP(G7790,Agents!A:E,2,FALSE)</f>
        <v>Night</v>
      </c>
    </row>
    <row r="7791" spans="1:18" x14ac:dyDescent="0.35">
      <c r="A7791" t="s">
        <v>11838</v>
      </c>
      <c r="B7791" t="s">
        <v>11839</v>
      </c>
      <c r="C7791" t="s">
        <v>50</v>
      </c>
      <c r="D7791" t="s">
        <v>38</v>
      </c>
      <c r="E7791" s="1">
        <v>46039.005555555559</v>
      </c>
      <c r="F7791" s="1">
        <v>46042.838888888888</v>
      </c>
      <c r="G7791" t="s">
        <v>256</v>
      </c>
      <c r="H7791" t="s">
        <v>15</v>
      </c>
      <c r="I7791" t="s">
        <v>16</v>
      </c>
      <c r="J7791">
        <v>5</v>
      </c>
      <c r="K7791" t="str">
        <f>IF(tickets_dataset[[#This Row],[status]] = "Closed", "Yes","No")</f>
        <v>Yes</v>
      </c>
      <c r="L7791" s="2">
        <f t="shared" si="484"/>
        <v>91.999999999883585</v>
      </c>
      <c r="M7791" t="str">
        <f t="shared" si="485"/>
        <v>Yes</v>
      </c>
      <c r="N7791" t="str">
        <f t="shared" si="486"/>
        <v>Jan</v>
      </c>
      <c r="O7791" s="2">
        <f t="shared" si="487"/>
        <v>3.8333333333284827</v>
      </c>
      <c r="P7791" t="str">
        <f>VLOOKUP(G7791,Agents!A:E,4,FALSE)</f>
        <v>Team1</v>
      </c>
      <c r="Q7791" t="str">
        <f>VLOOKUP(G7791,Agents!A:E,5,FALSE)</f>
        <v>Mid</v>
      </c>
      <c r="R7791" t="str">
        <f>VLOOKUP(G7791,Agents!A:E,2,FALSE)</f>
        <v>Morning</v>
      </c>
    </row>
    <row r="7792" spans="1:18" x14ac:dyDescent="0.35">
      <c r="A7792" t="s">
        <v>11840</v>
      </c>
      <c r="B7792" t="s">
        <v>11841</v>
      </c>
      <c r="C7792" t="s">
        <v>12</v>
      </c>
      <c r="D7792" t="s">
        <v>26</v>
      </c>
      <c r="E7792" s="1">
        <v>46033.182638888888</v>
      </c>
      <c r="F7792" s="1">
        <v>46033.640972222223</v>
      </c>
      <c r="G7792" t="s">
        <v>137</v>
      </c>
      <c r="H7792" t="s">
        <v>15</v>
      </c>
      <c r="I7792" t="s">
        <v>16</v>
      </c>
      <c r="J7792">
        <v>4</v>
      </c>
      <c r="K7792" t="str">
        <f>IF(tickets_dataset[[#This Row],[status]] = "Closed", "Yes","No")</f>
        <v>Yes</v>
      </c>
      <c r="L7792" s="2">
        <f t="shared" si="484"/>
        <v>11.000000000058208</v>
      </c>
      <c r="M7792" t="str">
        <f t="shared" si="485"/>
        <v>No</v>
      </c>
      <c r="N7792" t="str">
        <f t="shared" si="486"/>
        <v>Jan</v>
      </c>
      <c r="O7792" s="2">
        <f t="shared" si="487"/>
        <v>0.45833333333575865</v>
      </c>
      <c r="P7792" t="str">
        <f>VLOOKUP(G7792,Agents!A:E,4,FALSE)</f>
        <v>Team5</v>
      </c>
      <c r="Q7792" t="str">
        <f>VLOOKUP(G7792,Agents!A:E,5,FALSE)</f>
        <v>Senior</v>
      </c>
      <c r="R7792" t="str">
        <f>VLOOKUP(G7792,Agents!A:E,2,FALSE)</f>
        <v>Night</v>
      </c>
    </row>
    <row r="7793" spans="1:18" x14ac:dyDescent="0.35">
      <c r="A7793" t="s">
        <v>11842</v>
      </c>
      <c r="B7793" t="s">
        <v>9581</v>
      </c>
      <c r="C7793" t="s">
        <v>76</v>
      </c>
      <c r="D7793" t="s">
        <v>13</v>
      </c>
      <c r="E7793" s="1">
        <v>46086.579861111109</v>
      </c>
      <c r="F7793" s="1">
        <v>46087.621527777781</v>
      </c>
      <c r="G7793" t="s">
        <v>39</v>
      </c>
      <c r="H7793" t="s">
        <v>15</v>
      </c>
      <c r="I7793" t="s">
        <v>16</v>
      </c>
      <c r="J7793">
        <v>3</v>
      </c>
      <c r="K7793" t="str">
        <f>IF(tickets_dataset[[#This Row],[status]] = "Closed", "Yes","No")</f>
        <v>Yes</v>
      </c>
      <c r="L7793" s="2">
        <f t="shared" si="484"/>
        <v>25.000000000116415</v>
      </c>
      <c r="M7793" t="str">
        <f t="shared" si="485"/>
        <v>No</v>
      </c>
      <c r="N7793" t="str">
        <f t="shared" si="486"/>
        <v>Mar</v>
      </c>
      <c r="O7793" s="2">
        <f t="shared" si="487"/>
        <v>1.0416666666715173</v>
      </c>
      <c r="P7793" t="str">
        <f>VLOOKUP(G7793,Agents!A:E,4,FALSE)</f>
        <v>Team3</v>
      </c>
      <c r="Q7793" t="str">
        <f>VLOOKUP(G7793,Agents!A:E,5,FALSE)</f>
        <v>Mid</v>
      </c>
      <c r="R7793" t="str">
        <f>VLOOKUP(G7793,Agents!A:E,2,FALSE)</f>
        <v>Night</v>
      </c>
    </row>
    <row r="7794" spans="1:18" x14ac:dyDescent="0.35">
      <c r="A7794" t="s">
        <v>11843</v>
      </c>
      <c r="B7794" t="s">
        <v>3269</v>
      </c>
      <c r="C7794" t="s">
        <v>50</v>
      </c>
      <c r="D7794" t="s">
        <v>26</v>
      </c>
      <c r="E7794" s="1">
        <v>46055.902777777781</v>
      </c>
      <c r="F7794" s="1">
        <v>46057.111111111109</v>
      </c>
      <c r="G7794" t="s">
        <v>39</v>
      </c>
      <c r="H7794" t="s">
        <v>15</v>
      </c>
      <c r="I7794" t="s">
        <v>68</v>
      </c>
      <c r="J7794">
        <v>2</v>
      </c>
      <c r="K7794" t="str">
        <f>IF(tickets_dataset[[#This Row],[status]] = "Closed", "Yes","No")</f>
        <v>Yes</v>
      </c>
      <c r="L7794" s="2">
        <f t="shared" si="484"/>
        <v>28.999999999883585</v>
      </c>
      <c r="M7794" t="str">
        <f t="shared" si="485"/>
        <v>No</v>
      </c>
      <c r="N7794" t="str">
        <f t="shared" si="486"/>
        <v>Feb</v>
      </c>
      <c r="O7794" s="2">
        <f t="shared" si="487"/>
        <v>1.2083333333284827</v>
      </c>
      <c r="P7794" t="str">
        <f>VLOOKUP(G7794,Agents!A:E,4,FALSE)</f>
        <v>Team3</v>
      </c>
      <c r="Q7794" t="str">
        <f>VLOOKUP(G7794,Agents!A:E,5,FALSE)</f>
        <v>Mid</v>
      </c>
      <c r="R7794" t="str">
        <f>VLOOKUP(G7794,Agents!A:E,2,FALSE)</f>
        <v>Night</v>
      </c>
    </row>
    <row r="7795" spans="1:18" x14ac:dyDescent="0.35">
      <c r="A7795" t="s">
        <v>11844</v>
      </c>
      <c r="B7795" t="s">
        <v>11845</v>
      </c>
      <c r="C7795" t="s">
        <v>12</v>
      </c>
      <c r="D7795" t="s">
        <v>38</v>
      </c>
      <c r="E7795" s="1">
        <v>46024.565972222219</v>
      </c>
      <c r="F7795" s="1">
        <v>46025.857638888891</v>
      </c>
      <c r="G7795" t="s">
        <v>62</v>
      </c>
      <c r="H7795" t="s">
        <v>15</v>
      </c>
      <c r="I7795" t="s">
        <v>16</v>
      </c>
      <c r="J7795">
        <v>3</v>
      </c>
      <c r="K7795" t="str">
        <f>IF(tickets_dataset[[#This Row],[status]] = "Closed", "Yes","No")</f>
        <v>Yes</v>
      </c>
      <c r="L7795" s="2">
        <f t="shared" si="484"/>
        <v>31.000000000116415</v>
      </c>
      <c r="M7795" t="str">
        <f t="shared" si="485"/>
        <v>No</v>
      </c>
      <c r="N7795" t="str">
        <f t="shared" si="486"/>
        <v>Jan</v>
      </c>
      <c r="O7795" s="2">
        <f t="shared" si="487"/>
        <v>1.2916666666715173</v>
      </c>
      <c r="P7795" t="str">
        <f>VLOOKUP(G7795,Agents!A:E,4,FALSE)</f>
        <v>Team1</v>
      </c>
      <c r="Q7795" t="str">
        <f>VLOOKUP(G7795,Agents!A:E,5,FALSE)</f>
        <v>Junior</v>
      </c>
      <c r="R7795" t="str">
        <f>VLOOKUP(G7795,Agents!A:E,2,FALSE)</f>
        <v>Morning</v>
      </c>
    </row>
    <row r="7796" spans="1:18" x14ac:dyDescent="0.35">
      <c r="A7796" t="s">
        <v>11846</v>
      </c>
      <c r="B7796" t="s">
        <v>8349</v>
      </c>
      <c r="C7796" t="s">
        <v>50</v>
      </c>
      <c r="D7796" t="s">
        <v>26</v>
      </c>
      <c r="E7796" s="1">
        <v>46048.066666666666</v>
      </c>
      <c r="F7796" s="1">
        <v>46050.941666666666</v>
      </c>
      <c r="G7796" t="s">
        <v>311</v>
      </c>
      <c r="H7796" t="s">
        <v>28</v>
      </c>
      <c r="I7796" t="s">
        <v>16</v>
      </c>
      <c r="J7796">
        <v>4</v>
      </c>
      <c r="K7796" t="str">
        <f>IF(tickets_dataset[[#This Row],[status]] = "Closed", "Yes","No")</f>
        <v>No</v>
      </c>
      <c r="L7796" s="2">
        <f t="shared" si="484"/>
        <v>69</v>
      </c>
      <c r="M7796" t="str">
        <f t="shared" si="485"/>
        <v>Yes</v>
      </c>
      <c r="N7796" t="str">
        <f t="shared" si="486"/>
        <v>Jan</v>
      </c>
      <c r="O7796" s="2">
        <f t="shared" si="487"/>
        <v>2.875</v>
      </c>
      <c r="P7796" t="str">
        <f>VLOOKUP(G7796,Agents!A:E,4,FALSE)</f>
        <v>Team5</v>
      </c>
      <c r="Q7796" t="str">
        <f>VLOOKUP(G7796,Agents!A:E,5,FALSE)</f>
        <v>Senior</v>
      </c>
      <c r="R7796" t="str">
        <f>VLOOKUP(G7796,Agents!A:E,2,FALSE)</f>
        <v>Evening</v>
      </c>
    </row>
    <row r="7797" spans="1:18" x14ac:dyDescent="0.35">
      <c r="A7797" t="s">
        <v>11847</v>
      </c>
      <c r="B7797" t="s">
        <v>10091</v>
      </c>
      <c r="C7797" t="s">
        <v>22</v>
      </c>
      <c r="D7797" t="s">
        <v>13</v>
      </c>
      <c r="E7797" s="1">
        <v>46044.026388888888</v>
      </c>
      <c r="F7797" s="1">
        <v>46044.276388888888</v>
      </c>
      <c r="G7797" t="s">
        <v>344</v>
      </c>
      <c r="H7797" t="s">
        <v>15</v>
      </c>
      <c r="I7797" t="s">
        <v>16</v>
      </c>
      <c r="J7797">
        <v>3</v>
      </c>
      <c r="K7797" t="str">
        <f>IF(tickets_dataset[[#This Row],[status]] = "Closed", "Yes","No")</f>
        <v>Yes</v>
      </c>
      <c r="L7797" s="2">
        <f t="shared" si="484"/>
        <v>6</v>
      </c>
      <c r="M7797" t="str">
        <f t="shared" si="485"/>
        <v>No</v>
      </c>
      <c r="N7797" t="str">
        <f t="shared" si="486"/>
        <v>Jan</v>
      </c>
      <c r="O7797" s="2">
        <f t="shared" si="487"/>
        <v>0.25</v>
      </c>
      <c r="P7797" t="str">
        <f>VLOOKUP(G7797,Agents!A:E,4,FALSE)</f>
        <v>Team4</v>
      </c>
      <c r="Q7797" t="str">
        <f>VLOOKUP(G7797,Agents!A:E,5,FALSE)</f>
        <v>Senior</v>
      </c>
      <c r="R7797" t="str">
        <f>VLOOKUP(G7797,Agents!A:E,2,FALSE)</f>
        <v>Night</v>
      </c>
    </row>
    <row r="7798" spans="1:18" x14ac:dyDescent="0.35">
      <c r="A7798" t="s">
        <v>11848</v>
      </c>
      <c r="B7798" t="s">
        <v>2701</v>
      </c>
      <c r="C7798" t="s">
        <v>76</v>
      </c>
      <c r="D7798" t="s">
        <v>13</v>
      </c>
      <c r="E7798" s="1">
        <v>46037.430555555555</v>
      </c>
      <c r="F7798" s="1">
        <v>46038.388888888891</v>
      </c>
      <c r="G7798" t="s">
        <v>80</v>
      </c>
      <c r="H7798" t="s">
        <v>15</v>
      </c>
      <c r="I7798" t="s">
        <v>16</v>
      </c>
      <c r="J7798">
        <v>4</v>
      </c>
      <c r="K7798" t="str">
        <f>IF(tickets_dataset[[#This Row],[status]] = "Closed", "Yes","No")</f>
        <v>Yes</v>
      </c>
      <c r="L7798" s="2">
        <f t="shared" si="484"/>
        <v>23.000000000058208</v>
      </c>
      <c r="M7798" t="str">
        <f t="shared" si="485"/>
        <v>No</v>
      </c>
      <c r="N7798" t="str">
        <f t="shared" si="486"/>
        <v>Jan</v>
      </c>
      <c r="O7798" s="2">
        <f t="shared" si="487"/>
        <v>0.95833333333575865</v>
      </c>
      <c r="P7798" t="str">
        <f>VLOOKUP(G7798,Agents!A:E,4,FALSE)</f>
        <v>Team3</v>
      </c>
      <c r="Q7798" t="str">
        <f>VLOOKUP(G7798,Agents!A:E,5,FALSE)</f>
        <v>Junior</v>
      </c>
      <c r="R7798" t="str">
        <f>VLOOKUP(G7798,Agents!A:E,2,FALSE)</f>
        <v>Evening</v>
      </c>
    </row>
    <row r="7799" spans="1:18" x14ac:dyDescent="0.35">
      <c r="A7799" t="s">
        <v>11849</v>
      </c>
      <c r="B7799" t="s">
        <v>658</v>
      </c>
      <c r="C7799" t="s">
        <v>12</v>
      </c>
      <c r="D7799" t="s">
        <v>13</v>
      </c>
      <c r="E7799" s="1">
        <v>46038.277083333334</v>
      </c>
      <c r="F7799" s="1">
        <v>46038.73541666667</v>
      </c>
      <c r="G7799" t="s">
        <v>80</v>
      </c>
      <c r="H7799" t="s">
        <v>15</v>
      </c>
      <c r="I7799" t="s">
        <v>16</v>
      </c>
      <c r="J7799">
        <v>5</v>
      </c>
      <c r="K7799" t="str">
        <f>IF(tickets_dataset[[#This Row],[status]] = "Closed", "Yes","No")</f>
        <v>Yes</v>
      </c>
      <c r="L7799" s="2">
        <f t="shared" si="484"/>
        <v>11.000000000058208</v>
      </c>
      <c r="M7799" t="str">
        <f t="shared" si="485"/>
        <v>No</v>
      </c>
      <c r="N7799" t="str">
        <f t="shared" si="486"/>
        <v>Jan</v>
      </c>
      <c r="O7799" s="2">
        <f t="shared" si="487"/>
        <v>0.45833333333575865</v>
      </c>
      <c r="P7799" t="str">
        <f>VLOOKUP(G7799,Agents!A:E,4,FALSE)</f>
        <v>Team3</v>
      </c>
      <c r="Q7799" t="str">
        <f>VLOOKUP(G7799,Agents!A:E,5,FALSE)</f>
        <v>Junior</v>
      </c>
      <c r="R7799" t="str">
        <f>VLOOKUP(G7799,Agents!A:E,2,FALSE)</f>
        <v>Evening</v>
      </c>
    </row>
    <row r="7800" spans="1:18" x14ac:dyDescent="0.35">
      <c r="A7800" t="s">
        <v>11850</v>
      </c>
      <c r="B7800" t="s">
        <v>11851</v>
      </c>
      <c r="C7800" t="s">
        <v>50</v>
      </c>
      <c r="D7800" t="s">
        <v>38</v>
      </c>
      <c r="E7800" s="1">
        <v>46101.486111111109</v>
      </c>
      <c r="F7800" s="1">
        <v>46103.777777777781</v>
      </c>
      <c r="G7800" t="s">
        <v>100</v>
      </c>
      <c r="H7800" t="s">
        <v>15</v>
      </c>
      <c r="I7800" t="s">
        <v>16</v>
      </c>
      <c r="J7800">
        <v>3</v>
      </c>
      <c r="K7800" t="str">
        <f>IF(tickets_dataset[[#This Row],[status]] = "Closed", "Yes","No")</f>
        <v>Yes</v>
      </c>
      <c r="L7800" s="2">
        <f t="shared" si="484"/>
        <v>55.000000000116415</v>
      </c>
      <c r="M7800" t="str">
        <f t="shared" si="485"/>
        <v>Yes</v>
      </c>
      <c r="N7800" t="str">
        <f t="shared" si="486"/>
        <v>Mar</v>
      </c>
      <c r="O7800" s="2">
        <f t="shared" si="487"/>
        <v>2.2916666666715173</v>
      </c>
      <c r="P7800" t="str">
        <f>VLOOKUP(G7800,Agents!A:E,4,FALSE)</f>
        <v>Team4</v>
      </c>
      <c r="Q7800" t="str">
        <f>VLOOKUP(G7800,Agents!A:E,5,FALSE)</f>
        <v>Junior</v>
      </c>
      <c r="R7800" t="str">
        <f>VLOOKUP(G7800,Agents!A:E,2,FALSE)</f>
        <v>Evening</v>
      </c>
    </row>
    <row r="7801" spans="1:18" x14ac:dyDescent="0.35">
      <c r="A7801" t="s">
        <v>11852</v>
      </c>
      <c r="B7801" t="s">
        <v>11755</v>
      </c>
      <c r="C7801" t="s">
        <v>34</v>
      </c>
      <c r="D7801" t="s">
        <v>13</v>
      </c>
      <c r="E7801" s="1">
        <v>46106.440972222219</v>
      </c>
      <c r="F7801" s="1">
        <v>46107.607638888891</v>
      </c>
      <c r="G7801" t="s">
        <v>159</v>
      </c>
      <c r="H7801" t="s">
        <v>15</v>
      </c>
      <c r="I7801" t="s">
        <v>16</v>
      </c>
      <c r="J7801">
        <v>3</v>
      </c>
      <c r="K7801" t="str">
        <f>IF(tickets_dataset[[#This Row],[status]] = "Closed", "Yes","No")</f>
        <v>Yes</v>
      </c>
      <c r="L7801" s="2">
        <f t="shared" si="484"/>
        <v>28.000000000116415</v>
      </c>
      <c r="M7801" t="str">
        <f t="shared" si="485"/>
        <v>No</v>
      </c>
      <c r="N7801" t="str">
        <f t="shared" si="486"/>
        <v>Mar</v>
      </c>
      <c r="O7801" s="2">
        <f t="shared" si="487"/>
        <v>1.1666666666715173</v>
      </c>
      <c r="P7801" t="str">
        <f>VLOOKUP(G7801,Agents!A:E,4,FALSE)</f>
        <v>Team4</v>
      </c>
      <c r="Q7801" t="str">
        <f>VLOOKUP(G7801,Agents!A:E,5,FALSE)</f>
        <v>Mid</v>
      </c>
      <c r="R7801" t="str">
        <f>VLOOKUP(G7801,Agents!A:E,2,FALSE)</f>
        <v>Night</v>
      </c>
    </row>
    <row r="7802" spans="1:18" x14ac:dyDescent="0.35">
      <c r="A7802" t="s">
        <v>11853</v>
      </c>
      <c r="B7802" t="s">
        <v>2637</v>
      </c>
      <c r="C7802" t="s">
        <v>22</v>
      </c>
      <c r="D7802" t="s">
        <v>26</v>
      </c>
      <c r="E7802" s="1">
        <v>46105.188194444447</v>
      </c>
      <c r="F7802" s="1">
        <v>46105.688194444447</v>
      </c>
      <c r="G7802" t="s">
        <v>128</v>
      </c>
      <c r="H7802" t="s">
        <v>15</v>
      </c>
      <c r="I7802" t="s">
        <v>16</v>
      </c>
      <c r="J7802">
        <v>4</v>
      </c>
      <c r="K7802" t="str">
        <f>IF(tickets_dataset[[#This Row],[status]] = "Closed", "Yes","No")</f>
        <v>Yes</v>
      </c>
      <c r="L7802" s="2">
        <f t="shared" si="484"/>
        <v>12</v>
      </c>
      <c r="M7802" t="str">
        <f t="shared" si="485"/>
        <v>No</v>
      </c>
      <c r="N7802" t="str">
        <f t="shared" si="486"/>
        <v>Mar</v>
      </c>
      <c r="O7802" s="2">
        <f t="shared" si="487"/>
        <v>0.5</v>
      </c>
      <c r="P7802" t="str">
        <f>VLOOKUP(G7802,Agents!A:E,4,FALSE)</f>
        <v>Team4</v>
      </c>
      <c r="Q7802" t="str">
        <f>VLOOKUP(G7802,Agents!A:E,5,FALSE)</f>
        <v>Mid</v>
      </c>
      <c r="R7802" t="str">
        <f>VLOOKUP(G7802,Agents!A:E,2,FALSE)</f>
        <v>Night</v>
      </c>
    </row>
    <row r="7803" spans="1:18" x14ac:dyDescent="0.35">
      <c r="A7803" t="s">
        <v>11854</v>
      </c>
      <c r="B7803" t="s">
        <v>4799</v>
      </c>
      <c r="C7803" t="s">
        <v>22</v>
      </c>
      <c r="D7803" t="s">
        <v>26</v>
      </c>
      <c r="E7803" s="1">
        <v>46085.670138888891</v>
      </c>
      <c r="F7803" s="1">
        <v>46088.545138888891</v>
      </c>
      <c r="G7803" t="s">
        <v>80</v>
      </c>
      <c r="H7803" t="s">
        <v>15</v>
      </c>
      <c r="I7803" t="s">
        <v>16</v>
      </c>
      <c r="J7803">
        <v>5</v>
      </c>
      <c r="K7803" t="str">
        <f>IF(tickets_dataset[[#This Row],[status]] = "Closed", "Yes","No")</f>
        <v>Yes</v>
      </c>
      <c r="L7803" s="2">
        <f t="shared" si="484"/>
        <v>69</v>
      </c>
      <c r="M7803" t="str">
        <f t="shared" si="485"/>
        <v>Yes</v>
      </c>
      <c r="N7803" t="str">
        <f t="shared" si="486"/>
        <v>Mar</v>
      </c>
      <c r="O7803" s="2">
        <f t="shared" si="487"/>
        <v>2.875</v>
      </c>
      <c r="P7803" t="str">
        <f>VLOOKUP(G7803,Agents!A:E,4,FALSE)</f>
        <v>Team3</v>
      </c>
      <c r="Q7803" t="str">
        <f>VLOOKUP(G7803,Agents!A:E,5,FALSE)</f>
        <v>Junior</v>
      </c>
      <c r="R7803" t="str">
        <f>VLOOKUP(G7803,Agents!A:E,2,FALSE)</f>
        <v>Evening</v>
      </c>
    </row>
    <row r="7804" spans="1:18" x14ac:dyDescent="0.35">
      <c r="A7804" t="s">
        <v>11855</v>
      </c>
      <c r="B7804" t="s">
        <v>11856</v>
      </c>
      <c r="C7804" t="s">
        <v>22</v>
      </c>
      <c r="D7804" t="s">
        <v>26</v>
      </c>
      <c r="E7804" s="1">
        <v>46023.771527777775</v>
      </c>
      <c r="F7804" s="1">
        <v>46025.188194444447</v>
      </c>
      <c r="G7804" t="s">
        <v>239</v>
      </c>
      <c r="H7804" t="s">
        <v>15</v>
      </c>
      <c r="I7804" t="s">
        <v>16</v>
      </c>
      <c r="J7804">
        <v>5</v>
      </c>
      <c r="K7804" t="str">
        <f>IF(tickets_dataset[[#This Row],[status]] = "Closed", "Yes","No")</f>
        <v>Yes</v>
      </c>
      <c r="L7804" s="2">
        <f t="shared" si="484"/>
        <v>34.000000000116415</v>
      </c>
      <c r="M7804" t="str">
        <f t="shared" si="485"/>
        <v>No</v>
      </c>
      <c r="N7804" t="str">
        <f t="shared" si="486"/>
        <v>Jan</v>
      </c>
      <c r="O7804" s="2">
        <f t="shared" si="487"/>
        <v>1.4166666666715173</v>
      </c>
      <c r="P7804" t="str">
        <f>VLOOKUP(G7804,Agents!A:E,4,FALSE)</f>
        <v>Team1</v>
      </c>
      <c r="Q7804" t="str">
        <f>VLOOKUP(G7804,Agents!A:E,5,FALSE)</f>
        <v>Senior</v>
      </c>
      <c r="R7804" t="str">
        <f>VLOOKUP(G7804,Agents!A:E,2,FALSE)</f>
        <v>Evening</v>
      </c>
    </row>
    <row r="7805" spans="1:18" x14ac:dyDescent="0.35">
      <c r="A7805" t="s">
        <v>11857</v>
      </c>
      <c r="B7805" t="s">
        <v>11858</v>
      </c>
      <c r="C7805" t="s">
        <v>22</v>
      </c>
      <c r="D7805" t="s">
        <v>38</v>
      </c>
      <c r="E7805" s="1">
        <v>46089.434027777781</v>
      </c>
      <c r="F7805" s="1">
        <v>46091.517361111109</v>
      </c>
      <c r="G7805" t="s">
        <v>256</v>
      </c>
      <c r="H7805" t="s">
        <v>15</v>
      </c>
      <c r="I7805" t="s">
        <v>16</v>
      </c>
      <c r="J7805">
        <v>5</v>
      </c>
      <c r="K7805" t="str">
        <f>IF(tickets_dataset[[#This Row],[status]] = "Closed", "Yes","No")</f>
        <v>Yes</v>
      </c>
      <c r="L7805" s="2">
        <f t="shared" si="484"/>
        <v>49.999999999883585</v>
      </c>
      <c r="M7805" t="str">
        <f t="shared" si="485"/>
        <v>Yes</v>
      </c>
      <c r="N7805" t="str">
        <f t="shared" si="486"/>
        <v>Mar</v>
      </c>
      <c r="O7805" s="2">
        <f t="shared" si="487"/>
        <v>2.0833333333284827</v>
      </c>
      <c r="P7805" t="str">
        <f>VLOOKUP(G7805,Agents!A:E,4,FALSE)</f>
        <v>Team1</v>
      </c>
      <c r="Q7805" t="str">
        <f>VLOOKUP(G7805,Agents!A:E,5,FALSE)</f>
        <v>Mid</v>
      </c>
      <c r="R7805" t="str">
        <f>VLOOKUP(G7805,Agents!A:E,2,FALSE)</f>
        <v>Morning</v>
      </c>
    </row>
    <row r="7806" spans="1:18" x14ac:dyDescent="0.35">
      <c r="A7806" t="s">
        <v>11859</v>
      </c>
      <c r="B7806" t="s">
        <v>8131</v>
      </c>
      <c r="C7806" t="s">
        <v>76</v>
      </c>
      <c r="D7806" t="s">
        <v>38</v>
      </c>
      <c r="E7806" s="1">
        <v>46073.779861111114</v>
      </c>
      <c r="F7806" s="1">
        <v>46074.363194444442</v>
      </c>
      <c r="G7806" t="s">
        <v>167</v>
      </c>
      <c r="H7806" t="s">
        <v>15</v>
      </c>
      <c r="I7806" t="s">
        <v>16</v>
      </c>
      <c r="J7806">
        <v>5</v>
      </c>
      <c r="K7806" t="str">
        <f>IF(tickets_dataset[[#This Row],[status]] = "Closed", "Yes","No")</f>
        <v>Yes</v>
      </c>
      <c r="L7806" s="2">
        <f t="shared" si="484"/>
        <v>13.999999999883585</v>
      </c>
      <c r="M7806" t="str">
        <f t="shared" si="485"/>
        <v>No</v>
      </c>
      <c r="N7806" t="str">
        <f t="shared" si="486"/>
        <v>Feb</v>
      </c>
      <c r="O7806" s="2">
        <f t="shared" si="487"/>
        <v>0.58333333332848269</v>
      </c>
      <c r="P7806" t="str">
        <f>VLOOKUP(G7806,Agents!A:E,4,FALSE)</f>
        <v>Team3</v>
      </c>
      <c r="Q7806" t="str">
        <f>VLOOKUP(G7806,Agents!A:E,5,FALSE)</f>
        <v>Mid</v>
      </c>
      <c r="R7806" t="str">
        <f>VLOOKUP(G7806,Agents!A:E,2,FALSE)</f>
        <v>Evening</v>
      </c>
    </row>
    <row r="7807" spans="1:18" x14ac:dyDescent="0.35">
      <c r="A7807" t="s">
        <v>11860</v>
      </c>
      <c r="B7807" t="s">
        <v>11861</v>
      </c>
      <c r="C7807" t="s">
        <v>34</v>
      </c>
      <c r="D7807" t="s">
        <v>38</v>
      </c>
      <c r="E7807" s="1">
        <v>46069.815972222219</v>
      </c>
      <c r="F7807" s="1">
        <v>46071.649305555555</v>
      </c>
      <c r="G7807" t="s">
        <v>164</v>
      </c>
      <c r="H7807" t="s">
        <v>15</v>
      </c>
      <c r="I7807" t="s">
        <v>16</v>
      </c>
      <c r="J7807">
        <v>3</v>
      </c>
      <c r="K7807" t="str">
        <f>IF(tickets_dataset[[#This Row],[status]] = "Closed", "Yes","No")</f>
        <v>Yes</v>
      </c>
      <c r="L7807" s="2">
        <f t="shared" si="484"/>
        <v>44.000000000058208</v>
      </c>
      <c r="M7807" t="str">
        <f t="shared" si="485"/>
        <v>No</v>
      </c>
      <c r="N7807" t="str">
        <f t="shared" si="486"/>
        <v>Feb</v>
      </c>
      <c r="O7807" s="2">
        <f t="shared" si="487"/>
        <v>1.8333333333357587</v>
      </c>
      <c r="P7807" t="str">
        <f>VLOOKUP(G7807,Agents!A:E,4,FALSE)</f>
        <v>Team4</v>
      </c>
      <c r="Q7807" t="str">
        <f>VLOOKUP(G7807,Agents!A:E,5,FALSE)</f>
        <v>Senior</v>
      </c>
      <c r="R7807" t="str">
        <f>VLOOKUP(G7807,Agents!A:E,2,FALSE)</f>
        <v>Evening</v>
      </c>
    </row>
    <row r="7808" spans="1:18" x14ac:dyDescent="0.35">
      <c r="A7808" t="s">
        <v>11862</v>
      </c>
      <c r="B7808" t="s">
        <v>4751</v>
      </c>
      <c r="C7808" t="s">
        <v>34</v>
      </c>
      <c r="D7808" t="s">
        <v>13</v>
      </c>
      <c r="E7808" s="1">
        <v>46087.724999999999</v>
      </c>
      <c r="F7808" s="1">
        <v>46088.933333333334</v>
      </c>
      <c r="G7808" t="s">
        <v>311</v>
      </c>
      <c r="H7808" t="s">
        <v>15</v>
      </c>
      <c r="I7808" t="s">
        <v>16</v>
      </c>
      <c r="J7808">
        <v>3</v>
      </c>
      <c r="K7808" t="str">
        <f>IF(tickets_dataset[[#This Row],[status]] = "Closed", "Yes","No")</f>
        <v>Yes</v>
      </c>
      <c r="L7808" s="2">
        <f t="shared" si="484"/>
        <v>29.000000000058208</v>
      </c>
      <c r="M7808" t="str">
        <f t="shared" si="485"/>
        <v>No</v>
      </c>
      <c r="N7808" t="str">
        <f t="shared" si="486"/>
        <v>Mar</v>
      </c>
      <c r="O7808" s="2">
        <f t="shared" si="487"/>
        <v>1.2083333333357587</v>
      </c>
      <c r="P7808" t="str">
        <f>VLOOKUP(G7808,Agents!A:E,4,FALSE)</f>
        <v>Team5</v>
      </c>
      <c r="Q7808" t="str">
        <f>VLOOKUP(G7808,Agents!A:E,5,FALSE)</f>
        <v>Senior</v>
      </c>
      <c r="R7808" t="str">
        <f>VLOOKUP(G7808,Agents!A:E,2,FALSE)</f>
        <v>Evening</v>
      </c>
    </row>
    <row r="7809" spans="1:18" x14ac:dyDescent="0.35">
      <c r="A7809" t="s">
        <v>11863</v>
      </c>
      <c r="B7809" t="s">
        <v>9799</v>
      </c>
      <c r="C7809" t="s">
        <v>12</v>
      </c>
      <c r="D7809" t="s">
        <v>13</v>
      </c>
      <c r="E7809" s="1">
        <v>46059.300694444442</v>
      </c>
      <c r="F7809" s="1">
        <v>46060.342361111114</v>
      </c>
      <c r="G7809" t="s">
        <v>86</v>
      </c>
      <c r="H7809" t="s">
        <v>28</v>
      </c>
      <c r="I7809" t="s">
        <v>16</v>
      </c>
      <c r="J7809">
        <v>2</v>
      </c>
      <c r="K7809" t="str">
        <f>IF(tickets_dataset[[#This Row],[status]] = "Closed", "Yes","No")</f>
        <v>No</v>
      </c>
      <c r="L7809" s="2">
        <f t="shared" si="484"/>
        <v>25.000000000116415</v>
      </c>
      <c r="M7809" t="str">
        <f t="shared" si="485"/>
        <v>No</v>
      </c>
      <c r="N7809" t="str">
        <f t="shared" si="486"/>
        <v>Feb</v>
      </c>
      <c r="O7809" s="2">
        <f t="shared" si="487"/>
        <v>1.0416666666715173</v>
      </c>
      <c r="P7809" t="str">
        <f>VLOOKUP(G7809,Agents!A:E,4,FALSE)</f>
        <v>Team1</v>
      </c>
      <c r="Q7809" t="str">
        <f>VLOOKUP(G7809,Agents!A:E,5,FALSE)</f>
        <v>Mid</v>
      </c>
      <c r="R7809" t="str">
        <f>VLOOKUP(G7809,Agents!A:E,2,FALSE)</f>
        <v>Morning</v>
      </c>
    </row>
    <row r="7810" spans="1:18" x14ac:dyDescent="0.35">
      <c r="A7810" t="s">
        <v>11864</v>
      </c>
      <c r="B7810" t="s">
        <v>8966</v>
      </c>
      <c r="C7810" t="s">
        <v>50</v>
      </c>
      <c r="D7810" t="s">
        <v>13</v>
      </c>
      <c r="E7810" s="1">
        <v>46107.601388888892</v>
      </c>
      <c r="F7810" s="1">
        <v>46108.101388888892</v>
      </c>
      <c r="G7810" t="s">
        <v>56</v>
      </c>
      <c r="H7810" t="s">
        <v>15</v>
      </c>
      <c r="I7810" t="s">
        <v>16</v>
      </c>
      <c r="J7810">
        <v>4</v>
      </c>
      <c r="K7810" t="str">
        <f>IF(tickets_dataset[[#This Row],[status]] = "Closed", "Yes","No")</f>
        <v>Yes</v>
      </c>
      <c r="L7810" s="2">
        <f t="shared" ref="L7810:L7873" si="488">IF(ISBLANK(F7810),"",(F7810-E7810)*24)</f>
        <v>12</v>
      </c>
      <c r="M7810" t="str">
        <f t="shared" ref="M7810:M7873" si="489">IF(L7810&gt;48,"Yes","No")</f>
        <v>No</v>
      </c>
      <c r="N7810" t="str">
        <f t="shared" ref="N7810:N7873" si="490">TEXT(E7810,"mmm")</f>
        <v>Mar</v>
      </c>
      <c r="O7810" s="2">
        <f t="shared" si="487"/>
        <v>0.5</v>
      </c>
      <c r="P7810" t="str">
        <f>VLOOKUP(G7810,Agents!A:E,4,FALSE)</f>
        <v>Team1</v>
      </c>
      <c r="Q7810" t="str">
        <f>VLOOKUP(G7810,Agents!A:E,5,FALSE)</f>
        <v>Senior</v>
      </c>
      <c r="R7810" t="str">
        <f>VLOOKUP(G7810,Agents!A:E,2,FALSE)</f>
        <v>Night</v>
      </c>
    </row>
    <row r="7811" spans="1:18" x14ac:dyDescent="0.35">
      <c r="A7811" t="s">
        <v>11865</v>
      </c>
      <c r="B7811" t="s">
        <v>2965</v>
      </c>
      <c r="C7811" t="s">
        <v>34</v>
      </c>
      <c r="D7811" t="s">
        <v>13</v>
      </c>
      <c r="E7811" s="1">
        <v>46086.054166666669</v>
      </c>
      <c r="F7811" s="1">
        <v>46088.012499999997</v>
      </c>
      <c r="G7811" t="s">
        <v>131</v>
      </c>
      <c r="H7811" t="s">
        <v>15</v>
      </c>
      <c r="I7811" t="s">
        <v>68</v>
      </c>
      <c r="J7811">
        <v>2</v>
      </c>
      <c r="K7811" t="str">
        <f>IF(tickets_dataset[[#This Row],[status]] = "Closed", "Yes","No")</f>
        <v>Yes</v>
      </c>
      <c r="L7811" s="2">
        <f t="shared" si="488"/>
        <v>46.999999999883585</v>
      </c>
      <c r="M7811" t="str">
        <f t="shared" si="489"/>
        <v>No</v>
      </c>
      <c r="N7811" t="str">
        <f t="shared" si="490"/>
        <v>Mar</v>
      </c>
      <c r="O7811" s="2">
        <f t="shared" ref="O7811:O7874" si="491">F7811-E7811</f>
        <v>1.9583333333284827</v>
      </c>
      <c r="P7811" t="str">
        <f>VLOOKUP(G7811,Agents!A:E,4,FALSE)</f>
        <v>Team4</v>
      </c>
      <c r="Q7811" t="str">
        <f>VLOOKUP(G7811,Agents!A:E,5,FALSE)</f>
        <v>Junior</v>
      </c>
      <c r="R7811" t="str">
        <f>VLOOKUP(G7811,Agents!A:E,2,FALSE)</f>
        <v>Night</v>
      </c>
    </row>
    <row r="7812" spans="1:18" x14ac:dyDescent="0.35">
      <c r="A7812" t="s">
        <v>11866</v>
      </c>
      <c r="B7812" t="s">
        <v>1802</v>
      </c>
      <c r="C7812" t="s">
        <v>34</v>
      </c>
      <c r="D7812" t="s">
        <v>13</v>
      </c>
      <c r="E7812" s="1">
        <v>46109.098611111112</v>
      </c>
      <c r="F7812" s="1">
        <v>46110.431944444441</v>
      </c>
      <c r="G7812" t="s">
        <v>80</v>
      </c>
      <c r="H7812" t="s">
        <v>15</v>
      </c>
      <c r="I7812" t="s">
        <v>16</v>
      </c>
      <c r="J7812">
        <v>4</v>
      </c>
      <c r="K7812" t="str">
        <f>IF(tickets_dataset[[#This Row],[status]] = "Closed", "Yes","No")</f>
        <v>Yes</v>
      </c>
      <c r="L7812" s="2">
        <f t="shared" si="488"/>
        <v>31.999999999883585</v>
      </c>
      <c r="M7812" t="str">
        <f t="shared" si="489"/>
        <v>No</v>
      </c>
      <c r="N7812" t="str">
        <f t="shared" si="490"/>
        <v>Mar</v>
      </c>
      <c r="O7812" s="2">
        <f t="shared" si="491"/>
        <v>1.3333333333284827</v>
      </c>
      <c r="P7812" t="str">
        <f>VLOOKUP(G7812,Agents!A:E,4,FALSE)</f>
        <v>Team3</v>
      </c>
      <c r="Q7812" t="str">
        <f>VLOOKUP(G7812,Agents!A:E,5,FALSE)</f>
        <v>Junior</v>
      </c>
      <c r="R7812" t="str">
        <f>VLOOKUP(G7812,Agents!A:E,2,FALSE)</f>
        <v>Evening</v>
      </c>
    </row>
    <row r="7813" spans="1:18" x14ac:dyDescent="0.35">
      <c r="A7813" t="s">
        <v>11867</v>
      </c>
      <c r="B7813" t="s">
        <v>5993</v>
      </c>
      <c r="C7813" t="s">
        <v>76</v>
      </c>
      <c r="D7813" t="s">
        <v>38</v>
      </c>
      <c r="E7813" s="1">
        <v>46106.963194444441</v>
      </c>
      <c r="F7813" s="1">
        <v>46108.504861111112</v>
      </c>
      <c r="G7813" t="s">
        <v>119</v>
      </c>
      <c r="H7813" t="s">
        <v>28</v>
      </c>
      <c r="I7813" t="s">
        <v>16</v>
      </c>
      <c r="J7813">
        <v>4</v>
      </c>
      <c r="K7813" t="str">
        <f>IF(tickets_dataset[[#This Row],[status]] = "Closed", "Yes","No")</f>
        <v>No</v>
      </c>
      <c r="L7813" s="2">
        <f t="shared" si="488"/>
        <v>37.000000000116415</v>
      </c>
      <c r="M7813" t="str">
        <f t="shared" si="489"/>
        <v>No</v>
      </c>
      <c r="N7813" t="str">
        <f t="shared" si="490"/>
        <v>Mar</v>
      </c>
      <c r="O7813" s="2">
        <f t="shared" si="491"/>
        <v>1.5416666666715173</v>
      </c>
      <c r="P7813" t="str">
        <f>VLOOKUP(G7813,Agents!A:E,4,FALSE)</f>
        <v>Team1</v>
      </c>
      <c r="Q7813" t="str">
        <f>VLOOKUP(G7813,Agents!A:E,5,FALSE)</f>
        <v>Junior</v>
      </c>
      <c r="R7813" t="str">
        <f>VLOOKUP(G7813,Agents!A:E,2,FALSE)</f>
        <v>Morning</v>
      </c>
    </row>
    <row r="7814" spans="1:18" x14ac:dyDescent="0.35">
      <c r="A7814" t="s">
        <v>11868</v>
      </c>
      <c r="B7814" t="s">
        <v>5655</v>
      </c>
      <c r="C7814" t="s">
        <v>50</v>
      </c>
      <c r="D7814" t="s">
        <v>13</v>
      </c>
      <c r="E7814" s="1">
        <v>46065.556250000001</v>
      </c>
      <c r="F7814" s="1">
        <v>46067.01458333333</v>
      </c>
      <c r="G7814" t="s">
        <v>282</v>
      </c>
      <c r="H7814" t="s">
        <v>15</v>
      </c>
      <c r="I7814" t="s">
        <v>68</v>
      </c>
      <c r="J7814">
        <v>3</v>
      </c>
      <c r="K7814" t="str">
        <f>IF(tickets_dataset[[#This Row],[status]] = "Closed", "Yes","No")</f>
        <v>Yes</v>
      </c>
      <c r="L7814" s="2">
        <f t="shared" si="488"/>
        <v>34.999999999883585</v>
      </c>
      <c r="M7814" t="str">
        <f t="shared" si="489"/>
        <v>No</v>
      </c>
      <c r="N7814" t="str">
        <f t="shared" si="490"/>
        <v>Feb</v>
      </c>
      <c r="O7814" s="2">
        <f t="shared" si="491"/>
        <v>1.4583333333284827</v>
      </c>
      <c r="P7814" t="str">
        <f>VLOOKUP(G7814,Agents!A:E,4,FALSE)</f>
        <v>Team4</v>
      </c>
      <c r="Q7814" t="str">
        <f>VLOOKUP(G7814,Agents!A:E,5,FALSE)</f>
        <v>Mid</v>
      </c>
      <c r="R7814" t="str">
        <f>VLOOKUP(G7814,Agents!A:E,2,FALSE)</f>
        <v>Morning</v>
      </c>
    </row>
    <row r="7815" spans="1:18" x14ac:dyDescent="0.35">
      <c r="A7815" t="s">
        <v>11869</v>
      </c>
      <c r="B7815" t="s">
        <v>2035</v>
      </c>
      <c r="C7815" t="s">
        <v>34</v>
      </c>
      <c r="D7815" t="s">
        <v>13</v>
      </c>
      <c r="E7815" s="1">
        <v>46107.247916666667</v>
      </c>
      <c r="F7815" s="1">
        <v>46108.247916666667</v>
      </c>
      <c r="G7815" t="s">
        <v>67</v>
      </c>
      <c r="H7815" t="s">
        <v>15</v>
      </c>
      <c r="I7815" t="s">
        <v>16</v>
      </c>
      <c r="J7815">
        <v>3</v>
      </c>
      <c r="K7815" t="str">
        <f>IF(tickets_dataset[[#This Row],[status]] = "Closed", "Yes","No")</f>
        <v>Yes</v>
      </c>
      <c r="L7815" s="2">
        <f t="shared" si="488"/>
        <v>24</v>
      </c>
      <c r="M7815" t="str">
        <f t="shared" si="489"/>
        <v>No</v>
      </c>
      <c r="N7815" t="str">
        <f t="shared" si="490"/>
        <v>Mar</v>
      </c>
      <c r="O7815" s="2">
        <f t="shared" si="491"/>
        <v>1</v>
      </c>
      <c r="P7815" t="str">
        <f>VLOOKUP(G7815,Agents!A:E,4,FALSE)</f>
        <v>Team5</v>
      </c>
      <c r="Q7815" t="str">
        <f>VLOOKUP(G7815,Agents!A:E,5,FALSE)</f>
        <v>Junior</v>
      </c>
      <c r="R7815" t="str">
        <f>VLOOKUP(G7815,Agents!A:E,2,FALSE)</f>
        <v>Evening</v>
      </c>
    </row>
    <row r="7816" spans="1:18" x14ac:dyDescent="0.35">
      <c r="A7816" t="s">
        <v>11870</v>
      </c>
      <c r="B7816" t="s">
        <v>9569</v>
      </c>
      <c r="C7816" t="s">
        <v>22</v>
      </c>
      <c r="D7816" t="s">
        <v>38</v>
      </c>
      <c r="E7816" s="1">
        <v>46078.640277777777</v>
      </c>
      <c r="F7816" s="1">
        <v>46079.265277777777</v>
      </c>
      <c r="G7816" t="s">
        <v>80</v>
      </c>
      <c r="H7816" t="s">
        <v>132</v>
      </c>
      <c r="I7816" t="s">
        <v>16</v>
      </c>
      <c r="J7816">
        <v>5</v>
      </c>
      <c r="K7816" t="str">
        <f>IF(tickets_dataset[[#This Row],[status]] = "Closed", "Yes","No")</f>
        <v>No</v>
      </c>
      <c r="L7816" s="2">
        <f t="shared" si="488"/>
        <v>15</v>
      </c>
      <c r="M7816" t="str">
        <f t="shared" si="489"/>
        <v>No</v>
      </c>
      <c r="N7816" t="str">
        <f t="shared" si="490"/>
        <v>Feb</v>
      </c>
      <c r="O7816" s="2">
        <f t="shared" si="491"/>
        <v>0.625</v>
      </c>
      <c r="P7816" t="str">
        <f>VLOOKUP(G7816,Agents!A:E,4,FALSE)</f>
        <v>Team3</v>
      </c>
      <c r="Q7816" t="str">
        <f>VLOOKUP(G7816,Agents!A:E,5,FALSE)</f>
        <v>Junior</v>
      </c>
      <c r="R7816" t="str">
        <f>VLOOKUP(G7816,Agents!A:E,2,FALSE)</f>
        <v>Evening</v>
      </c>
    </row>
    <row r="7817" spans="1:18" x14ac:dyDescent="0.35">
      <c r="A7817" t="s">
        <v>11871</v>
      </c>
      <c r="B7817" t="s">
        <v>751</v>
      </c>
      <c r="C7817" t="s">
        <v>22</v>
      </c>
      <c r="D7817" t="s">
        <v>13</v>
      </c>
      <c r="E7817" s="1">
        <v>46055.298611111109</v>
      </c>
      <c r="F7817" s="1">
        <v>46056.840277777781</v>
      </c>
      <c r="G7817" t="s">
        <v>83</v>
      </c>
      <c r="H7817" t="s">
        <v>15</v>
      </c>
      <c r="I7817" t="s">
        <v>16</v>
      </c>
      <c r="J7817">
        <v>4</v>
      </c>
      <c r="K7817" t="str">
        <f>IF(tickets_dataset[[#This Row],[status]] = "Closed", "Yes","No")</f>
        <v>Yes</v>
      </c>
      <c r="L7817" s="2">
        <f t="shared" si="488"/>
        <v>37.000000000116415</v>
      </c>
      <c r="M7817" t="str">
        <f t="shared" si="489"/>
        <v>No</v>
      </c>
      <c r="N7817" t="str">
        <f t="shared" si="490"/>
        <v>Feb</v>
      </c>
      <c r="O7817" s="2">
        <f t="shared" si="491"/>
        <v>1.5416666666715173</v>
      </c>
      <c r="P7817" t="str">
        <f>VLOOKUP(G7817,Agents!A:E,4,FALSE)</f>
        <v>Team2</v>
      </c>
      <c r="Q7817" t="str">
        <f>VLOOKUP(G7817,Agents!A:E,5,FALSE)</f>
        <v>Junior</v>
      </c>
      <c r="R7817" t="str">
        <f>VLOOKUP(G7817,Agents!A:E,2,FALSE)</f>
        <v>Night</v>
      </c>
    </row>
    <row r="7818" spans="1:18" x14ac:dyDescent="0.35">
      <c r="A7818" t="s">
        <v>11872</v>
      </c>
      <c r="B7818" t="s">
        <v>3236</v>
      </c>
      <c r="C7818" t="s">
        <v>22</v>
      </c>
      <c r="D7818" t="s">
        <v>13</v>
      </c>
      <c r="E7818" s="1">
        <v>46047.739583333336</v>
      </c>
      <c r="F7818" s="1">
        <v>46049.239583333336</v>
      </c>
      <c r="G7818" t="s">
        <v>14</v>
      </c>
      <c r="H7818" t="s">
        <v>15</v>
      </c>
      <c r="I7818" t="s">
        <v>16</v>
      </c>
      <c r="J7818">
        <v>3</v>
      </c>
      <c r="K7818" t="str">
        <f>IF(tickets_dataset[[#This Row],[status]] = "Closed", "Yes","No")</f>
        <v>Yes</v>
      </c>
      <c r="L7818" s="2">
        <f t="shared" si="488"/>
        <v>36</v>
      </c>
      <c r="M7818" t="str">
        <f t="shared" si="489"/>
        <v>No</v>
      </c>
      <c r="N7818" t="str">
        <f t="shared" si="490"/>
        <v>Jan</v>
      </c>
      <c r="O7818" s="2">
        <f t="shared" si="491"/>
        <v>1.5</v>
      </c>
      <c r="P7818" t="str">
        <f>VLOOKUP(G7818,Agents!A:E,4,FALSE)</f>
        <v>Team1</v>
      </c>
      <c r="Q7818" t="str">
        <f>VLOOKUP(G7818,Agents!A:E,5,FALSE)</f>
        <v>Senior</v>
      </c>
      <c r="R7818" t="str">
        <f>VLOOKUP(G7818,Agents!A:E,2,FALSE)</f>
        <v>Morning</v>
      </c>
    </row>
    <row r="7819" spans="1:18" x14ac:dyDescent="0.35">
      <c r="A7819" t="s">
        <v>11873</v>
      </c>
      <c r="B7819" t="s">
        <v>5485</v>
      </c>
      <c r="C7819" t="s">
        <v>12</v>
      </c>
      <c r="D7819" t="s">
        <v>13</v>
      </c>
      <c r="E7819" s="1">
        <v>46081.037499999999</v>
      </c>
      <c r="F7819" s="1">
        <v>46082.037499999999</v>
      </c>
      <c r="G7819" t="s">
        <v>91</v>
      </c>
      <c r="H7819" t="s">
        <v>15</v>
      </c>
      <c r="I7819" t="s">
        <v>16</v>
      </c>
      <c r="J7819">
        <v>4</v>
      </c>
      <c r="K7819" t="str">
        <f>IF(tickets_dataset[[#This Row],[status]] = "Closed", "Yes","No")</f>
        <v>Yes</v>
      </c>
      <c r="L7819" s="2">
        <f t="shared" si="488"/>
        <v>24</v>
      </c>
      <c r="M7819" t="str">
        <f t="shared" si="489"/>
        <v>No</v>
      </c>
      <c r="N7819" t="str">
        <f t="shared" si="490"/>
        <v>Feb</v>
      </c>
      <c r="O7819" s="2">
        <f t="shared" si="491"/>
        <v>1</v>
      </c>
      <c r="P7819" t="str">
        <f>VLOOKUP(G7819,Agents!A:E,4,FALSE)</f>
        <v>Team5</v>
      </c>
      <c r="Q7819" t="str">
        <f>VLOOKUP(G7819,Agents!A:E,5,FALSE)</f>
        <v>Mid</v>
      </c>
      <c r="R7819" t="str">
        <f>VLOOKUP(G7819,Agents!A:E,2,FALSE)</f>
        <v>Night</v>
      </c>
    </row>
    <row r="7820" spans="1:18" x14ac:dyDescent="0.35">
      <c r="A7820" t="s">
        <v>11874</v>
      </c>
      <c r="B7820" t="s">
        <v>11875</v>
      </c>
      <c r="C7820" t="s">
        <v>34</v>
      </c>
      <c r="D7820" t="s">
        <v>26</v>
      </c>
      <c r="E7820" s="1">
        <v>46089.206944444442</v>
      </c>
      <c r="F7820" s="1">
        <v>46089.623611111114</v>
      </c>
      <c r="G7820" t="s">
        <v>137</v>
      </c>
      <c r="H7820" t="s">
        <v>28</v>
      </c>
      <c r="I7820" t="s">
        <v>16</v>
      </c>
      <c r="J7820">
        <v>5</v>
      </c>
      <c r="K7820" t="str">
        <f>IF(tickets_dataset[[#This Row],[status]] = "Closed", "Yes","No")</f>
        <v>No</v>
      </c>
      <c r="L7820" s="2">
        <f t="shared" si="488"/>
        <v>10.000000000116415</v>
      </c>
      <c r="M7820" t="str">
        <f t="shared" si="489"/>
        <v>No</v>
      </c>
      <c r="N7820" t="str">
        <f t="shared" si="490"/>
        <v>Mar</v>
      </c>
      <c r="O7820" s="2">
        <f t="shared" si="491"/>
        <v>0.41666666667151731</v>
      </c>
      <c r="P7820" t="str">
        <f>VLOOKUP(G7820,Agents!A:E,4,FALSE)</f>
        <v>Team5</v>
      </c>
      <c r="Q7820" t="str">
        <f>VLOOKUP(G7820,Agents!A:E,5,FALSE)</f>
        <v>Senior</v>
      </c>
      <c r="R7820" t="str">
        <f>VLOOKUP(G7820,Agents!A:E,2,FALSE)</f>
        <v>Night</v>
      </c>
    </row>
    <row r="7821" spans="1:18" x14ac:dyDescent="0.35">
      <c r="A7821" t="s">
        <v>11876</v>
      </c>
      <c r="B7821" t="s">
        <v>6500</v>
      </c>
      <c r="C7821" t="s">
        <v>50</v>
      </c>
      <c r="D7821" t="s">
        <v>26</v>
      </c>
      <c r="E7821" s="1">
        <v>46106.677777777775</v>
      </c>
      <c r="F7821" s="1">
        <v>46108.052777777775</v>
      </c>
      <c r="G7821" t="s">
        <v>42</v>
      </c>
      <c r="H7821" t="s">
        <v>15</v>
      </c>
      <c r="I7821" t="s">
        <v>16</v>
      </c>
      <c r="J7821">
        <v>5</v>
      </c>
      <c r="K7821" t="str">
        <f>IF(tickets_dataset[[#This Row],[status]] = "Closed", "Yes","No")</f>
        <v>Yes</v>
      </c>
      <c r="L7821" s="2">
        <f t="shared" si="488"/>
        <v>33</v>
      </c>
      <c r="M7821" t="str">
        <f t="shared" si="489"/>
        <v>No</v>
      </c>
      <c r="N7821" t="str">
        <f t="shared" si="490"/>
        <v>Mar</v>
      </c>
      <c r="O7821" s="2">
        <f t="shared" si="491"/>
        <v>1.375</v>
      </c>
      <c r="P7821" t="str">
        <f>VLOOKUP(G7821,Agents!A:E,4,FALSE)</f>
        <v>Team2</v>
      </c>
      <c r="Q7821" t="str">
        <f>VLOOKUP(G7821,Agents!A:E,5,FALSE)</f>
        <v>Junior</v>
      </c>
      <c r="R7821" t="str">
        <f>VLOOKUP(G7821,Agents!A:E,2,FALSE)</f>
        <v>Night</v>
      </c>
    </row>
    <row r="7822" spans="1:18" x14ac:dyDescent="0.35">
      <c r="A7822" t="s">
        <v>11877</v>
      </c>
      <c r="B7822" t="s">
        <v>6186</v>
      </c>
      <c r="C7822" t="s">
        <v>22</v>
      </c>
      <c r="D7822" t="s">
        <v>26</v>
      </c>
      <c r="E7822" s="1">
        <v>46079.909722222219</v>
      </c>
      <c r="F7822" s="1">
        <v>46080.326388888891</v>
      </c>
      <c r="G7822" t="s">
        <v>100</v>
      </c>
      <c r="H7822" t="s">
        <v>15</v>
      </c>
      <c r="I7822" t="s">
        <v>68</v>
      </c>
      <c r="J7822">
        <v>4</v>
      </c>
      <c r="K7822" t="str">
        <f>IF(tickets_dataset[[#This Row],[status]] = "Closed", "Yes","No")</f>
        <v>Yes</v>
      </c>
      <c r="L7822" s="2">
        <f t="shared" si="488"/>
        <v>10.000000000116415</v>
      </c>
      <c r="M7822" t="str">
        <f t="shared" si="489"/>
        <v>No</v>
      </c>
      <c r="N7822" t="str">
        <f t="shared" si="490"/>
        <v>Feb</v>
      </c>
      <c r="O7822" s="2">
        <f t="shared" si="491"/>
        <v>0.41666666667151731</v>
      </c>
      <c r="P7822" t="str">
        <f>VLOOKUP(G7822,Agents!A:E,4,FALSE)</f>
        <v>Team4</v>
      </c>
      <c r="Q7822" t="str">
        <f>VLOOKUP(G7822,Agents!A:E,5,FALSE)</f>
        <v>Junior</v>
      </c>
      <c r="R7822" t="str">
        <f>VLOOKUP(G7822,Agents!A:E,2,FALSE)</f>
        <v>Evening</v>
      </c>
    </row>
    <row r="7823" spans="1:18" x14ac:dyDescent="0.35">
      <c r="A7823" t="s">
        <v>11878</v>
      </c>
      <c r="B7823" t="s">
        <v>643</v>
      </c>
      <c r="C7823" t="s">
        <v>76</v>
      </c>
      <c r="D7823" t="s">
        <v>38</v>
      </c>
      <c r="E7823" s="1">
        <v>46052.851388888892</v>
      </c>
      <c r="F7823" s="1">
        <v>46055.768055555556</v>
      </c>
      <c r="G7823" t="s">
        <v>39</v>
      </c>
      <c r="H7823" t="s">
        <v>15</v>
      </c>
      <c r="I7823" t="s">
        <v>16</v>
      </c>
      <c r="J7823">
        <v>5</v>
      </c>
      <c r="K7823" t="str">
        <f>IF(tickets_dataset[[#This Row],[status]] = "Closed", "Yes","No")</f>
        <v>Yes</v>
      </c>
      <c r="L7823" s="2">
        <f t="shared" si="488"/>
        <v>69.999999999941792</v>
      </c>
      <c r="M7823" t="str">
        <f t="shared" si="489"/>
        <v>Yes</v>
      </c>
      <c r="N7823" t="str">
        <f t="shared" si="490"/>
        <v>Jan</v>
      </c>
      <c r="O7823" s="2">
        <f t="shared" si="491"/>
        <v>2.9166666666642413</v>
      </c>
      <c r="P7823" t="str">
        <f>VLOOKUP(G7823,Agents!A:E,4,FALSE)</f>
        <v>Team3</v>
      </c>
      <c r="Q7823" t="str">
        <f>VLOOKUP(G7823,Agents!A:E,5,FALSE)</f>
        <v>Mid</v>
      </c>
      <c r="R7823" t="str">
        <f>VLOOKUP(G7823,Agents!A:E,2,FALSE)</f>
        <v>Night</v>
      </c>
    </row>
    <row r="7824" spans="1:18" x14ac:dyDescent="0.35">
      <c r="A7824" t="s">
        <v>11879</v>
      </c>
      <c r="B7824" t="s">
        <v>5516</v>
      </c>
      <c r="C7824" t="s">
        <v>22</v>
      </c>
      <c r="D7824" t="s">
        <v>38</v>
      </c>
      <c r="E7824" s="1">
        <v>46040.129166666666</v>
      </c>
      <c r="F7824" s="1">
        <v>46042.004166666666</v>
      </c>
      <c r="G7824" t="s">
        <v>27</v>
      </c>
      <c r="H7824" t="s">
        <v>15</v>
      </c>
      <c r="I7824" t="s">
        <v>16</v>
      </c>
      <c r="J7824">
        <v>3</v>
      </c>
      <c r="K7824" t="str">
        <f>IF(tickets_dataset[[#This Row],[status]] = "Closed", "Yes","No")</f>
        <v>Yes</v>
      </c>
      <c r="L7824" s="2">
        <f t="shared" si="488"/>
        <v>45</v>
      </c>
      <c r="M7824" t="str">
        <f t="shared" si="489"/>
        <v>No</v>
      </c>
      <c r="N7824" t="str">
        <f t="shared" si="490"/>
        <v>Jan</v>
      </c>
      <c r="O7824" s="2">
        <f t="shared" si="491"/>
        <v>1.875</v>
      </c>
      <c r="P7824" t="str">
        <f>VLOOKUP(G7824,Agents!A:E,4,FALSE)</f>
        <v>Team5</v>
      </c>
      <c r="Q7824" t="str">
        <f>VLOOKUP(G7824,Agents!A:E,5,FALSE)</f>
        <v>Senior</v>
      </c>
      <c r="R7824" t="str">
        <f>VLOOKUP(G7824,Agents!A:E,2,FALSE)</f>
        <v>Morning</v>
      </c>
    </row>
    <row r="7825" spans="1:18" x14ac:dyDescent="0.35">
      <c r="A7825" t="s">
        <v>11880</v>
      </c>
      <c r="B7825" t="s">
        <v>11881</v>
      </c>
      <c r="C7825" t="s">
        <v>22</v>
      </c>
      <c r="D7825" t="s">
        <v>13</v>
      </c>
      <c r="E7825" s="1">
        <v>46091.976388888892</v>
      </c>
      <c r="F7825" s="1">
        <v>46092.268055555556</v>
      </c>
      <c r="G7825" t="s">
        <v>80</v>
      </c>
      <c r="H7825" t="s">
        <v>15</v>
      </c>
      <c r="I7825" t="s">
        <v>16</v>
      </c>
      <c r="J7825">
        <v>5</v>
      </c>
      <c r="K7825" t="str">
        <f>IF(tickets_dataset[[#This Row],[status]] = "Closed", "Yes","No")</f>
        <v>Yes</v>
      </c>
      <c r="L7825" s="2">
        <f t="shared" si="488"/>
        <v>6.9999999999417923</v>
      </c>
      <c r="M7825" t="str">
        <f t="shared" si="489"/>
        <v>No</v>
      </c>
      <c r="N7825" t="str">
        <f t="shared" si="490"/>
        <v>Mar</v>
      </c>
      <c r="O7825" s="2">
        <f t="shared" si="491"/>
        <v>0.29166666666424135</v>
      </c>
      <c r="P7825" t="str">
        <f>VLOOKUP(G7825,Agents!A:E,4,FALSE)</f>
        <v>Team3</v>
      </c>
      <c r="Q7825" t="str">
        <f>VLOOKUP(G7825,Agents!A:E,5,FALSE)</f>
        <v>Junior</v>
      </c>
      <c r="R7825" t="str">
        <f>VLOOKUP(G7825,Agents!A:E,2,FALSE)</f>
        <v>Evening</v>
      </c>
    </row>
    <row r="7826" spans="1:18" x14ac:dyDescent="0.35">
      <c r="A7826" t="s">
        <v>11882</v>
      </c>
      <c r="B7826" t="s">
        <v>3961</v>
      </c>
      <c r="C7826" t="s">
        <v>22</v>
      </c>
      <c r="D7826" t="s">
        <v>38</v>
      </c>
      <c r="E7826" s="1">
        <v>46106.259027777778</v>
      </c>
      <c r="F7826" s="1">
        <v>46108.509027777778</v>
      </c>
      <c r="G7826" t="s">
        <v>167</v>
      </c>
      <c r="H7826" t="s">
        <v>15</v>
      </c>
      <c r="I7826" t="s">
        <v>16</v>
      </c>
      <c r="J7826">
        <v>4</v>
      </c>
      <c r="K7826" t="str">
        <f>IF(tickets_dataset[[#This Row],[status]] = "Closed", "Yes","No")</f>
        <v>Yes</v>
      </c>
      <c r="L7826" s="2">
        <f t="shared" si="488"/>
        <v>54</v>
      </c>
      <c r="M7826" t="str">
        <f t="shared" si="489"/>
        <v>Yes</v>
      </c>
      <c r="N7826" t="str">
        <f t="shared" si="490"/>
        <v>Mar</v>
      </c>
      <c r="O7826" s="2">
        <f t="shared" si="491"/>
        <v>2.25</v>
      </c>
      <c r="P7826" t="str">
        <f>VLOOKUP(G7826,Agents!A:E,4,FALSE)</f>
        <v>Team3</v>
      </c>
      <c r="Q7826" t="str">
        <f>VLOOKUP(G7826,Agents!A:E,5,FALSE)</f>
        <v>Mid</v>
      </c>
      <c r="R7826" t="str">
        <f>VLOOKUP(G7826,Agents!A:E,2,FALSE)</f>
        <v>Evening</v>
      </c>
    </row>
    <row r="7827" spans="1:18" x14ac:dyDescent="0.35">
      <c r="A7827" t="s">
        <v>11883</v>
      </c>
      <c r="B7827" t="s">
        <v>7794</v>
      </c>
      <c r="C7827" t="s">
        <v>76</v>
      </c>
      <c r="D7827" t="s">
        <v>38</v>
      </c>
      <c r="E7827" s="1">
        <v>46039.332638888889</v>
      </c>
      <c r="F7827" s="1">
        <v>46043.124305555553</v>
      </c>
      <c r="G7827" t="s">
        <v>273</v>
      </c>
      <c r="H7827" t="s">
        <v>15</v>
      </c>
      <c r="I7827" t="s">
        <v>16</v>
      </c>
      <c r="J7827">
        <v>5</v>
      </c>
      <c r="K7827" t="str">
        <f>IF(tickets_dataset[[#This Row],[status]] = "Closed", "Yes","No")</f>
        <v>Yes</v>
      </c>
      <c r="L7827" s="2">
        <f t="shared" si="488"/>
        <v>90.999999999941792</v>
      </c>
      <c r="M7827" t="str">
        <f t="shared" si="489"/>
        <v>Yes</v>
      </c>
      <c r="N7827" t="str">
        <f t="shared" si="490"/>
        <v>Jan</v>
      </c>
      <c r="O7827" s="2">
        <f t="shared" si="491"/>
        <v>3.7916666666642413</v>
      </c>
      <c r="P7827" t="str">
        <f>VLOOKUP(G7827,Agents!A:E,4,FALSE)</f>
        <v>Team3</v>
      </c>
      <c r="Q7827" t="str">
        <f>VLOOKUP(G7827,Agents!A:E,5,FALSE)</f>
        <v>Senior</v>
      </c>
      <c r="R7827" t="str">
        <f>VLOOKUP(G7827,Agents!A:E,2,FALSE)</f>
        <v>Evening</v>
      </c>
    </row>
    <row r="7828" spans="1:18" x14ac:dyDescent="0.35">
      <c r="A7828" t="s">
        <v>11884</v>
      </c>
      <c r="B7828" t="s">
        <v>4388</v>
      </c>
      <c r="C7828" t="s">
        <v>12</v>
      </c>
      <c r="D7828" t="s">
        <v>26</v>
      </c>
      <c r="E7828" s="1">
        <v>46075.667361111111</v>
      </c>
      <c r="F7828" s="1">
        <v>46076.792361111111</v>
      </c>
      <c r="G7828" t="s">
        <v>73</v>
      </c>
      <c r="H7828" t="s">
        <v>15</v>
      </c>
      <c r="I7828" t="s">
        <v>16</v>
      </c>
      <c r="J7828">
        <v>5</v>
      </c>
      <c r="K7828" t="str">
        <f>IF(tickets_dataset[[#This Row],[status]] = "Closed", "Yes","No")</f>
        <v>Yes</v>
      </c>
      <c r="L7828" s="2">
        <f t="shared" si="488"/>
        <v>27</v>
      </c>
      <c r="M7828" t="str">
        <f t="shared" si="489"/>
        <v>No</v>
      </c>
      <c r="N7828" t="str">
        <f t="shared" si="490"/>
        <v>Feb</v>
      </c>
      <c r="O7828" s="2">
        <f t="shared" si="491"/>
        <v>1.125</v>
      </c>
      <c r="P7828" t="str">
        <f>VLOOKUP(G7828,Agents!A:E,4,FALSE)</f>
        <v>Team4</v>
      </c>
      <c r="Q7828" t="str">
        <f>VLOOKUP(G7828,Agents!A:E,5,FALSE)</f>
        <v>Senior</v>
      </c>
      <c r="R7828" t="str">
        <f>VLOOKUP(G7828,Agents!A:E,2,FALSE)</f>
        <v>Night</v>
      </c>
    </row>
    <row r="7829" spans="1:18" x14ac:dyDescent="0.35">
      <c r="A7829" t="s">
        <v>11885</v>
      </c>
      <c r="B7829" t="s">
        <v>11886</v>
      </c>
      <c r="C7829" t="s">
        <v>50</v>
      </c>
      <c r="D7829" t="s">
        <v>26</v>
      </c>
      <c r="E7829" s="1">
        <v>46037.422222222223</v>
      </c>
      <c r="F7829" s="1">
        <v>46039.047222222223</v>
      </c>
      <c r="G7829" t="s">
        <v>357</v>
      </c>
      <c r="H7829" t="s">
        <v>15</v>
      </c>
      <c r="I7829" t="s">
        <v>16</v>
      </c>
      <c r="J7829">
        <v>4</v>
      </c>
      <c r="K7829" t="str">
        <f>IF(tickets_dataset[[#This Row],[status]] = "Closed", "Yes","No")</f>
        <v>Yes</v>
      </c>
      <c r="L7829" s="2">
        <f t="shared" si="488"/>
        <v>39</v>
      </c>
      <c r="M7829" t="str">
        <f t="shared" si="489"/>
        <v>No</v>
      </c>
      <c r="N7829" t="str">
        <f t="shared" si="490"/>
        <v>Jan</v>
      </c>
      <c r="O7829" s="2">
        <f t="shared" si="491"/>
        <v>1.625</v>
      </c>
      <c r="P7829" t="str">
        <f>VLOOKUP(G7829,Agents!A:E,4,FALSE)</f>
        <v>Team1</v>
      </c>
      <c r="Q7829" t="str">
        <f>VLOOKUP(G7829,Agents!A:E,5,FALSE)</f>
        <v>Mid</v>
      </c>
      <c r="R7829" t="str">
        <f>VLOOKUP(G7829,Agents!A:E,2,FALSE)</f>
        <v>Morning</v>
      </c>
    </row>
    <row r="7830" spans="1:18" x14ac:dyDescent="0.35">
      <c r="A7830" t="s">
        <v>11887</v>
      </c>
      <c r="B7830" t="s">
        <v>975</v>
      </c>
      <c r="C7830" t="s">
        <v>12</v>
      </c>
      <c r="D7830" t="s">
        <v>13</v>
      </c>
      <c r="E7830" s="1">
        <v>46058.713194444441</v>
      </c>
      <c r="F7830" s="1">
        <v>46059.588194444441</v>
      </c>
      <c r="G7830" t="s">
        <v>39</v>
      </c>
      <c r="H7830" t="s">
        <v>15</v>
      </c>
      <c r="I7830" t="s">
        <v>16</v>
      </c>
      <c r="J7830">
        <v>5</v>
      </c>
      <c r="K7830" t="str">
        <f>IF(tickets_dataset[[#This Row],[status]] = "Closed", "Yes","No")</f>
        <v>Yes</v>
      </c>
      <c r="L7830" s="2">
        <f t="shared" si="488"/>
        <v>21</v>
      </c>
      <c r="M7830" t="str">
        <f t="shared" si="489"/>
        <v>No</v>
      </c>
      <c r="N7830" t="str">
        <f t="shared" si="490"/>
        <v>Feb</v>
      </c>
      <c r="O7830" s="2">
        <f t="shared" si="491"/>
        <v>0.875</v>
      </c>
      <c r="P7830" t="str">
        <f>VLOOKUP(G7830,Agents!A:E,4,FALSE)</f>
        <v>Team3</v>
      </c>
      <c r="Q7830" t="str">
        <f>VLOOKUP(G7830,Agents!A:E,5,FALSE)</f>
        <v>Mid</v>
      </c>
      <c r="R7830" t="str">
        <f>VLOOKUP(G7830,Agents!A:E,2,FALSE)</f>
        <v>Night</v>
      </c>
    </row>
    <row r="7831" spans="1:18" x14ac:dyDescent="0.35">
      <c r="A7831" t="s">
        <v>11888</v>
      </c>
      <c r="B7831" t="s">
        <v>2227</v>
      </c>
      <c r="C7831" t="s">
        <v>12</v>
      </c>
      <c r="D7831" t="s">
        <v>13</v>
      </c>
      <c r="E7831" s="1">
        <v>46073.81527777778</v>
      </c>
      <c r="F7831" s="1">
        <v>46075.523611111108</v>
      </c>
      <c r="G7831" t="s">
        <v>221</v>
      </c>
      <c r="H7831" t="s">
        <v>15</v>
      </c>
      <c r="I7831" t="s">
        <v>16</v>
      </c>
      <c r="J7831">
        <v>4</v>
      </c>
      <c r="K7831" t="str">
        <f>IF(tickets_dataset[[#This Row],[status]] = "Closed", "Yes","No")</f>
        <v>Yes</v>
      </c>
      <c r="L7831" s="2">
        <f t="shared" si="488"/>
        <v>40.999999999883585</v>
      </c>
      <c r="M7831" t="str">
        <f t="shared" si="489"/>
        <v>No</v>
      </c>
      <c r="N7831" t="str">
        <f t="shared" si="490"/>
        <v>Feb</v>
      </c>
      <c r="O7831" s="2">
        <f t="shared" si="491"/>
        <v>1.7083333333284827</v>
      </c>
      <c r="P7831" t="str">
        <f>VLOOKUP(G7831,Agents!A:E,4,FALSE)</f>
        <v>Team4</v>
      </c>
      <c r="Q7831" t="str">
        <f>VLOOKUP(G7831,Agents!A:E,5,FALSE)</f>
        <v>Senior</v>
      </c>
      <c r="R7831" t="str">
        <f>VLOOKUP(G7831,Agents!A:E,2,FALSE)</f>
        <v>Morning</v>
      </c>
    </row>
    <row r="7832" spans="1:18" x14ac:dyDescent="0.35">
      <c r="A7832" t="s">
        <v>11889</v>
      </c>
      <c r="B7832" t="s">
        <v>6803</v>
      </c>
      <c r="C7832" t="s">
        <v>34</v>
      </c>
      <c r="D7832" t="s">
        <v>38</v>
      </c>
      <c r="E7832" s="1">
        <v>46069.020138888889</v>
      </c>
      <c r="F7832" s="1">
        <v>46070.978472222225</v>
      </c>
      <c r="G7832" t="s">
        <v>164</v>
      </c>
      <c r="H7832" t="s">
        <v>15</v>
      </c>
      <c r="I7832" t="s">
        <v>16</v>
      </c>
      <c r="J7832">
        <v>5</v>
      </c>
      <c r="K7832" t="str">
        <f>IF(tickets_dataset[[#This Row],[status]] = "Closed", "Yes","No")</f>
        <v>Yes</v>
      </c>
      <c r="L7832" s="2">
        <f t="shared" si="488"/>
        <v>47.000000000058208</v>
      </c>
      <c r="M7832" t="str">
        <f t="shared" si="489"/>
        <v>No</v>
      </c>
      <c r="N7832" t="str">
        <f t="shared" si="490"/>
        <v>Feb</v>
      </c>
      <c r="O7832" s="2">
        <f t="shared" si="491"/>
        <v>1.9583333333357587</v>
      </c>
      <c r="P7832" t="str">
        <f>VLOOKUP(G7832,Agents!A:E,4,FALSE)</f>
        <v>Team4</v>
      </c>
      <c r="Q7832" t="str">
        <f>VLOOKUP(G7832,Agents!A:E,5,FALSE)</f>
        <v>Senior</v>
      </c>
      <c r="R7832" t="str">
        <f>VLOOKUP(G7832,Agents!A:E,2,FALSE)</f>
        <v>Evening</v>
      </c>
    </row>
    <row r="7833" spans="1:18" x14ac:dyDescent="0.35">
      <c r="A7833" t="s">
        <v>11890</v>
      </c>
      <c r="B7833" t="s">
        <v>6052</v>
      </c>
      <c r="C7833" t="s">
        <v>76</v>
      </c>
      <c r="D7833" t="s">
        <v>38</v>
      </c>
      <c r="E7833" s="1">
        <v>46080.213888888888</v>
      </c>
      <c r="F7833" s="1">
        <v>46082.838888888888</v>
      </c>
      <c r="G7833" t="s">
        <v>137</v>
      </c>
      <c r="H7833" t="s">
        <v>15</v>
      </c>
      <c r="I7833" t="s">
        <v>16</v>
      </c>
      <c r="J7833">
        <v>5</v>
      </c>
      <c r="K7833" t="str">
        <f>IF(tickets_dataset[[#This Row],[status]] = "Closed", "Yes","No")</f>
        <v>Yes</v>
      </c>
      <c r="L7833" s="2">
        <f t="shared" si="488"/>
        <v>63</v>
      </c>
      <c r="M7833" t="str">
        <f t="shared" si="489"/>
        <v>Yes</v>
      </c>
      <c r="N7833" t="str">
        <f t="shared" si="490"/>
        <v>Feb</v>
      </c>
      <c r="O7833" s="2">
        <f t="shared" si="491"/>
        <v>2.625</v>
      </c>
      <c r="P7833" t="str">
        <f>VLOOKUP(G7833,Agents!A:E,4,FALSE)</f>
        <v>Team5</v>
      </c>
      <c r="Q7833" t="str">
        <f>VLOOKUP(G7833,Agents!A:E,5,FALSE)</f>
        <v>Senior</v>
      </c>
      <c r="R7833" t="str">
        <f>VLOOKUP(G7833,Agents!A:E,2,FALSE)</f>
        <v>Night</v>
      </c>
    </row>
    <row r="7834" spans="1:18" x14ac:dyDescent="0.35">
      <c r="A7834" t="s">
        <v>11891</v>
      </c>
      <c r="B7834" t="s">
        <v>5702</v>
      </c>
      <c r="C7834" t="s">
        <v>34</v>
      </c>
      <c r="D7834" t="s">
        <v>13</v>
      </c>
      <c r="E7834" s="1">
        <v>46072.96875</v>
      </c>
      <c r="F7834" s="1">
        <v>46073.635416666664</v>
      </c>
      <c r="G7834" t="s">
        <v>164</v>
      </c>
      <c r="H7834" t="s">
        <v>15</v>
      </c>
      <c r="I7834" t="s">
        <v>16</v>
      </c>
      <c r="J7834">
        <v>5</v>
      </c>
      <c r="K7834" t="str">
        <f>IF(tickets_dataset[[#This Row],[status]] = "Closed", "Yes","No")</f>
        <v>Yes</v>
      </c>
      <c r="L7834" s="2">
        <f t="shared" si="488"/>
        <v>15.999999999941792</v>
      </c>
      <c r="M7834" t="str">
        <f t="shared" si="489"/>
        <v>No</v>
      </c>
      <c r="N7834" t="str">
        <f t="shared" si="490"/>
        <v>Feb</v>
      </c>
      <c r="O7834" s="2">
        <f t="shared" si="491"/>
        <v>0.66666666666424135</v>
      </c>
      <c r="P7834" t="str">
        <f>VLOOKUP(G7834,Agents!A:E,4,FALSE)</f>
        <v>Team4</v>
      </c>
      <c r="Q7834" t="str">
        <f>VLOOKUP(G7834,Agents!A:E,5,FALSE)</f>
        <v>Senior</v>
      </c>
      <c r="R7834" t="str">
        <f>VLOOKUP(G7834,Agents!A:E,2,FALSE)</f>
        <v>Evening</v>
      </c>
    </row>
    <row r="7835" spans="1:18" x14ac:dyDescent="0.35">
      <c r="A7835" t="s">
        <v>11892</v>
      </c>
      <c r="B7835" t="s">
        <v>11893</v>
      </c>
      <c r="C7835" t="s">
        <v>50</v>
      </c>
      <c r="D7835" t="s">
        <v>38</v>
      </c>
      <c r="E7835" s="1">
        <v>46062.393055555556</v>
      </c>
      <c r="F7835" s="1">
        <v>46062.93472222222</v>
      </c>
      <c r="G7835" t="s">
        <v>199</v>
      </c>
      <c r="H7835" t="s">
        <v>15</v>
      </c>
      <c r="I7835" t="s">
        <v>16</v>
      </c>
      <c r="J7835">
        <v>2</v>
      </c>
      <c r="K7835" t="str">
        <f>IF(tickets_dataset[[#This Row],[status]] = "Closed", "Yes","No")</f>
        <v>Yes</v>
      </c>
      <c r="L7835" s="2">
        <f t="shared" si="488"/>
        <v>12.999999999941792</v>
      </c>
      <c r="M7835" t="str">
        <f t="shared" si="489"/>
        <v>No</v>
      </c>
      <c r="N7835" t="str">
        <f t="shared" si="490"/>
        <v>Feb</v>
      </c>
      <c r="O7835" s="2">
        <f t="shared" si="491"/>
        <v>0.54166666666424135</v>
      </c>
      <c r="P7835" t="str">
        <f>VLOOKUP(G7835,Agents!A:E,4,FALSE)</f>
        <v>Team1</v>
      </c>
      <c r="Q7835" t="str">
        <f>VLOOKUP(G7835,Agents!A:E,5,FALSE)</f>
        <v>Junior</v>
      </c>
      <c r="R7835" t="str">
        <f>VLOOKUP(G7835,Agents!A:E,2,FALSE)</f>
        <v>Morning</v>
      </c>
    </row>
    <row r="7836" spans="1:18" x14ac:dyDescent="0.35">
      <c r="A7836" t="s">
        <v>11894</v>
      </c>
      <c r="B7836" t="s">
        <v>11895</v>
      </c>
      <c r="C7836" t="s">
        <v>34</v>
      </c>
      <c r="D7836" t="s">
        <v>38</v>
      </c>
      <c r="E7836" s="1">
        <v>46063.061111111114</v>
      </c>
      <c r="F7836" s="1">
        <v>46065.936111111114</v>
      </c>
      <c r="G7836" t="s">
        <v>159</v>
      </c>
      <c r="H7836" t="s">
        <v>15</v>
      </c>
      <c r="I7836" t="s">
        <v>16</v>
      </c>
      <c r="J7836">
        <v>3</v>
      </c>
      <c r="K7836" t="str">
        <f>IF(tickets_dataset[[#This Row],[status]] = "Closed", "Yes","No")</f>
        <v>Yes</v>
      </c>
      <c r="L7836" s="2">
        <f t="shared" si="488"/>
        <v>69</v>
      </c>
      <c r="M7836" t="str">
        <f t="shared" si="489"/>
        <v>Yes</v>
      </c>
      <c r="N7836" t="str">
        <f t="shared" si="490"/>
        <v>Feb</v>
      </c>
      <c r="O7836" s="2">
        <f t="shared" si="491"/>
        <v>2.875</v>
      </c>
      <c r="P7836" t="str">
        <f>VLOOKUP(G7836,Agents!A:E,4,FALSE)</f>
        <v>Team4</v>
      </c>
      <c r="Q7836" t="str">
        <f>VLOOKUP(G7836,Agents!A:E,5,FALSE)</f>
        <v>Mid</v>
      </c>
      <c r="R7836" t="str">
        <f>VLOOKUP(G7836,Agents!A:E,2,FALSE)</f>
        <v>Night</v>
      </c>
    </row>
    <row r="7837" spans="1:18" x14ac:dyDescent="0.35">
      <c r="A7837" t="s">
        <v>11896</v>
      </c>
      <c r="B7837" t="s">
        <v>11263</v>
      </c>
      <c r="C7837" t="s">
        <v>22</v>
      </c>
      <c r="D7837" t="s">
        <v>13</v>
      </c>
      <c r="E7837" s="1">
        <v>46052.629166666666</v>
      </c>
      <c r="F7837" s="1">
        <v>46053.837500000001</v>
      </c>
      <c r="G7837" t="s">
        <v>128</v>
      </c>
      <c r="H7837" t="s">
        <v>15</v>
      </c>
      <c r="I7837" t="s">
        <v>16</v>
      </c>
      <c r="J7837">
        <v>3</v>
      </c>
      <c r="K7837" t="str">
        <f>IF(tickets_dataset[[#This Row],[status]] = "Closed", "Yes","No")</f>
        <v>Yes</v>
      </c>
      <c r="L7837" s="2">
        <f t="shared" si="488"/>
        <v>29.000000000058208</v>
      </c>
      <c r="M7837" t="str">
        <f t="shared" si="489"/>
        <v>No</v>
      </c>
      <c r="N7837" t="str">
        <f t="shared" si="490"/>
        <v>Jan</v>
      </c>
      <c r="O7837" s="2">
        <f t="shared" si="491"/>
        <v>1.2083333333357587</v>
      </c>
      <c r="P7837" t="str">
        <f>VLOOKUP(G7837,Agents!A:E,4,FALSE)</f>
        <v>Team4</v>
      </c>
      <c r="Q7837" t="str">
        <f>VLOOKUP(G7837,Agents!A:E,5,FALSE)</f>
        <v>Mid</v>
      </c>
      <c r="R7837" t="str">
        <f>VLOOKUP(G7837,Agents!A:E,2,FALSE)</f>
        <v>Night</v>
      </c>
    </row>
    <row r="7838" spans="1:18" x14ac:dyDescent="0.35">
      <c r="A7838" t="s">
        <v>11897</v>
      </c>
      <c r="B7838" t="s">
        <v>5927</v>
      </c>
      <c r="C7838" t="s">
        <v>22</v>
      </c>
      <c r="D7838" t="s">
        <v>13</v>
      </c>
      <c r="E7838" s="1">
        <v>46038.55972222222</v>
      </c>
      <c r="F7838" s="1">
        <v>46039.893055555556</v>
      </c>
      <c r="G7838" t="s">
        <v>59</v>
      </c>
      <c r="H7838" t="s">
        <v>15</v>
      </c>
      <c r="I7838" t="s">
        <v>16</v>
      </c>
      <c r="J7838">
        <v>4</v>
      </c>
      <c r="K7838" t="str">
        <f>IF(tickets_dataset[[#This Row],[status]] = "Closed", "Yes","No")</f>
        <v>Yes</v>
      </c>
      <c r="L7838" s="2">
        <f t="shared" si="488"/>
        <v>32.000000000058208</v>
      </c>
      <c r="M7838" t="str">
        <f t="shared" si="489"/>
        <v>No</v>
      </c>
      <c r="N7838" t="str">
        <f t="shared" si="490"/>
        <v>Jan</v>
      </c>
      <c r="O7838" s="2">
        <f t="shared" si="491"/>
        <v>1.3333333333357587</v>
      </c>
      <c r="P7838" t="str">
        <f>VLOOKUP(G7838,Agents!A:E,4,FALSE)</f>
        <v>Team3</v>
      </c>
      <c r="Q7838" t="str">
        <f>VLOOKUP(G7838,Agents!A:E,5,FALSE)</f>
        <v>Senior</v>
      </c>
      <c r="R7838" t="str">
        <f>VLOOKUP(G7838,Agents!A:E,2,FALSE)</f>
        <v>Night</v>
      </c>
    </row>
    <row r="7839" spans="1:18" x14ac:dyDescent="0.35">
      <c r="A7839" t="s">
        <v>11898</v>
      </c>
      <c r="B7839" t="s">
        <v>1642</v>
      </c>
      <c r="C7839" t="s">
        <v>22</v>
      </c>
      <c r="D7839" t="s">
        <v>26</v>
      </c>
      <c r="E7839" s="1">
        <v>46069.65902777778</v>
      </c>
      <c r="F7839" s="1">
        <v>46070.242361111108</v>
      </c>
      <c r="G7839" t="s">
        <v>80</v>
      </c>
      <c r="H7839" t="s">
        <v>15</v>
      </c>
      <c r="I7839" t="s">
        <v>16</v>
      </c>
      <c r="J7839">
        <v>3</v>
      </c>
      <c r="K7839" t="str">
        <f>IF(tickets_dataset[[#This Row],[status]] = "Closed", "Yes","No")</f>
        <v>Yes</v>
      </c>
      <c r="L7839" s="2">
        <f t="shared" si="488"/>
        <v>13.999999999883585</v>
      </c>
      <c r="M7839" t="str">
        <f t="shared" si="489"/>
        <v>No</v>
      </c>
      <c r="N7839" t="str">
        <f t="shared" si="490"/>
        <v>Feb</v>
      </c>
      <c r="O7839" s="2">
        <f t="shared" si="491"/>
        <v>0.58333333332848269</v>
      </c>
      <c r="P7839" t="str">
        <f>VLOOKUP(G7839,Agents!A:E,4,FALSE)</f>
        <v>Team3</v>
      </c>
      <c r="Q7839" t="str">
        <f>VLOOKUP(G7839,Agents!A:E,5,FALSE)</f>
        <v>Junior</v>
      </c>
      <c r="R7839" t="str">
        <f>VLOOKUP(G7839,Agents!A:E,2,FALSE)</f>
        <v>Evening</v>
      </c>
    </row>
    <row r="7840" spans="1:18" x14ac:dyDescent="0.35">
      <c r="A7840" t="s">
        <v>11899</v>
      </c>
      <c r="B7840" t="s">
        <v>2759</v>
      </c>
      <c r="C7840" t="s">
        <v>76</v>
      </c>
      <c r="D7840" t="s">
        <v>13</v>
      </c>
      <c r="E7840" s="1">
        <v>46084.857638888891</v>
      </c>
      <c r="F7840" s="1">
        <v>46086.732638888891</v>
      </c>
      <c r="G7840" t="s">
        <v>35</v>
      </c>
      <c r="H7840" t="s">
        <v>28</v>
      </c>
      <c r="I7840" t="s">
        <v>68</v>
      </c>
      <c r="J7840">
        <v>3</v>
      </c>
      <c r="K7840" t="str">
        <f>IF(tickets_dataset[[#This Row],[status]] = "Closed", "Yes","No")</f>
        <v>No</v>
      </c>
      <c r="L7840" s="2">
        <f t="shared" si="488"/>
        <v>45</v>
      </c>
      <c r="M7840" t="str">
        <f t="shared" si="489"/>
        <v>No</v>
      </c>
      <c r="N7840" t="str">
        <f t="shared" si="490"/>
        <v>Mar</v>
      </c>
      <c r="O7840" s="2">
        <f t="shared" si="491"/>
        <v>1.875</v>
      </c>
      <c r="P7840" t="str">
        <f>VLOOKUP(G7840,Agents!A:E,4,FALSE)</f>
        <v>Team1</v>
      </c>
      <c r="Q7840" t="str">
        <f>VLOOKUP(G7840,Agents!A:E,5,FALSE)</f>
        <v>Senior</v>
      </c>
      <c r="R7840" t="str">
        <f>VLOOKUP(G7840,Agents!A:E,2,FALSE)</f>
        <v>Evening</v>
      </c>
    </row>
    <row r="7841" spans="1:18" x14ac:dyDescent="0.35">
      <c r="A7841" t="s">
        <v>11900</v>
      </c>
      <c r="B7841" t="s">
        <v>7338</v>
      </c>
      <c r="C7841" t="s">
        <v>34</v>
      </c>
      <c r="D7841" t="s">
        <v>38</v>
      </c>
      <c r="E7841" s="1">
        <v>46073.522222222222</v>
      </c>
      <c r="F7841" s="1">
        <v>46076.938888888886</v>
      </c>
      <c r="G7841" t="s">
        <v>77</v>
      </c>
      <c r="H7841" t="s">
        <v>15</v>
      </c>
      <c r="I7841" t="s">
        <v>16</v>
      </c>
      <c r="J7841">
        <v>3</v>
      </c>
      <c r="K7841" t="str">
        <f>IF(tickets_dataset[[#This Row],[status]] = "Closed", "Yes","No")</f>
        <v>Yes</v>
      </c>
      <c r="L7841" s="2">
        <f t="shared" si="488"/>
        <v>81.999999999941792</v>
      </c>
      <c r="M7841" t="str">
        <f t="shared" si="489"/>
        <v>Yes</v>
      </c>
      <c r="N7841" t="str">
        <f t="shared" si="490"/>
        <v>Feb</v>
      </c>
      <c r="O7841" s="2">
        <f t="shared" si="491"/>
        <v>3.4166666666642413</v>
      </c>
      <c r="P7841" t="str">
        <f>VLOOKUP(G7841,Agents!A:E,4,FALSE)</f>
        <v>Team5</v>
      </c>
      <c r="Q7841" t="str">
        <f>VLOOKUP(G7841,Agents!A:E,5,FALSE)</f>
        <v>Junior</v>
      </c>
      <c r="R7841" t="str">
        <f>VLOOKUP(G7841,Agents!A:E,2,FALSE)</f>
        <v>Evening</v>
      </c>
    </row>
    <row r="7842" spans="1:18" x14ac:dyDescent="0.35">
      <c r="A7842" t="s">
        <v>11901</v>
      </c>
      <c r="B7842" t="s">
        <v>5639</v>
      </c>
      <c r="C7842" t="s">
        <v>12</v>
      </c>
      <c r="D7842" t="s">
        <v>38</v>
      </c>
      <c r="E7842" s="1">
        <v>46063.724999999999</v>
      </c>
      <c r="F7842" s="1">
        <v>46067.64166666667</v>
      </c>
      <c r="G7842" t="s">
        <v>159</v>
      </c>
      <c r="H7842" t="s">
        <v>132</v>
      </c>
      <c r="I7842" t="s">
        <v>16</v>
      </c>
      <c r="J7842">
        <v>4</v>
      </c>
      <c r="K7842" t="str">
        <f>IF(tickets_dataset[[#This Row],[status]] = "Closed", "Yes","No")</f>
        <v>No</v>
      </c>
      <c r="L7842" s="2">
        <f t="shared" si="488"/>
        <v>94.000000000116415</v>
      </c>
      <c r="M7842" t="str">
        <f t="shared" si="489"/>
        <v>Yes</v>
      </c>
      <c r="N7842" t="str">
        <f t="shared" si="490"/>
        <v>Feb</v>
      </c>
      <c r="O7842" s="2">
        <f t="shared" si="491"/>
        <v>3.9166666666715173</v>
      </c>
      <c r="P7842" t="str">
        <f>VLOOKUP(G7842,Agents!A:E,4,FALSE)</f>
        <v>Team4</v>
      </c>
      <c r="Q7842" t="str">
        <f>VLOOKUP(G7842,Agents!A:E,5,FALSE)</f>
        <v>Mid</v>
      </c>
      <c r="R7842" t="str">
        <f>VLOOKUP(G7842,Agents!A:E,2,FALSE)</f>
        <v>Night</v>
      </c>
    </row>
    <row r="7843" spans="1:18" x14ac:dyDescent="0.35">
      <c r="A7843" t="s">
        <v>11902</v>
      </c>
      <c r="B7843" t="s">
        <v>2548</v>
      </c>
      <c r="C7843" t="s">
        <v>22</v>
      </c>
      <c r="D7843" t="s">
        <v>13</v>
      </c>
      <c r="E7843" s="1">
        <v>46023.097222222219</v>
      </c>
      <c r="F7843" s="1">
        <v>46023.763888888891</v>
      </c>
      <c r="G7843" t="s">
        <v>183</v>
      </c>
      <c r="H7843" t="s">
        <v>15</v>
      </c>
      <c r="I7843" t="s">
        <v>16</v>
      </c>
      <c r="J7843">
        <v>4</v>
      </c>
      <c r="K7843" t="str">
        <f>IF(tickets_dataset[[#This Row],[status]] = "Closed", "Yes","No")</f>
        <v>Yes</v>
      </c>
      <c r="L7843" s="2">
        <f t="shared" si="488"/>
        <v>16.000000000116415</v>
      </c>
      <c r="M7843" t="str">
        <f t="shared" si="489"/>
        <v>No</v>
      </c>
      <c r="N7843" t="str">
        <f t="shared" si="490"/>
        <v>Jan</v>
      </c>
      <c r="O7843" s="2">
        <f t="shared" si="491"/>
        <v>0.66666666667151731</v>
      </c>
      <c r="P7843" t="str">
        <f>VLOOKUP(G7843,Agents!A:E,4,FALSE)</f>
        <v>Team3</v>
      </c>
      <c r="Q7843" t="str">
        <f>VLOOKUP(G7843,Agents!A:E,5,FALSE)</f>
        <v>Senior</v>
      </c>
      <c r="R7843" t="str">
        <f>VLOOKUP(G7843,Agents!A:E,2,FALSE)</f>
        <v>Night</v>
      </c>
    </row>
    <row r="7844" spans="1:18" x14ac:dyDescent="0.35">
      <c r="A7844" t="s">
        <v>11903</v>
      </c>
      <c r="B7844" t="s">
        <v>11904</v>
      </c>
      <c r="C7844" t="s">
        <v>22</v>
      </c>
      <c r="D7844" t="s">
        <v>38</v>
      </c>
      <c r="E7844" s="1">
        <v>46049.873611111114</v>
      </c>
      <c r="F7844" s="1">
        <v>46050.206944444442</v>
      </c>
      <c r="G7844" t="s">
        <v>311</v>
      </c>
      <c r="H7844" t="s">
        <v>15</v>
      </c>
      <c r="I7844" t="s">
        <v>16</v>
      </c>
      <c r="J7844">
        <v>4</v>
      </c>
      <c r="K7844" t="str">
        <f>IF(tickets_dataset[[#This Row],[status]] = "Closed", "Yes","No")</f>
        <v>Yes</v>
      </c>
      <c r="L7844" s="2">
        <f t="shared" si="488"/>
        <v>7.9999999998835847</v>
      </c>
      <c r="M7844" t="str">
        <f t="shared" si="489"/>
        <v>No</v>
      </c>
      <c r="N7844" t="str">
        <f t="shared" si="490"/>
        <v>Jan</v>
      </c>
      <c r="O7844" s="2">
        <f t="shared" si="491"/>
        <v>0.33333333332848269</v>
      </c>
      <c r="P7844" t="str">
        <f>VLOOKUP(G7844,Agents!A:E,4,FALSE)</f>
        <v>Team5</v>
      </c>
      <c r="Q7844" t="str">
        <f>VLOOKUP(G7844,Agents!A:E,5,FALSE)</f>
        <v>Senior</v>
      </c>
      <c r="R7844" t="str">
        <f>VLOOKUP(G7844,Agents!A:E,2,FALSE)</f>
        <v>Evening</v>
      </c>
    </row>
    <row r="7845" spans="1:18" x14ac:dyDescent="0.35">
      <c r="A7845" t="s">
        <v>11905</v>
      </c>
      <c r="B7845" t="s">
        <v>2624</v>
      </c>
      <c r="C7845" t="s">
        <v>34</v>
      </c>
      <c r="D7845" t="s">
        <v>26</v>
      </c>
      <c r="E7845" s="1">
        <v>46084.311111111114</v>
      </c>
      <c r="F7845" s="1">
        <v>46085.436111111114</v>
      </c>
      <c r="G7845" t="s">
        <v>77</v>
      </c>
      <c r="H7845" t="s">
        <v>15</v>
      </c>
      <c r="I7845" t="s">
        <v>16</v>
      </c>
      <c r="J7845">
        <v>3</v>
      </c>
      <c r="K7845" t="str">
        <f>IF(tickets_dataset[[#This Row],[status]] = "Closed", "Yes","No")</f>
        <v>Yes</v>
      </c>
      <c r="L7845" s="2">
        <f t="shared" si="488"/>
        <v>27</v>
      </c>
      <c r="M7845" t="str">
        <f t="shared" si="489"/>
        <v>No</v>
      </c>
      <c r="N7845" t="str">
        <f t="shared" si="490"/>
        <v>Mar</v>
      </c>
      <c r="O7845" s="2">
        <f t="shared" si="491"/>
        <v>1.125</v>
      </c>
      <c r="P7845" t="str">
        <f>VLOOKUP(G7845,Agents!A:E,4,FALSE)</f>
        <v>Team5</v>
      </c>
      <c r="Q7845" t="str">
        <f>VLOOKUP(G7845,Agents!A:E,5,FALSE)</f>
        <v>Junior</v>
      </c>
      <c r="R7845" t="str">
        <f>VLOOKUP(G7845,Agents!A:E,2,FALSE)</f>
        <v>Evening</v>
      </c>
    </row>
    <row r="7846" spans="1:18" x14ac:dyDescent="0.35">
      <c r="A7846" t="s">
        <v>11906</v>
      </c>
      <c r="B7846" t="s">
        <v>2696</v>
      </c>
      <c r="C7846" t="s">
        <v>12</v>
      </c>
      <c r="D7846" t="s">
        <v>26</v>
      </c>
      <c r="E7846" s="1">
        <v>46078.938194444447</v>
      </c>
      <c r="F7846" s="1">
        <v>46080.438194444447</v>
      </c>
      <c r="G7846" t="s">
        <v>131</v>
      </c>
      <c r="H7846" t="s">
        <v>15</v>
      </c>
      <c r="I7846" t="s">
        <v>16</v>
      </c>
      <c r="J7846">
        <v>3</v>
      </c>
      <c r="K7846" t="str">
        <f>IF(tickets_dataset[[#This Row],[status]] = "Closed", "Yes","No")</f>
        <v>Yes</v>
      </c>
      <c r="L7846" s="2">
        <f t="shared" si="488"/>
        <v>36</v>
      </c>
      <c r="M7846" t="str">
        <f t="shared" si="489"/>
        <v>No</v>
      </c>
      <c r="N7846" t="str">
        <f t="shared" si="490"/>
        <v>Feb</v>
      </c>
      <c r="O7846" s="2">
        <f t="shared" si="491"/>
        <v>1.5</v>
      </c>
      <c r="P7846" t="str">
        <f>VLOOKUP(G7846,Agents!A:E,4,FALSE)</f>
        <v>Team4</v>
      </c>
      <c r="Q7846" t="str">
        <f>VLOOKUP(G7846,Agents!A:E,5,FALSE)</f>
        <v>Junior</v>
      </c>
      <c r="R7846" t="str">
        <f>VLOOKUP(G7846,Agents!A:E,2,FALSE)</f>
        <v>Night</v>
      </c>
    </row>
    <row r="7847" spans="1:18" x14ac:dyDescent="0.35">
      <c r="A7847" t="s">
        <v>11907</v>
      </c>
      <c r="B7847" t="s">
        <v>10629</v>
      </c>
      <c r="C7847" t="s">
        <v>50</v>
      </c>
      <c r="D7847" t="s">
        <v>38</v>
      </c>
      <c r="E7847" s="1">
        <v>46077.734722222223</v>
      </c>
      <c r="F7847" s="1">
        <v>46081.318055555559</v>
      </c>
      <c r="G7847" t="s">
        <v>59</v>
      </c>
      <c r="H7847" t="s">
        <v>15</v>
      </c>
      <c r="I7847" t="s">
        <v>16</v>
      </c>
      <c r="J7847">
        <v>3</v>
      </c>
      <c r="K7847" t="str">
        <f>IF(tickets_dataset[[#This Row],[status]] = "Closed", "Yes","No")</f>
        <v>Yes</v>
      </c>
      <c r="L7847" s="2">
        <f t="shared" si="488"/>
        <v>86.000000000058208</v>
      </c>
      <c r="M7847" t="str">
        <f t="shared" si="489"/>
        <v>Yes</v>
      </c>
      <c r="N7847" t="str">
        <f t="shared" si="490"/>
        <v>Feb</v>
      </c>
      <c r="O7847" s="2">
        <f t="shared" si="491"/>
        <v>3.5833333333357587</v>
      </c>
      <c r="P7847" t="str">
        <f>VLOOKUP(G7847,Agents!A:E,4,FALSE)</f>
        <v>Team3</v>
      </c>
      <c r="Q7847" t="str">
        <f>VLOOKUP(G7847,Agents!A:E,5,FALSE)</f>
        <v>Senior</v>
      </c>
      <c r="R7847" t="str">
        <f>VLOOKUP(G7847,Agents!A:E,2,FALSE)</f>
        <v>Night</v>
      </c>
    </row>
    <row r="7848" spans="1:18" x14ac:dyDescent="0.35">
      <c r="A7848" t="s">
        <v>11908</v>
      </c>
      <c r="B7848" t="s">
        <v>7166</v>
      </c>
      <c r="C7848" t="s">
        <v>50</v>
      </c>
      <c r="D7848" t="s">
        <v>38</v>
      </c>
      <c r="E7848" s="1">
        <v>46085.195138888892</v>
      </c>
      <c r="F7848" s="1">
        <v>46087.861805555556</v>
      </c>
      <c r="G7848" t="s">
        <v>164</v>
      </c>
      <c r="H7848" t="s">
        <v>15</v>
      </c>
      <c r="I7848" t="s">
        <v>16</v>
      </c>
      <c r="J7848">
        <v>3</v>
      </c>
      <c r="K7848" t="str">
        <f>IF(tickets_dataset[[#This Row],[status]] = "Closed", "Yes","No")</f>
        <v>Yes</v>
      </c>
      <c r="L7848" s="2">
        <f t="shared" si="488"/>
        <v>63.999999999941792</v>
      </c>
      <c r="M7848" t="str">
        <f t="shared" si="489"/>
        <v>Yes</v>
      </c>
      <c r="N7848" t="str">
        <f t="shared" si="490"/>
        <v>Mar</v>
      </c>
      <c r="O7848" s="2">
        <f t="shared" si="491"/>
        <v>2.6666666666642413</v>
      </c>
      <c r="P7848" t="str">
        <f>VLOOKUP(G7848,Agents!A:E,4,FALSE)</f>
        <v>Team4</v>
      </c>
      <c r="Q7848" t="str">
        <f>VLOOKUP(G7848,Agents!A:E,5,FALSE)</f>
        <v>Senior</v>
      </c>
      <c r="R7848" t="str">
        <f>VLOOKUP(G7848,Agents!A:E,2,FALSE)</f>
        <v>Evening</v>
      </c>
    </row>
    <row r="7849" spans="1:18" x14ac:dyDescent="0.35">
      <c r="A7849" t="s">
        <v>11909</v>
      </c>
      <c r="B7849" t="s">
        <v>262</v>
      </c>
      <c r="C7849" t="s">
        <v>22</v>
      </c>
      <c r="D7849" t="s">
        <v>26</v>
      </c>
      <c r="E7849" s="1">
        <v>46049.473611111112</v>
      </c>
      <c r="F7849" s="1">
        <v>46052.181944444441</v>
      </c>
      <c r="G7849" t="s">
        <v>131</v>
      </c>
      <c r="H7849" t="s">
        <v>15</v>
      </c>
      <c r="I7849" t="s">
        <v>16</v>
      </c>
      <c r="J7849">
        <v>3</v>
      </c>
      <c r="K7849" t="str">
        <f>IF(tickets_dataset[[#This Row],[status]] = "Closed", "Yes","No")</f>
        <v>Yes</v>
      </c>
      <c r="L7849" s="2">
        <f t="shared" si="488"/>
        <v>64.999999999883585</v>
      </c>
      <c r="M7849" t="str">
        <f t="shared" si="489"/>
        <v>Yes</v>
      </c>
      <c r="N7849" t="str">
        <f t="shared" si="490"/>
        <v>Jan</v>
      </c>
      <c r="O7849" s="2">
        <f t="shared" si="491"/>
        <v>2.7083333333284827</v>
      </c>
      <c r="P7849" t="str">
        <f>VLOOKUP(G7849,Agents!A:E,4,FALSE)</f>
        <v>Team4</v>
      </c>
      <c r="Q7849" t="str">
        <f>VLOOKUP(G7849,Agents!A:E,5,FALSE)</f>
        <v>Junior</v>
      </c>
      <c r="R7849" t="str">
        <f>VLOOKUP(G7849,Agents!A:E,2,FALSE)</f>
        <v>Night</v>
      </c>
    </row>
    <row r="7850" spans="1:18" x14ac:dyDescent="0.35">
      <c r="A7850" t="s">
        <v>11910</v>
      </c>
      <c r="B7850" t="s">
        <v>2411</v>
      </c>
      <c r="C7850" t="s">
        <v>22</v>
      </c>
      <c r="D7850" t="s">
        <v>38</v>
      </c>
      <c r="E7850" s="1">
        <v>46059.092361111114</v>
      </c>
      <c r="F7850" s="1">
        <v>46062.467361111114</v>
      </c>
      <c r="G7850" t="s">
        <v>234</v>
      </c>
      <c r="H7850" t="s">
        <v>15</v>
      </c>
      <c r="I7850" t="s">
        <v>16</v>
      </c>
      <c r="J7850">
        <v>3</v>
      </c>
      <c r="K7850" t="str">
        <f>IF(tickets_dataset[[#This Row],[status]] = "Closed", "Yes","No")</f>
        <v>Yes</v>
      </c>
      <c r="L7850" s="2">
        <f t="shared" si="488"/>
        <v>81</v>
      </c>
      <c r="M7850" t="str">
        <f t="shared" si="489"/>
        <v>Yes</v>
      </c>
      <c r="N7850" t="str">
        <f t="shared" si="490"/>
        <v>Feb</v>
      </c>
      <c r="O7850" s="2">
        <f t="shared" si="491"/>
        <v>3.375</v>
      </c>
      <c r="P7850" t="str">
        <f>VLOOKUP(G7850,Agents!A:E,4,FALSE)</f>
        <v>Team5</v>
      </c>
      <c r="Q7850" t="str">
        <f>VLOOKUP(G7850,Agents!A:E,5,FALSE)</f>
        <v>Senior</v>
      </c>
      <c r="R7850" t="str">
        <f>VLOOKUP(G7850,Agents!A:E,2,FALSE)</f>
        <v>Night</v>
      </c>
    </row>
    <row r="7851" spans="1:18" x14ac:dyDescent="0.35">
      <c r="A7851" t="s">
        <v>11911</v>
      </c>
      <c r="B7851" t="s">
        <v>1982</v>
      </c>
      <c r="C7851" t="s">
        <v>22</v>
      </c>
      <c r="D7851" t="s">
        <v>26</v>
      </c>
      <c r="E7851" s="1">
        <v>46063.865972222222</v>
      </c>
      <c r="F7851" s="1">
        <v>46065.824305555558</v>
      </c>
      <c r="G7851" t="s">
        <v>131</v>
      </c>
      <c r="H7851" t="s">
        <v>15</v>
      </c>
      <c r="I7851" t="s">
        <v>16</v>
      </c>
      <c r="J7851">
        <v>3</v>
      </c>
      <c r="K7851" t="str">
        <f>IF(tickets_dataset[[#This Row],[status]] = "Closed", "Yes","No")</f>
        <v>Yes</v>
      </c>
      <c r="L7851" s="2">
        <f t="shared" si="488"/>
        <v>47.000000000058208</v>
      </c>
      <c r="M7851" t="str">
        <f t="shared" si="489"/>
        <v>No</v>
      </c>
      <c r="N7851" t="str">
        <f t="shared" si="490"/>
        <v>Feb</v>
      </c>
      <c r="O7851" s="2">
        <f t="shared" si="491"/>
        <v>1.9583333333357587</v>
      </c>
      <c r="P7851" t="str">
        <f>VLOOKUP(G7851,Agents!A:E,4,FALSE)</f>
        <v>Team4</v>
      </c>
      <c r="Q7851" t="str">
        <f>VLOOKUP(G7851,Agents!A:E,5,FALSE)</f>
        <v>Junior</v>
      </c>
      <c r="R7851" t="str">
        <f>VLOOKUP(G7851,Agents!A:E,2,FALSE)</f>
        <v>Night</v>
      </c>
    </row>
    <row r="7852" spans="1:18" x14ac:dyDescent="0.35">
      <c r="A7852" t="s">
        <v>11912</v>
      </c>
      <c r="B7852" t="s">
        <v>5879</v>
      </c>
      <c r="C7852" t="s">
        <v>76</v>
      </c>
      <c r="D7852" t="s">
        <v>38</v>
      </c>
      <c r="E7852" s="1">
        <v>46100.04583333333</v>
      </c>
      <c r="F7852" s="1">
        <v>46102.004166666666</v>
      </c>
      <c r="G7852" t="s">
        <v>59</v>
      </c>
      <c r="H7852" t="s">
        <v>15</v>
      </c>
      <c r="I7852" t="s">
        <v>16</v>
      </c>
      <c r="J7852">
        <v>3</v>
      </c>
      <c r="K7852" t="str">
        <f>IF(tickets_dataset[[#This Row],[status]] = "Closed", "Yes","No")</f>
        <v>Yes</v>
      </c>
      <c r="L7852" s="2">
        <f t="shared" si="488"/>
        <v>47.000000000058208</v>
      </c>
      <c r="M7852" t="str">
        <f t="shared" si="489"/>
        <v>No</v>
      </c>
      <c r="N7852" t="str">
        <f t="shared" si="490"/>
        <v>Mar</v>
      </c>
      <c r="O7852" s="2">
        <f t="shared" si="491"/>
        <v>1.9583333333357587</v>
      </c>
      <c r="P7852" t="str">
        <f>VLOOKUP(G7852,Agents!A:E,4,FALSE)</f>
        <v>Team3</v>
      </c>
      <c r="Q7852" t="str">
        <f>VLOOKUP(G7852,Agents!A:E,5,FALSE)</f>
        <v>Senior</v>
      </c>
      <c r="R7852" t="str">
        <f>VLOOKUP(G7852,Agents!A:E,2,FALSE)</f>
        <v>Night</v>
      </c>
    </row>
    <row r="7853" spans="1:18" x14ac:dyDescent="0.35">
      <c r="A7853" t="s">
        <v>11913</v>
      </c>
      <c r="B7853" t="s">
        <v>4047</v>
      </c>
      <c r="C7853" t="s">
        <v>12</v>
      </c>
      <c r="D7853" t="s">
        <v>13</v>
      </c>
      <c r="E7853" s="1">
        <v>46029.660416666666</v>
      </c>
      <c r="F7853" s="1">
        <v>46030.035416666666</v>
      </c>
      <c r="G7853" t="s">
        <v>131</v>
      </c>
      <c r="H7853" t="s">
        <v>15</v>
      </c>
      <c r="I7853" t="s">
        <v>16</v>
      </c>
      <c r="J7853">
        <v>5</v>
      </c>
      <c r="K7853" t="str">
        <f>IF(tickets_dataset[[#This Row],[status]] = "Closed", "Yes","No")</f>
        <v>Yes</v>
      </c>
      <c r="L7853" s="2">
        <f t="shared" si="488"/>
        <v>9</v>
      </c>
      <c r="M7853" t="str">
        <f t="shared" si="489"/>
        <v>No</v>
      </c>
      <c r="N7853" t="str">
        <f t="shared" si="490"/>
        <v>Jan</v>
      </c>
      <c r="O7853" s="2">
        <f t="shared" si="491"/>
        <v>0.375</v>
      </c>
      <c r="P7853" t="str">
        <f>VLOOKUP(G7853,Agents!A:E,4,FALSE)</f>
        <v>Team4</v>
      </c>
      <c r="Q7853" t="str">
        <f>VLOOKUP(G7853,Agents!A:E,5,FALSE)</f>
        <v>Junior</v>
      </c>
      <c r="R7853" t="str">
        <f>VLOOKUP(G7853,Agents!A:E,2,FALSE)</f>
        <v>Night</v>
      </c>
    </row>
    <row r="7854" spans="1:18" x14ac:dyDescent="0.35">
      <c r="A7854" t="s">
        <v>11914</v>
      </c>
      <c r="B7854" t="s">
        <v>3303</v>
      </c>
      <c r="C7854" t="s">
        <v>22</v>
      </c>
      <c r="D7854" t="s">
        <v>38</v>
      </c>
      <c r="E7854" s="1">
        <v>46027.388194444444</v>
      </c>
      <c r="F7854" s="1">
        <v>46028.429861111108</v>
      </c>
      <c r="G7854" t="s">
        <v>206</v>
      </c>
      <c r="H7854" t="s">
        <v>15</v>
      </c>
      <c r="I7854" t="s">
        <v>16</v>
      </c>
      <c r="J7854">
        <v>4</v>
      </c>
      <c r="K7854" t="str">
        <f>IF(tickets_dataset[[#This Row],[status]] = "Closed", "Yes","No")</f>
        <v>Yes</v>
      </c>
      <c r="L7854" s="2">
        <f t="shared" si="488"/>
        <v>24.999999999941792</v>
      </c>
      <c r="M7854" t="str">
        <f t="shared" si="489"/>
        <v>No</v>
      </c>
      <c r="N7854" t="str">
        <f t="shared" si="490"/>
        <v>Jan</v>
      </c>
      <c r="O7854" s="2">
        <f t="shared" si="491"/>
        <v>1.0416666666642413</v>
      </c>
      <c r="P7854" t="str">
        <f>VLOOKUP(G7854,Agents!A:E,4,FALSE)</f>
        <v>Team5</v>
      </c>
      <c r="Q7854" t="str">
        <f>VLOOKUP(G7854,Agents!A:E,5,FALSE)</f>
        <v>Junior</v>
      </c>
      <c r="R7854" t="str">
        <f>VLOOKUP(G7854,Agents!A:E,2,FALSE)</f>
        <v>Evening</v>
      </c>
    </row>
    <row r="7855" spans="1:18" x14ac:dyDescent="0.35">
      <c r="A7855" t="s">
        <v>11915</v>
      </c>
      <c r="B7855" t="s">
        <v>1345</v>
      </c>
      <c r="C7855" t="s">
        <v>76</v>
      </c>
      <c r="D7855" t="s">
        <v>13</v>
      </c>
      <c r="E7855" s="1">
        <v>46091.96597222222</v>
      </c>
      <c r="F7855" s="1">
        <v>46093.382638888892</v>
      </c>
      <c r="G7855" t="s">
        <v>62</v>
      </c>
      <c r="H7855" t="s">
        <v>15</v>
      </c>
      <c r="I7855" t="s">
        <v>16</v>
      </c>
      <c r="J7855">
        <v>4</v>
      </c>
      <c r="K7855" t="str">
        <f>IF(tickets_dataset[[#This Row],[status]] = "Closed", "Yes","No")</f>
        <v>Yes</v>
      </c>
      <c r="L7855" s="2">
        <f t="shared" si="488"/>
        <v>34.000000000116415</v>
      </c>
      <c r="M7855" t="str">
        <f t="shared" si="489"/>
        <v>No</v>
      </c>
      <c r="N7855" t="str">
        <f t="shared" si="490"/>
        <v>Mar</v>
      </c>
      <c r="O7855" s="2">
        <f t="shared" si="491"/>
        <v>1.4166666666715173</v>
      </c>
      <c r="P7855" t="str">
        <f>VLOOKUP(G7855,Agents!A:E,4,FALSE)</f>
        <v>Team1</v>
      </c>
      <c r="Q7855" t="str">
        <f>VLOOKUP(G7855,Agents!A:E,5,FALSE)</f>
        <v>Junior</v>
      </c>
      <c r="R7855" t="str">
        <f>VLOOKUP(G7855,Agents!A:E,2,FALSE)</f>
        <v>Morning</v>
      </c>
    </row>
    <row r="7856" spans="1:18" x14ac:dyDescent="0.35">
      <c r="A7856" t="s">
        <v>11916</v>
      </c>
      <c r="B7856" t="s">
        <v>10681</v>
      </c>
      <c r="C7856" t="s">
        <v>76</v>
      </c>
      <c r="D7856" t="s">
        <v>26</v>
      </c>
      <c r="E7856" s="1">
        <v>46058.870833333334</v>
      </c>
      <c r="F7856" s="1">
        <v>46061.370833333334</v>
      </c>
      <c r="G7856" t="s">
        <v>59</v>
      </c>
      <c r="H7856" t="s">
        <v>15</v>
      </c>
      <c r="I7856" t="s">
        <v>16</v>
      </c>
      <c r="J7856">
        <v>5</v>
      </c>
      <c r="K7856" t="str">
        <f>IF(tickets_dataset[[#This Row],[status]] = "Closed", "Yes","No")</f>
        <v>Yes</v>
      </c>
      <c r="L7856" s="2">
        <f t="shared" si="488"/>
        <v>60</v>
      </c>
      <c r="M7856" t="str">
        <f t="shared" si="489"/>
        <v>Yes</v>
      </c>
      <c r="N7856" t="str">
        <f t="shared" si="490"/>
        <v>Feb</v>
      </c>
      <c r="O7856" s="2">
        <f t="shared" si="491"/>
        <v>2.5</v>
      </c>
      <c r="P7856" t="str">
        <f>VLOOKUP(G7856,Agents!A:E,4,FALSE)</f>
        <v>Team3</v>
      </c>
      <c r="Q7856" t="str">
        <f>VLOOKUP(G7856,Agents!A:E,5,FALSE)</f>
        <v>Senior</v>
      </c>
      <c r="R7856" t="str">
        <f>VLOOKUP(G7856,Agents!A:E,2,FALSE)</f>
        <v>Night</v>
      </c>
    </row>
    <row r="7857" spans="1:18" x14ac:dyDescent="0.35">
      <c r="A7857" t="s">
        <v>11917</v>
      </c>
      <c r="B7857" t="s">
        <v>1867</v>
      </c>
      <c r="C7857" t="s">
        <v>34</v>
      </c>
      <c r="D7857" t="s">
        <v>26</v>
      </c>
      <c r="E7857" s="1">
        <v>46063.163194444445</v>
      </c>
      <c r="F7857" s="1">
        <v>46063.496527777781</v>
      </c>
      <c r="G7857" t="s">
        <v>14</v>
      </c>
      <c r="H7857" t="s">
        <v>15</v>
      </c>
      <c r="I7857" t="s">
        <v>16</v>
      </c>
      <c r="J7857">
        <v>3</v>
      </c>
      <c r="K7857" t="str">
        <f>IF(tickets_dataset[[#This Row],[status]] = "Closed", "Yes","No")</f>
        <v>Yes</v>
      </c>
      <c r="L7857" s="2">
        <f t="shared" si="488"/>
        <v>8.0000000000582077</v>
      </c>
      <c r="M7857" t="str">
        <f t="shared" si="489"/>
        <v>No</v>
      </c>
      <c r="N7857" t="str">
        <f t="shared" si="490"/>
        <v>Feb</v>
      </c>
      <c r="O7857" s="2">
        <f t="shared" si="491"/>
        <v>0.33333333333575865</v>
      </c>
      <c r="P7857" t="str">
        <f>VLOOKUP(G7857,Agents!A:E,4,FALSE)</f>
        <v>Team1</v>
      </c>
      <c r="Q7857" t="str">
        <f>VLOOKUP(G7857,Agents!A:E,5,FALSE)</f>
        <v>Senior</v>
      </c>
      <c r="R7857" t="str">
        <f>VLOOKUP(G7857,Agents!A:E,2,FALSE)</f>
        <v>Morning</v>
      </c>
    </row>
    <row r="7858" spans="1:18" x14ac:dyDescent="0.35">
      <c r="A7858" t="s">
        <v>11918</v>
      </c>
      <c r="B7858" t="s">
        <v>49</v>
      </c>
      <c r="C7858" t="s">
        <v>12</v>
      </c>
      <c r="D7858" t="s">
        <v>38</v>
      </c>
      <c r="E7858" s="1">
        <v>46110.149305555555</v>
      </c>
      <c r="F7858" s="1">
        <v>46111.024305555555</v>
      </c>
      <c r="G7858" t="s">
        <v>77</v>
      </c>
      <c r="H7858" t="s">
        <v>15</v>
      </c>
      <c r="I7858" t="s">
        <v>16</v>
      </c>
      <c r="J7858">
        <v>4</v>
      </c>
      <c r="K7858" t="str">
        <f>IF(tickets_dataset[[#This Row],[status]] = "Closed", "Yes","No")</f>
        <v>Yes</v>
      </c>
      <c r="L7858" s="2">
        <f t="shared" si="488"/>
        <v>21</v>
      </c>
      <c r="M7858" t="str">
        <f t="shared" si="489"/>
        <v>No</v>
      </c>
      <c r="N7858" t="str">
        <f t="shared" si="490"/>
        <v>Mar</v>
      </c>
      <c r="O7858" s="2">
        <f t="shared" si="491"/>
        <v>0.875</v>
      </c>
      <c r="P7858" t="str">
        <f>VLOOKUP(G7858,Agents!A:E,4,FALSE)</f>
        <v>Team5</v>
      </c>
      <c r="Q7858" t="str">
        <f>VLOOKUP(G7858,Agents!A:E,5,FALSE)</f>
        <v>Junior</v>
      </c>
      <c r="R7858" t="str">
        <f>VLOOKUP(G7858,Agents!A:E,2,FALSE)</f>
        <v>Evening</v>
      </c>
    </row>
    <row r="7859" spans="1:18" x14ac:dyDescent="0.35">
      <c r="A7859" t="s">
        <v>11919</v>
      </c>
      <c r="B7859" t="s">
        <v>9962</v>
      </c>
      <c r="C7859" t="s">
        <v>50</v>
      </c>
      <c r="D7859" t="s">
        <v>38</v>
      </c>
      <c r="E7859" s="1">
        <v>46054.209722222222</v>
      </c>
      <c r="F7859" s="1">
        <v>46057.668055555558</v>
      </c>
      <c r="G7859" t="s">
        <v>14</v>
      </c>
      <c r="H7859" t="s">
        <v>15</v>
      </c>
      <c r="I7859" t="s">
        <v>16</v>
      </c>
      <c r="J7859">
        <v>5</v>
      </c>
      <c r="K7859" t="str">
        <f>IF(tickets_dataset[[#This Row],[status]] = "Closed", "Yes","No")</f>
        <v>Yes</v>
      </c>
      <c r="L7859" s="2">
        <f t="shared" si="488"/>
        <v>83.000000000058208</v>
      </c>
      <c r="M7859" t="str">
        <f t="shared" si="489"/>
        <v>Yes</v>
      </c>
      <c r="N7859" t="str">
        <f t="shared" si="490"/>
        <v>Feb</v>
      </c>
      <c r="O7859" s="2">
        <f t="shared" si="491"/>
        <v>3.4583333333357587</v>
      </c>
      <c r="P7859" t="str">
        <f>VLOOKUP(G7859,Agents!A:E,4,FALSE)</f>
        <v>Team1</v>
      </c>
      <c r="Q7859" t="str">
        <f>VLOOKUP(G7859,Agents!A:E,5,FALSE)</f>
        <v>Senior</v>
      </c>
      <c r="R7859" t="str">
        <f>VLOOKUP(G7859,Agents!A:E,2,FALSE)</f>
        <v>Morning</v>
      </c>
    </row>
    <row r="7860" spans="1:18" x14ac:dyDescent="0.35">
      <c r="A7860" t="s">
        <v>11920</v>
      </c>
      <c r="B7860" t="s">
        <v>2400</v>
      </c>
      <c r="C7860" t="s">
        <v>76</v>
      </c>
      <c r="D7860" t="s">
        <v>38</v>
      </c>
      <c r="E7860" s="1">
        <v>46044.404861111114</v>
      </c>
      <c r="F7860" s="1">
        <v>46046.404861111114</v>
      </c>
      <c r="G7860" t="s">
        <v>256</v>
      </c>
      <c r="H7860" t="s">
        <v>15</v>
      </c>
      <c r="I7860" t="s">
        <v>16</v>
      </c>
      <c r="J7860">
        <v>3</v>
      </c>
      <c r="K7860" t="str">
        <f>IF(tickets_dataset[[#This Row],[status]] = "Closed", "Yes","No")</f>
        <v>Yes</v>
      </c>
      <c r="L7860" s="2">
        <f t="shared" si="488"/>
        <v>48</v>
      </c>
      <c r="M7860" t="str">
        <f t="shared" si="489"/>
        <v>No</v>
      </c>
      <c r="N7860" t="str">
        <f t="shared" si="490"/>
        <v>Jan</v>
      </c>
      <c r="O7860" s="2">
        <f t="shared" si="491"/>
        <v>2</v>
      </c>
      <c r="P7860" t="str">
        <f>VLOOKUP(G7860,Agents!A:E,4,FALSE)</f>
        <v>Team1</v>
      </c>
      <c r="Q7860" t="str">
        <f>VLOOKUP(G7860,Agents!A:E,5,FALSE)</f>
        <v>Mid</v>
      </c>
      <c r="R7860" t="str">
        <f>VLOOKUP(G7860,Agents!A:E,2,FALSE)</f>
        <v>Morning</v>
      </c>
    </row>
    <row r="7861" spans="1:18" x14ac:dyDescent="0.35">
      <c r="A7861" t="s">
        <v>11921</v>
      </c>
      <c r="B7861" t="s">
        <v>11922</v>
      </c>
      <c r="C7861" t="s">
        <v>12</v>
      </c>
      <c r="D7861" t="s">
        <v>26</v>
      </c>
      <c r="E7861" s="1">
        <v>46028.436805555553</v>
      </c>
      <c r="F7861" s="1">
        <v>46031.311805555553</v>
      </c>
      <c r="G7861" t="s">
        <v>67</v>
      </c>
      <c r="H7861" t="s">
        <v>15</v>
      </c>
      <c r="I7861" t="s">
        <v>16</v>
      </c>
      <c r="J7861">
        <v>4</v>
      </c>
      <c r="K7861" t="str">
        <f>IF(tickets_dataset[[#This Row],[status]] = "Closed", "Yes","No")</f>
        <v>Yes</v>
      </c>
      <c r="L7861" s="2">
        <f t="shared" si="488"/>
        <v>69</v>
      </c>
      <c r="M7861" t="str">
        <f t="shared" si="489"/>
        <v>Yes</v>
      </c>
      <c r="N7861" t="str">
        <f t="shared" si="490"/>
        <v>Jan</v>
      </c>
      <c r="O7861" s="2">
        <f t="shared" si="491"/>
        <v>2.875</v>
      </c>
      <c r="P7861" t="str">
        <f>VLOOKUP(G7861,Agents!A:E,4,FALSE)</f>
        <v>Team5</v>
      </c>
      <c r="Q7861" t="str">
        <f>VLOOKUP(G7861,Agents!A:E,5,FALSE)</f>
        <v>Junior</v>
      </c>
      <c r="R7861" t="str">
        <f>VLOOKUP(G7861,Agents!A:E,2,FALSE)</f>
        <v>Evening</v>
      </c>
    </row>
    <row r="7862" spans="1:18" x14ac:dyDescent="0.35">
      <c r="A7862" t="s">
        <v>11923</v>
      </c>
      <c r="B7862" t="s">
        <v>8659</v>
      </c>
      <c r="C7862" t="s">
        <v>34</v>
      </c>
      <c r="D7862" t="s">
        <v>26</v>
      </c>
      <c r="E7862" s="1">
        <v>46023.570138888892</v>
      </c>
      <c r="F7862" s="1">
        <v>46024.611805555556</v>
      </c>
      <c r="G7862" t="s">
        <v>239</v>
      </c>
      <c r="H7862" t="s">
        <v>15</v>
      </c>
      <c r="I7862" t="s">
        <v>16</v>
      </c>
      <c r="J7862">
        <v>4</v>
      </c>
      <c r="K7862" t="str">
        <f>IF(tickets_dataset[[#This Row],[status]] = "Closed", "Yes","No")</f>
        <v>Yes</v>
      </c>
      <c r="L7862" s="2">
        <f t="shared" si="488"/>
        <v>24.999999999941792</v>
      </c>
      <c r="M7862" t="str">
        <f t="shared" si="489"/>
        <v>No</v>
      </c>
      <c r="N7862" t="str">
        <f t="shared" si="490"/>
        <v>Jan</v>
      </c>
      <c r="O7862" s="2">
        <f t="shared" si="491"/>
        <v>1.0416666666642413</v>
      </c>
      <c r="P7862" t="str">
        <f>VLOOKUP(G7862,Agents!A:E,4,FALSE)</f>
        <v>Team1</v>
      </c>
      <c r="Q7862" t="str">
        <f>VLOOKUP(G7862,Agents!A:E,5,FALSE)</f>
        <v>Senior</v>
      </c>
      <c r="R7862" t="str">
        <f>VLOOKUP(G7862,Agents!A:E,2,FALSE)</f>
        <v>Evening</v>
      </c>
    </row>
    <row r="7863" spans="1:18" x14ac:dyDescent="0.35">
      <c r="A7863" t="s">
        <v>11924</v>
      </c>
      <c r="B7863" t="s">
        <v>10515</v>
      </c>
      <c r="C7863" t="s">
        <v>22</v>
      </c>
      <c r="D7863" t="s">
        <v>38</v>
      </c>
      <c r="E7863" s="1">
        <v>46075.105555555558</v>
      </c>
      <c r="F7863" s="1">
        <v>46076.688888888886</v>
      </c>
      <c r="G7863" t="s">
        <v>422</v>
      </c>
      <c r="H7863" t="s">
        <v>15</v>
      </c>
      <c r="I7863" t="s">
        <v>16</v>
      </c>
      <c r="J7863">
        <v>3</v>
      </c>
      <c r="K7863" t="str">
        <f>IF(tickets_dataset[[#This Row],[status]] = "Closed", "Yes","No")</f>
        <v>Yes</v>
      </c>
      <c r="L7863" s="2">
        <f t="shared" si="488"/>
        <v>37.999999999883585</v>
      </c>
      <c r="M7863" t="str">
        <f t="shared" si="489"/>
        <v>No</v>
      </c>
      <c r="N7863" t="str">
        <f t="shared" si="490"/>
        <v>Feb</v>
      </c>
      <c r="O7863" s="2">
        <f t="shared" si="491"/>
        <v>1.5833333333284827</v>
      </c>
      <c r="P7863" t="str">
        <f>VLOOKUP(G7863,Agents!A:E,4,FALSE)</f>
        <v>Team5</v>
      </c>
      <c r="Q7863" t="str">
        <f>VLOOKUP(G7863,Agents!A:E,5,FALSE)</f>
        <v>Mid</v>
      </c>
      <c r="R7863" t="str">
        <f>VLOOKUP(G7863,Agents!A:E,2,FALSE)</f>
        <v>Evening</v>
      </c>
    </row>
    <row r="7864" spans="1:18" x14ac:dyDescent="0.35">
      <c r="A7864" t="s">
        <v>11925</v>
      </c>
      <c r="B7864" t="s">
        <v>11926</v>
      </c>
      <c r="C7864" t="s">
        <v>76</v>
      </c>
      <c r="D7864" t="s">
        <v>26</v>
      </c>
      <c r="E7864" s="1">
        <v>46107.217361111114</v>
      </c>
      <c r="F7864" s="1">
        <v>46107.884027777778</v>
      </c>
      <c r="G7864" t="s">
        <v>91</v>
      </c>
      <c r="H7864" t="s">
        <v>15</v>
      </c>
      <c r="I7864" t="s">
        <v>16</v>
      </c>
      <c r="J7864">
        <v>3</v>
      </c>
      <c r="K7864" t="str">
        <f>IF(tickets_dataset[[#This Row],[status]] = "Closed", "Yes","No")</f>
        <v>Yes</v>
      </c>
      <c r="L7864" s="2">
        <f t="shared" si="488"/>
        <v>15.999999999941792</v>
      </c>
      <c r="M7864" t="str">
        <f t="shared" si="489"/>
        <v>No</v>
      </c>
      <c r="N7864" t="str">
        <f t="shared" si="490"/>
        <v>Mar</v>
      </c>
      <c r="O7864" s="2">
        <f t="shared" si="491"/>
        <v>0.66666666666424135</v>
      </c>
      <c r="P7864" t="str">
        <f>VLOOKUP(G7864,Agents!A:E,4,FALSE)</f>
        <v>Team5</v>
      </c>
      <c r="Q7864" t="str">
        <f>VLOOKUP(G7864,Agents!A:E,5,FALSE)</f>
        <v>Mid</v>
      </c>
      <c r="R7864" t="str">
        <f>VLOOKUP(G7864,Agents!A:E,2,FALSE)</f>
        <v>Night</v>
      </c>
    </row>
    <row r="7865" spans="1:18" x14ac:dyDescent="0.35">
      <c r="A7865" t="s">
        <v>11927</v>
      </c>
      <c r="B7865" t="s">
        <v>352</v>
      </c>
      <c r="C7865" t="s">
        <v>12</v>
      </c>
      <c r="D7865" t="s">
        <v>26</v>
      </c>
      <c r="E7865" s="1">
        <v>46053.371527777781</v>
      </c>
      <c r="F7865" s="1">
        <v>46054.788194444445</v>
      </c>
      <c r="G7865" t="s">
        <v>140</v>
      </c>
      <c r="H7865" t="s">
        <v>15</v>
      </c>
      <c r="I7865" t="s">
        <v>16</v>
      </c>
      <c r="J7865">
        <v>4</v>
      </c>
      <c r="K7865" t="str">
        <f>IF(tickets_dataset[[#This Row],[status]] = "Closed", "Yes","No")</f>
        <v>Yes</v>
      </c>
      <c r="L7865" s="2">
        <f t="shared" si="488"/>
        <v>33.999999999941792</v>
      </c>
      <c r="M7865" t="str">
        <f t="shared" si="489"/>
        <v>No</v>
      </c>
      <c r="N7865" t="str">
        <f t="shared" si="490"/>
        <v>Jan</v>
      </c>
      <c r="O7865" s="2">
        <f t="shared" si="491"/>
        <v>1.4166666666642413</v>
      </c>
      <c r="P7865" t="str">
        <f>VLOOKUP(G7865,Agents!A:E,4,FALSE)</f>
        <v>Team1</v>
      </c>
      <c r="Q7865" t="str">
        <f>VLOOKUP(G7865,Agents!A:E,5,FALSE)</f>
        <v>Junior</v>
      </c>
      <c r="R7865" t="str">
        <f>VLOOKUP(G7865,Agents!A:E,2,FALSE)</f>
        <v>Morning</v>
      </c>
    </row>
    <row r="7866" spans="1:18" x14ac:dyDescent="0.35">
      <c r="A7866" t="s">
        <v>11928</v>
      </c>
      <c r="B7866" t="s">
        <v>11027</v>
      </c>
      <c r="C7866" t="s">
        <v>12</v>
      </c>
      <c r="D7866" t="s">
        <v>26</v>
      </c>
      <c r="E7866" s="1">
        <v>46065.586111111108</v>
      </c>
      <c r="F7866" s="1">
        <v>46066.794444444444</v>
      </c>
      <c r="G7866" t="s">
        <v>183</v>
      </c>
      <c r="H7866" t="s">
        <v>15</v>
      </c>
      <c r="I7866" t="s">
        <v>16</v>
      </c>
      <c r="J7866">
        <v>5</v>
      </c>
      <c r="K7866" t="str">
        <f>IF(tickets_dataset[[#This Row],[status]] = "Closed", "Yes","No")</f>
        <v>Yes</v>
      </c>
      <c r="L7866" s="2">
        <f t="shared" si="488"/>
        <v>29.000000000058208</v>
      </c>
      <c r="M7866" t="str">
        <f t="shared" si="489"/>
        <v>No</v>
      </c>
      <c r="N7866" t="str">
        <f t="shared" si="490"/>
        <v>Feb</v>
      </c>
      <c r="O7866" s="2">
        <f t="shared" si="491"/>
        <v>1.2083333333357587</v>
      </c>
      <c r="P7866" t="str">
        <f>VLOOKUP(G7866,Agents!A:E,4,FALSE)</f>
        <v>Team3</v>
      </c>
      <c r="Q7866" t="str">
        <f>VLOOKUP(G7866,Agents!A:E,5,FALSE)</f>
        <v>Senior</v>
      </c>
      <c r="R7866" t="str">
        <f>VLOOKUP(G7866,Agents!A:E,2,FALSE)</f>
        <v>Night</v>
      </c>
    </row>
    <row r="7867" spans="1:18" x14ac:dyDescent="0.35">
      <c r="A7867" t="s">
        <v>11929</v>
      </c>
      <c r="B7867" t="s">
        <v>4988</v>
      </c>
      <c r="C7867" t="s">
        <v>12</v>
      </c>
      <c r="D7867" t="s">
        <v>26</v>
      </c>
      <c r="E7867" s="1">
        <v>46032.731944444444</v>
      </c>
      <c r="F7867" s="1">
        <v>46034.856944444444</v>
      </c>
      <c r="G7867" t="s">
        <v>67</v>
      </c>
      <c r="H7867" t="s">
        <v>15</v>
      </c>
      <c r="I7867" t="s">
        <v>16</v>
      </c>
      <c r="J7867">
        <v>4</v>
      </c>
      <c r="K7867" t="str">
        <f>IF(tickets_dataset[[#This Row],[status]] = "Closed", "Yes","No")</f>
        <v>Yes</v>
      </c>
      <c r="L7867" s="2">
        <f t="shared" si="488"/>
        <v>51</v>
      </c>
      <c r="M7867" t="str">
        <f t="shared" si="489"/>
        <v>Yes</v>
      </c>
      <c r="N7867" t="str">
        <f t="shared" si="490"/>
        <v>Jan</v>
      </c>
      <c r="O7867" s="2">
        <f t="shared" si="491"/>
        <v>2.125</v>
      </c>
      <c r="P7867" t="str">
        <f>VLOOKUP(G7867,Agents!A:E,4,FALSE)</f>
        <v>Team5</v>
      </c>
      <c r="Q7867" t="str">
        <f>VLOOKUP(G7867,Agents!A:E,5,FALSE)</f>
        <v>Junior</v>
      </c>
      <c r="R7867" t="str">
        <f>VLOOKUP(G7867,Agents!A:E,2,FALSE)</f>
        <v>Evening</v>
      </c>
    </row>
    <row r="7868" spans="1:18" x14ac:dyDescent="0.35">
      <c r="A7868" t="s">
        <v>11930</v>
      </c>
      <c r="B7868" t="s">
        <v>514</v>
      </c>
      <c r="C7868" t="s">
        <v>50</v>
      </c>
      <c r="D7868" t="s">
        <v>26</v>
      </c>
      <c r="E7868" s="1">
        <v>46083.007638888892</v>
      </c>
      <c r="F7868" s="1">
        <v>46085.549305555556</v>
      </c>
      <c r="G7868" t="s">
        <v>53</v>
      </c>
      <c r="H7868" t="s">
        <v>15</v>
      </c>
      <c r="I7868" t="s">
        <v>16</v>
      </c>
      <c r="J7868">
        <v>4</v>
      </c>
      <c r="K7868" t="str">
        <f>IF(tickets_dataset[[#This Row],[status]] = "Closed", "Yes","No")</f>
        <v>Yes</v>
      </c>
      <c r="L7868" s="2">
        <f t="shared" si="488"/>
        <v>60.999999999941792</v>
      </c>
      <c r="M7868" t="str">
        <f t="shared" si="489"/>
        <v>Yes</v>
      </c>
      <c r="N7868" t="str">
        <f t="shared" si="490"/>
        <v>Mar</v>
      </c>
      <c r="O7868" s="2">
        <f t="shared" si="491"/>
        <v>2.5416666666642413</v>
      </c>
      <c r="P7868" t="str">
        <f>VLOOKUP(G7868,Agents!A:E,4,FALSE)</f>
        <v>Team1</v>
      </c>
      <c r="Q7868" t="str">
        <f>VLOOKUP(G7868,Agents!A:E,5,FALSE)</f>
        <v>Junior</v>
      </c>
      <c r="R7868" t="str">
        <f>VLOOKUP(G7868,Agents!A:E,2,FALSE)</f>
        <v>Night</v>
      </c>
    </row>
    <row r="7869" spans="1:18" x14ac:dyDescent="0.35">
      <c r="A7869" t="s">
        <v>11931</v>
      </c>
      <c r="B7869" t="s">
        <v>82</v>
      </c>
      <c r="C7869" t="s">
        <v>22</v>
      </c>
      <c r="D7869" t="s">
        <v>13</v>
      </c>
      <c r="E7869" s="1">
        <v>46078.209722222222</v>
      </c>
      <c r="F7869" s="1">
        <v>46078.584722222222</v>
      </c>
      <c r="G7869" t="s">
        <v>14</v>
      </c>
      <c r="H7869" t="s">
        <v>15</v>
      </c>
      <c r="I7869" t="s">
        <v>16</v>
      </c>
      <c r="J7869">
        <v>3</v>
      </c>
      <c r="K7869" t="str">
        <f>IF(tickets_dataset[[#This Row],[status]] = "Closed", "Yes","No")</f>
        <v>Yes</v>
      </c>
      <c r="L7869" s="2">
        <f t="shared" si="488"/>
        <v>9</v>
      </c>
      <c r="M7869" t="str">
        <f t="shared" si="489"/>
        <v>No</v>
      </c>
      <c r="N7869" t="str">
        <f t="shared" si="490"/>
        <v>Feb</v>
      </c>
      <c r="O7869" s="2">
        <f t="shared" si="491"/>
        <v>0.375</v>
      </c>
      <c r="P7869" t="str">
        <f>VLOOKUP(G7869,Agents!A:E,4,FALSE)</f>
        <v>Team1</v>
      </c>
      <c r="Q7869" t="str">
        <f>VLOOKUP(G7869,Agents!A:E,5,FALSE)</f>
        <v>Senior</v>
      </c>
      <c r="R7869" t="str">
        <f>VLOOKUP(G7869,Agents!A:E,2,FALSE)</f>
        <v>Morning</v>
      </c>
    </row>
    <row r="7870" spans="1:18" x14ac:dyDescent="0.35">
      <c r="A7870" t="s">
        <v>11932</v>
      </c>
      <c r="B7870" t="s">
        <v>11933</v>
      </c>
      <c r="C7870" t="s">
        <v>12</v>
      </c>
      <c r="D7870" t="s">
        <v>13</v>
      </c>
      <c r="E7870" s="1">
        <v>46037.55972222222</v>
      </c>
      <c r="F7870" s="1">
        <v>46038.93472222222</v>
      </c>
      <c r="G7870" t="s">
        <v>67</v>
      </c>
      <c r="H7870" t="s">
        <v>15</v>
      </c>
      <c r="I7870" t="s">
        <v>68</v>
      </c>
      <c r="J7870">
        <v>4</v>
      </c>
      <c r="K7870" t="str">
        <f>IF(tickets_dataset[[#This Row],[status]] = "Closed", "Yes","No")</f>
        <v>Yes</v>
      </c>
      <c r="L7870" s="2">
        <f t="shared" si="488"/>
        <v>33</v>
      </c>
      <c r="M7870" t="str">
        <f t="shared" si="489"/>
        <v>No</v>
      </c>
      <c r="N7870" t="str">
        <f t="shared" si="490"/>
        <v>Jan</v>
      </c>
      <c r="O7870" s="2">
        <f t="shared" si="491"/>
        <v>1.375</v>
      </c>
      <c r="P7870" t="str">
        <f>VLOOKUP(G7870,Agents!A:E,4,FALSE)</f>
        <v>Team5</v>
      </c>
      <c r="Q7870" t="str">
        <f>VLOOKUP(G7870,Agents!A:E,5,FALSE)</f>
        <v>Junior</v>
      </c>
      <c r="R7870" t="str">
        <f>VLOOKUP(G7870,Agents!A:E,2,FALSE)</f>
        <v>Evening</v>
      </c>
    </row>
    <row r="7871" spans="1:18" x14ac:dyDescent="0.35">
      <c r="A7871" t="s">
        <v>11934</v>
      </c>
      <c r="B7871" t="s">
        <v>11935</v>
      </c>
      <c r="C7871" t="s">
        <v>34</v>
      </c>
      <c r="D7871" t="s">
        <v>38</v>
      </c>
      <c r="E7871" s="1">
        <v>46047.543055555558</v>
      </c>
      <c r="F7871" s="1">
        <v>46050.084722222222</v>
      </c>
      <c r="G7871" t="s">
        <v>62</v>
      </c>
      <c r="H7871" t="s">
        <v>15</v>
      </c>
      <c r="I7871" t="s">
        <v>16</v>
      </c>
      <c r="J7871">
        <v>5</v>
      </c>
      <c r="K7871" t="str">
        <f>IF(tickets_dataset[[#This Row],[status]] = "Closed", "Yes","No")</f>
        <v>Yes</v>
      </c>
      <c r="L7871" s="2">
        <f t="shared" si="488"/>
        <v>60.999999999941792</v>
      </c>
      <c r="M7871" t="str">
        <f t="shared" si="489"/>
        <v>Yes</v>
      </c>
      <c r="N7871" t="str">
        <f t="shared" si="490"/>
        <v>Jan</v>
      </c>
      <c r="O7871" s="2">
        <f t="shared" si="491"/>
        <v>2.5416666666642413</v>
      </c>
      <c r="P7871" t="str">
        <f>VLOOKUP(G7871,Agents!A:E,4,FALSE)</f>
        <v>Team1</v>
      </c>
      <c r="Q7871" t="str">
        <f>VLOOKUP(G7871,Agents!A:E,5,FALSE)</f>
        <v>Junior</v>
      </c>
      <c r="R7871" t="str">
        <f>VLOOKUP(G7871,Agents!A:E,2,FALSE)</f>
        <v>Morning</v>
      </c>
    </row>
    <row r="7872" spans="1:18" x14ac:dyDescent="0.35">
      <c r="A7872" t="s">
        <v>11936</v>
      </c>
      <c r="B7872" t="s">
        <v>3769</v>
      </c>
      <c r="C7872" t="s">
        <v>22</v>
      </c>
      <c r="D7872" t="s">
        <v>13</v>
      </c>
      <c r="E7872" s="1">
        <v>46099.863194444442</v>
      </c>
      <c r="F7872" s="1">
        <v>46100.446527777778</v>
      </c>
      <c r="G7872" t="s">
        <v>45</v>
      </c>
      <c r="H7872" t="s">
        <v>28</v>
      </c>
      <c r="I7872" t="s">
        <v>16</v>
      </c>
      <c r="J7872">
        <v>4</v>
      </c>
      <c r="K7872" t="str">
        <f>IF(tickets_dataset[[#This Row],[status]] = "Closed", "Yes","No")</f>
        <v>No</v>
      </c>
      <c r="L7872" s="2">
        <f t="shared" si="488"/>
        <v>14.000000000058208</v>
      </c>
      <c r="M7872" t="str">
        <f t="shared" si="489"/>
        <v>No</v>
      </c>
      <c r="N7872" t="str">
        <f t="shared" si="490"/>
        <v>Mar</v>
      </c>
      <c r="O7872" s="2">
        <f t="shared" si="491"/>
        <v>0.58333333333575865</v>
      </c>
      <c r="P7872" t="str">
        <f>VLOOKUP(G7872,Agents!A:E,4,FALSE)</f>
        <v>Team5</v>
      </c>
      <c r="Q7872" t="str">
        <f>VLOOKUP(G7872,Agents!A:E,5,FALSE)</f>
        <v>Senior</v>
      </c>
      <c r="R7872" t="str">
        <f>VLOOKUP(G7872,Agents!A:E,2,FALSE)</f>
        <v>Morning</v>
      </c>
    </row>
    <row r="7873" spans="1:18" x14ac:dyDescent="0.35">
      <c r="A7873" t="s">
        <v>11937</v>
      </c>
      <c r="B7873" t="s">
        <v>2051</v>
      </c>
      <c r="C7873" t="s">
        <v>34</v>
      </c>
      <c r="D7873" t="s">
        <v>38</v>
      </c>
      <c r="E7873" s="1">
        <v>46067.021527777775</v>
      </c>
      <c r="F7873" s="1">
        <v>46067.688194444447</v>
      </c>
      <c r="G7873" t="s">
        <v>311</v>
      </c>
      <c r="H7873" t="s">
        <v>15</v>
      </c>
      <c r="I7873" t="s">
        <v>16</v>
      </c>
      <c r="J7873">
        <v>4</v>
      </c>
      <c r="K7873" t="str">
        <f>IF(tickets_dataset[[#This Row],[status]] = "Closed", "Yes","No")</f>
        <v>Yes</v>
      </c>
      <c r="L7873" s="2">
        <f t="shared" si="488"/>
        <v>16.000000000116415</v>
      </c>
      <c r="M7873" t="str">
        <f t="shared" si="489"/>
        <v>No</v>
      </c>
      <c r="N7873" t="str">
        <f t="shared" si="490"/>
        <v>Feb</v>
      </c>
      <c r="O7873" s="2">
        <f t="shared" si="491"/>
        <v>0.66666666667151731</v>
      </c>
      <c r="P7873" t="str">
        <f>VLOOKUP(G7873,Agents!A:E,4,FALSE)</f>
        <v>Team5</v>
      </c>
      <c r="Q7873" t="str">
        <f>VLOOKUP(G7873,Agents!A:E,5,FALSE)</f>
        <v>Senior</v>
      </c>
      <c r="R7873" t="str">
        <f>VLOOKUP(G7873,Agents!A:E,2,FALSE)</f>
        <v>Evening</v>
      </c>
    </row>
    <row r="7874" spans="1:18" x14ac:dyDescent="0.35">
      <c r="A7874" t="s">
        <v>11938</v>
      </c>
      <c r="B7874" t="s">
        <v>7836</v>
      </c>
      <c r="C7874" t="s">
        <v>12</v>
      </c>
      <c r="D7874" t="s">
        <v>38</v>
      </c>
      <c r="E7874" s="1">
        <v>46026.695138888892</v>
      </c>
      <c r="F7874" s="1">
        <v>46030.15347222222</v>
      </c>
      <c r="G7874" t="s">
        <v>42</v>
      </c>
      <c r="H7874" t="s">
        <v>132</v>
      </c>
      <c r="I7874" t="s">
        <v>16</v>
      </c>
      <c r="J7874">
        <v>5</v>
      </c>
      <c r="K7874" t="str">
        <f>IF(tickets_dataset[[#This Row],[status]] = "Closed", "Yes","No")</f>
        <v>No</v>
      </c>
      <c r="L7874" s="2">
        <f t="shared" ref="L7874:L7937" si="492">IF(ISBLANK(F7874),"",(F7874-E7874)*24)</f>
        <v>82.999999999883585</v>
      </c>
      <c r="M7874" t="str">
        <f t="shared" ref="M7874:M7937" si="493">IF(L7874&gt;48,"Yes","No")</f>
        <v>Yes</v>
      </c>
      <c r="N7874" t="str">
        <f t="shared" ref="N7874:N7937" si="494">TEXT(E7874,"mmm")</f>
        <v>Jan</v>
      </c>
      <c r="O7874" s="2">
        <f t="shared" si="491"/>
        <v>3.4583333333284827</v>
      </c>
      <c r="P7874" t="str">
        <f>VLOOKUP(G7874,Agents!A:E,4,FALSE)</f>
        <v>Team2</v>
      </c>
      <c r="Q7874" t="str">
        <f>VLOOKUP(G7874,Agents!A:E,5,FALSE)</f>
        <v>Junior</v>
      </c>
      <c r="R7874" t="str">
        <f>VLOOKUP(G7874,Agents!A:E,2,FALSE)</f>
        <v>Night</v>
      </c>
    </row>
    <row r="7875" spans="1:18" x14ac:dyDescent="0.35">
      <c r="A7875" t="s">
        <v>11939</v>
      </c>
      <c r="B7875" t="s">
        <v>182</v>
      </c>
      <c r="C7875" t="s">
        <v>22</v>
      </c>
      <c r="D7875" t="s">
        <v>26</v>
      </c>
      <c r="E7875" s="1">
        <v>46097.057638888888</v>
      </c>
      <c r="F7875" s="1">
        <v>46097.849305555559</v>
      </c>
      <c r="G7875" t="s">
        <v>42</v>
      </c>
      <c r="H7875" t="s">
        <v>15</v>
      </c>
      <c r="I7875" t="s">
        <v>16</v>
      </c>
      <c r="J7875">
        <v>5</v>
      </c>
      <c r="K7875" t="str">
        <f>IF(tickets_dataset[[#This Row],[status]] = "Closed", "Yes","No")</f>
        <v>Yes</v>
      </c>
      <c r="L7875" s="2">
        <f t="shared" si="492"/>
        <v>19.000000000116415</v>
      </c>
      <c r="M7875" t="str">
        <f t="shared" si="493"/>
        <v>No</v>
      </c>
      <c r="N7875" t="str">
        <f t="shared" si="494"/>
        <v>Mar</v>
      </c>
      <c r="O7875" s="2">
        <f t="shared" ref="O7875:O7938" si="495">F7875-E7875</f>
        <v>0.79166666667151731</v>
      </c>
      <c r="P7875" t="str">
        <f>VLOOKUP(G7875,Agents!A:E,4,FALSE)</f>
        <v>Team2</v>
      </c>
      <c r="Q7875" t="str">
        <f>VLOOKUP(G7875,Agents!A:E,5,FALSE)</f>
        <v>Junior</v>
      </c>
      <c r="R7875" t="str">
        <f>VLOOKUP(G7875,Agents!A:E,2,FALSE)</f>
        <v>Night</v>
      </c>
    </row>
    <row r="7876" spans="1:18" x14ac:dyDescent="0.35">
      <c r="A7876" t="s">
        <v>11940</v>
      </c>
      <c r="B7876" t="s">
        <v>4807</v>
      </c>
      <c r="C7876" t="s">
        <v>50</v>
      </c>
      <c r="D7876" t="s">
        <v>38</v>
      </c>
      <c r="E7876" s="1">
        <v>46061.21597222222</v>
      </c>
      <c r="F7876" s="1">
        <v>46063.382638888892</v>
      </c>
      <c r="G7876" t="s">
        <v>211</v>
      </c>
      <c r="H7876" t="s">
        <v>15</v>
      </c>
      <c r="I7876" t="s">
        <v>16</v>
      </c>
      <c r="J7876">
        <v>5</v>
      </c>
      <c r="K7876" t="str">
        <f>IF(tickets_dataset[[#This Row],[status]] = "Closed", "Yes","No")</f>
        <v>Yes</v>
      </c>
      <c r="L7876" s="2">
        <f t="shared" si="492"/>
        <v>52.000000000116415</v>
      </c>
      <c r="M7876" t="str">
        <f t="shared" si="493"/>
        <v>Yes</v>
      </c>
      <c r="N7876" t="str">
        <f t="shared" si="494"/>
        <v>Feb</v>
      </c>
      <c r="O7876" s="2">
        <f t="shared" si="495"/>
        <v>2.1666666666715173</v>
      </c>
      <c r="P7876" t="str">
        <f>VLOOKUP(G7876,Agents!A:E,4,FALSE)</f>
        <v>Team5</v>
      </c>
      <c r="Q7876" t="str">
        <f>VLOOKUP(G7876,Agents!A:E,5,FALSE)</f>
        <v>Senior</v>
      </c>
      <c r="R7876" t="str">
        <f>VLOOKUP(G7876,Agents!A:E,2,FALSE)</f>
        <v>Evening</v>
      </c>
    </row>
    <row r="7877" spans="1:18" x14ac:dyDescent="0.35">
      <c r="A7877" t="s">
        <v>11941</v>
      </c>
      <c r="B7877" t="s">
        <v>452</v>
      </c>
      <c r="C7877" t="s">
        <v>50</v>
      </c>
      <c r="D7877" t="s">
        <v>38</v>
      </c>
      <c r="E7877" s="1">
        <v>46054.550694444442</v>
      </c>
      <c r="F7877" s="1">
        <v>46058.509027777778</v>
      </c>
      <c r="G7877" t="s">
        <v>221</v>
      </c>
      <c r="H7877" t="s">
        <v>28</v>
      </c>
      <c r="I7877" t="s">
        <v>16</v>
      </c>
      <c r="J7877">
        <v>3</v>
      </c>
      <c r="K7877" t="str">
        <f>IF(tickets_dataset[[#This Row],[status]] = "Closed", "Yes","No")</f>
        <v>No</v>
      </c>
      <c r="L7877" s="2">
        <f t="shared" si="492"/>
        <v>95.000000000058208</v>
      </c>
      <c r="M7877" t="str">
        <f t="shared" si="493"/>
        <v>Yes</v>
      </c>
      <c r="N7877" t="str">
        <f t="shared" si="494"/>
        <v>Feb</v>
      </c>
      <c r="O7877" s="2">
        <f t="shared" si="495"/>
        <v>3.9583333333357587</v>
      </c>
      <c r="P7877" t="str">
        <f>VLOOKUP(G7877,Agents!A:E,4,FALSE)</f>
        <v>Team4</v>
      </c>
      <c r="Q7877" t="str">
        <f>VLOOKUP(G7877,Agents!A:E,5,FALSE)</f>
        <v>Senior</v>
      </c>
      <c r="R7877" t="str">
        <f>VLOOKUP(G7877,Agents!A:E,2,FALSE)</f>
        <v>Morning</v>
      </c>
    </row>
    <row r="7878" spans="1:18" x14ac:dyDescent="0.35">
      <c r="A7878" t="s">
        <v>11942</v>
      </c>
      <c r="B7878" t="s">
        <v>70</v>
      </c>
      <c r="C7878" t="s">
        <v>34</v>
      </c>
      <c r="D7878" t="s">
        <v>38</v>
      </c>
      <c r="E7878" s="1">
        <v>46038.234027777777</v>
      </c>
      <c r="F7878" s="1">
        <v>46040.150694444441</v>
      </c>
      <c r="G7878" t="s">
        <v>199</v>
      </c>
      <c r="H7878" t="s">
        <v>15</v>
      </c>
      <c r="I7878" t="s">
        <v>16</v>
      </c>
      <c r="J7878">
        <v>3</v>
      </c>
      <c r="K7878" t="str">
        <f>IF(tickets_dataset[[#This Row],[status]] = "Closed", "Yes","No")</f>
        <v>Yes</v>
      </c>
      <c r="L7878" s="2">
        <f t="shared" si="492"/>
        <v>45.999999999941792</v>
      </c>
      <c r="M7878" t="str">
        <f t="shared" si="493"/>
        <v>No</v>
      </c>
      <c r="N7878" t="str">
        <f t="shared" si="494"/>
        <v>Jan</v>
      </c>
      <c r="O7878" s="2">
        <f t="shared" si="495"/>
        <v>1.9166666666642413</v>
      </c>
      <c r="P7878" t="str">
        <f>VLOOKUP(G7878,Agents!A:E,4,FALSE)</f>
        <v>Team1</v>
      </c>
      <c r="Q7878" t="str">
        <f>VLOOKUP(G7878,Agents!A:E,5,FALSE)</f>
        <v>Junior</v>
      </c>
      <c r="R7878" t="str">
        <f>VLOOKUP(G7878,Agents!A:E,2,FALSE)</f>
        <v>Morning</v>
      </c>
    </row>
    <row r="7879" spans="1:18" x14ac:dyDescent="0.35">
      <c r="A7879" t="s">
        <v>11943</v>
      </c>
      <c r="B7879" t="s">
        <v>11944</v>
      </c>
      <c r="C7879" t="s">
        <v>22</v>
      </c>
      <c r="D7879" t="s">
        <v>38</v>
      </c>
      <c r="E7879" s="1">
        <v>46028.748611111114</v>
      </c>
      <c r="F7879" s="1">
        <v>46030.540277777778</v>
      </c>
      <c r="G7879" t="s">
        <v>206</v>
      </c>
      <c r="H7879" t="s">
        <v>15</v>
      </c>
      <c r="I7879" t="s">
        <v>16</v>
      </c>
      <c r="J7879">
        <v>3</v>
      </c>
      <c r="K7879" t="str">
        <f>IF(tickets_dataset[[#This Row],[status]] = "Closed", "Yes","No")</f>
        <v>Yes</v>
      </c>
      <c r="L7879" s="2">
        <f t="shared" si="492"/>
        <v>42.999999999941792</v>
      </c>
      <c r="M7879" t="str">
        <f t="shared" si="493"/>
        <v>No</v>
      </c>
      <c r="N7879" t="str">
        <f t="shared" si="494"/>
        <v>Jan</v>
      </c>
      <c r="O7879" s="2">
        <f t="shared" si="495"/>
        <v>1.7916666666642413</v>
      </c>
      <c r="P7879" t="str">
        <f>VLOOKUP(G7879,Agents!A:E,4,FALSE)</f>
        <v>Team5</v>
      </c>
      <c r="Q7879" t="str">
        <f>VLOOKUP(G7879,Agents!A:E,5,FALSE)</f>
        <v>Junior</v>
      </c>
      <c r="R7879" t="str">
        <f>VLOOKUP(G7879,Agents!A:E,2,FALSE)</f>
        <v>Evening</v>
      </c>
    </row>
    <row r="7880" spans="1:18" x14ac:dyDescent="0.35">
      <c r="A7880" t="s">
        <v>11945</v>
      </c>
      <c r="B7880" t="s">
        <v>2721</v>
      </c>
      <c r="C7880" t="s">
        <v>76</v>
      </c>
      <c r="D7880" t="s">
        <v>38</v>
      </c>
      <c r="E7880" s="1">
        <v>46035.979166666664</v>
      </c>
      <c r="F7880" s="1">
        <v>46039.729166666664</v>
      </c>
      <c r="G7880" t="s">
        <v>14</v>
      </c>
      <c r="H7880" t="s">
        <v>15</v>
      </c>
      <c r="I7880" t="s">
        <v>16</v>
      </c>
      <c r="J7880">
        <v>5</v>
      </c>
      <c r="K7880" t="str">
        <f>IF(tickets_dataset[[#This Row],[status]] = "Closed", "Yes","No")</f>
        <v>Yes</v>
      </c>
      <c r="L7880" s="2">
        <f t="shared" si="492"/>
        <v>90</v>
      </c>
      <c r="M7880" t="str">
        <f t="shared" si="493"/>
        <v>Yes</v>
      </c>
      <c r="N7880" t="str">
        <f t="shared" si="494"/>
        <v>Jan</v>
      </c>
      <c r="O7880" s="2">
        <f t="shared" si="495"/>
        <v>3.75</v>
      </c>
      <c r="P7880" t="str">
        <f>VLOOKUP(G7880,Agents!A:E,4,FALSE)</f>
        <v>Team1</v>
      </c>
      <c r="Q7880" t="str">
        <f>VLOOKUP(G7880,Agents!A:E,5,FALSE)</f>
        <v>Senior</v>
      </c>
      <c r="R7880" t="str">
        <f>VLOOKUP(G7880,Agents!A:E,2,FALSE)</f>
        <v>Morning</v>
      </c>
    </row>
    <row r="7881" spans="1:18" x14ac:dyDescent="0.35">
      <c r="A7881" t="s">
        <v>11946</v>
      </c>
      <c r="B7881" t="s">
        <v>3496</v>
      </c>
      <c r="C7881" t="s">
        <v>12</v>
      </c>
      <c r="D7881" t="s">
        <v>13</v>
      </c>
      <c r="E7881" s="1">
        <v>46095.690972222219</v>
      </c>
      <c r="F7881" s="1">
        <v>46096.565972222219</v>
      </c>
      <c r="G7881" t="s">
        <v>311</v>
      </c>
      <c r="H7881" t="s">
        <v>15</v>
      </c>
      <c r="I7881" t="s">
        <v>68</v>
      </c>
      <c r="J7881">
        <v>4</v>
      </c>
      <c r="K7881" t="str">
        <f>IF(tickets_dataset[[#This Row],[status]] = "Closed", "Yes","No")</f>
        <v>Yes</v>
      </c>
      <c r="L7881" s="2">
        <f t="shared" si="492"/>
        <v>21</v>
      </c>
      <c r="M7881" t="str">
        <f t="shared" si="493"/>
        <v>No</v>
      </c>
      <c r="N7881" t="str">
        <f t="shared" si="494"/>
        <v>Mar</v>
      </c>
      <c r="O7881" s="2">
        <f t="shared" si="495"/>
        <v>0.875</v>
      </c>
      <c r="P7881" t="str">
        <f>VLOOKUP(G7881,Agents!A:E,4,FALSE)</f>
        <v>Team5</v>
      </c>
      <c r="Q7881" t="str">
        <f>VLOOKUP(G7881,Agents!A:E,5,FALSE)</f>
        <v>Senior</v>
      </c>
      <c r="R7881" t="str">
        <f>VLOOKUP(G7881,Agents!A:E,2,FALSE)</f>
        <v>Evening</v>
      </c>
    </row>
    <row r="7882" spans="1:18" x14ac:dyDescent="0.35">
      <c r="A7882" t="s">
        <v>11947</v>
      </c>
      <c r="B7882" t="s">
        <v>11948</v>
      </c>
      <c r="C7882" t="s">
        <v>76</v>
      </c>
      <c r="D7882" t="s">
        <v>38</v>
      </c>
      <c r="E7882" s="1">
        <v>46043.046527777777</v>
      </c>
      <c r="F7882" s="1">
        <v>46046.296527777777</v>
      </c>
      <c r="G7882" t="s">
        <v>311</v>
      </c>
      <c r="H7882" t="s">
        <v>15</v>
      </c>
      <c r="I7882" t="s">
        <v>16</v>
      </c>
      <c r="J7882">
        <v>4</v>
      </c>
      <c r="K7882" t="str">
        <f>IF(tickets_dataset[[#This Row],[status]] = "Closed", "Yes","No")</f>
        <v>Yes</v>
      </c>
      <c r="L7882" s="2">
        <f t="shared" si="492"/>
        <v>78</v>
      </c>
      <c r="M7882" t="str">
        <f t="shared" si="493"/>
        <v>Yes</v>
      </c>
      <c r="N7882" t="str">
        <f t="shared" si="494"/>
        <v>Jan</v>
      </c>
      <c r="O7882" s="2">
        <f t="shared" si="495"/>
        <v>3.25</v>
      </c>
      <c r="P7882" t="str">
        <f>VLOOKUP(G7882,Agents!A:E,4,FALSE)</f>
        <v>Team5</v>
      </c>
      <c r="Q7882" t="str">
        <f>VLOOKUP(G7882,Agents!A:E,5,FALSE)</f>
        <v>Senior</v>
      </c>
      <c r="R7882" t="str">
        <f>VLOOKUP(G7882,Agents!A:E,2,FALSE)</f>
        <v>Evening</v>
      </c>
    </row>
    <row r="7883" spans="1:18" x14ac:dyDescent="0.35">
      <c r="A7883" t="s">
        <v>11949</v>
      </c>
      <c r="B7883" t="s">
        <v>7962</v>
      </c>
      <c r="C7883" t="s">
        <v>12</v>
      </c>
      <c r="D7883" t="s">
        <v>38</v>
      </c>
      <c r="E7883" s="1">
        <v>46076.886805555558</v>
      </c>
      <c r="F7883" s="1">
        <v>46078.803472222222</v>
      </c>
      <c r="G7883" t="s">
        <v>45</v>
      </c>
      <c r="H7883" t="s">
        <v>15</v>
      </c>
      <c r="I7883" t="s">
        <v>16</v>
      </c>
      <c r="J7883">
        <v>5</v>
      </c>
      <c r="K7883" t="str">
        <f>IF(tickets_dataset[[#This Row],[status]] = "Closed", "Yes","No")</f>
        <v>Yes</v>
      </c>
      <c r="L7883" s="2">
        <f t="shared" si="492"/>
        <v>45.999999999941792</v>
      </c>
      <c r="M7883" t="str">
        <f t="shared" si="493"/>
        <v>No</v>
      </c>
      <c r="N7883" t="str">
        <f t="shared" si="494"/>
        <v>Feb</v>
      </c>
      <c r="O7883" s="2">
        <f t="shared" si="495"/>
        <v>1.9166666666642413</v>
      </c>
      <c r="P7883" t="str">
        <f>VLOOKUP(G7883,Agents!A:E,4,FALSE)</f>
        <v>Team5</v>
      </c>
      <c r="Q7883" t="str">
        <f>VLOOKUP(G7883,Agents!A:E,5,FALSE)</f>
        <v>Senior</v>
      </c>
      <c r="R7883" t="str">
        <f>VLOOKUP(G7883,Agents!A:E,2,FALSE)</f>
        <v>Morning</v>
      </c>
    </row>
    <row r="7884" spans="1:18" x14ac:dyDescent="0.35">
      <c r="A7884" t="s">
        <v>11950</v>
      </c>
      <c r="B7884" t="s">
        <v>1576</v>
      </c>
      <c r="C7884" t="s">
        <v>12</v>
      </c>
      <c r="D7884" t="s">
        <v>26</v>
      </c>
      <c r="E7884" s="1">
        <v>46105.319444444445</v>
      </c>
      <c r="F7884" s="1">
        <v>46107.986111111109</v>
      </c>
      <c r="G7884" t="s">
        <v>190</v>
      </c>
      <c r="H7884" t="s">
        <v>15</v>
      </c>
      <c r="I7884" t="s">
        <v>16</v>
      </c>
      <c r="J7884">
        <v>4</v>
      </c>
      <c r="K7884" t="str">
        <f>IF(tickets_dataset[[#This Row],[status]] = "Closed", "Yes","No")</f>
        <v>Yes</v>
      </c>
      <c r="L7884" s="2">
        <f t="shared" si="492"/>
        <v>63.999999999941792</v>
      </c>
      <c r="M7884" t="str">
        <f t="shared" si="493"/>
        <v>Yes</v>
      </c>
      <c r="N7884" t="str">
        <f t="shared" si="494"/>
        <v>Mar</v>
      </c>
      <c r="O7884" s="2">
        <f t="shared" si="495"/>
        <v>2.6666666666642413</v>
      </c>
      <c r="P7884" t="str">
        <f>VLOOKUP(G7884,Agents!A:E,4,FALSE)</f>
        <v>Team1</v>
      </c>
      <c r="Q7884" t="str">
        <f>VLOOKUP(G7884,Agents!A:E,5,FALSE)</f>
        <v>Senior</v>
      </c>
      <c r="R7884" t="str">
        <f>VLOOKUP(G7884,Agents!A:E,2,FALSE)</f>
        <v>Night</v>
      </c>
    </row>
    <row r="7885" spans="1:18" x14ac:dyDescent="0.35">
      <c r="A7885" t="s">
        <v>11951</v>
      </c>
      <c r="B7885" t="s">
        <v>1198</v>
      </c>
      <c r="C7885" t="s">
        <v>12</v>
      </c>
      <c r="D7885" t="s">
        <v>26</v>
      </c>
      <c r="E7885" s="1">
        <v>46090.428472222222</v>
      </c>
      <c r="F7885" s="1">
        <v>46092.303472222222</v>
      </c>
      <c r="G7885" t="s">
        <v>131</v>
      </c>
      <c r="H7885" t="s">
        <v>15</v>
      </c>
      <c r="I7885" t="s">
        <v>16</v>
      </c>
      <c r="J7885">
        <v>5</v>
      </c>
      <c r="K7885" t="str">
        <f>IF(tickets_dataset[[#This Row],[status]] = "Closed", "Yes","No")</f>
        <v>Yes</v>
      </c>
      <c r="L7885" s="2">
        <f t="shared" si="492"/>
        <v>45</v>
      </c>
      <c r="M7885" t="str">
        <f t="shared" si="493"/>
        <v>No</v>
      </c>
      <c r="N7885" t="str">
        <f t="shared" si="494"/>
        <v>Mar</v>
      </c>
      <c r="O7885" s="2">
        <f t="shared" si="495"/>
        <v>1.875</v>
      </c>
      <c r="P7885" t="str">
        <f>VLOOKUP(G7885,Agents!A:E,4,FALSE)</f>
        <v>Team4</v>
      </c>
      <c r="Q7885" t="str">
        <f>VLOOKUP(G7885,Agents!A:E,5,FALSE)</f>
        <v>Junior</v>
      </c>
      <c r="R7885" t="str">
        <f>VLOOKUP(G7885,Agents!A:E,2,FALSE)</f>
        <v>Night</v>
      </c>
    </row>
    <row r="7886" spans="1:18" x14ac:dyDescent="0.35">
      <c r="A7886" t="s">
        <v>11952</v>
      </c>
      <c r="B7886" t="s">
        <v>2477</v>
      </c>
      <c r="C7886" t="s">
        <v>12</v>
      </c>
      <c r="D7886" t="s">
        <v>13</v>
      </c>
      <c r="E7886" s="1">
        <v>46102.326388888891</v>
      </c>
      <c r="F7886" s="1">
        <v>46104.034722222219</v>
      </c>
      <c r="G7886" t="s">
        <v>156</v>
      </c>
      <c r="H7886" t="s">
        <v>15</v>
      </c>
      <c r="I7886" t="s">
        <v>16</v>
      </c>
      <c r="J7886">
        <v>4</v>
      </c>
      <c r="K7886" t="str">
        <f>IF(tickets_dataset[[#This Row],[status]] = "Closed", "Yes","No")</f>
        <v>Yes</v>
      </c>
      <c r="L7886" s="2">
        <f t="shared" si="492"/>
        <v>40.999999999883585</v>
      </c>
      <c r="M7886" t="str">
        <f t="shared" si="493"/>
        <v>No</v>
      </c>
      <c r="N7886" t="str">
        <f t="shared" si="494"/>
        <v>Mar</v>
      </c>
      <c r="O7886" s="2">
        <f t="shared" si="495"/>
        <v>1.7083333333284827</v>
      </c>
      <c r="P7886" t="str">
        <f>VLOOKUP(G7886,Agents!A:E,4,FALSE)</f>
        <v>Team3</v>
      </c>
      <c r="Q7886" t="str">
        <f>VLOOKUP(G7886,Agents!A:E,5,FALSE)</f>
        <v>Mid</v>
      </c>
      <c r="R7886" t="str">
        <f>VLOOKUP(G7886,Agents!A:E,2,FALSE)</f>
        <v>Evening</v>
      </c>
    </row>
    <row r="7887" spans="1:18" x14ac:dyDescent="0.35">
      <c r="A7887" t="s">
        <v>11953</v>
      </c>
      <c r="B7887" t="s">
        <v>10672</v>
      </c>
      <c r="C7887" t="s">
        <v>22</v>
      </c>
      <c r="D7887" t="s">
        <v>13</v>
      </c>
      <c r="E7887" s="1">
        <v>46052.70416666667</v>
      </c>
      <c r="F7887" s="1">
        <v>46054.037499999999</v>
      </c>
      <c r="G7887" t="s">
        <v>103</v>
      </c>
      <c r="H7887" t="s">
        <v>15</v>
      </c>
      <c r="I7887" t="s">
        <v>16</v>
      </c>
      <c r="J7887">
        <v>4</v>
      </c>
      <c r="K7887" t="str">
        <f>IF(tickets_dataset[[#This Row],[status]] = "Closed", "Yes","No")</f>
        <v>Yes</v>
      </c>
      <c r="L7887" s="2">
        <f t="shared" si="492"/>
        <v>31.999999999883585</v>
      </c>
      <c r="M7887" t="str">
        <f t="shared" si="493"/>
        <v>No</v>
      </c>
      <c r="N7887" t="str">
        <f t="shared" si="494"/>
        <v>Jan</v>
      </c>
      <c r="O7887" s="2">
        <f t="shared" si="495"/>
        <v>1.3333333333284827</v>
      </c>
      <c r="P7887" t="str">
        <f>VLOOKUP(G7887,Agents!A:E,4,FALSE)</f>
        <v>Team4</v>
      </c>
      <c r="Q7887" t="str">
        <f>VLOOKUP(G7887,Agents!A:E,5,FALSE)</f>
        <v>Senior</v>
      </c>
      <c r="R7887" t="str">
        <f>VLOOKUP(G7887,Agents!A:E,2,FALSE)</f>
        <v>Night</v>
      </c>
    </row>
    <row r="7888" spans="1:18" x14ac:dyDescent="0.35">
      <c r="A7888" t="s">
        <v>11954</v>
      </c>
      <c r="B7888" t="s">
        <v>1631</v>
      </c>
      <c r="C7888" t="s">
        <v>34</v>
      </c>
      <c r="D7888" t="s">
        <v>13</v>
      </c>
      <c r="E7888" s="1">
        <v>46048.948611111111</v>
      </c>
      <c r="F7888" s="1">
        <v>46050.406944444447</v>
      </c>
      <c r="G7888" t="s">
        <v>170</v>
      </c>
      <c r="H7888" t="s">
        <v>28</v>
      </c>
      <c r="I7888" t="s">
        <v>68</v>
      </c>
      <c r="J7888">
        <v>4</v>
      </c>
      <c r="K7888" t="str">
        <f>IF(tickets_dataset[[#This Row],[status]] = "Closed", "Yes","No")</f>
        <v>No</v>
      </c>
      <c r="L7888" s="2">
        <f t="shared" si="492"/>
        <v>35.000000000058208</v>
      </c>
      <c r="M7888" t="str">
        <f t="shared" si="493"/>
        <v>No</v>
      </c>
      <c r="N7888" t="str">
        <f t="shared" si="494"/>
        <v>Jan</v>
      </c>
      <c r="O7888" s="2">
        <f t="shared" si="495"/>
        <v>1.4583333333357587</v>
      </c>
      <c r="P7888" t="str">
        <f>VLOOKUP(G7888,Agents!A:E,4,FALSE)</f>
        <v>Team5</v>
      </c>
      <c r="Q7888" t="str">
        <f>VLOOKUP(G7888,Agents!A:E,5,FALSE)</f>
        <v>Junior</v>
      </c>
      <c r="R7888" t="str">
        <f>VLOOKUP(G7888,Agents!A:E,2,FALSE)</f>
        <v>Night</v>
      </c>
    </row>
    <row r="7889" spans="1:18" x14ac:dyDescent="0.35">
      <c r="A7889" t="s">
        <v>11955</v>
      </c>
      <c r="B7889" t="s">
        <v>3491</v>
      </c>
      <c r="C7889" t="s">
        <v>22</v>
      </c>
      <c r="D7889" t="s">
        <v>38</v>
      </c>
      <c r="E7889" s="1">
        <v>46037.932638888888</v>
      </c>
      <c r="F7889" s="1">
        <v>46040.599305555559</v>
      </c>
      <c r="G7889" t="s">
        <v>256</v>
      </c>
      <c r="H7889" t="s">
        <v>15</v>
      </c>
      <c r="I7889" t="s">
        <v>16</v>
      </c>
      <c r="J7889">
        <v>3</v>
      </c>
      <c r="K7889" t="str">
        <f>IF(tickets_dataset[[#This Row],[status]] = "Closed", "Yes","No")</f>
        <v>Yes</v>
      </c>
      <c r="L7889" s="2">
        <f t="shared" si="492"/>
        <v>64.000000000116415</v>
      </c>
      <c r="M7889" t="str">
        <f t="shared" si="493"/>
        <v>Yes</v>
      </c>
      <c r="N7889" t="str">
        <f t="shared" si="494"/>
        <v>Jan</v>
      </c>
      <c r="O7889" s="2">
        <f t="shared" si="495"/>
        <v>2.6666666666715173</v>
      </c>
      <c r="P7889" t="str">
        <f>VLOOKUP(G7889,Agents!A:E,4,FALSE)</f>
        <v>Team1</v>
      </c>
      <c r="Q7889" t="str">
        <f>VLOOKUP(G7889,Agents!A:E,5,FALSE)</f>
        <v>Mid</v>
      </c>
      <c r="R7889" t="str">
        <f>VLOOKUP(G7889,Agents!A:E,2,FALSE)</f>
        <v>Morning</v>
      </c>
    </row>
    <row r="7890" spans="1:18" x14ac:dyDescent="0.35">
      <c r="A7890" t="s">
        <v>11956</v>
      </c>
      <c r="B7890" t="s">
        <v>4728</v>
      </c>
      <c r="C7890" t="s">
        <v>34</v>
      </c>
      <c r="D7890" t="s">
        <v>26</v>
      </c>
      <c r="E7890" s="1">
        <v>46061.056944444441</v>
      </c>
      <c r="F7890" s="1">
        <v>46063.806944444441</v>
      </c>
      <c r="G7890" t="s">
        <v>140</v>
      </c>
      <c r="H7890" t="s">
        <v>15</v>
      </c>
      <c r="I7890" t="s">
        <v>16</v>
      </c>
      <c r="J7890">
        <v>3</v>
      </c>
      <c r="K7890" t="str">
        <f>IF(tickets_dataset[[#This Row],[status]] = "Closed", "Yes","No")</f>
        <v>Yes</v>
      </c>
      <c r="L7890" s="2">
        <f t="shared" si="492"/>
        <v>66</v>
      </c>
      <c r="M7890" t="str">
        <f t="shared" si="493"/>
        <v>Yes</v>
      </c>
      <c r="N7890" t="str">
        <f t="shared" si="494"/>
        <v>Feb</v>
      </c>
      <c r="O7890" s="2">
        <f t="shared" si="495"/>
        <v>2.75</v>
      </c>
      <c r="P7890" t="str">
        <f>VLOOKUP(G7890,Agents!A:E,4,FALSE)</f>
        <v>Team1</v>
      </c>
      <c r="Q7890" t="str">
        <f>VLOOKUP(G7890,Agents!A:E,5,FALSE)</f>
        <v>Junior</v>
      </c>
      <c r="R7890" t="str">
        <f>VLOOKUP(G7890,Agents!A:E,2,FALSE)</f>
        <v>Morning</v>
      </c>
    </row>
    <row r="7891" spans="1:18" x14ac:dyDescent="0.35">
      <c r="A7891" t="s">
        <v>11957</v>
      </c>
      <c r="B7891" t="s">
        <v>6289</v>
      </c>
      <c r="C7891" t="s">
        <v>50</v>
      </c>
      <c r="D7891" t="s">
        <v>38</v>
      </c>
      <c r="E7891" s="1">
        <v>46091.706250000003</v>
      </c>
      <c r="F7891" s="1">
        <v>46092.831250000003</v>
      </c>
      <c r="G7891" t="s">
        <v>273</v>
      </c>
      <c r="H7891" t="s">
        <v>15</v>
      </c>
      <c r="I7891" t="s">
        <v>16</v>
      </c>
      <c r="J7891">
        <v>4</v>
      </c>
      <c r="K7891" t="str">
        <f>IF(tickets_dataset[[#This Row],[status]] = "Closed", "Yes","No")</f>
        <v>Yes</v>
      </c>
      <c r="L7891" s="2">
        <f t="shared" si="492"/>
        <v>27</v>
      </c>
      <c r="M7891" t="str">
        <f t="shared" si="493"/>
        <v>No</v>
      </c>
      <c r="N7891" t="str">
        <f t="shared" si="494"/>
        <v>Mar</v>
      </c>
      <c r="O7891" s="2">
        <f t="shared" si="495"/>
        <v>1.125</v>
      </c>
      <c r="P7891" t="str">
        <f>VLOOKUP(G7891,Agents!A:E,4,FALSE)</f>
        <v>Team3</v>
      </c>
      <c r="Q7891" t="str">
        <f>VLOOKUP(G7891,Agents!A:E,5,FALSE)</f>
        <v>Senior</v>
      </c>
      <c r="R7891" t="str">
        <f>VLOOKUP(G7891,Agents!A:E,2,FALSE)</f>
        <v>Evening</v>
      </c>
    </row>
    <row r="7892" spans="1:18" x14ac:dyDescent="0.35">
      <c r="A7892" t="s">
        <v>11958</v>
      </c>
      <c r="B7892" t="s">
        <v>7766</v>
      </c>
      <c r="C7892" t="s">
        <v>12</v>
      </c>
      <c r="D7892" t="s">
        <v>38</v>
      </c>
      <c r="E7892" s="1">
        <v>46076.040972222225</v>
      </c>
      <c r="F7892" s="1">
        <v>46077.999305555553</v>
      </c>
      <c r="G7892" t="s">
        <v>45</v>
      </c>
      <c r="H7892" t="s">
        <v>15</v>
      </c>
      <c r="I7892" t="s">
        <v>16</v>
      </c>
      <c r="J7892">
        <v>4</v>
      </c>
      <c r="K7892" t="str">
        <f>IF(tickets_dataset[[#This Row],[status]] = "Closed", "Yes","No")</f>
        <v>Yes</v>
      </c>
      <c r="L7892" s="2">
        <f t="shared" si="492"/>
        <v>46.999999999883585</v>
      </c>
      <c r="M7892" t="str">
        <f t="shared" si="493"/>
        <v>No</v>
      </c>
      <c r="N7892" t="str">
        <f t="shared" si="494"/>
        <v>Feb</v>
      </c>
      <c r="O7892" s="2">
        <f t="shared" si="495"/>
        <v>1.9583333333284827</v>
      </c>
      <c r="P7892" t="str">
        <f>VLOOKUP(G7892,Agents!A:E,4,FALSE)</f>
        <v>Team5</v>
      </c>
      <c r="Q7892" t="str">
        <f>VLOOKUP(G7892,Agents!A:E,5,FALSE)</f>
        <v>Senior</v>
      </c>
      <c r="R7892" t="str">
        <f>VLOOKUP(G7892,Agents!A:E,2,FALSE)</f>
        <v>Morning</v>
      </c>
    </row>
    <row r="7893" spans="1:18" x14ac:dyDescent="0.35">
      <c r="A7893" t="s">
        <v>11959</v>
      </c>
      <c r="B7893" t="s">
        <v>277</v>
      </c>
      <c r="C7893" t="s">
        <v>76</v>
      </c>
      <c r="D7893" t="s">
        <v>13</v>
      </c>
      <c r="E7893" s="1">
        <v>46033.71597222222</v>
      </c>
      <c r="F7893" s="1">
        <v>46035.46597222222</v>
      </c>
      <c r="G7893" t="s">
        <v>31</v>
      </c>
      <c r="H7893" t="s">
        <v>15</v>
      </c>
      <c r="I7893" t="s">
        <v>16</v>
      </c>
      <c r="J7893">
        <v>4</v>
      </c>
      <c r="K7893" t="str">
        <f>IF(tickets_dataset[[#This Row],[status]] = "Closed", "Yes","No")</f>
        <v>Yes</v>
      </c>
      <c r="L7893" s="2">
        <f t="shared" si="492"/>
        <v>42</v>
      </c>
      <c r="M7893" t="str">
        <f t="shared" si="493"/>
        <v>No</v>
      </c>
      <c r="N7893" t="str">
        <f t="shared" si="494"/>
        <v>Jan</v>
      </c>
      <c r="O7893" s="2">
        <f t="shared" si="495"/>
        <v>1.75</v>
      </c>
      <c r="P7893" t="str">
        <f>VLOOKUP(G7893,Agents!A:E,4,FALSE)</f>
        <v>Team5</v>
      </c>
      <c r="Q7893" t="str">
        <f>VLOOKUP(G7893,Agents!A:E,5,FALSE)</f>
        <v>Senior</v>
      </c>
      <c r="R7893" t="str">
        <f>VLOOKUP(G7893,Agents!A:E,2,FALSE)</f>
        <v>Evening</v>
      </c>
    </row>
    <row r="7894" spans="1:18" x14ac:dyDescent="0.35">
      <c r="A7894" t="s">
        <v>11960</v>
      </c>
      <c r="B7894" t="s">
        <v>6425</v>
      </c>
      <c r="C7894" t="s">
        <v>76</v>
      </c>
      <c r="D7894" t="s">
        <v>13</v>
      </c>
      <c r="E7894" s="1">
        <v>46101.026388888888</v>
      </c>
      <c r="F7894" s="1">
        <v>46102.609722222223</v>
      </c>
      <c r="G7894" t="s">
        <v>137</v>
      </c>
      <c r="H7894" t="s">
        <v>15</v>
      </c>
      <c r="I7894" t="s">
        <v>16</v>
      </c>
      <c r="J7894">
        <v>5</v>
      </c>
      <c r="K7894" t="str">
        <f>IF(tickets_dataset[[#This Row],[status]] = "Closed", "Yes","No")</f>
        <v>Yes</v>
      </c>
      <c r="L7894" s="2">
        <f t="shared" si="492"/>
        <v>38.000000000058208</v>
      </c>
      <c r="M7894" t="str">
        <f t="shared" si="493"/>
        <v>No</v>
      </c>
      <c r="N7894" t="str">
        <f t="shared" si="494"/>
        <v>Mar</v>
      </c>
      <c r="O7894" s="2">
        <f t="shared" si="495"/>
        <v>1.5833333333357587</v>
      </c>
      <c r="P7894" t="str">
        <f>VLOOKUP(G7894,Agents!A:E,4,FALSE)</f>
        <v>Team5</v>
      </c>
      <c r="Q7894" t="str">
        <f>VLOOKUP(G7894,Agents!A:E,5,FALSE)</f>
        <v>Senior</v>
      </c>
      <c r="R7894" t="str">
        <f>VLOOKUP(G7894,Agents!A:E,2,FALSE)</f>
        <v>Night</v>
      </c>
    </row>
    <row r="7895" spans="1:18" x14ac:dyDescent="0.35">
      <c r="A7895" t="s">
        <v>11961</v>
      </c>
      <c r="B7895" t="s">
        <v>304</v>
      </c>
      <c r="C7895" t="s">
        <v>34</v>
      </c>
      <c r="D7895" t="s">
        <v>26</v>
      </c>
      <c r="E7895" s="1">
        <v>46044.348611111112</v>
      </c>
      <c r="F7895" s="1">
        <v>46045.515277777777</v>
      </c>
      <c r="G7895" t="s">
        <v>27</v>
      </c>
      <c r="H7895" t="s">
        <v>132</v>
      </c>
      <c r="I7895" t="s">
        <v>16</v>
      </c>
      <c r="J7895">
        <v>3</v>
      </c>
      <c r="K7895" t="str">
        <f>IF(tickets_dataset[[#This Row],[status]] = "Closed", "Yes","No")</f>
        <v>No</v>
      </c>
      <c r="L7895" s="2">
        <f t="shared" si="492"/>
        <v>27.999999999941792</v>
      </c>
      <c r="M7895" t="str">
        <f t="shared" si="493"/>
        <v>No</v>
      </c>
      <c r="N7895" t="str">
        <f t="shared" si="494"/>
        <v>Jan</v>
      </c>
      <c r="O7895" s="2">
        <f t="shared" si="495"/>
        <v>1.1666666666642413</v>
      </c>
      <c r="P7895" t="str">
        <f>VLOOKUP(G7895,Agents!A:E,4,FALSE)</f>
        <v>Team5</v>
      </c>
      <c r="Q7895" t="str">
        <f>VLOOKUP(G7895,Agents!A:E,5,FALSE)</f>
        <v>Senior</v>
      </c>
      <c r="R7895" t="str">
        <f>VLOOKUP(G7895,Agents!A:E,2,FALSE)</f>
        <v>Morning</v>
      </c>
    </row>
    <row r="7896" spans="1:18" x14ac:dyDescent="0.35">
      <c r="A7896" t="s">
        <v>11962</v>
      </c>
      <c r="B7896" t="s">
        <v>981</v>
      </c>
      <c r="C7896" t="s">
        <v>76</v>
      </c>
      <c r="D7896" t="s">
        <v>26</v>
      </c>
      <c r="E7896" s="1">
        <v>46068.243055555555</v>
      </c>
      <c r="F7896" s="1">
        <v>46070.534722222219</v>
      </c>
      <c r="G7896" t="s">
        <v>256</v>
      </c>
      <c r="H7896" t="s">
        <v>15</v>
      </c>
      <c r="I7896" t="s">
        <v>68</v>
      </c>
      <c r="J7896">
        <v>3</v>
      </c>
      <c r="K7896" t="str">
        <f>IF(tickets_dataset[[#This Row],[status]] = "Closed", "Yes","No")</f>
        <v>Yes</v>
      </c>
      <c r="L7896" s="2">
        <f t="shared" si="492"/>
        <v>54.999999999941792</v>
      </c>
      <c r="M7896" t="str">
        <f t="shared" si="493"/>
        <v>Yes</v>
      </c>
      <c r="N7896" t="str">
        <f t="shared" si="494"/>
        <v>Feb</v>
      </c>
      <c r="O7896" s="2">
        <f t="shared" si="495"/>
        <v>2.2916666666642413</v>
      </c>
      <c r="P7896" t="str">
        <f>VLOOKUP(G7896,Agents!A:E,4,FALSE)</f>
        <v>Team1</v>
      </c>
      <c r="Q7896" t="str">
        <f>VLOOKUP(G7896,Agents!A:E,5,FALSE)</f>
        <v>Mid</v>
      </c>
      <c r="R7896" t="str">
        <f>VLOOKUP(G7896,Agents!A:E,2,FALSE)</f>
        <v>Morning</v>
      </c>
    </row>
    <row r="7897" spans="1:18" x14ac:dyDescent="0.35">
      <c r="A7897" t="s">
        <v>11963</v>
      </c>
      <c r="B7897" t="s">
        <v>6554</v>
      </c>
      <c r="C7897" t="s">
        <v>22</v>
      </c>
      <c r="D7897" t="s">
        <v>38</v>
      </c>
      <c r="E7897" s="1">
        <v>46078.807638888888</v>
      </c>
      <c r="F7897" s="1">
        <v>46081.349305555559</v>
      </c>
      <c r="G7897" t="s">
        <v>357</v>
      </c>
      <c r="H7897" t="s">
        <v>15</v>
      </c>
      <c r="I7897" t="s">
        <v>16</v>
      </c>
      <c r="J7897">
        <v>3</v>
      </c>
      <c r="K7897" t="str">
        <f>IF(tickets_dataset[[#This Row],[status]] = "Closed", "Yes","No")</f>
        <v>Yes</v>
      </c>
      <c r="L7897" s="2">
        <f t="shared" si="492"/>
        <v>61.000000000116415</v>
      </c>
      <c r="M7897" t="str">
        <f t="shared" si="493"/>
        <v>Yes</v>
      </c>
      <c r="N7897" t="str">
        <f t="shared" si="494"/>
        <v>Feb</v>
      </c>
      <c r="O7897" s="2">
        <f t="shared" si="495"/>
        <v>2.5416666666715173</v>
      </c>
      <c r="P7897" t="str">
        <f>VLOOKUP(G7897,Agents!A:E,4,FALSE)</f>
        <v>Team1</v>
      </c>
      <c r="Q7897" t="str">
        <f>VLOOKUP(G7897,Agents!A:E,5,FALSE)</f>
        <v>Mid</v>
      </c>
      <c r="R7897" t="str">
        <f>VLOOKUP(G7897,Agents!A:E,2,FALSE)</f>
        <v>Morning</v>
      </c>
    </row>
    <row r="7898" spans="1:18" x14ac:dyDescent="0.35">
      <c r="A7898" t="s">
        <v>11964</v>
      </c>
      <c r="B7898" t="s">
        <v>1906</v>
      </c>
      <c r="C7898" t="s">
        <v>12</v>
      </c>
      <c r="D7898" t="s">
        <v>38</v>
      </c>
      <c r="E7898" s="1">
        <v>46068.811805555553</v>
      </c>
      <c r="F7898" s="1">
        <v>46072.686805555553</v>
      </c>
      <c r="G7898" t="s">
        <v>131</v>
      </c>
      <c r="H7898" t="s">
        <v>15</v>
      </c>
      <c r="I7898" t="s">
        <v>16</v>
      </c>
      <c r="J7898">
        <v>4</v>
      </c>
      <c r="K7898" t="str">
        <f>IF(tickets_dataset[[#This Row],[status]] = "Closed", "Yes","No")</f>
        <v>Yes</v>
      </c>
      <c r="L7898" s="2">
        <f t="shared" si="492"/>
        <v>93</v>
      </c>
      <c r="M7898" t="str">
        <f t="shared" si="493"/>
        <v>Yes</v>
      </c>
      <c r="N7898" t="str">
        <f t="shared" si="494"/>
        <v>Feb</v>
      </c>
      <c r="O7898" s="2">
        <f t="shared" si="495"/>
        <v>3.875</v>
      </c>
      <c r="P7898" t="str">
        <f>VLOOKUP(G7898,Agents!A:E,4,FALSE)</f>
        <v>Team4</v>
      </c>
      <c r="Q7898" t="str">
        <f>VLOOKUP(G7898,Agents!A:E,5,FALSE)</f>
        <v>Junior</v>
      </c>
      <c r="R7898" t="str">
        <f>VLOOKUP(G7898,Agents!A:E,2,FALSE)</f>
        <v>Night</v>
      </c>
    </row>
    <row r="7899" spans="1:18" x14ac:dyDescent="0.35">
      <c r="A7899" t="s">
        <v>11965</v>
      </c>
      <c r="B7899" t="s">
        <v>559</v>
      </c>
      <c r="C7899" t="s">
        <v>76</v>
      </c>
      <c r="D7899" t="s">
        <v>13</v>
      </c>
      <c r="E7899" s="1">
        <v>46104.850694444445</v>
      </c>
      <c r="F7899" s="1">
        <v>46105.684027777781</v>
      </c>
      <c r="G7899" t="s">
        <v>311</v>
      </c>
      <c r="H7899" t="s">
        <v>15</v>
      </c>
      <c r="I7899" t="s">
        <v>16</v>
      </c>
      <c r="J7899">
        <v>3</v>
      </c>
      <c r="K7899" t="str">
        <f>IF(tickets_dataset[[#This Row],[status]] = "Closed", "Yes","No")</f>
        <v>Yes</v>
      </c>
      <c r="L7899" s="2">
        <f t="shared" si="492"/>
        <v>20.000000000058208</v>
      </c>
      <c r="M7899" t="str">
        <f t="shared" si="493"/>
        <v>No</v>
      </c>
      <c r="N7899" t="str">
        <f t="shared" si="494"/>
        <v>Mar</v>
      </c>
      <c r="O7899" s="2">
        <f t="shared" si="495"/>
        <v>0.83333333333575865</v>
      </c>
      <c r="P7899" t="str">
        <f>VLOOKUP(G7899,Agents!A:E,4,FALSE)</f>
        <v>Team5</v>
      </c>
      <c r="Q7899" t="str">
        <f>VLOOKUP(G7899,Agents!A:E,5,FALSE)</f>
        <v>Senior</v>
      </c>
      <c r="R7899" t="str">
        <f>VLOOKUP(G7899,Agents!A:E,2,FALSE)</f>
        <v>Evening</v>
      </c>
    </row>
    <row r="7900" spans="1:18" x14ac:dyDescent="0.35">
      <c r="A7900" t="s">
        <v>11966</v>
      </c>
      <c r="B7900" t="s">
        <v>5796</v>
      </c>
      <c r="C7900" t="s">
        <v>34</v>
      </c>
      <c r="D7900" t="s">
        <v>38</v>
      </c>
      <c r="E7900" s="1">
        <v>46048.25277777778</v>
      </c>
      <c r="F7900" s="1">
        <v>46049.50277777778</v>
      </c>
      <c r="G7900" t="s">
        <v>110</v>
      </c>
      <c r="H7900" t="s">
        <v>15</v>
      </c>
      <c r="I7900" t="s">
        <v>16</v>
      </c>
      <c r="J7900">
        <v>2</v>
      </c>
      <c r="K7900" t="str">
        <f>IF(tickets_dataset[[#This Row],[status]] = "Closed", "Yes","No")</f>
        <v>Yes</v>
      </c>
      <c r="L7900" s="2">
        <f t="shared" si="492"/>
        <v>30</v>
      </c>
      <c r="M7900" t="str">
        <f t="shared" si="493"/>
        <v>No</v>
      </c>
      <c r="N7900" t="str">
        <f t="shared" si="494"/>
        <v>Jan</v>
      </c>
      <c r="O7900" s="2">
        <f t="shared" si="495"/>
        <v>1.25</v>
      </c>
      <c r="P7900" t="str">
        <f>VLOOKUP(G7900,Agents!A:E,4,FALSE)</f>
        <v>Team4</v>
      </c>
      <c r="Q7900" t="str">
        <f>VLOOKUP(G7900,Agents!A:E,5,FALSE)</f>
        <v>Junior</v>
      </c>
      <c r="R7900" t="str">
        <f>VLOOKUP(G7900,Agents!A:E,2,FALSE)</f>
        <v>Morning</v>
      </c>
    </row>
    <row r="7901" spans="1:18" x14ac:dyDescent="0.35">
      <c r="A7901" t="s">
        <v>11967</v>
      </c>
      <c r="B7901" t="s">
        <v>6160</v>
      </c>
      <c r="C7901" t="s">
        <v>22</v>
      </c>
      <c r="D7901" t="s">
        <v>13</v>
      </c>
      <c r="E7901" s="1">
        <v>46069.181944444441</v>
      </c>
      <c r="F7901" s="1">
        <v>46070.723611111112</v>
      </c>
      <c r="G7901" t="s">
        <v>119</v>
      </c>
      <c r="H7901" t="s">
        <v>15</v>
      </c>
      <c r="I7901" t="s">
        <v>16</v>
      </c>
      <c r="J7901">
        <v>2</v>
      </c>
      <c r="K7901" t="str">
        <f>IF(tickets_dataset[[#This Row],[status]] = "Closed", "Yes","No")</f>
        <v>Yes</v>
      </c>
      <c r="L7901" s="2">
        <f t="shared" si="492"/>
        <v>37.000000000116415</v>
      </c>
      <c r="M7901" t="str">
        <f t="shared" si="493"/>
        <v>No</v>
      </c>
      <c r="N7901" t="str">
        <f t="shared" si="494"/>
        <v>Feb</v>
      </c>
      <c r="O7901" s="2">
        <f t="shared" si="495"/>
        <v>1.5416666666715173</v>
      </c>
      <c r="P7901" t="str">
        <f>VLOOKUP(G7901,Agents!A:E,4,FALSE)</f>
        <v>Team1</v>
      </c>
      <c r="Q7901" t="str">
        <f>VLOOKUP(G7901,Agents!A:E,5,FALSE)</f>
        <v>Junior</v>
      </c>
      <c r="R7901" t="str">
        <f>VLOOKUP(G7901,Agents!A:E,2,FALSE)</f>
        <v>Morning</v>
      </c>
    </row>
    <row r="7902" spans="1:18" x14ac:dyDescent="0.35">
      <c r="A7902" t="s">
        <v>11968</v>
      </c>
      <c r="B7902" t="s">
        <v>10538</v>
      </c>
      <c r="C7902" t="s">
        <v>34</v>
      </c>
      <c r="D7902" t="s">
        <v>38</v>
      </c>
      <c r="E7902" s="1">
        <v>46065.424305555556</v>
      </c>
      <c r="F7902" s="1">
        <v>46066.59097222222</v>
      </c>
      <c r="G7902" t="s">
        <v>137</v>
      </c>
      <c r="H7902" t="s">
        <v>15</v>
      </c>
      <c r="I7902" t="s">
        <v>16</v>
      </c>
      <c r="J7902">
        <v>3</v>
      </c>
      <c r="K7902" t="str">
        <f>IF(tickets_dataset[[#This Row],[status]] = "Closed", "Yes","No")</f>
        <v>Yes</v>
      </c>
      <c r="L7902" s="2">
        <f t="shared" si="492"/>
        <v>27.999999999941792</v>
      </c>
      <c r="M7902" t="str">
        <f t="shared" si="493"/>
        <v>No</v>
      </c>
      <c r="N7902" t="str">
        <f t="shared" si="494"/>
        <v>Feb</v>
      </c>
      <c r="O7902" s="2">
        <f t="shared" si="495"/>
        <v>1.1666666666642413</v>
      </c>
      <c r="P7902" t="str">
        <f>VLOOKUP(G7902,Agents!A:E,4,FALSE)</f>
        <v>Team5</v>
      </c>
      <c r="Q7902" t="str">
        <f>VLOOKUP(G7902,Agents!A:E,5,FALSE)</f>
        <v>Senior</v>
      </c>
      <c r="R7902" t="str">
        <f>VLOOKUP(G7902,Agents!A:E,2,FALSE)</f>
        <v>Night</v>
      </c>
    </row>
    <row r="7903" spans="1:18" x14ac:dyDescent="0.35">
      <c r="A7903" t="s">
        <v>11969</v>
      </c>
      <c r="B7903" t="s">
        <v>3391</v>
      </c>
      <c r="C7903" t="s">
        <v>76</v>
      </c>
      <c r="D7903" t="s">
        <v>38</v>
      </c>
      <c r="E7903" s="1">
        <v>46065.09097222222</v>
      </c>
      <c r="F7903" s="1">
        <v>46068.299305555556</v>
      </c>
      <c r="G7903" t="s">
        <v>137</v>
      </c>
      <c r="H7903" t="s">
        <v>15</v>
      </c>
      <c r="I7903" t="s">
        <v>16</v>
      </c>
      <c r="J7903">
        <v>4</v>
      </c>
      <c r="K7903" t="str">
        <f>IF(tickets_dataset[[#This Row],[status]] = "Closed", "Yes","No")</f>
        <v>Yes</v>
      </c>
      <c r="L7903" s="2">
        <f t="shared" si="492"/>
        <v>77.000000000058208</v>
      </c>
      <c r="M7903" t="str">
        <f t="shared" si="493"/>
        <v>Yes</v>
      </c>
      <c r="N7903" t="str">
        <f t="shared" si="494"/>
        <v>Feb</v>
      </c>
      <c r="O7903" s="2">
        <f t="shared" si="495"/>
        <v>3.2083333333357587</v>
      </c>
      <c r="P7903" t="str">
        <f>VLOOKUP(G7903,Agents!A:E,4,FALSE)</f>
        <v>Team5</v>
      </c>
      <c r="Q7903" t="str">
        <f>VLOOKUP(G7903,Agents!A:E,5,FALSE)</f>
        <v>Senior</v>
      </c>
      <c r="R7903" t="str">
        <f>VLOOKUP(G7903,Agents!A:E,2,FALSE)</f>
        <v>Night</v>
      </c>
    </row>
    <row r="7904" spans="1:18" x14ac:dyDescent="0.35">
      <c r="A7904" t="s">
        <v>11970</v>
      </c>
      <c r="B7904" t="s">
        <v>2521</v>
      </c>
      <c r="C7904" t="s">
        <v>34</v>
      </c>
      <c r="D7904" t="s">
        <v>13</v>
      </c>
      <c r="E7904" s="1">
        <v>46094.337500000001</v>
      </c>
      <c r="F7904" s="1">
        <v>46096.212500000001</v>
      </c>
      <c r="G7904" t="s">
        <v>119</v>
      </c>
      <c r="H7904" t="s">
        <v>15</v>
      </c>
      <c r="I7904" t="s">
        <v>16</v>
      </c>
      <c r="J7904">
        <v>3</v>
      </c>
      <c r="K7904" t="str">
        <f>IF(tickets_dataset[[#This Row],[status]] = "Closed", "Yes","No")</f>
        <v>Yes</v>
      </c>
      <c r="L7904" s="2">
        <f t="shared" si="492"/>
        <v>45</v>
      </c>
      <c r="M7904" t="str">
        <f t="shared" si="493"/>
        <v>No</v>
      </c>
      <c r="N7904" t="str">
        <f t="shared" si="494"/>
        <v>Mar</v>
      </c>
      <c r="O7904" s="2">
        <f t="shared" si="495"/>
        <v>1.875</v>
      </c>
      <c r="P7904" t="str">
        <f>VLOOKUP(G7904,Agents!A:E,4,FALSE)</f>
        <v>Team1</v>
      </c>
      <c r="Q7904" t="str">
        <f>VLOOKUP(G7904,Agents!A:E,5,FALSE)</f>
        <v>Junior</v>
      </c>
      <c r="R7904" t="str">
        <f>VLOOKUP(G7904,Agents!A:E,2,FALSE)</f>
        <v>Morning</v>
      </c>
    </row>
    <row r="7905" spans="1:18" x14ac:dyDescent="0.35">
      <c r="A7905" t="s">
        <v>11971</v>
      </c>
      <c r="B7905" t="s">
        <v>9214</v>
      </c>
      <c r="C7905" t="s">
        <v>76</v>
      </c>
      <c r="D7905" t="s">
        <v>13</v>
      </c>
      <c r="E7905" s="1">
        <v>46090.79583333333</v>
      </c>
      <c r="F7905" s="1">
        <v>46092.254166666666</v>
      </c>
      <c r="G7905" t="s">
        <v>167</v>
      </c>
      <c r="H7905" t="s">
        <v>15</v>
      </c>
      <c r="I7905" t="s">
        <v>16</v>
      </c>
      <c r="J7905">
        <v>3</v>
      </c>
      <c r="K7905" t="str">
        <f>IF(tickets_dataset[[#This Row],[status]] = "Closed", "Yes","No")</f>
        <v>Yes</v>
      </c>
      <c r="L7905" s="2">
        <f t="shared" si="492"/>
        <v>35.000000000058208</v>
      </c>
      <c r="M7905" t="str">
        <f t="shared" si="493"/>
        <v>No</v>
      </c>
      <c r="N7905" t="str">
        <f t="shared" si="494"/>
        <v>Mar</v>
      </c>
      <c r="O7905" s="2">
        <f t="shared" si="495"/>
        <v>1.4583333333357587</v>
      </c>
      <c r="P7905" t="str">
        <f>VLOOKUP(G7905,Agents!A:E,4,FALSE)</f>
        <v>Team3</v>
      </c>
      <c r="Q7905" t="str">
        <f>VLOOKUP(G7905,Agents!A:E,5,FALSE)</f>
        <v>Mid</v>
      </c>
      <c r="R7905" t="str">
        <f>VLOOKUP(G7905,Agents!A:E,2,FALSE)</f>
        <v>Evening</v>
      </c>
    </row>
    <row r="7906" spans="1:18" x14ac:dyDescent="0.35">
      <c r="A7906" t="s">
        <v>11972</v>
      </c>
      <c r="B7906" t="s">
        <v>2778</v>
      </c>
      <c r="C7906" t="s">
        <v>34</v>
      </c>
      <c r="D7906" t="s">
        <v>26</v>
      </c>
      <c r="E7906" s="1">
        <v>46061.272916666669</v>
      </c>
      <c r="F7906" s="1">
        <v>46062.356249999997</v>
      </c>
      <c r="G7906" t="s">
        <v>86</v>
      </c>
      <c r="H7906" t="s">
        <v>15</v>
      </c>
      <c r="I7906" t="s">
        <v>16</v>
      </c>
      <c r="J7906">
        <v>4</v>
      </c>
      <c r="K7906" t="str">
        <f>IF(tickets_dataset[[#This Row],[status]] = "Closed", "Yes","No")</f>
        <v>Yes</v>
      </c>
      <c r="L7906" s="2">
        <f t="shared" si="492"/>
        <v>25.999999999883585</v>
      </c>
      <c r="M7906" t="str">
        <f t="shared" si="493"/>
        <v>No</v>
      </c>
      <c r="N7906" t="str">
        <f t="shared" si="494"/>
        <v>Feb</v>
      </c>
      <c r="O7906" s="2">
        <f t="shared" si="495"/>
        <v>1.0833333333284827</v>
      </c>
      <c r="P7906" t="str">
        <f>VLOOKUP(G7906,Agents!A:E,4,FALSE)</f>
        <v>Team1</v>
      </c>
      <c r="Q7906" t="str">
        <f>VLOOKUP(G7906,Agents!A:E,5,FALSE)</f>
        <v>Mid</v>
      </c>
      <c r="R7906" t="str">
        <f>VLOOKUP(G7906,Agents!A:E,2,FALSE)</f>
        <v>Morning</v>
      </c>
    </row>
    <row r="7907" spans="1:18" x14ac:dyDescent="0.35">
      <c r="A7907" t="s">
        <v>11973</v>
      </c>
      <c r="B7907" t="s">
        <v>5189</v>
      </c>
      <c r="C7907" t="s">
        <v>50</v>
      </c>
      <c r="D7907" t="s">
        <v>38</v>
      </c>
      <c r="E7907" s="1">
        <v>46080.236111111109</v>
      </c>
      <c r="F7907" s="1">
        <v>46080.486111111109</v>
      </c>
      <c r="G7907" t="s">
        <v>35</v>
      </c>
      <c r="H7907" t="s">
        <v>15</v>
      </c>
      <c r="I7907" t="s">
        <v>16</v>
      </c>
      <c r="J7907">
        <v>4</v>
      </c>
      <c r="K7907" t="str">
        <f>IF(tickets_dataset[[#This Row],[status]] = "Closed", "Yes","No")</f>
        <v>Yes</v>
      </c>
      <c r="L7907" s="2">
        <f t="shared" si="492"/>
        <v>6</v>
      </c>
      <c r="M7907" t="str">
        <f t="shared" si="493"/>
        <v>No</v>
      </c>
      <c r="N7907" t="str">
        <f t="shared" si="494"/>
        <v>Feb</v>
      </c>
      <c r="O7907" s="2">
        <f t="shared" si="495"/>
        <v>0.25</v>
      </c>
      <c r="P7907" t="str">
        <f>VLOOKUP(G7907,Agents!A:E,4,FALSE)</f>
        <v>Team1</v>
      </c>
      <c r="Q7907" t="str">
        <f>VLOOKUP(G7907,Agents!A:E,5,FALSE)</f>
        <v>Senior</v>
      </c>
      <c r="R7907" t="str">
        <f>VLOOKUP(G7907,Agents!A:E,2,FALSE)</f>
        <v>Evening</v>
      </c>
    </row>
    <row r="7908" spans="1:18" x14ac:dyDescent="0.35">
      <c r="A7908" t="s">
        <v>11974</v>
      </c>
      <c r="B7908" t="s">
        <v>11975</v>
      </c>
      <c r="C7908" t="s">
        <v>22</v>
      </c>
      <c r="D7908" t="s">
        <v>26</v>
      </c>
      <c r="E7908" s="1">
        <v>46067.554861111108</v>
      </c>
      <c r="F7908" s="1">
        <v>46070.054861111108</v>
      </c>
      <c r="G7908" t="s">
        <v>422</v>
      </c>
      <c r="H7908" t="s">
        <v>15</v>
      </c>
      <c r="I7908" t="s">
        <v>16</v>
      </c>
      <c r="J7908">
        <v>5</v>
      </c>
      <c r="K7908" t="str">
        <f>IF(tickets_dataset[[#This Row],[status]] = "Closed", "Yes","No")</f>
        <v>Yes</v>
      </c>
      <c r="L7908" s="2">
        <f t="shared" si="492"/>
        <v>60</v>
      </c>
      <c r="M7908" t="str">
        <f t="shared" si="493"/>
        <v>Yes</v>
      </c>
      <c r="N7908" t="str">
        <f t="shared" si="494"/>
        <v>Feb</v>
      </c>
      <c r="O7908" s="2">
        <f t="shared" si="495"/>
        <v>2.5</v>
      </c>
      <c r="P7908" t="str">
        <f>VLOOKUP(G7908,Agents!A:E,4,FALSE)</f>
        <v>Team5</v>
      </c>
      <c r="Q7908" t="str">
        <f>VLOOKUP(G7908,Agents!A:E,5,FALSE)</f>
        <v>Mid</v>
      </c>
      <c r="R7908" t="str">
        <f>VLOOKUP(G7908,Agents!A:E,2,FALSE)</f>
        <v>Evening</v>
      </c>
    </row>
    <row r="7909" spans="1:18" x14ac:dyDescent="0.35">
      <c r="A7909" t="s">
        <v>11976</v>
      </c>
      <c r="B7909" t="s">
        <v>840</v>
      </c>
      <c r="C7909" t="s">
        <v>22</v>
      </c>
      <c r="D7909" t="s">
        <v>26</v>
      </c>
      <c r="E7909" s="1">
        <v>46094.573611111111</v>
      </c>
      <c r="F7909" s="1">
        <v>46095.073611111111</v>
      </c>
      <c r="G7909" t="s">
        <v>100</v>
      </c>
      <c r="H7909" t="s">
        <v>15</v>
      </c>
      <c r="I7909" t="s">
        <v>16</v>
      </c>
      <c r="J7909">
        <v>5</v>
      </c>
      <c r="K7909" t="str">
        <f>IF(tickets_dataset[[#This Row],[status]] = "Closed", "Yes","No")</f>
        <v>Yes</v>
      </c>
      <c r="L7909" s="2">
        <f t="shared" si="492"/>
        <v>12</v>
      </c>
      <c r="M7909" t="str">
        <f t="shared" si="493"/>
        <v>No</v>
      </c>
      <c r="N7909" t="str">
        <f t="shared" si="494"/>
        <v>Mar</v>
      </c>
      <c r="O7909" s="2">
        <f t="shared" si="495"/>
        <v>0.5</v>
      </c>
      <c r="P7909" t="str">
        <f>VLOOKUP(G7909,Agents!A:E,4,FALSE)</f>
        <v>Team4</v>
      </c>
      <c r="Q7909" t="str">
        <f>VLOOKUP(G7909,Agents!A:E,5,FALSE)</f>
        <v>Junior</v>
      </c>
      <c r="R7909" t="str">
        <f>VLOOKUP(G7909,Agents!A:E,2,FALSE)</f>
        <v>Evening</v>
      </c>
    </row>
    <row r="7910" spans="1:18" x14ac:dyDescent="0.35">
      <c r="A7910" t="s">
        <v>11977</v>
      </c>
      <c r="B7910" t="s">
        <v>6580</v>
      </c>
      <c r="C7910" t="s">
        <v>12</v>
      </c>
      <c r="D7910" t="s">
        <v>26</v>
      </c>
      <c r="E7910" s="1">
        <v>46068.661111111112</v>
      </c>
      <c r="F7910" s="1">
        <v>46071.411111111112</v>
      </c>
      <c r="G7910" t="s">
        <v>282</v>
      </c>
      <c r="H7910" t="s">
        <v>15</v>
      </c>
      <c r="I7910" t="s">
        <v>68</v>
      </c>
      <c r="J7910">
        <v>2</v>
      </c>
      <c r="K7910" t="str">
        <f>IF(tickets_dataset[[#This Row],[status]] = "Closed", "Yes","No")</f>
        <v>Yes</v>
      </c>
      <c r="L7910" s="2">
        <f t="shared" si="492"/>
        <v>66</v>
      </c>
      <c r="M7910" t="str">
        <f t="shared" si="493"/>
        <v>Yes</v>
      </c>
      <c r="N7910" t="str">
        <f t="shared" si="494"/>
        <v>Feb</v>
      </c>
      <c r="O7910" s="2">
        <f t="shared" si="495"/>
        <v>2.75</v>
      </c>
      <c r="P7910" t="str">
        <f>VLOOKUP(G7910,Agents!A:E,4,FALSE)</f>
        <v>Team4</v>
      </c>
      <c r="Q7910" t="str">
        <f>VLOOKUP(G7910,Agents!A:E,5,FALSE)</f>
        <v>Mid</v>
      </c>
      <c r="R7910" t="str">
        <f>VLOOKUP(G7910,Agents!A:E,2,FALSE)</f>
        <v>Morning</v>
      </c>
    </row>
    <row r="7911" spans="1:18" x14ac:dyDescent="0.35">
      <c r="A7911" t="s">
        <v>11978</v>
      </c>
      <c r="B7911" t="s">
        <v>11979</v>
      </c>
      <c r="C7911" t="s">
        <v>34</v>
      </c>
      <c r="D7911" t="s">
        <v>13</v>
      </c>
      <c r="E7911" s="1">
        <v>46026.546527777777</v>
      </c>
      <c r="F7911" s="1">
        <v>46027.838194444441</v>
      </c>
      <c r="G7911" t="s">
        <v>77</v>
      </c>
      <c r="H7911" t="s">
        <v>15</v>
      </c>
      <c r="I7911" t="s">
        <v>16</v>
      </c>
      <c r="J7911">
        <v>4</v>
      </c>
      <c r="K7911" t="str">
        <f>IF(tickets_dataset[[#This Row],[status]] = "Closed", "Yes","No")</f>
        <v>Yes</v>
      </c>
      <c r="L7911" s="2">
        <f t="shared" si="492"/>
        <v>30.999999999941792</v>
      </c>
      <c r="M7911" t="str">
        <f t="shared" si="493"/>
        <v>No</v>
      </c>
      <c r="N7911" t="str">
        <f t="shared" si="494"/>
        <v>Jan</v>
      </c>
      <c r="O7911" s="2">
        <f t="shared" si="495"/>
        <v>1.2916666666642413</v>
      </c>
      <c r="P7911" t="str">
        <f>VLOOKUP(G7911,Agents!A:E,4,FALSE)</f>
        <v>Team5</v>
      </c>
      <c r="Q7911" t="str">
        <f>VLOOKUP(G7911,Agents!A:E,5,FALSE)</f>
        <v>Junior</v>
      </c>
      <c r="R7911" t="str">
        <f>VLOOKUP(G7911,Agents!A:E,2,FALSE)</f>
        <v>Evening</v>
      </c>
    </row>
    <row r="7912" spans="1:18" x14ac:dyDescent="0.35">
      <c r="A7912" t="s">
        <v>11980</v>
      </c>
      <c r="B7912" t="s">
        <v>2839</v>
      </c>
      <c r="C7912" t="s">
        <v>22</v>
      </c>
      <c r="D7912" t="s">
        <v>13</v>
      </c>
      <c r="E7912" s="1">
        <v>46088.969444444447</v>
      </c>
      <c r="F7912" s="1">
        <v>46090.386111111111</v>
      </c>
      <c r="G7912" t="s">
        <v>31</v>
      </c>
      <c r="H7912" t="s">
        <v>15</v>
      </c>
      <c r="I7912" t="s">
        <v>16</v>
      </c>
      <c r="J7912">
        <v>3</v>
      </c>
      <c r="K7912" t="str">
        <f>IF(tickets_dataset[[#This Row],[status]] = "Closed", "Yes","No")</f>
        <v>Yes</v>
      </c>
      <c r="L7912" s="2">
        <f t="shared" si="492"/>
        <v>33.999999999941792</v>
      </c>
      <c r="M7912" t="str">
        <f t="shared" si="493"/>
        <v>No</v>
      </c>
      <c r="N7912" t="str">
        <f t="shared" si="494"/>
        <v>Mar</v>
      </c>
      <c r="O7912" s="2">
        <f t="shared" si="495"/>
        <v>1.4166666666642413</v>
      </c>
      <c r="P7912" t="str">
        <f>VLOOKUP(G7912,Agents!A:E,4,FALSE)</f>
        <v>Team5</v>
      </c>
      <c r="Q7912" t="str">
        <f>VLOOKUP(G7912,Agents!A:E,5,FALSE)</f>
        <v>Senior</v>
      </c>
      <c r="R7912" t="str">
        <f>VLOOKUP(G7912,Agents!A:E,2,FALSE)</f>
        <v>Evening</v>
      </c>
    </row>
    <row r="7913" spans="1:18" x14ac:dyDescent="0.35">
      <c r="A7913" t="s">
        <v>11981</v>
      </c>
      <c r="B7913" t="s">
        <v>11982</v>
      </c>
      <c r="C7913" t="s">
        <v>76</v>
      </c>
      <c r="D7913" t="s">
        <v>13</v>
      </c>
      <c r="E7913" s="1">
        <v>46059.159722222219</v>
      </c>
      <c r="F7913" s="1">
        <v>46059.493055555555</v>
      </c>
      <c r="G7913" t="s">
        <v>216</v>
      </c>
      <c r="H7913" t="s">
        <v>132</v>
      </c>
      <c r="I7913" t="s">
        <v>16</v>
      </c>
      <c r="J7913">
        <v>4</v>
      </c>
      <c r="K7913" t="str">
        <f>IF(tickets_dataset[[#This Row],[status]] = "Closed", "Yes","No")</f>
        <v>No</v>
      </c>
      <c r="L7913" s="2">
        <f t="shared" si="492"/>
        <v>8.0000000000582077</v>
      </c>
      <c r="M7913" t="str">
        <f t="shared" si="493"/>
        <v>No</v>
      </c>
      <c r="N7913" t="str">
        <f t="shared" si="494"/>
        <v>Feb</v>
      </c>
      <c r="O7913" s="2">
        <f t="shared" si="495"/>
        <v>0.33333333333575865</v>
      </c>
      <c r="P7913" t="str">
        <f>VLOOKUP(G7913,Agents!A:E,4,FALSE)</f>
        <v>Team5</v>
      </c>
      <c r="Q7913" t="str">
        <f>VLOOKUP(G7913,Agents!A:E,5,FALSE)</f>
        <v>Junior</v>
      </c>
      <c r="R7913" t="str">
        <f>VLOOKUP(G7913,Agents!A:E,2,FALSE)</f>
        <v>Evening</v>
      </c>
    </row>
    <row r="7914" spans="1:18" x14ac:dyDescent="0.35">
      <c r="A7914" t="s">
        <v>11983</v>
      </c>
      <c r="B7914" t="s">
        <v>1977</v>
      </c>
      <c r="C7914" t="s">
        <v>12</v>
      </c>
      <c r="D7914" t="s">
        <v>26</v>
      </c>
      <c r="E7914" s="1">
        <v>46036.772222222222</v>
      </c>
      <c r="F7914" s="1">
        <v>46036.938888888886</v>
      </c>
      <c r="G7914" t="s">
        <v>77</v>
      </c>
      <c r="H7914" t="s">
        <v>28</v>
      </c>
      <c r="I7914" t="s">
        <v>16</v>
      </c>
      <c r="J7914">
        <v>5</v>
      </c>
      <c r="K7914" t="str">
        <f>IF(tickets_dataset[[#This Row],[status]] = "Closed", "Yes","No")</f>
        <v>No</v>
      </c>
      <c r="L7914" s="2">
        <f t="shared" si="492"/>
        <v>3.9999999999417923</v>
      </c>
      <c r="M7914" t="str">
        <f t="shared" si="493"/>
        <v>No</v>
      </c>
      <c r="N7914" t="str">
        <f t="shared" si="494"/>
        <v>Jan</v>
      </c>
      <c r="O7914" s="2">
        <f t="shared" si="495"/>
        <v>0.16666666666424135</v>
      </c>
      <c r="P7914" t="str">
        <f>VLOOKUP(G7914,Agents!A:E,4,FALSE)</f>
        <v>Team5</v>
      </c>
      <c r="Q7914" t="str">
        <f>VLOOKUP(G7914,Agents!A:E,5,FALSE)</f>
        <v>Junior</v>
      </c>
      <c r="R7914" t="str">
        <f>VLOOKUP(G7914,Agents!A:E,2,FALSE)</f>
        <v>Evening</v>
      </c>
    </row>
    <row r="7915" spans="1:18" x14ac:dyDescent="0.35">
      <c r="A7915" t="s">
        <v>11984</v>
      </c>
      <c r="B7915" t="s">
        <v>9109</v>
      </c>
      <c r="C7915" t="s">
        <v>34</v>
      </c>
      <c r="D7915" t="s">
        <v>38</v>
      </c>
      <c r="E7915" s="1">
        <v>46050.73333333333</v>
      </c>
      <c r="F7915" s="1">
        <v>46051.23333333333</v>
      </c>
      <c r="G7915" t="s">
        <v>27</v>
      </c>
      <c r="H7915" t="s">
        <v>15</v>
      </c>
      <c r="I7915" t="s">
        <v>16</v>
      </c>
      <c r="J7915">
        <v>5</v>
      </c>
      <c r="K7915" t="str">
        <f>IF(tickets_dataset[[#This Row],[status]] = "Closed", "Yes","No")</f>
        <v>Yes</v>
      </c>
      <c r="L7915" s="2">
        <f t="shared" si="492"/>
        <v>12</v>
      </c>
      <c r="M7915" t="str">
        <f t="shared" si="493"/>
        <v>No</v>
      </c>
      <c r="N7915" t="str">
        <f t="shared" si="494"/>
        <v>Jan</v>
      </c>
      <c r="O7915" s="2">
        <f t="shared" si="495"/>
        <v>0.5</v>
      </c>
      <c r="P7915" t="str">
        <f>VLOOKUP(G7915,Agents!A:E,4,FALSE)</f>
        <v>Team5</v>
      </c>
      <c r="Q7915" t="str">
        <f>VLOOKUP(G7915,Agents!A:E,5,FALSE)</f>
        <v>Senior</v>
      </c>
      <c r="R7915" t="str">
        <f>VLOOKUP(G7915,Agents!A:E,2,FALSE)</f>
        <v>Morning</v>
      </c>
    </row>
    <row r="7916" spans="1:18" x14ac:dyDescent="0.35">
      <c r="A7916" t="s">
        <v>11985</v>
      </c>
      <c r="B7916" t="s">
        <v>1291</v>
      </c>
      <c r="C7916" t="s">
        <v>76</v>
      </c>
      <c r="D7916" t="s">
        <v>38</v>
      </c>
      <c r="E7916" s="1">
        <v>46025.370138888888</v>
      </c>
      <c r="F7916" s="1">
        <v>46029.245138888888</v>
      </c>
      <c r="G7916" t="s">
        <v>211</v>
      </c>
      <c r="H7916" t="s">
        <v>15</v>
      </c>
      <c r="I7916" t="s">
        <v>16</v>
      </c>
      <c r="J7916">
        <v>5</v>
      </c>
      <c r="K7916" t="str">
        <f>IF(tickets_dataset[[#This Row],[status]] = "Closed", "Yes","No")</f>
        <v>Yes</v>
      </c>
      <c r="L7916" s="2">
        <f t="shared" si="492"/>
        <v>93</v>
      </c>
      <c r="M7916" t="str">
        <f t="shared" si="493"/>
        <v>Yes</v>
      </c>
      <c r="N7916" t="str">
        <f t="shared" si="494"/>
        <v>Jan</v>
      </c>
      <c r="O7916" s="2">
        <f t="shared" si="495"/>
        <v>3.875</v>
      </c>
      <c r="P7916" t="str">
        <f>VLOOKUP(G7916,Agents!A:E,4,FALSE)</f>
        <v>Team5</v>
      </c>
      <c r="Q7916" t="str">
        <f>VLOOKUP(G7916,Agents!A:E,5,FALSE)</f>
        <v>Senior</v>
      </c>
      <c r="R7916" t="str">
        <f>VLOOKUP(G7916,Agents!A:E,2,FALSE)</f>
        <v>Evening</v>
      </c>
    </row>
    <row r="7917" spans="1:18" x14ac:dyDescent="0.35">
      <c r="A7917" t="s">
        <v>11986</v>
      </c>
      <c r="B7917" t="s">
        <v>1669</v>
      </c>
      <c r="C7917" t="s">
        <v>12</v>
      </c>
      <c r="D7917" t="s">
        <v>26</v>
      </c>
      <c r="E7917" s="1">
        <v>46084.679166666669</v>
      </c>
      <c r="F7917" s="1">
        <v>46085.179166666669</v>
      </c>
      <c r="G7917" t="s">
        <v>103</v>
      </c>
      <c r="H7917" t="s">
        <v>15</v>
      </c>
      <c r="I7917" t="s">
        <v>16</v>
      </c>
      <c r="J7917">
        <v>3</v>
      </c>
      <c r="K7917" t="str">
        <f>IF(tickets_dataset[[#This Row],[status]] = "Closed", "Yes","No")</f>
        <v>Yes</v>
      </c>
      <c r="L7917" s="2">
        <f t="shared" si="492"/>
        <v>12</v>
      </c>
      <c r="M7917" t="str">
        <f t="shared" si="493"/>
        <v>No</v>
      </c>
      <c r="N7917" t="str">
        <f t="shared" si="494"/>
        <v>Mar</v>
      </c>
      <c r="O7917" s="2">
        <f t="shared" si="495"/>
        <v>0.5</v>
      </c>
      <c r="P7917" t="str">
        <f>VLOOKUP(G7917,Agents!A:E,4,FALSE)</f>
        <v>Team4</v>
      </c>
      <c r="Q7917" t="str">
        <f>VLOOKUP(G7917,Agents!A:E,5,FALSE)</f>
        <v>Senior</v>
      </c>
      <c r="R7917" t="str">
        <f>VLOOKUP(G7917,Agents!A:E,2,FALSE)</f>
        <v>Night</v>
      </c>
    </row>
    <row r="7918" spans="1:18" x14ac:dyDescent="0.35">
      <c r="A7918" t="s">
        <v>11987</v>
      </c>
      <c r="B7918" t="s">
        <v>6300</v>
      </c>
      <c r="C7918" t="s">
        <v>34</v>
      </c>
      <c r="D7918" t="s">
        <v>13</v>
      </c>
      <c r="E7918" s="1">
        <v>46111.27847222222</v>
      </c>
      <c r="F7918" s="1">
        <v>46111.486805555556</v>
      </c>
      <c r="G7918" t="s">
        <v>199</v>
      </c>
      <c r="H7918" t="s">
        <v>15</v>
      </c>
      <c r="I7918" t="s">
        <v>16</v>
      </c>
      <c r="J7918">
        <v>5</v>
      </c>
      <c r="K7918" t="str">
        <f>IF(tickets_dataset[[#This Row],[status]] = "Closed", "Yes","No")</f>
        <v>Yes</v>
      </c>
      <c r="L7918" s="2">
        <f t="shared" si="492"/>
        <v>5.0000000000582077</v>
      </c>
      <c r="M7918" t="str">
        <f t="shared" si="493"/>
        <v>No</v>
      </c>
      <c r="N7918" t="str">
        <f t="shared" si="494"/>
        <v>Mar</v>
      </c>
      <c r="O7918" s="2">
        <f t="shared" si="495"/>
        <v>0.20833333333575865</v>
      </c>
      <c r="P7918" t="str">
        <f>VLOOKUP(G7918,Agents!A:E,4,FALSE)</f>
        <v>Team1</v>
      </c>
      <c r="Q7918" t="str">
        <f>VLOOKUP(G7918,Agents!A:E,5,FALSE)</f>
        <v>Junior</v>
      </c>
      <c r="R7918" t="str">
        <f>VLOOKUP(G7918,Agents!A:E,2,FALSE)</f>
        <v>Morning</v>
      </c>
    </row>
    <row r="7919" spans="1:18" x14ac:dyDescent="0.35">
      <c r="A7919" t="s">
        <v>11988</v>
      </c>
      <c r="B7919" t="s">
        <v>7313</v>
      </c>
      <c r="C7919" t="s">
        <v>50</v>
      </c>
      <c r="D7919" t="s">
        <v>13</v>
      </c>
      <c r="E7919" s="1">
        <v>46050.513194444444</v>
      </c>
      <c r="F7919" s="1">
        <v>46051.22152777778</v>
      </c>
      <c r="G7919" t="s">
        <v>422</v>
      </c>
      <c r="H7919" t="s">
        <v>15</v>
      </c>
      <c r="I7919" t="s">
        <v>16</v>
      </c>
      <c r="J7919">
        <v>3</v>
      </c>
      <c r="K7919" t="str">
        <f>IF(tickets_dataset[[#This Row],[status]] = "Closed", "Yes","No")</f>
        <v>Yes</v>
      </c>
      <c r="L7919" s="2">
        <f t="shared" si="492"/>
        <v>17.000000000058208</v>
      </c>
      <c r="M7919" t="str">
        <f t="shared" si="493"/>
        <v>No</v>
      </c>
      <c r="N7919" t="str">
        <f t="shared" si="494"/>
        <v>Jan</v>
      </c>
      <c r="O7919" s="2">
        <f t="shared" si="495"/>
        <v>0.70833333333575865</v>
      </c>
      <c r="P7919" t="str">
        <f>VLOOKUP(G7919,Agents!A:E,4,FALSE)</f>
        <v>Team5</v>
      </c>
      <c r="Q7919" t="str">
        <f>VLOOKUP(G7919,Agents!A:E,5,FALSE)</f>
        <v>Mid</v>
      </c>
      <c r="R7919" t="str">
        <f>VLOOKUP(G7919,Agents!A:E,2,FALSE)</f>
        <v>Evening</v>
      </c>
    </row>
    <row r="7920" spans="1:18" x14ac:dyDescent="0.35">
      <c r="A7920" t="s">
        <v>11989</v>
      </c>
      <c r="B7920" t="s">
        <v>5812</v>
      </c>
      <c r="C7920" t="s">
        <v>12</v>
      </c>
      <c r="D7920" t="s">
        <v>38</v>
      </c>
      <c r="E7920" s="1">
        <v>46089.534722222219</v>
      </c>
      <c r="F7920" s="1">
        <v>46090.034722222219</v>
      </c>
      <c r="G7920" t="s">
        <v>39</v>
      </c>
      <c r="H7920" t="s">
        <v>15</v>
      </c>
      <c r="I7920" t="s">
        <v>16</v>
      </c>
      <c r="J7920">
        <v>5</v>
      </c>
      <c r="K7920" t="str">
        <f>IF(tickets_dataset[[#This Row],[status]] = "Closed", "Yes","No")</f>
        <v>Yes</v>
      </c>
      <c r="L7920" s="2">
        <f t="shared" si="492"/>
        <v>12</v>
      </c>
      <c r="M7920" t="str">
        <f t="shared" si="493"/>
        <v>No</v>
      </c>
      <c r="N7920" t="str">
        <f t="shared" si="494"/>
        <v>Mar</v>
      </c>
      <c r="O7920" s="2">
        <f t="shared" si="495"/>
        <v>0.5</v>
      </c>
      <c r="P7920" t="str">
        <f>VLOOKUP(G7920,Agents!A:E,4,FALSE)</f>
        <v>Team3</v>
      </c>
      <c r="Q7920" t="str">
        <f>VLOOKUP(G7920,Agents!A:E,5,FALSE)</f>
        <v>Mid</v>
      </c>
      <c r="R7920" t="str">
        <f>VLOOKUP(G7920,Agents!A:E,2,FALSE)</f>
        <v>Night</v>
      </c>
    </row>
    <row r="7921" spans="1:18" x14ac:dyDescent="0.35">
      <c r="A7921" t="s">
        <v>11990</v>
      </c>
      <c r="B7921" t="s">
        <v>4114</v>
      </c>
      <c r="C7921" t="s">
        <v>22</v>
      </c>
      <c r="D7921" t="s">
        <v>13</v>
      </c>
      <c r="E7921" s="1">
        <v>46091.969444444447</v>
      </c>
      <c r="F7921" s="1">
        <v>46092.594444444447</v>
      </c>
      <c r="G7921" t="s">
        <v>119</v>
      </c>
      <c r="H7921" t="s">
        <v>15</v>
      </c>
      <c r="I7921" t="s">
        <v>16</v>
      </c>
      <c r="J7921">
        <v>5</v>
      </c>
      <c r="K7921" t="str">
        <f>IF(tickets_dataset[[#This Row],[status]] = "Closed", "Yes","No")</f>
        <v>Yes</v>
      </c>
      <c r="L7921" s="2">
        <f t="shared" si="492"/>
        <v>15</v>
      </c>
      <c r="M7921" t="str">
        <f t="shared" si="493"/>
        <v>No</v>
      </c>
      <c r="N7921" t="str">
        <f t="shared" si="494"/>
        <v>Mar</v>
      </c>
      <c r="O7921" s="2">
        <f t="shared" si="495"/>
        <v>0.625</v>
      </c>
      <c r="P7921" t="str">
        <f>VLOOKUP(G7921,Agents!A:E,4,FALSE)</f>
        <v>Team1</v>
      </c>
      <c r="Q7921" t="str">
        <f>VLOOKUP(G7921,Agents!A:E,5,FALSE)</f>
        <v>Junior</v>
      </c>
      <c r="R7921" t="str">
        <f>VLOOKUP(G7921,Agents!A:E,2,FALSE)</f>
        <v>Morning</v>
      </c>
    </row>
    <row r="7922" spans="1:18" x14ac:dyDescent="0.35">
      <c r="A7922" t="s">
        <v>11991</v>
      </c>
      <c r="B7922" t="s">
        <v>11786</v>
      </c>
      <c r="C7922" t="s">
        <v>34</v>
      </c>
      <c r="D7922" t="s">
        <v>38</v>
      </c>
      <c r="E7922" s="1">
        <v>46024.561111111114</v>
      </c>
      <c r="F7922" s="1">
        <v>46027.602777777778</v>
      </c>
      <c r="G7922" t="s">
        <v>199</v>
      </c>
      <c r="H7922" t="s">
        <v>15</v>
      </c>
      <c r="I7922" t="s">
        <v>16</v>
      </c>
      <c r="J7922">
        <v>5</v>
      </c>
      <c r="K7922" t="str">
        <f>IF(tickets_dataset[[#This Row],[status]] = "Closed", "Yes","No")</f>
        <v>Yes</v>
      </c>
      <c r="L7922" s="2">
        <f t="shared" si="492"/>
        <v>72.999999999941792</v>
      </c>
      <c r="M7922" t="str">
        <f t="shared" si="493"/>
        <v>Yes</v>
      </c>
      <c r="N7922" t="str">
        <f t="shared" si="494"/>
        <v>Jan</v>
      </c>
      <c r="O7922" s="2">
        <f t="shared" si="495"/>
        <v>3.0416666666642413</v>
      </c>
      <c r="P7922" t="str">
        <f>VLOOKUP(G7922,Agents!A:E,4,FALSE)</f>
        <v>Team1</v>
      </c>
      <c r="Q7922" t="str">
        <f>VLOOKUP(G7922,Agents!A:E,5,FALSE)</f>
        <v>Junior</v>
      </c>
      <c r="R7922" t="str">
        <f>VLOOKUP(G7922,Agents!A:E,2,FALSE)</f>
        <v>Morning</v>
      </c>
    </row>
    <row r="7923" spans="1:18" x14ac:dyDescent="0.35">
      <c r="A7923" t="s">
        <v>11992</v>
      </c>
      <c r="B7923" t="s">
        <v>7273</v>
      </c>
      <c r="C7923" t="s">
        <v>50</v>
      </c>
      <c r="D7923" t="s">
        <v>26</v>
      </c>
      <c r="E7923" s="1">
        <v>46051.888194444444</v>
      </c>
      <c r="F7923" s="1">
        <v>46053.304861111108</v>
      </c>
      <c r="G7923" t="s">
        <v>234</v>
      </c>
      <c r="H7923" t="s">
        <v>15</v>
      </c>
      <c r="I7923" t="s">
        <v>16</v>
      </c>
      <c r="J7923">
        <v>3</v>
      </c>
      <c r="K7923" t="str">
        <f>IF(tickets_dataset[[#This Row],[status]] = "Closed", "Yes","No")</f>
        <v>Yes</v>
      </c>
      <c r="L7923" s="2">
        <f t="shared" si="492"/>
        <v>33.999999999941792</v>
      </c>
      <c r="M7923" t="str">
        <f t="shared" si="493"/>
        <v>No</v>
      </c>
      <c r="N7923" t="str">
        <f t="shared" si="494"/>
        <v>Jan</v>
      </c>
      <c r="O7923" s="2">
        <f t="shared" si="495"/>
        <v>1.4166666666642413</v>
      </c>
      <c r="P7923" t="str">
        <f>VLOOKUP(G7923,Agents!A:E,4,FALSE)</f>
        <v>Team5</v>
      </c>
      <c r="Q7923" t="str">
        <f>VLOOKUP(G7923,Agents!A:E,5,FALSE)</f>
        <v>Senior</v>
      </c>
      <c r="R7923" t="str">
        <f>VLOOKUP(G7923,Agents!A:E,2,FALSE)</f>
        <v>Night</v>
      </c>
    </row>
    <row r="7924" spans="1:18" x14ac:dyDescent="0.35">
      <c r="A7924" t="s">
        <v>11993</v>
      </c>
      <c r="B7924" t="s">
        <v>5802</v>
      </c>
      <c r="C7924" t="s">
        <v>76</v>
      </c>
      <c r="D7924" t="s">
        <v>38</v>
      </c>
      <c r="E7924" s="1">
        <v>46110.675000000003</v>
      </c>
      <c r="F7924" s="1">
        <v>46111.466666666667</v>
      </c>
      <c r="G7924" t="s">
        <v>256</v>
      </c>
      <c r="H7924" t="s">
        <v>15</v>
      </c>
      <c r="I7924" t="s">
        <v>16</v>
      </c>
      <c r="J7924">
        <v>4</v>
      </c>
      <c r="K7924" t="str">
        <f>IF(tickets_dataset[[#This Row],[status]] = "Closed", "Yes","No")</f>
        <v>Yes</v>
      </c>
      <c r="L7924" s="2">
        <f t="shared" si="492"/>
        <v>18.999999999941792</v>
      </c>
      <c r="M7924" t="str">
        <f t="shared" si="493"/>
        <v>No</v>
      </c>
      <c r="N7924" t="str">
        <f t="shared" si="494"/>
        <v>Mar</v>
      </c>
      <c r="O7924" s="2">
        <f t="shared" si="495"/>
        <v>0.79166666666424135</v>
      </c>
      <c r="P7924" t="str">
        <f>VLOOKUP(G7924,Agents!A:E,4,FALSE)</f>
        <v>Team1</v>
      </c>
      <c r="Q7924" t="str">
        <f>VLOOKUP(G7924,Agents!A:E,5,FALSE)</f>
        <v>Mid</v>
      </c>
      <c r="R7924" t="str">
        <f>VLOOKUP(G7924,Agents!A:E,2,FALSE)</f>
        <v>Morning</v>
      </c>
    </row>
    <row r="7925" spans="1:18" x14ac:dyDescent="0.35">
      <c r="A7925" t="s">
        <v>11994</v>
      </c>
      <c r="B7925" t="s">
        <v>3108</v>
      </c>
      <c r="C7925" t="s">
        <v>50</v>
      </c>
      <c r="D7925" t="s">
        <v>38</v>
      </c>
      <c r="E7925" s="1">
        <v>46047.563888888886</v>
      </c>
      <c r="F7925" s="1">
        <v>46049.272222222222</v>
      </c>
      <c r="G7925" t="s">
        <v>128</v>
      </c>
      <c r="H7925" t="s">
        <v>15</v>
      </c>
      <c r="I7925" t="s">
        <v>16</v>
      </c>
      <c r="J7925">
        <v>4</v>
      </c>
      <c r="K7925" t="str">
        <f>IF(tickets_dataset[[#This Row],[status]] = "Closed", "Yes","No")</f>
        <v>Yes</v>
      </c>
      <c r="L7925" s="2">
        <f t="shared" si="492"/>
        <v>41.000000000058208</v>
      </c>
      <c r="M7925" t="str">
        <f t="shared" si="493"/>
        <v>No</v>
      </c>
      <c r="N7925" t="str">
        <f t="shared" si="494"/>
        <v>Jan</v>
      </c>
      <c r="O7925" s="2">
        <f t="shared" si="495"/>
        <v>1.7083333333357587</v>
      </c>
      <c r="P7925" t="str">
        <f>VLOOKUP(G7925,Agents!A:E,4,FALSE)</f>
        <v>Team4</v>
      </c>
      <c r="Q7925" t="str">
        <f>VLOOKUP(G7925,Agents!A:E,5,FALSE)</f>
        <v>Mid</v>
      </c>
      <c r="R7925" t="str">
        <f>VLOOKUP(G7925,Agents!A:E,2,FALSE)</f>
        <v>Night</v>
      </c>
    </row>
    <row r="7926" spans="1:18" x14ac:dyDescent="0.35">
      <c r="A7926" t="s">
        <v>11995</v>
      </c>
      <c r="B7926" t="s">
        <v>11077</v>
      </c>
      <c r="C7926" t="s">
        <v>12</v>
      </c>
      <c r="D7926" t="s">
        <v>26</v>
      </c>
      <c r="E7926" s="1">
        <v>46060.17083333333</v>
      </c>
      <c r="F7926" s="1">
        <v>46061.462500000001</v>
      </c>
      <c r="G7926" t="s">
        <v>164</v>
      </c>
      <c r="H7926" t="s">
        <v>132</v>
      </c>
      <c r="I7926" t="s">
        <v>16</v>
      </c>
      <c r="J7926">
        <v>3</v>
      </c>
      <c r="K7926" t="str">
        <f>IF(tickets_dataset[[#This Row],[status]] = "Closed", "Yes","No")</f>
        <v>No</v>
      </c>
      <c r="L7926" s="2">
        <f t="shared" si="492"/>
        <v>31.000000000116415</v>
      </c>
      <c r="M7926" t="str">
        <f t="shared" si="493"/>
        <v>No</v>
      </c>
      <c r="N7926" t="str">
        <f t="shared" si="494"/>
        <v>Feb</v>
      </c>
      <c r="O7926" s="2">
        <f t="shared" si="495"/>
        <v>1.2916666666715173</v>
      </c>
      <c r="P7926" t="str">
        <f>VLOOKUP(G7926,Agents!A:E,4,FALSE)</f>
        <v>Team4</v>
      </c>
      <c r="Q7926" t="str">
        <f>VLOOKUP(G7926,Agents!A:E,5,FALSE)</f>
        <v>Senior</v>
      </c>
      <c r="R7926" t="str">
        <f>VLOOKUP(G7926,Agents!A:E,2,FALSE)</f>
        <v>Evening</v>
      </c>
    </row>
    <row r="7927" spans="1:18" x14ac:dyDescent="0.35">
      <c r="A7927" t="s">
        <v>11996</v>
      </c>
      <c r="B7927" t="s">
        <v>3049</v>
      </c>
      <c r="C7927" t="s">
        <v>12</v>
      </c>
      <c r="D7927" t="s">
        <v>26</v>
      </c>
      <c r="E7927" s="1">
        <v>46108.092361111114</v>
      </c>
      <c r="F7927" s="1">
        <v>46108.509027777778</v>
      </c>
      <c r="G7927" t="s">
        <v>23</v>
      </c>
      <c r="H7927" t="s">
        <v>132</v>
      </c>
      <c r="I7927" t="s">
        <v>16</v>
      </c>
      <c r="J7927">
        <v>3</v>
      </c>
      <c r="K7927" t="str">
        <f>IF(tickets_dataset[[#This Row],[status]] = "Closed", "Yes","No")</f>
        <v>No</v>
      </c>
      <c r="L7927" s="2">
        <f t="shared" si="492"/>
        <v>9.9999999999417923</v>
      </c>
      <c r="M7927" t="str">
        <f t="shared" si="493"/>
        <v>No</v>
      </c>
      <c r="N7927" t="str">
        <f t="shared" si="494"/>
        <v>Mar</v>
      </c>
      <c r="O7927" s="2">
        <f t="shared" si="495"/>
        <v>0.41666666666424135</v>
      </c>
      <c r="P7927" t="str">
        <f>VLOOKUP(G7927,Agents!A:E,4,FALSE)</f>
        <v>Team3</v>
      </c>
      <c r="Q7927" t="str">
        <f>VLOOKUP(G7927,Agents!A:E,5,FALSE)</f>
        <v>Senior</v>
      </c>
      <c r="R7927" t="str">
        <f>VLOOKUP(G7927,Agents!A:E,2,FALSE)</f>
        <v>Evening</v>
      </c>
    </row>
    <row r="7928" spans="1:18" x14ac:dyDescent="0.35">
      <c r="A7928" t="s">
        <v>11997</v>
      </c>
      <c r="B7928" t="s">
        <v>9656</v>
      </c>
      <c r="C7928" t="s">
        <v>12</v>
      </c>
      <c r="D7928" t="s">
        <v>38</v>
      </c>
      <c r="E7928" s="1">
        <v>46100.923611111109</v>
      </c>
      <c r="F7928" s="1">
        <v>46102.590277777781</v>
      </c>
      <c r="G7928" t="s">
        <v>14</v>
      </c>
      <c r="H7928" t="s">
        <v>132</v>
      </c>
      <c r="I7928" t="s">
        <v>16</v>
      </c>
      <c r="J7928">
        <v>5</v>
      </c>
      <c r="K7928" t="str">
        <f>IF(tickets_dataset[[#This Row],[status]] = "Closed", "Yes","No")</f>
        <v>No</v>
      </c>
      <c r="L7928" s="2">
        <f t="shared" si="492"/>
        <v>40.000000000116415</v>
      </c>
      <c r="M7928" t="str">
        <f t="shared" si="493"/>
        <v>No</v>
      </c>
      <c r="N7928" t="str">
        <f t="shared" si="494"/>
        <v>Mar</v>
      </c>
      <c r="O7928" s="2">
        <f t="shared" si="495"/>
        <v>1.6666666666715173</v>
      </c>
      <c r="P7928" t="str">
        <f>VLOOKUP(G7928,Agents!A:E,4,FALSE)</f>
        <v>Team1</v>
      </c>
      <c r="Q7928" t="str">
        <f>VLOOKUP(G7928,Agents!A:E,5,FALSE)</f>
        <v>Senior</v>
      </c>
      <c r="R7928" t="str">
        <f>VLOOKUP(G7928,Agents!A:E,2,FALSE)</f>
        <v>Morning</v>
      </c>
    </row>
    <row r="7929" spans="1:18" x14ac:dyDescent="0.35">
      <c r="A7929" t="s">
        <v>11998</v>
      </c>
      <c r="B7929" t="s">
        <v>11311</v>
      </c>
      <c r="C7929" t="s">
        <v>34</v>
      </c>
      <c r="D7929" t="s">
        <v>38</v>
      </c>
      <c r="E7929" s="1">
        <v>46060.949305555558</v>
      </c>
      <c r="F7929" s="1">
        <v>46061.949305555558</v>
      </c>
      <c r="G7929" t="s">
        <v>344</v>
      </c>
      <c r="H7929" t="s">
        <v>15</v>
      </c>
      <c r="I7929" t="s">
        <v>68</v>
      </c>
      <c r="J7929">
        <v>4</v>
      </c>
      <c r="K7929" t="str">
        <f>IF(tickets_dataset[[#This Row],[status]] = "Closed", "Yes","No")</f>
        <v>Yes</v>
      </c>
      <c r="L7929" s="2">
        <f t="shared" si="492"/>
        <v>24</v>
      </c>
      <c r="M7929" t="str">
        <f t="shared" si="493"/>
        <v>No</v>
      </c>
      <c r="N7929" t="str">
        <f t="shared" si="494"/>
        <v>Feb</v>
      </c>
      <c r="O7929" s="2">
        <f t="shared" si="495"/>
        <v>1</v>
      </c>
      <c r="P7929" t="str">
        <f>VLOOKUP(G7929,Agents!A:E,4,FALSE)</f>
        <v>Team4</v>
      </c>
      <c r="Q7929" t="str">
        <f>VLOOKUP(G7929,Agents!A:E,5,FALSE)</f>
        <v>Senior</v>
      </c>
      <c r="R7929" t="str">
        <f>VLOOKUP(G7929,Agents!A:E,2,FALSE)</f>
        <v>Night</v>
      </c>
    </row>
    <row r="7930" spans="1:18" x14ac:dyDescent="0.35">
      <c r="A7930" t="s">
        <v>11999</v>
      </c>
      <c r="B7930" t="s">
        <v>11008</v>
      </c>
      <c r="C7930" t="s">
        <v>50</v>
      </c>
      <c r="D7930" t="s">
        <v>13</v>
      </c>
      <c r="E7930" s="1">
        <v>46031.286111111112</v>
      </c>
      <c r="F7930" s="1">
        <v>46032.494444444441</v>
      </c>
      <c r="G7930" t="s">
        <v>221</v>
      </c>
      <c r="H7930" t="s">
        <v>15</v>
      </c>
      <c r="I7930" t="s">
        <v>16</v>
      </c>
      <c r="J7930">
        <v>4</v>
      </c>
      <c r="K7930" t="str">
        <f>IF(tickets_dataset[[#This Row],[status]] = "Closed", "Yes","No")</f>
        <v>Yes</v>
      </c>
      <c r="L7930" s="2">
        <f t="shared" si="492"/>
        <v>28.999999999883585</v>
      </c>
      <c r="M7930" t="str">
        <f t="shared" si="493"/>
        <v>No</v>
      </c>
      <c r="N7930" t="str">
        <f t="shared" si="494"/>
        <v>Jan</v>
      </c>
      <c r="O7930" s="2">
        <f t="shared" si="495"/>
        <v>1.2083333333284827</v>
      </c>
      <c r="P7930" t="str">
        <f>VLOOKUP(G7930,Agents!A:E,4,FALSE)</f>
        <v>Team4</v>
      </c>
      <c r="Q7930" t="str">
        <f>VLOOKUP(G7930,Agents!A:E,5,FALSE)</f>
        <v>Senior</v>
      </c>
      <c r="R7930" t="str">
        <f>VLOOKUP(G7930,Agents!A:E,2,FALSE)</f>
        <v>Morning</v>
      </c>
    </row>
    <row r="7931" spans="1:18" x14ac:dyDescent="0.35">
      <c r="A7931" t="s">
        <v>12000</v>
      </c>
      <c r="B7931" t="s">
        <v>6083</v>
      </c>
      <c r="C7931" t="s">
        <v>12</v>
      </c>
      <c r="D7931" t="s">
        <v>26</v>
      </c>
      <c r="E7931" s="1">
        <v>46028.570833333331</v>
      </c>
      <c r="F7931" s="1">
        <v>46028.779166666667</v>
      </c>
      <c r="G7931" t="s">
        <v>140</v>
      </c>
      <c r="H7931" t="s">
        <v>15</v>
      </c>
      <c r="I7931" t="s">
        <v>16</v>
      </c>
      <c r="J7931">
        <v>5</v>
      </c>
      <c r="K7931" t="str">
        <f>IF(tickets_dataset[[#This Row],[status]] = "Closed", "Yes","No")</f>
        <v>Yes</v>
      </c>
      <c r="L7931" s="2">
        <f t="shared" si="492"/>
        <v>5.0000000000582077</v>
      </c>
      <c r="M7931" t="str">
        <f t="shared" si="493"/>
        <v>No</v>
      </c>
      <c r="N7931" t="str">
        <f t="shared" si="494"/>
        <v>Jan</v>
      </c>
      <c r="O7931" s="2">
        <f t="shared" si="495"/>
        <v>0.20833333333575865</v>
      </c>
      <c r="P7931" t="str">
        <f>VLOOKUP(G7931,Agents!A:E,4,FALSE)</f>
        <v>Team1</v>
      </c>
      <c r="Q7931" t="str">
        <f>VLOOKUP(G7931,Agents!A:E,5,FALSE)</f>
        <v>Junior</v>
      </c>
      <c r="R7931" t="str">
        <f>VLOOKUP(G7931,Agents!A:E,2,FALSE)</f>
        <v>Morning</v>
      </c>
    </row>
    <row r="7932" spans="1:18" x14ac:dyDescent="0.35">
      <c r="A7932" t="s">
        <v>12001</v>
      </c>
      <c r="B7932" t="s">
        <v>3166</v>
      </c>
      <c r="C7932" t="s">
        <v>50</v>
      </c>
      <c r="D7932" t="s">
        <v>26</v>
      </c>
      <c r="E7932" s="1">
        <v>46043.448611111111</v>
      </c>
      <c r="F7932" s="1">
        <v>46045.073611111111</v>
      </c>
      <c r="G7932" t="s">
        <v>311</v>
      </c>
      <c r="H7932" t="s">
        <v>15</v>
      </c>
      <c r="I7932" t="s">
        <v>16</v>
      </c>
      <c r="J7932">
        <v>5</v>
      </c>
      <c r="K7932" t="str">
        <f>IF(tickets_dataset[[#This Row],[status]] = "Closed", "Yes","No")</f>
        <v>Yes</v>
      </c>
      <c r="L7932" s="2">
        <f t="shared" si="492"/>
        <v>39</v>
      </c>
      <c r="M7932" t="str">
        <f t="shared" si="493"/>
        <v>No</v>
      </c>
      <c r="N7932" t="str">
        <f t="shared" si="494"/>
        <v>Jan</v>
      </c>
      <c r="O7932" s="2">
        <f t="shared" si="495"/>
        <v>1.625</v>
      </c>
      <c r="P7932" t="str">
        <f>VLOOKUP(G7932,Agents!A:E,4,FALSE)</f>
        <v>Team5</v>
      </c>
      <c r="Q7932" t="str">
        <f>VLOOKUP(G7932,Agents!A:E,5,FALSE)</f>
        <v>Senior</v>
      </c>
      <c r="R7932" t="str">
        <f>VLOOKUP(G7932,Agents!A:E,2,FALSE)</f>
        <v>Evening</v>
      </c>
    </row>
    <row r="7933" spans="1:18" x14ac:dyDescent="0.35">
      <c r="A7933" t="s">
        <v>12002</v>
      </c>
      <c r="B7933" t="s">
        <v>4433</v>
      </c>
      <c r="C7933" t="s">
        <v>22</v>
      </c>
      <c r="D7933" t="s">
        <v>38</v>
      </c>
      <c r="E7933" s="1">
        <v>46082.388194444444</v>
      </c>
      <c r="F7933" s="1">
        <v>46083.513194444444</v>
      </c>
      <c r="G7933" t="s">
        <v>344</v>
      </c>
      <c r="H7933" t="s">
        <v>132</v>
      </c>
      <c r="I7933" t="s">
        <v>16</v>
      </c>
      <c r="J7933">
        <v>3</v>
      </c>
      <c r="K7933" t="str">
        <f>IF(tickets_dataset[[#This Row],[status]] = "Closed", "Yes","No")</f>
        <v>No</v>
      </c>
      <c r="L7933" s="2">
        <f t="shared" si="492"/>
        <v>27</v>
      </c>
      <c r="M7933" t="str">
        <f t="shared" si="493"/>
        <v>No</v>
      </c>
      <c r="N7933" t="str">
        <f t="shared" si="494"/>
        <v>Mar</v>
      </c>
      <c r="O7933" s="2">
        <f t="shared" si="495"/>
        <v>1.125</v>
      </c>
      <c r="P7933" t="str">
        <f>VLOOKUP(G7933,Agents!A:E,4,FALSE)</f>
        <v>Team4</v>
      </c>
      <c r="Q7933" t="str">
        <f>VLOOKUP(G7933,Agents!A:E,5,FALSE)</f>
        <v>Senior</v>
      </c>
      <c r="R7933" t="str">
        <f>VLOOKUP(G7933,Agents!A:E,2,FALSE)</f>
        <v>Night</v>
      </c>
    </row>
    <row r="7934" spans="1:18" x14ac:dyDescent="0.35">
      <c r="A7934" t="s">
        <v>12003</v>
      </c>
      <c r="B7934" t="s">
        <v>1325</v>
      </c>
      <c r="C7934" t="s">
        <v>76</v>
      </c>
      <c r="D7934" t="s">
        <v>26</v>
      </c>
      <c r="E7934" s="1">
        <v>46025.365972222222</v>
      </c>
      <c r="F7934" s="1">
        <v>46027.990972222222</v>
      </c>
      <c r="G7934" t="s">
        <v>357</v>
      </c>
      <c r="H7934" t="s">
        <v>132</v>
      </c>
      <c r="I7934" t="s">
        <v>16</v>
      </c>
      <c r="J7934">
        <v>4</v>
      </c>
      <c r="K7934" t="str">
        <f>IF(tickets_dataset[[#This Row],[status]] = "Closed", "Yes","No")</f>
        <v>No</v>
      </c>
      <c r="L7934" s="2">
        <f t="shared" si="492"/>
        <v>63</v>
      </c>
      <c r="M7934" t="str">
        <f t="shared" si="493"/>
        <v>Yes</v>
      </c>
      <c r="N7934" t="str">
        <f t="shared" si="494"/>
        <v>Jan</v>
      </c>
      <c r="O7934" s="2">
        <f t="shared" si="495"/>
        <v>2.625</v>
      </c>
      <c r="P7934" t="str">
        <f>VLOOKUP(G7934,Agents!A:E,4,FALSE)</f>
        <v>Team1</v>
      </c>
      <c r="Q7934" t="str">
        <f>VLOOKUP(G7934,Agents!A:E,5,FALSE)</f>
        <v>Mid</v>
      </c>
      <c r="R7934" t="str">
        <f>VLOOKUP(G7934,Agents!A:E,2,FALSE)</f>
        <v>Morning</v>
      </c>
    </row>
    <row r="7935" spans="1:18" x14ac:dyDescent="0.35">
      <c r="A7935" t="s">
        <v>12004</v>
      </c>
      <c r="B7935" t="s">
        <v>10132</v>
      </c>
      <c r="C7935" t="s">
        <v>76</v>
      </c>
      <c r="D7935" t="s">
        <v>13</v>
      </c>
      <c r="E7935" s="1">
        <v>46051.763888888891</v>
      </c>
      <c r="F7935" s="1">
        <v>46051.930555555555</v>
      </c>
      <c r="G7935" t="s">
        <v>80</v>
      </c>
      <c r="H7935" t="s">
        <v>132</v>
      </c>
      <c r="I7935" t="s">
        <v>16</v>
      </c>
      <c r="J7935">
        <v>3</v>
      </c>
      <c r="K7935" t="str">
        <f>IF(tickets_dataset[[#This Row],[status]] = "Closed", "Yes","No")</f>
        <v>No</v>
      </c>
      <c r="L7935" s="2">
        <f t="shared" si="492"/>
        <v>3.9999999999417923</v>
      </c>
      <c r="M7935" t="str">
        <f t="shared" si="493"/>
        <v>No</v>
      </c>
      <c r="N7935" t="str">
        <f t="shared" si="494"/>
        <v>Jan</v>
      </c>
      <c r="O7935" s="2">
        <f t="shared" si="495"/>
        <v>0.16666666666424135</v>
      </c>
      <c r="P7935" t="str">
        <f>VLOOKUP(G7935,Agents!A:E,4,FALSE)</f>
        <v>Team3</v>
      </c>
      <c r="Q7935" t="str">
        <f>VLOOKUP(G7935,Agents!A:E,5,FALSE)</f>
        <v>Junior</v>
      </c>
      <c r="R7935" t="str">
        <f>VLOOKUP(G7935,Agents!A:E,2,FALSE)</f>
        <v>Evening</v>
      </c>
    </row>
    <row r="7936" spans="1:18" x14ac:dyDescent="0.35">
      <c r="A7936" t="s">
        <v>12005</v>
      </c>
      <c r="B7936" t="s">
        <v>12006</v>
      </c>
      <c r="C7936" t="s">
        <v>34</v>
      </c>
      <c r="D7936" t="s">
        <v>38</v>
      </c>
      <c r="E7936" s="1">
        <v>46083.543749999997</v>
      </c>
      <c r="F7936" s="1">
        <v>46087.418749999997</v>
      </c>
      <c r="G7936" t="s">
        <v>311</v>
      </c>
      <c r="H7936" t="s">
        <v>15</v>
      </c>
      <c r="I7936" t="s">
        <v>16</v>
      </c>
      <c r="J7936">
        <v>4</v>
      </c>
      <c r="K7936" t="str">
        <f>IF(tickets_dataset[[#This Row],[status]] = "Closed", "Yes","No")</f>
        <v>Yes</v>
      </c>
      <c r="L7936" s="2">
        <f t="shared" si="492"/>
        <v>93</v>
      </c>
      <c r="M7936" t="str">
        <f t="shared" si="493"/>
        <v>Yes</v>
      </c>
      <c r="N7936" t="str">
        <f t="shared" si="494"/>
        <v>Mar</v>
      </c>
      <c r="O7936" s="2">
        <f t="shared" si="495"/>
        <v>3.875</v>
      </c>
      <c r="P7936" t="str">
        <f>VLOOKUP(G7936,Agents!A:E,4,FALSE)</f>
        <v>Team5</v>
      </c>
      <c r="Q7936" t="str">
        <f>VLOOKUP(G7936,Agents!A:E,5,FALSE)</f>
        <v>Senior</v>
      </c>
      <c r="R7936" t="str">
        <f>VLOOKUP(G7936,Agents!A:E,2,FALSE)</f>
        <v>Evening</v>
      </c>
    </row>
    <row r="7937" spans="1:18" x14ac:dyDescent="0.35">
      <c r="A7937" t="s">
        <v>12007</v>
      </c>
      <c r="B7937" t="s">
        <v>4954</v>
      </c>
      <c r="C7937" t="s">
        <v>34</v>
      </c>
      <c r="D7937" t="s">
        <v>26</v>
      </c>
      <c r="E7937" s="1">
        <v>46091.38958333333</v>
      </c>
      <c r="F7937" s="1">
        <v>46093.38958333333</v>
      </c>
      <c r="G7937" t="s">
        <v>110</v>
      </c>
      <c r="H7937" t="s">
        <v>15</v>
      </c>
      <c r="I7937" t="s">
        <v>16</v>
      </c>
      <c r="J7937">
        <v>4</v>
      </c>
      <c r="K7937" t="str">
        <f>IF(tickets_dataset[[#This Row],[status]] = "Closed", "Yes","No")</f>
        <v>Yes</v>
      </c>
      <c r="L7937" s="2">
        <f t="shared" si="492"/>
        <v>48</v>
      </c>
      <c r="M7937" t="str">
        <f t="shared" si="493"/>
        <v>No</v>
      </c>
      <c r="N7937" t="str">
        <f t="shared" si="494"/>
        <v>Mar</v>
      </c>
      <c r="O7937" s="2">
        <f t="shared" si="495"/>
        <v>2</v>
      </c>
      <c r="P7937" t="str">
        <f>VLOOKUP(G7937,Agents!A:E,4,FALSE)</f>
        <v>Team4</v>
      </c>
      <c r="Q7937" t="str">
        <f>VLOOKUP(G7937,Agents!A:E,5,FALSE)</f>
        <v>Junior</v>
      </c>
      <c r="R7937" t="str">
        <f>VLOOKUP(G7937,Agents!A:E,2,FALSE)</f>
        <v>Morning</v>
      </c>
    </row>
    <row r="7938" spans="1:18" x14ac:dyDescent="0.35">
      <c r="A7938" t="s">
        <v>12008</v>
      </c>
      <c r="B7938" t="s">
        <v>8542</v>
      </c>
      <c r="C7938" t="s">
        <v>76</v>
      </c>
      <c r="D7938" t="s">
        <v>26</v>
      </c>
      <c r="E7938" s="1">
        <v>46082.558333333334</v>
      </c>
      <c r="F7938" s="1">
        <v>46083.39166666667</v>
      </c>
      <c r="G7938" t="s">
        <v>206</v>
      </c>
      <c r="H7938" t="s">
        <v>15</v>
      </c>
      <c r="I7938" t="s">
        <v>16</v>
      </c>
      <c r="J7938">
        <v>5</v>
      </c>
      <c r="K7938" t="str">
        <f>IF(tickets_dataset[[#This Row],[status]] = "Closed", "Yes","No")</f>
        <v>Yes</v>
      </c>
      <c r="L7938" s="2">
        <f t="shared" ref="L7938:L8001" si="496">IF(ISBLANK(F7938),"",(F7938-E7938)*24)</f>
        <v>20.000000000058208</v>
      </c>
      <c r="M7938" t="str">
        <f t="shared" ref="M7938:M8001" si="497">IF(L7938&gt;48,"Yes","No")</f>
        <v>No</v>
      </c>
      <c r="N7938" t="str">
        <f t="shared" ref="N7938:N8001" si="498">TEXT(E7938,"mmm")</f>
        <v>Mar</v>
      </c>
      <c r="O7938" s="2">
        <f t="shared" si="495"/>
        <v>0.83333333333575865</v>
      </c>
      <c r="P7938" t="str">
        <f>VLOOKUP(G7938,Agents!A:E,4,FALSE)</f>
        <v>Team5</v>
      </c>
      <c r="Q7938" t="str">
        <f>VLOOKUP(G7938,Agents!A:E,5,FALSE)</f>
        <v>Junior</v>
      </c>
      <c r="R7938" t="str">
        <f>VLOOKUP(G7938,Agents!A:E,2,FALSE)</f>
        <v>Evening</v>
      </c>
    </row>
    <row r="7939" spans="1:18" x14ac:dyDescent="0.35">
      <c r="A7939" t="s">
        <v>12009</v>
      </c>
      <c r="B7939" t="s">
        <v>12010</v>
      </c>
      <c r="C7939" t="s">
        <v>50</v>
      </c>
      <c r="D7939" t="s">
        <v>13</v>
      </c>
      <c r="E7939" s="1">
        <v>46033.043055555558</v>
      </c>
      <c r="F7939" s="1">
        <v>46034.334722222222</v>
      </c>
      <c r="G7939" t="s">
        <v>83</v>
      </c>
      <c r="H7939" t="s">
        <v>15</v>
      </c>
      <c r="I7939" t="s">
        <v>16</v>
      </c>
      <c r="J7939">
        <v>5</v>
      </c>
      <c r="K7939" t="str">
        <f>IF(tickets_dataset[[#This Row],[status]] = "Closed", "Yes","No")</f>
        <v>Yes</v>
      </c>
      <c r="L7939" s="2">
        <f t="shared" si="496"/>
        <v>30.999999999941792</v>
      </c>
      <c r="M7939" t="str">
        <f t="shared" si="497"/>
        <v>No</v>
      </c>
      <c r="N7939" t="str">
        <f t="shared" si="498"/>
        <v>Jan</v>
      </c>
      <c r="O7939" s="2">
        <f t="shared" ref="O7939:O8002" si="499">F7939-E7939</f>
        <v>1.2916666666642413</v>
      </c>
      <c r="P7939" t="str">
        <f>VLOOKUP(G7939,Agents!A:E,4,FALSE)</f>
        <v>Team2</v>
      </c>
      <c r="Q7939" t="str">
        <f>VLOOKUP(G7939,Agents!A:E,5,FALSE)</f>
        <v>Junior</v>
      </c>
      <c r="R7939" t="str">
        <f>VLOOKUP(G7939,Agents!A:E,2,FALSE)</f>
        <v>Night</v>
      </c>
    </row>
    <row r="7940" spans="1:18" x14ac:dyDescent="0.35">
      <c r="A7940" t="s">
        <v>12011</v>
      </c>
      <c r="B7940" t="s">
        <v>7945</v>
      </c>
      <c r="C7940" t="s">
        <v>12</v>
      </c>
      <c r="D7940" t="s">
        <v>26</v>
      </c>
      <c r="E7940" s="1">
        <v>46046.879861111112</v>
      </c>
      <c r="F7940" s="1">
        <v>46048.671527777777</v>
      </c>
      <c r="G7940" t="s">
        <v>159</v>
      </c>
      <c r="H7940" t="s">
        <v>15</v>
      </c>
      <c r="I7940" t="s">
        <v>16</v>
      </c>
      <c r="J7940">
        <v>4</v>
      </c>
      <c r="K7940" t="str">
        <f>IF(tickets_dataset[[#This Row],[status]] = "Closed", "Yes","No")</f>
        <v>Yes</v>
      </c>
      <c r="L7940" s="2">
        <f t="shared" si="496"/>
        <v>42.999999999941792</v>
      </c>
      <c r="M7940" t="str">
        <f t="shared" si="497"/>
        <v>No</v>
      </c>
      <c r="N7940" t="str">
        <f t="shared" si="498"/>
        <v>Jan</v>
      </c>
      <c r="O7940" s="2">
        <f t="shared" si="499"/>
        <v>1.7916666666642413</v>
      </c>
      <c r="P7940" t="str">
        <f>VLOOKUP(G7940,Agents!A:E,4,FALSE)</f>
        <v>Team4</v>
      </c>
      <c r="Q7940" t="str">
        <f>VLOOKUP(G7940,Agents!A:E,5,FALSE)</f>
        <v>Mid</v>
      </c>
      <c r="R7940" t="str">
        <f>VLOOKUP(G7940,Agents!A:E,2,FALSE)</f>
        <v>Night</v>
      </c>
    </row>
    <row r="7941" spans="1:18" x14ac:dyDescent="0.35">
      <c r="A7941" t="s">
        <v>12012</v>
      </c>
      <c r="B7941" t="s">
        <v>3946</v>
      </c>
      <c r="C7941" t="s">
        <v>12</v>
      </c>
      <c r="D7941" t="s">
        <v>13</v>
      </c>
      <c r="E7941" s="1">
        <v>46061.802777777775</v>
      </c>
      <c r="F7941" s="1">
        <v>46062.427777777775</v>
      </c>
      <c r="G7941" t="s">
        <v>221</v>
      </c>
      <c r="H7941" t="s">
        <v>28</v>
      </c>
      <c r="I7941" t="s">
        <v>16</v>
      </c>
      <c r="J7941">
        <v>4</v>
      </c>
      <c r="K7941" t="str">
        <f>IF(tickets_dataset[[#This Row],[status]] = "Closed", "Yes","No")</f>
        <v>No</v>
      </c>
      <c r="L7941" s="2">
        <f t="shared" si="496"/>
        <v>15</v>
      </c>
      <c r="M7941" t="str">
        <f t="shared" si="497"/>
        <v>No</v>
      </c>
      <c r="N7941" t="str">
        <f t="shared" si="498"/>
        <v>Feb</v>
      </c>
      <c r="O7941" s="2">
        <f t="shared" si="499"/>
        <v>0.625</v>
      </c>
      <c r="P7941" t="str">
        <f>VLOOKUP(G7941,Agents!A:E,4,FALSE)</f>
        <v>Team4</v>
      </c>
      <c r="Q7941" t="str">
        <f>VLOOKUP(G7941,Agents!A:E,5,FALSE)</f>
        <v>Senior</v>
      </c>
      <c r="R7941" t="str">
        <f>VLOOKUP(G7941,Agents!A:E,2,FALSE)</f>
        <v>Morning</v>
      </c>
    </row>
    <row r="7942" spans="1:18" x14ac:dyDescent="0.35">
      <c r="A7942" t="s">
        <v>12013</v>
      </c>
      <c r="B7942" t="s">
        <v>8203</v>
      </c>
      <c r="C7942" t="s">
        <v>22</v>
      </c>
      <c r="D7942" t="s">
        <v>13</v>
      </c>
      <c r="E7942" s="1">
        <v>46024.087500000001</v>
      </c>
      <c r="F7942" s="1">
        <v>46025.379166666666</v>
      </c>
      <c r="G7942" t="s">
        <v>140</v>
      </c>
      <c r="H7942" t="s">
        <v>15</v>
      </c>
      <c r="I7942" t="s">
        <v>16</v>
      </c>
      <c r="J7942">
        <v>4</v>
      </c>
      <c r="K7942" t="str">
        <f>IF(tickets_dataset[[#This Row],[status]] = "Closed", "Yes","No")</f>
        <v>Yes</v>
      </c>
      <c r="L7942" s="2">
        <f t="shared" si="496"/>
        <v>30.999999999941792</v>
      </c>
      <c r="M7942" t="str">
        <f t="shared" si="497"/>
        <v>No</v>
      </c>
      <c r="N7942" t="str">
        <f t="shared" si="498"/>
        <v>Jan</v>
      </c>
      <c r="O7942" s="2">
        <f t="shared" si="499"/>
        <v>1.2916666666642413</v>
      </c>
      <c r="P7942" t="str">
        <f>VLOOKUP(G7942,Agents!A:E,4,FALSE)</f>
        <v>Team1</v>
      </c>
      <c r="Q7942" t="str">
        <f>VLOOKUP(G7942,Agents!A:E,5,FALSE)</f>
        <v>Junior</v>
      </c>
      <c r="R7942" t="str">
        <f>VLOOKUP(G7942,Agents!A:E,2,FALSE)</f>
        <v>Morning</v>
      </c>
    </row>
    <row r="7943" spans="1:18" x14ac:dyDescent="0.35">
      <c r="A7943" t="s">
        <v>12014</v>
      </c>
      <c r="B7943" t="s">
        <v>5937</v>
      </c>
      <c r="C7943" t="s">
        <v>50</v>
      </c>
      <c r="D7943" t="s">
        <v>38</v>
      </c>
      <c r="E7943" s="1">
        <v>46101.075694444444</v>
      </c>
      <c r="F7943" s="1">
        <v>46103.075694444444</v>
      </c>
      <c r="G7943" t="s">
        <v>23</v>
      </c>
      <c r="H7943" t="s">
        <v>15</v>
      </c>
      <c r="I7943" t="s">
        <v>16</v>
      </c>
      <c r="J7943">
        <v>4</v>
      </c>
      <c r="K7943" t="str">
        <f>IF(tickets_dataset[[#This Row],[status]] = "Closed", "Yes","No")</f>
        <v>Yes</v>
      </c>
      <c r="L7943" s="2">
        <f t="shared" si="496"/>
        <v>48</v>
      </c>
      <c r="M7943" t="str">
        <f t="shared" si="497"/>
        <v>No</v>
      </c>
      <c r="N7943" t="str">
        <f t="shared" si="498"/>
        <v>Mar</v>
      </c>
      <c r="O7943" s="2">
        <f t="shared" si="499"/>
        <v>2</v>
      </c>
      <c r="P7943" t="str">
        <f>VLOOKUP(G7943,Agents!A:E,4,FALSE)</f>
        <v>Team3</v>
      </c>
      <c r="Q7943" t="str">
        <f>VLOOKUP(G7943,Agents!A:E,5,FALSE)</f>
        <v>Senior</v>
      </c>
      <c r="R7943" t="str">
        <f>VLOOKUP(G7943,Agents!A:E,2,FALSE)</f>
        <v>Evening</v>
      </c>
    </row>
    <row r="7944" spans="1:18" x14ac:dyDescent="0.35">
      <c r="A7944" t="s">
        <v>12015</v>
      </c>
      <c r="B7944" t="s">
        <v>9843</v>
      </c>
      <c r="C7944" t="s">
        <v>12</v>
      </c>
      <c r="D7944" t="s">
        <v>26</v>
      </c>
      <c r="E7944" s="1">
        <v>46041.720833333333</v>
      </c>
      <c r="F7944" s="1">
        <v>46043.012499999997</v>
      </c>
      <c r="G7944" t="s">
        <v>131</v>
      </c>
      <c r="H7944" t="s">
        <v>15</v>
      </c>
      <c r="I7944" t="s">
        <v>16</v>
      </c>
      <c r="J7944">
        <v>5</v>
      </c>
      <c r="K7944" t="str">
        <f>IF(tickets_dataset[[#This Row],[status]] = "Closed", "Yes","No")</f>
        <v>Yes</v>
      </c>
      <c r="L7944" s="2">
        <f t="shared" si="496"/>
        <v>30.999999999941792</v>
      </c>
      <c r="M7944" t="str">
        <f t="shared" si="497"/>
        <v>No</v>
      </c>
      <c r="N7944" t="str">
        <f t="shared" si="498"/>
        <v>Jan</v>
      </c>
      <c r="O7944" s="2">
        <f t="shared" si="499"/>
        <v>1.2916666666642413</v>
      </c>
      <c r="P7944" t="str">
        <f>VLOOKUP(G7944,Agents!A:E,4,FALSE)</f>
        <v>Team4</v>
      </c>
      <c r="Q7944" t="str">
        <f>VLOOKUP(G7944,Agents!A:E,5,FALSE)</f>
        <v>Junior</v>
      </c>
      <c r="R7944" t="str">
        <f>VLOOKUP(G7944,Agents!A:E,2,FALSE)</f>
        <v>Night</v>
      </c>
    </row>
    <row r="7945" spans="1:18" x14ac:dyDescent="0.35">
      <c r="A7945" t="s">
        <v>12016</v>
      </c>
      <c r="B7945" t="s">
        <v>8148</v>
      </c>
      <c r="C7945" t="s">
        <v>34</v>
      </c>
      <c r="D7945" t="s">
        <v>38</v>
      </c>
      <c r="E7945" s="1">
        <v>46053.293749999997</v>
      </c>
      <c r="F7945" s="1">
        <v>46056.710416666669</v>
      </c>
      <c r="G7945" t="s">
        <v>128</v>
      </c>
      <c r="H7945" t="s">
        <v>15</v>
      </c>
      <c r="I7945" t="s">
        <v>68</v>
      </c>
      <c r="J7945">
        <v>3</v>
      </c>
      <c r="K7945" t="str">
        <f>IF(tickets_dataset[[#This Row],[status]] = "Closed", "Yes","No")</f>
        <v>Yes</v>
      </c>
      <c r="L7945" s="2">
        <f t="shared" si="496"/>
        <v>82.000000000116415</v>
      </c>
      <c r="M7945" t="str">
        <f t="shared" si="497"/>
        <v>Yes</v>
      </c>
      <c r="N7945" t="str">
        <f t="shared" si="498"/>
        <v>Jan</v>
      </c>
      <c r="O7945" s="2">
        <f t="shared" si="499"/>
        <v>3.4166666666715173</v>
      </c>
      <c r="P7945" t="str">
        <f>VLOOKUP(G7945,Agents!A:E,4,FALSE)</f>
        <v>Team4</v>
      </c>
      <c r="Q7945" t="str">
        <f>VLOOKUP(G7945,Agents!A:E,5,FALSE)</f>
        <v>Mid</v>
      </c>
      <c r="R7945" t="str">
        <f>VLOOKUP(G7945,Agents!A:E,2,FALSE)</f>
        <v>Night</v>
      </c>
    </row>
    <row r="7946" spans="1:18" x14ac:dyDescent="0.35">
      <c r="A7946" t="s">
        <v>12017</v>
      </c>
      <c r="B7946" t="s">
        <v>3785</v>
      </c>
      <c r="C7946" t="s">
        <v>22</v>
      </c>
      <c r="D7946" t="s">
        <v>13</v>
      </c>
      <c r="E7946" s="1">
        <v>46108.965277777781</v>
      </c>
      <c r="F7946" s="1">
        <v>46110.381944444445</v>
      </c>
      <c r="G7946" t="s">
        <v>39</v>
      </c>
      <c r="H7946" t="s">
        <v>15</v>
      </c>
      <c r="I7946" t="s">
        <v>16</v>
      </c>
      <c r="J7946">
        <v>4</v>
      </c>
      <c r="K7946" t="str">
        <f>IF(tickets_dataset[[#This Row],[status]] = "Closed", "Yes","No")</f>
        <v>Yes</v>
      </c>
      <c r="L7946" s="2">
        <f t="shared" si="496"/>
        <v>33.999999999941792</v>
      </c>
      <c r="M7946" t="str">
        <f t="shared" si="497"/>
        <v>No</v>
      </c>
      <c r="N7946" t="str">
        <f t="shared" si="498"/>
        <v>Mar</v>
      </c>
      <c r="O7946" s="2">
        <f t="shared" si="499"/>
        <v>1.4166666666642413</v>
      </c>
      <c r="P7946" t="str">
        <f>VLOOKUP(G7946,Agents!A:E,4,FALSE)</f>
        <v>Team3</v>
      </c>
      <c r="Q7946" t="str">
        <f>VLOOKUP(G7946,Agents!A:E,5,FALSE)</f>
        <v>Mid</v>
      </c>
      <c r="R7946" t="str">
        <f>VLOOKUP(G7946,Agents!A:E,2,FALSE)</f>
        <v>Night</v>
      </c>
    </row>
    <row r="7947" spans="1:18" x14ac:dyDescent="0.35">
      <c r="A7947" t="s">
        <v>12018</v>
      </c>
      <c r="B7947" t="s">
        <v>7017</v>
      </c>
      <c r="C7947" t="s">
        <v>22</v>
      </c>
      <c r="D7947" t="s">
        <v>26</v>
      </c>
      <c r="E7947" s="1">
        <v>46080.823611111111</v>
      </c>
      <c r="F7947" s="1">
        <v>46083.156944444447</v>
      </c>
      <c r="G7947" t="s">
        <v>53</v>
      </c>
      <c r="H7947" t="s">
        <v>15</v>
      </c>
      <c r="I7947" t="s">
        <v>16</v>
      </c>
      <c r="J7947">
        <v>5</v>
      </c>
      <c r="K7947" t="str">
        <f>IF(tickets_dataset[[#This Row],[status]] = "Closed", "Yes","No")</f>
        <v>Yes</v>
      </c>
      <c r="L7947" s="2">
        <f t="shared" si="496"/>
        <v>56.000000000058208</v>
      </c>
      <c r="M7947" t="str">
        <f t="shared" si="497"/>
        <v>Yes</v>
      </c>
      <c r="N7947" t="str">
        <f t="shared" si="498"/>
        <v>Feb</v>
      </c>
      <c r="O7947" s="2">
        <f t="shared" si="499"/>
        <v>2.3333333333357587</v>
      </c>
      <c r="P7947" t="str">
        <f>VLOOKUP(G7947,Agents!A:E,4,FALSE)</f>
        <v>Team1</v>
      </c>
      <c r="Q7947" t="str">
        <f>VLOOKUP(G7947,Agents!A:E,5,FALSE)</f>
        <v>Junior</v>
      </c>
      <c r="R7947" t="str">
        <f>VLOOKUP(G7947,Agents!A:E,2,FALSE)</f>
        <v>Night</v>
      </c>
    </row>
    <row r="7948" spans="1:18" x14ac:dyDescent="0.35">
      <c r="A7948" t="s">
        <v>12019</v>
      </c>
      <c r="B7948" t="s">
        <v>2463</v>
      </c>
      <c r="C7948" t="s">
        <v>50</v>
      </c>
      <c r="D7948" t="s">
        <v>26</v>
      </c>
      <c r="E7948" s="1">
        <v>46037.731249999997</v>
      </c>
      <c r="F7948" s="1">
        <v>46038.897916666669</v>
      </c>
      <c r="G7948" t="s">
        <v>221</v>
      </c>
      <c r="H7948" t="s">
        <v>15</v>
      </c>
      <c r="I7948" t="s">
        <v>16</v>
      </c>
      <c r="J7948">
        <v>4</v>
      </c>
      <c r="K7948" t="str">
        <f>IF(tickets_dataset[[#This Row],[status]] = "Closed", "Yes","No")</f>
        <v>Yes</v>
      </c>
      <c r="L7948" s="2">
        <f t="shared" si="496"/>
        <v>28.000000000116415</v>
      </c>
      <c r="M7948" t="str">
        <f t="shared" si="497"/>
        <v>No</v>
      </c>
      <c r="N7948" t="str">
        <f t="shared" si="498"/>
        <v>Jan</v>
      </c>
      <c r="O7948" s="2">
        <f t="shared" si="499"/>
        <v>1.1666666666715173</v>
      </c>
      <c r="P7948" t="str">
        <f>VLOOKUP(G7948,Agents!A:E,4,FALSE)</f>
        <v>Team4</v>
      </c>
      <c r="Q7948" t="str">
        <f>VLOOKUP(G7948,Agents!A:E,5,FALSE)</f>
        <v>Senior</v>
      </c>
      <c r="R7948" t="str">
        <f>VLOOKUP(G7948,Agents!A:E,2,FALSE)</f>
        <v>Morning</v>
      </c>
    </row>
    <row r="7949" spans="1:18" x14ac:dyDescent="0.35">
      <c r="A7949" t="s">
        <v>12020</v>
      </c>
      <c r="B7949" t="s">
        <v>10124</v>
      </c>
      <c r="C7949" t="s">
        <v>12</v>
      </c>
      <c r="D7949" t="s">
        <v>38</v>
      </c>
      <c r="E7949" s="1">
        <v>46061.520833333336</v>
      </c>
      <c r="F7949" s="1">
        <v>46062.604166666664</v>
      </c>
      <c r="G7949" t="s">
        <v>35</v>
      </c>
      <c r="H7949" t="s">
        <v>28</v>
      </c>
      <c r="I7949" t="s">
        <v>16</v>
      </c>
      <c r="J7949">
        <v>3</v>
      </c>
      <c r="K7949" t="str">
        <f>IF(tickets_dataset[[#This Row],[status]] = "Closed", "Yes","No")</f>
        <v>No</v>
      </c>
      <c r="L7949" s="2">
        <f t="shared" si="496"/>
        <v>25.999999999883585</v>
      </c>
      <c r="M7949" t="str">
        <f t="shared" si="497"/>
        <v>No</v>
      </c>
      <c r="N7949" t="str">
        <f t="shared" si="498"/>
        <v>Feb</v>
      </c>
      <c r="O7949" s="2">
        <f t="shared" si="499"/>
        <v>1.0833333333284827</v>
      </c>
      <c r="P7949" t="str">
        <f>VLOOKUP(G7949,Agents!A:E,4,FALSE)</f>
        <v>Team1</v>
      </c>
      <c r="Q7949" t="str">
        <f>VLOOKUP(G7949,Agents!A:E,5,FALSE)</f>
        <v>Senior</v>
      </c>
      <c r="R7949" t="str">
        <f>VLOOKUP(G7949,Agents!A:E,2,FALSE)</f>
        <v>Evening</v>
      </c>
    </row>
    <row r="7950" spans="1:18" x14ac:dyDescent="0.35">
      <c r="A7950" t="s">
        <v>12021</v>
      </c>
      <c r="B7950" t="s">
        <v>9403</v>
      </c>
      <c r="C7950" t="s">
        <v>22</v>
      </c>
      <c r="D7950" t="s">
        <v>38</v>
      </c>
      <c r="E7950" s="1">
        <v>46049.443055555559</v>
      </c>
      <c r="F7950" s="1">
        <v>46050.443055555559</v>
      </c>
      <c r="G7950" t="s">
        <v>311</v>
      </c>
      <c r="H7950" t="s">
        <v>15</v>
      </c>
      <c r="I7950" t="s">
        <v>16</v>
      </c>
      <c r="J7950">
        <v>4</v>
      </c>
      <c r="K7950" t="str">
        <f>IF(tickets_dataset[[#This Row],[status]] = "Closed", "Yes","No")</f>
        <v>Yes</v>
      </c>
      <c r="L7950" s="2">
        <f t="shared" si="496"/>
        <v>24</v>
      </c>
      <c r="M7950" t="str">
        <f t="shared" si="497"/>
        <v>No</v>
      </c>
      <c r="N7950" t="str">
        <f t="shared" si="498"/>
        <v>Jan</v>
      </c>
      <c r="O7950" s="2">
        <f t="shared" si="499"/>
        <v>1</v>
      </c>
      <c r="P7950" t="str">
        <f>VLOOKUP(G7950,Agents!A:E,4,FALSE)</f>
        <v>Team5</v>
      </c>
      <c r="Q7950" t="str">
        <f>VLOOKUP(G7950,Agents!A:E,5,FALSE)</f>
        <v>Senior</v>
      </c>
      <c r="R7950" t="str">
        <f>VLOOKUP(G7950,Agents!A:E,2,FALSE)</f>
        <v>Evening</v>
      </c>
    </row>
    <row r="7951" spans="1:18" x14ac:dyDescent="0.35">
      <c r="A7951" t="s">
        <v>12022</v>
      </c>
      <c r="B7951" t="s">
        <v>12023</v>
      </c>
      <c r="C7951" t="s">
        <v>22</v>
      </c>
      <c r="D7951" t="s">
        <v>13</v>
      </c>
      <c r="E7951" s="1">
        <v>46085.336805555555</v>
      </c>
      <c r="F7951" s="1">
        <v>46085.920138888891</v>
      </c>
      <c r="G7951" t="s">
        <v>53</v>
      </c>
      <c r="H7951" t="s">
        <v>132</v>
      </c>
      <c r="I7951" t="s">
        <v>68</v>
      </c>
      <c r="J7951">
        <v>3</v>
      </c>
      <c r="K7951" t="str">
        <f>IF(tickets_dataset[[#This Row],[status]] = "Closed", "Yes","No")</f>
        <v>No</v>
      </c>
      <c r="L7951" s="2">
        <f t="shared" si="496"/>
        <v>14.000000000058208</v>
      </c>
      <c r="M7951" t="str">
        <f t="shared" si="497"/>
        <v>No</v>
      </c>
      <c r="N7951" t="str">
        <f t="shared" si="498"/>
        <v>Mar</v>
      </c>
      <c r="O7951" s="2">
        <f t="shared" si="499"/>
        <v>0.58333333333575865</v>
      </c>
      <c r="P7951" t="str">
        <f>VLOOKUP(G7951,Agents!A:E,4,FALSE)</f>
        <v>Team1</v>
      </c>
      <c r="Q7951" t="str">
        <f>VLOOKUP(G7951,Agents!A:E,5,FALSE)</f>
        <v>Junior</v>
      </c>
      <c r="R7951" t="str">
        <f>VLOOKUP(G7951,Agents!A:E,2,FALSE)</f>
        <v>Night</v>
      </c>
    </row>
    <row r="7952" spans="1:18" x14ac:dyDescent="0.35">
      <c r="A7952" t="s">
        <v>12024</v>
      </c>
      <c r="B7952" t="s">
        <v>9111</v>
      </c>
      <c r="C7952" t="s">
        <v>34</v>
      </c>
      <c r="D7952" t="s">
        <v>13</v>
      </c>
      <c r="E7952" s="1">
        <v>46056.234027777777</v>
      </c>
      <c r="F7952" s="1">
        <v>46056.484027777777</v>
      </c>
      <c r="G7952" t="s">
        <v>128</v>
      </c>
      <c r="H7952" t="s">
        <v>15</v>
      </c>
      <c r="I7952" t="s">
        <v>16</v>
      </c>
      <c r="J7952">
        <v>5</v>
      </c>
      <c r="K7952" t="str">
        <f>IF(tickets_dataset[[#This Row],[status]] = "Closed", "Yes","No")</f>
        <v>Yes</v>
      </c>
      <c r="L7952" s="2">
        <f t="shared" si="496"/>
        <v>6</v>
      </c>
      <c r="M7952" t="str">
        <f t="shared" si="497"/>
        <v>No</v>
      </c>
      <c r="N7952" t="str">
        <f t="shared" si="498"/>
        <v>Feb</v>
      </c>
      <c r="O7952" s="2">
        <f t="shared" si="499"/>
        <v>0.25</v>
      </c>
      <c r="P7952" t="str">
        <f>VLOOKUP(G7952,Agents!A:E,4,FALSE)</f>
        <v>Team4</v>
      </c>
      <c r="Q7952" t="str">
        <f>VLOOKUP(G7952,Agents!A:E,5,FALSE)</f>
        <v>Mid</v>
      </c>
      <c r="R7952" t="str">
        <f>VLOOKUP(G7952,Agents!A:E,2,FALSE)</f>
        <v>Night</v>
      </c>
    </row>
    <row r="7953" spans="1:18" x14ac:dyDescent="0.35">
      <c r="A7953" t="s">
        <v>12025</v>
      </c>
      <c r="B7953" t="s">
        <v>988</v>
      </c>
      <c r="C7953" t="s">
        <v>34</v>
      </c>
      <c r="D7953" t="s">
        <v>13</v>
      </c>
      <c r="E7953" s="1">
        <v>46086.585416666669</v>
      </c>
      <c r="F7953" s="1">
        <v>46088.418749999997</v>
      </c>
      <c r="G7953" t="s">
        <v>357</v>
      </c>
      <c r="H7953" t="s">
        <v>15</v>
      </c>
      <c r="I7953" t="s">
        <v>16</v>
      </c>
      <c r="J7953">
        <v>5</v>
      </c>
      <c r="K7953" t="str">
        <f>IF(tickets_dataset[[#This Row],[status]] = "Closed", "Yes","No")</f>
        <v>Yes</v>
      </c>
      <c r="L7953" s="2">
        <f t="shared" si="496"/>
        <v>43.999999999883585</v>
      </c>
      <c r="M7953" t="str">
        <f t="shared" si="497"/>
        <v>No</v>
      </c>
      <c r="N7953" t="str">
        <f t="shared" si="498"/>
        <v>Mar</v>
      </c>
      <c r="O7953" s="2">
        <f t="shared" si="499"/>
        <v>1.8333333333284827</v>
      </c>
      <c r="P7953" t="str">
        <f>VLOOKUP(G7953,Agents!A:E,4,FALSE)</f>
        <v>Team1</v>
      </c>
      <c r="Q7953" t="str">
        <f>VLOOKUP(G7953,Agents!A:E,5,FALSE)</f>
        <v>Mid</v>
      </c>
      <c r="R7953" t="str">
        <f>VLOOKUP(G7953,Agents!A:E,2,FALSE)</f>
        <v>Morning</v>
      </c>
    </row>
    <row r="7954" spans="1:18" x14ac:dyDescent="0.35">
      <c r="A7954" t="s">
        <v>12026</v>
      </c>
      <c r="B7954" t="s">
        <v>2882</v>
      </c>
      <c r="C7954" t="s">
        <v>12</v>
      </c>
      <c r="D7954" t="s">
        <v>13</v>
      </c>
      <c r="E7954" s="1">
        <v>46086.474999999999</v>
      </c>
      <c r="F7954" s="1">
        <v>46087.808333333334</v>
      </c>
      <c r="G7954" t="s">
        <v>100</v>
      </c>
      <c r="H7954" t="s">
        <v>15</v>
      </c>
      <c r="I7954" t="s">
        <v>16</v>
      </c>
      <c r="J7954">
        <v>4</v>
      </c>
      <c r="K7954" t="str">
        <f>IF(tickets_dataset[[#This Row],[status]] = "Closed", "Yes","No")</f>
        <v>Yes</v>
      </c>
      <c r="L7954" s="2">
        <f t="shared" si="496"/>
        <v>32.000000000058208</v>
      </c>
      <c r="M7954" t="str">
        <f t="shared" si="497"/>
        <v>No</v>
      </c>
      <c r="N7954" t="str">
        <f t="shared" si="498"/>
        <v>Mar</v>
      </c>
      <c r="O7954" s="2">
        <f t="shared" si="499"/>
        <v>1.3333333333357587</v>
      </c>
      <c r="P7954" t="str">
        <f>VLOOKUP(G7954,Agents!A:E,4,FALSE)</f>
        <v>Team4</v>
      </c>
      <c r="Q7954" t="str">
        <f>VLOOKUP(G7954,Agents!A:E,5,FALSE)</f>
        <v>Junior</v>
      </c>
      <c r="R7954" t="str">
        <f>VLOOKUP(G7954,Agents!A:E,2,FALSE)</f>
        <v>Evening</v>
      </c>
    </row>
    <row r="7955" spans="1:18" x14ac:dyDescent="0.35">
      <c r="A7955" t="s">
        <v>12027</v>
      </c>
      <c r="B7955" t="s">
        <v>12028</v>
      </c>
      <c r="C7955" t="s">
        <v>76</v>
      </c>
      <c r="D7955" t="s">
        <v>26</v>
      </c>
      <c r="E7955" s="1">
        <v>46070.295138888891</v>
      </c>
      <c r="F7955" s="1">
        <v>46072.503472222219</v>
      </c>
      <c r="G7955" t="s">
        <v>110</v>
      </c>
      <c r="H7955" t="s">
        <v>15</v>
      </c>
      <c r="I7955" t="s">
        <v>16</v>
      </c>
      <c r="J7955">
        <v>3</v>
      </c>
      <c r="K7955" t="str">
        <f>IF(tickets_dataset[[#This Row],[status]] = "Closed", "Yes","No")</f>
        <v>Yes</v>
      </c>
      <c r="L7955" s="2">
        <f t="shared" si="496"/>
        <v>52.999999999883585</v>
      </c>
      <c r="M7955" t="str">
        <f t="shared" si="497"/>
        <v>Yes</v>
      </c>
      <c r="N7955" t="str">
        <f t="shared" si="498"/>
        <v>Feb</v>
      </c>
      <c r="O7955" s="2">
        <f t="shared" si="499"/>
        <v>2.2083333333284827</v>
      </c>
      <c r="P7955" t="str">
        <f>VLOOKUP(G7955,Agents!A:E,4,FALSE)</f>
        <v>Team4</v>
      </c>
      <c r="Q7955" t="str">
        <f>VLOOKUP(G7955,Agents!A:E,5,FALSE)</f>
        <v>Junior</v>
      </c>
      <c r="R7955" t="str">
        <f>VLOOKUP(G7955,Agents!A:E,2,FALSE)</f>
        <v>Morning</v>
      </c>
    </row>
    <row r="7956" spans="1:18" x14ac:dyDescent="0.35">
      <c r="A7956" t="s">
        <v>12029</v>
      </c>
      <c r="B7956" t="s">
        <v>123</v>
      </c>
      <c r="C7956" t="s">
        <v>12</v>
      </c>
      <c r="D7956" t="s">
        <v>13</v>
      </c>
      <c r="E7956" s="1">
        <v>46079.668055555558</v>
      </c>
      <c r="F7956" s="1">
        <v>46080.084722222222</v>
      </c>
      <c r="G7956" t="s">
        <v>77</v>
      </c>
      <c r="H7956" t="s">
        <v>15</v>
      </c>
      <c r="I7956" t="s">
        <v>16</v>
      </c>
      <c r="J7956">
        <v>3</v>
      </c>
      <c r="K7956" t="str">
        <f>IF(tickets_dataset[[#This Row],[status]] = "Closed", "Yes","No")</f>
        <v>Yes</v>
      </c>
      <c r="L7956" s="2">
        <f t="shared" si="496"/>
        <v>9.9999999999417923</v>
      </c>
      <c r="M7956" t="str">
        <f t="shared" si="497"/>
        <v>No</v>
      </c>
      <c r="N7956" t="str">
        <f t="shared" si="498"/>
        <v>Feb</v>
      </c>
      <c r="O7956" s="2">
        <f t="shared" si="499"/>
        <v>0.41666666666424135</v>
      </c>
      <c r="P7956" t="str">
        <f>VLOOKUP(G7956,Agents!A:E,4,FALSE)</f>
        <v>Team5</v>
      </c>
      <c r="Q7956" t="str">
        <f>VLOOKUP(G7956,Agents!A:E,5,FALSE)</f>
        <v>Junior</v>
      </c>
      <c r="R7956" t="str">
        <f>VLOOKUP(G7956,Agents!A:E,2,FALSE)</f>
        <v>Evening</v>
      </c>
    </row>
    <row r="7957" spans="1:18" x14ac:dyDescent="0.35">
      <c r="A7957" t="s">
        <v>12030</v>
      </c>
      <c r="B7957" t="s">
        <v>6590</v>
      </c>
      <c r="C7957" t="s">
        <v>76</v>
      </c>
      <c r="D7957" t="s">
        <v>13</v>
      </c>
      <c r="E7957" s="1">
        <v>46053.259027777778</v>
      </c>
      <c r="F7957" s="1">
        <v>46055.217361111114</v>
      </c>
      <c r="G7957" t="s">
        <v>83</v>
      </c>
      <c r="H7957" t="s">
        <v>15</v>
      </c>
      <c r="I7957" t="s">
        <v>16</v>
      </c>
      <c r="J7957">
        <v>4</v>
      </c>
      <c r="K7957" t="str">
        <f>IF(tickets_dataset[[#This Row],[status]] = "Closed", "Yes","No")</f>
        <v>Yes</v>
      </c>
      <c r="L7957" s="2">
        <f t="shared" si="496"/>
        <v>47.000000000058208</v>
      </c>
      <c r="M7957" t="str">
        <f t="shared" si="497"/>
        <v>No</v>
      </c>
      <c r="N7957" t="str">
        <f t="shared" si="498"/>
        <v>Jan</v>
      </c>
      <c r="O7957" s="2">
        <f t="shared" si="499"/>
        <v>1.9583333333357587</v>
      </c>
      <c r="P7957" t="str">
        <f>VLOOKUP(G7957,Agents!A:E,4,FALSE)</f>
        <v>Team2</v>
      </c>
      <c r="Q7957" t="str">
        <f>VLOOKUP(G7957,Agents!A:E,5,FALSE)</f>
        <v>Junior</v>
      </c>
      <c r="R7957" t="str">
        <f>VLOOKUP(G7957,Agents!A:E,2,FALSE)</f>
        <v>Night</v>
      </c>
    </row>
    <row r="7958" spans="1:18" x14ac:dyDescent="0.35">
      <c r="A7958" t="s">
        <v>12031</v>
      </c>
      <c r="B7958" t="s">
        <v>10222</v>
      </c>
      <c r="C7958" t="s">
        <v>50</v>
      </c>
      <c r="D7958" t="s">
        <v>13</v>
      </c>
      <c r="E7958" s="1">
        <v>46026.681250000001</v>
      </c>
      <c r="F7958" s="1">
        <v>46027.556250000001</v>
      </c>
      <c r="G7958" t="s">
        <v>80</v>
      </c>
      <c r="H7958" t="s">
        <v>15</v>
      </c>
      <c r="I7958" t="s">
        <v>16</v>
      </c>
      <c r="J7958">
        <v>3</v>
      </c>
      <c r="K7958" t="str">
        <f>IF(tickets_dataset[[#This Row],[status]] = "Closed", "Yes","No")</f>
        <v>Yes</v>
      </c>
      <c r="L7958" s="2">
        <f t="shared" si="496"/>
        <v>21</v>
      </c>
      <c r="M7958" t="str">
        <f t="shared" si="497"/>
        <v>No</v>
      </c>
      <c r="N7958" t="str">
        <f t="shared" si="498"/>
        <v>Jan</v>
      </c>
      <c r="O7958" s="2">
        <f t="shared" si="499"/>
        <v>0.875</v>
      </c>
      <c r="P7958" t="str">
        <f>VLOOKUP(G7958,Agents!A:E,4,FALSE)</f>
        <v>Team3</v>
      </c>
      <c r="Q7958" t="str">
        <f>VLOOKUP(G7958,Agents!A:E,5,FALSE)</f>
        <v>Junior</v>
      </c>
      <c r="R7958" t="str">
        <f>VLOOKUP(G7958,Agents!A:E,2,FALSE)</f>
        <v>Evening</v>
      </c>
    </row>
    <row r="7959" spans="1:18" x14ac:dyDescent="0.35">
      <c r="A7959" t="s">
        <v>12032</v>
      </c>
      <c r="B7959" t="s">
        <v>12033</v>
      </c>
      <c r="C7959" t="s">
        <v>76</v>
      </c>
      <c r="D7959" t="s">
        <v>13</v>
      </c>
      <c r="E7959" s="1">
        <v>46089.534722222219</v>
      </c>
      <c r="F7959" s="1">
        <v>46090.659722222219</v>
      </c>
      <c r="G7959" t="s">
        <v>140</v>
      </c>
      <c r="H7959" t="s">
        <v>15</v>
      </c>
      <c r="I7959" t="s">
        <v>16</v>
      </c>
      <c r="J7959">
        <v>4</v>
      </c>
      <c r="K7959" t="str">
        <f>IF(tickets_dataset[[#This Row],[status]] = "Closed", "Yes","No")</f>
        <v>Yes</v>
      </c>
      <c r="L7959" s="2">
        <f t="shared" si="496"/>
        <v>27</v>
      </c>
      <c r="M7959" t="str">
        <f t="shared" si="497"/>
        <v>No</v>
      </c>
      <c r="N7959" t="str">
        <f t="shared" si="498"/>
        <v>Mar</v>
      </c>
      <c r="O7959" s="2">
        <f t="shared" si="499"/>
        <v>1.125</v>
      </c>
      <c r="P7959" t="str">
        <f>VLOOKUP(G7959,Agents!A:E,4,FALSE)</f>
        <v>Team1</v>
      </c>
      <c r="Q7959" t="str">
        <f>VLOOKUP(G7959,Agents!A:E,5,FALSE)</f>
        <v>Junior</v>
      </c>
      <c r="R7959" t="str">
        <f>VLOOKUP(G7959,Agents!A:E,2,FALSE)</f>
        <v>Morning</v>
      </c>
    </row>
    <row r="7960" spans="1:18" x14ac:dyDescent="0.35">
      <c r="A7960" t="s">
        <v>12034</v>
      </c>
      <c r="B7960" t="s">
        <v>10096</v>
      </c>
      <c r="C7960" t="s">
        <v>76</v>
      </c>
      <c r="D7960" t="s">
        <v>38</v>
      </c>
      <c r="E7960" s="1">
        <v>46031.084722222222</v>
      </c>
      <c r="F7960" s="1">
        <v>46033.543055555558</v>
      </c>
      <c r="G7960" t="s">
        <v>256</v>
      </c>
      <c r="H7960" t="s">
        <v>15</v>
      </c>
      <c r="I7960" t="s">
        <v>16</v>
      </c>
      <c r="J7960">
        <v>4</v>
      </c>
      <c r="K7960" t="str">
        <f>IF(tickets_dataset[[#This Row],[status]] = "Closed", "Yes","No")</f>
        <v>Yes</v>
      </c>
      <c r="L7960" s="2">
        <f t="shared" si="496"/>
        <v>59.000000000058208</v>
      </c>
      <c r="M7960" t="str">
        <f t="shared" si="497"/>
        <v>Yes</v>
      </c>
      <c r="N7960" t="str">
        <f t="shared" si="498"/>
        <v>Jan</v>
      </c>
      <c r="O7960" s="2">
        <f t="shared" si="499"/>
        <v>2.4583333333357587</v>
      </c>
      <c r="P7960" t="str">
        <f>VLOOKUP(G7960,Agents!A:E,4,FALSE)</f>
        <v>Team1</v>
      </c>
      <c r="Q7960" t="str">
        <f>VLOOKUP(G7960,Agents!A:E,5,FALSE)</f>
        <v>Mid</v>
      </c>
      <c r="R7960" t="str">
        <f>VLOOKUP(G7960,Agents!A:E,2,FALSE)</f>
        <v>Morning</v>
      </c>
    </row>
    <row r="7961" spans="1:18" x14ac:dyDescent="0.35">
      <c r="A7961" t="s">
        <v>12035</v>
      </c>
      <c r="B7961" t="s">
        <v>4595</v>
      </c>
      <c r="C7961" t="s">
        <v>34</v>
      </c>
      <c r="D7961" t="s">
        <v>38</v>
      </c>
      <c r="E7961" s="1">
        <v>46064.094444444447</v>
      </c>
      <c r="F7961" s="1">
        <v>46065.761111111111</v>
      </c>
      <c r="G7961" t="s">
        <v>59</v>
      </c>
      <c r="H7961" t="s">
        <v>15</v>
      </c>
      <c r="I7961" t="s">
        <v>16</v>
      </c>
      <c r="J7961">
        <v>2</v>
      </c>
      <c r="K7961" t="str">
        <f>IF(tickets_dataset[[#This Row],[status]] = "Closed", "Yes","No")</f>
        <v>Yes</v>
      </c>
      <c r="L7961" s="2">
        <f t="shared" si="496"/>
        <v>39.999999999941792</v>
      </c>
      <c r="M7961" t="str">
        <f t="shared" si="497"/>
        <v>No</v>
      </c>
      <c r="N7961" t="str">
        <f t="shared" si="498"/>
        <v>Feb</v>
      </c>
      <c r="O7961" s="2">
        <f t="shared" si="499"/>
        <v>1.6666666666642413</v>
      </c>
      <c r="P7961" t="str">
        <f>VLOOKUP(G7961,Agents!A:E,4,FALSE)</f>
        <v>Team3</v>
      </c>
      <c r="Q7961" t="str">
        <f>VLOOKUP(G7961,Agents!A:E,5,FALSE)</f>
        <v>Senior</v>
      </c>
      <c r="R7961" t="str">
        <f>VLOOKUP(G7961,Agents!A:E,2,FALSE)</f>
        <v>Night</v>
      </c>
    </row>
    <row r="7962" spans="1:18" x14ac:dyDescent="0.35">
      <c r="A7962" t="s">
        <v>12036</v>
      </c>
      <c r="B7962" t="s">
        <v>1867</v>
      </c>
      <c r="C7962" t="s">
        <v>34</v>
      </c>
      <c r="D7962" t="s">
        <v>13</v>
      </c>
      <c r="E7962" s="1">
        <v>46056.793055555558</v>
      </c>
      <c r="F7962" s="1">
        <v>46057.959722222222</v>
      </c>
      <c r="G7962" t="s">
        <v>19</v>
      </c>
      <c r="H7962" t="s">
        <v>15</v>
      </c>
      <c r="I7962" t="s">
        <v>16</v>
      </c>
      <c r="J7962">
        <v>4</v>
      </c>
      <c r="K7962" t="str">
        <f>IF(tickets_dataset[[#This Row],[status]] = "Closed", "Yes","No")</f>
        <v>Yes</v>
      </c>
      <c r="L7962" s="2">
        <f t="shared" si="496"/>
        <v>27.999999999941792</v>
      </c>
      <c r="M7962" t="str">
        <f t="shared" si="497"/>
        <v>No</v>
      </c>
      <c r="N7962" t="str">
        <f t="shared" si="498"/>
        <v>Feb</v>
      </c>
      <c r="O7962" s="2">
        <f t="shared" si="499"/>
        <v>1.1666666666642413</v>
      </c>
      <c r="P7962" t="str">
        <f>VLOOKUP(G7962,Agents!A:E,4,FALSE)</f>
        <v>Team4</v>
      </c>
      <c r="Q7962" t="str">
        <f>VLOOKUP(G7962,Agents!A:E,5,FALSE)</f>
        <v>Senior</v>
      </c>
      <c r="R7962" t="str">
        <f>VLOOKUP(G7962,Agents!A:E,2,FALSE)</f>
        <v>Evening</v>
      </c>
    </row>
    <row r="7963" spans="1:18" x14ac:dyDescent="0.35">
      <c r="A7963" t="s">
        <v>12037</v>
      </c>
      <c r="B7963" t="s">
        <v>1705</v>
      </c>
      <c r="C7963" t="s">
        <v>76</v>
      </c>
      <c r="D7963" t="s">
        <v>38</v>
      </c>
      <c r="E7963" s="1">
        <v>46092.4</v>
      </c>
      <c r="F7963" s="1">
        <v>46095.98333333333</v>
      </c>
      <c r="G7963" t="s">
        <v>83</v>
      </c>
      <c r="H7963" t="s">
        <v>15</v>
      </c>
      <c r="I7963" t="s">
        <v>16</v>
      </c>
      <c r="J7963">
        <v>5</v>
      </c>
      <c r="K7963" t="str">
        <f>IF(tickets_dataset[[#This Row],[status]] = "Closed", "Yes","No")</f>
        <v>Yes</v>
      </c>
      <c r="L7963" s="2">
        <f t="shared" si="496"/>
        <v>85.999999999883585</v>
      </c>
      <c r="M7963" t="str">
        <f t="shared" si="497"/>
        <v>Yes</v>
      </c>
      <c r="N7963" t="str">
        <f t="shared" si="498"/>
        <v>Mar</v>
      </c>
      <c r="O7963" s="2">
        <f t="shared" si="499"/>
        <v>3.5833333333284827</v>
      </c>
      <c r="P7963" t="str">
        <f>VLOOKUP(G7963,Agents!A:E,4,FALSE)</f>
        <v>Team2</v>
      </c>
      <c r="Q7963" t="str">
        <f>VLOOKUP(G7963,Agents!A:E,5,FALSE)</f>
        <v>Junior</v>
      </c>
      <c r="R7963" t="str">
        <f>VLOOKUP(G7963,Agents!A:E,2,FALSE)</f>
        <v>Night</v>
      </c>
    </row>
    <row r="7964" spans="1:18" x14ac:dyDescent="0.35">
      <c r="A7964" t="s">
        <v>12038</v>
      </c>
      <c r="B7964" t="s">
        <v>12039</v>
      </c>
      <c r="C7964" t="s">
        <v>50</v>
      </c>
      <c r="D7964" t="s">
        <v>26</v>
      </c>
      <c r="E7964" s="1">
        <v>46084.611111111109</v>
      </c>
      <c r="F7964" s="1">
        <v>46085.111111111109</v>
      </c>
      <c r="G7964" t="s">
        <v>167</v>
      </c>
      <c r="H7964" t="s">
        <v>15</v>
      </c>
      <c r="I7964" t="s">
        <v>16</v>
      </c>
      <c r="J7964">
        <v>4</v>
      </c>
      <c r="K7964" t="str">
        <f>IF(tickets_dataset[[#This Row],[status]] = "Closed", "Yes","No")</f>
        <v>Yes</v>
      </c>
      <c r="L7964" s="2">
        <f t="shared" si="496"/>
        <v>12</v>
      </c>
      <c r="M7964" t="str">
        <f t="shared" si="497"/>
        <v>No</v>
      </c>
      <c r="N7964" t="str">
        <f t="shared" si="498"/>
        <v>Mar</v>
      </c>
      <c r="O7964" s="2">
        <f t="shared" si="499"/>
        <v>0.5</v>
      </c>
      <c r="P7964" t="str">
        <f>VLOOKUP(G7964,Agents!A:E,4,FALSE)</f>
        <v>Team3</v>
      </c>
      <c r="Q7964" t="str">
        <f>VLOOKUP(G7964,Agents!A:E,5,FALSE)</f>
        <v>Mid</v>
      </c>
      <c r="R7964" t="str">
        <f>VLOOKUP(G7964,Agents!A:E,2,FALSE)</f>
        <v>Evening</v>
      </c>
    </row>
    <row r="7965" spans="1:18" x14ac:dyDescent="0.35">
      <c r="A7965" t="s">
        <v>12040</v>
      </c>
      <c r="B7965" t="s">
        <v>1574</v>
      </c>
      <c r="C7965" t="s">
        <v>12</v>
      </c>
      <c r="D7965" t="s">
        <v>13</v>
      </c>
      <c r="E7965" s="1">
        <v>46073.699305555558</v>
      </c>
      <c r="F7965" s="1">
        <v>46074.449305555558</v>
      </c>
      <c r="G7965" t="s">
        <v>77</v>
      </c>
      <c r="H7965" t="s">
        <v>15</v>
      </c>
      <c r="I7965" t="s">
        <v>16</v>
      </c>
      <c r="J7965">
        <v>4</v>
      </c>
      <c r="K7965" t="str">
        <f>IF(tickets_dataset[[#This Row],[status]] = "Closed", "Yes","No")</f>
        <v>Yes</v>
      </c>
      <c r="L7965" s="2">
        <f t="shared" si="496"/>
        <v>18</v>
      </c>
      <c r="M7965" t="str">
        <f t="shared" si="497"/>
        <v>No</v>
      </c>
      <c r="N7965" t="str">
        <f t="shared" si="498"/>
        <v>Feb</v>
      </c>
      <c r="O7965" s="2">
        <f t="shared" si="499"/>
        <v>0.75</v>
      </c>
      <c r="P7965" t="str">
        <f>VLOOKUP(G7965,Agents!A:E,4,FALSE)</f>
        <v>Team5</v>
      </c>
      <c r="Q7965" t="str">
        <f>VLOOKUP(G7965,Agents!A:E,5,FALSE)</f>
        <v>Junior</v>
      </c>
      <c r="R7965" t="str">
        <f>VLOOKUP(G7965,Agents!A:E,2,FALSE)</f>
        <v>Evening</v>
      </c>
    </row>
    <row r="7966" spans="1:18" x14ac:dyDescent="0.35">
      <c r="A7966" t="s">
        <v>12041</v>
      </c>
      <c r="B7966" t="s">
        <v>700</v>
      </c>
      <c r="C7966" t="s">
        <v>76</v>
      </c>
      <c r="D7966" t="s">
        <v>38</v>
      </c>
      <c r="E7966" s="1">
        <v>46088.944444444445</v>
      </c>
      <c r="F7966" s="1">
        <v>46092.777777777781</v>
      </c>
      <c r="G7966" t="s">
        <v>59</v>
      </c>
      <c r="H7966" t="s">
        <v>15</v>
      </c>
      <c r="I7966" t="s">
        <v>16</v>
      </c>
      <c r="J7966">
        <v>4</v>
      </c>
      <c r="K7966" t="str">
        <f>IF(tickets_dataset[[#This Row],[status]] = "Closed", "Yes","No")</f>
        <v>Yes</v>
      </c>
      <c r="L7966" s="2">
        <f t="shared" si="496"/>
        <v>92.000000000058208</v>
      </c>
      <c r="M7966" t="str">
        <f t="shared" si="497"/>
        <v>Yes</v>
      </c>
      <c r="N7966" t="str">
        <f t="shared" si="498"/>
        <v>Mar</v>
      </c>
      <c r="O7966" s="2">
        <f t="shared" si="499"/>
        <v>3.8333333333357587</v>
      </c>
      <c r="P7966" t="str">
        <f>VLOOKUP(G7966,Agents!A:E,4,FALSE)</f>
        <v>Team3</v>
      </c>
      <c r="Q7966" t="str">
        <f>VLOOKUP(G7966,Agents!A:E,5,FALSE)</f>
        <v>Senior</v>
      </c>
      <c r="R7966" t="str">
        <f>VLOOKUP(G7966,Agents!A:E,2,FALSE)</f>
        <v>Night</v>
      </c>
    </row>
    <row r="7967" spans="1:18" x14ac:dyDescent="0.35">
      <c r="A7967" t="s">
        <v>12042</v>
      </c>
      <c r="B7967" t="s">
        <v>2278</v>
      </c>
      <c r="C7967" t="s">
        <v>34</v>
      </c>
      <c r="D7967" t="s">
        <v>26</v>
      </c>
      <c r="E7967" s="1">
        <v>46050.936805555553</v>
      </c>
      <c r="F7967" s="1">
        <v>46053.353472222225</v>
      </c>
      <c r="G7967" t="s">
        <v>357</v>
      </c>
      <c r="H7967" t="s">
        <v>15</v>
      </c>
      <c r="I7967" t="s">
        <v>16</v>
      </c>
      <c r="J7967">
        <v>3</v>
      </c>
      <c r="K7967" t="str">
        <f>IF(tickets_dataset[[#This Row],[status]] = "Closed", "Yes","No")</f>
        <v>Yes</v>
      </c>
      <c r="L7967" s="2">
        <f t="shared" si="496"/>
        <v>58.000000000116415</v>
      </c>
      <c r="M7967" t="str">
        <f t="shared" si="497"/>
        <v>Yes</v>
      </c>
      <c r="N7967" t="str">
        <f t="shared" si="498"/>
        <v>Jan</v>
      </c>
      <c r="O7967" s="2">
        <f t="shared" si="499"/>
        <v>2.4166666666715173</v>
      </c>
      <c r="P7967" t="str">
        <f>VLOOKUP(G7967,Agents!A:E,4,FALSE)</f>
        <v>Team1</v>
      </c>
      <c r="Q7967" t="str">
        <f>VLOOKUP(G7967,Agents!A:E,5,FALSE)</f>
        <v>Mid</v>
      </c>
      <c r="R7967" t="str">
        <f>VLOOKUP(G7967,Agents!A:E,2,FALSE)</f>
        <v>Morning</v>
      </c>
    </row>
    <row r="7968" spans="1:18" x14ac:dyDescent="0.35">
      <c r="A7968" t="s">
        <v>12043</v>
      </c>
      <c r="B7968" t="s">
        <v>12044</v>
      </c>
      <c r="C7968" t="s">
        <v>76</v>
      </c>
      <c r="D7968" t="s">
        <v>13</v>
      </c>
      <c r="E7968" s="1">
        <v>46080.311805555553</v>
      </c>
      <c r="F7968" s="1">
        <v>46081.311805555553</v>
      </c>
      <c r="G7968" t="s">
        <v>67</v>
      </c>
      <c r="H7968" t="s">
        <v>15</v>
      </c>
      <c r="I7968" t="s">
        <v>16</v>
      </c>
      <c r="J7968">
        <v>5</v>
      </c>
      <c r="K7968" t="str">
        <f>IF(tickets_dataset[[#This Row],[status]] = "Closed", "Yes","No")</f>
        <v>Yes</v>
      </c>
      <c r="L7968" s="2">
        <f t="shared" si="496"/>
        <v>24</v>
      </c>
      <c r="M7968" t="str">
        <f t="shared" si="497"/>
        <v>No</v>
      </c>
      <c r="N7968" t="str">
        <f t="shared" si="498"/>
        <v>Feb</v>
      </c>
      <c r="O7968" s="2">
        <f t="shared" si="499"/>
        <v>1</v>
      </c>
      <c r="P7968" t="str">
        <f>VLOOKUP(G7968,Agents!A:E,4,FALSE)</f>
        <v>Team5</v>
      </c>
      <c r="Q7968" t="str">
        <f>VLOOKUP(G7968,Agents!A:E,5,FALSE)</f>
        <v>Junior</v>
      </c>
      <c r="R7968" t="str">
        <f>VLOOKUP(G7968,Agents!A:E,2,FALSE)</f>
        <v>Evening</v>
      </c>
    </row>
    <row r="7969" spans="1:18" x14ac:dyDescent="0.35">
      <c r="A7969" t="s">
        <v>12045</v>
      </c>
      <c r="B7969" t="s">
        <v>2559</v>
      </c>
      <c r="C7969" t="s">
        <v>34</v>
      </c>
      <c r="D7969" t="s">
        <v>13</v>
      </c>
      <c r="E7969" s="1">
        <v>46065.098611111112</v>
      </c>
      <c r="F7969" s="1">
        <v>46066.390277777777</v>
      </c>
      <c r="G7969" t="s">
        <v>221</v>
      </c>
      <c r="H7969" t="s">
        <v>28</v>
      </c>
      <c r="I7969" t="s">
        <v>16</v>
      </c>
      <c r="J7969">
        <v>4</v>
      </c>
      <c r="K7969" t="str">
        <f>IF(tickets_dataset[[#This Row],[status]] = "Closed", "Yes","No")</f>
        <v>No</v>
      </c>
      <c r="L7969" s="2">
        <f t="shared" si="496"/>
        <v>30.999999999941792</v>
      </c>
      <c r="M7969" t="str">
        <f t="shared" si="497"/>
        <v>No</v>
      </c>
      <c r="N7969" t="str">
        <f t="shared" si="498"/>
        <v>Feb</v>
      </c>
      <c r="O7969" s="2">
        <f t="shared" si="499"/>
        <v>1.2916666666642413</v>
      </c>
      <c r="P7969" t="str">
        <f>VLOOKUP(G7969,Agents!A:E,4,FALSE)</f>
        <v>Team4</v>
      </c>
      <c r="Q7969" t="str">
        <f>VLOOKUP(G7969,Agents!A:E,5,FALSE)</f>
        <v>Senior</v>
      </c>
      <c r="R7969" t="str">
        <f>VLOOKUP(G7969,Agents!A:E,2,FALSE)</f>
        <v>Morning</v>
      </c>
    </row>
    <row r="7970" spans="1:18" x14ac:dyDescent="0.35">
      <c r="A7970" t="s">
        <v>12046</v>
      </c>
      <c r="B7970" t="s">
        <v>12006</v>
      </c>
      <c r="C7970" t="s">
        <v>22</v>
      </c>
      <c r="D7970" t="s">
        <v>26</v>
      </c>
      <c r="E7970" s="1">
        <v>46023.643055555556</v>
      </c>
      <c r="F7970" s="1">
        <v>46026.05972222222</v>
      </c>
      <c r="G7970" t="s">
        <v>344</v>
      </c>
      <c r="H7970" t="s">
        <v>15</v>
      </c>
      <c r="I7970" t="s">
        <v>16</v>
      </c>
      <c r="J7970">
        <v>4</v>
      </c>
      <c r="K7970" t="str">
        <f>IF(tickets_dataset[[#This Row],[status]] = "Closed", "Yes","No")</f>
        <v>Yes</v>
      </c>
      <c r="L7970" s="2">
        <f t="shared" si="496"/>
        <v>57.999999999941792</v>
      </c>
      <c r="M7970" t="str">
        <f t="shared" si="497"/>
        <v>Yes</v>
      </c>
      <c r="N7970" t="str">
        <f t="shared" si="498"/>
        <v>Jan</v>
      </c>
      <c r="O7970" s="2">
        <f t="shared" si="499"/>
        <v>2.4166666666642413</v>
      </c>
      <c r="P7970" t="str">
        <f>VLOOKUP(G7970,Agents!A:E,4,FALSE)</f>
        <v>Team4</v>
      </c>
      <c r="Q7970" t="str">
        <f>VLOOKUP(G7970,Agents!A:E,5,FALSE)</f>
        <v>Senior</v>
      </c>
      <c r="R7970" t="str">
        <f>VLOOKUP(G7970,Agents!A:E,2,FALSE)</f>
        <v>Night</v>
      </c>
    </row>
    <row r="7971" spans="1:18" x14ac:dyDescent="0.35">
      <c r="A7971" t="s">
        <v>12047</v>
      </c>
      <c r="B7971" t="s">
        <v>11659</v>
      </c>
      <c r="C7971" t="s">
        <v>34</v>
      </c>
      <c r="D7971" t="s">
        <v>26</v>
      </c>
      <c r="E7971" s="1">
        <v>46039.941666666666</v>
      </c>
      <c r="F7971" s="1">
        <v>46041.941666666666</v>
      </c>
      <c r="G7971" t="s">
        <v>119</v>
      </c>
      <c r="H7971" t="s">
        <v>15</v>
      </c>
      <c r="I7971" t="s">
        <v>16</v>
      </c>
      <c r="J7971">
        <v>4</v>
      </c>
      <c r="K7971" t="str">
        <f>IF(tickets_dataset[[#This Row],[status]] = "Closed", "Yes","No")</f>
        <v>Yes</v>
      </c>
      <c r="L7971" s="2">
        <f t="shared" si="496"/>
        <v>48</v>
      </c>
      <c r="M7971" t="str">
        <f t="shared" si="497"/>
        <v>No</v>
      </c>
      <c r="N7971" t="str">
        <f t="shared" si="498"/>
        <v>Jan</v>
      </c>
      <c r="O7971" s="2">
        <f t="shared" si="499"/>
        <v>2</v>
      </c>
      <c r="P7971" t="str">
        <f>VLOOKUP(G7971,Agents!A:E,4,FALSE)</f>
        <v>Team1</v>
      </c>
      <c r="Q7971" t="str">
        <f>VLOOKUP(G7971,Agents!A:E,5,FALSE)</f>
        <v>Junior</v>
      </c>
      <c r="R7971" t="str">
        <f>VLOOKUP(G7971,Agents!A:E,2,FALSE)</f>
        <v>Morning</v>
      </c>
    </row>
    <row r="7972" spans="1:18" x14ac:dyDescent="0.35">
      <c r="A7972" t="s">
        <v>12048</v>
      </c>
      <c r="B7972" t="s">
        <v>7148</v>
      </c>
      <c r="C7972" t="s">
        <v>50</v>
      </c>
      <c r="D7972" t="s">
        <v>26</v>
      </c>
      <c r="E7972" s="1">
        <v>46089.200694444444</v>
      </c>
      <c r="F7972" s="1">
        <v>46090.03402777778</v>
      </c>
      <c r="G7972" t="s">
        <v>59</v>
      </c>
      <c r="H7972" t="s">
        <v>15</v>
      </c>
      <c r="I7972" t="s">
        <v>16</v>
      </c>
      <c r="J7972">
        <v>4</v>
      </c>
      <c r="K7972" t="str">
        <f>IF(tickets_dataset[[#This Row],[status]] = "Closed", "Yes","No")</f>
        <v>Yes</v>
      </c>
      <c r="L7972" s="2">
        <f t="shared" si="496"/>
        <v>20.000000000058208</v>
      </c>
      <c r="M7972" t="str">
        <f t="shared" si="497"/>
        <v>No</v>
      </c>
      <c r="N7972" t="str">
        <f t="shared" si="498"/>
        <v>Mar</v>
      </c>
      <c r="O7972" s="2">
        <f t="shared" si="499"/>
        <v>0.83333333333575865</v>
      </c>
      <c r="P7972" t="str">
        <f>VLOOKUP(G7972,Agents!A:E,4,FALSE)</f>
        <v>Team3</v>
      </c>
      <c r="Q7972" t="str">
        <f>VLOOKUP(G7972,Agents!A:E,5,FALSE)</f>
        <v>Senior</v>
      </c>
      <c r="R7972" t="str">
        <f>VLOOKUP(G7972,Agents!A:E,2,FALSE)</f>
        <v>Night</v>
      </c>
    </row>
    <row r="7973" spans="1:18" x14ac:dyDescent="0.35">
      <c r="A7973" t="s">
        <v>12049</v>
      </c>
      <c r="B7973" t="s">
        <v>8316</v>
      </c>
      <c r="C7973" t="s">
        <v>50</v>
      </c>
      <c r="D7973" t="s">
        <v>26</v>
      </c>
      <c r="E7973" s="1">
        <v>46045.073611111111</v>
      </c>
      <c r="F7973" s="1">
        <v>46046.281944444447</v>
      </c>
      <c r="G7973" t="s">
        <v>234</v>
      </c>
      <c r="H7973" t="s">
        <v>132</v>
      </c>
      <c r="I7973" t="s">
        <v>16</v>
      </c>
      <c r="J7973">
        <v>5</v>
      </c>
      <c r="K7973" t="str">
        <f>IF(tickets_dataset[[#This Row],[status]] = "Closed", "Yes","No")</f>
        <v>No</v>
      </c>
      <c r="L7973" s="2">
        <f t="shared" si="496"/>
        <v>29.000000000058208</v>
      </c>
      <c r="M7973" t="str">
        <f t="shared" si="497"/>
        <v>No</v>
      </c>
      <c r="N7973" t="str">
        <f t="shared" si="498"/>
        <v>Jan</v>
      </c>
      <c r="O7973" s="2">
        <f t="shared" si="499"/>
        <v>1.2083333333357587</v>
      </c>
      <c r="P7973" t="str">
        <f>VLOOKUP(G7973,Agents!A:E,4,FALSE)</f>
        <v>Team5</v>
      </c>
      <c r="Q7973" t="str">
        <f>VLOOKUP(G7973,Agents!A:E,5,FALSE)</f>
        <v>Senior</v>
      </c>
      <c r="R7973" t="str">
        <f>VLOOKUP(G7973,Agents!A:E,2,FALSE)</f>
        <v>Night</v>
      </c>
    </row>
    <row r="7974" spans="1:18" x14ac:dyDescent="0.35">
      <c r="A7974" t="s">
        <v>12050</v>
      </c>
      <c r="B7974" t="s">
        <v>11726</v>
      </c>
      <c r="C7974" t="s">
        <v>22</v>
      </c>
      <c r="D7974" t="s">
        <v>26</v>
      </c>
      <c r="E7974" s="1">
        <v>46096.411805555559</v>
      </c>
      <c r="F7974" s="1">
        <v>46098.745138888888</v>
      </c>
      <c r="G7974" t="s">
        <v>239</v>
      </c>
      <c r="H7974" t="s">
        <v>28</v>
      </c>
      <c r="I7974" t="s">
        <v>16</v>
      </c>
      <c r="J7974">
        <v>5</v>
      </c>
      <c r="K7974" t="str">
        <f>IF(tickets_dataset[[#This Row],[status]] = "Closed", "Yes","No")</f>
        <v>No</v>
      </c>
      <c r="L7974" s="2">
        <f t="shared" si="496"/>
        <v>55.999999999883585</v>
      </c>
      <c r="M7974" t="str">
        <f t="shared" si="497"/>
        <v>Yes</v>
      </c>
      <c r="N7974" t="str">
        <f t="shared" si="498"/>
        <v>Mar</v>
      </c>
      <c r="O7974" s="2">
        <f t="shared" si="499"/>
        <v>2.3333333333284827</v>
      </c>
      <c r="P7974" t="str">
        <f>VLOOKUP(G7974,Agents!A:E,4,FALSE)</f>
        <v>Team1</v>
      </c>
      <c r="Q7974" t="str">
        <f>VLOOKUP(G7974,Agents!A:E,5,FALSE)</f>
        <v>Senior</v>
      </c>
      <c r="R7974" t="str">
        <f>VLOOKUP(G7974,Agents!A:E,2,FALSE)</f>
        <v>Evening</v>
      </c>
    </row>
    <row r="7975" spans="1:18" x14ac:dyDescent="0.35">
      <c r="A7975" t="s">
        <v>12051</v>
      </c>
      <c r="B7975" t="s">
        <v>82</v>
      </c>
      <c r="C7975" t="s">
        <v>50</v>
      </c>
      <c r="D7975" t="s">
        <v>26</v>
      </c>
      <c r="E7975" s="1">
        <v>46024.175694444442</v>
      </c>
      <c r="F7975" s="1">
        <v>46024.384027777778</v>
      </c>
      <c r="G7975" t="s">
        <v>137</v>
      </c>
      <c r="H7975" t="s">
        <v>28</v>
      </c>
      <c r="I7975" t="s">
        <v>16</v>
      </c>
      <c r="J7975">
        <v>4</v>
      </c>
      <c r="K7975" t="str">
        <f>IF(tickets_dataset[[#This Row],[status]] = "Closed", "Yes","No")</f>
        <v>No</v>
      </c>
      <c r="L7975" s="2">
        <f t="shared" si="496"/>
        <v>5.0000000000582077</v>
      </c>
      <c r="M7975" t="str">
        <f t="shared" si="497"/>
        <v>No</v>
      </c>
      <c r="N7975" t="str">
        <f t="shared" si="498"/>
        <v>Jan</v>
      </c>
      <c r="O7975" s="2">
        <f t="shared" si="499"/>
        <v>0.20833333333575865</v>
      </c>
      <c r="P7975" t="str">
        <f>VLOOKUP(G7975,Agents!A:E,4,FALSE)</f>
        <v>Team5</v>
      </c>
      <c r="Q7975" t="str">
        <f>VLOOKUP(G7975,Agents!A:E,5,FALSE)</f>
        <v>Senior</v>
      </c>
      <c r="R7975" t="str">
        <f>VLOOKUP(G7975,Agents!A:E,2,FALSE)</f>
        <v>Night</v>
      </c>
    </row>
    <row r="7976" spans="1:18" x14ac:dyDescent="0.35">
      <c r="A7976" t="s">
        <v>12052</v>
      </c>
      <c r="B7976" t="s">
        <v>5354</v>
      </c>
      <c r="C7976" t="s">
        <v>50</v>
      </c>
      <c r="D7976" t="s">
        <v>13</v>
      </c>
      <c r="E7976" s="1">
        <v>46102.736805555556</v>
      </c>
      <c r="F7976" s="1">
        <v>46103.02847222222</v>
      </c>
      <c r="G7976" t="s">
        <v>23</v>
      </c>
      <c r="H7976" t="s">
        <v>28</v>
      </c>
      <c r="I7976" t="s">
        <v>16</v>
      </c>
      <c r="J7976">
        <v>4</v>
      </c>
      <c r="K7976" t="str">
        <f>IF(tickets_dataset[[#This Row],[status]] = "Closed", "Yes","No")</f>
        <v>No</v>
      </c>
      <c r="L7976" s="2">
        <f t="shared" si="496"/>
        <v>6.9999999999417923</v>
      </c>
      <c r="M7976" t="str">
        <f t="shared" si="497"/>
        <v>No</v>
      </c>
      <c r="N7976" t="str">
        <f t="shared" si="498"/>
        <v>Mar</v>
      </c>
      <c r="O7976" s="2">
        <f t="shared" si="499"/>
        <v>0.29166666666424135</v>
      </c>
      <c r="P7976" t="str">
        <f>VLOOKUP(G7976,Agents!A:E,4,FALSE)</f>
        <v>Team3</v>
      </c>
      <c r="Q7976" t="str">
        <f>VLOOKUP(G7976,Agents!A:E,5,FALSE)</f>
        <v>Senior</v>
      </c>
      <c r="R7976" t="str">
        <f>VLOOKUP(G7976,Agents!A:E,2,FALSE)</f>
        <v>Evening</v>
      </c>
    </row>
    <row r="7977" spans="1:18" x14ac:dyDescent="0.35">
      <c r="A7977" t="s">
        <v>12053</v>
      </c>
      <c r="B7977" t="s">
        <v>1428</v>
      </c>
      <c r="C7977" t="s">
        <v>50</v>
      </c>
      <c r="D7977" t="s">
        <v>26</v>
      </c>
      <c r="E7977" s="1">
        <v>46053.318055555559</v>
      </c>
      <c r="F7977" s="1">
        <v>46054.318055555559</v>
      </c>
      <c r="G7977" t="s">
        <v>103</v>
      </c>
      <c r="H7977" t="s">
        <v>28</v>
      </c>
      <c r="I7977" t="s">
        <v>16</v>
      </c>
      <c r="J7977">
        <v>4</v>
      </c>
      <c r="K7977" t="str">
        <f>IF(tickets_dataset[[#This Row],[status]] = "Closed", "Yes","No")</f>
        <v>No</v>
      </c>
      <c r="L7977" s="2">
        <f t="shared" si="496"/>
        <v>24</v>
      </c>
      <c r="M7977" t="str">
        <f t="shared" si="497"/>
        <v>No</v>
      </c>
      <c r="N7977" t="str">
        <f t="shared" si="498"/>
        <v>Jan</v>
      </c>
      <c r="O7977" s="2">
        <f t="shared" si="499"/>
        <v>1</v>
      </c>
      <c r="P7977" t="str">
        <f>VLOOKUP(G7977,Agents!A:E,4,FALSE)</f>
        <v>Team4</v>
      </c>
      <c r="Q7977" t="str">
        <f>VLOOKUP(G7977,Agents!A:E,5,FALSE)</f>
        <v>Senior</v>
      </c>
      <c r="R7977" t="str">
        <f>VLOOKUP(G7977,Agents!A:E,2,FALSE)</f>
        <v>Night</v>
      </c>
    </row>
    <row r="7978" spans="1:18" x14ac:dyDescent="0.35">
      <c r="A7978" t="s">
        <v>12054</v>
      </c>
      <c r="B7978" t="s">
        <v>4083</v>
      </c>
      <c r="C7978" t="s">
        <v>22</v>
      </c>
      <c r="D7978" t="s">
        <v>26</v>
      </c>
      <c r="E7978" s="1">
        <v>46041.630555555559</v>
      </c>
      <c r="F7978" s="1">
        <v>46043.797222222223</v>
      </c>
      <c r="G7978" t="s">
        <v>67</v>
      </c>
      <c r="H7978" t="s">
        <v>15</v>
      </c>
      <c r="I7978" t="s">
        <v>16</v>
      </c>
      <c r="J7978">
        <v>5</v>
      </c>
      <c r="K7978" t="str">
        <f>IF(tickets_dataset[[#This Row],[status]] = "Closed", "Yes","No")</f>
        <v>Yes</v>
      </c>
      <c r="L7978" s="2">
        <f t="shared" si="496"/>
        <v>51.999999999941792</v>
      </c>
      <c r="M7978" t="str">
        <f t="shared" si="497"/>
        <v>Yes</v>
      </c>
      <c r="N7978" t="str">
        <f t="shared" si="498"/>
        <v>Jan</v>
      </c>
      <c r="O7978" s="2">
        <f t="shared" si="499"/>
        <v>2.1666666666642413</v>
      </c>
      <c r="P7978" t="str">
        <f>VLOOKUP(G7978,Agents!A:E,4,FALSE)</f>
        <v>Team5</v>
      </c>
      <c r="Q7978" t="str">
        <f>VLOOKUP(G7978,Agents!A:E,5,FALSE)</f>
        <v>Junior</v>
      </c>
      <c r="R7978" t="str">
        <f>VLOOKUP(G7978,Agents!A:E,2,FALSE)</f>
        <v>Evening</v>
      </c>
    </row>
    <row r="7979" spans="1:18" x14ac:dyDescent="0.35">
      <c r="A7979" t="s">
        <v>12055</v>
      </c>
      <c r="B7979" t="s">
        <v>3964</v>
      </c>
      <c r="C7979" t="s">
        <v>34</v>
      </c>
      <c r="D7979" t="s">
        <v>13</v>
      </c>
      <c r="E7979" s="1">
        <v>46054.362500000003</v>
      </c>
      <c r="F7979" s="1">
        <v>46055.737500000003</v>
      </c>
      <c r="G7979" t="s">
        <v>56</v>
      </c>
      <c r="H7979" t="s">
        <v>132</v>
      </c>
      <c r="I7979" t="s">
        <v>16</v>
      </c>
      <c r="J7979">
        <v>3</v>
      </c>
      <c r="K7979" t="str">
        <f>IF(tickets_dataset[[#This Row],[status]] = "Closed", "Yes","No")</f>
        <v>No</v>
      </c>
      <c r="L7979" s="2">
        <f t="shared" si="496"/>
        <v>33</v>
      </c>
      <c r="M7979" t="str">
        <f t="shared" si="497"/>
        <v>No</v>
      </c>
      <c r="N7979" t="str">
        <f t="shared" si="498"/>
        <v>Feb</v>
      </c>
      <c r="O7979" s="2">
        <f t="shared" si="499"/>
        <v>1.375</v>
      </c>
      <c r="P7979" t="str">
        <f>VLOOKUP(G7979,Agents!A:E,4,FALSE)</f>
        <v>Team1</v>
      </c>
      <c r="Q7979" t="str">
        <f>VLOOKUP(G7979,Agents!A:E,5,FALSE)</f>
        <v>Senior</v>
      </c>
      <c r="R7979" t="str">
        <f>VLOOKUP(G7979,Agents!A:E,2,FALSE)</f>
        <v>Night</v>
      </c>
    </row>
    <row r="7980" spans="1:18" x14ac:dyDescent="0.35">
      <c r="A7980" t="s">
        <v>12056</v>
      </c>
      <c r="B7980" t="s">
        <v>7384</v>
      </c>
      <c r="C7980" t="s">
        <v>22</v>
      </c>
      <c r="D7980" t="s">
        <v>38</v>
      </c>
      <c r="E7980" s="1">
        <v>46088.29583333333</v>
      </c>
      <c r="F7980" s="1">
        <v>46091.67083333333</v>
      </c>
      <c r="G7980" t="s">
        <v>110</v>
      </c>
      <c r="H7980" t="s">
        <v>15</v>
      </c>
      <c r="I7980" t="s">
        <v>16</v>
      </c>
      <c r="J7980">
        <v>5</v>
      </c>
      <c r="K7980" t="str">
        <f>IF(tickets_dataset[[#This Row],[status]] = "Closed", "Yes","No")</f>
        <v>Yes</v>
      </c>
      <c r="L7980" s="2">
        <f t="shared" si="496"/>
        <v>81</v>
      </c>
      <c r="M7980" t="str">
        <f t="shared" si="497"/>
        <v>Yes</v>
      </c>
      <c r="N7980" t="str">
        <f t="shared" si="498"/>
        <v>Mar</v>
      </c>
      <c r="O7980" s="2">
        <f t="shared" si="499"/>
        <v>3.375</v>
      </c>
      <c r="P7980" t="str">
        <f>VLOOKUP(G7980,Agents!A:E,4,FALSE)</f>
        <v>Team4</v>
      </c>
      <c r="Q7980" t="str">
        <f>VLOOKUP(G7980,Agents!A:E,5,FALSE)</f>
        <v>Junior</v>
      </c>
      <c r="R7980" t="str">
        <f>VLOOKUP(G7980,Agents!A:E,2,FALSE)</f>
        <v>Morning</v>
      </c>
    </row>
    <row r="7981" spans="1:18" x14ac:dyDescent="0.35">
      <c r="A7981" t="s">
        <v>12057</v>
      </c>
      <c r="B7981" t="s">
        <v>9254</v>
      </c>
      <c r="C7981" t="s">
        <v>76</v>
      </c>
      <c r="D7981" t="s">
        <v>38</v>
      </c>
      <c r="E7981" s="1">
        <v>46045.011111111111</v>
      </c>
      <c r="F7981" s="1">
        <v>46047.386111111111</v>
      </c>
      <c r="G7981" t="s">
        <v>344</v>
      </c>
      <c r="H7981" t="s">
        <v>15</v>
      </c>
      <c r="I7981" t="s">
        <v>16</v>
      </c>
      <c r="J7981">
        <v>2</v>
      </c>
      <c r="K7981" t="str">
        <f>IF(tickets_dataset[[#This Row],[status]] = "Closed", "Yes","No")</f>
        <v>Yes</v>
      </c>
      <c r="L7981" s="2">
        <f t="shared" si="496"/>
        <v>57</v>
      </c>
      <c r="M7981" t="str">
        <f t="shared" si="497"/>
        <v>Yes</v>
      </c>
      <c r="N7981" t="str">
        <f t="shared" si="498"/>
        <v>Jan</v>
      </c>
      <c r="O7981" s="2">
        <f t="shared" si="499"/>
        <v>2.375</v>
      </c>
      <c r="P7981" t="str">
        <f>VLOOKUP(G7981,Agents!A:E,4,FALSE)</f>
        <v>Team4</v>
      </c>
      <c r="Q7981" t="str">
        <f>VLOOKUP(G7981,Agents!A:E,5,FALSE)</f>
        <v>Senior</v>
      </c>
      <c r="R7981" t="str">
        <f>VLOOKUP(G7981,Agents!A:E,2,FALSE)</f>
        <v>Night</v>
      </c>
    </row>
    <row r="7982" spans="1:18" x14ac:dyDescent="0.35">
      <c r="A7982" t="s">
        <v>12058</v>
      </c>
      <c r="B7982" t="s">
        <v>12059</v>
      </c>
      <c r="C7982" t="s">
        <v>12</v>
      </c>
      <c r="D7982" t="s">
        <v>38</v>
      </c>
      <c r="E7982" s="1">
        <v>46100.394444444442</v>
      </c>
      <c r="F7982" s="1">
        <v>46102.477777777778</v>
      </c>
      <c r="G7982" t="s">
        <v>45</v>
      </c>
      <c r="H7982" t="s">
        <v>15</v>
      </c>
      <c r="I7982" t="s">
        <v>16</v>
      </c>
      <c r="J7982">
        <v>4</v>
      </c>
      <c r="K7982" t="str">
        <f>IF(tickets_dataset[[#This Row],[status]] = "Closed", "Yes","No")</f>
        <v>Yes</v>
      </c>
      <c r="L7982" s="2">
        <f t="shared" si="496"/>
        <v>50.000000000058208</v>
      </c>
      <c r="M7982" t="str">
        <f t="shared" si="497"/>
        <v>Yes</v>
      </c>
      <c r="N7982" t="str">
        <f t="shared" si="498"/>
        <v>Mar</v>
      </c>
      <c r="O7982" s="2">
        <f t="shared" si="499"/>
        <v>2.0833333333357587</v>
      </c>
      <c r="P7982" t="str">
        <f>VLOOKUP(G7982,Agents!A:E,4,FALSE)</f>
        <v>Team5</v>
      </c>
      <c r="Q7982" t="str">
        <f>VLOOKUP(G7982,Agents!A:E,5,FALSE)</f>
        <v>Senior</v>
      </c>
      <c r="R7982" t="str">
        <f>VLOOKUP(G7982,Agents!A:E,2,FALSE)</f>
        <v>Morning</v>
      </c>
    </row>
    <row r="7983" spans="1:18" x14ac:dyDescent="0.35">
      <c r="A7983" t="s">
        <v>12060</v>
      </c>
      <c r="B7983" t="s">
        <v>12061</v>
      </c>
      <c r="C7983" t="s">
        <v>34</v>
      </c>
      <c r="D7983" t="s">
        <v>13</v>
      </c>
      <c r="E7983" s="1">
        <v>46109.304166666669</v>
      </c>
      <c r="F7983" s="1">
        <v>46110.845833333333</v>
      </c>
      <c r="G7983" t="s">
        <v>183</v>
      </c>
      <c r="H7983" t="s">
        <v>132</v>
      </c>
      <c r="I7983" t="s">
        <v>16</v>
      </c>
      <c r="J7983">
        <v>5</v>
      </c>
      <c r="K7983" t="str">
        <f>IF(tickets_dataset[[#This Row],[status]] = "Closed", "Yes","No")</f>
        <v>No</v>
      </c>
      <c r="L7983" s="2">
        <f t="shared" si="496"/>
        <v>36.999999999941792</v>
      </c>
      <c r="M7983" t="str">
        <f t="shared" si="497"/>
        <v>No</v>
      </c>
      <c r="N7983" t="str">
        <f t="shared" si="498"/>
        <v>Mar</v>
      </c>
      <c r="O7983" s="2">
        <f t="shared" si="499"/>
        <v>1.5416666666642413</v>
      </c>
      <c r="P7983" t="str">
        <f>VLOOKUP(G7983,Agents!A:E,4,FALSE)</f>
        <v>Team3</v>
      </c>
      <c r="Q7983" t="str">
        <f>VLOOKUP(G7983,Agents!A:E,5,FALSE)</f>
        <v>Senior</v>
      </c>
      <c r="R7983" t="str">
        <f>VLOOKUP(G7983,Agents!A:E,2,FALSE)</f>
        <v>Night</v>
      </c>
    </row>
    <row r="7984" spans="1:18" x14ac:dyDescent="0.35">
      <c r="A7984" t="s">
        <v>12062</v>
      </c>
      <c r="B7984" t="s">
        <v>4741</v>
      </c>
      <c r="C7984" t="s">
        <v>12</v>
      </c>
      <c r="D7984" t="s">
        <v>38</v>
      </c>
      <c r="E7984" s="1">
        <v>46057.51458333333</v>
      </c>
      <c r="F7984" s="1">
        <v>46061.347916666666</v>
      </c>
      <c r="G7984" t="s">
        <v>216</v>
      </c>
      <c r="H7984" t="s">
        <v>28</v>
      </c>
      <c r="I7984" t="s">
        <v>16</v>
      </c>
      <c r="J7984">
        <v>3</v>
      </c>
      <c r="K7984" t="str">
        <f>IF(tickets_dataset[[#This Row],[status]] = "Closed", "Yes","No")</f>
        <v>No</v>
      </c>
      <c r="L7984" s="2">
        <f t="shared" si="496"/>
        <v>92.000000000058208</v>
      </c>
      <c r="M7984" t="str">
        <f t="shared" si="497"/>
        <v>Yes</v>
      </c>
      <c r="N7984" t="str">
        <f t="shared" si="498"/>
        <v>Feb</v>
      </c>
      <c r="O7984" s="2">
        <f t="shared" si="499"/>
        <v>3.8333333333357587</v>
      </c>
      <c r="P7984" t="str">
        <f>VLOOKUP(G7984,Agents!A:E,4,FALSE)</f>
        <v>Team5</v>
      </c>
      <c r="Q7984" t="str">
        <f>VLOOKUP(G7984,Agents!A:E,5,FALSE)</f>
        <v>Junior</v>
      </c>
      <c r="R7984" t="str">
        <f>VLOOKUP(G7984,Agents!A:E,2,FALSE)</f>
        <v>Evening</v>
      </c>
    </row>
    <row r="7985" spans="1:18" x14ac:dyDescent="0.35">
      <c r="A7985" t="s">
        <v>12063</v>
      </c>
      <c r="B7985" t="s">
        <v>7633</v>
      </c>
      <c r="C7985" t="s">
        <v>22</v>
      </c>
      <c r="D7985" t="s">
        <v>26</v>
      </c>
      <c r="E7985" s="1">
        <v>46077.385416666664</v>
      </c>
      <c r="F7985" s="1">
        <v>46080.302083333336</v>
      </c>
      <c r="G7985" t="s">
        <v>56</v>
      </c>
      <c r="H7985" t="s">
        <v>15</v>
      </c>
      <c r="I7985" t="s">
        <v>16</v>
      </c>
      <c r="J7985">
        <v>3</v>
      </c>
      <c r="K7985" t="str">
        <f>IF(tickets_dataset[[#This Row],[status]] = "Closed", "Yes","No")</f>
        <v>Yes</v>
      </c>
      <c r="L7985" s="2">
        <f t="shared" si="496"/>
        <v>70.000000000116415</v>
      </c>
      <c r="M7985" t="str">
        <f t="shared" si="497"/>
        <v>Yes</v>
      </c>
      <c r="N7985" t="str">
        <f t="shared" si="498"/>
        <v>Feb</v>
      </c>
      <c r="O7985" s="2">
        <f t="shared" si="499"/>
        <v>2.9166666666715173</v>
      </c>
      <c r="P7985" t="str">
        <f>VLOOKUP(G7985,Agents!A:E,4,FALSE)</f>
        <v>Team1</v>
      </c>
      <c r="Q7985" t="str">
        <f>VLOOKUP(G7985,Agents!A:E,5,FALSE)</f>
        <v>Senior</v>
      </c>
      <c r="R7985" t="str">
        <f>VLOOKUP(G7985,Agents!A:E,2,FALSE)</f>
        <v>Night</v>
      </c>
    </row>
    <row r="7986" spans="1:18" x14ac:dyDescent="0.35">
      <c r="A7986" t="s">
        <v>12064</v>
      </c>
      <c r="B7986" t="s">
        <v>6915</v>
      </c>
      <c r="C7986" t="s">
        <v>12</v>
      </c>
      <c r="D7986" t="s">
        <v>38</v>
      </c>
      <c r="E7986" s="1">
        <v>46030.71597222222</v>
      </c>
      <c r="F7986" s="1">
        <v>46031.174305555556</v>
      </c>
      <c r="G7986" t="s">
        <v>211</v>
      </c>
      <c r="H7986" t="s">
        <v>15</v>
      </c>
      <c r="I7986" t="s">
        <v>16</v>
      </c>
      <c r="J7986">
        <v>3</v>
      </c>
      <c r="K7986" t="str">
        <f>IF(tickets_dataset[[#This Row],[status]] = "Closed", "Yes","No")</f>
        <v>Yes</v>
      </c>
      <c r="L7986" s="2">
        <f t="shared" si="496"/>
        <v>11.000000000058208</v>
      </c>
      <c r="M7986" t="str">
        <f t="shared" si="497"/>
        <v>No</v>
      </c>
      <c r="N7986" t="str">
        <f t="shared" si="498"/>
        <v>Jan</v>
      </c>
      <c r="O7986" s="2">
        <f t="shared" si="499"/>
        <v>0.45833333333575865</v>
      </c>
      <c r="P7986" t="str">
        <f>VLOOKUP(G7986,Agents!A:E,4,FALSE)</f>
        <v>Team5</v>
      </c>
      <c r="Q7986" t="str">
        <f>VLOOKUP(G7986,Agents!A:E,5,FALSE)</f>
        <v>Senior</v>
      </c>
      <c r="R7986" t="str">
        <f>VLOOKUP(G7986,Agents!A:E,2,FALSE)</f>
        <v>Evening</v>
      </c>
    </row>
    <row r="7987" spans="1:18" x14ac:dyDescent="0.35">
      <c r="A7987" t="s">
        <v>12065</v>
      </c>
      <c r="B7987" t="s">
        <v>12066</v>
      </c>
      <c r="C7987" t="s">
        <v>22</v>
      </c>
      <c r="D7987" t="s">
        <v>38</v>
      </c>
      <c r="E7987" s="1">
        <v>46057.204861111109</v>
      </c>
      <c r="F7987" s="1">
        <v>46058.038194444445</v>
      </c>
      <c r="G7987" t="s">
        <v>31</v>
      </c>
      <c r="H7987" t="s">
        <v>15</v>
      </c>
      <c r="I7987" t="s">
        <v>16</v>
      </c>
      <c r="J7987">
        <v>4</v>
      </c>
      <c r="K7987" t="str">
        <f>IF(tickets_dataset[[#This Row],[status]] = "Closed", "Yes","No")</f>
        <v>Yes</v>
      </c>
      <c r="L7987" s="2">
        <f t="shared" si="496"/>
        <v>20.000000000058208</v>
      </c>
      <c r="M7987" t="str">
        <f t="shared" si="497"/>
        <v>No</v>
      </c>
      <c r="N7987" t="str">
        <f t="shared" si="498"/>
        <v>Feb</v>
      </c>
      <c r="O7987" s="2">
        <f t="shared" si="499"/>
        <v>0.83333333333575865</v>
      </c>
      <c r="P7987" t="str">
        <f>VLOOKUP(G7987,Agents!A:E,4,FALSE)</f>
        <v>Team5</v>
      </c>
      <c r="Q7987" t="str">
        <f>VLOOKUP(G7987,Agents!A:E,5,FALSE)</f>
        <v>Senior</v>
      </c>
      <c r="R7987" t="str">
        <f>VLOOKUP(G7987,Agents!A:E,2,FALSE)</f>
        <v>Evening</v>
      </c>
    </row>
    <row r="7988" spans="1:18" x14ac:dyDescent="0.35">
      <c r="A7988" t="s">
        <v>12067</v>
      </c>
      <c r="B7988" t="s">
        <v>5268</v>
      </c>
      <c r="C7988" t="s">
        <v>12</v>
      </c>
      <c r="D7988" t="s">
        <v>13</v>
      </c>
      <c r="E7988" s="1">
        <v>46033.581250000003</v>
      </c>
      <c r="F7988" s="1">
        <v>46034.831250000003</v>
      </c>
      <c r="G7988" t="s">
        <v>282</v>
      </c>
      <c r="H7988" t="s">
        <v>15</v>
      </c>
      <c r="I7988" t="s">
        <v>16</v>
      </c>
      <c r="J7988">
        <v>5</v>
      </c>
      <c r="K7988" t="str">
        <f>IF(tickets_dataset[[#This Row],[status]] = "Closed", "Yes","No")</f>
        <v>Yes</v>
      </c>
      <c r="L7988" s="2">
        <f t="shared" si="496"/>
        <v>30</v>
      </c>
      <c r="M7988" t="str">
        <f t="shared" si="497"/>
        <v>No</v>
      </c>
      <c r="N7988" t="str">
        <f t="shared" si="498"/>
        <v>Jan</v>
      </c>
      <c r="O7988" s="2">
        <f t="shared" si="499"/>
        <v>1.25</v>
      </c>
      <c r="P7988" t="str">
        <f>VLOOKUP(G7988,Agents!A:E,4,FALSE)</f>
        <v>Team4</v>
      </c>
      <c r="Q7988" t="str">
        <f>VLOOKUP(G7988,Agents!A:E,5,FALSE)</f>
        <v>Mid</v>
      </c>
      <c r="R7988" t="str">
        <f>VLOOKUP(G7988,Agents!A:E,2,FALSE)</f>
        <v>Morning</v>
      </c>
    </row>
    <row r="7989" spans="1:18" x14ac:dyDescent="0.35">
      <c r="A7989" t="s">
        <v>12068</v>
      </c>
      <c r="B7989" t="s">
        <v>1020</v>
      </c>
      <c r="C7989" t="s">
        <v>34</v>
      </c>
      <c r="D7989" t="s">
        <v>38</v>
      </c>
      <c r="E7989" s="1">
        <v>46110.624305555553</v>
      </c>
      <c r="F7989" s="1">
        <v>46113.207638888889</v>
      </c>
      <c r="G7989" t="s">
        <v>167</v>
      </c>
      <c r="H7989" t="s">
        <v>15</v>
      </c>
      <c r="I7989" t="s">
        <v>16</v>
      </c>
      <c r="J7989">
        <v>4</v>
      </c>
      <c r="K7989" t="str">
        <f>IF(tickets_dataset[[#This Row],[status]] = "Closed", "Yes","No")</f>
        <v>Yes</v>
      </c>
      <c r="L7989" s="2">
        <f t="shared" si="496"/>
        <v>62.000000000058208</v>
      </c>
      <c r="M7989" t="str">
        <f t="shared" si="497"/>
        <v>Yes</v>
      </c>
      <c r="N7989" t="str">
        <f t="shared" si="498"/>
        <v>Mar</v>
      </c>
      <c r="O7989" s="2">
        <f t="shared" si="499"/>
        <v>2.5833333333357587</v>
      </c>
      <c r="P7989" t="str">
        <f>VLOOKUP(G7989,Agents!A:E,4,FALSE)</f>
        <v>Team3</v>
      </c>
      <c r="Q7989" t="str">
        <f>VLOOKUP(G7989,Agents!A:E,5,FALSE)</f>
        <v>Mid</v>
      </c>
      <c r="R7989" t="str">
        <f>VLOOKUP(G7989,Agents!A:E,2,FALSE)</f>
        <v>Evening</v>
      </c>
    </row>
    <row r="7990" spans="1:18" x14ac:dyDescent="0.35">
      <c r="A7990" t="s">
        <v>12069</v>
      </c>
      <c r="B7990" t="s">
        <v>444</v>
      </c>
      <c r="C7990" t="s">
        <v>50</v>
      </c>
      <c r="D7990" t="s">
        <v>26</v>
      </c>
      <c r="E7990" s="1">
        <v>46064.675694444442</v>
      </c>
      <c r="F7990" s="1">
        <v>46066.009027777778</v>
      </c>
      <c r="G7990" t="s">
        <v>216</v>
      </c>
      <c r="H7990" t="s">
        <v>15</v>
      </c>
      <c r="I7990" t="s">
        <v>16</v>
      </c>
      <c r="J7990">
        <v>4</v>
      </c>
      <c r="K7990" t="str">
        <f>IF(tickets_dataset[[#This Row],[status]] = "Closed", "Yes","No")</f>
        <v>Yes</v>
      </c>
      <c r="L7990" s="2">
        <f t="shared" si="496"/>
        <v>32.000000000058208</v>
      </c>
      <c r="M7990" t="str">
        <f t="shared" si="497"/>
        <v>No</v>
      </c>
      <c r="N7990" t="str">
        <f t="shared" si="498"/>
        <v>Feb</v>
      </c>
      <c r="O7990" s="2">
        <f t="shared" si="499"/>
        <v>1.3333333333357587</v>
      </c>
      <c r="P7990" t="str">
        <f>VLOOKUP(G7990,Agents!A:E,4,FALSE)</f>
        <v>Team5</v>
      </c>
      <c r="Q7990" t="str">
        <f>VLOOKUP(G7990,Agents!A:E,5,FALSE)</f>
        <v>Junior</v>
      </c>
      <c r="R7990" t="str">
        <f>VLOOKUP(G7990,Agents!A:E,2,FALSE)</f>
        <v>Evening</v>
      </c>
    </row>
    <row r="7991" spans="1:18" x14ac:dyDescent="0.35">
      <c r="A7991" t="s">
        <v>12070</v>
      </c>
      <c r="B7991" t="s">
        <v>5854</v>
      </c>
      <c r="C7991" t="s">
        <v>12</v>
      </c>
      <c r="D7991" t="s">
        <v>26</v>
      </c>
      <c r="E7991" s="1">
        <v>46043.347916666666</v>
      </c>
      <c r="F7991" s="1">
        <v>46043.556250000001</v>
      </c>
      <c r="G7991" t="s">
        <v>91</v>
      </c>
      <c r="H7991" t="s">
        <v>15</v>
      </c>
      <c r="I7991" t="s">
        <v>16</v>
      </c>
      <c r="J7991">
        <v>4</v>
      </c>
      <c r="K7991" t="str">
        <f>IF(tickets_dataset[[#This Row],[status]] = "Closed", "Yes","No")</f>
        <v>Yes</v>
      </c>
      <c r="L7991" s="2">
        <f t="shared" si="496"/>
        <v>5.0000000000582077</v>
      </c>
      <c r="M7991" t="str">
        <f t="shared" si="497"/>
        <v>No</v>
      </c>
      <c r="N7991" t="str">
        <f t="shared" si="498"/>
        <v>Jan</v>
      </c>
      <c r="O7991" s="2">
        <f t="shared" si="499"/>
        <v>0.20833333333575865</v>
      </c>
      <c r="P7991" t="str">
        <f>VLOOKUP(G7991,Agents!A:E,4,FALSE)</f>
        <v>Team5</v>
      </c>
      <c r="Q7991" t="str">
        <f>VLOOKUP(G7991,Agents!A:E,5,FALSE)</f>
        <v>Mid</v>
      </c>
      <c r="R7991" t="str">
        <f>VLOOKUP(G7991,Agents!A:E,2,FALSE)</f>
        <v>Night</v>
      </c>
    </row>
    <row r="7992" spans="1:18" x14ac:dyDescent="0.35">
      <c r="A7992" t="s">
        <v>12071</v>
      </c>
      <c r="B7992" t="s">
        <v>7336</v>
      </c>
      <c r="C7992" t="s">
        <v>76</v>
      </c>
      <c r="D7992" t="s">
        <v>38</v>
      </c>
      <c r="E7992" s="1">
        <v>46094.53402777778</v>
      </c>
      <c r="F7992" s="1">
        <v>46094.950694444444</v>
      </c>
      <c r="G7992" t="s">
        <v>156</v>
      </c>
      <c r="H7992" t="s">
        <v>15</v>
      </c>
      <c r="I7992" t="s">
        <v>16</v>
      </c>
      <c r="J7992">
        <v>4</v>
      </c>
      <c r="K7992" t="str">
        <f>IF(tickets_dataset[[#This Row],[status]] = "Closed", "Yes","No")</f>
        <v>Yes</v>
      </c>
      <c r="L7992" s="2">
        <f t="shared" si="496"/>
        <v>9.9999999999417923</v>
      </c>
      <c r="M7992" t="str">
        <f t="shared" si="497"/>
        <v>No</v>
      </c>
      <c r="N7992" t="str">
        <f t="shared" si="498"/>
        <v>Mar</v>
      </c>
      <c r="O7992" s="2">
        <f t="shared" si="499"/>
        <v>0.41666666666424135</v>
      </c>
      <c r="P7992" t="str">
        <f>VLOOKUP(G7992,Agents!A:E,4,FALSE)</f>
        <v>Team3</v>
      </c>
      <c r="Q7992" t="str">
        <f>VLOOKUP(G7992,Agents!A:E,5,FALSE)</f>
        <v>Mid</v>
      </c>
      <c r="R7992" t="str">
        <f>VLOOKUP(G7992,Agents!A:E,2,FALSE)</f>
        <v>Evening</v>
      </c>
    </row>
    <row r="7993" spans="1:18" x14ac:dyDescent="0.35">
      <c r="A7993" t="s">
        <v>12072</v>
      </c>
      <c r="B7993" t="s">
        <v>10165</v>
      </c>
      <c r="C7993" t="s">
        <v>76</v>
      </c>
      <c r="D7993" t="s">
        <v>13</v>
      </c>
      <c r="E7993" s="1">
        <v>46085.274305555555</v>
      </c>
      <c r="F7993" s="1">
        <v>46086.940972222219</v>
      </c>
      <c r="G7993" t="s">
        <v>273</v>
      </c>
      <c r="H7993" t="s">
        <v>15</v>
      </c>
      <c r="I7993" t="s">
        <v>16</v>
      </c>
      <c r="J7993">
        <v>5</v>
      </c>
      <c r="K7993" t="str">
        <f>IF(tickets_dataset[[#This Row],[status]] = "Closed", "Yes","No")</f>
        <v>Yes</v>
      </c>
      <c r="L7993" s="2">
        <f t="shared" si="496"/>
        <v>39.999999999941792</v>
      </c>
      <c r="M7993" t="str">
        <f t="shared" si="497"/>
        <v>No</v>
      </c>
      <c r="N7993" t="str">
        <f t="shared" si="498"/>
        <v>Mar</v>
      </c>
      <c r="O7993" s="2">
        <f t="shared" si="499"/>
        <v>1.6666666666642413</v>
      </c>
      <c r="P7993" t="str">
        <f>VLOOKUP(G7993,Agents!A:E,4,FALSE)</f>
        <v>Team3</v>
      </c>
      <c r="Q7993" t="str">
        <f>VLOOKUP(G7993,Agents!A:E,5,FALSE)</f>
        <v>Senior</v>
      </c>
      <c r="R7993" t="str">
        <f>VLOOKUP(G7993,Agents!A:E,2,FALSE)</f>
        <v>Evening</v>
      </c>
    </row>
    <row r="7994" spans="1:18" x14ac:dyDescent="0.35">
      <c r="A7994" t="s">
        <v>12073</v>
      </c>
      <c r="B7994" t="s">
        <v>524</v>
      </c>
      <c r="C7994" t="s">
        <v>76</v>
      </c>
      <c r="D7994" t="s">
        <v>38</v>
      </c>
      <c r="E7994" s="1">
        <v>46056.299305555556</v>
      </c>
      <c r="F7994" s="1">
        <v>46058.007638888892</v>
      </c>
      <c r="G7994" t="s">
        <v>59</v>
      </c>
      <c r="H7994" t="s">
        <v>15</v>
      </c>
      <c r="I7994" t="s">
        <v>16</v>
      </c>
      <c r="J7994">
        <v>3</v>
      </c>
      <c r="K7994" t="str">
        <f>IF(tickets_dataset[[#This Row],[status]] = "Closed", "Yes","No")</f>
        <v>Yes</v>
      </c>
      <c r="L7994" s="2">
        <f t="shared" si="496"/>
        <v>41.000000000058208</v>
      </c>
      <c r="M7994" t="str">
        <f t="shared" si="497"/>
        <v>No</v>
      </c>
      <c r="N7994" t="str">
        <f t="shared" si="498"/>
        <v>Feb</v>
      </c>
      <c r="O7994" s="2">
        <f t="shared" si="499"/>
        <v>1.7083333333357587</v>
      </c>
      <c r="P7994" t="str">
        <f>VLOOKUP(G7994,Agents!A:E,4,FALSE)</f>
        <v>Team3</v>
      </c>
      <c r="Q7994" t="str">
        <f>VLOOKUP(G7994,Agents!A:E,5,FALSE)</f>
        <v>Senior</v>
      </c>
      <c r="R7994" t="str">
        <f>VLOOKUP(G7994,Agents!A:E,2,FALSE)</f>
        <v>Night</v>
      </c>
    </row>
    <row r="7995" spans="1:18" x14ac:dyDescent="0.35">
      <c r="A7995" t="s">
        <v>12074</v>
      </c>
      <c r="B7995" t="s">
        <v>3623</v>
      </c>
      <c r="C7995" t="s">
        <v>22</v>
      </c>
      <c r="D7995" t="s">
        <v>13</v>
      </c>
      <c r="E7995" s="1">
        <v>46041.570138888892</v>
      </c>
      <c r="F7995" s="1">
        <v>46043.02847222222</v>
      </c>
      <c r="G7995" t="s">
        <v>199</v>
      </c>
      <c r="H7995" t="s">
        <v>15</v>
      </c>
      <c r="I7995" t="s">
        <v>16</v>
      </c>
      <c r="J7995">
        <v>3</v>
      </c>
      <c r="K7995" t="str">
        <f>IF(tickets_dataset[[#This Row],[status]] = "Closed", "Yes","No")</f>
        <v>Yes</v>
      </c>
      <c r="L7995" s="2">
        <f t="shared" si="496"/>
        <v>34.999999999883585</v>
      </c>
      <c r="M7995" t="str">
        <f t="shared" si="497"/>
        <v>No</v>
      </c>
      <c r="N7995" t="str">
        <f t="shared" si="498"/>
        <v>Jan</v>
      </c>
      <c r="O7995" s="2">
        <f t="shared" si="499"/>
        <v>1.4583333333284827</v>
      </c>
      <c r="P7995" t="str">
        <f>VLOOKUP(G7995,Agents!A:E,4,FALSE)</f>
        <v>Team1</v>
      </c>
      <c r="Q7995" t="str">
        <f>VLOOKUP(G7995,Agents!A:E,5,FALSE)</f>
        <v>Junior</v>
      </c>
      <c r="R7995" t="str">
        <f>VLOOKUP(G7995,Agents!A:E,2,FALSE)</f>
        <v>Morning</v>
      </c>
    </row>
    <row r="7996" spans="1:18" x14ac:dyDescent="0.35">
      <c r="A7996" t="s">
        <v>12075</v>
      </c>
      <c r="B7996" t="s">
        <v>1093</v>
      </c>
      <c r="C7996" t="s">
        <v>50</v>
      </c>
      <c r="D7996" t="s">
        <v>13</v>
      </c>
      <c r="E7996" s="1">
        <v>46060.084027777775</v>
      </c>
      <c r="F7996" s="1">
        <v>46061.709027777775</v>
      </c>
      <c r="G7996" t="s">
        <v>110</v>
      </c>
      <c r="H7996" t="s">
        <v>15</v>
      </c>
      <c r="I7996" t="s">
        <v>68</v>
      </c>
      <c r="J7996">
        <v>2</v>
      </c>
      <c r="K7996" t="str">
        <f>IF(tickets_dataset[[#This Row],[status]] = "Closed", "Yes","No")</f>
        <v>Yes</v>
      </c>
      <c r="L7996" s="2">
        <f t="shared" si="496"/>
        <v>39</v>
      </c>
      <c r="M7996" t="str">
        <f t="shared" si="497"/>
        <v>No</v>
      </c>
      <c r="N7996" t="str">
        <f t="shared" si="498"/>
        <v>Feb</v>
      </c>
      <c r="O7996" s="2">
        <f t="shared" si="499"/>
        <v>1.625</v>
      </c>
      <c r="P7996" t="str">
        <f>VLOOKUP(G7996,Agents!A:E,4,FALSE)</f>
        <v>Team4</v>
      </c>
      <c r="Q7996" t="str">
        <f>VLOOKUP(G7996,Agents!A:E,5,FALSE)</f>
        <v>Junior</v>
      </c>
      <c r="R7996" t="str">
        <f>VLOOKUP(G7996,Agents!A:E,2,FALSE)</f>
        <v>Morning</v>
      </c>
    </row>
    <row r="7997" spans="1:18" x14ac:dyDescent="0.35">
      <c r="A7997" t="s">
        <v>12076</v>
      </c>
      <c r="B7997" t="s">
        <v>6590</v>
      </c>
      <c r="C7997" t="s">
        <v>12</v>
      </c>
      <c r="D7997" t="s">
        <v>38</v>
      </c>
      <c r="E7997" s="1">
        <v>46078.771527777775</v>
      </c>
      <c r="F7997" s="1">
        <v>46079.313194444447</v>
      </c>
      <c r="G7997" t="s">
        <v>23</v>
      </c>
      <c r="H7997" t="s">
        <v>15</v>
      </c>
      <c r="I7997" t="s">
        <v>16</v>
      </c>
      <c r="J7997">
        <v>4</v>
      </c>
      <c r="K7997" t="str">
        <f>IF(tickets_dataset[[#This Row],[status]] = "Closed", "Yes","No")</f>
        <v>Yes</v>
      </c>
      <c r="L7997" s="2">
        <f t="shared" si="496"/>
        <v>13.000000000116415</v>
      </c>
      <c r="M7997" t="str">
        <f t="shared" si="497"/>
        <v>No</v>
      </c>
      <c r="N7997" t="str">
        <f t="shared" si="498"/>
        <v>Feb</v>
      </c>
      <c r="O7997" s="2">
        <f t="shared" si="499"/>
        <v>0.54166666667151731</v>
      </c>
      <c r="P7997" t="str">
        <f>VLOOKUP(G7997,Agents!A:E,4,FALSE)</f>
        <v>Team3</v>
      </c>
      <c r="Q7997" t="str">
        <f>VLOOKUP(G7997,Agents!A:E,5,FALSE)</f>
        <v>Senior</v>
      </c>
      <c r="R7997" t="str">
        <f>VLOOKUP(G7997,Agents!A:E,2,FALSE)</f>
        <v>Evening</v>
      </c>
    </row>
    <row r="7998" spans="1:18" x14ac:dyDescent="0.35">
      <c r="A7998" t="s">
        <v>12077</v>
      </c>
      <c r="B7998" t="s">
        <v>12078</v>
      </c>
      <c r="C7998" t="s">
        <v>50</v>
      </c>
      <c r="D7998" t="s">
        <v>13</v>
      </c>
      <c r="E7998" s="1">
        <v>46098.575694444444</v>
      </c>
      <c r="F7998" s="1">
        <v>46099.867361111108</v>
      </c>
      <c r="G7998" t="s">
        <v>91</v>
      </c>
      <c r="H7998" t="s">
        <v>15</v>
      </c>
      <c r="I7998" t="s">
        <v>16</v>
      </c>
      <c r="J7998">
        <v>3</v>
      </c>
      <c r="K7998" t="str">
        <f>IF(tickets_dataset[[#This Row],[status]] = "Closed", "Yes","No")</f>
        <v>Yes</v>
      </c>
      <c r="L7998" s="2">
        <f t="shared" si="496"/>
        <v>30.999999999941792</v>
      </c>
      <c r="M7998" t="str">
        <f t="shared" si="497"/>
        <v>No</v>
      </c>
      <c r="N7998" t="str">
        <f t="shared" si="498"/>
        <v>Mar</v>
      </c>
      <c r="O7998" s="2">
        <f t="shared" si="499"/>
        <v>1.2916666666642413</v>
      </c>
      <c r="P7998" t="str">
        <f>VLOOKUP(G7998,Agents!A:E,4,FALSE)</f>
        <v>Team5</v>
      </c>
      <c r="Q7998" t="str">
        <f>VLOOKUP(G7998,Agents!A:E,5,FALSE)</f>
        <v>Mid</v>
      </c>
      <c r="R7998" t="str">
        <f>VLOOKUP(G7998,Agents!A:E,2,FALSE)</f>
        <v>Night</v>
      </c>
    </row>
    <row r="7999" spans="1:18" x14ac:dyDescent="0.35">
      <c r="A7999" t="s">
        <v>12079</v>
      </c>
      <c r="B7999" t="s">
        <v>12080</v>
      </c>
      <c r="C7999" t="s">
        <v>76</v>
      </c>
      <c r="D7999" t="s">
        <v>26</v>
      </c>
      <c r="E7999" s="1">
        <v>46068.493750000001</v>
      </c>
      <c r="F7999" s="1">
        <v>46069.82708333333</v>
      </c>
      <c r="G7999" t="s">
        <v>156</v>
      </c>
      <c r="H7999" t="s">
        <v>15</v>
      </c>
      <c r="I7999" t="s">
        <v>16</v>
      </c>
      <c r="J7999">
        <v>4</v>
      </c>
      <c r="K7999" t="str">
        <f>IF(tickets_dataset[[#This Row],[status]] = "Closed", "Yes","No")</f>
        <v>Yes</v>
      </c>
      <c r="L7999" s="2">
        <f t="shared" si="496"/>
        <v>31.999999999883585</v>
      </c>
      <c r="M7999" t="str">
        <f t="shared" si="497"/>
        <v>No</v>
      </c>
      <c r="N7999" t="str">
        <f t="shared" si="498"/>
        <v>Feb</v>
      </c>
      <c r="O7999" s="2">
        <f t="shared" si="499"/>
        <v>1.3333333333284827</v>
      </c>
      <c r="P7999" t="str">
        <f>VLOOKUP(G7999,Agents!A:E,4,FALSE)</f>
        <v>Team3</v>
      </c>
      <c r="Q7999" t="str">
        <f>VLOOKUP(G7999,Agents!A:E,5,FALSE)</f>
        <v>Mid</v>
      </c>
      <c r="R7999" t="str">
        <f>VLOOKUP(G7999,Agents!A:E,2,FALSE)</f>
        <v>Evening</v>
      </c>
    </row>
    <row r="8000" spans="1:18" x14ac:dyDescent="0.35">
      <c r="A8000" t="s">
        <v>12081</v>
      </c>
      <c r="B8000" t="s">
        <v>704</v>
      </c>
      <c r="C8000" t="s">
        <v>76</v>
      </c>
      <c r="D8000" t="s">
        <v>13</v>
      </c>
      <c r="E8000" s="1">
        <v>46076.881944444445</v>
      </c>
      <c r="F8000" s="1">
        <v>46077.798611111109</v>
      </c>
      <c r="G8000" t="s">
        <v>86</v>
      </c>
      <c r="H8000" t="s">
        <v>15</v>
      </c>
      <c r="I8000" t="s">
        <v>16</v>
      </c>
      <c r="J8000">
        <v>3</v>
      </c>
      <c r="K8000" t="str">
        <f>IF(tickets_dataset[[#This Row],[status]] = "Closed", "Yes","No")</f>
        <v>Yes</v>
      </c>
      <c r="L8000" s="2">
        <f t="shared" si="496"/>
        <v>21.999999999941792</v>
      </c>
      <c r="M8000" t="str">
        <f t="shared" si="497"/>
        <v>No</v>
      </c>
      <c r="N8000" t="str">
        <f t="shared" si="498"/>
        <v>Feb</v>
      </c>
      <c r="O8000" s="2">
        <f t="shared" si="499"/>
        <v>0.91666666666424135</v>
      </c>
      <c r="P8000" t="str">
        <f>VLOOKUP(G8000,Agents!A:E,4,FALSE)</f>
        <v>Team1</v>
      </c>
      <c r="Q8000" t="str">
        <f>VLOOKUP(G8000,Agents!A:E,5,FALSE)</f>
        <v>Mid</v>
      </c>
      <c r="R8000" t="str">
        <f>VLOOKUP(G8000,Agents!A:E,2,FALSE)</f>
        <v>Morning</v>
      </c>
    </row>
    <row r="8001" spans="1:18" x14ac:dyDescent="0.35">
      <c r="A8001" t="s">
        <v>12082</v>
      </c>
      <c r="B8001" t="s">
        <v>3044</v>
      </c>
      <c r="C8001" t="s">
        <v>22</v>
      </c>
      <c r="D8001" t="s">
        <v>38</v>
      </c>
      <c r="E8001" s="1">
        <v>46091.227777777778</v>
      </c>
      <c r="F8001" s="1">
        <v>46093.477777777778</v>
      </c>
      <c r="G8001" t="s">
        <v>206</v>
      </c>
      <c r="H8001" t="s">
        <v>15</v>
      </c>
      <c r="I8001" t="s">
        <v>16</v>
      </c>
      <c r="J8001">
        <v>4</v>
      </c>
      <c r="K8001" t="str">
        <f>IF(tickets_dataset[[#This Row],[status]] = "Closed", "Yes","No")</f>
        <v>Yes</v>
      </c>
      <c r="L8001" s="2">
        <f t="shared" si="496"/>
        <v>54</v>
      </c>
      <c r="M8001" t="str">
        <f t="shared" si="497"/>
        <v>Yes</v>
      </c>
      <c r="N8001" t="str">
        <f t="shared" si="498"/>
        <v>Mar</v>
      </c>
      <c r="O8001" s="2">
        <f t="shared" si="499"/>
        <v>2.25</v>
      </c>
      <c r="P8001" t="str">
        <f>VLOOKUP(G8001,Agents!A:E,4,FALSE)</f>
        <v>Team5</v>
      </c>
      <c r="Q8001" t="str">
        <f>VLOOKUP(G8001,Agents!A:E,5,FALSE)</f>
        <v>Junior</v>
      </c>
      <c r="R8001" t="str">
        <f>VLOOKUP(G8001,Agents!A:E,2,FALSE)</f>
        <v>Evening</v>
      </c>
    </row>
    <row r="8002" spans="1:18" x14ac:dyDescent="0.35">
      <c r="A8002" t="s">
        <v>12083</v>
      </c>
      <c r="B8002" t="s">
        <v>1501</v>
      </c>
      <c r="C8002" t="s">
        <v>34</v>
      </c>
      <c r="D8002" t="s">
        <v>38</v>
      </c>
      <c r="E8002" s="1">
        <v>46069.956944444442</v>
      </c>
      <c r="F8002" s="1">
        <v>46072.331944444442</v>
      </c>
      <c r="G8002" t="s">
        <v>239</v>
      </c>
      <c r="H8002" t="s">
        <v>15</v>
      </c>
      <c r="I8002" t="s">
        <v>16</v>
      </c>
      <c r="J8002">
        <v>3</v>
      </c>
      <c r="K8002" t="str">
        <f>IF(tickets_dataset[[#This Row],[status]] = "Closed", "Yes","No")</f>
        <v>Yes</v>
      </c>
      <c r="L8002" s="2">
        <f t="shared" ref="L8002:L8065" si="500">IF(ISBLANK(F8002),"",(F8002-E8002)*24)</f>
        <v>57</v>
      </c>
      <c r="M8002" t="str">
        <f t="shared" ref="M8002:M8065" si="501">IF(L8002&gt;48,"Yes","No")</f>
        <v>Yes</v>
      </c>
      <c r="N8002" t="str">
        <f t="shared" ref="N8002:N8065" si="502">TEXT(E8002,"mmm")</f>
        <v>Feb</v>
      </c>
      <c r="O8002" s="2">
        <f t="shared" si="499"/>
        <v>2.375</v>
      </c>
      <c r="P8002" t="str">
        <f>VLOOKUP(G8002,Agents!A:E,4,FALSE)</f>
        <v>Team1</v>
      </c>
      <c r="Q8002" t="str">
        <f>VLOOKUP(G8002,Agents!A:E,5,FALSE)</f>
        <v>Senior</v>
      </c>
      <c r="R8002" t="str">
        <f>VLOOKUP(G8002,Agents!A:E,2,FALSE)</f>
        <v>Evening</v>
      </c>
    </row>
    <row r="8003" spans="1:18" x14ac:dyDescent="0.35">
      <c r="A8003" t="s">
        <v>12084</v>
      </c>
      <c r="B8003" t="s">
        <v>1335</v>
      </c>
      <c r="C8003" t="s">
        <v>76</v>
      </c>
      <c r="D8003" t="s">
        <v>38</v>
      </c>
      <c r="E8003" s="1">
        <v>46093.911111111112</v>
      </c>
      <c r="F8003" s="1">
        <v>46095.911111111112</v>
      </c>
      <c r="G8003" t="s">
        <v>357</v>
      </c>
      <c r="H8003" t="s">
        <v>15</v>
      </c>
      <c r="I8003" t="s">
        <v>16</v>
      </c>
      <c r="J8003">
        <v>5</v>
      </c>
      <c r="K8003" t="str">
        <f>IF(tickets_dataset[[#This Row],[status]] = "Closed", "Yes","No")</f>
        <v>Yes</v>
      </c>
      <c r="L8003" s="2">
        <f t="shared" si="500"/>
        <v>48</v>
      </c>
      <c r="M8003" t="str">
        <f t="shared" si="501"/>
        <v>No</v>
      </c>
      <c r="N8003" t="str">
        <f t="shared" si="502"/>
        <v>Mar</v>
      </c>
      <c r="O8003" s="2">
        <f t="shared" ref="O8003:O8066" si="503">F8003-E8003</f>
        <v>2</v>
      </c>
      <c r="P8003" t="str">
        <f>VLOOKUP(G8003,Agents!A:E,4,FALSE)</f>
        <v>Team1</v>
      </c>
      <c r="Q8003" t="str">
        <f>VLOOKUP(G8003,Agents!A:E,5,FALSE)</f>
        <v>Mid</v>
      </c>
      <c r="R8003" t="str">
        <f>VLOOKUP(G8003,Agents!A:E,2,FALSE)</f>
        <v>Morning</v>
      </c>
    </row>
    <row r="8004" spans="1:18" x14ac:dyDescent="0.35">
      <c r="A8004" t="s">
        <v>12085</v>
      </c>
      <c r="B8004" t="s">
        <v>3984</v>
      </c>
      <c r="C8004" t="s">
        <v>22</v>
      </c>
      <c r="D8004" t="s">
        <v>13</v>
      </c>
      <c r="E8004" s="1">
        <v>46110.257638888892</v>
      </c>
      <c r="F8004" s="1">
        <v>46110.46597222222</v>
      </c>
      <c r="G8004" t="s">
        <v>344</v>
      </c>
      <c r="H8004" t="s">
        <v>15</v>
      </c>
      <c r="I8004" t="s">
        <v>16</v>
      </c>
      <c r="J8004">
        <v>4</v>
      </c>
      <c r="K8004" t="str">
        <f>IF(tickets_dataset[[#This Row],[status]] = "Closed", "Yes","No")</f>
        <v>Yes</v>
      </c>
      <c r="L8004" s="2">
        <f t="shared" si="500"/>
        <v>4.9999999998835847</v>
      </c>
      <c r="M8004" t="str">
        <f t="shared" si="501"/>
        <v>No</v>
      </c>
      <c r="N8004" t="str">
        <f t="shared" si="502"/>
        <v>Mar</v>
      </c>
      <c r="O8004" s="2">
        <f t="shared" si="503"/>
        <v>0.20833333332848269</v>
      </c>
      <c r="P8004" t="str">
        <f>VLOOKUP(G8004,Agents!A:E,4,FALSE)</f>
        <v>Team4</v>
      </c>
      <c r="Q8004" t="str">
        <f>VLOOKUP(G8004,Agents!A:E,5,FALSE)</f>
        <v>Senior</v>
      </c>
      <c r="R8004" t="str">
        <f>VLOOKUP(G8004,Agents!A:E,2,FALSE)</f>
        <v>Night</v>
      </c>
    </row>
    <row r="8005" spans="1:18" x14ac:dyDescent="0.35">
      <c r="A8005" t="s">
        <v>12086</v>
      </c>
      <c r="B8005" t="s">
        <v>4630</v>
      </c>
      <c r="C8005" t="s">
        <v>12</v>
      </c>
      <c r="D8005" t="s">
        <v>38</v>
      </c>
      <c r="E8005" s="1">
        <v>46110.438888888886</v>
      </c>
      <c r="F8005" s="1">
        <v>46110.730555555558</v>
      </c>
      <c r="G8005" t="s">
        <v>103</v>
      </c>
      <c r="H8005" t="s">
        <v>15</v>
      </c>
      <c r="I8005" t="s">
        <v>16</v>
      </c>
      <c r="J8005">
        <v>4</v>
      </c>
      <c r="K8005" t="str">
        <f>IF(tickets_dataset[[#This Row],[status]] = "Closed", "Yes","No")</f>
        <v>Yes</v>
      </c>
      <c r="L8005" s="2">
        <f t="shared" si="500"/>
        <v>7.0000000001164153</v>
      </c>
      <c r="M8005" t="str">
        <f t="shared" si="501"/>
        <v>No</v>
      </c>
      <c r="N8005" t="str">
        <f t="shared" si="502"/>
        <v>Mar</v>
      </c>
      <c r="O8005" s="2">
        <f t="shared" si="503"/>
        <v>0.29166666667151731</v>
      </c>
      <c r="P8005" t="str">
        <f>VLOOKUP(G8005,Agents!A:E,4,FALSE)</f>
        <v>Team4</v>
      </c>
      <c r="Q8005" t="str">
        <f>VLOOKUP(G8005,Agents!A:E,5,FALSE)</f>
        <v>Senior</v>
      </c>
      <c r="R8005" t="str">
        <f>VLOOKUP(G8005,Agents!A:E,2,FALSE)</f>
        <v>Night</v>
      </c>
    </row>
    <row r="8006" spans="1:18" x14ac:dyDescent="0.35">
      <c r="A8006" t="s">
        <v>12087</v>
      </c>
      <c r="B8006" t="s">
        <v>3122</v>
      </c>
      <c r="C8006" t="s">
        <v>12</v>
      </c>
      <c r="D8006" t="s">
        <v>38</v>
      </c>
      <c r="E8006" s="1">
        <v>46062.92083333333</v>
      </c>
      <c r="F8006" s="1">
        <v>46064.879166666666</v>
      </c>
      <c r="G8006" t="s">
        <v>170</v>
      </c>
      <c r="H8006" t="s">
        <v>15</v>
      </c>
      <c r="I8006" t="s">
        <v>16</v>
      </c>
      <c r="J8006">
        <v>3</v>
      </c>
      <c r="K8006" t="str">
        <f>IF(tickets_dataset[[#This Row],[status]] = "Closed", "Yes","No")</f>
        <v>Yes</v>
      </c>
      <c r="L8006" s="2">
        <f t="shared" si="500"/>
        <v>47.000000000058208</v>
      </c>
      <c r="M8006" t="str">
        <f t="shared" si="501"/>
        <v>No</v>
      </c>
      <c r="N8006" t="str">
        <f t="shared" si="502"/>
        <v>Feb</v>
      </c>
      <c r="O8006" s="2">
        <f t="shared" si="503"/>
        <v>1.9583333333357587</v>
      </c>
      <c r="P8006" t="str">
        <f>VLOOKUP(G8006,Agents!A:E,4,FALSE)</f>
        <v>Team5</v>
      </c>
      <c r="Q8006" t="str">
        <f>VLOOKUP(G8006,Agents!A:E,5,FALSE)</f>
        <v>Junior</v>
      </c>
      <c r="R8006" t="str">
        <f>VLOOKUP(G8006,Agents!A:E,2,FALSE)</f>
        <v>Night</v>
      </c>
    </row>
    <row r="8007" spans="1:18" x14ac:dyDescent="0.35">
      <c r="A8007" t="s">
        <v>12088</v>
      </c>
      <c r="B8007" t="s">
        <v>2367</v>
      </c>
      <c r="C8007" t="s">
        <v>50</v>
      </c>
      <c r="D8007" t="s">
        <v>38</v>
      </c>
      <c r="E8007" s="1">
        <v>46088.824999999997</v>
      </c>
      <c r="F8007" s="1">
        <v>46089.45</v>
      </c>
      <c r="G8007" t="s">
        <v>131</v>
      </c>
      <c r="H8007" t="s">
        <v>15</v>
      </c>
      <c r="I8007" t="s">
        <v>16</v>
      </c>
      <c r="J8007">
        <v>4</v>
      </c>
      <c r="K8007" t="str">
        <f>IF(tickets_dataset[[#This Row],[status]] = "Closed", "Yes","No")</f>
        <v>Yes</v>
      </c>
      <c r="L8007" s="2">
        <f t="shared" si="500"/>
        <v>15</v>
      </c>
      <c r="M8007" t="str">
        <f t="shared" si="501"/>
        <v>No</v>
      </c>
      <c r="N8007" t="str">
        <f t="shared" si="502"/>
        <v>Mar</v>
      </c>
      <c r="O8007" s="2">
        <f t="shared" si="503"/>
        <v>0.625</v>
      </c>
      <c r="P8007" t="str">
        <f>VLOOKUP(G8007,Agents!A:E,4,FALSE)</f>
        <v>Team4</v>
      </c>
      <c r="Q8007" t="str">
        <f>VLOOKUP(G8007,Agents!A:E,5,FALSE)</f>
        <v>Junior</v>
      </c>
      <c r="R8007" t="str">
        <f>VLOOKUP(G8007,Agents!A:E,2,FALSE)</f>
        <v>Night</v>
      </c>
    </row>
    <row r="8008" spans="1:18" x14ac:dyDescent="0.35">
      <c r="A8008" t="s">
        <v>12089</v>
      </c>
      <c r="B8008" t="s">
        <v>12090</v>
      </c>
      <c r="C8008" t="s">
        <v>76</v>
      </c>
      <c r="D8008" t="s">
        <v>26</v>
      </c>
      <c r="E8008" s="1">
        <v>46029.480555555558</v>
      </c>
      <c r="F8008" s="1">
        <v>46031.397222222222</v>
      </c>
      <c r="G8008" t="s">
        <v>128</v>
      </c>
      <c r="H8008" t="s">
        <v>28</v>
      </c>
      <c r="I8008" t="s">
        <v>16</v>
      </c>
      <c r="J8008">
        <v>2</v>
      </c>
      <c r="K8008" t="str">
        <f>IF(tickets_dataset[[#This Row],[status]] = "Closed", "Yes","No")</f>
        <v>No</v>
      </c>
      <c r="L8008" s="2">
        <f t="shared" si="500"/>
        <v>45.999999999941792</v>
      </c>
      <c r="M8008" t="str">
        <f t="shared" si="501"/>
        <v>No</v>
      </c>
      <c r="N8008" t="str">
        <f t="shared" si="502"/>
        <v>Jan</v>
      </c>
      <c r="O8008" s="2">
        <f t="shared" si="503"/>
        <v>1.9166666666642413</v>
      </c>
      <c r="P8008" t="str">
        <f>VLOOKUP(G8008,Agents!A:E,4,FALSE)</f>
        <v>Team4</v>
      </c>
      <c r="Q8008" t="str">
        <f>VLOOKUP(G8008,Agents!A:E,5,FALSE)</f>
        <v>Mid</v>
      </c>
      <c r="R8008" t="str">
        <f>VLOOKUP(G8008,Agents!A:E,2,FALSE)</f>
        <v>Night</v>
      </c>
    </row>
    <row r="8009" spans="1:18" x14ac:dyDescent="0.35">
      <c r="A8009" t="s">
        <v>12091</v>
      </c>
      <c r="B8009" t="s">
        <v>5163</v>
      </c>
      <c r="C8009" t="s">
        <v>22</v>
      </c>
      <c r="D8009" t="s">
        <v>13</v>
      </c>
      <c r="E8009" s="1">
        <v>46111.1</v>
      </c>
      <c r="F8009" s="1">
        <v>46112.89166666667</v>
      </c>
      <c r="G8009" t="s">
        <v>216</v>
      </c>
      <c r="H8009" t="s">
        <v>15</v>
      </c>
      <c r="I8009" t="s">
        <v>16</v>
      </c>
      <c r="J8009">
        <v>5</v>
      </c>
      <c r="K8009" t="str">
        <f>IF(tickets_dataset[[#This Row],[status]] = "Closed", "Yes","No")</f>
        <v>Yes</v>
      </c>
      <c r="L8009" s="2">
        <f t="shared" si="500"/>
        <v>43.000000000116415</v>
      </c>
      <c r="M8009" t="str">
        <f t="shared" si="501"/>
        <v>No</v>
      </c>
      <c r="N8009" t="str">
        <f t="shared" si="502"/>
        <v>Mar</v>
      </c>
      <c r="O8009" s="2">
        <f t="shared" si="503"/>
        <v>1.7916666666715173</v>
      </c>
      <c r="P8009" t="str">
        <f>VLOOKUP(G8009,Agents!A:E,4,FALSE)</f>
        <v>Team5</v>
      </c>
      <c r="Q8009" t="str">
        <f>VLOOKUP(G8009,Agents!A:E,5,FALSE)</f>
        <v>Junior</v>
      </c>
      <c r="R8009" t="str">
        <f>VLOOKUP(G8009,Agents!A:E,2,FALSE)</f>
        <v>Evening</v>
      </c>
    </row>
    <row r="8010" spans="1:18" x14ac:dyDescent="0.35">
      <c r="A8010" t="s">
        <v>12092</v>
      </c>
      <c r="B8010" t="s">
        <v>2001</v>
      </c>
      <c r="C8010" t="s">
        <v>50</v>
      </c>
      <c r="D8010" t="s">
        <v>13</v>
      </c>
      <c r="E8010" s="1">
        <v>46080.073611111111</v>
      </c>
      <c r="F8010" s="1">
        <v>46081.323611111111</v>
      </c>
      <c r="G8010" t="s">
        <v>23</v>
      </c>
      <c r="H8010" t="s">
        <v>15</v>
      </c>
      <c r="I8010" t="s">
        <v>16</v>
      </c>
      <c r="J8010">
        <v>4</v>
      </c>
      <c r="K8010" t="str">
        <f>IF(tickets_dataset[[#This Row],[status]] = "Closed", "Yes","No")</f>
        <v>Yes</v>
      </c>
      <c r="L8010" s="2">
        <f t="shared" si="500"/>
        <v>30</v>
      </c>
      <c r="M8010" t="str">
        <f t="shared" si="501"/>
        <v>No</v>
      </c>
      <c r="N8010" t="str">
        <f t="shared" si="502"/>
        <v>Feb</v>
      </c>
      <c r="O8010" s="2">
        <f t="shared" si="503"/>
        <v>1.25</v>
      </c>
      <c r="P8010" t="str">
        <f>VLOOKUP(G8010,Agents!A:E,4,FALSE)</f>
        <v>Team3</v>
      </c>
      <c r="Q8010" t="str">
        <f>VLOOKUP(G8010,Agents!A:E,5,FALSE)</f>
        <v>Senior</v>
      </c>
      <c r="R8010" t="str">
        <f>VLOOKUP(G8010,Agents!A:E,2,FALSE)</f>
        <v>Evening</v>
      </c>
    </row>
    <row r="8011" spans="1:18" x14ac:dyDescent="0.35">
      <c r="A8011" t="s">
        <v>12093</v>
      </c>
      <c r="B8011" t="s">
        <v>4424</v>
      </c>
      <c r="C8011" t="s">
        <v>22</v>
      </c>
      <c r="D8011" t="s">
        <v>38</v>
      </c>
      <c r="E8011" s="1">
        <v>46090.681250000001</v>
      </c>
      <c r="F8011" s="1">
        <v>46091.347916666666</v>
      </c>
      <c r="G8011" t="s">
        <v>190</v>
      </c>
      <c r="H8011" t="s">
        <v>15</v>
      </c>
      <c r="I8011" t="s">
        <v>16</v>
      </c>
      <c r="J8011">
        <v>4</v>
      </c>
      <c r="K8011" t="str">
        <f>IF(tickets_dataset[[#This Row],[status]] = "Closed", "Yes","No")</f>
        <v>Yes</v>
      </c>
      <c r="L8011" s="2">
        <f t="shared" si="500"/>
        <v>15.999999999941792</v>
      </c>
      <c r="M8011" t="str">
        <f t="shared" si="501"/>
        <v>No</v>
      </c>
      <c r="N8011" t="str">
        <f t="shared" si="502"/>
        <v>Mar</v>
      </c>
      <c r="O8011" s="2">
        <f t="shared" si="503"/>
        <v>0.66666666666424135</v>
      </c>
      <c r="P8011" t="str">
        <f>VLOOKUP(G8011,Agents!A:E,4,FALSE)</f>
        <v>Team1</v>
      </c>
      <c r="Q8011" t="str">
        <f>VLOOKUP(G8011,Agents!A:E,5,FALSE)</f>
        <v>Senior</v>
      </c>
      <c r="R8011" t="str">
        <f>VLOOKUP(G8011,Agents!A:E,2,FALSE)</f>
        <v>Night</v>
      </c>
    </row>
    <row r="8012" spans="1:18" x14ac:dyDescent="0.35">
      <c r="A8012" t="s">
        <v>12094</v>
      </c>
      <c r="B8012" t="s">
        <v>7253</v>
      </c>
      <c r="C8012" t="s">
        <v>34</v>
      </c>
      <c r="D8012" t="s">
        <v>13</v>
      </c>
      <c r="E8012" s="1">
        <v>46027.615972222222</v>
      </c>
      <c r="F8012" s="1">
        <v>46029.365972222222</v>
      </c>
      <c r="G8012" t="s">
        <v>100</v>
      </c>
      <c r="H8012" t="s">
        <v>15</v>
      </c>
      <c r="I8012" t="s">
        <v>16</v>
      </c>
      <c r="J8012">
        <v>3</v>
      </c>
      <c r="K8012" t="str">
        <f>IF(tickets_dataset[[#This Row],[status]] = "Closed", "Yes","No")</f>
        <v>Yes</v>
      </c>
      <c r="L8012" s="2">
        <f t="shared" si="500"/>
        <v>42</v>
      </c>
      <c r="M8012" t="str">
        <f t="shared" si="501"/>
        <v>No</v>
      </c>
      <c r="N8012" t="str">
        <f t="shared" si="502"/>
        <v>Jan</v>
      </c>
      <c r="O8012" s="2">
        <f t="shared" si="503"/>
        <v>1.75</v>
      </c>
      <c r="P8012" t="str">
        <f>VLOOKUP(G8012,Agents!A:E,4,FALSE)</f>
        <v>Team4</v>
      </c>
      <c r="Q8012" t="str">
        <f>VLOOKUP(G8012,Agents!A:E,5,FALSE)</f>
        <v>Junior</v>
      </c>
      <c r="R8012" t="str">
        <f>VLOOKUP(G8012,Agents!A:E,2,FALSE)</f>
        <v>Evening</v>
      </c>
    </row>
    <row r="8013" spans="1:18" x14ac:dyDescent="0.35">
      <c r="A8013" t="s">
        <v>12095</v>
      </c>
      <c r="B8013" t="s">
        <v>12096</v>
      </c>
      <c r="C8013" t="s">
        <v>12</v>
      </c>
      <c r="D8013" t="s">
        <v>38</v>
      </c>
      <c r="E8013" s="1">
        <v>46075.306250000001</v>
      </c>
      <c r="F8013" s="1">
        <v>46075.681250000001</v>
      </c>
      <c r="G8013" t="s">
        <v>59</v>
      </c>
      <c r="H8013" t="s">
        <v>15</v>
      </c>
      <c r="I8013" t="s">
        <v>16</v>
      </c>
      <c r="J8013">
        <v>3</v>
      </c>
      <c r="K8013" t="str">
        <f>IF(tickets_dataset[[#This Row],[status]] = "Closed", "Yes","No")</f>
        <v>Yes</v>
      </c>
      <c r="L8013" s="2">
        <f t="shared" si="500"/>
        <v>9</v>
      </c>
      <c r="M8013" t="str">
        <f t="shared" si="501"/>
        <v>No</v>
      </c>
      <c r="N8013" t="str">
        <f t="shared" si="502"/>
        <v>Feb</v>
      </c>
      <c r="O8013" s="2">
        <f t="shared" si="503"/>
        <v>0.375</v>
      </c>
      <c r="P8013" t="str">
        <f>VLOOKUP(G8013,Agents!A:E,4,FALSE)</f>
        <v>Team3</v>
      </c>
      <c r="Q8013" t="str">
        <f>VLOOKUP(G8013,Agents!A:E,5,FALSE)</f>
        <v>Senior</v>
      </c>
      <c r="R8013" t="str">
        <f>VLOOKUP(G8013,Agents!A:E,2,FALSE)</f>
        <v>Night</v>
      </c>
    </row>
    <row r="8014" spans="1:18" x14ac:dyDescent="0.35">
      <c r="A8014" t="s">
        <v>12097</v>
      </c>
      <c r="B8014" t="s">
        <v>1498</v>
      </c>
      <c r="C8014" t="s">
        <v>12</v>
      </c>
      <c r="D8014" t="s">
        <v>38</v>
      </c>
      <c r="E8014" s="1">
        <v>46049.071527777778</v>
      </c>
      <c r="F8014" s="1">
        <v>46050.571527777778</v>
      </c>
      <c r="G8014" t="s">
        <v>83</v>
      </c>
      <c r="H8014" t="s">
        <v>15</v>
      </c>
      <c r="I8014" t="s">
        <v>16</v>
      </c>
      <c r="J8014">
        <v>3</v>
      </c>
      <c r="K8014" t="str">
        <f>IF(tickets_dataset[[#This Row],[status]] = "Closed", "Yes","No")</f>
        <v>Yes</v>
      </c>
      <c r="L8014" s="2">
        <f t="shared" si="500"/>
        <v>36</v>
      </c>
      <c r="M8014" t="str">
        <f t="shared" si="501"/>
        <v>No</v>
      </c>
      <c r="N8014" t="str">
        <f t="shared" si="502"/>
        <v>Jan</v>
      </c>
      <c r="O8014" s="2">
        <f t="shared" si="503"/>
        <v>1.5</v>
      </c>
      <c r="P8014" t="str">
        <f>VLOOKUP(G8014,Agents!A:E,4,FALSE)</f>
        <v>Team2</v>
      </c>
      <c r="Q8014" t="str">
        <f>VLOOKUP(G8014,Agents!A:E,5,FALSE)</f>
        <v>Junior</v>
      </c>
      <c r="R8014" t="str">
        <f>VLOOKUP(G8014,Agents!A:E,2,FALSE)</f>
        <v>Night</v>
      </c>
    </row>
    <row r="8015" spans="1:18" x14ac:dyDescent="0.35">
      <c r="A8015" t="s">
        <v>12098</v>
      </c>
      <c r="B8015" t="s">
        <v>622</v>
      </c>
      <c r="C8015" t="s">
        <v>12</v>
      </c>
      <c r="D8015" t="s">
        <v>26</v>
      </c>
      <c r="E8015" s="1">
        <v>46076.390277777777</v>
      </c>
      <c r="F8015" s="1">
        <v>46077.390277777777</v>
      </c>
      <c r="G8015" t="s">
        <v>14</v>
      </c>
      <c r="H8015" t="s">
        <v>15</v>
      </c>
      <c r="I8015" t="s">
        <v>16</v>
      </c>
      <c r="J8015">
        <v>4</v>
      </c>
      <c r="K8015" t="str">
        <f>IF(tickets_dataset[[#This Row],[status]] = "Closed", "Yes","No")</f>
        <v>Yes</v>
      </c>
      <c r="L8015" s="2">
        <f t="shared" si="500"/>
        <v>24</v>
      </c>
      <c r="M8015" t="str">
        <f t="shared" si="501"/>
        <v>No</v>
      </c>
      <c r="N8015" t="str">
        <f t="shared" si="502"/>
        <v>Feb</v>
      </c>
      <c r="O8015" s="2">
        <f t="shared" si="503"/>
        <v>1</v>
      </c>
      <c r="P8015" t="str">
        <f>VLOOKUP(G8015,Agents!A:E,4,FALSE)</f>
        <v>Team1</v>
      </c>
      <c r="Q8015" t="str">
        <f>VLOOKUP(G8015,Agents!A:E,5,FALSE)</f>
        <v>Senior</v>
      </c>
      <c r="R8015" t="str">
        <f>VLOOKUP(G8015,Agents!A:E,2,FALSE)</f>
        <v>Morning</v>
      </c>
    </row>
    <row r="8016" spans="1:18" x14ac:dyDescent="0.35">
      <c r="A8016" t="s">
        <v>12099</v>
      </c>
      <c r="B8016" t="s">
        <v>8890</v>
      </c>
      <c r="C8016" t="s">
        <v>50</v>
      </c>
      <c r="D8016" t="s">
        <v>38</v>
      </c>
      <c r="E8016" s="1">
        <v>46093.296527777777</v>
      </c>
      <c r="F8016" s="1">
        <v>46095.588194444441</v>
      </c>
      <c r="G8016" t="s">
        <v>59</v>
      </c>
      <c r="H8016" t="s">
        <v>15</v>
      </c>
      <c r="I8016" t="s">
        <v>16</v>
      </c>
      <c r="J8016">
        <v>4</v>
      </c>
      <c r="K8016" t="str">
        <f>IF(tickets_dataset[[#This Row],[status]] = "Closed", "Yes","No")</f>
        <v>Yes</v>
      </c>
      <c r="L8016" s="2">
        <f t="shared" si="500"/>
        <v>54.999999999941792</v>
      </c>
      <c r="M8016" t="str">
        <f t="shared" si="501"/>
        <v>Yes</v>
      </c>
      <c r="N8016" t="str">
        <f t="shared" si="502"/>
        <v>Mar</v>
      </c>
      <c r="O8016" s="2">
        <f t="shared" si="503"/>
        <v>2.2916666666642413</v>
      </c>
      <c r="P8016" t="str">
        <f>VLOOKUP(G8016,Agents!A:E,4,FALSE)</f>
        <v>Team3</v>
      </c>
      <c r="Q8016" t="str">
        <f>VLOOKUP(G8016,Agents!A:E,5,FALSE)</f>
        <v>Senior</v>
      </c>
      <c r="R8016" t="str">
        <f>VLOOKUP(G8016,Agents!A:E,2,FALSE)</f>
        <v>Night</v>
      </c>
    </row>
    <row r="8017" spans="1:18" x14ac:dyDescent="0.35">
      <c r="A8017" t="s">
        <v>12100</v>
      </c>
      <c r="B8017" t="s">
        <v>12101</v>
      </c>
      <c r="C8017" t="s">
        <v>34</v>
      </c>
      <c r="D8017" t="s">
        <v>13</v>
      </c>
      <c r="E8017" s="1">
        <v>46051.565972222219</v>
      </c>
      <c r="F8017" s="1">
        <v>46052.940972222219</v>
      </c>
      <c r="G8017" t="s">
        <v>164</v>
      </c>
      <c r="H8017" t="s">
        <v>15</v>
      </c>
      <c r="I8017" t="s">
        <v>16</v>
      </c>
      <c r="J8017">
        <v>3</v>
      </c>
      <c r="K8017" t="str">
        <f>IF(tickets_dataset[[#This Row],[status]] = "Closed", "Yes","No")</f>
        <v>Yes</v>
      </c>
      <c r="L8017" s="2">
        <f t="shared" si="500"/>
        <v>33</v>
      </c>
      <c r="M8017" t="str">
        <f t="shared" si="501"/>
        <v>No</v>
      </c>
      <c r="N8017" t="str">
        <f t="shared" si="502"/>
        <v>Jan</v>
      </c>
      <c r="O8017" s="2">
        <f t="shared" si="503"/>
        <v>1.375</v>
      </c>
      <c r="P8017" t="str">
        <f>VLOOKUP(G8017,Agents!A:E,4,FALSE)</f>
        <v>Team4</v>
      </c>
      <c r="Q8017" t="str">
        <f>VLOOKUP(G8017,Agents!A:E,5,FALSE)</f>
        <v>Senior</v>
      </c>
      <c r="R8017" t="str">
        <f>VLOOKUP(G8017,Agents!A:E,2,FALSE)</f>
        <v>Evening</v>
      </c>
    </row>
    <row r="8018" spans="1:18" x14ac:dyDescent="0.35">
      <c r="A8018" t="s">
        <v>12102</v>
      </c>
      <c r="B8018" t="s">
        <v>1210</v>
      </c>
      <c r="C8018" t="s">
        <v>34</v>
      </c>
      <c r="D8018" t="s">
        <v>13</v>
      </c>
      <c r="E8018" s="1">
        <v>46063.114583333336</v>
      </c>
      <c r="F8018" s="1">
        <v>46063.822916666664</v>
      </c>
      <c r="G8018" t="s">
        <v>128</v>
      </c>
      <c r="H8018" t="s">
        <v>132</v>
      </c>
      <c r="I8018" t="s">
        <v>16</v>
      </c>
      <c r="J8018">
        <v>5</v>
      </c>
      <c r="K8018" t="str">
        <f>IF(tickets_dataset[[#This Row],[status]] = "Closed", "Yes","No")</f>
        <v>No</v>
      </c>
      <c r="L8018" s="2">
        <f t="shared" si="500"/>
        <v>16.999999999883585</v>
      </c>
      <c r="M8018" t="str">
        <f t="shared" si="501"/>
        <v>No</v>
      </c>
      <c r="N8018" t="str">
        <f t="shared" si="502"/>
        <v>Feb</v>
      </c>
      <c r="O8018" s="2">
        <f t="shared" si="503"/>
        <v>0.70833333332848269</v>
      </c>
      <c r="P8018" t="str">
        <f>VLOOKUP(G8018,Agents!A:E,4,FALSE)</f>
        <v>Team4</v>
      </c>
      <c r="Q8018" t="str">
        <f>VLOOKUP(G8018,Agents!A:E,5,FALSE)</f>
        <v>Mid</v>
      </c>
      <c r="R8018" t="str">
        <f>VLOOKUP(G8018,Agents!A:E,2,FALSE)</f>
        <v>Night</v>
      </c>
    </row>
    <row r="8019" spans="1:18" x14ac:dyDescent="0.35">
      <c r="A8019" t="s">
        <v>12103</v>
      </c>
      <c r="B8019" t="s">
        <v>12104</v>
      </c>
      <c r="C8019" t="s">
        <v>22</v>
      </c>
      <c r="D8019" t="s">
        <v>38</v>
      </c>
      <c r="E8019" s="1">
        <v>46062.640972222223</v>
      </c>
      <c r="F8019" s="1">
        <v>46065.307638888888</v>
      </c>
      <c r="G8019" t="s">
        <v>422</v>
      </c>
      <c r="H8019" t="s">
        <v>15</v>
      </c>
      <c r="I8019" t="s">
        <v>16</v>
      </c>
      <c r="J8019">
        <v>5</v>
      </c>
      <c r="K8019" t="str">
        <f>IF(tickets_dataset[[#This Row],[status]] = "Closed", "Yes","No")</f>
        <v>Yes</v>
      </c>
      <c r="L8019" s="2">
        <f t="shared" si="500"/>
        <v>63.999999999941792</v>
      </c>
      <c r="M8019" t="str">
        <f t="shared" si="501"/>
        <v>Yes</v>
      </c>
      <c r="N8019" t="str">
        <f t="shared" si="502"/>
        <v>Feb</v>
      </c>
      <c r="O8019" s="2">
        <f t="shared" si="503"/>
        <v>2.6666666666642413</v>
      </c>
      <c r="P8019" t="str">
        <f>VLOOKUP(G8019,Agents!A:E,4,FALSE)</f>
        <v>Team5</v>
      </c>
      <c r="Q8019" t="str">
        <f>VLOOKUP(G8019,Agents!A:E,5,FALSE)</f>
        <v>Mid</v>
      </c>
      <c r="R8019" t="str">
        <f>VLOOKUP(G8019,Agents!A:E,2,FALSE)</f>
        <v>Evening</v>
      </c>
    </row>
    <row r="8020" spans="1:18" x14ac:dyDescent="0.35">
      <c r="A8020" t="s">
        <v>12105</v>
      </c>
      <c r="B8020" t="s">
        <v>12106</v>
      </c>
      <c r="C8020" t="s">
        <v>34</v>
      </c>
      <c r="D8020" t="s">
        <v>26</v>
      </c>
      <c r="E8020" s="1">
        <v>46084.484027777777</v>
      </c>
      <c r="F8020" s="1">
        <v>46084.859027777777</v>
      </c>
      <c r="G8020" t="s">
        <v>273</v>
      </c>
      <c r="H8020" t="s">
        <v>15</v>
      </c>
      <c r="I8020" t="s">
        <v>16</v>
      </c>
      <c r="J8020">
        <v>4</v>
      </c>
      <c r="K8020" t="str">
        <f>IF(tickets_dataset[[#This Row],[status]] = "Closed", "Yes","No")</f>
        <v>Yes</v>
      </c>
      <c r="L8020" s="2">
        <f t="shared" si="500"/>
        <v>9</v>
      </c>
      <c r="M8020" t="str">
        <f t="shared" si="501"/>
        <v>No</v>
      </c>
      <c r="N8020" t="str">
        <f t="shared" si="502"/>
        <v>Mar</v>
      </c>
      <c r="O8020" s="2">
        <f t="shared" si="503"/>
        <v>0.375</v>
      </c>
      <c r="P8020" t="str">
        <f>VLOOKUP(G8020,Agents!A:E,4,FALSE)</f>
        <v>Team3</v>
      </c>
      <c r="Q8020" t="str">
        <f>VLOOKUP(G8020,Agents!A:E,5,FALSE)</f>
        <v>Senior</v>
      </c>
      <c r="R8020" t="str">
        <f>VLOOKUP(G8020,Agents!A:E,2,FALSE)</f>
        <v>Evening</v>
      </c>
    </row>
    <row r="8021" spans="1:18" x14ac:dyDescent="0.35">
      <c r="A8021" t="s">
        <v>12107</v>
      </c>
      <c r="B8021" t="s">
        <v>1367</v>
      </c>
      <c r="C8021" t="s">
        <v>12</v>
      </c>
      <c r="D8021" t="s">
        <v>13</v>
      </c>
      <c r="E8021" s="1">
        <v>46107.319444444445</v>
      </c>
      <c r="F8021" s="1">
        <v>46108.111111111109</v>
      </c>
      <c r="G8021" t="s">
        <v>14</v>
      </c>
      <c r="H8021" t="s">
        <v>15</v>
      </c>
      <c r="I8021" t="s">
        <v>68</v>
      </c>
      <c r="J8021">
        <v>3</v>
      </c>
      <c r="K8021" t="str">
        <f>IF(tickets_dataset[[#This Row],[status]] = "Closed", "Yes","No")</f>
        <v>Yes</v>
      </c>
      <c r="L8021" s="2">
        <f t="shared" si="500"/>
        <v>18.999999999941792</v>
      </c>
      <c r="M8021" t="str">
        <f t="shared" si="501"/>
        <v>No</v>
      </c>
      <c r="N8021" t="str">
        <f t="shared" si="502"/>
        <v>Mar</v>
      </c>
      <c r="O8021" s="2">
        <f t="shared" si="503"/>
        <v>0.79166666666424135</v>
      </c>
      <c r="P8021" t="str">
        <f>VLOOKUP(G8021,Agents!A:E,4,FALSE)</f>
        <v>Team1</v>
      </c>
      <c r="Q8021" t="str">
        <f>VLOOKUP(G8021,Agents!A:E,5,FALSE)</f>
        <v>Senior</v>
      </c>
      <c r="R8021" t="str">
        <f>VLOOKUP(G8021,Agents!A:E,2,FALSE)</f>
        <v>Morning</v>
      </c>
    </row>
    <row r="8022" spans="1:18" x14ac:dyDescent="0.35">
      <c r="A8022" t="s">
        <v>12108</v>
      </c>
      <c r="B8022" t="s">
        <v>9859</v>
      </c>
      <c r="C8022" t="s">
        <v>76</v>
      </c>
      <c r="D8022" t="s">
        <v>38</v>
      </c>
      <c r="E8022" s="1">
        <v>46098.400694444441</v>
      </c>
      <c r="F8022" s="1">
        <v>46101.275694444441</v>
      </c>
      <c r="G8022" t="s">
        <v>164</v>
      </c>
      <c r="H8022" t="s">
        <v>132</v>
      </c>
      <c r="I8022" t="s">
        <v>16</v>
      </c>
      <c r="J8022">
        <v>3</v>
      </c>
      <c r="K8022" t="str">
        <f>IF(tickets_dataset[[#This Row],[status]] = "Closed", "Yes","No")</f>
        <v>No</v>
      </c>
      <c r="L8022" s="2">
        <f t="shared" si="500"/>
        <v>69</v>
      </c>
      <c r="M8022" t="str">
        <f t="shared" si="501"/>
        <v>Yes</v>
      </c>
      <c r="N8022" t="str">
        <f t="shared" si="502"/>
        <v>Mar</v>
      </c>
      <c r="O8022" s="2">
        <f t="shared" si="503"/>
        <v>2.875</v>
      </c>
      <c r="P8022" t="str">
        <f>VLOOKUP(G8022,Agents!A:E,4,FALSE)</f>
        <v>Team4</v>
      </c>
      <c r="Q8022" t="str">
        <f>VLOOKUP(G8022,Agents!A:E,5,FALSE)</f>
        <v>Senior</v>
      </c>
      <c r="R8022" t="str">
        <f>VLOOKUP(G8022,Agents!A:E,2,FALSE)</f>
        <v>Evening</v>
      </c>
    </row>
    <row r="8023" spans="1:18" x14ac:dyDescent="0.35">
      <c r="A8023" t="s">
        <v>12109</v>
      </c>
      <c r="B8023" t="s">
        <v>12110</v>
      </c>
      <c r="C8023" t="s">
        <v>12</v>
      </c>
      <c r="D8023" t="s">
        <v>38</v>
      </c>
      <c r="E8023" s="1">
        <v>46098.321527777778</v>
      </c>
      <c r="F8023" s="1">
        <v>46099.029861111114</v>
      </c>
      <c r="G8023" t="s">
        <v>73</v>
      </c>
      <c r="H8023" t="s">
        <v>15</v>
      </c>
      <c r="I8023" t="s">
        <v>16</v>
      </c>
      <c r="J8023">
        <v>3</v>
      </c>
      <c r="K8023" t="str">
        <f>IF(tickets_dataset[[#This Row],[status]] = "Closed", "Yes","No")</f>
        <v>Yes</v>
      </c>
      <c r="L8023" s="2">
        <f t="shared" si="500"/>
        <v>17.000000000058208</v>
      </c>
      <c r="M8023" t="str">
        <f t="shared" si="501"/>
        <v>No</v>
      </c>
      <c r="N8023" t="str">
        <f t="shared" si="502"/>
        <v>Mar</v>
      </c>
      <c r="O8023" s="2">
        <f t="shared" si="503"/>
        <v>0.70833333333575865</v>
      </c>
      <c r="P8023" t="str">
        <f>VLOOKUP(G8023,Agents!A:E,4,FALSE)</f>
        <v>Team4</v>
      </c>
      <c r="Q8023" t="str">
        <f>VLOOKUP(G8023,Agents!A:E,5,FALSE)</f>
        <v>Senior</v>
      </c>
      <c r="R8023" t="str">
        <f>VLOOKUP(G8023,Agents!A:E,2,FALSE)</f>
        <v>Night</v>
      </c>
    </row>
    <row r="8024" spans="1:18" x14ac:dyDescent="0.35">
      <c r="A8024" t="s">
        <v>12111</v>
      </c>
      <c r="B8024" t="s">
        <v>3890</v>
      </c>
      <c r="C8024" t="s">
        <v>22</v>
      </c>
      <c r="D8024" t="s">
        <v>26</v>
      </c>
      <c r="E8024" s="1">
        <v>46060.17083333333</v>
      </c>
      <c r="F8024" s="1">
        <v>46061.879166666666</v>
      </c>
      <c r="G8024" t="s">
        <v>59</v>
      </c>
      <c r="H8024" t="s">
        <v>15</v>
      </c>
      <c r="I8024" t="s">
        <v>16</v>
      </c>
      <c r="J8024">
        <v>4</v>
      </c>
      <c r="K8024" t="str">
        <f>IF(tickets_dataset[[#This Row],[status]] = "Closed", "Yes","No")</f>
        <v>Yes</v>
      </c>
      <c r="L8024" s="2">
        <f t="shared" si="500"/>
        <v>41.000000000058208</v>
      </c>
      <c r="M8024" t="str">
        <f t="shared" si="501"/>
        <v>No</v>
      </c>
      <c r="N8024" t="str">
        <f t="shared" si="502"/>
        <v>Feb</v>
      </c>
      <c r="O8024" s="2">
        <f t="shared" si="503"/>
        <v>1.7083333333357587</v>
      </c>
      <c r="P8024" t="str">
        <f>VLOOKUP(G8024,Agents!A:E,4,FALSE)</f>
        <v>Team3</v>
      </c>
      <c r="Q8024" t="str">
        <f>VLOOKUP(G8024,Agents!A:E,5,FALSE)</f>
        <v>Senior</v>
      </c>
      <c r="R8024" t="str">
        <f>VLOOKUP(G8024,Agents!A:E,2,FALSE)</f>
        <v>Night</v>
      </c>
    </row>
    <row r="8025" spans="1:18" x14ac:dyDescent="0.35">
      <c r="A8025" t="s">
        <v>12112</v>
      </c>
      <c r="B8025" t="s">
        <v>11071</v>
      </c>
      <c r="C8025" t="s">
        <v>22</v>
      </c>
      <c r="D8025" t="s">
        <v>13</v>
      </c>
      <c r="E8025" s="1">
        <v>46047.859722222223</v>
      </c>
      <c r="F8025" s="1">
        <v>46048.734722222223</v>
      </c>
      <c r="G8025" t="s">
        <v>149</v>
      </c>
      <c r="H8025" t="s">
        <v>28</v>
      </c>
      <c r="I8025" t="s">
        <v>16</v>
      </c>
      <c r="J8025">
        <v>4</v>
      </c>
      <c r="K8025" t="str">
        <f>IF(tickets_dataset[[#This Row],[status]] = "Closed", "Yes","No")</f>
        <v>No</v>
      </c>
      <c r="L8025" s="2">
        <f t="shared" si="500"/>
        <v>21</v>
      </c>
      <c r="M8025" t="str">
        <f t="shared" si="501"/>
        <v>No</v>
      </c>
      <c r="N8025" t="str">
        <f t="shared" si="502"/>
        <v>Jan</v>
      </c>
      <c r="O8025" s="2">
        <f t="shared" si="503"/>
        <v>0.875</v>
      </c>
      <c r="P8025" t="str">
        <f>VLOOKUP(G8025,Agents!A:E,4,FALSE)</f>
        <v>Team3</v>
      </c>
      <c r="Q8025" t="str">
        <f>VLOOKUP(G8025,Agents!A:E,5,FALSE)</f>
        <v>Mid</v>
      </c>
      <c r="R8025" t="str">
        <f>VLOOKUP(G8025,Agents!A:E,2,FALSE)</f>
        <v>Night</v>
      </c>
    </row>
    <row r="8026" spans="1:18" x14ac:dyDescent="0.35">
      <c r="A8026" t="s">
        <v>12113</v>
      </c>
      <c r="B8026" t="s">
        <v>12114</v>
      </c>
      <c r="C8026" t="s">
        <v>22</v>
      </c>
      <c r="D8026" t="s">
        <v>38</v>
      </c>
      <c r="E8026" s="1">
        <v>46034.683333333334</v>
      </c>
      <c r="F8026" s="1">
        <v>46036.308333333334</v>
      </c>
      <c r="G8026" t="s">
        <v>86</v>
      </c>
      <c r="H8026" t="s">
        <v>132</v>
      </c>
      <c r="I8026" t="s">
        <v>16</v>
      </c>
      <c r="J8026">
        <v>4</v>
      </c>
      <c r="K8026" t="str">
        <f>IF(tickets_dataset[[#This Row],[status]] = "Closed", "Yes","No")</f>
        <v>No</v>
      </c>
      <c r="L8026" s="2">
        <f t="shared" si="500"/>
        <v>39</v>
      </c>
      <c r="M8026" t="str">
        <f t="shared" si="501"/>
        <v>No</v>
      </c>
      <c r="N8026" t="str">
        <f t="shared" si="502"/>
        <v>Jan</v>
      </c>
      <c r="O8026" s="2">
        <f t="shared" si="503"/>
        <v>1.625</v>
      </c>
      <c r="P8026" t="str">
        <f>VLOOKUP(G8026,Agents!A:E,4,FALSE)</f>
        <v>Team1</v>
      </c>
      <c r="Q8026" t="str">
        <f>VLOOKUP(G8026,Agents!A:E,5,FALSE)</f>
        <v>Mid</v>
      </c>
      <c r="R8026" t="str">
        <f>VLOOKUP(G8026,Agents!A:E,2,FALSE)</f>
        <v>Morning</v>
      </c>
    </row>
    <row r="8027" spans="1:18" x14ac:dyDescent="0.35">
      <c r="A8027" t="s">
        <v>12115</v>
      </c>
      <c r="B8027" t="s">
        <v>7908</v>
      </c>
      <c r="C8027" t="s">
        <v>12</v>
      </c>
      <c r="D8027" t="s">
        <v>13</v>
      </c>
      <c r="E8027" s="1">
        <v>46092.912499999999</v>
      </c>
      <c r="F8027" s="1">
        <v>46093.32916666667</v>
      </c>
      <c r="G8027" t="s">
        <v>190</v>
      </c>
      <c r="H8027" t="s">
        <v>15</v>
      </c>
      <c r="I8027" t="s">
        <v>16</v>
      </c>
      <c r="J8027">
        <v>3</v>
      </c>
      <c r="K8027" t="str">
        <f>IF(tickets_dataset[[#This Row],[status]] = "Closed", "Yes","No")</f>
        <v>Yes</v>
      </c>
      <c r="L8027" s="2">
        <f t="shared" si="500"/>
        <v>10.000000000116415</v>
      </c>
      <c r="M8027" t="str">
        <f t="shared" si="501"/>
        <v>No</v>
      </c>
      <c r="N8027" t="str">
        <f t="shared" si="502"/>
        <v>Mar</v>
      </c>
      <c r="O8027" s="2">
        <f t="shared" si="503"/>
        <v>0.41666666667151731</v>
      </c>
      <c r="P8027" t="str">
        <f>VLOOKUP(G8027,Agents!A:E,4,FALSE)</f>
        <v>Team1</v>
      </c>
      <c r="Q8027" t="str">
        <f>VLOOKUP(G8027,Agents!A:E,5,FALSE)</f>
        <v>Senior</v>
      </c>
      <c r="R8027" t="str">
        <f>VLOOKUP(G8027,Agents!A:E,2,FALSE)</f>
        <v>Night</v>
      </c>
    </row>
    <row r="8028" spans="1:18" x14ac:dyDescent="0.35">
      <c r="A8028" t="s">
        <v>12116</v>
      </c>
      <c r="B8028" t="s">
        <v>1861</v>
      </c>
      <c r="C8028" t="s">
        <v>22</v>
      </c>
      <c r="D8028" t="s">
        <v>38</v>
      </c>
      <c r="E8028" s="1">
        <v>46046.439583333333</v>
      </c>
      <c r="F8028" s="1">
        <v>46049.981249999997</v>
      </c>
      <c r="G8028" t="s">
        <v>110</v>
      </c>
      <c r="H8028" t="s">
        <v>15</v>
      </c>
      <c r="I8028" t="s">
        <v>16</v>
      </c>
      <c r="J8028">
        <v>4</v>
      </c>
      <c r="K8028" t="str">
        <f>IF(tickets_dataset[[#This Row],[status]] = "Closed", "Yes","No")</f>
        <v>Yes</v>
      </c>
      <c r="L8028" s="2">
        <f t="shared" si="500"/>
        <v>84.999999999941792</v>
      </c>
      <c r="M8028" t="str">
        <f t="shared" si="501"/>
        <v>Yes</v>
      </c>
      <c r="N8028" t="str">
        <f t="shared" si="502"/>
        <v>Jan</v>
      </c>
      <c r="O8028" s="2">
        <f t="shared" si="503"/>
        <v>3.5416666666642413</v>
      </c>
      <c r="P8028" t="str">
        <f>VLOOKUP(G8028,Agents!A:E,4,FALSE)</f>
        <v>Team4</v>
      </c>
      <c r="Q8028" t="str">
        <f>VLOOKUP(G8028,Agents!A:E,5,FALSE)</f>
        <v>Junior</v>
      </c>
      <c r="R8028" t="str">
        <f>VLOOKUP(G8028,Agents!A:E,2,FALSE)</f>
        <v>Morning</v>
      </c>
    </row>
    <row r="8029" spans="1:18" x14ac:dyDescent="0.35">
      <c r="A8029" t="s">
        <v>12117</v>
      </c>
      <c r="B8029" t="s">
        <v>12118</v>
      </c>
      <c r="C8029" t="s">
        <v>50</v>
      </c>
      <c r="D8029" t="s">
        <v>26</v>
      </c>
      <c r="E8029" s="1">
        <v>46049.82916666667</v>
      </c>
      <c r="F8029" s="1">
        <v>46051.912499999999</v>
      </c>
      <c r="G8029" t="s">
        <v>110</v>
      </c>
      <c r="H8029" t="s">
        <v>15</v>
      </c>
      <c r="I8029" t="s">
        <v>16</v>
      </c>
      <c r="J8029">
        <v>3</v>
      </c>
      <c r="K8029" t="str">
        <f>IF(tickets_dataset[[#This Row],[status]] = "Closed", "Yes","No")</f>
        <v>Yes</v>
      </c>
      <c r="L8029" s="2">
        <f t="shared" si="500"/>
        <v>49.999999999883585</v>
      </c>
      <c r="M8029" t="str">
        <f t="shared" si="501"/>
        <v>Yes</v>
      </c>
      <c r="N8029" t="str">
        <f t="shared" si="502"/>
        <v>Jan</v>
      </c>
      <c r="O8029" s="2">
        <f t="shared" si="503"/>
        <v>2.0833333333284827</v>
      </c>
      <c r="P8029" t="str">
        <f>VLOOKUP(G8029,Agents!A:E,4,FALSE)</f>
        <v>Team4</v>
      </c>
      <c r="Q8029" t="str">
        <f>VLOOKUP(G8029,Agents!A:E,5,FALSE)</f>
        <v>Junior</v>
      </c>
      <c r="R8029" t="str">
        <f>VLOOKUP(G8029,Agents!A:E,2,FALSE)</f>
        <v>Morning</v>
      </c>
    </row>
    <row r="8030" spans="1:18" x14ac:dyDescent="0.35">
      <c r="A8030" t="s">
        <v>12119</v>
      </c>
      <c r="B8030" t="s">
        <v>2742</v>
      </c>
      <c r="C8030" t="s">
        <v>76</v>
      </c>
      <c r="D8030" t="s">
        <v>26</v>
      </c>
      <c r="E8030" s="1">
        <v>46067.924305555556</v>
      </c>
      <c r="F8030" s="1">
        <v>46070.46597222222</v>
      </c>
      <c r="G8030" t="s">
        <v>53</v>
      </c>
      <c r="H8030" t="s">
        <v>15</v>
      </c>
      <c r="I8030" t="s">
        <v>16</v>
      </c>
      <c r="J8030">
        <v>4</v>
      </c>
      <c r="K8030" t="str">
        <f>IF(tickets_dataset[[#This Row],[status]] = "Closed", "Yes","No")</f>
        <v>Yes</v>
      </c>
      <c r="L8030" s="2">
        <f t="shared" si="500"/>
        <v>60.999999999941792</v>
      </c>
      <c r="M8030" t="str">
        <f t="shared" si="501"/>
        <v>Yes</v>
      </c>
      <c r="N8030" t="str">
        <f t="shared" si="502"/>
        <v>Feb</v>
      </c>
      <c r="O8030" s="2">
        <f t="shared" si="503"/>
        <v>2.5416666666642413</v>
      </c>
      <c r="P8030" t="str">
        <f>VLOOKUP(G8030,Agents!A:E,4,FALSE)</f>
        <v>Team1</v>
      </c>
      <c r="Q8030" t="str">
        <f>VLOOKUP(G8030,Agents!A:E,5,FALSE)</f>
        <v>Junior</v>
      </c>
      <c r="R8030" t="str">
        <f>VLOOKUP(G8030,Agents!A:E,2,FALSE)</f>
        <v>Night</v>
      </c>
    </row>
    <row r="8031" spans="1:18" x14ac:dyDescent="0.35">
      <c r="A8031" t="s">
        <v>12120</v>
      </c>
      <c r="B8031" t="s">
        <v>12121</v>
      </c>
      <c r="C8031" t="s">
        <v>34</v>
      </c>
      <c r="D8031" t="s">
        <v>26</v>
      </c>
      <c r="E8031" s="1">
        <v>46078.274305555555</v>
      </c>
      <c r="F8031" s="1">
        <v>46080.815972222219</v>
      </c>
      <c r="G8031" t="s">
        <v>199</v>
      </c>
      <c r="H8031" t="s">
        <v>15</v>
      </c>
      <c r="I8031" t="s">
        <v>16</v>
      </c>
      <c r="J8031">
        <v>5</v>
      </c>
      <c r="K8031" t="str">
        <f>IF(tickets_dataset[[#This Row],[status]] = "Closed", "Yes","No")</f>
        <v>Yes</v>
      </c>
      <c r="L8031" s="2">
        <f t="shared" si="500"/>
        <v>60.999999999941792</v>
      </c>
      <c r="M8031" t="str">
        <f t="shared" si="501"/>
        <v>Yes</v>
      </c>
      <c r="N8031" t="str">
        <f t="shared" si="502"/>
        <v>Feb</v>
      </c>
      <c r="O8031" s="2">
        <f t="shared" si="503"/>
        <v>2.5416666666642413</v>
      </c>
      <c r="P8031" t="str">
        <f>VLOOKUP(G8031,Agents!A:E,4,FALSE)</f>
        <v>Team1</v>
      </c>
      <c r="Q8031" t="str">
        <f>VLOOKUP(G8031,Agents!A:E,5,FALSE)</f>
        <v>Junior</v>
      </c>
      <c r="R8031" t="str">
        <f>VLOOKUP(G8031,Agents!A:E,2,FALSE)</f>
        <v>Morning</v>
      </c>
    </row>
    <row r="8032" spans="1:18" x14ac:dyDescent="0.35">
      <c r="A8032" t="s">
        <v>12122</v>
      </c>
      <c r="B8032" t="s">
        <v>1780</v>
      </c>
      <c r="C8032" t="s">
        <v>76</v>
      </c>
      <c r="D8032" t="s">
        <v>13</v>
      </c>
      <c r="E8032" s="1">
        <v>46028.859722222223</v>
      </c>
      <c r="F8032" s="1">
        <v>46030.693055555559</v>
      </c>
      <c r="G8032" t="s">
        <v>137</v>
      </c>
      <c r="H8032" t="s">
        <v>15</v>
      </c>
      <c r="I8032" t="s">
        <v>16</v>
      </c>
      <c r="J8032">
        <v>5</v>
      </c>
      <c r="K8032" t="str">
        <f>IF(tickets_dataset[[#This Row],[status]] = "Closed", "Yes","No")</f>
        <v>Yes</v>
      </c>
      <c r="L8032" s="2">
        <f t="shared" si="500"/>
        <v>44.000000000058208</v>
      </c>
      <c r="M8032" t="str">
        <f t="shared" si="501"/>
        <v>No</v>
      </c>
      <c r="N8032" t="str">
        <f t="shared" si="502"/>
        <v>Jan</v>
      </c>
      <c r="O8032" s="2">
        <f t="shared" si="503"/>
        <v>1.8333333333357587</v>
      </c>
      <c r="P8032" t="str">
        <f>VLOOKUP(G8032,Agents!A:E,4,FALSE)</f>
        <v>Team5</v>
      </c>
      <c r="Q8032" t="str">
        <f>VLOOKUP(G8032,Agents!A:E,5,FALSE)</f>
        <v>Senior</v>
      </c>
      <c r="R8032" t="str">
        <f>VLOOKUP(G8032,Agents!A:E,2,FALSE)</f>
        <v>Night</v>
      </c>
    </row>
    <row r="8033" spans="1:18" x14ac:dyDescent="0.35">
      <c r="A8033" t="s">
        <v>12123</v>
      </c>
      <c r="B8033" t="s">
        <v>1450</v>
      </c>
      <c r="C8033" t="s">
        <v>12</v>
      </c>
      <c r="D8033" t="s">
        <v>13</v>
      </c>
      <c r="E8033" s="1">
        <v>46073.951388888891</v>
      </c>
      <c r="F8033" s="1">
        <v>46074.409722222219</v>
      </c>
      <c r="G8033" t="s">
        <v>73</v>
      </c>
      <c r="H8033" t="s">
        <v>15</v>
      </c>
      <c r="I8033" t="s">
        <v>16</v>
      </c>
      <c r="J8033">
        <v>2</v>
      </c>
      <c r="K8033" t="str">
        <f>IF(tickets_dataset[[#This Row],[status]] = "Closed", "Yes","No")</f>
        <v>Yes</v>
      </c>
      <c r="L8033" s="2">
        <f t="shared" si="500"/>
        <v>10.999999999883585</v>
      </c>
      <c r="M8033" t="str">
        <f t="shared" si="501"/>
        <v>No</v>
      </c>
      <c r="N8033" t="str">
        <f t="shared" si="502"/>
        <v>Feb</v>
      </c>
      <c r="O8033" s="2">
        <f t="shared" si="503"/>
        <v>0.45833333332848269</v>
      </c>
      <c r="P8033" t="str">
        <f>VLOOKUP(G8033,Agents!A:E,4,FALSE)</f>
        <v>Team4</v>
      </c>
      <c r="Q8033" t="str">
        <f>VLOOKUP(G8033,Agents!A:E,5,FALSE)</f>
        <v>Senior</v>
      </c>
      <c r="R8033" t="str">
        <f>VLOOKUP(G8033,Agents!A:E,2,FALSE)</f>
        <v>Night</v>
      </c>
    </row>
    <row r="8034" spans="1:18" x14ac:dyDescent="0.35">
      <c r="A8034" t="s">
        <v>12124</v>
      </c>
      <c r="B8034" t="s">
        <v>3079</v>
      </c>
      <c r="C8034" t="s">
        <v>12</v>
      </c>
      <c r="D8034" t="s">
        <v>13</v>
      </c>
      <c r="E8034" s="1">
        <v>46040.784722222219</v>
      </c>
      <c r="F8034" s="1">
        <v>46042.576388888891</v>
      </c>
      <c r="G8034" t="s">
        <v>137</v>
      </c>
      <c r="H8034" t="s">
        <v>15</v>
      </c>
      <c r="I8034" t="s">
        <v>16</v>
      </c>
      <c r="J8034">
        <v>5</v>
      </c>
      <c r="K8034" t="str">
        <f>IF(tickets_dataset[[#This Row],[status]] = "Closed", "Yes","No")</f>
        <v>Yes</v>
      </c>
      <c r="L8034" s="2">
        <f t="shared" si="500"/>
        <v>43.000000000116415</v>
      </c>
      <c r="M8034" t="str">
        <f t="shared" si="501"/>
        <v>No</v>
      </c>
      <c r="N8034" t="str">
        <f t="shared" si="502"/>
        <v>Jan</v>
      </c>
      <c r="O8034" s="2">
        <f t="shared" si="503"/>
        <v>1.7916666666715173</v>
      </c>
      <c r="P8034" t="str">
        <f>VLOOKUP(G8034,Agents!A:E,4,FALSE)</f>
        <v>Team5</v>
      </c>
      <c r="Q8034" t="str">
        <f>VLOOKUP(G8034,Agents!A:E,5,FALSE)</f>
        <v>Senior</v>
      </c>
      <c r="R8034" t="str">
        <f>VLOOKUP(G8034,Agents!A:E,2,FALSE)</f>
        <v>Night</v>
      </c>
    </row>
    <row r="8035" spans="1:18" x14ac:dyDescent="0.35">
      <c r="A8035" t="s">
        <v>12125</v>
      </c>
      <c r="B8035" t="s">
        <v>2608</v>
      </c>
      <c r="C8035" t="s">
        <v>12</v>
      </c>
      <c r="D8035" t="s">
        <v>13</v>
      </c>
      <c r="E8035" s="1">
        <v>46092.705555555556</v>
      </c>
      <c r="F8035" s="1">
        <v>46093.413888888892</v>
      </c>
      <c r="G8035" t="s">
        <v>140</v>
      </c>
      <c r="H8035" t="s">
        <v>28</v>
      </c>
      <c r="I8035" t="s">
        <v>68</v>
      </c>
      <c r="J8035">
        <v>5</v>
      </c>
      <c r="K8035" t="str">
        <f>IF(tickets_dataset[[#This Row],[status]] = "Closed", "Yes","No")</f>
        <v>No</v>
      </c>
      <c r="L8035" s="2">
        <f t="shared" si="500"/>
        <v>17.000000000058208</v>
      </c>
      <c r="M8035" t="str">
        <f t="shared" si="501"/>
        <v>No</v>
      </c>
      <c r="N8035" t="str">
        <f t="shared" si="502"/>
        <v>Mar</v>
      </c>
      <c r="O8035" s="2">
        <f t="shared" si="503"/>
        <v>0.70833333333575865</v>
      </c>
      <c r="P8035" t="str">
        <f>VLOOKUP(G8035,Agents!A:E,4,FALSE)</f>
        <v>Team1</v>
      </c>
      <c r="Q8035" t="str">
        <f>VLOOKUP(G8035,Agents!A:E,5,FALSE)</f>
        <v>Junior</v>
      </c>
      <c r="R8035" t="str">
        <f>VLOOKUP(G8035,Agents!A:E,2,FALSE)</f>
        <v>Morning</v>
      </c>
    </row>
    <row r="8036" spans="1:18" x14ac:dyDescent="0.35">
      <c r="A8036" t="s">
        <v>12126</v>
      </c>
      <c r="B8036" t="s">
        <v>9494</v>
      </c>
      <c r="C8036" t="s">
        <v>76</v>
      </c>
      <c r="D8036" t="s">
        <v>26</v>
      </c>
      <c r="E8036" s="1">
        <v>46030.191666666666</v>
      </c>
      <c r="F8036" s="1">
        <v>46031.025000000001</v>
      </c>
      <c r="G8036" t="s">
        <v>110</v>
      </c>
      <c r="H8036" t="s">
        <v>28</v>
      </c>
      <c r="I8036" t="s">
        <v>16</v>
      </c>
      <c r="J8036">
        <v>4</v>
      </c>
      <c r="K8036" t="str">
        <f>IF(tickets_dataset[[#This Row],[status]] = "Closed", "Yes","No")</f>
        <v>No</v>
      </c>
      <c r="L8036" s="2">
        <f t="shared" si="500"/>
        <v>20.000000000058208</v>
      </c>
      <c r="M8036" t="str">
        <f t="shared" si="501"/>
        <v>No</v>
      </c>
      <c r="N8036" t="str">
        <f t="shared" si="502"/>
        <v>Jan</v>
      </c>
      <c r="O8036" s="2">
        <f t="shared" si="503"/>
        <v>0.83333333333575865</v>
      </c>
      <c r="P8036" t="str">
        <f>VLOOKUP(G8036,Agents!A:E,4,FALSE)</f>
        <v>Team4</v>
      </c>
      <c r="Q8036" t="str">
        <f>VLOOKUP(G8036,Agents!A:E,5,FALSE)</f>
        <v>Junior</v>
      </c>
      <c r="R8036" t="str">
        <f>VLOOKUP(G8036,Agents!A:E,2,FALSE)</f>
        <v>Morning</v>
      </c>
    </row>
    <row r="8037" spans="1:18" x14ac:dyDescent="0.35">
      <c r="A8037" t="s">
        <v>12127</v>
      </c>
      <c r="B8037" t="s">
        <v>1955</v>
      </c>
      <c r="C8037" t="s">
        <v>34</v>
      </c>
      <c r="D8037" t="s">
        <v>38</v>
      </c>
      <c r="E8037" s="1">
        <v>46100.709027777775</v>
      </c>
      <c r="F8037" s="1">
        <v>46102.792361111111</v>
      </c>
      <c r="G8037" t="s">
        <v>256</v>
      </c>
      <c r="H8037" t="s">
        <v>15</v>
      </c>
      <c r="I8037" t="s">
        <v>16</v>
      </c>
      <c r="J8037">
        <v>4</v>
      </c>
      <c r="K8037" t="str">
        <f>IF(tickets_dataset[[#This Row],[status]] = "Closed", "Yes","No")</f>
        <v>Yes</v>
      </c>
      <c r="L8037" s="2">
        <f t="shared" si="500"/>
        <v>50.000000000058208</v>
      </c>
      <c r="M8037" t="str">
        <f t="shared" si="501"/>
        <v>Yes</v>
      </c>
      <c r="N8037" t="str">
        <f t="shared" si="502"/>
        <v>Mar</v>
      </c>
      <c r="O8037" s="2">
        <f t="shared" si="503"/>
        <v>2.0833333333357587</v>
      </c>
      <c r="P8037" t="str">
        <f>VLOOKUP(G8037,Agents!A:E,4,FALSE)</f>
        <v>Team1</v>
      </c>
      <c r="Q8037" t="str">
        <f>VLOOKUP(G8037,Agents!A:E,5,FALSE)</f>
        <v>Mid</v>
      </c>
      <c r="R8037" t="str">
        <f>VLOOKUP(G8037,Agents!A:E,2,FALSE)</f>
        <v>Morning</v>
      </c>
    </row>
    <row r="8038" spans="1:18" x14ac:dyDescent="0.35">
      <c r="A8038" t="s">
        <v>12128</v>
      </c>
      <c r="B8038" t="s">
        <v>2062</v>
      </c>
      <c r="C8038" t="s">
        <v>50</v>
      </c>
      <c r="D8038" t="s">
        <v>13</v>
      </c>
      <c r="E8038" s="1">
        <v>46031.965277777781</v>
      </c>
      <c r="F8038" s="1">
        <v>46032.756944444445</v>
      </c>
      <c r="G8038" t="s">
        <v>39</v>
      </c>
      <c r="H8038" t="s">
        <v>15</v>
      </c>
      <c r="I8038" t="s">
        <v>16</v>
      </c>
      <c r="J8038">
        <v>3</v>
      </c>
      <c r="K8038" t="str">
        <f>IF(tickets_dataset[[#This Row],[status]] = "Closed", "Yes","No")</f>
        <v>Yes</v>
      </c>
      <c r="L8038" s="2">
        <f t="shared" si="500"/>
        <v>18.999999999941792</v>
      </c>
      <c r="M8038" t="str">
        <f t="shared" si="501"/>
        <v>No</v>
      </c>
      <c r="N8038" t="str">
        <f t="shared" si="502"/>
        <v>Jan</v>
      </c>
      <c r="O8038" s="2">
        <f t="shared" si="503"/>
        <v>0.79166666666424135</v>
      </c>
      <c r="P8038" t="str">
        <f>VLOOKUP(G8038,Agents!A:E,4,FALSE)</f>
        <v>Team3</v>
      </c>
      <c r="Q8038" t="str">
        <f>VLOOKUP(G8038,Agents!A:E,5,FALSE)</f>
        <v>Mid</v>
      </c>
      <c r="R8038" t="str">
        <f>VLOOKUP(G8038,Agents!A:E,2,FALSE)</f>
        <v>Night</v>
      </c>
    </row>
    <row r="8039" spans="1:18" x14ac:dyDescent="0.35">
      <c r="A8039" t="s">
        <v>12129</v>
      </c>
      <c r="B8039" t="s">
        <v>6799</v>
      </c>
      <c r="C8039" t="s">
        <v>22</v>
      </c>
      <c r="D8039" t="s">
        <v>38</v>
      </c>
      <c r="E8039" s="1">
        <v>46034.710416666669</v>
      </c>
      <c r="F8039" s="1">
        <v>46035.960416666669</v>
      </c>
      <c r="G8039" t="s">
        <v>73</v>
      </c>
      <c r="H8039" t="s">
        <v>15</v>
      </c>
      <c r="I8039" t="s">
        <v>16</v>
      </c>
      <c r="J8039">
        <v>5</v>
      </c>
      <c r="K8039" t="str">
        <f>IF(tickets_dataset[[#This Row],[status]] = "Closed", "Yes","No")</f>
        <v>Yes</v>
      </c>
      <c r="L8039" s="2">
        <f t="shared" si="500"/>
        <v>30</v>
      </c>
      <c r="M8039" t="str">
        <f t="shared" si="501"/>
        <v>No</v>
      </c>
      <c r="N8039" t="str">
        <f t="shared" si="502"/>
        <v>Jan</v>
      </c>
      <c r="O8039" s="2">
        <f t="shared" si="503"/>
        <v>1.25</v>
      </c>
      <c r="P8039" t="str">
        <f>VLOOKUP(G8039,Agents!A:E,4,FALSE)</f>
        <v>Team4</v>
      </c>
      <c r="Q8039" t="str">
        <f>VLOOKUP(G8039,Agents!A:E,5,FALSE)</f>
        <v>Senior</v>
      </c>
      <c r="R8039" t="str">
        <f>VLOOKUP(G8039,Agents!A:E,2,FALSE)</f>
        <v>Night</v>
      </c>
    </row>
    <row r="8040" spans="1:18" x14ac:dyDescent="0.35">
      <c r="A8040" t="s">
        <v>12130</v>
      </c>
      <c r="B8040" t="s">
        <v>12131</v>
      </c>
      <c r="C8040" t="s">
        <v>12</v>
      </c>
      <c r="D8040" t="s">
        <v>38</v>
      </c>
      <c r="E8040" s="1">
        <v>46069.9375</v>
      </c>
      <c r="F8040" s="1">
        <v>46070.645833333336</v>
      </c>
      <c r="G8040" t="s">
        <v>119</v>
      </c>
      <c r="H8040" t="s">
        <v>15</v>
      </c>
      <c r="I8040" t="s">
        <v>16</v>
      </c>
      <c r="J8040">
        <v>4</v>
      </c>
      <c r="K8040" t="str">
        <f>IF(tickets_dataset[[#This Row],[status]] = "Closed", "Yes","No")</f>
        <v>Yes</v>
      </c>
      <c r="L8040" s="2">
        <f t="shared" si="500"/>
        <v>17.000000000058208</v>
      </c>
      <c r="M8040" t="str">
        <f t="shared" si="501"/>
        <v>No</v>
      </c>
      <c r="N8040" t="str">
        <f t="shared" si="502"/>
        <v>Feb</v>
      </c>
      <c r="O8040" s="2">
        <f t="shared" si="503"/>
        <v>0.70833333333575865</v>
      </c>
      <c r="P8040" t="str">
        <f>VLOOKUP(G8040,Agents!A:E,4,FALSE)</f>
        <v>Team1</v>
      </c>
      <c r="Q8040" t="str">
        <f>VLOOKUP(G8040,Agents!A:E,5,FALSE)</f>
        <v>Junior</v>
      </c>
      <c r="R8040" t="str">
        <f>VLOOKUP(G8040,Agents!A:E,2,FALSE)</f>
        <v>Morning</v>
      </c>
    </row>
    <row r="8041" spans="1:18" x14ac:dyDescent="0.35">
      <c r="A8041" t="s">
        <v>12132</v>
      </c>
      <c r="B8041" t="s">
        <v>9543</v>
      </c>
      <c r="C8041" t="s">
        <v>76</v>
      </c>
      <c r="D8041" t="s">
        <v>26</v>
      </c>
      <c r="E8041" s="1">
        <v>46096.927777777775</v>
      </c>
      <c r="F8041" s="1">
        <v>46099.802777777775</v>
      </c>
      <c r="G8041" t="s">
        <v>170</v>
      </c>
      <c r="H8041" t="s">
        <v>15</v>
      </c>
      <c r="I8041" t="s">
        <v>16</v>
      </c>
      <c r="J8041">
        <v>3</v>
      </c>
      <c r="K8041" t="str">
        <f>IF(tickets_dataset[[#This Row],[status]] = "Closed", "Yes","No")</f>
        <v>Yes</v>
      </c>
      <c r="L8041" s="2">
        <f t="shared" si="500"/>
        <v>69</v>
      </c>
      <c r="M8041" t="str">
        <f t="shared" si="501"/>
        <v>Yes</v>
      </c>
      <c r="N8041" t="str">
        <f t="shared" si="502"/>
        <v>Mar</v>
      </c>
      <c r="O8041" s="2">
        <f t="shared" si="503"/>
        <v>2.875</v>
      </c>
      <c r="P8041" t="str">
        <f>VLOOKUP(G8041,Agents!A:E,4,FALSE)</f>
        <v>Team5</v>
      </c>
      <c r="Q8041" t="str">
        <f>VLOOKUP(G8041,Agents!A:E,5,FALSE)</f>
        <v>Junior</v>
      </c>
      <c r="R8041" t="str">
        <f>VLOOKUP(G8041,Agents!A:E,2,FALSE)</f>
        <v>Night</v>
      </c>
    </row>
    <row r="8042" spans="1:18" x14ac:dyDescent="0.35">
      <c r="A8042" t="s">
        <v>12133</v>
      </c>
      <c r="B8042" t="s">
        <v>7268</v>
      </c>
      <c r="C8042" t="s">
        <v>12</v>
      </c>
      <c r="D8042" t="s">
        <v>38</v>
      </c>
      <c r="E8042" s="1">
        <v>46100.342361111114</v>
      </c>
      <c r="F8042" s="1">
        <v>46103.175694444442</v>
      </c>
      <c r="G8042" t="s">
        <v>199</v>
      </c>
      <c r="H8042" t="s">
        <v>15</v>
      </c>
      <c r="I8042" t="s">
        <v>16</v>
      </c>
      <c r="J8042">
        <v>4</v>
      </c>
      <c r="K8042" t="str">
        <f>IF(tickets_dataset[[#This Row],[status]] = "Closed", "Yes","No")</f>
        <v>Yes</v>
      </c>
      <c r="L8042" s="2">
        <f t="shared" si="500"/>
        <v>67.999999999883585</v>
      </c>
      <c r="M8042" t="str">
        <f t="shared" si="501"/>
        <v>Yes</v>
      </c>
      <c r="N8042" t="str">
        <f t="shared" si="502"/>
        <v>Mar</v>
      </c>
      <c r="O8042" s="2">
        <f t="shared" si="503"/>
        <v>2.8333333333284827</v>
      </c>
      <c r="P8042" t="str">
        <f>VLOOKUP(G8042,Agents!A:E,4,FALSE)</f>
        <v>Team1</v>
      </c>
      <c r="Q8042" t="str">
        <f>VLOOKUP(G8042,Agents!A:E,5,FALSE)</f>
        <v>Junior</v>
      </c>
      <c r="R8042" t="str">
        <f>VLOOKUP(G8042,Agents!A:E,2,FALSE)</f>
        <v>Morning</v>
      </c>
    </row>
    <row r="8043" spans="1:18" x14ac:dyDescent="0.35">
      <c r="A8043" t="s">
        <v>12134</v>
      </c>
      <c r="B8043" t="s">
        <v>7248</v>
      </c>
      <c r="C8043" t="s">
        <v>12</v>
      </c>
      <c r="D8043" t="s">
        <v>13</v>
      </c>
      <c r="E8043" s="1">
        <v>46094.123611111114</v>
      </c>
      <c r="F8043" s="1">
        <v>46095.040277777778</v>
      </c>
      <c r="G8043" t="s">
        <v>23</v>
      </c>
      <c r="H8043" t="s">
        <v>15</v>
      </c>
      <c r="I8043" t="s">
        <v>16</v>
      </c>
      <c r="J8043">
        <v>3</v>
      </c>
      <c r="K8043" t="str">
        <f>IF(tickets_dataset[[#This Row],[status]] = "Closed", "Yes","No")</f>
        <v>Yes</v>
      </c>
      <c r="L8043" s="2">
        <f t="shared" si="500"/>
        <v>21.999999999941792</v>
      </c>
      <c r="M8043" t="str">
        <f t="shared" si="501"/>
        <v>No</v>
      </c>
      <c r="N8043" t="str">
        <f t="shared" si="502"/>
        <v>Mar</v>
      </c>
      <c r="O8043" s="2">
        <f t="shared" si="503"/>
        <v>0.91666666666424135</v>
      </c>
      <c r="P8043" t="str">
        <f>VLOOKUP(G8043,Agents!A:E,4,FALSE)</f>
        <v>Team3</v>
      </c>
      <c r="Q8043" t="str">
        <f>VLOOKUP(G8043,Agents!A:E,5,FALSE)</f>
        <v>Senior</v>
      </c>
      <c r="R8043" t="str">
        <f>VLOOKUP(G8043,Agents!A:E,2,FALSE)</f>
        <v>Evening</v>
      </c>
    </row>
    <row r="8044" spans="1:18" x14ac:dyDescent="0.35">
      <c r="A8044" t="s">
        <v>12135</v>
      </c>
      <c r="B8044" t="s">
        <v>2667</v>
      </c>
      <c r="C8044" t="s">
        <v>34</v>
      </c>
      <c r="D8044" t="s">
        <v>38</v>
      </c>
      <c r="E8044" s="1">
        <v>46107.193055555559</v>
      </c>
      <c r="F8044" s="1">
        <v>46109.276388888888</v>
      </c>
      <c r="G8044" t="s">
        <v>216</v>
      </c>
      <c r="H8044" t="s">
        <v>15</v>
      </c>
      <c r="I8044" t="s">
        <v>16</v>
      </c>
      <c r="J8044">
        <v>4</v>
      </c>
      <c r="K8044" t="str">
        <f>IF(tickets_dataset[[#This Row],[status]] = "Closed", "Yes","No")</f>
        <v>Yes</v>
      </c>
      <c r="L8044" s="2">
        <f t="shared" si="500"/>
        <v>49.999999999883585</v>
      </c>
      <c r="M8044" t="str">
        <f t="shared" si="501"/>
        <v>Yes</v>
      </c>
      <c r="N8044" t="str">
        <f t="shared" si="502"/>
        <v>Mar</v>
      </c>
      <c r="O8044" s="2">
        <f t="shared" si="503"/>
        <v>2.0833333333284827</v>
      </c>
      <c r="P8044" t="str">
        <f>VLOOKUP(G8044,Agents!A:E,4,FALSE)</f>
        <v>Team5</v>
      </c>
      <c r="Q8044" t="str">
        <f>VLOOKUP(G8044,Agents!A:E,5,FALSE)</f>
        <v>Junior</v>
      </c>
      <c r="R8044" t="str">
        <f>VLOOKUP(G8044,Agents!A:E,2,FALSE)</f>
        <v>Evening</v>
      </c>
    </row>
    <row r="8045" spans="1:18" x14ac:dyDescent="0.35">
      <c r="A8045" t="s">
        <v>12136</v>
      </c>
      <c r="B8045" t="s">
        <v>3890</v>
      </c>
      <c r="C8045" t="s">
        <v>34</v>
      </c>
      <c r="D8045" t="s">
        <v>13</v>
      </c>
      <c r="E8045" s="1">
        <v>46035.057638888888</v>
      </c>
      <c r="F8045" s="1">
        <v>46036.724305555559</v>
      </c>
      <c r="G8045" t="s">
        <v>53</v>
      </c>
      <c r="H8045" t="s">
        <v>15</v>
      </c>
      <c r="I8045" t="s">
        <v>16</v>
      </c>
      <c r="J8045">
        <v>4</v>
      </c>
      <c r="K8045" t="str">
        <f>IF(tickets_dataset[[#This Row],[status]] = "Closed", "Yes","No")</f>
        <v>Yes</v>
      </c>
      <c r="L8045" s="2">
        <f t="shared" si="500"/>
        <v>40.000000000116415</v>
      </c>
      <c r="M8045" t="str">
        <f t="shared" si="501"/>
        <v>No</v>
      </c>
      <c r="N8045" t="str">
        <f t="shared" si="502"/>
        <v>Jan</v>
      </c>
      <c r="O8045" s="2">
        <f t="shared" si="503"/>
        <v>1.6666666666715173</v>
      </c>
      <c r="P8045" t="str">
        <f>VLOOKUP(G8045,Agents!A:E,4,FALSE)</f>
        <v>Team1</v>
      </c>
      <c r="Q8045" t="str">
        <f>VLOOKUP(G8045,Agents!A:E,5,FALSE)</f>
        <v>Junior</v>
      </c>
      <c r="R8045" t="str">
        <f>VLOOKUP(G8045,Agents!A:E,2,FALSE)</f>
        <v>Night</v>
      </c>
    </row>
    <row r="8046" spans="1:18" x14ac:dyDescent="0.35">
      <c r="A8046" t="s">
        <v>12137</v>
      </c>
      <c r="B8046" t="s">
        <v>2261</v>
      </c>
      <c r="C8046" t="s">
        <v>50</v>
      </c>
      <c r="D8046" t="s">
        <v>38</v>
      </c>
      <c r="E8046" s="1">
        <v>46074.845833333333</v>
      </c>
      <c r="F8046" s="1">
        <v>46077.970833333333</v>
      </c>
      <c r="G8046" t="s">
        <v>80</v>
      </c>
      <c r="H8046" t="s">
        <v>15</v>
      </c>
      <c r="I8046" t="s">
        <v>16</v>
      </c>
      <c r="J8046">
        <v>4</v>
      </c>
      <c r="K8046" t="str">
        <f>IF(tickets_dataset[[#This Row],[status]] = "Closed", "Yes","No")</f>
        <v>Yes</v>
      </c>
      <c r="L8046" s="2">
        <f t="shared" si="500"/>
        <v>75</v>
      </c>
      <c r="M8046" t="str">
        <f t="shared" si="501"/>
        <v>Yes</v>
      </c>
      <c r="N8046" t="str">
        <f t="shared" si="502"/>
        <v>Feb</v>
      </c>
      <c r="O8046" s="2">
        <f t="shared" si="503"/>
        <v>3.125</v>
      </c>
      <c r="P8046" t="str">
        <f>VLOOKUP(G8046,Agents!A:E,4,FALSE)</f>
        <v>Team3</v>
      </c>
      <c r="Q8046" t="str">
        <f>VLOOKUP(G8046,Agents!A:E,5,FALSE)</f>
        <v>Junior</v>
      </c>
      <c r="R8046" t="str">
        <f>VLOOKUP(G8046,Agents!A:E,2,FALSE)</f>
        <v>Evening</v>
      </c>
    </row>
    <row r="8047" spans="1:18" x14ac:dyDescent="0.35">
      <c r="A8047" t="s">
        <v>12138</v>
      </c>
      <c r="B8047" t="s">
        <v>1269</v>
      </c>
      <c r="C8047" t="s">
        <v>50</v>
      </c>
      <c r="D8047" t="s">
        <v>26</v>
      </c>
      <c r="E8047" s="1">
        <v>46102.877083333333</v>
      </c>
      <c r="F8047" s="1">
        <v>46104.085416666669</v>
      </c>
      <c r="G8047" t="s">
        <v>31</v>
      </c>
      <c r="H8047" t="s">
        <v>15</v>
      </c>
      <c r="I8047" t="s">
        <v>16</v>
      </c>
      <c r="J8047">
        <v>3</v>
      </c>
      <c r="K8047" t="str">
        <f>IF(tickets_dataset[[#This Row],[status]] = "Closed", "Yes","No")</f>
        <v>Yes</v>
      </c>
      <c r="L8047" s="2">
        <f t="shared" si="500"/>
        <v>29.000000000058208</v>
      </c>
      <c r="M8047" t="str">
        <f t="shared" si="501"/>
        <v>No</v>
      </c>
      <c r="N8047" t="str">
        <f t="shared" si="502"/>
        <v>Mar</v>
      </c>
      <c r="O8047" s="2">
        <f t="shared" si="503"/>
        <v>1.2083333333357587</v>
      </c>
      <c r="P8047" t="str">
        <f>VLOOKUP(G8047,Agents!A:E,4,FALSE)</f>
        <v>Team5</v>
      </c>
      <c r="Q8047" t="str">
        <f>VLOOKUP(G8047,Agents!A:E,5,FALSE)</f>
        <v>Senior</v>
      </c>
      <c r="R8047" t="str">
        <f>VLOOKUP(G8047,Agents!A:E,2,FALSE)</f>
        <v>Evening</v>
      </c>
    </row>
    <row r="8048" spans="1:18" x14ac:dyDescent="0.35">
      <c r="A8048" t="s">
        <v>12139</v>
      </c>
      <c r="B8048" t="s">
        <v>12140</v>
      </c>
      <c r="C8048" t="s">
        <v>12</v>
      </c>
      <c r="D8048" t="s">
        <v>26</v>
      </c>
      <c r="E8048" s="1">
        <v>46053.57708333333</v>
      </c>
      <c r="F8048" s="1">
        <v>46053.910416666666</v>
      </c>
      <c r="G8048" t="s">
        <v>239</v>
      </c>
      <c r="H8048" t="s">
        <v>15</v>
      </c>
      <c r="I8048" t="s">
        <v>16</v>
      </c>
      <c r="J8048">
        <v>5</v>
      </c>
      <c r="K8048" t="str">
        <f>IF(tickets_dataset[[#This Row],[status]] = "Closed", "Yes","No")</f>
        <v>Yes</v>
      </c>
      <c r="L8048" s="2">
        <f t="shared" si="500"/>
        <v>8.0000000000582077</v>
      </c>
      <c r="M8048" t="str">
        <f t="shared" si="501"/>
        <v>No</v>
      </c>
      <c r="N8048" t="str">
        <f t="shared" si="502"/>
        <v>Jan</v>
      </c>
      <c r="O8048" s="2">
        <f t="shared" si="503"/>
        <v>0.33333333333575865</v>
      </c>
      <c r="P8048" t="str">
        <f>VLOOKUP(G8048,Agents!A:E,4,FALSE)</f>
        <v>Team1</v>
      </c>
      <c r="Q8048" t="str">
        <f>VLOOKUP(G8048,Agents!A:E,5,FALSE)</f>
        <v>Senior</v>
      </c>
      <c r="R8048" t="str">
        <f>VLOOKUP(G8048,Agents!A:E,2,FALSE)</f>
        <v>Evening</v>
      </c>
    </row>
    <row r="8049" spans="1:18" x14ac:dyDescent="0.35">
      <c r="A8049" t="s">
        <v>12141</v>
      </c>
      <c r="B8049" t="s">
        <v>12142</v>
      </c>
      <c r="C8049" t="s">
        <v>34</v>
      </c>
      <c r="D8049" t="s">
        <v>26</v>
      </c>
      <c r="E8049" s="1">
        <v>46025.774305555555</v>
      </c>
      <c r="F8049" s="1">
        <v>46026.940972222219</v>
      </c>
      <c r="G8049" t="s">
        <v>206</v>
      </c>
      <c r="H8049" t="s">
        <v>15</v>
      </c>
      <c r="I8049" t="s">
        <v>16</v>
      </c>
      <c r="J8049">
        <v>3</v>
      </c>
      <c r="K8049" t="str">
        <f>IF(tickets_dataset[[#This Row],[status]] = "Closed", "Yes","No")</f>
        <v>Yes</v>
      </c>
      <c r="L8049" s="2">
        <f t="shared" si="500"/>
        <v>27.999999999941792</v>
      </c>
      <c r="M8049" t="str">
        <f t="shared" si="501"/>
        <v>No</v>
      </c>
      <c r="N8049" t="str">
        <f t="shared" si="502"/>
        <v>Jan</v>
      </c>
      <c r="O8049" s="2">
        <f t="shared" si="503"/>
        <v>1.1666666666642413</v>
      </c>
      <c r="P8049" t="str">
        <f>VLOOKUP(G8049,Agents!A:E,4,FALSE)</f>
        <v>Team5</v>
      </c>
      <c r="Q8049" t="str">
        <f>VLOOKUP(G8049,Agents!A:E,5,FALSE)</f>
        <v>Junior</v>
      </c>
      <c r="R8049" t="str">
        <f>VLOOKUP(G8049,Agents!A:E,2,FALSE)</f>
        <v>Evening</v>
      </c>
    </row>
    <row r="8050" spans="1:18" x14ac:dyDescent="0.35">
      <c r="A8050" t="s">
        <v>12143</v>
      </c>
      <c r="B8050" t="s">
        <v>12144</v>
      </c>
      <c r="C8050" t="s">
        <v>50</v>
      </c>
      <c r="D8050" t="s">
        <v>26</v>
      </c>
      <c r="E8050" s="1">
        <v>46107.486111111109</v>
      </c>
      <c r="F8050" s="1">
        <v>46109.527777777781</v>
      </c>
      <c r="G8050" t="s">
        <v>311</v>
      </c>
      <c r="H8050" t="s">
        <v>15</v>
      </c>
      <c r="I8050" t="s">
        <v>16</v>
      </c>
      <c r="J8050">
        <v>4</v>
      </c>
      <c r="K8050" t="str">
        <f>IF(tickets_dataset[[#This Row],[status]] = "Closed", "Yes","No")</f>
        <v>Yes</v>
      </c>
      <c r="L8050" s="2">
        <f t="shared" si="500"/>
        <v>49.000000000116415</v>
      </c>
      <c r="M8050" t="str">
        <f t="shared" si="501"/>
        <v>Yes</v>
      </c>
      <c r="N8050" t="str">
        <f t="shared" si="502"/>
        <v>Mar</v>
      </c>
      <c r="O8050" s="2">
        <f t="shared" si="503"/>
        <v>2.0416666666715173</v>
      </c>
      <c r="P8050" t="str">
        <f>VLOOKUP(G8050,Agents!A:E,4,FALSE)</f>
        <v>Team5</v>
      </c>
      <c r="Q8050" t="str">
        <f>VLOOKUP(G8050,Agents!A:E,5,FALSE)</f>
        <v>Senior</v>
      </c>
      <c r="R8050" t="str">
        <f>VLOOKUP(G8050,Agents!A:E,2,FALSE)</f>
        <v>Evening</v>
      </c>
    </row>
    <row r="8051" spans="1:18" x14ac:dyDescent="0.35">
      <c r="A8051" t="s">
        <v>12145</v>
      </c>
      <c r="B8051" t="s">
        <v>414</v>
      </c>
      <c r="C8051" t="s">
        <v>50</v>
      </c>
      <c r="D8051" t="s">
        <v>13</v>
      </c>
      <c r="E8051" s="1">
        <v>46071.349305555559</v>
      </c>
      <c r="F8051" s="1">
        <v>46072.557638888888</v>
      </c>
      <c r="G8051" t="s">
        <v>53</v>
      </c>
      <c r="H8051" t="s">
        <v>15</v>
      </c>
      <c r="I8051" t="s">
        <v>16</v>
      </c>
      <c r="J8051">
        <v>5</v>
      </c>
      <c r="K8051" t="str">
        <f>IF(tickets_dataset[[#This Row],[status]] = "Closed", "Yes","No")</f>
        <v>Yes</v>
      </c>
      <c r="L8051" s="2">
        <f t="shared" si="500"/>
        <v>28.999999999883585</v>
      </c>
      <c r="M8051" t="str">
        <f t="shared" si="501"/>
        <v>No</v>
      </c>
      <c r="N8051" t="str">
        <f t="shared" si="502"/>
        <v>Feb</v>
      </c>
      <c r="O8051" s="2">
        <f t="shared" si="503"/>
        <v>1.2083333333284827</v>
      </c>
      <c r="P8051" t="str">
        <f>VLOOKUP(G8051,Agents!A:E,4,FALSE)</f>
        <v>Team1</v>
      </c>
      <c r="Q8051" t="str">
        <f>VLOOKUP(G8051,Agents!A:E,5,FALSE)</f>
        <v>Junior</v>
      </c>
      <c r="R8051" t="str">
        <f>VLOOKUP(G8051,Agents!A:E,2,FALSE)</f>
        <v>Night</v>
      </c>
    </row>
    <row r="8052" spans="1:18" x14ac:dyDescent="0.35">
      <c r="A8052" t="s">
        <v>12146</v>
      </c>
      <c r="B8052" t="s">
        <v>2014</v>
      </c>
      <c r="C8052" t="s">
        <v>76</v>
      </c>
      <c r="D8052" t="s">
        <v>38</v>
      </c>
      <c r="E8052" s="1">
        <v>46089.126388888886</v>
      </c>
      <c r="F8052" s="1">
        <v>46092.543055555558</v>
      </c>
      <c r="G8052" t="s">
        <v>83</v>
      </c>
      <c r="H8052" t="s">
        <v>15</v>
      </c>
      <c r="I8052" t="s">
        <v>16</v>
      </c>
      <c r="J8052">
        <v>5</v>
      </c>
      <c r="K8052" t="str">
        <f>IF(tickets_dataset[[#This Row],[status]] = "Closed", "Yes","No")</f>
        <v>Yes</v>
      </c>
      <c r="L8052" s="2">
        <f t="shared" si="500"/>
        <v>82.000000000116415</v>
      </c>
      <c r="M8052" t="str">
        <f t="shared" si="501"/>
        <v>Yes</v>
      </c>
      <c r="N8052" t="str">
        <f t="shared" si="502"/>
        <v>Mar</v>
      </c>
      <c r="O8052" s="2">
        <f t="shared" si="503"/>
        <v>3.4166666666715173</v>
      </c>
      <c r="P8052" t="str">
        <f>VLOOKUP(G8052,Agents!A:E,4,FALSE)</f>
        <v>Team2</v>
      </c>
      <c r="Q8052" t="str">
        <f>VLOOKUP(G8052,Agents!A:E,5,FALSE)</f>
        <v>Junior</v>
      </c>
      <c r="R8052" t="str">
        <f>VLOOKUP(G8052,Agents!A:E,2,FALSE)</f>
        <v>Night</v>
      </c>
    </row>
    <row r="8053" spans="1:18" x14ac:dyDescent="0.35">
      <c r="A8053" t="s">
        <v>12147</v>
      </c>
      <c r="B8053" t="s">
        <v>1293</v>
      </c>
      <c r="C8053" t="s">
        <v>34</v>
      </c>
      <c r="D8053" t="s">
        <v>38</v>
      </c>
      <c r="E8053" s="1">
        <v>46034.074305555558</v>
      </c>
      <c r="F8053" s="1">
        <v>46034.490972222222</v>
      </c>
      <c r="G8053" t="s">
        <v>62</v>
      </c>
      <c r="H8053" t="s">
        <v>15</v>
      </c>
      <c r="I8053" t="s">
        <v>68</v>
      </c>
      <c r="J8053">
        <v>2</v>
      </c>
      <c r="K8053" t="str">
        <f>IF(tickets_dataset[[#This Row],[status]] = "Closed", "Yes","No")</f>
        <v>Yes</v>
      </c>
      <c r="L8053" s="2">
        <f t="shared" si="500"/>
        <v>9.9999999999417923</v>
      </c>
      <c r="M8053" t="str">
        <f t="shared" si="501"/>
        <v>No</v>
      </c>
      <c r="N8053" t="str">
        <f t="shared" si="502"/>
        <v>Jan</v>
      </c>
      <c r="O8053" s="2">
        <f t="shared" si="503"/>
        <v>0.41666666666424135</v>
      </c>
      <c r="P8053" t="str">
        <f>VLOOKUP(G8053,Agents!A:E,4,FALSE)</f>
        <v>Team1</v>
      </c>
      <c r="Q8053" t="str">
        <f>VLOOKUP(G8053,Agents!A:E,5,FALSE)</f>
        <v>Junior</v>
      </c>
      <c r="R8053" t="str">
        <f>VLOOKUP(G8053,Agents!A:E,2,FALSE)</f>
        <v>Morning</v>
      </c>
    </row>
    <row r="8054" spans="1:18" x14ac:dyDescent="0.35">
      <c r="A8054" t="s">
        <v>12148</v>
      </c>
      <c r="B8054" t="s">
        <v>12149</v>
      </c>
      <c r="C8054" t="s">
        <v>50</v>
      </c>
      <c r="D8054" t="s">
        <v>26</v>
      </c>
      <c r="E8054" s="1">
        <v>46105.636805555558</v>
      </c>
      <c r="F8054" s="1">
        <v>46105.970138888886</v>
      </c>
      <c r="G8054" t="s">
        <v>311</v>
      </c>
      <c r="H8054" t="s">
        <v>15</v>
      </c>
      <c r="I8054" t="s">
        <v>16</v>
      </c>
      <c r="J8054">
        <v>5</v>
      </c>
      <c r="K8054" t="str">
        <f>IF(tickets_dataset[[#This Row],[status]] = "Closed", "Yes","No")</f>
        <v>Yes</v>
      </c>
      <c r="L8054" s="2">
        <f t="shared" si="500"/>
        <v>7.9999999998835847</v>
      </c>
      <c r="M8054" t="str">
        <f t="shared" si="501"/>
        <v>No</v>
      </c>
      <c r="N8054" t="str">
        <f t="shared" si="502"/>
        <v>Mar</v>
      </c>
      <c r="O8054" s="2">
        <f t="shared" si="503"/>
        <v>0.33333333332848269</v>
      </c>
      <c r="P8054" t="str">
        <f>VLOOKUP(G8054,Agents!A:E,4,FALSE)</f>
        <v>Team5</v>
      </c>
      <c r="Q8054" t="str">
        <f>VLOOKUP(G8054,Agents!A:E,5,FALSE)</f>
        <v>Senior</v>
      </c>
      <c r="R8054" t="str">
        <f>VLOOKUP(G8054,Agents!A:E,2,FALSE)</f>
        <v>Evening</v>
      </c>
    </row>
    <row r="8055" spans="1:18" x14ac:dyDescent="0.35">
      <c r="A8055" t="s">
        <v>12150</v>
      </c>
      <c r="B8055" t="s">
        <v>8437</v>
      </c>
      <c r="C8055" t="s">
        <v>22</v>
      </c>
      <c r="D8055" t="s">
        <v>13</v>
      </c>
      <c r="E8055" s="1">
        <v>46085.226388888892</v>
      </c>
      <c r="F8055" s="1">
        <v>46086.93472222222</v>
      </c>
      <c r="G8055" t="s">
        <v>14</v>
      </c>
      <c r="H8055" t="s">
        <v>15</v>
      </c>
      <c r="I8055" t="s">
        <v>16</v>
      </c>
      <c r="J8055">
        <v>5</v>
      </c>
      <c r="K8055" t="str">
        <f>IF(tickets_dataset[[#This Row],[status]] = "Closed", "Yes","No")</f>
        <v>Yes</v>
      </c>
      <c r="L8055" s="2">
        <f t="shared" si="500"/>
        <v>40.999999999883585</v>
      </c>
      <c r="M8055" t="str">
        <f t="shared" si="501"/>
        <v>No</v>
      </c>
      <c r="N8055" t="str">
        <f t="shared" si="502"/>
        <v>Mar</v>
      </c>
      <c r="O8055" s="2">
        <f t="shared" si="503"/>
        <v>1.7083333333284827</v>
      </c>
      <c r="P8055" t="str">
        <f>VLOOKUP(G8055,Agents!A:E,4,FALSE)</f>
        <v>Team1</v>
      </c>
      <c r="Q8055" t="str">
        <f>VLOOKUP(G8055,Agents!A:E,5,FALSE)</f>
        <v>Senior</v>
      </c>
      <c r="R8055" t="str">
        <f>VLOOKUP(G8055,Agents!A:E,2,FALSE)</f>
        <v>Morning</v>
      </c>
    </row>
    <row r="8056" spans="1:18" x14ac:dyDescent="0.35">
      <c r="A8056" t="s">
        <v>12151</v>
      </c>
      <c r="B8056" t="s">
        <v>664</v>
      </c>
      <c r="C8056" t="s">
        <v>50</v>
      </c>
      <c r="D8056" t="s">
        <v>26</v>
      </c>
      <c r="E8056" s="1">
        <v>46084.100694444445</v>
      </c>
      <c r="F8056" s="1">
        <v>46086.809027777781</v>
      </c>
      <c r="G8056" t="s">
        <v>73</v>
      </c>
      <c r="H8056" t="s">
        <v>15</v>
      </c>
      <c r="I8056" t="s">
        <v>16</v>
      </c>
      <c r="J8056">
        <v>3</v>
      </c>
      <c r="K8056" t="str">
        <f>IF(tickets_dataset[[#This Row],[status]] = "Closed", "Yes","No")</f>
        <v>Yes</v>
      </c>
      <c r="L8056" s="2">
        <f t="shared" si="500"/>
        <v>65.000000000058208</v>
      </c>
      <c r="M8056" t="str">
        <f t="shared" si="501"/>
        <v>Yes</v>
      </c>
      <c r="N8056" t="str">
        <f t="shared" si="502"/>
        <v>Mar</v>
      </c>
      <c r="O8056" s="2">
        <f t="shared" si="503"/>
        <v>2.7083333333357587</v>
      </c>
      <c r="P8056" t="str">
        <f>VLOOKUP(G8056,Agents!A:E,4,FALSE)</f>
        <v>Team4</v>
      </c>
      <c r="Q8056" t="str">
        <f>VLOOKUP(G8056,Agents!A:E,5,FALSE)</f>
        <v>Senior</v>
      </c>
      <c r="R8056" t="str">
        <f>VLOOKUP(G8056,Agents!A:E,2,FALSE)</f>
        <v>Night</v>
      </c>
    </row>
    <row r="8057" spans="1:18" x14ac:dyDescent="0.35">
      <c r="A8057" t="s">
        <v>12152</v>
      </c>
      <c r="B8057" t="s">
        <v>5559</v>
      </c>
      <c r="C8057" t="s">
        <v>12</v>
      </c>
      <c r="D8057" t="s">
        <v>38</v>
      </c>
      <c r="E8057" s="1">
        <v>46026.689583333333</v>
      </c>
      <c r="F8057" s="1">
        <v>46027.189583333333</v>
      </c>
      <c r="G8057" t="s">
        <v>216</v>
      </c>
      <c r="H8057" t="s">
        <v>15</v>
      </c>
      <c r="I8057" t="s">
        <v>16</v>
      </c>
      <c r="J8057">
        <v>4</v>
      </c>
      <c r="K8057" t="str">
        <f>IF(tickets_dataset[[#This Row],[status]] = "Closed", "Yes","No")</f>
        <v>Yes</v>
      </c>
      <c r="L8057" s="2">
        <f t="shared" si="500"/>
        <v>12</v>
      </c>
      <c r="M8057" t="str">
        <f t="shared" si="501"/>
        <v>No</v>
      </c>
      <c r="N8057" t="str">
        <f t="shared" si="502"/>
        <v>Jan</v>
      </c>
      <c r="O8057" s="2">
        <f t="shared" si="503"/>
        <v>0.5</v>
      </c>
      <c r="P8057" t="str">
        <f>VLOOKUP(G8057,Agents!A:E,4,FALSE)</f>
        <v>Team5</v>
      </c>
      <c r="Q8057" t="str">
        <f>VLOOKUP(G8057,Agents!A:E,5,FALSE)</f>
        <v>Junior</v>
      </c>
      <c r="R8057" t="str">
        <f>VLOOKUP(G8057,Agents!A:E,2,FALSE)</f>
        <v>Evening</v>
      </c>
    </row>
    <row r="8058" spans="1:18" x14ac:dyDescent="0.35">
      <c r="A8058" t="s">
        <v>12153</v>
      </c>
      <c r="B8058" t="s">
        <v>864</v>
      </c>
      <c r="C8058" t="s">
        <v>12</v>
      </c>
      <c r="D8058" t="s">
        <v>26</v>
      </c>
      <c r="E8058" s="1">
        <v>46082.970138888886</v>
      </c>
      <c r="F8058" s="1">
        <v>46085.803472222222</v>
      </c>
      <c r="G8058" t="s">
        <v>239</v>
      </c>
      <c r="H8058" t="s">
        <v>15</v>
      </c>
      <c r="I8058" t="s">
        <v>16</v>
      </c>
      <c r="J8058">
        <v>3</v>
      </c>
      <c r="K8058" t="str">
        <f>IF(tickets_dataset[[#This Row],[status]] = "Closed", "Yes","No")</f>
        <v>Yes</v>
      </c>
      <c r="L8058" s="2">
        <f t="shared" si="500"/>
        <v>68.000000000058208</v>
      </c>
      <c r="M8058" t="str">
        <f t="shared" si="501"/>
        <v>Yes</v>
      </c>
      <c r="N8058" t="str">
        <f t="shared" si="502"/>
        <v>Mar</v>
      </c>
      <c r="O8058" s="2">
        <f t="shared" si="503"/>
        <v>2.8333333333357587</v>
      </c>
      <c r="P8058" t="str">
        <f>VLOOKUP(G8058,Agents!A:E,4,FALSE)</f>
        <v>Team1</v>
      </c>
      <c r="Q8058" t="str">
        <f>VLOOKUP(G8058,Agents!A:E,5,FALSE)</f>
        <v>Senior</v>
      </c>
      <c r="R8058" t="str">
        <f>VLOOKUP(G8058,Agents!A:E,2,FALSE)</f>
        <v>Evening</v>
      </c>
    </row>
    <row r="8059" spans="1:18" x14ac:dyDescent="0.35">
      <c r="A8059" t="s">
        <v>12154</v>
      </c>
      <c r="B8059" t="s">
        <v>12155</v>
      </c>
      <c r="C8059" t="s">
        <v>76</v>
      </c>
      <c r="D8059" t="s">
        <v>38</v>
      </c>
      <c r="E8059" s="1">
        <v>46058.807638888888</v>
      </c>
      <c r="F8059" s="1">
        <v>46061.557638888888</v>
      </c>
      <c r="G8059" t="s">
        <v>183</v>
      </c>
      <c r="H8059" t="s">
        <v>15</v>
      </c>
      <c r="I8059" t="s">
        <v>16</v>
      </c>
      <c r="J8059">
        <v>5</v>
      </c>
      <c r="K8059" t="str">
        <f>IF(tickets_dataset[[#This Row],[status]] = "Closed", "Yes","No")</f>
        <v>Yes</v>
      </c>
      <c r="L8059" s="2">
        <f t="shared" si="500"/>
        <v>66</v>
      </c>
      <c r="M8059" t="str">
        <f t="shared" si="501"/>
        <v>Yes</v>
      </c>
      <c r="N8059" t="str">
        <f t="shared" si="502"/>
        <v>Feb</v>
      </c>
      <c r="O8059" s="2">
        <f t="shared" si="503"/>
        <v>2.75</v>
      </c>
      <c r="P8059" t="str">
        <f>VLOOKUP(G8059,Agents!A:E,4,FALSE)</f>
        <v>Team3</v>
      </c>
      <c r="Q8059" t="str">
        <f>VLOOKUP(G8059,Agents!A:E,5,FALSE)</f>
        <v>Senior</v>
      </c>
      <c r="R8059" t="str">
        <f>VLOOKUP(G8059,Agents!A:E,2,FALSE)</f>
        <v>Night</v>
      </c>
    </row>
    <row r="8060" spans="1:18" x14ac:dyDescent="0.35">
      <c r="A8060" t="s">
        <v>12156</v>
      </c>
      <c r="B8060" t="s">
        <v>9163</v>
      </c>
      <c r="C8060" t="s">
        <v>22</v>
      </c>
      <c r="D8060" t="s">
        <v>26</v>
      </c>
      <c r="E8060" s="1">
        <v>46088.073611111111</v>
      </c>
      <c r="F8060" s="1">
        <v>46088.740277777775</v>
      </c>
      <c r="G8060" t="s">
        <v>273</v>
      </c>
      <c r="H8060" t="s">
        <v>15</v>
      </c>
      <c r="I8060" t="s">
        <v>16</v>
      </c>
      <c r="J8060">
        <v>5</v>
      </c>
      <c r="K8060" t="str">
        <f>IF(tickets_dataset[[#This Row],[status]] = "Closed", "Yes","No")</f>
        <v>Yes</v>
      </c>
      <c r="L8060" s="2">
        <f t="shared" si="500"/>
        <v>15.999999999941792</v>
      </c>
      <c r="M8060" t="str">
        <f t="shared" si="501"/>
        <v>No</v>
      </c>
      <c r="N8060" t="str">
        <f t="shared" si="502"/>
        <v>Mar</v>
      </c>
      <c r="O8060" s="2">
        <f t="shared" si="503"/>
        <v>0.66666666666424135</v>
      </c>
      <c r="P8060" t="str">
        <f>VLOOKUP(G8060,Agents!A:E,4,FALSE)</f>
        <v>Team3</v>
      </c>
      <c r="Q8060" t="str">
        <f>VLOOKUP(G8060,Agents!A:E,5,FALSE)</f>
        <v>Senior</v>
      </c>
      <c r="R8060" t="str">
        <f>VLOOKUP(G8060,Agents!A:E,2,FALSE)</f>
        <v>Evening</v>
      </c>
    </row>
    <row r="8061" spans="1:18" x14ac:dyDescent="0.35">
      <c r="A8061" t="s">
        <v>12157</v>
      </c>
      <c r="B8061" t="s">
        <v>421</v>
      </c>
      <c r="C8061" t="s">
        <v>22</v>
      </c>
      <c r="D8061" t="s">
        <v>38</v>
      </c>
      <c r="E8061" s="1">
        <v>46097.802777777775</v>
      </c>
      <c r="F8061" s="1">
        <v>46098.969444444447</v>
      </c>
      <c r="G8061" t="s">
        <v>86</v>
      </c>
      <c r="H8061" t="s">
        <v>15</v>
      </c>
      <c r="I8061" t="s">
        <v>16</v>
      </c>
      <c r="J8061">
        <v>4</v>
      </c>
      <c r="K8061" t="str">
        <f>IF(tickets_dataset[[#This Row],[status]] = "Closed", "Yes","No")</f>
        <v>Yes</v>
      </c>
      <c r="L8061" s="2">
        <f t="shared" si="500"/>
        <v>28.000000000116415</v>
      </c>
      <c r="M8061" t="str">
        <f t="shared" si="501"/>
        <v>No</v>
      </c>
      <c r="N8061" t="str">
        <f t="shared" si="502"/>
        <v>Mar</v>
      </c>
      <c r="O8061" s="2">
        <f t="shared" si="503"/>
        <v>1.1666666666715173</v>
      </c>
      <c r="P8061" t="str">
        <f>VLOOKUP(G8061,Agents!A:E,4,FALSE)</f>
        <v>Team1</v>
      </c>
      <c r="Q8061" t="str">
        <f>VLOOKUP(G8061,Agents!A:E,5,FALSE)</f>
        <v>Mid</v>
      </c>
      <c r="R8061" t="str">
        <f>VLOOKUP(G8061,Agents!A:E,2,FALSE)</f>
        <v>Morning</v>
      </c>
    </row>
    <row r="8062" spans="1:18" x14ac:dyDescent="0.35">
      <c r="A8062" t="s">
        <v>12158</v>
      </c>
      <c r="B8062" t="s">
        <v>12159</v>
      </c>
      <c r="C8062" t="s">
        <v>50</v>
      </c>
      <c r="D8062" t="s">
        <v>38</v>
      </c>
      <c r="E8062" s="1">
        <v>46111.366666666669</v>
      </c>
      <c r="F8062" s="1">
        <v>46112.116666666669</v>
      </c>
      <c r="G8062" t="s">
        <v>282</v>
      </c>
      <c r="H8062" t="s">
        <v>15</v>
      </c>
      <c r="I8062" t="s">
        <v>16</v>
      </c>
      <c r="J8062">
        <v>4</v>
      </c>
      <c r="K8062" t="str">
        <f>IF(tickets_dataset[[#This Row],[status]] = "Closed", "Yes","No")</f>
        <v>Yes</v>
      </c>
      <c r="L8062" s="2">
        <f t="shared" si="500"/>
        <v>18</v>
      </c>
      <c r="M8062" t="str">
        <f t="shared" si="501"/>
        <v>No</v>
      </c>
      <c r="N8062" t="str">
        <f t="shared" si="502"/>
        <v>Mar</v>
      </c>
      <c r="O8062" s="2">
        <f t="shared" si="503"/>
        <v>0.75</v>
      </c>
      <c r="P8062" t="str">
        <f>VLOOKUP(G8062,Agents!A:E,4,FALSE)</f>
        <v>Team4</v>
      </c>
      <c r="Q8062" t="str">
        <f>VLOOKUP(G8062,Agents!A:E,5,FALSE)</f>
        <v>Mid</v>
      </c>
      <c r="R8062" t="str">
        <f>VLOOKUP(G8062,Agents!A:E,2,FALSE)</f>
        <v>Morning</v>
      </c>
    </row>
    <row r="8063" spans="1:18" x14ac:dyDescent="0.35">
      <c r="A8063" t="s">
        <v>12160</v>
      </c>
      <c r="B8063" t="s">
        <v>2377</v>
      </c>
      <c r="C8063" t="s">
        <v>76</v>
      </c>
      <c r="D8063" t="s">
        <v>26</v>
      </c>
      <c r="E8063" s="1">
        <v>46102.002083333333</v>
      </c>
      <c r="F8063" s="1">
        <v>46103.877083333333</v>
      </c>
      <c r="G8063" t="s">
        <v>128</v>
      </c>
      <c r="H8063" t="s">
        <v>15</v>
      </c>
      <c r="I8063" t="s">
        <v>16</v>
      </c>
      <c r="J8063">
        <v>4</v>
      </c>
      <c r="K8063" t="str">
        <f>IF(tickets_dataset[[#This Row],[status]] = "Closed", "Yes","No")</f>
        <v>Yes</v>
      </c>
      <c r="L8063" s="2">
        <f t="shared" si="500"/>
        <v>45</v>
      </c>
      <c r="M8063" t="str">
        <f t="shared" si="501"/>
        <v>No</v>
      </c>
      <c r="N8063" t="str">
        <f t="shared" si="502"/>
        <v>Mar</v>
      </c>
      <c r="O8063" s="2">
        <f t="shared" si="503"/>
        <v>1.875</v>
      </c>
      <c r="P8063" t="str">
        <f>VLOOKUP(G8063,Agents!A:E,4,FALSE)</f>
        <v>Team4</v>
      </c>
      <c r="Q8063" t="str">
        <f>VLOOKUP(G8063,Agents!A:E,5,FALSE)</f>
        <v>Mid</v>
      </c>
      <c r="R8063" t="str">
        <f>VLOOKUP(G8063,Agents!A:E,2,FALSE)</f>
        <v>Night</v>
      </c>
    </row>
    <row r="8064" spans="1:18" x14ac:dyDescent="0.35">
      <c r="A8064" t="s">
        <v>12161</v>
      </c>
      <c r="B8064" t="s">
        <v>3208</v>
      </c>
      <c r="C8064" t="s">
        <v>76</v>
      </c>
      <c r="D8064" t="s">
        <v>38</v>
      </c>
      <c r="E8064" s="1">
        <v>46032.086111111108</v>
      </c>
      <c r="F8064" s="1">
        <v>46032.37777777778</v>
      </c>
      <c r="G8064" t="s">
        <v>216</v>
      </c>
      <c r="H8064" t="s">
        <v>15</v>
      </c>
      <c r="I8064" t="s">
        <v>16</v>
      </c>
      <c r="J8064">
        <v>5</v>
      </c>
      <c r="K8064" t="str">
        <f>IF(tickets_dataset[[#This Row],[status]] = "Closed", "Yes","No")</f>
        <v>Yes</v>
      </c>
      <c r="L8064" s="2">
        <f t="shared" si="500"/>
        <v>7.0000000001164153</v>
      </c>
      <c r="M8064" t="str">
        <f t="shared" si="501"/>
        <v>No</v>
      </c>
      <c r="N8064" t="str">
        <f t="shared" si="502"/>
        <v>Jan</v>
      </c>
      <c r="O8064" s="2">
        <f t="shared" si="503"/>
        <v>0.29166666667151731</v>
      </c>
      <c r="P8064" t="str">
        <f>VLOOKUP(G8064,Agents!A:E,4,FALSE)</f>
        <v>Team5</v>
      </c>
      <c r="Q8064" t="str">
        <f>VLOOKUP(G8064,Agents!A:E,5,FALSE)</f>
        <v>Junior</v>
      </c>
      <c r="R8064" t="str">
        <f>VLOOKUP(G8064,Agents!A:E,2,FALSE)</f>
        <v>Evening</v>
      </c>
    </row>
    <row r="8065" spans="1:18" x14ac:dyDescent="0.35">
      <c r="A8065" t="s">
        <v>12162</v>
      </c>
      <c r="B8065" t="s">
        <v>2110</v>
      </c>
      <c r="C8065" t="s">
        <v>12</v>
      </c>
      <c r="D8065" t="s">
        <v>13</v>
      </c>
      <c r="E8065" s="1">
        <v>46100.988194444442</v>
      </c>
      <c r="F8065" s="1">
        <v>46102.821527777778</v>
      </c>
      <c r="G8065" t="s">
        <v>149</v>
      </c>
      <c r="H8065" t="s">
        <v>15</v>
      </c>
      <c r="I8065" t="s">
        <v>16</v>
      </c>
      <c r="J8065">
        <v>3</v>
      </c>
      <c r="K8065" t="str">
        <f>IF(tickets_dataset[[#This Row],[status]] = "Closed", "Yes","No")</f>
        <v>Yes</v>
      </c>
      <c r="L8065" s="2">
        <f t="shared" si="500"/>
        <v>44.000000000058208</v>
      </c>
      <c r="M8065" t="str">
        <f t="shared" si="501"/>
        <v>No</v>
      </c>
      <c r="N8065" t="str">
        <f t="shared" si="502"/>
        <v>Mar</v>
      </c>
      <c r="O8065" s="2">
        <f t="shared" si="503"/>
        <v>1.8333333333357587</v>
      </c>
      <c r="P8065" t="str">
        <f>VLOOKUP(G8065,Agents!A:E,4,FALSE)</f>
        <v>Team3</v>
      </c>
      <c r="Q8065" t="str">
        <f>VLOOKUP(G8065,Agents!A:E,5,FALSE)</f>
        <v>Mid</v>
      </c>
      <c r="R8065" t="str">
        <f>VLOOKUP(G8065,Agents!A:E,2,FALSE)</f>
        <v>Night</v>
      </c>
    </row>
    <row r="8066" spans="1:18" x14ac:dyDescent="0.35">
      <c r="A8066" t="s">
        <v>12163</v>
      </c>
      <c r="B8066" t="s">
        <v>2874</v>
      </c>
      <c r="C8066" t="s">
        <v>76</v>
      </c>
      <c r="D8066" t="s">
        <v>26</v>
      </c>
      <c r="E8066" s="1">
        <v>46104.17291666667</v>
      </c>
      <c r="F8066" s="1">
        <v>46105.714583333334</v>
      </c>
      <c r="G8066" t="s">
        <v>128</v>
      </c>
      <c r="H8066" t="s">
        <v>15</v>
      </c>
      <c r="I8066" t="s">
        <v>16</v>
      </c>
      <c r="J8066">
        <v>4</v>
      </c>
      <c r="K8066" t="str">
        <f>IF(tickets_dataset[[#This Row],[status]] = "Closed", "Yes","No")</f>
        <v>Yes</v>
      </c>
      <c r="L8066" s="2">
        <f t="shared" ref="L8066:L8129" si="504">IF(ISBLANK(F8066),"",(F8066-E8066)*24)</f>
        <v>36.999999999941792</v>
      </c>
      <c r="M8066" t="str">
        <f t="shared" ref="M8066:M8129" si="505">IF(L8066&gt;48,"Yes","No")</f>
        <v>No</v>
      </c>
      <c r="N8066" t="str">
        <f t="shared" ref="N8066:N8129" si="506">TEXT(E8066,"mmm")</f>
        <v>Mar</v>
      </c>
      <c r="O8066" s="2">
        <f t="shared" si="503"/>
        <v>1.5416666666642413</v>
      </c>
      <c r="P8066" t="str">
        <f>VLOOKUP(G8066,Agents!A:E,4,FALSE)</f>
        <v>Team4</v>
      </c>
      <c r="Q8066" t="str">
        <f>VLOOKUP(G8066,Agents!A:E,5,FALSE)</f>
        <v>Mid</v>
      </c>
      <c r="R8066" t="str">
        <f>VLOOKUP(G8066,Agents!A:E,2,FALSE)</f>
        <v>Night</v>
      </c>
    </row>
    <row r="8067" spans="1:18" x14ac:dyDescent="0.35">
      <c r="A8067" t="s">
        <v>12164</v>
      </c>
      <c r="B8067" t="s">
        <v>12165</v>
      </c>
      <c r="C8067" t="s">
        <v>22</v>
      </c>
      <c r="D8067" t="s">
        <v>26</v>
      </c>
      <c r="E8067" s="1">
        <v>46084.27847222222</v>
      </c>
      <c r="F8067" s="1">
        <v>46085.90347222222</v>
      </c>
      <c r="G8067" t="s">
        <v>159</v>
      </c>
      <c r="H8067" t="s">
        <v>15</v>
      </c>
      <c r="I8067" t="s">
        <v>16</v>
      </c>
      <c r="J8067">
        <v>5</v>
      </c>
      <c r="K8067" t="str">
        <f>IF(tickets_dataset[[#This Row],[status]] = "Closed", "Yes","No")</f>
        <v>Yes</v>
      </c>
      <c r="L8067" s="2">
        <f t="shared" si="504"/>
        <v>39</v>
      </c>
      <c r="M8067" t="str">
        <f t="shared" si="505"/>
        <v>No</v>
      </c>
      <c r="N8067" t="str">
        <f t="shared" si="506"/>
        <v>Mar</v>
      </c>
      <c r="O8067" s="2">
        <f t="shared" ref="O8067:O8130" si="507">F8067-E8067</f>
        <v>1.625</v>
      </c>
      <c r="P8067" t="str">
        <f>VLOOKUP(G8067,Agents!A:E,4,FALSE)</f>
        <v>Team4</v>
      </c>
      <c r="Q8067" t="str">
        <f>VLOOKUP(G8067,Agents!A:E,5,FALSE)</f>
        <v>Mid</v>
      </c>
      <c r="R8067" t="str">
        <f>VLOOKUP(G8067,Agents!A:E,2,FALSE)</f>
        <v>Night</v>
      </c>
    </row>
    <row r="8068" spans="1:18" x14ac:dyDescent="0.35">
      <c r="A8068" t="s">
        <v>12166</v>
      </c>
      <c r="B8068" t="s">
        <v>2408</v>
      </c>
      <c r="C8068" t="s">
        <v>76</v>
      </c>
      <c r="D8068" t="s">
        <v>38</v>
      </c>
      <c r="E8068" s="1">
        <v>46101.534722222219</v>
      </c>
      <c r="F8068" s="1">
        <v>46102.201388888891</v>
      </c>
      <c r="G8068" t="s">
        <v>86</v>
      </c>
      <c r="H8068" t="s">
        <v>15</v>
      </c>
      <c r="I8068" t="s">
        <v>16</v>
      </c>
      <c r="J8068">
        <v>5</v>
      </c>
      <c r="K8068" t="str">
        <f>IF(tickets_dataset[[#This Row],[status]] = "Closed", "Yes","No")</f>
        <v>Yes</v>
      </c>
      <c r="L8068" s="2">
        <f t="shared" si="504"/>
        <v>16.000000000116415</v>
      </c>
      <c r="M8068" t="str">
        <f t="shared" si="505"/>
        <v>No</v>
      </c>
      <c r="N8068" t="str">
        <f t="shared" si="506"/>
        <v>Mar</v>
      </c>
      <c r="O8068" s="2">
        <f t="shared" si="507"/>
        <v>0.66666666667151731</v>
      </c>
      <c r="P8068" t="str">
        <f>VLOOKUP(G8068,Agents!A:E,4,FALSE)</f>
        <v>Team1</v>
      </c>
      <c r="Q8068" t="str">
        <f>VLOOKUP(G8068,Agents!A:E,5,FALSE)</f>
        <v>Mid</v>
      </c>
      <c r="R8068" t="str">
        <f>VLOOKUP(G8068,Agents!A:E,2,FALSE)</f>
        <v>Morning</v>
      </c>
    </row>
    <row r="8069" spans="1:18" x14ac:dyDescent="0.35">
      <c r="A8069" t="s">
        <v>12167</v>
      </c>
      <c r="B8069" t="s">
        <v>2889</v>
      </c>
      <c r="C8069" t="s">
        <v>22</v>
      </c>
      <c r="D8069" t="s">
        <v>38</v>
      </c>
      <c r="E8069" s="1">
        <v>46039.21597222222</v>
      </c>
      <c r="F8069" s="1">
        <v>46042.46597222222</v>
      </c>
      <c r="G8069" t="s">
        <v>27</v>
      </c>
      <c r="H8069" t="s">
        <v>15</v>
      </c>
      <c r="I8069" t="s">
        <v>16</v>
      </c>
      <c r="J8069">
        <v>5</v>
      </c>
      <c r="K8069" t="str">
        <f>IF(tickets_dataset[[#This Row],[status]] = "Closed", "Yes","No")</f>
        <v>Yes</v>
      </c>
      <c r="L8069" s="2">
        <f t="shared" si="504"/>
        <v>78</v>
      </c>
      <c r="M8069" t="str">
        <f t="shared" si="505"/>
        <v>Yes</v>
      </c>
      <c r="N8069" t="str">
        <f t="shared" si="506"/>
        <v>Jan</v>
      </c>
      <c r="O8069" s="2">
        <f t="shared" si="507"/>
        <v>3.25</v>
      </c>
      <c r="P8069" t="str">
        <f>VLOOKUP(G8069,Agents!A:E,4,FALSE)</f>
        <v>Team5</v>
      </c>
      <c r="Q8069" t="str">
        <f>VLOOKUP(G8069,Agents!A:E,5,FALSE)</f>
        <v>Senior</v>
      </c>
      <c r="R8069" t="str">
        <f>VLOOKUP(G8069,Agents!A:E,2,FALSE)</f>
        <v>Morning</v>
      </c>
    </row>
    <row r="8070" spans="1:18" x14ac:dyDescent="0.35">
      <c r="A8070" t="s">
        <v>12168</v>
      </c>
      <c r="B8070" t="s">
        <v>12169</v>
      </c>
      <c r="C8070" t="s">
        <v>76</v>
      </c>
      <c r="D8070" t="s">
        <v>26</v>
      </c>
      <c r="E8070" s="1">
        <v>46102.282638888886</v>
      </c>
      <c r="F8070" s="1">
        <v>46104.574305555558</v>
      </c>
      <c r="G8070" t="s">
        <v>42</v>
      </c>
      <c r="H8070" t="s">
        <v>15</v>
      </c>
      <c r="I8070" t="s">
        <v>16</v>
      </c>
      <c r="J8070">
        <v>4</v>
      </c>
      <c r="K8070" t="str">
        <f>IF(tickets_dataset[[#This Row],[status]] = "Closed", "Yes","No")</f>
        <v>Yes</v>
      </c>
      <c r="L8070" s="2">
        <f t="shared" si="504"/>
        <v>55.000000000116415</v>
      </c>
      <c r="M8070" t="str">
        <f t="shared" si="505"/>
        <v>Yes</v>
      </c>
      <c r="N8070" t="str">
        <f t="shared" si="506"/>
        <v>Mar</v>
      </c>
      <c r="O8070" s="2">
        <f t="shared" si="507"/>
        <v>2.2916666666715173</v>
      </c>
      <c r="P8070" t="str">
        <f>VLOOKUP(G8070,Agents!A:E,4,FALSE)</f>
        <v>Team2</v>
      </c>
      <c r="Q8070" t="str">
        <f>VLOOKUP(G8070,Agents!A:E,5,FALSE)</f>
        <v>Junior</v>
      </c>
      <c r="R8070" t="str">
        <f>VLOOKUP(G8070,Agents!A:E,2,FALSE)</f>
        <v>Night</v>
      </c>
    </row>
    <row r="8071" spans="1:18" x14ac:dyDescent="0.35">
      <c r="A8071" t="s">
        <v>12170</v>
      </c>
      <c r="B8071" t="s">
        <v>10713</v>
      </c>
      <c r="C8071" t="s">
        <v>12</v>
      </c>
      <c r="D8071" t="s">
        <v>13</v>
      </c>
      <c r="E8071" s="1">
        <v>46100.866666666669</v>
      </c>
      <c r="F8071" s="1">
        <v>46101.533333333333</v>
      </c>
      <c r="G8071" t="s">
        <v>23</v>
      </c>
      <c r="H8071" t="s">
        <v>15</v>
      </c>
      <c r="I8071" t="s">
        <v>16</v>
      </c>
      <c r="J8071">
        <v>4</v>
      </c>
      <c r="K8071" t="str">
        <f>IF(tickets_dataset[[#This Row],[status]] = "Closed", "Yes","No")</f>
        <v>Yes</v>
      </c>
      <c r="L8071" s="2">
        <f t="shared" si="504"/>
        <v>15.999999999941792</v>
      </c>
      <c r="M8071" t="str">
        <f t="shared" si="505"/>
        <v>No</v>
      </c>
      <c r="N8071" t="str">
        <f t="shared" si="506"/>
        <v>Mar</v>
      </c>
      <c r="O8071" s="2">
        <f t="shared" si="507"/>
        <v>0.66666666666424135</v>
      </c>
      <c r="P8071" t="str">
        <f>VLOOKUP(G8071,Agents!A:E,4,FALSE)</f>
        <v>Team3</v>
      </c>
      <c r="Q8071" t="str">
        <f>VLOOKUP(G8071,Agents!A:E,5,FALSE)</f>
        <v>Senior</v>
      </c>
      <c r="R8071" t="str">
        <f>VLOOKUP(G8071,Agents!A:E,2,FALSE)</f>
        <v>Evening</v>
      </c>
    </row>
    <row r="8072" spans="1:18" x14ac:dyDescent="0.35">
      <c r="A8072" t="s">
        <v>12171</v>
      </c>
      <c r="B8072" t="s">
        <v>3950</v>
      </c>
      <c r="C8072" t="s">
        <v>22</v>
      </c>
      <c r="D8072" t="s">
        <v>26</v>
      </c>
      <c r="E8072" s="1">
        <v>46099.176388888889</v>
      </c>
      <c r="F8072" s="1">
        <v>46101.926388888889</v>
      </c>
      <c r="G8072" t="s">
        <v>56</v>
      </c>
      <c r="H8072" t="s">
        <v>15</v>
      </c>
      <c r="I8072" t="s">
        <v>16</v>
      </c>
      <c r="J8072">
        <v>4</v>
      </c>
      <c r="K8072" t="str">
        <f>IF(tickets_dataset[[#This Row],[status]] = "Closed", "Yes","No")</f>
        <v>Yes</v>
      </c>
      <c r="L8072" s="2">
        <f t="shared" si="504"/>
        <v>66</v>
      </c>
      <c r="M8072" t="str">
        <f t="shared" si="505"/>
        <v>Yes</v>
      </c>
      <c r="N8072" t="str">
        <f t="shared" si="506"/>
        <v>Mar</v>
      </c>
      <c r="O8072" s="2">
        <f t="shared" si="507"/>
        <v>2.75</v>
      </c>
      <c r="P8072" t="str">
        <f>VLOOKUP(G8072,Agents!A:E,4,FALSE)</f>
        <v>Team1</v>
      </c>
      <c r="Q8072" t="str">
        <f>VLOOKUP(G8072,Agents!A:E,5,FALSE)</f>
        <v>Senior</v>
      </c>
      <c r="R8072" t="str">
        <f>VLOOKUP(G8072,Agents!A:E,2,FALSE)</f>
        <v>Night</v>
      </c>
    </row>
    <row r="8073" spans="1:18" x14ac:dyDescent="0.35">
      <c r="A8073" t="s">
        <v>12172</v>
      </c>
      <c r="B8073" t="s">
        <v>12173</v>
      </c>
      <c r="C8073" t="s">
        <v>22</v>
      </c>
      <c r="D8073" t="s">
        <v>38</v>
      </c>
      <c r="E8073" s="1">
        <v>46069.853472222225</v>
      </c>
      <c r="F8073" s="1">
        <v>46073.811805555553</v>
      </c>
      <c r="G8073" t="s">
        <v>103</v>
      </c>
      <c r="H8073" t="s">
        <v>15</v>
      </c>
      <c r="I8073" t="s">
        <v>16</v>
      </c>
      <c r="J8073">
        <v>3</v>
      </c>
      <c r="K8073" t="str">
        <f>IF(tickets_dataset[[#This Row],[status]] = "Closed", "Yes","No")</f>
        <v>Yes</v>
      </c>
      <c r="L8073" s="2">
        <f t="shared" si="504"/>
        <v>94.999999999883585</v>
      </c>
      <c r="M8073" t="str">
        <f t="shared" si="505"/>
        <v>Yes</v>
      </c>
      <c r="N8073" t="str">
        <f t="shared" si="506"/>
        <v>Feb</v>
      </c>
      <c r="O8073" s="2">
        <f t="shared" si="507"/>
        <v>3.9583333333284827</v>
      </c>
      <c r="P8073" t="str">
        <f>VLOOKUP(G8073,Agents!A:E,4,FALSE)</f>
        <v>Team4</v>
      </c>
      <c r="Q8073" t="str">
        <f>VLOOKUP(G8073,Agents!A:E,5,FALSE)</f>
        <v>Senior</v>
      </c>
      <c r="R8073" t="str">
        <f>VLOOKUP(G8073,Agents!A:E,2,FALSE)</f>
        <v>Night</v>
      </c>
    </row>
    <row r="8074" spans="1:18" x14ac:dyDescent="0.35">
      <c r="A8074" t="s">
        <v>12174</v>
      </c>
      <c r="B8074" t="s">
        <v>12175</v>
      </c>
      <c r="C8074" t="s">
        <v>34</v>
      </c>
      <c r="D8074" t="s">
        <v>13</v>
      </c>
      <c r="E8074" s="1">
        <v>46052.415972222225</v>
      </c>
      <c r="F8074" s="1">
        <v>46053.207638888889</v>
      </c>
      <c r="G8074" t="s">
        <v>311</v>
      </c>
      <c r="H8074" t="s">
        <v>15</v>
      </c>
      <c r="I8074" t="s">
        <v>16</v>
      </c>
      <c r="J8074">
        <v>3</v>
      </c>
      <c r="K8074" t="str">
        <f>IF(tickets_dataset[[#This Row],[status]] = "Closed", "Yes","No")</f>
        <v>Yes</v>
      </c>
      <c r="L8074" s="2">
        <f t="shared" si="504"/>
        <v>18.999999999941792</v>
      </c>
      <c r="M8074" t="str">
        <f t="shared" si="505"/>
        <v>No</v>
      </c>
      <c r="N8074" t="str">
        <f t="shared" si="506"/>
        <v>Jan</v>
      </c>
      <c r="O8074" s="2">
        <f t="shared" si="507"/>
        <v>0.79166666666424135</v>
      </c>
      <c r="P8074" t="str">
        <f>VLOOKUP(G8074,Agents!A:E,4,FALSE)</f>
        <v>Team5</v>
      </c>
      <c r="Q8074" t="str">
        <f>VLOOKUP(G8074,Agents!A:E,5,FALSE)</f>
        <v>Senior</v>
      </c>
      <c r="R8074" t="str">
        <f>VLOOKUP(G8074,Agents!A:E,2,FALSE)</f>
        <v>Evening</v>
      </c>
    </row>
    <row r="8075" spans="1:18" x14ac:dyDescent="0.35">
      <c r="A8075" t="s">
        <v>12176</v>
      </c>
      <c r="B8075" t="s">
        <v>2803</v>
      </c>
      <c r="C8075" t="s">
        <v>12</v>
      </c>
      <c r="D8075" t="s">
        <v>13</v>
      </c>
      <c r="E8075" s="1">
        <v>46078.040972222225</v>
      </c>
      <c r="F8075" s="1">
        <v>46078.332638888889</v>
      </c>
      <c r="G8075" t="s">
        <v>80</v>
      </c>
      <c r="H8075" t="s">
        <v>132</v>
      </c>
      <c r="I8075" t="s">
        <v>16</v>
      </c>
      <c r="J8075">
        <v>4</v>
      </c>
      <c r="K8075" t="str">
        <f>IF(tickets_dataset[[#This Row],[status]] = "Closed", "Yes","No")</f>
        <v>No</v>
      </c>
      <c r="L8075" s="2">
        <f t="shared" si="504"/>
        <v>6.9999999999417923</v>
      </c>
      <c r="M8075" t="str">
        <f t="shared" si="505"/>
        <v>No</v>
      </c>
      <c r="N8075" t="str">
        <f t="shared" si="506"/>
        <v>Feb</v>
      </c>
      <c r="O8075" s="2">
        <f t="shared" si="507"/>
        <v>0.29166666666424135</v>
      </c>
      <c r="P8075" t="str">
        <f>VLOOKUP(G8075,Agents!A:E,4,FALSE)</f>
        <v>Team3</v>
      </c>
      <c r="Q8075" t="str">
        <f>VLOOKUP(G8075,Agents!A:E,5,FALSE)</f>
        <v>Junior</v>
      </c>
      <c r="R8075" t="str">
        <f>VLOOKUP(G8075,Agents!A:E,2,FALSE)</f>
        <v>Evening</v>
      </c>
    </row>
    <row r="8076" spans="1:18" x14ac:dyDescent="0.35">
      <c r="A8076" t="s">
        <v>12177</v>
      </c>
      <c r="B8076" t="s">
        <v>185</v>
      </c>
      <c r="C8076" t="s">
        <v>50</v>
      </c>
      <c r="D8076" t="s">
        <v>13</v>
      </c>
      <c r="E8076" s="1">
        <v>46039.973611111112</v>
      </c>
      <c r="F8076" s="1">
        <v>46040.098611111112</v>
      </c>
      <c r="G8076" t="s">
        <v>131</v>
      </c>
      <c r="H8076" t="s">
        <v>15</v>
      </c>
      <c r="I8076" t="s">
        <v>16</v>
      </c>
      <c r="J8076">
        <v>3</v>
      </c>
      <c r="K8076" t="str">
        <f>IF(tickets_dataset[[#This Row],[status]] = "Closed", "Yes","No")</f>
        <v>Yes</v>
      </c>
      <c r="L8076" s="2">
        <f t="shared" si="504"/>
        <v>3</v>
      </c>
      <c r="M8076" t="str">
        <f t="shared" si="505"/>
        <v>No</v>
      </c>
      <c r="N8076" t="str">
        <f t="shared" si="506"/>
        <v>Jan</v>
      </c>
      <c r="O8076" s="2">
        <f t="shared" si="507"/>
        <v>0.125</v>
      </c>
      <c r="P8076" t="str">
        <f>VLOOKUP(G8076,Agents!A:E,4,FALSE)</f>
        <v>Team4</v>
      </c>
      <c r="Q8076" t="str">
        <f>VLOOKUP(G8076,Agents!A:E,5,FALSE)</f>
        <v>Junior</v>
      </c>
      <c r="R8076" t="str">
        <f>VLOOKUP(G8076,Agents!A:E,2,FALSE)</f>
        <v>Night</v>
      </c>
    </row>
    <row r="8077" spans="1:18" x14ac:dyDescent="0.35">
      <c r="A8077" t="s">
        <v>12178</v>
      </c>
      <c r="B8077" t="s">
        <v>12179</v>
      </c>
      <c r="C8077" t="s">
        <v>34</v>
      </c>
      <c r="D8077" t="s">
        <v>13</v>
      </c>
      <c r="E8077" s="1">
        <v>46089.525694444441</v>
      </c>
      <c r="F8077" s="1">
        <v>46091.192361111112</v>
      </c>
      <c r="G8077" t="s">
        <v>311</v>
      </c>
      <c r="H8077" t="s">
        <v>15</v>
      </c>
      <c r="I8077" t="s">
        <v>16</v>
      </c>
      <c r="J8077">
        <v>2</v>
      </c>
      <c r="K8077" t="str">
        <f>IF(tickets_dataset[[#This Row],[status]] = "Closed", "Yes","No")</f>
        <v>Yes</v>
      </c>
      <c r="L8077" s="2">
        <f t="shared" si="504"/>
        <v>40.000000000116415</v>
      </c>
      <c r="M8077" t="str">
        <f t="shared" si="505"/>
        <v>No</v>
      </c>
      <c r="N8077" t="str">
        <f t="shared" si="506"/>
        <v>Mar</v>
      </c>
      <c r="O8077" s="2">
        <f t="shared" si="507"/>
        <v>1.6666666666715173</v>
      </c>
      <c r="P8077" t="str">
        <f>VLOOKUP(G8077,Agents!A:E,4,FALSE)</f>
        <v>Team5</v>
      </c>
      <c r="Q8077" t="str">
        <f>VLOOKUP(G8077,Agents!A:E,5,FALSE)</f>
        <v>Senior</v>
      </c>
      <c r="R8077" t="str">
        <f>VLOOKUP(G8077,Agents!A:E,2,FALSE)</f>
        <v>Evening</v>
      </c>
    </row>
    <row r="8078" spans="1:18" x14ac:dyDescent="0.35">
      <c r="A8078" t="s">
        <v>12180</v>
      </c>
      <c r="B8078" t="s">
        <v>10115</v>
      </c>
      <c r="C8078" t="s">
        <v>22</v>
      </c>
      <c r="D8078" t="s">
        <v>13</v>
      </c>
      <c r="E8078" s="1">
        <v>46049.35833333333</v>
      </c>
      <c r="F8078" s="1">
        <v>46049.85833333333</v>
      </c>
      <c r="G8078" t="s">
        <v>83</v>
      </c>
      <c r="H8078" t="s">
        <v>15</v>
      </c>
      <c r="I8078" t="s">
        <v>16</v>
      </c>
      <c r="J8078">
        <v>5</v>
      </c>
      <c r="K8078" t="str">
        <f>IF(tickets_dataset[[#This Row],[status]] = "Closed", "Yes","No")</f>
        <v>Yes</v>
      </c>
      <c r="L8078" s="2">
        <f t="shared" si="504"/>
        <v>12</v>
      </c>
      <c r="M8078" t="str">
        <f t="shared" si="505"/>
        <v>No</v>
      </c>
      <c r="N8078" t="str">
        <f t="shared" si="506"/>
        <v>Jan</v>
      </c>
      <c r="O8078" s="2">
        <f t="shared" si="507"/>
        <v>0.5</v>
      </c>
      <c r="P8078" t="str">
        <f>VLOOKUP(G8078,Agents!A:E,4,FALSE)</f>
        <v>Team2</v>
      </c>
      <c r="Q8078" t="str">
        <f>VLOOKUP(G8078,Agents!A:E,5,FALSE)</f>
        <v>Junior</v>
      </c>
      <c r="R8078" t="str">
        <f>VLOOKUP(G8078,Agents!A:E,2,FALSE)</f>
        <v>Night</v>
      </c>
    </row>
    <row r="8079" spans="1:18" x14ac:dyDescent="0.35">
      <c r="A8079" t="s">
        <v>12181</v>
      </c>
      <c r="B8079" t="s">
        <v>5261</v>
      </c>
      <c r="C8079" t="s">
        <v>76</v>
      </c>
      <c r="D8079" t="s">
        <v>38</v>
      </c>
      <c r="E8079" s="1">
        <v>46099.018055555556</v>
      </c>
      <c r="F8079" s="1">
        <v>46100.80972222222</v>
      </c>
      <c r="G8079" t="s">
        <v>156</v>
      </c>
      <c r="H8079" t="s">
        <v>28</v>
      </c>
      <c r="I8079" t="s">
        <v>16</v>
      </c>
      <c r="J8079">
        <v>5</v>
      </c>
      <c r="K8079" t="str">
        <f>IF(tickets_dataset[[#This Row],[status]] = "Closed", "Yes","No")</f>
        <v>No</v>
      </c>
      <c r="L8079" s="2">
        <f t="shared" si="504"/>
        <v>42.999999999941792</v>
      </c>
      <c r="M8079" t="str">
        <f t="shared" si="505"/>
        <v>No</v>
      </c>
      <c r="N8079" t="str">
        <f t="shared" si="506"/>
        <v>Mar</v>
      </c>
      <c r="O8079" s="2">
        <f t="shared" si="507"/>
        <v>1.7916666666642413</v>
      </c>
      <c r="P8079" t="str">
        <f>VLOOKUP(G8079,Agents!A:E,4,FALSE)</f>
        <v>Team3</v>
      </c>
      <c r="Q8079" t="str">
        <f>VLOOKUP(G8079,Agents!A:E,5,FALSE)</f>
        <v>Mid</v>
      </c>
      <c r="R8079" t="str">
        <f>VLOOKUP(G8079,Agents!A:E,2,FALSE)</f>
        <v>Evening</v>
      </c>
    </row>
    <row r="8080" spans="1:18" x14ac:dyDescent="0.35">
      <c r="A8080" t="s">
        <v>12182</v>
      </c>
      <c r="B8080" t="s">
        <v>1448</v>
      </c>
      <c r="C8080" t="s">
        <v>50</v>
      </c>
      <c r="D8080" t="s">
        <v>38</v>
      </c>
      <c r="E8080" s="1">
        <v>46087.429166666669</v>
      </c>
      <c r="F8080" s="1">
        <v>46087.845833333333</v>
      </c>
      <c r="G8080" t="s">
        <v>91</v>
      </c>
      <c r="H8080" t="s">
        <v>15</v>
      </c>
      <c r="I8080" t="s">
        <v>16</v>
      </c>
      <c r="J8080">
        <v>4</v>
      </c>
      <c r="K8080" t="str">
        <f>IF(tickets_dataset[[#This Row],[status]] = "Closed", "Yes","No")</f>
        <v>Yes</v>
      </c>
      <c r="L8080" s="2">
        <f t="shared" si="504"/>
        <v>9.9999999999417923</v>
      </c>
      <c r="M8080" t="str">
        <f t="shared" si="505"/>
        <v>No</v>
      </c>
      <c r="N8080" t="str">
        <f t="shared" si="506"/>
        <v>Mar</v>
      </c>
      <c r="O8080" s="2">
        <f t="shared" si="507"/>
        <v>0.41666666666424135</v>
      </c>
      <c r="P8080" t="str">
        <f>VLOOKUP(G8080,Agents!A:E,4,FALSE)</f>
        <v>Team5</v>
      </c>
      <c r="Q8080" t="str">
        <f>VLOOKUP(G8080,Agents!A:E,5,FALSE)</f>
        <v>Mid</v>
      </c>
      <c r="R8080" t="str">
        <f>VLOOKUP(G8080,Agents!A:E,2,FALSE)</f>
        <v>Night</v>
      </c>
    </row>
    <row r="8081" spans="1:18" x14ac:dyDescent="0.35">
      <c r="A8081" t="s">
        <v>12183</v>
      </c>
      <c r="B8081" t="s">
        <v>3697</v>
      </c>
      <c r="C8081" t="s">
        <v>34</v>
      </c>
      <c r="D8081" t="s">
        <v>26</v>
      </c>
      <c r="E8081" s="1">
        <v>46062.342361111114</v>
      </c>
      <c r="F8081" s="1">
        <v>46064.175694444442</v>
      </c>
      <c r="G8081" t="s">
        <v>216</v>
      </c>
      <c r="H8081" t="s">
        <v>15</v>
      </c>
      <c r="I8081" t="s">
        <v>16</v>
      </c>
      <c r="J8081">
        <v>3</v>
      </c>
      <c r="K8081" t="str">
        <f>IF(tickets_dataset[[#This Row],[status]] = "Closed", "Yes","No")</f>
        <v>Yes</v>
      </c>
      <c r="L8081" s="2">
        <f t="shared" si="504"/>
        <v>43.999999999883585</v>
      </c>
      <c r="M8081" t="str">
        <f t="shared" si="505"/>
        <v>No</v>
      </c>
      <c r="N8081" t="str">
        <f t="shared" si="506"/>
        <v>Feb</v>
      </c>
      <c r="O8081" s="2">
        <f t="shared" si="507"/>
        <v>1.8333333333284827</v>
      </c>
      <c r="P8081" t="str">
        <f>VLOOKUP(G8081,Agents!A:E,4,FALSE)</f>
        <v>Team5</v>
      </c>
      <c r="Q8081" t="str">
        <f>VLOOKUP(G8081,Agents!A:E,5,FALSE)</f>
        <v>Junior</v>
      </c>
      <c r="R8081" t="str">
        <f>VLOOKUP(G8081,Agents!A:E,2,FALSE)</f>
        <v>Evening</v>
      </c>
    </row>
    <row r="8082" spans="1:18" x14ac:dyDescent="0.35">
      <c r="A8082" t="s">
        <v>12184</v>
      </c>
      <c r="B8082" t="s">
        <v>726</v>
      </c>
      <c r="C8082" t="s">
        <v>12</v>
      </c>
      <c r="D8082" t="s">
        <v>38</v>
      </c>
      <c r="E8082" s="1">
        <v>46083.499305555553</v>
      </c>
      <c r="F8082" s="1">
        <v>46087.415972222225</v>
      </c>
      <c r="G8082" t="s">
        <v>170</v>
      </c>
      <c r="H8082" t="s">
        <v>15</v>
      </c>
      <c r="I8082" t="s">
        <v>16</v>
      </c>
      <c r="J8082">
        <v>4</v>
      </c>
      <c r="K8082" t="str">
        <f>IF(tickets_dataset[[#This Row],[status]] = "Closed", "Yes","No")</f>
        <v>Yes</v>
      </c>
      <c r="L8082" s="2">
        <f t="shared" si="504"/>
        <v>94.000000000116415</v>
      </c>
      <c r="M8082" t="str">
        <f t="shared" si="505"/>
        <v>Yes</v>
      </c>
      <c r="N8082" t="str">
        <f t="shared" si="506"/>
        <v>Mar</v>
      </c>
      <c r="O8082" s="2">
        <f t="shared" si="507"/>
        <v>3.9166666666715173</v>
      </c>
      <c r="P8082" t="str">
        <f>VLOOKUP(G8082,Agents!A:E,4,FALSE)</f>
        <v>Team5</v>
      </c>
      <c r="Q8082" t="str">
        <f>VLOOKUP(G8082,Agents!A:E,5,FALSE)</f>
        <v>Junior</v>
      </c>
      <c r="R8082" t="str">
        <f>VLOOKUP(G8082,Agents!A:E,2,FALSE)</f>
        <v>Night</v>
      </c>
    </row>
    <row r="8083" spans="1:18" x14ac:dyDescent="0.35">
      <c r="A8083" t="s">
        <v>12185</v>
      </c>
      <c r="B8083" t="s">
        <v>9120</v>
      </c>
      <c r="C8083" t="s">
        <v>34</v>
      </c>
      <c r="D8083" t="s">
        <v>38</v>
      </c>
      <c r="E8083" s="1">
        <v>46097.800694444442</v>
      </c>
      <c r="F8083" s="1">
        <v>46101.592361111114</v>
      </c>
      <c r="G8083" t="s">
        <v>35</v>
      </c>
      <c r="H8083" t="s">
        <v>15</v>
      </c>
      <c r="I8083" t="s">
        <v>16</v>
      </c>
      <c r="J8083">
        <v>4</v>
      </c>
      <c r="K8083" t="str">
        <f>IF(tickets_dataset[[#This Row],[status]] = "Closed", "Yes","No")</f>
        <v>Yes</v>
      </c>
      <c r="L8083" s="2">
        <f t="shared" si="504"/>
        <v>91.000000000116415</v>
      </c>
      <c r="M8083" t="str">
        <f t="shared" si="505"/>
        <v>Yes</v>
      </c>
      <c r="N8083" t="str">
        <f t="shared" si="506"/>
        <v>Mar</v>
      </c>
      <c r="O8083" s="2">
        <f t="shared" si="507"/>
        <v>3.7916666666715173</v>
      </c>
      <c r="P8083" t="str">
        <f>VLOOKUP(G8083,Agents!A:E,4,FALSE)</f>
        <v>Team1</v>
      </c>
      <c r="Q8083" t="str">
        <f>VLOOKUP(G8083,Agents!A:E,5,FALSE)</f>
        <v>Senior</v>
      </c>
      <c r="R8083" t="str">
        <f>VLOOKUP(G8083,Agents!A:E,2,FALSE)</f>
        <v>Evening</v>
      </c>
    </row>
    <row r="8084" spans="1:18" x14ac:dyDescent="0.35">
      <c r="A8084" t="s">
        <v>12186</v>
      </c>
      <c r="B8084" t="s">
        <v>3771</v>
      </c>
      <c r="C8084" t="s">
        <v>34</v>
      </c>
      <c r="D8084" t="s">
        <v>26</v>
      </c>
      <c r="E8084" s="1">
        <v>46027.46875</v>
      </c>
      <c r="F8084" s="1">
        <v>46028.135416666664</v>
      </c>
      <c r="G8084" t="s">
        <v>119</v>
      </c>
      <c r="H8084" t="s">
        <v>15</v>
      </c>
      <c r="I8084" t="s">
        <v>16</v>
      </c>
      <c r="J8084">
        <v>5</v>
      </c>
      <c r="K8084" t="str">
        <f>IF(tickets_dataset[[#This Row],[status]] = "Closed", "Yes","No")</f>
        <v>Yes</v>
      </c>
      <c r="L8084" s="2">
        <f t="shared" si="504"/>
        <v>15.999999999941792</v>
      </c>
      <c r="M8084" t="str">
        <f t="shared" si="505"/>
        <v>No</v>
      </c>
      <c r="N8084" t="str">
        <f t="shared" si="506"/>
        <v>Jan</v>
      </c>
      <c r="O8084" s="2">
        <f t="shared" si="507"/>
        <v>0.66666666666424135</v>
      </c>
      <c r="P8084" t="str">
        <f>VLOOKUP(G8084,Agents!A:E,4,FALSE)</f>
        <v>Team1</v>
      </c>
      <c r="Q8084" t="str">
        <f>VLOOKUP(G8084,Agents!A:E,5,FALSE)</f>
        <v>Junior</v>
      </c>
      <c r="R8084" t="str">
        <f>VLOOKUP(G8084,Agents!A:E,2,FALSE)</f>
        <v>Morning</v>
      </c>
    </row>
    <row r="8085" spans="1:18" x14ac:dyDescent="0.35">
      <c r="A8085" t="s">
        <v>12187</v>
      </c>
      <c r="B8085" t="s">
        <v>2567</v>
      </c>
      <c r="C8085" t="s">
        <v>12</v>
      </c>
      <c r="D8085" t="s">
        <v>38</v>
      </c>
      <c r="E8085" s="1">
        <v>46107.981944444444</v>
      </c>
      <c r="F8085" s="1">
        <v>46110.06527777778</v>
      </c>
      <c r="G8085" t="s">
        <v>100</v>
      </c>
      <c r="H8085" t="s">
        <v>15</v>
      </c>
      <c r="I8085" t="s">
        <v>16</v>
      </c>
      <c r="J8085">
        <v>3</v>
      </c>
      <c r="K8085" t="str">
        <f>IF(tickets_dataset[[#This Row],[status]] = "Closed", "Yes","No")</f>
        <v>Yes</v>
      </c>
      <c r="L8085" s="2">
        <f t="shared" si="504"/>
        <v>50.000000000058208</v>
      </c>
      <c r="M8085" t="str">
        <f t="shared" si="505"/>
        <v>Yes</v>
      </c>
      <c r="N8085" t="str">
        <f t="shared" si="506"/>
        <v>Mar</v>
      </c>
      <c r="O8085" s="2">
        <f t="shared" si="507"/>
        <v>2.0833333333357587</v>
      </c>
      <c r="P8085" t="str">
        <f>VLOOKUP(G8085,Agents!A:E,4,FALSE)</f>
        <v>Team4</v>
      </c>
      <c r="Q8085" t="str">
        <f>VLOOKUP(G8085,Agents!A:E,5,FALSE)</f>
        <v>Junior</v>
      </c>
      <c r="R8085" t="str">
        <f>VLOOKUP(G8085,Agents!A:E,2,FALSE)</f>
        <v>Evening</v>
      </c>
    </row>
    <row r="8086" spans="1:18" x14ac:dyDescent="0.35">
      <c r="A8086" t="s">
        <v>12188</v>
      </c>
      <c r="B8086" t="s">
        <v>4205</v>
      </c>
      <c r="C8086" t="s">
        <v>50</v>
      </c>
      <c r="D8086" t="s">
        <v>13</v>
      </c>
      <c r="E8086" s="1">
        <v>46106.606944444444</v>
      </c>
      <c r="F8086" s="1">
        <v>46107.773611111108</v>
      </c>
      <c r="G8086" t="s">
        <v>83</v>
      </c>
      <c r="H8086" t="s">
        <v>15</v>
      </c>
      <c r="I8086" t="s">
        <v>68</v>
      </c>
      <c r="J8086">
        <v>2</v>
      </c>
      <c r="K8086" t="str">
        <f>IF(tickets_dataset[[#This Row],[status]] = "Closed", "Yes","No")</f>
        <v>Yes</v>
      </c>
      <c r="L8086" s="2">
        <f t="shared" si="504"/>
        <v>27.999999999941792</v>
      </c>
      <c r="M8086" t="str">
        <f t="shared" si="505"/>
        <v>No</v>
      </c>
      <c r="N8086" t="str">
        <f t="shared" si="506"/>
        <v>Mar</v>
      </c>
      <c r="O8086" s="2">
        <f t="shared" si="507"/>
        <v>1.1666666666642413</v>
      </c>
      <c r="P8086" t="str">
        <f>VLOOKUP(G8086,Agents!A:E,4,FALSE)</f>
        <v>Team2</v>
      </c>
      <c r="Q8086" t="str">
        <f>VLOOKUP(G8086,Agents!A:E,5,FALSE)</f>
        <v>Junior</v>
      </c>
      <c r="R8086" t="str">
        <f>VLOOKUP(G8086,Agents!A:E,2,FALSE)</f>
        <v>Night</v>
      </c>
    </row>
    <row r="8087" spans="1:18" x14ac:dyDescent="0.35">
      <c r="A8087" t="s">
        <v>12189</v>
      </c>
      <c r="B8087" t="s">
        <v>7761</v>
      </c>
      <c r="C8087" t="s">
        <v>50</v>
      </c>
      <c r="D8087" t="s">
        <v>26</v>
      </c>
      <c r="E8087" s="1">
        <v>46053.704861111109</v>
      </c>
      <c r="F8087" s="1">
        <v>46054.621527777781</v>
      </c>
      <c r="G8087" t="s">
        <v>183</v>
      </c>
      <c r="H8087" t="s">
        <v>15</v>
      </c>
      <c r="I8087" t="s">
        <v>16</v>
      </c>
      <c r="J8087">
        <v>3</v>
      </c>
      <c r="K8087" t="str">
        <f>IF(tickets_dataset[[#This Row],[status]] = "Closed", "Yes","No")</f>
        <v>Yes</v>
      </c>
      <c r="L8087" s="2">
        <f t="shared" si="504"/>
        <v>22.000000000116415</v>
      </c>
      <c r="M8087" t="str">
        <f t="shared" si="505"/>
        <v>No</v>
      </c>
      <c r="N8087" t="str">
        <f t="shared" si="506"/>
        <v>Jan</v>
      </c>
      <c r="O8087" s="2">
        <f t="shared" si="507"/>
        <v>0.91666666667151731</v>
      </c>
      <c r="P8087" t="str">
        <f>VLOOKUP(G8087,Agents!A:E,4,FALSE)</f>
        <v>Team3</v>
      </c>
      <c r="Q8087" t="str">
        <f>VLOOKUP(G8087,Agents!A:E,5,FALSE)</f>
        <v>Senior</v>
      </c>
      <c r="R8087" t="str">
        <f>VLOOKUP(G8087,Agents!A:E,2,FALSE)</f>
        <v>Night</v>
      </c>
    </row>
    <row r="8088" spans="1:18" x14ac:dyDescent="0.35">
      <c r="A8088" t="s">
        <v>12190</v>
      </c>
      <c r="B8088" t="s">
        <v>12191</v>
      </c>
      <c r="C8088" t="s">
        <v>34</v>
      </c>
      <c r="D8088" t="s">
        <v>26</v>
      </c>
      <c r="E8088" s="1">
        <v>46056.604166666664</v>
      </c>
      <c r="F8088" s="1">
        <v>46058.854166666664</v>
      </c>
      <c r="G8088" t="s">
        <v>234</v>
      </c>
      <c r="H8088" t="s">
        <v>15</v>
      </c>
      <c r="I8088" t="s">
        <v>16</v>
      </c>
      <c r="J8088">
        <v>3</v>
      </c>
      <c r="K8088" t="str">
        <f>IF(tickets_dataset[[#This Row],[status]] = "Closed", "Yes","No")</f>
        <v>Yes</v>
      </c>
      <c r="L8088" s="2">
        <f t="shared" si="504"/>
        <v>54</v>
      </c>
      <c r="M8088" t="str">
        <f t="shared" si="505"/>
        <v>Yes</v>
      </c>
      <c r="N8088" t="str">
        <f t="shared" si="506"/>
        <v>Feb</v>
      </c>
      <c r="O8088" s="2">
        <f t="shared" si="507"/>
        <v>2.25</v>
      </c>
      <c r="P8088" t="str">
        <f>VLOOKUP(G8088,Agents!A:E,4,FALSE)</f>
        <v>Team5</v>
      </c>
      <c r="Q8088" t="str">
        <f>VLOOKUP(G8088,Agents!A:E,5,FALSE)</f>
        <v>Senior</v>
      </c>
      <c r="R8088" t="str">
        <f>VLOOKUP(G8088,Agents!A:E,2,FALSE)</f>
        <v>Night</v>
      </c>
    </row>
    <row r="8089" spans="1:18" x14ac:dyDescent="0.35">
      <c r="A8089" t="s">
        <v>12192</v>
      </c>
      <c r="B8089" t="s">
        <v>526</v>
      </c>
      <c r="C8089" t="s">
        <v>50</v>
      </c>
      <c r="D8089" t="s">
        <v>38</v>
      </c>
      <c r="E8089" s="1">
        <v>46078.372916666667</v>
      </c>
      <c r="F8089" s="1">
        <v>46078.789583333331</v>
      </c>
      <c r="G8089" t="s">
        <v>140</v>
      </c>
      <c r="H8089" t="s">
        <v>15</v>
      </c>
      <c r="I8089" t="s">
        <v>16</v>
      </c>
      <c r="J8089">
        <v>5</v>
      </c>
      <c r="K8089" t="str">
        <f>IF(tickets_dataset[[#This Row],[status]] = "Closed", "Yes","No")</f>
        <v>Yes</v>
      </c>
      <c r="L8089" s="2">
        <f t="shared" si="504"/>
        <v>9.9999999999417923</v>
      </c>
      <c r="M8089" t="str">
        <f t="shared" si="505"/>
        <v>No</v>
      </c>
      <c r="N8089" t="str">
        <f t="shared" si="506"/>
        <v>Feb</v>
      </c>
      <c r="O8089" s="2">
        <f t="shared" si="507"/>
        <v>0.41666666666424135</v>
      </c>
      <c r="P8089" t="str">
        <f>VLOOKUP(G8089,Agents!A:E,4,FALSE)</f>
        <v>Team1</v>
      </c>
      <c r="Q8089" t="str">
        <f>VLOOKUP(G8089,Agents!A:E,5,FALSE)</f>
        <v>Junior</v>
      </c>
      <c r="R8089" t="str">
        <f>VLOOKUP(G8089,Agents!A:E,2,FALSE)</f>
        <v>Morning</v>
      </c>
    </row>
    <row r="8090" spans="1:18" x14ac:dyDescent="0.35">
      <c r="A8090" t="s">
        <v>12193</v>
      </c>
      <c r="B8090" t="s">
        <v>5424</v>
      </c>
      <c r="C8090" t="s">
        <v>76</v>
      </c>
      <c r="D8090" t="s">
        <v>26</v>
      </c>
      <c r="E8090" s="1">
        <v>46033.292361111111</v>
      </c>
      <c r="F8090" s="1">
        <v>46036.250694444447</v>
      </c>
      <c r="G8090" t="s">
        <v>39</v>
      </c>
      <c r="H8090" t="s">
        <v>15</v>
      </c>
      <c r="I8090" t="s">
        <v>16</v>
      </c>
      <c r="J8090">
        <v>4</v>
      </c>
      <c r="K8090" t="str">
        <f>IF(tickets_dataset[[#This Row],[status]] = "Closed", "Yes","No")</f>
        <v>Yes</v>
      </c>
      <c r="L8090" s="2">
        <f t="shared" si="504"/>
        <v>71.000000000058208</v>
      </c>
      <c r="M8090" t="str">
        <f t="shared" si="505"/>
        <v>Yes</v>
      </c>
      <c r="N8090" t="str">
        <f t="shared" si="506"/>
        <v>Jan</v>
      </c>
      <c r="O8090" s="2">
        <f t="shared" si="507"/>
        <v>2.9583333333357587</v>
      </c>
      <c r="P8090" t="str">
        <f>VLOOKUP(G8090,Agents!A:E,4,FALSE)</f>
        <v>Team3</v>
      </c>
      <c r="Q8090" t="str">
        <f>VLOOKUP(G8090,Agents!A:E,5,FALSE)</f>
        <v>Mid</v>
      </c>
      <c r="R8090" t="str">
        <f>VLOOKUP(G8090,Agents!A:E,2,FALSE)</f>
        <v>Night</v>
      </c>
    </row>
    <row r="8091" spans="1:18" x14ac:dyDescent="0.35">
      <c r="A8091" t="s">
        <v>12194</v>
      </c>
      <c r="B8091" t="s">
        <v>9910</v>
      </c>
      <c r="C8091" t="s">
        <v>22</v>
      </c>
      <c r="D8091" t="s">
        <v>38</v>
      </c>
      <c r="E8091" s="1">
        <v>46032.757638888892</v>
      </c>
      <c r="F8091" s="1">
        <v>46036.257638888892</v>
      </c>
      <c r="G8091" t="s">
        <v>221</v>
      </c>
      <c r="H8091" t="s">
        <v>15</v>
      </c>
      <c r="I8091" t="s">
        <v>16</v>
      </c>
      <c r="J8091">
        <v>5</v>
      </c>
      <c r="K8091" t="str">
        <f>IF(tickets_dataset[[#This Row],[status]] = "Closed", "Yes","No")</f>
        <v>Yes</v>
      </c>
      <c r="L8091" s="2">
        <f t="shared" si="504"/>
        <v>84</v>
      </c>
      <c r="M8091" t="str">
        <f t="shared" si="505"/>
        <v>Yes</v>
      </c>
      <c r="N8091" t="str">
        <f t="shared" si="506"/>
        <v>Jan</v>
      </c>
      <c r="O8091" s="2">
        <f t="shared" si="507"/>
        <v>3.5</v>
      </c>
      <c r="P8091" t="str">
        <f>VLOOKUP(G8091,Agents!A:E,4,FALSE)</f>
        <v>Team4</v>
      </c>
      <c r="Q8091" t="str">
        <f>VLOOKUP(G8091,Agents!A:E,5,FALSE)</f>
        <v>Senior</v>
      </c>
      <c r="R8091" t="str">
        <f>VLOOKUP(G8091,Agents!A:E,2,FALSE)</f>
        <v>Morning</v>
      </c>
    </row>
    <row r="8092" spans="1:18" x14ac:dyDescent="0.35">
      <c r="A8092" t="s">
        <v>12195</v>
      </c>
      <c r="B8092" t="s">
        <v>3796</v>
      </c>
      <c r="C8092" t="s">
        <v>12</v>
      </c>
      <c r="D8092" t="s">
        <v>13</v>
      </c>
      <c r="E8092" s="1">
        <v>46070.67083333333</v>
      </c>
      <c r="F8092" s="1">
        <v>46071.29583333333</v>
      </c>
      <c r="G8092" t="s">
        <v>422</v>
      </c>
      <c r="H8092" t="s">
        <v>15</v>
      </c>
      <c r="I8092" t="s">
        <v>16</v>
      </c>
      <c r="J8092">
        <v>5</v>
      </c>
      <c r="K8092" t="str">
        <f>IF(tickets_dataset[[#This Row],[status]] = "Closed", "Yes","No")</f>
        <v>Yes</v>
      </c>
      <c r="L8092" s="2">
        <f t="shared" si="504"/>
        <v>15</v>
      </c>
      <c r="M8092" t="str">
        <f t="shared" si="505"/>
        <v>No</v>
      </c>
      <c r="N8092" t="str">
        <f t="shared" si="506"/>
        <v>Feb</v>
      </c>
      <c r="O8092" s="2">
        <f t="shared" si="507"/>
        <v>0.625</v>
      </c>
      <c r="P8092" t="str">
        <f>VLOOKUP(G8092,Agents!A:E,4,FALSE)</f>
        <v>Team5</v>
      </c>
      <c r="Q8092" t="str">
        <f>VLOOKUP(G8092,Agents!A:E,5,FALSE)</f>
        <v>Mid</v>
      </c>
      <c r="R8092" t="str">
        <f>VLOOKUP(G8092,Agents!A:E,2,FALSE)</f>
        <v>Evening</v>
      </c>
    </row>
    <row r="8093" spans="1:18" x14ac:dyDescent="0.35">
      <c r="A8093" t="s">
        <v>12196</v>
      </c>
      <c r="B8093" t="s">
        <v>2429</v>
      </c>
      <c r="C8093" t="s">
        <v>12</v>
      </c>
      <c r="D8093" t="s">
        <v>26</v>
      </c>
      <c r="E8093" s="1">
        <v>46078.484027777777</v>
      </c>
      <c r="F8093" s="1">
        <v>46078.942361111112</v>
      </c>
      <c r="G8093" t="s">
        <v>73</v>
      </c>
      <c r="H8093" t="s">
        <v>15</v>
      </c>
      <c r="I8093" t="s">
        <v>16</v>
      </c>
      <c r="J8093">
        <v>4</v>
      </c>
      <c r="K8093" t="str">
        <f>IF(tickets_dataset[[#This Row],[status]] = "Closed", "Yes","No")</f>
        <v>Yes</v>
      </c>
      <c r="L8093" s="2">
        <f t="shared" si="504"/>
        <v>11.000000000058208</v>
      </c>
      <c r="M8093" t="str">
        <f t="shared" si="505"/>
        <v>No</v>
      </c>
      <c r="N8093" t="str">
        <f t="shared" si="506"/>
        <v>Feb</v>
      </c>
      <c r="O8093" s="2">
        <f t="shared" si="507"/>
        <v>0.45833333333575865</v>
      </c>
      <c r="P8093" t="str">
        <f>VLOOKUP(G8093,Agents!A:E,4,FALSE)</f>
        <v>Team4</v>
      </c>
      <c r="Q8093" t="str">
        <f>VLOOKUP(G8093,Agents!A:E,5,FALSE)</f>
        <v>Senior</v>
      </c>
      <c r="R8093" t="str">
        <f>VLOOKUP(G8093,Agents!A:E,2,FALSE)</f>
        <v>Night</v>
      </c>
    </row>
    <row r="8094" spans="1:18" x14ac:dyDescent="0.35">
      <c r="A8094" t="s">
        <v>12197</v>
      </c>
      <c r="B8094" t="s">
        <v>12198</v>
      </c>
      <c r="C8094" t="s">
        <v>22</v>
      </c>
      <c r="D8094" t="s">
        <v>26</v>
      </c>
      <c r="E8094" s="1">
        <v>46040.452777777777</v>
      </c>
      <c r="F8094" s="1">
        <v>46040.786111111112</v>
      </c>
      <c r="G8094" t="s">
        <v>53</v>
      </c>
      <c r="H8094" t="s">
        <v>15</v>
      </c>
      <c r="I8094" t="s">
        <v>16</v>
      </c>
      <c r="J8094">
        <v>3</v>
      </c>
      <c r="K8094" t="str">
        <f>IF(tickets_dataset[[#This Row],[status]] = "Closed", "Yes","No")</f>
        <v>Yes</v>
      </c>
      <c r="L8094" s="2">
        <f t="shared" si="504"/>
        <v>8.0000000000582077</v>
      </c>
      <c r="M8094" t="str">
        <f t="shared" si="505"/>
        <v>No</v>
      </c>
      <c r="N8094" t="str">
        <f t="shared" si="506"/>
        <v>Jan</v>
      </c>
      <c r="O8094" s="2">
        <f t="shared" si="507"/>
        <v>0.33333333333575865</v>
      </c>
      <c r="P8094" t="str">
        <f>VLOOKUP(G8094,Agents!A:E,4,FALSE)</f>
        <v>Team1</v>
      </c>
      <c r="Q8094" t="str">
        <f>VLOOKUP(G8094,Agents!A:E,5,FALSE)</f>
        <v>Junior</v>
      </c>
      <c r="R8094" t="str">
        <f>VLOOKUP(G8094,Agents!A:E,2,FALSE)</f>
        <v>Night</v>
      </c>
    </row>
    <row r="8095" spans="1:18" x14ac:dyDescent="0.35">
      <c r="A8095" t="s">
        <v>12199</v>
      </c>
      <c r="B8095" t="s">
        <v>1541</v>
      </c>
      <c r="C8095" t="s">
        <v>50</v>
      </c>
      <c r="D8095" t="s">
        <v>13</v>
      </c>
      <c r="E8095" s="1">
        <v>46036.379166666666</v>
      </c>
      <c r="F8095" s="1">
        <v>46037.42083333333</v>
      </c>
      <c r="G8095" t="s">
        <v>100</v>
      </c>
      <c r="H8095" t="s">
        <v>15</v>
      </c>
      <c r="I8095" t="s">
        <v>16</v>
      </c>
      <c r="J8095">
        <v>3</v>
      </c>
      <c r="K8095" t="str">
        <f>IF(tickets_dataset[[#This Row],[status]] = "Closed", "Yes","No")</f>
        <v>Yes</v>
      </c>
      <c r="L8095" s="2">
        <f t="shared" si="504"/>
        <v>24.999999999941792</v>
      </c>
      <c r="M8095" t="str">
        <f t="shared" si="505"/>
        <v>No</v>
      </c>
      <c r="N8095" t="str">
        <f t="shared" si="506"/>
        <v>Jan</v>
      </c>
      <c r="O8095" s="2">
        <f t="shared" si="507"/>
        <v>1.0416666666642413</v>
      </c>
      <c r="P8095" t="str">
        <f>VLOOKUP(G8095,Agents!A:E,4,FALSE)</f>
        <v>Team4</v>
      </c>
      <c r="Q8095" t="str">
        <f>VLOOKUP(G8095,Agents!A:E,5,FALSE)</f>
        <v>Junior</v>
      </c>
      <c r="R8095" t="str">
        <f>VLOOKUP(G8095,Agents!A:E,2,FALSE)</f>
        <v>Evening</v>
      </c>
    </row>
    <row r="8096" spans="1:18" x14ac:dyDescent="0.35">
      <c r="A8096" t="s">
        <v>12200</v>
      </c>
      <c r="B8096" t="s">
        <v>12201</v>
      </c>
      <c r="C8096" t="s">
        <v>76</v>
      </c>
      <c r="D8096" t="s">
        <v>13</v>
      </c>
      <c r="E8096" s="1">
        <v>46033.910416666666</v>
      </c>
      <c r="F8096" s="1">
        <v>46035.70208333333</v>
      </c>
      <c r="G8096" t="s">
        <v>344</v>
      </c>
      <c r="H8096" t="s">
        <v>15</v>
      </c>
      <c r="I8096" t="s">
        <v>16</v>
      </c>
      <c r="J8096">
        <v>3</v>
      </c>
      <c r="K8096" t="str">
        <f>IF(tickets_dataset[[#This Row],[status]] = "Closed", "Yes","No")</f>
        <v>Yes</v>
      </c>
      <c r="L8096" s="2">
        <f t="shared" si="504"/>
        <v>42.999999999941792</v>
      </c>
      <c r="M8096" t="str">
        <f t="shared" si="505"/>
        <v>No</v>
      </c>
      <c r="N8096" t="str">
        <f t="shared" si="506"/>
        <v>Jan</v>
      </c>
      <c r="O8096" s="2">
        <f t="shared" si="507"/>
        <v>1.7916666666642413</v>
      </c>
      <c r="P8096" t="str">
        <f>VLOOKUP(G8096,Agents!A:E,4,FALSE)</f>
        <v>Team4</v>
      </c>
      <c r="Q8096" t="str">
        <f>VLOOKUP(G8096,Agents!A:E,5,FALSE)</f>
        <v>Senior</v>
      </c>
      <c r="R8096" t="str">
        <f>VLOOKUP(G8096,Agents!A:E,2,FALSE)</f>
        <v>Night</v>
      </c>
    </row>
    <row r="8097" spans="1:18" x14ac:dyDescent="0.35">
      <c r="A8097" t="s">
        <v>12202</v>
      </c>
      <c r="B8097" t="s">
        <v>2928</v>
      </c>
      <c r="C8097" t="s">
        <v>34</v>
      </c>
      <c r="D8097" t="s">
        <v>26</v>
      </c>
      <c r="E8097" s="1">
        <v>46060.634722222225</v>
      </c>
      <c r="F8097" s="1">
        <v>46062.134722222225</v>
      </c>
      <c r="G8097" t="s">
        <v>73</v>
      </c>
      <c r="H8097" t="s">
        <v>15</v>
      </c>
      <c r="I8097" t="s">
        <v>16</v>
      </c>
      <c r="J8097">
        <v>5</v>
      </c>
      <c r="K8097" t="str">
        <f>IF(tickets_dataset[[#This Row],[status]] = "Closed", "Yes","No")</f>
        <v>Yes</v>
      </c>
      <c r="L8097" s="2">
        <f t="shared" si="504"/>
        <v>36</v>
      </c>
      <c r="M8097" t="str">
        <f t="shared" si="505"/>
        <v>No</v>
      </c>
      <c r="N8097" t="str">
        <f t="shared" si="506"/>
        <v>Feb</v>
      </c>
      <c r="O8097" s="2">
        <f t="shared" si="507"/>
        <v>1.5</v>
      </c>
      <c r="P8097" t="str">
        <f>VLOOKUP(G8097,Agents!A:E,4,FALSE)</f>
        <v>Team4</v>
      </c>
      <c r="Q8097" t="str">
        <f>VLOOKUP(G8097,Agents!A:E,5,FALSE)</f>
        <v>Senior</v>
      </c>
      <c r="R8097" t="str">
        <f>VLOOKUP(G8097,Agents!A:E,2,FALSE)</f>
        <v>Night</v>
      </c>
    </row>
    <row r="8098" spans="1:18" x14ac:dyDescent="0.35">
      <c r="A8098" t="s">
        <v>12203</v>
      </c>
      <c r="B8098" t="s">
        <v>6573</v>
      </c>
      <c r="C8098" t="s">
        <v>34</v>
      </c>
      <c r="D8098" t="s">
        <v>38</v>
      </c>
      <c r="E8098" s="1">
        <v>46079.009722222225</v>
      </c>
      <c r="F8098" s="1">
        <v>46079.843055555553</v>
      </c>
      <c r="G8098" t="s">
        <v>119</v>
      </c>
      <c r="H8098" t="s">
        <v>15</v>
      </c>
      <c r="I8098" t="s">
        <v>16</v>
      </c>
      <c r="J8098">
        <v>4</v>
      </c>
      <c r="K8098" t="str">
        <f>IF(tickets_dataset[[#This Row],[status]] = "Closed", "Yes","No")</f>
        <v>Yes</v>
      </c>
      <c r="L8098" s="2">
        <f t="shared" si="504"/>
        <v>19.999999999883585</v>
      </c>
      <c r="M8098" t="str">
        <f t="shared" si="505"/>
        <v>No</v>
      </c>
      <c r="N8098" t="str">
        <f t="shared" si="506"/>
        <v>Feb</v>
      </c>
      <c r="O8098" s="2">
        <f t="shared" si="507"/>
        <v>0.83333333332848269</v>
      </c>
      <c r="P8098" t="str">
        <f>VLOOKUP(G8098,Agents!A:E,4,FALSE)</f>
        <v>Team1</v>
      </c>
      <c r="Q8098" t="str">
        <f>VLOOKUP(G8098,Agents!A:E,5,FALSE)</f>
        <v>Junior</v>
      </c>
      <c r="R8098" t="str">
        <f>VLOOKUP(G8098,Agents!A:E,2,FALSE)</f>
        <v>Morning</v>
      </c>
    </row>
    <row r="8099" spans="1:18" x14ac:dyDescent="0.35">
      <c r="A8099" t="s">
        <v>12204</v>
      </c>
      <c r="B8099" t="s">
        <v>530</v>
      </c>
      <c r="C8099" t="s">
        <v>50</v>
      </c>
      <c r="D8099" t="s">
        <v>13</v>
      </c>
      <c r="E8099" s="1">
        <v>46072.893055555556</v>
      </c>
      <c r="F8099" s="1">
        <v>46074.768055555556</v>
      </c>
      <c r="G8099" t="s">
        <v>35</v>
      </c>
      <c r="H8099" t="s">
        <v>15</v>
      </c>
      <c r="I8099" t="s">
        <v>16</v>
      </c>
      <c r="J8099">
        <v>3</v>
      </c>
      <c r="K8099" t="str">
        <f>IF(tickets_dataset[[#This Row],[status]] = "Closed", "Yes","No")</f>
        <v>Yes</v>
      </c>
      <c r="L8099" s="2">
        <f t="shared" si="504"/>
        <v>45</v>
      </c>
      <c r="M8099" t="str">
        <f t="shared" si="505"/>
        <v>No</v>
      </c>
      <c r="N8099" t="str">
        <f t="shared" si="506"/>
        <v>Feb</v>
      </c>
      <c r="O8099" s="2">
        <f t="shared" si="507"/>
        <v>1.875</v>
      </c>
      <c r="P8099" t="str">
        <f>VLOOKUP(G8099,Agents!A:E,4,FALSE)</f>
        <v>Team1</v>
      </c>
      <c r="Q8099" t="str">
        <f>VLOOKUP(G8099,Agents!A:E,5,FALSE)</f>
        <v>Senior</v>
      </c>
      <c r="R8099" t="str">
        <f>VLOOKUP(G8099,Agents!A:E,2,FALSE)</f>
        <v>Evening</v>
      </c>
    </row>
    <row r="8100" spans="1:18" x14ac:dyDescent="0.35">
      <c r="A8100" t="s">
        <v>12205</v>
      </c>
      <c r="B8100" t="s">
        <v>7240</v>
      </c>
      <c r="C8100" t="s">
        <v>50</v>
      </c>
      <c r="D8100" t="s">
        <v>26</v>
      </c>
      <c r="E8100" s="1">
        <v>46102.457638888889</v>
      </c>
      <c r="F8100" s="1">
        <v>46103.957638888889</v>
      </c>
      <c r="G8100" t="s">
        <v>56</v>
      </c>
      <c r="H8100" t="s">
        <v>15</v>
      </c>
      <c r="I8100" t="s">
        <v>16</v>
      </c>
      <c r="J8100">
        <v>5</v>
      </c>
      <c r="K8100" t="str">
        <f>IF(tickets_dataset[[#This Row],[status]] = "Closed", "Yes","No")</f>
        <v>Yes</v>
      </c>
      <c r="L8100" s="2">
        <f t="shared" si="504"/>
        <v>36</v>
      </c>
      <c r="M8100" t="str">
        <f t="shared" si="505"/>
        <v>No</v>
      </c>
      <c r="N8100" t="str">
        <f t="shared" si="506"/>
        <v>Mar</v>
      </c>
      <c r="O8100" s="2">
        <f t="shared" si="507"/>
        <v>1.5</v>
      </c>
      <c r="P8100" t="str">
        <f>VLOOKUP(G8100,Agents!A:E,4,FALSE)</f>
        <v>Team1</v>
      </c>
      <c r="Q8100" t="str">
        <f>VLOOKUP(G8100,Agents!A:E,5,FALSE)</f>
        <v>Senior</v>
      </c>
      <c r="R8100" t="str">
        <f>VLOOKUP(G8100,Agents!A:E,2,FALSE)</f>
        <v>Night</v>
      </c>
    </row>
    <row r="8101" spans="1:18" x14ac:dyDescent="0.35">
      <c r="A8101" t="s">
        <v>12206</v>
      </c>
      <c r="B8101" t="s">
        <v>12207</v>
      </c>
      <c r="C8101" t="s">
        <v>22</v>
      </c>
      <c r="D8101" t="s">
        <v>13</v>
      </c>
      <c r="E8101" s="1">
        <v>46079.727777777778</v>
      </c>
      <c r="F8101" s="1">
        <v>46079.894444444442</v>
      </c>
      <c r="G8101" t="s">
        <v>73</v>
      </c>
      <c r="H8101" t="s">
        <v>15</v>
      </c>
      <c r="I8101" t="s">
        <v>68</v>
      </c>
      <c r="J8101">
        <v>4</v>
      </c>
      <c r="K8101" t="str">
        <f>IF(tickets_dataset[[#This Row],[status]] = "Closed", "Yes","No")</f>
        <v>Yes</v>
      </c>
      <c r="L8101" s="2">
        <f t="shared" si="504"/>
        <v>3.9999999999417923</v>
      </c>
      <c r="M8101" t="str">
        <f t="shared" si="505"/>
        <v>No</v>
      </c>
      <c r="N8101" t="str">
        <f t="shared" si="506"/>
        <v>Feb</v>
      </c>
      <c r="O8101" s="2">
        <f t="shared" si="507"/>
        <v>0.16666666666424135</v>
      </c>
      <c r="P8101" t="str">
        <f>VLOOKUP(G8101,Agents!A:E,4,FALSE)</f>
        <v>Team4</v>
      </c>
      <c r="Q8101" t="str">
        <f>VLOOKUP(G8101,Agents!A:E,5,FALSE)</f>
        <v>Senior</v>
      </c>
      <c r="R8101" t="str">
        <f>VLOOKUP(G8101,Agents!A:E,2,FALSE)</f>
        <v>Night</v>
      </c>
    </row>
    <row r="8102" spans="1:18" x14ac:dyDescent="0.35">
      <c r="A8102" t="s">
        <v>12208</v>
      </c>
      <c r="B8102" t="s">
        <v>4226</v>
      </c>
      <c r="C8102" t="s">
        <v>22</v>
      </c>
      <c r="D8102" t="s">
        <v>26</v>
      </c>
      <c r="E8102" s="1">
        <v>46030.122916666667</v>
      </c>
      <c r="F8102" s="1">
        <v>46032.581250000003</v>
      </c>
      <c r="G8102" t="s">
        <v>103</v>
      </c>
      <c r="H8102" t="s">
        <v>132</v>
      </c>
      <c r="I8102" t="s">
        <v>16</v>
      </c>
      <c r="J8102">
        <v>3</v>
      </c>
      <c r="K8102" t="str">
        <f>IF(tickets_dataset[[#This Row],[status]] = "Closed", "Yes","No")</f>
        <v>No</v>
      </c>
      <c r="L8102" s="2">
        <f t="shared" si="504"/>
        <v>59.000000000058208</v>
      </c>
      <c r="M8102" t="str">
        <f t="shared" si="505"/>
        <v>Yes</v>
      </c>
      <c r="N8102" t="str">
        <f t="shared" si="506"/>
        <v>Jan</v>
      </c>
      <c r="O8102" s="2">
        <f t="shared" si="507"/>
        <v>2.4583333333357587</v>
      </c>
      <c r="P8102" t="str">
        <f>VLOOKUP(G8102,Agents!A:E,4,FALSE)</f>
        <v>Team4</v>
      </c>
      <c r="Q8102" t="str">
        <f>VLOOKUP(G8102,Agents!A:E,5,FALSE)</f>
        <v>Senior</v>
      </c>
      <c r="R8102" t="str">
        <f>VLOOKUP(G8102,Agents!A:E,2,FALSE)</f>
        <v>Night</v>
      </c>
    </row>
    <row r="8103" spans="1:18" x14ac:dyDescent="0.35">
      <c r="A8103" t="s">
        <v>12209</v>
      </c>
      <c r="B8103" t="s">
        <v>7729</v>
      </c>
      <c r="C8103" t="s">
        <v>22</v>
      </c>
      <c r="D8103" t="s">
        <v>38</v>
      </c>
      <c r="E8103" s="1">
        <v>46029.259027777778</v>
      </c>
      <c r="F8103" s="1">
        <v>46029.967361111114</v>
      </c>
      <c r="G8103" t="s">
        <v>131</v>
      </c>
      <c r="H8103" t="s">
        <v>15</v>
      </c>
      <c r="I8103" t="s">
        <v>16</v>
      </c>
      <c r="J8103">
        <v>5</v>
      </c>
      <c r="K8103" t="str">
        <f>IF(tickets_dataset[[#This Row],[status]] = "Closed", "Yes","No")</f>
        <v>Yes</v>
      </c>
      <c r="L8103" s="2">
        <f t="shared" si="504"/>
        <v>17.000000000058208</v>
      </c>
      <c r="M8103" t="str">
        <f t="shared" si="505"/>
        <v>No</v>
      </c>
      <c r="N8103" t="str">
        <f t="shared" si="506"/>
        <v>Jan</v>
      </c>
      <c r="O8103" s="2">
        <f t="shared" si="507"/>
        <v>0.70833333333575865</v>
      </c>
      <c r="P8103" t="str">
        <f>VLOOKUP(G8103,Agents!A:E,4,FALSE)</f>
        <v>Team4</v>
      </c>
      <c r="Q8103" t="str">
        <f>VLOOKUP(G8103,Agents!A:E,5,FALSE)</f>
        <v>Junior</v>
      </c>
      <c r="R8103" t="str">
        <f>VLOOKUP(G8103,Agents!A:E,2,FALSE)</f>
        <v>Night</v>
      </c>
    </row>
    <row r="8104" spans="1:18" x14ac:dyDescent="0.35">
      <c r="A8104" t="s">
        <v>12210</v>
      </c>
      <c r="B8104" t="s">
        <v>9517</v>
      </c>
      <c r="C8104" t="s">
        <v>34</v>
      </c>
      <c r="D8104" t="s">
        <v>26</v>
      </c>
      <c r="E8104" s="1">
        <v>46067.890972222223</v>
      </c>
      <c r="F8104" s="1">
        <v>46070.724305555559</v>
      </c>
      <c r="G8104" t="s">
        <v>83</v>
      </c>
      <c r="H8104" t="s">
        <v>15</v>
      </c>
      <c r="I8104" t="s">
        <v>16</v>
      </c>
      <c r="J8104">
        <v>3</v>
      </c>
      <c r="K8104" t="str">
        <f>IF(tickets_dataset[[#This Row],[status]] = "Closed", "Yes","No")</f>
        <v>Yes</v>
      </c>
      <c r="L8104" s="2">
        <f t="shared" si="504"/>
        <v>68.000000000058208</v>
      </c>
      <c r="M8104" t="str">
        <f t="shared" si="505"/>
        <v>Yes</v>
      </c>
      <c r="N8104" t="str">
        <f t="shared" si="506"/>
        <v>Feb</v>
      </c>
      <c r="O8104" s="2">
        <f t="shared" si="507"/>
        <v>2.8333333333357587</v>
      </c>
      <c r="P8104" t="str">
        <f>VLOOKUP(G8104,Agents!A:E,4,FALSE)</f>
        <v>Team2</v>
      </c>
      <c r="Q8104" t="str">
        <f>VLOOKUP(G8104,Agents!A:E,5,FALSE)</f>
        <v>Junior</v>
      </c>
      <c r="R8104" t="str">
        <f>VLOOKUP(G8104,Agents!A:E,2,FALSE)</f>
        <v>Night</v>
      </c>
    </row>
    <row r="8105" spans="1:18" x14ac:dyDescent="0.35">
      <c r="A8105" t="s">
        <v>12211</v>
      </c>
      <c r="B8105" t="s">
        <v>5382</v>
      </c>
      <c r="C8105" t="s">
        <v>22</v>
      </c>
      <c r="D8105" t="s">
        <v>26</v>
      </c>
      <c r="E8105" s="1">
        <v>46063.552777777775</v>
      </c>
      <c r="F8105" s="1">
        <v>46064.344444444447</v>
      </c>
      <c r="G8105" t="s">
        <v>234</v>
      </c>
      <c r="H8105" t="s">
        <v>15</v>
      </c>
      <c r="I8105" t="s">
        <v>16</v>
      </c>
      <c r="J8105">
        <v>3</v>
      </c>
      <c r="K8105" t="str">
        <f>IF(tickets_dataset[[#This Row],[status]] = "Closed", "Yes","No")</f>
        <v>Yes</v>
      </c>
      <c r="L8105" s="2">
        <f t="shared" si="504"/>
        <v>19.000000000116415</v>
      </c>
      <c r="M8105" t="str">
        <f t="shared" si="505"/>
        <v>No</v>
      </c>
      <c r="N8105" t="str">
        <f t="shared" si="506"/>
        <v>Feb</v>
      </c>
      <c r="O8105" s="2">
        <f t="shared" si="507"/>
        <v>0.79166666667151731</v>
      </c>
      <c r="P8105" t="str">
        <f>VLOOKUP(G8105,Agents!A:E,4,FALSE)</f>
        <v>Team5</v>
      </c>
      <c r="Q8105" t="str">
        <f>VLOOKUP(G8105,Agents!A:E,5,FALSE)</f>
        <v>Senior</v>
      </c>
      <c r="R8105" t="str">
        <f>VLOOKUP(G8105,Agents!A:E,2,FALSE)</f>
        <v>Night</v>
      </c>
    </row>
    <row r="8106" spans="1:18" x14ac:dyDescent="0.35">
      <c r="A8106" t="s">
        <v>12212</v>
      </c>
      <c r="B8106" t="s">
        <v>12201</v>
      </c>
      <c r="C8106" t="s">
        <v>22</v>
      </c>
      <c r="D8106" t="s">
        <v>13</v>
      </c>
      <c r="E8106" s="1">
        <v>46072.98333333333</v>
      </c>
      <c r="F8106" s="1">
        <v>46073.23333333333</v>
      </c>
      <c r="G8106" t="s">
        <v>110</v>
      </c>
      <c r="H8106" t="s">
        <v>15</v>
      </c>
      <c r="I8106" t="s">
        <v>16</v>
      </c>
      <c r="J8106">
        <v>5</v>
      </c>
      <c r="K8106" t="str">
        <f>IF(tickets_dataset[[#This Row],[status]] = "Closed", "Yes","No")</f>
        <v>Yes</v>
      </c>
      <c r="L8106" s="2">
        <f t="shared" si="504"/>
        <v>6</v>
      </c>
      <c r="M8106" t="str">
        <f t="shared" si="505"/>
        <v>No</v>
      </c>
      <c r="N8106" t="str">
        <f t="shared" si="506"/>
        <v>Feb</v>
      </c>
      <c r="O8106" s="2">
        <f t="shared" si="507"/>
        <v>0.25</v>
      </c>
      <c r="P8106" t="str">
        <f>VLOOKUP(G8106,Agents!A:E,4,FALSE)</f>
        <v>Team4</v>
      </c>
      <c r="Q8106" t="str">
        <f>VLOOKUP(G8106,Agents!A:E,5,FALSE)</f>
        <v>Junior</v>
      </c>
      <c r="R8106" t="str">
        <f>VLOOKUP(G8106,Agents!A:E,2,FALSE)</f>
        <v>Morning</v>
      </c>
    </row>
    <row r="8107" spans="1:18" x14ac:dyDescent="0.35">
      <c r="A8107" t="s">
        <v>12213</v>
      </c>
      <c r="B8107" t="s">
        <v>8788</v>
      </c>
      <c r="C8107" t="s">
        <v>76</v>
      </c>
      <c r="D8107" t="s">
        <v>38</v>
      </c>
      <c r="E8107" s="1">
        <v>46078.308333333334</v>
      </c>
      <c r="F8107" s="1">
        <v>46079.26666666667</v>
      </c>
      <c r="G8107" t="s">
        <v>62</v>
      </c>
      <c r="H8107" t="s">
        <v>28</v>
      </c>
      <c r="I8107" t="s">
        <v>16</v>
      </c>
      <c r="J8107">
        <v>4</v>
      </c>
      <c r="K8107" t="str">
        <f>IF(tickets_dataset[[#This Row],[status]] = "Closed", "Yes","No")</f>
        <v>No</v>
      </c>
      <c r="L8107" s="2">
        <f t="shared" si="504"/>
        <v>23.000000000058208</v>
      </c>
      <c r="M8107" t="str">
        <f t="shared" si="505"/>
        <v>No</v>
      </c>
      <c r="N8107" t="str">
        <f t="shared" si="506"/>
        <v>Feb</v>
      </c>
      <c r="O8107" s="2">
        <f t="shared" si="507"/>
        <v>0.95833333333575865</v>
      </c>
      <c r="P8107" t="str">
        <f>VLOOKUP(G8107,Agents!A:E,4,FALSE)</f>
        <v>Team1</v>
      </c>
      <c r="Q8107" t="str">
        <f>VLOOKUP(G8107,Agents!A:E,5,FALSE)</f>
        <v>Junior</v>
      </c>
      <c r="R8107" t="str">
        <f>VLOOKUP(G8107,Agents!A:E,2,FALSE)</f>
        <v>Morning</v>
      </c>
    </row>
    <row r="8108" spans="1:18" x14ac:dyDescent="0.35">
      <c r="A8108" t="s">
        <v>12214</v>
      </c>
      <c r="B8108" t="s">
        <v>3668</v>
      </c>
      <c r="C8108" t="s">
        <v>22</v>
      </c>
      <c r="D8108" t="s">
        <v>38</v>
      </c>
      <c r="E8108" s="1">
        <v>46041.648611111108</v>
      </c>
      <c r="F8108" s="1">
        <v>46043.273611111108</v>
      </c>
      <c r="G8108" t="s">
        <v>234</v>
      </c>
      <c r="H8108" t="s">
        <v>28</v>
      </c>
      <c r="I8108" t="s">
        <v>16</v>
      </c>
      <c r="J8108">
        <v>4</v>
      </c>
      <c r="K8108" t="str">
        <f>IF(tickets_dataset[[#This Row],[status]] = "Closed", "Yes","No")</f>
        <v>No</v>
      </c>
      <c r="L8108" s="2">
        <f t="shared" si="504"/>
        <v>39</v>
      </c>
      <c r="M8108" t="str">
        <f t="shared" si="505"/>
        <v>No</v>
      </c>
      <c r="N8108" t="str">
        <f t="shared" si="506"/>
        <v>Jan</v>
      </c>
      <c r="O8108" s="2">
        <f t="shared" si="507"/>
        <v>1.625</v>
      </c>
      <c r="P8108" t="str">
        <f>VLOOKUP(G8108,Agents!A:E,4,FALSE)</f>
        <v>Team5</v>
      </c>
      <c r="Q8108" t="str">
        <f>VLOOKUP(G8108,Agents!A:E,5,FALSE)</f>
        <v>Senior</v>
      </c>
      <c r="R8108" t="str">
        <f>VLOOKUP(G8108,Agents!A:E,2,FALSE)</f>
        <v>Night</v>
      </c>
    </row>
    <row r="8109" spans="1:18" x14ac:dyDescent="0.35">
      <c r="A8109" t="s">
        <v>12215</v>
      </c>
      <c r="B8109" t="s">
        <v>4561</v>
      </c>
      <c r="C8109" t="s">
        <v>22</v>
      </c>
      <c r="D8109" t="s">
        <v>26</v>
      </c>
      <c r="E8109" s="1">
        <v>46048.876388888886</v>
      </c>
      <c r="F8109" s="1">
        <v>46051.001388888886</v>
      </c>
      <c r="G8109" t="s">
        <v>273</v>
      </c>
      <c r="H8109" t="s">
        <v>15</v>
      </c>
      <c r="I8109" t="s">
        <v>16</v>
      </c>
      <c r="J8109">
        <v>4</v>
      </c>
      <c r="K8109" t="str">
        <f>IF(tickets_dataset[[#This Row],[status]] = "Closed", "Yes","No")</f>
        <v>Yes</v>
      </c>
      <c r="L8109" s="2">
        <f t="shared" si="504"/>
        <v>51</v>
      </c>
      <c r="M8109" t="str">
        <f t="shared" si="505"/>
        <v>Yes</v>
      </c>
      <c r="N8109" t="str">
        <f t="shared" si="506"/>
        <v>Jan</v>
      </c>
      <c r="O8109" s="2">
        <f t="shared" si="507"/>
        <v>2.125</v>
      </c>
      <c r="P8109" t="str">
        <f>VLOOKUP(G8109,Agents!A:E,4,FALSE)</f>
        <v>Team3</v>
      </c>
      <c r="Q8109" t="str">
        <f>VLOOKUP(G8109,Agents!A:E,5,FALSE)</f>
        <v>Senior</v>
      </c>
      <c r="R8109" t="str">
        <f>VLOOKUP(G8109,Agents!A:E,2,FALSE)</f>
        <v>Evening</v>
      </c>
    </row>
    <row r="8110" spans="1:18" x14ac:dyDescent="0.35">
      <c r="A8110" t="s">
        <v>12216</v>
      </c>
      <c r="B8110" t="s">
        <v>8997</v>
      </c>
      <c r="C8110" t="s">
        <v>50</v>
      </c>
      <c r="D8110" t="s">
        <v>38</v>
      </c>
      <c r="E8110" s="1">
        <v>46092.772916666669</v>
      </c>
      <c r="F8110" s="1">
        <v>46096.397916666669</v>
      </c>
      <c r="G8110" t="s">
        <v>216</v>
      </c>
      <c r="H8110" t="s">
        <v>15</v>
      </c>
      <c r="I8110" t="s">
        <v>16</v>
      </c>
      <c r="J8110">
        <v>3</v>
      </c>
      <c r="K8110" t="str">
        <f>IF(tickets_dataset[[#This Row],[status]] = "Closed", "Yes","No")</f>
        <v>Yes</v>
      </c>
      <c r="L8110" s="2">
        <f t="shared" si="504"/>
        <v>87</v>
      </c>
      <c r="M8110" t="str">
        <f t="shared" si="505"/>
        <v>Yes</v>
      </c>
      <c r="N8110" t="str">
        <f t="shared" si="506"/>
        <v>Mar</v>
      </c>
      <c r="O8110" s="2">
        <f t="shared" si="507"/>
        <v>3.625</v>
      </c>
      <c r="P8110" t="str">
        <f>VLOOKUP(G8110,Agents!A:E,4,FALSE)</f>
        <v>Team5</v>
      </c>
      <c r="Q8110" t="str">
        <f>VLOOKUP(G8110,Agents!A:E,5,FALSE)</f>
        <v>Junior</v>
      </c>
      <c r="R8110" t="str">
        <f>VLOOKUP(G8110,Agents!A:E,2,FALSE)</f>
        <v>Evening</v>
      </c>
    </row>
    <row r="8111" spans="1:18" x14ac:dyDescent="0.35">
      <c r="A8111" t="s">
        <v>12217</v>
      </c>
      <c r="B8111" t="s">
        <v>5146</v>
      </c>
      <c r="C8111" t="s">
        <v>34</v>
      </c>
      <c r="D8111" t="s">
        <v>13</v>
      </c>
      <c r="E8111" s="1">
        <v>46037.991666666669</v>
      </c>
      <c r="F8111" s="1">
        <v>46039.158333333333</v>
      </c>
      <c r="G8111" t="s">
        <v>86</v>
      </c>
      <c r="H8111" t="s">
        <v>15</v>
      </c>
      <c r="I8111" t="s">
        <v>16</v>
      </c>
      <c r="J8111">
        <v>3</v>
      </c>
      <c r="K8111" t="str">
        <f>IF(tickets_dataset[[#This Row],[status]] = "Closed", "Yes","No")</f>
        <v>Yes</v>
      </c>
      <c r="L8111" s="2">
        <f t="shared" si="504"/>
        <v>27.999999999941792</v>
      </c>
      <c r="M8111" t="str">
        <f t="shared" si="505"/>
        <v>No</v>
      </c>
      <c r="N8111" t="str">
        <f t="shared" si="506"/>
        <v>Jan</v>
      </c>
      <c r="O8111" s="2">
        <f t="shared" si="507"/>
        <v>1.1666666666642413</v>
      </c>
      <c r="P8111" t="str">
        <f>VLOOKUP(G8111,Agents!A:E,4,FALSE)</f>
        <v>Team1</v>
      </c>
      <c r="Q8111" t="str">
        <f>VLOOKUP(G8111,Agents!A:E,5,FALSE)</f>
        <v>Mid</v>
      </c>
      <c r="R8111" t="str">
        <f>VLOOKUP(G8111,Agents!A:E,2,FALSE)</f>
        <v>Morning</v>
      </c>
    </row>
    <row r="8112" spans="1:18" x14ac:dyDescent="0.35">
      <c r="A8112" t="s">
        <v>12218</v>
      </c>
      <c r="B8112" t="s">
        <v>3830</v>
      </c>
      <c r="C8112" t="s">
        <v>50</v>
      </c>
      <c r="D8112" t="s">
        <v>13</v>
      </c>
      <c r="E8112" s="1">
        <v>46049.688194444447</v>
      </c>
      <c r="F8112" s="1">
        <v>46049.813194444447</v>
      </c>
      <c r="G8112" t="s">
        <v>128</v>
      </c>
      <c r="H8112" t="s">
        <v>28</v>
      </c>
      <c r="I8112" t="s">
        <v>16</v>
      </c>
      <c r="J8112">
        <v>5</v>
      </c>
      <c r="K8112" t="str">
        <f>IF(tickets_dataset[[#This Row],[status]] = "Closed", "Yes","No")</f>
        <v>No</v>
      </c>
      <c r="L8112" s="2">
        <f t="shared" si="504"/>
        <v>3</v>
      </c>
      <c r="M8112" t="str">
        <f t="shared" si="505"/>
        <v>No</v>
      </c>
      <c r="N8112" t="str">
        <f t="shared" si="506"/>
        <v>Jan</v>
      </c>
      <c r="O8112" s="2">
        <f t="shared" si="507"/>
        <v>0.125</v>
      </c>
      <c r="P8112" t="str">
        <f>VLOOKUP(G8112,Agents!A:E,4,FALSE)</f>
        <v>Team4</v>
      </c>
      <c r="Q8112" t="str">
        <f>VLOOKUP(G8112,Agents!A:E,5,FALSE)</f>
        <v>Mid</v>
      </c>
      <c r="R8112" t="str">
        <f>VLOOKUP(G8112,Agents!A:E,2,FALSE)</f>
        <v>Night</v>
      </c>
    </row>
    <row r="8113" spans="1:18" x14ac:dyDescent="0.35">
      <c r="A8113" t="s">
        <v>12219</v>
      </c>
      <c r="B8113" t="s">
        <v>9458</v>
      </c>
      <c r="C8113" t="s">
        <v>22</v>
      </c>
      <c r="D8113" t="s">
        <v>26</v>
      </c>
      <c r="E8113" s="1">
        <v>46099.829861111109</v>
      </c>
      <c r="F8113" s="1">
        <v>46100.538194444445</v>
      </c>
      <c r="G8113" t="s">
        <v>42</v>
      </c>
      <c r="H8113" t="s">
        <v>15</v>
      </c>
      <c r="I8113" t="s">
        <v>16</v>
      </c>
      <c r="J8113">
        <v>4</v>
      </c>
      <c r="K8113" t="str">
        <f>IF(tickets_dataset[[#This Row],[status]] = "Closed", "Yes","No")</f>
        <v>Yes</v>
      </c>
      <c r="L8113" s="2">
        <f t="shared" si="504"/>
        <v>17.000000000058208</v>
      </c>
      <c r="M8113" t="str">
        <f t="shared" si="505"/>
        <v>No</v>
      </c>
      <c r="N8113" t="str">
        <f t="shared" si="506"/>
        <v>Mar</v>
      </c>
      <c r="O8113" s="2">
        <f t="shared" si="507"/>
        <v>0.70833333333575865</v>
      </c>
      <c r="P8113" t="str">
        <f>VLOOKUP(G8113,Agents!A:E,4,FALSE)</f>
        <v>Team2</v>
      </c>
      <c r="Q8113" t="str">
        <f>VLOOKUP(G8113,Agents!A:E,5,FALSE)</f>
        <v>Junior</v>
      </c>
      <c r="R8113" t="str">
        <f>VLOOKUP(G8113,Agents!A:E,2,FALSE)</f>
        <v>Night</v>
      </c>
    </row>
    <row r="8114" spans="1:18" x14ac:dyDescent="0.35">
      <c r="A8114" t="s">
        <v>12220</v>
      </c>
      <c r="B8114" t="s">
        <v>12221</v>
      </c>
      <c r="C8114" t="s">
        <v>34</v>
      </c>
      <c r="D8114" t="s">
        <v>26</v>
      </c>
      <c r="E8114" s="1">
        <v>46097.750694444447</v>
      </c>
      <c r="F8114" s="1">
        <v>46099.375694444447</v>
      </c>
      <c r="G8114" t="s">
        <v>140</v>
      </c>
      <c r="H8114" t="s">
        <v>15</v>
      </c>
      <c r="I8114" t="s">
        <v>16</v>
      </c>
      <c r="J8114">
        <v>3</v>
      </c>
      <c r="K8114" t="str">
        <f>IF(tickets_dataset[[#This Row],[status]] = "Closed", "Yes","No")</f>
        <v>Yes</v>
      </c>
      <c r="L8114" s="2">
        <f t="shared" si="504"/>
        <v>39</v>
      </c>
      <c r="M8114" t="str">
        <f t="shared" si="505"/>
        <v>No</v>
      </c>
      <c r="N8114" t="str">
        <f t="shared" si="506"/>
        <v>Mar</v>
      </c>
      <c r="O8114" s="2">
        <f t="shared" si="507"/>
        <v>1.625</v>
      </c>
      <c r="P8114" t="str">
        <f>VLOOKUP(G8114,Agents!A:E,4,FALSE)</f>
        <v>Team1</v>
      </c>
      <c r="Q8114" t="str">
        <f>VLOOKUP(G8114,Agents!A:E,5,FALSE)</f>
        <v>Junior</v>
      </c>
      <c r="R8114" t="str">
        <f>VLOOKUP(G8114,Agents!A:E,2,FALSE)</f>
        <v>Morning</v>
      </c>
    </row>
    <row r="8115" spans="1:18" x14ac:dyDescent="0.35">
      <c r="A8115" t="s">
        <v>12222</v>
      </c>
      <c r="B8115" t="s">
        <v>11077</v>
      </c>
      <c r="C8115" t="s">
        <v>22</v>
      </c>
      <c r="D8115" t="s">
        <v>38</v>
      </c>
      <c r="E8115" s="1">
        <v>46111.055555555555</v>
      </c>
      <c r="F8115" s="1">
        <v>46112.013888888891</v>
      </c>
      <c r="G8115" t="s">
        <v>140</v>
      </c>
      <c r="H8115" t="s">
        <v>15</v>
      </c>
      <c r="I8115" t="s">
        <v>16</v>
      </c>
      <c r="J8115">
        <v>5</v>
      </c>
      <c r="K8115" t="str">
        <f>IF(tickets_dataset[[#This Row],[status]] = "Closed", "Yes","No")</f>
        <v>Yes</v>
      </c>
      <c r="L8115" s="2">
        <f t="shared" si="504"/>
        <v>23.000000000058208</v>
      </c>
      <c r="M8115" t="str">
        <f t="shared" si="505"/>
        <v>No</v>
      </c>
      <c r="N8115" t="str">
        <f t="shared" si="506"/>
        <v>Mar</v>
      </c>
      <c r="O8115" s="2">
        <f t="shared" si="507"/>
        <v>0.95833333333575865</v>
      </c>
      <c r="P8115" t="str">
        <f>VLOOKUP(G8115,Agents!A:E,4,FALSE)</f>
        <v>Team1</v>
      </c>
      <c r="Q8115" t="str">
        <f>VLOOKUP(G8115,Agents!A:E,5,FALSE)</f>
        <v>Junior</v>
      </c>
      <c r="R8115" t="str">
        <f>VLOOKUP(G8115,Agents!A:E,2,FALSE)</f>
        <v>Morning</v>
      </c>
    </row>
    <row r="8116" spans="1:18" x14ac:dyDescent="0.35">
      <c r="A8116" t="s">
        <v>12223</v>
      </c>
      <c r="B8116" t="s">
        <v>11662</v>
      </c>
      <c r="C8116" t="s">
        <v>76</v>
      </c>
      <c r="D8116" t="s">
        <v>13</v>
      </c>
      <c r="E8116" s="1">
        <v>46083.276388888888</v>
      </c>
      <c r="F8116" s="1">
        <v>46084.901388888888</v>
      </c>
      <c r="G8116" t="s">
        <v>199</v>
      </c>
      <c r="H8116" t="s">
        <v>15</v>
      </c>
      <c r="I8116" t="s">
        <v>16</v>
      </c>
      <c r="J8116">
        <v>3</v>
      </c>
      <c r="K8116" t="str">
        <f>IF(tickets_dataset[[#This Row],[status]] = "Closed", "Yes","No")</f>
        <v>Yes</v>
      </c>
      <c r="L8116" s="2">
        <f t="shared" si="504"/>
        <v>39</v>
      </c>
      <c r="M8116" t="str">
        <f t="shared" si="505"/>
        <v>No</v>
      </c>
      <c r="N8116" t="str">
        <f t="shared" si="506"/>
        <v>Mar</v>
      </c>
      <c r="O8116" s="2">
        <f t="shared" si="507"/>
        <v>1.625</v>
      </c>
      <c r="P8116" t="str">
        <f>VLOOKUP(G8116,Agents!A:E,4,FALSE)</f>
        <v>Team1</v>
      </c>
      <c r="Q8116" t="str">
        <f>VLOOKUP(G8116,Agents!A:E,5,FALSE)</f>
        <v>Junior</v>
      </c>
      <c r="R8116" t="str">
        <f>VLOOKUP(G8116,Agents!A:E,2,FALSE)</f>
        <v>Morning</v>
      </c>
    </row>
    <row r="8117" spans="1:18" x14ac:dyDescent="0.35">
      <c r="A8117" t="s">
        <v>12224</v>
      </c>
      <c r="B8117" t="s">
        <v>9651</v>
      </c>
      <c r="C8117" t="s">
        <v>22</v>
      </c>
      <c r="D8117" t="s">
        <v>38</v>
      </c>
      <c r="E8117" s="1">
        <v>46062.004166666666</v>
      </c>
      <c r="F8117" s="1">
        <v>46065.212500000001</v>
      </c>
      <c r="G8117" t="s">
        <v>42</v>
      </c>
      <c r="H8117" t="s">
        <v>15</v>
      </c>
      <c r="I8117" t="s">
        <v>16</v>
      </c>
      <c r="J8117">
        <v>4</v>
      </c>
      <c r="K8117" t="str">
        <f>IF(tickets_dataset[[#This Row],[status]] = "Closed", "Yes","No")</f>
        <v>Yes</v>
      </c>
      <c r="L8117" s="2">
        <f t="shared" si="504"/>
        <v>77.000000000058208</v>
      </c>
      <c r="M8117" t="str">
        <f t="shared" si="505"/>
        <v>Yes</v>
      </c>
      <c r="N8117" t="str">
        <f t="shared" si="506"/>
        <v>Feb</v>
      </c>
      <c r="O8117" s="2">
        <f t="shared" si="507"/>
        <v>3.2083333333357587</v>
      </c>
      <c r="P8117" t="str">
        <f>VLOOKUP(G8117,Agents!A:E,4,FALSE)</f>
        <v>Team2</v>
      </c>
      <c r="Q8117" t="str">
        <f>VLOOKUP(G8117,Agents!A:E,5,FALSE)</f>
        <v>Junior</v>
      </c>
      <c r="R8117" t="str">
        <f>VLOOKUP(G8117,Agents!A:E,2,FALSE)</f>
        <v>Night</v>
      </c>
    </row>
    <row r="8118" spans="1:18" x14ac:dyDescent="0.35">
      <c r="A8118" t="s">
        <v>12225</v>
      </c>
      <c r="B8118" t="s">
        <v>7268</v>
      </c>
      <c r="C8118" t="s">
        <v>12</v>
      </c>
      <c r="D8118" t="s">
        <v>26</v>
      </c>
      <c r="E8118" s="1">
        <v>46040.782638888886</v>
      </c>
      <c r="F8118" s="1">
        <v>46043.365972222222</v>
      </c>
      <c r="G8118" t="s">
        <v>83</v>
      </c>
      <c r="H8118" t="s">
        <v>15</v>
      </c>
      <c r="I8118" t="s">
        <v>16</v>
      </c>
      <c r="J8118">
        <v>3</v>
      </c>
      <c r="K8118" t="str">
        <f>IF(tickets_dataset[[#This Row],[status]] = "Closed", "Yes","No")</f>
        <v>Yes</v>
      </c>
      <c r="L8118" s="2">
        <f t="shared" si="504"/>
        <v>62.000000000058208</v>
      </c>
      <c r="M8118" t="str">
        <f t="shared" si="505"/>
        <v>Yes</v>
      </c>
      <c r="N8118" t="str">
        <f t="shared" si="506"/>
        <v>Jan</v>
      </c>
      <c r="O8118" s="2">
        <f t="shared" si="507"/>
        <v>2.5833333333357587</v>
      </c>
      <c r="P8118" t="str">
        <f>VLOOKUP(G8118,Agents!A:E,4,FALSE)</f>
        <v>Team2</v>
      </c>
      <c r="Q8118" t="str">
        <f>VLOOKUP(G8118,Agents!A:E,5,FALSE)</f>
        <v>Junior</v>
      </c>
      <c r="R8118" t="str">
        <f>VLOOKUP(G8118,Agents!A:E,2,FALSE)</f>
        <v>Night</v>
      </c>
    </row>
    <row r="8119" spans="1:18" x14ac:dyDescent="0.35">
      <c r="A8119" t="s">
        <v>12226</v>
      </c>
      <c r="B8119" t="s">
        <v>8058</v>
      </c>
      <c r="C8119" t="s">
        <v>34</v>
      </c>
      <c r="D8119" t="s">
        <v>13</v>
      </c>
      <c r="E8119" s="1">
        <v>46067.163888888892</v>
      </c>
      <c r="F8119" s="1">
        <v>46068.705555555556</v>
      </c>
      <c r="G8119" t="s">
        <v>35</v>
      </c>
      <c r="H8119" t="s">
        <v>15</v>
      </c>
      <c r="I8119" t="s">
        <v>16</v>
      </c>
      <c r="J8119">
        <v>3</v>
      </c>
      <c r="K8119" t="str">
        <f>IF(tickets_dataset[[#This Row],[status]] = "Closed", "Yes","No")</f>
        <v>Yes</v>
      </c>
      <c r="L8119" s="2">
        <f t="shared" si="504"/>
        <v>36.999999999941792</v>
      </c>
      <c r="M8119" t="str">
        <f t="shared" si="505"/>
        <v>No</v>
      </c>
      <c r="N8119" t="str">
        <f t="shared" si="506"/>
        <v>Feb</v>
      </c>
      <c r="O8119" s="2">
        <f t="shared" si="507"/>
        <v>1.5416666666642413</v>
      </c>
      <c r="P8119" t="str">
        <f>VLOOKUP(G8119,Agents!A:E,4,FALSE)</f>
        <v>Team1</v>
      </c>
      <c r="Q8119" t="str">
        <f>VLOOKUP(G8119,Agents!A:E,5,FALSE)</f>
        <v>Senior</v>
      </c>
      <c r="R8119" t="str">
        <f>VLOOKUP(G8119,Agents!A:E,2,FALSE)</f>
        <v>Evening</v>
      </c>
    </row>
    <row r="8120" spans="1:18" x14ac:dyDescent="0.35">
      <c r="A8120" t="s">
        <v>12227</v>
      </c>
      <c r="B8120" t="s">
        <v>3900</v>
      </c>
      <c r="C8120" t="s">
        <v>76</v>
      </c>
      <c r="D8120" t="s">
        <v>13</v>
      </c>
      <c r="E8120" s="1">
        <v>46095.852083333331</v>
      </c>
      <c r="F8120" s="1">
        <v>46097.310416666667</v>
      </c>
      <c r="G8120" t="s">
        <v>80</v>
      </c>
      <c r="H8120" t="s">
        <v>28</v>
      </c>
      <c r="I8120" t="s">
        <v>16</v>
      </c>
      <c r="J8120">
        <v>4</v>
      </c>
      <c r="K8120" t="str">
        <f>IF(tickets_dataset[[#This Row],[status]] = "Closed", "Yes","No")</f>
        <v>No</v>
      </c>
      <c r="L8120" s="2">
        <f t="shared" si="504"/>
        <v>35.000000000058208</v>
      </c>
      <c r="M8120" t="str">
        <f t="shared" si="505"/>
        <v>No</v>
      </c>
      <c r="N8120" t="str">
        <f t="shared" si="506"/>
        <v>Mar</v>
      </c>
      <c r="O8120" s="2">
        <f t="shared" si="507"/>
        <v>1.4583333333357587</v>
      </c>
      <c r="P8120" t="str">
        <f>VLOOKUP(G8120,Agents!A:E,4,FALSE)</f>
        <v>Team3</v>
      </c>
      <c r="Q8120" t="str">
        <f>VLOOKUP(G8120,Agents!A:E,5,FALSE)</f>
        <v>Junior</v>
      </c>
      <c r="R8120" t="str">
        <f>VLOOKUP(G8120,Agents!A:E,2,FALSE)</f>
        <v>Evening</v>
      </c>
    </row>
    <row r="8121" spans="1:18" x14ac:dyDescent="0.35">
      <c r="A8121" t="s">
        <v>12228</v>
      </c>
      <c r="B8121" t="s">
        <v>5678</v>
      </c>
      <c r="C8121" t="s">
        <v>34</v>
      </c>
      <c r="D8121" t="s">
        <v>13</v>
      </c>
      <c r="E8121" s="1">
        <v>46063.085416666669</v>
      </c>
      <c r="F8121" s="1">
        <v>46064.960416666669</v>
      </c>
      <c r="G8121" t="s">
        <v>190</v>
      </c>
      <c r="H8121" t="s">
        <v>15</v>
      </c>
      <c r="I8121" t="s">
        <v>16</v>
      </c>
      <c r="J8121">
        <v>5</v>
      </c>
      <c r="K8121" t="str">
        <f>IF(tickets_dataset[[#This Row],[status]] = "Closed", "Yes","No")</f>
        <v>Yes</v>
      </c>
      <c r="L8121" s="2">
        <f t="shared" si="504"/>
        <v>45</v>
      </c>
      <c r="M8121" t="str">
        <f t="shared" si="505"/>
        <v>No</v>
      </c>
      <c r="N8121" t="str">
        <f t="shared" si="506"/>
        <v>Feb</v>
      </c>
      <c r="O8121" s="2">
        <f t="shared" si="507"/>
        <v>1.875</v>
      </c>
      <c r="P8121" t="str">
        <f>VLOOKUP(G8121,Agents!A:E,4,FALSE)</f>
        <v>Team1</v>
      </c>
      <c r="Q8121" t="str">
        <f>VLOOKUP(G8121,Agents!A:E,5,FALSE)</f>
        <v>Senior</v>
      </c>
      <c r="R8121" t="str">
        <f>VLOOKUP(G8121,Agents!A:E,2,FALSE)</f>
        <v>Night</v>
      </c>
    </row>
    <row r="8122" spans="1:18" x14ac:dyDescent="0.35">
      <c r="A8122" t="s">
        <v>12229</v>
      </c>
      <c r="B8122" t="s">
        <v>1212</v>
      </c>
      <c r="C8122" t="s">
        <v>34</v>
      </c>
      <c r="D8122" t="s">
        <v>38</v>
      </c>
      <c r="E8122" s="1">
        <v>46059.656944444447</v>
      </c>
      <c r="F8122" s="1">
        <v>46062.990277777775</v>
      </c>
      <c r="G8122" t="s">
        <v>159</v>
      </c>
      <c r="H8122" t="s">
        <v>15</v>
      </c>
      <c r="I8122" t="s">
        <v>16</v>
      </c>
      <c r="J8122">
        <v>5</v>
      </c>
      <c r="K8122" t="str">
        <f>IF(tickets_dataset[[#This Row],[status]] = "Closed", "Yes","No")</f>
        <v>Yes</v>
      </c>
      <c r="L8122" s="2">
        <f t="shared" si="504"/>
        <v>79.999999999883585</v>
      </c>
      <c r="M8122" t="str">
        <f t="shared" si="505"/>
        <v>Yes</v>
      </c>
      <c r="N8122" t="str">
        <f t="shared" si="506"/>
        <v>Feb</v>
      </c>
      <c r="O8122" s="2">
        <f t="shared" si="507"/>
        <v>3.3333333333284827</v>
      </c>
      <c r="P8122" t="str">
        <f>VLOOKUP(G8122,Agents!A:E,4,FALSE)</f>
        <v>Team4</v>
      </c>
      <c r="Q8122" t="str">
        <f>VLOOKUP(G8122,Agents!A:E,5,FALSE)</f>
        <v>Mid</v>
      </c>
      <c r="R8122" t="str">
        <f>VLOOKUP(G8122,Agents!A:E,2,FALSE)</f>
        <v>Night</v>
      </c>
    </row>
    <row r="8123" spans="1:18" x14ac:dyDescent="0.35">
      <c r="A8123" t="s">
        <v>12230</v>
      </c>
      <c r="B8123" t="s">
        <v>12231</v>
      </c>
      <c r="C8123" t="s">
        <v>76</v>
      </c>
      <c r="D8123" t="s">
        <v>26</v>
      </c>
      <c r="E8123" s="1">
        <v>46064.690972222219</v>
      </c>
      <c r="F8123" s="1">
        <v>46066.024305555555</v>
      </c>
      <c r="G8123" t="s">
        <v>62</v>
      </c>
      <c r="H8123" t="s">
        <v>15</v>
      </c>
      <c r="I8123" t="s">
        <v>16</v>
      </c>
      <c r="J8123">
        <v>3</v>
      </c>
      <c r="K8123" t="str">
        <f>IF(tickets_dataset[[#This Row],[status]] = "Closed", "Yes","No")</f>
        <v>Yes</v>
      </c>
      <c r="L8123" s="2">
        <f t="shared" si="504"/>
        <v>32.000000000058208</v>
      </c>
      <c r="M8123" t="str">
        <f t="shared" si="505"/>
        <v>No</v>
      </c>
      <c r="N8123" t="str">
        <f t="shared" si="506"/>
        <v>Feb</v>
      </c>
      <c r="O8123" s="2">
        <f t="shared" si="507"/>
        <v>1.3333333333357587</v>
      </c>
      <c r="P8123" t="str">
        <f>VLOOKUP(G8123,Agents!A:E,4,FALSE)</f>
        <v>Team1</v>
      </c>
      <c r="Q8123" t="str">
        <f>VLOOKUP(G8123,Agents!A:E,5,FALSE)</f>
        <v>Junior</v>
      </c>
      <c r="R8123" t="str">
        <f>VLOOKUP(G8123,Agents!A:E,2,FALSE)</f>
        <v>Morning</v>
      </c>
    </row>
    <row r="8124" spans="1:18" x14ac:dyDescent="0.35">
      <c r="A8124" t="s">
        <v>12232</v>
      </c>
      <c r="B8124" t="s">
        <v>653</v>
      </c>
      <c r="C8124" t="s">
        <v>12</v>
      </c>
      <c r="D8124" t="s">
        <v>13</v>
      </c>
      <c r="E8124" s="1">
        <v>46087.856944444444</v>
      </c>
      <c r="F8124" s="1">
        <v>46088.731944444444</v>
      </c>
      <c r="G8124" t="s">
        <v>62</v>
      </c>
      <c r="H8124" t="s">
        <v>15</v>
      </c>
      <c r="I8124" t="s">
        <v>16</v>
      </c>
      <c r="J8124">
        <v>3</v>
      </c>
      <c r="K8124" t="str">
        <f>IF(tickets_dataset[[#This Row],[status]] = "Closed", "Yes","No")</f>
        <v>Yes</v>
      </c>
      <c r="L8124" s="2">
        <f t="shared" si="504"/>
        <v>21</v>
      </c>
      <c r="M8124" t="str">
        <f t="shared" si="505"/>
        <v>No</v>
      </c>
      <c r="N8124" t="str">
        <f t="shared" si="506"/>
        <v>Mar</v>
      </c>
      <c r="O8124" s="2">
        <f t="shared" si="507"/>
        <v>0.875</v>
      </c>
      <c r="P8124" t="str">
        <f>VLOOKUP(G8124,Agents!A:E,4,FALSE)</f>
        <v>Team1</v>
      </c>
      <c r="Q8124" t="str">
        <f>VLOOKUP(G8124,Agents!A:E,5,FALSE)</f>
        <v>Junior</v>
      </c>
      <c r="R8124" t="str">
        <f>VLOOKUP(G8124,Agents!A:E,2,FALSE)</f>
        <v>Morning</v>
      </c>
    </row>
    <row r="8125" spans="1:18" x14ac:dyDescent="0.35">
      <c r="A8125" t="s">
        <v>12233</v>
      </c>
      <c r="B8125" t="s">
        <v>4163</v>
      </c>
      <c r="C8125" t="s">
        <v>50</v>
      </c>
      <c r="D8125" t="s">
        <v>26</v>
      </c>
      <c r="E8125" s="1">
        <v>46106.444444444445</v>
      </c>
      <c r="F8125" s="1">
        <v>46107.319444444445</v>
      </c>
      <c r="G8125" t="s">
        <v>282</v>
      </c>
      <c r="H8125" t="s">
        <v>15</v>
      </c>
      <c r="I8125" t="s">
        <v>16</v>
      </c>
      <c r="J8125">
        <v>3</v>
      </c>
      <c r="K8125" t="str">
        <f>IF(tickets_dataset[[#This Row],[status]] = "Closed", "Yes","No")</f>
        <v>Yes</v>
      </c>
      <c r="L8125" s="2">
        <f t="shared" si="504"/>
        <v>21</v>
      </c>
      <c r="M8125" t="str">
        <f t="shared" si="505"/>
        <v>No</v>
      </c>
      <c r="N8125" t="str">
        <f t="shared" si="506"/>
        <v>Mar</v>
      </c>
      <c r="O8125" s="2">
        <f t="shared" si="507"/>
        <v>0.875</v>
      </c>
      <c r="P8125" t="str">
        <f>VLOOKUP(G8125,Agents!A:E,4,FALSE)</f>
        <v>Team4</v>
      </c>
      <c r="Q8125" t="str">
        <f>VLOOKUP(G8125,Agents!A:E,5,FALSE)</f>
        <v>Mid</v>
      </c>
      <c r="R8125" t="str">
        <f>VLOOKUP(G8125,Agents!A:E,2,FALSE)</f>
        <v>Morning</v>
      </c>
    </row>
    <row r="8126" spans="1:18" x14ac:dyDescent="0.35">
      <c r="A8126" t="s">
        <v>12234</v>
      </c>
      <c r="B8126" t="s">
        <v>12235</v>
      </c>
      <c r="C8126" t="s">
        <v>50</v>
      </c>
      <c r="D8126" t="s">
        <v>13</v>
      </c>
      <c r="E8126" s="1">
        <v>46067.85</v>
      </c>
      <c r="F8126" s="1">
        <v>46069.724999999999</v>
      </c>
      <c r="G8126" t="s">
        <v>159</v>
      </c>
      <c r="H8126" t="s">
        <v>15</v>
      </c>
      <c r="I8126" t="s">
        <v>16</v>
      </c>
      <c r="J8126">
        <v>5</v>
      </c>
      <c r="K8126" t="str">
        <f>IF(tickets_dataset[[#This Row],[status]] = "Closed", "Yes","No")</f>
        <v>Yes</v>
      </c>
      <c r="L8126" s="2">
        <f t="shared" si="504"/>
        <v>45</v>
      </c>
      <c r="M8126" t="str">
        <f t="shared" si="505"/>
        <v>No</v>
      </c>
      <c r="N8126" t="str">
        <f t="shared" si="506"/>
        <v>Feb</v>
      </c>
      <c r="O8126" s="2">
        <f t="shared" si="507"/>
        <v>1.875</v>
      </c>
      <c r="P8126" t="str">
        <f>VLOOKUP(G8126,Agents!A:E,4,FALSE)</f>
        <v>Team4</v>
      </c>
      <c r="Q8126" t="str">
        <f>VLOOKUP(G8126,Agents!A:E,5,FALSE)</f>
        <v>Mid</v>
      </c>
      <c r="R8126" t="str">
        <f>VLOOKUP(G8126,Agents!A:E,2,FALSE)</f>
        <v>Night</v>
      </c>
    </row>
    <row r="8127" spans="1:18" x14ac:dyDescent="0.35">
      <c r="A8127" t="s">
        <v>12236</v>
      </c>
      <c r="B8127" t="s">
        <v>6089</v>
      </c>
      <c r="C8127" t="s">
        <v>50</v>
      </c>
      <c r="D8127" t="s">
        <v>26</v>
      </c>
      <c r="E8127" s="1">
        <v>46037.956944444442</v>
      </c>
      <c r="F8127" s="1">
        <v>46038.248611111114</v>
      </c>
      <c r="G8127" t="s">
        <v>183</v>
      </c>
      <c r="H8127" t="s">
        <v>15</v>
      </c>
      <c r="I8127" t="s">
        <v>16</v>
      </c>
      <c r="J8127">
        <v>3</v>
      </c>
      <c r="K8127" t="str">
        <f>IF(tickets_dataset[[#This Row],[status]] = "Closed", "Yes","No")</f>
        <v>Yes</v>
      </c>
      <c r="L8127" s="2">
        <f t="shared" si="504"/>
        <v>7.0000000001164153</v>
      </c>
      <c r="M8127" t="str">
        <f t="shared" si="505"/>
        <v>No</v>
      </c>
      <c r="N8127" t="str">
        <f t="shared" si="506"/>
        <v>Jan</v>
      </c>
      <c r="O8127" s="2">
        <f t="shared" si="507"/>
        <v>0.29166666667151731</v>
      </c>
      <c r="P8127" t="str">
        <f>VLOOKUP(G8127,Agents!A:E,4,FALSE)</f>
        <v>Team3</v>
      </c>
      <c r="Q8127" t="str">
        <f>VLOOKUP(G8127,Agents!A:E,5,FALSE)</f>
        <v>Senior</v>
      </c>
      <c r="R8127" t="str">
        <f>VLOOKUP(G8127,Agents!A:E,2,FALSE)</f>
        <v>Night</v>
      </c>
    </row>
    <row r="8128" spans="1:18" x14ac:dyDescent="0.35">
      <c r="A8128" t="s">
        <v>12237</v>
      </c>
      <c r="B8128" t="s">
        <v>4515</v>
      </c>
      <c r="C8128" t="s">
        <v>50</v>
      </c>
      <c r="D8128" t="s">
        <v>26</v>
      </c>
      <c r="E8128" s="1">
        <v>46071.951388888891</v>
      </c>
      <c r="F8128" s="1">
        <v>46073.993055555555</v>
      </c>
      <c r="G8128" t="s">
        <v>62</v>
      </c>
      <c r="H8128" t="s">
        <v>15</v>
      </c>
      <c r="I8128" t="s">
        <v>68</v>
      </c>
      <c r="J8128">
        <v>2</v>
      </c>
      <c r="K8128" t="str">
        <f>IF(tickets_dataset[[#This Row],[status]] = "Closed", "Yes","No")</f>
        <v>Yes</v>
      </c>
      <c r="L8128" s="2">
        <f t="shared" si="504"/>
        <v>48.999999999941792</v>
      </c>
      <c r="M8128" t="str">
        <f t="shared" si="505"/>
        <v>Yes</v>
      </c>
      <c r="N8128" t="str">
        <f t="shared" si="506"/>
        <v>Feb</v>
      </c>
      <c r="O8128" s="2">
        <f t="shared" si="507"/>
        <v>2.0416666666642413</v>
      </c>
      <c r="P8128" t="str">
        <f>VLOOKUP(G8128,Agents!A:E,4,FALSE)</f>
        <v>Team1</v>
      </c>
      <c r="Q8128" t="str">
        <f>VLOOKUP(G8128,Agents!A:E,5,FALSE)</f>
        <v>Junior</v>
      </c>
      <c r="R8128" t="str">
        <f>VLOOKUP(G8128,Agents!A:E,2,FALSE)</f>
        <v>Morning</v>
      </c>
    </row>
    <row r="8129" spans="1:18" x14ac:dyDescent="0.35">
      <c r="A8129" t="s">
        <v>12238</v>
      </c>
      <c r="B8129" t="s">
        <v>2571</v>
      </c>
      <c r="C8129" t="s">
        <v>12</v>
      </c>
      <c r="D8129" t="s">
        <v>38</v>
      </c>
      <c r="E8129" s="1">
        <v>46105.847222222219</v>
      </c>
      <c r="F8129" s="1">
        <v>46108.305555555555</v>
      </c>
      <c r="G8129" t="s">
        <v>167</v>
      </c>
      <c r="H8129" t="s">
        <v>15</v>
      </c>
      <c r="I8129" t="s">
        <v>16</v>
      </c>
      <c r="J8129">
        <v>4</v>
      </c>
      <c r="K8129" t="str">
        <f>IF(tickets_dataset[[#This Row],[status]] = "Closed", "Yes","No")</f>
        <v>Yes</v>
      </c>
      <c r="L8129" s="2">
        <f t="shared" si="504"/>
        <v>59.000000000058208</v>
      </c>
      <c r="M8129" t="str">
        <f t="shared" si="505"/>
        <v>Yes</v>
      </c>
      <c r="N8129" t="str">
        <f t="shared" si="506"/>
        <v>Mar</v>
      </c>
      <c r="O8129" s="2">
        <f t="shared" si="507"/>
        <v>2.4583333333357587</v>
      </c>
      <c r="P8129" t="str">
        <f>VLOOKUP(G8129,Agents!A:E,4,FALSE)</f>
        <v>Team3</v>
      </c>
      <c r="Q8129" t="str">
        <f>VLOOKUP(G8129,Agents!A:E,5,FALSE)</f>
        <v>Mid</v>
      </c>
      <c r="R8129" t="str">
        <f>VLOOKUP(G8129,Agents!A:E,2,FALSE)</f>
        <v>Evening</v>
      </c>
    </row>
    <row r="8130" spans="1:18" x14ac:dyDescent="0.35">
      <c r="A8130" t="s">
        <v>12239</v>
      </c>
      <c r="B8130" t="s">
        <v>6582</v>
      </c>
      <c r="C8130" t="s">
        <v>76</v>
      </c>
      <c r="D8130" t="s">
        <v>13</v>
      </c>
      <c r="E8130" s="1">
        <v>46079.643750000003</v>
      </c>
      <c r="F8130" s="1">
        <v>46079.768750000003</v>
      </c>
      <c r="G8130" t="s">
        <v>128</v>
      </c>
      <c r="H8130" t="s">
        <v>15</v>
      </c>
      <c r="I8130" t="s">
        <v>16</v>
      </c>
      <c r="J8130">
        <v>3</v>
      </c>
      <c r="K8130" t="str">
        <f>IF(tickets_dataset[[#This Row],[status]] = "Closed", "Yes","No")</f>
        <v>Yes</v>
      </c>
      <c r="L8130" s="2">
        <f t="shared" ref="L8130:L8193" si="508">IF(ISBLANK(F8130),"",(F8130-E8130)*24)</f>
        <v>3</v>
      </c>
      <c r="M8130" t="str">
        <f t="shared" ref="M8130:M8193" si="509">IF(L8130&gt;48,"Yes","No")</f>
        <v>No</v>
      </c>
      <c r="N8130" t="str">
        <f t="shared" ref="N8130:N8193" si="510">TEXT(E8130,"mmm")</f>
        <v>Feb</v>
      </c>
      <c r="O8130" s="2">
        <f t="shared" si="507"/>
        <v>0.125</v>
      </c>
      <c r="P8130" t="str">
        <f>VLOOKUP(G8130,Agents!A:E,4,FALSE)</f>
        <v>Team4</v>
      </c>
      <c r="Q8130" t="str">
        <f>VLOOKUP(G8130,Agents!A:E,5,FALSE)</f>
        <v>Mid</v>
      </c>
      <c r="R8130" t="str">
        <f>VLOOKUP(G8130,Agents!A:E,2,FALSE)</f>
        <v>Night</v>
      </c>
    </row>
    <row r="8131" spans="1:18" x14ac:dyDescent="0.35">
      <c r="A8131" t="s">
        <v>12240</v>
      </c>
      <c r="B8131" t="s">
        <v>2687</v>
      </c>
      <c r="C8131" t="s">
        <v>76</v>
      </c>
      <c r="D8131" t="s">
        <v>38</v>
      </c>
      <c r="E8131" s="1">
        <v>46036.069444444445</v>
      </c>
      <c r="F8131" s="1">
        <v>46038.611111111109</v>
      </c>
      <c r="G8131" t="s">
        <v>100</v>
      </c>
      <c r="H8131" t="s">
        <v>15</v>
      </c>
      <c r="I8131" t="s">
        <v>16</v>
      </c>
      <c r="J8131">
        <v>5</v>
      </c>
      <c r="K8131" t="str">
        <f>IF(tickets_dataset[[#This Row],[status]] = "Closed", "Yes","No")</f>
        <v>Yes</v>
      </c>
      <c r="L8131" s="2">
        <f t="shared" si="508"/>
        <v>60.999999999941792</v>
      </c>
      <c r="M8131" t="str">
        <f t="shared" si="509"/>
        <v>Yes</v>
      </c>
      <c r="N8131" t="str">
        <f t="shared" si="510"/>
        <v>Jan</v>
      </c>
      <c r="O8131" s="2">
        <f t="shared" ref="O8131:O8194" si="511">F8131-E8131</f>
        <v>2.5416666666642413</v>
      </c>
      <c r="P8131" t="str">
        <f>VLOOKUP(G8131,Agents!A:E,4,FALSE)</f>
        <v>Team4</v>
      </c>
      <c r="Q8131" t="str">
        <f>VLOOKUP(G8131,Agents!A:E,5,FALSE)</f>
        <v>Junior</v>
      </c>
      <c r="R8131" t="str">
        <f>VLOOKUP(G8131,Agents!A:E,2,FALSE)</f>
        <v>Evening</v>
      </c>
    </row>
    <row r="8132" spans="1:18" x14ac:dyDescent="0.35">
      <c r="A8132" t="s">
        <v>12241</v>
      </c>
      <c r="B8132" t="s">
        <v>3366</v>
      </c>
      <c r="C8132" t="s">
        <v>12</v>
      </c>
      <c r="D8132" t="s">
        <v>26</v>
      </c>
      <c r="E8132" s="1">
        <v>46056.340277777781</v>
      </c>
      <c r="F8132" s="1">
        <v>46057.840277777781</v>
      </c>
      <c r="G8132" t="s">
        <v>53</v>
      </c>
      <c r="H8132" t="s">
        <v>15</v>
      </c>
      <c r="I8132" t="s">
        <v>16</v>
      </c>
      <c r="J8132">
        <v>4</v>
      </c>
      <c r="K8132" t="str">
        <f>IF(tickets_dataset[[#This Row],[status]] = "Closed", "Yes","No")</f>
        <v>Yes</v>
      </c>
      <c r="L8132" s="2">
        <f t="shared" si="508"/>
        <v>36</v>
      </c>
      <c r="M8132" t="str">
        <f t="shared" si="509"/>
        <v>No</v>
      </c>
      <c r="N8132" t="str">
        <f t="shared" si="510"/>
        <v>Feb</v>
      </c>
      <c r="O8132" s="2">
        <f t="shared" si="511"/>
        <v>1.5</v>
      </c>
      <c r="P8132" t="str">
        <f>VLOOKUP(G8132,Agents!A:E,4,FALSE)</f>
        <v>Team1</v>
      </c>
      <c r="Q8132" t="str">
        <f>VLOOKUP(G8132,Agents!A:E,5,FALSE)</f>
        <v>Junior</v>
      </c>
      <c r="R8132" t="str">
        <f>VLOOKUP(G8132,Agents!A:E,2,FALSE)</f>
        <v>Night</v>
      </c>
    </row>
    <row r="8133" spans="1:18" x14ac:dyDescent="0.35">
      <c r="A8133" t="s">
        <v>12242</v>
      </c>
      <c r="B8133" t="s">
        <v>277</v>
      </c>
      <c r="C8133" t="s">
        <v>76</v>
      </c>
      <c r="D8133" t="s">
        <v>26</v>
      </c>
      <c r="E8133" s="1">
        <v>46063.331250000003</v>
      </c>
      <c r="F8133" s="1">
        <v>46064.997916666667</v>
      </c>
      <c r="G8133" t="s">
        <v>239</v>
      </c>
      <c r="H8133" t="s">
        <v>15</v>
      </c>
      <c r="I8133" t="s">
        <v>16</v>
      </c>
      <c r="J8133">
        <v>3</v>
      </c>
      <c r="K8133" t="str">
        <f>IF(tickets_dataset[[#This Row],[status]] = "Closed", "Yes","No")</f>
        <v>Yes</v>
      </c>
      <c r="L8133" s="2">
        <f t="shared" si="508"/>
        <v>39.999999999941792</v>
      </c>
      <c r="M8133" t="str">
        <f t="shared" si="509"/>
        <v>No</v>
      </c>
      <c r="N8133" t="str">
        <f t="shared" si="510"/>
        <v>Feb</v>
      </c>
      <c r="O8133" s="2">
        <f t="shared" si="511"/>
        <v>1.6666666666642413</v>
      </c>
      <c r="P8133" t="str">
        <f>VLOOKUP(G8133,Agents!A:E,4,FALSE)</f>
        <v>Team1</v>
      </c>
      <c r="Q8133" t="str">
        <f>VLOOKUP(G8133,Agents!A:E,5,FALSE)</f>
        <v>Senior</v>
      </c>
      <c r="R8133" t="str">
        <f>VLOOKUP(G8133,Agents!A:E,2,FALSE)</f>
        <v>Evening</v>
      </c>
    </row>
    <row r="8134" spans="1:18" x14ac:dyDescent="0.35">
      <c r="A8134" t="s">
        <v>12243</v>
      </c>
      <c r="B8134" t="s">
        <v>4369</v>
      </c>
      <c r="C8134" t="s">
        <v>50</v>
      </c>
      <c r="D8134" t="s">
        <v>26</v>
      </c>
      <c r="E8134" s="1">
        <v>46073.680555555555</v>
      </c>
      <c r="F8134" s="1">
        <v>46075.805555555555</v>
      </c>
      <c r="G8134" t="s">
        <v>156</v>
      </c>
      <c r="H8134" t="s">
        <v>15</v>
      </c>
      <c r="I8134" t="s">
        <v>16</v>
      </c>
      <c r="J8134">
        <v>4</v>
      </c>
      <c r="K8134" t="str">
        <f>IF(tickets_dataset[[#This Row],[status]] = "Closed", "Yes","No")</f>
        <v>Yes</v>
      </c>
      <c r="L8134" s="2">
        <f t="shared" si="508"/>
        <v>51</v>
      </c>
      <c r="M8134" t="str">
        <f t="shared" si="509"/>
        <v>Yes</v>
      </c>
      <c r="N8134" t="str">
        <f t="shared" si="510"/>
        <v>Feb</v>
      </c>
      <c r="O8134" s="2">
        <f t="shared" si="511"/>
        <v>2.125</v>
      </c>
      <c r="P8134" t="str">
        <f>VLOOKUP(G8134,Agents!A:E,4,FALSE)</f>
        <v>Team3</v>
      </c>
      <c r="Q8134" t="str">
        <f>VLOOKUP(G8134,Agents!A:E,5,FALSE)</f>
        <v>Mid</v>
      </c>
      <c r="R8134" t="str">
        <f>VLOOKUP(G8134,Agents!A:E,2,FALSE)</f>
        <v>Evening</v>
      </c>
    </row>
    <row r="8135" spans="1:18" x14ac:dyDescent="0.35">
      <c r="A8135" t="s">
        <v>12244</v>
      </c>
      <c r="B8135" t="s">
        <v>3299</v>
      </c>
      <c r="C8135" t="s">
        <v>76</v>
      </c>
      <c r="D8135" t="s">
        <v>38</v>
      </c>
      <c r="E8135" s="1">
        <v>46061.894444444442</v>
      </c>
      <c r="F8135" s="1">
        <v>46065.227777777778</v>
      </c>
      <c r="G8135" t="s">
        <v>273</v>
      </c>
      <c r="H8135" t="s">
        <v>15</v>
      </c>
      <c r="I8135" t="s">
        <v>16</v>
      </c>
      <c r="J8135">
        <v>5</v>
      </c>
      <c r="K8135" t="str">
        <f>IF(tickets_dataset[[#This Row],[status]] = "Closed", "Yes","No")</f>
        <v>Yes</v>
      </c>
      <c r="L8135" s="2">
        <f t="shared" si="508"/>
        <v>80.000000000058208</v>
      </c>
      <c r="M8135" t="str">
        <f t="shared" si="509"/>
        <v>Yes</v>
      </c>
      <c r="N8135" t="str">
        <f t="shared" si="510"/>
        <v>Feb</v>
      </c>
      <c r="O8135" s="2">
        <f t="shared" si="511"/>
        <v>3.3333333333357587</v>
      </c>
      <c r="P8135" t="str">
        <f>VLOOKUP(G8135,Agents!A:E,4,FALSE)</f>
        <v>Team3</v>
      </c>
      <c r="Q8135" t="str">
        <f>VLOOKUP(G8135,Agents!A:E,5,FALSE)</f>
        <v>Senior</v>
      </c>
      <c r="R8135" t="str">
        <f>VLOOKUP(G8135,Agents!A:E,2,FALSE)</f>
        <v>Evening</v>
      </c>
    </row>
    <row r="8136" spans="1:18" x14ac:dyDescent="0.35">
      <c r="A8136" t="s">
        <v>12245</v>
      </c>
      <c r="B8136" t="s">
        <v>9626</v>
      </c>
      <c r="C8136" t="s">
        <v>76</v>
      </c>
      <c r="D8136" t="s">
        <v>26</v>
      </c>
      <c r="E8136" s="1">
        <v>46082.190972222219</v>
      </c>
      <c r="F8136" s="1">
        <v>46084.690972222219</v>
      </c>
      <c r="G8136" t="s">
        <v>128</v>
      </c>
      <c r="H8136" t="s">
        <v>15</v>
      </c>
      <c r="I8136" t="s">
        <v>16</v>
      </c>
      <c r="J8136">
        <v>4</v>
      </c>
      <c r="K8136" t="str">
        <f>IF(tickets_dataset[[#This Row],[status]] = "Closed", "Yes","No")</f>
        <v>Yes</v>
      </c>
      <c r="L8136" s="2">
        <f t="shared" si="508"/>
        <v>60</v>
      </c>
      <c r="M8136" t="str">
        <f t="shared" si="509"/>
        <v>Yes</v>
      </c>
      <c r="N8136" t="str">
        <f t="shared" si="510"/>
        <v>Mar</v>
      </c>
      <c r="O8136" s="2">
        <f t="shared" si="511"/>
        <v>2.5</v>
      </c>
      <c r="P8136" t="str">
        <f>VLOOKUP(G8136,Agents!A:E,4,FALSE)</f>
        <v>Team4</v>
      </c>
      <c r="Q8136" t="str">
        <f>VLOOKUP(G8136,Agents!A:E,5,FALSE)</f>
        <v>Mid</v>
      </c>
      <c r="R8136" t="str">
        <f>VLOOKUP(G8136,Agents!A:E,2,FALSE)</f>
        <v>Night</v>
      </c>
    </row>
    <row r="8137" spans="1:18" x14ac:dyDescent="0.35">
      <c r="A8137" t="s">
        <v>12246</v>
      </c>
      <c r="B8137" t="s">
        <v>9610</v>
      </c>
      <c r="C8137" t="s">
        <v>50</v>
      </c>
      <c r="D8137" t="s">
        <v>38</v>
      </c>
      <c r="E8137" s="1">
        <v>46043.831250000003</v>
      </c>
      <c r="F8137" s="1">
        <v>46047.247916666667</v>
      </c>
      <c r="G8137" t="s">
        <v>282</v>
      </c>
      <c r="H8137" t="s">
        <v>15</v>
      </c>
      <c r="I8137" t="s">
        <v>16</v>
      </c>
      <c r="J8137">
        <v>3</v>
      </c>
      <c r="K8137" t="str">
        <f>IF(tickets_dataset[[#This Row],[status]] = "Closed", "Yes","No")</f>
        <v>Yes</v>
      </c>
      <c r="L8137" s="2">
        <f t="shared" si="508"/>
        <v>81.999999999941792</v>
      </c>
      <c r="M8137" t="str">
        <f t="shared" si="509"/>
        <v>Yes</v>
      </c>
      <c r="N8137" t="str">
        <f t="shared" si="510"/>
        <v>Jan</v>
      </c>
      <c r="O8137" s="2">
        <f t="shared" si="511"/>
        <v>3.4166666666642413</v>
      </c>
      <c r="P8137" t="str">
        <f>VLOOKUP(G8137,Agents!A:E,4,FALSE)</f>
        <v>Team4</v>
      </c>
      <c r="Q8137" t="str">
        <f>VLOOKUP(G8137,Agents!A:E,5,FALSE)</f>
        <v>Mid</v>
      </c>
      <c r="R8137" t="str">
        <f>VLOOKUP(G8137,Agents!A:E,2,FALSE)</f>
        <v>Morning</v>
      </c>
    </row>
    <row r="8138" spans="1:18" x14ac:dyDescent="0.35">
      <c r="A8138" t="s">
        <v>12247</v>
      </c>
      <c r="B8138" t="s">
        <v>2637</v>
      </c>
      <c r="C8138" t="s">
        <v>22</v>
      </c>
      <c r="D8138" t="s">
        <v>38</v>
      </c>
      <c r="E8138" s="1">
        <v>46097.216666666667</v>
      </c>
      <c r="F8138" s="1">
        <v>46098.133333333331</v>
      </c>
      <c r="G8138" t="s">
        <v>156</v>
      </c>
      <c r="H8138" t="s">
        <v>15</v>
      </c>
      <c r="I8138" t="s">
        <v>16</v>
      </c>
      <c r="J8138">
        <v>2</v>
      </c>
      <c r="K8138" t="str">
        <f>IF(tickets_dataset[[#This Row],[status]] = "Closed", "Yes","No")</f>
        <v>Yes</v>
      </c>
      <c r="L8138" s="2">
        <f t="shared" si="508"/>
        <v>21.999999999941792</v>
      </c>
      <c r="M8138" t="str">
        <f t="shared" si="509"/>
        <v>No</v>
      </c>
      <c r="N8138" t="str">
        <f t="shared" si="510"/>
        <v>Mar</v>
      </c>
      <c r="O8138" s="2">
        <f t="shared" si="511"/>
        <v>0.91666666666424135</v>
      </c>
      <c r="P8138" t="str">
        <f>VLOOKUP(G8138,Agents!A:E,4,FALSE)</f>
        <v>Team3</v>
      </c>
      <c r="Q8138" t="str">
        <f>VLOOKUP(G8138,Agents!A:E,5,FALSE)</f>
        <v>Mid</v>
      </c>
      <c r="R8138" t="str">
        <f>VLOOKUP(G8138,Agents!A:E,2,FALSE)</f>
        <v>Evening</v>
      </c>
    </row>
    <row r="8139" spans="1:18" x14ac:dyDescent="0.35">
      <c r="A8139" t="s">
        <v>12248</v>
      </c>
      <c r="B8139" t="s">
        <v>10390</v>
      </c>
      <c r="C8139" t="s">
        <v>22</v>
      </c>
      <c r="D8139" t="s">
        <v>26</v>
      </c>
      <c r="E8139" s="1">
        <v>46032.836111111108</v>
      </c>
      <c r="F8139" s="1">
        <v>46033.25277777778</v>
      </c>
      <c r="G8139" t="s">
        <v>39</v>
      </c>
      <c r="H8139" t="s">
        <v>15</v>
      </c>
      <c r="I8139" t="s">
        <v>16</v>
      </c>
      <c r="J8139">
        <v>4</v>
      </c>
      <c r="K8139" t="str">
        <f>IF(tickets_dataset[[#This Row],[status]] = "Closed", "Yes","No")</f>
        <v>Yes</v>
      </c>
      <c r="L8139" s="2">
        <f t="shared" si="508"/>
        <v>10.000000000116415</v>
      </c>
      <c r="M8139" t="str">
        <f t="shared" si="509"/>
        <v>No</v>
      </c>
      <c r="N8139" t="str">
        <f t="shared" si="510"/>
        <v>Jan</v>
      </c>
      <c r="O8139" s="2">
        <f t="shared" si="511"/>
        <v>0.41666666667151731</v>
      </c>
      <c r="P8139" t="str">
        <f>VLOOKUP(G8139,Agents!A:E,4,FALSE)</f>
        <v>Team3</v>
      </c>
      <c r="Q8139" t="str">
        <f>VLOOKUP(G8139,Agents!A:E,5,FALSE)</f>
        <v>Mid</v>
      </c>
      <c r="R8139" t="str">
        <f>VLOOKUP(G8139,Agents!A:E,2,FALSE)</f>
        <v>Night</v>
      </c>
    </row>
    <row r="8140" spans="1:18" x14ac:dyDescent="0.35">
      <c r="A8140" t="s">
        <v>12249</v>
      </c>
      <c r="B8140" t="s">
        <v>8994</v>
      </c>
      <c r="C8140" t="s">
        <v>50</v>
      </c>
      <c r="D8140" t="s">
        <v>26</v>
      </c>
      <c r="E8140" s="1">
        <v>46069.628472222219</v>
      </c>
      <c r="F8140" s="1">
        <v>46071.628472222219</v>
      </c>
      <c r="G8140" t="s">
        <v>273</v>
      </c>
      <c r="H8140" t="s">
        <v>28</v>
      </c>
      <c r="I8140" t="s">
        <v>68</v>
      </c>
      <c r="J8140">
        <v>3</v>
      </c>
      <c r="K8140" t="str">
        <f>IF(tickets_dataset[[#This Row],[status]] = "Closed", "Yes","No")</f>
        <v>No</v>
      </c>
      <c r="L8140" s="2">
        <f t="shared" si="508"/>
        <v>48</v>
      </c>
      <c r="M8140" t="str">
        <f t="shared" si="509"/>
        <v>No</v>
      </c>
      <c r="N8140" t="str">
        <f t="shared" si="510"/>
        <v>Feb</v>
      </c>
      <c r="O8140" s="2">
        <f t="shared" si="511"/>
        <v>2</v>
      </c>
      <c r="P8140" t="str">
        <f>VLOOKUP(G8140,Agents!A:E,4,FALSE)</f>
        <v>Team3</v>
      </c>
      <c r="Q8140" t="str">
        <f>VLOOKUP(G8140,Agents!A:E,5,FALSE)</f>
        <v>Senior</v>
      </c>
      <c r="R8140" t="str">
        <f>VLOOKUP(G8140,Agents!A:E,2,FALSE)</f>
        <v>Evening</v>
      </c>
    </row>
    <row r="8141" spans="1:18" x14ac:dyDescent="0.35">
      <c r="A8141" t="s">
        <v>12250</v>
      </c>
      <c r="B8141" t="s">
        <v>1339</v>
      </c>
      <c r="C8141" t="s">
        <v>12</v>
      </c>
      <c r="D8141" t="s">
        <v>38</v>
      </c>
      <c r="E8141" s="1">
        <v>46027.466666666667</v>
      </c>
      <c r="F8141" s="1">
        <v>46030.633333333331</v>
      </c>
      <c r="G8141" t="s">
        <v>137</v>
      </c>
      <c r="H8141" t="s">
        <v>15</v>
      </c>
      <c r="I8141" t="s">
        <v>16</v>
      </c>
      <c r="J8141">
        <v>5</v>
      </c>
      <c r="K8141" t="str">
        <f>IF(tickets_dataset[[#This Row],[status]] = "Closed", "Yes","No")</f>
        <v>Yes</v>
      </c>
      <c r="L8141" s="2">
        <f t="shared" si="508"/>
        <v>75.999999999941792</v>
      </c>
      <c r="M8141" t="str">
        <f t="shared" si="509"/>
        <v>Yes</v>
      </c>
      <c r="N8141" t="str">
        <f t="shared" si="510"/>
        <v>Jan</v>
      </c>
      <c r="O8141" s="2">
        <f t="shared" si="511"/>
        <v>3.1666666666642413</v>
      </c>
      <c r="P8141" t="str">
        <f>VLOOKUP(G8141,Agents!A:E,4,FALSE)</f>
        <v>Team5</v>
      </c>
      <c r="Q8141" t="str">
        <f>VLOOKUP(G8141,Agents!A:E,5,FALSE)</f>
        <v>Senior</v>
      </c>
      <c r="R8141" t="str">
        <f>VLOOKUP(G8141,Agents!A:E,2,FALSE)</f>
        <v>Night</v>
      </c>
    </row>
    <row r="8142" spans="1:18" x14ac:dyDescent="0.35">
      <c r="A8142" t="s">
        <v>12251</v>
      </c>
      <c r="B8142" t="s">
        <v>5794</v>
      </c>
      <c r="C8142" t="s">
        <v>76</v>
      </c>
      <c r="D8142" t="s">
        <v>13</v>
      </c>
      <c r="E8142" s="1">
        <v>46053.113888888889</v>
      </c>
      <c r="F8142" s="1">
        <v>46054.488888888889</v>
      </c>
      <c r="G8142" t="s">
        <v>83</v>
      </c>
      <c r="H8142" t="s">
        <v>15</v>
      </c>
      <c r="I8142" t="s">
        <v>16</v>
      </c>
      <c r="J8142">
        <v>3</v>
      </c>
      <c r="K8142" t="str">
        <f>IF(tickets_dataset[[#This Row],[status]] = "Closed", "Yes","No")</f>
        <v>Yes</v>
      </c>
      <c r="L8142" s="2">
        <f t="shared" si="508"/>
        <v>33</v>
      </c>
      <c r="M8142" t="str">
        <f t="shared" si="509"/>
        <v>No</v>
      </c>
      <c r="N8142" t="str">
        <f t="shared" si="510"/>
        <v>Jan</v>
      </c>
      <c r="O8142" s="2">
        <f t="shared" si="511"/>
        <v>1.375</v>
      </c>
      <c r="P8142" t="str">
        <f>VLOOKUP(G8142,Agents!A:E,4,FALSE)</f>
        <v>Team2</v>
      </c>
      <c r="Q8142" t="str">
        <f>VLOOKUP(G8142,Agents!A:E,5,FALSE)</f>
        <v>Junior</v>
      </c>
      <c r="R8142" t="str">
        <f>VLOOKUP(G8142,Agents!A:E,2,FALSE)</f>
        <v>Night</v>
      </c>
    </row>
    <row r="8143" spans="1:18" x14ac:dyDescent="0.35">
      <c r="A8143" t="s">
        <v>12252</v>
      </c>
      <c r="B8143" t="s">
        <v>3533</v>
      </c>
      <c r="C8143" t="s">
        <v>76</v>
      </c>
      <c r="D8143" t="s">
        <v>26</v>
      </c>
      <c r="E8143" s="1">
        <v>46034.464583333334</v>
      </c>
      <c r="F8143" s="1">
        <v>46035.381249999999</v>
      </c>
      <c r="G8143" t="s">
        <v>53</v>
      </c>
      <c r="H8143" t="s">
        <v>15</v>
      </c>
      <c r="I8143" t="s">
        <v>16</v>
      </c>
      <c r="J8143">
        <v>4</v>
      </c>
      <c r="K8143" t="str">
        <f>IF(tickets_dataset[[#This Row],[status]] = "Closed", "Yes","No")</f>
        <v>Yes</v>
      </c>
      <c r="L8143" s="2">
        <f t="shared" si="508"/>
        <v>21.999999999941792</v>
      </c>
      <c r="M8143" t="str">
        <f t="shared" si="509"/>
        <v>No</v>
      </c>
      <c r="N8143" t="str">
        <f t="shared" si="510"/>
        <v>Jan</v>
      </c>
      <c r="O8143" s="2">
        <f t="shared" si="511"/>
        <v>0.91666666666424135</v>
      </c>
      <c r="P8143" t="str">
        <f>VLOOKUP(G8143,Agents!A:E,4,FALSE)</f>
        <v>Team1</v>
      </c>
      <c r="Q8143" t="str">
        <f>VLOOKUP(G8143,Agents!A:E,5,FALSE)</f>
        <v>Junior</v>
      </c>
      <c r="R8143" t="str">
        <f>VLOOKUP(G8143,Agents!A:E,2,FALSE)</f>
        <v>Night</v>
      </c>
    </row>
    <row r="8144" spans="1:18" x14ac:dyDescent="0.35">
      <c r="A8144" t="s">
        <v>12253</v>
      </c>
      <c r="B8144" t="s">
        <v>5202</v>
      </c>
      <c r="C8144" t="s">
        <v>22</v>
      </c>
      <c r="D8144" t="s">
        <v>38</v>
      </c>
      <c r="E8144" s="1">
        <v>46059.661805555559</v>
      </c>
      <c r="F8144" s="1">
        <v>46060.578472222223</v>
      </c>
      <c r="G8144" t="s">
        <v>221</v>
      </c>
      <c r="H8144" t="s">
        <v>15</v>
      </c>
      <c r="I8144" t="s">
        <v>16</v>
      </c>
      <c r="J8144">
        <v>3</v>
      </c>
      <c r="K8144" t="str">
        <f>IF(tickets_dataset[[#This Row],[status]] = "Closed", "Yes","No")</f>
        <v>Yes</v>
      </c>
      <c r="L8144" s="2">
        <f t="shared" si="508"/>
        <v>21.999999999941792</v>
      </c>
      <c r="M8144" t="str">
        <f t="shared" si="509"/>
        <v>No</v>
      </c>
      <c r="N8144" t="str">
        <f t="shared" si="510"/>
        <v>Feb</v>
      </c>
      <c r="O8144" s="2">
        <f t="shared" si="511"/>
        <v>0.91666666666424135</v>
      </c>
      <c r="P8144" t="str">
        <f>VLOOKUP(G8144,Agents!A:E,4,FALSE)</f>
        <v>Team4</v>
      </c>
      <c r="Q8144" t="str">
        <f>VLOOKUP(G8144,Agents!A:E,5,FALSE)</f>
        <v>Senior</v>
      </c>
      <c r="R8144" t="str">
        <f>VLOOKUP(G8144,Agents!A:E,2,FALSE)</f>
        <v>Morning</v>
      </c>
    </row>
    <row r="8145" spans="1:18" x14ac:dyDescent="0.35">
      <c r="A8145" t="s">
        <v>12254</v>
      </c>
      <c r="B8145" t="s">
        <v>1642</v>
      </c>
      <c r="C8145" t="s">
        <v>12</v>
      </c>
      <c r="D8145" t="s">
        <v>26</v>
      </c>
      <c r="E8145" s="1">
        <v>46108.273611111108</v>
      </c>
      <c r="F8145" s="1">
        <v>46109.773611111108</v>
      </c>
      <c r="G8145" t="s">
        <v>164</v>
      </c>
      <c r="H8145" t="s">
        <v>15</v>
      </c>
      <c r="I8145" t="s">
        <v>16</v>
      </c>
      <c r="J8145">
        <v>3</v>
      </c>
      <c r="K8145" t="str">
        <f>IF(tickets_dataset[[#This Row],[status]] = "Closed", "Yes","No")</f>
        <v>Yes</v>
      </c>
      <c r="L8145" s="2">
        <f t="shared" si="508"/>
        <v>36</v>
      </c>
      <c r="M8145" t="str">
        <f t="shared" si="509"/>
        <v>No</v>
      </c>
      <c r="N8145" t="str">
        <f t="shared" si="510"/>
        <v>Mar</v>
      </c>
      <c r="O8145" s="2">
        <f t="shared" si="511"/>
        <v>1.5</v>
      </c>
      <c r="P8145" t="str">
        <f>VLOOKUP(G8145,Agents!A:E,4,FALSE)</f>
        <v>Team4</v>
      </c>
      <c r="Q8145" t="str">
        <f>VLOOKUP(G8145,Agents!A:E,5,FALSE)</f>
        <v>Senior</v>
      </c>
      <c r="R8145" t="str">
        <f>VLOOKUP(G8145,Agents!A:E,2,FALSE)</f>
        <v>Evening</v>
      </c>
    </row>
    <row r="8146" spans="1:18" x14ac:dyDescent="0.35">
      <c r="A8146" t="s">
        <v>12255</v>
      </c>
      <c r="B8146" t="s">
        <v>12256</v>
      </c>
      <c r="C8146" t="s">
        <v>50</v>
      </c>
      <c r="D8146" t="s">
        <v>38</v>
      </c>
      <c r="E8146" s="1">
        <v>46085.218055555553</v>
      </c>
      <c r="F8146" s="1">
        <v>46088.968055555553</v>
      </c>
      <c r="G8146" t="s">
        <v>199</v>
      </c>
      <c r="H8146" t="s">
        <v>15</v>
      </c>
      <c r="I8146" t="s">
        <v>16</v>
      </c>
      <c r="J8146">
        <v>4</v>
      </c>
      <c r="K8146" t="str">
        <f>IF(tickets_dataset[[#This Row],[status]] = "Closed", "Yes","No")</f>
        <v>Yes</v>
      </c>
      <c r="L8146" s="2">
        <f t="shared" si="508"/>
        <v>90</v>
      </c>
      <c r="M8146" t="str">
        <f t="shared" si="509"/>
        <v>Yes</v>
      </c>
      <c r="N8146" t="str">
        <f t="shared" si="510"/>
        <v>Mar</v>
      </c>
      <c r="O8146" s="2">
        <f t="shared" si="511"/>
        <v>3.75</v>
      </c>
      <c r="P8146" t="str">
        <f>VLOOKUP(G8146,Agents!A:E,4,FALSE)</f>
        <v>Team1</v>
      </c>
      <c r="Q8146" t="str">
        <f>VLOOKUP(G8146,Agents!A:E,5,FALSE)</f>
        <v>Junior</v>
      </c>
      <c r="R8146" t="str">
        <f>VLOOKUP(G8146,Agents!A:E,2,FALSE)</f>
        <v>Morning</v>
      </c>
    </row>
    <row r="8147" spans="1:18" x14ac:dyDescent="0.35">
      <c r="A8147" t="s">
        <v>12257</v>
      </c>
      <c r="B8147" t="s">
        <v>3660</v>
      </c>
      <c r="C8147" t="s">
        <v>50</v>
      </c>
      <c r="D8147" t="s">
        <v>26</v>
      </c>
      <c r="E8147" s="1">
        <v>46065.308333333334</v>
      </c>
      <c r="F8147" s="1">
        <v>46066.85</v>
      </c>
      <c r="G8147" t="s">
        <v>67</v>
      </c>
      <c r="H8147" t="s">
        <v>15</v>
      </c>
      <c r="I8147" t="s">
        <v>16</v>
      </c>
      <c r="J8147">
        <v>5</v>
      </c>
      <c r="K8147" t="str">
        <f>IF(tickets_dataset[[#This Row],[status]] = "Closed", "Yes","No")</f>
        <v>Yes</v>
      </c>
      <c r="L8147" s="2">
        <f t="shared" si="508"/>
        <v>36.999999999941792</v>
      </c>
      <c r="M8147" t="str">
        <f t="shared" si="509"/>
        <v>No</v>
      </c>
      <c r="N8147" t="str">
        <f t="shared" si="510"/>
        <v>Feb</v>
      </c>
      <c r="O8147" s="2">
        <f t="shared" si="511"/>
        <v>1.5416666666642413</v>
      </c>
      <c r="P8147" t="str">
        <f>VLOOKUP(G8147,Agents!A:E,4,FALSE)</f>
        <v>Team5</v>
      </c>
      <c r="Q8147" t="str">
        <f>VLOOKUP(G8147,Agents!A:E,5,FALSE)</f>
        <v>Junior</v>
      </c>
      <c r="R8147" t="str">
        <f>VLOOKUP(G8147,Agents!A:E,2,FALSE)</f>
        <v>Evening</v>
      </c>
    </row>
    <row r="8148" spans="1:18" x14ac:dyDescent="0.35">
      <c r="A8148" t="s">
        <v>12258</v>
      </c>
      <c r="B8148" t="s">
        <v>10937</v>
      </c>
      <c r="C8148" t="s">
        <v>50</v>
      </c>
      <c r="D8148" t="s">
        <v>13</v>
      </c>
      <c r="E8148" s="1">
        <v>46027.551388888889</v>
      </c>
      <c r="F8148" s="1">
        <v>46027.968055555553</v>
      </c>
      <c r="G8148" t="s">
        <v>234</v>
      </c>
      <c r="H8148" t="s">
        <v>15</v>
      </c>
      <c r="I8148" t="s">
        <v>16</v>
      </c>
      <c r="J8148">
        <v>4</v>
      </c>
      <c r="K8148" t="str">
        <f>IF(tickets_dataset[[#This Row],[status]] = "Closed", "Yes","No")</f>
        <v>Yes</v>
      </c>
      <c r="L8148" s="2">
        <f t="shared" si="508"/>
        <v>9.9999999999417923</v>
      </c>
      <c r="M8148" t="str">
        <f t="shared" si="509"/>
        <v>No</v>
      </c>
      <c r="N8148" t="str">
        <f t="shared" si="510"/>
        <v>Jan</v>
      </c>
      <c r="O8148" s="2">
        <f t="shared" si="511"/>
        <v>0.41666666666424135</v>
      </c>
      <c r="P8148" t="str">
        <f>VLOOKUP(G8148,Agents!A:E,4,FALSE)</f>
        <v>Team5</v>
      </c>
      <c r="Q8148" t="str">
        <f>VLOOKUP(G8148,Agents!A:E,5,FALSE)</f>
        <v>Senior</v>
      </c>
      <c r="R8148" t="str">
        <f>VLOOKUP(G8148,Agents!A:E,2,FALSE)</f>
        <v>Night</v>
      </c>
    </row>
    <row r="8149" spans="1:18" x14ac:dyDescent="0.35">
      <c r="A8149" t="s">
        <v>12259</v>
      </c>
      <c r="B8149" t="s">
        <v>9560</v>
      </c>
      <c r="C8149" t="s">
        <v>22</v>
      </c>
      <c r="D8149" t="s">
        <v>13</v>
      </c>
      <c r="E8149" s="1">
        <v>46061.765277777777</v>
      </c>
      <c r="F8149" s="1">
        <v>46062.806944444441</v>
      </c>
      <c r="G8149" t="s">
        <v>73</v>
      </c>
      <c r="H8149" t="s">
        <v>15</v>
      </c>
      <c r="I8149" t="s">
        <v>16</v>
      </c>
      <c r="J8149">
        <v>4</v>
      </c>
      <c r="K8149" t="str">
        <f>IF(tickets_dataset[[#This Row],[status]] = "Closed", "Yes","No")</f>
        <v>Yes</v>
      </c>
      <c r="L8149" s="2">
        <f t="shared" si="508"/>
        <v>24.999999999941792</v>
      </c>
      <c r="M8149" t="str">
        <f t="shared" si="509"/>
        <v>No</v>
      </c>
      <c r="N8149" t="str">
        <f t="shared" si="510"/>
        <v>Feb</v>
      </c>
      <c r="O8149" s="2">
        <f t="shared" si="511"/>
        <v>1.0416666666642413</v>
      </c>
      <c r="P8149" t="str">
        <f>VLOOKUP(G8149,Agents!A:E,4,FALSE)</f>
        <v>Team4</v>
      </c>
      <c r="Q8149" t="str">
        <f>VLOOKUP(G8149,Agents!A:E,5,FALSE)</f>
        <v>Senior</v>
      </c>
      <c r="R8149" t="str">
        <f>VLOOKUP(G8149,Agents!A:E,2,FALSE)</f>
        <v>Night</v>
      </c>
    </row>
    <row r="8150" spans="1:18" x14ac:dyDescent="0.35">
      <c r="A8150" t="s">
        <v>12260</v>
      </c>
      <c r="B8150" t="s">
        <v>12261</v>
      </c>
      <c r="C8150" t="s">
        <v>34</v>
      </c>
      <c r="D8150" t="s">
        <v>38</v>
      </c>
      <c r="E8150" s="1">
        <v>46052.588888888888</v>
      </c>
      <c r="F8150" s="1">
        <v>46054.922222222223</v>
      </c>
      <c r="G8150" t="s">
        <v>110</v>
      </c>
      <c r="H8150" t="s">
        <v>15</v>
      </c>
      <c r="I8150" t="s">
        <v>16</v>
      </c>
      <c r="J8150">
        <v>4</v>
      </c>
      <c r="K8150" t="str">
        <f>IF(tickets_dataset[[#This Row],[status]] = "Closed", "Yes","No")</f>
        <v>Yes</v>
      </c>
      <c r="L8150" s="2">
        <f t="shared" si="508"/>
        <v>56.000000000058208</v>
      </c>
      <c r="M8150" t="str">
        <f t="shared" si="509"/>
        <v>Yes</v>
      </c>
      <c r="N8150" t="str">
        <f t="shared" si="510"/>
        <v>Jan</v>
      </c>
      <c r="O8150" s="2">
        <f t="shared" si="511"/>
        <v>2.3333333333357587</v>
      </c>
      <c r="P8150" t="str">
        <f>VLOOKUP(G8150,Agents!A:E,4,FALSE)</f>
        <v>Team4</v>
      </c>
      <c r="Q8150" t="str">
        <f>VLOOKUP(G8150,Agents!A:E,5,FALSE)</f>
        <v>Junior</v>
      </c>
      <c r="R8150" t="str">
        <f>VLOOKUP(G8150,Agents!A:E,2,FALSE)</f>
        <v>Morning</v>
      </c>
    </row>
    <row r="8151" spans="1:18" x14ac:dyDescent="0.35">
      <c r="A8151" t="s">
        <v>12262</v>
      </c>
      <c r="B8151" t="s">
        <v>755</v>
      </c>
      <c r="C8151" t="s">
        <v>22</v>
      </c>
      <c r="D8151" t="s">
        <v>13</v>
      </c>
      <c r="E8151" s="1">
        <v>46073.297222222223</v>
      </c>
      <c r="F8151" s="1">
        <v>46073.422222222223</v>
      </c>
      <c r="G8151" t="s">
        <v>103</v>
      </c>
      <c r="H8151" t="s">
        <v>15</v>
      </c>
      <c r="I8151" t="s">
        <v>68</v>
      </c>
      <c r="J8151">
        <v>5</v>
      </c>
      <c r="K8151" t="str">
        <f>IF(tickets_dataset[[#This Row],[status]] = "Closed", "Yes","No")</f>
        <v>Yes</v>
      </c>
      <c r="L8151" s="2">
        <f t="shared" si="508"/>
        <v>3</v>
      </c>
      <c r="M8151" t="str">
        <f t="shared" si="509"/>
        <v>No</v>
      </c>
      <c r="N8151" t="str">
        <f t="shared" si="510"/>
        <v>Feb</v>
      </c>
      <c r="O8151" s="2">
        <f t="shared" si="511"/>
        <v>0.125</v>
      </c>
      <c r="P8151" t="str">
        <f>VLOOKUP(G8151,Agents!A:E,4,FALSE)</f>
        <v>Team4</v>
      </c>
      <c r="Q8151" t="str">
        <f>VLOOKUP(G8151,Agents!A:E,5,FALSE)</f>
        <v>Senior</v>
      </c>
      <c r="R8151" t="str">
        <f>VLOOKUP(G8151,Agents!A:E,2,FALSE)</f>
        <v>Night</v>
      </c>
    </row>
    <row r="8152" spans="1:18" x14ac:dyDescent="0.35">
      <c r="A8152" t="s">
        <v>12263</v>
      </c>
      <c r="B8152" t="s">
        <v>255</v>
      </c>
      <c r="C8152" t="s">
        <v>50</v>
      </c>
      <c r="D8152" t="s">
        <v>26</v>
      </c>
      <c r="E8152" s="1">
        <v>46056.991666666669</v>
      </c>
      <c r="F8152" s="1">
        <v>46058.116666666669</v>
      </c>
      <c r="G8152" t="s">
        <v>183</v>
      </c>
      <c r="H8152" t="s">
        <v>15</v>
      </c>
      <c r="I8152" t="s">
        <v>16</v>
      </c>
      <c r="J8152">
        <v>4</v>
      </c>
      <c r="K8152" t="str">
        <f>IF(tickets_dataset[[#This Row],[status]] = "Closed", "Yes","No")</f>
        <v>Yes</v>
      </c>
      <c r="L8152" s="2">
        <f t="shared" si="508"/>
        <v>27</v>
      </c>
      <c r="M8152" t="str">
        <f t="shared" si="509"/>
        <v>No</v>
      </c>
      <c r="N8152" t="str">
        <f t="shared" si="510"/>
        <v>Feb</v>
      </c>
      <c r="O8152" s="2">
        <f t="shared" si="511"/>
        <v>1.125</v>
      </c>
      <c r="P8152" t="str">
        <f>VLOOKUP(G8152,Agents!A:E,4,FALSE)</f>
        <v>Team3</v>
      </c>
      <c r="Q8152" t="str">
        <f>VLOOKUP(G8152,Agents!A:E,5,FALSE)</f>
        <v>Senior</v>
      </c>
      <c r="R8152" t="str">
        <f>VLOOKUP(G8152,Agents!A:E,2,FALSE)</f>
        <v>Night</v>
      </c>
    </row>
    <row r="8153" spans="1:18" x14ac:dyDescent="0.35">
      <c r="A8153" t="s">
        <v>12264</v>
      </c>
      <c r="B8153" t="s">
        <v>684</v>
      </c>
      <c r="C8153" t="s">
        <v>22</v>
      </c>
      <c r="D8153" t="s">
        <v>26</v>
      </c>
      <c r="E8153" s="1">
        <v>46084.22152777778</v>
      </c>
      <c r="F8153" s="1">
        <v>46085.22152777778</v>
      </c>
      <c r="G8153" t="s">
        <v>190</v>
      </c>
      <c r="H8153" t="s">
        <v>15</v>
      </c>
      <c r="I8153" t="s">
        <v>16</v>
      </c>
      <c r="J8153">
        <v>5</v>
      </c>
      <c r="K8153" t="str">
        <f>IF(tickets_dataset[[#This Row],[status]] = "Closed", "Yes","No")</f>
        <v>Yes</v>
      </c>
      <c r="L8153" s="2">
        <f t="shared" si="508"/>
        <v>24</v>
      </c>
      <c r="M8153" t="str">
        <f t="shared" si="509"/>
        <v>No</v>
      </c>
      <c r="N8153" t="str">
        <f t="shared" si="510"/>
        <v>Mar</v>
      </c>
      <c r="O8153" s="2">
        <f t="shared" si="511"/>
        <v>1</v>
      </c>
      <c r="P8153" t="str">
        <f>VLOOKUP(G8153,Agents!A:E,4,FALSE)</f>
        <v>Team1</v>
      </c>
      <c r="Q8153" t="str">
        <f>VLOOKUP(G8153,Agents!A:E,5,FALSE)</f>
        <v>Senior</v>
      </c>
      <c r="R8153" t="str">
        <f>VLOOKUP(G8153,Agents!A:E,2,FALSE)</f>
        <v>Night</v>
      </c>
    </row>
    <row r="8154" spans="1:18" x14ac:dyDescent="0.35">
      <c r="A8154" t="s">
        <v>12265</v>
      </c>
      <c r="B8154" t="s">
        <v>2690</v>
      </c>
      <c r="C8154" t="s">
        <v>50</v>
      </c>
      <c r="D8154" t="s">
        <v>26</v>
      </c>
      <c r="E8154" s="1">
        <v>46057.408333333333</v>
      </c>
      <c r="F8154" s="1">
        <v>46058.366666666669</v>
      </c>
      <c r="G8154" t="s">
        <v>67</v>
      </c>
      <c r="H8154" t="s">
        <v>15</v>
      </c>
      <c r="I8154" t="s">
        <v>16</v>
      </c>
      <c r="J8154">
        <v>3</v>
      </c>
      <c r="K8154" t="str">
        <f>IF(tickets_dataset[[#This Row],[status]] = "Closed", "Yes","No")</f>
        <v>Yes</v>
      </c>
      <c r="L8154" s="2">
        <f t="shared" si="508"/>
        <v>23.000000000058208</v>
      </c>
      <c r="M8154" t="str">
        <f t="shared" si="509"/>
        <v>No</v>
      </c>
      <c r="N8154" t="str">
        <f t="shared" si="510"/>
        <v>Feb</v>
      </c>
      <c r="O8154" s="2">
        <f t="shared" si="511"/>
        <v>0.95833333333575865</v>
      </c>
      <c r="P8154" t="str">
        <f>VLOOKUP(G8154,Agents!A:E,4,FALSE)</f>
        <v>Team5</v>
      </c>
      <c r="Q8154" t="str">
        <f>VLOOKUP(G8154,Agents!A:E,5,FALSE)</f>
        <v>Junior</v>
      </c>
      <c r="R8154" t="str">
        <f>VLOOKUP(G8154,Agents!A:E,2,FALSE)</f>
        <v>Evening</v>
      </c>
    </row>
    <row r="8155" spans="1:18" x14ac:dyDescent="0.35">
      <c r="A8155" t="s">
        <v>12266</v>
      </c>
      <c r="B8155" t="s">
        <v>2643</v>
      </c>
      <c r="C8155" t="s">
        <v>12</v>
      </c>
      <c r="D8155" t="s">
        <v>13</v>
      </c>
      <c r="E8155" s="1">
        <v>46060.740277777775</v>
      </c>
      <c r="F8155" s="1">
        <v>46062.406944444447</v>
      </c>
      <c r="G8155" t="s">
        <v>256</v>
      </c>
      <c r="H8155" t="s">
        <v>28</v>
      </c>
      <c r="I8155" t="s">
        <v>16</v>
      </c>
      <c r="J8155">
        <v>4</v>
      </c>
      <c r="K8155" t="str">
        <f>IF(tickets_dataset[[#This Row],[status]] = "Closed", "Yes","No")</f>
        <v>No</v>
      </c>
      <c r="L8155" s="2">
        <f t="shared" si="508"/>
        <v>40.000000000116415</v>
      </c>
      <c r="M8155" t="str">
        <f t="shared" si="509"/>
        <v>No</v>
      </c>
      <c r="N8155" t="str">
        <f t="shared" si="510"/>
        <v>Feb</v>
      </c>
      <c r="O8155" s="2">
        <f t="shared" si="511"/>
        <v>1.6666666666715173</v>
      </c>
      <c r="P8155" t="str">
        <f>VLOOKUP(G8155,Agents!A:E,4,FALSE)</f>
        <v>Team1</v>
      </c>
      <c r="Q8155" t="str">
        <f>VLOOKUP(G8155,Agents!A:E,5,FALSE)</f>
        <v>Mid</v>
      </c>
      <c r="R8155" t="str">
        <f>VLOOKUP(G8155,Agents!A:E,2,FALSE)</f>
        <v>Morning</v>
      </c>
    </row>
    <row r="8156" spans="1:18" x14ac:dyDescent="0.35">
      <c r="A8156" t="s">
        <v>12267</v>
      </c>
      <c r="B8156" t="s">
        <v>5050</v>
      </c>
      <c r="C8156" t="s">
        <v>76</v>
      </c>
      <c r="D8156" t="s">
        <v>13</v>
      </c>
      <c r="E8156" s="1">
        <v>46055.966666666667</v>
      </c>
      <c r="F8156" s="1">
        <v>46056.675000000003</v>
      </c>
      <c r="G8156" t="s">
        <v>19</v>
      </c>
      <c r="H8156" t="s">
        <v>15</v>
      </c>
      <c r="I8156" t="s">
        <v>16</v>
      </c>
      <c r="J8156">
        <v>5</v>
      </c>
      <c r="K8156" t="str">
        <f>IF(tickets_dataset[[#This Row],[status]] = "Closed", "Yes","No")</f>
        <v>Yes</v>
      </c>
      <c r="L8156" s="2">
        <f t="shared" si="508"/>
        <v>17.000000000058208</v>
      </c>
      <c r="M8156" t="str">
        <f t="shared" si="509"/>
        <v>No</v>
      </c>
      <c r="N8156" t="str">
        <f t="shared" si="510"/>
        <v>Feb</v>
      </c>
      <c r="O8156" s="2">
        <f t="shared" si="511"/>
        <v>0.70833333333575865</v>
      </c>
      <c r="P8156" t="str">
        <f>VLOOKUP(G8156,Agents!A:E,4,FALSE)</f>
        <v>Team4</v>
      </c>
      <c r="Q8156" t="str">
        <f>VLOOKUP(G8156,Agents!A:E,5,FALSE)</f>
        <v>Senior</v>
      </c>
      <c r="R8156" t="str">
        <f>VLOOKUP(G8156,Agents!A:E,2,FALSE)</f>
        <v>Evening</v>
      </c>
    </row>
    <row r="8157" spans="1:18" x14ac:dyDescent="0.35">
      <c r="A8157" t="s">
        <v>12268</v>
      </c>
      <c r="B8157" t="s">
        <v>1638</v>
      </c>
      <c r="C8157" t="s">
        <v>34</v>
      </c>
      <c r="D8157" t="s">
        <v>13</v>
      </c>
      <c r="E8157" s="1">
        <v>46037.232638888891</v>
      </c>
      <c r="F8157" s="1">
        <v>46038.774305555555</v>
      </c>
      <c r="G8157" t="s">
        <v>73</v>
      </c>
      <c r="H8157" t="s">
        <v>15</v>
      </c>
      <c r="I8157" t="s">
        <v>16</v>
      </c>
      <c r="J8157">
        <v>4</v>
      </c>
      <c r="K8157" t="str">
        <f>IF(tickets_dataset[[#This Row],[status]] = "Closed", "Yes","No")</f>
        <v>Yes</v>
      </c>
      <c r="L8157" s="2">
        <f t="shared" si="508"/>
        <v>36.999999999941792</v>
      </c>
      <c r="M8157" t="str">
        <f t="shared" si="509"/>
        <v>No</v>
      </c>
      <c r="N8157" t="str">
        <f t="shared" si="510"/>
        <v>Jan</v>
      </c>
      <c r="O8157" s="2">
        <f t="shared" si="511"/>
        <v>1.5416666666642413</v>
      </c>
      <c r="P8157" t="str">
        <f>VLOOKUP(G8157,Agents!A:E,4,FALSE)</f>
        <v>Team4</v>
      </c>
      <c r="Q8157" t="str">
        <f>VLOOKUP(G8157,Agents!A:E,5,FALSE)</f>
        <v>Senior</v>
      </c>
      <c r="R8157" t="str">
        <f>VLOOKUP(G8157,Agents!A:E,2,FALSE)</f>
        <v>Night</v>
      </c>
    </row>
    <row r="8158" spans="1:18" x14ac:dyDescent="0.35">
      <c r="A8158" t="s">
        <v>12269</v>
      </c>
      <c r="B8158" t="s">
        <v>12270</v>
      </c>
      <c r="C8158" t="s">
        <v>12</v>
      </c>
      <c r="D8158" t="s">
        <v>13</v>
      </c>
      <c r="E8158" s="1">
        <v>46079.318055555559</v>
      </c>
      <c r="F8158" s="1">
        <v>46080.526388888888</v>
      </c>
      <c r="G8158" t="s">
        <v>77</v>
      </c>
      <c r="H8158" t="s">
        <v>132</v>
      </c>
      <c r="I8158" t="s">
        <v>16</v>
      </c>
      <c r="J8158">
        <v>4</v>
      </c>
      <c r="K8158" t="str">
        <f>IF(tickets_dataset[[#This Row],[status]] = "Closed", "Yes","No")</f>
        <v>No</v>
      </c>
      <c r="L8158" s="2">
        <f t="shared" si="508"/>
        <v>28.999999999883585</v>
      </c>
      <c r="M8158" t="str">
        <f t="shared" si="509"/>
        <v>No</v>
      </c>
      <c r="N8158" t="str">
        <f t="shared" si="510"/>
        <v>Feb</v>
      </c>
      <c r="O8158" s="2">
        <f t="shared" si="511"/>
        <v>1.2083333333284827</v>
      </c>
      <c r="P8158" t="str">
        <f>VLOOKUP(G8158,Agents!A:E,4,FALSE)</f>
        <v>Team5</v>
      </c>
      <c r="Q8158" t="str">
        <f>VLOOKUP(G8158,Agents!A:E,5,FALSE)</f>
        <v>Junior</v>
      </c>
      <c r="R8158" t="str">
        <f>VLOOKUP(G8158,Agents!A:E,2,FALSE)</f>
        <v>Evening</v>
      </c>
    </row>
    <row r="8159" spans="1:18" x14ac:dyDescent="0.35">
      <c r="A8159" t="s">
        <v>12271</v>
      </c>
      <c r="B8159" t="s">
        <v>6094</v>
      </c>
      <c r="C8159" t="s">
        <v>34</v>
      </c>
      <c r="D8159" t="s">
        <v>13</v>
      </c>
      <c r="E8159" s="1">
        <v>46065.621527777781</v>
      </c>
      <c r="F8159" s="1">
        <v>46065.871527777781</v>
      </c>
      <c r="G8159" t="s">
        <v>53</v>
      </c>
      <c r="H8159" t="s">
        <v>15</v>
      </c>
      <c r="I8159" t="s">
        <v>16</v>
      </c>
      <c r="J8159">
        <v>4</v>
      </c>
      <c r="K8159" t="str">
        <f>IF(tickets_dataset[[#This Row],[status]] = "Closed", "Yes","No")</f>
        <v>Yes</v>
      </c>
      <c r="L8159" s="2">
        <f t="shared" si="508"/>
        <v>6</v>
      </c>
      <c r="M8159" t="str">
        <f t="shared" si="509"/>
        <v>No</v>
      </c>
      <c r="N8159" t="str">
        <f t="shared" si="510"/>
        <v>Feb</v>
      </c>
      <c r="O8159" s="2">
        <f t="shared" si="511"/>
        <v>0.25</v>
      </c>
      <c r="P8159" t="str">
        <f>VLOOKUP(G8159,Agents!A:E,4,FALSE)</f>
        <v>Team1</v>
      </c>
      <c r="Q8159" t="str">
        <f>VLOOKUP(G8159,Agents!A:E,5,FALSE)</f>
        <v>Junior</v>
      </c>
      <c r="R8159" t="str">
        <f>VLOOKUP(G8159,Agents!A:E,2,FALSE)</f>
        <v>Night</v>
      </c>
    </row>
    <row r="8160" spans="1:18" x14ac:dyDescent="0.35">
      <c r="A8160" t="s">
        <v>12272</v>
      </c>
      <c r="B8160" t="s">
        <v>7548</v>
      </c>
      <c r="C8160" t="s">
        <v>76</v>
      </c>
      <c r="D8160" t="s">
        <v>13</v>
      </c>
      <c r="E8160" s="1">
        <v>46058.332638888889</v>
      </c>
      <c r="F8160" s="1">
        <v>46058.874305555553</v>
      </c>
      <c r="G8160" t="s">
        <v>103</v>
      </c>
      <c r="H8160" t="s">
        <v>15</v>
      </c>
      <c r="I8160" t="s">
        <v>16</v>
      </c>
      <c r="J8160">
        <v>3</v>
      </c>
      <c r="K8160" t="str">
        <f>IF(tickets_dataset[[#This Row],[status]] = "Closed", "Yes","No")</f>
        <v>Yes</v>
      </c>
      <c r="L8160" s="2">
        <f t="shared" si="508"/>
        <v>12.999999999941792</v>
      </c>
      <c r="M8160" t="str">
        <f t="shared" si="509"/>
        <v>No</v>
      </c>
      <c r="N8160" t="str">
        <f t="shared" si="510"/>
        <v>Feb</v>
      </c>
      <c r="O8160" s="2">
        <f t="shared" si="511"/>
        <v>0.54166666666424135</v>
      </c>
      <c r="P8160" t="str">
        <f>VLOOKUP(G8160,Agents!A:E,4,FALSE)</f>
        <v>Team4</v>
      </c>
      <c r="Q8160" t="str">
        <f>VLOOKUP(G8160,Agents!A:E,5,FALSE)</f>
        <v>Senior</v>
      </c>
      <c r="R8160" t="str">
        <f>VLOOKUP(G8160,Agents!A:E,2,FALSE)</f>
        <v>Night</v>
      </c>
    </row>
    <row r="8161" spans="1:18" x14ac:dyDescent="0.35">
      <c r="A8161" t="s">
        <v>12273</v>
      </c>
      <c r="B8161" t="s">
        <v>12274</v>
      </c>
      <c r="C8161" t="s">
        <v>22</v>
      </c>
      <c r="D8161" t="s">
        <v>38</v>
      </c>
      <c r="E8161" s="1">
        <v>46068.109027777777</v>
      </c>
      <c r="F8161" s="1">
        <v>46068.734027777777</v>
      </c>
      <c r="G8161" t="s">
        <v>83</v>
      </c>
      <c r="H8161" t="s">
        <v>15</v>
      </c>
      <c r="I8161" t="s">
        <v>16</v>
      </c>
      <c r="J8161">
        <v>3</v>
      </c>
      <c r="K8161" t="str">
        <f>IF(tickets_dataset[[#This Row],[status]] = "Closed", "Yes","No")</f>
        <v>Yes</v>
      </c>
      <c r="L8161" s="2">
        <f t="shared" si="508"/>
        <v>15</v>
      </c>
      <c r="M8161" t="str">
        <f t="shared" si="509"/>
        <v>No</v>
      </c>
      <c r="N8161" t="str">
        <f t="shared" si="510"/>
        <v>Feb</v>
      </c>
      <c r="O8161" s="2">
        <f t="shared" si="511"/>
        <v>0.625</v>
      </c>
      <c r="P8161" t="str">
        <f>VLOOKUP(G8161,Agents!A:E,4,FALSE)</f>
        <v>Team2</v>
      </c>
      <c r="Q8161" t="str">
        <f>VLOOKUP(G8161,Agents!A:E,5,FALSE)</f>
        <v>Junior</v>
      </c>
      <c r="R8161" t="str">
        <f>VLOOKUP(G8161,Agents!A:E,2,FALSE)</f>
        <v>Night</v>
      </c>
    </row>
    <row r="8162" spans="1:18" x14ac:dyDescent="0.35">
      <c r="A8162" t="s">
        <v>12275</v>
      </c>
      <c r="B8162" t="s">
        <v>12276</v>
      </c>
      <c r="C8162" t="s">
        <v>50</v>
      </c>
      <c r="D8162" t="s">
        <v>38</v>
      </c>
      <c r="E8162" s="1">
        <v>46111.713888888888</v>
      </c>
      <c r="F8162" s="1">
        <v>46113.797222222223</v>
      </c>
      <c r="G8162" t="s">
        <v>170</v>
      </c>
      <c r="H8162" t="s">
        <v>15</v>
      </c>
      <c r="I8162" t="s">
        <v>16</v>
      </c>
      <c r="J8162">
        <v>4</v>
      </c>
      <c r="K8162" t="str">
        <f>IF(tickets_dataset[[#This Row],[status]] = "Closed", "Yes","No")</f>
        <v>Yes</v>
      </c>
      <c r="L8162" s="2">
        <f t="shared" si="508"/>
        <v>50.000000000058208</v>
      </c>
      <c r="M8162" t="str">
        <f t="shared" si="509"/>
        <v>Yes</v>
      </c>
      <c r="N8162" t="str">
        <f t="shared" si="510"/>
        <v>Mar</v>
      </c>
      <c r="O8162" s="2">
        <f t="shared" si="511"/>
        <v>2.0833333333357587</v>
      </c>
      <c r="P8162" t="str">
        <f>VLOOKUP(G8162,Agents!A:E,4,FALSE)</f>
        <v>Team5</v>
      </c>
      <c r="Q8162" t="str">
        <f>VLOOKUP(G8162,Agents!A:E,5,FALSE)</f>
        <v>Junior</v>
      </c>
      <c r="R8162" t="str">
        <f>VLOOKUP(G8162,Agents!A:E,2,FALSE)</f>
        <v>Night</v>
      </c>
    </row>
    <row r="8163" spans="1:18" x14ac:dyDescent="0.35">
      <c r="A8163" t="s">
        <v>12277</v>
      </c>
      <c r="B8163" t="s">
        <v>12278</v>
      </c>
      <c r="C8163" t="s">
        <v>50</v>
      </c>
      <c r="D8163" t="s">
        <v>38</v>
      </c>
      <c r="E8163" s="1">
        <v>46108.668749999997</v>
      </c>
      <c r="F8163" s="1">
        <v>46112.043749999997</v>
      </c>
      <c r="G8163" t="s">
        <v>221</v>
      </c>
      <c r="H8163" t="s">
        <v>15</v>
      </c>
      <c r="I8163" t="s">
        <v>16</v>
      </c>
      <c r="J8163">
        <v>4</v>
      </c>
      <c r="K8163" t="str">
        <f>IF(tickets_dataset[[#This Row],[status]] = "Closed", "Yes","No")</f>
        <v>Yes</v>
      </c>
      <c r="L8163" s="2">
        <f t="shared" si="508"/>
        <v>81</v>
      </c>
      <c r="M8163" t="str">
        <f t="shared" si="509"/>
        <v>Yes</v>
      </c>
      <c r="N8163" t="str">
        <f t="shared" si="510"/>
        <v>Mar</v>
      </c>
      <c r="O8163" s="2">
        <f t="shared" si="511"/>
        <v>3.375</v>
      </c>
      <c r="P8163" t="str">
        <f>VLOOKUP(G8163,Agents!A:E,4,FALSE)</f>
        <v>Team4</v>
      </c>
      <c r="Q8163" t="str">
        <f>VLOOKUP(G8163,Agents!A:E,5,FALSE)</f>
        <v>Senior</v>
      </c>
      <c r="R8163" t="str">
        <f>VLOOKUP(G8163,Agents!A:E,2,FALSE)</f>
        <v>Morning</v>
      </c>
    </row>
    <row r="8164" spans="1:18" x14ac:dyDescent="0.35">
      <c r="A8164" t="s">
        <v>12279</v>
      </c>
      <c r="B8164" t="s">
        <v>7875</v>
      </c>
      <c r="C8164" t="s">
        <v>76</v>
      </c>
      <c r="D8164" t="s">
        <v>26</v>
      </c>
      <c r="E8164" s="1">
        <v>46095.261805555558</v>
      </c>
      <c r="F8164" s="1">
        <v>46096.970138888886</v>
      </c>
      <c r="G8164" t="s">
        <v>164</v>
      </c>
      <c r="H8164" t="s">
        <v>15</v>
      </c>
      <c r="I8164" t="s">
        <v>16</v>
      </c>
      <c r="J8164">
        <v>3</v>
      </c>
      <c r="K8164" t="str">
        <f>IF(tickets_dataset[[#This Row],[status]] = "Closed", "Yes","No")</f>
        <v>Yes</v>
      </c>
      <c r="L8164" s="2">
        <f t="shared" si="508"/>
        <v>40.999999999883585</v>
      </c>
      <c r="M8164" t="str">
        <f t="shared" si="509"/>
        <v>No</v>
      </c>
      <c r="N8164" t="str">
        <f t="shared" si="510"/>
        <v>Mar</v>
      </c>
      <c r="O8164" s="2">
        <f t="shared" si="511"/>
        <v>1.7083333333284827</v>
      </c>
      <c r="P8164" t="str">
        <f>VLOOKUP(G8164,Agents!A:E,4,FALSE)</f>
        <v>Team4</v>
      </c>
      <c r="Q8164" t="str">
        <f>VLOOKUP(G8164,Agents!A:E,5,FALSE)</f>
        <v>Senior</v>
      </c>
      <c r="R8164" t="str">
        <f>VLOOKUP(G8164,Agents!A:E,2,FALSE)</f>
        <v>Evening</v>
      </c>
    </row>
    <row r="8165" spans="1:18" x14ac:dyDescent="0.35">
      <c r="A8165" t="s">
        <v>12280</v>
      </c>
      <c r="B8165" t="s">
        <v>12281</v>
      </c>
      <c r="C8165" t="s">
        <v>76</v>
      </c>
      <c r="D8165" t="s">
        <v>26</v>
      </c>
      <c r="E8165" s="1">
        <v>46078.220138888886</v>
      </c>
      <c r="F8165" s="1">
        <v>46080.428472222222</v>
      </c>
      <c r="G8165" t="s">
        <v>183</v>
      </c>
      <c r="H8165" t="s">
        <v>15</v>
      </c>
      <c r="I8165" t="s">
        <v>16</v>
      </c>
      <c r="J8165">
        <v>4</v>
      </c>
      <c r="K8165" t="str">
        <f>IF(tickets_dataset[[#This Row],[status]] = "Closed", "Yes","No")</f>
        <v>Yes</v>
      </c>
      <c r="L8165" s="2">
        <f t="shared" si="508"/>
        <v>53.000000000058208</v>
      </c>
      <c r="M8165" t="str">
        <f t="shared" si="509"/>
        <v>Yes</v>
      </c>
      <c r="N8165" t="str">
        <f t="shared" si="510"/>
        <v>Feb</v>
      </c>
      <c r="O8165" s="2">
        <f t="shared" si="511"/>
        <v>2.2083333333357587</v>
      </c>
      <c r="P8165" t="str">
        <f>VLOOKUP(G8165,Agents!A:E,4,FALSE)</f>
        <v>Team3</v>
      </c>
      <c r="Q8165" t="str">
        <f>VLOOKUP(G8165,Agents!A:E,5,FALSE)</f>
        <v>Senior</v>
      </c>
      <c r="R8165" t="str">
        <f>VLOOKUP(G8165,Agents!A:E,2,FALSE)</f>
        <v>Night</v>
      </c>
    </row>
    <row r="8166" spans="1:18" x14ac:dyDescent="0.35">
      <c r="A8166" t="s">
        <v>12282</v>
      </c>
      <c r="B8166" t="s">
        <v>3952</v>
      </c>
      <c r="C8166" t="s">
        <v>22</v>
      </c>
      <c r="D8166" t="s">
        <v>13</v>
      </c>
      <c r="E8166" s="1">
        <v>46062.007638888892</v>
      </c>
      <c r="F8166" s="1">
        <v>46062.382638888892</v>
      </c>
      <c r="G8166" t="s">
        <v>311</v>
      </c>
      <c r="H8166" t="s">
        <v>28</v>
      </c>
      <c r="I8166" t="s">
        <v>16</v>
      </c>
      <c r="J8166">
        <v>5</v>
      </c>
      <c r="K8166" t="str">
        <f>IF(tickets_dataset[[#This Row],[status]] = "Closed", "Yes","No")</f>
        <v>No</v>
      </c>
      <c r="L8166" s="2">
        <f t="shared" si="508"/>
        <v>9</v>
      </c>
      <c r="M8166" t="str">
        <f t="shared" si="509"/>
        <v>No</v>
      </c>
      <c r="N8166" t="str">
        <f t="shared" si="510"/>
        <v>Feb</v>
      </c>
      <c r="O8166" s="2">
        <f t="shared" si="511"/>
        <v>0.375</v>
      </c>
      <c r="P8166" t="str">
        <f>VLOOKUP(G8166,Agents!A:E,4,FALSE)</f>
        <v>Team5</v>
      </c>
      <c r="Q8166" t="str">
        <f>VLOOKUP(G8166,Agents!A:E,5,FALSE)</f>
        <v>Senior</v>
      </c>
      <c r="R8166" t="str">
        <f>VLOOKUP(G8166,Agents!A:E,2,FALSE)</f>
        <v>Evening</v>
      </c>
    </row>
    <row r="8167" spans="1:18" x14ac:dyDescent="0.35">
      <c r="A8167" t="s">
        <v>12283</v>
      </c>
      <c r="B8167" t="s">
        <v>7856</v>
      </c>
      <c r="C8167" t="s">
        <v>50</v>
      </c>
      <c r="D8167" t="s">
        <v>13</v>
      </c>
      <c r="E8167" s="1">
        <v>46093.417361111111</v>
      </c>
      <c r="F8167" s="1">
        <v>46093.750694444447</v>
      </c>
      <c r="G8167" t="s">
        <v>199</v>
      </c>
      <c r="H8167" t="s">
        <v>28</v>
      </c>
      <c r="I8167" t="s">
        <v>16</v>
      </c>
      <c r="J8167">
        <v>5</v>
      </c>
      <c r="K8167" t="str">
        <f>IF(tickets_dataset[[#This Row],[status]] = "Closed", "Yes","No")</f>
        <v>No</v>
      </c>
      <c r="L8167" s="2">
        <f t="shared" si="508"/>
        <v>8.0000000000582077</v>
      </c>
      <c r="M8167" t="str">
        <f t="shared" si="509"/>
        <v>No</v>
      </c>
      <c r="N8167" t="str">
        <f t="shared" si="510"/>
        <v>Mar</v>
      </c>
      <c r="O8167" s="2">
        <f t="shared" si="511"/>
        <v>0.33333333333575865</v>
      </c>
      <c r="P8167" t="str">
        <f>VLOOKUP(G8167,Agents!A:E,4,FALSE)</f>
        <v>Team1</v>
      </c>
      <c r="Q8167" t="str">
        <f>VLOOKUP(G8167,Agents!A:E,5,FALSE)</f>
        <v>Junior</v>
      </c>
      <c r="R8167" t="str">
        <f>VLOOKUP(G8167,Agents!A:E,2,FALSE)</f>
        <v>Morning</v>
      </c>
    </row>
    <row r="8168" spans="1:18" x14ac:dyDescent="0.35">
      <c r="A8168" t="s">
        <v>12284</v>
      </c>
      <c r="B8168" t="s">
        <v>4067</v>
      </c>
      <c r="C8168" t="s">
        <v>76</v>
      </c>
      <c r="D8168" t="s">
        <v>13</v>
      </c>
      <c r="E8168" s="1">
        <v>46097.14166666667</v>
      </c>
      <c r="F8168" s="1">
        <v>46097.433333333334</v>
      </c>
      <c r="G8168" t="s">
        <v>137</v>
      </c>
      <c r="H8168" t="s">
        <v>15</v>
      </c>
      <c r="I8168" t="s">
        <v>16</v>
      </c>
      <c r="J8168">
        <v>5</v>
      </c>
      <c r="K8168" t="str">
        <f>IF(tickets_dataset[[#This Row],[status]] = "Closed", "Yes","No")</f>
        <v>Yes</v>
      </c>
      <c r="L8168" s="2">
        <f t="shared" si="508"/>
        <v>6.9999999999417923</v>
      </c>
      <c r="M8168" t="str">
        <f t="shared" si="509"/>
        <v>No</v>
      </c>
      <c r="N8168" t="str">
        <f t="shared" si="510"/>
        <v>Mar</v>
      </c>
      <c r="O8168" s="2">
        <f t="shared" si="511"/>
        <v>0.29166666666424135</v>
      </c>
      <c r="P8168" t="str">
        <f>VLOOKUP(G8168,Agents!A:E,4,FALSE)</f>
        <v>Team5</v>
      </c>
      <c r="Q8168" t="str">
        <f>VLOOKUP(G8168,Agents!A:E,5,FALSE)</f>
        <v>Senior</v>
      </c>
      <c r="R8168" t="str">
        <f>VLOOKUP(G8168,Agents!A:E,2,FALSE)</f>
        <v>Night</v>
      </c>
    </row>
    <row r="8169" spans="1:18" x14ac:dyDescent="0.35">
      <c r="A8169" t="s">
        <v>12285</v>
      </c>
      <c r="B8169" t="s">
        <v>12286</v>
      </c>
      <c r="C8169" t="s">
        <v>12</v>
      </c>
      <c r="D8169" t="s">
        <v>38</v>
      </c>
      <c r="E8169" s="1">
        <v>46032.854166666664</v>
      </c>
      <c r="F8169" s="1">
        <v>46033.145833333336</v>
      </c>
      <c r="G8169" t="s">
        <v>39</v>
      </c>
      <c r="H8169" t="s">
        <v>15</v>
      </c>
      <c r="I8169" t="s">
        <v>16</v>
      </c>
      <c r="J8169">
        <v>2</v>
      </c>
      <c r="K8169" t="str">
        <f>IF(tickets_dataset[[#This Row],[status]] = "Closed", "Yes","No")</f>
        <v>Yes</v>
      </c>
      <c r="L8169" s="2">
        <f t="shared" si="508"/>
        <v>7.0000000001164153</v>
      </c>
      <c r="M8169" t="str">
        <f t="shared" si="509"/>
        <v>No</v>
      </c>
      <c r="N8169" t="str">
        <f t="shared" si="510"/>
        <v>Jan</v>
      </c>
      <c r="O8169" s="2">
        <f t="shared" si="511"/>
        <v>0.29166666667151731</v>
      </c>
      <c r="P8169" t="str">
        <f>VLOOKUP(G8169,Agents!A:E,4,FALSE)</f>
        <v>Team3</v>
      </c>
      <c r="Q8169" t="str">
        <f>VLOOKUP(G8169,Agents!A:E,5,FALSE)</f>
        <v>Mid</v>
      </c>
      <c r="R8169" t="str">
        <f>VLOOKUP(G8169,Agents!A:E,2,FALSE)</f>
        <v>Night</v>
      </c>
    </row>
    <row r="8170" spans="1:18" x14ac:dyDescent="0.35">
      <c r="A8170" t="s">
        <v>12287</v>
      </c>
      <c r="B8170" t="s">
        <v>12288</v>
      </c>
      <c r="C8170" t="s">
        <v>22</v>
      </c>
      <c r="D8170" t="s">
        <v>13</v>
      </c>
      <c r="E8170" s="1">
        <v>46096.172222222223</v>
      </c>
      <c r="F8170" s="1">
        <v>46096.880555555559</v>
      </c>
      <c r="G8170" t="s">
        <v>39</v>
      </c>
      <c r="H8170" t="s">
        <v>132</v>
      </c>
      <c r="I8170" t="s">
        <v>16</v>
      </c>
      <c r="J8170">
        <v>4</v>
      </c>
      <c r="K8170" t="str">
        <f>IF(tickets_dataset[[#This Row],[status]] = "Closed", "Yes","No")</f>
        <v>No</v>
      </c>
      <c r="L8170" s="2">
        <f t="shared" si="508"/>
        <v>17.000000000058208</v>
      </c>
      <c r="M8170" t="str">
        <f t="shared" si="509"/>
        <v>No</v>
      </c>
      <c r="N8170" t="str">
        <f t="shared" si="510"/>
        <v>Mar</v>
      </c>
      <c r="O8170" s="2">
        <f t="shared" si="511"/>
        <v>0.70833333333575865</v>
      </c>
      <c r="P8170" t="str">
        <f>VLOOKUP(G8170,Agents!A:E,4,FALSE)</f>
        <v>Team3</v>
      </c>
      <c r="Q8170" t="str">
        <f>VLOOKUP(G8170,Agents!A:E,5,FALSE)</f>
        <v>Mid</v>
      </c>
      <c r="R8170" t="str">
        <f>VLOOKUP(G8170,Agents!A:E,2,FALSE)</f>
        <v>Night</v>
      </c>
    </row>
    <row r="8171" spans="1:18" x14ac:dyDescent="0.35">
      <c r="A8171" t="s">
        <v>12289</v>
      </c>
      <c r="B8171" t="s">
        <v>3098</v>
      </c>
      <c r="C8171" t="s">
        <v>50</v>
      </c>
      <c r="D8171" t="s">
        <v>38</v>
      </c>
      <c r="E8171" s="1">
        <v>46078.972916666666</v>
      </c>
      <c r="F8171" s="1">
        <v>46080.722916666666</v>
      </c>
      <c r="G8171" t="s">
        <v>19</v>
      </c>
      <c r="H8171" t="s">
        <v>15</v>
      </c>
      <c r="I8171" t="s">
        <v>16</v>
      </c>
      <c r="J8171">
        <v>3</v>
      </c>
      <c r="K8171" t="str">
        <f>IF(tickets_dataset[[#This Row],[status]] = "Closed", "Yes","No")</f>
        <v>Yes</v>
      </c>
      <c r="L8171" s="2">
        <f t="shared" si="508"/>
        <v>42</v>
      </c>
      <c r="M8171" t="str">
        <f t="shared" si="509"/>
        <v>No</v>
      </c>
      <c r="N8171" t="str">
        <f t="shared" si="510"/>
        <v>Feb</v>
      </c>
      <c r="O8171" s="2">
        <f t="shared" si="511"/>
        <v>1.75</v>
      </c>
      <c r="P8171" t="str">
        <f>VLOOKUP(G8171,Agents!A:E,4,FALSE)</f>
        <v>Team4</v>
      </c>
      <c r="Q8171" t="str">
        <f>VLOOKUP(G8171,Agents!A:E,5,FALSE)</f>
        <v>Senior</v>
      </c>
      <c r="R8171" t="str">
        <f>VLOOKUP(G8171,Agents!A:E,2,FALSE)</f>
        <v>Evening</v>
      </c>
    </row>
    <row r="8172" spans="1:18" x14ac:dyDescent="0.35">
      <c r="A8172" t="s">
        <v>12290</v>
      </c>
      <c r="B8172" t="s">
        <v>647</v>
      </c>
      <c r="C8172" t="s">
        <v>12</v>
      </c>
      <c r="D8172" t="s">
        <v>26</v>
      </c>
      <c r="E8172" s="1">
        <v>46090.225694444445</v>
      </c>
      <c r="F8172" s="1">
        <v>46090.684027777781</v>
      </c>
      <c r="G8172" t="s">
        <v>110</v>
      </c>
      <c r="H8172" t="s">
        <v>15</v>
      </c>
      <c r="I8172" t="s">
        <v>16</v>
      </c>
      <c r="J8172">
        <v>4</v>
      </c>
      <c r="K8172" t="str">
        <f>IF(tickets_dataset[[#This Row],[status]] = "Closed", "Yes","No")</f>
        <v>Yes</v>
      </c>
      <c r="L8172" s="2">
        <f t="shared" si="508"/>
        <v>11.000000000058208</v>
      </c>
      <c r="M8172" t="str">
        <f t="shared" si="509"/>
        <v>No</v>
      </c>
      <c r="N8172" t="str">
        <f t="shared" si="510"/>
        <v>Mar</v>
      </c>
      <c r="O8172" s="2">
        <f t="shared" si="511"/>
        <v>0.45833333333575865</v>
      </c>
      <c r="P8172" t="str">
        <f>VLOOKUP(G8172,Agents!A:E,4,FALSE)</f>
        <v>Team4</v>
      </c>
      <c r="Q8172" t="str">
        <f>VLOOKUP(G8172,Agents!A:E,5,FALSE)</f>
        <v>Junior</v>
      </c>
      <c r="R8172" t="str">
        <f>VLOOKUP(G8172,Agents!A:E,2,FALSE)</f>
        <v>Morning</v>
      </c>
    </row>
    <row r="8173" spans="1:18" x14ac:dyDescent="0.35">
      <c r="A8173" t="s">
        <v>12291</v>
      </c>
      <c r="B8173" t="s">
        <v>1988</v>
      </c>
      <c r="C8173" t="s">
        <v>22</v>
      </c>
      <c r="D8173" t="s">
        <v>26</v>
      </c>
      <c r="E8173" s="1">
        <v>46060.088194444441</v>
      </c>
      <c r="F8173" s="1">
        <v>46061.296527777777</v>
      </c>
      <c r="G8173" t="s">
        <v>273</v>
      </c>
      <c r="H8173" t="s">
        <v>15</v>
      </c>
      <c r="I8173" t="s">
        <v>16</v>
      </c>
      <c r="J8173">
        <v>4</v>
      </c>
      <c r="K8173" t="str">
        <f>IF(tickets_dataset[[#This Row],[status]] = "Closed", "Yes","No")</f>
        <v>Yes</v>
      </c>
      <c r="L8173" s="2">
        <f t="shared" si="508"/>
        <v>29.000000000058208</v>
      </c>
      <c r="M8173" t="str">
        <f t="shared" si="509"/>
        <v>No</v>
      </c>
      <c r="N8173" t="str">
        <f t="shared" si="510"/>
        <v>Feb</v>
      </c>
      <c r="O8173" s="2">
        <f t="shared" si="511"/>
        <v>1.2083333333357587</v>
      </c>
      <c r="P8173" t="str">
        <f>VLOOKUP(G8173,Agents!A:E,4,FALSE)</f>
        <v>Team3</v>
      </c>
      <c r="Q8173" t="str">
        <f>VLOOKUP(G8173,Agents!A:E,5,FALSE)</f>
        <v>Senior</v>
      </c>
      <c r="R8173" t="str">
        <f>VLOOKUP(G8173,Agents!A:E,2,FALSE)</f>
        <v>Evening</v>
      </c>
    </row>
    <row r="8174" spans="1:18" x14ac:dyDescent="0.35">
      <c r="A8174" t="s">
        <v>12292</v>
      </c>
      <c r="B8174" t="s">
        <v>1168</v>
      </c>
      <c r="C8174" t="s">
        <v>76</v>
      </c>
      <c r="D8174" t="s">
        <v>38</v>
      </c>
      <c r="E8174" s="1">
        <v>46085.869444444441</v>
      </c>
      <c r="F8174" s="1">
        <v>46086.411111111112</v>
      </c>
      <c r="G8174" t="s">
        <v>67</v>
      </c>
      <c r="H8174" t="s">
        <v>15</v>
      </c>
      <c r="I8174" t="s">
        <v>16</v>
      </c>
      <c r="J8174">
        <v>5</v>
      </c>
      <c r="K8174" t="str">
        <f>IF(tickets_dataset[[#This Row],[status]] = "Closed", "Yes","No")</f>
        <v>Yes</v>
      </c>
      <c r="L8174" s="2">
        <f t="shared" si="508"/>
        <v>13.000000000116415</v>
      </c>
      <c r="M8174" t="str">
        <f t="shared" si="509"/>
        <v>No</v>
      </c>
      <c r="N8174" t="str">
        <f t="shared" si="510"/>
        <v>Mar</v>
      </c>
      <c r="O8174" s="2">
        <f t="shared" si="511"/>
        <v>0.54166666667151731</v>
      </c>
      <c r="P8174" t="str">
        <f>VLOOKUP(G8174,Agents!A:E,4,FALSE)</f>
        <v>Team5</v>
      </c>
      <c r="Q8174" t="str">
        <f>VLOOKUP(G8174,Agents!A:E,5,FALSE)</f>
        <v>Junior</v>
      </c>
      <c r="R8174" t="str">
        <f>VLOOKUP(G8174,Agents!A:E,2,FALSE)</f>
        <v>Evening</v>
      </c>
    </row>
    <row r="8175" spans="1:18" x14ac:dyDescent="0.35">
      <c r="A8175" t="s">
        <v>12293</v>
      </c>
      <c r="B8175" t="s">
        <v>7055</v>
      </c>
      <c r="C8175" t="s">
        <v>22</v>
      </c>
      <c r="D8175" t="s">
        <v>38</v>
      </c>
      <c r="E8175" s="1">
        <v>46050.225694444445</v>
      </c>
      <c r="F8175" s="1">
        <v>46052.017361111109</v>
      </c>
      <c r="G8175" t="s">
        <v>23</v>
      </c>
      <c r="H8175" t="s">
        <v>28</v>
      </c>
      <c r="I8175" t="s">
        <v>16</v>
      </c>
      <c r="J8175">
        <v>2</v>
      </c>
      <c r="K8175" t="str">
        <f>IF(tickets_dataset[[#This Row],[status]] = "Closed", "Yes","No")</f>
        <v>No</v>
      </c>
      <c r="L8175" s="2">
        <f t="shared" si="508"/>
        <v>42.999999999941792</v>
      </c>
      <c r="M8175" t="str">
        <f t="shared" si="509"/>
        <v>No</v>
      </c>
      <c r="N8175" t="str">
        <f t="shared" si="510"/>
        <v>Jan</v>
      </c>
      <c r="O8175" s="2">
        <f t="shared" si="511"/>
        <v>1.7916666666642413</v>
      </c>
      <c r="P8175" t="str">
        <f>VLOOKUP(G8175,Agents!A:E,4,FALSE)</f>
        <v>Team3</v>
      </c>
      <c r="Q8175" t="str">
        <f>VLOOKUP(G8175,Agents!A:E,5,FALSE)</f>
        <v>Senior</v>
      </c>
      <c r="R8175" t="str">
        <f>VLOOKUP(G8175,Agents!A:E,2,FALSE)</f>
        <v>Evening</v>
      </c>
    </row>
    <row r="8176" spans="1:18" x14ac:dyDescent="0.35">
      <c r="A8176" t="s">
        <v>12294</v>
      </c>
      <c r="B8176" t="s">
        <v>2998</v>
      </c>
      <c r="C8176" t="s">
        <v>22</v>
      </c>
      <c r="D8176" t="s">
        <v>26</v>
      </c>
      <c r="E8176" s="1">
        <v>46036.908333333333</v>
      </c>
      <c r="F8176" s="1">
        <v>46039.033333333333</v>
      </c>
      <c r="G8176" t="s">
        <v>137</v>
      </c>
      <c r="H8176" t="s">
        <v>15</v>
      </c>
      <c r="I8176" t="s">
        <v>16</v>
      </c>
      <c r="J8176">
        <v>5</v>
      </c>
      <c r="K8176" t="str">
        <f>IF(tickets_dataset[[#This Row],[status]] = "Closed", "Yes","No")</f>
        <v>Yes</v>
      </c>
      <c r="L8176" s="2">
        <f t="shared" si="508"/>
        <v>51</v>
      </c>
      <c r="M8176" t="str">
        <f t="shared" si="509"/>
        <v>Yes</v>
      </c>
      <c r="N8176" t="str">
        <f t="shared" si="510"/>
        <v>Jan</v>
      </c>
      <c r="O8176" s="2">
        <f t="shared" si="511"/>
        <v>2.125</v>
      </c>
      <c r="P8176" t="str">
        <f>VLOOKUP(G8176,Agents!A:E,4,FALSE)</f>
        <v>Team5</v>
      </c>
      <c r="Q8176" t="str">
        <f>VLOOKUP(G8176,Agents!A:E,5,FALSE)</f>
        <v>Senior</v>
      </c>
      <c r="R8176" t="str">
        <f>VLOOKUP(G8176,Agents!A:E,2,FALSE)</f>
        <v>Night</v>
      </c>
    </row>
    <row r="8177" spans="1:18" x14ac:dyDescent="0.35">
      <c r="A8177" t="s">
        <v>12295</v>
      </c>
      <c r="B8177" t="s">
        <v>12296</v>
      </c>
      <c r="C8177" t="s">
        <v>12</v>
      </c>
      <c r="D8177" t="s">
        <v>38</v>
      </c>
      <c r="E8177" s="1">
        <v>46110.140277777777</v>
      </c>
      <c r="F8177" s="1">
        <v>46111.390277777777</v>
      </c>
      <c r="G8177" t="s">
        <v>234</v>
      </c>
      <c r="H8177" t="s">
        <v>15</v>
      </c>
      <c r="I8177" t="s">
        <v>16</v>
      </c>
      <c r="J8177">
        <v>2</v>
      </c>
      <c r="K8177" t="str">
        <f>IF(tickets_dataset[[#This Row],[status]] = "Closed", "Yes","No")</f>
        <v>Yes</v>
      </c>
      <c r="L8177" s="2">
        <f t="shared" si="508"/>
        <v>30</v>
      </c>
      <c r="M8177" t="str">
        <f t="shared" si="509"/>
        <v>No</v>
      </c>
      <c r="N8177" t="str">
        <f t="shared" si="510"/>
        <v>Mar</v>
      </c>
      <c r="O8177" s="2">
        <f t="shared" si="511"/>
        <v>1.25</v>
      </c>
      <c r="P8177" t="str">
        <f>VLOOKUP(G8177,Agents!A:E,4,FALSE)</f>
        <v>Team5</v>
      </c>
      <c r="Q8177" t="str">
        <f>VLOOKUP(G8177,Agents!A:E,5,FALSE)</f>
        <v>Senior</v>
      </c>
      <c r="R8177" t="str">
        <f>VLOOKUP(G8177,Agents!A:E,2,FALSE)</f>
        <v>Night</v>
      </c>
    </row>
    <row r="8178" spans="1:18" x14ac:dyDescent="0.35">
      <c r="A8178" t="s">
        <v>12297</v>
      </c>
      <c r="B8178" t="s">
        <v>8079</v>
      </c>
      <c r="C8178" t="s">
        <v>34</v>
      </c>
      <c r="D8178" t="s">
        <v>13</v>
      </c>
      <c r="E8178" s="1">
        <v>46032.79791666667</v>
      </c>
      <c r="F8178" s="1">
        <v>46034.67291666667</v>
      </c>
      <c r="G8178" t="s">
        <v>19</v>
      </c>
      <c r="H8178" t="s">
        <v>15</v>
      </c>
      <c r="I8178" t="s">
        <v>16</v>
      </c>
      <c r="J8178">
        <v>4</v>
      </c>
      <c r="K8178" t="str">
        <f>IF(tickets_dataset[[#This Row],[status]] = "Closed", "Yes","No")</f>
        <v>Yes</v>
      </c>
      <c r="L8178" s="2">
        <f t="shared" si="508"/>
        <v>45</v>
      </c>
      <c r="M8178" t="str">
        <f t="shared" si="509"/>
        <v>No</v>
      </c>
      <c r="N8178" t="str">
        <f t="shared" si="510"/>
        <v>Jan</v>
      </c>
      <c r="O8178" s="2">
        <f t="shared" si="511"/>
        <v>1.875</v>
      </c>
      <c r="P8178" t="str">
        <f>VLOOKUP(G8178,Agents!A:E,4,FALSE)</f>
        <v>Team4</v>
      </c>
      <c r="Q8178" t="str">
        <f>VLOOKUP(G8178,Agents!A:E,5,FALSE)</f>
        <v>Senior</v>
      </c>
      <c r="R8178" t="str">
        <f>VLOOKUP(G8178,Agents!A:E,2,FALSE)</f>
        <v>Evening</v>
      </c>
    </row>
    <row r="8179" spans="1:18" x14ac:dyDescent="0.35">
      <c r="A8179" t="s">
        <v>12298</v>
      </c>
      <c r="B8179" t="s">
        <v>3796</v>
      </c>
      <c r="C8179" t="s">
        <v>76</v>
      </c>
      <c r="D8179" t="s">
        <v>26</v>
      </c>
      <c r="E8179" s="1">
        <v>46050.12222222222</v>
      </c>
      <c r="F8179" s="1">
        <v>46050.49722222222</v>
      </c>
      <c r="G8179" t="s">
        <v>77</v>
      </c>
      <c r="H8179" t="s">
        <v>15</v>
      </c>
      <c r="I8179" t="s">
        <v>16</v>
      </c>
      <c r="J8179">
        <v>4</v>
      </c>
      <c r="K8179" t="str">
        <f>IF(tickets_dataset[[#This Row],[status]] = "Closed", "Yes","No")</f>
        <v>Yes</v>
      </c>
      <c r="L8179" s="2">
        <f t="shared" si="508"/>
        <v>9</v>
      </c>
      <c r="M8179" t="str">
        <f t="shared" si="509"/>
        <v>No</v>
      </c>
      <c r="N8179" t="str">
        <f t="shared" si="510"/>
        <v>Jan</v>
      </c>
      <c r="O8179" s="2">
        <f t="shared" si="511"/>
        <v>0.375</v>
      </c>
      <c r="P8179" t="str">
        <f>VLOOKUP(G8179,Agents!A:E,4,FALSE)</f>
        <v>Team5</v>
      </c>
      <c r="Q8179" t="str">
        <f>VLOOKUP(G8179,Agents!A:E,5,FALSE)</f>
        <v>Junior</v>
      </c>
      <c r="R8179" t="str">
        <f>VLOOKUP(G8179,Agents!A:E,2,FALSE)</f>
        <v>Evening</v>
      </c>
    </row>
    <row r="8180" spans="1:18" x14ac:dyDescent="0.35">
      <c r="A8180" t="s">
        <v>12299</v>
      </c>
      <c r="B8180" t="s">
        <v>7480</v>
      </c>
      <c r="C8180" t="s">
        <v>22</v>
      </c>
      <c r="D8180" t="s">
        <v>38</v>
      </c>
      <c r="E8180" s="1">
        <v>46096.097916666666</v>
      </c>
      <c r="F8180" s="1">
        <v>46099.597916666666</v>
      </c>
      <c r="G8180" t="s">
        <v>131</v>
      </c>
      <c r="H8180" t="s">
        <v>15</v>
      </c>
      <c r="I8180" t="s">
        <v>16</v>
      </c>
      <c r="J8180">
        <v>3</v>
      </c>
      <c r="K8180" t="str">
        <f>IF(tickets_dataset[[#This Row],[status]] = "Closed", "Yes","No")</f>
        <v>Yes</v>
      </c>
      <c r="L8180" s="2">
        <f t="shared" si="508"/>
        <v>84</v>
      </c>
      <c r="M8180" t="str">
        <f t="shared" si="509"/>
        <v>Yes</v>
      </c>
      <c r="N8180" t="str">
        <f t="shared" si="510"/>
        <v>Mar</v>
      </c>
      <c r="O8180" s="2">
        <f t="shared" si="511"/>
        <v>3.5</v>
      </c>
      <c r="P8180" t="str">
        <f>VLOOKUP(G8180,Agents!A:E,4,FALSE)</f>
        <v>Team4</v>
      </c>
      <c r="Q8180" t="str">
        <f>VLOOKUP(G8180,Agents!A:E,5,FALSE)</f>
        <v>Junior</v>
      </c>
      <c r="R8180" t="str">
        <f>VLOOKUP(G8180,Agents!A:E,2,FALSE)</f>
        <v>Night</v>
      </c>
    </row>
    <row r="8181" spans="1:18" x14ac:dyDescent="0.35">
      <c r="A8181" t="s">
        <v>12300</v>
      </c>
      <c r="B8181" t="s">
        <v>12301</v>
      </c>
      <c r="C8181" t="s">
        <v>50</v>
      </c>
      <c r="D8181" t="s">
        <v>38</v>
      </c>
      <c r="E8181" s="1">
        <v>46034.311111111114</v>
      </c>
      <c r="F8181" s="1">
        <v>46035.477777777778</v>
      </c>
      <c r="G8181" t="s">
        <v>119</v>
      </c>
      <c r="H8181" t="s">
        <v>15</v>
      </c>
      <c r="I8181" t="s">
        <v>16</v>
      </c>
      <c r="J8181">
        <v>4</v>
      </c>
      <c r="K8181" t="str">
        <f>IF(tickets_dataset[[#This Row],[status]] = "Closed", "Yes","No")</f>
        <v>Yes</v>
      </c>
      <c r="L8181" s="2">
        <f t="shared" si="508"/>
        <v>27.999999999941792</v>
      </c>
      <c r="M8181" t="str">
        <f t="shared" si="509"/>
        <v>No</v>
      </c>
      <c r="N8181" t="str">
        <f t="shared" si="510"/>
        <v>Jan</v>
      </c>
      <c r="O8181" s="2">
        <f t="shared" si="511"/>
        <v>1.1666666666642413</v>
      </c>
      <c r="P8181" t="str">
        <f>VLOOKUP(G8181,Agents!A:E,4,FALSE)</f>
        <v>Team1</v>
      </c>
      <c r="Q8181" t="str">
        <f>VLOOKUP(G8181,Agents!A:E,5,FALSE)</f>
        <v>Junior</v>
      </c>
      <c r="R8181" t="str">
        <f>VLOOKUP(G8181,Agents!A:E,2,FALSE)</f>
        <v>Morning</v>
      </c>
    </row>
    <row r="8182" spans="1:18" x14ac:dyDescent="0.35">
      <c r="A8182" t="s">
        <v>12302</v>
      </c>
      <c r="B8182" t="s">
        <v>12303</v>
      </c>
      <c r="C8182" t="s">
        <v>50</v>
      </c>
      <c r="D8182" t="s">
        <v>38</v>
      </c>
      <c r="E8182" s="1">
        <v>46036.091666666667</v>
      </c>
      <c r="F8182" s="1">
        <v>46037.258333333331</v>
      </c>
      <c r="G8182" t="s">
        <v>86</v>
      </c>
      <c r="H8182" t="s">
        <v>15</v>
      </c>
      <c r="I8182" t="s">
        <v>16</v>
      </c>
      <c r="J8182">
        <v>4</v>
      </c>
      <c r="K8182" t="str">
        <f>IF(tickets_dataset[[#This Row],[status]] = "Closed", "Yes","No")</f>
        <v>Yes</v>
      </c>
      <c r="L8182" s="2">
        <f t="shared" si="508"/>
        <v>27.999999999941792</v>
      </c>
      <c r="M8182" t="str">
        <f t="shared" si="509"/>
        <v>No</v>
      </c>
      <c r="N8182" t="str">
        <f t="shared" si="510"/>
        <v>Jan</v>
      </c>
      <c r="O8182" s="2">
        <f t="shared" si="511"/>
        <v>1.1666666666642413</v>
      </c>
      <c r="P8182" t="str">
        <f>VLOOKUP(G8182,Agents!A:E,4,FALSE)</f>
        <v>Team1</v>
      </c>
      <c r="Q8182" t="str">
        <f>VLOOKUP(G8182,Agents!A:E,5,FALSE)</f>
        <v>Mid</v>
      </c>
      <c r="R8182" t="str">
        <f>VLOOKUP(G8182,Agents!A:E,2,FALSE)</f>
        <v>Morning</v>
      </c>
    </row>
    <row r="8183" spans="1:18" x14ac:dyDescent="0.35">
      <c r="A8183" t="s">
        <v>12304</v>
      </c>
      <c r="B8183" t="s">
        <v>3646</v>
      </c>
      <c r="C8183" t="s">
        <v>76</v>
      </c>
      <c r="D8183" t="s">
        <v>26</v>
      </c>
      <c r="E8183" s="1">
        <v>46041.604861111111</v>
      </c>
      <c r="F8183" s="1">
        <v>46043.938194444447</v>
      </c>
      <c r="G8183" t="s">
        <v>19</v>
      </c>
      <c r="H8183" t="s">
        <v>15</v>
      </c>
      <c r="I8183" t="s">
        <v>16</v>
      </c>
      <c r="J8183">
        <v>3</v>
      </c>
      <c r="K8183" t="str">
        <f>IF(tickets_dataset[[#This Row],[status]] = "Closed", "Yes","No")</f>
        <v>Yes</v>
      </c>
      <c r="L8183" s="2">
        <f t="shared" si="508"/>
        <v>56.000000000058208</v>
      </c>
      <c r="M8183" t="str">
        <f t="shared" si="509"/>
        <v>Yes</v>
      </c>
      <c r="N8183" t="str">
        <f t="shared" si="510"/>
        <v>Jan</v>
      </c>
      <c r="O8183" s="2">
        <f t="shared" si="511"/>
        <v>2.3333333333357587</v>
      </c>
      <c r="P8183" t="str">
        <f>VLOOKUP(G8183,Agents!A:E,4,FALSE)</f>
        <v>Team4</v>
      </c>
      <c r="Q8183" t="str">
        <f>VLOOKUP(G8183,Agents!A:E,5,FALSE)</f>
        <v>Senior</v>
      </c>
      <c r="R8183" t="str">
        <f>VLOOKUP(G8183,Agents!A:E,2,FALSE)</f>
        <v>Evening</v>
      </c>
    </row>
    <row r="8184" spans="1:18" x14ac:dyDescent="0.35">
      <c r="A8184" t="s">
        <v>12305</v>
      </c>
      <c r="B8184" t="s">
        <v>253</v>
      </c>
      <c r="C8184" t="s">
        <v>76</v>
      </c>
      <c r="D8184" t="s">
        <v>26</v>
      </c>
      <c r="E8184" s="1">
        <v>46048.988194444442</v>
      </c>
      <c r="F8184" s="1">
        <v>46049.363194444442</v>
      </c>
      <c r="G8184" t="s">
        <v>39</v>
      </c>
      <c r="H8184" t="s">
        <v>15</v>
      </c>
      <c r="I8184" t="s">
        <v>68</v>
      </c>
      <c r="J8184">
        <v>2</v>
      </c>
      <c r="K8184" t="str">
        <f>IF(tickets_dataset[[#This Row],[status]] = "Closed", "Yes","No")</f>
        <v>Yes</v>
      </c>
      <c r="L8184" s="2">
        <f t="shared" si="508"/>
        <v>9</v>
      </c>
      <c r="M8184" t="str">
        <f t="shared" si="509"/>
        <v>No</v>
      </c>
      <c r="N8184" t="str">
        <f t="shared" si="510"/>
        <v>Jan</v>
      </c>
      <c r="O8184" s="2">
        <f t="shared" si="511"/>
        <v>0.375</v>
      </c>
      <c r="P8184" t="str">
        <f>VLOOKUP(G8184,Agents!A:E,4,FALSE)</f>
        <v>Team3</v>
      </c>
      <c r="Q8184" t="str">
        <f>VLOOKUP(G8184,Agents!A:E,5,FALSE)</f>
        <v>Mid</v>
      </c>
      <c r="R8184" t="str">
        <f>VLOOKUP(G8184,Agents!A:E,2,FALSE)</f>
        <v>Night</v>
      </c>
    </row>
    <row r="8185" spans="1:18" x14ac:dyDescent="0.35">
      <c r="A8185" t="s">
        <v>12306</v>
      </c>
      <c r="B8185" t="s">
        <v>4325</v>
      </c>
      <c r="C8185" t="s">
        <v>12</v>
      </c>
      <c r="D8185" t="s">
        <v>13</v>
      </c>
      <c r="E8185" s="1">
        <v>46109.224305555559</v>
      </c>
      <c r="F8185" s="1">
        <v>46109.515972222223</v>
      </c>
      <c r="G8185" t="s">
        <v>221</v>
      </c>
      <c r="H8185" t="s">
        <v>15</v>
      </c>
      <c r="I8185" t="s">
        <v>16</v>
      </c>
      <c r="J8185">
        <v>3</v>
      </c>
      <c r="K8185" t="str">
        <f>IF(tickets_dataset[[#This Row],[status]] = "Closed", "Yes","No")</f>
        <v>Yes</v>
      </c>
      <c r="L8185" s="2">
        <f t="shared" si="508"/>
        <v>6.9999999999417923</v>
      </c>
      <c r="M8185" t="str">
        <f t="shared" si="509"/>
        <v>No</v>
      </c>
      <c r="N8185" t="str">
        <f t="shared" si="510"/>
        <v>Mar</v>
      </c>
      <c r="O8185" s="2">
        <f t="shared" si="511"/>
        <v>0.29166666666424135</v>
      </c>
      <c r="P8185" t="str">
        <f>VLOOKUP(G8185,Agents!A:E,4,FALSE)</f>
        <v>Team4</v>
      </c>
      <c r="Q8185" t="str">
        <f>VLOOKUP(G8185,Agents!A:E,5,FALSE)</f>
        <v>Senior</v>
      </c>
      <c r="R8185" t="str">
        <f>VLOOKUP(G8185,Agents!A:E,2,FALSE)</f>
        <v>Morning</v>
      </c>
    </row>
    <row r="8186" spans="1:18" x14ac:dyDescent="0.35">
      <c r="A8186" t="s">
        <v>12307</v>
      </c>
      <c r="B8186" t="s">
        <v>12308</v>
      </c>
      <c r="C8186" t="s">
        <v>12</v>
      </c>
      <c r="D8186" t="s">
        <v>38</v>
      </c>
      <c r="E8186" s="1">
        <v>46105.448611111111</v>
      </c>
      <c r="F8186" s="1">
        <v>46109.323611111111</v>
      </c>
      <c r="G8186" t="s">
        <v>137</v>
      </c>
      <c r="H8186" t="s">
        <v>132</v>
      </c>
      <c r="I8186" t="s">
        <v>16</v>
      </c>
      <c r="J8186">
        <v>4</v>
      </c>
      <c r="K8186" t="str">
        <f>IF(tickets_dataset[[#This Row],[status]] = "Closed", "Yes","No")</f>
        <v>No</v>
      </c>
      <c r="L8186" s="2">
        <f t="shared" si="508"/>
        <v>93</v>
      </c>
      <c r="M8186" t="str">
        <f t="shared" si="509"/>
        <v>Yes</v>
      </c>
      <c r="N8186" t="str">
        <f t="shared" si="510"/>
        <v>Mar</v>
      </c>
      <c r="O8186" s="2">
        <f t="shared" si="511"/>
        <v>3.875</v>
      </c>
      <c r="P8186" t="str">
        <f>VLOOKUP(G8186,Agents!A:E,4,FALSE)</f>
        <v>Team5</v>
      </c>
      <c r="Q8186" t="str">
        <f>VLOOKUP(G8186,Agents!A:E,5,FALSE)</f>
        <v>Senior</v>
      </c>
      <c r="R8186" t="str">
        <f>VLOOKUP(G8186,Agents!A:E,2,FALSE)</f>
        <v>Night</v>
      </c>
    </row>
    <row r="8187" spans="1:18" x14ac:dyDescent="0.35">
      <c r="A8187" t="s">
        <v>12309</v>
      </c>
      <c r="B8187" t="s">
        <v>579</v>
      </c>
      <c r="C8187" t="s">
        <v>34</v>
      </c>
      <c r="D8187" t="s">
        <v>38</v>
      </c>
      <c r="E8187" s="1">
        <v>46107.695833333331</v>
      </c>
      <c r="F8187" s="1">
        <v>46108.737500000003</v>
      </c>
      <c r="G8187" t="s">
        <v>199</v>
      </c>
      <c r="H8187" t="s">
        <v>15</v>
      </c>
      <c r="I8187" t="s">
        <v>16</v>
      </c>
      <c r="J8187">
        <v>5</v>
      </c>
      <c r="K8187" t="str">
        <f>IF(tickets_dataset[[#This Row],[status]] = "Closed", "Yes","No")</f>
        <v>Yes</v>
      </c>
      <c r="L8187" s="2">
        <f t="shared" si="508"/>
        <v>25.000000000116415</v>
      </c>
      <c r="M8187" t="str">
        <f t="shared" si="509"/>
        <v>No</v>
      </c>
      <c r="N8187" t="str">
        <f t="shared" si="510"/>
        <v>Mar</v>
      </c>
      <c r="O8187" s="2">
        <f t="shared" si="511"/>
        <v>1.0416666666715173</v>
      </c>
      <c r="P8187" t="str">
        <f>VLOOKUP(G8187,Agents!A:E,4,FALSE)</f>
        <v>Team1</v>
      </c>
      <c r="Q8187" t="str">
        <f>VLOOKUP(G8187,Agents!A:E,5,FALSE)</f>
        <v>Junior</v>
      </c>
      <c r="R8187" t="str">
        <f>VLOOKUP(G8187,Agents!A:E,2,FALSE)</f>
        <v>Morning</v>
      </c>
    </row>
    <row r="8188" spans="1:18" x14ac:dyDescent="0.35">
      <c r="A8188" t="s">
        <v>12310</v>
      </c>
      <c r="B8188" t="s">
        <v>6314</v>
      </c>
      <c r="C8188" t="s">
        <v>12</v>
      </c>
      <c r="D8188" t="s">
        <v>38</v>
      </c>
      <c r="E8188" s="1">
        <v>46091.595833333333</v>
      </c>
      <c r="F8188" s="1">
        <v>46092.220833333333</v>
      </c>
      <c r="G8188" t="s">
        <v>110</v>
      </c>
      <c r="H8188" t="s">
        <v>15</v>
      </c>
      <c r="I8188" t="s">
        <v>16</v>
      </c>
      <c r="J8188">
        <v>4</v>
      </c>
      <c r="K8188" t="str">
        <f>IF(tickets_dataset[[#This Row],[status]] = "Closed", "Yes","No")</f>
        <v>Yes</v>
      </c>
      <c r="L8188" s="2">
        <f t="shared" si="508"/>
        <v>15</v>
      </c>
      <c r="M8188" t="str">
        <f t="shared" si="509"/>
        <v>No</v>
      </c>
      <c r="N8188" t="str">
        <f t="shared" si="510"/>
        <v>Mar</v>
      </c>
      <c r="O8188" s="2">
        <f t="shared" si="511"/>
        <v>0.625</v>
      </c>
      <c r="P8188" t="str">
        <f>VLOOKUP(G8188,Agents!A:E,4,FALSE)</f>
        <v>Team4</v>
      </c>
      <c r="Q8188" t="str">
        <f>VLOOKUP(G8188,Agents!A:E,5,FALSE)</f>
        <v>Junior</v>
      </c>
      <c r="R8188" t="str">
        <f>VLOOKUP(G8188,Agents!A:E,2,FALSE)</f>
        <v>Morning</v>
      </c>
    </row>
    <row r="8189" spans="1:18" x14ac:dyDescent="0.35">
      <c r="A8189" t="s">
        <v>12311</v>
      </c>
      <c r="B8189" t="s">
        <v>779</v>
      </c>
      <c r="C8189" t="s">
        <v>12</v>
      </c>
      <c r="D8189" t="s">
        <v>26</v>
      </c>
      <c r="E8189" s="1">
        <v>46091.132638888892</v>
      </c>
      <c r="F8189" s="1">
        <v>46092.46597222222</v>
      </c>
      <c r="G8189" t="s">
        <v>234</v>
      </c>
      <c r="H8189" t="s">
        <v>15</v>
      </c>
      <c r="I8189" t="s">
        <v>16</v>
      </c>
      <c r="J8189">
        <v>4</v>
      </c>
      <c r="K8189" t="str">
        <f>IF(tickets_dataset[[#This Row],[status]] = "Closed", "Yes","No")</f>
        <v>Yes</v>
      </c>
      <c r="L8189" s="2">
        <f t="shared" si="508"/>
        <v>31.999999999883585</v>
      </c>
      <c r="M8189" t="str">
        <f t="shared" si="509"/>
        <v>No</v>
      </c>
      <c r="N8189" t="str">
        <f t="shared" si="510"/>
        <v>Mar</v>
      </c>
      <c r="O8189" s="2">
        <f t="shared" si="511"/>
        <v>1.3333333333284827</v>
      </c>
      <c r="P8189" t="str">
        <f>VLOOKUP(G8189,Agents!A:E,4,FALSE)</f>
        <v>Team5</v>
      </c>
      <c r="Q8189" t="str">
        <f>VLOOKUP(G8189,Agents!A:E,5,FALSE)</f>
        <v>Senior</v>
      </c>
      <c r="R8189" t="str">
        <f>VLOOKUP(G8189,Agents!A:E,2,FALSE)</f>
        <v>Night</v>
      </c>
    </row>
    <row r="8190" spans="1:18" x14ac:dyDescent="0.35">
      <c r="A8190" t="s">
        <v>12312</v>
      </c>
      <c r="B8190" t="s">
        <v>2225</v>
      </c>
      <c r="C8190" t="s">
        <v>76</v>
      </c>
      <c r="D8190" t="s">
        <v>38</v>
      </c>
      <c r="E8190" s="1">
        <v>46077.232638888891</v>
      </c>
      <c r="F8190" s="1">
        <v>46077.732638888891</v>
      </c>
      <c r="G8190" t="s">
        <v>31</v>
      </c>
      <c r="H8190" t="s">
        <v>28</v>
      </c>
      <c r="I8190" t="s">
        <v>16</v>
      </c>
      <c r="J8190">
        <v>3</v>
      </c>
      <c r="K8190" t="str">
        <f>IF(tickets_dataset[[#This Row],[status]] = "Closed", "Yes","No")</f>
        <v>No</v>
      </c>
      <c r="L8190" s="2">
        <f t="shared" si="508"/>
        <v>12</v>
      </c>
      <c r="M8190" t="str">
        <f t="shared" si="509"/>
        <v>No</v>
      </c>
      <c r="N8190" t="str">
        <f t="shared" si="510"/>
        <v>Feb</v>
      </c>
      <c r="O8190" s="2">
        <f t="shared" si="511"/>
        <v>0.5</v>
      </c>
      <c r="P8190" t="str">
        <f>VLOOKUP(G8190,Agents!A:E,4,FALSE)</f>
        <v>Team5</v>
      </c>
      <c r="Q8190" t="str">
        <f>VLOOKUP(G8190,Agents!A:E,5,FALSE)</f>
        <v>Senior</v>
      </c>
      <c r="R8190" t="str">
        <f>VLOOKUP(G8190,Agents!A:E,2,FALSE)</f>
        <v>Evening</v>
      </c>
    </row>
    <row r="8191" spans="1:18" x14ac:dyDescent="0.35">
      <c r="A8191" t="s">
        <v>12313</v>
      </c>
      <c r="B8191" t="s">
        <v>10494</v>
      </c>
      <c r="C8191" t="s">
        <v>76</v>
      </c>
      <c r="D8191" t="s">
        <v>38</v>
      </c>
      <c r="E8191" s="1">
        <v>46068.03125</v>
      </c>
      <c r="F8191" s="1">
        <v>46071.239583333336</v>
      </c>
      <c r="G8191" t="s">
        <v>164</v>
      </c>
      <c r="H8191" t="s">
        <v>15</v>
      </c>
      <c r="I8191" t="s">
        <v>16</v>
      </c>
      <c r="J8191">
        <v>5</v>
      </c>
      <c r="K8191" t="str">
        <f>IF(tickets_dataset[[#This Row],[status]] = "Closed", "Yes","No")</f>
        <v>Yes</v>
      </c>
      <c r="L8191" s="2">
        <f t="shared" si="508"/>
        <v>77.000000000058208</v>
      </c>
      <c r="M8191" t="str">
        <f t="shared" si="509"/>
        <v>Yes</v>
      </c>
      <c r="N8191" t="str">
        <f t="shared" si="510"/>
        <v>Feb</v>
      </c>
      <c r="O8191" s="2">
        <f t="shared" si="511"/>
        <v>3.2083333333357587</v>
      </c>
      <c r="P8191" t="str">
        <f>VLOOKUP(G8191,Agents!A:E,4,FALSE)</f>
        <v>Team4</v>
      </c>
      <c r="Q8191" t="str">
        <f>VLOOKUP(G8191,Agents!A:E,5,FALSE)</f>
        <v>Senior</v>
      </c>
      <c r="R8191" t="str">
        <f>VLOOKUP(G8191,Agents!A:E,2,FALSE)</f>
        <v>Evening</v>
      </c>
    </row>
    <row r="8192" spans="1:18" x14ac:dyDescent="0.35">
      <c r="A8192" t="s">
        <v>12314</v>
      </c>
      <c r="B8192" t="s">
        <v>7418</v>
      </c>
      <c r="C8192" t="s">
        <v>34</v>
      </c>
      <c r="D8192" t="s">
        <v>13</v>
      </c>
      <c r="E8192" s="1">
        <v>46059.179166666669</v>
      </c>
      <c r="F8192" s="1">
        <v>46059.345833333333</v>
      </c>
      <c r="G8192" t="s">
        <v>164</v>
      </c>
      <c r="H8192" t="s">
        <v>15</v>
      </c>
      <c r="I8192" t="s">
        <v>16</v>
      </c>
      <c r="J8192">
        <v>3</v>
      </c>
      <c r="K8192" t="str">
        <f>IF(tickets_dataset[[#This Row],[status]] = "Closed", "Yes","No")</f>
        <v>Yes</v>
      </c>
      <c r="L8192" s="2">
        <f t="shared" si="508"/>
        <v>3.9999999999417923</v>
      </c>
      <c r="M8192" t="str">
        <f t="shared" si="509"/>
        <v>No</v>
      </c>
      <c r="N8192" t="str">
        <f t="shared" si="510"/>
        <v>Feb</v>
      </c>
      <c r="O8192" s="2">
        <f t="shared" si="511"/>
        <v>0.16666666666424135</v>
      </c>
      <c r="P8192" t="str">
        <f>VLOOKUP(G8192,Agents!A:E,4,FALSE)</f>
        <v>Team4</v>
      </c>
      <c r="Q8192" t="str">
        <f>VLOOKUP(G8192,Agents!A:E,5,FALSE)</f>
        <v>Senior</v>
      </c>
      <c r="R8192" t="str">
        <f>VLOOKUP(G8192,Agents!A:E,2,FALSE)</f>
        <v>Evening</v>
      </c>
    </row>
    <row r="8193" spans="1:18" x14ac:dyDescent="0.35">
      <c r="A8193" t="s">
        <v>12315</v>
      </c>
      <c r="B8193" t="s">
        <v>950</v>
      </c>
      <c r="C8193" t="s">
        <v>34</v>
      </c>
      <c r="D8193" t="s">
        <v>26</v>
      </c>
      <c r="E8193" s="1">
        <v>46096.98333333333</v>
      </c>
      <c r="F8193" s="1">
        <v>46099.775000000001</v>
      </c>
      <c r="G8193" t="s">
        <v>73</v>
      </c>
      <c r="H8193" t="s">
        <v>15</v>
      </c>
      <c r="I8193" t="s">
        <v>68</v>
      </c>
      <c r="J8193">
        <v>3</v>
      </c>
      <c r="K8193" t="str">
        <f>IF(tickets_dataset[[#This Row],[status]] = "Closed", "Yes","No")</f>
        <v>Yes</v>
      </c>
      <c r="L8193" s="2">
        <f t="shared" si="508"/>
        <v>67.000000000116415</v>
      </c>
      <c r="M8193" t="str">
        <f t="shared" si="509"/>
        <v>Yes</v>
      </c>
      <c r="N8193" t="str">
        <f t="shared" si="510"/>
        <v>Mar</v>
      </c>
      <c r="O8193" s="2">
        <f t="shared" si="511"/>
        <v>2.7916666666715173</v>
      </c>
      <c r="P8193" t="str">
        <f>VLOOKUP(G8193,Agents!A:E,4,FALSE)</f>
        <v>Team4</v>
      </c>
      <c r="Q8193" t="str">
        <f>VLOOKUP(G8193,Agents!A:E,5,FALSE)</f>
        <v>Senior</v>
      </c>
      <c r="R8193" t="str">
        <f>VLOOKUP(G8193,Agents!A:E,2,FALSE)</f>
        <v>Night</v>
      </c>
    </row>
    <row r="8194" spans="1:18" x14ac:dyDescent="0.35">
      <c r="A8194" t="s">
        <v>12316</v>
      </c>
      <c r="B8194" t="s">
        <v>10667</v>
      </c>
      <c r="C8194" t="s">
        <v>76</v>
      </c>
      <c r="D8194" t="s">
        <v>38</v>
      </c>
      <c r="E8194" s="1">
        <v>46049.629861111112</v>
      </c>
      <c r="F8194" s="1">
        <v>46050.588194444441</v>
      </c>
      <c r="G8194" t="s">
        <v>131</v>
      </c>
      <c r="H8194" t="s">
        <v>15</v>
      </c>
      <c r="I8194" t="s">
        <v>16</v>
      </c>
      <c r="J8194">
        <v>4</v>
      </c>
      <c r="K8194" t="str">
        <f>IF(tickets_dataset[[#This Row],[status]] = "Closed", "Yes","No")</f>
        <v>Yes</v>
      </c>
      <c r="L8194" s="2">
        <f t="shared" ref="L8194:L8257" si="512">IF(ISBLANK(F8194),"",(F8194-E8194)*24)</f>
        <v>22.999999999883585</v>
      </c>
      <c r="M8194" t="str">
        <f t="shared" ref="M8194:M8257" si="513">IF(L8194&gt;48,"Yes","No")</f>
        <v>No</v>
      </c>
      <c r="N8194" t="str">
        <f t="shared" ref="N8194:N8257" si="514">TEXT(E8194,"mmm")</f>
        <v>Jan</v>
      </c>
      <c r="O8194" s="2">
        <f t="shared" si="511"/>
        <v>0.95833333332848269</v>
      </c>
      <c r="P8194" t="str">
        <f>VLOOKUP(G8194,Agents!A:E,4,FALSE)</f>
        <v>Team4</v>
      </c>
      <c r="Q8194" t="str">
        <f>VLOOKUP(G8194,Agents!A:E,5,FALSE)</f>
        <v>Junior</v>
      </c>
      <c r="R8194" t="str">
        <f>VLOOKUP(G8194,Agents!A:E,2,FALSE)</f>
        <v>Night</v>
      </c>
    </row>
    <row r="8195" spans="1:18" x14ac:dyDescent="0.35">
      <c r="A8195" t="s">
        <v>12317</v>
      </c>
      <c r="B8195" t="s">
        <v>11099</v>
      </c>
      <c r="C8195" t="s">
        <v>50</v>
      </c>
      <c r="D8195" t="s">
        <v>26</v>
      </c>
      <c r="E8195" s="1">
        <v>46095.635416666664</v>
      </c>
      <c r="F8195" s="1">
        <v>46097.010416666664</v>
      </c>
      <c r="G8195" t="s">
        <v>91</v>
      </c>
      <c r="H8195" t="s">
        <v>15</v>
      </c>
      <c r="I8195" t="s">
        <v>16</v>
      </c>
      <c r="J8195">
        <v>4</v>
      </c>
      <c r="K8195" t="str">
        <f>IF(tickets_dataset[[#This Row],[status]] = "Closed", "Yes","No")</f>
        <v>Yes</v>
      </c>
      <c r="L8195" s="2">
        <f t="shared" si="512"/>
        <v>33</v>
      </c>
      <c r="M8195" t="str">
        <f t="shared" si="513"/>
        <v>No</v>
      </c>
      <c r="N8195" t="str">
        <f t="shared" si="514"/>
        <v>Mar</v>
      </c>
      <c r="O8195" s="2">
        <f t="shared" ref="O8195:O8258" si="515">F8195-E8195</f>
        <v>1.375</v>
      </c>
      <c r="P8195" t="str">
        <f>VLOOKUP(G8195,Agents!A:E,4,FALSE)</f>
        <v>Team5</v>
      </c>
      <c r="Q8195" t="str">
        <f>VLOOKUP(G8195,Agents!A:E,5,FALSE)</f>
        <v>Mid</v>
      </c>
      <c r="R8195" t="str">
        <f>VLOOKUP(G8195,Agents!A:E,2,FALSE)</f>
        <v>Night</v>
      </c>
    </row>
    <row r="8196" spans="1:18" x14ac:dyDescent="0.35">
      <c r="A8196" t="s">
        <v>12318</v>
      </c>
      <c r="B8196" t="s">
        <v>2004</v>
      </c>
      <c r="C8196" t="s">
        <v>76</v>
      </c>
      <c r="D8196" t="s">
        <v>26</v>
      </c>
      <c r="E8196" s="1">
        <v>46102.39166666667</v>
      </c>
      <c r="F8196" s="1">
        <v>46104.64166666667</v>
      </c>
      <c r="G8196" t="s">
        <v>42</v>
      </c>
      <c r="H8196" t="s">
        <v>15</v>
      </c>
      <c r="I8196" t="s">
        <v>16</v>
      </c>
      <c r="J8196">
        <v>5</v>
      </c>
      <c r="K8196" t="str">
        <f>IF(tickets_dataset[[#This Row],[status]] = "Closed", "Yes","No")</f>
        <v>Yes</v>
      </c>
      <c r="L8196" s="2">
        <f t="shared" si="512"/>
        <v>54</v>
      </c>
      <c r="M8196" t="str">
        <f t="shared" si="513"/>
        <v>Yes</v>
      </c>
      <c r="N8196" t="str">
        <f t="shared" si="514"/>
        <v>Mar</v>
      </c>
      <c r="O8196" s="2">
        <f t="shared" si="515"/>
        <v>2.25</v>
      </c>
      <c r="P8196" t="str">
        <f>VLOOKUP(G8196,Agents!A:E,4,FALSE)</f>
        <v>Team2</v>
      </c>
      <c r="Q8196" t="str">
        <f>VLOOKUP(G8196,Agents!A:E,5,FALSE)</f>
        <v>Junior</v>
      </c>
      <c r="R8196" t="str">
        <f>VLOOKUP(G8196,Agents!A:E,2,FALSE)</f>
        <v>Night</v>
      </c>
    </row>
    <row r="8197" spans="1:18" x14ac:dyDescent="0.35">
      <c r="A8197" t="s">
        <v>12319</v>
      </c>
      <c r="B8197" t="s">
        <v>3791</v>
      </c>
      <c r="C8197" t="s">
        <v>50</v>
      </c>
      <c r="D8197" t="s">
        <v>38</v>
      </c>
      <c r="E8197" s="1">
        <v>46107.649305555555</v>
      </c>
      <c r="F8197" s="1">
        <v>46110.982638888891</v>
      </c>
      <c r="G8197" t="s">
        <v>80</v>
      </c>
      <c r="H8197" t="s">
        <v>15</v>
      </c>
      <c r="I8197" t="s">
        <v>16</v>
      </c>
      <c r="J8197">
        <v>4</v>
      </c>
      <c r="K8197" t="str">
        <f>IF(tickets_dataset[[#This Row],[status]] = "Closed", "Yes","No")</f>
        <v>Yes</v>
      </c>
      <c r="L8197" s="2">
        <f t="shared" si="512"/>
        <v>80.000000000058208</v>
      </c>
      <c r="M8197" t="str">
        <f t="shared" si="513"/>
        <v>Yes</v>
      </c>
      <c r="N8197" t="str">
        <f t="shared" si="514"/>
        <v>Mar</v>
      </c>
      <c r="O8197" s="2">
        <f t="shared" si="515"/>
        <v>3.3333333333357587</v>
      </c>
      <c r="P8197" t="str">
        <f>VLOOKUP(G8197,Agents!A:E,4,FALSE)</f>
        <v>Team3</v>
      </c>
      <c r="Q8197" t="str">
        <f>VLOOKUP(G8197,Agents!A:E,5,FALSE)</f>
        <v>Junior</v>
      </c>
      <c r="R8197" t="str">
        <f>VLOOKUP(G8197,Agents!A:E,2,FALSE)</f>
        <v>Evening</v>
      </c>
    </row>
    <row r="8198" spans="1:18" x14ac:dyDescent="0.35">
      <c r="A8198" t="s">
        <v>12320</v>
      </c>
      <c r="B8198" t="s">
        <v>12321</v>
      </c>
      <c r="C8198" t="s">
        <v>34</v>
      </c>
      <c r="D8198" t="s">
        <v>13</v>
      </c>
      <c r="E8198" s="1">
        <v>46043.461805555555</v>
      </c>
      <c r="F8198" s="1">
        <v>46043.545138888891</v>
      </c>
      <c r="G8198" t="s">
        <v>156</v>
      </c>
      <c r="H8198" t="s">
        <v>15</v>
      </c>
      <c r="I8198" t="s">
        <v>16</v>
      </c>
      <c r="J8198">
        <v>4</v>
      </c>
      <c r="K8198" t="str">
        <f>IF(tickets_dataset[[#This Row],[status]] = "Closed", "Yes","No")</f>
        <v>Yes</v>
      </c>
      <c r="L8198" s="2">
        <f t="shared" si="512"/>
        <v>2.0000000000582077</v>
      </c>
      <c r="M8198" t="str">
        <f t="shared" si="513"/>
        <v>No</v>
      </c>
      <c r="N8198" t="str">
        <f t="shared" si="514"/>
        <v>Jan</v>
      </c>
      <c r="O8198" s="2">
        <f t="shared" si="515"/>
        <v>8.3333333335758653E-2</v>
      </c>
      <c r="P8198" t="str">
        <f>VLOOKUP(G8198,Agents!A:E,4,FALSE)</f>
        <v>Team3</v>
      </c>
      <c r="Q8198" t="str">
        <f>VLOOKUP(G8198,Agents!A:E,5,FALSE)</f>
        <v>Mid</v>
      </c>
      <c r="R8198" t="str">
        <f>VLOOKUP(G8198,Agents!A:E,2,FALSE)</f>
        <v>Evening</v>
      </c>
    </row>
    <row r="8199" spans="1:18" x14ac:dyDescent="0.35">
      <c r="A8199" t="s">
        <v>12322</v>
      </c>
      <c r="B8199" t="s">
        <v>2493</v>
      </c>
      <c r="C8199" t="s">
        <v>34</v>
      </c>
      <c r="D8199" t="s">
        <v>13</v>
      </c>
      <c r="E8199" s="1">
        <v>46076.642361111109</v>
      </c>
      <c r="F8199" s="1">
        <v>46078.392361111109</v>
      </c>
      <c r="G8199" t="s">
        <v>256</v>
      </c>
      <c r="H8199" t="s">
        <v>15</v>
      </c>
      <c r="I8199" t="s">
        <v>16</v>
      </c>
      <c r="J8199">
        <v>3</v>
      </c>
      <c r="K8199" t="str">
        <f>IF(tickets_dataset[[#This Row],[status]] = "Closed", "Yes","No")</f>
        <v>Yes</v>
      </c>
      <c r="L8199" s="2">
        <f t="shared" si="512"/>
        <v>42</v>
      </c>
      <c r="M8199" t="str">
        <f t="shared" si="513"/>
        <v>No</v>
      </c>
      <c r="N8199" t="str">
        <f t="shared" si="514"/>
        <v>Feb</v>
      </c>
      <c r="O8199" s="2">
        <f t="shared" si="515"/>
        <v>1.75</v>
      </c>
      <c r="P8199" t="str">
        <f>VLOOKUP(G8199,Agents!A:E,4,FALSE)</f>
        <v>Team1</v>
      </c>
      <c r="Q8199" t="str">
        <f>VLOOKUP(G8199,Agents!A:E,5,FALSE)</f>
        <v>Mid</v>
      </c>
      <c r="R8199" t="str">
        <f>VLOOKUP(G8199,Agents!A:E,2,FALSE)</f>
        <v>Morning</v>
      </c>
    </row>
    <row r="8200" spans="1:18" x14ac:dyDescent="0.35">
      <c r="A8200" t="s">
        <v>12323</v>
      </c>
      <c r="B8200" t="s">
        <v>5247</v>
      </c>
      <c r="C8200" t="s">
        <v>12</v>
      </c>
      <c r="D8200" t="s">
        <v>38</v>
      </c>
      <c r="E8200" s="1">
        <v>46043.397916666669</v>
      </c>
      <c r="F8200" s="1">
        <v>46045.939583333333</v>
      </c>
      <c r="G8200" t="s">
        <v>39</v>
      </c>
      <c r="H8200" t="s">
        <v>15</v>
      </c>
      <c r="I8200" t="s">
        <v>16</v>
      </c>
      <c r="J8200">
        <v>4</v>
      </c>
      <c r="K8200" t="str">
        <f>IF(tickets_dataset[[#This Row],[status]] = "Closed", "Yes","No")</f>
        <v>Yes</v>
      </c>
      <c r="L8200" s="2">
        <f t="shared" si="512"/>
        <v>60.999999999941792</v>
      </c>
      <c r="M8200" t="str">
        <f t="shared" si="513"/>
        <v>Yes</v>
      </c>
      <c r="N8200" t="str">
        <f t="shared" si="514"/>
        <v>Jan</v>
      </c>
      <c r="O8200" s="2">
        <f t="shared" si="515"/>
        <v>2.5416666666642413</v>
      </c>
      <c r="P8200" t="str">
        <f>VLOOKUP(G8200,Agents!A:E,4,FALSE)</f>
        <v>Team3</v>
      </c>
      <c r="Q8200" t="str">
        <f>VLOOKUP(G8200,Agents!A:E,5,FALSE)</f>
        <v>Mid</v>
      </c>
      <c r="R8200" t="str">
        <f>VLOOKUP(G8200,Agents!A:E,2,FALSE)</f>
        <v>Night</v>
      </c>
    </row>
    <row r="8201" spans="1:18" x14ac:dyDescent="0.35">
      <c r="A8201" t="s">
        <v>12324</v>
      </c>
      <c r="B8201" t="s">
        <v>12325</v>
      </c>
      <c r="C8201" t="s">
        <v>22</v>
      </c>
      <c r="D8201" t="s">
        <v>13</v>
      </c>
      <c r="E8201" s="1">
        <v>46063.590277777781</v>
      </c>
      <c r="F8201" s="1">
        <v>46064.590277777781</v>
      </c>
      <c r="G8201" t="s">
        <v>14</v>
      </c>
      <c r="H8201" t="s">
        <v>15</v>
      </c>
      <c r="I8201" t="s">
        <v>68</v>
      </c>
      <c r="J8201">
        <v>3</v>
      </c>
      <c r="K8201" t="str">
        <f>IF(tickets_dataset[[#This Row],[status]] = "Closed", "Yes","No")</f>
        <v>Yes</v>
      </c>
      <c r="L8201" s="2">
        <f t="shared" si="512"/>
        <v>24</v>
      </c>
      <c r="M8201" t="str">
        <f t="shared" si="513"/>
        <v>No</v>
      </c>
      <c r="N8201" t="str">
        <f t="shared" si="514"/>
        <v>Feb</v>
      </c>
      <c r="O8201" s="2">
        <f t="shared" si="515"/>
        <v>1</v>
      </c>
      <c r="P8201" t="str">
        <f>VLOOKUP(G8201,Agents!A:E,4,FALSE)</f>
        <v>Team1</v>
      </c>
      <c r="Q8201" t="str">
        <f>VLOOKUP(G8201,Agents!A:E,5,FALSE)</f>
        <v>Senior</v>
      </c>
      <c r="R8201" t="str">
        <f>VLOOKUP(G8201,Agents!A:E,2,FALSE)</f>
        <v>Morning</v>
      </c>
    </row>
    <row r="8202" spans="1:18" x14ac:dyDescent="0.35">
      <c r="A8202" t="s">
        <v>12326</v>
      </c>
      <c r="B8202" t="s">
        <v>6373</v>
      </c>
      <c r="C8202" t="s">
        <v>34</v>
      </c>
      <c r="D8202" t="s">
        <v>38</v>
      </c>
      <c r="E8202" s="1">
        <v>46072.31527777778</v>
      </c>
      <c r="F8202" s="1">
        <v>46075.148611111108</v>
      </c>
      <c r="G8202" t="s">
        <v>206</v>
      </c>
      <c r="H8202" t="s">
        <v>15</v>
      </c>
      <c r="I8202" t="s">
        <v>16</v>
      </c>
      <c r="J8202">
        <v>4</v>
      </c>
      <c r="K8202" t="str">
        <f>IF(tickets_dataset[[#This Row],[status]] = "Closed", "Yes","No")</f>
        <v>Yes</v>
      </c>
      <c r="L8202" s="2">
        <f t="shared" si="512"/>
        <v>67.999999999883585</v>
      </c>
      <c r="M8202" t="str">
        <f t="shared" si="513"/>
        <v>Yes</v>
      </c>
      <c r="N8202" t="str">
        <f t="shared" si="514"/>
        <v>Feb</v>
      </c>
      <c r="O8202" s="2">
        <f t="shared" si="515"/>
        <v>2.8333333333284827</v>
      </c>
      <c r="P8202" t="str">
        <f>VLOOKUP(G8202,Agents!A:E,4,FALSE)</f>
        <v>Team5</v>
      </c>
      <c r="Q8202" t="str">
        <f>VLOOKUP(G8202,Agents!A:E,5,FALSE)</f>
        <v>Junior</v>
      </c>
      <c r="R8202" t="str">
        <f>VLOOKUP(G8202,Agents!A:E,2,FALSE)</f>
        <v>Evening</v>
      </c>
    </row>
    <row r="8203" spans="1:18" x14ac:dyDescent="0.35">
      <c r="A8203" t="s">
        <v>12327</v>
      </c>
      <c r="B8203" t="s">
        <v>6988</v>
      </c>
      <c r="C8203" t="s">
        <v>12</v>
      </c>
      <c r="D8203" t="s">
        <v>38</v>
      </c>
      <c r="E8203" s="1">
        <v>46086.404166666667</v>
      </c>
      <c r="F8203" s="1">
        <v>46087.279166666667</v>
      </c>
      <c r="G8203" t="s">
        <v>422</v>
      </c>
      <c r="H8203" t="s">
        <v>15</v>
      </c>
      <c r="I8203" t="s">
        <v>16</v>
      </c>
      <c r="J8203">
        <v>4</v>
      </c>
      <c r="K8203" t="str">
        <f>IF(tickets_dataset[[#This Row],[status]] = "Closed", "Yes","No")</f>
        <v>Yes</v>
      </c>
      <c r="L8203" s="2">
        <f t="shared" si="512"/>
        <v>21</v>
      </c>
      <c r="M8203" t="str">
        <f t="shared" si="513"/>
        <v>No</v>
      </c>
      <c r="N8203" t="str">
        <f t="shared" si="514"/>
        <v>Mar</v>
      </c>
      <c r="O8203" s="2">
        <f t="shared" si="515"/>
        <v>0.875</v>
      </c>
      <c r="P8203" t="str">
        <f>VLOOKUP(G8203,Agents!A:E,4,FALSE)</f>
        <v>Team5</v>
      </c>
      <c r="Q8203" t="str">
        <f>VLOOKUP(G8203,Agents!A:E,5,FALSE)</f>
        <v>Mid</v>
      </c>
      <c r="R8203" t="str">
        <f>VLOOKUP(G8203,Agents!A:E,2,FALSE)</f>
        <v>Evening</v>
      </c>
    </row>
    <row r="8204" spans="1:18" x14ac:dyDescent="0.35">
      <c r="A8204" t="s">
        <v>12328</v>
      </c>
      <c r="B8204" t="s">
        <v>4892</v>
      </c>
      <c r="C8204" t="s">
        <v>76</v>
      </c>
      <c r="D8204" t="s">
        <v>38</v>
      </c>
      <c r="E8204" s="1">
        <v>46051.602083333331</v>
      </c>
      <c r="F8204" s="1">
        <v>46052.810416666667</v>
      </c>
      <c r="G8204" t="s">
        <v>183</v>
      </c>
      <c r="H8204" t="s">
        <v>15</v>
      </c>
      <c r="I8204" t="s">
        <v>16</v>
      </c>
      <c r="J8204">
        <v>3</v>
      </c>
      <c r="K8204" t="str">
        <f>IF(tickets_dataset[[#This Row],[status]] = "Closed", "Yes","No")</f>
        <v>Yes</v>
      </c>
      <c r="L8204" s="2">
        <f t="shared" si="512"/>
        <v>29.000000000058208</v>
      </c>
      <c r="M8204" t="str">
        <f t="shared" si="513"/>
        <v>No</v>
      </c>
      <c r="N8204" t="str">
        <f t="shared" si="514"/>
        <v>Jan</v>
      </c>
      <c r="O8204" s="2">
        <f t="shared" si="515"/>
        <v>1.2083333333357587</v>
      </c>
      <c r="P8204" t="str">
        <f>VLOOKUP(G8204,Agents!A:E,4,FALSE)</f>
        <v>Team3</v>
      </c>
      <c r="Q8204" t="str">
        <f>VLOOKUP(G8204,Agents!A:E,5,FALSE)</f>
        <v>Senior</v>
      </c>
      <c r="R8204" t="str">
        <f>VLOOKUP(G8204,Agents!A:E,2,FALSE)</f>
        <v>Night</v>
      </c>
    </row>
    <row r="8205" spans="1:18" x14ac:dyDescent="0.35">
      <c r="A8205" t="s">
        <v>12329</v>
      </c>
      <c r="B8205" t="s">
        <v>4038</v>
      </c>
      <c r="C8205" t="s">
        <v>76</v>
      </c>
      <c r="D8205" t="s">
        <v>26</v>
      </c>
      <c r="E8205" s="1">
        <v>46083.836111111108</v>
      </c>
      <c r="F8205" s="1">
        <v>46085.211111111108</v>
      </c>
      <c r="G8205" t="s">
        <v>137</v>
      </c>
      <c r="H8205" t="s">
        <v>15</v>
      </c>
      <c r="I8205" t="s">
        <v>16</v>
      </c>
      <c r="J8205">
        <v>4</v>
      </c>
      <c r="K8205" t="str">
        <f>IF(tickets_dataset[[#This Row],[status]] = "Closed", "Yes","No")</f>
        <v>Yes</v>
      </c>
      <c r="L8205" s="2">
        <f t="shared" si="512"/>
        <v>33</v>
      </c>
      <c r="M8205" t="str">
        <f t="shared" si="513"/>
        <v>No</v>
      </c>
      <c r="N8205" t="str">
        <f t="shared" si="514"/>
        <v>Mar</v>
      </c>
      <c r="O8205" s="2">
        <f t="shared" si="515"/>
        <v>1.375</v>
      </c>
      <c r="P8205" t="str">
        <f>VLOOKUP(G8205,Agents!A:E,4,FALSE)</f>
        <v>Team5</v>
      </c>
      <c r="Q8205" t="str">
        <f>VLOOKUP(G8205,Agents!A:E,5,FALSE)</f>
        <v>Senior</v>
      </c>
      <c r="R8205" t="str">
        <f>VLOOKUP(G8205,Agents!A:E,2,FALSE)</f>
        <v>Night</v>
      </c>
    </row>
    <row r="8206" spans="1:18" x14ac:dyDescent="0.35">
      <c r="A8206" t="s">
        <v>12330</v>
      </c>
      <c r="B8206" t="s">
        <v>5437</v>
      </c>
      <c r="C8206" t="s">
        <v>12</v>
      </c>
      <c r="D8206" t="s">
        <v>26</v>
      </c>
      <c r="E8206" s="1">
        <v>46075.067361111112</v>
      </c>
      <c r="F8206" s="1">
        <v>46076.359027777777</v>
      </c>
      <c r="G8206" t="s">
        <v>31</v>
      </c>
      <c r="H8206" t="s">
        <v>132</v>
      </c>
      <c r="I8206" t="s">
        <v>68</v>
      </c>
      <c r="J8206">
        <v>3</v>
      </c>
      <c r="K8206" t="str">
        <f>IF(tickets_dataset[[#This Row],[status]] = "Closed", "Yes","No")</f>
        <v>No</v>
      </c>
      <c r="L8206" s="2">
        <f t="shared" si="512"/>
        <v>30.999999999941792</v>
      </c>
      <c r="M8206" t="str">
        <f t="shared" si="513"/>
        <v>No</v>
      </c>
      <c r="N8206" t="str">
        <f t="shared" si="514"/>
        <v>Feb</v>
      </c>
      <c r="O8206" s="2">
        <f t="shared" si="515"/>
        <v>1.2916666666642413</v>
      </c>
      <c r="P8206" t="str">
        <f>VLOOKUP(G8206,Agents!A:E,4,FALSE)</f>
        <v>Team5</v>
      </c>
      <c r="Q8206" t="str">
        <f>VLOOKUP(G8206,Agents!A:E,5,FALSE)</f>
        <v>Senior</v>
      </c>
      <c r="R8206" t="str">
        <f>VLOOKUP(G8206,Agents!A:E,2,FALSE)</f>
        <v>Evening</v>
      </c>
    </row>
    <row r="8207" spans="1:18" x14ac:dyDescent="0.35">
      <c r="A8207" t="s">
        <v>12331</v>
      </c>
      <c r="B8207" t="s">
        <v>2907</v>
      </c>
      <c r="C8207" t="s">
        <v>76</v>
      </c>
      <c r="D8207" t="s">
        <v>13</v>
      </c>
      <c r="E8207" s="1">
        <v>46108.628472222219</v>
      </c>
      <c r="F8207" s="1">
        <v>46110.045138888891</v>
      </c>
      <c r="G8207" t="s">
        <v>239</v>
      </c>
      <c r="H8207" t="s">
        <v>15</v>
      </c>
      <c r="I8207" t="s">
        <v>16</v>
      </c>
      <c r="J8207">
        <v>4</v>
      </c>
      <c r="K8207" t="str">
        <f>IF(tickets_dataset[[#This Row],[status]] = "Closed", "Yes","No")</f>
        <v>Yes</v>
      </c>
      <c r="L8207" s="2">
        <f t="shared" si="512"/>
        <v>34.000000000116415</v>
      </c>
      <c r="M8207" t="str">
        <f t="shared" si="513"/>
        <v>No</v>
      </c>
      <c r="N8207" t="str">
        <f t="shared" si="514"/>
        <v>Mar</v>
      </c>
      <c r="O8207" s="2">
        <f t="shared" si="515"/>
        <v>1.4166666666715173</v>
      </c>
      <c r="P8207" t="str">
        <f>VLOOKUP(G8207,Agents!A:E,4,FALSE)</f>
        <v>Team1</v>
      </c>
      <c r="Q8207" t="str">
        <f>VLOOKUP(G8207,Agents!A:E,5,FALSE)</f>
        <v>Senior</v>
      </c>
      <c r="R8207" t="str">
        <f>VLOOKUP(G8207,Agents!A:E,2,FALSE)</f>
        <v>Evening</v>
      </c>
    </row>
    <row r="8208" spans="1:18" x14ac:dyDescent="0.35">
      <c r="A8208" t="s">
        <v>12332</v>
      </c>
      <c r="B8208" t="s">
        <v>3553</v>
      </c>
      <c r="C8208" t="s">
        <v>76</v>
      </c>
      <c r="D8208" t="s">
        <v>38</v>
      </c>
      <c r="E8208" s="1">
        <v>46038.165972222225</v>
      </c>
      <c r="F8208" s="1">
        <v>46039.499305555553</v>
      </c>
      <c r="G8208" t="s">
        <v>53</v>
      </c>
      <c r="H8208" t="s">
        <v>15</v>
      </c>
      <c r="I8208" t="s">
        <v>16</v>
      </c>
      <c r="J8208">
        <v>4</v>
      </c>
      <c r="K8208" t="str">
        <f>IF(tickets_dataset[[#This Row],[status]] = "Closed", "Yes","No")</f>
        <v>Yes</v>
      </c>
      <c r="L8208" s="2">
        <f t="shared" si="512"/>
        <v>31.999999999883585</v>
      </c>
      <c r="M8208" t="str">
        <f t="shared" si="513"/>
        <v>No</v>
      </c>
      <c r="N8208" t="str">
        <f t="shared" si="514"/>
        <v>Jan</v>
      </c>
      <c r="O8208" s="2">
        <f t="shared" si="515"/>
        <v>1.3333333333284827</v>
      </c>
      <c r="P8208" t="str">
        <f>VLOOKUP(G8208,Agents!A:E,4,FALSE)</f>
        <v>Team1</v>
      </c>
      <c r="Q8208" t="str">
        <f>VLOOKUP(G8208,Agents!A:E,5,FALSE)</f>
        <v>Junior</v>
      </c>
      <c r="R8208" t="str">
        <f>VLOOKUP(G8208,Agents!A:E,2,FALSE)</f>
        <v>Night</v>
      </c>
    </row>
    <row r="8209" spans="1:18" x14ac:dyDescent="0.35">
      <c r="A8209" t="s">
        <v>12333</v>
      </c>
      <c r="B8209" t="s">
        <v>6613</v>
      </c>
      <c r="C8209" t="s">
        <v>50</v>
      </c>
      <c r="D8209" t="s">
        <v>38</v>
      </c>
      <c r="E8209" s="1">
        <v>46045.425694444442</v>
      </c>
      <c r="F8209" s="1">
        <v>46047.425694444442</v>
      </c>
      <c r="G8209" t="s">
        <v>19</v>
      </c>
      <c r="H8209" t="s">
        <v>15</v>
      </c>
      <c r="I8209" t="s">
        <v>16</v>
      </c>
      <c r="J8209">
        <v>3</v>
      </c>
      <c r="K8209" t="str">
        <f>IF(tickets_dataset[[#This Row],[status]] = "Closed", "Yes","No")</f>
        <v>Yes</v>
      </c>
      <c r="L8209" s="2">
        <f t="shared" si="512"/>
        <v>48</v>
      </c>
      <c r="M8209" t="str">
        <f t="shared" si="513"/>
        <v>No</v>
      </c>
      <c r="N8209" t="str">
        <f t="shared" si="514"/>
        <v>Jan</v>
      </c>
      <c r="O8209" s="2">
        <f t="shared" si="515"/>
        <v>2</v>
      </c>
      <c r="P8209" t="str">
        <f>VLOOKUP(G8209,Agents!A:E,4,FALSE)</f>
        <v>Team4</v>
      </c>
      <c r="Q8209" t="str">
        <f>VLOOKUP(G8209,Agents!A:E,5,FALSE)</f>
        <v>Senior</v>
      </c>
      <c r="R8209" t="str">
        <f>VLOOKUP(G8209,Agents!A:E,2,FALSE)</f>
        <v>Evening</v>
      </c>
    </row>
    <row r="8210" spans="1:18" x14ac:dyDescent="0.35">
      <c r="A8210" t="s">
        <v>12334</v>
      </c>
      <c r="B8210" t="s">
        <v>7471</v>
      </c>
      <c r="C8210" t="s">
        <v>12</v>
      </c>
      <c r="D8210" t="s">
        <v>26</v>
      </c>
      <c r="E8210" s="1">
        <v>46049.7</v>
      </c>
      <c r="F8210" s="1">
        <v>46051.991666666669</v>
      </c>
      <c r="G8210" t="s">
        <v>234</v>
      </c>
      <c r="H8210" t="s">
        <v>15</v>
      </c>
      <c r="I8210" t="s">
        <v>16</v>
      </c>
      <c r="J8210">
        <v>3</v>
      </c>
      <c r="K8210" t="str">
        <f>IF(tickets_dataset[[#This Row],[status]] = "Closed", "Yes","No")</f>
        <v>Yes</v>
      </c>
      <c r="L8210" s="2">
        <f t="shared" si="512"/>
        <v>55.000000000116415</v>
      </c>
      <c r="M8210" t="str">
        <f t="shared" si="513"/>
        <v>Yes</v>
      </c>
      <c r="N8210" t="str">
        <f t="shared" si="514"/>
        <v>Jan</v>
      </c>
      <c r="O8210" s="2">
        <f t="shared" si="515"/>
        <v>2.2916666666715173</v>
      </c>
      <c r="P8210" t="str">
        <f>VLOOKUP(G8210,Agents!A:E,4,FALSE)</f>
        <v>Team5</v>
      </c>
      <c r="Q8210" t="str">
        <f>VLOOKUP(G8210,Agents!A:E,5,FALSE)</f>
        <v>Senior</v>
      </c>
      <c r="R8210" t="str">
        <f>VLOOKUP(G8210,Agents!A:E,2,FALSE)</f>
        <v>Night</v>
      </c>
    </row>
    <row r="8211" spans="1:18" x14ac:dyDescent="0.35">
      <c r="A8211" t="s">
        <v>12335</v>
      </c>
      <c r="B8211" t="s">
        <v>2415</v>
      </c>
      <c r="C8211" t="s">
        <v>50</v>
      </c>
      <c r="D8211" t="s">
        <v>13</v>
      </c>
      <c r="E8211" s="1">
        <v>46088.397222222222</v>
      </c>
      <c r="F8211" s="1">
        <v>46088.605555555558</v>
      </c>
      <c r="G8211" t="s">
        <v>140</v>
      </c>
      <c r="H8211" t="s">
        <v>15</v>
      </c>
      <c r="I8211" t="s">
        <v>16</v>
      </c>
      <c r="J8211">
        <v>3</v>
      </c>
      <c r="K8211" t="str">
        <f>IF(tickets_dataset[[#This Row],[status]] = "Closed", "Yes","No")</f>
        <v>Yes</v>
      </c>
      <c r="L8211" s="2">
        <f t="shared" si="512"/>
        <v>5.0000000000582077</v>
      </c>
      <c r="M8211" t="str">
        <f t="shared" si="513"/>
        <v>No</v>
      </c>
      <c r="N8211" t="str">
        <f t="shared" si="514"/>
        <v>Mar</v>
      </c>
      <c r="O8211" s="2">
        <f t="shared" si="515"/>
        <v>0.20833333333575865</v>
      </c>
      <c r="P8211" t="str">
        <f>VLOOKUP(G8211,Agents!A:E,4,FALSE)</f>
        <v>Team1</v>
      </c>
      <c r="Q8211" t="str">
        <f>VLOOKUP(G8211,Agents!A:E,5,FALSE)</f>
        <v>Junior</v>
      </c>
      <c r="R8211" t="str">
        <f>VLOOKUP(G8211,Agents!A:E,2,FALSE)</f>
        <v>Morning</v>
      </c>
    </row>
    <row r="8212" spans="1:18" x14ac:dyDescent="0.35">
      <c r="A8212" t="s">
        <v>12336</v>
      </c>
      <c r="B8212" t="s">
        <v>12337</v>
      </c>
      <c r="C8212" t="s">
        <v>12</v>
      </c>
      <c r="D8212" t="s">
        <v>26</v>
      </c>
      <c r="E8212" s="1">
        <v>46085.822916666664</v>
      </c>
      <c r="F8212" s="1">
        <v>46086.614583333336</v>
      </c>
      <c r="G8212" t="s">
        <v>256</v>
      </c>
      <c r="H8212" t="s">
        <v>15</v>
      </c>
      <c r="I8212" t="s">
        <v>16</v>
      </c>
      <c r="J8212">
        <v>4</v>
      </c>
      <c r="K8212" t="str">
        <f>IF(tickets_dataset[[#This Row],[status]] = "Closed", "Yes","No")</f>
        <v>Yes</v>
      </c>
      <c r="L8212" s="2">
        <f t="shared" si="512"/>
        <v>19.000000000116415</v>
      </c>
      <c r="M8212" t="str">
        <f t="shared" si="513"/>
        <v>No</v>
      </c>
      <c r="N8212" t="str">
        <f t="shared" si="514"/>
        <v>Mar</v>
      </c>
      <c r="O8212" s="2">
        <f t="shared" si="515"/>
        <v>0.79166666667151731</v>
      </c>
      <c r="P8212" t="str">
        <f>VLOOKUP(G8212,Agents!A:E,4,FALSE)</f>
        <v>Team1</v>
      </c>
      <c r="Q8212" t="str">
        <f>VLOOKUP(G8212,Agents!A:E,5,FALSE)</f>
        <v>Mid</v>
      </c>
      <c r="R8212" t="str">
        <f>VLOOKUP(G8212,Agents!A:E,2,FALSE)</f>
        <v>Morning</v>
      </c>
    </row>
    <row r="8213" spans="1:18" x14ac:dyDescent="0.35">
      <c r="A8213" t="s">
        <v>12338</v>
      </c>
      <c r="B8213" t="s">
        <v>12339</v>
      </c>
      <c r="C8213" t="s">
        <v>50</v>
      </c>
      <c r="D8213" t="s">
        <v>13</v>
      </c>
      <c r="E8213" s="1">
        <v>46079.05</v>
      </c>
      <c r="F8213" s="1">
        <v>46080.716666666667</v>
      </c>
      <c r="G8213" t="s">
        <v>100</v>
      </c>
      <c r="H8213" t="s">
        <v>15</v>
      </c>
      <c r="I8213" t="s">
        <v>16</v>
      </c>
      <c r="J8213">
        <v>3</v>
      </c>
      <c r="K8213" t="str">
        <f>IF(tickets_dataset[[#This Row],[status]] = "Closed", "Yes","No")</f>
        <v>Yes</v>
      </c>
      <c r="L8213" s="2">
        <f t="shared" si="512"/>
        <v>39.999999999941792</v>
      </c>
      <c r="M8213" t="str">
        <f t="shared" si="513"/>
        <v>No</v>
      </c>
      <c r="N8213" t="str">
        <f t="shared" si="514"/>
        <v>Feb</v>
      </c>
      <c r="O8213" s="2">
        <f t="shared" si="515"/>
        <v>1.6666666666642413</v>
      </c>
      <c r="P8213" t="str">
        <f>VLOOKUP(G8213,Agents!A:E,4,FALSE)</f>
        <v>Team4</v>
      </c>
      <c r="Q8213" t="str">
        <f>VLOOKUP(G8213,Agents!A:E,5,FALSE)</f>
        <v>Junior</v>
      </c>
      <c r="R8213" t="str">
        <f>VLOOKUP(G8213,Agents!A:E,2,FALSE)</f>
        <v>Evening</v>
      </c>
    </row>
    <row r="8214" spans="1:18" x14ac:dyDescent="0.35">
      <c r="A8214" t="s">
        <v>12340</v>
      </c>
      <c r="B8214" t="s">
        <v>4367</v>
      </c>
      <c r="C8214" t="s">
        <v>50</v>
      </c>
      <c r="D8214" t="s">
        <v>38</v>
      </c>
      <c r="E8214" s="1">
        <v>46095.219444444447</v>
      </c>
      <c r="F8214" s="1">
        <v>46098.052777777775</v>
      </c>
      <c r="G8214" t="s">
        <v>216</v>
      </c>
      <c r="H8214" t="s">
        <v>15</v>
      </c>
      <c r="I8214" t="s">
        <v>16</v>
      </c>
      <c r="J8214">
        <v>5</v>
      </c>
      <c r="K8214" t="str">
        <f>IF(tickets_dataset[[#This Row],[status]] = "Closed", "Yes","No")</f>
        <v>Yes</v>
      </c>
      <c r="L8214" s="2">
        <f t="shared" si="512"/>
        <v>67.999999999883585</v>
      </c>
      <c r="M8214" t="str">
        <f t="shared" si="513"/>
        <v>Yes</v>
      </c>
      <c r="N8214" t="str">
        <f t="shared" si="514"/>
        <v>Mar</v>
      </c>
      <c r="O8214" s="2">
        <f t="shared" si="515"/>
        <v>2.8333333333284827</v>
      </c>
      <c r="P8214" t="str">
        <f>VLOOKUP(G8214,Agents!A:E,4,FALSE)</f>
        <v>Team5</v>
      </c>
      <c r="Q8214" t="str">
        <f>VLOOKUP(G8214,Agents!A:E,5,FALSE)</f>
        <v>Junior</v>
      </c>
      <c r="R8214" t="str">
        <f>VLOOKUP(G8214,Agents!A:E,2,FALSE)</f>
        <v>Evening</v>
      </c>
    </row>
    <row r="8215" spans="1:18" x14ac:dyDescent="0.35">
      <c r="A8215" t="s">
        <v>12341</v>
      </c>
      <c r="B8215" t="s">
        <v>5630</v>
      </c>
      <c r="C8215" t="s">
        <v>76</v>
      </c>
      <c r="D8215" t="s">
        <v>13</v>
      </c>
      <c r="E8215" s="1">
        <v>46047.002083333333</v>
      </c>
      <c r="F8215" s="1">
        <v>46048.460416666669</v>
      </c>
      <c r="G8215" t="s">
        <v>56</v>
      </c>
      <c r="H8215" t="s">
        <v>15</v>
      </c>
      <c r="I8215" t="s">
        <v>16</v>
      </c>
      <c r="J8215">
        <v>4</v>
      </c>
      <c r="K8215" t="str">
        <f>IF(tickets_dataset[[#This Row],[status]] = "Closed", "Yes","No")</f>
        <v>Yes</v>
      </c>
      <c r="L8215" s="2">
        <f t="shared" si="512"/>
        <v>35.000000000058208</v>
      </c>
      <c r="M8215" t="str">
        <f t="shared" si="513"/>
        <v>No</v>
      </c>
      <c r="N8215" t="str">
        <f t="shared" si="514"/>
        <v>Jan</v>
      </c>
      <c r="O8215" s="2">
        <f t="shared" si="515"/>
        <v>1.4583333333357587</v>
      </c>
      <c r="P8215" t="str">
        <f>VLOOKUP(G8215,Agents!A:E,4,FALSE)</f>
        <v>Team1</v>
      </c>
      <c r="Q8215" t="str">
        <f>VLOOKUP(G8215,Agents!A:E,5,FALSE)</f>
        <v>Senior</v>
      </c>
      <c r="R8215" t="str">
        <f>VLOOKUP(G8215,Agents!A:E,2,FALSE)</f>
        <v>Night</v>
      </c>
    </row>
    <row r="8216" spans="1:18" x14ac:dyDescent="0.35">
      <c r="A8216" t="s">
        <v>12342</v>
      </c>
      <c r="B8216" t="s">
        <v>12343</v>
      </c>
      <c r="C8216" t="s">
        <v>22</v>
      </c>
      <c r="D8216" t="s">
        <v>26</v>
      </c>
      <c r="E8216" s="1">
        <v>46090.359027777777</v>
      </c>
      <c r="F8216" s="1">
        <v>46090.817361111112</v>
      </c>
      <c r="G8216" t="s">
        <v>273</v>
      </c>
      <c r="H8216" t="s">
        <v>132</v>
      </c>
      <c r="I8216" t="s">
        <v>16</v>
      </c>
      <c r="J8216">
        <v>3</v>
      </c>
      <c r="K8216" t="str">
        <f>IF(tickets_dataset[[#This Row],[status]] = "Closed", "Yes","No")</f>
        <v>No</v>
      </c>
      <c r="L8216" s="2">
        <f t="shared" si="512"/>
        <v>11.000000000058208</v>
      </c>
      <c r="M8216" t="str">
        <f t="shared" si="513"/>
        <v>No</v>
      </c>
      <c r="N8216" t="str">
        <f t="shared" si="514"/>
        <v>Mar</v>
      </c>
      <c r="O8216" s="2">
        <f t="shared" si="515"/>
        <v>0.45833333333575865</v>
      </c>
      <c r="P8216" t="str">
        <f>VLOOKUP(G8216,Agents!A:E,4,FALSE)</f>
        <v>Team3</v>
      </c>
      <c r="Q8216" t="str">
        <f>VLOOKUP(G8216,Agents!A:E,5,FALSE)</f>
        <v>Senior</v>
      </c>
      <c r="R8216" t="str">
        <f>VLOOKUP(G8216,Agents!A:E,2,FALSE)</f>
        <v>Evening</v>
      </c>
    </row>
    <row r="8217" spans="1:18" x14ac:dyDescent="0.35">
      <c r="A8217" t="s">
        <v>12344</v>
      </c>
      <c r="B8217" t="s">
        <v>12345</v>
      </c>
      <c r="C8217" t="s">
        <v>34</v>
      </c>
      <c r="D8217" t="s">
        <v>26</v>
      </c>
      <c r="E8217" s="1">
        <v>46043.544444444444</v>
      </c>
      <c r="F8217" s="1">
        <v>46043.75277777778</v>
      </c>
      <c r="G8217" t="s">
        <v>256</v>
      </c>
      <c r="H8217" t="s">
        <v>28</v>
      </c>
      <c r="I8217" t="s">
        <v>16</v>
      </c>
      <c r="J8217">
        <v>4</v>
      </c>
      <c r="K8217" t="str">
        <f>IF(tickets_dataset[[#This Row],[status]] = "Closed", "Yes","No")</f>
        <v>No</v>
      </c>
      <c r="L8217" s="2">
        <f t="shared" si="512"/>
        <v>5.0000000000582077</v>
      </c>
      <c r="M8217" t="str">
        <f t="shared" si="513"/>
        <v>No</v>
      </c>
      <c r="N8217" t="str">
        <f t="shared" si="514"/>
        <v>Jan</v>
      </c>
      <c r="O8217" s="2">
        <f t="shared" si="515"/>
        <v>0.20833333333575865</v>
      </c>
      <c r="P8217" t="str">
        <f>VLOOKUP(G8217,Agents!A:E,4,FALSE)</f>
        <v>Team1</v>
      </c>
      <c r="Q8217" t="str">
        <f>VLOOKUP(G8217,Agents!A:E,5,FALSE)</f>
        <v>Mid</v>
      </c>
      <c r="R8217" t="str">
        <f>VLOOKUP(G8217,Agents!A:E,2,FALSE)</f>
        <v>Morning</v>
      </c>
    </row>
    <row r="8218" spans="1:18" x14ac:dyDescent="0.35">
      <c r="A8218" t="s">
        <v>12346</v>
      </c>
      <c r="B8218" t="s">
        <v>956</v>
      </c>
      <c r="C8218" t="s">
        <v>34</v>
      </c>
      <c r="D8218" t="s">
        <v>38</v>
      </c>
      <c r="E8218" s="1">
        <v>46075.512499999997</v>
      </c>
      <c r="F8218" s="1">
        <v>46077.429166666669</v>
      </c>
      <c r="G8218" t="s">
        <v>35</v>
      </c>
      <c r="H8218" t="s">
        <v>15</v>
      </c>
      <c r="I8218" t="s">
        <v>16</v>
      </c>
      <c r="J8218">
        <v>4</v>
      </c>
      <c r="K8218" t="str">
        <f>IF(tickets_dataset[[#This Row],[status]] = "Closed", "Yes","No")</f>
        <v>Yes</v>
      </c>
      <c r="L8218" s="2">
        <f t="shared" si="512"/>
        <v>46.000000000116415</v>
      </c>
      <c r="M8218" t="str">
        <f t="shared" si="513"/>
        <v>No</v>
      </c>
      <c r="N8218" t="str">
        <f t="shared" si="514"/>
        <v>Feb</v>
      </c>
      <c r="O8218" s="2">
        <f t="shared" si="515"/>
        <v>1.9166666666715173</v>
      </c>
      <c r="P8218" t="str">
        <f>VLOOKUP(G8218,Agents!A:E,4,FALSE)</f>
        <v>Team1</v>
      </c>
      <c r="Q8218" t="str">
        <f>VLOOKUP(G8218,Agents!A:E,5,FALSE)</f>
        <v>Senior</v>
      </c>
      <c r="R8218" t="str">
        <f>VLOOKUP(G8218,Agents!A:E,2,FALSE)</f>
        <v>Evening</v>
      </c>
    </row>
    <row r="8219" spans="1:18" x14ac:dyDescent="0.35">
      <c r="A8219" t="s">
        <v>12347</v>
      </c>
      <c r="B8219" t="s">
        <v>8663</v>
      </c>
      <c r="C8219" t="s">
        <v>50</v>
      </c>
      <c r="D8219" t="s">
        <v>13</v>
      </c>
      <c r="E8219" s="1">
        <v>46068.101388888892</v>
      </c>
      <c r="F8219" s="1">
        <v>46069.143055555556</v>
      </c>
      <c r="G8219" t="s">
        <v>59</v>
      </c>
      <c r="H8219" t="s">
        <v>15</v>
      </c>
      <c r="I8219" t="s">
        <v>16</v>
      </c>
      <c r="J8219">
        <v>4</v>
      </c>
      <c r="K8219" t="str">
        <f>IF(tickets_dataset[[#This Row],[status]] = "Closed", "Yes","No")</f>
        <v>Yes</v>
      </c>
      <c r="L8219" s="2">
        <f t="shared" si="512"/>
        <v>24.999999999941792</v>
      </c>
      <c r="M8219" t="str">
        <f t="shared" si="513"/>
        <v>No</v>
      </c>
      <c r="N8219" t="str">
        <f t="shared" si="514"/>
        <v>Feb</v>
      </c>
      <c r="O8219" s="2">
        <f t="shared" si="515"/>
        <v>1.0416666666642413</v>
      </c>
      <c r="P8219" t="str">
        <f>VLOOKUP(G8219,Agents!A:E,4,FALSE)</f>
        <v>Team3</v>
      </c>
      <c r="Q8219" t="str">
        <f>VLOOKUP(G8219,Agents!A:E,5,FALSE)</f>
        <v>Senior</v>
      </c>
      <c r="R8219" t="str">
        <f>VLOOKUP(G8219,Agents!A:E,2,FALSE)</f>
        <v>Night</v>
      </c>
    </row>
    <row r="8220" spans="1:18" x14ac:dyDescent="0.35">
      <c r="A8220" t="s">
        <v>12348</v>
      </c>
      <c r="B8220" t="s">
        <v>9387</v>
      </c>
      <c r="C8220" t="s">
        <v>12</v>
      </c>
      <c r="D8220" t="s">
        <v>26</v>
      </c>
      <c r="E8220" s="1">
        <v>46071.40625</v>
      </c>
      <c r="F8220" s="1">
        <v>46071.65625</v>
      </c>
      <c r="G8220" t="s">
        <v>234</v>
      </c>
      <c r="H8220" t="s">
        <v>15</v>
      </c>
      <c r="I8220" t="s">
        <v>16</v>
      </c>
      <c r="J8220">
        <v>2</v>
      </c>
      <c r="K8220" t="str">
        <f>IF(tickets_dataset[[#This Row],[status]] = "Closed", "Yes","No")</f>
        <v>Yes</v>
      </c>
      <c r="L8220" s="2">
        <f t="shared" si="512"/>
        <v>6</v>
      </c>
      <c r="M8220" t="str">
        <f t="shared" si="513"/>
        <v>No</v>
      </c>
      <c r="N8220" t="str">
        <f t="shared" si="514"/>
        <v>Feb</v>
      </c>
      <c r="O8220" s="2">
        <f t="shared" si="515"/>
        <v>0.25</v>
      </c>
      <c r="P8220" t="str">
        <f>VLOOKUP(G8220,Agents!A:E,4,FALSE)</f>
        <v>Team5</v>
      </c>
      <c r="Q8220" t="str">
        <f>VLOOKUP(G8220,Agents!A:E,5,FALSE)</f>
        <v>Senior</v>
      </c>
      <c r="R8220" t="str">
        <f>VLOOKUP(G8220,Agents!A:E,2,FALSE)</f>
        <v>Night</v>
      </c>
    </row>
    <row r="8221" spans="1:18" x14ac:dyDescent="0.35">
      <c r="A8221" t="s">
        <v>12349</v>
      </c>
      <c r="B8221" t="s">
        <v>4494</v>
      </c>
      <c r="C8221" t="s">
        <v>34</v>
      </c>
      <c r="D8221" t="s">
        <v>26</v>
      </c>
      <c r="E8221" s="1">
        <v>46065.338194444441</v>
      </c>
      <c r="F8221" s="1">
        <v>46068.171527777777</v>
      </c>
      <c r="G8221" t="s">
        <v>91</v>
      </c>
      <c r="H8221" t="s">
        <v>15</v>
      </c>
      <c r="I8221" t="s">
        <v>16</v>
      </c>
      <c r="J8221">
        <v>5</v>
      </c>
      <c r="K8221" t="str">
        <f>IF(tickets_dataset[[#This Row],[status]] = "Closed", "Yes","No")</f>
        <v>Yes</v>
      </c>
      <c r="L8221" s="2">
        <f t="shared" si="512"/>
        <v>68.000000000058208</v>
      </c>
      <c r="M8221" t="str">
        <f t="shared" si="513"/>
        <v>Yes</v>
      </c>
      <c r="N8221" t="str">
        <f t="shared" si="514"/>
        <v>Feb</v>
      </c>
      <c r="O8221" s="2">
        <f t="shared" si="515"/>
        <v>2.8333333333357587</v>
      </c>
      <c r="P8221" t="str">
        <f>VLOOKUP(G8221,Agents!A:E,4,FALSE)</f>
        <v>Team5</v>
      </c>
      <c r="Q8221" t="str">
        <f>VLOOKUP(G8221,Agents!A:E,5,FALSE)</f>
        <v>Mid</v>
      </c>
      <c r="R8221" t="str">
        <f>VLOOKUP(G8221,Agents!A:E,2,FALSE)</f>
        <v>Night</v>
      </c>
    </row>
    <row r="8222" spans="1:18" x14ac:dyDescent="0.35">
      <c r="A8222" t="s">
        <v>12350</v>
      </c>
      <c r="B8222" t="s">
        <v>1214</v>
      </c>
      <c r="C8222" t="s">
        <v>76</v>
      </c>
      <c r="D8222" t="s">
        <v>13</v>
      </c>
      <c r="E8222" s="1">
        <v>46033.27847222222</v>
      </c>
      <c r="F8222" s="1">
        <v>46034.445138888892</v>
      </c>
      <c r="G8222" t="s">
        <v>100</v>
      </c>
      <c r="H8222" t="s">
        <v>132</v>
      </c>
      <c r="I8222" t="s">
        <v>16</v>
      </c>
      <c r="J8222">
        <v>4</v>
      </c>
      <c r="K8222" t="str">
        <f>IF(tickets_dataset[[#This Row],[status]] = "Closed", "Yes","No")</f>
        <v>No</v>
      </c>
      <c r="L8222" s="2">
        <f t="shared" si="512"/>
        <v>28.000000000116415</v>
      </c>
      <c r="M8222" t="str">
        <f t="shared" si="513"/>
        <v>No</v>
      </c>
      <c r="N8222" t="str">
        <f t="shared" si="514"/>
        <v>Jan</v>
      </c>
      <c r="O8222" s="2">
        <f t="shared" si="515"/>
        <v>1.1666666666715173</v>
      </c>
      <c r="P8222" t="str">
        <f>VLOOKUP(G8222,Agents!A:E,4,FALSE)</f>
        <v>Team4</v>
      </c>
      <c r="Q8222" t="str">
        <f>VLOOKUP(G8222,Agents!A:E,5,FALSE)</f>
        <v>Junior</v>
      </c>
      <c r="R8222" t="str">
        <f>VLOOKUP(G8222,Agents!A:E,2,FALSE)</f>
        <v>Evening</v>
      </c>
    </row>
    <row r="8223" spans="1:18" x14ac:dyDescent="0.35">
      <c r="A8223" t="s">
        <v>12351</v>
      </c>
      <c r="B8223" t="s">
        <v>2404</v>
      </c>
      <c r="C8223" t="s">
        <v>22</v>
      </c>
      <c r="D8223" t="s">
        <v>13</v>
      </c>
      <c r="E8223" s="1">
        <v>46027.035416666666</v>
      </c>
      <c r="F8223" s="1">
        <v>46028.07708333333</v>
      </c>
      <c r="G8223" t="s">
        <v>27</v>
      </c>
      <c r="H8223" t="s">
        <v>28</v>
      </c>
      <c r="I8223" t="s">
        <v>16</v>
      </c>
      <c r="J8223">
        <v>4</v>
      </c>
      <c r="K8223" t="str">
        <f>IF(tickets_dataset[[#This Row],[status]] = "Closed", "Yes","No")</f>
        <v>No</v>
      </c>
      <c r="L8223" s="2">
        <f t="shared" si="512"/>
        <v>24.999999999941792</v>
      </c>
      <c r="M8223" t="str">
        <f t="shared" si="513"/>
        <v>No</v>
      </c>
      <c r="N8223" t="str">
        <f t="shared" si="514"/>
        <v>Jan</v>
      </c>
      <c r="O8223" s="2">
        <f t="shared" si="515"/>
        <v>1.0416666666642413</v>
      </c>
      <c r="P8223" t="str">
        <f>VLOOKUP(G8223,Agents!A:E,4,FALSE)</f>
        <v>Team5</v>
      </c>
      <c r="Q8223" t="str">
        <f>VLOOKUP(G8223,Agents!A:E,5,FALSE)</f>
        <v>Senior</v>
      </c>
      <c r="R8223" t="str">
        <f>VLOOKUP(G8223,Agents!A:E,2,FALSE)</f>
        <v>Morning</v>
      </c>
    </row>
    <row r="8224" spans="1:18" x14ac:dyDescent="0.35">
      <c r="A8224" t="s">
        <v>12352</v>
      </c>
      <c r="B8224" t="s">
        <v>1026</v>
      </c>
      <c r="C8224" t="s">
        <v>76</v>
      </c>
      <c r="D8224" t="s">
        <v>13</v>
      </c>
      <c r="E8224" s="1">
        <v>46091.074999999997</v>
      </c>
      <c r="F8224" s="1">
        <v>46092.408333333333</v>
      </c>
      <c r="G8224" t="s">
        <v>159</v>
      </c>
      <c r="H8224" t="s">
        <v>15</v>
      </c>
      <c r="I8224" t="s">
        <v>68</v>
      </c>
      <c r="J8224">
        <v>3</v>
      </c>
      <c r="K8224" t="str">
        <f>IF(tickets_dataset[[#This Row],[status]] = "Closed", "Yes","No")</f>
        <v>Yes</v>
      </c>
      <c r="L8224" s="2">
        <f t="shared" si="512"/>
        <v>32.000000000058208</v>
      </c>
      <c r="M8224" t="str">
        <f t="shared" si="513"/>
        <v>No</v>
      </c>
      <c r="N8224" t="str">
        <f t="shared" si="514"/>
        <v>Mar</v>
      </c>
      <c r="O8224" s="2">
        <f t="shared" si="515"/>
        <v>1.3333333333357587</v>
      </c>
      <c r="P8224" t="str">
        <f>VLOOKUP(G8224,Agents!A:E,4,FALSE)</f>
        <v>Team4</v>
      </c>
      <c r="Q8224" t="str">
        <f>VLOOKUP(G8224,Agents!A:E,5,FALSE)</f>
        <v>Mid</v>
      </c>
      <c r="R8224" t="str">
        <f>VLOOKUP(G8224,Agents!A:E,2,FALSE)</f>
        <v>Night</v>
      </c>
    </row>
    <row r="8225" spans="1:18" x14ac:dyDescent="0.35">
      <c r="A8225" t="s">
        <v>12353</v>
      </c>
      <c r="B8225" t="s">
        <v>8667</v>
      </c>
      <c r="C8225" t="s">
        <v>22</v>
      </c>
      <c r="D8225" t="s">
        <v>38</v>
      </c>
      <c r="E8225" s="1">
        <v>46104.828472222223</v>
      </c>
      <c r="F8225" s="1">
        <v>46106.203472222223</v>
      </c>
      <c r="G8225" t="s">
        <v>53</v>
      </c>
      <c r="H8225" t="s">
        <v>15</v>
      </c>
      <c r="I8225" t="s">
        <v>16</v>
      </c>
      <c r="J8225">
        <v>3</v>
      </c>
      <c r="K8225" t="str">
        <f>IF(tickets_dataset[[#This Row],[status]] = "Closed", "Yes","No")</f>
        <v>Yes</v>
      </c>
      <c r="L8225" s="2">
        <f t="shared" si="512"/>
        <v>33</v>
      </c>
      <c r="M8225" t="str">
        <f t="shared" si="513"/>
        <v>No</v>
      </c>
      <c r="N8225" t="str">
        <f t="shared" si="514"/>
        <v>Mar</v>
      </c>
      <c r="O8225" s="2">
        <f t="shared" si="515"/>
        <v>1.375</v>
      </c>
      <c r="P8225" t="str">
        <f>VLOOKUP(G8225,Agents!A:E,4,FALSE)</f>
        <v>Team1</v>
      </c>
      <c r="Q8225" t="str">
        <f>VLOOKUP(G8225,Agents!A:E,5,FALSE)</f>
        <v>Junior</v>
      </c>
      <c r="R8225" t="str">
        <f>VLOOKUP(G8225,Agents!A:E,2,FALSE)</f>
        <v>Night</v>
      </c>
    </row>
    <row r="8226" spans="1:18" x14ac:dyDescent="0.35">
      <c r="A8226" t="s">
        <v>12354</v>
      </c>
      <c r="B8226" t="s">
        <v>2534</v>
      </c>
      <c r="C8226" t="s">
        <v>12</v>
      </c>
      <c r="D8226" t="s">
        <v>13</v>
      </c>
      <c r="E8226" s="1">
        <v>46063.378472222219</v>
      </c>
      <c r="F8226" s="1">
        <v>46064.545138888891</v>
      </c>
      <c r="G8226" t="s">
        <v>149</v>
      </c>
      <c r="H8226" t="s">
        <v>15</v>
      </c>
      <c r="I8226" t="s">
        <v>16</v>
      </c>
      <c r="J8226">
        <v>4</v>
      </c>
      <c r="K8226" t="str">
        <f>IF(tickets_dataset[[#This Row],[status]] = "Closed", "Yes","No")</f>
        <v>Yes</v>
      </c>
      <c r="L8226" s="2">
        <f t="shared" si="512"/>
        <v>28.000000000116415</v>
      </c>
      <c r="M8226" t="str">
        <f t="shared" si="513"/>
        <v>No</v>
      </c>
      <c r="N8226" t="str">
        <f t="shared" si="514"/>
        <v>Feb</v>
      </c>
      <c r="O8226" s="2">
        <f t="shared" si="515"/>
        <v>1.1666666666715173</v>
      </c>
      <c r="P8226" t="str">
        <f>VLOOKUP(G8226,Agents!A:E,4,FALSE)</f>
        <v>Team3</v>
      </c>
      <c r="Q8226" t="str">
        <f>VLOOKUP(G8226,Agents!A:E,5,FALSE)</f>
        <v>Mid</v>
      </c>
      <c r="R8226" t="str">
        <f>VLOOKUP(G8226,Agents!A:E,2,FALSE)</f>
        <v>Night</v>
      </c>
    </row>
    <row r="8227" spans="1:18" x14ac:dyDescent="0.35">
      <c r="A8227" t="s">
        <v>12355</v>
      </c>
      <c r="B8227" t="s">
        <v>4712</v>
      </c>
      <c r="C8227" t="s">
        <v>12</v>
      </c>
      <c r="D8227" t="s">
        <v>38</v>
      </c>
      <c r="E8227" s="1">
        <v>46033.511805555558</v>
      </c>
      <c r="F8227" s="1">
        <v>46036.636805555558</v>
      </c>
      <c r="G8227" t="s">
        <v>149</v>
      </c>
      <c r="H8227" t="s">
        <v>15</v>
      </c>
      <c r="I8227" t="s">
        <v>16</v>
      </c>
      <c r="J8227">
        <v>5</v>
      </c>
      <c r="K8227" t="str">
        <f>IF(tickets_dataset[[#This Row],[status]] = "Closed", "Yes","No")</f>
        <v>Yes</v>
      </c>
      <c r="L8227" s="2">
        <f t="shared" si="512"/>
        <v>75</v>
      </c>
      <c r="M8227" t="str">
        <f t="shared" si="513"/>
        <v>Yes</v>
      </c>
      <c r="N8227" t="str">
        <f t="shared" si="514"/>
        <v>Jan</v>
      </c>
      <c r="O8227" s="2">
        <f t="shared" si="515"/>
        <v>3.125</v>
      </c>
      <c r="P8227" t="str">
        <f>VLOOKUP(G8227,Agents!A:E,4,FALSE)</f>
        <v>Team3</v>
      </c>
      <c r="Q8227" t="str">
        <f>VLOOKUP(G8227,Agents!A:E,5,FALSE)</f>
        <v>Mid</v>
      </c>
      <c r="R8227" t="str">
        <f>VLOOKUP(G8227,Agents!A:E,2,FALSE)</f>
        <v>Night</v>
      </c>
    </row>
    <row r="8228" spans="1:18" x14ac:dyDescent="0.35">
      <c r="A8228" t="s">
        <v>12356</v>
      </c>
      <c r="B8228" t="s">
        <v>670</v>
      </c>
      <c r="C8228" t="s">
        <v>22</v>
      </c>
      <c r="D8228" t="s">
        <v>26</v>
      </c>
      <c r="E8228" s="1">
        <v>46049.893055555556</v>
      </c>
      <c r="F8228" s="1">
        <v>46051.226388888892</v>
      </c>
      <c r="G8228" t="s">
        <v>137</v>
      </c>
      <c r="H8228" t="s">
        <v>15</v>
      </c>
      <c r="I8228" t="s">
        <v>68</v>
      </c>
      <c r="J8228">
        <v>4</v>
      </c>
      <c r="K8228" t="str">
        <f>IF(tickets_dataset[[#This Row],[status]] = "Closed", "Yes","No")</f>
        <v>Yes</v>
      </c>
      <c r="L8228" s="2">
        <f t="shared" si="512"/>
        <v>32.000000000058208</v>
      </c>
      <c r="M8228" t="str">
        <f t="shared" si="513"/>
        <v>No</v>
      </c>
      <c r="N8228" t="str">
        <f t="shared" si="514"/>
        <v>Jan</v>
      </c>
      <c r="O8228" s="2">
        <f t="shared" si="515"/>
        <v>1.3333333333357587</v>
      </c>
      <c r="P8228" t="str">
        <f>VLOOKUP(G8228,Agents!A:E,4,FALSE)</f>
        <v>Team5</v>
      </c>
      <c r="Q8228" t="str">
        <f>VLOOKUP(G8228,Agents!A:E,5,FALSE)</f>
        <v>Senior</v>
      </c>
      <c r="R8228" t="str">
        <f>VLOOKUP(G8228,Agents!A:E,2,FALSE)</f>
        <v>Night</v>
      </c>
    </row>
    <row r="8229" spans="1:18" x14ac:dyDescent="0.35">
      <c r="A8229" t="s">
        <v>12357</v>
      </c>
      <c r="B8229" t="s">
        <v>12358</v>
      </c>
      <c r="C8229" t="s">
        <v>12</v>
      </c>
      <c r="D8229" t="s">
        <v>38</v>
      </c>
      <c r="E8229" s="1">
        <v>46027.79583333333</v>
      </c>
      <c r="F8229" s="1">
        <v>46030.004166666666</v>
      </c>
      <c r="G8229" t="s">
        <v>67</v>
      </c>
      <c r="H8229" t="s">
        <v>28</v>
      </c>
      <c r="I8229" t="s">
        <v>16</v>
      </c>
      <c r="J8229">
        <v>3</v>
      </c>
      <c r="K8229" t="str">
        <f>IF(tickets_dataset[[#This Row],[status]] = "Closed", "Yes","No")</f>
        <v>No</v>
      </c>
      <c r="L8229" s="2">
        <f t="shared" si="512"/>
        <v>53.000000000058208</v>
      </c>
      <c r="M8229" t="str">
        <f t="shared" si="513"/>
        <v>Yes</v>
      </c>
      <c r="N8229" t="str">
        <f t="shared" si="514"/>
        <v>Jan</v>
      </c>
      <c r="O8229" s="2">
        <f t="shared" si="515"/>
        <v>2.2083333333357587</v>
      </c>
      <c r="P8229" t="str">
        <f>VLOOKUP(G8229,Agents!A:E,4,FALSE)</f>
        <v>Team5</v>
      </c>
      <c r="Q8229" t="str">
        <f>VLOOKUP(G8229,Agents!A:E,5,FALSE)</f>
        <v>Junior</v>
      </c>
      <c r="R8229" t="str">
        <f>VLOOKUP(G8229,Agents!A:E,2,FALSE)</f>
        <v>Evening</v>
      </c>
    </row>
    <row r="8230" spans="1:18" x14ac:dyDescent="0.35">
      <c r="A8230" t="s">
        <v>12359</v>
      </c>
      <c r="B8230" t="s">
        <v>12360</v>
      </c>
      <c r="C8230" t="s">
        <v>50</v>
      </c>
      <c r="D8230" t="s">
        <v>13</v>
      </c>
      <c r="E8230" s="1">
        <v>46036.727083333331</v>
      </c>
      <c r="F8230" s="1">
        <v>46037.477083333331</v>
      </c>
      <c r="G8230" t="s">
        <v>86</v>
      </c>
      <c r="H8230" t="s">
        <v>28</v>
      </c>
      <c r="I8230" t="s">
        <v>16</v>
      </c>
      <c r="J8230">
        <v>4</v>
      </c>
      <c r="K8230" t="str">
        <f>IF(tickets_dataset[[#This Row],[status]] = "Closed", "Yes","No")</f>
        <v>No</v>
      </c>
      <c r="L8230" s="2">
        <f t="shared" si="512"/>
        <v>18</v>
      </c>
      <c r="M8230" t="str">
        <f t="shared" si="513"/>
        <v>No</v>
      </c>
      <c r="N8230" t="str">
        <f t="shared" si="514"/>
        <v>Jan</v>
      </c>
      <c r="O8230" s="2">
        <f t="shared" si="515"/>
        <v>0.75</v>
      </c>
      <c r="P8230" t="str">
        <f>VLOOKUP(G8230,Agents!A:E,4,FALSE)</f>
        <v>Team1</v>
      </c>
      <c r="Q8230" t="str">
        <f>VLOOKUP(G8230,Agents!A:E,5,FALSE)</f>
        <v>Mid</v>
      </c>
      <c r="R8230" t="str">
        <f>VLOOKUP(G8230,Agents!A:E,2,FALSE)</f>
        <v>Morning</v>
      </c>
    </row>
    <row r="8231" spans="1:18" x14ac:dyDescent="0.35">
      <c r="A8231" t="s">
        <v>12361</v>
      </c>
      <c r="B8231" t="s">
        <v>258</v>
      </c>
      <c r="C8231" t="s">
        <v>34</v>
      </c>
      <c r="D8231" t="s">
        <v>13</v>
      </c>
      <c r="E8231" s="1">
        <v>46090.740972222222</v>
      </c>
      <c r="F8231" s="1">
        <v>46091.907638888886</v>
      </c>
      <c r="G8231" t="s">
        <v>119</v>
      </c>
      <c r="H8231" t="s">
        <v>28</v>
      </c>
      <c r="I8231" t="s">
        <v>16</v>
      </c>
      <c r="J8231">
        <v>4</v>
      </c>
      <c r="K8231" t="str">
        <f>IF(tickets_dataset[[#This Row],[status]] = "Closed", "Yes","No")</f>
        <v>No</v>
      </c>
      <c r="L8231" s="2">
        <f t="shared" si="512"/>
        <v>27.999999999941792</v>
      </c>
      <c r="M8231" t="str">
        <f t="shared" si="513"/>
        <v>No</v>
      </c>
      <c r="N8231" t="str">
        <f t="shared" si="514"/>
        <v>Mar</v>
      </c>
      <c r="O8231" s="2">
        <f t="shared" si="515"/>
        <v>1.1666666666642413</v>
      </c>
      <c r="P8231" t="str">
        <f>VLOOKUP(G8231,Agents!A:E,4,FALSE)</f>
        <v>Team1</v>
      </c>
      <c r="Q8231" t="str">
        <f>VLOOKUP(G8231,Agents!A:E,5,FALSE)</f>
        <v>Junior</v>
      </c>
      <c r="R8231" t="str">
        <f>VLOOKUP(G8231,Agents!A:E,2,FALSE)</f>
        <v>Morning</v>
      </c>
    </row>
    <row r="8232" spans="1:18" x14ac:dyDescent="0.35">
      <c r="A8232" t="s">
        <v>12362</v>
      </c>
      <c r="B8232" t="s">
        <v>5010</v>
      </c>
      <c r="C8232" t="s">
        <v>12</v>
      </c>
      <c r="D8232" t="s">
        <v>26</v>
      </c>
      <c r="E8232" s="1">
        <v>46079.585416666669</v>
      </c>
      <c r="F8232" s="1">
        <v>46082.252083333333</v>
      </c>
      <c r="G8232" t="s">
        <v>170</v>
      </c>
      <c r="H8232" t="s">
        <v>15</v>
      </c>
      <c r="I8232" t="s">
        <v>16</v>
      </c>
      <c r="J8232">
        <v>5</v>
      </c>
      <c r="K8232" t="str">
        <f>IF(tickets_dataset[[#This Row],[status]] = "Closed", "Yes","No")</f>
        <v>Yes</v>
      </c>
      <c r="L8232" s="2">
        <f t="shared" si="512"/>
        <v>63.999999999941792</v>
      </c>
      <c r="M8232" t="str">
        <f t="shared" si="513"/>
        <v>Yes</v>
      </c>
      <c r="N8232" t="str">
        <f t="shared" si="514"/>
        <v>Feb</v>
      </c>
      <c r="O8232" s="2">
        <f t="shared" si="515"/>
        <v>2.6666666666642413</v>
      </c>
      <c r="P8232" t="str">
        <f>VLOOKUP(G8232,Agents!A:E,4,FALSE)</f>
        <v>Team5</v>
      </c>
      <c r="Q8232" t="str">
        <f>VLOOKUP(G8232,Agents!A:E,5,FALSE)</f>
        <v>Junior</v>
      </c>
      <c r="R8232" t="str">
        <f>VLOOKUP(G8232,Agents!A:E,2,FALSE)</f>
        <v>Night</v>
      </c>
    </row>
    <row r="8233" spans="1:18" x14ac:dyDescent="0.35">
      <c r="A8233" t="s">
        <v>12363</v>
      </c>
      <c r="B8233" t="s">
        <v>1095</v>
      </c>
      <c r="C8233" t="s">
        <v>34</v>
      </c>
      <c r="D8233" t="s">
        <v>13</v>
      </c>
      <c r="E8233" s="1">
        <v>46104.143750000003</v>
      </c>
      <c r="F8233" s="1">
        <v>46105.977083333331</v>
      </c>
      <c r="G8233" t="s">
        <v>170</v>
      </c>
      <c r="H8233" t="s">
        <v>15</v>
      </c>
      <c r="I8233" t="s">
        <v>16</v>
      </c>
      <c r="J8233">
        <v>4</v>
      </c>
      <c r="K8233" t="str">
        <f>IF(tickets_dataset[[#This Row],[status]] = "Closed", "Yes","No")</f>
        <v>Yes</v>
      </c>
      <c r="L8233" s="2">
        <f t="shared" si="512"/>
        <v>43.999999999883585</v>
      </c>
      <c r="M8233" t="str">
        <f t="shared" si="513"/>
        <v>No</v>
      </c>
      <c r="N8233" t="str">
        <f t="shared" si="514"/>
        <v>Mar</v>
      </c>
      <c r="O8233" s="2">
        <f t="shared" si="515"/>
        <v>1.8333333333284827</v>
      </c>
      <c r="P8233" t="str">
        <f>VLOOKUP(G8233,Agents!A:E,4,FALSE)</f>
        <v>Team5</v>
      </c>
      <c r="Q8233" t="str">
        <f>VLOOKUP(G8233,Agents!A:E,5,FALSE)</f>
        <v>Junior</v>
      </c>
      <c r="R8233" t="str">
        <f>VLOOKUP(G8233,Agents!A:E,2,FALSE)</f>
        <v>Night</v>
      </c>
    </row>
    <row r="8234" spans="1:18" x14ac:dyDescent="0.35">
      <c r="A8234" t="s">
        <v>12364</v>
      </c>
      <c r="B8234" t="s">
        <v>2763</v>
      </c>
      <c r="C8234" t="s">
        <v>22</v>
      </c>
      <c r="D8234" t="s">
        <v>26</v>
      </c>
      <c r="E8234" s="1">
        <v>46106.157638888886</v>
      </c>
      <c r="F8234" s="1">
        <v>46106.574305555558</v>
      </c>
      <c r="G8234" t="s">
        <v>190</v>
      </c>
      <c r="H8234" t="s">
        <v>15</v>
      </c>
      <c r="I8234" t="s">
        <v>68</v>
      </c>
      <c r="J8234">
        <v>3</v>
      </c>
      <c r="K8234" t="str">
        <f>IF(tickets_dataset[[#This Row],[status]] = "Closed", "Yes","No")</f>
        <v>Yes</v>
      </c>
      <c r="L8234" s="2">
        <f t="shared" si="512"/>
        <v>10.000000000116415</v>
      </c>
      <c r="M8234" t="str">
        <f t="shared" si="513"/>
        <v>No</v>
      </c>
      <c r="N8234" t="str">
        <f t="shared" si="514"/>
        <v>Mar</v>
      </c>
      <c r="O8234" s="2">
        <f t="shared" si="515"/>
        <v>0.41666666667151731</v>
      </c>
      <c r="P8234" t="str">
        <f>VLOOKUP(G8234,Agents!A:E,4,FALSE)</f>
        <v>Team1</v>
      </c>
      <c r="Q8234" t="str">
        <f>VLOOKUP(G8234,Agents!A:E,5,FALSE)</f>
        <v>Senior</v>
      </c>
      <c r="R8234" t="str">
        <f>VLOOKUP(G8234,Agents!A:E,2,FALSE)</f>
        <v>Night</v>
      </c>
    </row>
    <row r="8235" spans="1:18" x14ac:dyDescent="0.35">
      <c r="A8235" t="s">
        <v>12365</v>
      </c>
      <c r="B8235" t="s">
        <v>10408</v>
      </c>
      <c r="C8235" t="s">
        <v>76</v>
      </c>
      <c r="D8235" t="s">
        <v>38</v>
      </c>
      <c r="E8235" s="1">
        <v>46024.332638888889</v>
      </c>
      <c r="F8235" s="1">
        <v>46025.749305555553</v>
      </c>
      <c r="G8235" t="s">
        <v>170</v>
      </c>
      <c r="H8235" t="s">
        <v>15</v>
      </c>
      <c r="I8235" t="s">
        <v>16</v>
      </c>
      <c r="J8235">
        <v>4</v>
      </c>
      <c r="K8235" t="str">
        <f>IF(tickets_dataset[[#This Row],[status]] = "Closed", "Yes","No")</f>
        <v>Yes</v>
      </c>
      <c r="L8235" s="2">
        <f t="shared" si="512"/>
        <v>33.999999999941792</v>
      </c>
      <c r="M8235" t="str">
        <f t="shared" si="513"/>
        <v>No</v>
      </c>
      <c r="N8235" t="str">
        <f t="shared" si="514"/>
        <v>Jan</v>
      </c>
      <c r="O8235" s="2">
        <f t="shared" si="515"/>
        <v>1.4166666666642413</v>
      </c>
      <c r="P8235" t="str">
        <f>VLOOKUP(G8235,Agents!A:E,4,FALSE)</f>
        <v>Team5</v>
      </c>
      <c r="Q8235" t="str">
        <f>VLOOKUP(G8235,Agents!A:E,5,FALSE)</f>
        <v>Junior</v>
      </c>
      <c r="R8235" t="str">
        <f>VLOOKUP(G8235,Agents!A:E,2,FALSE)</f>
        <v>Night</v>
      </c>
    </row>
    <row r="8236" spans="1:18" x14ac:dyDescent="0.35">
      <c r="A8236" t="s">
        <v>12366</v>
      </c>
      <c r="B8236" t="s">
        <v>12288</v>
      </c>
      <c r="C8236" t="s">
        <v>76</v>
      </c>
      <c r="D8236" t="s">
        <v>38</v>
      </c>
      <c r="E8236" s="1">
        <v>46101.729166666664</v>
      </c>
      <c r="F8236" s="1">
        <v>46104.4375</v>
      </c>
      <c r="G8236" t="s">
        <v>149</v>
      </c>
      <c r="H8236" t="s">
        <v>28</v>
      </c>
      <c r="I8236" t="s">
        <v>16</v>
      </c>
      <c r="J8236">
        <v>4</v>
      </c>
      <c r="K8236" t="str">
        <f>IF(tickets_dataset[[#This Row],[status]] = "Closed", "Yes","No")</f>
        <v>No</v>
      </c>
      <c r="L8236" s="2">
        <f t="shared" si="512"/>
        <v>65.000000000058208</v>
      </c>
      <c r="M8236" t="str">
        <f t="shared" si="513"/>
        <v>Yes</v>
      </c>
      <c r="N8236" t="str">
        <f t="shared" si="514"/>
        <v>Mar</v>
      </c>
      <c r="O8236" s="2">
        <f t="shared" si="515"/>
        <v>2.7083333333357587</v>
      </c>
      <c r="P8236" t="str">
        <f>VLOOKUP(G8236,Agents!A:E,4,FALSE)</f>
        <v>Team3</v>
      </c>
      <c r="Q8236" t="str">
        <f>VLOOKUP(G8236,Agents!A:E,5,FALSE)</f>
        <v>Mid</v>
      </c>
      <c r="R8236" t="str">
        <f>VLOOKUP(G8236,Agents!A:E,2,FALSE)</f>
        <v>Night</v>
      </c>
    </row>
    <row r="8237" spans="1:18" x14ac:dyDescent="0.35">
      <c r="A8237" t="s">
        <v>12367</v>
      </c>
      <c r="B8237" t="s">
        <v>2373</v>
      </c>
      <c r="C8237" t="s">
        <v>50</v>
      </c>
      <c r="D8237" t="s">
        <v>13</v>
      </c>
      <c r="E8237" s="1">
        <v>46097.654861111114</v>
      </c>
      <c r="F8237" s="1">
        <v>46098.946527777778</v>
      </c>
      <c r="G8237" t="s">
        <v>80</v>
      </c>
      <c r="H8237" t="s">
        <v>15</v>
      </c>
      <c r="I8237" t="s">
        <v>16</v>
      </c>
      <c r="J8237">
        <v>3</v>
      </c>
      <c r="K8237" t="str">
        <f>IF(tickets_dataset[[#This Row],[status]] = "Closed", "Yes","No")</f>
        <v>Yes</v>
      </c>
      <c r="L8237" s="2">
        <f t="shared" si="512"/>
        <v>30.999999999941792</v>
      </c>
      <c r="M8237" t="str">
        <f t="shared" si="513"/>
        <v>No</v>
      </c>
      <c r="N8237" t="str">
        <f t="shared" si="514"/>
        <v>Mar</v>
      </c>
      <c r="O8237" s="2">
        <f t="shared" si="515"/>
        <v>1.2916666666642413</v>
      </c>
      <c r="P8237" t="str">
        <f>VLOOKUP(G8237,Agents!A:E,4,FALSE)</f>
        <v>Team3</v>
      </c>
      <c r="Q8237" t="str">
        <f>VLOOKUP(G8237,Agents!A:E,5,FALSE)</f>
        <v>Junior</v>
      </c>
      <c r="R8237" t="str">
        <f>VLOOKUP(G8237,Agents!A:E,2,FALSE)</f>
        <v>Evening</v>
      </c>
    </row>
    <row r="8238" spans="1:18" x14ac:dyDescent="0.35">
      <c r="A8238" t="s">
        <v>12368</v>
      </c>
      <c r="B8238" t="s">
        <v>4484</v>
      </c>
      <c r="C8238" t="s">
        <v>34</v>
      </c>
      <c r="D8238" t="s">
        <v>38</v>
      </c>
      <c r="E8238" s="1">
        <v>46069.474305555559</v>
      </c>
      <c r="F8238" s="1">
        <v>46070.515972222223</v>
      </c>
      <c r="G8238" t="s">
        <v>42</v>
      </c>
      <c r="H8238" t="s">
        <v>15</v>
      </c>
      <c r="I8238" t="s">
        <v>16</v>
      </c>
      <c r="J8238">
        <v>4</v>
      </c>
      <c r="K8238" t="str">
        <f>IF(tickets_dataset[[#This Row],[status]] = "Closed", "Yes","No")</f>
        <v>Yes</v>
      </c>
      <c r="L8238" s="2">
        <f t="shared" si="512"/>
        <v>24.999999999941792</v>
      </c>
      <c r="M8238" t="str">
        <f t="shared" si="513"/>
        <v>No</v>
      </c>
      <c r="N8238" t="str">
        <f t="shared" si="514"/>
        <v>Feb</v>
      </c>
      <c r="O8238" s="2">
        <f t="shared" si="515"/>
        <v>1.0416666666642413</v>
      </c>
      <c r="P8238" t="str">
        <f>VLOOKUP(G8238,Agents!A:E,4,FALSE)</f>
        <v>Team2</v>
      </c>
      <c r="Q8238" t="str">
        <f>VLOOKUP(G8238,Agents!A:E,5,FALSE)</f>
        <v>Junior</v>
      </c>
      <c r="R8238" t="str">
        <f>VLOOKUP(G8238,Agents!A:E,2,FALSE)</f>
        <v>Night</v>
      </c>
    </row>
    <row r="8239" spans="1:18" x14ac:dyDescent="0.35">
      <c r="A8239" t="s">
        <v>12369</v>
      </c>
      <c r="B8239" t="s">
        <v>3244</v>
      </c>
      <c r="C8239" t="s">
        <v>50</v>
      </c>
      <c r="D8239" t="s">
        <v>38</v>
      </c>
      <c r="E8239" s="1">
        <v>46064.697222222225</v>
      </c>
      <c r="F8239" s="1">
        <v>46065.030555555553</v>
      </c>
      <c r="G8239" t="s">
        <v>119</v>
      </c>
      <c r="H8239" t="s">
        <v>132</v>
      </c>
      <c r="I8239" t="s">
        <v>16</v>
      </c>
      <c r="J8239">
        <v>4</v>
      </c>
      <c r="K8239" t="str">
        <f>IF(tickets_dataset[[#This Row],[status]] = "Closed", "Yes","No")</f>
        <v>No</v>
      </c>
      <c r="L8239" s="2">
        <f t="shared" si="512"/>
        <v>7.9999999998835847</v>
      </c>
      <c r="M8239" t="str">
        <f t="shared" si="513"/>
        <v>No</v>
      </c>
      <c r="N8239" t="str">
        <f t="shared" si="514"/>
        <v>Feb</v>
      </c>
      <c r="O8239" s="2">
        <f t="shared" si="515"/>
        <v>0.33333333332848269</v>
      </c>
      <c r="P8239" t="str">
        <f>VLOOKUP(G8239,Agents!A:E,4,FALSE)</f>
        <v>Team1</v>
      </c>
      <c r="Q8239" t="str">
        <f>VLOOKUP(G8239,Agents!A:E,5,FALSE)</f>
        <v>Junior</v>
      </c>
      <c r="R8239" t="str">
        <f>VLOOKUP(G8239,Agents!A:E,2,FALSE)</f>
        <v>Morning</v>
      </c>
    </row>
    <row r="8240" spans="1:18" x14ac:dyDescent="0.35">
      <c r="A8240" t="s">
        <v>12370</v>
      </c>
      <c r="B8240" t="s">
        <v>4438</v>
      </c>
      <c r="C8240" t="s">
        <v>22</v>
      </c>
      <c r="D8240" t="s">
        <v>13</v>
      </c>
      <c r="E8240" s="1">
        <v>46056.234027777777</v>
      </c>
      <c r="F8240" s="1">
        <v>46057.900694444441</v>
      </c>
      <c r="G8240" t="s">
        <v>56</v>
      </c>
      <c r="H8240" t="s">
        <v>15</v>
      </c>
      <c r="I8240" t="s">
        <v>16</v>
      </c>
      <c r="J8240">
        <v>3</v>
      </c>
      <c r="K8240" t="str">
        <f>IF(tickets_dataset[[#This Row],[status]] = "Closed", "Yes","No")</f>
        <v>Yes</v>
      </c>
      <c r="L8240" s="2">
        <f t="shared" si="512"/>
        <v>39.999999999941792</v>
      </c>
      <c r="M8240" t="str">
        <f t="shared" si="513"/>
        <v>No</v>
      </c>
      <c r="N8240" t="str">
        <f t="shared" si="514"/>
        <v>Feb</v>
      </c>
      <c r="O8240" s="2">
        <f t="shared" si="515"/>
        <v>1.6666666666642413</v>
      </c>
      <c r="P8240" t="str">
        <f>VLOOKUP(G8240,Agents!A:E,4,FALSE)</f>
        <v>Team1</v>
      </c>
      <c r="Q8240" t="str">
        <f>VLOOKUP(G8240,Agents!A:E,5,FALSE)</f>
        <v>Senior</v>
      </c>
      <c r="R8240" t="str">
        <f>VLOOKUP(G8240,Agents!A:E,2,FALSE)</f>
        <v>Night</v>
      </c>
    </row>
    <row r="8241" spans="1:18" x14ac:dyDescent="0.35">
      <c r="A8241" t="s">
        <v>12371</v>
      </c>
      <c r="B8241" t="s">
        <v>12372</v>
      </c>
      <c r="C8241" t="s">
        <v>34</v>
      </c>
      <c r="D8241" t="s">
        <v>13</v>
      </c>
      <c r="E8241" s="1">
        <v>46058.242361111108</v>
      </c>
      <c r="F8241" s="1">
        <v>46059.450694444444</v>
      </c>
      <c r="G8241" t="s">
        <v>206</v>
      </c>
      <c r="H8241" t="s">
        <v>28</v>
      </c>
      <c r="I8241" t="s">
        <v>68</v>
      </c>
      <c r="J8241">
        <v>5</v>
      </c>
      <c r="K8241" t="str">
        <f>IF(tickets_dataset[[#This Row],[status]] = "Closed", "Yes","No")</f>
        <v>No</v>
      </c>
      <c r="L8241" s="2">
        <f t="shared" si="512"/>
        <v>29.000000000058208</v>
      </c>
      <c r="M8241" t="str">
        <f t="shared" si="513"/>
        <v>No</v>
      </c>
      <c r="N8241" t="str">
        <f t="shared" si="514"/>
        <v>Feb</v>
      </c>
      <c r="O8241" s="2">
        <f t="shared" si="515"/>
        <v>1.2083333333357587</v>
      </c>
      <c r="P8241" t="str">
        <f>VLOOKUP(G8241,Agents!A:E,4,FALSE)</f>
        <v>Team5</v>
      </c>
      <c r="Q8241" t="str">
        <f>VLOOKUP(G8241,Agents!A:E,5,FALSE)</f>
        <v>Junior</v>
      </c>
      <c r="R8241" t="str">
        <f>VLOOKUP(G8241,Agents!A:E,2,FALSE)</f>
        <v>Evening</v>
      </c>
    </row>
    <row r="8242" spans="1:18" x14ac:dyDescent="0.35">
      <c r="A8242" t="s">
        <v>12373</v>
      </c>
      <c r="B8242" t="s">
        <v>10048</v>
      </c>
      <c r="C8242" t="s">
        <v>76</v>
      </c>
      <c r="D8242" t="s">
        <v>38</v>
      </c>
      <c r="E8242" s="1">
        <v>46093.724305555559</v>
      </c>
      <c r="F8242" s="1">
        <v>46094.057638888888</v>
      </c>
      <c r="G8242" t="s">
        <v>53</v>
      </c>
      <c r="H8242" t="s">
        <v>15</v>
      </c>
      <c r="I8242" t="s">
        <v>16</v>
      </c>
      <c r="J8242">
        <v>3</v>
      </c>
      <c r="K8242" t="str">
        <f>IF(tickets_dataset[[#This Row],[status]] = "Closed", "Yes","No")</f>
        <v>Yes</v>
      </c>
      <c r="L8242" s="2">
        <f t="shared" si="512"/>
        <v>7.9999999998835847</v>
      </c>
      <c r="M8242" t="str">
        <f t="shared" si="513"/>
        <v>No</v>
      </c>
      <c r="N8242" t="str">
        <f t="shared" si="514"/>
        <v>Mar</v>
      </c>
      <c r="O8242" s="2">
        <f t="shared" si="515"/>
        <v>0.33333333332848269</v>
      </c>
      <c r="P8242" t="str">
        <f>VLOOKUP(G8242,Agents!A:E,4,FALSE)</f>
        <v>Team1</v>
      </c>
      <c r="Q8242" t="str">
        <f>VLOOKUP(G8242,Agents!A:E,5,FALSE)</f>
        <v>Junior</v>
      </c>
      <c r="R8242" t="str">
        <f>VLOOKUP(G8242,Agents!A:E,2,FALSE)</f>
        <v>Night</v>
      </c>
    </row>
    <row r="8243" spans="1:18" x14ac:dyDescent="0.35">
      <c r="A8243" t="s">
        <v>12374</v>
      </c>
      <c r="B8243" t="s">
        <v>9881</v>
      </c>
      <c r="C8243" t="s">
        <v>76</v>
      </c>
      <c r="D8243" t="s">
        <v>26</v>
      </c>
      <c r="E8243" s="1">
        <v>46038.200694444444</v>
      </c>
      <c r="F8243" s="1">
        <v>46039.53402777778</v>
      </c>
      <c r="G8243" t="s">
        <v>103</v>
      </c>
      <c r="H8243" t="s">
        <v>28</v>
      </c>
      <c r="I8243" t="s">
        <v>16</v>
      </c>
      <c r="J8243">
        <v>4</v>
      </c>
      <c r="K8243" t="str">
        <f>IF(tickets_dataset[[#This Row],[status]] = "Closed", "Yes","No")</f>
        <v>No</v>
      </c>
      <c r="L8243" s="2">
        <f t="shared" si="512"/>
        <v>32.000000000058208</v>
      </c>
      <c r="M8243" t="str">
        <f t="shared" si="513"/>
        <v>No</v>
      </c>
      <c r="N8243" t="str">
        <f t="shared" si="514"/>
        <v>Jan</v>
      </c>
      <c r="O8243" s="2">
        <f t="shared" si="515"/>
        <v>1.3333333333357587</v>
      </c>
      <c r="P8243" t="str">
        <f>VLOOKUP(G8243,Agents!A:E,4,FALSE)</f>
        <v>Team4</v>
      </c>
      <c r="Q8243" t="str">
        <f>VLOOKUP(G8243,Agents!A:E,5,FALSE)</f>
        <v>Senior</v>
      </c>
      <c r="R8243" t="str">
        <f>VLOOKUP(G8243,Agents!A:E,2,FALSE)</f>
        <v>Night</v>
      </c>
    </row>
    <row r="8244" spans="1:18" x14ac:dyDescent="0.35">
      <c r="A8244" t="s">
        <v>12375</v>
      </c>
      <c r="B8244" t="s">
        <v>3453</v>
      </c>
      <c r="C8244" t="s">
        <v>76</v>
      </c>
      <c r="D8244" t="s">
        <v>13</v>
      </c>
      <c r="E8244" s="1">
        <v>46064.926388888889</v>
      </c>
      <c r="F8244" s="1">
        <v>46066.634722222225</v>
      </c>
      <c r="G8244" t="s">
        <v>110</v>
      </c>
      <c r="H8244" t="s">
        <v>15</v>
      </c>
      <c r="I8244" t="s">
        <v>16</v>
      </c>
      <c r="J8244">
        <v>4</v>
      </c>
      <c r="K8244" t="str">
        <f>IF(tickets_dataset[[#This Row],[status]] = "Closed", "Yes","No")</f>
        <v>Yes</v>
      </c>
      <c r="L8244" s="2">
        <f t="shared" si="512"/>
        <v>41.000000000058208</v>
      </c>
      <c r="M8244" t="str">
        <f t="shared" si="513"/>
        <v>No</v>
      </c>
      <c r="N8244" t="str">
        <f t="shared" si="514"/>
        <v>Feb</v>
      </c>
      <c r="O8244" s="2">
        <f t="shared" si="515"/>
        <v>1.7083333333357587</v>
      </c>
      <c r="P8244" t="str">
        <f>VLOOKUP(G8244,Agents!A:E,4,FALSE)</f>
        <v>Team4</v>
      </c>
      <c r="Q8244" t="str">
        <f>VLOOKUP(G8244,Agents!A:E,5,FALSE)</f>
        <v>Junior</v>
      </c>
      <c r="R8244" t="str">
        <f>VLOOKUP(G8244,Agents!A:E,2,FALSE)</f>
        <v>Morning</v>
      </c>
    </row>
    <row r="8245" spans="1:18" x14ac:dyDescent="0.35">
      <c r="A8245" t="s">
        <v>12376</v>
      </c>
      <c r="B8245" t="s">
        <v>4269</v>
      </c>
      <c r="C8245" t="s">
        <v>76</v>
      </c>
      <c r="D8245" t="s">
        <v>13</v>
      </c>
      <c r="E8245" s="1">
        <v>46026.174305555556</v>
      </c>
      <c r="F8245" s="1">
        <v>46027.424305555556</v>
      </c>
      <c r="G8245" t="s">
        <v>110</v>
      </c>
      <c r="H8245" t="s">
        <v>28</v>
      </c>
      <c r="I8245" t="s">
        <v>16</v>
      </c>
      <c r="J8245">
        <v>3</v>
      </c>
      <c r="K8245" t="str">
        <f>IF(tickets_dataset[[#This Row],[status]] = "Closed", "Yes","No")</f>
        <v>No</v>
      </c>
      <c r="L8245" s="2">
        <f t="shared" si="512"/>
        <v>30</v>
      </c>
      <c r="M8245" t="str">
        <f t="shared" si="513"/>
        <v>No</v>
      </c>
      <c r="N8245" t="str">
        <f t="shared" si="514"/>
        <v>Jan</v>
      </c>
      <c r="O8245" s="2">
        <f t="shared" si="515"/>
        <v>1.25</v>
      </c>
      <c r="P8245" t="str">
        <f>VLOOKUP(G8245,Agents!A:E,4,FALSE)</f>
        <v>Team4</v>
      </c>
      <c r="Q8245" t="str">
        <f>VLOOKUP(G8245,Agents!A:E,5,FALSE)</f>
        <v>Junior</v>
      </c>
      <c r="R8245" t="str">
        <f>VLOOKUP(G8245,Agents!A:E,2,FALSE)</f>
        <v>Morning</v>
      </c>
    </row>
    <row r="8246" spans="1:18" x14ac:dyDescent="0.35">
      <c r="A8246" t="s">
        <v>12377</v>
      </c>
      <c r="B8246" t="s">
        <v>6826</v>
      </c>
      <c r="C8246" t="s">
        <v>22</v>
      </c>
      <c r="D8246" t="s">
        <v>26</v>
      </c>
      <c r="E8246" s="1">
        <v>46080.3</v>
      </c>
      <c r="F8246" s="1">
        <v>46082.175000000003</v>
      </c>
      <c r="G8246" t="s">
        <v>239</v>
      </c>
      <c r="H8246" t="s">
        <v>15</v>
      </c>
      <c r="I8246" t="s">
        <v>16</v>
      </c>
      <c r="J8246">
        <v>4</v>
      </c>
      <c r="K8246" t="str">
        <f>IF(tickets_dataset[[#This Row],[status]] = "Closed", "Yes","No")</f>
        <v>Yes</v>
      </c>
      <c r="L8246" s="2">
        <f t="shared" si="512"/>
        <v>45</v>
      </c>
      <c r="M8246" t="str">
        <f t="shared" si="513"/>
        <v>No</v>
      </c>
      <c r="N8246" t="str">
        <f t="shared" si="514"/>
        <v>Feb</v>
      </c>
      <c r="O8246" s="2">
        <f t="shared" si="515"/>
        <v>1.875</v>
      </c>
      <c r="P8246" t="str">
        <f>VLOOKUP(G8246,Agents!A:E,4,FALSE)</f>
        <v>Team1</v>
      </c>
      <c r="Q8246" t="str">
        <f>VLOOKUP(G8246,Agents!A:E,5,FALSE)</f>
        <v>Senior</v>
      </c>
      <c r="R8246" t="str">
        <f>VLOOKUP(G8246,Agents!A:E,2,FALSE)</f>
        <v>Evening</v>
      </c>
    </row>
    <row r="8247" spans="1:18" x14ac:dyDescent="0.35">
      <c r="A8247" t="s">
        <v>12378</v>
      </c>
      <c r="B8247" t="s">
        <v>9166</v>
      </c>
      <c r="C8247" t="s">
        <v>76</v>
      </c>
      <c r="D8247" t="s">
        <v>13</v>
      </c>
      <c r="E8247" s="1">
        <v>46092.869444444441</v>
      </c>
      <c r="F8247" s="1">
        <v>46094.536111111112</v>
      </c>
      <c r="G8247" t="s">
        <v>149</v>
      </c>
      <c r="H8247" t="s">
        <v>15</v>
      </c>
      <c r="I8247" t="s">
        <v>16</v>
      </c>
      <c r="J8247">
        <v>4</v>
      </c>
      <c r="K8247" t="str">
        <f>IF(tickets_dataset[[#This Row],[status]] = "Closed", "Yes","No")</f>
        <v>Yes</v>
      </c>
      <c r="L8247" s="2">
        <f t="shared" si="512"/>
        <v>40.000000000116415</v>
      </c>
      <c r="M8247" t="str">
        <f t="shared" si="513"/>
        <v>No</v>
      </c>
      <c r="N8247" t="str">
        <f t="shared" si="514"/>
        <v>Mar</v>
      </c>
      <c r="O8247" s="2">
        <f t="shared" si="515"/>
        <v>1.6666666666715173</v>
      </c>
      <c r="P8247" t="str">
        <f>VLOOKUP(G8247,Agents!A:E,4,FALSE)</f>
        <v>Team3</v>
      </c>
      <c r="Q8247" t="str">
        <f>VLOOKUP(G8247,Agents!A:E,5,FALSE)</f>
        <v>Mid</v>
      </c>
      <c r="R8247" t="str">
        <f>VLOOKUP(G8247,Agents!A:E,2,FALSE)</f>
        <v>Night</v>
      </c>
    </row>
    <row r="8248" spans="1:18" x14ac:dyDescent="0.35">
      <c r="A8248" t="s">
        <v>12379</v>
      </c>
      <c r="B8248" t="s">
        <v>12380</v>
      </c>
      <c r="C8248" t="s">
        <v>34</v>
      </c>
      <c r="D8248" t="s">
        <v>38</v>
      </c>
      <c r="E8248" s="1">
        <v>46032.05972222222</v>
      </c>
      <c r="F8248" s="1">
        <v>46035.601388888892</v>
      </c>
      <c r="G8248" t="s">
        <v>131</v>
      </c>
      <c r="H8248" t="s">
        <v>15</v>
      </c>
      <c r="I8248" t="s">
        <v>16</v>
      </c>
      <c r="J8248">
        <v>3</v>
      </c>
      <c r="K8248" t="str">
        <f>IF(tickets_dataset[[#This Row],[status]] = "Closed", "Yes","No")</f>
        <v>Yes</v>
      </c>
      <c r="L8248" s="2">
        <f t="shared" si="512"/>
        <v>85.000000000116415</v>
      </c>
      <c r="M8248" t="str">
        <f t="shared" si="513"/>
        <v>Yes</v>
      </c>
      <c r="N8248" t="str">
        <f t="shared" si="514"/>
        <v>Jan</v>
      </c>
      <c r="O8248" s="2">
        <f t="shared" si="515"/>
        <v>3.5416666666715173</v>
      </c>
      <c r="P8248" t="str">
        <f>VLOOKUP(G8248,Agents!A:E,4,FALSE)</f>
        <v>Team4</v>
      </c>
      <c r="Q8248" t="str">
        <f>VLOOKUP(G8248,Agents!A:E,5,FALSE)</f>
        <v>Junior</v>
      </c>
      <c r="R8248" t="str">
        <f>VLOOKUP(G8248,Agents!A:E,2,FALSE)</f>
        <v>Night</v>
      </c>
    </row>
    <row r="8249" spans="1:18" x14ac:dyDescent="0.35">
      <c r="A8249" t="s">
        <v>12381</v>
      </c>
      <c r="B8249" t="s">
        <v>1943</v>
      </c>
      <c r="C8249" t="s">
        <v>76</v>
      </c>
      <c r="D8249" t="s">
        <v>26</v>
      </c>
      <c r="E8249" s="1">
        <v>46064.879166666666</v>
      </c>
      <c r="F8249" s="1">
        <v>46066.129166666666</v>
      </c>
      <c r="G8249" t="s">
        <v>62</v>
      </c>
      <c r="H8249" t="s">
        <v>15</v>
      </c>
      <c r="I8249" t="s">
        <v>16</v>
      </c>
      <c r="J8249">
        <v>4</v>
      </c>
      <c r="K8249" t="str">
        <f>IF(tickets_dataset[[#This Row],[status]] = "Closed", "Yes","No")</f>
        <v>Yes</v>
      </c>
      <c r="L8249" s="2">
        <f t="shared" si="512"/>
        <v>30</v>
      </c>
      <c r="M8249" t="str">
        <f t="shared" si="513"/>
        <v>No</v>
      </c>
      <c r="N8249" t="str">
        <f t="shared" si="514"/>
        <v>Feb</v>
      </c>
      <c r="O8249" s="2">
        <f t="shared" si="515"/>
        <v>1.25</v>
      </c>
      <c r="P8249" t="str">
        <f>VLOOKUP(G8249,Agents!A:E,4,FALSE)</f>
        <v>Team1</v>
      </c>
      <c r="Q8249" t="str">
        <f>VLOOKUP(G8249,Agents!A:E,5,FALSE)</f>
        <v>Junior</v>
      </c>
      <c r="R8249" t="str">
        <f>VLOOKUP(G8249,Agents!A:E,2,FALSE)</f>
        <v>Morning</v>
      </c>
    </row>
    <row r="8250" spans="1:18" x14ac:dyDescent="0.35">
      <c r="A8250" t="s">
        <v>12382</v>
      </c>
      <c r="B8250" t="s">
        <v>1047</v>
      </c>
      <c r="C8250" t="s">
        <v>22</v>
      </c>
      <c r="D8250" t="s">
        <v>38</v>
      </c>
      <c r="E8250" s="1">
        <v>46094.738888888889</v>
      </c>
      <c r="F8250" s="1">
        <v>46095.988888888889</v>
      </c>
      <c r="G8250" t="s">
        <v>234</v>
      </c>
      <c r="H8250" t="s">
        <v>15</v>
      </c>
      <c r="I8250" t="s">
        <v>16</v>
      </c>
      <c r="J8250">
        <v>4</v>
      </c>
      <c r="K8250" t="str">
        <f>IF(tickets_dataset[[#This Row],[status]] = "Closed", "Yes","No")</f>
        <v>Yes</v>
      </c>
      <c r="L8250" s="2">
        <f t="shared" si="512"/>
        <v>30</v>
      </c>
      <c r="M8250" t="str">
        <f t="shared" si="513"/>
        <v>No</v>
      </c>
      <c r="N8250" t="str">
        <f t="shared" si="514"/>
        <v>Mar</v>
      </c>
      <c r="O8250" s="2">
        <f t="shared" si="515"/>
        <v>1.25</v>
      </c>
      <c r="P8250" t="str">
        <f>VLOOKUP(G8250,Agents!A:E,4,FALSE)</f>
        <v>Team5</v>
      </c>
      <c r="Q8250" t="str">
        <f>VLOOKUP(G8250,Agents!A:E,5,FALSE)</f>
        <v>Senior</v>
      </c>
      <c r="R8250" t="str">
        <f>VLOOKUP(G8250,Agents!A:E,2,FALSE)</f>
        <v>Night</v>
      </c>
    </row>
    <row r="8251" spans="1:18" x14ac:dyDescent="0.35">
      <c r="A8251" t="s">
        <v>12383</v>
      </c>
      <c r="B8251" t="s">
        <v>6985</v>
      </c>
      <c r="C8251" t="s">
        <v>50</v>
      </c>
      <c r="D8251" t="s">
        <v>13</v>
      </c>
      <c r="E8251" s="1">
        <v>46079.008333333331</v>
      </c>
      <c r="F8251" s="1">
        <v>46079.466666666667</v>
      </c>
      <c r="G8251" t="s">
        <v>357</v>
      </c>
      <c r="H8251" t="s">
        <v>15</v>
      </c>
      <c r="I8251" t="s">
        <v>68</v>
      </c>
      <c r="J8251">
        <v>3</v>
      </c>
      <c r="K8251" t="str">
        <f>IF(tickets_dataset[[#This Row],[status]] = "Closed", "Yes","No")</f>
        <v>Yes</v>
      </c>
      <c r="L8251" s="2">
        <f t="shared" si="512"/>
        <v>11.000000000058208</v>
      </c>
      <c r="M8251" t="str">
        <f t="shared" si="513"/>
        <v>No</v>
      </c>
      <c r="N8251" t="str">
        <f t="shared" si="514"/>
        <v>Feb</v>
      </c>
      <c r="O8251" s="2">
        <f t="shared" si="515"/>
        <v>0.45833333333575865</v>
      </c>
      <c r="P8251" t="str">
        <f>VLOOKUP(G8251,Agents!A:E,4,FALSE)</f>
        <v>Team1</v>
      </c>
      <c r="Q8251" t="str">
        <f>VLOOKUP(G8251,Agents!A:E,5,FALSE)</f>
        <v>Mid</v>
      </c>
      <c r="R8251" t="str">
        <f>VLOOKUP(G8251,Agents!A:E,2,FALSE)</f>
        <v>Morning</v>
      </c>
    </row>
    <row r="8252" spans="1:18" x14ac:dyDescent="0.35">
      <c r="A8252" t="s">
        <v>12384</v>
      </c>
      <c r="B8252" t="s">
        <v>10503</v>
      </c>
      <c r="C8252" t="s">
        <v>34</v>
      </c>
      <c r="D8252" t="s">
        <v>13</v>
      </c>
      <c r="E8252" s="1">
        <v>46031.275000000001</v>
      </c>
      <c r="F8252" s="1">
        <v>46032.691666666666</v>
      </c>
      <c r="G8252" t="s">
        <v>211</v>
      </c>
      <c r="H8252" t="s">
        <v>132</v>
      </c>
      <c r="I8252" t="s">
        <v>16</v>
      </c>
      <c r="J8252">
        <v>4</v>
      </c>
      <c r="K8252" t="str">
        <f>IF(tickets_dataset[[#This Row],[status]] = "Closed", "Yes","No")</f>
        <v>No</v>
      </c>
      <c r="L8252" s="2">
        <f t="shared" si="512"/>
        <v>33.999999999941792</v>
      </c>
      <c r="M8252" t="str">
        <f t="shared" si="513"/>
        <v>No</v>
      </c>
      <c r="N8252" t="str">
        <f t="shared" si="514"/>
        <v>Jan</v>
      </c>
      <c r="O8252" s="2">
        <f t="shared" si="515"/>
        <v>1.4166666666642413</v>
      </c>
      <c r="P8252" t="str">
        <f>VLOOKUP(G8252,Agents!A:E,4,FALSE)</f>
        <v>Team5</v>
      </c>
      <c r="Q8252" t="str">
        <f>VLOOKUP(G8252,Agents!A:E,5,FALSE)</f>
        <v>Senior</v>
      </c>
      <c r="R8252" t="str">
        <f>VLOOKUP(G8252,Agents!A:E,2,FALSE)</f>
        <v>Evening</v>
      </c>
    </row>
    <row r="8253" spans="1:18" x14ac:dyDescent="0.35">
      <c r="A8253" t="s">
        <v>12385</v>
      </c>
      <c r="B8253" t="s">
        <v>9455</v>
      </c>
      <c r="C8253" t="s">
        <v>34</v>
      </c>
      <c r="D8253" t="s">
        <v>13</v>
      </c>
      <c r="E8253" s="1">
        <v>46106.315972222219</v>
      </c>
      <c r="F8253" s="1">
        <v>46107.815972222219</v>
      </c>
      <c r="G8253" t="s">
        <v>91</v>
      </c>
      <c r="H8253" t="s">
        <v>15</v>
      </c>
      <c r="I8253" t="s">
        <v>16</v>
      </c>
      <c r="J8253">
        <v>3</v>
      </c>
      <c r="K8253" t="str">
        <f>IF(tickets_dataset[[#This Row],[status]] = "Closed", "Yes","No")</f>
        <v>Yes</v>
      </c>
      <c r="L8253" s="2">
        <f t="shared" si="512"/>
        <v>36</v>
      </c>
      <c r="M8253" t="str">
        <f t="shared" si="513"/>
        <v>No</v>
      </c>
      <c r="N8253" t="str">
        <f t="shared" si="514"/>
        <v>Mar</v>
      </c>
      <c r="O8253" s="2">
        <f t="shared" si="515"/>
        <v>1.5</v>
      </c>
      <c r="P8253" t="str">
        <f>VLOOKUP(G8253,Agents!A:E,4,FALSE)</f>
        <v>Team5</v>
      </c>
      <c r="Q8253" t="str">
        <f>VLOOKUP(G8253,Agents!A:E,5,FALSE)</f>
        <v>Mid</v>
      </c>
      <c r="R8253" t="str">
        <f>VLOOKUP(G8253,Agents!A:E,2,FALSE)</f>
        <v>Night</v>
      </c>
    </row>
    <row r="8254" spans="1:18" x14ac:dyDescent="0.35">
      <c r="A8254" t="s">
        <v>12386</v>
      </c>
      <c r="B8254" t="s">
        <v>4278</v>
      </c>
      <c r="C8254" t="s">
        <v>22</v>
      </c>
      <c r="D8254" t="s">
        <v>38</v>
      </c>
      <c r="E8254" s="1">
        <v>46041.631249999999</v>
      </c>
      <c r="F8254" s="1">
        <v>46043.881249999999</v>
      </c>
      <c r="G8254" t="s">
        <v>170</v>
      </c>
      <c r="H8254" t="s">
        <v>15</v>
      </c>
      <c r="I8254" t="s">
        <v>16</v>
      </c>
      <c r="J8254">
        <v>5</v>
      </c>
      <c r="K8254" t="str">
        <f>IF(tickets_dataset[[#This Row],[status]] = "Closed", "Yes","No")</f>
        <v>Yes</v>
      </c>
      <c r="L8254" s="2">
        <f t="shared" si="512"/>
        <v>54</v>
      </c>
      <c r="M8254" t="str">
        <f t="shared" si="513"/>
        <v>Yes</v>
      </c>
      <c r="N8254" t="str">
        <f t="shared" si="514"/>
        <v>Jan</v>
      </c>
      <c r="O8254" s="2">
        <f t="shared" si="515"/>
        <v>2.25</v>
      </c>
      <c r="P8254" t="str">
        <f>VLOOKUP(G8254,Agents!A:E,4,FALSE)</f>
        <v>Team5</v>
      </c>
      <c r="Q8254" t="str">
        <f>VLOOKUP(G8254,Agents!A:E,5,FALSE)</f>
        <v>Junior</v>
      </c>
      <c r="R8254" t="str">
        <f>VLOOKUP(G8254,Agents!A:E,2,FALSE)</f>
        <v>Night</v>
      </c>
    </row>
    <row r="8255" spans="1:18" x14ac:dyDescent="0.35">
      <c r="A8255" t="s">
        <v>12387</v>
      </c>
      <c r="B8255" t="s">
        <v>352</v>
      </c>
      <c r="C8255" t="s">
        <v>50</v>
      </c>
      <c r="D8255" t="s">
        <v>13</v>
      </c>
      <c r="E8255" s="1">
        <v>46029.248611111114</v>
      </c>
      <c r="F8255" s="1">
        <v>46029.915277777778</v>
      </c>
      <c r="G8255" t="s">
        <v>80</v>
      </c>
      <c r="H8255" t="s">
        <v>15</v>
      </c>
      <c r="I8255" t="s">
        <v>16</v>
      </c>
      <c r="J8255">
        <v>4</v>
      </c>
      <c r="K8255" t="str">
        <f>IF(tickets_dataset[[#This Row],[status]] = "Closed", "Yes","No")</f>
        <v>Yes</v>
      </c>
      <c r="L8255" s="2">
        <f t="shared" si="512"/>
        <v>15.999999999941792</v>
      </c>
      <c r="M8255" t="str">
        <f t="shared" si="513"/>
        <v>No</v>
      </c>
      <c r="N8255" t="str">
        <f t="shared" si="514"/>
        <v>Jan</v>
      </c>
      <c r="O8255" s="2">
        <f t="shared" si="515"/>
        <v>0.66666666666424135</v>
      </c>
      <c r="P8255" t="str">
        <f>VLOOKUP(G8255,Agents!A:E,4,FALSE)</f>
        <v>Team3</v>
      </c>
      <c r="Q8255" t="str">
        <f>VLOOKUP(G8255,Agents!A:E,5,FALSE)</f>
        <v>Junior</v>
      </c>
      <c r="R8255" t="str">
        <f>VLOOKUP(G8255,Agents!A:E,2,FALSE)</f>
        <v>Evening</v>
      </c>
    </row>
    <row r="8256" spans="1:18" x14ac:dyDescent="0.35">
      <c r="A8256" t="s">
        <v>12388</v>
      </c>
      <c r="B8256" t="s">
        <v>12389</v>
      </c>
      <c r="C8256" t="s">
        <v>34</v>
      </c>
      <c r="D8256" t="s">
        <v>13</v>
      </c>
      <c r="E8256" s="1">
        <v>46039.29791666667</v>
      </c>
      <c r="F8256" s="1">
        <v>46039.506249999999</v>
      </c>
      <c r="G8256" t="s">
        <v>159</v>
      </c>
      <c r="H8256" t="s">
        <v>15</v>
      </c>
      <c r="I8256" t="s">
        <v>16</v>
      </c>
      <c r="J8256">
        <v>4</v>
      </c>
      <c r="K8256" t="str">
        <f>IF(tickets_dataset[[#This Row],[status]] = "Closed", "Yes","No")</f>
        <v>Yes</v>
      </c>
      <c r="L8256" s="2">
        <f t="shared" si="512"/>
        <v>4.9999999998835847</v>
      </c>
      <c r="M8256" t="str">
        <f t="shared" si="513"/>
        <v>No</v>
      </c>
      <c r="N8256" t="str">
        <f t="shared" si="514"/>
        <v>Jan</v>
      </c>
      <c r="O8256" s="2">
        <f t="shared" si="515"/>
        <v>0.20833333332848269</v>
      </c>
      <c r="P8256" t="str">
        <f>VLOOKUP(G8256,Agents!A:E,4,FALSE)</f>
        <v>Team4</v>
      </c>
      <c r="Q8256" t="str">
        <f>VLOOKUP(G8256,Agents!A:E,5,FALSE)</f>
        <v>Mid</v>
      </c>
      <c r="R8256" t="str">
        <f>VLOOKUP(G8256,Agents!A:E,2,FALSE)</f>
        <v>Night</v>
      </c>
    </row>
    <row r="8257" spans="1:18" x14ac:dyDescent="0.35">
      <c r="A8257" t="s">
        <v>12390</v>
      </c>
      <c r="B8257" t="s">
        <v>2784</v>
      </c>
      <c r="C8257" t="s">
        <v>34</v>
      </c>
      <c r="D8257" t="s">
        <v>38</v>
      </c>
      <c r="E8257" s="1">
        <v>46067.970138888886</v>
      </c>
      <c r="F8257" s="1">
        <v>46071.261805555558</v>
      </c>
      <c r="G8257" t="s">
        <v>77</v>
      </c>
      <c r="H8257" t="s">
        <v>15</v>
      </c>
      <c r="I8257" t="s">
        <v>16</v>
      </c>
      <c r="J8257">
        <v>4</v>
      </c>
      <c r="K8257" t="str">
        <f>IF(tickets_dataset[[#This Row],[status]] = "Closed", "Yes","No")</f>
        <v>Yes</v>
      </c>
      <c r="L8257" s="2">
        <f t="shared" si="512"/>
        <v>79.000000000116415</v>
      </c>
      <c r="M8257" t="str">
        <f t="shared" si="513"/>
        <v>Yes</v>
      </c>
      <c r="N8257" t="str">
        <f t="shared" si="514"/>
        <v>Feb</v>
      </c>
      <c r="O8257" s="2">
        <f t="shared" si="515"/>
        <v>3.2916666666715173</v>
      </c>
      <c r="P8257" t="str">
        <f>VLOOKUP(G8257,Agents!A:E,4,FALSE)</f>
        <v>Team5</v>
      </c>
      <c r="Q8257" t="str">
        <f>VLOOKUP(G8257,Agents!A:E,5,FALSE)</f>
        <v>Junior</v>
      </c>
      <c r="R8257" t="str">
        <f>VLOOKUP(G8257,Agents!A:E,2,FALSE)</f>
        <v>Evening</v>
      </c>
    </row>
    <row r="8258" spans="1:18" x14ac:dyDescent="0.35">
      <c r="A8258" t="s">
        <v>12391</v>
      </c>
      <c r="B8258" t="s">
        <v>4502</v>
      </c>
      <c r="C8258" t="s">
        <v>50</v>
      </c>
      <c r="D8258" t="s">
        <v>26</v>
      </c>
      <c r="E8258" s="1">
        <v>46032.243055555555</v>
      </c>
      <c r="F8258" s="1">
        <v>46033.534722222219</v>
      </c>
      <c r="G8258" t="s">
        <v>77</v>
      </c>
      <c r="H8258" t="s">
        <v>28</v>
      </c>
      <c r="I8258" t="s">
        <v>16</v>
      </c>
      <c r="J8258">
        <v>3</v>
      </c>
      <c r="K8258" t="str">
        <f>IF(tickets_dataset[[#This Row],[status]] = "Closed", "Yes","No")</f>
        <v>No</v>
      </c>
      <c r="L8258" s="2">
        <f t="shared" ref="L8258:L8321" si="516">IF(ISBLANK(F8258),"",(F8258-E8258)*24)</f>
        <v>30.999999999941792</v>
      </c>
      <c r="M8258" t="str">
        <f t="shared" ref="M8258:M8321" si="517">IF(L8258&gt;48,"Yes","No")</f>
        <v>No</v>
      </c>
      <c r="N8258" t="str">
        <f t="shared" ref="N8258:N8321" si="518">TEXT(E8258,"mmm")</f>
        <v>Jan</v>
      </c>
      <c r="O8258" s="2">
        <f t="shared" si="515"/>
        <v>1.2916666666642413</v>
      </c>
      <c r="P8258" t="str">
        <f>VLOOKUP(G8258,Agents!A:E,4,FALSE)</f>
        <v>Team5</v>
      </c>
      <c r="Q8258" t="str">
        <f>VLOOKUP(G8258,Agents!A:E,5,FALSE)</f>
        <v>Junior</v>
      </c>
      <c r="R8258" t="str">
        <f>VLOOKUP(G8258,Agents!A:E,2,FALSE)</f>
        <v>Evening</v>
      </c>
    </row>
    <row r="8259" spans="1:18" x14ac:dyDescent="0.35">
      <c r="A8259" t="s">
        <v>12392</v>
      </c>
      <c r="B8259" t="s">
        <v>9141</v>
      </c>
      <c r="C8259" t="s">
        <v>50</v>
      </c>
      <c r="D8259" t="s">
        <v>26</v>
      </c>
      <c r="E8259" s="1">
        <v>46048.196527777778</v>
      </c>
      <c r="F8259" s="1">
        <v>46050.529861111114</v>
      </c>
      <c r="G8259" t="s">
        <v>234</v>
      </c>
      <c r="H8259" t="s">
        <v>15</v>
      </c>
      <c r="I8259" t="s">
        <v>16</v>
      </c>
      <c r="J8259">
        <v>5</v>
      </c>
      <c r="K8259" t="str">
        <f>IF(tickets_dataset[[#This Row],[status]] = "Closed", "Yes","No")</f>
        <v>Yes</v>
      </c>
      <c r="L8259" s="2">
        <f t="shared" si="516"/>
        <v>56.000000000058208</v>
      </c>
      <c r="M8259" t="str">
        <f t="shared" si="517"/>
        <v>Yes</v>
      </c>
      <c r="N8259" t="str">
        <f t="shared" si="518"/>
        <v>Jan</v>
      </c>
      <c r="O8259" s="2">
        <f t="shared" ref="O8259:O8322" si="519">F8259-E8259</f>
        <v>2.3333333333357587</v>
      </c>
      <c r="P8259" t="str">
        <f>VLOOKUP(G8259,Agents!A:E,4,FALSE)</f>
        <v>Team5</v>
      </c>
      <c r="Q8259" t="str">
        <f>VLOOKUP(G8259,Agents!A:E,5,FALSE)</f>
        <v>Senior</v>
      </c>
      <c r="R8259" t="str">
        <f>VLOOKUP(G8259,Agents!A:E,2,FALSE)</f>
        <v>Night</v>
      </c>
    </row>
    <row r="8260" spans="1:18" x14ac:dyDescent="0.35">
      <c r="A8260" t="s">
        <v>12393</v>
      </c>
      <c r="B8260" t="s">
        <v>5794</v>
      </c>
      <c r="C8260" t="s">
        <v>76</v>
      </c>
      <c r="D8260" t="s">
        <v>13</v>
      </c>
      <c r="E8260" s="1">
        <v>46077.689583333333</v>
      </c>
      <c r="F8260" s="1">
        <v>46078.314583333333</v>
      </c>
      <c r="G8260" t="s">
        <v>206</v>
      </c>
      <c r="H8260" t="s">
        <v>15</v>
      </c>
      <c r="I8260" t="s">
        <v>16</v>
      </c>
      <c r="J8260">
        <v>4</v>
      </c>
      <c r="K8260" t="str">
        <f>IF(tickets_dataset[[#This Row],[status]] = "Closed", "Yes","No")</f>
        <v>Yes</v>
      </c>
      <c r="L8260" s="2">
        <f t="shared" si="516"/>
        <v>15</v>
      </c>
      <c r="M8260" t="str">
        <f t="shared" si="517"/>
        <v>No</v>
      </c>
      <c r="N8260" t="str">
        <f t="shared" si="518"/>
        <v>Feb</v>
      </c>
      <c r="O8260" s="2">
        <f t="shared" si="519"/>
        <v>0.625</v>
      </c>
      <c r="P8260" t="str">
        <f>VLOOKUP(G8260,Agents!A:E,4,FALSE)</f>
        <v>Team5</v>
      </c>
      <c r="Q8260" t="str">
        <f>VLOOKUP(G8260,Agents!A:E,5,FALSE)</f>
        <v>Junior</v>
      </c>
      <c r="R8260" t="str">
        <f>VLOOKUP(G8260,Agents!A:E,2,FALSE)</f>
        <v>Evening</v>
      </c>
    </row>
    <row r="8261" spans="1:18" x14ac:dyDescent="0.35">
      <c r="A8261" t="s">
        <v>12394</v>
      </c>
      <c r="B8261" t="s">
        <v>12395</v>
      </c>
      <c r="C8261" t="s">
        <v>22</v>
      </c>
      <c r="D8261" t="s">
        <v>13</v>
      </c>
      <c r="E8261" s="1">
        <v>46053.931944444441</v>
      </c>
      <c r="F8261" s="1">
        <v>46055.723611111112</v>
      </c>
      <c r="G8261" t="s">
        <v>170</v>
      </c>
      <c r="H8261" t="s">
        <v>15</v>
      </c>
      <c r="I8261" t="s">
        <v>16</v>
      </c>
      <c r="J8261">
        <v>4</v>
      </c>
      <c r="K8261" t="str">
        <f>IF(tickets_dataset[[#This Row],[status]] = "Closed", "Yes","No")</f>
        <v>Yes</v>
      </c>
      <c r="L8261" s="2">
        <f t="shared" si="516"/>
        <v>43.000000000116415</v>
      </c>
      <c r="M8261" t="str">
        <f t="shared" si="517"/>
        <v>No</v>
      </c>
      <c r="N8261" t="str">
        <f t="shared" si="518"/>
        <v>Jan</v>
      </c>
      <c r="O8261" s="2">
        <f t="shared" si="519"/>
        <v>1.7916666666715173</v>
      </c>
      <c r="P8261" t="str">
        <f>VLOOKUP(G8261,Agents!A:E,4,FALSE)</f>
        <v>Team5</v>
      </c>
      <c r="Q8261" t="str">
        <f>VLOOKUP(G8261,Agents!A:E,5,FALSE)</f>
        <v>Junior</v>
      </c>
      <c r="R8261" t="str">
        <f>VLOOKUP(G8261,Agents!A:E,2,FALSE)</f>
        <v>Night</v>
      </c>
    </row>
    <row r="8262" spans="1:18" x14ac:dyDescent="0.35">
      <c r="A8262" t="s">
        <v>12396</v>
      </c>
      <c r="B8262" t="s">
        <v>12397</v>
      </c>
      <c r="C8262" t="s">
        <v>12</v>
      </c>
      <c r="D8262" t="s">
        <v>26</v>
      </c>
      <c r="E8262" s="1">
        <v>46034.241666666669</v>
      </c>
      <c r="F8262" s="1">
        <v>46036.574999999997</v>
      </c>
      <c r="G8262" t="s">
        <v>128</v>
      </c>
      <c r="H8262" t="s">
        <v>15</v>
      </c>
      <c r="I8262" t="s">
        <v>16</v>
      </c>
      <c r="J8262">
        <v>4</v>
      </c>
      <c r="K8262" t="str">
        <f>IF(tickets_dataset[[#This Row],[status]] = "Closed", "Yes","No")</f>
        <v>Yes</v>
      </c>
      <c r="L8262" s="2">
        <f t="shared" si="516"/>
        <v>55.999999999883585</v>
      </c>
      <c r="M8262" t="str">
        <f t="shared" si="517"/>
        <v>Yes</v>
      </c>
      <c r="N8262" t="str">
        <f t="shared" si="518"/>
        <v>Jan</v>
      </c>
      <c r="O8262" s="2">
        <f t="shared" si="519"/>
        <v>2.3333333333284827</v>
      </c>
      <c r="P8262" t="str">
        <f>VLOOKUP(G8262,Agents!A:E,4,FALSE)</f>
        <v>Team4</v>
      </c>
      <c r="Q8262" t="str">
        <f>VLOOKUP(G8262,Agents!A:E,5,FALSE)</f>
        <v>Mid</v>
      </c>
      <c r="R8262" t="str">
        <f>VLOOKUP(G8262,Agents!A:E,2,FALSE)</f>
        <v>Night</v>
      </c>
    </row>
    <row r="8263" spans="1:18" x14ac:dyDescent="0.35">
      <c r="A8263" t="s">
        <v>12398</v>
      </c>
      <c r="B8263" t="s">
        <v>718</v>
      </c>
      <c r="C8263" t="s">
        <v>50</v>
      </c>
      <c r="D8263" t="s">
        <v>13</v>
      </c>
      <c r="E8263" s="1">
        <v>46042.609722222223</v>
      </c>
      <c r="F8263" s="1">
        <v>46044.234722222223</v>
      </c>
      <c r="G8263" t="s">
        <v>31</v>
      </c>
      <c r="H8263" t="s">
        <v>15</v>
      </c>
      <c r="I8263" t="s">
        <v>16</v>
      </c>
      <c r="J8263">
        <v>5</v>
      </c>
      <c r="K8263" t="str">
        <f>IF(tickets_dataset[[#This Row],[status]] = "Closed", "Yes","No")</f>
        <v>Yes</v>
      </c>
      <c r="L8263" s="2">
        <f t="shared" si="516"/>
        <v>39</v>
      </c>
      <c r="M8263" t="str">
        <f t="shared" si="517"/>
        <v>No</v>
      </c>
      <c r="N8263" t="str">
        <f t="shared" si="518"/>
        <v>Jan</v>
      </c>
      <c r="O8263" s="2">
        <f t="shared" si="519"/>
        <v>1.625</v>
      </c>
      <c r="P8263" t="str">
        <f>VLOOKUP(G8263,Agents!A:E,4,FALSE)</f>
        <v>Team5</v>
      </c>
      <c r="Q8263" t="str">
        <f>VLOOKUP(G8263,Agents!A:E,5,FALSE)</f>
        <v>Senior</v>
      </c>
      <c r="R8263" t="str">
        <f>VLOOKUP(G8263,Agents!A:E,2,FALSE)</f>
        <v>Evening</v>
      </c>
    </row>
    <row r="8264" spans="1:18" x14ac:dyDescent="0.35">
      <c r="A8264" t="s">
        <v>12399</v>
      </c>
      <c r="B8264" t="s">
        <v>2698</v>
      </c>
      <c r="C8264" t="s">
        <v>22</v>
      </c>
      <c r="D8264" t="s">
        <v>26</v>
      </c>
      <c r="E8264" s="1">
        <v>46085.991666666669</v>
      </c>
      <c r="F8264" s="1">
        <v>46088.45</v>
      </c>
      <c r="G8264" t="s">
        <v>273</v>
      </c>
      <c r="H8264" t="s">
        <v>15</v>
      </c>
      <c r="I8264" t="s">
        <v>16</v>
      </c>
      <c r="J8264">
        <v>4</v>
      </c>
      <c r="K8264" t="str">
        <f>IF(tickets_dataset[[#This Row],[status]] = "Closed", "Yes","No")</f>
        <v>Yes</v>
      </c>
      <c r="L8264" s="2">
        <f t="shared" si="516"/>
        <v>58.999999999883585</v>
      </c>
      <c r="M8264" t="str">
        <f t="shared" si="517"/>
        <v>Yes</v>
      </c>
      <c r="N8264" t="str">
        <f t="shared" si="518"/>
        <v>Mar</v>
      </c>
      <c r="O8264" s="2">
        <f t="shared" si="519"/>
        <v>2.4583333333284827</v>
      </c>
      <c r="P8264" t="str">
        <f>VLOOKUP(G8264,Agents!A:E,4,FALSE)</f>
        <v>Team3</v>
      </c>
      <c r="Q8264" t="str">
        <f>VLOOKUP(G8264,Agents!A:E,5,FALSE)</f>
        <v>Senior</v>
      </c>
      <c r="R8264" t="str">
        <f>VLOOKUP(G8264,Agents!A:E,2,FALSE)</f>
        <v>Evening</v>
      </c>
    </row>
    <row r="8265" spans="1:18" x14ac:dyDescent="0.35">
      <c r="A8265" t="s">
        <v>12400</v>
      </c>
      <c r="B8265" t="s">
        <v>850</v>
      </c>
      <c r="C8265" t="s">
        <v>34</v>
      </c>
      <c r="D8265" t="s">
        <v>26</v>
      </c>
      <c r="E8265" s="1">
        <v>46033.786111111112</v>
      </c>
      <c r="F8265" s="1">
        <v>46035.536111111112</v>
      </c>
      <c r="G8265" t="s">
        <v>62</v>
      </c>
      <c r="H8265" t="s">
        <v>15</v>
      </c>
      <c r="I8265" t="s">
        <v>16</v>
      </c>
      <c r="J8265">
        <v>5</v>
      </c>
      <c r="K8265" t="str">
        <f>IF(tickets_dataset[[#This Row],[status]] = "Closed", "Yes","No")</f>
        <v>Yes</v>
      </c>
      <c r="L8265" s="2">
        <f t="shared" si="516"/>
        <v>42</v>
      </c>
      <c r="M8265" t="str">
        <f t="shared" si="517"/>
        <v>No</v>
      </c>
      <c r="N8265" t="str">
        <f t="shared" si="518"/>
        <v>Jan</v>
      </c>
      <c r="O8265" s="2">
        <f t="shared" si="519"/>
        <v>1.75</v>
      </c>
      <c r="P8265" t="str">
        <f>VLOOKUP(G8265,Agents!A:E,4,FALSE)</f>
        <v>Team1</v>
      </c>
      <c r="Q8265" t="str">
        <f>VLOOKUP(G8265,Agents!A:E,5,FALSE)</f>
        <v>Junior</v>
      </c>
      <c r="R8265" t="str">
        <f>VLOOKUP(G8265,Agents!A:E,2,FALSE)</f>
        <v>Morning</v>
      </c>
    </row>
    <row r="8266" spans="1:18" x14ac:dyDescent="0.35">
      <c r="A8266" t="s">
        <v>12401</v>
      </c>
      <c r="B8266" t="s">
        <v>544</v>
      </c>
      <c r="C8266" t="s">
        <v>12</v>
      </c>
      <c r="D8266" t="s">
        <v>38</v>
      </c>
      <c r="E8266" s="1">
        <v>46102.762499999997</v>
      </c>
      <c r="F8266" s="1">
        <v>46104.679166666669</v>
      </c>
      <c r="G8266" t="s">
        <v>128</v>
      </c>
      <c r="H8266" t="s">
        <v>15</v>
      </c>
      <c r="I8266" t="s">
        <v>16</v>
      </c>
      <c r="J8266">
        <v>5</v>
      </c>
      <c r="K8266" t="str">
        <f>IF(tickets_dataset[[#This Row],[status]] = "Closed", "Yes","No")</f>
        <v>Yes</v>
      </c>
      <c r="L8266" s="2">
        <f t="shared" si="516"/>
        <v>46.000000000116415</v>
      </c>
      <c r="M8266" t="str">
        <f t="shared" si="517"/>
        <v>No</v>
      </c>
      <c r="N8266" t="str">
        <f t="shared" si="518"/>
        <v>Mar</v>
      </c>
      <c r="O8266" s="2">
        <f t="shared" si="519"/>
        <v>1.9166666666715173</v>
      </c>
      <c r="P8266" t="str">
        <f>VLOOKUP(G8266,Agents!A:E,4,FALSE)</f>
        <v>Team4</v>
      </c>
      <c r="Q8266" t="str">
        <f>VLOOKUP(G8266,Agents!A:E,5,FALSE)</f>
        <v>Mid</v>
      </c>
      <c r="R8266" t="str">
        <f>VLOOKUP(G8266,Agents!A:E,2,FALSE)</f>
        <v>Night</v>
      </c>
    </row>
    <row r="8267" spans="1:18" x14ac:dyDescent="0.35">
      <c r="A8267" t="s">
        <v>12402</v>
      </c>
      <c r="B8267" t="s">
        <v>12403</v>
      </c>
      <c r="C8267" t="s">
        <v>12</v>
      </c>
      <c r="D8267" t="s">
        <v>38</v>
      </c>
      <c r="E8267" s="1">
        <v>46102.688194444447</v>
      </c>
      <c r="F8267" s="1">
        <v>46106.396527777775</v>
      </c>
      <c r="G8267" t="s">
        <v>273</v>
      </c>
      <c r="H8267" t="s">
        <v>15</v>
      </c>
      <c r="I8267" t="s">
        <v>16</v>
      </c>
      <c r="J8267">
        <v>3</v>
      </c>
      <c r="K8267" t="str">
        <f>IF(tickets_dataset[[#This Row],[status]] = "Closed", "Yes","No")</f>
        <v>Yes</v>
      </c>
      <c r="L8267" s="2">
        <f t="shared" si="516"/>
        <v>88.999999999883585</v>
      </c>
      <c r="M8267" t="str">
        <f t="shared" si="517"/>
        <v>Yes</v>
      </c>
      <c r="N8267" t="str">
        <f t="shared" si="518"/>
        <v>Mar</v>
      </c>
      <c r="O8267" s="2">
        <f t="shared" si="519"/>
        <v>3.7083333333284827</v>
      </c>
      <c r="P8267" t="str">
        <f>VLOOKUP(G8267,Agents!A:E,4,FALSE)</f>
        <v>Team3</v>
      </c>
      <c r="Q8267" t="str">
        <f>VLOOKUP(G8267,Agents!A:E,5,FALSE)</f>
        <v>Senior</v>
      </c>
      <c r="R8267" t="str">
        <f>VLOOKUP(G8267,Agents!A:E,2,FALSE)</f>
        <v>Evening</v>
      </c>
    </row>
    <row r="8268" spans="1:18" x14ac:dyDescent="0.35">
      <c r="A8268" t="s">
        <v>12404</v>
      </c>
      <c r="B8268" t="s">
        <v>3803</v>
      </c>
      <c r="C8268" t="s">
        <v>12</v>
      </c>
      <c r="D8268" t="s">
        <v>26</v>
      </c>
      <c r="E8268" s="1">
        <v>46064.393750000003</v>
      </c>
      <c r="F8268" s="1">
        <v>46066.268750000003</v>
      </c>
      <c r="G8268" t="s">
        <v>80</v>
      </c>
      <c r="H8268" t="s">
        <v>15</v>
      </c>
      <c r="I8268" t="s">
        <v>16</v>
      </c>
      <c r="J8268">
        <v>4</v>
      </c>
      <c r="K8268" t="str">
        <f>IF(tickets_dataset[[#This Row],[status]] = "Closed", "Yes","No")</f>
        <v>Yes</v>
      </c>
      <c r="L8268" s="2">
        <f t="shared" si="516"/>
        <v>45</v>
      </c>
      <c r="M8268" t="str">
        <f t="shared" si="517"/>
        <v>No</v>
      </c>
      <c r="N8268" t="str">
        <f t="shared" si="518"/>
        <v>Feb</v>
      </c>
      <c r="O8268" s="2">
        <f t="shared" si="519"/>
        <v>1.875</v>
      </c>
      <c r="P8268" t="str">
        <f>VLOOKUP(G8268,Agents!A:E,4,FALSE)</f>
        <v>Team3</v>
      </c>
      <c r="Q8268" t="str">
        <f>VLOOKUP(G8268,Agents!A:E,5,FALSE)</f>
        <v>Junior</v>
      </c>
      <c r="R8268" t="str">
        <f>VLOOKUP(G8268,Agents!A:E,2,FALSE)</f>
        <v>Evening</v>
      </c>
    </row>
    <row r="8269" spans="1:18" x14ac:dyDescent="0.35">
      <c r="A8269" t="s">
        <v>12405</v>
      </c>
      <c r="B8269" t="s">
        <v>10342</v>
      </c>
      <c r="C8269" t="s">
        <v>76</v>
      </c>
      <c r="D8269" t="s">
        <v>38</v>
      </c>
      <c r="E8269" s="1">
        <v>46089.70416666667</v>
      </c>
      <c r="F8269" s="1">
        <v>46091.82916666667</v>
      </c>
      <c r="G8269" t="s">
        <v>86</v>
      </c>
      <c r="H8269" t="s">
        <v>15</v>
      </c>
      <c r="I8269" t="s">
        <v>16</v>
      </c>
      <c r="J8269">
        <v>4</v>
      </c>
      <c r="K8269" t="str">
        <f>IF(tickets_dataset[[#This Row],[status]] = "Closed", "Yes","No")</f>
        <v>Yes</v>
      </c>
      <c r="L8269" s="2">
        <f t="shared" si="516"/>
        <v>51</v>
      </c>
      <c r="M8269" t="str">
        <f t="shared" si="517"/>
        <v>Yes</v>
      </c>
      <c r="N8269" t="str">
        <f t="shared" si="518"/>
        <v>Mar</v>
      </c>
      <c r="O8269" s="2">
        <f t="shared" si="519"/>
        <v>2.125</v>
      </c>
      <c r="P8269" t="str">
        <f>VLOOKUP(G8269,Agents!A:E,4,FALSE)</f>
        <v>Team1</v>
      </c>
      <c r="Q8269" t="str">
        <f>VLOOKUP(G8269,Agents!A:E,5,FALSE)</f>
        <v>Mid</v>
      </c>
      <c r="R8269" t="str">
        <f>VLOOKUP(G8269,Agents!A:E,2,FALSE)</f>
        <v>Morning</v>
      </c>
    </row>
    <row r="8270" spans="1:18" x14ac:dyDescent="0.35">
      <c r="A8270" t="s">
        <v>12406</v>
      </c>
      <c r="B8270" t="s">
        <v>12407</v>
      </c>
      <c r="C8270" t="s">
        <v>12</v>
      </c>
      <c r="D8270" t="s">
        <v>13</v>
      </c>
      <c r="E8270" s="1">
        <v>46087.591666666667</v>
      </c>
      <c r="F8270" s="1">
        <v>46089.175000000003</v>
      </c>
      <c r="G8270" t="s">
        <v>53</v>
      </c>
      <c r="H8270" t="s">
        <v>132</v>
      </c>
      <c r="I8270" t="s">
        <v>16</v>
      </c>
      <c r="J8270">
        <v>3</v>
      </c>
      <c r="K8270" t="str">
        <f>IF(tickets_dataset[[#This Row],[status]] = "Closed", "Yes","No")</f>
        <v>No</v>
      </c>
      <c r="L8270" s="2">
        <f t="shared" si="516"/>
        <v>38.000000000058208</v>
      </c>
      <c r="M8270" t="str">
        <f t="shared" si="517"/>
        <v>No</v>
      </c>
      <c r="N8270" t="str">
        <f t="shared" si="518"/>
        <v>Mar</v>
      </c>
      <c r="O8270" s="2">
        <f t="shared" si="519"/>
        <v>1.5833333333357587</v>
      </c>
      <c r="P8270" t="str">
        <f>VLOOKUP(G8270,Agents!A:E,4,FALSE)</f>
        <v>Team1</v>
      </c>
      <c r="Q8270" t="str">
        <f>VLOOKUP(G8270,Agents!A:E,5,FALSE)</f>
        <v>Junior</v>
      </c>
      <c r="R8270" t="str">
        <f>VLOOKUP(G8270,Agents!A:E,2,FALSE)</f>
        <v>Night</v>
      </c>
    </row>
    <row r="8271" spans="1:18" x14ac:dyDescent="0.35">
      <c r="A8271" t="s">
        <v>12408</v>
      </c>
      <c r="B8271" t="s">
        <v>12409</v>
      </c>
      <c r="C8271" t="s">
        <v>22</v>
      </c>
      <c r="D8271" t="s">
        <v>13</v>
      </c>
      <c r="E8271" s="1">
        <v>46068.815972222219</v>
      </c>
      <c r="F8271" s="1">
        <v>46069.524305555555</v>
      </c>
      <c r="G8271" t="s">
        <v>216</v>
      </c>
      <c r="H8271" t="s">
        <v>15</v>
      </c>
      <c r="I8271" t="s">
        <v>16</v>
      </c>
      <c r="J8271">
        <v>3</v>
      </c>
      <c r="K8271" t="str">
        <f>IF(tickets_dataset[[#This Row],[status]] = "Closed", "Yes","No")</f>
        <v>Yes</v>
      </c>
      <c r="L8271" s="2">
        <f t="shared" si="516"/>
        <v>17.000000000058208</v>
      </c>
      <c r="M8271" t="str">
        <f t="shared" si="517"/>
        <v>No</v>
      </c>
      <c r="N8271" t="str">
        <f t="shared" si="518"/>
        <v>Feb</v>
      </c>
      <c r="O8271" s="2">
        <f t="shared" si="519"/>
        <v>0.70833333333575865</v>
      </c>
      <c r="P8271" t="str">
        <f>VLOOKUP(G8271,Agents!A:E,4,FALSE)</f>
        <v>Team5</v>
      </c>
      <c r="Q8271" t="str">
        <f>VLOOKUP(G8271,Agents!A:E,5,FALSE)</f>
        <v>Junior</v>
      </c>
      <c r="R8271" t="str">
        <f>VLOOKUP(G8271,Agents!A:E,2,FALSE)</f>
        <v>Evening</v>
      </c>
    </row>
    <row r="8272" spans="1:18" x14ac:dyDescent="0.35">
      <c r="A8272" t="s">
        <v>12410</v>
      </c>
      <c r="B8272" t="s">
        <v>8502</v>
      </c>
      <c r="C8272" t="s">
        <v>34</v>
      </c>
      <c r="D8272" t="s">
        <v>38</v>
      </c>
      <c r="E8272" s="1">
        <v>46059.384722222225</v>
      </c>
      <c r="F8272" s="1">
        <v>46060.093055555553</v>
      </c>
      <c r="G8272" t="s">
        <v>357</v>
      </c>
      <c r="H8272" t="s">
        <v>15</v>
      </c>
      <c r="I8272" t="s">
        <v>16</v>
      </c>
      <c r="J8272">
        <v>4</v>
      </c>
      <c r="K8272" t="str">
        <f>IF(tickets_dataset[[#This Row],[status]] = "Closed", "Yes","No")</f>
        <v>Yes</v>
      </c>
      <c r="L8272" s="2">
        <f t="shared" si="516"/>
        <v>16.999999999883585</v>
      </c>
      <c r="M8272" t="str">
        <f t="shared" si="517"/>
        <v>No</v>
      </c>
      <c r="N8272" t="str">
        <f t="shared" si="518"/>
        <v>Feb</v>
      </c>
      <c r="O8272" s="2">
        <f t="shared" si="519"/>
        <v>0.70833333332848269</v>
      </c>
      <c r="P8272" t="str">
        <f>VLOOKUP(G8272,Agents!A:E,4,FALSE)</f>
        <v>Team1</v>
      </c>
      <c r="Q8272" t="str">
        <f>VLOOKUP(G8272,Agents!A:E,5,FALSE)</f>
        <v>Mid</v>
      </c>
      <c r="R8272" t="str">
        <f>VLOOKUP(G8272,Agents!A:E,2,FALSE)</f>
        <v>Morning</v>
      </c>
    </row>
    <row r="8273" spans="1:18" x14ac:dyDescent="0.35">
      <c r="A8273" t="s">
        <v>12411</v>
      </c>
      <c r="B8273" t="s">
        <v>2784</v>
      </c>
      <c r="C8273" t="s">
        <v>22</v>
      </c>
      <c r="D8273" t="s">
        <v>26</v>
      </c>
      <c r="E8273" s="1">
        <v>46100.15</v>
      </c>
      <c r="F8273" s="1">
        <v>46100.816666666666</v>
      </c>
      <c r="G8273" t="s">
        <v>31</v>
      </c>
      <c r="H8273" t="s">
        <v>15</v>
      </c>
      <c r="I8273" t="s">
        <v>16</v>
      </c>
      <c r="J8273">
        <v>4</v>
      </c>
      <c r="K8273" t="str">
        <f>IF(tickets_dataset[[#This Row],[status]] = "Closed", "Yes","No")</f>
        <v>Yes</v>
      </c>
      <c r="L8273" s="2">
        <f t="shared" si="516"/>
        <v>15.999999999941792</v>
      </c>
      <c r="M8273" t="str">
        <f t="shared" si="517"/>
        <v>No</v>
      </c>
      <c r="N8273" t="str">
        <f t="shared" si="518"/>
        <v>Mar</v>
      </c>
      <c r="O8273" s="2">
        <f t="shared" si="519"/>
        <v>0.66666666666424135</v>
      </c>
      <c r="P8273" t="str">
        <f>VLOOKUP(G8273,Agents!A:E,4,FALSE)</f>
        <v>Team5</v>
      </c>
      <c r="Q8273" t="str">
        <f>VLOOKUP(G8273,Agents!A:E,5,FALSE)</f>
        <v>Senior</v>
      </c>
      <c r="R8273" t="str">
        <f>VLOOKUP(G8273,Agents!A:E,2,FALSE)</f>
        <v>Evening</v>
      </c>
    </row>
    <row r="8274" spans="1:18" x14ac:dyDescent="0.35">
      <c r="A8274" t="s">
        <v>12412</v>
      </c>
      <c r="B8274" t="s">
        <v>1064</v>
      </c>
      <c r="C8274" t="s">
        <v>76</v>
      </c>
      <c r="D8274" t="s">
        <v>26</v>
      </c>
      <c r="E8274" s="1">
        <v>46028.943055555559</v>
      </c>
      <c r="F8274" s="1">
        <v>46029.484722222223</v>
      </c>
      <c r="G8274" t="s">
        <v>256</v>
      </c>
      <c r="H8274" t="s">
        <v>15</v>
      </c>
      <c r="I8274" t="s">
        <v>16</v>
      </c>
      <c r="J8274">
        <v>4</v>
      </c>
      <c r="K8274" t="str">
        <f>IF(tickets_dataset[[#This Row],[status]] = "Closed", "Yes","No")</f>
        <v>Yes</v>
      </c>
      <c r="L8274" s="2">
        <f t="shared" si="516"/>
        <v>12.999999999941792</v>
      </c>
      <c r="M8274" t="str">
        <f t="shared" si="517"/>
        <v>No</v>
      </c>
      <c r="N8274" t="str">
        <f t="shared" si="518"/>
        <v>Jan</v>
      </c>
      <c r="O8274" s="2">
        <f t="shared" si="519"/>
        <v>0.54166666666424135</v>
      </c>
      <c r="P8274" t="str">
        <f>VLOOKUP(G8274,Agents!A:E,4,FALSE)</f>
        <v>Team1</v>
      </c>
      <c r="Q8274" t="str">
        <f>VLOOKUP(G8274,Agents!A:E,5,FALSE)</f>
        <v>Mid</v>
      </c>
      <c r="R8274" t="str">
        <f>VLOOKUP(G8274,Agents!A:E,2,FALSE)</f>
        <v>Morning</v>
      </c>
    </row>
    <row r="8275" spans="1:18" x14ac:dyDescent="0.35">
      <c r="A8275" t="s">
        <v>12413</v>
      </c>
      <c r="B8275" t="s">
        <v>12414</v>
      </c>
      <c r="C8275" t="s">
        <v>22</v>
      </c>
      <c r="D8275" t="s">
        <v>13</v>
      </c>
      <c r="E8275" s="1">
        <v>46024.613194444442</v>
      </c>
      <c r="F8275" s="1">
        <v>46025.821527777778</v>
      </c>
      <c r="G8275" t="s">
        <v>422</v>
      </c>
      <c r="H8275" t="s">
        <v>15</v>
      </c>
      <c r="I8275" t="s">
        <v>16</v>
      </c>
      <c r="J8275">
        <v>4</v>
      </c>
      <c r="K8275" t="str">
        <f>IF(tickets_dataset[[#This Row],[status]] = "Closed", "Yes","No")</f>
        <v>Yes</v>
      </c>
      <c r="L8275" s="2">
        <f t="shared" si="516"/>
        <v>29.000000000058208</v>
      </c>
      <c r="M8275" t="str">
        <f t="shared" si="517"/>
        <v>No</v>
      </c>
      <c r="N8275" t="str">
        <f t="shared" si="518"/>
        <v>Jan</v>
      </c>
      <c r="O8275" s="2">
        <f t="shared" si="519"/>
        <v>1.2083333333357587</v>
      </c>
      <c r="P8275" t="str">
        <f>VLOOKUP(G8275,Agents!A:E,4,FALSE)</f>
        <v>Team5</v>
      </c>
      <c r="Q8275" t="str">
        <f>VLOOKUP(G8275,Agents!A:E,5,FALSE)</f>
        <v>Mid</v>
      </c>
      <c r="R8275" t="str">
        <f>VLOOKUP(G8275,Agents!A:E,2,FALSE)</f>
        <v>Evening</v>
      </c>
    </row>
    <row r="8276" spans="1:18" x14ac:dyDescent="0.35">
      <c r="A8276" t="s">
        <v>12415</v>
      </c>
      <c r="B8276" t="s">
        <v>2920</v>
      </c>
      <c r="C8276" t="s">
        <v>76</v>
      </c>
      <c r="D8276" t="s">
        <v>13</v>
      </c>
      <c r="E8276" s="1">
        <v>46111.765277777777</v>
      </c>
      <c r="F8276" s="1">
        <v>46113.431944444441</v>
      </c>
      <c r="G8276" t="s">
        <v>59</v>
      </c>
      <c r="H8276" t="s">
        <v>28</v>
      </c>
      <c r="I8276" t="s">
        <v>16</v>
      </c>
      <c r="J8276">
        <v>4</v>
      </c>
      <c r="K8276" t="str">
        <f>IF(tickets_dataset[[#This Row],[status]] = "Closed", "Yes","No")</f>
        <v>No</v>
      </c>
      <c r="L8276" s="2">
        <f t="shared" si="516"/>
        <v>39.999999999941792</v>
      </c>
      <c r="M8276" t="str">
        <f t="shared" si="517"/>
        <v>No</v>
      </c>
      <c r="N8276" t="str">
        <f t="shared" si="518"/>
        <v>Mar</v>
      </c>
      <c r="O8276" s="2">
        <f t="shared" si="519"/>
        <v>1.6666666666642413</v>
      </c>
      <c r="P8276" t="str">
        <f>VLOOKUP(G8276,Agents!A:E,4,FALSE)</f>
        <v>Team3</v>
      </c>
      <c r="Q8276" t="str">
        <f>VLOOKUP(G8276,Agents!A:E,5,FALSE)</f>
        <v>Senior</v>
      </c>
      <c r="R8276" t="str">
        <f>VLOOKUP(G8276,Agents!A:E,2,FALSE)</f>
        <v>Night</v>
      </c>
    </row>
    <row r="8277" spans="1:18" x14ac:dyDescent="0.35">
      <c r="A8277" t="s">
        <v>12416</v>
      </c>
      <c r="B8277" t="s">
        <v>810</v>
      </c>
      <c r="C8277" t="s">
        <v>76</v>
      </c>
      <c r="D8277" t="s">
        <v>13</v>
      </c>
      <c r="E8277" s="1">
        <v>46079.469444444447</v>
      </c>
      <c r="F8277" s="1">
        <v>46080.677777777775</v>
      </c>
      <c r="G8277" t="s">
        <v>91</v>
      </c>
      <c r="H8277" t="s">
        <v>15</v>
      </c>
      <c r="I8277" t="s">
        <v>16</v>
      </c>
      <c r="J8277">
        <v>4</v>
      </c>
      <c r="K8277" t="str">
        <f>IF(tickets_dataset[[#This Row],[status]] = "Closed", "Yes","No")</f>
        <v>Yes</v>
      </c>
      <c r="L8277" s="2">
        <f t="shared" si="516"/>
        <v>28.999999999883585</v>
      </c>
      <c r="M8277" t="str">
        <f t="shared" si="517"/>
        <v>No</v>
      </c>
      <c r="N8277" t="str">
        <f t="shared" si="518"/>
        <v>Feb</v>
      </c>
      <c r="O8277" s="2">
        <f t="shared" si="519"/>
        <v>1.2083333333284827</v>
      </c>
      <c r="P8277" t="str">
        <f>VLOOKUP(G8277,Agents!A:E,4,FALSE)</f>
        <v>Team5</v>
      </c>
      <c r="Q8277" t="str">
        <f>VLOOKUP(G8277,Agents!A:E,5,FALSE)</f>
        <v>Mid</v>
      </c>
      <c r="R8277" t="str">
        <f>VLOOKUP(G8277,Agents!A:E,2,FALSE)</f>
        <v>Night</v>
      </c>
    </row>
    <row r="8278" spans="1:18" x14ac:dyDescent="0.35">
      <c r="A8278" t="s">
        <v>12417</v>
      </c>
      <c r="B8278" t="s">
        <v>6460</v>
      </c>
      <c r="C8278" t="s">
        <v>34</v>
      </c>
      <c r="D8278" t="s">
        <v>26</v>
      </c>
      <c r="E8278" s="1">
        <v>46104.431250000001</v>
      </c>
      <c r="F8278" s="1">
        <v>46105.76458333333</v>
      </c>
      <c r="G8278" t="s">
        <v>357</v>
      </c>
      <c r="H8278" t="s">
        <v>15</v>
      </c>
      <c r="I8278" t="s">
        <v>16</v>
      </c>
      <c r="J8278">
        <v>4</v>
      </c>
      <c r="K8278" t="str">
        <f>IF(tickets_dataset[[#This Row],[status]] = "Closed", "Yes","No")</f>
        <v>Yes</v>
      </c>
      <c r="L8278" s="2">
        <f t="shared" si="516"/>
        <v>31.999999999883585</v>
      </c>
      <c r="M8278" t="str">
        <f t="shared" si="517"/>
        <v>No</v>
      </c>
      <c r="N8278" t="str">
        <f t="shared" si="518"/>
        <v>Mar</v>
      </c>
      <c r="O8278" s="2">
        <f t="shared" si="519"/>
        <v>1.3333333333284827</v>
      </c>
      <c r="P8278" t="str">
        <f>VLOOKUP(G8278,Agents!A:E,4,FALSE)</f>
        <v>Team1</v>
      </c>
      <c r="Q8278" t="str">
        <f>VLOOKUP(G8278,Agents!A:E,5,FALSE)</f>
        <v>Mid</v>
      </c>
      <c r="R8278" t="str">
        <f>VLOOKUP(G8278,Agents!A:E,2,FALSE)</f>
        <v>Morning</v>
      </c>
    </row>
    <row r="8279" spans="1:18" x14ac:dyDescent="0.35">
      <c r="A8279" t="s">
        <v>12418</v>
      </c>
      <c r="B8279" t="s">
        <v>5512</v>
      </c>
      <c r="C8279" t="s">
        <v>34</v>
      </c>
      <c r="D8279" t="s">
        <v>13</v>
      </c>
      <c r="E8279" s="1">
        <v>46072.686805555553</v>
      </c>
      <c r="F8279" s="1">
        <v>46074.645138888889</v>
      </c>
      <c r="G8279" t="s">
        <v>156</v>
      </c>
      <c r="H8279" t="s">
        <v>15</v>
      </c>
      <c r="I8279" t="s">
        <v>16</v>
      </c>
      <c r="J8279">
        <v>3</v>
      </c>
      <c r="K8279" t="str">
        <f>IF(tickets_dataset[[#This Row],[status]] = "Closed", "Yes","No")</f>
        <v>Yes</v>
      </c>
      <c r="L8279" s="2">
        <f t="shared" si="516"/>
        <v>47.000000000058208</v>
      </c>
      <c r="M8279" t="str">
        <f t="shared" si="517"/>
        <v>No</v>
      </c>
      <c r="N8279" t="str">
        <f t="shared" si="518"/>
        <v>Feb</v>
      </c>
      <c r="O8279" s="2">
        <f t="shared" si="519"/>
        <v>1.9583333333357587</v>
      </c>
      <c r="P8279" t="str">
        <f>VLOOKUP(G8279,Agents!A:E,4,FALSE)</f>
        <v>Team3</v>
      </c>
      <c r="Q8279" t="str">
        <f>VLOOKUP(G8279,Agents!A:E,5,FALSE)</f>
        <v>Mid</v>
      </c>
      <c r="R8279" t="str">
        <f>VLOOKUP(G8279,Agents!A:E,2,FALSE)</f>
        <v>Evening</v>
      </c>
    </row>
    <row r="8280" spans="1:18" x14ac:dyDescent="0.35">
      <c r="A8280" t="s">
        <v>12419</v>
      </c>
      <c r="B8280" t="s">
        <v>321</v>
      </c>
      <c r="C8280" t="s">
        <v>12</v>
      </c>
      <c r="D8280" t="s">
        <v>38</v>
      </c>
      <c r="E8280" s="1">
        <v>46037.370833333334</v>
      </c>
      <c r="F8280" s="1">
        <v>46041.32916666667</v>
      </c>
      <c r="G8280" t="s">
        <v>216</v>
      </c>
      <c r="H8280" t="s">
        <v>15</v>
      </c>
      <c r="I8280" t="s">
        <v>16</v>
      </c>
      <c r="J8280">
        <v>5</v>
      </c>
      <c r="K8280" t="str">
        <f>IF(tickets_dataset[[#This Row],[status]] = "Closed", "Yes","No")</f>
        <v>Yes</v>
      </c>
      <c r="L8280" s="2">
        <f t="shared" si="516"/>
        <v>95.000000000058208</v>
      </c>
      <c r="M8280" t="str">
        <f t="shared" si="517"/>
        <v>Yes</v>
      </c>
      <c r="N8280" t="str">
        <f t="shared" si="518"/>
        <v>Jan</v>
      </c>
      <c r="O8280" s="2">
        <f t="shared" si="519"/>
        <v>3.9583333333357587</v>
      </c>
      <c r="P8280" t="str">
        <f>VLOOKUP(G8280,Agents!A:E,4,FALSE)</f>
        <v>Team5</v>
      </c>
      <c r="Q8280" t="str">
        <f>VLOOKUP(G8280,Agents!A:E,5,FALSE)</f>
        <v>Junior</v>
      </c>
      <c r="R8280" t="str">
        <f>VLOOKUP(G8280,Agents!A:E,2,FALSE)</f>
        <v>Evening</v>
      </c>
    </row>
    <row r="8281" spans="1:18" x14ac:dyDescent="0.35">
      <c r="A8281" t="s">
        <v>12420</v>
      </c>
      <c r="B8281" t="s">
        <v>9427</v>
      </c>
      <c r="C8281" t="s">
        <v>76</v>
      </c>
      <c r="D8281" t="s">
        <v>26</v>
      </c>
      <c r="E8281" s="1">
        <v>46075.9375</v>
      </c>
      <c r="F8281" s="1">
        <v>46077.1875</v>
      </c>
      <c r="G8281" t="s">
        <v>56</v>
      </c>
      <c r="H8281" t="s">
        <v>15</v>
      </c>
      <c r="I8281" t="s">
        <v>16</v>
      </c>
      <c r="J8281">
        <v>5</v>
      </c>
      <c r="K8281" t="str">
        <f>IF(tickets_dataset[[#This Row],[status]] = "Closed", "Yes","No")</f>
        <v>Yes</v>
      </c>
      <c r="L8281" s="2">
        <f t="shared" si="516"/>
        <v>30</v>
      </c>
      <c r="M8281" t="str">
        <f t="shared" si="517"/>
        <v>No</v>
      </c>
      <c r="N8281" t="str">
        <f t="shared" si="518"/>
        <v>Feb</v>
      </c>
      <c r="O8281" s="2">
        <f t="shared" si="519"/>
        <v>1.25</v>
      </c>
      <c r="P8281" t="str">
        <f>VLOOKUP(G8281,Agents!A:E,4,FALSE)</f>
        <v>Team1</v>
      </c>
      <c r="Q8281" t="str">
        <f>VLOOKUP(G8281,Agents!A:E,5,FALSE)</f>
        <v>Senior</v>
      </c>
      <c r="R8281" t="str">
        <f>VLOOKUP(G8281,Agents!A:E,2,FALSE)</f>
        <v>Night</v>
      </c>
    </row>
    <row r="8282" spans="1:18" x14ac:dyDescent="0.35">
      <c r="A8282" t="s">
        <v>12421</v>
      </c>
      <c r="B8282" t="s">
        <v>2708</v>
      </c>
      <c r="C8282" t="s">
        <v>50</v>
      </c>
      <c r="D8282" t="s">
        <v>38</v>
      </c>
      <c r="E8282" s="1">
        <v>46098.597222222219</v>
      </c>
      <c r="F8282" s="1">
        <v>46102.263888888891</v>
      </c>
      <c r="G8282" t="s">
        <v>45</v>
      </c>
      <c r="H8282" t="s">
        <v>15</v>
      </c>
      <c r="I8282" t="s">
        <v>16</v>
      </c>
      <c r="J8282">
        <v>4</v>
      </c>
      <c r="K8282" t="str">
        <f>IF(tickets_dataset[[#This Row],[status]] = "Closed", "Yes","No")</f>
        <v>Yes</v>
      </c>
      <c r="L8282" s="2">
        <f t="shared" si="516"/>
        <v>88.000000000116415</v>
      </c>
      <c r="M8282" t="str">
        <f t="shared" si="517"/>
        <v>Yes</v>
      </c>
      <c r="N8282" t="str">
        <f t="shared" si="518"/>
        <v>Mar</v>
      </c>
      <c r="O8282" s="2">
        <f t="shared" si="519"/>
        <v>3.6666666666715173</v>
      </c>
      <c r="P8282" t="str">
        <f>VLOOKUP(G8282,Agents!A:E,4,FALSE)</f>
        <v>Team5</v>
      </c>
      <c r="Q8282" t="str">
        <f>VLOOKUP(G8282,Agents!A:E,5,FALSE)</f>
        <v>Senior</v>
      </c>
      <c r="R8282" t="str">
        <f>VLOOKUP(G8282,Agents!A:E,2,FALSE)</f>
        <v>Morning</v>
      </c>
    </row>
    <row r="8283" spans="1:18" x14ac:dyDescent="0.35">
      <c r="A8283" t="s">
        <v>12422</v>
      </c>
      <c r="B8283" t="s">
        <v>479</v>
      </c>
      <c r="C8283" t="s">
        <v>34</v>
      </c>
      <c r="D8283" t="s">
        <v>26</v>
      </c>
      <c r="E8283" s="1">
        <v>46037.267361111109</v>
      </c>
      <c r="F8283" s="1">
        <v>46038.642361111109</v>
      </c>
      <c r="G8283" t="s">
        <v>239</v>
      </c>
      <c r="H8283" t="s">
        <v>15</v>
      </c>
      <c r="I8283" t="s">
        <v>16</v>
      </c>
      <c r="J8283">
        <v>5</v>
      </c>
      <c r="K8283" t="str">
        <f>IF(tickets_dataset[[#This Row],[status]] = "Closed", "Yes","No")</f>
        <v>Yes</v>
      </c>
      <c r="L8283" s="2">
        <f t="shared" si="516"/>
        <v>33</v>
      </c>
      <c r="M8283" t="str">
        <f t="shared" si="517"/>
        <v>No</v>
      </c>
      <c r="N8283" t="str">
        <f t="shared" si="518"/>
        <v>Jan</v>
      </c>
      <c r="O8283" s="2">
        <f t="shared" si="519"/>
        <v>1.375</v>
      </c>
      <c r="P8283" t="str">
        <f>VLOOKUP(G8283,Agents!A:E,4,FALSE)</f>
        <v>Team1</v>
      </c>
      <c r="Q8283" t="str">
        <f>VLOOKUP(G8283,Agents!A:E,5,FALSE)</f>
        <v>Senior</v>
      </c>
      <c r="R8283" t="str">
        <f>VLOOKUP(G8283,Agents!A:E,2,FALSE)</f>
        <v>Evening</v>
      </c>
    </row>
    <row r="8284" spans="1:18" x14ac:dyDescent="0.35">
      <c r="A8284" t="s">
        <v>12423</v>
      </c>
      <c r="B8284" t="s">
        <v>10360</v>
      </c>
      <c r="C8284" t="s">
        <v>22</v>
      </c>
      <c r="D8284" t="s">
        <v>38</v>
      </c>
      <c r="E8284" s="1">
        <v>46025.962500000001</v>
      </c>
      <c r="F8284" s="1">
        <v>46028.462500000001</v>
      </c>
      <c r="G8284" t="s">
        <v>422</v>
      </c>
      <c r="H8284" t="s">
        <v>15</v>
      </c>
      <c r="I8284" t="s">
        <v>16</v>
      </c>
      <c r="J8284">
        <v>5</v>
      </c>
      <c r="K8284" t="str">
        <f>IF(tickets_dataset[[#This Row],[status]] = "Closed", "Yes","No")</f>
        <v>Yes</v>
      </c>
      <c r="L8284" s="2">
        <f t="shared" si="516"/>
        <v>60</v>
      </c>
      <c r="M8284" t="str">
        <f t="shared" si="517"/>
        <v>Yes</v>
      </c>
      <c r="N8284" t="str">
        <f t="shared" si="518"/>
        <v>Jan</v>
      </c>
      <c r="O8284" s="2">
        <f t="shared" si="519"/>
        <v>2.5</v>
      </c>
      <c r="P8284" t="str">
        <f>VLOOKUP(G8284,Agents!A:E,4,FALSE)</f>
        <v>Team5</v>
      </c>
      <c r="Q8284" t="str">
        <f>VLOOKUP(G8284,Agents!A:E,5,FALSE)</f>
        <v>Mid</v>
      </c>
      <c r="R8284" t="str">
        <f>VLOOKUP(G8284,Agents!A:E,2,FALSE)</f>
        <v>Evening</v>
      </c>
    </row>
    <row r="8285" spans="1:18" x14ac:dyDescent="0.35">
      <c r="A8285" t="s">
        <v>12424</v>
      </c>
      <c r="B8285" t="s">
        <v>12425</v>
      </c>
      <c r="C8285" t="s">
        <v>34</v>
      </c>
      <c r="D8285" t="s">
        <v>13</v>
      </c>
      <c r="E8285" s="1">
        <v>46098.207638888889</v>
      </c>
      <c r="F8285" s="1">
        <v>46098.707638888889</v>
      </c>
      <c r="G8285" t="s">
        <v>23</v>
      </c>
      <c r="H8285" t="s">
        <v>15</v>
      </c>
      <c r="I8285" t="s">
        <v>16</v>
      </c>
      <c r="J8285">
        <v>4</v>
      </c>
      <c r="K8285" t="str">
        <f>IF(tickets_dataset[[#This Row],[status]] = "Closed", "Yes","No")</f>
        <v>Yes</v>
      </c>
      <c r="L8285" s="2">
        <f t="shared" si="516"/>
        <v>12</v>
      </c>
      <c r="M8285" t="str">
        <f t="shared" si="517"/>
        <v>No</v>
      </c>
      <c r="N8285" t="str">
        <f t="shared" si="518"/>
        <v>Mar</v>
      </c>
      <c r="O8285" s="2">
        <f t="shared" si="519"/>
        <v>0.5</v>
      </c>
      <c r="P8285" t="str">
        <f>VLOOKUP(G8285,Agents!A:E,4,FALSE)</f>
        <v>Team3</v>
      </c>
      <c r="Q8285" t="str">
        <f>VLOOKUP(G8285,Agents!A:E,5,FALSE)</f>
        <v>Senior</v>
      </c>
      <c r="R8285" t="str">
        <f>VLOOKUP(G8285,Agents!A:E,2,FALSE)</f>
        <v>Evening</v>
      </c>
    </row>
    <row r="8286" spans="1:18" x14ac:dyDescent="0.35">
      <c r="A8286" t="s">
        <v>12426</v>
      </c>
      <c r="B8286" t="s">
        <v>2924</v>
      </c>
      <c r="C8286" t="s">
        <v>34</v>
      </c>
      <c r="D8286" t="s">
        <v>38</v>
      </c>
      <c r="E8286" s="1">
        <v>46089.852083333331</v>
      </c>
      <c r="F8286" s="1">
        <v>46091.268750000003</v>
      </c>
      <c r="G8286" t="s">
        <v>53</v>
      </c>
      <c r="H8286" t="s">
        <v>15</v>
      </c>
      <c r="I8286" t="s">
        <v>16</v>
      </c>
      <c r="J8286">
        <v>3</v>
      </c>
      <c r="K8286" t="str">
        <f>IF(tickets_dataset[[#This Row],[status]] = "Closed", "Yes","No")</f>
        <v>Yes</v>
      </c>
      <c r="L8286" s="2">
        <f t="shared" si="516"/>
        <v>34.000000000116415</v>
      </c>
      <c r="M8286" t="str">
        <f t="shared" si="517"/>
        <v>No</v>
      </c>
      <c r="N8286" t="str">
        <f t="shared" si="518"/>
        <v>Mar</v>
      </c>
      <c r="O8286" s="2">
        <f t="shared" si="519"/>
        <v>1.4166666666715173</v>
      </c>
      <c r="P8286" t="str">
        <f>VLOOKUP(G8286,Agents!A:E,4,FALSE)</f>
        <v>Team1</v>
      </c>
      <c r="Q8286" t="str">
        <f>VLOOKUP(G8286,Agents!A:E,5,FALSE)</f>
        <v>Junior</v>
      </c>
      <c r="R8286" t="str">
        <f>VLOOKUP(G8286,Agents!A:E,2,FALSE)</f>
        <v>Night</v>
      </c>
    </row>
    <row r="8287" spans="1:18" x14ac:dyDescent="0.35">
      <c r="A8287" t="s">
        <v>12427</v>
      </c>
      <c r="B8287" t="s">
        <v>9184</v>
      </c>
      <c r="C8287" t="s">
        <v>34</v>
      </c>
      <c r="D8287" t="s">
        <v>13</v>
      </c>
      <c r="E8287" s="1">
        <v>46076.730555555558</v>
      </c>
      <c r="F8287" s="1">
        <v>46078.397222222222</v>
      </c>
      <c r="G8287" t="s">
        <v>149</v>
      </c>
      <c r="H8287" t="s">
        <v>15</v>
      </c>
      <c r="I8287" t="s">
        <v>16</v>
      </c>
      <c r="J8287">
        <v>4</v>
      </c>
      <c r="K8287" t="str">
        <f>IF(tickets_dataset[[#This Row],[status]] = "Closed", "Yes","No")</f>
        <v>Yes</v>
      </c>
      <c r="L8287" s="2">
        <f t="shared" si="516"/>
        <v>39.999999999941792</v>
      </c>
      <c r="M8287" t="str">
        <f t="shared" si="517"/>
        <v>No</v>
      </c>
      <c r="N8287" t="str">
        <f t="shared" si="518"/>
        <v>Feb</v>
      </c>
      <c r="O8287" s="2">
        <f t="shared" si="519"/>
        <v>1.6666666666642413</v>
      </c>
      <c r="P8287" t="str">
        <f>VLOOKUP(G8287,Agents!A:E,4,FALSE)</f>
        <v>Team3</v>
      </c>
      <c r="Q8287" t="str">
        <f>VLOOKUP(G8287,Agents!A:E,5,FALSE)</f>
        <v>Mid</v>
      </c>
      <c r="R8287" t="str">
        <f>VLOOKUP(G8287,Agents!A:E,2,FALSE)</f>
        <v>Night</v>
      </c>
    </row>
    <row r="8288" spans="1:18" x14ac:dyDescent="0.35">
      <c r="A8288" t="s">
        <v>12428</v>
      </c>
      <c r="B8288" t="s">
        <v>12429</v>
      </c>
      <c r="C8288" t="s">
        <v>12</v>
      </c>
      <c r="D8288" t="s">
        <v>26</v>
      </c>
      <c r="E8288" s="1">
        <v>46054.029166666667</v>
      </c>
      <c r="F8288" s="1">
        <v>46056.529166666667</v>
      </c>
      <c r="G8288" t="s">
        <v>53</v>
      </c>
      <c r="H8288" t="s">
        <v>15</v>
      </c>
      <c r="I8288" t="s">
        <v>16</v>
      </c>
      <c r="J8288">
        <v>3</v>
      </c>
      <c r="K8288" t="str">
        <f>IF(tickets_dataset[[#This Row],[status]] = "Closed", "Yes","No")</f>
        <v>Yes</v>
      </c>
      <c r="L8288" s="2">
        <f t="shared" si="516"/>
        <v>60</v>
      </c>
      <c r="M8288" t="str">
        <f t="shared" si="517"/>
        <v>Yes</v>
      </c>
      <c r="N8288" t="str">
        <f t="shared" si="518"/>
        <v>Feb</v>
      </c>
      <c r="O8288" s="2">
        <f t="shared" si="519"/>
        <v>2.5</v>
      </c>
      <c r="P8288" t="str">
        <f>VLOOKUP(G8288,Agents!A:E,4,FALSE)</f>
        <v>Team1</v>
      </c>
      <c r="Q8288" t="str">
        <f>VLOOKUP(G8288,Agents!A:E,5,FALSE)</f>
        <v>Junior</v>
      </c>
      <c r="R8288" t="str">
        <f>VLOOKUP(G8288,Agents!A:E,2,FALSE)</f>
        <v>Night</v>
      </c>
    </row>
    <row r="8289" spans="1:18" x14ac:dyDescent="0.35">
      <c r="A8289" t="s">
        <v>12430</v>
      </c>
      <c r="B8289" t="s">
        <v>8910</v>
      </c>
      <c r="C8289" t="s">
        <v>50</v>
      </c>
      <c r="D8289" t="s">
        <v>26</v>
      </c>
      <c r="E8289" s="1">
        <v>46090.386111111111</v>
      </c>
      <c r="F8289" s="1">
        <v>46090.636111111111</v>
      </c>
      <c r="G8289" t="s">
        <v>140</v>
      </c>
      <c r="H8289" t="s">
        <v>132</v>
      </c>
      <c r="I8289" t="s">
        <v>16</v>
      </c>
      <c r="J8289">
        <v>3</v>
      </c>
      <c r="K8289" t="str">
        <f>IF(tickets_dataset[[#This Row],[status]] = "Closed", "Yes","No")</f>
        <v>No</v>
      </c>
      <c r="L8289" s="2">
        <f t="shared" si="516"/>
        <v>6</v>
      </c>
      <c r="M8289" t="str">
        <f t="shared" si="517"/>
        <v>No</v>
      </c>
      <c r="N8289" t="str">
        <f t="shared" si="518"/>
        <v>Mar</v>
      </c>
      <c r="O8289" s="2">
        <f t="shared" si="519"/>
        <v>0.25</v>
      </c>
      <c r="P8289" t="str">
        <f>VLOOKUP(G8289,Agents!A:E,4,FALSE)</f>
        <v>Team1</v>
      </c>
      <c r="Q8289" t="str">
        <f>VLOOKUP(G8289,Agents!A:E,5,FALSE)</f>
        <v>Junior</v>
      </c>
      <c r="R8289" t="str">
        <f>VLOOKUP(G8289,Agents!A:E,2,FALSE)</f>
        <v>Morning</v>
      </c>
    </row>
    <row r="8290" spans="1:18" x14ac:dyDescent="0.35">
      <c r="A8290" t="s">
        <v>12431</v>
      </c>
      <c r="B8290" t="s">
        <v>12432</v>
      </c>
      <c r="C8290" t="s">
        <v>12</v>
      </c>
      <c r="D8290" t="s">
        <v>13</v>
      </c>
      <c r="E8290" s="1">
        <v>46032.968055555553</v>
      </c>
      <c r="F8290" s="1">
        <v>46034.384722222225</v>
      </c>
      <c r="G8290" t="s">
        <v>216</v>
      </c>
      <c r="H8290" t="s">
        <v>15</v>
      </c>
      <c r="I8290" t="s">
        <v>16</v>
      </c>
      <c r="J8290">
        <v>5</v>
      </c>
      <c r="K8290" t="str">
        <f>IF(tickets_dataset[[#This Row],[status]] = "Closed", "Yes","No")</f>
        <v>Yes</v>
      </c>
      <c r="L8290" s="2">
        <f t="shared" si="516"/>
        <v>34.000000000116415</v>
      </c>
      <c r="M8290" t="str">
        <f t="shared" si="517"/>
        <v>No</v>
      </c>
      <c r="N8290" t="str">
        <f t="shared" si="518"/>
        <v>Jan</v>
      </c>
      <c r="O8290" s="2">
        <f t="shared" si="519"/>
        <v>1.4166666666715173</v>
      </c>
      <c r="P8290" t="str">
        <f>VLOOKUP(G8290,Agents!A:E,4,FALSE)</f>
        <v>Team5</v>
      </c>
      <c r="Q8290" t="str">
        <f>VLOOKUP(G8290,Agents!A:E,5,FALSE)</f>
        <v>Junior</v>
      </c>
      <c r="R8290" t="str">
        <f>VLOOKUP(G8290,Agents!A:E,2,FALSE)</f>
        <v>Evening</v>
      </c>
    </row>
    <row r="8291" spans="1:18" x14ac:dyDescent="0.35">
      <c r="A8291" t="s">
        <v>12433</v>
      </c>
      <c r="B8291" t="s">
        <v>198</v>
      </c>
      <c r="C8291" t="s">
        <v>50</v>
      </c>
      <c r="D8291" t="s">
        <v>13</v>
      </c>
      <c r="E8291" s="1">
        <v>46091.279861111114</v>
      </c>
      <c r="F8291" s="1">
        <v>46091.821527777778</v>
      </c>
      <c r="G8291" t="s">
        <v>234</v>
      </c>
      <c r="H8291" t="s">
        <v>15</v>
      </c>
      <c r="I8291" t="s">
        <v>68</v>
      </c>
      <c r="J8291">
        <v>3</v>
      </c>
      <c r="K8291" t="str">
        <f>IF(tickets_dataset[[#This Row],[status]] = "Closed", "Yes","No")</f>
        <v>Yes</v>
      </c>
      <c r="L8291" s="2">
        <f t="shared" si="516"/>
        <v>12.999999999941792</v>
      </c>
      <c r="M8291" t="str">
        <f t="shared" si="517"/>
        <v>No</v>
      </c>
      <c r="N8291" t="str">
        <f t="shared" si="518"/>
        <v>Mar</v>
      </c>
      <c r="O8291" s="2">
        <f t="shared" si="519"/>
        <v>0.54166666666424135</v>
      </c>
      <c r="P8291" t="str">
        <f>VLOOKUP(G8291,Agents!A:E,4,FALSE)</f>
        <v>Team5</v>
      </c>
      <c r="Q8291" t="str">
        <f>VLOOKUP(G8291,Agents!A:E,5,FALSE)</f>
        <v>Senior</v>
      </c>
      <c r="R8291" t="str">
        <f>VLOOKUP(G8291,Agents!A:E,2,FALSE)</f>
        <v>Night</v>
      </c>
    </row>
    <row r="8292" spans="1:18" x14ac:dyDescent="0.35">
      <c r="A8292" t="s">
        <v>12434</v>
      </c>
      <c r="B8292" t="s">
        <v>7245</v>
      </c>
      <c r="C8292" t="s">
        <v>34</v>
      </c>
      <c r="D8292" t="s">
        <v>26</v>
      </c>
      <c r="E8292" s="1">
        <v>46077.960416666669</v>
      </c>
      <c r="F8292" s="1">
        <v>46080.127083333333</v>
      </c>
      <c r="G8292" t="s">
        <v>221</v>
      </c>
      <c r="H8292" t="s">
        <v>15</v>
      </c>
      <c r="I8292" t="s">
        <v>16</v>
      </c>
      <c r="J8292">
        <v>4</v>
      </c>
      <c r="K8292" t="str">
        <f>IF(tickets_dataset[[#This Row],[status]] = "Closed", "Yes","No")</f>
        <v>Yes</v>
      </c>
      <c r="L8292" s="2">
        <f t="shared" si="516"/>
        <v>51.999999999941792</v>
      </c>
      <c r="M8292" t="str">
        <f t="shared" si="517"/>
        <v>Yes</v>
      </c>
      <c r="N8292" t="str">
        <f t="shared" si="518"/>
        <v>Feb</v>
      </c>
      <c r="O8292" s="2">
        <f t="shared" si="519"/>
        <v>2.1666666666642413</v>
      </c>
      <c r="P8292" t="str">
        <f>VLOOKUP(G8292,Agents!A:E,4,FALSE)</f>
        <v>Team4</v>
      </c>
      <c r="Q8292" t="str">
        <f>VLOOKUP(G8292,Agents!A:E,5,FALSE)</f>
        <v>Senior</v>
      </c>
      <c r="R8292" t="str">
        <f>VLOOKUP(G8292,Agents!A:E,2,FALSE)</f>
        <v>Morning</v>
      </c>
    </row>
    <row r="8293" spans="1:18" x14ac:dyDescent="0.35">
      <c r="A8293" t="s">
        <v>12435</v>
      </c>
      <c r="B8293" t="s">
        <v>12436</v>
      </c>
      <c r="C8293" t="s">
        <v>76</v>
      </c>
      <c r="D8293" t="s">
        <v>13</v>
      </c>
      <c r="E8293" s="1">
        <v>46026.945138888892</v>
      </c>
      <c r="F8293" s="1">
        <v>46028.070138888892</v>
      </c>
      <c r="G8293" t="s">
        <v>35</v>
      </c>
      <c r="H8293" t="s">
        <v>15</v>
      </c>
      <c r="I8293" t="s">
        <v>16</v>
      </c>
      <c r="J8293">
        <v>4</v>
      </c>
      <c r="K8293" t="str">
        <f>IF(tickets_dataset[[#This Row],[status]] = "Closed", "Yes","No")</f>
        <v>Yes</v>
      </c>
      <c r="L8293" s="2">
        <f t="shared" si="516"/>
        <v>27</v>
      </c>
      <c r="M8293" t="str">
        <f t="shared" si="517"/>
        <v>No</v>
      </c>
      <c r="N8293" t="str">
        <f t="shared" si="518"/>
        <v>Jan</v>
      </c>
      <c r="O8293" s="2">
        <f t="shared" si="519"/>
        <v>1.125</v>
      </c>
      <c r="P8293" t="str">
        <f>VLOOKUP(G8293,Agents!A:E,4,FALSE)</f>
        <v>Team1</v>
      </c>
      <c r="Q8293" t="str">
        <f>VLOOKUP(G8293,Agents!A:E,5,FALSE)</f>
        <v>Senior</v>
      </c>
      <c r="R8293" t="str">
        <f>VLOOKUP(G8293,Agents!A:E,2,FALSE)</f>
        <v>Evening</v>
      </c>
    </row>
    <row r="8294" spans="1:18" x14ac:dyDescent="0.35">
      <c r="A8294" t="s">
        <v>12437</v>
      </c>
      <c r="B8294" t="s">
        <v>2417</v>
      </c>
      <c r="C8294" t="s">
        <v>50</v>
      </c>
      <c r="D8294" t="s">
        <v>26</v>
      </c>
      <c r="E8294" s="1">
        <v>46099.600694444445</v>
      </c>
      <c r="F8294" s="1">
        <v>46100.600694444445</v>
      </c>
      <c r="G8294" t="s">
        <v>159</v>
      </c>
      <c r="H8294" t="s">
        <v>15</v>
      </c>
      <c r="I8294" t="s">
        <v>16</v>
      </c>
      <c r="J8294">
        <v>5</v>
      </c>
      <c r="K8294" t="str">
        <f>IF(tickets_dataset[[#This Row],[status]] = "Closed", "Yes","No")</f>
        <v>Yes</v>
      </c>
      <c r="L8294" s="2">
        <f t="shared" si="516"/>
        <v>24</v>
      </c>
      <c r="M8294" t="str">
        <f t="shared" si="517"/>
        <v>No</v>
      </c>
      <c r="N8294" t="str">
        <f t="shared" si="518"/>
        <v>Mar</v>
      </c>
      <c r="O8294" s="2">
        <f t="shared" si="519"/>
        <v>1</v>
      </c>
      <c r="P8294" t="str">
        <f>VLOOKUP(G8294,Agents!A:E,4,FALSE)</f>
        <v>Team4</v>
      </c>
      <c r="Q8294" t="str">
        <f>VLOOKUP(G8294,Agents!A:E,5,FALSE)</f>
        <v>Mid</v>
      </c>
      <c r="R8294" t="str">
        <f>VLOOKUP(G8294,Agents!A:E,2,FALSE)</f>
        <v>Night</v>
      </c>
    </row>
    <row r="8295" spans="1:18" x14ac:dyDescent="0.35">
      <c r="A8295" t="s">
        <v>12438</v>
      </c>
      <c r="B8295" t="s">
        <v>12439</v>
      </c>
      <c r="C8295" t="s">
        <v>34</v>
      </c>
      <c r="D8295" t="s">
        <v>26</v>
      </c>
      <c r="E8295" s="1">
        <v>46028.813194444447</v>
      </c>
      <c r="F8295" s="1">
        <v>46031.688194444447</v>
      </c>
      <c r="G8295" t="s">
        <v>282</v>
      </c>
      <c r="H8295" t="s">
        <v>15</v>
      </c>
      <c r="I8295" t="s">
        <v>16</v>
      </c>
      <c r="J8295">
        <v>4</v>
      </c>
      <c r="K8295" t="str">
        <f>IF(tickets_dataset[[#This Row],[status]] = "Closed", "Yes","No")</f>
        <v>Yes</v>
      </c>
      <c r="L8295" s="2">
        <f t="shared" si="516"/>
        <v>69</v>
      </c>
      <c r="M8295" t="str">
        <f t="shared" si="517"/>
        <v>Yes</v>
      </c>
      <c r="N8295" t="str">
        <f t="shared" si="518"/>
        <v>Jan</v>
      </c>
      <c r="O8295" s="2">
        <f t="shared" si="519"/>
        <v>2.875</v>
      </c>
      <c r="P8295" t="str">
        <f>VLOOKUP(G8295,Agents!A:E,4,FALSE)</f>
        <v>Team4</v>
      </c>
      <c r="Q8295" t="str">
        <f>VLOOKUP(G8295,Agents!A:E,5,FALSE)</f>
        <v>Mid</v>
      </c>
      <c r="R8295" t="str">
        <f>VLOOKUP(G8295,Agents!A:E,2,FALSE)</f>
        <v>Morning</v>
      </c>
    </row>
    <row r="8296" spans="1:18" x14ac:dyDescent="0.35">
      <c r="A8296" t="s">
        <v>12440</v>
      </c>
      <c r="B8296" t="s">
        <v>2809</v>
      </c>
      <c r="C8296" t="s">
        <v>12</v>
      </c>
      <c r="D8296" t="s">
        <v>13</v>
      </c>
      <c r="E8296" s="1">
        <v>46080.747916666667</v>
      </c>
      <c r="F8296" s="1">
        <v>46081.039583333331</v>
      </c>
      <c r="G8296" t="s">
        <v>39</v>
      </c>
      <c r="H8296" t="s">
        <v>28</v>
      </c>
      <c r="I8296" t="s">
        <v>16</v>
      </c>
      <c r="J8296">
        <v>4</v>
      </c>
      <c r="K8296" t="str">
        <f>IF(tickets_dataset[[#This Row],[status]] = "Closed", "Yes","No")</f>
        <v>No</v>
      </c>
      <c r="L8296" s="2">
        <f t="shared" si="516"/>
        <v>6.9999999999417923</v>
      </c>
      <c r="M8296" t="str">
        <f t="shared" si="517"/>
        <v>No</v>
      </c>
      <c r="N8296" t="str">
        <f t="shared" si="518"/>
        <v>Feb</v>
      </c>
      <c r="O8296" s="2">
        <f t="shared" si="519"/>
        <v>0.29166666666424135</v>
      </c>
      <c r="P8296" t="str">
        <f>VLOOKUP(G8296,Agents!A:E,4,FALSE)</f>
        <v>Team3</v>
      </c>
      <c r="Q8296" t="str">
        <f>VLOOKUP(G8296,Agents!A:E,5,FALSE)</f>
        <v>Mid</v>
      </c>
      <c r="R8296" t="str">
        <f>VLOOKUP(G8296,Agents!A:E,2,FALSE)</f>
        <v>Night</v>
      </c>
    </row>
    <row r="8297" spans="1:18" x14ac:dyDescent="0.35">
      <c r="A8297" t="s">
        <v>12441</v>
      </c>
      <c r="B8297" t="s">
        <v>7000</v>
      </c>
      <c r="C8297" t="s">
        <v>76</v>
      </c>
      <c r="D8297" t="s">
        <v>13</v>
      </c>
      <c r="E8297" s="1">
        <v>46078.085416666669</v>
      </c>
      <c r="F8297" s="1">
        <v>46079.377083333333</v>
      </c>
      <c r="G8297" t="s">
        <v>62</v>
      </c>
      <c r="H8297" t="s">
        <v>15</v>
      </c>
      <c r="I8297" t="s">
        <v>16</v>
      </c>
      <c r="J8297">
        <v>3</v>
      </c>
      <c r="K8297" t="str">
        <f>IF(tickets_dataset[[#This Row],[status]] = "Closed", "Yes","No")</f>
        <v>Yes</v>
      </c>
      <c r="L8297" s="2">
        <f t="shared" si="516"/>
        <v>30.999999999941792</v>
      </c>
      <c r="M8297" t="str">
        <f t="shared" si="517"/>
        <v>No</v>
      </c>
      <c r="N8297" t="str">
        <f t="shared" si="518"/>
        <v>Feb</v>
      </c>
      <c r="O8297" s="2">
        <f t="shared" si="519"/>
        <v>1.2916666666642413</v>
      </c>
      <c r="P8297" t="str">
        <f>VLOOKUP(G8297,Agents!A:E,4,FALSE)</f>
        <v>Team1</v>
      </c>
      <c r="Q8297" t="str">
        <f>VLOOKUP(G8297,Agents!A:E,5,FALSE)</f>
        <v>Junior</v>
      </c>
      <c r="R8297" t="str">
        <f>VLOOKUP(G8297,Agents!A:E,2,FALSE)</f>
        <v>Morning</v>
      </c>
    </row>
    <row r="8298" spans="1:18" x14ac:dyDescent="0.35">
      <c r="A8298" t="s">
        <v>12442</v>
      </c>
      <c r="B8298" t="s">
        <v>4015</v>
      </c>
      <c r="C8298" t="s">
        <v>76</v>
      </c>
      <c r="D8298" t="s">
        <v>13</v>
      </c>
      <c r="E8298" s="1">
        <v>46048.578472222223</v>
      </c>
      <c r="F8298" s="1">
        <v>46050.328472222223</v>
      </c>
      <c r="G8298" t="s">
        <v>159</v>
      </c>
      <c r="H8298" t="s">
        <v>15</v>
      </c>
      <c r="I8298" t="s">
        <v>16</v>
      </c>
      <c r="J8298">
        <v>5</v>
      </c>
      <c r="K8298" t="str">
        <f>IF(tickets_dataset[[#This Row],[status]] = "Closed", "Yes","No")</f>
        <v>Yes</v>
      </c>
      <c r="L8298" s="2">
        <f t="shared" si="516"/>
        <v>42</v>
      </c>
      <c r="M8298" t="str">
        <f t="shared" si="517"/>
        <v>No</v>
      </c>
      <c r="N8298" t="str">
        <f t="shared" si="518"/>
        <v>Jan</v>
      </c>
      <c r="O8298" s="2">
        <f t="shared" si="519"/>
        <v>1.75</v>
      </c>
      <c r="P8298" t="str">
        <f>VLOOKUP(G8298,Agents!A:E,4,FALSE)</f>
        <v>Team4</v>
      </c>
      <c r="Q8298" t="str">
        <f>VLOOKUP(G8298,Agents!A:E,5,FALSE)</f>
        <v>Mid</v>
      </c>
      <c r="R8298" t="str">
        <f>VLOOKUP(G8298,Agents!A:E,2,FALSE)</f>
        <v>Night</v>
      </c>
    </row>
    <row r="8299" spans="1:18" x14ac:dyDescent="0.35">
      <c r="A8299" t="s">
        <v>12443</v>
      </c>
      <c r="B8299" t="s">
        <v>1570</v>
      </c>
      <c r="C8299" t="s">
        <v>22</v>
      </c>
      <c r="D8299" t="s">
        <v>26</v>
      </c>
      <c r="E8299" s="1">
        <v>46074.095138888886</v>
      </c>
      <c r="F8299" s="1">
        <v>46075.220138888886</v>
      </c>
      <c r="G8299" t="s">
        <v>167</v>
      </c>
      <c r="H8299" t="s">
        <v>15</v>
      </c>
      <c r="I8299" t="s">
        <v>16</v>
      </c>
      <c r="J8299">
        <v>3</v>
      </c>
      <c r="K8299" t="str">
        <f>IF(tickets_dataset[[#This Row],[status]] = "Closed", "Yes","No")</f>
        <v>Yes</v>
      </c>
      <c r="L8299" s="2">
        <f t="shared" si="516"/>
        <v>27</v>
      </c>
      <c r="M8299" t="str">
        <f t="shared" si="517"/>
        <v>No</v>
      </c>
      <c r="N8299" t="str">
        <f t="shared" si="518"/>
        <v>Feb</v>
      </c>
      <c r="O8299" s="2">
        <f t="shared" si="519"/>
        <v>1.125</v>
      </c>
      <c r="P8299" t="str">
        <f>VLOOKUP(G8299,Agents!A:E,4,FALSE)</f>
        <v>Team3</v>
      </c>
      <c r="Q8299" t="str">
        <f>VLOOKUP(G8299,Agents!A:E,5,FALSE)</f>
        <v>Mid</v>
      </c>
      <c r="R8299" t="str">
        <f>VLOOKUP(G8299,Agents!A:E,2,FALSE)</f>
        <v>Evening</v>
      </c>
    </row>
    <row r="8300" spans="1:18" x14ac:dyDescent="0.35">
      <c r="A8300" t="s">
        <v>12444</v>
      </c>
      <c r="B8300" t="s">
        <v>12445</v>
      </c>
      <c r="C8300" t="s">
        <v>76</v>
      </c>
      <c r="D8300" t="s">
        <v>26</v>
      </c>
      <c r="E8300" s="1">
        <v>46066.474305555559</v>
      </c>
      <c r="F8300" s="1">
        <v>46068.140972222223</v>
      </c>
      <c r="G8300" t="s">
        <v>140</v>
      </c>
      <c r="H8300" t="s">
        <v>15</v>
      </c>
      <c r="I8300" t="s">
        <v>16</v>
      </c>
      <c r="J8300">
        <v>5</v>
      </c>
      <c r="K8300" t="str">
        <f>IF(tickets_dataset[[#This Row],[status]] = "Closed", "Yes","No")</f>
        <v>Yes</v>
      </c>
      <c r="L8300" s="2">
        <f t="shared" si="516"/>
        <v>39.999999999941792</v>
      </c>
      <c r="M8300" t="str">
        <f t="shared" si="517"/>
        <v>No</v>
      </c>
      <c r="N8300" t="str">
        <f t="shared" si="518"/>
        <v>Feb</v>
      </c>
      <c r="O8300" s="2">
        <f t="shared" si="519"/>
        <v>1.6666666666642413</v>
      </c>
      <c r="P8300" t="str">
        <f>VLOOKUP(G8300,Agents!A:E,4,FALSE)</f>
        <v>Team1</v>
      </c>
      <c r="Q8300" t="str">
        <f>VLOOKUP(G8300,Agents!A:E,5,FALSE)</f>
        <v>Junior</v>
      </c>
      <c r="R8300" t="str">
        <f>VLOOKUP(G8300,Agents!A:E,2,FALSE)</f>
        <v>Morning</v>
      </c>
    </row>
    <row r="8301" spans="1:18" x14ac:dyDescent="0.35">
      <c r="A8301" t="s">
        <v>12446</v>
      </c>
      <c r="B8301" t="s">
        <v>2988</v>
      </c>
      <c r="C8301" t="s">
        <v>12</v>
      </c>
      <c r="D8301" t="s">
        <v>38</v>
      </c>
      <c r="E8301" s="1">
        <v>46059.679166666669</v>
      </c>
      <c r="F8301" s="1">
        <v>46062.720833333333</v>
      </c>
      <c r="G8301" t="s">
        <v>256</v>
      </c>
      <c r="H8301" t="s">
        <v>15</v>
      </c>
      <c r="I8301" t="s">
        <v>16</v>
      </c>
      <c r="J8301">
        <v>4</v>
      </c>
      <c r="K8301" t="str">
        <f>IF(tickets_dataset[[#This Row],[status]] = "Closed", "Yes","No")</f>
        <v>Yes</v>
      </c>
      <c r="L8301" s="2">
        <f t="shared" si="516"/>
        <v>72.999999999941792</v>
      </c>
      <c r="M8301" t="str">
        <f t="shared" si="517"/>
        <v>Yes</v>
      </c>
      <c r="N8301" t="str">
        <f t="shared" si="518"/>
        <v>Feb</v>
      </c>
      <c r="O8301" s="2">
        <f t="shared" si="519"/>
        <v>3.0416666666642413</v>
      </c>
      <c r="P8301" t="str">
        <f>VLOOKUP(G8301,Agents!A:E,4,FALSE)</f>
        <v>Team1</v>
      </c>
      <c r="Q8301" t="str">
        <f>VLOOKUP(G8301,Agents!A:E,5,FALSE)</f>
        <v>Mid</v>
      </c>
      <c r="R8301" t="str">
        <f>VLOOKUP(G8301,Agents!A:E,2,FALSE)</f>
        <v>Morning</v>
      </c>
    </row>
    <row r="8302" spans="1:18" x14ac:dyDescent="0.35">
      <c r="A8302" t="s">
        <v>12447</v>
      </c>
      <c r="B8302" t="s">
        <v>12448</v>
      </c>
      <c r="C8302" t="s">
        <v>34</v>
      </c>
      <c r="D8302" t="s">
        <v>13</v>
      </c>
      <c r="E8302" s="1">
        <v>46092.364583333336</v>
      </c>
      <c r="F8302" s="1">
        <v>46092.739583333336</v>
      </c>
      <c r="G8302" t="s">
        <v>273</v>
      </c>
      <c r="H8302" t="s">
        <v>15</v>
      </c>
      <c r="I8302" t="s">
        <v>16</v>
      </c>
      <c r="J8302">
        <v>3</v>
      </c>
      <c r="K8302" t="str">
        <f>IF(tickets_dataset[[#This Row],[status]] = "Closed", "Yes","No")</f>
        <v>Yes</v>
      </c>
      <c r="L8302" s="2">
        <f t="shared" si="516"/>
        <v>9</v>
      </c>
      <c r="M8302" t="str">
        <f t="shared" si="517"/>
        <v>No</v>
      </c>
      <c r="N8302" t="str">
        <f t="shared" si="518"/>
        <v>Mar</v>
      </c>
      <c r="O8302" s="2">
        <f t="shared" si="519"/>
        <v>0.375</v>
      </c>
      <c r="P8302" t="str">
        <f>VLOOKUP(G8302,Agents!A:E,4,FALSE)</f>
        <v>Team3</v>
      </c>
      <c r="Q8302" t="str">
        <f>VLOOKUP(G8302,Agents!A:E,5,FALSE)</f>
        <v>Senior</v>
      </c>
      <c r="R8302" t="str">
        <f>VLOOKUP(G8302,Agents!A:E,2,FALSE)</f>
        <v>Evening</v>
      </c>
    </row>
    <row r="8303" spans="1:18" x14ac:dyDescent="0.35">
      <c r="A8303" t="s">
        <v>12449</v>
      </c>
      <c r="B8303" t="s">
        <v>12450</v>
      </c>
      <c r="C8303" t="s">
        <v>50</v>
      </c>
      <c r="D8303" t="s">
        <v>38</v>
      </c>
      <c r="E8303" s="1">
        <v>46051.956944444442</v>
      </c>
      <c r="F8303" s="1">
        <v>46053.331944444442</v>
      </c>
      <c r="G8303" t="s">
        <v>156</v>
      </c>
      <c r="H8303" t="s">
        <v>15</v>
      </c>
      <c r="I8303" t="s">
        <v>16</v>
      </c>
      <c r="J8303">
        <v>4</v>
      </c>
      <c r="K8303" t="str">
        <f>IF(tickets_dataset[[#This Row],[status]] = "Closed", "Yes","No")</f>
        <v>Yes</v>
      </c>
      <c r="L8303" s="2">
        <f t="shared" si="516"/>
        <v>33</v>
      </c>
      <c r="M8303" t="str">
        <f t="shared" si="517"/>
        <v>No</v>
      </c>
      <c r="N8303" t="str">
        <f t="shared" si="518"/>
        <v>Jan</v>
      </c>
      <c r="O8303" s="2">
        <f t="shared" si="519"/>
        <v>1.375</v>
      </c>
      <c r="P8303" t="str">
        <f>VLOOKUP(G8303,Agents!A:E,4,FALSE)</f>
        <v>Team3</v>
      </c>
      <c r="Q8303" t="str">
        <f>VLOOKUP(G8303,Agents!A:E,5,FALSE)</f>
        <v>Mid</v>
      </c>
      <c r="R8303" t="str">
        <f>VLOOKUP(G8303,Agents!A:E,2,FALSE)</f>
        <v>Evening</v>
      </c>
    </row>
    <row r="8304" spans="1:18" x14ac:dyDescent="0.35">
      <c r="A8304" t="s">
        <v>12451</v>
      </c>
      <c r="B8304" t="s">
        <v>2166</v>
      </c>
      <c r="C8304" t="s">
        <v>50</v>
      </c>
      <c r="D8304" t="s">
        <v>13</v>
      </c>
      <c r="E8304" s="1">
        <v>46070.692361111112</v>
      </c>
      <c r="F8304" s="1">
        <v>46071.359027777777</v>
      </c>
      <c r="G8304" t="s">
        <v>199</v>
      </c>
      <c r="H8304" t="s">
        <v>15</v>
      </c>
      <c r="I8304" t="s">
        <v>16</v>
      </c>
      <c r="J8304">
        <v>3</v>
      </c>
      <c r="K8304" t="str">
        <f>IF(tickets_dataset[[#This Row],[status]] = "Closed", "Yes","No")</f>
        <v>Yes</v>
      </c>
      <c r="L8304" s="2">
        <f t="shared" si="516"/>
        <v>15.999999999941792</v>
      </c>
      <c r="M8304" t="str">
        <f t="shared" si="517"/>
        <v>No</v>
      </c>
      <c r="N8304" t="str">
        <f t="shared" si="518"/>
        <v>Feb</v>
      </c>
      <c r="O8304" s="2">
        <f t="shared" si="519"/>
        <v>0.66666666666424135</v>
      </c>
      <c r="P8304" t="str">
        <f>VLOOKUP(G8304,Agents!A:E,4,FALSE)</f>
        <v>Team1</v>
      </c>
      <c r="Q8304" t="str">
        <f>VLOOKUP(G8304,Agents!A:E,5,FALSE)</f>
        <v>Junior</v>
      </c>
      <c r="R8304" t="str">
        <f>VLOOKUP(G8304,Agents!A:E,2,FALSE)</f>
        <v>Morning</v>
      </c>
    </row>
    <row r="8305" spans="1:18" x14ac:dyDescent="0.35">
      <c r="A8305" t="s">
        <v>12452</v>
      </c>
      <c r="B8305" t="s">
        <v>10500</v>
      </c>
      <c r="C8305" t="s">
        <v>34</v>
      </c>
      <c r="D8305" t="s">
        <v>26</v>
      </c>
      <c r="E8305" s="1">
        <v>46084.075694444444</v>
      </c>
      <c r="F8305" s="1">
        <v>46086.492361111108</v>
      </c>
      <c r="G8305" t="s">
        <v>73</v>
      </c>
      <c r="H8305" t="s">
        <v>15</v>
      </c>
      <c r="I8305" t="s">
        <v>16</v>
      </c>
      <c r="J8305">
        <v>4</v>
      </c>
      <c r="K8305" t="str">
        <f>IF(tickets_dataset[[#This Row],[status]] = "Closed", "Yes","No")</f>
        <v>Yes</v>
      </c>
      <c r="L8305" s="2">
        <f t="shared" si="516"/>
        <v>57.999999999941792</v>
      </c>
      <c r="M8305" t="str">
        <f t="shared" si="517"/>
        <v>Yes</v>
      </c>
      <c r="N8305" t="str">
        <f t="shared" si="518"/>
        <v>Mar</v>
      </c>
      <c r="O8305" s="2">
        <f t="shared" si="519"/>
        <v>2.4166666666642413</v>
      </c>
      <c r="P8305" t="str">
        <f>VLOOKUP(G8305,Agents!A:E,4,FALSE)</f>
        <v>Team4</v>
      </c>
      <c r="Q8305" t="str">
        <f>VLOOKUP(G8305,Agents!A:E,5,FALSE)</f>
        <v>Senior</v>
      </c>
      <c r="R8305" t="str">
        <f>VLOOKUP(G8305,Agents!A:E,2,FALSE)</f>
        <v>Night</v>
      </c>
    </row>
    <row r="8306" spans="1:18" x14ac:dyDescent="0.35">
      <c r="A8306" t="s">
        <v>12453</v>
      </c>
      <c r="B8306" t="s">
        <v>6068</v>
      </c>
      <c r="C8306" t="s">
        <v>22</v>
      </c>
      <c r="D8306" t="s">
        <v>13</v>
      </c>
      <c r="E8306" s="1">
        <v>46111.977777777778</v>
      </c>
      <c r="F8306" s="1">
        <v>46113.894444444442</v>
      </c>
      <c r="G8306" t="s">
        <v>128</v>
      </c>
      <c r="H8306" t="s">
        <v>15</v>
      </c>
      <c r="I8306" t="s">
        <v>16</v>
      </c>
      <c r="J8306">
        <v>4</v>
      </c>
      <c r="K8306" t="str">
        <f>IF(tickets_dataset[[#This Row],[status]] = "Closed", "Yes","No")</f>
        <v>Yes</v>
      </c>
      <c r="L8306" s="2">
        <f t="shared" si="516"/>
        <v>45.999999999941792</v>
      </c>
      <c r="M8306" t="str">
        <f t="shared" si="517"/>
        <v>No</v>
      </c>
      <c r="N8306" t="str">
        <f t="shared" si="518"/>
        <v>Mar</v>
      </c>
      <c r="O8306" s="2">
        <f t="shared" si="519"/>
        <v>1.9166666666642413</v>
      </c>
      <c r="P8306" t="str">
        <f>VLOOKUP(G8306,Agents!A:E,4,FALSE)</f>
        <v>Team4</v>
      </c>
      <c r="Q8306" t="str">
        <f>VLOOKUP(G8306,Agents!A:E,5,FALSE)</f>
        <v>Mid</v>
      </c>
      <c r="R8306" t="str">
        <f>VLOOKUP(G8306,Agents!A:E,2,FALSE)</f>
        <v>Night</v>
      </c>
    </row>
    <row r="8307" spans="1:18" x14ac:dyDescent="0.35">
      <c r="A8307" t="s">
        <v>12454</v>
      </c>
      <c r="B8307" t="s">
        <v>12455</v>
      </c>
      <c r="C8307" t="s">
        <v>76</v>
      </c>
      <c r="D8307" t="s">
        <v>13</v>
      </c>
      <c r="E8307" s="1">
        <v>46092.738888888889</v>
      </c>
      <c r="F8307" s="1">
        <v>46093.947222222225</v>
      </c>
      <c r="G8307" t="s">
        <v>282</v>
      </c>
      <c r="H8307" t="s">
        <v>15</v>
      </c>
      <c r="I8307" t="s">
        <v>68</v>
      </c>
      <c r="J8307">
        <v>4</v>
      </c>
      <c r="K8307" t="str">
        <f>IF(tickets_dataset[[#This Row],[status]] = "Closed", "Yes","No")</f>
        <v>Yes</v>
      </c>
      <c r="L8307" s="2">
        <f t="shared" si="516"/>
        <v>29.000000000058208</v>
      </c>
      <c r="M8307" t="str">
        <f t="shared" si="517"/>
        <v>No</v>
      </c>
      <c r="N8307" t="str">
        <f t="shared" si="518"/>
        <v>Mar</v>
      </c>
      <c r="O8307" s="2">
        <f t="shared" si="519"/>
        <v>1.2083333333357587</v>
      </c>
      <c r="P8307" t="str">
        <f>VLOOKUP(G8307,Agents!A:E,4,FALSE)</f>
        <v>Team4</v>
      </c>
      <c r="Q8307" t="str">
        <f>VLOOKUP(G8307,Agents!A:E,5,FALSE)</f>
        <v>Mid</v>
      </c>
      <c r="R8307" t="str">
        <f>VLOOKUP(G8307,Agents!A:E,2,FALSE)</f>
        <v>Morning</v>
      </c>
    </row>
    <row r="8308" spans="1:18" x14ac:dyDescent="0.35">
      <c r="A8308" t="s">
        <v>12456</v>
      </c>
      <c r="B8308" t="s">
        <v>1371</v>
      </c>
      <c r="C8308" t="s">
        <v>34</v>
      </c>
      <c r="D8308" t="s">
        <v>13</v>
      </c>
      <c r="E8308" s="1">
        <v>46041.761111111111</v>
      </c>
      <c r="F8308" s="1">
        <v>46043.344444444447</v>
      </c>
      <c r="G8308" t="s">
        <v>110</v>
      </c>
      <c r="H8308" t="s">
        <v>15</v>
      </c>
      <c r="I8308" t="s">
        <v>16</v>
      </c>
      <c r="J8308">
        <v>4</v>
      </c>
      <c r="K8308" t="str">
        <f>IF(tickets_dataset[[#This Row],[status]] = "Closed", "Yes","No")</f>
        <v>Yes</v>
      </c>
      <c r="L8308" s="2">
        <f t="shared" si="516"/>
        <v>38.000000000058208</v>
      </c>
      <c r="M8308" t="str">
        <f t="shared" si="517"/>
        <v>No</v>
      </c>
      <c r="N8308" t="str">
        <f t="shared" si="518"/>
        <v>Jan</v>
      </c>
      <c r="O8308" s="2">
        <f t="shared" si="519"/>
        <v>1.5833333333357587</v>
      </c>
      <c r="P8308" t="str">
        <f>VLOOKUP(G8308,Agents!A:E,4,FALSE)</f>
        <v>Team4</v>
      </c>
      <c r="Q8308" t="str">
        <f>VLOOKUP(G8308,Agents!A:E,5,FALSE)</f>
        <v>Junior</v>
      </c>
      <c r="R8308" t="str">
        <f>VLOOKUP(G8308,Agents!A:E,2,FALSE)</f>
        <v>Morning</v>
      </c>
    </row>
    <row r="8309" spans="1:18" x14ac:dyDescent="0.35">
      <c r="A8309" t="s">
        <v>12457</v>
      </c>
      <c r="B8309" t="s">
        <v>2829</v>
      </c>
      <c r="C8309" t="s">
        <v>34</v>
      </c>
      <c r="D8309" t="s">
        <v>38</v>
      </c>
      <c r="E8309" s="1">
        <v>46047.336111111108</v>
      </c>
      <c r="F8309" s="1">
        <v>46048.50277777778</v>
      </c>
      <c r="G8309" t="s">
        <v>234</v>
      </c>
      <c r="H8309" t="s">
        <v>15</v>
      </c>
      <c r="I8309" t="s">
        <v>16</v>
      </c>
      <c r="J8309">
        <v>4</v>
      </c>
      <c r="K8309" t="str">
        <f>IF(tickets_dataset[[#This Row],[status]] = "Closed", "Yes","No")</f>
        <v>Yes</v>
      </c>
      <c r="L8309" s="2">
        <f t="shared" si="516"/>
        <v>28.000000000116415</v>
      </c>
      <c r="M8309" t="str">
        <f t="shared" si="517"/>
        <v>No</v>
      </c>
      <c r="N8309" t="str">
        <f t="shared" si="518"/>
        <v>Jan</v>
      </c>
      <c r="O8309" s="2">
        <f t="shared" si="519"/>
        <v>1.1666666666715173</v>
      </c>
      <c r="P8309" t="str">
        <f>VLOOKUP(G8309,Agents!A:E,4,FALSE)</f>
        <v>Team5</v>
      </c>
      <c r="Q8309" t="str">
        <f>VLOOKUP(G8309,Agents!A:E,5,FALSE)</f>
        <v>Senior</v>
      </c>
      <c r="R8309" t="str">
        <f>VLOOKUP(G8309,Agents!A:E,2,FALSE)</f>
        <v>Night</v>
      </c>
    </row>
    <row r="8310" spans="1:18" x14ac:dyDescent="0.35">
      <c r="A8310" t="s">
        <v>12458</v>
      </c>
      <c r="B8310" t="s">
        <v>6615</v>
      </c>
      <c r="C8310" t="s">
        <v>12</v>
      </c>
      <c r="D8310" t="s">
        <v>26</v>
      </c>
      <c r="E8310" s="1">
        <v>46059.333333333336</v>
      </c>
      <c r="F8310" s="1">
        <v>46059.5</v>
      </c>
      <c r="G8310" t="s">
        <v>183</v>
      </c>
      <c r="H8310" t="s">
        <v>28</v>
      </c>
      <c r="I8310" t="s">
        <v>16</v>
      </c>
      <c r="J8310">
        <v>4</v>
      </c>
      <c r="K8310" t="str">
        <f>IF(tickets_dataset[[#This Row],[status]] = "Closed", "Yes","No")</f>
        <v>No</v>
      </c>
      <c r="L8310" s="2">
        <f t="shared" si="516"/>
        <v>3.9999999999417923</v>
      </c>
      <c r="M8310" t="str">
        <f t="shared" si="517"/>
        <v>No</v>
      </c>
      <c r="N8310" t="str">
        <f t="shared" si="518"/>
        <v>Feb</v>
      </c>
      <c r="O8310" s="2">
        <f t="shared" si="519"/>
        <v>0.16666666666424135</v>
      </c>
      <c r="P8310" t="str">
        <f>VLOOKUP(G8310,Agents!A:E,4,FALSE)</f>
        <v>Team3</v>
      </c>
      <c r="Q8310" t="str">
        <f>VLOOKUP(G8310,Agents!A:E,5,FALSE)</f>
        <v>Senior</v>
      </c>
      <c r="R8310" t="str">
        <f>VLOOKUP(G8310,Agents!A:E,2,FALSE)</f>
        <v>Night</v>
      </c>
    </row>
    <row r="8311" spans="1:18" x14ac:dyDescent="0.35">
      <c r="A8311" t="s">
        <v>12459</v>
      </c>
      <c r="B8311" t="s">
        <v>1926</v>
      </c>
      <c r="C8311" t="s">
        <v>76</v>
      </c>
      <c r="D8311" t="s">
        <v>13</v>
      </c>
      <c r="E8311" s="1">
        <v>46091.07916666667</v>
      </c>
      <c r="F8311" s="1">
        <v>46092.245833333334</v>
      </c>
      <c r="G8311" t="s">
        <v>27</v>
      </c>
      <c r="H8311" t="s">
        <v>15</v>
      </c>
      <c r="I8311" t="s">
        <v>16</v>
      </c>
      <c r="J8311">
        <v>4</v>
      </c>
      <c r="K8311" t="str">
        <f>IF(tickets_dataset[[#This Row],[status]] = "Closed", "Yes","No")</f>
        <v>Yes</v>
      </c>
      <c r="L8311" s="2">
        <f t="shared" si="516"/>
        <v>27.999999999941792</v>
      </c>
      <c r="M8311" t="str">
        <f t="shared" si="517"/>
        <v>No</v>
      </c>
      <c r="N8311" t="str">
        <f t="shared" si="518"/>
        <v>Mar</v>
      </c>
      <c r="O8311" s="2">
        <f t="shared" si="519"/>
        <v>1.1666666666642413</v>
      </c>
      <c r="P8311" t="str">
        <f>VLOOKUP(G8311,Agents!A:E,4,FALSE)</f>
        <v>Team5</v>
      </c>
      <c r="Q8311" t="str">
        <f>VLOOKUP(G8311,Agents!A:E,5,FALSE)</f>
        <v>Senior</v>
      </c>
      <c r="R8311" t="str">
        <f>VLOOKUP(G8311,Agents!A:E,2,FALSE)</f>
        <v>Morning</v>
      </c>
    </row>
    <row r="8312" spans="1:18" x14ac:dyDescent="0.35">
      <c r="A8312" t="s">
        <v>12460</v>
      </c>
      <c r="B8312" t="s">
        <v>7600</v>
      </c>
      <c r="C8312" t="s">
        <v>22</v>
      </c>
      <c r="D8312" t="s">
        <v>13</v>
      </c>
      <c r="E8312" s="1">
        <v>46052.298611111109</v>
      </c>
      <c r="F8312" s="1">
        <v>46053.631944444445</v>
      </c>
      <c r="G8312" t="s">
        <v>131</v>
      </c>
      <c r="H8312" t="s">
        <v>15</v>
      </c>
      <c r="I8312" t="s">
        <v>16</v>
      </c>
      <c r="J8312">
        <v>5</v>
      </c>
      <c r="K8312" t="str">
        <f>IF(tickets_dataset[[#This Row],[status]] = "Closed", "Yes","No")</f>
        <v>Yes</v>
      </c>
      <c r="L8312" s="2">
        <f t="shared" si="516"/>
        <v>32.000000000058208</v>
      </c>
      <c r="M8312" t="str">
        <f t="shared" si="517"/>
        <v>No</v>
      </c>
      <c r="N8312" t="str">
        <f t="shared" si="518"/>
        <v>Jan</v>
      </c>
      <c r="O8312" s="2">
        <f t="shared" si="519"/>
        <v>1.3333333333357587</v>
      </c>
      <c r="P8312" t="str">
        <f>VLOOKUP(G8312,Agents!A:E,4,FALSE)</f>
        <v>Team4</v>
      </c>
      <c r="Q8312" t="str">
        <f>VLOOKUP(G8312,Agents!A:E,5,FALSE)</f>
        <v>Junior</v>
      </c>
      <c r="R8312" t="str">
        <f>VLOOKUP(G8312,Agents!A:E,2,FALSE)</f>
        <v>Night</v>
      </c>
    </row>
    <row r="8313" spans="1:18" x14ac:dyDescent="0.35">
      <c r="A8313" t="s">
        <v>12461</v>
      </c>
      <c r="B8313" t="s">
        <v>11170</v>
      </c>
      <c r="C8313" t="s">
        <v>76</v>
      </c>
      <c r="D8313" t="s">
        <v>13</v>
      </c>
      <c r="E8313" s="1">
        <v>46065.625694444447</v>
      </c>
      <c r="F8313" s="1">
        <v>46065.875694444447</v>
      </c>
      <c r="G8313" t="s">
        <v>59</v>
      </c>
      <c r="H8313" t="s">
        <v>15</v>
      </c>
      <c r="I8313" t="s">
        <v>16</v>
      </c>
      <c r="J8313">
        <v>5</v>
      </c>
      <c r="K8313" t="str">
        <f>IF(tickets_dataset[[#This Row],[status]] = "Closed", "Yes","No")</f>
        <v>Yes</v>
      </c>
      <c r="L8313" s="2">
        <f t="shared" si="516"/>
        <v>6</v>
      </c>
      <c r="M8313" t="str">
        <f t="shared" si="517"/>
        <v>No</v>
      </c>
      <c r="N8313" t="str">
        <f t="shared" si="518"/>
        <v>Feb</v>
      </c>
      <c r="O8313" s="2">
        <f t="shared" si="519"/>
        <v>0.25</v>
      </c>
      <c r="P8313" t="str">
        <f>VLOOKUP(G8313,Agents!A:E,4,FALSE)</f>
        <v>Team3</v>
      </c>
      <c r="Q8313" t="str">
        <f>VLOOKUP(G8313,Agents!A:E,5,FALSE)</f>
        <v>Senior</v>
      </c>
      <c r="R8313" t="str">
        <f>VLOOKUP(G8313,Agents!A:E,2,FALSE)</f>
        <v>Night</v>
      </c>
    </row>
    <row r="8314" spans="1:18" x14ac:dyDescent="0.35">
      <c r="A8314" t="s">
        <v>12462</v>
      </c>
      <c r="B8314" t="s">
        <v>1062</v>
      </c>
      <c r="C8314" t="s">
        <v>12</v>
      </c>
      <c r="D8314" t="s">
        <v>13</v>
      </c>
      <c r="E8314" s="1">
        <v>46067.148611111108</v>
      </c>
      <c r="F8314" s="1">
        <v>46068.44027777778</v>
      </c>
      <c r="G8314" t="s">
        <v>199</v>
      </c>
      <c r="H8314" t="s">
        <v>15</v>
      </c>
      <c r="I8314" t="s">
        <v>16</v>
      </c>
      <c r="J8314">
        <v>4</v>
      </c>
      <c r="K8314" t="str">
        <f>IF(tickets_dataset[[#This Row],[status]] = "Closed", "Yes","No")</f>
        <v>Yes</v>
      </c>
      <c r="L8314" s="2">
        <f t="shared" si="516"/>
        <v>31.000000000116415</v>
      </c>
      <c r="M8314" t="str">
        <f t="shared" si="517"/>
        <v>No</v>
      </c>
      <c r="N8314" t="str">
        <f t="shared" si="518"/>
        <v>Feb</v>
      </c>
      <c r="O8314" s="2">
        <f t="shared" si="519"/>
        <v>1.2916666666715173</v>
      </c>
      <c r="P8314" t="str">
        <f>VLOOKUP(G8314,Agents!A:E,4,FALSE)</f>
        <v>Team1</v>
      </c>
      <c r="Q8314" t="str">
        <f>VLOOKUP(G8314,Agents!A:E,5,FALSE)</f>
        <v>Junior</v>
      </c>
      <c r="R8314" t="str">
        <f>VLOOKUP(G8314,Agents!A:E,2,FALSE)</f>
        <v>Morning</v>
      </c>
    </row>
    <row r="8315" spans="1:18" x14ac:dyDescent="0.35">
      <c r="A8315" t="s">
        <v>12463</v>
      </c>
      <c r="B8315" t="s">
        <v>9414</v>
      </c>
      <c r="C8315" t="s">
        <v>12</v>
      </c>
      <c r="D8315" t="s">
        <v>26</v>
      </c>
      <c r="E8315" s="1">
        <v>46108.311805555553</v>
      </c>
      <c r="F8315" s="1">
        <v>46108.561805555553</v>
      </c>
      <c r="G8315" t="s">
        <v>23</v>
      </c>
      <c r="H8315" t="s">
        <v>15</v>
      </c>
      <c r="I8315" t="s">
        <v>16</v>
      </c>
      <c r="J8315">
        <v>3</v>
      </c>
      <c r="K8315" t="str">
        <f>IF(tickets_dataset[[#This Row],[status]] = "Closed", "Yes","No")</f>
        <v>Yes</v>
      </c>
      <c r="L8315" s="2">
        <f t="shared" si="516"/>
        <v>6</v>
      </c>
      <c r="M8315" t="str">
        <f t="shared" si="517"/>
        <v>No</v>
      </c>
      <c r="N8315" t="str">
        <f t="shared" si="518"/>
        <v>Mar</v>
      </c>
      <c r="O8315" s="2">
        <f t="shared" si="519"/>
        <v>0.25</v>
      </c>
      <c r="P8315" t="str">
        <f>VLOOKUP(G8315,Agents!A:E,4,FALSE)</f>
        <v>Team3</v>
      </c>
      <c r="Q8315" t="str">
        <f>VLOOKUP(G8315,Agents!A:E,5,FALSE)</f>
        <v>Senior</v>
      </c>
      <c r="R8315" t="str">
        <f>VLOOKUP(G8315,Agents!A:E,2,FALSE)</f>
        <v>Evening</v>
      </c>
    </row>
    <row r="8316" spans="1:18" x14ac:dyDescent="0.35">
      <c r="A8316" t="s">
        <v>12464</v>
      </c>
      <c r="B8316" t="s">
        <v>10827</v>
      </c>
      <c r="C8316" t="s">
        <v>34</v>
      </c>
      <c r="D8316" t="s">
        <v>38</v>
      </c>
      <c r="E8316" s="1">
        <v>46038.731249999997</v>
      </c>
      <c r="F8316" s="1">
        <v>46042.147916666669</v>
      </c>
      <c r="G8316" t="s">
        <v>31</v>
      </c>
      <c r="H8316" t="s">
        <v>15</v>
      </c>
      <c r="I8316" t="s">
        <v>16</v>
      </c>
      <c r="J8316">
        <v>5</v>
      </c>
      <c r="K8316" t="str">
        <f>IF(tickets_dataset[[#This Row],[status]] = "Closed", "Yes","No")</f>
        <v>Yes</v>
      </c>
      <c r="L8316" s="2">
        <f t="shared" si="516"/>
        <v>82.000000000116415</v>
      </c>
      <c r="M8316" t="str">
        <f t="shared" si="517"/>
        <v>Yes</v>
      </c>
      <c r="N8316" t="str">
        <f t="shared" si="518"/>
        <v>Jan</v>
      </c>
      <c r="O8316" s="2">
        <f t="shared" si="519"/>
        <v>3.4166666666715173</v>
      </c>
      <c r="P8316" t="str">
        <f>VLOOKUP(G8316,Agents!A:E,4,FALSE)</f>
        <v>Team5</v>
      </c>
      <c r="Q8316" t="str">
        <f>VLOOKUP(G8316,Agents!A:E,5,FALSE)</f>
        <v>Senior</v>
      </c>
      <c r="R8316" t="str">
        <f>VLOOKUP(G8316,Agents!A:E,2,FALSE)</f>
        <v>Evening</v>
      </c>
    </row>
    <row r="8317" spans="1:18" x14ac:dyDescent="0.35">
      <c r="A8317" t="s">
        <v>12465</v>
      </c>
      <c r="B8317" t="s">
        <v>11375</v>
      </c>
      <c r="C8317" t="s">
        <v>22</v>
      </c>
      <c r="D8317" t="s">
        <v>38</v>
      </c>
      <c r="E8317" s="1">
        <v>46107.929166666669</v>
      </c>
      <c r="F8317" s="1">
        <v>46111.470833333333</v>
      </c>
      <c r="G8317" t="s">
        <v>183</v>
      </c>
      <c r="H8317" t="s">
        <v>15</v>
      </c>
      <c r="I8317" t="s">
        <v>16</v>
      </c>
      <c r="J8317">
        <v>5</v>
      </c>
      <c r="K8317" t="str">
        <f>IF(tickets_dataset[[#This Row],[status]] = "Closed", "Yes","No")</f>
        <v>Yes</v>
      </c>
      <c r="L8317" s="2">
        <f t="shared" si="516"/>
        <v>84.999999999941792</v>
      </c>
      <c r="M8317" t="str">
        <f t="shared" si="517"/>
        <v>Yes</v>
      </c>
      <c r="N8317" t="str">
        <f t="shared" si="518"/>
        <v>Mar</v>
      </c>
      <c r="O8317" s="2">
        <f t="shared" si="519"/>
        <v>3.5416666666642413</v>
      </c>
      <c r="P8317" t="str">
        <f>VLOOKUP(G8317,Agents!A:E,4,FALSE)</f>
        <v>Team3</v>
      </c>
      <c r="Q8317" t="str">
        <f>VLOOKUP(G8317,Agents!A:E,5,FALSE)</f>
        <v>Senior</v>
      </c>
      <c r="R8317" t="str">
        <f>VLOOKUP(G8317,Agents!A:E,2,FALSE)</f>
        <v>Night</v>
      </c>
    </row>
    <row r="8318" spans="1:18" x14ac:dyDescent="0.35">
      <c r="A8318" t="s">
        <v>12466</v>
      </c>
      <c r="B8318" t="s">
        <v>512</v>
      </c>
      <c r="C8318" t="s">
        <v>34</v>
      </c>
      <c r="D8318" t="s">
        <v>26</v>
      </c>
      <c r="E8318" s="1">
        <v>46067.529166666667</v>
      </c>
      <c r="F8318" s="1">
        <v>46069.195833333331</v>
      </c>
      <c r="G8318" t="s">
        <v>67</v>
      </c>
      <c r="H8318" t="s">
        <v>15</v>
      </c>
      <c r="I8318" t="s">
        <v>16</v>
      </c>
      <c r="J8318">
        <v>4</v>
      </c>
      <c r="K8318" t="str">
        <f>IF(tickets_dataset[[#This Row],[status]] = "Closed", "Yes","No")</f>
        <v>Yes</v>
      </c>
      <c r="L8318" s="2">
        <f t="shared" si="516"/>
        <v>39.999999999941792</v>
      </c>
      <c r="M8318" t="str">
        <f t="shared" si="517"/>
        <v>No</v>
      </c>
      <c r="N8318" t="str">
        <f t="shared" si="518"/>
        <v>Feb</v>
      </c>
      <c r="O8318" s="2">
        <f t="shared" si="519"/>
        <v>1.6666666666642413</v>
      </c>
      <c r="P8318" t="str">
        <f>VLOOKUP(G8318,Agents!A:E,4,FALSE)</f>
        <v>Team5</v>
      </c>
      <c r="Q8318" t="str">
        <f>VLOOKUP(G8318,Agents!A:E,5,FALSE)</f>
        <v>Junior</v>
      </c>
      <c r="R8318" t="str">
        <f>VLOOKUP(G8318,Agents!A:E,2,FALSE)</f>
        <v>Evening</v>
      </c>
    </row>
    <row r="8319" spans="1:18" x14ac:dyDescent="0.35">
      <c r="A8319" t="s">
        <v>12467</v>
      </c>
      <c r="B8319" t="s">
        <v>6191</v>
      </c>
      <c r="C8319" t="s">
        <v>50</v>
      </c>
      <c r="D8319" t="s">
        <v>13</v>
      </c>
      <c r="E8319" s="1">
        <v>46067.256944444445</v>
      </c>
      <c r="F8319" s="1">
        <v>46068.881944444445</v>
      </c>
      <c r="G8319" t="s">
        <v>149</v>
      </c>
      <c r="H8319" t="s">
        <v>15</v>
      </c>
      <c r="I8319" t="s">
        <v>16</v>
      </c>
      <c r="J8319">
        <v>5</v>
      </c>
      <c r="K8319" t="str">
        <f>IF(tickets_dataset[[#This Row],[status]] = "Closed", "Yes","No")</f>
        <v>Yes</v>
      </c>
      <c r="L8319" s="2">
        <f t="shared" si="516"/>
        <v>39</v>
      </c>
      <c r="M8319" t="str">
        <f t="shared" si="517"/>
        <v>No</v>
      </c>
      <c r="N8319" t="str">
        <f t="shared" si="518"/>
        <v>Feb</v>
      </c>
      <c r="O8319" s="2">
        <f t="shared" si="519"/>
        <v>1.625</v>
      </c>
      <c r="P8319" t="str">
        <f>VLOOKUP(G8319,Agents!A:E,4,FALSE)</f>
        <v>Team3</v>
      </c>
      <c r="Q8319" t="str">
        <f>VLOOKUP(G8319,Agents!A:E,5,FALSE)</f>
        <v>Mid</v>
      </c>
      <c r="R8319" t="str">
        <f>VLOOKUP(G8319,Agents!A:E,2,FALSE)</f>
        <v>Night</v>
      </c>
    </row>
    <row r="8320" spans="1:18" x14ac:dyDescent="0.35">
      <c r="A8320" t="s">
        <v>12468</v>
      </c>
      <c r="B8320" t="s">
        <v>7377</v>
      </c>
      <c r="C8320" t="s">
        <v>34</v>
      </c>
      <c r="D8320" t="s">
        <v>26</v>
      </c>
      <c r="E8320" s="1">
        <v>46048.936111111114</v>
      </c>
      <c r="F8320" s="1">
        <v>46050.311111111114</v>
      </c>
      <c r="G8320" t="s">
        <v>156</v>
      </c>
      <c r="H8320" t="s">
        <v>15</v>
      </c>
      <c r="I8320" t="s">
        <v>16</v>
      </c>
      <c r="J8320">
        <v>3</v>
      </c>
      <c r="K8320" t="str">
        <f>IF(tickets_dataset[[#This Row],[status]] = "Closed", "Yes","No")</f>
        <v>Yes</v>
      </c>
      <c r="L8320" s="2">
        <f t="shared" si="516"/>
        <v>33</v>
      </c>
      <c r="M8320" t="str">
        <f t="shared" si="517"/>
        <v>No</v>
      </c>
      <c r="N8320" t="str">
        <f t="shared" si="518"/>
        <v>Jan</v>
      </c>
      <c r="O8320" s="2">
        <f t="shared" si="519"/>
        <v>1.375</v>
      </c>
      <c r="P8320" t="str">
        <f>VLOOKUP(G8320,Agents!A:E,4,FALSE)</f>
        <v>Team3</v>
      </c>
      <c r="Q8320" t="str">
        <f>VLOOKUP(G8320,Agents!A:E,5,FALSE)</f>
        <v>Mid</v>
      </c>
      <c r="R8320" t="str">
        <f>VLOOKUP(G8320,Agents!A:E,2,FALSE)</f>
        <v>Evening</v>
      </c>
    </row>
    <row r="8321" spans="1:18" x14ac:dyDescent="0.35">
      <c r="A8321" t="s">
        <v>12469</v>
      </c>
      <c r="B8321" t="s">
        <v>12470</v>
      </c>
      <c r="C8321" t="s">
        <v>22</v>
      </c>
      <c r="D8321" t="s">
        <v>13</v>
      </c>
      <c r="E8321" s="1">
        <v>46068.861111111109</v>
      </c>
      <c r="F8321" s="1">
        <v>46070.277777777781</v>
      </c>
      <c r="G8321" t="s">
        <v>23</v>
      </c>
      <c r="H8321" t="s">
        <v>15</v>
      </c>
      <c r="I8321" t="s">
        <v>16</v>
      </c>
      <c r="J8321">
        <v>4</v>
      </c>
      <c r="K8321" t="str">
        <f>IF(tickets_dataset[[#This Row],[status]] = "Closed", "Yes","No")</f>
        <v>Yes</v>
      </c>
      <c r="L8321" s="2">
        <f t="shared" si="516"/>
        <v>34.000000000116415</v>
      </c>
      <c r="M8321" t="str">
        <f t="shared" si="517"/>
        <v>No</v>
      </c>
      <c r="N8321" t="str">
        <f t="shared" si="518"/>
        <v>Feb</v>
      </c>
      <c r="O8321" s="2">
        <f t="shared" si="519"/>
        <v>1.4166666666715173</v>
      </c>
      <c r="P8321" t="str">
        <f>VLOOKUP(G8321,Agents!A:E,4,FALSE)</f>
        <v>Team3</v>
      </c>
      <c r="Q8321" t="str">
        <f>VLOOKUP(G8321,Agents!A:E,5,FALSE)</f>
        <v>Senior</v>
      </c>
      <c r="R8321" t="str">
        <f>VLOOKUP(G8321,Agents!A:E,2,FALSE)</f>
        <v>Evening</v>
      </c>
    </row>
    <row r="8322" spans="1:18" x14ac:dyDescent="0.35">
      <c r="A8322" t="s">
        <v>12471</v>
      </c>
      <c r="B8322" t="s">
        <v>3944</v>
      </c>
      <c r="C8322" t="s">
        <v>34</v>
      </c>
      <c r="D8322" t="s">
        <v>38</v>
      </c>
      <c r="E8322" s="1">
        <v>46100.665972222225</v>
      </c>
      <c r="F8322" s="1">
        <v>46102.249305555553</v>
      </c>
      <c r="G8322" t="s">
        <v>86</v>
      </c>
      <c r="H8322" t="s">
        <v>15</v>
      </c>
      <c r="I8322" t="s">
        <v>16</v>
      </c>
      <c r="J8322">
        <v>3</v>
      </c>
      <c r="K8322" t="str">
        <f>IF(tickets_dataset[[#This Row],[status]] = "Closed", "Yes","No")</f>
        <v>Yes</v>
      </c>
      <c r="L8322" s="2">
        <f t="shared" ref="L8322:L8385" si="520">IF(ISBLANK(F8322),"",(F8322-E8322)*24)</f>
        <v>37.999999999883585</v>
      </c>
      <c r="M8322" t="str">
        <f t="shared" ref="M8322:M8385" si="521">IF(L8322&gt;48,"Yes","No")</f>
        <v>No</v>
      </c>
      <c r="N8322" t="str">
        <f t="shared" ref="N8322:N8385" si="522">TEXT(E8322,"mmm")</f>
        <v>Mar</v>
      </c>
      <c r="O8322" s="2">
        <f t="shared" si="519"/>
        <v>1.5833333333284827</v>
      </c>
      <c r="P8322" t="str">
        <f>VLOOKUP(G8322,Agents!A:E,4,FALSE)</f>
        <v>Team1</v>
      </c>
      <c r="Q8322" t="str">
        <f>VLOOKUP(G8322,Agents!A:E,5,FALSE)</f>
        <v>Mid</v>
      </c>
      <c r="R8322" t="str">
        <f>VLOOKUP(G8322,Agents!A:E,2,FALSE)</f>
        <v>Morning</v>
      </c>
    </row>
    <row r="8323" spans="1:18" x14ac:dyDescent="0.35">
      <c r="A8323" t="s">
        <v>12472</v>
      </c>
      <c r="B8323" t="s">
        <v>3440</v>
      </c>
      <c r="C8323" t="s">
        <v>34</v>
      </c>
      <c r="D8323" t="s">
        <v>13</v>
      </c>
      <c r="E8323" s="1">
        <v>46040.945833333331</v>
      </c>
      <c r="F8323" s="1">
        <v>46041.945833333331</v>
      </c>
      <c r="G8323" t="s">
        <v>234</v>
      </c>
      <c r="H8323" t="s">
        <v>15</v>
      </c>
      <c r="I8323" t="s">
        <v>16</v>
      </c>
      <c r="J8323">
        <v>4</v>
      </c>
      <c r="K8323" t="str">
        <f>IF(tickets_dataset[[#This Row],[status]] = "Closed", "Yes","No")</f>
        <v>Yes</v>
      </c>
      <c r="L8323" s="2">
        <f t="shared" si="520"/>
        <v>24</v>
      </c>
      <c r="M8323" t="str">
        <f t="shared" si="521"/>
        <v>No</v>
      </c>
      <c r="N8323" t="str">
        <f t="shared" si="522"/>
        <v>Jan</v>
      </c>
      <c r="O8323" s="2">
        <f t="shared" ref="O8323:O8386" si="523">F8323-E8323</f>
        <v>1</v>
      </c>
      <c r="P8323" t="str">
        <f>VLOOKUP(G8323,Agents!A:E,4,FALSE)</f>
        <v>Team5</v>
      </c>
      <c r="Q8323" t="str">
        <f>VLOOKUP(G8323,Agents!A:E,5,FALSE)</f>
        <v>Senior</v>
      </c>
      <c r="R8323" t="str">
        <f>VLOOKUP(G8323,Agents!A:E,2,FALSE)</f>
        <v>Night</v>
      </c>
    </row>
    <row r="8324" spans="1:18" x14ac:dyDescent="0.35">
      <c r="A8324" t="s">
        <v>12473</v>
      </c>
      <c r="B8324" t="s">
        <v>5391</v>
      </c>
      <c r="C8324" t="s">
        <v>76</v>
      </c>
      <c r="D8324" t="s">
        <v>13</v>
      </c>
      <c r="E8324" s="1">
        <v>46097.786805555559</v>
      </c>
      <c r="F8324" s="1">
        <v>46098.036805555559</v>
      </c>
      <c r="G8324" t="s">
        <v>239</v>
      </c>
      <c r="H8324" t="s">
        <v>15</v>
      </c>
      <c r="I8324" t="s">
        <v>16</v>
      </c>
      <c r="J8324">
        <v>4</v>
      </c>
      <c r="K8324" t="str">
        <f>IF(tickets_dataset[[#This Row],[status]] = "Closed", "Yes","No")</f>
        <v>Yes</v>
      </c>
      <c r="L8324" s="2">
        <f t="shared" si="520"/>
        <v>6</v>
      </c>
      <c r="M8324" t="str">
        <f t="shared" si="521"/>
        <v>No</v>
      </c>
      <c r="N8324" t="str">
        <f t="shared" si="522"/>
        <v>Mar</v>
      </c>
      <c r="O8324" s="2">
        <f t="shared" si="523"/>
        <v>0.25</v>
      </c>
      <c r="P8324" t="str">
        <f>VLOOKUP(G8324,Agents!A:E,4,FALSE)</f>
        <v>Team1</v>
      </c>
      <c r="Q8324" t="str">
        <f>VLOOKUP(G8324,Agents!A:E,5,FALSE)</f>
        <v>Senior</v>
      </c>
      <c r="R8324" t="str">
        <f>VLOOKUP(G8324,Agents!A:E,2,FALSE)</f>
        <v>Evening</v>
      </c>
    </row>
    <row r="8325" spans="1:18" x14ac:dyDescent="0.35">
      <c r="A8325" t="s">
        <v>12474</v>
      </c>
      <c r="B8325" t="s">
        <v>8850</v>
      </c>
      <c r="C8325" t="s">
        <v>22</v>
      </c>
      <c r="D8325" t="s">
        <v>26</v>
      </c>
      <c r="E8325" s="1">
        <v>46082.832638888889</v>
      </c>
      <c r="F8325" s="1">
        <v>46084.249305555553</v>
      </c>
      <c r="G8325" t="s">
        <v>282</v>
      </c>
      <c r="H8325" t="s">
        <v>28</v>
      </c>
      <c r="I8325" t="s">
        <v>16</v>
      </c>
      <c r="J8325">
        <v>4</v>
      </c>
      <c r="K8325" t="str">
        <f>IF(tickets_dataset[[#This Row],[status]] = "Closed", "Yes","No")</f>
        <v>No</v>
      </c>
      <c r="L8325" s="2">
        <f t="shared" si="520"/>
        <v>33.999999999941792</v>
      </c>
      <c r="M8325" t="str">
        <f t="shared" si="521"/>
        <v>No</v>
      </c>
      <c r="N8325" t="str">
        <f t="shared" si="522"/>
        <v>Mar</v>
      </c>
      <c r="O8325" s="2">
        <f t="shared" si="523"/>
        <v>1.4166666666642413</v>
      </c>
      <c r="P8325" t="str">
        <f>VLOOKUP(G8325,Agents!A:E,4,FALSE)</f>
        <v>Team4</v>
      </c>
      <c r="Q8325" t="str">
        <f>VLOOKUP(G8325,Agents!A:E,5,FALSE)</f>
        <v>Mid</v>
      </c>
      <c r="R8325" t="str">
        <f>VLOOKUP(G8325,Agents!A:E,2,FALSE)</f>
        <v>Morning</v>
      </c>
    </row>
    <row r="8326" spans="1:18" x14ac:dyDescent="0.35">
      <c r="A8326" t="s">
        <v>12475</v>
      </c>
      <c r="B8326" t="s">
        <v>10063</v>
      </c>
      <c r="C8326" t="s">
        <v>22</v>
      </c>
      <c r="D8326" t="s">
        <v>38</v>
      </c>
      <c r="E8326" s="1">
        <v>46097.477777777778</v>
      </c>
      <c r="F8326" s="1">
        <v>46100.311111111114</v>
      </c>
      <c r="G8326" t="s">
        <v>62</v>
      </c>
      <c r="H8326" t="s">
        <v>15</v>
      </c>
      <c r="I8326" t="s">
        <v>16</v>
      </c>
      <c r="J8326">
        <v>3</v>
      </c>
      <c r="K8326" t="str">
        <f>IF(tickets_dataset[[#This Row],[status]] = "Closed", "Yes","No")</f>
        <v>Yes</v>
      </c>
      <c r="L8326" s="2">
        <f t="shared" si="520"/>
        <v>68.000000000058208</v>
      </c>
      <c r="M8326" t="str">
        <f t="shared" si="521"/>
        <v>Yes</v>
      </c>
      <c r="N8326" t="str">
        <f t="shared" si="522"/>
        <v>Mar</v>
      </c>
      <c r="O8326" s="2">
        <f t="shared" si="523"/>
        <v>2.8333333333357587</v>
      </c>
      <c r="P8326" t="str">
        <f>VLOOKUP(G8326,Agents!A:E,4,FALSE)</f>
        <v>Team1</v>
      </c>
      <c r="Q8326" t="str">
        <f>VLOOKUP(G8326,Agents!A:E,5,FALSE)</f>
        <v>Junior</v>
      </c>
      <c r="R8326" t="str">
        <f>VLOOKUP(G8326,Agents!A:E,2,FALSE)</f>
        <v>Morning</v>
      </c>
    </row>
    <row r="8327" spans="1:18" x14ac:dyDescent="0.35">
      <c r="A8327" t="s">
        <v>12476</v>
      </c>
      <c r="B8327" t="s">
        <v>1980</v>
      </c>
      <c r="C8327" t="s">
        <v>50</v>
      </c>
      <c r="D8327" t="s">
        <v>13</v>
      </c>
      <c r="E8327" s="1">
        <v>46087.052777777775</v>
      </c>
      <c r="F8327" s="1">
        <v>46087.552777777775</v>
      </c>
      <c r="G8327" t="s">
        <v>59</v>
      </c>
      <c r="H8327" t="s">
        <v>132</v>
      </c>
      <c r="I8327" t="s">
        <v>16</v>
      </c>
      <c r="J8327">
        <v>5</v>
      </c>
      <c r="K8327" t="str">
        <f>IF(tickets_dataset[[#This Row],[status]] = "Closed", "Yes","No")</f>
        <v>No</v>
      </c>
      <c r="L8327" s="2">
        <f t="shared" si="520"/>
        <v>12</v>
      </c>
      <c r="M8327" t="str">
        <f t="shared" si="521"/>
        <v>No</v>
      </c>
      <c r="N8327" t="str">
        <f t="shared" si="522"/>
        <v>Mar</v>
      </c>
      <c r="O8327" s="2">
        <f t="shared" si="523"/>
        <v>0.5</v>
      </c>
      <c r="P8327" t="str">
        <f>VLOOKUP(G8327,Agents!A:E,4,FALSE)</f>
        <v>Team3</v>
      </c>
      <c r="Q8327" t="str">
        <f>VLOOKUP(G8327,Agents!A:E,5,FALSE)</f>
        <v>Senior</v>
      </c>
      <c r="R8327" t="str">
        <f>VLOOKUP(G8327,Agents!A:E,2,FALSE)</f>
        <v>Night</v>
      </c>
    </row>
    <row r="8328" spans="1:18" x14ac:dyDescent="0.35">
      <c r="A8328" t="s">
        <v>12477</v>
      </c>
      <c r="B8328" t="s">
        <v>1756</v>
      </c>
      <c r="C8328" t="s">
        <v>22</v>
      </c>
      <c r="D8328" t="s">
        <v>13</v>
      </c>
      <c r="E8328" s="1">
        <v>46082.36041666667</v>
      </c>
      <c r="F8328" s="1">
        <v>46083.027083333334</v>
      </c>
      <c r="G8328" t="s">
        <v>91</v>
      </c>
      <c r="H8328" t="s">
        <v>15</v>
      </c>
      <c r="I8328" t="s">
        <v>16</v>
      </c>
      <c r="J8328">
        <v>3</v>
      </c>
      <c r="K8328" t="str">
        <f>IF(tickets_dataset[[#This Row],[status]] = "Closed", "Yes","No")</f>
        <v>Yes</v>
      </c>
      <c r="L8328" s="2">
        <f t="shared" si="520"/>
        <v>15.999999999941792</v>
      </c>
      <c r="M8328" t="str">
        <f t="shared" si="521"/>
        <v>No</v>
      </c>
      <c r="N8328" t="str">
        <f t="shared" si="522"/>
        <v>Mar</v>
      </c>
      <c r="O8328" s="2">
        <f t="shared" si="523"/>
        <v>0.66666666666424135</v>
      </c>
      <c r="P8328" t="str">
        <f>VLOOKUP(G8328,Agents!A:E,4,FALSE)</f>
        <v>Team5</v>
      </c>
      <c r="Q8328" t="str">
        <f>VLOOKUP(G8328,Agents!A:E,5,FALSE)</f>
        <v>Mid</v>
      </c>
      <c r="R8328" t="str">
        <f>VLOOKUP(G8328,Agents!A:E,2,FALSE)</f>
        <v>Night</v>
      </c>
    </row>
    <row r="8329" spans="1:18" x14ac:dyDescent="0.35">
      <c r="A8329" t="s">
        <v>12478</v>
      </c>
      <c r="B8329" t="s">
        <v>6030</v>
      </c>
      <c r="C8329" t="s">
        <v>50</v>
      </c>
      <c r="D8329" t="s">
        <v>38</v>
      </c>
      <c r="E8329" s="1">
        <v>46099.725694444445</v>
      </c>
      <c r="F8329" s="1">
        <v>46103.392361111109</v>
      </c>
      <c r="G8329" t="s">
        <v>149</v>
      </c>
      <c r="H8329" t="s">
        <v>132</v>
      </c>
      <c r="I8329" t="s">
        <v>16</v>
      </c>
      <c r="J8329">
        <v>3</v>
      </c>
      <c r="K8329" t="str">
        <f>IF(tickets_dataset[[#This Row],[status]] = "Closed", "Yes","No")</f>
        <v>No</v>
      </c>
      <c r="L8329" s="2">
        <f t="shared" si="520"/>
        <v>87.999999999941792</v>
      </c>
      <c r="M8329" t="str">
        <f t="shared" si="521"/>
        <v>Yes</v>
      </c>
      <c r="N8329" t="str">
        <f t="shared" si="522"/>
        <v>Mar</v>
      </c>
      <c r="O8329" s="2">
        <f t="shared" si="523"/>
        <v>3.6666666666642413</v>
      </c>
      <c r="P8329" t="str">
        <f>VLOOKUP(G8329,Agents!A:E,4,FALSE)</f>
        <v>Team3</v>
      </c>
      <c r="Q8329" t="str">
        <f>VLOOKUP(G8329,Agents!A:E,5,FALSE)</f>
        <v>Mid</v>
      </c>
      <c r="R8329" t="str">
        <f>VLOOKUP(G8329,Agents!A:E,2,FALSE)</f>
        <v>Night</v>
      </c>
    </row>
    <row r="8330" spans="1:18" x14ac:dyDescent="0.35">
      <c r="A8330" t="s">
        <v>12479</v>
      </c>
      <c r="B8330" t="s">
        <v>5401</v>
      </c>
      <c r="C8330" t="s">
        <v>22</v>
      </c>
      <c r="D8330" t="s">
        <v>26</v>
      </c>
      <c r="E8330" s="1">
        <v>46056.859722222223</v>
      </c>
      <c r="F8330" s="1">
        <v>46058.276388888888</v>
      </c>
      <c r="G8330" t="s">
        <v>149</v>
      </c>
      <c r="H8330" t="s">
        <v>15</v>
      </c>
      <c r="I8330" t="s">
        <v>16</v>
      </c>
      <c r="J8330">
        <v>4</v>
      </c>
      <c r="K8330" t="str">
        <f>IF(tickets_dataset[[#This Row],[status]] = "Closed", "Yes","No")</f>
        <v>Yes</v>
      </c>
      <c r="L8330" s="2">
        <f t="shared" si="520"/>
        <v>33.999999999941792</v>
      </c>
      <c r="M8330" t="str">
        <f t="shared" si="521"/>
        <v>No</v>
      </c>
      <c r="N8330" t="str">
        <f t="shared" si="522"/>
        <v>Feb</v>
      </c>
      <c r="O8330" s="2">
        <f t="shared" si="523"/>
        <v>1.4166666666642413</v>
      </c>
      <c r="P8330" t="str">
        <f>VLOOKUP(G8330,Agents!A:E,4,FALSE)</f>
        <v>Team3</v>
      </c>
      <c r="Q8330" t="str">
        <f>VLOOKUP(G8330,Agents!A:E,5,FALSE)</f>
        <v>Mid</v>
      </c>
      <c r="R8330" t="str">
        <f>VLOOKUP(G8330,Agents!A:E,2,FALSE)</f>
        <v>Night</v>
      </c>
    </row>
    <row r="8331" spans="1:18" x14ac:dyDescent="0.35">
      <c r="A8331" t="s">
        <v>12480</v>
      </c>
      <c r="B8331" t="s">
        <v>3865</v>
      </c>
      <c r="C8331" t="s">
        <v>76</v>
      </c>
      <c r="D8331" t="s">
        <v>38</v>
      </c>
      <c r="E8331" s="1">
        <v>46111.708333333336</v>
      </c>
      <c r="F8331" s="1">
        <v>46113</v>
      </c>
      <c r="G8331" t="s">
        <v>156</v>
      </c>
      <c r="H8331" t="s">
        <v>15</v>
      </c>
      <c r="I8331" t="s">
        <v>16</v>
      </c>
      <c r="J8331">
        <v>3</v>
      </c>
      <c r="K8331" t="str">
        <f>IF(tickets_dataset[[#This Row],[status]] = "Closed", "Yes","No")</f>
        <v>Yes</v>
      </c>
      <c r="L8331" s="2">
        <f t="shared" si="520"/>
        <v>30.999999999941792</v>
      </c>
      <c r="M8331" t="str">
        <f t="shared" si="521"/>
        <v>No</v>
      </c>
      <c r="N8331" t="str">
        <f t="shared" si="522"/>
        <v>Mar</v>
      </c>
      <c r="O8331" s="2">
        <f t="shared" si="523"/>
        <v>1.2916666666642413</v>
      </c>
      <c r="P8331" t="str">
        <f>VLOOKUP(G8331,Agents!A:E,4,FALSE)</f>
        <v>Team3</v>
      </c>
      <c r="Q8331" t="str">
        <f>VLOOKUP(G8331,Agents!A:E,5,FALSE)</f>
        <v>Mid</v>
      </c>
      <c r="R8331" t="str">
        <f>VLOOKUP(G8331,Agents!A:E,2,FALSE)</f>
        <v>Evening</v>
      </c>
    </row>
    <row r="8332" spans="1:18" x14ac:dyDescent="0.35">
      <c r="A8332" t="s">
        <v>12481</v>
      </c>
      <c r="B8332" t="s">
        <v>12482</v>
      </c>
      <c r="C8332" t="s">
        <v>50</v>
      </c>
      <c r="D8332" t="s">
        <v>13</v>
      </c>
      <c r="E8332" s="1">
        <v>46025.879861111112</v>
      </c>
      <c r="F8332" s="1">
        <v>46026.921527777777</v>
      </c>
      <c r="G8332" t="s">
        <v>140</v>
      </c>
      <c r="H8332" t="s">
        <v>15</v>
      </c>
      <c r="I8332" t="s">
        <v>16</v>
      </c>
      <c r="J8332">
        <v>5</v>
      </c>
      <c r="K8332" t="str">
        <f>IF(tickets_dataset[[#This Row],[status]] = "Closed", "Yes","No")</f>
        <v>Yes</v>
      </c>
      <c r="L8332" s="2">
        <f t="shared" si="520"/>
        <v>24.999999999941792</v>
      </c>
      <c r="M8332" t="str">
        <f t="shared" si="521"/>
        <v>No</v>
      </c>
      <c r="N8332" t="str">
        <f t="shared" si="522"/>
        <v>Jan</v>
      </c>
      <c r="O8332" s="2">
        <f t="shared" si="523"/>
        <v>1.0416666666642413</v>
      </c>
      <c r="P8332" t="str">
        <f>VLOOKUP(G8332,Agents!A:E,4,FALSE)</f>
        <v>Team1</v>
      </c>
      <c r="Q8332" t="str">
        <f>VLOOKUP(G8332,Agents!A:E,5,FALSE)</f>
        <v>Junior</v>
      </c>
      <c r="R8332" t="str">
        <f>VLOOKUP(G8332,Agents!A:E,2,FALSE)</f>
        <v>Morning</v>
      </c>
    </row>
    <row r="8333" spans="1:18" x14ac:dyDescent="0.35">
      <c r="A8333" t="s">
        <v>12483</v>
      </c>
      <c r="B8333" t="s">
        <v>2742</v>
      </c>
      <c r="C8333" t="s">
        <v>34</v>
      </c>
      <c r="D8333" t="s">
        <v>38</v>
      </c>
      <c r="E8333" s="1">
        <v>46108.594444444447</v>
      </c>
      <c r="F8333" s="1">
        <v>46109.802777777775</v>
      </c>
      <c r="G8333" t="s">
        <v>131</v>
      </c>
      <c r="H8333" t="s">
        <v>28</v>
      </c>
      <c r="I8333" t="s">
        <v>16</v>
      </c>
      <c r="J8333">
        <v>4</v>
      </c>
      <c r="K8333" t="str">
        <f>IF(tickets_dataset[[#This Row],[status]] = "Closed", "Yes","No")</f>
        <v>No</v>
      </c>
      <c r="L8333" s="2">
        <f t="shared" si="520"/>
        <v>28.999999999883585</v>
      </c>
      <c r="M8333" t="str">
        <f t="shared" si="521"/>
        <v>No</v>
      </c>
      <c r="N8333" t="str">
        <f t="shared" si="522"/>
        <v>Mar</v>
      </c>
      <c r="O8333" s="2">
        <f t="shared" si="523"/>
        <v>1.2083333333284827</v>
      </c>
      <c r="P8333" t="str">
        <f>VLOOKUP(G8333,Agents!A:E,4,FALSE)</f>
        <v>Team4</v>
      </c>
      <c r="Q8333" t="str">
        <f>VLOOKUP(G8333,Agents!A:E,5,FALSE)</f>
        <v>Junior</v>
      </c>
      <c r="R8333" t="str">
        <f>VLOOKUP(G8333,Agents!A:E,2,FALSE)</f>
        <v>Night</v>
      </c>
    </row>
    <row r="8334" spans="1:18" x14ac:dyDescent="0.35">
      <c r="A8334" t="s">
        <v>12484</v>
      </c>
      <c r="B8334" t="s">
        <v>99</v>
      </c>
      <c r="C8334" t="s">
        <v>12</v>
      </c>
      <c r="D8334" t="s">
        <v>26</v>
      </c>
      <c r="E8334" s="1">
        <v>46071.68472222222</v>
      </c>
      <c r="F8334" s="1">
        <v>46074.30972222222</v>
      </c>
      <c r="G8334" t="s">
        <v>56</v>
      </c>
      <c r="H8334" t="s">
        <v>15</v>
      </c>
      <c r="I8334" t="s">
        <v>16</v>
      </c>
      <c r="J8334">
        <v>5</v>
      </c>
      <c r="K8334" t="str">
        <f>IF(tickets_dataset[[#This Row],[status]] = "Closed", "Yes","No")</f>
        <v>Yes</v>
      </c>
      <c r="L8334" s="2">
        <f t="shared" si="520"/>
        <v>63</v>
      </c>
      <c r="M8334" t="str">
        <f t="shared" si="521"/>
        <v>Yes</v>
      </c>
      <c r="N8334" t="str">
        <f t="shared" si="522"/>
        <v>Feb</v>
      </c>
      <c r="O8334" s="2">
        <f t="shared" si="523"/>
        <v>2.625</v>
      </c>
      <c r="P8334" t="str">
        <f>VLOOKUP(G8334,Agents!A:E,4,FALSE)</f>
        <v>Team1</v>
      </c>
      <c r="Q8334" t="str">
        <f>VLOOKUP(G8334,Agents!A:E,5,FALSE)</f>
        <v>Senior</v>
      </c>
      <c r="R8334" t="str">
        <f>VLOOKUP(G8334,Agents!A:E,2,FALSE)</f>
        <v>Night</v>
      </c>
    </row>
    <row r="8335" spans="1:18" x14ac:dyDescent="0.35">
      <c r="A8335" t="s">
        <v>12485</v>
      </c>
      <c r="B8335" t="s">
        <v>3200</v>
      </c>
      <c r="C8335" t="s">
        <v>22</v>
      </c>
      <c r="D8335" t="s">
        <v>13</v>
      </c>
      <c r="E8335" s="1">
        <v>46048.368055555555</v>
      </c>
      <c r="F8335" s="1">
        <v>46049.784722222219</v>
      </c>
      <c r="G8335" t="s">
        <v>131</v>
      </c>
      <c r="H8335" t="s">
        <v>132</v>
      </c>
      <c r="I8335" t="s">
        <v>16</v>
      </c>
      <c r="J8335">
        <v>3</v>
      </c>
      <c r="K8335" t="str">
        <f>IF(tickets_dataset[[#This Row],[status]] = "Closed", "Yes","No")</f>
        <v>No</v>
      </c>
      <c r="L8335" s="2">
        <f t="shared" si="520"/>
        <v>33.999999999941792</v>
      </c>
      <c r="M8335" t="str">
        <f t="shared" si="521"/>
        <v>No</v>
      </c>
      <c r="N8335" t="str">
        <f t="shared" si="522"/>
        <v>Jan</v>
      </c>
      <c r="O8335" s="2">
        <f t="shared" si="523"/>
        <v>1.4166666666642413</v>
      </c>
      <c r="P8335" t="str">
        <f>VLOOKUP(G8335,Agents!A:E,4,FALSE)</f>
        <v>Team4</v>
      </c>
      <c r="Q8335" t="str">
        <f>VLOOKUP(G8335,Agents!A:E,5,FALSE)</f>
        <v>Junior</v>
      </c>
      <c r="R8335" t="str">
        <f>VLOOKUP(G8335,Agents!A:E,2,FALSE)</f>
        <v>Night</v>
      </c>
    </row>
    <row r="8336" spans="1:18" x14ac:dyDescent="0.35">
      <c r="A8336" t="s">
        <v>12486</v>
      </c>
      <c r="B8336" t="s">
        <v>2542</v>
      </c>
      <c r="C8336" t="s">
        <v>76</v>
      </c>
      <c r="D8336" t="s">
        <v>13</v>
      </c>
      <c r="E8336" s="1">
        <v>46040.851388888892</v>
      </c>
      <c r="F8336" s="1">
        <v>46041.30972222222</v>
      </c>
      <c r="G8336" t="s">
        <v>110</v>
      </c>
      <c r="H8336" t="s">
        <v>15</v>
      </c>
      <c r="I8336" t="s">
        <v>16</v>
      </c>
      <c r="J8336">
        <v>3</v>
      </c>
      <c r="K8336" t="str">
        <f>IF(tickets_dataset[[#This Row],[status]] = "Closed", "Yes","No")</f>
        <v>Yes</v>
      </c>
      <c r="L8336" s="2">
        <f t="shared" si="520"/>
        <v>10.999999999883585</v>
      </c>
      <c r="M8336" t="str">
        <f t="shared" si="521"/>
        <v>No</v>
      </c>
      <c r="N8336" t="str">
        <f t="shared" si="522"/>
        <v>Jan</v>
      </c>
      <c r="O8336" s="2">
        <f t="shared" si="523"/>
        <v>0.45833333332848269</v>
      </c>
      <c r="P8336" t="str">
        <f>VLOOKUP(G8336,Agents!A:E,4,FALSE)</f>
        <v>Team4</v>
      </c>
      <c r="Q8336" t="str">
        <f>VLOOKUP(G8336,Agents!A:E,5,FALSE)</f>
        <v>Junior</v>
      </c>
      <c r="R8336" t="str">
        <f>VLOOKUP(G8336,Agents!A:E,2,FALSE)</f>
        <v>Morning</v>
      </c>
    </row>
    <row r="8337" spans="1:18" x14ac:dyDescent="0.35">
      <c r="A8337" t="s">
        <v>12487</v>
      </c>
      <c r="B8337" t="s">
        <v>12488</v>
      </c>
      <c r="C8337" t="s">
        <v>22</v>
      </c>
      <c r="D8337" t="s">
        <v>13</v>
      </c>
      <c r="E8337" s="1">
        <v>46072.740277777775</v>
      </c>
      <c r="F8337" s="1">
        <v>46074.240277777775</v>
      </c>
      <c r="G8337" t="s">
        <v>73</v>
      </c>
      <c r="H8337" t="s">
        <v>15</v>
      </c>
      <c r="I8337" t="s">
        <v>68</v>
      </c>
      <c r="J8337">
        <v>2</v>
      </c>
      <c r="K8337" t="str">
        <f>IF(tickets_dataset[[#This Row],[status]] = "Closed", "Yes","No")</f>
        <v>Yes</v>
      </c>
      <c r="L8337" s="2">
        <f t="shared" si="520"/>
        <v>36</v>
      </c>
      <c r="M8337" t="str">
        <f t="shared" si="521"/>
        <v>No</v>
      </c>
      <c r="N8337" t="str">
        <f t="shared" si="522"/>
        <v>Feb</v>
      </c>
      <c r="O8337" s="2">
        <f t="shared" si="523"/>
        <v>1.5</v>
      </c>
      <c r="P8337" t="str">
        <f>VLOOKUP(G8337,Agents!A:E,4,FALSE)</f>
        <v>Team4</v>
      </c>
      <c r="Q8337" t="str">
        <f>VLOOKUP(G8337,Agents!A:E,5,FALSE)</f>
        <v>Senior</v>
      </c>
      <c r="R8337" t="str">
        <f>VLOOKUP(G8337,Agents!A:E,2,FALSE)</f>
        <v>Night</v>
      </c>
    </row>
    <row r="8338" spans="1:18" x14ac:dyDescent="0.35">
      <c r="A8338" t="s">
        <v>12489</v>
      </c>
      <c r="B8338" t="s">
        <v>10771</v>
      </c>
      <c r="C8338" t="s">
        <v>12</v>
      </c>
      <c r="D8338" t="s">
        <v>13</v>
      </c>
      <c r="E8338" s="1">
        <v>46036.124305555553</v>
      </c>
      <c r="F8338" s="1">
        <v>46037.624305555553</v>
      </c>
      <c r="G8338" t="s">
        <v>140</v>
      </c>
      <c r="H8338" t="s">
        <v>15</v>
      </c>
      <c r="I8338" t="s">
        <v>16</v>
      </c>
      <c r="J8338">
        <v>5</v>
      </c>
      <c r="K8338" t="str">
        <f>IF(tickets_dataset[[#This Row],[status]] = "Closed", "Yes","No")</f>
        <v>Yes</v>
      </c>
      <c r="L8338" s="2">
        <f t="shared" si="520"/>
        <v>36</v>
      </c>
      <c r="M8338" t="str">
        <f t="shared" si="521"/>
        <v>No</v>
      </c>
      <c r="N8338" t="str">
        <f t="shared" si="522"/>
        <v>Jan</v>
      </c>
      <c r="O8338" s="2">
        <f t="shared" si="523"/>
        <v>1.5</v>
      </c>
      <c r="P8338" t="str">
        <f>VLOOKUP(G8338,Agents!A:E,4,FALSE)</f>
        <v>Team1</v>
      </c>
      <c r="Q8338" t="str">
        <f>VLOOKUP(G8338,Agents!A:E,5,FALSE)</f>
        <v>Junior</v>
      </c>
      <c r="R8338" t="str">
        <f>VLOOKUP(G8338,Agents!A:E,2,FALSE)</f>
        <v>Morning</v>
      </c>
    </row>
    <row r="8339" spans="1:18" x14ac:dyDescent="0.35">
      <c r="A8339" t="s">
        <v>12490</v>
      </c>
      <c r="B8339" t="s">
        <v>5993</v>
      </c>
      <c r="C8339" t="s">
        <v>76</v>
      </c>
      <c r="D8339" t="s">
        <v>38</v>
      </c>
      <c r="E8339" s="1">
        <v>46109.574999999997</v>
      </c>
      <c r="F8339" s="1">
        <v>46110.241666666669</v>
      </c>
      <c r="G8339" t="s">
        <v>137</v>
      </c>
      <c r="H8339" t="s">
        <v>15</v>
      </c>
      <c r="I8339" t="s">
        <v>68</v>
      </c>
      <c r="J8339">
        <v>1</v>
      </c>
      <c r="K8339" t="str">
        <f>IF(tickets_dataset[[#This Row],[status]] = "Closed", "Yes","No")</f>
        <v>Yes</v>
      </c>
      <c r="L8339" s="2">
        <f t="shared" si="520"/>
        <v>16.000000000116415</v>
      </c>
      <c r="M8339" t="str">
        <f t="shared" si="521"/>
        <v>No</v>
      </c>
      <c r="N8339" t="str">
        <f t="shared" si="522"/>
        <v>Mar</v>
      </c>
      <c r="O8339" s="2">
        <f t="shared" si="523"/>
        <v>0.66666666667151731</v>
      </c>
      <c r="P8339" t="str">
        <f>VLOOKUP(G8339,Agents!A:E,4,FALSE)</f>
        <v>Team5</v>
      </c>
      <c r="Q8339" t="str">
        <f>VLOOKUP(G8339,Agents!A:E,5,FALSE)</f>
        <v>Senior</v>
      </c>
      <c r="R8339" t="str">
        <f>VLOOKUP(G8339,Agents!A:E,2,FALSE)</f>
        <v>Night</v>
      </c>
    </row>
    <row r="8340" spans="1:18" x14ac:dyDescent="0.35">
      <c r="A8340" t="s">
        <v>12491</v>
      </c>
      <c r="B8340" t="s">
        <v>8518</v>
      </c>
      <c r="C8340" t="s">
        <v>34</v>
      </c>
      <c r="D8340" t="s">
        <v>13</v>
      </c>
      <c r="E8340" s="1">
        <v>46082.759027777778</v>
      </c>
      <c r="F8340" s="1">
        <v>46083.217361111114</v>
      </c>
      <c r="G8340" t="s">
        <v>282</v>
      </c>
      <c r="H8340" t="s">
        <v>15</v>
      </c>
      <c r="I8340" t="s">
        <v>16</v>
      </c>
      <c r="J8340">
        <v>4</v>
      </c>
      <c r="K8340" t="str">
        <f>IF(tickets_dataset[[#This Row],[status]] = "Closed", "Yes","No")</f>
        <v>Yes</v>
      </c>
      <c r="L8340" s="2">
        <f t="shared" si="520"/>
        <v>11.000000000058208</v>
      </c>
      <c r="M8340" t="str">
        <f t="shared" si="521"/>
        <v>No</v>
      </c>
      <c r="N8340" t="str">
        <f t="shared" si="522"/>
        <v>Mar</v>
      </c>
      <c r="O8340" s="2">
        <f t="shared" si="523"/>
        <v>0.45833333333575865</v>
      </c>
      <c r="P8340" t="str">
        <f>VLOOKUP(G8340,Agents!A:E,4,FALSE)</f>
        <v>Team4</v>
      </c>
      <c r="Q8340" t="str">
        <f>VLOOKUP(G8340,Agents!A:E,5,FALSE)</f>
        <v>Mid</v>
      </c>
      <c r="R8340" t="str">
        <f>VLOOKUP(G8340,Agents!A:E,2,FALSE)</f>
        <v>Morning</v>
      </c>
    </row>
    <row r="8341" spans="1:18" x14ac:dyDescent="0.35">
      <c r="A8341" t="s">
        <v>12492</v>
      </c>
      <c r="B8341" t="s">
        <v>6355</v>
      </c>
      <c r="C8341" t="s">
        <v>34</v>
      </c>
      <c r="D8341" t="s">
        <v>26</v>
      </c>
      <c r="E8341" s="1">
        <v>46075.55</v>
      </c>
      <c r="F8341" s="1">
        <v>46076.591666666667</v>
      </c>
      <c r="G8341" t="s">
        <v>239</v>
      </c>
      <c r="H8341" t="s">
        <v>28</v>
      </c>
      <c r="I8341" t="s">
        <v>16</v>
      </c>
      <c r="J8341">
        <v>3</v>
      </c>
      <c r="K8341" t="str">
        <f>IF(tickets_dataset[[#This Row],[status]] = "Closed", "Yes","No")</f>
        <v>No</v>
      </c>
      <c r="L8341" s="2">
        <f t="shared" si="520"/>
        <v>24.999999999941792</v>
      </c>
      <c r="M8341" t="str">
        <f t="shared" si="521"/>
        <v>No</v>
      </c>
      <c r="N8341" t="str">
        <f t="shared" si="522"/>
        <v>Feb</v>
      </c>
      <c r="O8341" s="2">
        <f t="shared" si="523"/>
        <v>1.0416666666642413</v>
      </c>
      <c r="P8341" t="str">
        <f>VLOOKUP(G8341,Agents!A:E,4,FALSE)</f>
        <v>Team1</v>
      </c>
      <c r="Q8341" t="str">
        <f>VLOOKUP(G8341,Agents!A:E,5,FALSE)</f>
        <v>Senior</v>
      </c>
      <c r="R8341" t="str">
        <f>VLOOKUP(G8341,Agents!A:E,2,FALSE)</f>
        <v>Evening</v>
      </c>
    </row>
    <row r="8342" spans="1:18" x14ac:dyDescent="0.35">
      <c r="A8342" t="s">
        <v>12493</v>
      </c>
      <c r="B8342" t="s">
        <v>5877</v>
      </c>
      <c r="C8342" t="s">
        <v>34</v>
      </c>
      <c r="D8342" t="s">
        <v>26</v>
      </c>
      <c r="E8342" s="1">
        <v>46110.939583333333</v>
      </c>
      <c r="F8342" s="1">
        <v>46113.231249999997</v>
      </c>
      <c r="G8342" t="s">
        <v>256</v>
      </c>
      <c r="H8342" t="s">
        <v>15</v>
      </c>
      <c r="I8342" t="s">
        <v>16</v>
      </c>
      <c r="J8342">
        <v>3</v>
      </c>
      <c r="K8342" t="str">
        <f>IF(tickets_dataset[[#This Row],[status]] = "Closed", "Yes","No")</f>
        <v>Yes</v>
      </c>
      <c r="L8342" s="2">
        <f t="shared" si="520"/>
        <v>54.999999999941792</v>
      </c>
      <c r="M8342" t="str">
        <f t="shared" si="521"/>
        <v>Yes</v>
      </c>
      <c r="N8342" t="str">
        <f t="shared" si="522"/>
        <v>Mar</v>
      </c>
      <c r="O8342" s="2">
        <f t="shared" si="523"/>
        <v>2.2916666666642413</v>
      </c>
      <c r="P8342" t="str">
        <f>VLOOKUP(G8342,Agents!A:E,4,FALSE)</f>
        <v>Team1</v>
      </c>
      <c r="Q8342" t="str">
        <f>VLOOKUP(G8342,Agents!A:E,5,FALSE)</f>
        <v>Mid</v>
      </c>
      <c r="R8342" t="str">
        <f>VLOOKUP(G8342,Agents!A:E,2,FALSE)</f>
        <v>Morning</v>
      </c>
    </row>
    <row r="8343" spans="1:18" x14ac:dyDescent="0.35">
      <c r="A8343" t="s">
        <v>12494</v>
      </c>
      <c r="B8343" t="s">
        <v>11018</v>
      </c>
      <c r="C8343" t="s">
        <v>34</v>
      </c>
      <c r="D8343" t="s">
        <v>26</v>
      </c>
      <c r="E8343" s="1">
        <v>46097.344444444447</v>
      </c>
      <c r="F8343" s="1">
        <v>46097.761111111111</v>
      </c>
      <c r="G8343" t="s">
        <v>159</v>
      </c>
      <c r="H8343" t="s">
        <v>15</v>
      </c>
      <c r="I8343" t="s">
        <v>68</v>
      </c>
      <c r="J8343">
        <v>3</v>
      </c>
      <c r="K8343" t="str">
        <f>IF(tickets_dataset[[#This Row],[status]] = "Closed", "Yes","No")</f>
        <v>Yes</v>
      </c>
      <c r="L8343" s="2">
        <f t="shared" si="520"/>
        <v>9.9999999999417923</v>
      </c>
      <c r="M8343" t="str">
        <f t="shared" si="521"/>
        <v>No</v>
      </c>
      <c r="N8343" t="str">
        <f t="shared" si="522"/>
        <v>Mar</v>
      </c>
      <c r="O8343" s="2">
        <f t="shared" si="523"/>
        <v>0.41666666666424135</v>
      </c>
      <c r="P8343" t="str">
        <f>VLOOKUP(G8343,Agents!A:E,4,FALSE)</f>
        <v>Team4</v>
      </c>
      <c r="Q8343" t="str">
        <f>VLOOKUP(G8343,Agents!A:E,5,FALSE)</f>
        <v>Mid</v>
      </c>
      <c r="R8343" t="str">
        <f>VLOOKUP(G8343,Agents!A:E,2,FALSE)</f>
        <v>Night</v>
      </c>
    </row>
    <row r="8344" spans="1:18" x14ac:dyDescent="0.35">
      <c r="A8344" t="s">
        <v>12495</v>
      </c>
      <c r="B8344" t="s">
        <v>12496</v>
      </c>
      <c r="C8344" t="s">
        <v>50</v>
      </c>
      <c r="D8344" t="s">
        <v>38</v>
      </c>
      <c r="E8344" s="1">
        <v>46030.922222222223</v>
      </c>
      <c r="F8344" s="1">
        <v>46031.297222222223</v>
      </c>
      <c r="G8344" t="s">
        <v>190</v>
      </c>
      <c r="H8344" t="s">
        <v>15</v>
      </c>
      <c r="I8344" t="s">
        <v>16</v>
      </c>
      <c r="J8344">
        <v>4</v>
      </c>
      <c r="K8344" t="str">
        <f>IF(tickets_dataset[[#This Row],[status]] = "Closed", "Yes","No")</f>
        <v>Yes</v>
      </c>
      <c r="L8344" s="2">
        <f t="shared" si="520"/>
        <v>9</v>
      </c>
      <c r="M8344" t="str">
        <f t="shared" si="521"/>
        <v>No</v>
      </c>
      <c r="N8344" t="str">
        <f t="shared" si="522"/>
        <v>Jan</v>
      </c>
      <c r="O8344" s="2">
        <f t="shared" si="523"/>
        <v>0.375</v>
      </c>
      <c r="P8344" t="str">
        <f>VLOOKUP(G8344,Agents!A:E,4,FALSE)</f>
        <v>Team1</v>
      </c>
      <c r="Q8344" t="str">
        <f>VLOOKUP(G8344,Agents!A:E,5,FALSE)</f>
        <v>Senior</v>
      </c>
      <c r="R8344" t="str">
        <f>VLOOKUP(G8344,Agents!A:E,2,FALSE)</f>
        <v>Night</v>
      </c>
    </row>
    <row r="8345" spans="1:18" x14ac:dyDescent="0.35">
      <c r="A8345" t="s">
        <v>12497</v>
      </c>
      <c r="B8345" t="s">
        <v>10645</v>
      </c>
      <c r="C8345" t="s">
        <v>34</v>
      </c>
      <c r="D8345" t="s">
        <v>13</v>
      </c>
      <c r="E8345" s="1">
        <v>46048.339583333334</v>
      </c>
      <c r="F8345" s="1">
        <v>46049.839583333334</v>
      </c>
      <c r="G8345" t="s">
        <v>27</v>
      </c>
      <c r="H8345" t="s">
        <v>15</v>
      </c>
      <c r="I8345" t="s">
        <v>68</v>
      </c>
      <c r="J8345">
        <v>3</v>
      </c>
      <c r="K8345" t="str">
        <f>IF(tickets_dataset[[#This Row],[status]] = "Closed", "Yes","No")</f>
        <v>Yes</v>
      </c>
      <c r="L8345" s="2">
        <f t="shared" si="520"/>
        <v>36</v>
      </c>
      <c r="M8345" t="str">
        <f t="shared" si="521"/>
        <v>No</v>
      </c>
      <c r="N8345" t="str">
        <f t="shared" si="522"/>
        <v>Jan</v>
      </c>
      <c r="O8345" s="2">
        <f t="shared" si="523"/>
        <v>1.5</v>
      </c>
      <c r="P8345" t="str">
        <f>VLOOKUP(G8345,Agents!A:E,4,FALSE)</f>
        <v>Team5</v>
      </c>
      <c r="Q8345" t="str">
        <f>VLOOKUP(G8345,Agents!A:E,5,FALSE)</f>
        <v>Senior</v>
      </c>
      <c r="R8345" t="str">
        <f>VLOOKUP(G8345,Agents!A:E,2,FALSE)</f>
        <v>Morning</v>
      </c>
    </row>
    <row r="8346" spans="1:18" x14ac:dyDescent="0.35">
      <c r="A8346" t="s">
        <v>12498</v>
      </c>
      <c r="B8346" t="s">
        <v>12499</v>
      </c>
      <c r="C8346" t="s">
        <v>34</v>
      </c>
      <c r="D8346" t="s">
        <v>38</v>
      </c>
      <c r="E8346" s="1">
        <v>46072.729861111111</v>
      </c>
      <c r="F8346" s="1">
        <v>46073.771527777775</v>
      </c>
      <c r="G8346" t="s">
        <v>86</v>
      </c>
      <c r="H8346" t="s">
        <v>15</v>
      </c>
      <c r="I8346" t="s">
        <v>16</v>
      </c>
      <c r="J8346">
        <v>3</v>
      </c>
      <c r="K8346" t="str">
        <f>IF(tickets_dataset[[#This Row],[status]] = "Closed", "Yes","No")</f>
        <v>Yes</v>
      </c>
      <c r="L8346" s="2">
        <f t="shared" si="520"/>
        <v>24.999999999941792</v>
      </c>
      <c r="M8346" t="str">
        <f t="shared" si="521"/>
        <v>No</v>
      </c>
      <c r="N8346" t="str">
        <f t="shared" si="522"/>
        <v>Feb</v>
      </c>
      <c r="O8346" s="2">
        <f t="shared" si="523"/>
        <v>1.0416666666642413</v>
      </c>
      <c r="P8346" t="str">
        <f>VLOOKUP(G8346,Agents!A:E,4,FALSE)</f>
        <v>Team1</v>
      </c>
      <c r="Q8346" t="str">
        <f>VLOOKUP(G8346,Agents!A:E,5,FALSE)</f>
        <v>Mid</v>
      </c>
      <c r="R8346" t="str">
        <f>VLOOKUP(G8346,Agents!A:E,2,FALSE)</f>
        <v>Morning</v>
      </c>
    </row>
    <row r="8347" spans="1:18" x14ac:dyDescent="0.35">
      <c r="A8347" t="s">
        <v>12500</v>
      </c>
      <c r="B8347" t="s">
        <v>5345</v>
      </c>
      <c r="C8347" t="s">
        <v>50</v>
      </c>
      <c r="D8347" t="s">
        <v>38</v>
      </c>
      <c r="E8347" s="1">
        <v>46031.816666666666</v>
      </c>
      <c r="F8347" s="1">
        <v>46033.275000000001</v>
      </c>
      <c r="G8347" t="s">
        <v>14</v>
      </c>
      <c r="H8347" t="s">
        <v>15</v>
      </c>
      <c r="I8347" t="s">
        <v>16</v>
      </c>
      <c r="J8347">
        <v>3</v>
      </c>
      <c r="K8347" t="str">
        <f>IF(tickets_dataset[[#This Row],[status]] = "Closed", "Yes","No")</f>
        <v>Yes</v>
      </c>
      <c r="L8347" s="2">
        <f t="shared" si="520"/>
        <v>35.000000000058208</v>
      </c>
      <c r="M8347" t="str">
        <f t="shared" si="521"/>
        <v>No</v>
      </c>
      <c r="N8347" t="str">
        <f t="shared" si="522"/>
        <v>Jan</v>
      </c>
      <c r="O8347" s="2">
        <f t="shared" si="523"/>
        <v>1.4583333333357587</v>
      </c>
      <c r="P8347" t="str">
        <f>VLOOKUP(G8347,Agents!A:E,4,FALSE)</f>
        <v>Team1</v>
      </c>
      <c r="Q8347" t="str">
        <f>VLOOKUP(G8347,Agents!A:E,5,FALSE)</f>
        <v>Senior</v>
      </c>
      <c r="R8347" t="str">
        <f>VLOOKUP(G8347,Agents!A:E,2,FALSE)</f>
        <v>Morning</v>
      </c>
    </row>
    <row r="8348" spans="1:18" x14ac:dyDescent="0.35">
      <c r="A8348" t="s">
        <v>12501</v>
      </c>
      <c r="B8348" t="s">
        <v>127</v>
      </c>
      <c r="C8348" t="s">
        <v>12</v>
      </c>
      <c r="D8348" t="s">
        <v>26</v>
      </c>
      <c r="E8348" s="1">
        <v>46052.271527777775</v>
      </c>
      <c r="F8348" s="1">
        <v>46053.313194444447</v>
      </c>
      <c r="G8348" t="s">
        <v>53</v>
      </c>
      <c r="H8348" t="s">
        <v>15</v>
      </c>
      <c r="I8348" t="s">
        <v>16</v>
      </c>
      <c r="J8348">
        <v>4</v>
      </c>
      <c r="K8348" t="str">
        <f>IF(tickets_dataset[[#This Row],[status]] = "Closed", "Yes","No")</f>
        <v>Yes</v>
      </c>
      <c r="L8348" s="2">
        <f t="shared" si="520"/>
        <v>25.000000000116415</v>
      </c>
      <c r="M8348" t="str">
        <f t="shared" si="521"/>
        <v>No</v>
      </c>
      <c r="N8348" t="str">
        <f t="shared" si="522"/>
        <v>Jan</v>
      </c>
      <c r="O8348" s="2">
        <f t="shared" si="523"/>
        <v>1.0416666666715173</v>
      </c>
      <c r="P8348" t="str">
        <f>VLOOKUP(G8348,Agents!A:E,4,FALSE)</f>
        <v>Team1</v>
      </c>
      <c r="Q8348" t="str">
        <f>VLOOKUP(G8348,Agents!A:E,5,FALSE)</f>
        <v>Junior</v>
      </c>
      <c r="R8348" t="str">
        <f>VLOOKUP(G8348,Agents!A:E,2,FALSE)</f>
        <v>Night</v>
      </c>
    </row>
    <row r="8349" spans="1:18" x14ac:dyDescent="0.35">
      <c r="A8349" t="s">
        <v>12502</v>
      </c>
      <c r="B8349" t="s">
        <v>2557</v>
      </c>
      <c r="C8349" t="s">
        <v>50</v>
      </c>
      <c r="D8349" t="s">
        <v>26</v>
      </c>
      <c r="E8349" s="1">
        <v>46086.277083333334</v>
      </c>
      <c r="F8349" s="1">
        <v>46088.818749999999</v>
      </c>
      <c r="G8349" t="s">
        <v>149</v>
      </c>
      <c r="H8349" t="s">
        <v>28</v>
      </c>
      <c r="I8349" t="s">
        <v>68</v>
      </c>
      <c r="J8349">
        <v>3</v>
      </c>
      <c r="K8349" t="str">
        <f>IF(tickets_dataset[[#This Row],[status]] = "Closed", "Yes","No")</f>
        <v>No</v>
      </c>
      <c r="L8349" s="2">
        <f t="shared" si="520"/>
        <v>60.999999999941792</v>
      </c>
      <c r="M8349" t="str">
        <f t="shared" si="521"/>
        <v>Yes</v>
      </c>
      <c r="N8349" t="str">
        <f t="shared" si="522"/>
        <v>Mar</v>
      </c>
      <c r="O8349" s="2">
        <f t="shared" si="523"/>
        <v>2.5416666666642413</v>
      </c>
      <c r="P8349" t="str">
        <f>VLOOKUP(G8349,Agents!A:E,4,FALSE)</f>
        <v>Team3</v>
      </c>
      <c r="Q8349" t="str">
        <f>VLOOKUP(G8349,Agents!A:E,5,FALSE)</f>
        <v>Mid</v>
      </c>
      <c r="R8349" t="str">
        <f>VLOOKUP(G8349,Agents!A:E,2,FALSE)</f>
        <v>Night</v>
      </c>
    </row>
    <row r="8350" spans="1:18" x14ac:dyDescent="0.35">
      <c r="A8350" t="s">
        <v>12503</v>
      </c>
      <c r="B8350" t="s">
        <v>12504</v>
      </c>
      <c r="C8350" t="s">
        <v>22</v>
      </c>
      <c r="D8350" t="s">
        <v>38</v>
      </c>
      <c r="E8350" s="1">
        <v>46044.52847222222</v>
      </c>
      <c r="F8350" s="1">
        <v>46046.736805555556</v>
      </c>
      <c r="G8350" t="s">
        <v>14</v>
      </c>
      <c r="H8350" t="s">
        <v>15</v>
      </c>
      <c r="I8350" t="s">
        <v>16</v>
      </c>
      <c r="J8350">
        <v>3</v>
      </c>
      <c r="K8350" t="str">
        <f>IF(tickets_dataset[[#This Row],[status]] = "Closed", "Yes","No")</f>
        <v>Yes</v>
      </c>
      <c r="L8350" s="2">
        <f t="shared" si="520"/>
        <v>53.000000000058208</v>
      </c>
      <c r="M8350" t="str">
        <f t="shared" si="521"/>
        <v>Yes</v>
      </c>
      <c r="N8350" t="str">
        <f t="shared" si="522"/>
        <v>Jan</v>
      </c>
      <c r="O8350" s="2">
        <f t="shared" si="523"/>
        <v>2.2083333333357587</v>
      </c>
      <c r="P8350" t="str">
        <f>VLOOKUP(G8350,Agents!A:E,4,FALSE)</f>
        <v>Team1</v>
      </c>
      <c r="Q8350" t="str">
        <f>VLOOKUP(G8350,Agents!A:E,5,FALSE)</f>
        <v>Senior</v>
      </c>
      <c r="R8350" t="str">
        <f>VLOOKUP(G8350,Agents!A:E,2,FALSE)</f>
        <v>Morning</v>
      </c>
    </row>
    <row r="8351" spans="1:18" x14ac:dyDescent="0.35">
      <c r="A8351" t="s">
        <v>12505</v>
      </c>
      <c r="B8351" t="s">
        <v>6928</v>
      </c>
      <c r="C8351" t="s">
        <v>22</v>
      </c>
      <c r="D8351" t="s">
        <v>26</v>
      </c>
      <c r="E8351" s="1">
        <v>46037.402083333334</v>
      </c>
      <c r="F8351" s="1">
        <v>46037.943749999999</v>
      </c>
      <c r="G8351" t="s">
        <v>39</v>
      </c>
      <c r="H8351" t="s">
        <v>15</v>
      </c>
      <c r="I8351" t="s">
        <v>16</v>
      </c>
      <c r="J8351">
        <v>4</v>
      </c>
      <c r="K8351" t="str">
        <f>IF(tickets_dataset[[#This Row],[status]] = "Closed", "Yes","No")</f>
        <v>Yes</v>
      </c>
      <c r="L8351" s="2">
        <f t="shared" si="520"/>
        <v>12.999999999941792</v>
      </c>
      <c r="M8351" t="str">
        <f t="shared" si="521"/>
        <v>No</v>
      </c>
      <c r="N8351" t="str">
        <f t="shared" si="522"/>
        <v>Jan</v>
      </c>
      <c r="O8351" s="2">
        <f t="shared" si="523"/>
        <v>0.54166666666424135</v>
      </c>
      <c r="P8351" t="str">
        <f>VLOOKUP(G8351,Agents!A:E,4,FALSE)</f>
        <v>Team3</v>
      </c>
      <c r="Q8351" t="str">
        <f>VLOOKUP(G8351,Agents!A:E,5,FALSE)</f>
        <v>Mid</v>
      </c>
      <c r="R8351" t="str">
        <f>VLOOKUP(G8351,Agents!A:E,2,FALSE)</f>
        <v>Night</v>
      </c>
    </row>
    <row r="8352" spans="1:18" x14ac:dyDescent="0.35">
      <c r="A8352" t="s">
        <v>12506</v>
      </c>
      <c r="B8352" t="s">
        <v>3301</v>
      </c>
      <c r="C8352" t="s">
        <v>12</v>
      </c>
      <c r="D8352" t="s">
        <v>26</v>
      </c>
      <c r="E8352" s="1">
        <v>46095.743055555555</v>
      </c>
      <c r="F8352" s="1">
        <v>46098.118055555555</v>
      </c>
      <c r="G8352" t="s">
        <v>282</v>
      </c>
      <c r="H8352" t="s">
        <v>15</v>
      </c>
      <c r="I8352" t="s">
        <v>16</v>
      </c>
      <c r="J8352">
        <v>4</v>
      </c>
      <c r="K8352" t="str">
        <f>IF(tickets_dataset[[#This Row],[status]] = "Closed", "Yes","No")</f>
        <v>Yes</v>
      </c>
      <c r="L8352" s="2">
        <f t="shared" si="520"/>
        <v>57</v>
      </c>
      <c r="M8352" t="str">
        <f t="shared" si="521"/>
        <v>Yes</v>
      </c>
      <c r="N8352" t="str">
        <f t="shared" si="522"/>
        <v>Mar</v>
      </c>
      <c r="O8352" s="2">
        <f t="shared" si="523"/>
        <v>2.375</v>
      </c>
      <c r="P8352" t="str">
        <f>VLOOKUP(G8352,Agents!A:E,4,FALSE)</f>
        <v>Team4</v>
      </c>
      <c r="Q8352" t="str">
        <f>VLOOKUP(G8352,Agents!A:E,5,FALSE)</f>
        <v>Mid</v>
      </c>
      <c r="R8352" t="str">
        <f>VLOOKUP(G8352,Agents!A:E,2,FALSE)</f>
        <v>Morning</v>
      </c>
    </row>
    <row r="8353" spans="1:18" x14ac:dyDescent="0.35">
      <c r="A8353" t="s">
        <v>12507</v>
      </c>
      <c r="B8353" t="s">
        <v>922</v>
      </c>
      <c r="C8353" t="s">
        <v>34</v>
      </c>
      <c r="D8353" t="s">
        <v>38</v>
      </c>
      <c r="E8353" s="1">
        <v>46042.849305555559</v>
      </c>
      <c r="F8353" s="1">
        <v>46045.224305555559</v>
      </c>
      <c r="G8353" t="s">
        <v>156</v>
      </c>
      <c r="H8353" t="s">
        <v>15</v>
      </c>
      <c r="I8353" t="s">
        <v>68</v>
      </c>
      <c r="J8353">
        <v>3</v>
      </c>
      <c r="K8353" t="str">
        <f>IF(tickets_dataset[[#This Row],[status]] = "Closed", "Yes","No")</f>
        <v>Yes</v>
      </c>
      <c r="L8353" s="2">
        <f t="shared" si="520"/>
        <v>57</v>
      </c>
      <c r="M8353" t="str">
        <f t="shared" si="521"/>
        <v>Yes</v>
      </c>
      <c r="N8353" t="str">
        <f t="shared" si="522"/>
        <v>Jan</v>
      </c>
      <c r="O8353" s="2">
        <f t="shared" si="523"/>
        <v>2.375</v>
      </c>
      <c r="P8353" t="str">
        <f>VLOOKUP(G8353,Agents!A:E,4,FALSE)</f>
        <v>Team3</v>
      </c>
      <c r="Q8353" t="str">
        <f>VLOOKUP(G8353,Agents!A:E,5,FALSE)</f>
        <v>Mid</v>
      </c>
      <c r="R8353" t="str">
        <f>VLOOKUP(G8353,Agents!A:E,2,FALSE)</f>
        <v>Evening</v>
      </c>
    </row>
    <row r="8354" spans="1:18" x14ac:dyDescent="0.35">
      <c r="A8354" t="s">
        <v>12508</v>
      </c>
      <c r="B8354" t="s">
        <v>12509</v>
      </c>
      <c r="C8354" t="s">
        <v>22</v>
      </c>
      <c r="D8354" t="s">
        <v>38</v>
      </c>
      <c r="E8354" s="1">
        <v>46082.22152777778</v>
      </c>
      <c r="F8354" s="1">
        <v>46084.47152777778</v>
      </c>
      <c r="G8354" t="s">
        <v>77</v>
      </c>
      <c r="H8354" t="s">
        <v>28</v>
      </c>
      <c r="I8354" t="s">
        <v>16</v>
      </c>
      <c r="J8354">
        <v>4</v>
      </c>
      <c r="K8354" t="str">
        <f>IF(tickets_dataset[[#This Row],[status]] = "Closed", "Yes","No")</f>
        <v>No</v>
      </c>
      <c r="L8354" s="2">
        <f t="shared" si="520"/>
        <v>54</v>
      </c>
      <c r="M8354" t="str">
        <f t="shared" si="521"/>
        <v>Yes</v>
      </c>
      <c r="N8354" t="str">
        <f t="shared" si="522"/>
        <v>Mar</v>
      </c>
      <c r="O8354" s="2">
        <f t="shared" si="523"/>
        <v>2.25</v>
      </c>
      <c r="P8354" t="str">
        <f>VLOOKUP(G8354,Agents!A:E,4,FALSE)</f>
        <v>Team5</v>
      </c>
      <c r="Q8354" t="str">
        <f>VLOOKUP(G8354,Agents!A:E,5,FALSE)</f>
        <v>Junior</v>
      </c>
      <c r="R8354" t="str">
        <f>VLOOKUP(G8354,Agents!A:E,2,FALSE)</f>
        <v>Evening</v>
      </c>
    </row>
    <row r="8355" spans="1:18" x14ac:dyDescent="0.35">
      <c r="A8355" t="s">
        <v>12510</v>
      </c>
      <c r="B8355" t="s">
        <v>2615</v>
      </c>
      <c r="C8355" t="s">
        <v>50</v>
      </c>
      <c r="D8355" t="s">
        <v>26</v>
      </c>
      <c r="E8355" s="1">
        <v>46053.705555555556</v>
      </c>
      <c r="F8355" s="1">
        <v>46056.580555555556</v>
      </c>
      <c r="G8355" t="s">
        <v>311</v>
      </c>
      <c r="H8355" t="s">
        <v>15</v>
      </c>
      <c r="I8355" t="s">
        <v>16</v>
      </c>
      <c r="J8355">
        <v>5</v>
      </c>
      <c r="K8355" t="str">
        <f>IF(tickets_dataset[[#This Row],[status]] = "Closed", "Yes","No")</f>
        <v>Yes</v>
      </c>
      <c r="L8355" s="2">
        <f t="shared" si="520"/>
        <v>69</v>
      </c>
      <c r="M8355" t="str">
        <f t="shared" si="521"/>
        <v>Yes</v>
      </c>
      <c r="N8355" t="str">
        <f t="shared" si="522"/>
        <v>Jan</v>
      </c>
      <c r="O8355" s="2">
        <f t="shared" si="523"/>
        <v>2.875</v>
      </c>
      <c r="P8355" t="str">
        <f>VLOOKUP(G8355,Agents!A:E,4,FALSE)</f>
        <v>Team5</v>
      </c>
      <c r="Q8355" t="str">
        <f>VLOOKUP(G8355,Agents!A:E,5,FALSE)</f>
        <v>Senior</v>
      </c>
      <c r="R8355" t="str">
        <f>VLOOKUP(G8355,Agents!A:E,2,FALSE)</f>
        <v>Evening</v>
      </c>
    </row>
    <row r="8356" spans="1:18" x14ac:dyDescent="0.35">
      <c r="A8356" t="s">
        <v>12511</v>
      </c>
      <c r="B8356" t="s">
        <v>12512</v>
      </c>
      <c r="C8356" t="s">
        <v>12</v>
      </c>
      <c r="D8356" t="s">
        <v>26</v>
      </c>
      <c r="E8356" s="1">
        <v>46066.400000000001</v>
      </c>
      <c r="F8356" s="1">
        <v>46066.941666666666</v>
      </c>
      <c r="G8356" t="s">
        <v>100</v>
      </c>
      <c r="H8356" t="s">
        <v>15</v>
      </c>
      <c r="I8356" t="s">
        <v>16</v>
      </c>
      <c r="J8356">
        <v>5</v>
      </c>
      <c r="K8356" t="str">
        <f>IF(tickets_dataset[[#This Row],[status]] = "Closed", "Yes","No")</f>
        <v>Yes</v>
      </c>
      <c r="L8356" s="2">
        <f t="shared" si="520"/>
        <v>12.999999999941792</v>
      </c>
      <c r="M8356" t="str">
        <f t="shared" si="521"/>
        <v>No</v>
      </c>
      <c r="N8356" t="str">
        <f t="shared" si="522"/>
        <v>Feb</v>
      </c>
      <c r="O8356" s="2">
        <f t="shared" si="523"/>
        <v>0.54166666666424135</v>
      </c>
      <c r="P8356" t="str">
        <f>VLOOKUP(G8356,Agents!A:E,4,FALSE)</f>
        <v>Team4</v>
      </c>
      <c r="Q8356" t="str">
        <f>VLOOKUP(G8356,Agents!A:E,5,FALSE)</f>
        <v>Junior</v>
      </c>
      <c r="R8356" t="str">
        <f>VLOOKUP(G8356,Agents!A:E,2,FALSE)</f>
        <v>Evening</v>
      </c>
    </row>
    <row r="8357" spans="1:18" x14ac:dyDescent="0.35">
      <c r="A8357" t="s">
        <v>12513</v>
      </c>
      <c r="B8357" t="s">
        <v>2223</v>
      </c>
      <c r="C8357" t="s">
        <v>22</v>
      </c>
      <c r="D8357" t="s">
        <v>26</v>
      </c>
      <c r="E8357" s="1">
        <v>46092.595833333333</v>
      </c>
      <c r="F8357" s="1">
        <v>46094.845833333333</v>
      </c>
      <c r="G8357" t="s">
        <v>422</v>
      </c>
      <c r="H8357" t="s">
        <v>15</v>
      </c>
      <c r="I8357" t="s">
        <v>68</v>
      </c>
      <c r="J8357">
        <v>4</v>
      </c>
      <c r="K8357" t="str">
        <f>IF(tickets_dataset[[#This Row],[status]] = "Closed", "Yes","No")</f>
        <v>Yes</v>
      </c>
      <c r="L8357" s="2">
        <f t="shared" si="520"/>
        <v>54</v>
      </c>
      <c r="M8357" t="str">
        <f t="shared" si="521"/>
        <v>Yes</v>
      </c>
      <c r="N8357" t="str">
        <f t="shared" si="522"/>
        <v>Mar</v>
      </c>
      <c r="O8357" s="2">
        <f t="shared" si="523"/>
        <v>2.25</v>
      </c>
      <c r="P8357" t="str">
        <f>VLOOKUP(G8357,Agents!A:E,4,FALSE)</f>
        <v>Team5</v>
      </c>
      <c r="Q8357" t="str">
        <f>VLOOKUP(G8357,Agents!A:E,5,FALSE)</f>
        <v>Mid</v>
      </c>
      <c r="R8357" t="str">
        <f>VLOOKUP(G8357,Agents!A:E,2,FALSE)</f>
        <v>Evening</v>
      </c>
    </row>
    <row r="8358" spans="1:18" x14ac:dyDescent="0.35">
      <c r="A8358" t="s">
        <v>12514</v>
      </c>
      <c r="B8358" t="s">
        <v>12515</v>
      </c>
      <c r="C8358" t="s">
        <v>12</v>
      </c>
      <c r="D8358" t="s">
        <v>38</v>
      </c>
      <c r="E8358" s="1">
        <v>46077.408333333333</v>
      </c>
      <c r="F8358" s="1">
        <v>46078.283333333333</v>
      </c>
      <c r="G8358" t="s">
        <v>19</v>
      </c>
      <c r="H8358" t="s">
        <v>15</v>
      </c>
      <c r="I8358" t="s">
        <v>16</v>
      </c>
      <c r="J8358">
        <v>3</v>
      </c>
      <c r="K8358" t="str">
        <f>IF(tickets_dataset[[#This Row],[status]] = "Closed", "Yes","No")</f>
        <v>Yes</v>
      </c>
      <c r="L8358" s="2">
        <f t="shared" si="520"/>
        <v>21</v>
      </c>
      <c r="M8358" t="str">
        <f t="shared" si="521"/>
        <v>No</v>
      </c>
      <c r="N8358" t="str">
        <f t="shared" si="522"/>
        <v>Feb</v>
      </c>
      <c r="O8358" s="2">
        <f t="shared" si="523"/>
        <v>0.875</v>
      </c>
      <c r="P8358" t="str">
        <f>VLOOKUP(G8358,Agents!A:E,4,FALSE)</f>
        <v>Team4</v>
      </c>
      <c r="Q8358" t="str">
        <f>VLOOKUP(G8358,Agents!A:E,5,FALSE)</f>
        <v>Senior</v>
      </c>
      <c r="R8358" t="str">
        <f>VLOOKUP(G8358,Agents!A:E,2,FALSE)</f>
        <v>Evening</v>
      </c>
    </row>
    <row r="8359" spans="1:18" x14ac:dyDescent="0.35">
      <c r="A8359" t="s">
        <v>12516</v>
      </c>
      <c r="B8359" t="s">
        <v>9283</v>
      </c>
      <c r="C8359" t="s">
        <v>34</v>
      </c>
      <c r="D8359" t="s">
        <v>26</v>
      </c>
      <c r="E8359" s="1">
        <v>46035.195138888892</v>
      </c>
      <c r="F8359" s="1">
        <v>46036.236805555556</v>
      </c>
      <c r="G8359" t="s">
        <v>103</v>
      </c>
      <c r="H8359" t="s">
        <v>15</v>
      </c>
      <c r="I8359" t="s">
        <v>16</v>
      </c>
      <c r="J8359">
        <v>5</v>
      </c>
      <c r="K8359" t="str">
        <f>IF(tickets_dataset[[#This Row],[status]] = "Closed", "Yes","No")</f>
        <v>Yes</v>
      </c>
      <c r="L8359" s="2">
        <f t="shared" si="520"/>
        <v>24.999999999941792</v>
      </c>
      <c r="M8359" t="str">
        <f t="shared" si="521"/>
        <v>No</v>
      </c>
      <c r="N8359" t="str">
        <f t="shared" si="522"/>
        <v>Jan</v>
      </c>
      <c r="O8359" s="2">
        <f t="shared" si="523"/>
        <v>1.0416666666642413</v>
      </c>
      <c r="P8359" t="str">
        <f>VLOOKUP(G8359,Agents!A:E,4,FALSE)</f>
        <v>Team4</v>
      </c>
      <c r="Q8359" t="str">
        <f>VLOOKUP(G8359,Agents!A:E,5,FALSE)</f>
        <v>Senior</v>
      </c>
      <c r="R8359" t="str">
        <f>VLOOKUP(G8359,Agents!A:E,2,FALSE)</f>
        <v>Night</v>
      </c>
    </row>
    <row r="8360" spans="1:18" x14ac:dyDescent="0.35">
      <c r="A8360" t="s">
        <v>12517</v>
      </c>
      <c r="B8360" t="s">
        <v>4761</v>
      </c>
      <c r="C8360" t="s">
        <v>22</v>
      </c>
      <c r="D8360" t="s">
        <v>13</v>
      </c>
      <c r="E8360" s="1">
        <v>46074.232638888891</v>
      </c>
      <c r="F8360" s="1">
        <v>46075.107638888891</v>
      </c>
      <c r="G8360" t="s">
        <v>35</v>
      </c>
      <c r="H8360" t="s">
        <v>28</v>
      </c>
      <c r="I8360" t="s">
        <v>16</v>
      </c>
      <c r="J8360">
        <v>4</v>
      </c>
      <c r="K8360" t="str">
        <f>IF(tickets_dataset[[#This Row],[status]] = "Closed", "Yes","No")</f>
        <v>No</v>
      </c>
      <c r="L8360" s="2">
        <f t="shared" si="520"/>
        <v>21</v>
      </c>
      <c r="M8360" t="str">
        <f t="shared" si="521"/>
        <v>No</v>
      </c>
      <c r="N8360" t="str">
        <f t="shared" si="522"/>
        <v>Feb</v>
      </c>
      <c r="O8360" s="2">
        <f t="shared" si="523"/>
        <v>0.875</v>
      </c>
      <c r="P8360" t="str">
        <f>VLOOKUP(G8360,Agents!A:E,4,FALSE)</f>
        <v>Team1</v>
      </c>
      <c r="Q8360" t="str">
        <f>VLOOKUP(G8360,Agents!A:E,5,FALSE)</f>
        <v>Senior</v>
      </c>
      <c r="R8360" t="str">
        <f>VLOOKUP(G8360,Agents!A:E,2,FALSE)</f>
        <v>Evening</v>
      </c>
    </row>
    <row r="8361" spans="1:18" x14ac:dyDescent="0.35">
      <c r="A8361" t="s">
        <v>12518</v>
      </c>
      <c r="B8361" t="s">
        <v>2979</v>
      </c>
      <c r="C8361" t="s">
        <v>50</v>
      </c>
      <c r="D8361" t="s">
        <v>26</v>
      </c>
      <c r="E8361" s="1">
        <v>46087.45416666667</v>
      </c>
      <c r="F8361" s="1">
        <v>46088.82916666667</v>
      </c>
      <c r="G8361" t="s">
        <v>67</v>
      </c>
      <c r="H8361" t="s">
        <v>15</v>
      </c>
      <c r="I8361" t="s">
        <v>16</v>
      </c>
      <c r="J8361">
        <v>4</v>
      </c>
      <c r="K8361" t="str">
        <f>IF(tickets_dataset[[#This Row],[status]] = "Closed", "Yes","No")</f>
        <v>Yes</v>
      </c>
      <c r="L8361" s="2">
        <f t="shared" si="520"/>
        <v>33</v>
      </c>
      <c r="M8361" t="str">
        <f t="shared" si="521"/>
        <v>No</v>
      </c>
      <c r="N8361" t="str">
        <f t="shared" si="522"/>
        <v>Mar</v>
      </c>
      <c r="O8361" s="2">
        <f t="shared" si="523"/>
        <v>1.375</v>
      </c>
      <c r="P8361" t="str">
        <f>VLOOKUP(G8361,Agents!A:E,4,FALSE)</f>
        <v>Team5</v>
      </c>
      <c r="Q8361" t="str">
        <f>VLOOKUP(G8361,Agents!A:E,5,FALSE)</f>
        <v>Junior</v>
      </c>
      <c r="R8361" t="str">
        <f>VLOOKUP(G8361,Agents!A:E,2,FALSE)</f>
        <v>Evening</v>
      </c>
    </row>
    <row r="8362" spans="1:18" x14ac:dyDescent="0.35">
      <c r="A8362" t="s">
        <v>12519</v>
      </c>
      <c r="B8362" t="s">
        <v>7203</v>
      </c>
      <c r="C8362" t="s">
        <v>76</v>
      </c>
      <c r="D8362" t="s">
        <v>38</v>
      </c>
      <c r="E8362" s="1">
        <v>46111.143750000003</v>
      </c>
      <c r="F8362" s="1">
        <v>46112.768750000003</v>
      </c>
      <c r="G8362" t="s">
        <v>311</v>
      </c>
      <c r="H8362" t="s">
        <v>15</v>
      </c>
      <c r="I8362" t="s">
        <v>68</v>
      </c>
      <c r="J8362">
        <v>2</v>
      </c>
      <c r="K8362" t="str">
        <f>IF(tickets_dataset[[#This Row],[status]] = "Closed", "Yes","No")</f>
        <v>Yes</v>
      </c>
      <c r="L8362" s="2">
        <f t="shared" si="520"/>
        <v>39</v>
      </c>
      <c r="M8362" t="str">
        <f t="shared" si="521"/>
        <v>No</v>
      </c>
      <c r="N8362" t="str">
        <f t="shared" si="522"/>
        <v>Mar</v>
      </c>
      <c r="O8362" s="2">
        <f t="shared" si="523"/>
        <v>1.625</v>
      </c>
      <c r="P8362" t="str">
        <f>VLOOKUP(G8362,Agents!A:E,4,FALSE)</f>
        <v>Team5</v>
      </c>
      <c r="Q8362" t="str">
        <f>VLOOKUP(G8362,Agents!A:E,5,FALSE)</f>
        <v>Senior</v>
      </c>
      <c r="R8362" t="str">
        <f>VLOOKUP(G8362,Agents!A:E,2,FALSE)</f>
        <v>Evening</v>
      </c>
    </row>
    <row r="8363" spans="1:18" x14ac:dyDescent="0.35">
      <c r="A8363" t="s">
        <v>12520</v>
      </c>
      <c r="B8363" t="s">
        <v>563</v>
      </c>
      <c r="C8363" t="s">
        <v>34</v>
      </c>
      <c r="D8363" t="s">
        <v>26</v>
      </c>
      <c r="E8363" s="1">
        <v>46054.904861111114</v>
      </c>
      <c r="F8363" s="1">
        <v>46057.821527777778</v>
      </c>
      <c r="G8363" t="s">
        <v>56</v>
      </c>
      <c r="H8363" t="s">
        <v>15</v>
      </c>
      <c r="I8363" t="s">
        <v>16</v>
      </c>
      <c r="J8363">
        <v>4</v>
      </c>
      <c r="K8363" t="str">
        <f>IF(tickets_dataset[[#This Row],[status]] = "Closed", "Yes","No")</f>
        <v>Yes</v>
      </c>
      <c r="L8363" s="2">
        <f t="shared" si="520"/>
        <v>69.999999999941792</v>
      </c>
      <c r="M8363" t="str">
        <f t="shared" si="521"/>
        <v>Yes</v>
      </c>
      <c r="N8363" t="str">
        <f t="shared" si="522"/>
        <v>Feb</v>
      </c>
      <c r="O8363" s="2">
        <f t="shared" si="523"/>
        <v>2.9166666666642413</v>
      </c>
      <c r="P8363" t="str">
        <f>VLOOKUP(G8363,Agents!A:E,4,FALSE)</f>
        <v>Team1</v>
      </c>
      <c r="Q8363" t="str">
        <f>VLOOKUP(G8363,Agents!A:E,5,FALSE)</f>
        <v>Senior</v>
      </c>
      <c r="R8363" t="str">
        <f>VLOOKUP(G8363,Agents!A:E,2,FALSE)</f>
        <v>Night</v>
      </c>
    </row>
    <row r="8364" spans="1:18" x14ac:dyDescent="0.35">
      <c r="A8364" t="s">
        <v>12521</v>
      </c>
      <c r="B8364" t="s">
        <v>251</v>
      </c>
      <c r="C8364" t="s">
        <v>50</v>
      </c>
      <c r="D8364" t="s">
        <v>13</v>
      </c>
      <c r="E8364" s="1">
        <v>46068.875</v>
      </c>
      <c r="F8364" s="1">
        <v>46069.166666666664</v>
      </c>
      <c r="G8364" t="s">
        <v>137</v>
      </c>
      <c r="H8364" t="s">
        <v>15</v>
      </c>
      <c r="I8364" t="s">
        <v>68</v>
      </c>
      <c r="J8364">
        <v>4</v>
      </c>
      <c r="K8364" t="str">
        <f>IF(tickets_dataset[[#This Row],[status]] = "Closed", "Yes","No")</f>
        <v>Yes</v>
      </c>
      <c r="L8364" s="2">
        <f t="shared" si="520"/>
        <v>6.9999999999417923</v>
      </c>
      <c r="M8364" t="str">
        <f t="shared" si="521"/>
        <v>No</v>
      </c>
      <c r="N8364" t="str">
        <f t="shared" si="522"/>
        <v>Feb</v>
      </c>
      <c r="O8364" s="2">
        <f t="shared" si="523"/>
        <v>0.29166666666424135</v>
      </c>
      <c r="P8364" t="str">
        <f>VLOOKUP(G8364,Agents!A:E,4,FALSE)</f>
        <v>Team5</v>
      </c>
      <c r="Q8364" t="str">
        <f>VLOOKUP(G8364,Agents!A:E,5,FALSE)</f>
        <v>Senior</v>
      </c>
      <c r="R8364" t="str">
        <f>VLOOKUP(G8364,Agents!A:E,2,FALSE)</f>
        <v>Night</v>
      </c>
    </row>
    <row r="8365" spans="1:18" x14ac:dyDescent="0.35">
      <c r="A8365" t="s">
        <v>12522</v>
      </c>
      <c r="B8365" t="s">
        <v>379</v>
      </c>
      <c r="C8365" t="s">
        <v>76</v>
      </c>
      <c r="D8365" t="s">
        <v>38</v>
      </c>
      <c r="E8365" s="1">
        <v>46037.40347222222</v>
      </c>
      <c r="F8365" s="1">
        <v>46039.486805555556</v>
      </c>
      <c r="G8365" t="s">
        <v>119</v>
      </c>
      <c r="H8365" t="s">
        <v>132</v>
      </c>
      <c r="I8365" t="s">
        <v>16</v>
      </c>
      <c r="J8365">
        <v>4</v>
      </c>
      <c r="K8365" t="str">
        <f>IF(tickets_dataset[[#This Row],[status]] = "Closed", "Yes","No")</f>
        <v>No</v>
      </c>
      <c r="L8365" s="2">
        <f t="shared" si="520"/>
        <v>50.000000000058208</v>
      </c>
      <c r="M8365" t="str">
        <f t="shared" si="521"/>
        <v>Yes</v>
      </c>
      <c r="N8365" t="str">
        <f t="shared" si="522"/>
        <v>Jan</v>
      </c>
      <c r="O8365" s="2">
        <f t="shared" si="523"/>
        <v>2.0833333333357587</v>
      </c>
      <c r="P8365" t="str">
        <f>VLOOKUP(G8365,Agents!A:E,4,FALSE)</f>
        <v>Team1</v>
      </c>
      <c r="Q8365" t="str">
        <f>VLOOKUP(G8365,Agents!A:E,5,FALSE)</f>
        <v>Junior</v>
      </c>
      <c r="R8365" t="str">
        <f>VLOOKUP(G8365,Agents!A:E,2,FALSE)</f>
        <v>Morning</v>
      </c>
    </row>
    <row r="8366" spans="1:18" x14ac:dyDescent="0.35">
      <c r="A8366" t="s">
        <v>12523</v>
      </c>
      <c r="B8366" t="s">
        <v>12524</v>
      </c>
      <c r="C8366" t="s">
        <v>22</v>
      </c>
      <c r="D8366" t="s">
        <v>13</v>
      </c>
      <c r="E8366" s="1">
        <v>46100.574305555558</v>
      </c>
      <c r="F8366" s="1">
        <v>46101.782638888886</v>
      </c>
      <c r="G8366" t="s">
        <v>422</v>
      </c>
      <c r="H8366" t="s">
        <v>15</v>
      </c>
      <c r="I8366" t="s">
        <v>16</v>
      </c>
      <c r="J8366">
        <v>3</v>
      </c>
      <c r="K8366" t="str">
        <f>IF(tickets_dataset[[#This Row],[status]] = "Closed", "Yes","No")</f>
        <v>Yes</v>
      </c>
      <c r="L8366" s="2">
        <f t="shared" si="520"/>
        <v>28.999999999883585</v>
      </c>
      <c r="M8366" t="str">
        <f t="shared" si="521"/>
        <v>No</v>
      </c>
      <c r="N8366" t="str">
        <f t="shared" si="522"/>
        <v>Mar</v>
      </c>
      <c r="O8366" s="2">
        <f t="shared" si="523"/>
        <v>1.2083333333284827</v>
      </c>
      <c r="P8366" t="str">
        <f>VLOOKUP(G8366,Agents!A:E,4,FALSE)</f>
        <v>Team5</v>
      </c>
      <c r="Q8366" t="str">
        <f>VLOOKUP(G8366,Agents!A:E,5,FALSE)</f>
        <v>Mid</v>
      </c>
      <c r="R8366" t="str">
        <f>VLOOKUP(G8366,Agents!A:E,2,FALSE)</f>
        <v>Evening</v>
      </c>
    </row>
    <row r="8367" spans="1:18" x14ac:dyDescent="0.35">
      <c r="A8367" t="s">
        <v>12525</v>
      </c>
      <c r="B8367" t="s">
        <v>6261</v>
      </c>
      <c r="C8367" t="s">
        <v>12</v>
      </c>
      <c r="D8367" t="s">
        <v>13</v>
      </c>
      <c r="E8367" s="1">
        <v>46031.995833333334</v>
      </c>
      <c r="F8367" s="1">
        <v>46032.745833333334</v>
      </c>
      <c r="G8367" t="s">
        <v>42</v>
      </c>
      <c r="H8367" t="s">
        <v>15</v>
      </c>
      <c r="I8367" t="s">
        <v>16</v>
      </c>
      <c r="J8367">
        <v>4</v>
      </c>
      <c r="K8367" t="str">
        <f>IF(tickets_dataset[[#This Row],[status]] = "Closed", "Yes","No")</f>
        <v>Yes</v>
      </c>
      <c r="L8367" s="2">
        <f t="shared" si="520"/>
        <v>18</v>
      </c>
      <c r="M8367" t="str">
        <f t="shared" si="521"/>
        <v>No</v>
      </c>
      <c r="N8367" t="str">
        <f t="shared" si="522"/>
        <v>Jan</v>
      </c>
      <c r="O8367" s="2">
        <f t="shared" si="523"/>
        <v>0.75</v>
      </c>
      <c r="P8367" t="str">
        <f>VLOOKUP(G8367,Agents!A:E,4,FALSE)</f>
        <v>Team2</v>
      </c>
      <c r="Q8367" t="str">
        <f>VLOOKUP(G8367,Agents!A:E,5,FALSE)</f>
        <v>Junior</v>
      </c>
      <c r="R8367" t="str">
        <f>VLOOKUP(G8367,Agents!A:E,2,FALSE)</f>
        <v>Night</v>
      </c>
    </row>
    <row r="8368" spans="1:18" x14ac:dyDescent="0.35">
      <c r="A8368" t="s">
        <v>12526</v>
      </c>
      <c r="B8368" t="s">
        <v>10848</v>
      </c>
      <c r="C8368" t="s">
        <v>12</v>
      </c>
      <c r="D8368" t="s">
        <v>13</v>
      </c>
      <c r="E8368" s="1">
        <v>46060.40902777778</v>
      </c>
      <c r="F8368" s="1">
        <v>46062.367361111108</v>
      </c>
      <c r="G8368" t="s">
        <v>357</v>
      </c>
      <c r="H8368" t="s">
        <v>28</v>
      </c>
      <c r="I8368" t="s">
        <v>16</v>
      </c>
      <c r="J8368">
        <v>3</v>
      </c>
      <c r="K8368" t="str">
        <f>IF(tickets_dataset[[#This Row],[status]] = "Closed", "Yes","No")</f>
        <v>No</v>
      </c>
      <c r="L8368" s="2">
        <f t="shared" si="520"/>
        <v>46.999999999883585</v>
      </c>
      <c r="M8368" t="str">
        <f t="shared" si="521"/>
        <v>No</v>
      </c>
      <c r="N8368" t="str">
        <f t="shared" si="522"/>
        <v>Feb</v>
      </c>
      <c r="O8368" s="2">
        <f t="shared" si="523"/>
        <v>1.9583333333284827</v>
      </c>
      <c r="P8368" t="str">
        <f>VLOOKUP(G8368,Agents!A:E,4,FALSE)</f>
        <v>Team1</v>
      </c>
      <c r="Q8368" t="str">
        <f>VLOOKUP(G8368,Agents!A:E,5,FALSE)</f>
        <v>Mid</v>
      </c>
      <c r="R8368" t="str">
        <f>VLOOKUP(G8368,Agents!A:E,2,FALSE)</f>
        <v>Morning</v>
      </c>
    </row>
    <row r="8369" spans="1:18" x14ac:dyDescent="0.35">
      <c r="A8369" t="s">
        <v>12527</v>
      </c>
      <c r="B8369" t="s">
        <v>12528</v>
      </c>
      <c r="C8369" t="s">
        <v>50</v>
      </c>
      <c r="D8369" t="s">
        <v>26</v>
      </c>
      <c r="E8369" s="1">
        <v>46031.881249999999</v>
      </c>
      <c r="F8369" s="1">
        <v>46034.67291666667</v>
      </c>
      <c r="G8369" t="s">
        <v>239</v>
      </c>
      <c r="H8369" t="s">
        <v>15</v>
      </c>
      <c r="I8369" t="s">
        <v>16</v>
      </c>
      <c r="J8369">
        <v>3</v>
      </c>
      <c r="K8369" t="str">
        <f>IF(tickets_dataset[[#This Row],[status]] = "Closed", "Yes","No")</f>
        <v>Yes</v>
      </c>
      <c r="L8369" s="2">
        <f t="shared" si="520"/>
        <v>67.000000000116415</v>
      </c>
      <c r="M8369" t="str">
        <f t="shared" si="521"/>
        <v>Yes</v>
      </c>
      <c r="N8369" t="str">
        <f t="shared" si="522"/>
        <v>Jan</v>
      </c>
      <c r="O8369" s="2">
        <f t="shared" si="523"/>
        <v>2.7916666666715173</v>
      </c>
      <c r="P8369" t="str">
        <f>VLOOKUP(G8369,Agents!A:E,4,FALSE)</f>
        <v>Team1</v>
      </c>
      <c r="Q8369" t="str">
        <f>VLOOKUP(G8369,Agents!A:E,5,FALSE)</f>
        <v>Senior</v>
      </c>
      <c r="R8369" t="str">
        <f>VLOOKUP(G8369,Agents!A:E,2,FALSE)</f>
        <v>Evening</v>
      </c>
    </row>
    <row r="8370" spans="1:18" x14ac:dyDescent="0.35">
      <c r="A8370" t="s">
        <v>12529</v>
      </c>
      <c r="B8370" t="s">
        <v>12470</v>
      </c>
      <c r="C8370" t="s">
        <v>34</v>
      </c>
      <c r="D8370" t="s">
        <v>26</v>
      </c>
      <c r="E8370" s="1">
        <v>46072.499305555553</v>
      </c>
      <c r="F8370" s="1">
        <v>46074.624305555553</v>
      </c>
      <c r="G8370" t="s">
        <v>216</v>
      </c>
      <c r="H8370" t="s">
        <v>15</v>
      </c>
      <c r="I8370" t="s">
        <v>16</v>
      </c>
      <c r="J8370">
        <v>3</v>
      </c>
      <c r="K8370" t="str">
        <f>IF(tickets_dataset[[#This Row],[status]] = "Closed", "Yes","No")</f>
        <v>Yes</v>
      </c>
      <c r="L8370" s="2">
        <f t="shared" si="520"/>
        <v>51</v>
      </c>
      <c r="M8370" t="str">
        <f t="shared" si="521"/>
        <v>Yes</v>
      </c>
      <c r="N8370" t="str">
        <f t="shared" si="522"/>
        <v>Feb</v>
      </c>
      <c r="O8370" s="2">
        <f t="shared" si="523"/>
        <v>2.125</v>
      </c>
      <c r="P8370" t="str">
        <f>VLOOKUP(G8370,Agents!A:E,4,FALSE)</f>
        <v>Team5</v>
      </c>
      <c r="Q8370" t="str">
        <f>VLOOKUP(G8370,Agents!A:E,5,FALSE)</f>
        <v>Junior</v>
      </c>
      <c r="R8370" t="str">
        <f>VLOOKUP(G8370,Agents!A:E,2,FALSE)</f>
        <v>Evening</v>
      </c>
    </row>
    <row r="8371" spans="1:18" x14ac:dyDescent="0.35">
      <c r="A8371" t="s">
        <v>12530</v>
      </c>
      <c r="B8371" t="s">
        <v>9658</v>
      </c>
      <c r="C8371" t="s">
        <v>22</v>
      </c>
      <c r="D8371" t="s">
        <v>26</v>
      </c>
      <c r="E8371" s="1">
        <v>46040.787499999999</v>
      </c>
      <c r="F8371" s="1">
        <v>46042.912499999999</v>
      </c>
      <c r="G8371" t="s">
        <v>159</v>
      </c>
      <c r="H8371" t="s">
        <v>15</v>
      </c>
      <c r="I8371" t="s">
        <v>16</v>
      </c>
      <c r="J8371">
        <v>4</v>
      </c>
      <c r="K8371" t="str">
        <f>IF(tickets_dataset[[#This Row],[status]] = "Closed", "Yes","No")</f>
        <v>Yes</v>
      </c>
      <c r="L8371" s="2">
        <f t="shared" si="520"/>
        <v>51</v>
      </c>
      <c r="M8371" t="str">
        <f t="shared" si="521"/>
        <v>Yes</v>
      </c>
      <c r="N8371" t="str">
        <f t="shared" si="522"/>
        <v>Jan</v>
      </c>
      <c r="O8371" s="2">
        <f t="shared" si="523"/>
        <v>2.125</v>
      </c>
      <c r="P8371" t="str">
        <f>VLOOKUP(G8371,Agents!A:E,4,FALSE)</f>
        <v>Team4</v>
      </c>
      <c r="Q8371" t="str">
        <f>VLOOKUP(G8371,Agents!A:E,5,FALSE)</f>
        <v>Mid</v>
      </c>
      <c r="R8371" t="str">
        <f>VLOOKUP(G8371,Agents!A:E,2,FALSE)</f>
        <v>Night</v>
      </c>
    </row>
    <row r="8372" spans="1:18" x14ac:dyDescent="0.35">
      <c r="A8372" t="s">
        <v>12531</v>
      </c>
      <c r="B8372" t="s">
        <v>2044</v>
      </c>
      <c r="C8372" t="s">
        <v>12</v>
      </c>
      <c r="D8372" t="s">
        <v>38</v>
      </c>
      <c r="E8372" s="1">
        <v>46057.73541666667</v>
      </c>
      <c r="F8372" s="1">
        <v>46058.277083333334</v>
      </c>
      <c r="G8372" t="s">
        <v>221</v>
      </c>
      <c r="H8372" t="s">
        <v>15</v>
      </c>
      <c r="I8372" t="s">
        <v>16</v>
      </c>
      <c r="J8372">
        <v>5</v>
      </c>
      <c r="K8372" t="str">
        <f>IF(tickets_dataset[[#This Row],[status]] = "Closed", "Yes","No")</f>
        <v>Yes</v>
      </c>
      <c r="L8372" s="2">
        <f t="shared" si="520"/>
        <v>12.999999999941792</v>
      </c>
      <c r="M8372" t="str">
        <f t="shared" si="521"/>
        <v>No</v>
      </c>
      <c r="N8372" t="str">
        <f t="shared" si="522"/>
        <v>Feb</v>
      </c>
      <c r="O8372" s="2">
        <f t="shared" si="523"/>
        <v>0.54166666666424135</v>
      </c>
      <c r="P8372" t="str">
        <f>VLOOKUP(G8372,Agents!A:E,4,FALSE)</f>
        <v>Team4</v>
      </c>
      <c r="Q8372" t="str">
        <f>VLOOKUP(G8372,Agents!A:E,5,FALSE)</f>
        <v>Senior</v>
      </c>
      <c r="R8372" t="str">
        <f>VLOOKUP(G8372,Agents!A:E,2,FALSE)</f>
        <v>Morning</v>
      </c>
    </row>
    <row r="8373" spans="1:18" x14ac:dyDescent="0.35">
      <c r="A8373" t="s">
        <v>12532</v>
      </c>
      <c r="B8373" t="s">
        <v>12533</v>
      </c>
      <c r="C8373" t="s">
        <v>50</v>
      </c>
      <c r="D8373" t="s">
        <v>38</v>
      </c>
      <c r="E8373" s="1">
        <v>46097.032638888886</v>
      </c>
      <c r="F8373" s="1">
        <v>46100.365972222222</v>
      </c>
      <c r="G8373" t="s">
        <v>53</v>
      </c>
      <c r="H8373" t="s">
        <v>132</v>
      </c>
      <c r="I8373" t="s">
        <v>16</v>
      </c>
      <c r="J8373">
        <v>4</v>
      </c>
      <c r="K8373" t="str">
        <f>IF(tickets_dataset[[#This Row],[status]] = "Closed", "Yes","No")</f>
        <v>No</v>
      </c>
      <c r="L8373" s="2">
        <f t="shared" si="520"/>
        <v>80.000000000058208</v>
      </c>
      <c r="M8373" t="str">
        <f t="shared" si="521"/>
        <v>Yes</v>
      </c>
      <c r="N8373" t="str">
        <f t="shared" si="522"/>
        <v>Mar</v>
      </c>
      <c r="O8373" s="2">
        <f t="shared" si="523"/>
        <v>3.3333333333357587</v>
      </c>
      <c r="P8373" t="str">
        <f>VLOOKUP(G8373,Agents!A:E,4,FALSE)</f>
        <v>Team1</v>
      </c>
      <c r="Q8373" t="str">
        <f>VLOOKUP(G8373,Agents!A:E,5,FALSE)</f>
        <v>Junior</v>
      </c>
      <c r="R8373" t="str">
        <f>VLOOKUP(G8373,Agents!A:E,2,FALSE)</f>
        <v>Night</v>
      </c>
    </row>
    <row r="8374" spans="1:18" x14ac:dyDescent="0.35">
      <c r="A8374" t="s">
        <v>12534</v>
      </c>
      <c r="B8374" t="s">
        <v>12535</v>
      </c>
      <c r="C8374" t="s">
        <v>12</v>
      </c>
      <c r="D8374" t="s">
        <v>38</v>
      </c>
      <c r="E8374" s="1">
        <v>46110.05</v>
      </c>
      <c r="F8374" s="1">
        <v>46111.925000000003</v>
      </c>
      <c r="G8374" t="s">
        <v>110</v>
      </c>
      <c r="H8374" t="s">
        <v>15</v>
      </c>
      <c r="I8374" t="s">
        <v>16</v>
      </c>
      <c r="J8374">
        <v>4</v>
      </c>
      <c r="K8374" t="str">
        <f>IF(tickets_dataset[[#This Row],[status]] = "Closed", "Yes","No")</f>
        <v>Yes</v>
      </c>
      <c r="L8374" s="2">
        <f t="shared" si="520"/>
        <v>45</v>
      </c>
      <c r="M8374" t="str">
        <f t="shared" si="521"/>
        <v>No</v>
      </c>
      <c r="N8374" t="str">
        <f t="shared" si="522"/>
        <v>Mar</v>
      </c>
      <c r="O8374" s="2">
        <f t="shared" si="523"/>
        <v>1.875</v>
      </c>
      <c r="P8374" t="str">
        <f>VLOOKUP(G8374,Agents!A:E,4,FALSE)</f>
        <v>Team4</v>
      </c>
      <c r="Q8374" t="str">
        <f>VLOOKUP(G8374,Agents!A:E,5,FALSE)</f>
        <v>Junior</v>
      </c>
      <c r="R8374" t="str">
        <f>VLOOKUP(G8374,Agents!A:E,2,FALSE)</f>
        <v>Morning</v>
      </c>
    </row>
    <row r="8375" spans="1:18" x14ac:dyDescent="0.35">
      <c r="A8375" t="s">
        <v>12536</v>
      </c>
      <c r="B8375" t="s">
        <v>12537</v>
      </c>
      <c r="C8375" t="s">
        <v>12</v>
      </c>
      <c r="D8375" t="s">
        <v>38</v>
      </c>
      <c r="E8375" s="1">
        <v>46085.061805555553</v>
      </c>
      <c r="F8375" s="1">
        <v>46088.478472222225</v>
      </c>
      <c r="G8375" t="s">
        <v>35</v>
      </c>
      <c r="H8375" t="s">
        <v>15</v>
      </c>
      <c r="I8375" t="s">
        <v>16</v>
      </c>
      <c r="J8375">
        <v>4</v>
      </c>
      <c r="K8375" t="str">
        <f>IF(tickets_dataset[[#This Row],[status]] = "Closed", "Yes","No")</f>
        <v>Yes</v>
      </c>
      <c r="L8375" s="2">
        <f t="shared" si="520"/>
        <v>82.000000000116415</v>
      </c>
      <c r="M8375" t="str">
        <f t="shared" si="521"/>
        <v>Yes</v>
      </c>
      <c r="N8375" t="str">
        <f t="shared" si="522"/>
        <v>Mar</v>
      </c>
      <c r="O8375" s="2">
        <f t="shared" si="523"/>
        <v>3.4166666666715173</v>
      </c>
      <c r="P8375" t="str">
        <f>VLOOKUP(G8375,Agents!A:E,4,FALSE)</f>
        <v>Team1</v>
      </c>
      <c r="Q8375" t="str">
        <f>VLOOKUP(G8375,Agents!A:E,5,FALSE)</f>
        <v>Senior</v>
      </c>
      <c r="R8375" t="str">
        <f>VLOOKUP(G8375,Agents!A:E,2,FALSE)</f>
        <v>Evening</v>
      </c>
    </row>
    <row r="8376" spans="1:18" x14ac:dyDescent="0.35">
      <c r="A8376" t="s">
        <v>12538</v>
      </c>
      <c r="B8376" t="s">
        <v>12539</v>
      </c>
      <c r="C8376" t="s">
        <v>22</v>
      </c>
      <c r="D8376" t="s">
        <v>38</v>
      </c>
      <c r="E8376" s="1">
        <v>46062.96875</v>
      </c>
      <c r="F8376" s="1">
        <v>46065.177083333336</v>
      </c>
      <c r="G8376" t="s">
        <v>39</v>
      </c>
      <c r="H8376" t="s">
        <v>15</v>
      </c>
      <c r="I8376" t="s">
        <v>16</v>
      </c>
      <c r="J8376">
        <v>4</v>
      </c>
      <c r="K8376" t="str">
        <f>IF(tickets_dataset[[#This Row],[status]] = "Closed", "Yes","No")</f>
        <v>Yes</v>
      </c>
      <c r="L8376" s="2">
        <f t="shared" si="520"/>
        <v>53.000000000058208</v>
      </c>
      <c r="M8376" t="str">
        <f t="shared" si="521"/>
        <v>Yes</v>
      </c>
      <c r="N8376" t="str">
        <f t="shared" si="522"/>
        <v>Feb</v>
      </c>
      <c r="O8376" s="2">
        <f t="shared" si="523"/>
        <v>2.2083333333357587</v>
      </c>
      <c r="P8376" t="str">
        <f>VLOOKUP(G8376,Agents!A:E,4,FALSE)</f>
        <v>Team3</v>
      </c>
      <c r="Q8376" t="str">
        <f>VLOOKUP(G8376,Agents!A:E,5,FALSE)</f>
        <v>Mid</v>
      </c>
      <c r="R8376" t="str">
        <f>VLOOKUP(G8376,Agents!A:E,2,FALSE)</f>
        <v>Night</v>
      </c>
    </row>
    <row r="8377" spans="1:18" x14ac:dyDescent="0.35">
      <c r="A8377" t="s">
        <v>12540</v>
      </c>
      <c r="B8377" t="s">
        <v>6292</v>
      </c>
      <c r="C8377" t="s">
        <v>22</v>
      </c>
      <c r="D8377" t="s">
        <v>38</v>
      </c>
      <c r="E8377" s="1">
        <v>46063.225694444445</v>
      </c>
      <c r="F8377" s="1">
        <v>46066.350694444445</v>
      </c>
      <c r="G8377" t="s">
        <v>19</v>
      </c>
      <c r="H8377" t="s">
        <v>15</v>
      </c>
      <c r="I8377" t="s">
        <v>16</v>
      </c>
      <c r="J8377">
        <v>5</v>
      </c>
      <c r="K8377" t="str">
        <f>IF(tickets_dataset[[#This Row],[status]] = "Closed", "Yes","No")</f>
        <v>Yes</v>
      </c>
      <c r="L8377" s="2">
        <f t="shared" si="520"/>
        <v>75</v>
      </c>
      <c r="M8377" t="str">
        <f t="shared" si="521"/>
        <v>Yes</v>
      </c>
      <c r="N8377" t="str">
        <f t="shared" si="522"/>
        <v>Feb</v>
      </c>
      <c r="O8377" s="2">
        <f t="shared" si="523"/>
        <v>3.125</v>
      </c>
      <c r="P8377" t="str">
        <f>VLOOKUP(G8377,Agents!A:E,4,FALSE)</f>
        <v>Team4</v>
      </c>
      <c r="Q8377" t="str">
        <f>VLOOKUP(G8377,Agents!A:E,5,FALSE)</f>
        <v>Senior</v>
      </c>
      <c r="R8377" t="str">
        <f>VLOOKUP(G8377,Agents!A:E,2,FALSE)</f>
        <v>Evening</v>
      </c>
    </row>
    <row r="8378" spans="1:18" x14ac:dyDescent="0.35">
      <c r="A8378" t="s">
        <v>12541</v>
      </c>
      <c r="B8378" t="s">
        <v>643</v>
      </c>
      <c r="C8378" t="s">
        <v>12</v>
      </c>
      <c r="D8378" t="s">
        <v>38</v>
      </c>
      <c r="E8378" s="1">
        <v>46031.20416666667</v>
      </c>
      <c r="F8378" s="1">
        <v>46032.870833333334</v>
      </c>
      <c r="G8378" t="s">
        <v>73</v>
      </c>
      <c r="H8378" t="s">
        <v>15</v>
      </c>
      <c r="I8378" t="s">
        <v>16</v>
      </c>
      <c r="J8378">
        <v>2</v>
      </c>
      <c r="K8378" t="str">
        <f>IF(tickets_dataset[[#This Row],[status]] = "Closed", "Yes","No")</f>
        <v>Yes</v>
      </c>
      <c r="L8378" s="2">
        <f t="shared" si="520"/>
        <v>39.999999999941792</v>
      </c>
      <c r="M8378" t="str">
        <f t="shared" si="521"/>
        <v>No</v>
      </c>
      <c r="N8378" t="str">
        <f t="shared" si="522"/>
        <v>Jan</v>
      </c>
      <c r="O8378" s="2">
        <f t="shared" si="523"/>
        <v>1.6666666666642413</v>
      </c>
      <c r="P8378" t="str">
        <f>VLOOKUP(G8378,Agents!A:E,4,FALSE)</f>
        <v>Team4</v>
      </c>
      <c r="Q8378" t="str">
        <f>VLOOKUP(G8378,Agents!A:E,5,FALSE)</f>
        <v>Senior</v>
      </c>
      <c r="R8378" t="str">
        <f>VLOOKUP(G8378,Agents!A:E,2,FALSE)</f>
        <v>Night</v>
      </c>
    </row>
    <row r="8379" spans="1:18" x14ac:dyDescent="0.35">
      <c r="A8379" t="s">
        <v>12542</v>
      </c>
      <c r="B8379" t="s">
        <v>763</v>
      </c>
      <c r="C8379" t="s">
        <v>34</v>
      </c>
      <c r="D8379" t="s">
        <v>13</v>
      </c>
      <c r="E8379" s="1">
        <v>46071.3</v>
      </c>
      <c r="F8379" s="1">
        <v>46071.925000000003</v>
      </c>
      <c r="G8379" t="s">
        <v>23</v>
      </c>
      <c r="H8379" t="s">
        <v>15</v>
      </c>
      <c r="I8379" t="s">
        <v>16</v>
      </c>
      <c r="J8379">
        <v>3</v>
      </c>
      <c r="K8379" t="str">
        <f>IF(tickets_dataset[[#This Row],[status]] = "Closed", "Yes","No")</f>
        <v>Yes</v>
      </c>
      <c r="L8379" s="2">
        <f t="shared" si="520"/>
        <v>15</v>
      </c>
      <c r="M8379" t="str">
        <f t="shared" si="521"/>
        <v>No</v>
      </c>
      <c r="N8379" t="str">
        <f t="shared" si="522"/>
        <v>Feb</v>
      </c>
      <c r="O8379" s="2">
        <f t="shared" si="523"/>
        <v>0.625</v>
      </c>
      <c r="P8379" t="str">
        <f>VLOOKUP(G8379,Agents!A:E,4,FALSE)</f>
        <v>Team3</v>
      </c>
      <c r="Q8379" t="str">
        <f>VLOOKUP(G8379,Agents!A:E,5,FALSE)</f>
        <v>Senior</v>
      </c>
      <c r="R8379" t="str">
        <f>VLOOKUP(G8379,Agents!A:E,2,FALSE)</f>
        <v>Evening</v>
      </c>
    </row>
    <row r="8380" spans="1:18" x14ac:dyDescent="0.35">
      <c r="A8380" t="s">
        <v>12543</v>
      </c>
      <c r="B8380" t="s">
        <v>9166</v>
      </c>
      <c r="C8380" t="s">
        <v>12</v>
      </c>
      <c r="D8380" t="s">
        <v>38</v>
      </c>
      <c r="E8380" s="1">
        <v>46046.38958333333</v>
      </c>
      <c r="F8380" s="1">
        <v>46046.806250000001</v>
      </c>
      <c r="G8380" t="s">
        <v>282</v>
      </c>
      <c r="H8380" t="s">
        <v>15</v>
      </c>
      <c r="I8380" t="s">
        <v>16</v>
      </c>
      <c r="J8380">
        <v>5</v>
      </c>
      <c r="K8380" t="str">
        <f>IF(tickets_dataset[[#This Row],[status]] = "Closed", "Yes","No")</f>
        <v>Yes</v>
      </c>
      <c r="L8380" s="2">
        <f t="shared" si="520"/>
        <v>10.000000000116415</v>
      </c>
      <c r="M8380" t="str">
        <f t="shared" si="521"/>
        <v>No</v>
      </c>
      <c r="N8380" t="str">
        <f t="shared" si="522"/>
        <v>Jan</v>
      </c>
      <c r="O8380" s="2">
        <f t="shared" si="523"/>
        <v>0.41666666667151731</v>
      </c>
      <c r="P8380" t="str">
        <f>VLOOKUP(G8380,Agents!A:E,4,FALSE)</f>
        <v>Team4</v>
      </c>
      <c r="Q8380" t="str">
        <f>VLOOKUP(G8380,Agents!A:E,5,FALSE)</f>
        <v>Mid</v>
      </c>
      <c r="R8380" t="str">
        <f>VLOOKUP(G8380,Agents!A:E,2,FALSE)</f>
        <v>Morning</v>
      </c>
    </row>
    <row r="8381" spans="1:18" x14ac:dyDescent="0.35">
      <c r="A8381" t="s">
        <v>12544</v>
      </c>
      <c r="B8381" t="s">
        <v>10245</v>
      </c>
      <c r="C8381" t="s">
        <v>50</v>
      </c>
      <c r="D8381" t="s">
        <v>13</v>
      </c>
      <c r="E8381" s="1">
        <v>46096.636111111111</v>
      </c>
      <c r="F8381" s="1">
        <v>46097.302777777775</v>
      </c>
      <c r="G8381" t="s">
        <v>422</v>
      </c>
      <c r="H8381" t="s">
        <v>132</v>
      </c>
      <c r="I8381" t="s">
        <v>16</v>
      </c>
      <c r="J8381">
        <v>5</v>
      </c>
      <c r="K8381" t="str">
        <f>IF(tickets_dataset[[#This Row],[status]] = "Closed", "Yes","No")</f>
        <v>No</v>
      </c>
      <c r="L8381" s="2">
        <f t="shared" si="520"/>
        <v>15.999999999941792</v>
      </c>
      <c r="M8381" t="str">
        <f t="shared" si="521"/>
        <v>No</v>
      </c>
      <c r="N8381" t="str">
        <f t="shared" si="522"/>
        <v>Mar</v>
      </c>
      <c r="O8381" s="2">
        <f t="shared" si="523"/>
        <v>0.66666666666424135</v>
      </c>
      <c r="P8381" t="str">
        <f>VLOOKUP(G8381,Agents!A:E,4,FALSE)</f>
        <v>Team5</v>
      </c>
      <c r="Q8381" t="str">
        <f>VLOOKUP(G8381,Agents!A:E,5,FALSE)</f>
        <v>Mid</v>
      </c>
      <c r="R8381" t="str">
        <f>VLOOKUP(G8381,Agents!A:E,2,FALSE)</f>
        <v>Evening</v>
      </c>
    </row>
    <row r="8382" spans="1:18" x14ac:dyDescent="0.35">
      <c r="A8382" t="s">
        <v>12545</v>
      </c>
      <c r="B8382" t="s">
        <v>6312</v>
      </c>
      <c r="C8382" t="s">
        <v>34</v>
      </c>
      <c r="D8382" t="s">
        <v>13</v>
      </c>
      <c r="E8382" s="1">
        <v>46056.348611111112</v>
      </c>
      <c r="F8382" s="1">
        <v>46058.265277777777</v>
      </c>
      <c r="G8382" t="s">
        <v>357</v>
      </c>
      <c r="H8382" t="s">
        <v>15</v>
      </c>
      <c r="I8382" t="s">
        <v>16</v>
      </c>
      <c r="J8382">
        <v>5</v>
      </c>
      <c r="K8382" t="str">
        <f>IF(tickets_dataset[[#This Row],[status]] = "Closed", "Yes","No")</f>
        <v>Yes</v>
      </c>
      <c r="L8382" s="2">
        <f t="shared" si="520"/>
        <v>45.999999999941792</v>
      </c>
      <c r="M8382" t="str">
        <f t="shared" si="521"/>
        <v>No</v>
      </c>
      <c r="N8382" t="str">
        <f t="shared" si="522"/>
        <v>Feb</v>
      </c>
      <c r="O8382" s="2">
        <f t="shared" si="523"/>
        <v>1.9166666666642413</v>
      </c>
      <c r="P8382" t="str">
        <f>VLOOKUP(G8382,Agents!A:E,4,FALSE)</f>
        <v>Team1</v>
      </c>
      <c r="Q8382" t="str">
        <f>VLOOKUP(G8382,Agents!A:E,5,FALSE)</f>
        <v>Mid</v>
      </c>
      <c r="R8382" t="str">
        <f>VLOOKUP(G8382,Agents!A:E,2,FALSE)</f>
        <v>Morning</v>
      </c>
    </row>
    <row r="8383" spans="1:18" x14ac:dyDescent="0.35">
      <c r="A8383" t="s">
        <v>12546</v>
      </c>
      <c r="B8383" t="s">
        <v>5340</v>
      </c>
      <c r="C8383" t="s">
        <v>22</v>
      </c>
      <c r="D8383" t="s">
        <v>13</v>
      </c>
      <c r="E8383" s="1">
        <v>46025.59652777778</v>
      </c>
      <c r="F8383" s="1">
        <v>46027.47152777778</v>
      </c>
      <c r="G8383" t="s">
        <v>110</v>
      </c>
      <c r="H8383" t="s">
        <v>15</v>
      </c>
      <c r="I8383" t="s">
        <v>16</v>
      </c>
      <c r="J8383">
        <v>3</v>
      </c>
      <c r="K8383" t="str">
        <f>IF(tickets_dataset[[#This Row],[status]] = "Closed", "Yes","No")</f>
        <v>Yes</v>
      </c>
      <c r="L8383" s="2">
        <f t="shared" si="520"/>
        <v>45</v>
      </c>
      <c r="M8383" t="str">
        <f t="shared" si="521"/>
        <v>No</v>
      </c>
      <c r="N8383" t="str">
        <f t="shared" si="522"/>
        <v>Jan</v>
      </c>
      <c r="O8383" s="2">
        <f t="shared" si="523"/>
        <v>1.875</v>
      </c>
      <c r="P8383" t="str">
        <f>VLOOKUP(G8383,Agents!A:E,4,FALSE)</f>
        <v>Team4</v>
      </c>
      <c r="Q8383" t="str">
        <f>VLOOKUP(G8383,Agents!A:E,5,FALSE)</f>
        <v>Junior</v>
      </c>
      <c r="R8383" t="str">
        <f>VLOOKUP(G8383,Agents!A:E,2,FALSE)</f>
        <v>Morning</v>
      </c>
    </row>
    <row r="8384" spans="1:18" x14ac:dyDescent="0.35">
      <c r="A8384" t="s">
        <v>12547</v>
      </c>
      <c r="B8384" t="s">
        <v>7319</v>
      </c>
      <c r="C8384" t="s">
        <v>12</v>
      </c>
      <c r="D8384" t="s">
        <v>26</v>
      </c>
      <c r="E8384" s="1">
        <v>46040.227777777778</v>
      </c>
      <c r="F8384" s="1">
        <v>46043.186111111114</v>
      </c>
      <c r="G8384" t="s">
        <v>53</v>
      </c>
      <c r="H8384" t="s">
        <v>15</v>
      </c>
      <c r="I8384" t="s">
        <v>16</v>
      </c>
      <c r="J8384">
        <v>4</v>
      </c>
      <c r="K8384" t="str">
        <f>IF(tickets_dataset[[#This Row],[status]] = "Closed", "Yes","No")</f>
        <v>Yes</v>
      </c>
      <c r="L8384" s="2">
        <f t="shared" si="520"/>
        <v>71.000000000058208</v>
      </c>
      <c r="M8384" t="str">
        <f t="shared" si="521"/>
        <v>Yes</v>
      </c>
      <c r="N8384" t="str">
        <f t="shared" si="522"/>
        <v>Jan</v>
      </c>
      <c r="O8384" s="2">
        <f t="shared" si="523"/>
        <v>2.9583333333357587</v>
      </c>
      <c r="P8384" t="str">
        <f>VLOOKUP(G8384,Agents!A:E,4,FALSE)</f>
        <v>Team1</v>
      </c>
      <c r="Q8384" t="str">
        <f>VLOOKUP(G8384,Agents!A:E,5,FALSE)</f>
        <v>Junior</v>
      </c>
      <c r="R8384" t="str">
        <f>VLOOKUP(G8384,Agents!A:E,2,FALSE)</f>
        <v>Night</v>
      </c>
    </row>
    <row r="8385" spans="1:18" x14ac:dyDescent="0.35">
      <c r="A8385" t="s">
        <v>12548</v>
      </c>
      <c r="B8385" t="s">
        <v>6857</v>
      </c>
      <c r="C8385" t="s">
        <v>12</v>
      </c>
      <c r="D8385" t="s">
        <v>38</v>
      </c>
      <c r="E8385" s="1">
        <v>46103.343055555553</v>
      </c>
      <c r="F8385" s="1">
        <v>46105.968055555553</v>
      </c>
      <c r="G8385" t="s">
        <v>422</v>
      </c>
      <c r="H8385" t="s">
        <v>15</v>
      </c>
      <c r="I8385" t="s">
        <v>16</v>
      </c>
      <c r="J8385">
        <v>4</v>
      </c>
      <c r="K8385" t="str">
        <f>IF(tickets_dataset[[#This Row],[status]] = "Closed", "Yes","No")</f>
        <v>Yes</v>
      </c>
      <c r="L8385" s="2">
        <f t="shared" si="520"/>
        <v>63</v>
      </c>
      <c r="M8385" t="str">
        <f t="shared" si="521"/>
        <v>Yes</v>
      </c>
      <c r="N8385" t="str">
        <f t="shared" si="522"/>
        <v>Mar</v>
      </c>
      <c r="O8385" s="2">
        <f t="shared" si="523"/>
        <v>2.625</v>
      </c>
      <c r="P8385" t="str">
        <f>VLOOKUP(G8385,Agents!A:E,4,FALSE)</f>
        <v>Team5</v>
      </c>
      <c r="Q8385" t="str">
        <f>VLOOKUP(G8385,Agents!A:E,5,FALSE)</f>
        <v>Mid</v>
      </c>
      <c r="R8385" t="str">
        <f>VLOOKUP(G8385,Agents!A:E,2,FALSE)</f>
        <v>Evening</v>
      </c>
    </row>
    <row r="8386" spans="1:18" x14ac:dyDescent="0.35">
      <c r="A8386" t="s">
        <v>12549</v>
      </c>
      <c r="B8386" t="s">
        <v>3430</v>
      </c>
      <c r="C8386" t="s">
        <v>76</v>
      </c>
      <c r="D8386" t="s">
        <v>26</v>
      </c>
      <c r="E8386" s="1">
        <v>46103.161111111112</v>
      </c>
      <c r="F8386" s="1">
        <v>46105.827777777777</v>
      </c>
      <c r="G8386" t="s">
        <v>83</v>
      </c>
      <c r="H8386" t="s">
        <v>15</v>
      </c>
      <c r="I8386" t="s">
        <v>16</v>
      </c>
      <c r="J8386">
        <v>4</v>
      </c>
      <c r="K8386" t="str">
        <f>IF(tickets_dataset[[#This Row],[status]] = "Closed", "Yes","No")</f>
        <v>Yes</v>
      </c>
      <c r="L8386" s="2">
        <f t="shared" ref="L8386:L8449" si="524">IF(ISBLANK(F8386),"",(F8386-E8386)*24)</f>
        <v>63.999999999941792</v>
      </c>
      <c r="M8386" t="str">
        <f t="shared" ref="M8386:M8449" si="525">IF(L8386&gt;48,"Yes","No")</f>
        <v>Yes</v>
      </c>
      <c r="N8386" t="str">
        <f t="shared" ref="N8386:N8449" si="526">TEXT(E8386,"mmm")</f>
        <v>Mar</v>
      </c>
      <c r="O8386" s="2">
        <f t="shared" si="523"/>
        <v>2.6666666666642413</v>
      </c>
      <c r="P8386" t="str">
        <f>VLOOKUP(G8386,Agents!A:E,4,FALSE)</f>
        <v>Team2</v>
      </c>
      <c r="Q8386" t="str">
        <f>VLOOKUP(G8386,Agents!A:E,5,FALSE)</f>
        <v>Junior</v>
      </c>
      <c r="R8386" t="str">
        <f>VLOOKUP(G8386,Agents!A:E,2,FALSE)</f>
        <v>Night</v>
      </c>
    </row>
    <row r="8387" spans="1:18" x14ac:dyDescent="0.35">
      <c r="A8387" t="s">
        <v>12550</v>
      </c>
      <c r="B8387" t="s">
        <v>12551</v>
      </c>
      <c r="C8387" t="s">
        <v>76</v>
      </c>
      <c r="D8387" t="s">
        <v>26</v>
      </c>
      <c r="E8387" s="1">
        <v>46086.992361111108</v>
      </c>
      <c r="F8387" s="1">
        <v>46088.40902777778</v>
      </c>
      <c r="G8387" t="s">
        <v>311</v>
      </c>
      <c r="H8387" t="s">
        <v>28</v>
      </c>
      <c r="I8387" t="s">
        <v>16</v>
      </c>
      <c r="J8387">
        <v>5</v>
      </c>
      <c r="K8387" t="str">
        <f>IF(tickets_dataset[[#This Row],[status]] = "Closed", "Yes","No")</f>
        <v>No</v>
      </c>
      <c r="L8387" s="2">
        <f t="shared" si="524"/>
        <v>34.000000000116415</v>
      </c>
      <c r="M8387" t="str">
        <f t="shared" si="525"/>
        <v>No</v>
      </c>
      <c r="N8387" t="str">
        <f t="shared" si="526"/>
        <v>Mar</v>
      </c>
      <c r="O8387" s="2">
        <f t="shared" ref="O8387:O8450" si="527">F8387-E8387</f>
        <v>1.4166666666715173</v>
      </c>
      <c r="P8387" t="str">
        <f>VLOOKUP(G8387,Agents!A:E,4,FALSE)</f>
        <v>Team5</v>
      </c>
      <c r="Q8387" t="str">
        <f>VLOOKUP(G8387,Agents!A:E,5,FALSE)</f>
        <v>Senior</v>
      </c>
      <c r="R8387" t="str">
        <f>VLOOKUP(G8387,Agents!A:E,2,FALSE)</f>
        <v>Evening</v>
      </c>
    </row>
    <row r="8388" spans="1:18" x14ac:dyDescent="0.35">
      <c r="A8388" t="s">
        <v>12552</v>
      </c>
      <c r="B8388" t="s">
        <v>10896</v>
      </c>
      <c r="C8388" t="s">
        <v>50</v>
      </c>
      <c r="D8388" t="s">
        <v>26</v>
      </c>
      <c r="E8388" s="1">
        <v>46095.438888888886</v>
      </c>
      <c r="F8388" s="1">
        <v>46096.980555555558</v>
      </c>
      <c r="G8388" t="s">
        <v>156</v>
      </c>
      <c r="H8388" t="s">
        <v>15</v>
      </c>
      <c r="I8388" t="s">
        <v>16</v>
      </c>
      <c r="J8388">
        <v>3</v>
      </c>
      <c r="K8388" t="str">
        <f>IF(tickets_dataset[[#This Row],[status]] = "Closed", "Yes","No")</f>
        <v>Yes</v>
      </c>
      <c r="L8388" s="2">
        <f t="shared" si="524"/>
        <v>37.000000000116415</v>
      </c>
      <c r="M8388" t="str">
        <f t="shared" si="525"/>
        <v>No</v>
      </c>
      <c r="N8388" t="str">
        <f t="shared" si="526"/>
        <v>Mar</v>
      </c>
      <c r="O8388" s="2">
        <f t="shared" si="527"/>
        <v>1.5416666666715173</v>
      </c>
      <c r="P8388" t="str">
        <f>VLOOKUP(G8388,Agents!A:E,4,FALSE)</f>
        <v>Team3</v>
      </c>
      <c r="Q8388" t="str">
        <f>VLOOKUP(G8388,Agents!A:E,5,FALSE)</f>
        <v>Mid</v>
      </c>
      <c r="R8388" t="str">
        <f>VLOOKUP(G8388,Agents!A:E,2,FALSE)</f>
        <v>Evening</v>
      </c>
    </row>
    <row r="8389" spans="1:18" x14ac:dyDescent="0.35">
      <c r="A8389" t="s">
        <v>12553</v>
      </c>
      <c r="B8389" t="s">
        <v>7759</v>
      </c>
      <c r="C8389" t="s">
        <v>22</v>
      </c>
      <c r="D8389" t="s">
        <v>26</v>
      </c>
      <c r="E8389" s="1">
        <v>46048.859722222223</v>
      </c>
      <c r="F8389" s="1">
        <v>46051.026388888888</v>
      </c>
      <c r="G8389" t="s">
        <v>131</v>
      </c>
      <c r="H8389" t="s">
        <v>28</v>
      </c>
      <c r="I8389" t="s">
        <v>16</v>
      </c>
      <c r="J8389">
        <v>4</v>
      </c>
      <c r="K8389" t="str">
        <f>IF(tickets_dataset[[#This Row],[status]] = "Closed", "Yes","No")</f>
        <v>No</v>
      </c>
      <c r="L8389" s="2">
        <f t="shared" si="524"/>
        <v>51.999999999941792</v>
      </c>
      <c r="M8389" t="str">
        <f t="shared" si="525"/>
        <v>Yes</v>
      </c>
      <c r="N8389" t="str">
        <f t="shared" si="526"/>
        <v>Jan</v>
      </c>
      <c r="O8389" s="2">
        <f t="shared" si="527"/>
        <v>2.1666666666642413</v>
      </c>
      <c r="P8389" t="str">
        <f>VLOOKUP(G8389,Agents!A:E,4,FALSE)</f>
        <v>Team4</v>
      </c>
      <c r="Q8389" t="str">
        <f>VLOOKUP(G8389,Agents!A:E,5,FALSE)</f>
        <v>Junior</v>
      </c>
      <c r="R8389" t="str">
        <f>VLOOKUP(G8389,Agents!A:E,2,FALSE)</f>
        <v>Night</v>
      </c>
    </row>
    <row r="8390" spans="1:18" x14ac:dyDescent="0.35">
      <c r="A8390" t="s">
        <v>12554</v>
      </c>
      <c r="B8390" t="s">
        <v>1016</v>
      </c>
      <c r="C8390" t="s">
        <v>22</v>
      </c>
      <c r="D8390" t="s">
        <v>38</v>
      </c>
      <c r="E8390" s="1">
        <v>46084.207638888889</v>
      </c>
      <c r="F8390" s="1">
        <v>46085.290972222225</v>
      </c>
      <c r="G8390" t="s">
        <v>91</v>
      </c>
      <c r="H8390" t="s">
        <v>15</v>
      </c>
      <c r="I8390" t="s">
        <v>16</v>
      </c>
      <c r="J8390">
        <v>5</v>
      </c>
      <c r="K8390" t="str">
        <f>IF(tickets_dataset[[#This Row],[status]] = "Closed", "Yes","No")</f>
        <v>Yes</v>
      </c>
      <c r="L8390" s="2">
        <f t="shared" si="524"/>
        <v>26.000000000058208</v>
      </c>
      <c r="M8390" t="str">
        <f t="shared" si="525"/>
        <v>No</v>
      </c>
      <c r="N8390" t="str">
        <f t="shared" si="526"/>
        <v>Mar</v>
      </c>
      <c r="O8390" s="2">
        <f t="shared" si="527"/>
        <v>1.0833333333357587</v>
      </c>
      <c r="P8390" t="str">
        <f>VLOOKUP(G8390,Agents!A:E,4,FALSE)</f>
        <v>Team5</v>
      </c>
      <c r="Q8390" t="str">
        <f>VLOOKUP(G8390,Agents!A:E,5,FALSE)</f>
        <v>Mid</v>
      </c>
      <c r="R8390" t="str">
        <f>VLOOKUP(G8390,Agents!A:E,2,FALSE)</f>
        <v>Night</v>
      </c>
    </row>
    <row r="8391" spans="1:18" x14ac:dyDescent="0.35">
      <c r="A8391" t="s">
        <v>12555</v>
      </c>
      <c r="B8391" t="s">
        <v>12556</v>
      </c>
      <c r="C8391" t="s">
        <v>34</v>
      </c>
      <c r="D8391" t="s">
        <v>38</v>
      </c>
      <c r="E8391" s="1">
        <v>46083.429861111108</v>
      </c>
      <c r="F8391" s="1">
        <v>46086.054861111108</v>
      </c>
      <c r="G8391" t="s">
        <v>190</v>
      </c>
      <c r="H8391" t="s">
        <v>15</v>
      </c>
      <c r="I8391" t="s">
        <v>16</v>
      </c>
      <c r="J8391">
        <v>4</v>
      </c>
      <c r="K8391" t="str">
        <f>IF(tickets_dataset[[#This Row],[status]] = "Closed", "Yes","No")</f>
        <v>Yes</v>
      </c>
      <c r="L8391" s="2">
        <f t="shared" si="524"/>
        <v>63</v>
      </c>
      <c r="M8391" t="str">
        <f t="shared" si="525"/>
        <v>Yes</v>
      </c>
      <c r="N8391" t="str">
        <f t="shared" si="526"/>
        <v>Mar</v>
      </c>
      <c r="O8391" s="2">
        <f t="shared" si="527"/>
        <v>2.625</v>
      </c>
      <c r="P8391" t="str">
        <f>VLOOKUP(G8391,Agents!A:E,4,FALSE)</f>
        <v>Team1</v>
      </c>
      <c r="Q8391" t="str">
        <f>VLOOKUP(G8391,Agents!A:E,5,FALSE)</f>
        <v>Senior</v>
      </c>
      <c r="R8391" t="str">
        <f>VLOOKUP(G8391,Agents!A:E,2,FALSE)</f>
        <v>Night</v>
      </c>
    </row>
    <row r="8392" spans="1:18" x14ac:dyDescent="0.35">
      <c r="A8392" t="s">
        <v>12557</v>
      </c>
      <c r="B8392" t="s">
        <v>12558</v>
      </c>
      <c r="C8392" t="s">
        <v>50</v>
      </c>
      <c r="D8392" t="s">
        <v>26</v>
      </c>
      <c r="E8392" s="1">
        <v>46088.619444444441</v>
      </c>
      <c r="F8392" s="1">
        <v>46089.327777777777</v>
      </c>
      <c r="G8392" t="s">
        <v>282</v>
      </c>
      <c r="H8392" t="s">
        <v>15</v>
      </c>
      <c r="I8392" t="s">
        <v>16</v>
      </c>
      <c r="J8392">
        <v>3</v>
      </c>
      <c r="K8392" t="str">
        <f>IF(tickets_dataset[[#This Row],[status]] = "Closed", "Yes","No")</f>
        <v>Yes</v>
      </c>
      <c r="L8392" s="2">
        <f t="shared" si="524"/>
        <v>17.000000000058208</v>
      </c>
      <c r="M8392" t="str">
        <f t="shared" si="525"/>
        <v>No</v>
      </c>
      <c r="N8392" t="str">
        <f t="shared" si="526"/>
        <v>Mar</v>
      </c>
      <c r="O8392" s="2">
        <f t="shared" si="527"/>
        <v>0.70833333333575865</v>
      </c>
      <c r="P8392" t="str">
        <f>VLOOKUP(G8392,Agents!A:E,4,FALSE)</f>
        <v>Team4</v>
      </c>
      <c r="Q8392" t="str">
        <f>VLOOKUP(G8392,Agents!A:E,5,FALSE)</f>
        <v>Mid</v>
      </c>
      <c r="R8392" t="str">
        <f>VLOOKUP(G8392,Agents!A:E,2,FALSE)</f>
        <v>Morning</v>
      </c>
    </row>
    <row r="8393" spans="1:18" x14ac:dyDescent="0.35">
      <c r="A8393" t="s">
        <v>12559</v>
      </c>
      <c r="B8393" t="s">
        <v>12560</v>
      </c>
      <c r="C8393" t="s">
        <v>22</v>
      </c>
      <c r="D8393" t="s">
        <v>38</v>
      </c>
      <c r="E8393" s="1">
        <v>46032.934027777781</v>
      </c>
      <c r="F8393" s="1">
        <v>46034.475694444445</v>
      </c>
      <c r="G8393" t="s">
        <v>100</v>
      </c>
      <c r="H8393" t="s">
        <v>15</v>
      </c>
      <c r="I8393" t="s">
        <v>16</v>
      </c>
      <c r="J8393">
        <v>5</v>
      </c>
      <c r="K8393" t="str">
        <f>IF(tickets_dataset[[#This Row],[status]] = "Closed", "Yes","No")</f>
        <v>Yes</v>
      </c>
      <c r="L8393" s="2">
        <f t="shared" si="524"/>
        <v>36.999999999941792</v>
      </c>
      <c r="M8393" t="str">
        <f t="shared" si="525"/>
        <v>No</v>
      </c>
      <c r="N8393" t="str">
        <f t="shared" si="526"/>
        <v>Jan</v>
      </c>
      <c r="O8393" s="2">
        <f t="shared" si="527"/>
        <v>1.5416666666642413</v>
      </c>
      <c r="P8393" t="str">
        <f>VLOOKUP(G8393,Agents!A:E,4,FALSE)</f>
        <v>Team4</v>
      </c>
      <c r="Q8393" t="str">
        <f>VLOOKUP(G8393,Agents!A:E,5,FALSE)</f>
        <v>Junior</v>
      </c>
      <c r="R8393" t="str">
        <f>VLOOKUP(G8393,Agents!A:E,2,FALSE)</f>
        <v>Evening</v>
      </c>
    </row>
    <row r="8394" spans="1:18" x14ac:dyDescent="0.35">
      <c r="A8394" t="s">
        <v>12561</v>
      </c>
      <c r="B8394" t="s">
        <v>5991</v>
      </c>
      <c r="C8394" t="s">
        <v>22</v>
      </c>
      <c r="D8394" t="s">
        <v>26</v>
      </c>
      <c r="E8394" s="1">
        <v>46096.350694444445</v>
      </c>
      <c r="F8394" s="1">
        <v>46096.642361111109</v>
      </c>
      <c r="G8394" t="s">
        <v>273</v>
      </c>
      <c r="H8394" t="s">
        <v>15</v>
      </c>
      <c r="I8394" t="s">
        <v>16</v>
      </c>
      <c r="J8394">
        <v>5</v>
      </c>
      <c r="K8394" t="str">
        <f>IF(tickets_dataset[[#This Row],[status]] = "Closed", "Yes","No")</f>
        <v>Yes</v>
      </c>
      <c r="L8394" s="2">
        <f t="shared" si="524"/>
        <v>6.9999999999417923</v>
      </c>
      <c r="M8394" t="str">
        <f t="shared" si="525"/>
        <v>No</v>
      </c>
      <c r="N8394" t="str">
        <f t="shared" si="526"/>
        <v>Mar</v>
      </c>
      <c r="O8394" s="2">
        <f t="shared" si="527"/>
        <v>0.29166666666424135</v>
      </c>
      <c r="P8394" t="str">
        <f>VLOOKUP(G8394,Agents!A:E,4,FALSE)</f>
        <v>Team3</v>
      </c>
      <c r="Q8394" t="str">
        <f>VLOOKUP(G8394,Agents!A:E,5,FALSE)</f>
        <v>Senior</v>
      </c>
      <c r="R8394" t="str">
        <f>VLOOKUP(G8394,Agents!A:E,2,FALSE)</f>
        <v>Evening</v>
      </c>
    </row>
    <row r="8395" spans="1:18" x14ac:dyDescent="0.35">
      <c r="A8395" t="s">
        <v>12562</v>
      </c>
      <c r="B8395" t="s">
        <v>12563</v>
      </c>
      <c r="C8395" t="s">
        <v>12</v>
      </c>
      <c r="D8395" t="s">
        <v>13</v>
      </c>
      <c r="E8395" s="1">
        <v>46059.63958333333</v>
      </c>
      <c r="F8395" s="1">
        <v>46061.13958333333</v>
      </c>
      <c r="G8395" t="s">
        <v>86</v>
      </c>
      <c r="H8395" t="s">
        <v>15</v>
      </c>
      <c r="I8395" t="s">
        <v>16</v>
      </c>
      <c r="J8395">
        <v>5</v>
      </c>
      <c r="K8395" t="str">
        <f>IF(tickets_dataset[[#This Row],[status]] = "Closed", "Yes","No")</f>
        <v>Yes</v>
      </c>
      <c r="L8395" s="2">
        <f t="shared" si="524"/>
        <v>36</v>
      </c>
      <c r="M8395" t="str">
        <f t="shared" si="525"/>
        <v>No</v>
      </c>
      <c r="N8395" t="str">
        <f t="shared" si="526"/>
        <v>Feb</v>
      </c>
      <c r="O8395" s="2">
        <f t="shared" si="527"/>
        <v>1.5</v>
      </c>
      <c r="P8395" t="str">
        <f>VLOOKUP(G8395,Agents!A:E,4,FALSE)</f>
        <v>Team1</v>
      </c>
      <c r="Q8395" t="str">
        <f>VLOOKUP(G8395,Agents!A:E,5,FALSE)</f>
        <v>Mid</v>
      </c>
      <c r="R8395" t="str">
        <f>VLOOKUP(G8395,Agents!A:E,2,FALSE)</f>
        <v>Morning</v>
      </c>
    </row>
    <row r="8396" spans="1:18" x14ac:dyDescent="0.35">
      <c r="A8396" t="s">
        <v>12564</v>
      </c>
      <c r="B8396" t="s">
        <v>3773</v>
      </c>
      <c r="C8396" t="s">
        <v>76</v>
      </c>
      <c r="D8396" t="s">
        <v>26</v>
      </c>
      <c r="E8396" s="1">
        <v>46034.386805555558</v>
      </c>
      <c r="F8396" s="1">
        <v>46035.136805555558</v>
      </c>
      <c r="G8396" t="s">
        <v>23</v>
      </c>
      <c r="H8396" t="s">
        <v>15</v>
      </c>
      <c r="I8396" t="s">
        <v>16</v>
      </c>
      <c r="J8396">
        <v>4</v>
      </c>
      <c r="K8396" t="str">
        <f>IF(tickets_dataset[[#This Row],[status]] = "Closed", "Yes","No")</f>
        <v>Yes</v>
      </c>
      <c r="L8396" s="2">
        <f t="shared" si="524"/>
        <v>18</v>
      </c>
      <c r="M8396" t="str">
        <f t="shared" si="525"/>
        <v>No</v>
      </c>
      <c r="N8396" t="str">
        <f t="shared" si="526"/>
        <v>Jan</v>
      </c>
      <c r="O8396" s="2">
        <f t="shared" si="527"/>
        <v>0.75</v>
      </c>
      <c r="P8396" t="str">
        <f>VLOOKUP(G8396,Agents!A:E,4,FALSE)</f>
        <v>Team3</v>
      </c>
      <c r="Q8396" t="str">
        <f>VLOOKUP(G8396,Agents!A:E,5,FALSE)</f>
        <v>Senior</v>
      </c>
      <c r="R8396" t="str">
        <f>VLOOKUP(G8396,Agents!A:E,2,FALSE)</f>
        <v>Evening</v>
      </c>
    </row>
    <row r="8397" spans="1:18" x14ac:dyDescent="0.35">
      <c r="A8397" t="s">
        <v>12565</v>
      </c>
      <c r="B8397" t="s">
        <v>4377</v>
      </c>
      <c r="C8397" t="s">
        <v>34</v>
      </c>
      <c r="D8397" t="s">
        <v>38</v>
      </c>
      <c r="E8397" s="1">
        <v>46105.185416666667</v>
      </c>
      <c r="F8397" s="1">
        <v>46105.935416666667</v>
      </c>
      <c r="G8397" t="s">
        <v>216</v>
      </c>
      <c r="H8397" t="s">
        <v>15</v>
      </c>
      <c r="I8397" t="s">
        <v>16</v>
      </c>
      <c r="J8397">
        <v>4</v>
      </c>
      <c r="K8397" t="str">
        <f>IF(tickets_dataset[[#This Row],[status]] = "Closed", "Yes","No")</f>
        <v>Yes</v>
      </c>
      <c r="L8397" s="2">
        <f t="shared" si="524"/>
        <v>18</v>
      </c>
      <c r="M8397" t="str">
        <f t="shared" si="525"/>
        <v>No</v>
      </c>
      <c r="N8397" t="str">
        <f t="shared" si="526"/>
        <v>Mar</v>
      </c>
      <c r="O8397" s="2">
        <f t="shared" si="527"/>
        <v>0.75</v>
      </c>
      <c r="P8397" t="str">
        <f>VLOOKUP(G8397,Agents!A:E,4,FALSE)</f>
        <v>Team5</v>
      </c>
      <c r="Q8397" t="str">
        <f>VLOOKUP(G8397,Agents!A:E,5,FALSE)</f>
        <v>Junior</v>
      </c>
      <c r="R8397" t="str">
        <f>VLOOKUP(G8397,Agents!A:E,2,FALSE)</f>
        <v>Evening</v>
      </c>
    </row>
    <row r="8398" spans="1:18" x14ac:dyDescent="0.35">
      <c r="A8398" t="s">
        <v>12566</v>
      </c>
      <c r="B8398" t="s">
        <v>12567</v>
      </c>
      <c r="C8398" t="s">
        <v>50</v>
      </c>
      <c r="D8398" t="s">
        <v>13</v>
      </c>
      <c r="E8398" s="1">
        <v>46099.513888888891</v>
      </c>
      <c r="F8398" s="1">
        <v>46100.597222222219</v>
      </c>
      <c r="G8398" t="s">
        <v>183</v>
      </c>
      <c r="H8398" t="s">
        <v>15</v>
      </c>
      <c r="I8398" t="s">
        <v>16</v>
      </c>
      <c r="J8398">
        <v>4</v>
      </c>
      <c r="K8398" t="str">
        <f>IF(tickets_dataset[[#This Row],[status]] = "Closed", "Yes","No")</f>
        <v>Yes</v>
      </c>
      <c r="L8398" s="2">
        <f t="shared" si="524"/>
        <v>25.999999999883585</v>
      </c>
      <c r="M8398" t="str">
        <f t="shared" si="525"/>
        <v>No</v>
      </c>
      <c r="N8398" t="str">
        <f t="shared" si="526"/>
        <v>Mar</v>
      </c>
      <c r="O8398" s="2">
        <f t="shared" si="527"/>
        <v>1.0833333333284827</v>
      </c>
      <c r="P8398" t="str">
        <f>VLOOKUP(G8398,Agents!A:E,4,FALSE)</f>
        <v>Team3</v>
      </c>
      <c r="Q8398" t="str">
        <f>VLOOKUP(G8398,Agents!A:E,5,FALSE)</f>
        <v>Senior</v>
      </c>
      <c r="R8398" t="str">
        <f>VLOOKUP(G8398,Agents!A:E,2,FALSE)</f>
        <v>Night</v>
      </c>
    </row>
    <row r="8399" spans="1:18" x14ac:dyDescent="0.35">
      <c r="A8399" t="s">
        <v>12568</v>
      </c>
      <c r="B8399" t="s">
        <v>4006</v>
      </c>
      <c r="C8399" t="s">
        <v>34</v>
      </c>
      <c r="D8399" t="s">
        <v>26</v>
      </c>
      <c r="E8399" s="1">
        <v>46076.638888888891</v>
      </c>
      <c r="F8399" s="1">
        <v>46079.555555555555</v>
      </c>
      <c r="G8399" t="s">
        <v>164</v>
      </c>
      <c r="H8399" t="s">
        <v>15</v>
      </c>
      <c r="I8399" t="s">
        <v>16</v>
      </c>
      <c r="J8399">
        <v>3</v>
      </c>
      <c r="K8399" t="str">
        <f>IF(tickets_dataset[[#This Row],[status]] = "Closed", "Yes","No")</f>
        <v>Yes</v>
      </c>
      <c r="L8399" s="2">
        <f t="shared" si="524"/>
        <v>69.999999999941792</v>
      </c>
      <c r="M8399" t="str">
        <f t="shared" si="525"/>
        <v>Yes</v>
      </c>
      <c r="N8399" t="str">
        <f t="shared" si="526"/>
        <v>Feb</v>
      </c>
      <c r="O8399" s="2">
        <f t="shared" si="527"/>
        <v>2.9166666666642413</v>
      </c>
      <c r="P8399" t="str">
        <f>VLOOKUP(G8399,Agents!A:E,4,FALSE)</f>
        <v>Team4</v>
      </c>
      <c r="Q8399" t="str">
        <f>VLOOKUP(G8399,Agents!A:E,5,FALSE)</f>
        <v>Senior</v>
      </c>
      <c r="R8399" t="str">
        <f>VLOOKUP(G8399,Agents!A:E,2,FALSE)</f>
        <v>Evening</v>
      </c>
    </row>
    <row r="8400" spans="1:18" x14ac:dyDescent="0.35">
      <c r="A8400" t="s">
        <v>12569</v>
      </c>
      <c r="B8400" t="s">
        <v>3255</v>
      </c>
      <c r="C8400" t="s">
        <v>50</v>
      </c>
      <c r="D8400" t="s">
        <v>13</v>
      </c>
      <c r="E8400" s="1">
        <v>46072.993750000001</v>
      </c>
      <c r="F8400" s="1">
        <v>46073.493750000001</v>
      </c>
      <c r="G8400" t="s">
        <v>42</v>
      </c>
      <c r="H8400" t="s">
        <v>15</v>
      </c>
      <c r="I8400" t="s">
        <v>16</v>
      </c>
      <c r="J8400">
        <v>3</v>
      </c>
      <c r="K8400" t="str">
        <f>IF(tickets_dataset[[#This Row],[status]] = "Closed", "Yes","No")</f>
        <v>Yes</v>
      </c>
      <c r="L8400" s="2">
        <f t="shared" si="524"/>
        <v>12</v>
      </c>
      <c r="M8400" t="str">
        <f t="shared" si="525"/>
        <v>No</v>
      </c>
      <c r="N8400" t="str">
        <f t="shared" si="526"/>
        <v>Feb</v>
      </c>
      <c r="O8400" s="2">
        <f t="shared" si="527"/>
        <v>0.5</v>
      </c>
      <c r="P8400" t="str">
        <f>VLOOKUP(G8400,Agents!A:E,4,FALSE)</f>
        <v>Team2</v>
      </c>
      <c r="Q8400" t="str">
        <f>VLOOKUP(G8400,Agents!A:E,5,FALSE)</f>
        <v>Junior</v>
      </c>
      <c r="R8400" t="str">
        <f>VLOOKUP(G8400,Agents!A:E,2,FALSE)</f>
        <v>Night</v>
      </c>
    </row>
    <row r="8401" spans="1:18" x14ac:dyDescent="0.35">
      <c r="A8401" t="s">
        <v>12570</v>
      </c>
      <c r="B8401" t="s">
        <v>12571</v>
      </c>
      <c r="C8401" t="s">
        <v>76</v>
      </c>
      <c r="D8401" t="s">
        <v>38</v>
      </c>
      <c r="E8401" s="1">
        <v>46036.34652777778</v>
      </c>
      <c r="F8401" s="1">
        <v>46039.929861111108</v>
      </c>
      <c r="G8401" t="s">
        <v>140</v>
      </c>
      <c r="H8401" t="s">
        <v>15</v>
      </c>
      <c r="I8401" t="s">
        <v>16</v>
      </c>
      <c r="J8401">
        <v>3</v>
      </c>
      <c r="K8401" t="str">
        <f>IF(tickets_dataset[[#This Row],[status]] = "Closed", "Yes","No")</f>
        <v>Yes</v>
      </c>
      <c r="L8401" s="2">
        <f t="shared" si="524"/>
        <v>85.999999999883585</v>
      </c>
      <c r="M8401" t="str">
        <f t="shared" si="525"/>
        <v>Yes</v>
      </c>
      <c r="N8401" t="str">
        <f t="shared" si="526"/>
        <v>Jan</v>
      </c>
      <c r="O8401" s="2">
        <f t="shared" si="527"/>
        <v>3.5833333333284827</v>
      </c>
      <c r="P8401" t="str">
        <f>VLOOKUP(G8401,Agents!A:E,4,FALSE)</f>
        <v>Team1</v>
      </c>
      <c r="Q8401" t="str">
        <f>VLOOKUP(G8401,Agents!A:E,5,FALSE)</f>
        <v>Junior</v>
      </c>
      <c r="R8401" t="str">
        <f>VLOOKUP(G8401,Agents!A:E,2,FALSE)</f>
        <v>Morning</v>
      </c>
    </row>
    <row r="8402" spans="1:18" x14ac:dyDescent="0.35">
      <c r="A8402" t="s">
        <v>12572</v>
      </c>
      <c r="B8402" t="s">
        <v>5741</v>
      </c>
      <c r="C8402" t="s">
        <v>50</v>
      </c>
      <c r="D8402" t="s">
        <v>13</v>
      </c>
      <c r="E8402" s="1">
        <v>46072.943055555559</v>
      </c>
      <c r="F8402" s="1">
        <v>46073.484722222223</v>
      </c>
      <c r="G8402" t="s">
        <v>59</v>
      </c>
      <c r="H8402" t="s">
        <v>132</v>
      </c>
      <c r="I8402" t="s">
        <v>16</v>
      </c>
      <c r="J8402">
        <v>5</v>
      </c>
      <c r="K8402" t="str">
        <f>IF(tickets_dataset[[#This Row],[status]] = "Closed", "Yes","No")</f>
        <v>No</v>
      </c>
      <c r="L8402" s="2">
        <f t="shared" si="524"/>
        <v>12.999999999941792</v>
      </c>
      <c r="M8402" t="str">
        <f t="shared" si="525"/>
        <v>No</v>
      </c>
      <c r="N8402" t="str">
        <f t="shared" si="526"/>
        <v>Feb</v>
      </c>
      <c r="O8402" s="2">
        <f t="shared" si="527"/>
        <v>0.54166666666424135</v>
      </c>
      <c r="P8402" t="str">
        <f>VLOOKUP(G8402,Agents!A:E,4,FALSE)</f>
        <v>Team3</v>
      </c>
      <c r="Q8402" t="str">
        <f>VLOOKUP(G8402,Agents!A:E,5,FALSE)</f>
        <v>Senior</v>
      </c>
      <c r="R8402" t="str">
        <f>VLOOKUP(G8402,Agents!A:E,2,FALSE)</f>
        <v>Night</v>
      </c>
    </row>
    <row r="8403" spans="1:18" x14ac:dyDescent="0.35">
      <c r="A8403" t="s">
        <v>12573</v>
      </c>
      <c r="B8403" t="s">
        <v>5655</v>
      </c>
      <c r="C8403" t="s">
        <v>12</v>
      </c>
      <c r="D8403" t="s">
        <v>38</v>
      </c>
      <c r="E8403" s="1">
        <v>46102.394444444442</v>
      </c>
      <c r="F8403" s="1">
        <v>46105.144444444442</v>
      </c>
      <c r="G8403" t="s">
        <v>91</v>
      </c>
      <c r="H8403" t="s">
        <v>15</v>
      </c>
      <c r="I8403" t="s">
        <v>16</v>
      </c>
      <c r="J8403">
        <v>5</v>
      </c>
      <c r="K8403" t="str">
        <f>IF(tickets_dataset[[#This Row],[status]] = "Closed", "Yes","No")</f>
        <v>Yes</v>
      </c>
      <c r="L8403" s="2">
        <f t="shared" si="524"/>
        <v>66</v>
      </c>
      <c r="M8403" t="str">
        <f t="shared" si="525"/>
        <v>Yes</v>
      </c>
      <c r="N8403" t="str">
        <f t="shared" si="526"/>
        <v>Mar</v>
      </c>
      <c r="O8403" s="2">
        <f t="shared" si="527"/>
        <v>2.75</v>
      </c>
      <c r="P8403" t="str">
        <f>VLOOKUP(G8403,Agents!A:E,4,FALSE)</f>
        <v>Team5</v>
      </c>
      <c r="Q8403" t="str">
        <f>VLOOKUP(G8403,Agents!A:E,5,FALSE)</f>
        <v>Mid</v>
      </c>
      <c r="R8403" t="str">
        <f>VLOOKUP(G8403,Agents!A:E,2,FALSE)</f>
        <v>Night</v>
      </c>
    </row>
    <row r="8404" spans="1:18" x14ac:dyDescent="0.35">
      <c r="A8404" t="s">
        <v>12574</v>
      </c>
      <c r="B8404" t="s">
        <v>12575</v>
      </c>
      <c r="C8404" t="s">
        <v>50</v>
      </c>
      <c r="D8404" t="s">
        <v>38</v>
      </c>
      <c r="E8404" s="1">
        <v>46091.873611111114</v>
      </c>
      <c r="F8404" s="1">
        <v>46093.081944444442</v>
      </c>
      <c r="G8404" t="s">
        <v>311</v>
      </c>
      <c r="H8404" t="s">
        <v>28</v>
      </c>
      <c r="I8404" t="s">
        <v>16</v>
      </c>
      <c r="J8404">
        <v>4</v>
      </c>
      <c r="K8404" t="str">
        <f>IF(tickets_dataset[[#This Row],[status]] = "Closed", "Yes","No")</f>
        <v>No</v>
      </c>
      <c r="L8404" s="2">
        <f t="shared" si="524"/>
        <v>28.999999999883585</v>
      </c>
      <c r="M8404" t="str">
        <f t="shared" si="525"/>
        <v>No</v>
      </c>
      <c r="N8404" t="str">
        <f t="shared" si="526"/>
        <v>Mar</v>
      </c>
      <c r="O8404" s="2">
        <f t="shared" si="527"/>
        <v>1.2083333333284827</v>
      </c>
      <c r="P8404" t="str">
        <f>VLOOKUP(G8404,Agents!A:E,4,FALSE)</f>
        <v>Team5</v>
      </c>
      <c r="Q8404" t="str">
        <f>VLOOKUP(G8404,Agents!A:E,5,FALSE)</f>
        <v>Senior</v>
      </c>
      <c r="R8404" t="str">
        <f>VLOOKUP(G8404,Agents!A:E,2,FALSE)</f>
        <v>Evening</v>
      </c>
    </row>
    <row r="8405" spans="1:18" x14ac:dyDescent="0.35">
      <c r="A8405" t="s">
        <v>12576</v>
      </c>
      <c r="B8405" t="s">
        <v>12577</v>
      </c>
      <c r="C8405" t="s">
        <v>76</v>
      </c>
      <c r="D8405" t="s">
        <v>26</v>
      </c>
      <c r="E8405" s="1">
        <v>46110.413194444445</v>
      </c>
      <c r="F8405" s="1">
        <v>46112.204861111109</v>
      </c>
      <c r="G8405" t="s">
        <v>91</v>
      </c>
      <c r="H8405" t="s">
        <v>15</v>
      </c>
      <c r="I8405" t="s">
        <v>16</v>
      </c>
      <c r="J8405">
        <v>4</v>
      </c>
      <c r="K8405" t="str">
        <f>IF(tickets_dataset[[#This Row],[status]] = "Closed", "Yes","No")</f>
        <v>Yes</v>
      </c>
      <c r="L8405" s="2">
        <f t="shared" si="524"/>
        <v>42.999999999941792</v>
      </c>
      <c r="M8405" t="str">
        <f t="shared" si="525"/>
        <v>No</v>
      </c>
      <c r="N8405" t="str">
        <f t="shared" si="526"/>
        <v>Mar</v>
      </c>
      <c r="O8405" s="2">
        <f t="shared" si="527"/>
        <v>1.7916666666642413</v>
      </c>
      <c r="P8405" t="str">
        <f>VLOOKUP(G8405,Agents!A:E,4,FALSE)</f>
        <v>Team5</v>
      </c>
      <c r="Q8405" t="str">
        <f>VLOOKUP(G8405,Agents!A:E,5,FALSE)</f>
        <v>Mid</v>
      </c>
      <c r="R8405" t="str">
        <f>VLOOKUP(G8405,Agents!A:E,2,FALSE)</f>
        <v>Night</v>
      </c>
    </row>
    <row r="8406" spans="1:18" x14ac:dyDescent="0.35">
      <c r="A8406" t="s">
        <v>12578</v>
      </c>
      <c r="B8406" t="s">
        <v>3644</v>
      </c>
      <c r="C8406" t="s">
        <v>12</v>
      </c>
      <c r="D8406" t="s">
        <v>26</v>
      </c>
      <c r="E8406" s="1">
        <v>46028.638888888891</v>
      </c>
      <c r="F8406" s="1">
        <v>46030.013888888891</v>
      </c>
      <c r="G8406" t="s">
        <v>357</v>
      </c>
      <c r="H8406" t="s">
        <v>15</v>
      </c>
      <c r="I8406" t="s">
        <v>16</v>
      </c>
      <c r="J8406">
        <v>4</v>
      </c>
      <c r="K8406" t="str">
        <f>IF(tickets_dataset[[#This Row],[status]] = "Closed", "Yes","No")</f>
        <v>Yes</v>
      </c>
      <c r="L8406" s="2">
        <f t="shared" si="524"/>
        <v>33</v>
      </c>
      <c r="M8406" t="str">
        <f t="shared" si="525"/>
        <v>No</v>
      </c>
      <c r="N8406" t="str">
        <f t="shared" si="526"/>
        <v>Jan</v>
      </c>
      <c r="O8406" s="2">
        <f t="shared" si="527"/>
        <v>1.375</v>
      </c>
      <c r="P8406" t="str">
        <f>VLOOKUP(G8406,Agents!A:E,4,FALSE)</f>
        <v>Team1</v>
      </c>
      <c r="Q8406" t="str">
        <f>VLOOKUP(G8406,Agents!A:E,5,FALSE)</f>
        <v>Mid</v>
      </c>
      <c r="R8406" t="str">
        <f>VLOOKUP(G8406,Agents!A:E,2,FALSE)</f>
        <v>Morning</v>
      </c>
    </row>
    <row r="8407" spans="1:18" x14ac:dyDescent="0.35">
      <c r="A8407" t="s">
        <v>12579</v>
      </c>
      <c r="B8407" t="s">
        <v>8337</v>
      </c>
      <c r="C8407" t="s">
        <v>50</v>
      </c>
      <c r="D8407" t="s">
        <v>38</v>
      </c>
      <c r="E8407" s="1">
        <v>46047.275694444441</v>
      </c>
      <c r="F8407" s="1">
        <v>46047.817361111112</v>
      </c>
      <c r="G8407" t="s">
        <v>206</v>
      </c>
      <c r="H8407" t="s">
        <v>15</v>
      </c>
      <c r="I8407" t="s">
        <v>16</v>
      </c>
      <c r="J8407">
        <v>5</v>
      </c>
      <c r="K8407" t="str">
        <f>IF(tickets_dataset[[#This Row],[status]] = "Closed", "Yes","No")</f>
        <v>Yes</v>
      </c>
      <c r="L8407" s="2">
        <f t="shared" si="524"/>
        <v>13.000000000116415</v>
      </c>
      <c r="M8407" t="str">
        <f t="shared" si="525"/>
        <v>No</v>
      </c>
      <c r="N8407" t="str">
        <f t="shared" si="526"/>
        <v>Jan</v>
      </c>
      <c r="O8407" s="2">
        <f t="shared" si="527"/>
        <v>0.54166666667151731</v>
      </c>
      <c r="P8407" t="str">
        <f>VLOOKUP(G8407,Agents!A:E,4,FALSE)</f>
        <v>Team5</v>
      </c>
      <c r="Q8407" t="str">
        <f>VLOOKUP(G8407,Agents!A:E,5,FALSE)</f>
        <v>Junior</v>
      </c>
      <c r="R8407" t="str">
        <f>VLOOKUP(G8407,Agents!A:E,2,FALSE)</f>
        <v>Evening</v>
      </c>
    </row>
    <row r="8408" spans="1:18" x14ac:dyDescent="0.35">
      <c r="A8408" t="s">
        <v>12580</v>
      </c>
      <c r="B8408" t="s">
        <v>6534</v>
      </c>
      <c r="C8408" t="s">
        <v>22</v>
      </c>
      <c r="D8408" t="s">
        <v>38</v>
      </c>
      <c r="E8408" s="1">
        <v>46078.777083333334</v>
      </c>
      <c r="F8408" s="1">
        <v>46082.61041666667</v>
      </c>
      <c r="G8408" t="s">
        <v>221</v>
      </c>
      <c r="H8408" t="s">
        <v>15</v>
      </c>
      <c r="I8408" t="s">
        <v>16</v>
      </c>
      <c r="J8408">
        <v>4</v>
      </c>
      <c r="K8408" t="str">
        <f>IF(tickets_dataset[[#This Row],[status]] = "Closed", "Yes","No")</f>
        <v>Yes</v>
      </c>
      <c r="L8408" s="2">
        <f t="shared" si="524"/>
        <v>92.000000000058208</v>
      </c>
      <c r="M8408" t="str">
        <f t="shared" si="525"/>
        <v>Yes</v>
      </c>
      <c r="N8408" t="str">
        <f t="shared" si="526"/>
        <v>Feb</v>
      </c>
      <c r="O8408" s="2">
        <f t="shared" si="527"/>
        <v>3.8333333333357587</v>
      </c>
      <c r="P8408" t="str">
        <f>VLOOKUP(G8408,Agents!A:E,4,FALSE)</f>
        <v>Team4</v>
      </c>
      <c r="Q8408" t="str">
        <f>VLOOKUP(G8408,Agents!A:E,5,FALSE)</f>
        <v>Senior</v>
      </c>
      <c r="R8408" t="str">
        <f>VLOOKUP(G8408,Agents!A:E,2,FALSE)</f>
        <v>Morning</v>
      </c>
    </row>
    <row r="8409" spans="1:18" x14ac:dyDescent="0.35">
      <c r="A8409" t="s">
        <v>12581</v>
      </c>
      <c r="B8409" t="s">
        <v>11186</v>
      </c>
      <c r="C8409" t="s">
        <v>76</v>
      </c>
      <c r="D8409" t="s">
        <v>38</v>
      </c>
      <c r="E8409" s="1">
        <v>46085.279166666667</v>
      </c>
      <c r="F8409" s="1">
        <v>46085.987500000003</v>
      </c>
      <c r="G8409" t="s">
        <v>14</v>
      </c>
      <c r="H8409" t="s">
        <v>15</v>
      </c>
      <c r="I8409" t="s">
        <v>16</v>
      </c>
      <c r="J8409">
        <v>3</v>
      </c>
      <c r="K8409" t="str">
        <f>IF(tickets_dataset[[#This Row],[status]] = "Closed", "Yes","No")</f>
        <v>Yes</v>
      </c>
      <c r="L8409" s="2">
        <f t="shared" si="524"/>
        <v>17.000000000058208</v>
      </c>
      <c r="M8409" t="str">
        <f t="shared" si="525"/>
        <v>No</v>
      </c>
      <c r="N8409" t="str">
        <f t="shared" si="526"/>
        <v>Mar</v>
      </c>
      <c r="O8409" s="2">
        <f t="shared" si="527"/>
        <v>0.70833333333575865</v>
      </c>
      <c r="P8409" t="str">
        <f>VLOOKUP(G8409,Agents!A:E,4,FALSE)</f>
        <v>Team1</v>
      </c>
      <c r="Q8409" t="str">
        <f>VLOOKUP(G8409,Agents!A:E,5,FALSE)</f>
        <v>Senior</v>
      </c>
      <c r="R8409" t="str">
        <f>VLOOKUP(G8409,Agents!A:E,2,FALSE)</f>
        <v>Morning</v>
      </c>
    </row>
    <row r="8410" spans="1:18" x14ac:dyDescent="0.35">
      <c r="A8410" t="s">
        <v>12582</v>
      </c>
      <c r="B8410" t="s">
        <v>888</v>
      </c>
      <c r="C8410" t="s">
        <v>12</v>
      </c>
      <c r="D8410" t="s">
        <v>38</v>
      </c>
      <c r="E8410" s="1">
        <v>46110.368750000001</v>
      </c>
      <c r="F8410" s="1">
        <v>46114.243750000001</v>
      </c>
      <c r="G8410" t="s">
        <v>357</v>
      </c>
      <c r="H8410" t="s">
        <v>15</v>
      </c>
      <c r="I8410" t="s">
        <v>16</v>
      </c>
      <c r="J8410">
        <v>4</v>
      </c>
      <c r="K8410" t="str">
        <f>IF(tickets_dataset[[#This Row],[status]] = "Closed", "Yes","No")</f>
        <v>Yes</v>
      </c>
      <c r="L8410" s="2">
        <f t="shared" si="524"/>
        <v>93</v>
      </c>
      <c r="M8410" t="str">
        <f t="shared" si="525"/>
        <v>Yes</v>
      </c>
      <c r="N8410" t="str">
        <f t="shared" si="526"/>
        <v>Mar</v>
      </c>
      <c r="O8410" s="2">
        <f t="shared" si="527"/>
        <v>3.875</v>
      </c>
      <c r="P8410" t="str">
        <f>VLOOKUP(G8410,Agents!A:E,4,FALSE)</f>
        <v>Team1</v>
      </c>
      <c r="Q8410" t="str">
        <f>VLOOKUP(G8410,Agents!A:E,5,FALSE)</f>
        <v>Mid</v>
      </c>
      <c r="R8410" t="str">
        <f>VLOOKUP(G8410,Agents!A:E,2,FALSE)</f>
        <v>Morning</v>
      </c>
    </row>
    <row r="8411" spans="1:18" x14ac:dyDescent="0.35">
      <c r="A8411" t="s">
        <v>12583</v>
      </c>
      <c r="B8411" t="s">
        <v>9634</v>
      </c>
      <c r="C8411" t="s">
        <v>22</v>
      </c>
      <c r="D8411" t="s">
        <v>38</v>
      </c>
      <c r="E8411" s="1">
        <v>46060.888194444444</v>
      </c>
      <c r="F8411" s="1">
        <v>46061.97152777778</v>
      </c>
      <c r="G8411" t="s">
        <v>273</v>
      </c>
      <c r="H8411" t="s">
        <v>15</v>
      </c>
      <c r="I8411" t="s">
        <v>16</v>
      </c>
      <c r="J8411">
        <v>3</v>
      </c>
      <c r="K8411" t="str">
        <f>IF(tickets_dataset[[#This Row],[status]] = "Closed", "Yes","No")</f>
        <v>Yes</v>
      </c>
      <c r="L8411" s="2">
        <f t="shared" si="524"/>
        <v>26.000000000058208</v>
      </c>
      <c r="M8411" t="str">
        <f t="shared" si="525"/>
        <v>No</v>
      </c>
      <c r="N8411" t="str">
        <f t="shared" si="526"/>
        <v>Feb</v>
      </c>
      <c r="O8411" s="2">
        <f t="shared" si="527"/>
        <v>1.0833333333357587</v>
      </c>
      <c r="P8411" t="str">
        <f>VLOOKUP(G8411,Agents!A:E,4,FALSE)</f>
        <v>Team3</v>
      </c>
      <c r="Q8411" t="str">
        <f>VLOOKUP(G8411,Agents!A:E,5,FALSE)</f>
        <v>Senior</v>
      </c>
      <c r="R8411" t="str">
        <f>VLOOKUP(G8411,Agents!A:E,2,FALSE)</f>
        <v>Evening</v>
      </c>
    </row>
    <row r="8412" spans="1:18" x14ac:dyDescent="0.35">
      <c r="A8412" t="s">
        <v>12584</v>
      </c>
      <c r="B8412" t="s">
        <v>7410</v>
      </c>
      <c r="C8412" t="s">
        <v>50</v>
      </c>
      <c r="D8412" t="s">
        <v>38</v>
      </c>
      <c r="E8412" s="1">
        <v>46034.006944444445</v>
      </c>
      <c r="F8412" s="1">
        <v>46034.923611111109</v>
      </c>
      <c r="G8412" t="s">
        <v>131</v>
      </c>
      <c r="H8412" t="s">
        <v>15</v>
      </c>
      <c r="I8412" t="s">
        <v>16</v>
      </c>
      <c r="J8412">
        <v>4</v>
      </c>
      <c r="K8412" t="str">
        <f>IF(tickets_dataset[[#This Row],[status]] = "Closed", "Yes","No")</f>
        <v>Yes</v>
      </c>
      <c r="L8412" s="2">
        <f t="shared" si="524"/>
        <v>21.999999999941792</v>
      </c>
      <c r="M8412" t="str">
        <f t="shared" si="525"/>
        <v>No</v>
      </c>
      <c r="N8412" t="str">
        <f t="shared" si="526"/>
        <v>Jan</v>
      </c>
      <c r="O8412" s="2">
        <f t="shared" si="527"/>
        <v>0.91666666666424135</v>
      </c>
      <c r="P8412" t="str">
        <f>VLOOKUP(G8412,Agents!A:E,4,FALSE)</f>
        <v>Team4</v>
      </c>
      <c r="Q8412" t="str">
        <f>VLOOKUP(G8412,Agents!A:E,5,FALSE)</f>
        <v>Junior</v>
      </c>
      <c r="R8412" t="str">
        <f>VLOOKUP(G8412,Agents!A:E,2,FALSE)</f>
        <v>Night</v>
      </c>
    </row>
    <row r="8413" spans="1:18" x14ac:dyDescent="0.35">
      <c r="A8413" t="s">
        <v>12585</v>
      </c>
      <c r="B8413" t="s">
        <v>12586</v>
      </c>
      <c r="C8413" t="s">
        <v>22</v>
      </c>
      <c r="D8413" t="s">
        <v>26</v>
      </c>
      <c r="E8413" s="1">
        <v>46089.379166666666</v>
      </c>
      <c r="F8413" s="1">
        <v>46089.962500000001</v>
      </c>
      <c r="G8413" t="s">
        <v>234</v>
      </c>
      <c r="H8413" t="s">
        <v>15</v>
      </c>
      <c r="I8413" t="s">
        <v>16</v>
      </c>
      <c r="J8413">
        <v>5</v>
      </c>
      <c r="K8413" t="str">
        <f>IF(tickets_dataset[[#This Row],[status]] = "Closed", "Yes","No")</f>
        <v>Yes</v>
      </c>
      <c r="L8413" s="2">
        <f t="shared" si="524"/>
        <v>14.000000000058208</v>
      </c>
      <c r="M8413" t="str">
        <f t="shared" si="525"/>
        <v>No</v>
      </c>
      <c r="N8413" t="str">
        <f t="shared" si="526"/>
        <v>Mar</v>
      </c>
      <c r="O8413" s="2">
        <f t="shared" si="527"/>
        <v>0.58333333333575865</v>
      </c>
      <c r="P8413" t="str">
        <f>VLOOKUP(G8413,Agents!A:E,4,FALSE)</f>
        <v>Team5</v>
      </c>
      <c r="Q8413" t="str">
        <f>VLOOKUP(G8413,Agents!A:E,5,FALSE)</f>
        <v>Senior</v>
      </c>
      <c r="R8413" t="str">
        <f>VLOOKUP(G8413,Agents!A:E,2,FALSE)</f>
        <v>Night</v>
      </c>
    </row>
    <row r="8414" spans="1:18" x14ac:dyDescent="0.35">
      <c r="A8414" t="s">
        <v>12587</v>
      </c>
      <c r="B8414" t="s">
        <v>1869</v>
      </c>
      <c r="C8414" t="s">
        <v>50</v>
      </c>
      <c r="D8414" t="s">
        <v>38</v>
      </c>
      <c r="E8414" s="1">
        <v>46050.626388888886</v>
      </c>
      <c r="F8414" s="1">
        <v>46054.126388888886</v>
      </c>
      <c r="G8414" t="s">
        <v>56</v>
      </c>
      <c r="H8414" t="s">
        <v>15</v>
      </c>
      <c r="I8414" t="s">
        <v>16</v>
      </c>
      <c r="J8414">
        <v>2</v>
      </c>
      <c r="K8414" t="str">
        <f>IF(tickets_dataset[[#This Row],[status]] = "Closed", "Yes","No")</f>
        <v>Yes</v>
      </c>
      <c r="L8414" s="2">
        <f t="shared" si="524"/>
        <v>84</v>
      </c>
      <c r="M8414" t="str">
        <f t="shared" si="525"/>
        <v>Yes</v>
      </c>
      <c r="N8414" t="str">
        <f t="shared" si="526"/>
        <v>Jan</v>
      </c>
      <c r="O8414" s="2">
        <f t="shared" si="527"/>
        <v>3.5</v>
      </c>
      <c r="P8414" t="str">
        <f>VLOOKUP(G8414,Agents!A:E,4,FALSE)</f>
        <v>Team1</v>
      </c>
      <c r="Q8414" t="str">
        <f>VLOOKUP(G8414,Agents!A:E,5,FALSE)</f>
        <v>Senior</v>
      </c>
      <c r="R8414" t="str">
        <f>VLOOKUP(G8414,Agents!A:E,2,FALSE)</f>
        <v>Night</v>
      </c>
    </row>
    <row r="8415" spans="1:18" x14ac:dyDescent="0.35">
      <c r="A8415" t="s">
        <v>12588</v>
      </c>
      <c r="B8415" t="s">
        <v>5959</v>
      </c>
      <c r="C8415" t="s">
        <v>22</v>
      </c>
      <c r="D8415" t="s">
        <v>38</v>
      </c>
      <c r="E8415" s="1">
        <v>46111.36041666667</v>
      </c>
      <c r="F8415" s="1">
        <v>46113.318749999999</v>
      </c>
      <c r="G8415" t="s">
        <v>239</v>
      </c>
      <c r="H8415" t="s">
        <v>15</v>
      </c>
      <c r="I8415" t="s">
        <v>16</v>
      </c>
      <c r="J8415">
        <v>4</v>
      </c>
      <c r="K8415" t="str">
        <f>IF(tickets_dataset[[#This Row],[status]] = "Closed", "Yes","No")</f>
        <v>Yes</v>
      </c>
      <c r="L8415" s="2">
        <f t="shared" si="524"/>
        <v>46.999999999883585</v>
      </c>
      <c r="M8415" t="str">
        <f t="shared" si="525"/>
        <v>No</v>
      </c>
      <c r="N8415" t="str">
        <f t="shared" si="526"/>
        <v>Mar</v>
      </c>
      <c r="O8415" s="2">
        <f t="shared" si="527"/>
        <v>1.9583333333284827</v>
      </c>
      <c r="P8415" t="str">
        <f>VLOOKUP(G8415,Agents!A:E,4,FALSE)</f>
        <v>Team1</v>
      </c>
      <c r="Q8415" t="str">
        <f>VLOOKUP(G8415,Agents!A:E,5,FALSE)</f>
        <v>Senior</v>
      </c>
      <c r="R8415" t="str">
        <f>VLOOKUP(G8415,Agents!A:E,2,FALSE)</f>
        <v>Evening</v>
      </c>
    </row>
    <row r="8416" spans="1:18" x14ac:dyDescent="0.35">
      <c r="A8416" t="s">
        <v>12589</v>
      </c>
      <c r="B8416" t="s">
        <v>4265</v>
      </c>
      <c r="C8416" t="s">
        <v>22</v>
      </c>
      <c r="D8416" t="s">
        <v>13</v>
      </c>
      <c r="E8416" s="1">
        <v>46032.919444444444</v>
      </c>
      <c r="F8416" s="1">
        <v>46034.711111111108</v>
      </c>
      <c r="G8416" t="s">
        <v>23</v>
      </c>
      <c r="H8416" t="s">
        <v>15</v>
      </c>
      <c r="I8416" t="s">
        <v>16</v>
      </c>
      <c r="J8416">
        <v>5</v>
      </c>
      <c r="K8416" t="str">
        <f>IF(tickets_dataset[[#This Row],[status]] = "Closed", "Yes","No")</f>
        <v>Yes</v>
      </c>
      <c r="L8416" s="2">
        <f t="shared" si="524"/>
        <v>42.999999999941792</v>
      </c>
      <c r="M8416" t="str">
        <f t="shared" si="525"/>
        <v>No</v>
      </c>
      <c r="N8416" t="str">
        <f t="shared" si="526"/>
        <v>Jan</v>
      </c>
      <c r="O8416" s="2">
        <f t="shared" si="527"/>
        <v>1.7916666666642413</v>
      </c>
      <c r="P8416" t="str">
        <f>VLOOKUP(G8416,Agents!A:E,4,FALSE)</f>
        <v>Team3</v>
      </c>
      <c r="Q8416" t="str">
        <f>VLOOKUP(G8416,Agents!A:E,5,FALSE)</f>
        <v>Senior</v>
      </c>
      <c r="R8416" t="str">
        <f>VLOOKUP(G8416,Agents!A:E,2,FALSE)</f>
        <v>Evening</v>
      </c>
    </row>
    <row r="8417" spans="1:18" x14ac:dyDescent="0.35">
      <c r="A8417" t="s">
        <v>12590</v>
      </c>
      <c r="B8417" t="s">
        <v>5193</v>
      </c>
      <c r="C8417" t="s">
        <v>22</v>
      </c>
      <c r="D8417" t="s">
        <v>38</v>
      </c>
      <c r="E8417" s="1">
        <v>46032.144444444442</v>
      </c>
      <c r="F8417" s="1">
        <v>46034.852777777778</v>
      </c>
      <c r="G8417" t="s">
        <v>149</v>
      </c>
      <c r="H8417" t="s">
        <v>15</v>
      </c>
      <c r="I8417" t="s">
        <v>16</v>
      </c>
      <c r="J8417">
        <v>4</v>
      </c>
      <c r="K8417" t="str">
        <f>IF(tickets_dataset[[#This Row],[status]] = "Closed", "Yes","No")</f>
        <v>Yes</v>
      </c>
      <c r="L8417" s="2">
        <f t="shared" si="524"/>
        <v>65.000000000058208</v>
      </c>
      <c r="M8417" t="str">
        <f t="shared" si="525"/>
        <v>Yes</v>
      </c>
      <c r="N8417" t="str">
        <f t="shared" si="526"/>
        <v>Jan</v>
      </c>
      <c r="O8417" s="2">
        <f t="shared" si="527"/>
        <v>2.7083333333357587</v>
      </c>
      <c r="P8417" t="str">
        <f>VLOOKUP(G8417,Agents!A:E,4,FALSE)</f>
        <v>Team3</v>
      </c>
      <c r="Q8417" t="str">
        <f>VLOOKUP(G8417,Agents!A:E,5,FALSE)</f>
        <v>Mid</v>
      </c>
      <c r="R8417" t="str">
        <f>VLOOKUP(G8417,Agents!A:E,2,FALSE)</f>
        <v>Night</v>
      </c>
    </row>
    <row r="8418" spans="1:18" x14ac:dyDescent="0.35">
      <c r="A8418" t="s">
        <v>12591</v>
      </c>
      <c r="B8418" t="s">
        <v>3036</v>
      </c>
      <c r="C8418" t="s">
        <v>50</v>
      </c>
      <c r="D8418" t="s">
        <v>38</v>
      </c>
      <c r="E8418" s="1">
        <v>46084.927083333336</v>
      </c>
      <c r="F8418" s="1">
        <v>46088.677083333336</v>
      </c>
      <c r="G8418" t="s">
        <v>77</v>
      </c>
      <c r="H8418" t="s">
        <v>15</v>
      </c>
      <c r="I8418" t="s">
        <v>16</v>
      </c>
      <c r="J8418">
        <v>4</v>
      </c>
      <c r="K8418" t="str">
        <f>IF(tickets_dataset[[#This Row],[status]] = "Closed", "Yes","No")</f>
        <v>Yes</v>
      </c>
      <c r="L8418" s="2">
        <f t="shared" si="524"/>
        <v>90</v>
      </c>
      <c r="M8418" t="str">
        <f t="shared" si="525"/>
        <v>Yes</v>
      </c>
      <c r="N8418" t="str">
        <f t="shared" si="526"/>
        <v>Mar</v>
      </c>
      <c r="O8418" s="2">
        <f t="shared" si="527"/>
        <v>3.75</v>
      </c>
      <c r="P8418" t="str">
        <f>VLOOKUP(G8418,Agents!A:E,4,FALSE)</f>
        <v>Team5</v>
      </c>
      <c r="Q8418" t="str">
        <f>VLOOKUP(G8418,Agents!A:E,5,FALSE)</f>
        <v>Junior</v>
      </c>
      <c r="R8418" t="str">
        <f>VLOOKUP(G8418,Agents!A:E,2,FALSE)</f>
        <v>Evening</v>
      </c>
    </row>
    <row r="8419" spans="1:18" x14ac:dyDescent="0.35">
      <c r="A8419" t="s">
        <v>12592</v>
      </c>
      <c r="B8419" t="s">
        <v>9283</v>
      </c>
      <c r="C8419" t="s">
        <v>22</v>
      </c>
      <c r="D8419" t="s">
        <v>13</v>
      </c>
      <c r="E8419" s="1">
        <v>46089.811111111114</v>
      </c>
      <c r="F8419" s="1">
        <v>46091.144444444442</v>
      </c>
      <c r="G8419" t="s">
        <v>103</v>
      </c>
      <c r="H8419" t="s">
        <v>15</v>
      </c>
      <c r="I8419" t="s">
        <v>16</v>
      </c>
      <c r="J8419">
        <v>5</v>
      </c>
      <c r="K8419" t="str">
        <f>IF(tickets_dataset[[#This Row],[status]] = "Closed", "Yes","No")</f>
        <v>Yes</v>
      </c>
      <c r="L8419" s="2">
        <f t="shared" si="524"/>
        <v>31.999999999883585</v>
      </c>
      <c r="M8419" t="str">
        <f t="shared" si="525"/>
        <v>No</v>
      </c>
      <c r="N8419" t="str">
        <f t="shared" si="526"/>
        <v>Mar</v>
      </c>
      <c r="O8419" s="2">
        <f t="shared" si="527"/>
        <v>1.3333333333284827</v>
      </c>
      <c r="P8419" t="str">
        <f>VLOOKUP(G8419,Agents!A:E,4,FALSE)</f>
        <v>Team4</v>
      </c>
      <c r="Q8419" t="str">
        <f>VLOOKUP(G8419,Agents!A:E,5,FALSE)</f>
        <v>Senior</v>
      </c>
      <c r="R8419" t="str">
        <f>VLOOKUP(G8419,Agents!A:E,2,FALSE)</f>
        <v>Night</v>
      </c>
    </row>
    <row r="8420" spans="1:18" x14ac:dyDescent="0.35">
      <c r="A8420" t="s">
        <v>12593</v>
      </c>
      <c r="B8420" t="s">
        <v>11099</v>
      </c>
      <c r="C8420" t="s">
        <v>34</v>
      </c>
      <c r="D8420" t="s">
        <v>38</v>
      </c>
      <c r="E8420" s="1">
        <v>46027.527777777781</v>
      </c>
      <c r="F8420" s="1">
        <v>46030.319444444445</v>
      </c>
      <c r="G8420" t="s">
        <v>167</v>
      </c>
      <c r="H8420" t="s">
        <v>15</v>
      </c>
      <c r="I8420" t="s">
        <v>16</v>
      </c>
      <c r="J8420">
        <v>3</v>
      </c>
      <c r="K8420" t="str">
        <f>IF(tickets_dataset[[#This Row],[status]] = "Closed", "Yes","No")</f>
        <v>Yes</v>
      </c>
      <c r="L8420" s="2">
        <f t="shared" si="524"/>
        <v>66.999999999941792</v>
      </c>
      <c r="M8420" t="str">
        <f t="shared" si="525"/>
        <v>Yes</v>
      </c>
      <c r="N8420" t="str">
        <f t="shared" si="526"/>
        <v>Jan</v>
      </c>
      <c r="O8420" s="2">
        <f t="shared" si="527"/>
        <v>2.7916666666642413</v>
      </c>
      <c r="P8420" t="str">
        <f>VLOOKUP(G8420,Agents!A:E,4,FALSE)</f>
        <v>Team3</v>
      </c>
      <c r="Q8420" t="str">
        <f>VLOOKUP(G8420,Agents!A:E,5,FALSE)</f>
        <v>Mid</v>
      </c>
      <c r="R8420" t="str">
        <f>VLOOKUP(G8420,Agents!A:E,2,FALSE)</f>
        <v>Evening</v>
      </c>
    </row>
    <row r="8421" spans="1:18" x14ac:dyDescent="0.35">
      <c r="A8421" t="s">
        <v>12594</v>
      </c>
      <c r="B8421" t="s">
        <v>12595</v>
      </c>
      <c r="C8421" t="s">
        <v>34</v>
      </c>
      <c r="D8421" t="s">
        <v>13</v>
      </c>
      <c r="E8421" s="1">
        <v>46074.32708333333</v>
      </c>
      <c r="F8421" s="1">
        <v>46074.868750000001</v>
      </c>
      <c r="G8421" t="s">
        <v>110</v>
      </c>
      <c r="H8421" t="s">
        <v>15</v>
      </c>
      <c r="I8421" t="s">
        <v>16</v>
      </c>
      <c r="J8421">
        <v>3</v>
      </c>
      <c r="K8421" t="str">
        <f>IF(tickets_dataset[[#This Row],[status]] = "Closed", "Yes","No")</f>
        <v>Yes</v>
      </c>
      <c r="L8421" s="2">
        <f t="shared" si="524"/>
        <v>13.000000000116415</v>
      </c>
      <c r="M8421" t="str">
        <f t="shared" si="525"/>
        <v>No</v>
      </c>
      <c r="N8421" t="str">
        <f t="shared" si="526"/>
        <v>Feb</v>
      </c>
      <c r="O8421" s="2">
        <f t="shared" si="527"/>
        <v>0.54166666667151731</v>
      </c>
      <c r="P8421" t="str">
        <f>VLOOKUP(G8421,Agents!A:E,4,FALSE)</f>
        <v>Team4</v>
      </c>
      <c r="Q8421" t="str">
        <f>VLOOKUP(G8421,Agents!A:E,5,FALSE)</f>
        <v>Junior</v>
      </c>
      <c r="R8421" t="str">
        <f>VLOOKUP(G8421,Agents!A:E,2,FALSE)</f>
        <v>Morning</v>
      </c>
    </row>
    <row r="8422" spans="1:18" x14ac:dyDescent="0.35">
      <c r="A8422" t="s">
        <v>12596</v>
      </c>
      <c r="B8422" t="s">
        <v>10171</v>
      </c>
      <c r="C8422" t="s">
        <v>12</v>
      </c>
      <c r="D8422" t="s">
        <v>26</v>
      </c>
      <c r="E8422" s="1">
        <v>46037.146527777775</v>
      </c>
      <c r="F8422" s="1">
        <v>46038.646527777775</v>
      </c>
      <c r="G8422" t="s">
        <v>234</v>
      </c>
      <c r="H8422" t="s">
        <v>15</v>
      </c>
      <c r="I8422" t="s">
        <v>16</v>
      </c>
      <c r="J8422">
        <v>4</v>
      </c>
      <c r="K8422" t="str">
        <f>IF(tickets_dataset[[#This Row],[status]] = "Closed", "Yes","No")</f>
        <v>Yes</v>
      </c>
      <c r="L8422" s="2">
        <f t="shared" si="524"/>
        <v>36</v>
      </c>
      <c r="M8422" t="str">
        <f t="shared" si="525"/>
        <v>No</v>
      </c>
      <c r="N8422" t="str">
        <f t="shared" si="526"/>
        <v>Jan</v>
      </c>
      <c r="O8422" s="2">
        <f t="shared" si="527"/>
        <v>1.5</v>
      </c>
      <c r="P8422" t="str">
        <f>VLOOKUP(G8422,Agents!A:E,4,FALSE)</f>
        <v>Team5</v>
      </c>
      <c r="Q8422" t="str">
        <f>VLOOKUP(G8422,Agents!A:E,5,FALSE)</f>
        <v>Senior</v>
      </c>
      <c r="R8422" t="str">
        <f>VLOOKUP(G8422,Agents!A:E,2,FALSE)</f>
        <v>Night</v>
      </c>
    </row>
    <row r="8423" spans="1:18" x14ac:dyDescent="0.35">
      <c r="A8423" t="s">
        <v>12597</v>
      </c>
      <c r="B8423" t="s">
        <v>4544</v>
      </c>
      <c r="C8423" t="s">
        <v>12</v>
      </c>
      <c r="D8423" t="s">
        <v>26</v>
      </c>
      <c r="E8423" s="1">
        <v>46104.828472222223</v>
      </c>
      <c r="F8423" s="1">
        <v>46107.036805555559</v>
      </c>
      <c r="G8423" t="s">
        <v>45</v>
      </c>
      <c r="H8423" t="s">
        <v>15</v>
      </c>
      <c r="I8423" t="s">
        <v>68</v>
      </c>
      <c r="J8423">
        <v>4</v>
      </c>
      <c r="K8423" t="str">
        <f>IF(tickets_dataset[[#This Row],[status]] = "Closed", "Yes","No")</f>
        <v>Yes</v>
      </c>
      <c r="L8423" s="2">
        <f t="shared" si="524"/>
        <v>53.000000000058208</v>
      </c>
      <c r="M8423" t="str">
        <f t="shared" si="525"/>
        <v>Yes</v>
      </c>
      <c r="N8423" t="str">
        <f t="shared" si="526"/>
        <v>Mar</v>
      </c>
      <c r="O8423" s="2">
        <f t="shared" si="527"/>
        <v>2.2083333333357587</v>
      </c>
      <c r="P8423" t="str">
        <f>VLOOKUP(G8423,Agents!A:E,4,FALSE)</f>
        <v>Team5</v>
      </c>
      <c r="Q8423" t="str">
        <f>VLOOKUP(G8423,Agents!A:E,5,FALSE)</f>
        <v>Senior</v>
      </c>
      <c r="R8423" t="str">
        <f>VLOOKUP(G8423,Agents!A:E,2,FALSE)</f>
        <v>Morning</v>
      </c>
    </row>
    <row r="8424" spans="1:18" x14ac:dyDescent="0.35">
      <c r="A8424" t="s">
        <v>12598</v>
      </c>
      <c r="B8424" t="s">
        <v>8488</v>
      </c>
      <c r="C8424" t="s">
        <v>76</v>
      </c>
      <c r="D8424" t="s">
        <v>38</v>
      </c>
      <c r="E8424" s="1">
        <v>46023.003472222219</v>
      </c>
      <c r="F8424" s="1">
        <v>46026.086805555555</v>
      </c>
      <c r="G8424" t="s">
        <v>53</v>
      </c>
      <c r="H8424" t="s">
        <v>15</v>
      </c>
      <c r="I8424" t="s">
        <v>16</v>
      </c>
      <c r="J8424">
        <v>5</v>
      </c>
      <c r="K8424" t="str">
        <f>IF(tickets_dataset[[#This Row],[status]] = "Closed", "Yes","No")</f>
        <v>Yes</v>
      </c>
      <c r="L8424" s="2">
        <f t="shared" si="524"/>
        <v>74.000000000058208</v>
      </c>
      <c r="M8424" t="str">
        <f t="shared" si="525"/>
        <v>Yes</v>
      </c>
      <c r="N8424" t="str">
        <f t="shared" si="526"/>
        <v>Jan</v>
      </c>
      <c r="O8424" s="2">
        <f t="shared" si="527"/>
        <v>3.0833333333357587</v>
      </c>
      <c r="P8424" t="str">
        <f>VLOOKUP(G8424,Agents!A:E,4,FALSE)</f>
        <v>Team1</v>
      </c>
      <c r="Q8424" t="str">
        <f>VLOOKUP(G8424,Agents!A:E,5,FALSE)</f>
        <v>Junior</v>
      </c>
      <c r="R8424" t="str">
        <f>VLOOKUP(G8424,Agents!A:E,2,FALSE)</f>
        <v>Night</v>
      </c>
    </row>
    <row r="8425" spans="1:18" x14ac:dyDescent="0.35">
      <c r="A8425" t="s">
        <v>12599</v>
      </c>
      <c r="B8425" t="s">
        <v>12600</v>
      </c>
      <c r="C8425" t="s">
        <v>50</v>
      </c>
      <c r="D8425" t="s">
        <v>26</v>
      </c>
      <c r="E8425" s="1">
        <v>46073.84097222222</v>
      </c>
      <c r="F8425" s="1">
        <v>46074.924305555556</v>
      </c>
      <c r="G8425" t="s">
        <v>164</v>
      </c>
      <c r="H8425" t="s">
        <v>15</v>
      </c>
      <c r="I8425" t="s">
        <v>16</v>
      </c>
      <c r="J8425">
        <v>3</v>
      </c>
      <c r="K8425" t="str">
        <f>IF(tickets_dataset[[#This Row],[status]] = "Closed", "Yes","No")</f>
        <v>Yes</v>
      </c>
      <c r="L8425" s="2">
        <f t="shared" si="524"/>
        <v>26.000000000058208</v>
      </c>
      <c r="M8425" t="str">
        <f t="shared" si="525"/>
        <v>No</v>
      </c>
      <c r="N8425" t="str">
        <f t="shared" si="526"/>
        <v>Feb</v>
      </c>
      <c r="O8425" s="2">
        <f t="shared" si="527"/>
        <v>1.0833333333357587</v>
      </c>
      <c r="P8425" t="str">
        <f>VLOOKUP(G8425,Agents!A:E,4,FALSE)</f>
        <v>Team4</v>
      </c>
      <c r="Q8425" t="str">
        <f>VLOOKUP(G8425,Agents!A:E,5,FALSE)</f>
        <v>Senior</v>
      </c>
      <c r="R8425" t="str">
        <f>VLOOKUP(G8425,Agents!A:E,2,FALSE)</f>
        <v>Evening</v>
      </c>
    </row>
    <row r="8426" spans="1:18" x14ac:dyDescent="0.35">
      <c r="A8426" t="s">
        <v>12601</v>
      </c>
      <c r="B8426" t="s">
        <v>18</v>
      </c>
      <c r="C8426" t="s">
        <v>76</v>
      </c>
      <c r="D8426" t="s">
        <v>38</v>
      </c>
      <c r="E8426" s="1">
        <v>46068.69027777778</v>
      </c>
      <c r="F8426" s="1">
        <v>46069.606944444444</v>
      </c>
      <c r="G8426" t="s">
        <v>80</v>
      </c>
      <c r="H8426" t="s">
        <v>15</v>
      </c>
      <c r="I8426" t="s">
        <v>16</v>
      </c>
      <c r="J8426">
        <v>3</v>
      </c>
      <c r="K8426" t="str">
        <f>IF(tickets_dataset[[#This Row],[status]] = "Closed", "Yes","No")</f>
        <v>Yes</v>
      </c>
      <c r="L8426" s="2">
        <f t="shared" si="524"/>
        <v>21.999999999941792</v>
      </c>
      <c r="M8426" t="str">
        <f t="shared" si="525"/>
        <v>No</v>
      </c>
      <c r="N8426" t="str">
        <f t="shared" si="526"/>
        <v>Feb</v>
      </c>
      <c r="O8426" s="2">
        <f t="shared" si="527"/>
        <v>0.91666666666424135</v>
      </c>
      <c r="P8426" t="str">
        <f>VLOOKUP(G8426,Agents!A:E,4,FALSE)</f>
        <v>Team3</v>
      </c>
      <c r="Q8426" t="str">
        <f>VLOOKUP(G8426,Agents!A:E,5,FALSE)</f>
        <v>Junior</v>
      </c>
      <c r="R8426" t="str">
        <f>VLOOKUP(G8426,Agents!A:E,2,FALSE)</f>
        <v>Evening</v>
      </c>
    </row>
    <row r="8427" spans="1:18" x14ac:dyDescent="0.35">
      <c r="A8427" t="s">
        <v>12602</v>
      </c>
      <c r="B8427" t="s">
        <v>9057</v>
      </c>
      <c r="C8427" t="s">
        <v>34</v>
      </c>
      <c r="D8427" t="s">
        <v>13</v>
      </c>
      <c r="E8427" s="1">
        <v>46036.95208333333</v>
      </c>
      <c r="F8427" s="1">
        <v>46037.160416666666</v>
      </c>
      <c r="G8427" t="s">
        <v>140</v>
      </c>
      <c r="H8427" t="s">
        <v>15</v>
      </c>
      <c r="I8427" t="s">
        <v>16</v>
      </c>
      <c r="J8427">
        <v>3</v>
      </c>
      <c r="K8427" t="str">
        <f>IF(tickets_dataset[[#This Row],[status]] = "Closed", "Yes","No")</f>
        <v>Yes</v>
      </c>
      <c r="L8427" s="2">
        <f t="shared" si="524"/>
        <v>5.0000000000582077</v>
      </c>
      <c r="M8427" t="str">
        <f t="shared" si="525"/>
        <v>No</v>
      </c>
      <c r="N8427" t="str">
        <f t="shared" si="526"/>
        <v>Jan</v>
      </c>
      <c r="O8427" s="2">
        <f t="shared" si="527"/>
        <v>0.20833333333575865</v>
      </c>
      <c r="P8427" t="str">
        <f>VLOOKUP(G8427,Agents!A:E,4,FALSE)</f>
        <v>Team1</v>
      </c>
      <c r="Q8427" t="str">
        <f>VLOOKUP(G8427,Agents!A:E,5,FALSE)</f>
        <v>Junior</v>
      </c>
      <c r="R8427" t="str">
        <f>VLOOKUP(G8427,Agents!A:E,2,FALSE)</f>
        <v>Morning</v>
      </c>
    </row>
    <row r="8428" spans="1:18" x14ac:dyDescent="0.35">
      <c r="A8428" t="s">
        <v>12603</v>
      </c>
      <c r="B8428" t="s">
        <v>174</v>
      </c>
      <c r="C8428" t="s">
        <v>50</v>
      </c>
      <c r="D8428" t="s">
        <v>13</v>
      </c>
      <c r="E8428" s="1">
        <v>46045.263194444444</v>
      </c>
      <c r="F8428" s="1">
        <v>46046.054861111108</v>
      </c>
      <c r="G8428" t="s">
        <v>73</v>
      </c>
      <c r="H8428" t="s">
        <v>132</v>
      </c>
      <c r="I8428" t="s">
        <v>16</v>
      </c>
      <c r="J8428">
        <v>4</v>
      </c>
      <c r="K8428" t="str">
        <f>IF(tickets_dataset[[#This Row],[status]] = "Closed", "Yes","No")</f>
        <v>No</v>
      </c>
      <c r="L8428" s="2">
        <f t="shared" si="524"/>
        <v>18.999999999941792</v>
      </c>
      <c r="M8428" t="str">
        <f t="shared" si="525"/>
        <v>No</v>
      </c>
      <c r="N8428" t="str">
        <f t="shared" si="526"/>
        <v>Jan</v>
      </c>
      <c r="O8428" s="2">
        <f t="shared" si="527"/>
        <v>0.79166666666424135</v>
      </c>
      <c r="P8428" t="str">
        <f>VLOOKUP(G8428,Agents!A:E,4,FALSE)</f>
        <v>Team4</v>
      </c>
      <c r="Q8428" t="str">
        <f>VLOOKUP(G8428,Agents!A:E,5,FALSE)</f>
        <v>Senior</v>
      </c>
      <c r="R8428" t="str">
        <f>VLOOKUP(G8428,Agents!A:E,2,FALSE)</f>
        <v>Night</v>
      </c>
    </row>
    <row r="8429" spans="1:18" x14ac:dyDescent="0.35">
      <c r="A8429" t="s">
        <v>12604</v>
      </c>
      <c r="B8429" t="s">
        <v>296</v>
      </c>
      <c r="C8429" t="s">
        <v>50</v>
      </c>
      <c r="D8429" t="s">
        <v>13</v>
      </c>
      <c r="E8429" s="1">
        <v>46088.750694444447</v>
      </c>
      <c r="F8429" s="1">
        <v>46089.834027777775</v>
      </c>
      <c r="G8429" t="s">
        <v>77</v>
      </c>
      <c r="H8429" t="s">
        <v>132</v>
      </c>
      <c r="I8429" t="s">
        <v>16</v>
      </c>
      <c r="J8429">
        <v>5</v>
      </c>
      <c r="K8429" t="str">
        <f>IF(tickets_dataset[[#This Row],[status]] = "Closed", "Yes","No")</f>
        <v>No</v>
      </c>
      <c r="L8429" s="2">
        <f t="shared" si="524"/>
        <v>25.999999999883585</v>
      </c>
      <c r="M8429" t="str">
        <f t="shared" si="525"/>
        <v>No</v>
      </c>
      <c r="N8429" t="str">
        <f t="shared" si="526"/>
        <v>Mar</v>
      </c>
      <c r="O8429" s="2">
        <f t="shared" si="527"/>
        <v>1.0833333333284827</v>
      </c>
      <c r="P8429" t="str">
        <f>VLOOKUP(G8429,Agents!A:E,4,FALSE)</f>
        <v>Team5</v>
      </c>
      <c r="Q8429" t="str">
        <f>VLOOKUP(G8429,Agents!A:E,5,FALSE)</f>
        <v>Junior</v>
      </c>
      <c r="R8429" t="str">
        <f>VLOOKUP(G8429,Agents!A:E,2,FALSE)</f>
        <v>Evening</v>
      </c>
    </row>
    <row r="8430" spans="1:18" x14ac:dyDescent="0.35">
      <c r="A8430" t="s">
        <v>12605</v>
      </c>
      <c r="B8430" t="s">
        <v>3343</v>
      </c>
      <c r="C8430" t="s">
        <v>50</v>
      </c>
      <c r="D8430" t="s">
        <v>13</v>
      </c>
      <c r="E8430" s="1">
        <v>46065.550694444442</v>
      </c>
      <c r="F8430" s="1">
        <v>46066.800694444442</v>
      </c>
      <c r="G8430" t="s">
        <v>357</v>
      </c>
      <c r="H8430" t="s">
        <v>15</v>
      </c>
      <c r="I8430" t="s">
        <v>16</v>
      </c>
      <c r="J8430">
        <v>4</v>
      </c>
      <c r="K8430" t="str">
        <f>IF(tickets_dataset[[#This Row],[status]] = "Closed", "Yes","No")</f>
        <v>Yes</v>
      </c>
      <c r="L8430" s="2">
        <f t="shared" si="524"/>
        <v>30</v>
      </c>
      <c r="M8430" t="str">
        <f t="shared" si="525"/>
        <v>No</v>
      </c>
      <c r="N8430" t="str">
        <f t="shared" si="526"/>
        <v>Feb</v>
      </c>
      <c r="O8430" s="2">
        <f t="shared" si="527"/>
        <v>1.25</v>
      </c>
      <c r="P8430" t="str">
        <f>VLOOKUP(G8430,Agents!A:E,4,FALSE)</f>
        <v>Team1</v>
      </c>
      <c r="Q8430" t="str">
        <f>VLOOKUP(G8430,Agents!A:E,5,FALSE)</f>
        <v>Mid</v>
      </c>
      <c r="R8430" t="str">
        <f>VLOOKUP(G8430,Agents!A:E,2,FALSE)</f>
        <v>Morning</v>
      </c>
    </row>
    <row r="8431" spans="1:18" x14ac:dyDescent="0.35">
      <c r="A8431" t="s">
        <v>12606</v>
      </c>
      <c r="B8431" t="s">
        <v>1028</v>
      </c>
      <c r="C8431" t="s">
        <v>12</v>
      </c>
      <c r="D8431" t="s">
        <v>26</v>
      </c>
      <c r="E8431" s="1">
        <v>46072.879166666666</v>
      </c>
      <c r="F8431" s="1">
        <v>46073.79583333333</v>
      </c>
      <c r="G8431" t="s">
        <v>422</v>
      </c>
      <c r="H8431" t="s">
        <v>15</v>
      </c>
      <c r="I8431" t="s">
        <v>16</v>
      </c>
      <c r="J8431">
        <v>5</v>
      </c>
      <c r="K8431" t="str">
        <f>IF(tickets_dataset[[#This Row],[status]] = "Closed", "Yes","No")</f>
        <v>Yes</v>
      </c>
      <c r="L8431" s="2">
        <f t="shared" si="524"/>
        <v>21.999999999941792</v>
      </c>
      <c r="M8431" t="str">
        <f t="shared" si="525"/>
        <v>No</v>
      </c>
      <c r="N8431" t="str">
        <f t="shared" si="526"/>
        <v>Feb</v>
      </c>
      <c r="O8431" s="2">
        <f t="shared" si="527"/>
        <v>0.91666666666424135</v>
      </c>
      <c r="P8431" t="str">
        <f>VLOOKUP(G8431,Agents!A:E,4,FALSE)</f>
        <v>Team5</v>
      </c>
      <c r="Q8431" t="str">
        <f>VLOOKUP(G8431,Agents!A:E,5,FALSE)</f>
        <v>Mid</v>
      </c>
      <c r="R8431" t="str">
        <f>VLOOKUP(G8431,Agents!A:E,2,FALSE)</f>
        <v>Evening</v>
      </c>
    </row>
    <row r="8432" spans="1:18" x14ac:dyDescent="0.35">
      <c r="A8432" t="s">
        <v>12607</v>
      </c>
      <c r="B8432" t="s">
        <v>6360</v>
      </c>
      <c r="C8432" t="s">
        <v>12</v>
      </c>
      <c r="D8432" t="s">
        <v>26</v>
      </c>
      <c r="E8432" s="1">
        <v>46051.106944444444</v>
      </c>
      <c r="F8432" s="1">
        <v>46053.023611111108</v>
      </c>
      <c r="G8432" t="s">
        <v>45</v>
      </c>
      <c r="H8432" t="s">
        <v>28</v>
      </c>
      <c r="I8432" t="s">
        <v>16</v>
      </c>
      <c r="J8432">
        <v>3</v>
      </c>
      <c r="K8432" t="str">
        <f>IF(tickets_dataset[[#This Row],[status]] = "Closed", "Yes","No")</f>
        <v>No</v>
      </c>
      <c r="L8432" s="2">
        <f t="shared" si="524"/>
        <v>45.999999999941792</v>
      </c>
      <c r="M8432" t="str">
        <f t="shared" si="525"/>
        <v>No</v>
      </c>
      <c r="N8432" t="str">
        <f t="shared" si="526"/>
        <v>Jan</v>
      </c>
      <c r="O8432" s="2">
        <f t="shared" si="527"/>
        <v>1.9166666666642413</v>
      </c>
      <c r="P8432" t="str">
        <f>VLOOKUP(G8432,Agents!A:E,4,FALSE)</f>
        <v>Team5</v>
      </c>
      <c r="Q8432" t="str">
        <f>VLOOKUP(G8432,Agents!A:E,5,FALSE)</f>
        <v>Senior</v>
      </c>
      <c r="R8432" t="str">
        <f>VLOOKUP(G8432,Agents!A:E,2,FALSE)</f>
        <v>Morning</v>
      </c>
    </row>
    <row r="8433" spans="1:18" x14ac:dyDescent="0.35">
      <c r="A8433" t="s">
        <v>12608</v>
      </c>
      <c r="B8433" t="s">
        <v>5332</v>
      </c>
      <c r="C8433" t="s">
        <v>50</v>
      </c>
      <c r="D8433" t="s">
        <v>38</v>
      </c>
      <c r="E8433" s="1">
        <v>46087.495833333334</v>
      </c>
      <c r="F8433" s="1">
        <v>46089.245833333334</v>
      </c>
      <c r="G8433" t="s">
        <v>91</v>
      </c>
      <c r="H8433" t="s">
        <v>15</v>
      </c>
      <c r="I8433" t="s">
        <v>16</v>
      </c>
      <c r="J8433">
        <v>4</v>
      </c>
      <c r="K8433" t="str">
        <f>IF(tickets_dataset[[#This Row],[status]] = "Closed", "Yes","No")</f>
        <v>Yes</v>
      </c>
      <c r="L8433" s="2">
        <f t="shared" si="524"/>
        <v>42</v>
      </c>
      <c r="M8433" t="str">
        <f t="shared" si="525"/>
        <v>No</v>
      </c>
      <c r="N8433" t="str">
        <f t="shared" si="526"/>
        <v>Mar</v>
      </c>
      <c r="O8433" s="2">
        <f t="shared" si="527"/>
        <v>1.75</v>
      </c>
      <c r="P8433" t="str">
        <f>VLOOKUP(G8433,Agents!A:E,4,FALSE)</f>
        <v>Team5</v>
      </c>
      <c r="Q8433" t="str">
        <f>VLOOKUP(G8433,Agents!A:E,5,FALSE)</f>
        <v>Mid</v>
      </c>
      <c r="R8433" t="str">
        <f>VLOOKUP(G8433,Agents!A:E,2,FALSE)</f>
        <v>Night</v>
      </c>
    </row>
    <row r="8434" spans="1:18" x14ac:dyDescent="0.35">
      <c r="A8434" t="s">
        <v>12609</v>
      </c>
      <c r="B8434" t="s">
        <v>12610</v>
      </c>
      <c r="C8434" t="s">
        <v>76</v>
      </c>
      <c r="D8434" t="s">
        <v>38</v>
      </c>
      <c r="E8434" s="1">
        <v>46085.878472222219</v>
      </c>
      <c r="F8434" s="1">
        <v>46087.878472222219</v>
      </c>
      <c r="G8434" t="s">
        <v>183</v>
      </c>
      <c r="H8434" t="s">
        <v>15</v>
      </c>
      <c r="I8434" t="s">
        <v>16</v>
      </c>
      <c r="J8434">
        <v>4</v>
      </c>
      <c r="K8434" t="str">
        <f>IF(tickets_dataset[[#This Row],[status]] = "Closed", "Yes","No")</f>
        <v>Yes</v>
      </c>
      <c r="L8434" s="2">
        <f t="shared" si="524"/>
        <v>48</v>
      </c>
      <c r="M8434" t="str">
        <f t="shared" si="525"/>
        <v>No</v>
      </c>
      <c r="N8434" t="str">
        <f t="shared" si="526"/>
        <v>Mar</v>
      </c>
      <c r="O8434" s="2">
        <f t="shared" si="527"/>
        <v>2</v>
      </c>
      <c r="P8434" t="str">
        <f>VLOOKUP(G8434,Agents!A:E,4,FALSE)</f>
        <v>Team3</v>
      </c>
      <c r="Q8434" t="str">
        <f>VLOOKUP(G8434,Agents!A:E,5,FALSE)</f>
        <v>Senior</v>
      </c>
      <c r="R8434" t="str">
        <f>VLOOKUP(G8434,Agents!A:E,2,FALSE)</f>
        <v>Night</v>
      </c>
    </row>
    <row r="8435" spans="1:18" x14ac:dyDescent="0.35">
      <c r="A8435" t="s">
        <v>12611</v>
      </c>
      <c r="B8435" t="s">
        <v>10063</v>
      </c>
      <c r="C8435" t="s">
        <v>12</v>
      </c>
      <c r="D8435" t="s">
        <v>38</v>
      </c>
      <c r="E8435" s="1">
        <v>46059.709027777775</v>
      </c>
      <c r="F8435" s="1">
        <v>46062.209027777775</v>
      </c>
      <c r="G8435" t="s">
        <v>199</v>
      </c>
      <c r="H8435" t="s">
        <v>15</v>
      </c>
      <c r="I8435" t="s">
        <v>16</v>
      </c>
      <c r="J8435">
        <v>4</v>
      </c>
      <c r="K8435" t="str">
        <f>IF(tickets_dataset[[#This Row],[status]] = "Closed", "Yes","No")</f>
        <v>Yes</v>
      </c>
      <c r="L8435" s="2">
        <f t="shared" si="524"/>
        <v>60</v>
      </c>
      <c r="M8435" t="str">
        <f t="shared" si="525"/>
        <v>Yes</v>
      </c>
      <c r="N8435" t="str">
        <f t="shared" si="526"/>
        <v>Feb</v>
      </c>
      <c r="O8435" s="2">
        <f t="shared" si="527"/>
        <v>2.5</v>
      </c>
      <c r="P8435" t="str">
        <f>VLOOKUP(G8435,Agents!A:E,4,FALSE)</f>
        <v>Team1</v>
      </c>
      <c r="Q8435" t="str">
        <f>VLOOKUP(G8435,Agents!A:E,5,FALSE)</f>
        <v>Junior</v>
      </c>
      <c r="R8435" t="str">
        <f>VLOOKUP(G8435,Agents!A:E,2,FALSE)</f>
        <v>Morning</v>
      </c>
    </row>
    <row r="8436" spans="1:18" x14ac:dyDescent="0.35">
      <c r="A8436" t="s">
        <v>12612</v>
      </c>
      <c r="B8436" t="s">
        <v>944</v>
      </c>
      <c r="C8436" t="s">
        <v>76</v>
      </c>
      <c r="D8436" t="s">
        <v>26</v>
      </c>
      <c r="E8436" s="1">
        <v>46037.302083333336</v>
      </c>
      <c r="F8436" s="1">
        <v>46039.71875</v>
      </c>
      <c r="G8436" t="s">
        <v>273</v>
      </c>
      <c r="H8436" t="s">
        <v>15</v>
      </c>
      <c r="I8436" t="s">
        <v>16</v>
      </c>
      <c r="J8436">
        <v>4</v>
      </c>
      <c r="K8436" t="str">
        <f>IF(tickets_dataset[[#This Row],[status]] = "Closed", "Yes","No")</f>
        <v>Yes</v>
      </c>
      <c r="L8436" s="2">
        <f t="shared" si="524"/>
        <v>57.999999999941792</v>
      </c>
      <c r="M8436" t="str">
        <f t="shared" si="525"/>
        <v>Yes</v>
      </c>
      <c r="N8436" t="str">
        <f t="shared" si="526"/>
        <v>Jan</v>
      </c>
      <c r="O8436" s="2">
        <f t="shared" si="527"/>
        <v>2.4166666666642413</v>
      </c>
      <c r="P8436" t="str">
        <f>VLOOKUP(G8436,Agents!A:E,4,FALSE)</f>
        <v>Team3</v>
      </c>
      <c r="Q8436" t="str">
        <f>VLOOKUP(G8436,Agents!A:E,5,FALSE)</f>
        <v>Senior</v>
      </c>
      <c r="R8436" t="str">
        <f>VLOOKUP(G8436,Agents!A:E,2,FALSE)</f>
        <v>Evening</v>
      </c>
    </row>
    <row r="8437" spans="1:18" x14ac:dyDescent="0.35">
      <c r="A8437" t="s">
        <v>12613</v>
      </c>
      <c r="B8437" t="s">
        <v>12614</v>
      </c>
      <c r="C8437" t="s">
        <v>50</v>
      </c>
      <c r="D8437" t="s">
        <v>38</v>
      </c>
      <c r="E8437" s="1">
        <v>46080.70416666667</v>
      </c>
      <c r="F8437" s="1">
        <v>46081.745833333334</v>
      </c>
      <c r="G8437" t="s">
        <v>199</v>
      </c>
      <c r="H8437" t="s">
        <v>15</v>
      </c>
      <c r="I8437" t="s">
        <v>16</v>
      </c>
      <c r="J8437">
        <v>3</v>
      </c>
      <c r="K8437" t="str">
        <f>IF(tickets_dataset[[#This Row],[status]] = "Closed", "Yes","No")</f>
        <v>Yes</v>
      </c>
      <c r="L8437" s="2">
        <f t="shared" si="524"/>
        <v>24.999999999941792</v>
      </c>
      <c r="M8437" t="str">
        <f t="shared" si="525"/>
        <v>No</v>
      </c>
      <c r="N8437" t="str">
        <f t="shared" si="526"/>
        <v>Feb</v>
      </c>
      <c r="O8437" s="2">
        <f t="shared" si="527"/>
        <v>1.0416666666642413</v>
      </c>
      <c r="P8437" t="str">
        <f>VLOOKUP(G8437,Agents!A:E,4,FALSE)</f>
        <v>Team1</v>
      </c>
      <c r="Q8437" t="str">
        <f>VLOOKUP(G8437,Agents!A:E,5,FALSE)</f>
        <v>Junior</v>
      </c>
      <c r="R8437" t="str">
        <f>VLOOKUP(G8437,Agents!A:E,2,FALSE)</f>
        <v>Morning</v>
      </c>
    </row>
    <row r="8438" spans="1:18" x14ac:dyDescent="0.35">
      <c r="A8438" t="s">
        <v>12615</v>
      </c>
      <c r="B8438" t="s">
        <v>12616</v>
      </c>
      <c r="C8438" t="s">
        <v>34</v>
      </c>
      <c r="D8438" t="s">
        <v>38</v>
      </c>
      <c r="E8438" s="1">
        <v>46069.006944444445</v>
      </c>
      <c r="F8438" s="1">
        <v>46069.923611111109</v>
      </c>
      <c r="G8438" t="s">
        <v>27</v>
      </c>
      <c r="H8438" t="s">
        <v>15</v>
      </c>
      <c r="I8438" t="s">
        <v>16</v>
      </c>
      <c r="J8438">
        <v>2</v>
      </c>
      <c r="K8438" t="str">
        <f>IF(tickets_dataset[[#This Row],[status]] = "Closed", "Yes","No")</f>
        <v>Yes</v>
      </c>
      <c r="L8438" s="2">
        <f t="shared" si="524"/>
        <v>21.999999999941792</v>
      </c>
      <c r="M8438" t="str">
        <f t="shared" si="525"/>
        <v>No</v>
      </c>
      <c r="N8438" t="str">
        <f t="shared" si="526"/>
        <v>Feb</v>
      </c>
      <c r="O8438" s="2">
        <f t="shared" si="527"/>
        <v>0.91666666666424135</v>
      </c>
      <c r="P8438" t="str">
        <f>VLOOKUP(G8438,Agents!A:E,4,FALSE)</f>
        <v>Team5</v>
      </c>
      <c r="Q8438" t="str">
        <f>VLOOKUP(G8438,Agents!A:E,5,FALSE)</f>
        <v>Senior</v>
      </c>
      <c r="R8438" t="str">
        <f>VLOOKUP(G8438,Agents!A:E,2,FALSE)</f>
        <v>Morning</v>
      </c>
    </row>
    <row r="8439" spans="1:18" x14ac:dyDescent="0.35">
      <c r="A8439" t="s">
        <v>12617</v>
      </c>
      <c r="B8439" t="s">
        <v>12618</v>
      </c>
      <c r="C8439" t="s">
        <v>76</v>
      </c>
      <c r="D8439" t="s">
        <v>38</v>
      </c>
      <c r="E8439" s="1">
        <v>46043.884027777778</v>
      </c>
      <c r="F8439" s="1">
        <v>46046.342361111114</v>
      </c>
      <c r="G8439" t="s">
        <v>164</v>
      </c>
      <c r="H8439" t="s">
        <v>15</v>
      </c>
      <c r="I8439" t="s">
        <v>16</v>
      </c>
      <c r="J8439">
        <v>4</v>
      </c>
      <c r="K8439" t="str">
        <f>IF(tickets_dataset[[#This Row],[status]] = "Closed", "Yes","No")</f>
        <v>Yes</v>
      </c>
      <c r="L8439" s="2">
        <f t="shared" si="524"/>
        <v>59.000000000058208</v>
      </c>
      <c r="M8439" t="str">
        <f t="shared" si="525"/>
        <v>Yes</v>
      </c>
      <c r="N8439" t="str">
        <f t="shared" si="526"/>
        <v>Jan</v>
      </c>
      <c r="O8439" s="2">
        <f t="shared" si="527"/>
        <v>2.4583333333357587</v>
      </c>
      <c r="P8439" t="str">
        <f>VLOOKUP(G8439,Agents!A:E,4,FALSE)</f>
        <v>Team4</v>
      </c>
      <c r="Q8439" t="str">
        <f>VLOOKUP(G8439,Agents!A:E,5,FALSE)</f>
        <v>Senior</v>
      </c>
      <c r="R8439" t="str">
        <f>VLOOKUP(G8439,Agents!A:E,2,FALSE)</f>
        <v>Evening</v>
      </c>
    </row>
    <row r="8440" spans="1:18" x14ac:dyDescent="0.35">
      <c r="A8440" t="s">
        <v>12619</v>
      </c>
      <c r="B8440" t="s">
        <v>6686</v>
      </c>
      <c r="C8440" t="s">
        <v>22</v>
      </c>
      <c r="D8440" t="s">
        <v>26</v>
      </c>
      <c r="E8440" s="1">
        <v>46095.415972222225</v>
      </c>
      <c r="F8440" s="1">
        <v>46096.832638888889</v>
      </c>
      <c r="G8440" t="s">
        <v>86</v>
      </c>
      <c r="H8440" t="s">
        <v>15</v>
      </c>
      <c r="I8440" t="s">
        <v>16</v>
      </c>
      <c r="J8440">
        <v>4</v>
      </c>
      <c r="K8440" t="str">
        <f>IF(tickets_dataset[[#This Row],[status]] = "Closed", "Yes","No")</f>
        <v>Yes</v>
      </c>
      <c r="L8440" s="2">
        <f t="shared" si="524"/>
        <v>33.999999999941792</v>
      </c>
      <c r="M8440" t="str">
        <f t="shared" si="525"/>
        <v>No</v>
      </c>
      <c r="N8440" t="str">
        <f t="shared" si="526"/>
        <v>Mar</v>
      </c>
      <c r="O8440" s="2">
        <f t="shared" si="527"/>
        <v>1.4166666666642413</v>
      </c>
      <c r="P8440" t="str">
        <f>VLOOKUP(G8440,Agents!A:E,4,FALSE)</f>
        <v>Team1</v>
      </c>
      <c r="Q8440" t="str">
        <f>VLOOKUP(G8440,Agents!A:E,5,FALSE)</f>
        <v>Mid</v>
      </c>
      <c r="R8440" t="str">
        <f>VLOOKUP(G8440,Agents!A:E,2,FALSE)</f>
        <v>Morning</v>
      </c>
    </row>
    <row r="8441" spans="1:18" x14ac:dyDescent="0.35">
      <c r="A8441" t="s">
        <v>12620</v>
      </c>
      <c r="B8441" t="s">
        <v>11046</v>
      </c>
      <c r="C8441" t="s">
        <v>76</v>
      </c>
      <c r="D8441" t="s">
        <v>13</v>
      </c>
      <c r="E8441" s="1">
        <v>46056.366666666669</v>
      </c>
      <c r="F8441" s="1">
        <v>46058.283333333333</v>
      </c>
      <c r="G8441" t="s">
        <v>156</v>
      </c>
      <c r="H8441" t="s">
        <v>15</v>
      </c>
      <c r="I8441" t="s">
        <v>16</v>
      </c>
      <c r="J8441">
        <v>4</v>
      </c>
      <c r="K8441" t="str">
        <f>IF(tickets_dataset[[#This Row],[status]] = "Closed", "Yes","No")</f>
        <v>Yes</v>
      </c>
      <c r="L8441" s="2">
        <f t="shared" si="524"/>
        <v>45.999999999941792</v>
      </c>
      <c r="M8441" t="str">
        <f t="shared" si="525"/>
        <v>No</v>
      </c>
      <c r="N8441" t="str">
        <f t="shared" si="526"/>
        <v>Feb</v>
      </c>
      <c r="O8441" s="2">
        <f t="shared" si="527"/>
        <v>1.9166666666642413</v>
      </c>
      <c r="P8441" t="str">
        <f>VLOOKUP(G8441,Agents!A:E,4,FALSE)</f>
        <v>Team3</v>
      </c>
      <c r="Q8441" t="str">
        <f>VLOOKUP(G8441,Agents!A:E,5,FALSE)</f>
        <v>Mid</v>
      </c>
      <c r="R8441" t="str">
        <f>VLOOKUP(G8441,Agents!A:E,2,FALSE)</f>
        <v>Evening</v>
      </c>
    </row>
    <row r="8442" spans="1:18" x14ac:dyDescent="0.35">
      <c r="A8442" t="s">
        <v>12621</v>
      </c>
      <c r="B8442" t="s">
        <v>8127</v>
      </c>
      <c r="C8442" t="s">
        <v>34</v>
      </c>
      <c r="D8442" t="s">
        <v>26</v>
      </c>
      <c r="E8442" s="1">
        <v>46104.447916666664</v>
      </c>
      <c r="F8442" s="1">
        <v>46106.822916666664</v>
      </c>
      <c r="G8442" t="s">
        <v>100</v>
      </c>
      <c r="H8442" t="s">
        <v>15</v>
      </c>
      <c r="I8442" t="s">
        <v>16</v>
      </c>
      <c r="J8442">
        <v>3</v>
      </c>
      <c r="K8442" t="str">
        <f>IF(tickets_dataset[[#This Row],[status]] = "Closed", "Yes","No")</f>
        <v>Yes</v>
      </c>
      <c r="L8442" s="2">
        <f t="shared" si="524"/>
        <v>57</v>
      </c>
      <c r="M8442" t="str">
        <f t="shared" si="525"/>
        <v>Yes</v>
      </c>
      <c r="N8442" t="str">
        <f t="shared" si="526"/>
        <v>Mar</v>
      </c>
      <c r="O8442" s="2">
        <f t="shared" si="527"/>
        <v>2.375</v>
      </c>
      <c r="P8442" t="str">
        <f>VLOOKUP(G8442,Agents!A:E,4,FALSE)</f>
        <v>Team4</v>
      </c>
      <c r="Q8442" t="str">
        <f>VLOOKUP(G8442,Agents!A:E,5,FALSE)</f>
        <v>Junior</v>
      </c>
      <c r="R8442" t="str">
        <f>VLOOKUP(G8442,Agents!A:E,2,FALSE)</f>
        <v>Evening</v>
      </c>
    </row>
    <row r="8443" spans="1:18" x14ac:dyDescent="0.35">
      <c r="A8443" t="s">
        <v>12622</v>
      </c>
      <c r="B8443" t="s">
        <v>3271</v>
      </c>
      <c r="C8443" t="s">
        <v>50</v>
      </c>
      <c r="D8443" t="s">
        <v>38</v>
      </c>
      <c r="E8443" s="1">
        <v>46058.481249999997</v>
      </c>
      <c r="F8443" s="1">
        <v>46059.606249999997</v>
      </c>
      <c r="G8443" t="s">
        <v>119</v>
      </c>
      <c r="H8443" t="s">
        <v>15</v>
      </c>
      <c r="I8443" t="s">
        <v>16</v>
      </c>
      <c r="J8443">
        <v>4</v>
      </c>
      <c r="K8443" t="str">
        <f>IF(tickets_dataset[[#This Row],[status]] = "Closed", "Yes","No")</f>
        <v>Yes</v>
      </c>
      <c r="L8443" s="2">
        <f t="shared" si="524"/>
        <v>27</v>
      </c>
      <c r="M8443" t="str">
        <f t="shared" si="525"/>
        <v>No</v>
      </c>
      <c r="N8443" t="str">
        <f t="shared" si="526"/>
        <v>Feb</v>
      </c>
      <c r="O8443" s="2">
        <f t="shared" si="527"/>
        <v>1.125</v>
      </c>
      <c r="P8443" t="str">
        <f>VLOOKUP(G8443,Agents!A:E,4,FALSE)</f>
        <v>Team1</v>
      </c>
      <c r="Q8443" t="str">
        <f>VLOOKUP(G8443,Agents!A:E,5,FALSE)</f>
        <v>Junior</v>
      </c>
      <c r="R8443" t="str">
        <f>VLOOKUP(G8443,Agents!A:E,2,FALSE)</f>
        <v>Morning</v>
      </c>
    </row>
    <row r="8444" spans="1:18" x14ac:dyDescent="0.35">
      <c r="A8444" t="s">
        <v>12623</v>
      </c>
      <c r="B8444" t="s">
        <v>2293</v>
      </c>
      <c r="C8444" t="s">
        <v>50</v>
      </c>
      <c r="D8444" t="s">
        <v>13</v>
      </c>
      <c r="E8444" s="1">
        <v>46043.972916666666</v>
      </c>
      <c r="F8444" s="1">
        <v>46044.597916666666</v>
      </c>
      <c r="G8444" t="s">
        <v>344</v>
      </c>
      <c r="H8444" t="s">
        <v>15</v>
      </c>
      <c r="I8444" t="s">
        <v>16</v>
      </c>
      <c r="J8444">
        <v>3</v>
      </c>
      <c r="K8444" t="str">
        <f>IF(tickets_dataset[[#This Row],[status]] = "Closed", "Yes","No")</f>
        <v>Yes</v>
      </c>
      <c r="L8444" s="2">
        <f t="shared" si="524"/>
        <v>15</v>
      </c>
      <c r="M8444" t="str">
        <f t="shared" si="525"/>
        <v>No</v>
      </c>
      <c r="N8444" t="str">
        <f t="shared" si="526"/>
        <v>Jan</v>
      </c>
      <c r="O8444" s="2">
        <f t="shared" si="527"/>
        <v>0.625</v>
      </c>
      <c r="P8444" t="str">
        <f>VLOOKUP(G8444,Agents!A:E,4,FALSE)</f>
        <v>Team4</v>
      </c>
      <c r="Q8444" t="str">
        <f>VLOOKUP(G8444,Agents!A:E,5,FALSE)</f>
        <v>Senior</v>
      </c>
      <c r="R8444" t="str">
        <f>VLOOKUP(G8444,Agents!A:E,2,FALSE)</f>
        <v>Night</v>
      </c>
    </row>
    <row r="8445" spans="1:18" x14ac:dyDescent="0.35">
      <c r="A8445" t="s">
        <v>12624</v>
      </c>
      <c r="B8445" t="s">
        <v>4234</v>
      </c>
      <c r="C8445" t="s">
        <v>50</v>
      </c>
      <c r="D8445" t="s">
        <v>26</v>
      </c>
      <c r="E8445" s="1">
        <v>46096.322222222225</v>
      </c>
      <c r="F8445" s="1">
        <v>46099.280555555553</v>
      </c>
      <c r="G8445" t="s">
        <v>19</v>
      </c>
      <c r="H8445" t="s">
        <v>15</v>
      </c>
      <c r="I8445" t="s">
        <v>16</v>
      </c>
      <c r="J8445">
        <v>5</v>
      </c>
      <c r="K8445" t="str">
        <f>IF(tickets_dataset[[#This Row],[status]] = "Closed", "Yes","No")</f>
        <v>Yes</v>
      </c>
      <c r="L8445" s="2">
        <f t="shared" si="524"/>
        <v>70.999999999883585</v>
      </c>
      <c r="M8445" t="str">
        <f t="shared" si="525"/>
        <v>Yes</v>
      </c>
      <c r="N8445" t="str">
        <f t="shared" si="526"/>
        <v>Mar</v>
      </c>
      <c r="O8445" s="2">
        <f t="shared" si="527"/>
        <v>2.9583333333284827</v>
      </c>
      <c r="P8445" t="str">
        <f>VLOOKUP(G8445,Agents!A:E,4,FALSE)</f>
        <v>Team4</v>
      </c>
      <c r="Q8445" t="str">
        <f>VLOOKUP(G8445,Agents!A:E,5,FALSE)</f>
        <v>Senior</v>
      </c>
      <c r="R8445" t="str">
        <f>VLOOKUP(G8445,Agents!A:E,2,FALSE)</f>
        <v>Evening</v>
      </c>
    </row>
    <row r="8446" spans="1:18" x14ac:dyDescent="0.35">
      <c r="A8446" t="s">
        <v>12625</v>
      </c>
      <c r="B8446" t="s">
        <v>315</v>
      </c>
      <c r="C8446" t="s">
        <v>50</v>
      </c>
      <c r="D8446" t="s">
        <v>38</v>
      </c>
      <c r="E8446" s="1">
        <v>46023.706250000003</v>
      </c>
      <c r="F8446" s="1">
        <v>46024.664583333331</v>
      </c>
      <c r="G8446" t="s">
        <v>119</v>
      </c>
      <c r="H8446" t="s">
        <v>15</v>
      </c>
      <c r="I8446" t="s">
        <v>16</v>
      </c>
      <c r="J8446">
        <v>5</v>
      </c>
      <c r="K8446" t="str">
        <f>IF(tickets_dataset[[#This Row],[status]] = "Closed", "Yes","No")</f>
        <v>Yes</v>
      </c>
      <c r="L8446" s="2">
        <f t="shared" si="524"/>
        <v>22.999999999883585</v>
      </c>
      <c r="M8446" t="str">
        <f t="shared" si="525"/>
        <v>No</v>
      </c>
      <c r="N8446" t="str">
        <f t="shared" si="526"/>
        <v>Jan</v>
      </c>
      <c r="O8446" s="2">
        <f t="shared" si="527"/>
        <v>0.95833333332848269</v>
      </c>
      <c r="P8446" t="str">
        <f>VLOOKUP(G8446,Agents!A:E,4,FALSE)</f>
        <v>Team1</v>
      </c>
      <c r="Q8446" t="str">
        <f>VLOOKUP(G8446,Agents!A:E,5,FALSE)</f>
        <v>Junior</v>
      </c>
      <c r="R8446" t="str">
        <f>VLOOKUP(G8446,Agents!A:E,2,FALSE)</f>
        <v>Morning</v>
      </c>
    </row>
    <row r="8447" spans="1:18" x14ac:dyDescent="0.35">
      <c r="A8447" t="s">
        <v>12626</v>
      </c>
      <c r="B8447" t="s">
        <v>12627</v>
      </c>
      <c r="C8447" t="s">
        <v>76</v>
      </c>
      <c r="D8447" t="s">
        <v>13</v>
      </c>
      <c r="E8447" s="1">
        <v>46069.304166666669</v>
      </c>
      <c r="F8447" s="1">
        <v>46069.637499999997</v>
      </c>
      <c r="G8447" t="s">
        <v>23</v>
      </c>
      <c r="H8447" t="s">
        <v>15</v>
      </c>
      <c r="I8447" t="s">
        <v>16</v>
      </c>
      <c r="J8447">
        <v>4</v>
      </c>
      <c r="K8447" t="str">
        <f>IF(tickets_dataset[[#This Row],[status]] = "Closed", "Yes","No")</f>
        <v>Yes</v>
      </c>
      <c r="L8447" s="2">
        <f t="shared" si="524"/>
        <v>7.9999999998835847</v>
      </c>
      <c r="M8447" t="str">
        <f t="shared" si="525"/>
        <v>No</v>
      </c>
      <c r="N8447" t="str">
        <f t="shared" si="526"/>
        <v>Feb</v>
      </c>
      <c r="O8447" s="2">
        <f t="shared" si="527"/>
        <v>0.33333333332848269</v>
      </c>
      <c r="P8447" t="str">
        <f>VLOOKUP(G8447,Agents!A:E,4,FALSE)</f>
        <v>Team3</v>
      </c>
      <c r="Q8447" t="str">
        <f>VLOOKUP(G8447,Agents!A:E,5,FALSE)</f>
        <v>Senior</v>
      </c>
      <c r="R8447" t="str">
        <f>VLOOKUP(G8447,Agents!A:E,2,FALSE)</f>
        <v>Evening</v>
      </c>
    </row>
    <row r="8448" spans="1:18" x14ac:dyDescent="0.35">
      <c r="A8448" t="s">
        <v>12628</v>
      </c>
      <c r="B8448" t="s">
        <v>4494</v>
      </c>
      <c r="C8448" t="s">
        <v>34</v>
      </c>
      <c r="D8448" t="s">
        <v>13</v>
      </c>
      <c r="E8448" s="1">
        <v>46084.228472222225</v>
      </c>
      <c r="F8448" s="1">
        <v>46084.561805555553</v>
      </c>
      <c r="G8448" t="s">
        <v>110</v>
      </c>
      <c r="H8448" t="s">
        <v>15</v>
      </c>
      <c r="I8448" t="s">
        <v>16</v>
      </c>
      <c r="J8448">
        <v>5</v>
      </c>
      <c r="K8448" t="str">
        <f>IF(tickets_dataset[[#This Row],[status]] = "Closed", "Yes","No")</f>
        <v>Yes</v>
      </c>
      <c r="L8448" s="2">
        <f t="shared" si="524"/>
        <v>7.9999999998835847</v>
      </c>
      <c r="M8448" t="str">
        <f t="shared" si="525"/>
        <v>No</v>
      </c>
      <c r="N8448" t="str">
        <f t="shared" si="526"/>
        <v>Mar</v>
      </c>
      <c r="O8448" s="2">
        <f t="shared" si="527"/>
        <v>0.33333333332848269</v>
      </c>
      <c r="P8448" t="str">
        <f>VLOOKUP(G8448,Agents!A:E,4,FALSE)</f>
        <v>Team4</v>
      </c>
      <c r="Q8448" t="str">
        <f>VLOOKUP(G8448,Agents!A:E,5,FALSE)</f>
        <v>Junior</v>
      </c>
      <c r="R8448" t="str">
        <f>VLOOKUP(G8448,Agents!A:E,2,FALSE)</f>
        <v>Morning</v>
      </c>
    </row>
    <row r="8449" spans="1:18" x14ac:dyDescent="0.35">
      <c r="A8449" t="s">
        <v>12629</v>
      </c>
      <c r="B8449" t="s">
        <v>12630</v>
      </c>
      <c r="C8449" t="s">
        <v>76</v>
      </c>
      <c r="D8449" t="s">
        <v>38</v>
      </c>
      <c r="E8449" s="1">
        <v>46105.822916666664</v>
      </c>
      <c r="F8449" s="1">
        <v>46106.947916666664</v>
      </c>
      <c r="G8449" t="s">
        <v>56</v>
      </c>
      <c r="H8449" t="s">
        <v>15</v>
      </c>
      <c r="I8449" t="s">
        <v>16</v>
      </c>
      <c r="J8449">
        <v>3</v>
      </c>
      <c r="K8449" t="str">
        <f>IF(tickets_dataset[[#This Row],[status]] = "Closed", "Yes","No")</f>
        <v>Yes</v>
      </c>
      <c r="L8449" s="2">
        <f t="shared" si="524"/>
        <v>27</v>
      </c>
      <c r="M8449" t="str">
        <f t="shared" si="525"/>
        <v>No</v>
      </c>
      <c r="N8449" t="str">
        <f t="shared" si="526"/>
        <v>Mar</v>
      </c>
      <c r="O8449" s="2">
        <f t="shared" si="527"/>
        <v>1.125</v>
      </c>
      <c r="P8449" t="str">
        <f>VLOOKUP(G8449,Agents!A:E,4,FALSE)</f>
        <v>Team1</v>
      </c>
      <c r="Q8449" t="str">
        <f>VLOOKUP(G8449,Agents!A:E,5,FALSE)</f>
        <v>Senior</v>
      </c>
      <c r="R8449" t="str">
        <f>VLOOKUP(G8449,Agents!A:E,2,FALSE)</f>
        <v>Night</v>
      </c>
    </row>
    <row r="8450" spans="1:18" x14ac:dyDescent="0.35">
      <c r="A8450" t="s">
        <v>12631</v>
      </c>
      <c r="B8450" t="s">
        <v>12632</v>
      </c>
      <c r="C8450" t="s">
        <v>34</v>
      </c>
      <c r="D8450" t="s">
        <v>38</v>
      </c>
      <c r="E8450" s="1">
        <v>46056.117361111108</v>
      </c>
      <c r="F8450" s="1">
        <v>46060.03402777778</v>
      </c>
      <c r="G8450" t="s">
        <v>422</v>
      </c>
      <c r="H8450" t="s">
        <v>15</v>
      </c>
      <c r="I8450" t="s">
        <v>16</v>
      </c>
      <c r="J8450">
        <v>3</v>
      </c>
      <c r="K8450" t="str">
        <f>IF(tickets_dataset[[#This Row],[status]] = "Closed", "Yes","No")</f>
        <v>Yes</v>
      </c>
      <c r="L8450" s="2">
        <f t="shared" ref="L8450:L8513" si="528">IF(ISBLANK(F8450),"",(F8450-E8450)*24)</f>
        <v>94.000000000116415</v>
      </c>
      <c r="M8450" t="str">
        <f t="shared" ref="M8450:M8513" si="529">IF(L8450&gt;48,"Yes","No")</f>
        <v>Yes</v>
      </c>
      <c r="N8450" t="str">
        <f t="shared" ref="N8450:N8513" si="530">TEXT(E8450,"mmm")</f>
        <v>Feb</v>
      </c>
      <c r="O8450" s="2">
        <f t="shared" si="527"/>
        <v>3.9166666666715173</v>
      </c>
      <c r="P8450" t="str">
        <f>VLOOKUP(G8450,Agents!A:E,4,FALSE)</f>
        <v>Team5</v>
      </c>
      <c r="Q8450" t="str">
        <f>VLOOKUP(G8450,Agents!A:E,5,FALSE)</f>
        <v>Mid</v>
      </c>
      <c r="R8450" t="str">
        <f>VLOOKUP(G8450,Agents!A:E,2,FALSE)</f>
        <v>Evening</v>
      </c>
    </row>
    <row r="8451" spans="1:18" x14ac:dyDescent="0.35">
      <c r="A8451" t="s">
        <v>12633</v>
      </c>
      <c r="B8451" t="s">
        <v>4435</v>
      </c>
      <c r="C8451" t="s">
        <v>22</v>
      </c>
      <c r="D8451" t="s">
        <v>38</v>
      </c>
      <c r="E8451" s="1">
        <v>46079.472222222219</v>
      </c>
      <c r="F8451" s="1">
        <v>46082.972222222219</v>
      </c>
      <c r="G8451" t="s">
        <v>67</v>
      </c>
      <c r="H8451" t="s">
        <v>132</v>
      </c>
      <c r="I8451" t="s">
        <v>16</v>
      </c>
      <c r="J8451">
        <v>5</v>
      </c>
      <c r="K8451" t="str">
        <f>IF(tickets_dataset[[#This Row],[status]] = "Closed", "Yes","No")</f>
        <v>No</v>
      </c>
      <c r="L8451" s="2">
        <f t="shared" si="528"/>
        <v>84</v>
      </c>
      <c r="M8451" t="str">
        <f t="shared" si="529"/>
        <v>Yes</v>
      </c>
      <c r="N8451" t="str">
        <f t="shared" si="530"/>
        <v>Feb</v>
      </c>
      <c r="O8451" s="2">
        <f t="shared" ref="O8451:O8514" si="531">F8451-E8451</f>
        <v>3.5</v>
      </c>
      <c r="P8451" t="str">
        <f>VLOOKUP(G8451,Agents!A:E,4,FALSE)</f>
        <v>Team5</v>
      </c>
      <c r="Q8451" t="str">
        <f>VLOOKUP(G8451,Agents!A:E,5,FALSE)</f>
        <v>Junior</v>
      </c>
      <c r="R8451" t="str">
        <f>VLOOKUP(G8451,Agents!A:E,2,FALSE)</f>
        <v>Evening</v>
      </c>
    </row>
    <row r="8452" spans="1:18" x14ac:dyDescent="0.35">
      <c r="A8452" t="s">
        <v>12634</v>
      </c>
      <c r="B8452" t="s">
        <v>5533</v>
      </c>
      <c r="C8452" t="s">
        <v>12</v>
      </c>
      <c r="D8452" t="s">
        <v>26</v>
      </c>
      <c r="E8452" s="1">
        <v>46033.743750000001</v>
      </c>
      <c r="F8452" s="1">
        <v>46034.868750000001</v>
      </c>
      <c r="G8452" t="s">
        <v>119</v>
      </c>
      <c r="H8452" t="s">
        <v>15</v>
      </c>
      <c r="I8452" t="s">
        <v>68</v>
      </c>
      <c r="J8452">
        <v>4</v>
      </c>
      <c r="K8452" t="str">
        <f>IF(tickets_dataset[[#This Row],[status]] = "Closed", "Yes","No")</f>
        <v>Yes</v>
      </c>
      <c r="L8452" s="2">
        <f t="shared" si="528"/>
        <v>27</v>
      </c>
      <c r="M8452" t="str">
        <f t="shared" si="529"/>
        <v>No</v>
      </c>
      <c r="N8452" t="str">
        <f t="shared" si="530"/>
        <v>Jan</v>
      </c>
      <c r="O8452" s="2">
        <f t="shared" si="531"/>
        <v>1.125</v>
      </c>
      <c r="P8452" t="str">
        <f>VLOOKUP(G8452,Agents!A:E,4,FALSE)</f>
        <v>Team1</v>
      </c>
      <c r="Q8452" t="str">
        <f>VLOOKUP(G8452,Agents!A:E,5,FALSE)</f>
        <v>Junior</v>
      </c>
      <c r="R8452" t="str">
        <f>VLOOKUP(G8452,Agents!A:E,2,FALSE)</f>
        <v>Morning</v>
      </c>
    </row>
    <row r="8453" spans="1:18" x14ac:dyDescent="0.35">
      <c r="A8453" t="s">
        <v>12635</v>
      </c>
      <c r="B8453" t="s">
        <v>6183</v>
      </c>
      <c r="C8453" t="s">
        <v>34</v>
      </c>
      <c r="D8453" t="s">
        <v>26</v>
      </c>
      <c r="E8453" s="1">
        <v>46037.768750000003</v>
      </c>
      <c r="F8453" s="1">
        <v>46039.477083333331</v>
      </c>
      <c r="G8453" t="s">
        <v>103</v>
      </c>
      <c r="H8453" t="s">
        <v>15</v>
      </c>
      <c r="I8453" t="s">
        <v>16</v>
      </c>
      <c r="J8453">
        <v>4</v>
      </c>
      <c r="K8453" t="str">
        <f>IF(tickets_dataset[[#This Row],[status]] = "Closed", "Yes","No")</f>
        <v>Yes</v>
      </c>
      <c r="L8453" s="2">
        <f t="shared" si="528"/>
        <v>40.999999999883585</v>
      </c>
      <c r="M8453" t="str">
        <f t="shared" si="529"/>
        <v>No</v>
      </c>
      <c r="N8453" t="str">
        <f t="shared" si="530"/>
        <v>Jan</v>
      </c>
      <c r="O8453" s="2">
        <f t="shared" si="531"/>
        <v>1.7083333333284827</v>
      </c>
      <c r="P8453" t="str">
        <f>VLOOKUP(G8453,Agents!A:E,4,FALSE)</f>
        <v>Team4</v>
      </c>
      <c r="Q8453" t="str">
        <f>VLOOKUP(G8453,Agents!A:E,5,FALSE)</f>
        <v>Senior</v>
      </c>
      <c r="R8453" t="str">
        <f>VLOOKUP(G8453,Agents!A:E,2,FALSE)</f>
        <v>Night</v>
      </c>
    </row>
    <row r="8454" spans="1:18" x14ac:dyDescent="0.35">
      <c r="A8454" t="s">
        <v>12636</v>
      </c>
      <c r="B8454" t="s">
        <v>10661</v>
      </c>
      <c r="C8454" t="s">
        <v>50</v>
      </c>
      <c r="D8454" t="s">
        <v>26</v>
      </c>
      <c r="E8454" s="1">
        <v>46074.181944444441</v>
      </c>
      <c r="F8454" s="1">
        <v>46075.098611111112</v>
      </c>
      <c r="G8454" t="s">
        <v>311</v>
      </c>
      <c r="H8454" t="s">
        <v>15</v>
      </c>
      <c r="I8454" t="s">
        <v>16</v>
      </c>
      <c r="J8454">
        <v>3</v>
      </c>
      <c r="K8454" t="str">
        <f>IF(tickets_dataset[[#This Row],[status]] = "Closed", "Yes","No")</f>
        <v>Yes</v>
      </c>
      <c r="L8454" s="2">
        <f t="shared" si="528"/>
        <v>22.000000000116415</v>
      </c>
      <c r="M8454" t="str">
        <f t="shared" si="529"/>
        <v>No</v>
      </c>
      <c r="N8454" t="str">
        <f t="shared" si="530"/>
        <v>Feb</v>
      </c>
      <c r="O8454" s="2">
        <f t="shared" si="531"/>
        <v>0.91666666667151731</v>
      </c>
      <c r="P8454" t="str">
        <f>VLOOKUP(G8454,Agents!A:E,4,FALSE)</f>
        <v>Team5</v>
      </c>
      <c r="Q8454" t="str">
        <f>VLOOKUP(G8454,Agents!A:E,5,FALSE)</f>
        <v>Senior</v>
      </c>
      <c r="R8454" t="str">
        <f>VLOOKUP(G8454,Agents!A:E,2,FALSE)</f>
        <v>Evening</v>
      </c>
    </row>
    <row r="8455" spans="1:18" x14ac:dyDescent="0.35">
      <c r="A8455" t="s">
        <v>12637</v>
      </c>
      <c r="B8455" t="s">
        <v>2252</v>
      </c>
      <c r="C8455" t="s">
        <v>50</v>
      </c>
      <c r="D8455" t="s">
        <v>13</v>
      </c>
      <c r="E8455" s="1">
        <v>46057.234722222223</v>
      </c>
      <c r="F8455" s="1">
        <v>46057.443055555559</v>
      </c>
      <c r="G8455" t="s">
        <v>311</v>
      </c>
      <c r="H8455" t="s">
        <v>15</v>
      </c>
      <c r="I8455" t="s">
        <v>16</v>
      </c>
      <c r="J8455">
        <v>3</v>
      </c>
      <c r="K8455" t="str">
        <f>IF(tickets_dataset[[#This Row],[status]] = "Closed", "Yes","No")</f>
        <v>Yes</v>
      </c>
      <c r="L8455" s="2">
        <f t="shared" si="528"/>
        <v>5.0000000000582077</v>
      </c>
      <c r="M8455" t="str">
        <f t="shared" si="529"/>
        <v>No</v>
      </c>
      <c r="N8455" t="str">
        <f t="shared" si="530"/>
        <v>Feb</v>
      </c>
      <c r="O8455" s="2">
        <f t="shared" si="531"/>
        <v>0.20833333333575865</v>
      </c>
      <c r="P8455" t="str">
        <f>VLOOKUP(G8455,Agents!A:E,4,FALSE)</f>
        <v>Team5</v>
      </c>
      <c r="Q8455" t="str">
        <f>VLOOKUP(G8455,Agents!A:E,5,FALSE)</f>
        <v>Senior</v>
      </c>
      <c r="R8455" t="str">
        <f>VLOOKUP(G8455,Agents!A:E,2,FALSE)</f>
        <v>Evening</v>
      </c>
    </row>
    <row r="8456" spans="1:18" x14ac:dyDescent="0.35">
      <c r="A8456" t="s">
        <v>12638</v>
      </c>
      <c r="B8456" t="s">
        <v>12639</v>
      </c>
      <c r="C8456" t="s">
        <v>50</v>
      </c>
      <c r="D8456" t="s">
        <v>26</v>
      </c>
      <c r="E8456" s="1">
        <v>46074.287499999999</v>
      </c>
      <c r="F8456" s="1">
        <v>46075.870833333334</v>
      </c>
      <c r="G8456" t="s">
        <v>216</v>
      </c>
      <c r="H8456" t="s">
        <v>15</v>
      </c>
      <c r="I8456" t="s">
        <v>16</v>
      </c>
      <c r="J8456">
        <v>4</v>
      </c>
      <c r="K8456" t="str">
        <f>IF(tickets_dataset[[#This Row],[status]] = "Closed", "Yes","No")</f>
        <v>Yes</v>
      </c>
      <c r="L8456" s="2">
        <f t="shared" si="528"/>
        <v>38.000000000058208</v>
      </c>
      <c r="M8456" t="str">
        <f t="shared" si="529"/>
        <v>No</v>
      </c>
      <c r="N8456" t="str">
        <f t="shared" si="530"/>
        <v>Feb</v>
      </c>
      <c r="O8456" s="2">
        <f t="shared" si="531"/>
        <v>1.5833333333357587</v>
      </c>
      <c r="P8456" t="str">
        <f>VLOOKUP(G8456,Agents!A:E,4,FALSE)</f>
        <v>Team5</v>
      </c>
      <c r="Q8456" t="str">
        <f>VLOOKUP(G8456,Agents!A:E,5,FALSE)</f>
        <v>Junior</v>
      </c>
      <c r="R8456" t="str">
        <f>VLOOKUP(G8456,Agents!A:E,2,FALSE)</f>
        <v>Evening</v>
      </c>
    </row>
    <row r="8457" spans="1:18" x14ac:dyDescent="0.35">
      <c r="A8457" t="s">
        <v>12640</v>
      </c>
      <c r="B8457" t="s">
        <v>12641</v>
      </c>
      <c r="C8457" t="s">
        <v>34</v>
      </c>
      <c r="D8457" t="s">
        <v>26</v>
      </c>
      <c r="E8457" s="1">
        <v>46059.302083333336</v>
      </c>
      <c r="F8457" s="1">
        <v>46060.010416666664</v>
      </c>
      <c r="G8457" t="s">
        <v>149</v>
      </c>
      <c r="H8457" t="s">
        <v>132</v>
      </c>
      <c r="I8457" t="s">
        <v>16</v>
      </c>
      <c r="J8457">
        <v>5</v>
      </c>
      <c r="K8457" t="str">
        <f>IF(tickets_dataset[[#This Row],[status]] = "Closed", "Yes","No")</f>
        <v>No</v>
      </c>
      <c r="L8457" s="2">
        <f t="shared" si="528"/>
        <v>16.999999999883585</v>
      </c>
      <c r="M8457" t="str">
        <f t="shared" si="529"/>
        <v>No</v>
      </c>
      <c r="N8457" t="str">
        <f t="shared" si="530"/>
        <v>Feb</v>
      </c>
      <c r="O8457" s="2">
        <f t="shared" si="531"/>
        <v>0.70833333332848269</v>
      </c>
      <c r="P8457" t="str">
        <f>VLOOKUP(G8457,Agents!A:E,4,FALSE)</f>
        <v>Team3</v>
      </c>
      <c r="Q8457" t="str">
        <f>VLOOKUP(G8457,Agents!A:E,5,FALSE)</f>
        <v>Mid</v>
      </c>
      <c r="R8457" t="str">
        <f>VLOOKUP(G8457,Agents!A:E,2,FALSE)</f>
        <v>Night</v>
      </c>
    </row>
    <row r="8458" spans="1:18" x14ac:dyDescent="0.35">
      <c r="A8458" t="s">
        <v>12642</v>
      </c>
      <c r="B8458" t="s">
        <v>306</v>
      </c>
      <c r="C8458" t="s">
        <v>50</v>
      </c>
      <c r="D8458" t="s">
        <v>26</v>
      </c>
      <c r="E8458" s="1">
        <v>46083.958333333336</v>
      </c>
      <c r="F8458" s="1">
        <v>46084.291666666664</v>
      </c>
      <c r="G8458" t="s">
        <v>221</v>
      </c>
      <c r="H8458" t="s">
        <v>15</v>
      </c>
      <c r="I8458" t="s">
        <v>16</v>
      </c>
      <c r="J8458">
        <v>3</v>
      </c>
      <c r="K8458" t="str">
        <f>IF(tickets_dataset[[#This Row],[status]] = "Closed", "Yes","No")</f>
        <v>Yes</v>
      </c>
      <c r="L8458" s="2">
        <f t="shared" si="528"/>
        <v>7.9999999998835847</v>
      </c>
      <c r="M8458" t="str">
        <f t="shared" si="529"/>
        <v>No</v>
      </c>
      <c r="N8458" t="str">
        <f t="shared" si="530"/>
        <v>Mar</v>
      </c>
      <c r="O8458" s="2">
        <f t="shared" si="531"/>
        <v>0.33333333332848269</v>
      </c>
      <c r="P8458" t="str">
        <f>VLOOKUP(G8458,Agents!A:E,4,FALSE)</f>
        <v>Team4</v>
      </c>
      <c r="Q8458" t="str">
        <f>VLOOKUP(G8458,Agents!A:E,5,FALSE)</f>
        <v>Senior</v>
      </c>
      <c r="R8458" t="str">
        <f>VLOOKUP(G8458,Agents!A:E,2,FALSE)</f>
        <v>Morning</v>
      </c>
    </row>
    <row r="8459" spans="1:18" x14ac:dyDescent="0.35">
      <c r="A8459" t="s">
        <v>12643</v>
      </c>
      <c r="B8459" t="s">
        <v>1227</v>
      </c>
      <c r="C8459" t="s">
        <v>34</v>
      </c>
      <c r="D8459" t="s">
        <v>38</v>
      </c>
      <c r="E8459" s="1">
        <v>46077.499305555553</v>
      </c>
      <c r="F8459" s="1">
        <v>46080.915972222225</v>
      </c>
      <c r="G8459" t="s">
        <v>110</v>
      </c>
      <c r="H8459" t="s">
        <v>15</v>
      </c>
      <c r="I8459" t="s">
        <v>16</v>
      </c>
      <c r="J8459">
        <v>4</v>
      </c>
      <c r="K8459" t="str">
        <f>IF(tickets_dataset[[#This Row],[status]] = "Closed", "Yes","No")</f>
        <v>Yes</v>
      </c>
      <c r="L8459" s="2">
        <f t="shared" si="528"/>
        <v>82.000000000116415</v>
      </c>
      <c r="M8459" t="str">
        <f t="shared" si="529"/>
        <v>Yes</v>
      </c>
      <c r="N8459" t="str">
        <f t="shared" si="530"/>
        <v>Feb</v>
      </c>
      <c r="O8459" s="2">
        <f t="shared" si="531"/>
        <v>3.4166666666715173</v>
      </c>
      <c r="P8459" t="str">
        <f>VLOOKUP(G8459,Agents!A:E,4,FALSE)</f>
        <v>Team4</v>
      </c>
      <c r="Q8459" t="str">
        <f>VLOOKUP(G8459,Agents!A:E,5,FALSE)</f>
        <v>Junior</v>
      </c>
      <c r="R8459" t="str">
        <f>VLOOKUP(G8459,Agents!A:E,2,FALSE)</f>
        <v>Morning</v>
      </c>
    </row>
    <row r="8460" spans="1:18" x14ac:dyDescent="0.35">
      <c r="A8460" t="s">
        <v>12644</v>
      </c>
      <c r="B8460" t="s">
        <v>3573</v>
      </c>
      <c r="C8460" t="s">
        <v>22</v>
      </c>
      <c r="D8460" t="s">
        <v>13</v>
      </c>
      <c r="E8460" s="1">
        <v>46026.988194444442</v>
      </c>
      <c r="F8460" s="1">
        <v>46028.071527777778</v>
      </c>
      <c r="G8460" t="s">
        <v>59</v>
      </c>
      <c r="H8460" t="s">
        <v>15</v>
      </c>
      <c r="I8460" t="s">
        <v>16</v>
      </c>
      <c r="J8460">
        <v>4</v>
      </c>
      <c r="K8460" t="str">
        <f>IF(tickets_dataset[[#This Row],[status]] = "Closed", "Yes","No")</f>
        <v>Yes</v>
      </c>
      <c r="L8460" s="2">
        <f t="shared" si="528"/>
        <v>26.000000000058208</v>
      </c>
      <c r="M8460" t="str">
        <f t="shared" si="529"/>
        <v>No</v>
      </c>
      <c r="N8460" t="str">
        <f t="shared" si="530"/>
        <v>Jan</v>
      </c>
      <c r="O8460" s="2">
        <f t="shared" si="531"/>
        <v>1.0833333333357587</v>
      </c>
      <c r="P8460" t="str">
        <f>VLOOKUP(G8460,Agents!A:E,4,FALSE)</f>
        <v>Team3</v>
      </c>
      <c r="Q8460" t="str">
        <f>VLOOKUP(G8460,Agents!A:E,5,FALSE)</f>
        <v>Senior</v>
      </c>
      <c r="R8460" t="str">
        <f>VLOOKUP(G8460,Agents!A:E,2,FALSE)</f>
        <v>Night</v>
      </c>
    </row>
    <row r="8461" spans="1:18" x14ac:dyDescent="0.35">
      <c r="A8461" t="s">
        <v>12645</v>
      </c>
      <c r="B8461" t="s">
        <v>6655</v>
      </c>
      <c r="C8461" t="s">
        <v>50</v>
      </c>
      <c r="D8461" t="s">
        <v>26</v>
      </c>
      <c r="E8461" s="1">
        <v>46046.818055555559</v>
      </c>
      <c r="F8461" s="1">
        <v>46049.401388888888</v>
      </c>
      <c r="G8461" t="s">
        <v>137</v>
      </c>
      <c r="H8461" t="s">
        <v>15</v>
      </c>
      <c r="I8461" t="s">
        <v>16</v>
      </c>
      <c r="J8461">
        <v>4</v>
      </c>
      <c r="K8461" t="str">
        <f>IF(tickets_dataset[[#This Row],[status]] = "Closed", "Yes","No")</f>
        <v>Yes</v>
      </c>
      <c r="L8461" s="2">
        <f t="shared" si="528"/>
        <v>61.999999999883585</v>
      </c>
      <c r="M8461" t="str">
        <f t="shared" si="529"/>
        <v>Yes</v>
      </c>
      <c r="N8461" t="str">
        <f t="shared" si="530"/>
        <v>Jan</v>
      </c>
      <c r="O8461" s="2">
        <f t="shared" si="531"/>
        <v>2.5833333333284827</v>
      </c>
      <c r="P8461" t="str">
        <f>VLOOKUP(G8461,Agents!A:E,4,FALSE)</f>
        <v>Team5</v>
      </c>
      <c r="Q8461" t="str">
        <f>VLOOKUP(G8461,Agents!A:E,5,FALSE)</f>
        <v>Senior</v>
      </c>
      <c r="R8461" t="str">
        <f>VLOOKUP(G8461,Agents!A:E,2,FALSE)</f>
        <v>Night</v>
      </c>
    </row>
    <row r="8462" spans="1:18" x14ac:dyDescent="0.35">
      <c r="A8462" t="s">
        <v>12646</v>
      </c>
      <c r="B8462" t="s">
        <v>5146</v>
      </c>
      <c r="C8462" t="s">
        <v>34</v>
      </c>
      <c r="D8462" t="s">
        <v>13</v>
      </c>
      <c r="E8462" s="1">
        <v>46025.07916666667</v>
      </c>
      <c r="F8462" s="1">
        <v>46026.245833333334</v>
      </c>
      <c r="G8462" t="s">
        <v>19</v>
      </c>
      <c r="H8462" t="s">
        <v>15</v>
      </c>
      <c r="I8462" t="s">
        <v>16</v>
      </c>
      <c r="J8462">
        <v>4</v>
      </c>
      <c r="K8462" t="str">
        <f>IF(tickets_dataset[[#This Row],[status]] = "Closed", "Yes","No")</f>
        <v>Yes</v>
      </c>
      <c r="L8462" s="2">
        <f t="shared" si="528"/>
        <v>27.999999999941792</v>
      </c>
      <c r="M8462" t="str">
        <f t="shared" si="529"/>
        <v>No</v>
      </c>
      <c r="N8462" t="str">
        <f t="shared" si="530"/>
        <v>Jan</v>
      </c>
      <c r="O8462" s="2">
        <f t="shared" si="531"/>
        <v>1.1666666666642413</v>
      </c>
      <c r="P8462" t="str">
        <f>VLOOKUP(G8462,Agents!A:E,4,FALSE)</f>
        <v>Team4</v>
      </c>
      <c r="Q8462" t="str">
        <f>VLOOKUP(G8462,Agents!A:E,5,FALSE)</f>
        <v>Senior</v>
      </c>
      <c r="R8462" t="str">
        <f>VLOOKUP(G8462,Agents!A:E,2,FALSE)</f>
        <v>Evening</v>
      </c>
    </row>
    <row r="8463" spans="1:18" x14ac:dyDescent="0.35">
      <c r="A8463" t="s">
        <v>12647</v>
      </c>
      <c r="B8463" t="s">
        <v>12110</v>
      </c>
      <c r="C8463" t="s">
        <v>76</v>
      </c>
      <c r="D8463" t="s">
        <v>13</v>
      </c>
      <c r="E8463" s="1">
        <v>46032.665972222225</v>
      </c>
      <c r="F8463" s="1">
        <v>46033.374305555553</v>
      </c>
      <c r="G8463" t="s">
        <v>282</v>
      </c>
      <c r="H8463" t="s">
        <v>15</v>
      </c>
      <c r="I8463" t="s">
        <v>16</v>
      </c>
      <c r="J8463">
        <v>3</v>
      </c>
      <c r="K8463" t="str">
        <f>IF(tickets_dataset[[#This Row],[status]] = "Closed", "Yes","No")</f>
        <v>Yes</v>
      </c>
      <c r="L8463" s="2">
        <f t="shared" si="528"/>
        <v>16.999999999883585</v>
      </c>
      <c r="M8463" t="str">
        <f t="shared" si="529"/>
        <v>No</v>
      </c>
      <c r="N8463" t="str">
        <f t="shared" si="530"/>
        <v>Jan</v>
      </c>
      <c r="O8463" s="2">
        <f t="shared" si="531"/>
        <v>0.70833333332848269</v>
      </c>
      <c r="P8463" t="str">
        <f>VLOOKUP(G8463,Agents!A:E,4,FALSE)</f>
        <v>Team4</v>
      </c>
      <c r="Q8463" t="str">
        <f>VLOOKUP(G8463,Agents!A:E,5,FALSE)</f>
        <v>Mid</v>
      </c>
      <c r="R8463" t="str">
        <f>VLOOKUP(G8463,Agents!A:E,2,FALSE)</f>
        <v>Morning</v>
      </c>
    </row>
    <row r="8464" spans="1:18" x14ac:dyDescent="0.35">
      <c r="A8464" t="s">
        <v>12648</v>
      </c>
      <c r="B8464" t="s">
        <v>7077</v>
      </c>
      <c r="C8464" t="s">
        <v>76</v>
      </c>
      <c r="D8464" t="s">
        <v>38</v>
      </c>
      <c r="E8464" s="1">
        <v>46104.421527777777</v>
      </c>
      <c r="F8464" s="1">
        <v>46105.338194444441</v>
      </c>
      <c r="G8464" t="s">
        <v>149</v>
      </c>
      <c r="H8464" t="s">
        <v>28</v>
      </c>
      <c r="I8464" t="s">
        <v>16</v>
      </c>
      <c r="J8464">
        <v>3</v>
      </c>
      <c r="K8464" t="str">
        <f>IF(tickets_dataset[[#This Row],[status]] = "Closed", "Yes","No")</f>
        <v>No</v>
      </c>
      <c r="L8464" s="2">
        <f t="shared" si="528"/>
        <v>21.999999999941792</v>
      </c>
      <c r="M8464" t="str">
        <f t="shared" si="529"/>
        <v>No</v>
      </c>
      <c r="N8464" t="str">
        <f t="shared" si="530"/>
        <v>Mar</v>
      </c>
      <c r="O8464" s="2">
        <f t="shared" si="531"/>
        <v>0.91666666666424135</v>
      </c>
      <c r="P8464" t="str">
        <f>VLOOKUP(G8464,Agents!A:E,4,FALSE)</f>
        <v>Team3</v>
      </c>
      <c r="Q8464" t="str">
        <f>VLOOKUP(G8464,Agents!A:E,5,FALSE)</f>
        <v>Mid</v>
      </c>
      <c r="R8464" t="str">
        <f>VLOOKUP(G8464,Agents!A:E,2,FALSE)</f>
        <v>Night</v>
      </c>
    </row>
    <row r="8465" spans="1:18" x14ac:dyDescent="0.35">
      <c r="A8465" t="s">
        <v>12649</v>
      </c>
      <c r="B8465" t="s">
        <v>2685</v>
      </c>
      <c r="C8465" t="s">
        <v>76</v>
      </c>
      <c r="D8465" t="s">
        <v>13</v>
      </c>
      <c r="E8465" s="1">
        <v>46074.275000000001</v>
      </c>
      <c r="F8465" s="1">
        <v>46075.73333333333</v>
      </c>
      <c r="G8465" t="s">
        <v>35</v>
      </c>
      <c r="H8465" t="s">
        <v>15</v>
      </c>
      <c r="I8465" t="s">
        <v>16</v>
      </c>
      <c r="J8465">
        <v>3</v>
      </c>
      <c r="K8465" t="str">
        <f>IF(tickets_dataset[[#This Row],[status]] = "Closed", "Yes","No")</f>
        <v>Yes</v>
      </c>
      <c r="L8465" s="2">
        <f t="shared" si="528"/>
        <v>34.999999999883585</v>
      </c>
      <c r="M8465" t="str">
        <f t="shared" si="529"/>
        <v>No</v>
      </c>
      <c r="N8465" t="str">
        <f t="shared" si="530"/>
        <v>Feb</v>
      </c>
      <c r="O8465" s="2">
        <f t="shared" si="531"/>
        <v>1.4583333333284827</v>
      </c>
      <c r="P8465" t="str">
        <f>VLOOKUP(G8465,Agents!A:E,4,FALSE)</f>
        <v>Team1</v>
      </c>
      <c r="Q8465" t="str">
        <f>VLOOKUP(G8465,Agents!A:E,5,FALSE)</f>
        <v>Senior</v>
      </c>
      <c r="R8465" t="str">
        <f>VLOOKUP(G8465,Agents!A:E,2,FALSE)</f>
        <v>Evening</v>
      </c>
    </row>
    <row r="8466" spans="1:18" x14ac:dyDescent="0.35">
      <c r="A8466" t="s">
        <v>12650</v>
      </c>
      <c r="B8466" t="s">
        <v>12651</v>
      </c>
      <c r="C8466" t="s">
        <v>34</v>
      </c>
      <c r="D8466" t="s">
        <v>38</v>
      </c>
      <c r="E8466" s="1">
        <v>46106.708333333336</v>
      </c>
      <c r="F8466" s="1">
        <v>46108.375</v>
      </c>
      <c r="G8466" t="s">
        <v>206</v>
      </c>
      <c r="H8466" t="s">
        <v>15</v>
      </c>
      <c r="I8466" t="s">
        <v>16</v>
      </c>
      <c r="J8466">
        <v>4</v>
      </c>
      <c r="K8466" t="str">
        <f>IF(tickets_dataset[[#This Row],[status]] = "Closed", "Yes","No")</f>
        <v>Yes</v>
      </c>
      <c r="L8466" s="2">
        <f t="shared" si="528"/>
        <v>39.999999999941792</v>
      </c>
      <c r="M8466" t="str">
        <f t="shared" si="529"/>
        <v>No</v>
      </c>
      <c r="N8466" t="str">
        <f t="shared" si="530"/>
        <v>Mar</v>
      </c>
      <c r="O8466" s="2">
        <f t="shared" si="531"/>
        <v>1.6666666666642413</v>
      </c>
      <c r="P8466" t="str">
        <f>VLOOKUP(G8466,Agents!A:E,4,FALSE)</f>
        <v>Team5</v>
      </c>
      <c r="Q8466" t="str">
        <f>VLOOKUP(G8466,Agents!A:E,5,FALSE)</f>
        <v>Junior</v>
      </c>
      <c r="R8466" t="str">
        <f>VLOOKUP(G8466,Agents!A:E,2,FALSE)</f>
        <v>Evening</v>
      </c>
    </row>
    <row r="8467" spans="1:18" x14ac:dyDescent="0.35">
      <c r="A8467" t="s">
        <v>12652</v>
      </c>
      <c r="B8467" t="s">
        <v>139</v>
      </c>
      <c r="C8467" t="s">
        <v>22</v>
      </c>
      <c r="D8467" t="s">
        <v>38</v>
      </c>
      <c r="E8467" s="1">
        <v>46061.745833333334</v>
      </c>
      <c r="F8467" s="1">
        <v>46064.412499999999</v>
      </c>
      <c r="G8467" t="s">
        <v>282</v>
      </c>
      <c r="H8467" t="s">
        <v>15</v>
      </c>
      <c r="I8467" t="s">
        <v>16</v>
      </c>
      <c r="J8467">
        <v>5</v>
      </c>
      <c r="K8467" t="str">
        <f>IF(tickets_dataset[[#This Row],[status]] = "Closed", "Yes","No")</f>
        <v>Yes</v>
      </c>
      <c r="L8467" s="2">
        <f t="shared" si="528"/>
        <v>63.999999999941792</v>
      </c>
      <c r="M8467" t="str">
        <f t="shared" si="529"/>
        <v>Yes</v>
      </c>
      <c r="N8467" t="str">
        <f t="shared" si="530"/>
        <v>Feb</v>
      </c>
      <c r="O8467" s="2">
        <f t="shared" si="531"/>
        <v>2.6666666666642413</v>
      </c>
      <c r="P8467" t="str">
        <f>VLOOKUP(G8467,Agents!A:E,4,FALSE)</f>
        <v>Team4</v>
      </c>
      <c r="Q8467" t="str">
        <f>VLOOKUP(G8467,Agents!A:E,5,FALSE)</f>
        <v>Mid</v>
      </c>
      <c r="R8467" t="str">
        <f>VLOOKUP(G8467,Agents!A:E,2,FALSE)</f>
        <v>Morning</v>
      </c>
    </row>
    <row r="8468" spans="1:18" x14ac:dyDescent="0.35">
      <c r="A8468" t="s">
        <v>12653</v>
      </c>
      <c r="B8468" t="s">
        <v>9135</v>
      </c>
      <c r="C8468" t="s">
        <v>50</v>
      </c>
      <c r="D8468" t="s">
        <v>38</v>
      </c>
      <c r="E8468" s="1">
        <v>46065.313888888886</v>
      </c>
      <c r="F8468" s="1">
        <v>46068.147222222222</v>
      </c>
      <c r="G8468" t="s">
        <v>45</v>
      </c>
      <c r="H8468" t="s">
        <v>15</v>
      </c>
      <c r="I8468" t="s">
        <v>16</v>
      </c>
      <c r="J8468">
        <v>2</v>
      </c>
      <c r="K8468" t="str">
        <f>IF(tickets_dataset[[#This Row],[status]] = "Closed", "Yes","No")</f>
        <v>Yes</v>
      </c>
      <c r="L8468" s="2">
        <f t="shared" si="528"/>
        <v>68.000000000058208</v>
      </c>
      <c r="M8468" t="str">
        <f t="shared" si="529"/>
        <v>Yes</v>
      </c>
      <c r="N8468" t="str">
        <f t="shared" si="530"/>
        <v>Feb</v>
      </c>
      <c r="O8468" s="2">
        <f t="shared" si="531"/>
        <v>2.8333333333357587</v>
      </c>
      <c r="P8468" t="str">
        <f>VLOOKUP(G8468,Agents!A:E,4,FALSE)</f>
        <v>Team5</v>
      </c>
      <c r="Q8468" t="str">
        <f>VLOOKUP(G8468,Agents!A:E,5,FALSE)</f>
        <v>Senior</v>
      </c>
      <c r="R8468" t="str">
        <f>VLOOKUP(G8468,Agents!A:E,2,FALSE)</f>
        <v>Morning</v>
      </c>
    </row>
    <row r="8469" spans="1:18" x14ac:dyDescent="0.35">
      <c r="A8469" t="s">
        <v>12654</v>
      </c>
      <c r="B8469" t="s">
        <v>585</v>
      </c>
      <c r="C8469" t="s">
        <v>76</v>
      </c>
      <c r="D8469" t="s">
        <v>38</v>
      </c>
      <c r="E8469" s="1">
        <v>46038.911805555559</v>
      </c>
      <c r="F8469" s="1">
        <v>46040.203472222223</v>
      </c>
      <c r="G8469" t="s">
        <v>167</v>
      </c>
      <c r="H8469" t="s">
        <v>15</v>
      </c>
      <c r="I8469" t="s">
        <v>16</v>
      </c>
      <c r="J8469">
        <v>4</v>
      </c>
      <c r="K8469" t="str">
        <f>IF(tickets_dataset[[#This Row],[status]] = "Closed", "Yes","No")</f>
        <v>Yes</v>
      </c>
      <c r="L8469" s="2">
        <f t="shared" si="528"/>
        <v>30.999999999941792</v>
      </c>
      <c r="M8469" t="str">
        <f t="shared" si="529"/>
        <v>No</v>
      </c>
      <c r="N8469" t="str">
        <f t="shared" si="530"/>
        <v>Jan</v>
      </c>
      <c r="O8469" s="2">
        <f t="shared" si="531"/>
        <v>1.2916666666642413</v>
      </c>
      <c r="P8469" t="str">
        <f>VLOOKUP(G8469,Agents!A:E,4,FALSE)</f>
        <v>Team3</v>
      </c>
      <c r="Q8469" t="str">
        <f>VLOOKUP(G8469,Agents!A:E,5,FALSE)</f>
        <v>Mid</v>
      </c>
      <c r="R8469" t="str">
        <f>VLOOKUP(G8469,Agents!A:E,2,FALSE)</f>
        <v>Evening</v>
      </c>
    </row>
    <row r="8470" spans="1:18" x14ac:dyDescent="0.35">
      <c r="A8470" t="s">
        <v>12655</v>
      </c>
      <c r="B8470" t="s">
        <v>516</v>
      </c>
      <c r="C8470" t="s">
        <v>22</v>
      </c>
      <c r="D8470" t="s">
        <v>38</v>
      </c>
      <c r="E8470" s="1">
        <v>46068.447916666664</v>
      </c>
      <c r="F8470" s="1">
        <v>46071.197916666664</v>
      </c>
      <c r="G8470" t="s">
        <v>73</v>
      </c>
      <c r="H8470" t="s">
        <v>15</v>
      </c>
      <c r="I8470" t="s">
        <v>16</v>
      </c>
      <c r="J8470">
        <v>4</v>
      </c>
      <c r="K8470" t="str">
        <f>IF(tickets_dataset[[#This Row],[status]] = "Closed", "Yes","No")</f>
        <v>Yes</v>
      </c>
      <c r="L8470" s="2">
        <f t="shared" si="528"/>
        <v>66</v>
      </c>
      <c r="M8470" t="str">
        <f t="shared" si="529"/>
        <v>Yes</v>
      </c>
      <c r="N8470" t="str">
        <f t="shared" si="530"/>
        <v>Feb</v>
      </c>
      <c r="O8470" s="2">
        <f t="shared" si="531"/>
        <v>2.75</v>
      </c>
      <c r="P8470" t="str">
        <f>VLOOKUP(G8470,Agents!A:E,4,FALSE)</f>
        <v>Team4</v>
      </c>
      <c r="Q8470" t="str">
        <f>VLOOKUP(G8470,Agents!A:E,5,FALSE)</f>
        <v>Senior</v>
      </c>
      <c r="R8470" t="str">
        <f>VLOOKUP(G8470,Agents!A:E,2,FALSE)</f>
        <v>Night</v>
      </c>
    </row>
    <row r="8471" spans="1:18" x14ac:dyDescent="0.35">
      <c r="A8471" t="s">
        <v>12656</v>
      </c>
      <c r="B8471" t="s">
        <v>12657</v>
      </c>
      <c r="C8471" t="s">
        <v>50</v>
      </c>
      <c r="D8471" t="s">
        <v>13</v>
      </c>
      <c r="E8471" s="1">
        <v>46031.622916666667</v>
      </c>
      <c r="F8471" s="1">
        <v>46033.539583333331</v>
      </c>
      <c r="G8471" t="s">
        <v>100</v>
      </c>
      <c r="H8471" t="s">
        <v>15</v>
      </c>
      <c r="I8471" t="s">
        <v>16</v>
      </c>
      <c r="J8471">
        <v>4</v>
      </c>
      <c r="K8471" t="str">
        <f>IF(tickets_dataset[[#This Row],[status]] = "Closed", "Yes","No")</f>
        <v>Yes</v>
      </c>
      <c r="L8471" s="2">
        <f t="shared" si="528"/>
        <v>45.999999999941792</v>
      </c>
      <c r="M8471" t="str">
        <f t="shared" si="529"/>
        <v>No</v>
      </c>
      <c r="N8471" t="str">
        <f t="shared" si="530"/>
        <v>Jan</v>
      </c>
      <c r="O8471" s="2">
        <f t="shared" si="531"/>
        <v>1.9166666666642413</v>
      </c>
      <c r="P8471" t="str">
        <f>VLOOKUP(G8471,Agents!A:E,4,FALSE)</f>
        <v>Team4</v>
      </c>
      <c r="Q8471" t="str">
        <f>VLOOKUP(G8471,Agents!A:E,5,FALSE)</f>
        <v>Junior</v>
      </c>
      <c r="R8471" t="str">
        <f>VLOOKUP(G8471,Agents!A:E,2,FALSE)</f>
        <v>Evening</v>
      </c>
    </row>
    <row r="8472" spans="1:18" x14ac:dyDescent="0.35">
      <c r="A8472" t="s">
        <v>12658</v>
      </c>
      <c r="B8472" t="s">
        <v>12397</v>
      </c>
      <c r="C8472" t="s">
        <v>34</v>
      </c>
      <c r="D8472" t="s">
        <v>13</v>
      </c>
      <c r="E8472" s="1">
        <v>46098.268750000003</v>
      </c>
      <c r="F8472" s="1">
        <v>46098.477083333331</v>
      </c>
      <c r="G8472" t="s">
        <v>73</v>
      </c>
      <c r="H8472" t="s">
        <v>15</v>
      </c>
      <c r="I8472" t="s">
        <v>16</v>
      </c>
      <c r="J8472">
        <v>5</v>
      </c>
      <c r="K8472" t="str">
        <f>IF(tickets_dataset[[#This Row],[status]] = "Closed", "Yes","No")</f>
        <v>Yes</v>
      </c>
      <c r="L8472" s="2">
        <f t="shared" si="528"/>
        <v>4.9999999998835847</v>
      </c>
      <c r="M8472" t="str">
        <f t="shared" si="529"/>
        <v>No</v>
      </c>
      <c r="N8472" t="str">
        <f t="shared" si="530"/>
        <v>Mar</v>
      </c>
      <c r="O8472" s="2">
        <f t="shared" si="531"/>
        <v>0.20833333332848269</v>
      </c>
      <c r="P8472" t="str">
        <f>VLOOKUP(G8472,Agents!A:E,4,FALSE)</f>
        <v>Team4</v>
      </c>
      <c r="Q8472" t="str">
        <f>VLOOKUP(G8472,Agents!A:E,5,FALSE)</f>
        <v>Senior</v>
      </c>
      <c r="R8472" t="str">
        <f>VLOOKUP(G8472,Agents!A:E,2,FALSE)</f>
        <v>Night</v>
      </c>
    </row>
    <row r="8473" spans="1:18" x14ac:dyDescent="0.35">
      <c r="A8473" t="s">
        <v>12659</v>
      </c>
      <c r="B8473" t="s">
        <v>2585</v>
      </c>
      <c r="C8473" t="s">
        <v>50</v>
      </c>
      <c r="D8473" t="s">
        <v>38</v>
      </c>
      <c r="E8473" s="1">
        <v>46061.495833333334</v>
      </c>
      <c r="F8473" s="1">
        <v>46063.787499999999</v>
      </c>
      <c r="G8473" t="s">
        <v>131</v>
      </c>
      <c r="H8473" t="s">
        <v>15</v>
      </c>
      <c r="I8473" t="s">
        <v>16</v>
      </c>
      <c r="J8473">
        <v>4</v>
      </c>
      <c r="K8473" t="str">
        <f>IF(tickets_dataset[[#This Row],[status]] = "Closed", "Yes","No")</f>
        <v>Yes</v>
      </c>
      <c r="L8473" s="2">
        <f t="shared" si="528"/>
        <v>54.999999999941792</v>
      </c>
      <c r="M8473" t="str">
        <f t="shared" si="529"/>
        <v>Yes</v>
      </c>
      <c r="N8473" t="str">
        <f t="shared" si="530"/>
        <v>Feb</v>
      </c>
      <c r="O8473" s="2">
        <f t="shared" si="531"/>
        <v>2.2916666666642413</v>
      </c>
      <c r="P8473" t="str">
        <f>VLOOKUP(G8473,Agents!A:E,4,FALSE)</f>
        <v>Team4</v>
      </c>
      <c r="Q8473" t="str">
        <f>VLOOKUP(G8473,Agents!A:E,5,FALSE)</f>
        <v>Junior</v>
      </c>
      <c r="R8473" t="str">
        <f>VLOOKUP(G8473,Agents!A:E,2,FALSE)</f>
        <v>Night</v>
      </c>
    </row>
    <row r="8474" spans="1:18" x14ac:dyDescent="0.35">
      <c r="A8474" t="s">
        <v>12660</v>
      </c>
      <c r="B8474" t="s">
        <v>5255</v>
      </c>
      <c r="C8474" t="s">
        <v>12</v>
      </c>
      <c r="D8474" t="s">
        <v>38</v>
      </c>
      <c r="E8474" s="1">
        <v>46106.784722222219</v>
      </c>
      <c r="F8474" s="1">
        <v>46110.201388888891</v>
      </c>
      <c r="G8474" t="s">
        <v>164</v>
      </c>
      <c r="H8474" t="s">
        <v>15</v>
      </c>
      <c r="I8474" t="s">
        <v>16</v>
      </c>
      <c r="J8474">
        <v>4</v>
      </c>
      <c r="K8474" t="str">
        <f>IF(tickets_dataset[[#This Row],[status]] = "Closed", "Yes","No")</f>
        <v>Yes</v>
      </c>
      <c r="L8474" s="2">
        <f t="shared" si="528"/>
        <v>82.000000000116415</v>
      </c>
      <c r="M8474" t="str">
        <f t="shared" si="529"/>
        <v>Yes</v>
      </c>
      <c r="N8474" t="str">
        <f t="shared" si="530"/>
        <v>Mar</v>
      </c>
      <c r="O8474" s="2">
        <f t="shared" si="531"/>
        <v>3.4166666666715173</v>
      </c>
      <c r="P8474" t="str">
        <f>VLOOKUP(G8474,Agents!A:E,4,FALSE)</f>
        <v>Team4</v>
      </c>
      <c r="Q8474" t="str">
        <f>VLOOKUP(G8474,Agents!A:E,5,FALSE)</f>
        <v>Senior</v>
      </c>
      <c r="R8474" t="str">
        <f>VLOOKUP(G8474,Agents!A:E,2,FALSE)</f>
        <v>Evening</v>
      </c>
    </row>
    <row r="8475" spans="1:18" x14ac:dyDescent="0.35">
      <c r="A8475" t="s">
        <v>12661</v>
      </c>
      <c r="B8475" t="s">
        <v>1947</v>
      </c>
      <c r="C8475" t="s">
        <v>12</v>
      </c>
      <c r="D8475" t="s">
        <v>26</v>
      </c>
      <c r="E8475" s="1">
        <v>46040.115277777775</v>
      </c>
      <c r="F8475" s="1">
        <v>46040.740277777775</v>
      </c>
      <c r="G8475" t="s">
        <v>31</v>
      </c>
      <c r="H8475" t="s">
        <v>15</v>
      </c>
      <c r="I8475" t="s">
        <v>16</v>
      </c>
      <c r="J8475">
        <v>4</v>
      </c>
      <c r="K8475" t="str">
        <f>IF(tickets_dataset[[#This Row],[status]] = "Closed", "Yes","No")</f>
        <v>Yes</v>
      </c>
      <c r="L8475" s="2">
        <f t="shared" si="528"/>
        <v>15</v>
      </c>
      <c r="M8475" t="str">
        <f t="shared" si="529"/>
        <v>No</v>
      </c>
      <c r="N8475" t="str">
        <f t="shared" si="530"/>
        <v>Jan</v>
      </c>
      <c r="O8475" s="2">
        <f t="shared" si="531"/>
        <v>0.625</v>
      </c>
      <c r="P8475" t="str">
        <f>VLOOKUP(G8475,Agents!A:E,4,FALSE)</f>
        <v>Team5</v>
      </c>
      <c r="Q8475" t="str">
        <f>VLOOKUP(G8475,Agents!A:E,5,FALSE)</f>
        <v>Senior</v>
      </c>
      <c r="R8475" t="str">
        <f>VLOOKUP(G8475,Agents!A:E,2,FALSE)</f>
        <v>Evening</v>
      </c>
    </row>
    <row r="8476" spans="1:18" x14ac:dyDescent="0.35">
      <c r="A8476" t="s">
        <v>12662</v>
      </c>
      <c r="B8476" t="s">
        <v>12663</v>
      </c>
      <c r="C8476" t="s">
        <v>76</v>
      </c>
      <c r="D8476" t="s">
        <v>13</v>
      </c>
      <c r="E8476" s="1">
        <v>46029.082638888889</v>
      </c>
      <c r="F8476" s="1">
        <v>46029.790972222225</v>
      </c>
      <c r="G8476" t="s">
        <v>256</v>
      </c>
      <c r="H8476" t="s">
        <v>15</v>
      </c>
      <c r="I8476" t="s">
        <v>16</v>
      </c>
      <c r="J8476">
        <v>4</v>
      </c>
      <c r="K8476" t="str">
        <f>IF(tickets_dataset[[#This Row],[status]] = "Closed", "Yes","No")</f>
        <v>Yes</v>
      </c>
      <c r="L8476" s="2">
        <f t="shared" si="528"/>
        <v>17.000000000058208</v>
      </c>
      <c r="M8476" t="str">
        <f t="shared" si="529"/>
        <v>No</v>
      </c>
      <c r="N8476" t="str">
        <f t="shared" si="530"/>
        <v>Jan</v>
      </c>
      <c r="O8476" s="2">
        <f t="shared" si="531"/>
        <v>0.70833333333575865</v>
      </c>
      <c r="P8476" t="str">
        <f>VLOOKUP(G8476,Agents!A:E,4,FALSE)</f>
        <v>Team1</v>
      </c>
      <c r="Q8476" t="str">
        <f>VLOOKUP(G8476,Agents!A:E,5,FALSE)</f>
        <v>Mid</v>
      </c>
      <c r="R8476" t="str">
        <f>VLOOKUP(G8476,Agents!A:E,2,FALSE)</f>
        <v>Morning</v>
      </c>
    </row>
    <row r="8477" spans="1:18" x14ac:dyDescent="0.35">
      <c r="A8477" t="s">
        <v>12664</v>
      </c>
      <c r="B8477" t="s">
        <v>6557</v>
      </c>
      <c r="C8477" t="s">
        <v>76</v>
      </c>
      <c r="D8477" t="s">
        <v>13</v>
      </c>
      <c r="E8477" s="1">
        <v>46033.234722222223</v>
      </c>
      <c r="F8477" s="1">
        <v>46034.609722222223</v>
      </c>
      <c r="G8477" t="s">
        <v>62</v>
      </c>
      <c r="H8477" t="s">
        <v>15</v>
      </c>
      <c r="I8477" t="s">
        <v>16</v>
      </c>
      <c r="J8477">
        <v>3</v>
      </c>
      <c r="K8477" t="str">
        <f>IF(tickets_dataset[[#This Row],[status]] = "Closed", "Yes","No")</f>
        <v>Yes</v>
      </c>
      <c r="L8477" s="2">
        <f t="shared" si="528"/>
        <v>33</v>
      </c>
      <c r="M8477" t="str">
        <f t="shared" si="529"/>
        <v>No</v>
      </c>
      <c r="N8477" t="str">
        <f t="shared" si="530"/>
        <v>Jan</v>
      </c>
      <c r="O8477" s="2">
        <f t="shared" si="531"/>
        <v>1.375</v>
      </c>
      <c r="P8477" t="str">
        <f>VLOOKUP(G8477,Agents!A:E,4,FALSE)</f>
        <v>Team1</v>
      </c>
      <c r="Q8477" t="str">
        <f>VLOOKUP(G8477,Agents!A:E,5,FALSE)</f>
        <v>Junior</v>
      </c>
      <c r="R8477" t="str">
        <f>VLOOKUP(G8477,Agents!A:E,2,FALSE)</f>
        <v>Morning</v>
      </c>
    </row>
    <row r="8478" spans="1:18" x14ac:dyDescent="0.35">
      <c r="A8478" t="s">
        <v>12665</v>
      </c>
      <c r="B8478" t="s">
        <v>12666</v>
      </c>
      <c r="C8478" t="s">
        <v>34</v>
      </c>
      <c r="D8478" t="s">
        <v>13</v>
      </c>
      <c r="E8478" s="1">
        <v>46070.412499999999</v>
      </c>
      <c r="F8478" s="1">
        <v>46070.95416666667</v>
      </c>
      <c r="G8478" t="s">
        <v>42</v>
      </c>
      <c r="H8478" t="s">
        <v>15</v>
      </c>
      <c r="I8478" t="s">
        <v>16</v>
      </c>
      <c r="J8478">
        <v>5</v>
      </c>
      <c r="K8478" t="str">
        <f>IF(tickets_dataset[[#This Row],[status]] = "Closed", "Yes","No")</f>
        <v>Yes</v>
      </c>
      <c r="L8478" s="2">
        <f t="shared" si="528"/>
        <v>13.000000000116415</v>
      </c>
      <c r="M8478" t="str">
        <f t="shared" si="529"/>
        <v>No</v>
      </c>
      <c r="N8478" t="str">
        <f t="shared" si="530"/>
        <v>Feb</v>
      </c>
      <c r="O8478" s="2">
        <f t="shared" si="531"/>
        <v>0.54166666667151731</v>
      </c>
      <c r="P8478" t="str">
        <f>VLOOKUP(G8478,Agents!A:E,4,FALSE)</f>
        <v>Team2</v>
      </c>
      <c r="Q8478" t="str">
        <f>VLOOKUP(G8478,Agents!A:E,5,FALSE)</f>
        <v>Junior</v>
      </c>
      <c r="R8478" t="str">
        <f>VLOOKUP(G8478,Agents!A:E,2,FALSE)</f>
        <v>Night</v>
      </c>
    </row>
    <row r="8479" spans="1:18" x14ac:dyDescent="0.35">
      <c r="A8479" t="s">
        <v>12667</v>
      </c>
      <c r="B8479" t="s">
        <v>5332</v>
      </c>
      <c r="C8479" t="s">
        <v>76</v>
      </c>
      <c r="D8479" t="s">
        <v>38</v>
      </c>
      <c r="E8479" s="1">
        <v>46103.126388888886</v>
      </c>
      <c r="F8479" s="1">
        <v>46103.501388888886</v>
      </c>
      <c r="G8479" t="s">
        <v>53</v>
      </c>
      <c r="H8479" t="s">
        <v>15</v>
      </c>
      <c r="I8479" t="s">
        <v>16</v>
      </c>
      <c r="J8479">
        <v>5</v>
      </c>
      <c r="K8479" t="str">
        <f>IF(tickets_dataset[[#This Row],[status]] = "Closed", "Yes","No")</f>
        <v>Yes</v>
      </c>
      <c r="L8479" s="2">
        <f t="shared" si="528"/>
        <v>9</v>
      </c>
      <c r="M8479" t="str">
        <f t="shared" si="529"/>
        <v>No</v>
      </c>
      <c r="N8479" t="str">
        <f t="shared" si="530"/>
        <v>Mar</v>
      </c>
      <c r="O8479" s="2">
        <f t="shared" si="531"/>
        <v>0.375</v>
      </c>
      <c r="P8479" t="str">
        <f>VLOOKUP(G8479,Agents!A:E,4,FALSE)</f>
        <v>Team1</v>
      </c>
      <c r="Q8479" t="str">
        <f>VLOOKUP(G8479,Agents!A:E,5,FALSE)</f>
        <v>Junior</v>
      </c>
      <c r="R8479" t="str">
        <f>VLOOKUP(G8479,Agents!A:E,2,FALSE)</f>
        <v>Night</v>
      </c>
    </row>
    <row r="8480" spans="1:18" x14ac:dyDescent="0.35">
      <c r="A8480" t="s">
        <v>12668</v>
      </c>
      <c r="B8480" t="s">
        <v>11005</v>
      </c>
      <c r="C8480" t="s">
        <v>50</v>
      </c>
      <c r="D8480" t="s">
        <v>26</v>
      </c>
      <c r="E8480" s="1">
        <v>46067.127083333333</v>
      </c>
      <c r="F8480" s="1">
        <v>46069.668749999997</v>
      </c>
      <c r="G8480" t="s">
        <v>27</v>
      </c>
      <c r="H8480" t="s">
        <v>15</v>
      </c>
      <c r="I8480" t="s">
        <v>16</v>
      </c>
      <c r="J8480">
        <v>4</v>
      </c>
      <c r="K8480" t="str">
        <f>IF(tickets_dataset[[#This Row],[status]] = "Closed", "Yes","No")</f>
        <v>Yes</v>
      </c>
      <c r="L8480" s="2">
        <f t="shared" si="528"/>
        <v>60.999999999941792</v>
      </c>
      <c r="M8480" t="str">
        <f t="shared" si="529"/>
        <v>Yes</v>
      </c>
      <c r="N8480" t="str">
        <f t="shared" si="530"/>
        <v>Feb</v>
      </c>
      <c r="O8480" s="2">
        <f t="shared" si="531"/>
        <v>2.5416666666642413</v>
      </c>
      <c r="P8480" t="str">
        <f>VLOOKUP(G8480,Agents!A:E,4,FALSE)</f>
        <v>Team5</v>
      </c>
      <c r="Q8480" t="str">
        <f>VLOOKUP(G8480,Agents!A:E,5,FALSE)</f>
        <v>Senior</v>
      </c>
      <c r="R8480" t="str">
        <f>VLOOKUP(G8480,Agents!A:E,2,FALSE)</f>
        <v>Morning</v>
      </c>
    </row>
    <row r="8481" spans="1:18" x14ac:dyDescent="0.35">
      <c r="A8481" t="s">
        <v>12669</v>
      </c>
      <c r="B8481" t="s">
        <v>6655</v>
      </c>
      <c r="C8481" t="s">
        <v>76</v>
      </c>
      <c r="D8481" t="s">
        <v>13</v>
      </c>
      <c r="E8481" s="1">
        <v>46035.186111111114</v>
      </c>
      <c r="F8481" s="1">
        <v>46036.186111111114</v>
      </c>
      <c r="G8481" t="s">
        <v>167</v>
      </c>
      <c r="H8481" t="s">
        <v>15</v>
      </c>
      <c r="I8481" t="s">
        <v>68</v>
      </c>
      <c r="J8481">
        <v>2</v>
      </c>
      <c r="K8481" t="str">
        <f>IF(tickets_dataset[[#This Row],[status]] = "Closed", "Yes","No")</f>
        <v>Yes</v>
      </c>
      <c r="L8481" s="2">
        <f t="shared" si="528"/>
        <v>24</v>
      </c>
      <c r="M8481" t="str">
        <f t="shared" si="529"/>
        <v>No</v>
      </c>
      <c r="N8481" t="str">
        <f t="shared" si="530"/>
        <v>Jan</v>
      </c>
      <c r="O8481" s="2">
        <f t="shared" si="531"/>
        <v>1</v>
      </c>
      <c r="P8481" t="str">
        <f>VLOOKUP(G8481,Agents!A:E,4,FALSE)</f>
        <v>Team3</v>
      </c>
      <c r="Q8481" t="str">
        <f>VLOOKUP(G8481,Agents!A:E,5,FALSE)</f>
        <v>Mid</v>
      </c>
      <c r="R8481" t="str">
        <f>VLOOKUP(G8481,Agents!A:E,2,FALSE)</f>
        <v>Evening</v>
      </c>
    </row>
    <row r="8482" spans="1:18" x14ac:dyDescent="0.35">
      <c r="A8482" t="s">
        <v>12670</v>
      </c>
      <c r="B8482" t="s">
        <v>5396</v>
      </c>
      <c r="C8482" t="s">
        <v>12</v>
      </c>
      <c r="D8482" t="s">
        <v>38</v>
      </c>
      <c r="E8482" s="1">
        <v>46044.746527777781</v>
      </c>
      <c r="F8482" s="1">
        <v>46046.454861111109</v>
      </c>
      <c r="G8482" t="s">
        <v>131</v>
      </c>
      <c r="H8482" t="s">
        <v>15</v>
      </c>
      <c r="I8482" t="s">
        <v>16</v>
      </c>
      <c r="J8482">
        <v>2</v>
      </c>
      <c r="K8482" t="str">
        <f>IF(tickets_dataset[[#This Row],[status]] = "Closed", "Yes","No")</f>
        <v>Yes</v>
      </c>
      <c r="L8482" s="2">
        <f t="shared" si="528"/>
        <v>40.999999999883585</v>
      </c>
      <c r="M8482" t="str">
        <f t="shared" si="529"/>
        <v>No</v>
      </c>
      <c r="N8482" t="str">
        <f t="shared" si="530"/>
        <v>Jan</v>
      </c>
      <c r="O8482" s="2">
        <f t="shared" si="531"/>
        <v>1.7083333333284827</v>
      </c>
      <c r="P8482" t="str">
        <f>VLOOKUP(G8482,Agents!A:E,4,FALSE)</f>
        <v>Team4</v>
      </c>
      <c r="Q8482" t="str">
        <f>VLOOKUP(G8482,Agents!A:E,5,FALSE)</f>
        <v>Junior</v>
      </c>
      <c r="R8482" t="str">
        <f>VLOOKUP(G8482,Agents!A:E,2,FALSE)</f>
        <v>Night</v>
      </c>
    </row>
    <row r="8483" spans="1:18" x14ac:dyDescent="0.35">
      <c r="A8483" t="s">
        <v>12671</v>
      </c>
      <c r="B8483" t="s">
        <v>118</v>
      </c>
      <c r="C8483" t="s">
        <v>50</v>
      </c>
      <c r="D8483" t="s">
        <v>26</v>
      </c>
      <c r="E8483" s="1">
        <v>46063.151388888888</v>
      </c>
      <c r="F8483" s="1">
        <v>46065.943055555559</v>
      </c>
      <c r="G8483" t="s">
        <v>110</v>
      </c>
      <c r="H8483" t="s">
        <v>15</v>
      </c>
      <c r="I8483" t="s">
        <v>16</v>
      </c>
      <c r="J8483">
        <v>3</v>
      </c>
      <c r="K8483" t="str">
        <f>IF(tickets_dataset[[#This Row],[status]] = "Closed", "Yes","No")</f>
        <v>Yes</v>
      </c>
      <c r="L8483" s="2">
        <f t="shared" si="528"/>
        <v>67.000000000116415</v>
      </c>
      <c r="M8483" t="str">
        <f t="shared" si="529"/>
        <v>Yes</v>
      </c>
      <c r="N8483" t="str">
        <f t="shared" si="530"/>
        <v>Feb</v>
      </c>
      <c r="O8483" s="2">
        <f t="shared" si="531"/>
        <v>2.7916666666715173</v>
      </c>
      <c r="P8483" t="str">
        <f>VLOOKUP(G8483,Agents!A:E,4,FALSE)</f>
        <v>Team4</v>
      </c>
      <c r="Q8483" t="str">
        <f>VLOOKUP(G8483,Agents!A:E,5,FALSE)</f>
        <v>Junior</v>
      </c>
      <c r="R8483" t="str">
        <f>VLOOKUP(G8483,Agents!A:E,2,FALSE)</f>
        <v>Morning</v>
      </c>
    </row>
    <row r="8484" spans="1:18" x14ac:dyDescent="0.35">
      <c r="A8484" t="s">
        <v>12672</v>
      </c>
      <c r="B8484" t="s">
        <v>2948</v>
      </c>
      <c r="C8484" t="s">
        <v>50</v>
      </c>
      <c r="D8484" t="s">
        <v>26</v>
      </c>
      <c r="E8484" s="1">
        <v>46035.229861111111</v>
      </c>
      <c r="F8484" s="1">
        <v>46036.521527777775</v>
      </c>
      <c r="G8484" t="s">
        <v>45</v>
      </c>
      <c r="H8484" t="s">
        <v>15</v>
      </c>
      <c r="I8484" t="s">
        <v>16</v>
      </c>
      <c r="J8484">
        <v>3</v>
      </c>
      <c r="K8484" t="str">
        <f>IF(tickets_dataset[[#This Row],[status]] = "Closed", "Yes","No")</f>
        <v>Yes</v>
      </c>
      <c r="L8484" s="2">
        <f t="shared" si="528"/>
        <v>30.999999999941792</v>
      </c>
      <c r="M8484" t="str">
        <f t="shared" si="529"/>
        <v>No</v>
      </c>
      <c r="N8484" t="str">
        <f t="shared" si="530"/>
        <v>Jan</v>
      </c>
      <c r="O8484" s="2">
        <f t="shared" si="531"/>
        <v>1.2916666666642413</v>
      </c>
      <c r="P8484" t="str">
        <f>VLOOKUP(G8484,Agents!A:E,4,FALSE)</f>
        <v>Team5</v>
      </c>
      <c r="Q8484" t="str">
        <f>VLOOKUP(G8484,Agents!A:E,5,FALSE)</f>
        <v>Senior</v>
      </c>
      <c r="R8484" t="str">
        <f>VLOOKUP(G8484,Agents!A:E,2,FALSE)</f>
        <v>Morning</v>
      </c>
    </row>
    <row r="8485" spans="1:18" x14ac:dyDescent="0.35">
      <c r="A8485" t="s">
        <v>12673</v>
      </c>
      <c r="B8485" t="s">
        <v>5422</v>
      </c>
      <c r="C8485" t="s">
        <v>12</v>
      </c>
      <c r="D8485" t="s">
        <v>38</v>
      </c>
      <c r="E8485" s="1">
        <v>46040.39166666667</v>
      </c>
      <c r="F8485" s="1">
        <v>46044.308333333334</v>
      </c>
      <c r="G8485" t="s">
        <v>53</v>
      </c>
      <c r="H8485" t="s">
        <v>15</v>
      </c>
      <c r="I8485" t="s">
        <v>16</v>
      </c>
      <c r="J8485">
        <v>3</v>
      </c>
      <c r="K8485" t="str">
        <f>IF(tickets_dataset[[#This Row],[status]] = "Closed", "Yes","No")</f>
        <v>Yes</v>
      </c>
      <c r="L8485" s="2">
        <f t="shared" si="528"/>
        <v>93.999999999941792</v>
      </c>
      <c r="M8485" t="str">
        <f t="shared" si="529"/>
        <v>Yes</v>
      </c>
      <c r="N8485" t="str">
        <f t="shared" si="530"/>
        <v>Jan</v>
      </c>
      <c r="O8485" s="2">
        <f t="shared" si="531"/>
        <v>3.9166666666642413</v>
      </c>
      <c r="P8485" t="str">
        <f>VLOOKUP(G8485,Agents!A:E,4,FALSE)</f>
        <v>Team1</v>
      </c>
      <c r="Q8485" t="str">
        <f>VLOOKUP(G8485,Agents!A:E,5,FALSE)</f>
        <v>Junior</v>
      </c>
      <c r="R8485" t="str">
        <f>VLOOKUP(G8485,Agents!A:E,2,FALSE)</f>
        <v>Night</v>
      </c>
    </row>
    <row r="8486" spans="1:18" x14ac:dyDescent="0.35">
      <c r="A8486" t="s">
        <v>12674</v>
      </c>
      <c r="B8486" t="s">
        <v>8332</v>
      </c>
      <c r="C8486" t="s">
        <v>76</v>
      </c>
      <c r="D8486" t="s">
        <v>13</v>
      </c>
      <c r="E8486" s="1">
        <v>46026.757638888892</v>
      </c>
      <c r="F8486" s="1">
        <v>46027.84097222222</v>
      </c>
      <c r="G8486" t="s">
        <v>86</v>
      </c>
      <c r="H8486" t="s">
        <v>132</v>
      </c>
      <c r="I8486" t="s">
        <v>16</v>
      </c>
      <c r="J8486">
        <v>4</v>
      </c>
      <c r="K8486" t="str">
        <f>IF(tickets_dataset[[#This Row],[status]] = "Closed", "Yes","No")</f>
        <v>No</v>
      </c>
      <c r="L8486" s="2">
        <f t="shared" si="528"/>
        <v>25.999999999883585</v>
      </c>
      <c r="M8486" t="str">
        <f t="shared" si="529"/>
        <v>No</v>
      </c>
      <c r="N8486" t="str">
        <f t="shared" si="530"/>
        <v>Jan</v>
      </c>
      <c r="O8486" s="2">
        <f t="shared" si="531"/>
        <v>1.0833333333284827</v>
      </c>
      <c r="P8486" t="str">
        <f>VLOOKUP(G8486,Agents!A:E,4,FALSE)</f>
        <v>Team1</v>
      </c>
      <c r="Q8486" t="str">
        <f>VLOOKUP(G8486,Agents!A:E,5,FALSE)</f>
        <v>Mid</v>
      </c>
      <c r="R8486" t="str">
        <f>VLOOKUP(G8486,Agents!A:E,2,FALSE)</f>
        <v>Morning</v>
      </c>
    </row>
    <row r="8487" spans="1:18" x14ac:dyDescent="0.35">
      <c r="A8487" t="s">
        <v>12675</v>
      </c>
      <c r="B8487" t="s">
        <v>4618</v>
      </c>
      <c r="C8487" t="s">
        <v>50</v>
      </c>
      <c r="D8487" t="s">
        <v>38</v>
      </c>
      <c r="E8487" s="1">
        <v>46027.086805555555</v>
      </c>
      <c r="F8487" s="1">
        <v>46027.836805555555</v>
      </c>
      <c r="G8487" t="s">
        <v>100</v>
      </c>
      <c r="H8487" t="s">
        <v>15</v>
      </c>
      <c r="I8487" t="s">
        <v>16</v>
      </c>
      <c r="J8487">
        <v>3</v>
      </c>
      <c r="K8487" t="str">
        <f>IF(tickets_dataset[[#This Row],[status]] = "Closed", "Yes","No")</f>
        <v>Yes</v>
      </c>
      <c r="L8487" s="2">
        <f t="shared" si="528"/>
        <v>18</v>
      </c>
      <c r="M8487" t="str">
        <f t="shared" si="529"/>
        <v>No</v>
      </c>
      <c r="N8487" t="str">
        <f t="shared" si="530"/>
        <v>Jan</v>
      </c>
      <c r="O8487" s="2">
        <f t="shared" si="531"/>
        <v>0.75</v>
      </c>
      <c r="P8487" t="str">
        <f>VLOOKUP(G8487,Agents!A:E,4,FALSE)</f>
        <v>Team4</v>
      </c>
      <c r="Q8487" t="str">
        <f>VLOOKUP(G8487,Agents!A:E,5,FALSE)</f>
        <v>Junior</v>
      </c>
      <c r="R8487" t="str">
        <f>VLOOKUP(G8487,Agents!A:E,2,FALSE)</f>
        <v>Evening</v>
      </c>
    </row>
    <row r="8488" spans="1:18" x14ac:dyDescent="0.35">
      <c r="A8488" t="s">
        <v>12676</v>
      </c>
      <c r="B8488" t="s">
        <v>12677</v>
      </c>
      <c r="C8488" t="s">
        <v>50</v>
      </c>
      <c r="D8488" t="s">
        <v>38</v>
      </c>
      <c r="E8488" s="1">
        <v>46056.48333333333</v>
      </c>
      <c r="F8488" s="1">
        <v>46056.775000000001</v>
      </c>
      <c r="G8488" t="s">
        <v>59</v>
      </c>
      <c r="H8488" t="s">
        <v>15</v>
      </c>
      <c r="I8488" t="s">
        <v>16</v>
      </c>
      <c r="J8488">
        <v>3</v>
      </c>
      <c r="K8488" t="str">
        <f>IF(tickets_dataset[[#This Row],[status]] = "Closed", "Yes","No")</f>
        <v>Yes</v>
      </c>
      <c r="L8488" s="2">
        <f t="shared" si="528"/>
        <v>7.0000000001164153</v>
      </c>
      <c r="M8488" t="str">
        <f t="shared" si="529"/>
        <v>No</v>
      </c>
      <c r="N8488" t="str">
        <f t="shared" si="530"/>
        <v>Feb</v>
      </c>
      <c r="O8488" s="2">
        <f t="shared" si="531"/>
        <v>0.29166666667151731</v>
      </c>
      <c r="P8488" t="str">
        <f>VLOOKUP(G8488,Agents!A:E,4,FALSE)</f>
        <v>Team3</v>
      </c>
      <c r="Q8488" t="str">
        <f>VLOOKUP(G8488,Agents!A:E,5,FALSE)</f>
        <v>Senior</v>
      </c>
      <c r="R8488" t="str">
        <f>VLOOKUP(G8488,Agents!A:E,2,FALSE)</f>
        <v>Night</v>
      </c>
    </row>
    <row r="8489" spans="1:18" x14ac:dyDescent="0.35">
      <c r="A8489" t="s">
        <v>12678</v>
      </c>
      <c r="B8489" t="s">
        <v>12679</v>
      </c>
      <c r="C8489" t="s">
        <v>76</v>
      </c>
      <c r="D8489" t="s">
        <v>38</v>
      </c>
      <c r="E8489" s="1">
        <v>46065.8</v>
      </c>
      <c r="F8489" s="1">
        <v>46069.008333333331</v>
      </c>
      <c r="G8489" t="s">
        <v>27</v>
      </c>
      <c r="H8489" t="s">
        <v>15</v>
      </c>
      <c r="I8489" t="s">
        <v>16</v>
      </c>
      <c r="J8489">
        <v>4</v>
      </c>
      <c r="K8489" t="str">
        <f>IF(tickets_dataset[[#This Row],[status]] = "Closed", "Yes","No")</f>
        <v>Yes</v>
      </c>
      <c r="L8489" s="2">
        <f t="shared" si="528"/>
        <v>76.999999999883585</v>
      </c>
      <c r="M8489" t="str">
        <f t="shared" si="529"/>
        <v>Yes</v>
      </c>
      <c r="N8489" t="str">
        <f t="shared" si="530"/>
        <v>Feb</v>
      </c>
      <c r="O8489" s="2">
        <f t="shared" si="531"/>
        <v>3.2083333333284827</v>
      </c>
      <c r="P8489" t="str">
        <f>VLOOKUP(G8489,Agents!A:E,4,FALSE)</f>
        <v>Team5</v>
      </c>
      <c r="Q8489" t="str">
        <f>VLOOKUP(G8489,Agents!A:E,5,FALSE)</f>
        <v>Senior</v>
      </c>
      <c r="R8489" t="str">
        <f>VLOOKUP(G8489,Agents!A:E,2,FALSE)</f>
        <v>Morning</v>
      </c>
    </row>
    <row r="8490" spans="1:18" x14ac:dyDescent="0.35">
      <c r="A8490" t="s">
        <v>12680</v>
      </c>
      <c r="B8490" t="s">
        <v>9313</v>
      </c>
      <c r="C8490" t="s">
        <v>12</v>
      </c>
      <c r="D8490" t="s">
        <v>26</v>
      </c>
      <c r="E8490" s="1">
        <v>46037.425694444442</v>
      </c>
      <c r="F8490" s="1">
        <v>46038.717361111114</v>
      </c>
      <c r="G8490" t="s">
        <v>149</v>
      </c>
      <c r="H8490" t="s">
        <v>15</v>
      </c>
      <c r="I8490" t="s">
        <v>16</v>
      </c>
      <c r="J8490">
        <v>4</v>
      </c>
      <c r="K8490" t="str">
        <f>IF(tickets_dataset[[#This Row],[status]] = "Closed", "Yes","No")</f>
        <v>Yes</v>
      </c>
      <c r="L8490" s="2">
        <f t="shared" si="528"/>
        <v>31.000000000116415</v>
      </c>
      <c r="M8490" t="str">
        <f t="shared" si="529"/>
        <v>No</v>
      </c>
      <c r="N8490" t="str">
        <f t="shared" si="530"/>
        <v>Jan</v>
      </c>
      <c r="O8490" s="2">
        <f t="shared" si="531"/>
        <v>1.2916666666715173</v>
      </c>
      <c r="P8490" t="str">
        <f>VLOOKUP(G8490,Agents!A:E,4,FALSE)</f>
        <v>Team3</v>
      </c>
      <c r="Q8490" t="str">
        <f>VLOOKUP(G8490,Agents!A:E,5,FALSE)</f>
        <v>Mid</v>
      </c>
      <c r="R8490" t="str">
        <f>VLOOKUP(G8490,Agents!A:E,2,FALSE)</f>
        <v>Night</v>
      </c>
    </row>
    <row r="8491" spans="1:18" x14ac:dyDescent="0.35">
      <c r="A8491" t="s">
        <v>12681</v>
      </c>
      <c r="B8491" t="s">
        <v>12682</v>
      </c>
      <c r="C8491" t="s">
        <v>34</v>
      </c>
      <c r="D8491" t="s">
        <v>38</v>
      </c>
      <c r="E8491" s="1">
        <v>46072.093055555553</v>
      </c>
      <c r="F8491" s="1">
        <v>46073.468055555553</v>
      </c>
      <c r="G8491" t="s">
        <v>131</v>
      </c>
      <c r="H8491" t="s">
        <v>15</v>
      </c>
      <c r="I8491" t="s">
        <v>16</v>
      </c>
      <c r="J8491">
        <v>4</v>
      </c>
      <c r="K8491" t="str">
        <f>IF(tickets_dataset[[#This Row],[status]] = "Closed", "Yes","No")</f>
        <v>Yes</v>
      </c>
      <c r="L8491" s="2">
        <f t="shared" si="528"/>
        <v>33</v>
      </c>
      <c r="M8491" t="str">
        <f t="shared" si="529"/>
        <v>No</v>
      </c>
      <c r="N8491" t="str">
        <f t="shared" si="530"/>
        <v>Feb</v>
      </c>
      <c r="O8491" s="2">
        <f t="shared" si="531"/>
        <v>1.375</v>
      </c>
      <c r="P8491" t="str">
        <f>VLOOKUP(G8491,Agents!A:E,4,FALSE)</f>
        <v>Team4</v>
      </c>
      <c r="Q8491" t="str">
        <f>VLOOKUP(G8491,Agents!A:E,5,FALSE)</f>
        <v>Junior</v>
      </c>
      <c r="R8491" t="str">
        <f>VLOOKUP(G8491,Agents!A:E,2,FALSE)</f>
        <v>Night</v>
      </c>
    </row>
    <row r="8492" spans="1:18" x14ac:dyDescent="0.35">
      <c r="A8492" t="s">
        <v>12683</v>
      </c>
      <c r="B8492" t="s">
        <v>5535</v>
      </c>
      <c r="C8492" t="s">
        <v>12</v>
      </c>
      <c r="D8492" t="s">
        <v>26</v>
      </c>
      <c r="E8492" s="1">
        <v>46049.797222222223</v>
      </c>
      <c r="F8492" s="1">
        <v>46052.630555555559</v>
      </c>
      <c r="G8492" t="s">
        <v>183</v>
      </c>
      <c r="H8492" t="s">
        <v>28</v>
      </c>
      <c r="I8492" t="s">
        <v>16</v>
      </c>
      <c r="J8492">
        <v>4</v>
      </c>
      <c r="K8492" t="str">
        <f>IF(tickets_dataset[[#This Row],[status]] = "Closed", "Yes","No")</f>
        <v>No</v>
      </c>
      <c r="L8492" s="2">
        <f t="shared" si="528"/>
        <v>68.000000000058208</v>
      </c>
      <c r="M8492" t="str">
        <f t="shared" si="529"/>
        <v>Yes</v>
      </c>
      <c r="N8492" t="str">
        <f t="shared" si="530"/>
        <v>Jan</v>
      </c>
      <c r="O8492" s="2">
        <f t="shared" si="531"/>
        <v>2.8333333333357587</v>
      </c>
      <c r="P8492" t="str">
        <f>VLOOKUP(G8492,Agents!A:E,4,FALSE)</f>
        <v>Team3</v>
      </c>
      <c r="Q8492" t="str">
        <f>VLOOKUP(G8492,Agents!A:E,5,FALSE)</f>
        <v>Senior</v>
      </c>
      <c r="R8492" t="str">
        <f>VLOOKUP(G8492,Agents!A:E,2,FALSE)</f>
        <v>Night</v>
      </c>
    </row>
    <row r="8493" spans="1:18" x14ac:dyDescent="0.35">
      <c r="A8493" t="s">
        <v>12684</v>
      </c>
      <c r="B8493" t="s">
        <v>12685</v>
      </c>
      <c r="C8493" t="s">
        <v>76</v>
      </c>
      <c r="D8493" t="s">
        <v>38</v>
      </c>
      <c r="E8493" s="1">
        <v>46066.837500000001</v>
      </c>
      <c r="F8493" s="1">
        <v>46070.504166666666</v>
      </c>
      <c r="G8493" t="s">
        <v>100</v>
      </c>
      <c r="H8493" t="s">
        <v>15</v>
      </c>
      <c r="I8493" t="s">
        <v>16</v>
      </c>
      <c r="J8493">
        <v>4</v>
      </c>
      <c r="K8493" t="str">
        <f>IF(tickets_dataset[[#This Row],[status]] = "Closed", "Yes","No")</f>
        <v>Yes</v>
      </c>
      <c r="L8493" s="2">
        <f t="shared" si="528"/>
        <v>87.999999999941792</v>
      </c>
      <c r="M8493" t="str">
        <f t="shared" si="529"/>
        <v>Yes</v>
      </c>
      <c r="N8493" t="str">
        <f t="shared" si="530"/>
        <v>Feb</v>
      </c>
      <c r="O8493" s="2">
        <f t="shared" si="531"/>
        <v>3.6666666666642413</v>
      </c>
      <c r="P8493" t="str">
        <f>VLOOKUP(G8493,Agents!A:E,4,FALSE)</f>
        <v>Team4</v>
      </c>
      <c r="Q8493" t="str">
        <f>VLOOKUP(G8493,Agents!A:E,5,FALSE)</f>
        <v>Junior</v>
      </c>
      <c r="R8493" t="str">
        <f>VLOOKUP(G8493,Agents!A:E,2,FALSE)</f>
        <v>Evening</v>
      </c>
    </row>
    <row r="8494" spans="1:18" x14ac:dyDescent="0.35">
      <c r="A8494" t="s">
        <v>12686</v>
      </c>
      <c r="B8494" t="s">
        <v>1877</v>
      </c>
      <c r="C8494" t="s">
        <v>12</v>
      </c>
      <c r="D8494" t="s">
        <v>13</v>
      </c>
      <c r="E8494" s="1">
        <v>46047.609722222223</v>
      </c>
      <c r="F8494" s="1">
        <v>46047.776388888888</v>
      </c>
      <c r="G8494" t="s">
        <v>62</v>
      </c>
      <c r="H8494" t="s">
        <v>15</v>
      </c>
      <c r="I8494" t="s">
        <v>16</v>
      </c>
      <c r="J8494">
        <v>5</v>
      </c>
      <c r="K8494" t="str">
        <f>IF(tickets_dataset[[#This Row],[status]] = "Closed", "Yes","No")</f>
        <v>Yes</v>
      </c>
      <c r="L8494" s="2">
        <f t="shared" si="528"/>
        <v>3.9999999999417923</v>
      </c>
      <c r="M8494" t="str">
        <f t="shared" si="529"/>
        <v>No</v>
      </c>
      <c r="N8494" t="str">
        <f t="shared" si="530"/>
        <v>Jan</v>
      </c>
      <c r="O8494" s="2">
        <f t="shared" si="531"/>
        <v>0.16666666666424135</v>
      </c>
      <c r="P8494" t="str">
        <f>VLOOKUP(G8494,Agents!A:E,4,FALSE)</f>
        <v>Team1</v>
      </c>
      <c r="Q8494" t="str">
        <f>VLOOKUP(G8494,Agents!A:E,5,FALSE)</f>
        <v>Junior</v>
      </c>
      <c r="R8494" t="str">
        <f>VLOOKUP(G8494,Agents!A:E,2,FALSE)</f>
        <v>Morning</v>
      </c>
    </row>
    <row r="8495" spans="1:18" x14ac:dyDescent="0.35">
      <c r="A8495" t="s">
        <v>12687</v>
      </c>
      <c r="B8495" t="s">
        <v>6171</v>
      </c>
      <c r="C8495" t="s">
        <v>76</v>
      </c>
      <c r="D8495" t="s">
        <v>26</v>
      </c>
      <c r="E8495" s="1">
        <v>46055.5</v>
      </c>
      <c r="F8495" s="1">
        <v>46058.458333333336</v>
      </c>
      <c r="G8495" t="s">
        <v>100</v>
      </c>
      <c r="H8495" t="s">
        <v>15</v>
      </c>
      <c r="I8495" t="s">
        <v>16</v>
      </c>
      <c r="J8495">
        <v>4</v>
      </c>
      <c r="K8495" t="str">
        <f>IF(tickets_dataset[[#This Row],[status]] = "Closed", "Yes","No")</f>
        <v>Yes</v>
      </c>
      <c r="L8495" s="2">
        <f t="shared" si="528"/>
        <v>71.000000000058208</v>
      </c>
      <c r="M8495" t="str">
        <f t="shared" si="529"/>
        <v>Yes</v>
      </c>
      <c r="N8495" t="str">
        <f t="shared" si="530"/>
        <v>Feb</v>
      </c>
      <c r="O8495" s="2">
        <f t="shared" si="531"/>
        <v>2.9583333333357587</v>
      </c>
      <c r="P8495" t="str">
        <f>VLOOKUP(G8495,Agents!A:E,4,FALSE)</f>
        <v>Team4</v>
      </c>
      <c r="Q8495" t="str">
        <f>VLOOKUP(G8495,Agents!A:E,5,FALSE)</f>
        <v>Junior</v>
      </c>
      <c r="R8495" t="str">
        <f>VLOOKUP(G8495,Agents!A:E,2,FALSE)</f>
        <v>Evening</v>
      </c>
    </row>
    <row r="8496" spans="1:18" x14ac:dyDescent="0.35">
      <c r="A8496" t="s">
        <v>12688</v>
      </c>
      <c r="B8496" t="s">
        <v>7497</v>
      </c>
      <c r="C8496" t="s">
        <v>50</v>
      </c>
      <c r="D8496" t="s">
        <v>38</v>
      </c>
      <c r="E8496" s="1">
        <v>46074.367361111108</v>
      </c>
      <c r="F8496" s="1">
        <v>46074.992361111108</v>
      </c>
      <c r="G8496" t="s">
        <v>357</v>
      </c>
      <c r="H8496" t="s">
        <v>28</v>
      </c>
      <c r="I8496" t="s">
        <v>16</v>
      </c>
      <c r="J8496">
        <v>5</v>
      </c>
      <c r="K8496" t="str">
        <f>IF(tickets_dataset[[#This Row],[status]] = "Closed", "Yes","No")</f>
        <v>No</v>
      </c>
      <c r="L8496" s="2">
        <f t="shared" si="528"/>
        <v>15</v>
      </c>
      <c r="M8496" t="str">
        <f t="shared" si="529"/>
        <v>No</v>
      </c>
      <c r="N8496" t="str">
        <f t="shared" si="530"/>
        <v>Feb</v>
      </c>
      <c r="O8496" s="2">
        <f t="shared" si="531"/>
        <v>0.625</v>
      </c>
      <c r="P8496" t="str">
        <f>VLOOKUP(G8496,Agents!A:E,4,FALSE)</f>
        <v>Team1</v>
      </c>
      <c r="Q8496" t="str">
        <f>VLOOKUP(G8496,Agents!A:E,5,FALSE)</f>
        <v>Mid</v>
      </c>
      <c r="R8496" t="str">
        <f>VLOOKUP(G8496,Agents!A:E,2,FALSE)</f>
        <v>Morning</v>
      </c>
    </row>
    <row r="8497" spans="1:18" x14ac:dyDescent="0.35">
      <c r="A8497" t="s">
        <v>12689</v>
      </c>
      <c r="B8497" t="s">
        <v>5745</v>
      </c>
      <c r="C8497" t="s">
        <v>50</v>
      </c>
      <c r="D8497" t="s">
        <v>13</v>
      </c>
      <c r="E8497" s="1">
        <v>46103.864583333336</v>
      </c>
      <c r="F8497" s="1">
        <v>46104.072916666664</v>
      </c>
      <c r="G8497" t="s">
        <v>156</v>
      </c>
      <c r="H8497" t="s">
        <v>28</v>
      </c>
      <c r="I8497" t="s">
        <v>16</v>
      </c>
      <c r="J8497">
        <v>4</v>
      </c>
      <c r="K8497" t="str">
        <f>IF(tickets_dataset[[#This Row],[status]] = "Closed", "Yes","No")</f>
        <v>No</v>
      </c>
      <c r="L8497" s="2">
        <f t="shared" si="528"/>
        <v>4.9999999998835847</v>
      </c>
      <c r="M8497" t="str">
        <f t="shared" si="529"/>
        <v>No</v>
      </c>
      <c r="N8497" t="str">
        <f t="shared" si="530"/>
        <v>Mar</v>
      </c>
      <c r="O8497" s="2">
        <f t="shared" si="531"/>
        <v>0.20833333332848269</v>
      </c>
      <c r="P8497" t="str">
        <f>VLOOKUP(G8497,Agents!A:E,4,FALSE)</f>
        <v>Team3</v>
      </c>
      <c r="Q8497" t="str">
        <f>VLOOKUP(G8497,Agents!A:E,5,FALSE)</f>
        <v>Mid</v>
      </c>
      <c r="R8497" t="str">
        <f>VLOOKUP(G8497,Agents!A:E,2,FALSE)</f>
        <v>Evening</v>
      </c>
    </row>
    <row r="8498" spans="1:18" x14ac:dyDescent="0.35">
      <c r="A8498" t="s">
        <v>12690</v>
      </c>
      <c r="B8498" t="s">
        <v>3058</v>
      </c>
      <c r="C8498" t="s">
        <v>12</v>
      </c>
      <c r="D8498" t="s">
        <v>13</v>
      </c>
      <c r="E8498" s="1">
        <v>46071.399305555555</v>
      </c>
      <c r="F8498" s="1">
        <v>46072.274305555555</v>
      </c>
      <c r="G8498" t="s">
        <v>357</v>
      </c>
      <c r="H8498" t="s">
        <v>15</v>
      </c>
      <c r="I8498" t="s">
        <v>16</v>
      </c>
      <c r="J8498">
        <v>3</v>
      </c>
      <c r="K8498" t="str">
        <f>IF(tickets_dataset[[#This Row],[status]] = "Closed", "Yes","No")</f>
        <v>Yes</v>
      </c>
      <c r="L8498" s="2">
        <f t="shared" si="528"/>
        <v>21</v>
      </c>
      <c r="M8498" t="str">
        <f t="shared" si="529"/>
        <v>No</v>
      </c>
      <c r="N8498" t="str">
        <f t="shared" si="530"/>
        <v>Feb</v>
      </c>
      <c r="O8498" s="2">
        <f t="shared" si="531"/>
        <v>0.875</v>
      </c>
      <c r="P8498" t="str">
        <f>VLOOKUP(G8498,Agents!A:E,4,FALSE)</f>
        <v>Team1</v>
      </c>
      <c r="Q8498" t="str">
        <f>VLOOKUP(G8498,Agents!A:E,5,FALSE)</f>
        <v>Mid</v>
      </c>
      <c r="R8498" t="str">
        <f>VLOOKUP(G8498,Agents!A:E,2,FALSE)</f>
        <v>Morning</v>
      </c>
    </row>
    <row r="8499" spans="1:18" x14ac:dyDescent="0.35">
      <c r="A8499" t="s">
        <v>12691</v>
      </c>
      <c r="B8499" t="s">
        <v>11659</v>
      </c>
      <c r="C8499" t="s">
        <v>22</v>
      </c>
      <c r="D8499" t="s">
        <v>26</v>
      </c>
      <c r="E8499" s="1">
        <v>46061.17291666667</v>
      </c>
      <c r="F8499" s="1">
        <v>46063.131249999999</v>
      </c>
      <c r="G8499" t="s">
        <v>422</v>
      </c>
      <c r="H8499" t="s">
        <v>15</v>
      </c>
      <c r="I8499" t="s">
        <v>16</v>
      </c>
      <c r="J8499">
        <v>3</v>
      </c>
      <c r="K8499" t="str">
        <f>IF(tickets_dataset[[#This Row],[status]] = "Closed", "Yes","No")</f>
        <v>Yes</v>
      </c>
      <c r="L8499" s="2">
        <f t="shared" si="528"/>
        <v>46.999999999883585</v>
      </c>
      <c r="M8499" t="str">
        <f t="shared" si="529"/>
        <v>No</v>
      </c>
      <c r="N8499" t="str">
        <f t="shared" si="530"/>
        <v>Feb</v>
      </c>
      <c r="O8499" s="2">
        <f t="shared" si="531"/>
        <v>1.9583333333284827</v>
      </c>
      <c r="P8499" t="str">
        <f>VLOOKUP(G8499,Agents!A:E,4,FALSE)</f>
        <v>Team5</v>
      </c>
      <c r="Q8499" t="str">
        <f>VLOOKUP(G8499,Agents!A:E,5,FALSE)</f>
        <v>Mid</v>
      </c>
      <c r="R8499" t="str">
        <f>VLOOKUP(G8499,Agents!A:E,2,FALSE)</f>
        <v>Evening</v>
      </c>
    </row>
    <row r="8500" spans="1:18" x14ac:dyDescent="0.35">
      <c r="A8500" t="s">
        <v>12692</v>
      </c>
      <c r="B8500" t="s">
        <v>1514</v>
      </c>
      <c r="C8500" t="s">
        <v>22</v>
      </c>
      <c r="D8500" t="s">
        <v>13</v>
      </c>
      <c r="E8500" s="1">
        <v>46034.296527777777</v>
      </c>
      <c r="F8500" s="1">
        <v>46034.879861111112</v>
      </c>
      <c r="G8500" t="s">
        <v>137</v>
      </c>
      <c r="H8500" t="s">
        <v>15</v>
      </c>
      <c r="I8500" t="s">
        <v>16</v>
      </c>
      <c r="J8500">
        <v>5</v>
      </c>
      <c r="K8500" t="str">
        <f>IF(tickets_dataset[[#This Row],[status]] = "Closed", "Yes","No")</f>
        <v>Yes</v>
      </c>
      <c r="L8500" s="2">
        <f t="shared" si="528"/>
        <v>14.000000000058208</v>
      </c>
      <c r="M8500" t="str">
        <f t="shared" si="529"/>
        <v>No</v>
      </c>
      <c r="N8500" t="str">
        <f t="shared" si="530"/>
        <v>Jan</v>
      </c>
      <c r="O8500" s="2">
        <f t="shared" si="531"/>
        <v>0.58333333333575865</v>
      </c>
      <c r="P8500" t="str">
        <f>VLOOKUP(G8500,Agents!A:E,4,FALSE)</f>
        <v>Team5</v>
      </c>
      <c r="Q8500" t="str">
        <f>VLOOKUP(G8500,Agents!A:E,5,FALSE)</f>
        <v>Senior</v>
      </c>
      <c r="R8500" t="str">
        <f>VLOOKUP(G8500,Agents!A:E,2,FALSE)</f>
        <v>Night</v>
      </c>
    </row>
    <row r="8501" spans="1:18" x14ac:dyDescent="0.35">
      <c r="A8501" t="s">
        <v>12693</v>
      </c>
      <c r="B8501" t="s">
        <v>10633</v>
      </c>
      <c r="C8501" t="s">
        <v>34</v>
      </c>
      <c r="D8501" t="s">
        <v>13</v>
      </c>
      <c r="E8501" s="1">
        <v>46070.832638888889</v>
      </c>
      <c r="F8501" s="1">
        <v>46071.332638888889</v>
      </c>
      <c r="G8501" t="s">
        <v>156</v>
      </c>
      <c r="H8501" t="s">
        <v>15</v>
      </c>
      <c r="I8501" t="s">
        <v>16</v>
      </c>
      <c r="J8501">
        <v>4</v>
      </c>
      <c r="K8501" t="str">
        <f>IF(tickets_dataset[[#This Row],[status]] = "Closed", "Yes","No")</f>
        <v>Yes</v>
      </c>
      <c r="L8501" s="2">
        <f t="shared" si="528"/>
        <v>12</v>
      </c>
      <c r="M8501" t="str">
        <f t="shared" si="529"/>
        <v>No</v>
      </c>
      <c r="N8501" t="str">
        <f t="shared" si="530"/>
        <v>Feb</v>
      </c>
      <c r="O8501" s="2">
        <f t="shared" si="531"/>
        <v>0.5</v>
      </c>
      <c r="P8501" t="str">
        <f>VLOOKUP(G8501,Agents!A:E,4,FALSE)</f>
        <v>Team3</v>
      </c>
      <c r="Q8501" t="str">
        <f>VLOOKUP(G8501,Agents!A:E,5,FALSE)</f>
        <v>Mid</v>
      </c>
      <c r="R8501" t="str">
        <f>VLOOKUP(G8501,Agents!A:E,2,FALSE)</f>
        <v>Evening</v>
      </c>
    </row>
    <row r="8502" spans="1:18" x14ac:dyDescent="0.35">
      <c r="A8502" t="s">
        <v>12694</v>
      </c>
      <c r="B8502" t="s">
        <v>5789</v>
      </c>
      <c r="C8502" t="s">
        <v>34</v>
      </c>
      <c r="D8502" t="s">
        <v>38</v>
      </c>
      <c r="E8502" s="1">
        <v>46061.92083333333</v>
      </c>
      <c r="F8502" s="1">
        <v>46062.29583333333</v>
      </c>
      <c r="G8502" t="s">
        <v>42</v>
      </c>
      <c r="H8502" t="s">
        <v>15</v>
      </c>
      <c r="I8502" t="s">
        <v>16</v>
      </c>
      <c r="J8502">
        <v>4</v>
      </c>
      <c r="K8502" t="str">
        <f>IF(tickets_dataset[[#This Row],[status]] = "Closed", "Yes","No")</f>
        <v>Yes</v>
      </c>
      <c r="L8502" s="2">
        <f t="shared" si="528"/>
        <v>9</v>
      </c>
      <c r="M8502" t="str">
        <f t="shared" si="529"/>
        <v>No</v>
      </c>
      <c r="N8502" t="str">
        <f t="shared" si="530"/>
        <v>Feb</v>
      </c>
      <c r="O8502" s="2">
        <f t="shared" si="531"/>
        <v>0.375</v>
      </c>
      <c r="P8502" t="str">
        <f>VLOOKUP(G8502,Agents!A:E,4,FALSE)</f>
        <v>Team2</v>
      </c>
      <c r="Q8502" t="str">
        <f>VLOOKUP(G8502,Agents!A:E,5,FALSE)</f>
        <v>Junior</v>
      </c>
      <c r="R8502" t="str">
        <f>VLOOKUP(G8502,Agents!A:E,2,FALSE)</f>
        <v>Night</v>
      </c>
    </row>
    <row r="8503" spans="1:18" x14ac:dyDescent="0.35">
      <c r="A8503" t="s">
        <v>12695</v>
      </c>
      <c r="B8503" t="s">
        <v>3820</v>
      </c>
      <c r="C8503" t="s">
        <v>76</v>
      </c>
      <c r="D8503" t="s">
        <v>38</v>
      </c>
      <c r="E8503" s="1">
        <v>46078.688888888886</v>
      </c>
      <c r="F8503" s="1">
        <v>46079.272222222222</v>
      </c>
      <c r="G8503" t="s">
        <v>256</v>
      </c>
      <c r="H8503" t="s">
        <v>15</v>
      </c>
      <c r="I8503" t="s">
        <v>16</v>
      </c>
      <c r="J8503">
        <v>5</v>
      </c>
      <c r="K8503" t="str">
        <f>IF(tickets_dataset[[#This Row],[status]] = "Closed", "Yes","No")</f>
        <v>Yes</v>
      </c>
      <c r="L8503" s="2">
        <f t="shared" si="528"/>
        <v>14.000000000058208</v>
      </c>
      <c r="M8503" t="str">
        <f t="shared" si="529"/>
        <v>No</v>
      </c>
      <c r="N8503" t="str">
        <f t="shared" si="530"/>
        <v>Feb</v>
      </c>
      <c r="O8503" s="2">
        <f t="shared" si="531"/>
        <v>0.58333333333575865</v>
      </c>
      <c r="P8503" t="str">
        <f>VLOOKUP(G8503,Agents!A:E,4,FALSE)</f>
        <v>Team1</v>
      </c>
      <c r="Q8503" t="str">
        <f>VLOOKUP(G8503,Agents!A:E,5,FALSE)</f>
        <v>Mid</v>
      </c>
      <c r="R8503" t="str">
        <f>VLOOKUP(G8503,Agents!A:E,2,FALSE)</f>
        <v>Morning</v>
      </c>
    </row>
    <row r="8504" spans="1:18" x14ac:dyDescent="0.35">
      <c r="A8504" t="s">
        <v>12696</v>
      </c>
      <c r="B8504" t="s">
        <v>3370</v>
      </c>
      <c r="C8504" t="s">
        <v>50</v>
      </c>
      <c r="D8504" t="s">
        <v>26</v>
      </c>
      <c r="E8504" s="1">
        <v>46109.436805555553</v>
      </c>
      <c r="F8504" s="1">
        <v>46111.270138888889</v>
      </c>
      <c r="G8504" t="s">
        <v>59</v>
      </c>
      <c r="H8504" t="s">
        <v>15</v>
      </c>
      <c r="I8504" t="s">
        <v>16</v>
      </c>
      <c r="J8504">
        <v>4</v>
      </c>
      <c r="K8504" t="str">
        <f>IF(tickets_dataset[[#This Row],[status]] = "Closed", "Yes","No")</f>
        <v>Yes</v>
      </c>
      <c r="L8504" s="2">
        <f t="shared" si="528"/>
        <v>44.000000000058208</v>
      </c>
      <c r="M8504" t="str">
        <f t="shared" si="529"/>
        <v>No</v>
      </c>
      <c r="N8504" t="str">
        <f t="shared" si="530"/>
        <v>Mar</v>
      </c>
      <c r="O8504" s="2">
        <f t="shared" si="531"/>
        <v>1.8333333333357587</v>
      </c>
      <c r="P8504" t="str">
        <f>VLOOKUP(G8504,Agents!A:E,4,FALSE)</f>
        <v>Team3</v>
      </c>
      <c r="Q8504" t="str">
        <f>VLOOKUP(G8504,Agents!A:E,5,FALSE)</f>
        <v>Senior</v>
      </c>
      <c r="R8504" t="str">
        <f>VLOOKUP(G8504,Agents!A:E,2,FALSE)</f>
        <v>Night</v>
      </c>
    </row>
    <row r="8505" spans="1:18" x14ac:dyDescent="0.35">
      <c r="A8505" t="s">
        <v>12697</v>
      </c>
      <c r="B8505" t="s">
        <v>12039</v>
      </c>
      <c r="C8505" t="s">
        <v>12</v>
      </c>
      <c r="D8505" t="s">
        <v>26</v>
      </c>
      <c r="E8505" s="1">
        <v>46052.176388888889</v>
      </c>
      <c r="F8505" s="1">
        <v>46054.801388888889</v>
      </c>
      <c r="G8505" t="s">
        <v>183</v>
      </c>
      <c r="H8505" t="s">
        <v>15</v>
      </c>
      <c r="I8505" t="s">
        <v>16</v>
      </c>
      <c r="J8505">
        <v>5</v>
      </c>
      <c r="K8505" t="str">
        <f>IF(tickets_dataset[[#This Row],[status]] = "Closed", "Yes","No")</f>
        <v>Yes</v>
      </c>
      <c r="L8505" s="2">
        <f t="shared" si="528"/>
        <v>63</v>
      </c>
      <c r="M8505" t="str">
        <f t="shared" si="529"/>
        <v>Yes</v>
      </c>
      <c r="N8505" t="str">
        <f t="shared" si="530"/>
        <v>Jan</v>
      </c>
      <c r="O8505" s="2">
        <f t="shared" si="531"/>
        <v>2.625</v>
      </c>
      <c r="P8505" t="str">
        <f>VLOOKUP(G8505,Agents!A:E,4,FALSE)</f>
        <v>Team3</v>
      </c>
      <c r="Q8505" t="str">
        <f>VLOOKUP(G8505,Agents!A:E,5,FALSE)</f>
        <v>Senior</v>
      </c>
      <c r="R8505" t="str">
        <f>VLOOKUP(G8505,Agents!A:E,2,FALSE)</f>
        <v>Night</v>
      </c>
    </row>
    <row r="8506" spans="1:18" x14ac:dyDescent="0.35">
      <c r="A8506" t="s">
        <v>12698</v>
      </c>
      <c r="B8506" t="s">
        <v>5898</v>
      </c>
      <c r="C8506" t="s">
        <v>12</v>
      </c>
      <c r="D8506" t="s">
        <v>26</v>
      </c>
      <c r="E8506" s="1">
        <v>46110.589583333334</v>
      </c>
      <c r="F8506" s="1">
        <v>46113.006249999999</v>
      </c>
      <c r="G8506" t="s">
        <v>128</v>
      </c>
      <c r="H8506" t="s">
        <v>15</v>
      </c>
      <c r="I8506" t="s">
        <v>16</v>
      </c>
      <c r="J8506">
        <v>4</v>
      </c>
      <c r="K8506" t="str">
        <f>IF(tickets_dataset[[#This Row],[status]] = "Closed", "Yes","No")</f>
        <v>Yes</v>
      </c>
      <c r="L8506" s="2">
        <f t="shared" si="528"/>
        <v>57.999999999941792</v>
      </c>
      <c r="M8506" t="str">
        <f t="shared" si="529"/>
        <v>Yes</v>
      </c>
      <c r="N8506" t="str">
        <f t="shared" si="530"/>
        <v>Mar</v>
      </c>
      <c r="O8506" s="2">
        <f t="shared" si="531"/>
        <v>2.4166666666642413</v>
      </c>
      <c r="P8506" t="str">
        <f>VLOOKUP(G8506,Agents!A:E,4,FALSE)</f>
        <v>Team4</v>
      </c>
      <c r="Q8506" t="str">
        <f>VLOOKUP(G8506,Agents!A:E,5,FALSE)</f>
        <v>Mid</v>
      </c>
      <c r="R8506" t="str">
        <f>VLOOKUP(G8506,Agents!A:E,2,FALSE)</f>
        <v>Night</v>
      </c>
    </row>
    <row r="8507" spans="1:18" x14ac:dyDescent="0.35">
      <c r="A8507" t="s">
        <v>12699</v>
      </c>
      <c r="B8507" t="s">
        <v>1018</v>
      </c>
      <c r="C8507" t="s">
        <v>50</v>
      </c>
      <c r="D8507" t="s">
        <v>13</v>
      </c>
      <c r="E8507" s="1">
        <v>46100.138194444444</v>
      </c>
      <c r="F8507" s="1">
        <v>46102.054861111108</v>
      </c>
      <c r="G8507" t="s">
        <v>234</v>
      </c>
      <c r="H8507" t="s">
        <v>15</v>
      </c>
      <c r="I8507" t="s">
        <v>16</v>
      </c>
      <c r="J8507">
        <v>4</v>
      </c>
      <c r="K8507" t="str">
        <f>IF(tickets_dataset[[#This Row],[status]] = "Closed", "Yes","No")</f>
        <v>Yes</v>
      </c>
      <c r="L8507" s="2">
        <f t="shared" si="528"/>
        <v>45.999999999941792</v>
      </c>
      <c r="M8507" t="str">
        <f t="shared" si="529"/>
        <v>No</v>
      </c>
      <c r="N8507" t="str">
        <f t="shared" si="530"/>
        <v>Mar</v>
      </c>
      <c r="O8507" s="2">
        <f t="shared" si="531"/>
        <v>1.9166666666642413</v>
      </c>
      <c r="P8507" t="str">
        <f>VLOOKUP(G8507,Agents!A:E,4,FALSE)</f>
        <v>Team5</v>
      </c>
      <c r="Q8507" t="str">
        <f>VLOOKUP(G8507,Agents!A:E,5,FALSE)</f>
        <v>Senior</v>
      </c>
      <c r="R8507" t="str">
        <f>VLOOKUP(G8507,Agents!A:E,2,FALSE)</f>
        <v>Night</v>
      </c>
    </row>
    <row r="8508" spans="1:18" x14ac:dyDescent="0.35">
      <c r="A8508" t="s">
        <v>12700</v>
      </c>
      <c r="B8508" t="s">
        <v>1039</v>
      </c>
      <c r="C8508" t="s">
        <v>76</v>
      </c>
      <c r="D8508" t="s">
        <v>38</v>
      </c>
      <c r="E8508" s="1">
        <v>46110.342361111114</v>
      </c>
      <c r="F8508" s="1">
        <v>46113.425694444442</v>
      </c>
      <c r="G8508" t="s">
        <v>256</v>
      </c>
      <c r="H8508" t="s">
        <v>28</v>
      </c>
      <c r="I8508" t="s">
        <v>16</v>
      </c>
      <c r="J8508">
        <v>4</v>
      </c>
      <c r="K8508" t="str">
        <f>IF(tickets_dataset[[#This Row],[status]] = "Closed", "Yes","No")</f>
        <v>No</v>
      </c>
      <c r="L8508" s="2">
        <f t="shared" si="528"/>
        <v>73.999999999883585</v>
      </c>
      <c r="M8508" t="str">
        <f t="shared" si="529"/>
        <v>Yes</v>
      </c>
      <c r="N8508" t="str">
        <f t="shared" si="530"/>
        <v>Mar</v>
      </c>
      <c r="O8508" s="2">
        <f t="shared" si="531"/>
        <v>3.0833333333284827</v>
      </c>
      <c r="P8508" t="str">
        <f>VLOOKUP(G8508,Agents!A:E,4,FALSE)</f>
        <v>Team1</v>
      </c>
      <c r="Q8508" t="str">
        <f>VLOOKUP(G8508,Agents!A:E,5,FALSE)</f>
        <v>Mid</v>
      </c>
      <c r="R8508" t="str">
        <f>VLOOKUP(G8508,Agents!A:E,2,FALSE)</f>
        <v>Morning</v>
      </c>
    </row>
    <row r="8509" spans="1:18" x14ac:dyDescent="0.35">
      <c r="A8509" t="s">
        <v>12701</v>
      </c>
      <c r="B8509" t="s">
        <v>4553</v>
      </c>
      <c r="C8509" t="s">
        <v>76</v>
      </c>
      <c r="D8509" t="s">
        <v>38</v>
      </c>
      <c r="E8509" s="1">
        <v>46040.004861111112</v>
      </c>
      <c r="F8509" s="1">
        <v>46040.421527777777</v>
      </c>
      <c r="G8509" t="s">
        <v>103</v>
      </c>
      <c r="H8509" t="s">
        <v>15</v>
      </c>
      <c r="I8509" t="s">
        <v>16</v>
      </c>
      <c r="J8509">
        <v>5</v>
      </c>
      <c r="K8509" t="str">
        <f>IF(tickets_dataset[[#This Row],[status]] = "Closed", "Yes","No")</f>
        <v>Yes</v>
      </c>
      <c r="L8509" s="2">
        <f t="shared" si="528"/>
        <v>9.9999999999417923</v>
      </c>
      <c r="M8509" t="str">
        <f t="shared" si="529"/>
        <v>No</v>
      </c>
      <c r="N8509" t="str">
        <f t="shared" si="530"/>
        <v>Jan</v>
      </c>
      <c r="O8509" s="2">
        <f t="shared" si="531"/>
        <v>0.41666666666424135</v>
      </c>
      <c r="P8509" t="str">
        <f>VLOOKUP(G8509,Agents!A:E,4,FALSE)</f>
        <v>Team4</v>
      </c>
      <c r="Q8509" t="str">
        <f>VLOOKUP(G8509,Agents!A:E,5,FALSE)</f>
        <v>Senior</v>
      </c>
      <c r="R8509" t="str">
        <f>VLOOKUP(G8509,Agents!A:E,2,FALSE)</f>
        <v>Night</v>
      </c>
    </row>
    <row r="8510" spans="1:18" x14ac:dyDescent="0.35">
      <c r="A8510" t="s">
        <v>12702</v>
      </c>
      <c r="B8510" t="s">
        <v>4698</v>
      </c>
      <c r="C8510" t="s">
        <v>22</v>
      </c>
      <c r="D8510" t="s">
        <v>13</v>
      </c>
      <c r="E8510" s="1">
        <v>46052.179166666669</v>
      </c>
      <c r="F8510" s="1">
        <v>46054.095833333333</v>
      </c>
      <c r="G8510" t="s">
        <v>149</v>
      </c>
      <c r="H8510" t="s">
        <v>15</v>
      </c>
      <c r="I8510" t="s">
        <v>68</v>
      </c>
      <c r="J8510">
        <v>3</v>
      </c>
      <c r="K8510" t="str">
        <f>IF(tickets_dataset[[#This Row],[status]] = "Closed", "Yes","No")</f>
        <v>Yes</v>
      </c>
      <c r="L8510" s="2">
        <f t="shared" si="528"/>
        <v>45.999999999941792</v>
      </c>
      <c r="M8510" t="str">
        <f t="shared" si="529"/>
        <v>No</v>
      </c>
      <c r="N8510" t="str">
        <f t="shared" si="530"/>
        <v>Jan</v>
      </c>
      <c r="O8510" s="2">
        <f t="shared" si="531"/>
        <v>1.9166666666642413</v>
      </c>
      <c r="P8510" t="str">
        <f>VLOOKUP(G8510,Agents!A:E,4,FALSE)</f>
        <v>Team3</v>
      </c>
      <c r="Q8510" t="str">
        <f>VLOOKUP(G8510,Agents!A:E,5,FALSE)</f>
        <v>Mid</v>
      </c>
      <c r="R8510" t="str">
        <f>VLOOKUP(G8510,Agents!A:E,2,FALSE)</f>
        <v>Night</v>
      </c>
    </row>
    <row r="8511" spans="1:18" x14ac:dyDescent="0.35">
      <c r="A8511" t="s">
        <v>12703</v>
      </c>
      <c r="B8511" t="s">
        <v>7366</v>
      </c>
      <c r="C8511" t="s">
        <v>34</v>
      </c>
      <c r="D8511" t="s">
        <v>26</v>
      </c>
      <c r="E8511" s="1">
        <v>46090.32916666667</v>
      </c>
      <c r="F8511" s="1">
        <v>46091.45416666667</v>
      </c>
      <c r="G8511" t="s">
        <v>239</v>
      </c>
      <c r="H8511" t="s">
        <v>15</v>
      </c>
      <c r="I8511" t="s">
        <v>16</v>
      </c>
      <c r="J8511">
        <v>3</v>
      </c>
      <c r="K8511" t="str">
        <f>IF(tickets_dataset[[#This Row],[status]] = "Closed", "Yes","No")</f>
        <v>Yes</v>
      </c>
      <c r="L8511" s="2">
        <f t="shared" si="528"/>
        <v>27</v>
      </c>
      <c r="M8511" t="str">
        <f t="shared" si="529"/>
        <v>No</v>
      </c>
      <c r="N8511" t="str">
        <f t="shared" si="530"/>
        <v>Mar</v>
      </c>
      <c r="O8511" s="2">
        <f t="shared" si="531"/>
        <v>1.125</v>
      </c>
      <c r="P8511" t="str">
        <f>VLOOKUP(G8511,Agents!A:E,4,FALSE)</f>
        <v>Team1</v>
      </c>
      <c r="Q8511" t="str">
        <f>VLOOKUP(G8511,Agents!A:E,5,FALSE)</f>
        <v>Senior</v>
      </c>
      <c r="R8511" t="str">
        <f>VLOOKUP(G8511,Agents!A:E,2,FALSE)</f>
        <v>Evening</v>
      </c>
    </row>
    <row r="8512" spans="1:18" x14ac:dyDescent="0.35">
      <c r="A8512" t="s">
        <v>12704</v>
      </c>
      <c r="B8512" t="s">
        <v>12288</v>
      </c>
      <c r="C8512" t="s">
        <v>50</v>
      </c>
      <c r="D8512" t="s">
        <v>26</v>
      </c>
      <c r="E8512" s="1">
        <v>46069.082638888889</v>
      </c>
      <c r="F8512" s="1">
        <v>46069.499305555553</v>
      </c>
      <c r="G8512" t="s">
        <v>100</v>
      </c>
      <c r="H8512" t="s">
        <v>15</v>
      </c>
      <c r="I8512" t="s">
        <v>16</v>
      </c>
      <c r="J8512">
        <v>3</v>
      </c>
      <c r="K8512" t="str">
        <f>IF(tickets_dataset[[#This Row],[status]] = "Closed", "Yes","No")</f>
        <v>Yes</v>
      </c>
      <c r="L8512" s="2">
        <f t="shared" si="528"/>
        <v>9.9999999999417923</v>
      </c>
      <c r="M8512" t="str">
        <f t="shared" si="529"/>
        <v>No</v>
      </c>
      <c r="N8512" t="str">
        <f t="shared" si="530"/>
        <v>Feb</v>
      </c>
      <c r="O8512" s="2">
        <f t="shared" si="531"/>
        <v>0.41666666666424135</v>
      </c>
      <c r="P8512" t="str">
        <f>VLOOKUP(G8512,Agents!A:E,4,FALSE)</f>
        <v>Team4</v>
      </c>
      <c r="Q8512" t="str">
        <f>VLOOKUP(G8512,Agents!A:E,5,FALSE)</f>
        <v>Junior</v>
      </c>
      <c r="R8512" t="str">
        <f>VLOOKUP(G8512,Agents!A:E,2,FALSE)</f>
        <v>Evening</v>
      </c>
    </row>
    <row r="8513" spans="1:18" x14ac:dyDescent="0.35">
      <c r="A8513" t="s">
        <v>12705</v>
      </c>
      <c r="B8513" t="s">
        <v>9843</v>
      </c>
      <c r="C8513" t="s">
        <v>50</v>
      </c>
      <c r="D8513" t="s">
        <v>38</v>
      </c>
      <c r="E8513" s="1">
        <v>46088.711805555555</v>
      </c>
      <c r="F8513" s="1">
        <v>46090.753472222219</v>
      </c>
      <c r="G8513" t="s">
        <v>149</v>
      </c>
      <c r="H8513" t="s">
        <v>132</v>
      </c>
      <c r="I8513" t="s">
        <v>16</v>
      </c>
      <c r="J8513">
        <v>3</v>
      </c>
      <c r="K8513" t="str">
        <f>IF(tickets_dataset[[#This Row],[status]] = "Closed", "Yes","No")</f>
        <v>No</v>
      </c>
      <c r="L8513" s="2">
        <f t="shared" si="528"/>
        <v>48.999999999941792</v>
      </c>
      <c r="M8513" t="str">
        <f t="shared" si="529"/>
        <v>Yes</v>
      </c>
      <c r="N8513" t="str">
        <f t="shared" si="530"/>
        <v>Mar</v>
      </c>
      <c r="O8513" s="2">
        <f t="shared" si="531"/>
        <v>2.0416666666642413</v>
      </c>
      <c r="P8513" t="str">
        <f>VLOOKUP(G8513,Agents!A:E,4,FALSE)</f>
        <v>Team3</v>
      </c>
      <c r="Q8513" t="str">
        <f>VLOOKUP(G8513,Agents!A:E,5,FALSE)</f>
        <v>Mid</v>
      </c>
      <c r="R8513" t="str">
        <f>VLOOKUP(G8513,Agents!A:E,2,FALSE)</f>
        <v>Night</v>
      </c>
    </row>
    <row r="8514" spans="1:18" x14ac:dyDescent="0.35">
      <c r="A8514" t="s">
        <v>12706</v>
      </c>
      <c r="B8514" t="s">
        <v>7548</v>
      </c>
      <c r="C8514" t="s">
        <v>22</v>
      </c>
      <c r="D8514" t="s">
        <v>26</v>
      </c>
      <c r="E8514" s="1">
        <v>46077.9375</v>
      </c>
      <c r="F8514" s="1">
        <v>46080.395833333336</v>
      </c>
      <c r="G8514" t="s">
        <v>31</v>
      </c>
      <c r="H8514" t="s">
        <v>15</v>
      </c>
      <c r="I8514" t="s">
        <v>16</v>
      </c>
      <c r="J8514">
        <v>2</v>
      </c>
      <c r="K8514" t="str">
        <f>IF(tickets_dataset[[#This Row],[status]] = "Closed", "Yes","No")</f>
        <v>Yes</v>
      </c>
      <c r="L8514" s="2">
        <f t="shared" ref="L8514:L8577" si="532">IF(ISBLANK(F8514),"",(F8514-E8514)*24)</f>
        <v>59.000000000058208</v>
      </c>
      <c r="M8514" t="str">
        <f t="shared" ref="M8514:M8577" si="533">IF(L8514&gt;48,"Yes","No")</f>
        <v>Yes</v>
      </c>
      <c r="N8514" t="str">
        <f t="shared" ref="N8514:N8577" si="534">TEXT(E8514,"mmm")</f>
        <v>Feb</v>
      </c>
      <c r="O8514" s="2">
        <f t="shared" si="531"/>
        <v>2.4583333333357587</v>
      </c>
      <c r="P8514" t="str">
        <f>VLOOKUP(G8514,Agents!A:E,4,FALSE)</f>
        <v>Team5</v>
      </c>
      <c r="Q8514" t="str">
        <f>VLOOKUP(G8514,Agents!A:E,5,FALSE)</f>
        <v>Senior</v>
      </c>
      <c r="R8514" t="str">
        <f>VLOOKUP(G8514,Agents!A:E,2,FALSE)</f>
        <v>Evening</v>
      </c>
    </row>
    <row r="8515" spans="1:18" x14ac:dyDescent="0.35">
      <c r="A8515" t="s">
        <v>12707</v>
      </c>
      <c r="B8515" t="s">
        <v>4515</v>
      </c>
      <c r="C8515" t="s">
        <v>50</v>
      </c>
      <c r="D8515" t="s">
        <v>13</v>
      </c>
      <c r="E8515" s="1">
        <v>46093.202777777777</v>
      </c>
      <c r="F8515" s="1">
        <v>46093.452777777777</v>
      </c>
      <c r="G8515" t="s">
        <v>103</v>
      </c>
      <c r="H8515" t="s">
        <v>15</v>
      </c>
      <c r="I8515" t="s">
        <v>16</v>
      </c>
      <c r="J8515">
        <v>3</v>
      </c>
      <c r="K8515" t="str">
        <f>IF(tickets_dataset[[#This Row],[status]] = "Closed", "Yes","No")</f>
        <v>Yes</v>
      </c>
      <c r="L8515" s="2">
        <f t="shared" si="532"/>
        <v>6</v>
      </c>
      <c r="M8515" t="str">
        <f t="shared" si="533"/>
        <v>No</v>
      </c>
      <c r="N8515" t="str">
        <f t="shared" si="534"/>
        <v>Mar</v>
      </c>
      <c r="O8515" s="2">
        <f t="shared" ref="O8515:O8578" si="535">F8515-E8515</f>
        <v>0.25</v>
      </c>
      <c r="P8515" t="str">
        <f>VLOOKUP(G8515,Agents!A:E,4,FALSE)</f>
        <v>Team4</v>
      </c>
      <c r="Q8515" t="str">
        <f>VLOOKUP(G8515,Agents!A:E,5,FALSE)</f>
        <v>Senior</v>
      </c>
      <c r="R8515" t="str">
        <f>VLOOKUP(G8515,Agents!A:E,2,FALSE)</f>
        <v>Night</v>
      </c>
    </row>
    <row r="8516" spans="1:18" x14ac:dyDescent="0.35">
      <c r="A8516" t="s">
        <v>12708</v>
      </c>
      <c r="B8516" t="s">
        <v>4572</v>
      </c>
      <c r="C8516" t="s">
        <v>22</v>
      </c>
      <c r="D8516" t="s">
        <v>13</v>
      </c>
      <c r="E8516" s="1">
        <v>46110.327777777777</v>
      </c>
      <c r="F8516" s="1">
        <v>46111.036111111112</v>
      </c>
      <c r="G8516" t="s">
        <v>159</v>
      </c>
      <c r="H8516" t="s">
        <v>15</v>
      </c>
      <c r="I8516" t="s">
        <v>16</v>
      </c>
      <c r="J8516">
        <v>4</v>
      </c>
      <c r="K8516" t="str">
        <f>IF(tickets_dataset[[#This Row],[status]] = "Closed", "Yes","No")</f>
        <v>Yes</v>
      </c>
      <c r="L8516" s="2">
        <f t="shared" si="532"/>
        <v>17.000000000058208</v>
      </c>
      <c r="M8516" t="str">
        <f t="shared" si="533"/>
        <v>No</v>
      </c>
      <c r="N8516" t="str">
        <f t="shared" si="534"/>
        <v>Mar</v>
      </c>
      <c r="O8516" s="2">
        <f t="shared" si="535"/>
        <v>0.70833333333575865</v>
      </c>
      <c r="P8516" t="str">
        <f>VLOOKUP(G8516,Agents!A:E,4,FALSE)</f>
        <v>Team4</v>
      </c>
      <c r="Q8516" t="str">
        <f>VLOOKUP(G8516,Agents!A:E,5,FALSE)</f>
        <v>Mid</v>
      </c>
      <c r="R8516" t="str">
        <f>VLOOKUP(G8516,Agents!A:E,2,FALSE)</f>
        <v>Night</v>
      </c>
    </row>
    <row r="8517" spans="1:18" x14ac:dyDescent="0.35">
      <c r="A8517" t="s">
        <v>12709</v>
      </c>
      <c r="B8517" t="s">
        <v>5507</v>
      </c>
      <c r="C8517" t="s">
        <v>34</v>
      </c>
      <c r="D8517" t="s">
        <v>38</v>
      </c>
      <c r="E8517" s="1">
        <v>46065.972222222219</v>
      </c>
      <c r="F8517" s="1">
        <v>46069.472222222219</v>
      </c>
      <c r="G8517" t="s">
        <v>183</v>
      </c>
      <c r="H8517" t="s">
        <v>15</v>
      </c>
      <c r="I8517" t="s">
        <v>16</v>
      </c>
      <c r="J8517">
        <v>4</v>
      </c>
      <c r="K8517" t="str">
        <f>IF(tickets_dataset[[#This Row],[status]] = "Closed", "Yes","No")</f>
        <v>Yes</v>
      </c>
      <c r="L8517" s="2">
        <f t="shared" si="532"/>
        <v>84</v>
      </c>
      <c r="M8517" t="str">
        <f t="shared" si="533"/>
        <v>Yes</v>
      </c>
      <c r="N8517" t="str">
        <f t="shared" si="534"/>
        <v>Feb</v>
      </c>
      <c r="O8517" s="2">
        <f t="shared" si="535"/>
        <v>3.5</v>
      </c>
      <c r="P8517" t="str">
        <f>VLOOKUP(G8517,Agents!A:E,4,FALSE)</f>
        <v>Team3</v>
      </c>
      <c r="Q8517" t="str">
        <f>VLOOKUP(G8517,Agents!A:E,5,FALSE)</f>
        <v>Senior</v>
      </c>
      <c r="R8517" t="str">
        <f>VLOOKUP(G8517,Agents!A:E,2,FALSE)</f>
        <v>Night</v>
      </c>
    </row>
    <row r="8518" spans="1:18" x14ac:dyDescent="0.35">
      <c r="A8518" t="s">
        <v>12710</v>
      </c>
      <c r="B8518" t="s">
        <v>12198</v>
      </c>
      <c r="C8518" t="s">
        <v>34</v>
      </c>
      <c r="D8518" t="s">
        <v>26</v>
      </c>
      <c r="E8518" s="1">
        <v>46092.743750000001</v>
      </c>
      <c r="F8518" s="1">
        <v>46093.410416666666</v>
      </c>
      <c r="G8518" t="s">
        <v>86</v>
      </c>
      <c r="H8518" t="s">
        <v>15</v>
      </c>
      <c r="I8518" t="s">
        <v>16</v>
      </c>
      <c r="J8518">
        <v>2</v>
      </c>
      <c r="K8518" t="str">
        <f>IF(tickets_dataset[[#This Row],[status]] = "Closed", "Yes","No")</f>
        <v>Yes</v>
      </c>
      <c r="L8518" s="2">
        <f t="shared" si="532"/>
        <v>15.999999999941792</v>
      </c>
      <c r="M8518" t="str">
        <f t="shared" si="533"/>
        <v>No</v>
      </c>
      <c r="N8518" t="str">
        <f t="shared" si="534"/>
        <v>Mar</v>
      </c>
      <c r="O8518" s="2">
        <f t="shared" si="535"/>
        <v>0.66666666666424135</v>
      </c>
      <c r="P8518" t="str">
        <f>VLOOKUP(G8518,Agents!A:E,4,FALSE)</f>
        <v>Team1</v>
      </c>
      <c r="Q8518" t="str">
        <f>VLOOKUP(G8518,Agents!A:E,5,FALSE)</f>
        <v>Mid</v>
      </c>
      <c r="R8518" t="str">
        <f>VLOOKUP(G8518,Agents!A:E,2,FALSE)</f>
        <v>Morning</v>
      </c>
    </row>
    <row r="8519" spans="1:18" x14ac:dyDescent="0.35">
      <c r="A8519" t="s">
        <v>12711</v>
      </c>
      <c r="B8519" t="s">
        <v>5718</v>
      </c>
      <c r="C8519" t="s">
        <v>22</v>
      </c>
      <c r="D8519" t="s">
        <v>13</v>
      </c>
      <c r="E8519" s="1">
        <v>46078.980555555558</v>
      </c>
      <c r="F8519" s="1">
        <v>46080.730555555558</v>
      </c>
      <c r="G8519" t="s">
        <v>53</v>
      </c>
      <c r="H8519" t="s">
        <v>15</v>
      </c>
      <c r="I8519" t="s">
        <v>16</v>
      </c>
      <c r="J8519">
        <v>5</v>
      </c>
      <c r="K8519" t="str">
        <f>IF(tickets_dataset[[#This Row],[status]] = "Closed", "Yes","No")</f>
        <v>Yes</v>
      </c>
      <c r="L8519" s="2">
        <f t="shared" si="532"/>
        <v>42</v>
      </c>
      <c r="M8519" t="str">
        <f t="shared" si="533"/>
        <v>No</v>
      </c>
      <c r="N8519" t="str">
        <f t="shared" si="534"/>
        <v>Feb</v>
      </c>
      <c r="O8519" s="2">
        <f t="shared" si="535"/>
        <v>1.75</v>
      </c>
      <c r="P8519" t="str">
        <f>VLOOKUP(G8519,Agents!A:E,4,FALSE)</f>
        <v>Team1</v>
      </c>
      <c r="Q8519" t="str">
        <f>VLOOKUP(G8519,Agents!A:E,5,FALSE)</f>
        <v>Junior</v>
      </c>
      <c r="R8519" t="str">
        <f>VLOOKUP(G8519,Agents!A:E,2,FALSE)</f>
        <v>Night</v>
      </c>
    </row>
    <row r="8520" spans="1:18" x14ac:dyDescent="0.35">
      <c r="A8520" t="s">
        <v>12712</v>
      </c>
      <c r="B8520" t="s">
        <v>876</v>
      </c>
      <c r="C8520" t="s">
        <v>22</v>
      </c>
      <c r="D8520" t="s">
        <v>13</v>
      </c>
      <c r="E8520" s="1">
        <v>46096.123611111114</v>
      </c>
      <c r="F8520" s="1">
        <v>46096.373611111114</v>
      </c>
      <c r="G8520" t="s">
        <v>53</v>
      </c>
      <c r="H8520" t="s">
        <v>15</v>
      </c>
      <c r="I8520" t="s">
        <v>16</v>
      </c>
      <c r="J8520">
        <v>4</v>
      </c>
      <c r="K8520" t="str">
        <f>IF(tickets_dataset[[#This Row],[status]] = "Closed", "Yes","No")</f>
        <v>Yes</v>
      </c>
      <c r="L8520" s="2">
        <f t="shared" si="532"/>
        <v>6</v>
      </c>
      <c r="M8520" t="str">
        <f t="shared" si="533"/>
        <v>No</v>
      </c>
      <c r="N8520" t="str">
        <f t="shared" si="534"/>
        <v>Mar</v>
      </c>
      <c r="O8520" s="2">
        <f t="shared" si="535"/>
        <v>0.25</v>
      </c>
      <c r="P8520" t="str">
        <f>VLOOKUP(G8520,Agents!A:E,4,FALSE)</f>
        <v>Team1</v>
      </c>
      <c r="Q8520" t="str">
        <f>VLOOKUP(G8520,Agents!A:E,5,FALSE)</f>
        <v>Junior</v>
      </c>
      <c r="R8520" t="str">
        <f>VLOOKUP(G8520,Agents!A:E,2,FALSE)</f>
        <v>Night</v>
      </c>
    </row>
    <row r="8521" spans="1:18" x14ac:dyDescent="0.35">
      <c r="A8521" t="s">
        <v>12713</v>
      </c>
      <c r="B8521" t="s">
        <v>12714</v>
      </c>
      <c r="C8521" t="s">
        <v>12</v>
      </c>
      <c r="D8521" t="s">
        <v>13</v>
      </c>
      <c r="E8521" s="1">
        <v>46027.425000000003</v>
      </c>
      <c r="F8521" s="1">
        <v>46027.925000000003</v>
      </c>
      <c r="G8521" t="s">
        <v>62</v>
      </c>
      <c r="H8521" t="s">
        <v>15</v>
      </c>
      <c r="I8521" t="s">
        <v>16</v>
      </c>
      <c r="J8521">
        <v>5</v>
      </c>
      <c r="K8521" t="str">
        <f>IF(tickets_dataset[[#This Row],[status]] = "Closed", "Yes","No")</f>
        <v>Yes</v>
      </c>
      <c r="L8521" s="2">
        <f t="shared" si="532"/>
        <v>12</v>
      </c>
      <c r="M8521" t="str">
        <f t="shared" si="533"/>
        <v>No</v>
      </c>
      <c r="N8521" t="str">
        <f t="shared" si="534"/>
        <v>Jan</v>
      </c>
      <c r="O8521" s="2">
        <f t="shared" si="535"/>
        <v>0.5</v>
      </c>
      <c r="P8521" t="str">
        <f>VLOOKUP(G8521,Agents!A:E,4,FALSE)</f>
        <v>Team1</v>
      </c>
      <c r="Q8521" t="str">
        <f>VLOOKUP(G8521,Agents!A:E,5,FALSE)</f>
        <v>Junior</v>
      </c>
      <c r="R8521" t="str">
        <f>VLOOKUP(G8521,Agents!A:E,2,FALSE)</f>
        <v>Morning</v>
      </c>
    </row>
    <row r="8522" spans="1:18" x14ac:dyDescent="0.35">
      <c r="A8522" t="s">
        <v>12715</v>
      </c>
      <c r="B8522" t="s">
        <v>1490</v>
      </c>
      <c r="C8522" t="s">
        <v>22</v>
      </c>
      <c r="D8522" t="s">
        <v>26</v>
      </c>
      <c r="E8522" s="1">
        <v>46048.76458333333</v>
      </c>
      <c r="F8522" s="1">
        <v>46049.431250000001</v>
      </c>
      <c r="G8522" t="s">
        <v>140</v>
      </c>
      <c r="H8522" t="s">
        <v>15</v>
      </c>
      <c r="I8522" t="s">
        <v>68</v>
      </c>
      <c r="J8522">
        <v>4</v>
      </c>
      <c r="K8522" t="str">
        <f>IF(tickets_dataset[[#This Row],[status]] = "Closed", "Yes","No")</f>
        <v>Yes</v>
      </c>
      <c r="L8522" s="2">
        <f t="shared" si="532"/>
        <v>16.000000000116415</v>
      </c>
      <c r="M8522" t="str">
        <f t="shared" si="533"/>
        <v>No</v>
      </c>
      <c r="N8522" t="str">
        <f t="shared" si="534"/>
        <v>Jan</v>
      </c>
      <c r="O8522" s="2">
        <f t="shared" si="535"/>
        <v>0.66666666667151731</v>
      </c>
      <c r="P8522" t="str">
        <f>VLOOKUP(G8522,Agents!A:E,4,FALSE)</f>
        <v>Team1</v>
      </c>
      <c r="Q8522" t="str">
        <f>VLOOKUP(G8522,Agents!A:E,5,FALSE)</f>
        <v>Junior</v>
      </c>
      <c r="R8522" t="str">
        <f>VLOOKUP(G8522,Agents!A:E,2,FALSE)</f>
        <v>Morning</v>
      </c>
    </row>
    <row r="8523" spans="1:18" x14ac:dyDescent="0.35">
      <c r="A8523" t="s">
        <v>12716</v>
      </c>
      <c r="B8523" t="s">
        <v>12577</v>
      </c>
      <c r="C8523" t="s">
        <v>22</v>
      </c>
      <c r="D8523" t="s">
        <v>26</v>
      </c>
      <c r="E8523" s="1">
        <v>46044.087500000001</v>
      </c>
      <c r="F8523" s="1">
        <v>46046.17083333333</v>
      </c>
      <c r="G8523" t="s">
        <v>282</v>
      </c>
      <c r="H8523" t="s">
        <v>15</v>
      </c>
      <c r="I8523" t="s">
        <v>16</v>
      </c>
      <c r="J8523">
        <v>3</v>
      </c>
      <c r="K8523" t="str">
        <f>IF(tickets_dataset[[#This Row],[status]] = "Closed", "Yes","No")</f>
        <v>Yes</v>
      </c>
      <c r="L8523" s="2">
        <f t="shared" si="532"/>
        <v>49.999999999883585</v>
      </c>
      <c r="M8523" t="str">
        <f t="shared" si="533"/>
        <v>Yes</v>
      </c>
      <c r="N8523" t="str">
        <f t="shared" si="534"/>
        <v>Jan</v>
      </c>
      <c r="O8523" s="2">
        <f t="shared" si="535"/>
        <v>2.0833333333284827</v>
      </c>
      <c r="P8523" t="str">
        <f>VLOOKUP(G8523,Agents!A:E,4,FALSE)</f>
        <v>Team4</v>
      </c>
      <c r="Q8523" t="str">
        <f>VLOOKUP(G8523,Agents!A:E,5,FALSE)</f>
        <v>Mid</v>
      </c>
      <c r="R8523" t="str">
        <f>VLOOKUP(G8523,Agents!A:E,2,FALSE)</f>
        <v>Morning</v>
      </c>
    </row>
    <row r="8524" spans="1:18" x14ac:dyDescent="0.35">
      <c r="A8524" t="s">
        <v>12717</v>
      </c>
      <c r="B8524" t="s">
        <v>3269</v>
      </c>
      <c r="C8524" t="s">
        <v>12</v>
      </c>
      <c r="D8524" t="s">
        <v>13</v>
      </c>
      <c r="E8524" s="1">
        <v>46038.497916666667</v>
      </c>
      <c r="F8524" s="1">
        <v>46039.831250000003</v>
      </c>
      <c r="G8524" t="s">
        <v>159</v>
      </c>
      <c r="H8524" t="s">
        <v>15</v>
      </c>
      <c r="I8524" t="s">
        <v>16</v>
      </c>
      <c r="J8524">
        <v>4</v>
      </c>
      <c r="K8524" t="str">
        <f>IF(tickets_dataset[[#This Row],[status]] = "Closed", "Yes","No")</f>
        <v>Yes</v>
      </c>
      <c r="L8524" s="2">
        <f t="shared" si="532"/>
        <v>32.000000000058208</v>
      </c>
      <c r="M8524" t="str">
        <f t="shared" si="533"/>
        <v>No</v>
      </c>
      <c r="N8524" t="str">
        <f t="shared" si="534"/>
        <v>Jan</v>
      </c>
      <c r="O8524" s="2">
        <f t="shared" si="535"/>
        <v>1.3333333333357587</v>
      </c>
      <c r="P8524" t="str">
        <f>VLOOKUP(G8524,Agents!A:E,4,FALSE)</f>
        <v>Team4</v>
      </c>
      <c r="Q8524" t="str">
        <f>VLOOKUP(G8524,Agents!A:E,5,FALSE)</f>
        <v>Mid</v>
      </c>
      <c r="R8524" t="str">
        <f>VLOOKUP(G8524,Agents!A:E,2,FALSE)</f>
        <v>Night</v>
      </c>
    </row>
    <row r="8525" spans="1:18" x14ac:dyDescent="0.35">
      <c r="A8525" t="s">
        <v>12718</v>
      </c>
      <c r="B8525" t="s">
        <v>12719</v>
      </c>
      <c r="C8525" t="s">
        <v>12</v>
      </c>
      <c r="D8525" t="s">
        <v>38</v>
      </c>
      <c r="E8525" s="1">
        <v>46023.439583333333</v>
      </c>
      <c r="F8525" s="1">
        <v>46026.314583333333</v>
      </c>
      <c r="G8525" t="s">
        <v>273</v>
      </c>
      <c r="H8525" t="s">
        <v>15</v>
      </c>
      <c r="I8525" t="s">
        <v>16</v>
      </c>
      <c r="J8525">
        <v>4</v>
      </c>
      <c r="K8525" t="str">
        <f>IF(tickets_dataset[[#This Row],[status]] = "Closed", "Yes","No")</f>
        <v>Yes</v>
      </c>
      <c r="L8525" s="2">
        <f t="shared" si="532"/>
        <v>69</v>
      </c>
      <c r="M8525" t="str">
        <f t="shared" si="533"/>
        <v>Yes</v>
      </c>
      <c r="N8525" t="str">
        <f t="shared" si="534"/>
        <v>Jan</v>
      </c>
      <c r="O8525" s="2">
        <f t="shared" si="535"/>
        <v>2.875</v>
      </c>
      <c r="P8525" t="str">
        <f>VLOOKUP(G8525,Agents!A:E,4,FALSE)</f>
        <v>Team3</v>
      </c>
      <c r="Q8525" t="str">
        <f>VLOOKUP(G8525,Agents!A:E,5,FALSE)</f>
        <v>Senior</v>
      </c>
      <c r="R8525" t="str">
        <f>VLOOKUP(G8525,Agents!A:E,2,FALSE)</f>
        <v>Evening</v>
      </c>
    </row>
    <row r="8526" spans="1:18" x14ac:dyDescent="0.35">
      <c r="A8526" t="s">
        <v>12720</v>
      </c>
      <c r="B8526" t="s">
        <v>391</v>
      </c>
      <c r="C8526" t="s">
        <v>22</v>
      </c>
      <c r="D8526" t="s">
        <v>13</v>
      </c>
      <c r="E8526" s="1">
        <v>46059.283333333333</v>
      </c>
      <c r="F8526" s="1">
        <v>46060.866666666669</v>
      </c>
      <c r="G8526" t="s">
        <v>156</v>
      </c>
      <c r="H8526" t="s">
        <v>15</v>
      </c>
      <c r="I8526" t="s">
        <v>16</v>
      </c>
      <c r="J8526">
        <v>5</v>
      </c>
      <c r="K8526" t="str">
        <f>IF(tickets_dataset[[#This Row],[status]] = "Closed", "Yes","No")</f>
        <v>Yes</v>
      </c>
      <c r="L8526" s="2">
        <f t="shared" si="532"/>
        <v>38.000000000058208</v>
      </c>
      <c r="M8526" t="str">
        <f t="shared" si="533"/>
        <v>No</v>
      </c>
      <c r="N8526" t="str">
        <f t="shared" si="534"/>
        <v>Feb</v>
      </c>
      <c r="O8526" s="2">
        <f t="shared" si="535"/>
        <v>1.5833333333357587</v>
      </c>
      <c r="P8526" t="str">
        <f>VLOOKUP(G8526,Agents!A:E,4,FALSE)</f>
        <v>Team3</v>
      </c>
      <c r="Q8526" t="str">
        <f>VLOOKUP(G8526,Agents!A:E,5,FALSE)</f>
        <v>Mid</v>
      </c>
      <c r="R8526" t="str">
        <f>VLOOKUP(G8526,Agents!A:E,2,FALSE)</f>
        <v>Evening</v>
      </c>
    </row>
    <row r="8527" spans="1:18" x14ac:dyDescent="0.35">
      <c r="A8527" t="s">
        <v>12721</v>
      </c>
      <c r="B8527" t="s">
        <v>9515</v>
      </c>
      <c r="C8527" t="s">
        <v>34</v>
      </c>
      <c r="D8527" t="s">
        <v>26</v>
      </c>
      <c r="E8527" s="1">
        <v>46091.931250000001</v>
      </c>
      <c r="F8527" s="1">
        <v>46093.76458333333</v>
      </c>
      <c r="G8527" t="s">
        <v>56</v>
      </c>
      <c r="H8527" t="s">
        <v>15</v>
      </c>
      <c r="I8527" t="s">
        <v>16</v>
      </c>
      <c r="J8527">
        <v>3</v>
      </c>
      <c r="K8527" t="str">
        <f>IF(tickets_dataset[[#This Row],[status]] = "Closed", "Yes","No")</f>
        <v>Yes</v>
      </c>
      <c r="L8527" s="2">
        <f t="shared" si="532"/>
        <v>43.999999999883585</v>
      </c>
      <c r="M8527" t="str">
        <f t="shared" si="533"/>
        <v>No</v>
      </c>
      <c r="N8527" t="str">
        <f t="shared" si="534"/>
        <v>Mar</v>
      </c>
      <c r="O8527" s="2">
        <f t="shared" si="535"/>
        <v>1.8333333333284827</v>
      </c>
      <c r="P8527" t="str">
        <f>VLOOKUP(G8527,Agents!A:E,4,FALSE)</f>
        <v>Team1</v>
      </c>
      <c r="Q8527" t="str">
        <f>VLOOKUP(G8527,Agents!A:E,5,FALSE)</f>
        <v>Senior</v>
      </c>
      <c r="R8527" t="str">
        <f>VLOOKUP(G8527,Agents!A:E,2,FALSE)</f>
        <v>Night</v>
      </c>
    </row>
    <row r="8528" spans="1:18" x14ac:dyDescent="0.35">
      <c r="A8528" t="s">
        <v>12722</v>
      </c>
      <c r="B8528" t="s">
        <v>10581</v>
      </c>
      <c r="C8528" t="s">
        <v>22</v>
      </c>
      <c r="D8528" t="s">
        <v>13</v>
      </c>
      <c r="E8528" s="1">
        <v>46031.570833333331</v>
      </c>
      <c r="F8528" s="1">
        <v>46032.029166666667</v>
      </c>
      <c r="G8528" t="s">
        <v>256</v>
      </c>
      <c r="H8528" t="s">
        <v>15</v>
      </c>
      <c r="I8528" t="s">
        <v>16</v>
      </c>
      <c r="J8528">
        <v>3</v>
      </c>
      <c r="K8528" t="str">
        <f>IF(tickets_dataset[[#This Row],[status]] = "Closed", "Yes","No")</f>
        <v>Yes</v>
      </c>
      <c r="L8528" s="2">
        <f t="shared" si="532"/>
        <v>11.000000000058208</v>
      </c>
      <c r="M8528" t="str">
        <f t="shared" si="533"/>
        <v>No</v>
      </c>
      <c r="N8528" t="str">
        <f t="shared" si="534"/>
        <v>Jan</v>
      </c>
      <c r="O8528" s="2">
        <f t="shared" si="535"/>
        <v>0.45833333333575865</v>
      </c>
      <c r="P8528" t="str">
        <f>VLOOKUP(G8528,Agents!A:E,4,FALSE)</f>
        <v>Team1</v>
      </c>
      <c r="Q8528" t="str">
        <f>VLOOKUP(G8528,Agents!A:E,5,FALSE)</f>
        <v>Mid</v>
      </c>
      <c r="R8528" t="str">
        <f>VLOOKUP(G8528,Agents!A:E,2,FALSE)</f>
        <v>Morning</v>
      </c>
    </row>
    <row r="8529" spans="1:18" x14ac:dyDescent="0.35">
      <c r="A8529" t="s">
        <v>12723</v>
      </c>
      <c r="B8529" t="s">
        <v>7827</v>
      </c>
      <c r="C8529" t="s">
        <v>50</v>
      </c>
      <c r="D8529" t="s">
        <v>13</v>
      </c>
      <c r="E8529" s="1">
        <v>46050.11041666667</v>
      </c>
      <c r="F8529" s="1">
        <v>46051.61041666667</v>
      </c>
      <c r="G8529" t="s">
        <v>344</v>
      </c>
      <c r="H8529" t="s">
        <v>15</v>
      </c>
      <c r="I8529" t="s">
        <v>16</v>
      </c>
      <c r="J8529">
        <v>5</v>
      </c>
      <c r="K8529" t="str">
        <f>IF(tickets_dataset[[#This Row],[status]] = "Closed", "Yes","No")</f>
        <v>Yes</v>
      </c>
      <c r="L8529" s="2">
        <f t="shared" si="532"/>
        <v>36</v>
      </c>
      <c r="M8529" t="str">
        <f t="shared" si="533"/>
        <v>No</v>
      </c>
      <c r="N8529" t="str">
        <f t="shared" si="534"/>
        <v>Jan</v>
      </c>
      <c r="O8529" s="2">
        <f t="shared" si="535"/>
        <v>1.5</v>
      </c>
      <c r="P8529" t="str">
        <f>VLOOKUP(G8529,Agents!A:E,4,FALSE)</f>
        <v>Team4</v>
      </c>
      <c r="Q8529" t="str">
        <f>VLOOKUP(G8529,Agents!A:E,5,FALSE)</f>
        <v>Senior</v>
      </c>
      <c r="R8529" t="str">
        <f>VLOOKUP(G8529,Agents!A:E,2,FALSE)</f>
        <v>Night</v>
      </c>
    </row>
    <row r="8530" spans="1:18" x14ac:dyDescent="0.35">
      <c r="A8530" t="s">
        <v>12724</v>
      </c>
      <c r="B8530" t="s">
        <v>1279</v>
      </c>
      <c r="C8530" t="s">
        <v>50</v>
      </c>
      <c r="D8530" t="s">
        <v>26</v>
      </c>
      <c r="E8530" s="1">
        <v>46061.050694444442</v>
      </c>
      <c r="F8530" s="1">
        <v>46062.884027777778</v>
      </c>
      <c r="G8530" t="s">
        <v>19</v>
      </c>
      <c r="H8530" t="s">
        <v>132</v>
      </c>
      <c r="I8530" t="s">
        <v>16</v>
      </c>
      <c r="J8530">
        <v>5</v>
      </c>
      <c r="K8530" t="str">
        <f>IF(tickets_dataset[[#This Row],[status]] = "Closed", "Yes","No")</f>
        <v>No</v>
      </c>
      <c r="L8530" s="2">
        <f t="shared" si="532"/>
        <v>44.000000000058208</v>
      </c>
      <c r="M8530" t="str">
        <f t="shared" si="533"/>
        <v>No</v>
      </c>
      <c r="N8530" t="str">
        <f t="shared" si="534"/>
        <v>Feb</v>
      </c>
      <c r="O8530" s="2">
        <f t="shared" si="535"/>
        <v>1.8333333333357587</v>
      </c>
      <c r="P8530" t="str">
        <f>VLOOKUP(G8530,Agents!A:E,4,FALSE)</f>
        <v>Team4</v>
      </c>
      <c r="Q8530" t="str">
        <f>VLOOKUP(G8530,Agents!A:E,5,FALSE)</f>
        <v>Senior</v>
      </c>
      <c r="R8530" t="str">
        <f>VLOOKUP(G8530,Agents!A:E,2,FALSE)</f>
        <v>Evening</v>
      </c>
    </row>
    <row r="8531" spans="1:18" x14ac:dyDescent="0.35">
      <c r="A8531" t="s">
        <v>12725</v>
      </c>
      <c r="B8531" t="s">
        <v>12726</v>
      </c>
      <c r="C8531" t="s">
        <v>34</v>
      </c>
      <c r="D8531" t="s">
        <v>26</v>
      </c>
      <c r="E8531" s="1">
        <v>46084.094444444447</v>
      </c>
      <c r="F8531" s="1">
        <v>46086.886111111111</v>
      </c>
      <c r="G8531" t="s">
        <v>53</v>
      </c>
      <c r="H8531" t="s">
        <v>15</v>
      </c>
      <c r="I8531" t="s">
        <v>16</v>
      </c>
      <c r="J8531">
        <v>5</v>
      </c>
      <c r="K8531" t="str">
        <f>IF(tickets_dataset[[#This Row],[status]] = "Closed", "Yes","No")</f>
        <v>Yes</v>
      </c>
      <c r="L8531" s="2">
        <f t="shared" si="532"/>
        <v>66.999999999941792</v>
      </c>
      <c r="M8531" t="str">
        <f t="shared" si="533"/>
        <v>Yes</v>
      </c>
      <c r="N8531" t="str">
        <f t="shared" si="534"/>
        <v>Mar</v>
      </c>
      <c r="O8531" s="2">
        <f t="shared" si="535"/>
        <v>2.7916666666642413</v>
      </c>
      <c r="P8531" t="str">
        <f>VLOOKUP(G8531,Agents!A:E,4,FALSE)</f>
        <v>Team1</v>
      </c>
      <c r="Q8531" t="str">
        <f>VLOOKUP(G8531,Agents!A:E,5,FALSE)</f>
        <v>Junior</v>
      </c>
      <c r="R8531" t="str">
        <f>VLOOKUP(G8531,Agents!A:E,2,FALSE)</f>
        <v>Night</v>
      </c>
    </row>
    <row r="8532" spans="1:18" x14ac:dyDescent="0.35">
      <c r="A8532" t="s">
        <v>12727</v>
      </c>
      <c r="B8532" t="s">
        <v>1999</v>
      </c>
      <c r="C8532" t="s">
        <v>22</v>
      </c>
      <c r="D8532" t="s">
        <v>38</v>
      </c>
      <c r="E8532" s="1">
        <v>46026.356944444444</v>
      </c>
      <c r="F8532" s="1">
        <v>46028.648611111108</v>
      </c>
      <c r="G8532" t="s">
        <v>42</v>
      </c>
      <c r="H8532" t="s">
        <v>15</v>
      </c>
      <c r="I8532" t="s">
        <v>16</v>
      </c>
      <c r="J8532">
        <v>3</v>
      </c>
      <c r="K8532" t="str">
        <f>IF(tickets_dataset[[#This Row],[status]] = "Closed", "Yes","No")</f>
        <v>Yes</v>
      </c>
      <c r="L8532" s="2">
        <f t="shared" si="532"/>
        <v>54.999999999941792</v>
      </c>
      <c r="M8532" t="str">
        <f t="shared" si="533"/>
        <v>Yes</v>
      </c>
      <c r="N8532" t="str">
        <f t="shared" si="534"/>
        <v>Jan</v>
      </c>
      <c r="O8532" s="2">
        <f t="shared" si="535"/>
        <v>2.2916666666642413</v>
      </c>
      <c r="P8532" t="str">
        <f>VLOOKUP(G8532,Agents!A:E,4,FALSE)</f>
        <v>Team2</v>
      </c>
      <c r="Q8532" t="str">
        <f>VLOOKUP(G8532,Agents!A:E,5,FALSE)</f>
        <v>Junior</v>
      </c>
      <c r="R8532" t="str">
        <f>VLOOKUP(G8532,Agents!A:E,2,FALSE)</f>
        <v>Night</v>
      </c>
    </row>
    <row r="8533" spans="1:18" x14ac:dyDescent="0.35">
      <c r="A8533" t="s">
        <v>12728</v>
      </c>
      <c r="B8533" t="s">
        <v>12729</v>
      </c>
      <c r="C8533" t="s">
        <v>50</v>
      </c>
      <c r="D8533" t="s">
        <v>13</v>
      </c>
      <c r="E8533" s="1">
        <v>46077.032638888886</v>
      </c>
      <c r="F8533" s="1">
        <v>46078.699305555558</v>
      </c>
      <c r="G8533" t="s">
        <v>170</v>
      </c>
      <c r="H8533" t="s">
        <v>15</v>
      </c>
      <c r="I8533" t="s">
        <v>16</v>
      </c>
      <c r="J8533">
        <v>5</v>
      </c>
      <c r="K8533" t="str">
        <f>IF(tickets_dataset[[#This Row],[status]] = "Closed", "Yes","No")</f>
        <v>Yes</v>
      </c>
      <c r="L8533" s="2">
        <f t="shared" si="532"/>
        <v>40.000000000116415</v>
      </c>
      <c r="M8533" t="str">
        <f t="shared" si="533"/>
        <v>No</v>
      </c>
      <c r="N8533" t="str">
        <f t="shared" si="534"/>
        <v>Feb</v>
      </c>
      <c r="O8533" s="2">
        <f t="shared" si="535"/>
        <v>1.6666666666715173</v>
      </c>
      <c r="P8533" t="str">
        <f>VLOOKUP(G8533,Agents!A:E,4,FALSE)</f>
        <v>Team5</v>
      </c>
      <c r="Q8533" t="str">
        <f>VLOOKUP(G8533,Agents!A:E,5,FALSE)</f>
        <v>Junior</v>
      </c>
      <c r="R8533" t="str">
        <f>VLOOKUP(G8533,Agents!A:E,2,FALSE)</f>
        <v>Night</v>
      </c>
    </row>
    <row r="8534" spans="1:18" x14ac:dyDescent="0.35">
      <c r="A8534" t="s">
        <v>12730</v>
      </c>
      <c r="B8534" t="s">
        <v>6797</v>
      </c>
      <c r="C8534" t="s">
        <v>22</v>
      </c>
      <c r="D8534" t="s">
        <v>38</v>
      </c>
      <c r="E8534" s="1">
        <v>46044.082638888889</v>
      </c>
      <c r="F8534" s="1">
        <v>46046.457638888889</v>
      </c>
      <c r="G8534" t="s">
        <v>422</v>
      </c>
      <c r="H8534" t="s">
        <v>15</v>
      </c>
      <c r="I8534" t="s">
        <v>16</v>
      </c>
      <c r="J8534">
        <v>4</v>
      </c>
      <c r="K8534" t="str">
        <f>IF(tickets_dataset[[#This Row],[status]] = "Closed", "Yes","No")</f>
        <v>Yes</v>
      </c>
      <c r="L8534" s="2">
        <f t="shared" si="532"/>
        <v>57</v>
      </c>
      <c r="M8534" t="str">
        <f t="shared" si="533"/>
        <v>Yes</v>
      </c>
      <c r="N8534" t="str">
        <f t="shared" si="534"/>
        <v>Jan</v>
      </c>
      <c r="O8534" s="2">
        <f t="shared" si="535"/>
        <v>2.375</v>
      </c>
      <c r="P8534" t="str">
        <f>VLOOKUP(G8534,Agents!A:E,4,FALSE)</f>
        <v>Team5</v>
      </c>
      <c r="Q8534" t="str">
        <f>VLOOKUP(G8534,Agents!A:E,5,FALSE)</f>
        <v>Mid</v>
      </c>
      <c r="R8534" t="str">
        <f>VLOOKUP(G8534,Agents!A:E,2,FALSE)</f>
        <v>Evening</v>
      </c>
    </row>
    <row r="8535" spans="1:18" x14ac:dyDescent="0.35">
      <c r="A8535" t="s">
        <v>12731</v>
      </c>
      <c r="B8535" t="s">
        <v>6343</v>
      </c>
      <c r="C8535" t="s">
        <v>76</v>
      </c>
      <c r="D8535" t="s">
        <v>38</v>
      </c>
      <c r="E8535" s="1">
        <v>46087.242361111108</v>
      </c>
      <c r="F8535" s="1">
        <v>46090.117361111108</v>
      </c>
      <c r="G8535" t="s">
        <v>256</v>
      </c>
      <c r="H8535" t="s">
        <v>15</v>
      </c>
      <c r="I8535" t="s">
        <v>16</v>
      </c>
      <c r="J8535">
        <v>4</v>
      </c>
      <c r="K8535" t="str">
        <f>IF(tickets_dataset[[#This Row],[status]] = "Closed", "Yes","No")</f>
        <v>Yes</v>
      </c>
      <c r="L8535" s="2">
        <f t="shared" si="532"/>
        <v>69</v>
      </c>
      <c r="M8535" t="str">
        <f t="shared" si="533"/>
        <v>Yes</v>
      </c>
      <c r="N8535" t="str">
        <f t="shared" si="534"/>
        <v>Mar</v>
      </c>
      <c r="O8535" s="2">
        <f t="shared" si="535"/>
        <v>2.875</v>
      </c>
      <c r="P8535" t="str">
        <f>VLOOKUP(G8535,Agents!A:E,4,FALSE)</f>
        <v>Team1</v>
      </c>
      <c r="Q8535" t="str">
        <f>VLOOKUP(G8535,Agents!A:E,5,FALSE)</f>
        <v>Mid</v>
      </c>
      <c r="R8535" t="str">
        <f>VLOOKUP(G8535,Agents!A:E,2,FALSE)</f>
        <v>Morning</v>
      </c>
    </row>
    <row r="8536" spans="1:18" x14ac:dyDescent="0.35">
      <c r="A8536" t="s">
        <v>12732</v>
      </c>
      <c r="B8536" t="s">
        <v>8518</v>
      </c>
      <c r="C8536" t="s">
        <v>22</v>
      </c>
      <c r="D8536" t="s">
        <v>38</v>
      </c>
      <c r="E8536" s="1">
        <v>46093.455555555556</v>
      </c>
      <c r="F8536" s="1">
        <v>46094.288888888892</v>
      </c>
      <c r="G8536" t="s">
        <v>103</v>
      </c>
      <c r="H8536" t="s">
        <v>15</v>
      </c>
      <c r="I8536" t="s">
        <v>16</v>
      </c>
      <c r="J8536">
        <v>3</v>
      </c>
      <c r="K8536" t="str">
        <f>IF(tickets_dataset[[#This Row],[status]] = "Closed", "Yes","No")</f>
        <v>Yes</v>
      </c>
      <c r="L8536" s="2">
        <f t="shared" si="532"/>
        <v>20.000000000058208</v>
      </c>
      <c r="M8536" t="str">
        <f t="shared" si="533"/>
        <v>No</v>
      </c>
      <c r="N8536" t="str">
        <f t="shared" si="534"/>
        <v>Mar</v>
      </c>
      <c r="O8536" s="2">
        <f t="shared" si="535"/>
        <v>0.83333333333575865</v>
      </c>
      <c r="P8536" t="str">
        <f>VLOOKUP(G8536,Agents!A:E,4,FALSE)</f>
        <v>Team4</v>
      </c>
      <c r="Q8536" t="str">
        <f>VLOOKUP(G8536,Agents!A:E,5,FALSE)</f>
        <v>Senior</v>
      </c>
      <c r="R8536" t="str">
        <f>VLOOKUP(G8536,Agents!A:E,2,FALSE)</f>
        <v>Night</v>
      </c>
    </row>
    <row r="8537" spans="1:18" x14ac:dyDescent="0.35">
      <c r="A8537" t="s">
        <v>12733</v>
      </c>
      <c r="B8537" t="s">
        <v>5957</v>
      </c>
      <c r="C8537" t="s">
        <v>12</v>
      </c>
      <c r="D8537" t="s">
        <v>13</v>
      </c>
      <c r="E8537" s="1">
        <v>46058.840277777781</v>
      </c>
      <c r="F8537" s="1">
        <v>46060.715277777781</v>
      </c>
      <c r="G8537" t="s">
        <v>190</v>
      </c>
      <c r="H8537" t="s">
        <v>132</v>
      </c>
      <c r="I8537" t="s">
        <v>16</v>
      </c>
      <c r="J8537">
        <v>4</v>
      </c>
      <c r="K8537" t="str">
        <f>IF(tickets_dataset[[#This Row],[status]] = "Closed", "Yes","No")</f>
        <v>No</v>
      </c>
      <c r="L8537" s="2">
        <f t="shared" si="532"/>
        <v>45</v>
      </c>
      <c r="M8537" t="str">
        <f t="shared" si="533"/>
        <v>No</v>
      </c>
      <c r="N8537" t="str">
        <f t="shared" si="534"/>
        <v>Feb</v>
      </c>
      <c r="O8537" s="2">
        <f t="shared" si="535"/>
        <v>1.875</v>
      </c>
      <c r="P8537" t="str">
        <f>VLOOKUP(G8537,Agents!A:E,4,FALSE)</f>
        <v>Team1</v>
      </c>
      <c r="Q8537" t="str">
        <f>VLOOKUP(G8537,Agents!A:E,5,FALSE)</f>
        <v>Senior</v>
      </c>
      <c r="R8537" t="str">
        <f>VLOOKUP(G8537,Agents!A:E,2,FALSE)</f>
        <v>Night</v>
      </c>
    </row>
    <row r="8538" spans="1:18" x14ac:dyDescent="0.35">
      <c r="A8538" t="s">
        <v>12734</v>
      </c>
      <c r="B8538" t="s">
        <v>12735</v>
      </c>
      <c r="C8538" t="s">
        <v>50</v>
      </c>
      <c r="D8538" t="s">
        <v>13</v>
      </c>
      <c r="E8538" s="1">
        <v>46091.040972222225</v>
      </c>
      <c r="F8538" s="1">
        <v>46092.249305555553</v>
      </c>
      <c r="G8538" t="s">
        <v>164</v>
      </c>
      <c r="H8538" t="s">
        <v>15</v>
      </c>
      <c r="I8538" t="s">
        <v>16</v>
      </c>
      <c r="J8538">
        <v>4</v>
      </c>
      <c r="K8538" t="str">
        <f>IF(tickets_dataset[[#This Row],[status]] = "Closed", "Yes","No")</f>
        <v>Yes</v>
      </c>
      <c r="L8538" s="2">
        <f t="shared" si="532"/>
        <v>28.999999999883585</v>
      </c>
      <c r="M8538" t="str">
        <f t="shared" si="533"/>
        <v>No</v>
      </c>
      <c r="N8538" t="str">
        <f t="shared" si="534"/>
        <v>Mar</v>
      </c>
      <c r="O8538" s="2">
        <f t="shared" si="535"/>
        <v>1.2083333333284827</v>
      </c>
      <c r="P8538" t="str">
        <f>VLOOKUP(G8538,Agents!A:E,4,FALSE)</f>
        <v>Team4</v>
      </c>
      <c r="Q8538" t="str">
        <f>VLOOKUP(G8538,Agents!A:E,5,FALSE)</f>
        <v>Senior</v>
      </c>
      <c r="R8538" t="str">
        <f>VLOOKUP(G8538,Agents!A:E,2,FALSE)</f>
        <v>Evening</v>
      </c>
    </row>
    <row r="8539" spans="1:18" x14ac:dyDescent="0.35">
      <c r="A8539" t="s">
        <v>12736</v>
      </c>
      <c r="B8539" t="s">
        <v>799</v>
      </c>
      <c r="C8539" t="s">
        <v>76</v>
      </c>
      <c r="D8539" t="s">
        <v>26</v>
      </c>
      <c r="E8539" s="1">
        <v>46074.432638888888</v>
      </c>
      <c r="F8539" s="1">
        <v>46075.849305555559</v>
      </c>
      <c r="G8539" t="s">
        <v>211</v>
      </c>
      <c r="H8539" t="s">
        <v>15</v>
      </c>
      <c r="I8539" t="s">
        <v>16</v>
      </c>
      <c r="J8539">
        <v>4</v>
      </c>
      <c r="K8539" t="str">
        <f>IF(tickets_dataset[[#This Row],[status]] = "Closed", "Yes","No")</f>
        <v>Yes</v>
      </c>
      <c r="L8539" s="2">
        <f t="shared" si="532"/>
        <v>34.000000000116415</v>
      </c>
      <c r="M8539" t="str">
        <f t="shared" si="533"/>
        <v>No</v>
      </c>
      <c r="N8539" t="str">
        <f t="shared" si="534"/>
        <v>Feb</v>
      </c>
      <c r="O8539" s="2">
        <f t="shared" si="535"/>
        <v>1.4166666666715173</v>
      </c>
      <c r="P8539" t="str">
        <f>VLOOKUP(G8539,Agents!A:E,4,FALSE)</f>
        <v>Team5</v>
      </c>
      <c r="Q8539" t="str">
        <f>VLOOKUP(G8539,Agents!A:E,5,FALSE)</f>
        <v>Senior</v>
      </c>
      <c r="R8539" t="str">
        <f>VLOOKUP(G8539,Agents!A:E,2,FALSE)</f>
        <v>Evening</v>
      </c>
    </row>
    <row r="8540" spans="1:18" x14ac:dyDescent="0.35">
      <c r="A8540" t="s">
        <v>12737</v>
      </c>
      <c r="B8540" t="s">
        <v>10128</v>
      </c>
      <c r="C8540" t="s">
        <v>50</v>
      </c>
      <c r="D8540" t="s">
        <v>38</v>
      </c>
      <c r="E8540" s="1">
        <v>46036.225694444445</v>
      </c>
      <c r="F8540" s="1">
        <v>46038.934027777781</v>
      </c>
      <c r="G8540" t="s">
        <v>31</v>
      </c>
      <c r="H8540" t="s">
        <v>15</v>
      </c>
      <c r="I8540" t="s">
        <v>16</v>
      </c>
      <c r="J8540">
        <v>4</v>
      </c>
      <c r="K8540" t="str">
        <f>IF(tickets_dataset[[#This Row],[status]] = "Closed", "Yes","No")</f>
        <v>Yes</v>
      </c>
      <c r="L8540" s="2">
        <f t="shared" si="532"/>
        <v>65.000000000058208</v>
      </c>
      <c r="M8540" t="str">
        <f t="shared" si="533"/>
        <v>Yes</v>
      </c>
      <c r="N8540" t="str">
        <f t="shared" si="534"/>
        <v>Jan</v>
      </c>
      <c r="O8540" s="2">
        <f t="shared" si="535"/>
        <v>2.7083333333357587</v>
      </c>
      <c r="P8540" t="str">
        <f>VLOOKUP(G8540,Agents!A:E,4,FALSE)</f>
        <v>Team5</v>
      </c>
      <c r="Q8540" t="str">
        <f>VLOOKUP(G8540,Agents!A:E,5,FALSE)</f>
        <v>Senior</v>
      </c>
      <c r="R8540" t="str">
        <f>VLOOKUP(G8540,Agents!A:E,2,FALSE)</f>
        <v>Evening</v>
      </c>
    </row>
    <row r="8541" spans="1:18" x14ac:dyDescent="0.35">
      <c r="A8541" t="s">
        <v>12738</v>
      </c>
      <c r="B8541" t="s">
        <v>1263</v>
      </c>
      <c r="C8541" t="s">
        <v>50</v>
      </c>
      <c r="D8541" t="s">
        <v>38</v>
      </c>
      <c r="E8541" s="1">
        <v>46105.804861111108</v>
      </c>
      <c r="F8541" s="1">
        <v>46109.763194444444</v>
      </c>
      <c r="G8541" t="s">
        <v>206</v>
      </c>
      <c r="H8541" t="s">
        <v>15</v>
      </c>
      <c r="I8541" t="s">
        <v>16</v>
      </c>
      <c r="J8541">
        <v>4</v>
      </c>
      <c r="K8541" t="str">
        <f>IF(tickets_dataset[[#This Row],[status]] = "Closed", "Yes","No")</f>
        <v>Yes</v>
      </c>
      <c r="L8541" s="2">
        <f t="shared" si="532"/>
        <v>95.000000000058208</v>
      </c>
      <c r="M8541" t="str">
        <f t="shared" si="533"/>
        <v>Yes</v>
      </c>
      <c r="N8541" t="str">
        <f t="shared" si="534"/>
        <v>Mar</v>
      </c>
      <c r="O8541" s="2">
        <f t="shared" si="535"/>
        <v>3.9583333333357587</v>
      </c>
      <c r="P8541" t="str">
        <f>VLOOKUP(G8541,Agents!A:E,4,FALSE)</f>
        <v>Team5</v>
      </c>
      <c r="Q8541" t="str">
        <f>VLOOKUP(G8541,Agents!A:E,5,FALSE)</f>
        <v>Junior</v>
      </c>
      <c r="R8541" t="str">
        <f>VLOOKUP(G8541,Agents!A:E,2,FALSE)</f>
        <v>Evening</v>
      </c>
    </row>
    <row r="8542" spans="1:18" x14ac:dyDescent="0.35">
      <c r="A8542" t="s">
        <v>12739</v>
      </c>
      <c r="B8542" t="s">
        <v>1064</v>
      </c>
      <c r="C8542" t="s">
        <v>76</v>
      </c>
      <c r="D8542" t="s">
        <v>13</v>
      </c>
      <c r="E8542" s="1">
        <v>46030.974305555559</v>
      </c>
      <c r="F8542" s="1">
        <v>46031.724305555559</v>
      </c>
      <c r="G8542" t="s">
        <v>183</v>
      </c>
      <c r="H8542" t="s">
        <v>15</v>
      </c>
      <c r="I8542" t="s">
        <v>68</v>
      </c>
      <c r="J8542">
        <v>4</v>
      </c>
      <c r="K8542" t="str">
        <f>IF(tickets_dataset[[#This Row],[status]] = "Closed", "Yes","No")</f>
        <v>Yes</v>
      </c>
      <c r="L8542" s="2">
        <f t="shared" si="532"/>
        <v>18</v>
      </c>
      <c r="M8542" t="str">
        <f t="shared" si="533"/>
        <v>No</v>
      </c>
      <c r="N8542" t="str">
        <f t="shared" si="534"/>
        <v>Jan</v>
      </c>
      <c r="O8542" s="2">
        <f t="shared" si="535"/>
        <v>0.75</v>
      </c>
      <c r="P8542" t="str">
        <f>VLOOKUP(G8542,Agents!A:E,4,FALSE)</f>
        <v>Team3</v>
      </c>
      <c r="Q8542" t="str">
        <f>VLOOKUP(G8542,Agents!A:E,5,FALSE)</f>
        <v>Senior</v>
      </c>
      <c r="R8542" t="str">
        <f>VLOOKUP(G8542,Agents!A:E,2,FALSE)</f>
        <v>Night</v>
      </c>
    </row>
    <row r="8543" spans="1:18" x14ac:dyDescent="0.35">
      <c r="A8543" t="s">
        <v>12740</v>
      </c>
      <c r="B8543" t="s">
        <v>3150</v>
      </c>
      <c r="C8543" t="s">
        <v>22</v>
      </c>
      <c r="D8543" t="s">
        <v>38</v>
      </c>
      <c r="E8543" s="1">
        <v>46028.810416666667</v>
      </c>
      <c r="F8543" s="1">
        <v>46030.018750000003</v>
      </c>
      <c r="G8543" t="s">
        <v>140</v>
      </c>
      <c r="H8543" t="s">
        <v>15</v>
      </c>
      <c r="I8543" t="s">
        <v>16</v>
      </c>
      <c r="J8543">
        <v>4</v>
      </c>
      <c r="K8543" t="str">
        <f>IF(tickets_dataset[[#This Row],[status]] = "Closed", "Yes","No")</f>
        <v>Yes</v>
      </c>
      <c r="L8543" s="2">
        <f t="shared" si="532"/>
        <v>29.000000000058208</v>
      </c>
      <c r="M8543" t="str">
        <f t="shared" si="533"/>
        <v>No</v>
      </c>
      <c r="N8543" t="str">
        <f t="shared" si="534"/>
        <v>Jan</v>
      </c>
      <c r="O8543" s="2">
        <f t="shared" si="535"/>
        <v>1.2083333333357587</v>
      </c>
      <c r="P8543" t="str">
        <f>VLOOKUP(G8543,Agents!A:E,4,FALSE)</f>
        <v>Team1</v>
      </c>
      <c r="Q8543" t="str">
        <f>VLOOKUP(G8543,Agents!A:E,5,FALSE)</f>
        <v>Junior</v>
      </c>
      <c r="R8543" t="str">
        <f>VLOOKUP(G8543,Agents!A:E,2,FALSE)</f>
        <v>Morning</v>
      </c>
    </row>
    <row r="8544" spans="1:18" x14ac:dyDescent="0.35">
      <c r="A8544" t="s">
        <v>12741</v>
      </c>
      <c r="B8544" t="s">
        <v>8766</v>
      </c>
      <c r="C8544" t="s">
        <v>34</v>
      </c>
      <c r="D8544" t="s">
        <v>26</v>
      </c>
      <c r="E8544" s="1">
        <v>46029.652777777781</v>
      </c>
      <c r="F8544" s="1">
        <v>46031.777777777781</v>
      </c>
      <c r="G8544" t="s">
        <v>56</v>
      </c>
      <c r="H8544" t="s">
        <v>15</v>
      </c>
      <c r="I8544" t="s">
        <v>16</v>
      </c>
      <c r="J8544">
        <v>4</v>
      </c>
      <c r="K8544" t="str">
        <f>IF(tickets_dataset[[#This Row],[status]] = "Closed", "Yes","No")</f>
        <v>Yes</v>
      </c>
      <c r="L8544" s="2">
        <f t="shared" si="532"/>
        <v>51</v>
      </c>
      <c r="M8544" t="str">
        <f t="shared" si="533"/>
        <v>Yes</v>
      </c>
      <c r="N8544" t="str">
        <f t="shared" si="534"/>
        <v>Jan</v>
      </c>
      <c r="O8544" s="2">
        <f t="shared" si="535"/>
        <v>2.125</v>
      </c>
      <c r="P8544" t="str">
        <f>VLOOKUP(G8544,Agents!A:E,4,FALSE)</f>
        <v>Team1</v>
      </c>
      <c r="Q8544" t="str">
        <f>VLOOKUP(G8544,Agents!A:E,5,FALSE)</f>
        <v>Senior</v>
      </c>
      <c r="R8544" t="str">
        <f>VLOOKUP(G8544,Agents!A:E,2,FALSE)</f>
        <v>Night</v>
      </c>
    </row>
    <row r="8545" spans="1:18" x14ac:dyDescent="0.35">
      <c r="A8545" t="s">
        <v>12742</v>
      </c>
      <c r="B8545" t="s">
        <v>1030</v>
      </c>
      <c r="C8545" t="s">
        <v>76</v>
      </c>
      <c r="D8545" t="s">
        <v>13</v>
      </c>
      <c r="E8545" s="1">
        <v>46067.34375</v>
      </c>
      <c r="F8545" s="1">
        <v>46068.760416666664</v>
      </c>
      <c r="G8545" t="s">
        <v>159</v>
      </c>
      <c r="H8545" t="s">
        <v>15</v>
      </c>
      <c r="I8545" t="s">
        <v>16</v>
      </c>
      <c r="J8545">
        <v>5</v>
      </c>
      <c r="K8545" t="str">
        <f>IF(tickets_dataset[[#This Row],[status]] = "Closed", "Yes","No")</f>
        <v>Yes</v>
      </c>
      <c r="L8545" s="2">
        <f t="shared" si="532"/>
        <v>33.999999999941792</v>
      </c>
      <c r="M8545" t="str">
        <f t="shared" si="533"/>
        <v>No</v>
      </c>
      <c r="N8545" t="str">
        <f t="shared" si="534"/>
        <v>Feb</v>
      </c>
      <c r="O8545" s="2">
        <f t="shared" si="535"/>
        <v>1.4166666666642413</v>
      </c>
      <c r="P8545" t="str">
        <f>VLOOKUP(G8545,Agents!A:E,4,FALSE)</f>
        <v>Team4</v>
      </c>
      <c r="Q8545" t="str">
        <f>VLOOKUP(G8545,Agents!A:E,5,FALSE)</f>
        <v>Mid</v>
      </c>
      <c r="R8545" t="str">
        <f>VLOOKUP(G8545,Agents!A:E,2,FALSE)</f>
        <v>Night</v>
      </c>
    </row>
    <row r="8546" spans="1:18" x14ac:dyDescent="0.35">
      <c r="A8546" t="s">
        <v>12743</v>
      </c>
      <c r="B8546" t="s">
        <v>12744</v>
      </c>
      <c r="C8546" t="s">
        <v>34</v>
      </c>
      <c r="D8546" t="s">
        <v>26</v>
      </c>
      <c r="E8546" s="1">
        <v>46104.759722222225</v>
      </c>
      <c r="F8546" s="1">
        <v>46107.093055555553</v>
      </c>
      <c r="G8546" t="s">
        <v>140</v>
      </c>
      <c r="H8546" t="s">
        <v>15</v>
      </c>
      <c r="I8546" t="s">
        <v>68</v>
      </c>
      <c r="J8546">
        <v>4</v>
      </c>
      <c r="K8546" t="str">
        <f>IF(tickets_dataset[[#This Row],[status]] = "Closed", "Yes","No")</f>
        <v>Yes</v>
      </c>
      <c r="L8546" s="2">
        <f t="shared" si="532"/>
        <v>55.999999999883585</v>
      </c>
      <c r="M8546" t="str">
        <f t="shared" si="533"/>
        <v>Yes</v>
      </c>
      <c r="N8546" t="str">
        <f t="shared" si="534"/>
        <v>Mar</v>
      </c>
      <c r="O8546" s="2">
        <f t="shared" si="535"/>
        <v>2.3333333333284827</v>
      </c>
      <c r="P8546" t="str">
        <f>VLOOKUP(G8546,Agents!A:E,4,FALSE)</f>
        <v>Team1</v>
      </c>
      <c r="Q8546" t="str">
        <f>VLOOKUP(G8546,Agents!A:E,5,FALSE)</f>
        <v>Junior</v>
      </c>
      <c r="R8546" t="str">
        <f>VLOOKUP(G8546,Agents!A:E,2,FALSE)</f>
        <v>Morning</v>
      </c>
    </row>
    <row r="8547" spans="1:18" x14ac:dyDescent="0.35">
      <c r="A8547" t="s">
        <v>12745</v>
      </c>
      <c r="B8547" t="s">
        <v>12746</v>
      </c>
      <c r="C8547" t="s">
        <v>50</v>
      </c>
      <c r="D8547" t="s">
        <v>26</v>
      </c>
      <c r="E8547" s="1">
        <v>46069.706944444442</v>
      </c>
      <c r="F8547" s="1">
        <v>46070.623611111114</v>
      </c>
      <c r="G8547" t="s">
        <v>119</v>
      </c>
      <c r="H8547" t="s">
        <v>28</v>
      </c>
      <c r="I8547" t="s">
        <v>16</v>
      </c>
      <c r="J8547">
        <v>4</v>
      </c>
      <c r="K8547" t="str">
        <f>IF(tickets_dataset[[#This Row],[status]] = "Closed", "Yes","No")</f>
        <v>No</v>
      </c>
      <c r="L8547" s="2">
        <f t="shared" si="532"/>
        <v>22.000000000116415</v>
      </c>
      <c r="M8547" t="str">
        <f t="shared" si="533"/>
        <v>No</v>
      </c>
      <c r="N8547" t="str">
        <f t="shared" si="534"/>
        <v>Feb</v>
      </c>
      <c r="O8547" s="2">
        <f t="shared" si="535"/>
        <v>0.91666666667151731</v>
      </c>
      <c r="P8547" t="str">
        <f>VLOOKUP(G8547,Agents!A:E,4,FALSE)</f>
        <v>Team1</v>
      </c>
      <c r="Q8547" t="str">
        <f>VLOOKUP(G8547,Agents!A:E,5,FALSE)</f>
        <v>Junior</v>
      </c>
      <c r="R8547" t="str">
        <f>VLOOKUP(G8547,Agents!A:E,2,FALSE)</f>
        <v>Morning</v>
      </c>
    </row>
    <row r="8548" spans="1:18" x14ac:dyDescent="0.35">
      <c r="A8548" t="s">
        <v>12747</v>
      </c>
      <c r="B8548" t="s">
        <v>2235</v>
      </c>
      <c r="C8548" t="s">
        <v>76</v>
      </c>
      <c r="D8548" t="s">
        <v>26</v>
      </c>
      <c r="E8548" s="1">
        <v>46078.970138888886</v>
      </c>
      <c r="F8548" s="1">
        <v>46080.845138888886</v>
      </c>
      <c r="G8548" t="s">
        <v>170</v>
      </c>
      <c r="H8548" t="s">
        <v>15</v>
      </c>
      <c r="I8548" t="s">
        <v>16</v>
      </c>
      <c r="J8548">
        <v>3</v>
      </c>
      <c r="K8548" t="str">
        <f>IF(tickets_dataset[[#This Row],[status]] = "Closed", "Yes","No")</f>
        <v>Yes</v>
      </c>
      <c r="L8548" s="2">
        <f t="shared" si="532"/>
        <v>45</v>
      </c>
      <c r="M8548" t="str">
        <f t="shared" si="533"/>
        <v>No</v>
      </c>
      <c r="N8548" t="str">
        <f t="shared" si="534"/>
        <v>Feb</v>
      </c>
      <c r="O8548" s="2">
        <f t="shared" si="535"/>
        <v>1.875</v>
      </c>
      <c r="P8548" t="str">
        <f>VLOOKUP(G8548,Agents!A:E,4,FALSE)</f>
        <v>Team5</v>
      </c>
      <c r="Q8548" t="str">
        <f>VLOOKUP(G8548,Agents!A:E,5,FALSE)</f>
        <v>Junior</v>
      </c>
      <c r="R8548" t="str">
        <f>VLOOKUP(G8548,Agents!A:E,2,FALSE)</f>
        <v>Night</v>
      </c>
    </row>
    <row r="8549" spans="1:18" x14ac:dyDescent="0.35">
      <c r="A8549" t="s">
        <v>12748</v>
      </c>
      <c r="B8549" t="s">
        <v>1172</v>
      </c>
      <c r="C8549" t="s">
        <v>76</v>
      </c>
      <c r="D8549" t="s">
        <v>38</v>
      </c>
      <c r="E8549" s="1">
        <v>46101.198611111111</v>
      </c>
      <c r="F8549" s="1">
        <v>46103.073611111111</v>
      </c>
      <c r="G8549" t="s">
        <v>256</v>
      </c>
      <c r="H8549" t="s">
        <v>15</v>
      </c>
      <c r="I8549" t="s">
        <v>16</v>
      </c>
      <c r="J8549">
        <v>4</v>
      </c>
      <c r="K8549" t="str">
        <f>IF(tickets_dataset[[#This Row],[status]] = "Closed", "Yes","No")</f>
        <v>Yes</v>
      </c>
      <c r="L8549" s="2">
        <f t="shared" si="532"/>
        <v>45</v>
      </c>
      <c r="M8549" t="str">
        <f t="shared" si="533"/>
        <v>No</v>
      </c>
      <c r="N8549" t="str">
        <f t="shared" si="534"/>
        <v>Mar</v>
      </c>
      <c r="O8549" s="2">
        <f t="shared" si="535"/>
        <v>1.875</v>
      </c>
      <c r="P8549" t="str">
        <f>VLOOKUP(G8549,Agents!A:E,4,FALSE)</f>
        <v>Team1</v>
      </c>
      <c r="Q8549" t="str">
        <f>VLOOKUP(G8549,Agents!A:E,5,FALSE)</f>
        <v>Mid</v>
      </c>
      <c r="R8549" t="str">
        <f>VLOOKUP(G8549,Agents!A:E,2,FALSE)</f>
        <v>Morning</v>
      </c>
    </row>
    <row r="8550" spans="1:18" x14ac:dyDescent="0.35">
      <c r="A8550" t="s">
        <v>12749</v>
      </c>
      <c r="B8550" t="s">
        <v>862</v>
      </c>
      <c r="C8550" t="s">
        <v>22</v>
      </c>
      <c r="D8550" t="s">
        <v>13</v>
      </c>
      <c r="E8550" s="1">
        <v>46088.967361111114</v>
      </c>
      <c r="F8550" s="1">
        <v>46089.842361111114</v>
      </c>
      <c r="G8550" t="s">
        <v>73</v>
      </c>
      <c r="H8550" t="s">
        <v>15</v>
      </c>
      <c r="I8550" t="s">
        <v>68</v>
      </c>
      <c r="J8550">
        <v>4</v>
      </c>
      <c r="K8550" t="str">
        <f>IF(tickets_dataset[[#This Row],[status]] = "Closed", "Yes","No")</f>
        <v>Yes</v>
      </c>
      <c r="L8550" s="2">
        <f t="shared" si="532"/>
        <v>21</v>
      </c>
      <c r="M8550" t="str">
        <f t="shared" si="533"/>
        <v>No</v>
      </c>
      <c r="N8550" t="str">
        <f t="shared" si="534"/>
        <v>Mar</v>
      </c>
      <c r="O8550" s="2">
        <f t="shared" si="535"/>
        <v>0.875</v>
      </c>
      <c r="P8550" t="str">
        <f>VLOOKUP(G8550,Agents!A:E,4,FALSE)</f>
        <v>Team4</v>
      </c>
      <c r="Q8550" t="str">
        <f>VLOOKUP(G8550,Agents!A:E,5,FALSE)</f>
        <v>Senior</v>
      </c>
      <c r="R8550" t="str">
        <f>VLOOKUP(G8550,Agents!A:E,2,FALSE)</f>
        <v>Night</v>
      </c>
    </row>
    <row r="8551" spans="1:18" x14ac:dyDescent="0.35">
      <c r="A8551" t="s">
        <v>12750</v>
      </c>
      <c r="B8551" t="s">
        <v>12296</v>
      </c>
      <c r="C8551" t="s">
        <v>50</v>
      </c>
      <c r="D8551" t="s">
        <v>13</v>
      </c>
      <c r="E8551" s="1">
        <v>46059.801388888889</v>
      </c>
      <c r="F8551" s="1">
        <v>46061.093055555553</v>
      </c>
      <c r="G8551" t="s">
        <v>282</v>
      </c>
      <c r="H8551" t="s">
        <v>132</v>
      </c>
      <c r="I8551" t="s">
        <v>16</v>
      </c>
      <c r="J8551">
        <v>3</v>
      </c>
      <c r="K8551" t="str">
        <f>IF(tickets_dataset[[#This Row],[status]] = "Closed", "Yes","No")</f>
        <v>No</v>
      </c>
      <c r="L8551" s="2">
        <f t="shared" si="532"/>
        <v>30.999999999941792</v>
      </c>
      <c r="M8551" t="str">
        <f t="shared" si="533"/>
        <v>No</v>
      </c>
      <c r="N8551" t="str">
        <f t="shared" si="534"/>
        <v>Feb</v>
      </c>
      <c r="O8551" s="2">
        <f t="shared" si="535"/>
        <v>1.2916666666642413</v>
      </c>
      <c r="P8551" t="str">
        <f>VLOOKUP(G8551,Agents!A:E,4,FALSE)</f>
        <v>Team4</v>
      </c>
      <c r="Q8551" t="str">
        <f>VLOOKUP(G8551,Agents!A:E,5,FALSE)</f>
        <v>Mid</v>
      </c>
      <c r="R8551" t="str">
        <f>VLOOKUP(G8551,Agents!A:E,2,FALSE)</f>
        <v>Morning</v>
      </c>
    </row>
    <row r="8552" spans="1:18" x14ac:dyDescent="0.35">
      <c r="A8552" t="s">
        <v>12751</v>
      </c>
      <c r="B8552" t="s">
        <v>6106</v>
      </c>
      <c r="C8552" t="s">
        <v>22</v>
      </c>
      <c r="D8552" t="s">
        <v>13</v>
      </c>
      <c r="E8552" s="1">
        <v>46094.163194444445</v>
      </c>
      <c r="F8552" s="1">
        <v>46095.829861111109</v>
      </c>
      <c r="G8552" t="s">
        <v>67</v>
      </c>
      <c r="H8552" t="s">
        <v>15</v>
      </c>
      <c r="I8552" t="s">
        <v>16</v>
      </c>
      <c r="J8552">
        <v>3</v>
      </c>
      <c r="K8552" t="str">
        <f>IF(tickets_dataset[[#This Row],[status]] = "Closed", "Yes","No")</f>
        <v>Yes</v>
      </c>
      <c r="L8552" s="2">
        <f t="shared" si="532"/>
        <v>39.999999999941792</v>
      </c>
      <c r="M8552" t="str">
        <f t="shared" si="533"/>
        <v>No</v>
      </c>
      <c r="N8552" t="str">
        <f t="shared" si="534"/>
        <v>Mar</v>
      </c>
      <c r="O8552" s="2">
        <f t="shared" si="535"/>
        <v>1.6666666666642413</v>
      </c>
      <c r="P8552" t="str">
        <f>VLOOKUP(G8552,Agents!A:E,4,FALSE)</f>
        <v>Team5</v>
      </c>
      <c r="Q8552" t="str">
        <f>VLOOKUP(G8552,Agents!A:E,5,FALSE)</f>
        <v>Junior</v>
      </c>
      <c r="R8552" t="str">
        <f>VLOOKUP(G8552,Agents!A:E,2,FALSE)</f>
        <v>Evening</v>
      </c>
    </row>
    <row r="8553" spans="1:18" x14ac:dyDescent="0.35">
      <c r="A8553" t="s">
        <v>12752</v>
      </c>
      <c r="B8553" t="s">
        <v>635</v>
      </c>
      <c r="C8553" t="s">
        <v>34</v>
      </c>
      <c r="D8553" t="s">
        <v>13</v>
      </c>
      <c r="E8553" s="1">
        <v>46049.177777777775</v>
      </c>
      <c r="F8553" s="1">
        <v>46049.344444444447</v>
      </c>
      <c r="G8553" t="s">
        <v>42</v>
      </c>
      <c r="H8553" t="s">
        <v>15</v>
      </c>
      <c r="I8553" t="s">
        <v>16</v>
      </c>
      <c r="J8553">
        <v>2</v>
      </c>
      <c r="K8553" t="str">
        <f>IF(tickets_dataset[[#This Row],[status]] = "Closed", "Yes","No")</f>
        <v>Yes</v>
      </c>
      <c r="L8553" s="2">
        <f t="shared" si="532"/>
        <v>4.0000000001164153</v>
      </c>
      <c r="M8553" t="str">
        <f t="shared" si="533"/>
        <v>No</v>
      </c>
      <c r="N8553" t="str">
        <f t="shared" si="534"/>
        <v>Jan</v>
      </c>
      <c r="O8553" s="2">
        <f t="shared" si="535"/>
        <v>0.16666666667151731</v>
      </c>
      <c r="P8553" t="str">
        <f>VLOOKUP(G8553,Agents!A:E,4,FALSE)</f>
        <v>Team2</v>
      </c>
      <c r="Q8553" t="str">
        <f>VLOOKUP(G8553,Agents!A:E,5,FALSE)</f>
        <v>Junior</v>
      </c>
      <c r="R8553" t="str">
        <f>VLOOKUP(G8553,Agents!A:E,2,FALSE)</f>
        <v>Night</v>
      </c>
    </row>
    <row r="8554" spans="1:18" x14ac:dyDescent="0.35">
      <c r="A8554" t="s">
        <v>12753</v>
      </c>
      <c r="B8554" t="s">
        <v>6799</v>
      </c>
      <c r="C8554" t="s">
        <v>12</v>
      </c>
      <c r="D8554" t="s">
        <v>13</v>
      </c>
      <c r="E8554" s="1">
        <v>46086.508333333331</v>
      </c>
      <c r="F8554" s="1">
        <v>46087.966666666667</v>
      </c>
      <c r="G8554" t="s">
        <v>149</v>
      </c>
      <c r="H8554" t="s">
        <v>15</v>
      </c>
      <c r="I8554" t="s">
        <v>16</v>
      </c>
      <c r="J8554">
        <v>4</v>
      </c>
      <c r="K8554" t="str">
        <f>IF(tickets_dataset[[#This Row],[status]] = "Closed", "Yes","No")</f>
        <v>Yes</v>
      </c>
      <c r="L8554" s="2">
        <f t="shared" si="532"/>
        <v>35.000000000058208</v>
      </c>
      <c r="M8554" t="str">
        <f t="shared" si="533"/>
        <v>No</v>
      </c>
      <c r="N8554" t="str">
        <f t="shared" si="534"/>
        <v>Mar</v>
      </c>
      <c r="O8554" s="2">
        <f t="shared" si="535"/>
        <v>1.4583333333357587</v>
      </c>
      <c r="P8554" t="str">
        <f>VLOOKUP(G8554,Agents!A:E,4,FALSE)</f>
        <v>Team3</v>
      </c>
      <c r="Q8554" t="str">
        <f>VLOOKUP(G8554,Agents!A:E,5,FALSE)</f>
        <v>Mid</v>
      </c>
      <c r="R8554" t="str">
        <f>VLOOKUP(G8554,Agents!A:E,2,FALSE)</f>
        <v>Night</v>
      </c>
    </row>
    <row r="8555" spans="1:18" x14ac:dyDescent="0.35">
      <c r="A8555" t="s">
        <v>12754</v>
      </c>
      <c r="B8555" t="s">
        <v>3555</v>
      </c>
      <c r="C8555" t="s">
        <v>34</v>
      </c>
      <c r="D8555" t="s">
        <v>26</v>
      </c>
      <c r="E8555" s="1">
        <v>46073.674305555556</v>
      </c>
      <c r="F8555" s="1">
        <v>46073.84097222222</v>
      </c>
      <c r="G8555" t="s">
        <v>62</v>
      </c>
      <c r="H8555" t="s">
        <v>15</v>
      </c>
      <c r="I8555" t="s">
        <v>16</v>
      </c>
      <c r="J8555">
        <v>3</v>
      </c>
      <c r="K8555" t="str">
        <f>IF(tickets_dataset[[#This Row],[status]] = "Closed", "Yes","No")</f>
        <v>Yes</v>
      </c>
      <c r="L8555" s="2">
        <f t="shared" si="532"/>
        <v>3.9999999999417923</v>
      </c>
      <c r="M8555" t="str">
        <f t="shared" si="533"/>
        <v>No</v>
      </c>
      <c r="N8555" t="str">
        <f t="shared" si="534"/>
        <v>Feb</v>
      </c>
      <c r="O8555" s="2">
        <f t="shared" si="535"/>
        <v>0.16666666666424135</v>
      </c>
      <c r="P8555" t="str">
        <f>VLOOKUP(G8555,Agents!A:E,4,FALSE)</f>
        <v>Team1</v>
      </c>
      <c r="Q8555" t="str">
        <f>VLOOKUP(G8555,Agents!A:E,5,FALSE)</f>
        <v>Junior</v>
      </c>
      <c r="R8555" t="str">
        <f>VLOOKUP(G8555,Agents!A:E,2,FALSE)</f>
        <v>Morning</v>
      </c>
    </row>
    <row r="8556" spans="1:18" x14ac:dyDescent="0.35">
      <c r="A8556" t="s">
        <v>12755</v>
      </c>
      <c r="B8556" t="s">
        <v>7696</v>
      </c>
      <c r="C8556" t="s">
        <v>76</v>
      </c>
      <c r="D8556" t="s">
        <v>13</v>
      </c>
      <c r="E8556" s="1">
        <v>46057.813194444447</v>
      </c>
      <c r="F8556" s="1">
        <v>46059.104861111111</v>
      </c>
      <c r="G8556" t="s">
        <v>100</v>
      </c>
      <c r="H8556" t="s">
        <v>15</v>
      </c>
      <c r="I8556" t="s">
        <v>16</v>
      </c>
      <c r="J8556">
        <v>3</v>
      </c>
      <c r="K8556" t="str">
        <f>IF(tickets_dataset[[#This Row],[status]] = "Closed", "Yes","No")</f>
        <v>Yes</v>
      </c>
      <c r="L8556" s="2">
        <f t="shared" si="532"/>
        <v>30.999999999941792</v>
      </c>
      <c r="M8556" t="str">
        <f t="shared" si="533"/>
        <v>No</v>
      </c>
      <c r="N8556" t="str">
        <f t="shared" si="534"/>
        <v>Feb</v>
      </c>
      <c r="O8556" s="2">
        <f t="shared" si="535"/>
        <v>1.2916666666642413</v>
      </c>
      <c r="P8556" t="str">
        <f>VLOOKUP(G8556,Agents!A:E,4,FALSE)</f>
        <v>Team4</v>
      </c>
      <c r="Q8556" t="str">
        <f>VLOOKUP(G8556,Agents!A:E,5,FALSE)</f>
        <v>Junior</v>
      </c>
      <c r="R8556" t="str">
        <f>VLOOKUP(G8556,Agents!A:E,2,FALSE)</f>
        <v>Evening</v>
      </c>
    </row>
    <row r="8557" spans="1:18" x14ac:dyDescent="0.35">
      <c r="A8557" t="s">
        <v>12756</v>
      </c>
      <c r="B8557" t="s">
        <v>2870</v>
      </c>
      <c r="C8557" t="s">
        <v>76</v>
      </c>
      <c r="D8557" t="s">
        <v>26</v>
      </c>
      <c r="E8557" s="1">
        <v>46100.374305555553</v>
      </c>
      <c r="F8557" s="1">
        <v>46100.540972222225</v>
      </c>
      <c r="G8557" t="s">
        <v>256</v>
      </c>
      <c r="H8557" t="s">
        <v>15</v>
      </c>
      <c r="I8557" t="s">
        <v>16</v>
      </c>
      <c r="J8557">
        <v>2</v>
      </c>
      <c r="K8557" t="str">
        <f>IF(tickets_dataset[[#This Row],[status]] = "Closed", "Yes","No")</f>
        <v>Yes</v>
      </c>
      <c r="L8557" s="2">
        <f t="shared" si="532"/>
        <v>4.0000000001164153</v>
      </c>
      <c r="M8557" t="str">
        <f t="shared" si="533"/>
        <v>No</v>
      </c>
      <c r="N8557" t="str">
        <f t="shared" si="534"/>
        <v>Mar</v>
      </c>
      <c r="O8557" s="2">
        <f t="shared" si="535"/>
        <v>0.16666666667151731</v>
      </c>
      <c r="P8557" t="str">
        <f>VLOOKUP(G8557,Agents!A:E,4,FALSE)</f>
        <v>Team1</v>
      </c>
      <c r="Q8557" t="str">
        <f>VLOOKUP(G8557,Agents!A:E,5,FALSE)</f>
        <v>Mid</v>
      </c>
      <c r="R8557" t="str">
        <f>VLOOKUP(G8557,Agents!A:E,2,FALSE)</f>
        <v>Morning</v>
      </c>
    </row>
    <row r="8558" spans="1:18" x14ac:dyDescent="0.35">
      <c r="A8558" t="s">
        <v>12757</v>
      </c>
      <c r="B8558" t="s">
        <v>7236</v>
      </c>
      <c r="C8558" t="s">
        <v>22</v>
      </c>
      <c r="D8558" t="s">
        <v>13</v>
      </c>
      <c r="E8558" s="1">
        <v>46111.313194444447</v>
      </c>
      <c r="F8558" s="1">
        <v>46111.938194444447</v>
      </c>
      <c r="G8558" t="s">
        <v>73</v>
      </c>
      <c r="H8558" t="s">
        <v>15</v>
      </c>
      <c r="I8558" t="s">
        <v>16</v>
      </c>
      <c r="J8558">
        <v>5</v>
      </c>
      <c r="K8558" t="str">
        <f>IF(tickets_dataset[[#This Row],[status]] = "Closed", "Yes","No")</f>
        <v>Yes</v>
      </c>
      <c r="L8558" s="2">
        <f t="shared" si="532"/>
        <v>15</v>
      </c>
      <c r="M8558" t="str">
        <f t="shared" si="533"/>
        <v>No</v>
      </c>
      <c r="N8558" t="str">
        <f t="shared" si="534"/>
        <v>Mar</v>
      </c>
      <c r="O8558" s="2">
        <f t="shared" si="535"/>
        <v>0.625</v>
      </c>
      <c r="P8558" t="str">
        <f>VLOOKUP(G8558,Agents!A:E,4,FALSE)</f>
        <v>Team4</v>
      </c>
      <c r="Q8558" t="str">
        <f>VLOOKUP(G8558,Agents!A:E,5,FALSE)</f>
        <v>Senior</v>
      </c>
      <c r="R8558" t="str">
        <f>VLOOKUP(G8558,Agents!A:E,2,FALSE)</f>
        <v>Night</v>
      </c>
    </row>
    <row r="8559" spans="1:18" x14ac:dyDescent="0.35">
      <c r="A8559" t="s">
        <v>12758</v>
      </c>
      <c r="B8559" t="s">
        <v>4517</v>
      </c>
      <c r="C8559" t="s">
        <v>12</v>
      </c>
      <c r="D8559" t="s">
        <v>38</v>
      </c>
      <c r="E8559" s="1">
        <v>46045.240972222222</v>
      </c>
      <c r="F8559" s="1">
        <v>46045.782638888886</v>
      </c>
      <c r="G8559" t="s">
        <v>273</v>
      </c>
      <c r="H8559" t="s">
        <v>15</v>
      </c>
      <c r="I8559" t="s">
        <v>16</v>
      </c>
      <c r="J8559">
        <v>4</v>
      </c>
      <c r="K8559" t="str">
        <f>IF(tickets_dataset[[#This Row],[status]] = "Closed", "Yes","No")</f>
        <v>Yes</v>
      </c>
      <c r="L8559" s="2">
        <f t="shared" si="532"/>
        <v>12.999999999941792</v>
      </c>
      <c r="M8559" t="str">
        <f t="shared" si="533"/>
        <v>No</v>
      </c>
      <c r="N8559" t="str">
        <f t="shared" si="534"/>
        <v>Jan</v>
      </c>
      <c r="O8559" s="2">
        <f t="shared" si="535"/>
        <v>0.54166666666424135</v>
      </c>
      <c r="P8559" t="str">
        <f>VLOOKUP(G8559,Agents!A:E,4,FALSE)</f>
        <v>Team3</v>
      </c>
      <c r="Q8559" t="str">
        <f>VLOOKUP(G8559,Agents!A:E,5,FALSE)</f>
        <v>Senior</v>
      </c>
      <c r="R8559" t="str">
        <f>VLOOKUP(G8559,Agents!A:E,2,FALSE)</f>
        <v>Evening</v>
      </c>
    </row>
    <row r="8560" spans="1:18" x14ac:dyDescent="0.35">
      <c r="A8560" t="s">
        <v>12759</v>
      </c>
      <c r="B8560" t="s">
        <v>2811</v>
      </c>
      <c r="C8560" t="s">
        <v>22</v>
      </c>
      <c r="D8560" t="s">
        <v>38</v>
      </c>
      <c r="E8560" s="1">
        <v>46025.379166666666</v>
      </c>
      <c r="F8560" s="1">
        <v>46026.29583333333</v>
      </c>
      <c r="G8560" t="s">
        <v>234</v>
      </c>
      <c r="H8560" t="s">
        <v>15</v>
      </c>
      <c r="I8560" t="s">
        <v>16</v>
      </c>
      <c r="J8560">
        <v>5</v>
      </c>
      <c r="K8560" t="str">
        <f>IF(tickets_dataset[[#This Row],[status]] = "Closed", "Yes","No")</f>
        <v>Yes</v>
      </c>
      <c r="L8560" s="2">
        <f t="shared" si="532"/>
        <v>21.999999999941792</v>
      </c>
      <c r="M8560" t="str">
        <f t="shared" si="533"/>
        <v>No</v>
      </c>
      <c r="N8560" t="str">
        <f t="shared" si="534"/>
        <v>Jan</v>
      </c>
      <c r="O8560" s="2">
        <f t="shared" si="535"/>
        <v>0.91666666666424135</v>
      </c>
      <c r="P8560" t="str">
        <f>VLOOKUP(G8560,Agents!A:E,4,FALSE)</f>
        <v>Team5</v>
      </c>
      <c r="Q8560" t="str">
        <f>VLOOKUP(G8560,Agents!A:E,5,FALSE)</f>
        <v>Senior</v>
      </c>
      <c r="R8560" t="str">
        <f>VLOOKUP(G8560,Agents!A:E,2,FALSE)</f>
        <v>Night</v>
      </c>
    </row>
    <row r="8561" spans="1:18" x14ac:dyDescent="0.35">
      <c r="A8561" t="s">
        <v>12760</v>
      </c>
      <c r="B8561" t="s">
        <v>1095</v>
      </c>
      <c r="C8561" t="s">
        <v>34</v>
      </c>
      <c r="D8561" t="s">
        <v>38</v>
      </c>
      <c r="E8561" s="1">
        <v>46108.831250000003</v>
      </c>
      <c r="F8561" s="1">
        <v>46110.247916666667</v>
      </c>
      <c r="G8561" t="s">
        <v>422</v>
      </c>
      <c r="H8561" t="s">
        <v>15</v>
      </c>
      <c r="I8561" t="s">
        <v>16</v>
      </c>
      <c r="J8561">
        <v>3</v>
      </c>
      <c r="K8561" t="str">
        <f>IF(tickets_dataset[[#This Row],[status]] = "Closed", "Yes","No")</f>
        <v>Yes</v>
      </c>
      <c r="L8561" s="2">
        <f t="shared" si="532"/>
        <v>33.999999999941792</v>
      </c>
      <c r="M8561" t="str">
        <f t="shared" si="533"/>
        <v>No</v>
      </c>
      <c r="N8561" t="str">
        <f t="shared" si="534"/>
        <v>Mar</v>
      </c>
      <c r="O8561" s="2">
        <f t="shared" si="535"/>
        <v>1.4166666666642413</v>
      </c>
      <c r="P8561" t="str">
        <f>VLOOKUP(G8561,Agents!A:E,4,FALSE)</f>
        <v>Team5</v>
      </c>
      <c r="Q8561" t="str">
        <f>VLOOKUP(G8561,Agents!A:E,5,FALSE)</f>
        <v>Mid</v>
      </c>
      <c r="R8561" t="str">
        <f>VLOOKUP(G8561,Agents!A:E,2,FALSE)</f>
        <v>Evening</v>
      </c>
    </row>
    <row r="8562" spans="1:18" x14ac:dyDescent="0.35">
      <c r="A8562" t="s">
        <v>12761</v>
      </c>
      <c r="B8562" t="s">
        <v>4128</v>
      </c>
      <c r="C8562" t="s">
        <v>12</v>
      </c>
      <c r="D8562" t="s">
        <v>38</v>
      </c>
      <c r="E8562" s="1">
        <v>46032.245833333334</v>
      </c>
      <c r="F8562" s="1">
        <v>46033.620833333334</v>
      </c>
      <c r="G8562" t="s">
        <v>344</v>
      </c>
      <c r="H8562" t="s">
        <v>15</v>
      </c>
      <c r="I8562" t="s">
        <v>16</v>
      </c>
      <c r="J8562">
        <v>4</v>
      </c>
      <c r="K8562" t="str">
        <f>IF(tickets_dataset[[#This Row],[status]] = "Closed", "Yes","No")</f>
        <v>Yes</v>
      </c>
      <c r="L8562" s="2">
        <f t="shared" si="532"/>
        <v>33</v>
      </c>
      <c r="M8562" t="str">
        <f t="shared" si="533"/>
        <v>No</v>
      </c>
      <c r="N8562" t="str">
        <f t="shared" si="534"/>
        <v>Jan</v>
      </c>
      <c r="O8562" s="2">
        <f t="shared" si="535"/>
        <v>1.375</v>
      </c>
      <c r="P8562" t="str">
        <f>VLOOKUP(G8562,Agents!A:E,4,FALSE)</f>
        <v>Team4</v>
      </c>
      <c r="Q8562" t="str">
        <f>VLOOKUP(G8562,Agents!A:E,5,FALSE)</f>
        <v>Senior</v>
      </c>
      <c r="R8562" t="str">
        <f>VLOOKUP(G8562,Agents!A:E,2,FALSE)</f>
        <v>Night</v>
      </c>
    </row>
    <row r="8563" spans="1:18" x14ac:dyDescent="0.35">
      <c r="A8563" t="s">
        <v>12762</v>
      </c>
      <c r="B8563" t="s">
        <v>5309</v>
      </c>
      <c r="C8563" t="s">
        <v>50</v>
      </c>
      <c r="D8563" t="s">
        <v>26</v>
      </c>
      <c r="E8563" s="1">
        <v>46051.811805555553</v>
      </c>
      <c r="F8563" s="1">
        <v>46053.895138888889</v>
      </c>
      <c r="G8563" t="s">
        <v>80</v>
      </c>
      <c r="H8563" t="s">
        <v>15</v>
      </c>
      <c r="I8563" t="s">
        <v>16</v>
      </c>
      <c r="J8563">
        <v>5</v>
      </c>
      <c r="K8563" t="str">
        <f>IF(tickets_dataset[[#This Row],[status]] = "Closed", "Yes","No")</f>
        <v>Yes</v>
      </c>
      <c r="L8563" s="2">
        <f t="shared" si="532"/>
        <v>50.000000000058208</v>
      </c>
      <c r="M8563" t="str">
        <f t="shared" si="533"/>
        <v>Yes</v>
      </c>
      <c r="N8563" t="str">
        <f t="shared" si="534"/>
        <v>Jan</v>
      </c>
      <c r="O8563" s="2">
        <f t="shared" si="535"/>
        <v>2.0833333333357587</v>
      </c>
      <c r="P8563" t="str">
        <f>VLOOKUP(G8563,Agents!A:E,4,FALSE)</f>
        <v>Team3</v>
      </c>
      <c r="Q8563" t="str">
        <f>VLOOKUP(G8563,Agents!A:E,5,FALSE)</f>
        <v>Junior</v>
      </c>
      <c r="R8563" t="str">
        <f>VLOOKUP(G8563,Agents!A:E,2,FALSE)</f>
        <v>Evening</v>
      </c>
    </row>
    <row r="8564" spans="1:18" x14ac:dyDescent="0.35">
      <c r="A8564" t="s">
        <v>12763</v>
      </c>
      <c r="B8564" t="s">
        <v>6257</v>
      </c>
      <c r="C8564" t="s">
        <v>50</v>
      </c>
      <c r="D8564" t="s">
        <v>13</v>
      </c>
      <c r="E8564" s="1">
        <v>46043.90902777778</v>
      </c>
      <c r="F8564" s="1">
        <v>46044.992361111108</v>
      </c>
      <c r="G8564" t="s">
        <v>422</v>
      </c>
      <c r="H8564" t="s">
        <v>15</v>
      </c>
      <c r="I8564" t="s">
        <v>16</v>
      </c>
      <c r="J8564">
        <v>4</v>
      </c>
      <c r="K8564" t="str">
        <f>IF(tickets_dataset[[#This Row],[status]] = "Closed", "Yes","No")</f>
        <v>Yes</v>
      </c>
      <c r="L8564" s="2">
        <f t="shared" si="532"/>
        <v>25.999999999883585</v>
      </c>
      <c r="M8564" t="str">
        <f t="shared" si="533"/>
        <v>No</v>
      </c>
      <c r="N8564" t="str">
        <f t="shared" si="534"/>
        <v>Jan</v>
      </c>
      <c r="O8564" s="2">
        <f t="shared" si="535"/>
        <v>1.0833333333284827</v>
      </c>
      <c r="P8564" t="str">
        <f>VLOOKUP(G8564,Agents!A:E,4,FALSE)</f>
        <v>Team5</v>
      </c>
      <c r="Q8564" t="str">
        <f>VLOOKUP(G8564,Agents!A:E,5,FALSE)</f>
        <v>Mid</v>
      </c>
      <c r="R8564" t="str">
        <f>VLOOKUP(G8564,Agents!A:E,2,FALSE)</f>
        <v>Evening</v>
      </c>
    </row>
    <row r="8565" spans="1:18" x14ac:dyDescent="0.35">
      <c r="A8565" t="s">
        <v>12764</v>
      </c>
      <c r="B8565" t="s">
        <v>4557</v>
      </c>
      <c r="C8565" t="s">
        <v>50</v>
      </c>
      <c r="D8565" t="s">
        <v>26</v>
      </c>
      <c r="E8565" s="1">
        <v>46055.824999999997</v>
      </c>
      <c r="F8565" s="1">
        <v>46058.366666666669</v>
      </c>
      <c r="G8565" t="s">
        <v>42</v>
      </c>
      <c r="H8565" t="s">
        <v>132</v>
      </c>
      <c r="I8565" t="s">
        <v>16</v>
      </c>
      <c r="J8565">
        <v>3</v>
      </c>
      <c r="K8565" t="str">
        <f>IF(tickets_dataset[[#This Row],[status]] = "Closed", "Yes","No")</f>
        <v>No</v>
      </c>
      <c r="L8565" s="2">
        <f t="shared" si="532"/>
        <v>61.000000000116415</v>
      </c>
      <c r="M8565" t="str">
        <f t="shared" si="533"/>
        <v>Yes</v>
      </c>
      <c r="N8565" t="str">
        <f t="shared" si="534"/>
        <v>Feb</v>
      </c>
      <c r="O8565" s="2">
        <f t="shared" si="535"/>
        <v>2.5416666666715173</v>
      </c>
      <c r="P8565" t="str">
        <f>VLOOKUP(G8565,Agents!A:E,4,FALSE)</f>
        <v>Team2</v>
      </c>
      <c r="Q8565" t="str">
        <f>VLOOKUP(G8565,Agents!A:E,5,FALSE)</f>
        <v>Junior</v>
      </c>
      <c r="R8565" t="str">
        <f>VLOOKUP(G8565,Agents!A:E,2,FALSE)</f>
        <v>Night</v>
      </c>
    </row>
    <row r="8566" spans="1:18" x14ac:dyDescent="0.35">
      <c r="A8566" t="s">
        <v>12765</v>
      </c>
      <c r="B8566" t="s">
        <v>7524</v>
      </c>
      <c r="C8566" t="s">
        <v>12</v>
      </c>
      <c r="D8566" t="s">
        <v>38</v>
      </c>
      <c r="E8566" s="1">
        <v>46111.42083333333</v>
      </c>
      <c r="F8566" s="1">
        <v>46114.04583333333</v>
      </c>
      <c r="G8566" t="s">
        <v>14</v>
      </c>
      <c r="H8566" t="s">
        <v>15</v>
      </c>
      <c r="I8566" t="s">
        <v>16</v>
      </c>
      <c r="J8566">
        <v>3</v>
      </c>
      <c r="K8566" t="str">
        <f>IF(tickets_dataset[[#This Row],[status]] = "Closed", "Yes","No")</f>
        <v>Yes</v>
      </c>
      <c r="L8566" s="2">
        <f t="shared" si="532"/>
        <v>63</v>
      </c>
      <c r="M8566" t="str">
        <f t="shared" si="533"/>
        <v>Yes</v>
      </c>
      <c r="N8566" t="str">
        <f t="shared" si="534"/>
        <v>Mar</v>
      </c>
      <c r="O8566" s="2">
        <f t="shared" si="535"/>
        <v>2.625</v>
      </c>
      <c r="P8566" t="str">
        <f>VLOOKUP(G8566,Agents!A:E,4,FALSE)</f>
        <v>Team1</v>
      </c>
      <c r="Q8566" t="str">
        <f>VLOOKUP(G8566,Agents!A:E,5,FALSE)</f>
        <v>Senior</v>
      </c>
      <c r="R8566" t="str">
        <f>VLOOKUP(G8566,Agents!A:E,2,FALSE)</f>
        <v>Morning</v>
      </c>
    </row>
    <row r="8567" spans="1:18" x14ac:dyDescent="0.35">
      <c r="A8567" t="s">
        <v>12766</v>
      </c>
      <c r="B8567" t="s">
        <v>11755</v>
      </c>
      <c r="C8567" t="s">
        <v>12</v>
      </c>
      <c r="D8567" t="s">
        <v>26</v>
      </c>
      <c r="E8567" s="1">
        <v>46052.159722222219</v>
      </c>
      <c r="F8567" s="1">
        <v>46054.743055555555</v>
      </c>
      <c r="G8567" t="s">
        <v>190</v>
      </c>
      <c r="H8567" t="s">
        <v>15</v>
      </c>
      <c r="I8567" t="s">
        <v>68</v>
      </c>
      <c r="J8567">
        <v>3</v>
      </c>
      <c r="K8567" t="str">
        <f>IF(tickets_dataset[[#This Row],[status]] = "Closed", "Yes","No")</f>
        <v>Yes</v>
      </c>
      <c r="L8567" s="2">
        <f t="shared" si="532"/>
        <v>62.000000000058208</v>
      </c>
      <c r="M8567" t="str">
        <f t="shared" si="533"/>
        <v>Yes</v>
      </c>
      <c r="N8567" t="str">
        <f t="shared" si="534"/>
        <v>Jan</v>
      </c>
      <c r="O8567" s="2">
        <f t="shared" si="535"/>
        <v>2.5833333333357587</v>
      </c>
      <c r="P8567" t="str">
        <f>VLOOKUP(G8567,Agents!A:E,4,FALSE)</f>
        <v>Team1</v>
      </c>
      <c r="Q8567" t="str">
        <f>VLOOKUP(G8567,Agents!A:E,5,FALSE)</f>
        <v>Senior</v>
      </c>
      <c r="R8567" t="str">
        <f>VLOOKUP(G8567,Agents!A:E,2,FALSE)</f>
        <v>Night</v>
      </c>
    </row>
    <row r="8568" spans="1:18" x14ac:dyDescent="0.35">
      <c r="A8568" t="s">
        <v>12767</v>
      </c>
      <c r="B8568" t="s">
        <v>12768</v>
      </c>
      <c r="C8568" t="s">
        <v>34</v>
      </c>
      <c r="D8568" t="s">
        <v>26</v>
      </c>
      <c r="E8568" s="1">
        <v>46036.270833333336</v>
      </c>
      <c r="F8568" s="1">
        <v>46036.979166666664</v>
      </c>
      <c r="G8568" t="s">
        <v>62</v>
      </c>
      <c r="H8568" t="s">
        <v>15</v>
      </c>
      <c r="I8568" t="s">
        <v>16</v>
      </c>
      <c r="J8568">
        <v>4</v>
      </c>
      <c r="K8568" t="str">
        <f>IF(tickets_dataset[[#This Row],[status]] = "Closed", "Yes","No")</f>
        <v>Yes</v>
      </c>
      <c r="L8568" s="2">
        <f t="shared" si="532"/>
        <v>16.999999999883585</v>
      </c>
      <c r="M8568" t="str">
        <f t="shared" si="533"/>
        <v>No</v>
      </c>
      <c r="N8568" t="str">
        <f t="shared" si="534"/>
        <v>Jan</v>
      </c>
      <c r="O8568" s="2">
        <f t="shared" si="535"/>
        <v>0.70833333332848269</v>
      </c>
      <c r="P8568" t="str">
        <f>VLOOKUP(G8568,Agents!A:E,4,FALSE)</f>
        <v>Team1</v>
      </c>
      <c r="Q8568" t="str">
        <f>VLOOKUP(G8568,Agents!A:E,5,FALSE)</f>
        <v>Junior</v>
      </c>
      <c r="R8568" t="str">
        <f>VLOOKUP(G8568,Agents!A:E,2,FALSE)</f>
        <v>Morning</v>
      </c>
    </row>
    <row r="8569" spans="1:18" x14ac:dyDescent="0.35">
      <c r="A8569" t="s">
        <v>12769</v>
      </c>
      <c r="B8569" t="s">
        <v>5812</v>
      </c>
      <c r="C8569" t="s">
        <v>34</v>
      </c>
      <c r="D8569" t="s">
        <v>26</v>
      </c>
      <c r="E8569" s="1">
        <v>46078.227083333331</v>
      </c>
      <c r="F8569" s="1">
        <v>46080.018750000003</v>
      </c>
      <c r="G8569" t="s">
        <v>344</v>
      </c>
      <c r="H8569" t="s">
        <v>15</v>
      </c>
      <c r="I8569" t="s">
        <v>16</v>
      </c>
      <c r="J8569">
        <v>5</v>
      </c>
      <c r="K8569" t="str">
        <f>IF(tickets_dataset[[#This Row],[status]] = "Closed", "Yes","No")</f>
        <v>Yes</v>
      </c>
      <c r="L8569" s="2">
        <f t="shared" si="532"/>
        <v>43.000000000116415</v>
      </c>
      <c r="M8569" t="str">
        <f t="shared" si="533"/>
        <v>No</v>
      </c>
      <c r="N8569" t="str">
        <f t="shared" si="534"/>
        <v>Feb</v>
      </c>
      <c r="O8569" s="2">
        <f t="shared" si="535"/>
        <v>1.7916666666715173</v>
      </c>
      <c r="P8569" t="str">
        <f>VLOOKUP(G8569,Agents!A:E,4,FALSE)</f>
        <v>Team4</v>
      </c>
      <c r="Q8569" t="str">
        <f>VLOOKUP(G8569,Agents!A:E,5,FALSE)</f>
        <v>Senior</v>
      </c>
      <c r="R8569" t="str">
        <f>VLOOKUP(G8569,Agents!A:E,2,FALSE)</f>
        <v>Night</v>
      </c>
    </row>
    <row r="8570" spans="1:18" x14ac:dyDescent="0.35">
      <c r="A8570" t="s">
        <v>12770</v>
      </c>
      <c r="B8570" t="s">
        <v>12771</v>
      </c>
      <c r="C8570" t="s">
        <v>34</v>
      </c>
      <c r="D8570" t="s">
        <v>13</v>
      </c>
      <c r="E8570" s="1">
        <v>46067.09375</v>
      </c>
      <c r="F8570" s="1">
        <v>46068.96875</v>
      </c>
      <c r="G8570" t="s">
        <v>67</v>
      </c>
      <c r="H8570" t="s">
        <v>15</v>
      </c>
      <c r="I8570" t="s">
        <v>16</v>
      </c>
      <c r="J8570">
        <v>5</v>
      </c>
      <c r="K8570" t="str">
        <f>IF(tickets_dataset[[#This Row],[status]] = "Closed", "Yes","No")</f>
        <v>Yes</v>
      </c>
      <c r="L8570" s="2">
        <f t="shared" si="532"/>
        <v>45</v>
      </c>
      <c r="M8570" t="str">
        <f t="shared" si="533"/>
        <v>No</v>
      </c>
      <c r="N8570" t="str">
        <f t="shared" si="534"/>
        <v>Feb</v>
      </c>
      <c r="O8570" s="2">
        <f t="shared" si="535"/>
        <v>1.875</v>
      </c>
      <c r="P8570" t="str">
        <f>VLOOKUP(G8570,Agents!A:E,4,FALSE)</f>
        <v>Team5</v>
      </c>
      <c r="Q8570" t="str">
        <f>VLOOKUP(G8570,Agents!A:E,5,FALSE)</f>
        <v>Junior</v>
      </c>
      <c r="R8570" t="str">
        <f>VLOOKUP(G8570,Agents!A:E,2,FALSE)</f>
        <v>Evening</v>
      </c>
    </row>
    <row r="8571" spans="1:18" x14ac:dyDescent="0.35">
      <c r="A8571" t="s">
        <v>12772</v>
      </c>
      <c r="B8571" t="s">
        <v>12773</v>
      </c>
      <c r="C8571" t="s">
        <v>22</v>
      </c>
      <c r="D8571" t="s">
        <v>13</v>
      </c>
      <c r="E8571" s="1">
        <v>46024.326388888891</v>
      </c>
      <c r="F8571" s="1">
        <v>46025.534722222219</v>
      </c>
      <c r="G8571" t="s">
        <v>156</v>
      </c>
      <c r="H8571" t="s">
        <v>15</v>
      </c>
      <c r="I8571" t="s">
        <v>16</v>
      </c>
      <c r="J8571">
        <v>3</v>
      </c>
      <c r="K8571" t="str">
        <f>IF(tickets_dataset[[#This Row],[status]] = "Closed", "Yes","No")</f>
        <v>Yes</v>
      </c>
      <c r="L8571" s="2">
        <f t="shared" si="532"/>
        <v>28.999999999883585</v>
      </c>
      <c r="M8571" t="str">
        <f t="shared" si="533"/>
        <v>No</v>
      </c>
      <c r="N8571" t="str">
        <f t="shared" si="534"/>
        <v>Jan</v>
      </c>
      <c r="O8571" s="2">
        <f t="shared" si="535"/>
        <v>1.2083333333284827</v>
      </c>
      <c r="P8571" t="str">
        <f>VLOOKUP(G8571,Agents!A:E,4,FALSE)</f>
        <v>Team3</v>
      </c>
      <c r="Q8571" t="str">
        <f>VLOOKUP(G8571,Agents!A:E,5,FALSE)</f>
        <v>Mid</v>
      </c>
      <c r="R8571" t="str">
        <f>VLOOKUP(G8571,Agents!A:E,2,FALSE)</f>
        <v>Evening</v>
      </c>
    </row>
    <row r="8572" spans="1:18" x14ac:dyDescent="0.35">
      <c r="A8572" t="s">
        <v>12774</v>
      </c>
      <c r="B8572" t="s">
        <v>10266</v>
      </c>
      <c r="C8572" t="s">
        <v>12</v>
      </c>
      <c r="D8572" t="s">
        <v>26</v>
      </c>
      <c r="E8572" s="1">
        <v>46109.181944444441</v>
      </c>
      <c r="F8572" s="1">
        <v>46110.890277777777</v>
      </c>
      <c r="G8572" t="s">
        <v>14</v>
      </c>
      <c r="H8572" t="s">
        <v>15</v>
      </c>
      <c r="I8572" t="s">
        <v>16</v>
      </c>
      <c r="J8572">
        <v>4</v>
      </c>
      <c r="K8572" t="str">
        <f>IF(tickets_dataset[[#This Row],[status]] = "Closed", "Yes","No")</f>
        <v>Yes</v>
      </c>
      <c r="L8572" s="2">
        <f t="shared" si="532"/>
        <v>41.000000000058208</v>
      </c>
      <c r="M8572" t="str">
        <f t="shared" si="533"/>
        <v>No</v>
      </c>
      <c r="N8572" t="str">
        <f t="shared" si="534"/>
        <v>Mar</v>
      </c>
      <c r="O8572" s="2">
        <f t="shared" si="535"/>
        <v>1.7083333333357587</v>
      </c>
      <c r="P8572" t="str">
        <f>VLOOKUP(G8572,Agents!A:E,4,FALSE)</f>
        <v>Team1</v>
      </c>
      <c r="Q8572" t="str">
        <f>VLOOKUP(G8572,Agents!A:E,5,FALSE)</f>
        <v>Senior</v>
      </c>
      <c r="R8572" t="str">
        <f>VLOOKUP(G8572,Agents!A:E,2,FALSE)</f>
        <v>Morning</v>
      </c>
    </row>
    <row r="8573" spans="1:18" x14ac:dyDescent="0.35">
      <c r="A8573" t="s">
        <v>12775</v>
      </c>
      <c r="B8573" t="s">
        <v>5154</v>
      </c>
      <c r="C8573" t="s">
        <v>12</v>
      </c>
      <c r="D8573" t="s">
        <v>26</v>
      </c>
      <c r="E8573" s="1">
        <v>46073.145138888889</v>
      </c>
      <c r="F8573" s="1">
        <v>46073.520138888889</v>
      </c>
      <c r="G8573" t="s">
        <v>128</v>
      </c>
      <c r="H8573" t="s">
        <v>15</v>
      </c>
      <c r="I8573" t="s">
        <v>16</v>
      </c>
      <c r="J8573">
        <v>4</v>
      </c>
      <c r="K8573" t="str">
        <f>IF(tickets_dataset[[#This Row],[status]] = "Closed", "Yes","No")</f>
        <v>Yes</v>
      </c>
      <c r="L8573" s="2">
        <f t="shared" si="532"/>
        <v>9</v>
      </c>
      <c r="M8573" t="str">
        <f t="shared" si="533"/>
        <v>No</v>
      </c>
      <c r="N8573" t="str">
        <f t="shared" si="534"/>
        <v>Feb</v>
      </c>
      <c r="O8573" s="2">
        <f t="shared" si="535"/>
        <v>0.375</v>
      </c>
      <c r="P8573" t="str">
        <f>VLOOKUP(G8573,Agents!A:E,4,FALSE)</f>
        <v>Team4</v>
      </c>
      <c r="Q8573" t="str">
        <f>VLOOKUP(G8573,Agents!A:E,5,FALSE)</f>
        <v>Mid</v>
      </c>
      <c r="R8573" t="str">
        <f>VLOOKUP(G8573,Agents!A:E,2,FALSE)</f>
        <v>Night</v>
      </c>
    </row>
    <row r="8574" spans="1:18" x14ac:dyDescent="0.35">
      <c r="A8574" t="s">
        <v>12776</v>
      </c>
      <c r="B8574" t="s">
        <v>11408</v>
      </c>
      <c r="C8574" t="s">
        <v>50</v>
      </c>
      <c r="D8574" t="s">
        <v>38</v>
      </c>
      <c r="E8574" s="1">
        <v>46103.467361111114</v>
      </c>
      <c r="F8574" s="1">
        <v>46103.842361111114</v>
      </c>
      <c r="G8574" t="s">
        <v>167</v>
      </c>
      <c r="H8574" t="s">
        <v>15</v>
      </c>
      <c r="I8574" t="s">
        <v>16</v>
      </c>
      <c r="J8574">
        <v>5</v>
      </c>
      <c r="K8574" t="str">
        <f>IF(tickets_dataset[[#This Row],[status]] = "Closed", "Yes","No")</f>
        <v>Yes</v>
      </c>
      <c r="L8574" s="2">
        <f t="shared" si="532"/>
        <v>9</v>
      </c>
      <c r="M8574" t="str">
        <f t="shared" si="533"/>
        <v>No</v>
      </c>
      <c r="N8574" t="str">
        <f t="shared" si="534"/>
        <v>Mar</v>
      </c>
      <c r="O8574" s="2">
        <f t="shared" si="535"/>
        <v>0.375</v>
      </c>
      <c r="P8574" t="str">
        <f>VLOOKUP(G8574,Agents!A:E,4,FALSE)</f>
        <v>Team3</v>
      </c>
      <c r="Q8574" t="str">
        <f>VLOOKUP(G8574,Agents!A:E,5,FALSE)</f>
        <v>Mid</v>
      </c>
      <c r="R8574" t="str">
        <f>VLOOKUP(G8574,Agents!A:E,2,FALSE)</f>
        <v>Evening</v>
      </c>
    </row>
    <row r="8575" spans="1:18" x14ac:dyDescent="0.35">
      <c r="A8575" t="s">
        <v>12777</v>
      </c>
      <c r="B8575" t="s">
        <v>6588</v>
      </c>
      <c r="C8575" t="s">
        <v>22</v>
      </c>
      <c r="D8575" t="s">
        <v>26</v>
      </c>
      <c r="E8575" s="1">
        <v>46044.453472222223</v>
      </c>
      <c r="F8575" s="1">
        <v>46047.370138888888</v>
      </c>
      <c r="G8575" t="s">
        <v>19</v>
      </c>
      <c r="H8575" t="s">
        <v>28</v>
      </c>
      <c r="I8575" t="s">
        <v>16</v>
      </c>
      <c r="J8575">
        <v>4</v>
      </c>
      <c r="K8575" t="str">
        <f>IF(tickets_dataset[[#This Row],[status]] = "Closed", "Yes","No")</f>
        <v>No</v>
      </c>
      <c r="L8575" s="2">
        <f t="shared" si="532"/>
        <v>69.999999999941792</v>
      </c>
      <c r="M8575" t="str">
        <f t="shared" si="533"/>
        <v>Yes</v>
      </c>
      <c r="N8575" t="str">
        <f t="shared" si="534"/>
        <v>Jan</v>
      </c>
      <c r="O8575" s="2">
        <f t="shared" si="535"/>
        <v>2.9166666666642413</v>
      </c>
      <c r="P8575" t="str">
        <f>VLOOKUP(G8575,Agents!A:E,4,FALSE)</f>
        <v>Team4</v>
      </c>
      <c r="Q8575" t="str">
        <f>VLOOKUP(G8575,Agents!A:E,5,FALSE)</f>
        <v>Senior</v>
      </c>
      <c r="R8575" t="str">
        <f>VLOOKUP(G8575,Agents!A:E,2,FALSE)</f>
        <v>Evening</v>
      </c>
    </row>
    <row r="8576" spans="1:18" x14ac:dyDescent="0.35">
      <c r="A8576" t="s">
        <v>12778</v>
      </c>
      <c r="B8576" t="s">
        <v>393</v>
      </c>
      <c r="C8576" t="s">
        <v>12</v>
      </c>
      <c r="D8576" t="s">
        <v>13</v>
      </c>
      <c r="E8576" s="1">
        <v>46023.830555555556</v>
      </c>
      <c r="F8576" s="1">
        <v>46024.538888888892</v>
      </c>
      <c r="G8576" t="s">
        <v>19</v>
      </c>
      <c r="H8576" t="s">
        <v>15</v>
      </c>
      <c r="I8576" t="s">
        <v>16</v>
      </c>
      <c r="J8576">
        <v>4</v>
      </c>
      <c r="K8576" t="str">
        <f>IF(tickets_dataset[[#This Row],[status]] = "Closed", "Yes","No")</f>
        <v>Yes</v>
      </c>
      <c r="L8576" s="2">
        <f t="shared" si="532"/>
        <v>17.000000000058208</v>
      </c>
      <c r="M8576" t="str">
        <f t="shared" si="533"/>
        <v>No</v>
      </c>
      <c r="N8576" t="str">
        <f t="shared" si="534"/>
        <v>Jan</v>
      </c>
      <c r="O8576" s="2">
        <f t="shared" si="535"/>
        <v>0.70833333333575865</v>
      </c>
      <c r="P8576" t="str">
        <f>VLOOKUP(G8576,Agents!A:E,4,FALSE)</f>
        <v>Team4</v>
      </c>
      <c r="Q8576" t="str">
        <f>VLOOKUP(G8576,Agents!A:E,5,FALSE)</f>
        <v>Senior</v>
      </c>
      <c r="R8576" t="str">
        <f>VLOOKUP(G8576,Agents!A:E,2,FALSE)</f>
        <v>Evening</v>
      </c>
    </row>
    <row r="8577" spans="1:18" x14ac:dyDescent="0.35">
      <c r="A8577" t="s">
        <v>12779</v>
      </c>
      <c r="B8577" t="s">
        <v>12780</v>
      </c>
      <c r="C8577" t="s">
        <v>22</v>
      </c>
      <c r="D8577" t="s">
        <v>26</v>
      </c>
      <c r="E8577" s="1">
        <v>46091.689583333333</v>
      </c>
      <c r="F8577" s="1">
        <v>46093.522916666669</v>
      </c>
      <c r="G8577" t="s">
        <v>77</v>
      </c>
      <c r="H8577" t="s">
        <v>15</v>
      </c>
      <c r="I8577" t="s">
        <v>16</v>
      </c>
      <c r="J8577">
        <v>4</v>
      </c>
      <c r="K8577" t="str">
        <f>IF(tickets_dataset[[#This Row],[status]] = "Closed", "Yes","No")</f>
        <v>Yes</v>
      </c>
      <c r="L8577" s="2">
        <f t="shared" si="532"/>
        <v>44.000000000058208</v>
      </c>
      <c r="M8577" t="str">
        <f t="shared" si="533"/>
        <v>No</v>
      </c>
      <c r="N8577" t="str">
        <f t="shared" si="534"/>
        <v>Mar</v>
      </c>
      <c r="O8577" s="2">
        <f t="shared" si="535"/>
        <v>1.8333333333357587</v>
      </c>
      <c r="P8577" t="str">
        <f>VLOOKUP(G8577,Agents!A:E,4,FALSE)</f>
        <v>Team5</v>
      </c>
      <c r="Q8577" t="str">
        <f>VLOOKUP(G8577,Agents!A:E,5,FALSE)</f>
        <v>Junior</v>
      </c>
      <c r="R8577" t="str">
        <f>VLOOKUP(G8577,Agents!A:E,2,FALSE)</f>
        <v>Evening</v>
      </c>
    </row>
    <row r="8578" spans="1:18" x14ac:dyDescent="0.35">
      <c r="A8578" t="s">
        <v>12781</v>
      </c>
      <c r="B8578" t="s">
        <v>7332</v>
      </c>
      <c r="C8578" t="s">
        <v>22</v>
      </c>
      <c r="D8578" t="s">
        <v>38</v>
      </c>
      <c r="E8578" s="1">
        <v>46078.211805555555</v>
      </c>
      <c r="F8578" s="1">
        <v>46078.753472222219</v>
      </c>
      <c r="G8578" t="s">
        <v>73</v>
      </c>
      <c r="H8578" t="s">
        <v>15</v>
      </c>
      <c r="I8578" t="s">
        <v>16</v>
      </c>
      <c r="J8578">
        <v>3</v>
      </c>
      <c r="K8578" t="str">
        <f>IF(tickets_dataset[[#This Row],[status]] = "Closed", "Yes","No")</f>
        <v>Yes</v>
      </c>
      <c r="L8578" s="2">
        <f t="shared" ref="L8578:L8641" si="536">IF(ISBLANK(F8578),"",(F8578-E8578)*24)</f>
        <v>12.999999999941792</v>
      </c>
      <c r="M8578" t="str">
        <f t="shared" ref="M8578:M8641" si="537">IF(L8578&gt;48,"Yes","No")</f>
        <v>No</v>
      </c>
      <c r="N8578" t="str">
        <f t="shared" ref="N8578:N8641" si="538">TEXT(E8578,"mmm")</f>
        <v>Feb</v>
      </c>
      <c r="O8578" s="2">
        <f t="shared" si="535"/>
        <v>0.54166666666424135</v>
      </c>
      <c r="P8578" t="str">
        <f>VLOOKUP(G8578,Agents!A:E,4,FALSE)</f>
        <v>Team4</v>
      </c>
      <c r="Q8578" t="str">
        <f>VLOOKUP(G8578,Agents!A:E,5,FALSE)</f>
        <v>Senior</v>
      </c>
      <c r="R8578" t="str">
        <f>VLOOKUP(G8578,Agents!A:E,2,FALSE)</f>
        <v>Night</v>
      </c>
    </row>
    <row r="8579" spans="1:18" x14ac:dyDescent="0.35">
      <c r="A8579" t="s">
        <v>12782</v>
      </c>
      <c r="B8579" t="s">
        <v>603</v>
      </c>
      <c r="C8579" t="s">
        <v>76</v>
      </c>
      <c r="D8579" t="s">
        <v>13</v>
      </c>
      <c r="E8579" s="1">
        <v>46053.916666666664</v>
      </c>
      <c r="F8579" s="1">
        <v>46055.083333333336</v>
      </c>
      <c r="G8579" t="s">
        <v>45</v>
      </c>
      <c r="H8579" t="s">
        <v>15</v>
      </c>
      <c r="I8579" t="s">
        <v>16</v>
      </c>
      <c r="J8579">
        <v>4</v>
      </c>
      <c r="K8579" t="str">
        <f>IF(tickets_dataset[[#This Row],[status]] = "Closed", "Yes","No")</f>
        <v>Yes</v>
      </c>
      <c r="L8579" s="2">
        <f t="shared" si="536"/>
        <v>28.000000000116415</v>
      </c>
      <c r="M8579" t="str">
        <f t="shared" si="537"/>
        <v>No</v>
      </c>
      <c r="N8579" t="str">
        <f t="shared" si="538"/>
        <v>Jan</v>
      </c>
      <c r="O8579" s="2">
        <f t="shared" ref="O8579:O8642" si="539">F8579-E8579</f>
        <v>1.1666666666715173</v>
      </c>
      <c r="P8579" t="str">
        <f>VLOOKUP(G8579,Agents!A:E,4,FALSE)</f>
        <v>Team5</v>
      </c>
      <c r="Q8579" t="str">
        <f>VLOOKUP(G8579,Agents!A:E,5,FALSE)</f>
        <v>Senior</v>
      </c>
      <c r="R8579" t="str">
        <f>VLOOKUP(G8579,Agents!A:E,2,FALSE)</f>
        <v>Morning</v>
      </c>
    </row>
    <row r="8580" spans="1:18" x14ac:dyDescent="0.35">
      <c r="A8580" t="s">
        <v>12783</v>
      </c>
      <c r="B8580" t="s">
        <v>4758</v>
      </c>
      <c r="C8580" t="s">
        <v>22</v>
      </c>
      <c r="D8580" t="s">
        <v>26</v>
      </c>
      <c r="E8580" s="1">
        <v>46110.413194444445</v>
      </c>
      <c r="F8580" s="1">
        <v>46112.621527777781</v>
      </c>
      <c r="G8580" t="s">
        <v>140</v>
      </c>
      <c r="H8580" t="s">
        <v>15</v>
      </c>
      <c r="I8580" t="s">
        <v>16</v>
      </c>
      <c r="J8580">
        <v>3</v>
      </c>
      <c r="K8580" t="str">
        <f>IF(tickets_dataset[[#This Row],[status]] = "Closed", "Yes","No")</f>
        <v>Yes</v>
      </c>
      <c r="L8580" s="2">
        <f t="shared" si="536"/>
        <v>53.000000000058208</v>
      </c>
      <c r="M8580" t="str">
        <f t="shared" si="537"/>
        <v>Yes</v>
      </c>
      <c r="N8580" t="str">
        <f t="shared" si="538"/>
        <v>Mar</v>
      </c>
      <c r="O8580" s="2">
        <f t="shared" si="539"/>
        <v>2.2083333333357587</v>
      </c>
      <c r="P8580" t="str">
        <f>VLOOKUP(G8580,Agents!A:E,4,FALSE)</f>
        <v>Team1</v>
      </c>
      <c r="Q8580" t="str">
        <f>VLOOKUP(G8580,Agents!A:E,5,FALSE)</f>
        <v>Junior</v>
      </c>
      <c r="R8580" t="str">
        <f>VLOOKUP(G8580,Agents!A:E,2,FALSE)</f>
        <v>Morning</v>
      </c>
    </row>
    <row r="8581" spans="1:18" x14ac:dyDescent="0.35">
      <c r="A8581" t="s">
        <v>12784</v>
      </c>
      <c r="B8581" t="s">
        <v>12785</v>
      </c>
      <c r="C8581" t="s">
        <v>12</v>
      </c>
      <c r="D8581" t="s">
        <v>26</v>
      </c>
      <c r="E8581" s="1">
        <v>46057.011111111111</v>
      </c>
      <c r="F8581" s="1">
        <v>46059.969444444447</v>
      </c>
      <c r="G8581" t="s">
        <v>256</v>
      </c>
      <c r="H8581" t="s">
        <v>15</v>
      </c>
      <c r="I8581" t="s">
        <v>16</v>
      </c>
      <c r="J8581">
        <v>5</v>
      </c>
      <c r="K8581" t="str">
        <f>IF(tickets_dataset[[#This Row],[status]] = "Closed", "Yes","No")</f>
        <v>Yes</v>
      </c>
      <c r="L8581" s="2">
        <f t="shared" si="536"/>
        <v>71.000000000058208</v>
      </c>
      <c r="M8581" t="str">
        <f t="shared" si="537"/>
        <v>Yes</v>
      </c>
      <c r="N8581" t="str">
        <f t="shared" si="538"/>
        <v>Feb</v>
      </c>
      <c r="O8581" s="2">
        <f t="shared" si="539"/>
        <v>2.9583333333357587</v>
      </c>
      <c r="P8581" t="str">
        <f>VLOOKUP(G8581,Agents!A:E,4,FALSE)</f>
        <v>Team1</v>
      </c>
      <c r="Q8581" t="str">
        <f>VLOOKUP(G8581,Agents!A:E,5,FALSE)</f>
        <v>Mid</v>
      </c>
      <c r="R8581" t="str">
        <f>VLOOKUP(G8581,Agents!A:E,2,FALSE)</f>
        <v>Morning</v>
      </c>
    </row>
    <row r="8582" spans="1:18" x14ac:dyDescent="0.35">
      <c r="A8582" t="s">
        <v>12786</v>
      </c>
      <c r="B8582" t="s">
        <v>884</v>
      </c>
      <c r="C8582" t="s">
        <v>22</v>
      </c>
      <c r="D8582" t="s">
        <v>38</v>
      </c>
      <c r="E8582" s="1">
        <v>46046.434027777781</v>
      </c>
      <c r="F8582" s="1">
        <v>46049.475694444445</v>
      </c>
      <c r="G8582" t="s">
        <v>53</v>
      </c>
      <c r="H8582" t="s">
        <v>15</v>
      </c>
      <c r="I8582" t="s">
        <v>16</v>
      </c>
      <c r="J8582">
        <v>5</v>
      </c>
      <c r="K8582" t="str">
        <f>IF(tickets_dataset[[#This Row],[status]] = "Closed", "Yes","No")</f>
        <v>Yes</v>
      </c>
      <c r="L8582" s="2">
        <f t="shared" si="536"/>
        <v>72.999999999941792</v>
      </c>
      <c r="M8582" t="str">
        <f t="shared" si="537"/>
        <v>Yes</v>
      </c>
      <c r="N8582" t="str">
        <f t="shared" si="538"/>
        <v>Jan</v>
      </c>
      <c r="O8582" s="2">
        <f t="shared" si="539"/>
        <v>3.0416666666642413</v>
      </c>
      <c r="P8582" t="str">
        <f>VLOOKUP(G8582,Agents!A:E,4,FALSE)</f>
        <v>Team1</v>
      </c>
      <c r="Q8582" t="str">
        <f>VLOOKUP(G8582,Agents!A:E,5,FALSE)</f>
        <v>Junior</v>
      </c>
      <c r="R8582" t="str">
        <f>VLOOKUP(G8582,Agents!A:E,2,FALSE)</f>
        <v>Night</v>
      </c>
    </row>
    <row r="8583" spans="1:18" x14ac:dyDescent="0.35">
      <c r="A8583" t="s">
        <v>12787</v>
      </c>
      <c r="B8583" t="s">
        <v>9560</v>
      </c>
      <c r="C8583" t="s">
        <v>34</v>
      </c>
      <c r="D8583" t="s">
        <v>13</v>
      </c>
      <c r="E8583" s="1">
        <v>46059.852083333331</v>
      </c>
      <c r="F8583" s="1">
        <v>46061.268750000003</v>
      </c>
      <c r="G8583" t="s">
        <v>27</v>
      </c>
      <c r="H8583" t="s">
        <v>15</v>
      </c>
      <c r="I8583" t="s">
        <v>16</v>
      </c>
      <c r="J8583">
        <v>4</v>
      </c>
      <c r="K8583" t="str">
        <f>IF(tickets_dataset[[#This Row],[status]] = "Closed", "Yes","No")</f>
        <v>Yes</v>
      </c>
      <c r="L8583" s="2">
        <f t="shared" si="536"/>
        <v>34.000000000116415</v>
      </c>
      <c r="M8583" t="str">
        <f t="shared" si="537"/>
        <v>No</v>
      </c>
      <c r="N8583" t="str">
        <f t="shared" si="538"/>
        <v>Feb</v>
      </c>
      <c r="O8583" s="2">
        <f t="shared" si="539"/>
        <v>1.4166666666715173</v>
      </c>
      <c r="P8583" t="str">
        <f>VLOOKUP(G8583,Agents!A:E,4,FALSE)</f>
        <v>Team5</v>
      </c>
      <c r="Q8583" t="str">
        <f>VLOOKUP(G8583,Agents!A:E,5,FALSE)</f>
        <v>Senior</v>
      </c>
      <c r="R8583" t="str">
        <f>VLOOKUP(G8583,Agents!A:E,2,FALSE)</f>
        <v>Morning</v>
      </c>
    </row>
    <row r="8584" spans="1:18" x14ac:dyDescent="0.35">
      <c r="A8584" t="s">
        <v>12788</v>
      </c>
      <c r="B8584" t="s">
        <v>5212</v>
      </c>
      <c r="C8584" t="s">
        <v>12</v>
      </c>
      <c r="D8584" t="s">
        <v>13</v>
      </c>
      <c r="E8584" s="1">
        <v>46054.327777777777</v>
      </c>
      <c r="F8584" s="1">
        <v>46056.161111111112</v>
      </c>
      <c r="G8584" t="s">
        <v>311</v>
      </c>
      <c r="H8584" t="s">
        <v>28</v>
      </c>
      <c r="I8584" t="s">
        <v>16</v>
      </c>
      <c r="J8584">
        <v>4</v>
      </c>
      <c r="K8584" t="str">
        <f>IF(tickets_dataset[[#This Row],[status]] = "Closed", "Yes","No")</f>
        <v>No</v>
      </c>
      <c r="L8584" s="2">
        <f t="shared" si="536"/>
        <v>44.000000000058208</v>
      </c>
      <c r="M8584" t="str">
        <f t="shared" si="537"/>
        <v>No</v>
      </c>
      <c r="N8584" t="str">
        <f t="shared" si="538"/>
        <v>Feb</v>
      </c>
      <c r="O8584" s="2">
        <f t="shared" si="539"/>
        <v>1.8333333333357587</v>
      </c>
      <c r="P8584" t="str">
        <f>VLOOKUP(G8584,Agents!A:E,4,FALSE)</f>
        <v>Team5</v>
      </c>
      <c r="Q8584" t="str">
        <f>VLOOKUP(G8584,Agents!A:E,5,FALSE)</f>
        <v>Senior</v>
      </c>
      <c r="R8584" t="str">
        <f>VLOOKUP(G8584,Agents!A:E,2,FALSE)</f>
        <v>Evening</v>
      </c>
    </row>
    <row r="8585" spans="1:18" x14ac:dyDescent="0.35">
      <c r="A8585" t="s">
        <v>12789</v>
      </c>
      <c r="B8585" t="s">
        <v>12790</v>
      </c>
      <c r="C8585" t="s">
        <v>76</v>
      </c>
      <c r="D8585" t="s">
        <v>26</v>
      </c>
      <c r="E8585" s="1">
        <v>46062.50277777778</v>
      </c>
      <c r="F8585" s="1">
        <v>46062.794444444444</v>
      </c>
      <c r="G8585" t="s">
        <v>234</v>
      </c>
      <c r="H8585" t="s">
        <v>132</v>
      </c>
      <c r="I8585" t="s">
        <v>16</v>
      </c>
      <c r="J8585">
        <v>4</v>
      </c>
      <c r="K8585" t="str">
        <f>IF(tickets_dataset[[#This Row],[status]] = "Closed", "Yes","No")</f>
        <v>No</v>
      </c>
      <c r="L8585" s="2">
        <f t="shared" si="536"/>
        <v>6.9999999999417923</v>
      </c>
      <c r="M8585" t="str">
        <f t="shared" si="537"/>
        <v>No</v>
      </c>
      <c r="N8585" t="str">
        <f t="shared" si="538"/>
        <v>Feb</v>
      </c>
      <c r="O8585" s="2">
        <f t="shared" si="539"/>
        <v>0.29166666666424135</v>
      </c>
      <c r="P8585" t="str">
        <f>VLOOKUP(G8585,Agents!A:E,4,FALSE)</f>
        <v>Team5</v>
      </c>
      <c r="Q8585" t="str">
        <f>VLOOKUP(G8585,Agents!A:E,5,FALSE)</f>
        <v>Senior</v>
      </c>
      <c r="R8585" t="str">
        <f>VLOOKUP(G8585,Agents!A:E,2,FALSE)</f>
        <v>Night</v>
      </c>
    </row>
    <row r="8586" spans="1:18" x14ac:dyDescent="0.35">
      <c r="A8586" t="s">
        <v>12791</v>
      </c>
      <c r="B8586" t="s">
        <v>268</v>
      </c>
      <c r="C8586" t="s">
        <v>34</v>
      </c>
      <c r="D8586" t="s">
        <v>26</v>
      </c>
      <c r="E8586" s="1">
        <v>46099.132638888892</v>
      </c>
      <c r="F8586" s="1">
        <v>46101.132638888892</v>
      </c>
      <c r="G8586" t="s">
        <v>56</v>
      </c>
      <c r="H8586" t="s">
        <v>15</v>
      </c>
      <c r="I8586" t="s">
        <v>16</v>
      </c>
      <c r="J8586">
        <v>4</v>
      </c>
      <c r="K8586" t="str">
        <f>IF(tickets_dataset[[#This Row],[status]] = "Closed", "Yes","No")</f>
        <v>Yes</v>
      </c>
      <c r="L8586" s="2">
        <f t="shared" si="536"/>
        <v>48</v>
      </c>
      <c r="M8586" t="str">
        <f t="shared" si="537"/>
        <v>No</v>
      </c>
      <c r="N8586" t="str">
        <f t="shared" si="538"/>
        <v>Mar</v>
      </c>
      <c r="O8586" s="2">
        <f t="shared" si="539"/>
        <v>2</v>
      </c>
      <c r="P8586" t="str">
        <f>VLOOKUP(G8586,Agents!A:E,4,FALSE)</f>
        <v>Team1</v>
      </c>
      <c r="Q8586" t="str">
        <f>VLOOKUP(G8586,Agents!A:E,5,FALSE)</f>
        <v>Senior</v>
      </c>
      <c r="R8586" t="str">
        <f>VLOOKUP(G8586,Agents!A:E,2,FALSE)</f>
        <v>Night</v>
      </c>
    </row>
    <row r="8587" spans="1:18" x14ac:dyDescent="0.35">
      <c r="A8587" t="s">
        <v>12792</v>
      </c>
      <c r="B8587" t="s">
        <v>926</v>
      </c>
      <c r="C8587" t="s">
        <v>34</v>
      </c>
      <c r="D8587" t="s">
        <v>26</v>
      </c>
      <c r="E8587" s="1">
        <v>46029.834722222222</v>
      </c>
      <c r="F8587" s="1">
        <v>46030.876388888886</v>
      </c>
      <c r="G8587" t="s">
        <v>206</v>
      </c>
      <c r="H8587" t="s">
        <v>15</v>
      </c>
      <c r="I8587" t="s">
        <v>16</v>
      </c>
      <c r="J8587">
        <v>3</v>
      </c>
      <c r="K8587" t="str">
        <f>IF(tickets_dataset[[#This Row],[status]] = "Closed", "Yes","No")</f>
        <v>Yes</v>
      </c>
      <c r="L8587" s="2">
        <f t="shared" si="536"/>
        <v>24.999999999941792</v>
      </c>
      <c r="M8587" t="str">
        <f t="shared" si="537"/>
        <v>No</v>
      </c>
      <c r="N8587" t="str">
        <f t="shared" si="538"/>
        <v>Jan</v>
      </c>
      <c r="O8587" s="2">
        <f t="shared" si="539"/>
        <v>1.0416666666642413</v>
      </c>
      <c r="P8587" t="str">
        <f>VLOOKUP(G8587,Agents!A:E,4,FALSE)</f>
        <v>Team5</v>
      </c>
      <c r="Q8587" t="str">
        <f>VLOOKUP(G8587,Agents!A:E,5,FALSE)</f>
        <v>Junior</v>
      </c>
      <c r="R8587" t="str">
        <f>VLOOKUP(G8587,Agents!A:E,2,FALSE)</f>
        <v>Evening</v>
      </c>
    </row>
    <row r="8588" spans="1:18" x14ac:dyDescent="0.35">
      <c r="A8588" t="s">
        <v>12793</v>
      </c>
      <c r="B8588" t="s">
        <v>12470</v>
      </c>
      <c r="C8588" t="s">
        <v>12</v>
      </c>
      <c r="D8588" t="s">
        <v>38</v>
      </c>
      <c r="E8588" s="1">
        <v>46040.241666666669</v>
      </c>
      <c r="F8588" s="1">
        <v>46044.116666666669</v>
      </c>
      <c r="G8588" t="s">
        <v>156</v>
      </c>
      <c r="H8588" t="s">
        <v>15</v>
      </c>
      <c r="I8588" t="s">
        <v>16</v>
      </c>
      <c r="J8588">
        <v>5</v>
      </c>
      <c r="K8588" t="str">
        <f>IF(tickets_dataset[[#This Row],[status]] = "Closed", "Yes","No")</f>
        <v>Yes</v>
      </c>
      <c r="L8588" s="2">
        <f t="shared" si="536"/>
        <v>93</v>
      </c>
      <c r="M8588" t="str">
        <f t="shared" si="537"/>
        <v>Yes</v>
      </c>
      <c r="N8588" t="str">
        <f t="shared" si="538"/>
        <v>Jan</v>
      </c>
      <c r="O8588" s="2">
        <f t="shared" si="539"/>
        <v>3.875</v>
      </c>
      <c r="P8588" t="str">
        <f>VLOOKUP(G8588,Agents!A:E,4,FALSE)</f>
        <v>Team3</v>
      </c>
      <c r="Q8588" t="str">
        <f>VLOOKUP(G8588,Agents!A:E,5,FALSE)</f>
        <v>Mid</v>
      </c>
      <c r="R8588" t="str">
        <f>VLOOKUP(G8588,Agents!A:E,2,FALSE)</f>
        <v>Evening</v>
      </c>
    </row>
    <row r="8589" spans="1:18" x14ac:dyDescent="0.35">
      <c r="A8589" t="s">
        <v>12794</v>
      </c>
      <c r="B8589" t="s">
        <v>11778</v>
      </c>
      <c r="C8589" t="s">
        <v>34</v>
      </c>
      <c r="D8589" t="s">
        <v>13</v>
      </c>
      <c r="E8589" s="1">
        <v>46027.947222222225</v>
      </c>
      <c r="F8589" s="1">
        <v>46028.655555555553</v>
      </c>
      <c r="G8589" t="s">
        <v>273</v>
      </c>
      <c r="H8589" t="s">
        <v>15</v>
      </c>
      <c r="I8589" t="s">
        <v>16</v>
      </c>
      <c r="J8589">
        <v>4</v>
      </c>
      <c r="K8589" t="str">
        <f>IF(tickets_dataset[[#This Row],[status]] = "Closed", "Yes","No")</f>
        <v>Yes</v>
      </c>
      <c r="L8589" s="2">
        <f t="shared" si="536"/>
        <v>16.999999999883585</v>
      </c>
      <c r="M8589" t="str">
        <f t="shared" si="537"/>
        <v>No</v>
      </c>
      <c r="N8589" t="str">
        <f t="shared" si="538"/>
        <v>Jan</v>
      </c>
      <c r="O8589" s="2">
        <f t="shared" si="539"/>
        <v>0.70833333332848269</v>
      </c>
      <c r="P8589" t="str">
        <f>VLOOKUP(G8589,Agents!A:E,4,FALSE)</f>
        <v>Team3</v>
      </c>
      <c r="Q8589" t="str">
        <f>VLOOKUP(G8589,Agents!A:E,5,FALSE)</f>
        <v>Senior</v>
      </c>
      <c r="R8589" t="str">
        <f>VLOOKUP(G8589,Agents!A:E,2,FALSE)</f>
        <v>Evening</v>
      </c>
    </row>
    <row r="8590" spans="1:18" x14ac:dyDescent="0.35">
      <c r="A8590" t="s">
        <v>12795</v>
      </c>
      <c r="B8590" t="s">
        <v>1720</v>
      </c>
      <c r="C8590" t="s">
        <v>22</v>
      </c>
      <c r="D8590" t="s">
        <v>26</v>
      </c>
      <c r="E8590" s="1">
        <v>46104.106249999997</v>
      </c>
      <c r="F8590" s="1">
        <v>46106.147916666669</v>
      </c>
      <c r="G8590" t="s">
        <v>167</v>
      </c>
      <c r="H8590" t="s">
        <v>15</v>
      </c>
      <c r="I8590" t="s">
        <v>16</v>
      </c>
      <c r="J8590">
        <v>4</v>
      </c>
      <c r="K8590" t="str">
        <f>IF(tickets_dataset[[#This Row],[status]] = "Closed", "Yes","No")</f>
        <v>Yes</v>
      </c>
      <c r="L8590" s="2">
        <f t="shared" si="536"/>
        <v>49.000000000116415</v>
      </c>
      <c r="M8590" t="str">
        <f t="shared" si="537"/>
        <v>Yes</v>
      </c>
      <c r="N8590" t="str">
        <f t="shared" si="538"/>
        <v>Mar</v>
      </c>
      <c r="O8590" s="2">
        <f t="shared" si="539"/>
        <v>2.0416666666715173</v>
      </c>
      <c r="P8590" t="str">
        <f>VLOOKUP(G8590,Agents!A:E,4,FALSE)</f>
        <v>Team3</v>
      </c>
      <c r="Q8590" t="str">
        <f>VLOOKUP(G8590,Agents!A:E,5,FALSE)</f>
        <v>Mid</v>
      </c>
      <c r="R8590" t="str">
        <f>VLOOKUP(G8590,Agents!A:E,2,FALSE)</f>
        <v>Evening</v>
      </c>
    </row>
    <row r="8591" spans="1:18" x14ac:dyDescent="0.35">
      <c r="A8591" t="s">
        <v>12796</v>
      </c>
      <c r="B8591" t="s">
        <v>6953</v>
      </c>
      <c r="C8591" t="s">
        <v>76</v>
      </c>
      <c r="D8591" t="s">
        <v>38</v>
      </c>
      <c r="E8591" s="1">
        <v>46035.751388888886</v>
      </c>
      <c r="F8591" s="1">
        <v>46039.001388888886</v>
      </c>
      <c r="G8591" t="s">
        <v>170</v>
      </c>
      <c r="H8591" t="s">
        <v>15</v>
      </c>
      <c r="I8591" t="s">
        <v>16</v>
      </c>
      <c r="J8591">
        <v>4</v>
      </c>
      <c r="K8591" t="str">
        <f>IF(tickets_dataset[[#This Row],[status]] = "Closed", "Yes","No")</f>
        <v>Yes</v>
      </c>
      <c r="L8591" s="2">
        <f t="shared" si="536"/>
        <v>78</v>
      </c>
      <c r="M8591" t="str">
        <f t="shared" si="537"/>
        <v>Yes</v>
      </c>
      <c r="N8591" t="str">
        <f t="shared" si="538"/>
        <v>Jan</v>
      </c>
      <c r="O8591" s="2">
        <f t="shared" si="539"/>
        <v>3.25</v>
      </c>
      <c r="P8591" t="str">
        <f>VLOOKUP(G8591,Agents!A:E,4,FALSE)</f>
        <v>Team5</v>
      </c>
      <c r="Q8591" t="str">
        <f>VLOOKUP(G8591,Agents!A:E,5,FALSE)</f>
        <v>Junior</v>
      </c>
      <c r="R8591" t="str">
        <f>VLOOKUP(G8591,Agents!A:E,2,FALSE)</f>
        <v>Night</v>
      </c>
    </row>
    <row r="8592" spans="1:18" x14ac:dyDescent="0.35">
      <c r="A8592" t="s">
        <v>12797</v>
      </c>
      <c r="B8592" t="s">
        <v>4180</v>
      </c>
      <c r="C8592" t="s">
        <v>50</v>
      </c>
      <c r="D8592" t="s">
        <v>38</v>
      </c>
      <c r="E8592" s="1">
        <v>46076.209027777775</v>
      </c>
      <c r="F8592" s="1">
        <v>46080.042361111111</v>
      </c>
      <c r="G8592" t="s">
        <v>206</v>
      </c>
      <c r="H8592" t="s">
        <v>15</v>
      </c>
      <c r="I8592" t="s">
        <v>16</v>
      </c>
      <c r="J8592">
        <v>4</v>
      </c>
      <c r="K8592" t="str">
        <f>IF(tickets_dataset[[#This Row],[status]] = "Closed", "Yes","No")</f>
        <v>Yes</v>
      </c>
      <c r="L8592" s="2">
        <f t="shared" si="536"/>
        <v>92.000000000058208</v>
      </c>
      <c r="M8592" t="str">
        <f t="shared" si="537"/>
        <v>Yes</v>
      </c>
      <c r="N8592" t="str">
        <f t="shared" si="538"/>
        <v>Feb</v>
      </c>
      <c r="O8592" s="2">
        <f t="shared" si="539"/>
        <v>3.8333333333357587</v>
      </c>
      <c r="P8592" t="str">
        <f>VLOOKUP(G8592,Agents!A:E,4,FALSE)</f>
        <v>Team5</v>
      </c>
      <c r="Q8592" t="str">
        <f>VLOOKUP(G8592,Agents!A:E,5,FALSE)</f>
        <v>Junior</v>
      </c>
      <c r="R8592" t="str">
        <f>VLOOKUP(G8592,Agents!A:E,2,FALSE)</f>
        <v>Evening</v>
      </c>
    </row>
    <row r="8593" spans="1:18" x14ac:dyDescent="0.35">
      <c r="A8593" t="s">
        <v>12798</v>
      </c>
      <c r="B8593" t="s">
        <v>3353</v>
      </c>
      <c r="C8593" t="s">
        <v>22</v>
      </c>
      <c r="D8593" t="s">
        <v>13</v>
      </c>
      <c r="E8593" s="1">
        <v>46023.620833333334</v>
      </c>
      <c r="F8593" s="1">
        <v>46023.787499999999</v>
      </c>
      <c r="G8593" t="s">
        <v>149</v>
      </c>
      <c r="H8593" t="s">
        <v>15</v>
      </c>
      <c r="I8593" t="s">
        <v>68</v>
      </c>
      <c r="J8593">
        <v>4</v>
      </c>
      <c r="K8593" t="str">
        <f>IF(tickets_dataset[[#This Row],[status]] = "Closed", "Yes","No")</f>
        <v>Yes</v>
      </c>
      <c r="L8593" s="2">
        <f t="shared" si="536"/>
        <v>3.9999999999417923</v>
      </c>
      <c r="M8593" t="str">
        <f t="shared" si="537"/>
        <v>No</v>
      </c>
      <c r="N8593" t="str">
        <f t="shared" si="538"/>
        <v>Jan</v>
      </c>
      <c r="O8593" s="2">
        <f t="shared" si="539"/>
        <v>0.16666666666424135</v>
      </c>
      <c r="P8593" t="str">
        <f>VLOOKUP(G8593,Agents!A:E,4,FALSE)</f>
        <v>Team3</v>
      </c>
      <c r="Q8593" t="str">
        <f>VLOOKUP(G8593,Agents!A:E,5,FALSE)</f>
        <v>Mid</v>
      </c>
      <c r="R8593" t="str">
        <f>VLOOKUP(G8593,Agents!A:E,2,FALSE)</f>
        <v>Night</v>
      </c>
    </row>
    <row r="8594" spans="1:18" x14ac:dyDescent="0.35">
      <c r="A8594" t="s">
        <v>12799</v>
      </c>
      <c r="B8594" t="s">
        <v>12800</v>
      </c>
      <c r="C8594" t="s">
        <v>50</v>
      </c>
      <c r="D8594" t="s">
        <v>38</v>
      </c>
      <c r="E8594" s="1">
        <v>46104.068749999999</v>
      </c>
      <c r="F8594" s="1">
        <v>46105.193749999999</v>
      </c>
      <c r="G8594" t="s">
        <v>183</v>
      </c>
      <c r="H8594" t="s">
        <v>15</v>
      </c>
      <c r="I8594" t="s">
        <v>16</v>
      </c>
      <c r="J8594">
        <v>4</v>
      </c>
      <c r="K8594" t="str">
        <f>IF(tickets_dataset[[#This Row],[status]] = "Closed", "Yes","No")</f>
        <v>Yes</v>
      </c>
      <c r="L8594" s="2">
        <f t="shared" si="536"/>
        <v>27</v>
      </c>
      <c r="M8594" t="str">
        <f t="shared" si="537"/>
        <v>No</v>
      </c>
      <c r="N8594" t="str">
        <f t="shared" si="538"/>
        <v>Mar</v>
      </c>
      <c r="O8594" s="2">
        <f t="shared" si="539"/>
        <v>1.125</v>
      </c>
      <c r="P8594" t="str">
        <f>VLOOKUP(G8594,Agents!A:E,4,FALSE)</f>
        <v>Team3</v>
      </c>
      <c r="Q8594" t="str">
        <f>VLOOKUP(G8594,Agents!A:E,5,FALSE)</f>
        <v>Senior</v>
      </c>
      <c r="R8594" t="str">
        <f>VLOOKUP(G8594,Agents!A:E,2,FALSE)</f>
        <v>Night</v>
      </c>
    </row>
    <row r="8595" spans="1:18" x14ac:dyDescent="0.35">
      <c r="A8595" t="s">
        <v>12801</v>
      </c>
      <c r="B8595" t="s">
        <v>12802</v>
      </c>
      <c r="C8595" t="s">
        <v>12</v>
      </c>
      <c r="D8595" t="s">
        <v>13</v>
      </c>
      <c r="E8595" s="1">
        <v>46070.634722222225</v>
      </c>
      <c r="F8595" s="1">
        <v>46071.259722222225</v>
      </c>
      <c r="G8595" t="s">
        <v>206</v>
      </c>
      <c r="H8595" t="s">
        <v>15</v>
      </c>
      <c r="I8595" t="s">
        <v>68</v>
      </c>
      <c r="J8595">
        <v>5</v>
      </c>
      <c r="K8595" t="str">
        <f>IF(tickets_dataset[[#This Row],[status]] = "Closed", "Yes","No")</f>
        <v>Yes</v>
      </c>
      <c r="L8595" s="2">
        <f t="shared" si="536"/>
        <v>15</v>
      </c>
      <c r="M8595" t="str">
        <f t="shared" si="537"/>
        <v>No</v>
      </c>
      <c r="N8595" t="str">
        <f t="shared" si="538"/>
        <v>Feb</v>
      </c>
      <c r="O8595" s="2">
        <f t="shared" si="539"/>
        <v>0.625</v>
      </c>
      <c r="P8595" t="str">
        <f>VLOOKUP(G8595,Agents!A:E,4,FALSE)</f>
        <v>Team5</v>
      </c>
      <c r="Q8595" t="str">
        <f>VLOOKUP(G8595,Agents!A:E,5,FALSE)</f>
        <v>Junior</v>
      </c>
      <c r="R8595" t="str">
        <f>VLOOKUP(G8595,Agents!A:E,2,FALSE)</f>
        <v>Evening</v>
      </c>
    </row>
    <row r="8596" spans="1:18" x14ac:dyDescent="0.35">
      <c r="A8596" t="s">
        <v>12803</v>
      </c>
      <c r="B8596" t="s">
        <v>2327</v>
      </c>
      <c r="C8596" t="s">
        <v>22</v>
      </c>
      <c r="D8596" t="s">
        <v>13</v>
      </c>
      <c r="E8596" s="1">
        <v>46064.665972222225</v>
      </c>
      <c r="F8596" s="1">
        <v>46064.957638888889</v>
      </c>
      <c r="G8596" t="s">
        <v>206</v>
      </c>
      <c r="H8596" t="s">
        <v>15</v>
      </c>
      <c r="I8596" t="s">
        <v>68</v>
      </c>
      <c r="J8596">
        <v>4</v>
      </c>
      <c r="K8596" t="str">
        <f>IF(tickets_dataset[[#This Row],[status]] = "Closed", "Yes","No")</f>
        <v>Yes</v>
      </c>
      <c r="L8596" s="2">
        <f t="shared" si="536"/>
        <v>6.9999999999417923</v>
      </c>
      <c r="M8596" t="str">
        <f t="shared" si="537"/>
        <v>No</v>
      </c>
      <c r="N8596" t="str">
        <f t="shared" si="538"/>
        <v>Feb</v>
      </c>
      <c r="O8596" s="2">
        <f t="shared" si="539"/>
        <v>0.29166666666424135</v>
      </c>
      <c r="P8596" t="str">
        <f>VLOOKUP(G8596,Agents!A:E,4,FALSE)</f>
        <v>Team5</v>
      </c>
      <c r="Q8596" t="str">
        <f>VLOOKUP(G8596,Agents!A:E,5,FALSE)</f>
        <v>Junior</v>
      </c>
      <c r="R8596" t="str">
        <f>VLOOKUP(G8596,Agents!A:E,2,FALSE)</f>
        <v>Evening</v>
      </c>
    </row>
    <row r="8597" spans="1:18" x14ac:dyDescent="0.35">
      <c r="A8597" t="s">
        <v>12804</v>
      </c>
      <c r="B8597" t="s">
        <v>7721</v>
      </c>
      <c r="C8597" t="s">
        <v>22</v>
      </c>
      <c r="D8597" t="s">
        <v>38</v>
      </c>
      <c r="E8597" s="1">
        <v>46087.093055555553</v>
      </c>
      <c r="F8597" s="1">
        <v>46090.759722222225</v>
      </c>
      <c r="G8597" t="s">
        <v>234</v>
      </c>
      <c r="H8597" t="s">
        <v>15</v>
      </c>
      <c r="I8597" t="s">
        <v>16</v>
      </c>
      <c r="J8597">
        <v>4</v>
      </c>
      <c r="K8597" t="str">
        <f>IF(tickets_dataset[[#This Row],[status]] = "Closed", "Yes","No")</f>
        <v>Yes</v>
      </c>
      <c r="L8597" s="2">
        <f t="shared" si="536"/>
        <v>88.000000000116415</v>
      </c>
      <c r="M8597" t="str">
        <f t="shared" si="537"/>
        <v>Yes</v>
      </c>
      <c r="N8597" t="str">
        <f t="shared" si="538"/>
        <v>Mar</v>
      </c>
      <c r="O8597" s="2">
        <f t="shared" si="539"/>
        <v>3.6666666666715173</v>
      </c>
      <c r="P8597" t="str">
        <f>VLOOKUP(G8597,Agents!A:E,4,FALSE)</f>
        <v>Team5</v>
      </c>
      <c r="Q8597" t="str">
        <f>VLOOKUP(G8597,Agents!A:E,5,FALSE)</f>
        <v>Senior</v>
      </c>
      <c r="R8597" t="str">
        <f>VLOOKUP(G8597,Agents!A:E,2,FALSE)</f>
        <v>Night</v>
      </c>
    </row>
    <row r="8598" spans="1:18" x14ac:dyDescent="0.35">
      <c r="A8598" t="s">
        <v>12805</v>
      </c>
      <c r="B8598" t="s">
        <v>4199</v>
      </c>
      <c r="C8598" t="s">
        <v>34</v>
      </c>
      <c r="D8598" t="s">
        <v>13</v>
      </c>
      <c r="E8598" s="1">
        <v>46075.393750000003</v>
      </c>
      <c r="F8598" s="1">
        <v>46077.268750000003</v>
      </c>
      <c r="G8598" t="s">
        <v>103</v>
      </c>
      <c r="H8598" t="s">
        <v>15</v>
      </c>
      <c r="I8598" t="s">
        <v>16</v>
      </c>
      <c r="J8598">
        <v>4</v>
      </c>
      <c r="K8598" t="str">
        <f>IF(tickets_dataset[[#This Row],[status]] = "Closed", "Yes","No")</f>
        <v>Yes</v>
      </c>
      <c r="L8598" s="2">
        <f t="shared" si="536"/>
        <v>45</v>
      </c>
      <c r="M8598" t="str">
        <f t="shared" si="537"/>
        <v>No</v>
      </c>
      <c r="N8598" t="str">
        <f t="shared" si="538"/>
        <v>Feb</v>
      </c>
      <c r="O8598" s="2">
        <f t="shared" si="539"/>
        <v>1.875</v>
      </c>
      <c r="P8598" t="str">
        <f>VLOOKUP(G8598,Agents!A:E,4,FALSE)</f>
        <v>Team4</v>
      </c>
      <c r="Q8598" t="str">
        <f>VLOOKUP(G8598,Agents!A:E,5,FALSE)</f>
        <v>Senior</v>
      </c>
      <c r="R8598" t="str">
        <f>VLOOKUP(G8598,Agents!A:E,2,FALSE)</f>
        <v>Night</v>
      </c>
    </row>
    <row r="8599" spans="1:18" x14ac:dyDescent="0.35">
      <c r="A8599" t="s">
        <v>12806</v>
      </c>
      <c r="B8599" t="s">
        <v>12807</v>
      </c>
      <c r="C8599" t="s">
        <v>22</v>
      </c>
      <c r="D8599" t="s">
        <v>13</v>
      </c>
      <c r="E8599" s="1">
        <v>46098.601388888892</v>
      </c>
      <c r="F8599" s="1">
        <v>46099.93472222222</v>
      </c>
      <c r="G8599" t="s">
        <v>53</v>
      </c>
      <c r="H8599" t="s">
        <v>15</v>
      </c>
      <c r="I8599" t="s">
        <v>16</v>
      </c>
      <c r="J8599">
        <v>4</v>
      </c>
      <c r="K8599" t="str">
        <f>IF(tickets_dataset[[#This Row],[status]] = "Closed", "Yes","No")</f>
        <v>Yes</v>
      </c>
      <c r="L8599" s="2">
        <f t="shared" si="536"/>
        <v>31.999999999883585</v>
      </c>
      <c r="M8599" t="str">
        <f t="shared" si="537"/>
        <v>No</v>
      </c>
      <c r="N8599" t="str">
        <f t="shared" si="538"/>
        <v>Mar</v>
      </c>
      <c r="O8599" s="2">
        <f t="shared" si="539"/>
        <v>1.3333333333284827</v>
      </c>
      <c r="P8599" t="str">
        <f>VLOOKUP(G8599,Agents!A:E,4,FALSE)</f>
        <v>Team1</v>
      </c>
      <c r="Q8599" t="str">
        <f>VLOOKUP(G8599,Agents!A:E,5,FALSE)</f>
        <v>Junior</v>
      </c>
      <c r="R8599" t="str">
        <f>VLOOKUP(G8599,Agents!A:E,2,FALSE)</f>
        <v>Night</v>
      </c>
    </row>
    <row r="8600" spans="1:18" x14ac:dyDescent="0.35">
      <c r="A8600" t="s">
        <v>12808</v>
      </c>
      <c r="B8600" t="s">
        <v>446</v>
      </c>
      <c r="C8600" t="s">
        <v>34</v>
      </c>
      <c r="D8600" t="s">
        <v>38</v>
      </c>
      <c r="E8600" s="1">
        <v>46027.661111111112</v>
      </c>
      <c r="F8600" s="1">
        <v>46030.994444444441</v>
      </c>
      <c r="G8600" t="s">
        <v>128</v>
      </c>
      <c r="H8600" t="s">
        <v>15</v>
      </c>
      <c r="I8600" t="s">
        <v>16</v>
      </c>
      <c r="J8600">
        <v>4</v>
      </c>
      <c r="K8600" t="str">
        <f>IF(tickets_dataset[[#This Row],[status]] = "Closed", "Yes","No")</f>
        <v>Yes</v>
      </c>
      <c r="L8600" s="2">
        <f t="shared" si="536"/>
        <v>79.999999999883585</v>
      </c>
      <c r="M8600" t="str">
        <f t="shared" si="537"/>
        <v>Yes</v>
      </c>
      <c r="N8600" t="str">
        <f t="shared" si="538"/>
        <v>Jan</v>
      </c>
      <c r="O8600" s="2">
        <f t="shared" si="539"/>
        <v>3.3333333333284827</v>
      </c>
      <c r="P8600" t="str">
        <f>VLOOKUP(G8600,Agents!A:E,4,FALSE)</f>
        <v>Team4</v>
      </c>
      <c r="Q8600" t="str">
        <f>VLOOKUP(G8600,Agents!A:E,5,FALSE)</f>
        <v>Mid</v>
      </c>
      <c r="R8600" t="str">
        <f>VLOOKUP(G8600,Agents!A:E,2,FALSE)</f>
        <v>Night</v>
      </c>
    </row>
    <row r="8601" spans="1:18" x14ac:dyDescent="0.35">
      <c r="A8601" t="s">
        <v>12809</v>
      </c>
      <c r="B8601" t="s">
        <v>3065</v>
      </c>
      <c r="C8601" t="s">
        <v>22</v>
      </c>
      <c r="D8601" t="s">
        <v>38</v>
      </c>
      <c r="E8601" s="1">
        <v>46055.910416666666</v>
      </c>
      <c r="F8601" s="1">
        <v>46057.868750000001</v>
      </c>
      <c r="G8601" t="s">
        <v>14</v>
      </c>
      <c r="H8601" t="s">
        <v>15</v>
      </c>
      <c r="I8601" t="s">
        <v>16</v>
      </c>
      <c r="J8601">
        <v>3</v>
      </c>
      <c r="K8601" t="str">
        <f>IF(tickets_dataset[[#This Row],[status]] = "Closed", "Yes","No")</f>
        <v>Yes</v>
      </c>
      <c r="L8601" s="2">
        <f t="shared" si="536"/>
        <v>47.000000000058208</v>
      </c>
      <c r="M8601" t="str">
        <f t="shared" si="537"/>
        <v>No</v>
      </c>
      <c r="N8601" t="str">
        <f t="shared" si="538"/>
        <v>Feb</v>
      </c>
      <c r="O8601" s="2">
        <f t="shared" si="539"/>
        <v>1.9583333333357587</v>
      </c>
      <c r="P8601" t="str">
        <f>VLOOKUP(G8601,Agents!A:E,4,FALSE)</f>
        <v>Team1</v>
      </c>
      <c r="Q8601" t="str">
        <f>VLOOKUP(G8601,Agents!A:E,5,FALSE)</f>
        <v>Senior</v>
      </c>
      <c r="R8601" t="str">
        <f>VLOOKUP(G8601,Agents!A:E,2,FALSE)</f>
        <v>Morning</v>
      </c>
    </row>
    <row r="8602" spans="1:18" x14ac:dyDescent="0.35">
      <c r="A8602" t="s">
        <v>12810</v>
      </c>
      <c r="B8602" t="s">
        <v>6376</v>
      </c>
      <c r="C8602" t="s">
        <v>76</v>
      </c>
      <c r="D8602" t="s">
        <v>26</v>
      </c>
      <c r="E8602" s="1">
        <v>46048.069444444445</v>
      </c>
      <c r="F8602" s="1">
        <v>46050.444444444445</v>
      </c>
      <c r="G8602" t="s">
        <v>103</v>
      </c>
      <c r="H8602" t="s">
        <v>15</v>
      </c>
      <c r="I8602" t="s">
        <v>16</v>
      </c>
      <c r="J8602">
        <v>5</v>
      </c>
      <c r="K8602" t="str">
        <f>IF(tickets_dataset[[#This Row],[status]] = "Closed", "Yes","No")</f>
        <v>Yes</v>
      </c>
      <c r="L8602" s="2">
        <f t="shared" si="536"/>
        <v>57</v>
      </c>
      <c r="M8602" t="str">
        <f t="shared" si="537"/>
        <v>Yes</v>
      </c>
      <c r="N8602" t="str">
        <f t="shared" si="538"/>
        <v>Jan</v>
      </c>
      <c r="O8602" s="2">
        <f t="shared" si="539"/>
        <v>2.375</v>
      </c>
      <c r="P8602" t="str">
        <f>VLOOKUP(G8602,Agents!A:E,4,FALSE)</f>
        <v>Team4</v>
      </c>
      <c r="Q8602" t="str">
        <f>VLOOKUP(G8602,Agents!A:E,5,FALSE)</f>
        <v>Senior</v>
      </c>
      <c r="R8602" t="str">
        <f>VLOOKUP(G8602,Agents!A:E,2,FALSE)</f>
        <v>Night</v>
      </c>
    </row>
    <row r="8603" spans="1:18" x14ac:dyDescent="0.35">
      <c r="A8603" t="s">
        <v>12811</v>
      </c>
      <c r="B8603" t="s">
        <v>5533</v>
      </c>
      <c r="C8603" t="s">
        <v>34</v>
      </c>
      <c r="D8603" t="s">
        <v>13</v>
      </c>
      <c r="E8603" s="1">
        <v>46043.29791666667</v>
      </c>
      <c r="F8603" s="1">
        <v>46044.589583333334</v>
      </c>
      <c r="G8603" t="s">
        <v>216</v>
      </c>
      <c r="H8603" t="s">
        <v>15</v>
      </c>
      <c r="I8603" t="s">
        <v>16</v>
      </c>
      <c r="J8603">
        <v>3</v>
      </c>
      <c r="K8603" t="str">
        <f>IF(tickets_dataset[[#This Row],[status]] = "Closed", "Yes","No")</f>
        <v>Yes</v>
      </c>
      <c r="L8603" s="2">
        <f t="shared" si="536"/>
        <v>30.999999999941792</v>
      </c>
      <c r="M8603" t="str">
        <f t="shared" si="537"/>
        <v>No</v>
      </c>
      <c r="N8603" t="str">
        <f t="shared" si="538"/>
        <v>Jan</v>
      </c>
      <c r="O8603" s="2">
        <f t="shared" si="539"/>
        <v>1.2916666666642413</v>
      </c>
      <c r="P8603" t="str">
        <f>VLOOKUP(G8603,Agents!A:E,4,FALSE)</f>
        <v>Team5</v>
      </c>
      <c r="Q8603" t="str">
        <f>VLOOKUP(G8603,Agents!A:E,5,FALSE)</f>
        <v>Junior</v>
      </c>
      <c r="R8603" t="str">
        <f>VLOOKUP(G8603,Agents!A:E,2,FALSE)</f>
        <v>Evening</v>
      </c>
    </row>
    <row r="8604" spans="1:18" x14ac:dyDescent="0.35">
      <c r="A8604" t="s">
        <v>12812</v>
      </c>
      <c r="B8604" t="s">
        <v>3227</v>
      </c>
      <c r="C8604" t="s">
        <v>50</v>
      </c>
      <c r="D8604" t="s">
        <v>38</v>
      </c>
      <c r="E8604" s="1">
        <v>46106.218055555553</v>
      </c>
      <c r="F8604" s="1">
        <v>46107.176388888889</v>
      </c>
      <c r="G8604" t="s">
        <v>422</v>
      </c>
      <c r="H8604" t="s">
        <v>15</v>
      </c>
      <c r="I8604" t="s">
        <v>16</v>
      </c>
      <c r="J8604">
        <v>5</v>
      </c>
      <c r="K8604" t="str">
        <f>IF(tickets_dataset[[#This Row],[status]] = "Closed", "Yes","No")</f>
        <v>Yes</v>
      </c>
      <c r="L8604" s="2">
        <f t="shared" si="536"/>
        <v>23.000000000058208</v>
      </c>
      <c r="M8604" t="str">
        <f t="shared" si="537"/>
        <v>No</v>
      </c>
      <c r="N8604" t="str">
        <f t="shared" si="538"/>
        <v>Mar</v>
      </c>
      <c r="O8604" s="2">
        <f t="shared" si="539"/>
        <v>0.95833333333575865</v>
      </c>
      <c r="P8604" t="str">
        <f>VLOOKUP(G8604,Agents!A:E,4,FALSE)</f>
        <v>Team5</v>
      </c>
      <c r="Q8604" t="str">
        <f>VLOOKUP(G8604,Agents!A:E,5,FALSE)</f>
        <v>Mid</v>
      </c>
      <c r="R8604" t="str">
        <f>VLOOKUP(G8604,Agents!A:E,2,FALSE)</f>
        <v>Evening</v>
      </c>
    </row>
    <row r="8605" spans="1:18" x14ac:dyDescent="0.35">
      <c r="A8605" t="s">
        <v>12813</v>
      </c>
      <c r="B8605" t="s">
        <v>12814</v>
      </c>
      <c r="C8605" t="s">
        <v>12</v>
      </c>
      <c r="D8605" t="s">
        <v>13</v>
      </c>
      <c r="E8605" s="1">
        <v>46050.917361111111</v>
      </c>
      <c r="F8605" s="1">
        <v>46052.584027777775</v>
      </c>
      <c r="G8605" t="s">
        <v>211</v>
      </c>
      <c r="H8605" t="s">
        <v>15</v>
      </c>
      <c r="I8605" t="s">
        <v>16</v>
      </c>
      <c r="J8605">
        <v>4</v>
      </c>
      <c r="K8605" t="str">
        <f>IF(tickets_dataset[[#This Row],[status]] = "Closed", "Yes","No")</f>
        <v>Yes</v>
      </c>
      <c r="L8605" s="2">
        <f t="shared" si="536"/>
        <v>39.999999999941792</v>
      </c>
      <c r="M8605" t="str">
        <f t="shared" si="537"/>
        <v>No</v>
      </c>
      <c r="N8605" t="str">
        <f t="shared" si="538"/>
        <v>Jan</v>
      </c>
      <c r="O8605" s="2">
        <f t="shared" si="539"/>
        <v>1.6666666666642413</v>
      </c>
      <c r="P8605" t="str">
        <f>VLOOKUP(G8605,Agents!A:E,4,FALSE)</f>
        <v>Team5</v>
      </c>
      <c r="Q8605" t="str">
        <f>VLOOKUP(G8605,Agents!A:E,5,FALSE)</f>
        <v>Senior</v>
      </c>
      <c r="R8605" t="str">
        <f>VLOOKUP(G8605,Agents!A:E,2,FALSE)</f>
        <v>Evening</v>
      </c>
    </row>
    <row r="8606" spans="1:18" x14ac:dyDescent="0.35">
      <c r="A8606" t="s">
        <v>12815</v>
      </c>
      <c r="B8606" t="s">
        <v>2083</v>
      </c>
      <c r="C8606" t="s">
        <v>50</v>
      </c>
      <c r="D8606" t="s">
        <v>13</v>
      </c>
      <c r="E8606" s="1">
        <v>46097.915972222225</v>
      </c>
      <c r="F8606" s="1">
        <v>46099.749305555553</v>
      </c>
      <c r="G8606" t="s">
        <v>31</v>
      </c>
      <c r="H8606" t="s">
        <v>15</v>
      </c>
      <c r="I8606" t="s">
        <v>16</v>
      </c>
      <c r="J8606">
        <v>5</v>
      </c>
      <c r="K8606" t="str">
        <f>IF(tickets_dataset[[#This Row],[status]] = "Closed", "Yes","No")</f>
        <v>Yes</v>
      </c>
      <c r="L8606" s="2">
        <f t="shared" si="536"/>
        <v>43.999999999883585</v>
      </c>
      <c r="M8606" t="str">
        <f t="shared" si="537"/>
        <v>No</v>
      </c>
      <c r="N8606" t="str">
        <f t="shared" si="538"/>
        <v>Mar</v>
      </c>
      <c r="O8606" s="2">
        <f t="shared" si="539"/>
        <v>1.8333333333284827</v>
      </c>
      <c r="P8606" t="str">
        <f>VLOOKUP(G8606,Agents!A:E,4,FALSE)</f>
        <v>Team5</v>
      </c>
      <c r="Q8606" t="str">
        <f>VLOOKUP(G8606,Agents!A:E,5,FALSE)</f>
        <v>Senior</v>
      </c>
      <c r="R8606" t="str">
        <f>VLOOKUP(G8606,Agents!A:E,2,FALSE)</f>
        <v>Evening</v>
      </c>
    </row>
    <row r="8607" spans="1:18" x14ac:dyDescent="0.35">
      <c r="A8607" t="s">
        <v>12816</v>
      </c>
      <c r="B8607" t="s">
        <v>5782</v>
      </c>
      <c r="C8607" t="s">
        <v>12</v>
      </c>
      <c r="D8607" t="s">
        <v>38</v>
      </c>
      <c r="E8607" s="1">
        <v>46102.948611111111</v>
      </c>
      <c r="F8607" s="1">
        <v>46105.156944444447</v>
      </c>
      <c r="G8607" t="s">
        <v>19</v>
      </c>
      <c r="H8607" t="s">
        <v>15</v>
      </c>
      <c r="I8607" t="s">
        <v>16</v>
      </c>
      <c r="J8607">
        <v>5</v>
      </c>
      <c r="K8607" t="str">
        <f>IF(tickets_dataset[[#This Row],[status]] = "Closed", "Yes","No")</f>
        <v>Yes</v>
      </c>
      <c r="L8607" s="2">
        <f t="shared" si="536"/>
        <v>53.000000000058208</v>
      </c>
      <c r="M8607" t="str">
        <f t="shared" si="537"/>
        <v>Yes</v>
      </c>
      <c r="N8607" t="str">
        <f t="shared" si="538"/>
        <v>Mar</v>
      </c>
      <c r="O8607" s="2">
        <f t="shared" si="539"/>
        <v>2.2083333333357587</v>
      </c>
      <c r="P8607" t="str">
        <f>VLOOKUP(G8607,Agents!A:E,4,FALSE)</f>
        <v>Team4</v>
      </c>
      <c r="Q8607" t="str">
        <f>VLOOKUP(G8607,Agents!A:E,5,FALSE)</f>
        <v>Senior</v>
      </c>
      <c r="R8607" t="str">
        <f>VLOOKUP(G8607,Agents!A:E,2,FALSE)</f>
        <v>Evening</v>
      </c>
    </row>
    <row r="8608" spans="1:18" x14ac:dyDescent="0.35">
      <c r="A8608" t="s">
        <v>12817</v>
      </c>
      <c r="B8608" t="s">
        <v>4165</v>
      </c>
      <c r="C8608" t="s">
        <v>76</v>
      </c>
      <c r="D8608" t="s">
        <v>38</v>
      </c>
      <c r="E8608" s="1">
        <v>46039.756249999999</v>
      </c>
      <c r="F8608" s="1">
        <v>46041.006249999999</v>
      </c>
      <c r="G8608" t="s">
        <v>56</v>
      </c>
      <c r="H8608" t="s">
        <v>15</v>
      </c>
      <c r="I8608" t="s">
        <v>16</v>
      </c>
      <c r="J8608">
        <v>3</v>
      </c>
      <c r="K8608" t="str">
        <f>IF(tickets_dataset[[#This Row],[status]] = "Closed", "Yes","No")</f>
        <v>Yes</v>
      </c>
      <c r="L8608" s="2">
        <f t="shared" si="536"/>
        <v>30</v>
      </c>
      <c r="M8608" t="str">
        <f t="shared" si="537"/>
        <v>No</v>
      </c>
      <c r="N8608" t="str">
        <f t="shared" si="538"/>
        <v>Jan</v>
      </c>
      <c r="O8608" s="2">
        <f t="shared" si="539"/>
        <v>1.25</v>
      </c>
      <c r="P8608" t="str">
        <f>VLOOKUP(G8608,Agents!A:E,4,FALSE)</f>
        <v>Team1</v>
      </c>
      <c r="Q8608" t="str">
        <f>VLOOKUP(G8608,Agents!A:E,5,FALSE)</f>
        <v>Senior</v>
      </c>
      <c r="R8608" t="str">
        <f>VLOOKUP(G8608,Agents!A:E,2,FALSE)</f>
        <v>Night</v>
      </c>
    </row>
    <row r="8609" spans="1:18" x14ac:dyDescent="0.35">
      <c r="A8609" t="s">
        <v>12818</v>
      </c>
      <c r="B8609" t="s">
        <v>11166</v>
      </c>
      <c r="C8609" t="s">
        <v>22</v>
      </c>
      <c r="D8609" t="s">
        <v>26</v>
      </c>
      <c r="E8609" s="1">
        <v>46086.977777777778</v>
      </c>
      <c r="F8609" s="1">
        <v>46088.561111111114</v>
      </c>
      <c r="G8609" t="s">
        <v>221</v>
      </c>
      <c r="H8609" t="s">
        <v>15</v>
      </c>
      <c r="I8609" t="s">
        <v>16</v>
      </c>
      <c r="J8609">
        <v>4</v>
      </c>
      <c r="K8609" t="str">
        <f>IF(tickets_dataset[[#This Row],[status]] = "Closed", "Yes","No")</f>
        <v>Yes</v>
      </c>
      <c r="L8609" s="2">
        <f t="shared" si="536"/>
        <v>38.000000000058208</v>
      </c>
      <c r="M8609" t="str">
        <f t="shared" si="537"/>
        <v>No</v>
      </c>
      <c r="N8609" t="str">
        <f t="shared" si="538"/>
        <v>Mar</v>
      </c>
      <c r="O8609" s="2">
        <f t="shared" si="539"/>
        <v>1.5833333333357587</v>
      </c>
      <c r="P8609" t="str">
        <f>VLOOKUP(G8609,Agents!A:E,4,FALSE)</f>
        <v>Team4</v>
      </c>
      <c r="Q8609" t="str">
        <f>VLOOKUP(G8609,Agents!A:E,5,FALSE)</f>
        <v>Senior</v>
      </c>
      <c r="R8609" t="str">
        <f>VLOOKUP(G8609,Agents!A:E,2,FALSE)</f>
        <v>Morning</v>
      </c>
    </row>
    <row r="8610" spans="1:18" x14ac:dyDescent="0.35">
      <c r="A8610" t="s">
        <v>12819</v>
      </c>
      <c r="B8610" t="s">
        <v>3111</v>
      </c>
      <c r="C8610" t="s">
        <v>76</v>
      </c>
      <c r="D8610" t="s">
        <v>38</v>
      </c>
      <c r="E8610" s="1">
        <v>46076.242361111108</v>
      </c>
      <c r="F8610" s="1">
        <v>46079.325694444444</v>
      </c>
      <c r="G8610" t="s">
        <v>357</v>
      </c>
      <c r="H8610" t="s">
        <v>15</v>
      </c>
      <c r="I8610" t="s">
        <v>16</v>
      </c>
      <c r="J8610">
        <v>3</v>
      </c>
      <c r="K8610" t="str">
        <f>IF(tickets_dataset[[#This Row],[status]] = "Closed", "Yes","No")</f>
        <v>Yes</v>
      </c>
      <c r="L8610" s="2">
        <f t="shared" si="536"/>
        <v>74.000000000058208</v>
      </c>
      <c r="M8610" t="str">
        <f t="shared" si="537"/>
        <v>Yes</v>
      </c>
      <c r="N8610" t="str">
        <f t="shared" si="538"/>
        <v>Feb</v>
      </c>
      <c r="O8610" s="2">
        <f t="shared" si="539"/>
        <v>3.0833333333357587</v>
      </c>
      <c r="P8610" t="str">
        <f>VLOOKUP(G8610,Agents!A:E,4,FALSE)</f>
        <v>Team1</v>
      </c>
      <c r="Q8610" t="str">
        <f>VLOOKUP(G8610,Agents!A:E,5,FALSE)</f>
        <v>Mid</v>
      </c>
      <c r="R8610" t="str">
        <f>VLOOKUP(G8610,Agents!A:E,2,FALSE)</f>
        <v>Morning</v>
      </c>
    </row>
    <row r="8611" spans="1:18" x14ac:dyDescent="0.35">
      <c r="A8611" t="s">
        <v>12820</v>
      </c>
      <c r="B8611" t="s">
        <v>8337</v>
      </c>
      <c r="C8611" t="s">
        <v>22</v>
      </c>
      <c r="D8611" t="s">
        <v>13</v>
      </c>
      <c r="E8611" s="1">
        <v>46071.552083333336</v>
      </c>
      <c r="F8611" s="1">
        <v>46072.635416666664</v>
      </c>
      <c r="G8611" t="s">
        <v>119</v>
      </c>
      <c r="H8611" t="s">
        <v>15</v>
      </c>
      <c r="I8611" t="s">
        <v>16</v>
      </c>
      <c r="J8611">
        <v>4</v>
      </c>
      <c r="K8611" t="str">
        <f>IF(tickets_dataset[[#This Row],[status]] = "Closed", "Yes","No")</f>
        <v>Yes</v>
      </c>
      <c r="L8611" s="2">
        <f t="shared" si="536"/>
        <v>25.999999999883585</v>
      </c>
      <c r="M8611" t="str">
        <f t="shared" si="537"/>
        <v>No</v>
      </c>
      <c r="N8611" t="str">
        <f t="shared" si="538"/>
        <v>Feb</v>
      </c>
      <c r="O8611" s="2">
        <f t="shared" si="539"/>
        <v>1.0833333333284827</v>
      </c>
      <c r="P8611" t="str">
        <f>VLOOKUP(G8611,Agents!A:E,4,FALSE)</f>
        <v>Team1</v>
      </c>
      <c r="Q8611" t="str">
        <f>VLOOKUP(G8611,Agents!A:E,5,FALSE)</f>
        <v>Junior</v>
      </c>
      <c r="R8611" t="str">
        <f>VLOOKUP(G8611,Agents!A:E,2,FALSE)</f>
        <v>Morning</v>
      </c>
    </row>
    <row r="8612" spans="1:18" x14ac:dyDescent="0.35">
      <c r="A8612" t="s">
        <v>12821</v>
      </c>
      <c r="B8612" t="s">
        <v>3353</v>
      </c>
      <c r="C8612" t="s">
        <v>76</v>
      </c>
      <c r="D8612" t="s">
        <v>38</v>
      </c>
      <c r="E8612" s="1">
        <v>46077.616666666669</v>
      </c>
      <c r="F8612" s="1">
        <v>46078.741666666669</v>
      </c>
      <c r="G8612" t="s">
        <v>156</v>
      </c>
      <c r="H8612" t="s">
        <v>15</v>
      </c>
      <c r="I8612" t="s">
        <v>16</v>
      </c>
      <c r="J8612">
        <v>4</v>
      </c>
      <c r="K8612" t="str">
        <f>IF(tickets_dataset[[#This Row],[status]] = "Closed", "Yes","No")</f>
        <v>Yes</v>
      </c>
      <c r="L8612" s="2">
        <f t="shared" si="536"/>
        <v>27</v>
      </c>
      <c r="M8612" t="str">
        <f t="shared" si="537"/>
        <v>No</v>
      </c>
      <c r="N8612" t="str">
        <f t="shared" si="538"/>
        <v>Feb</v>
      </c>
      <c r="O8612" s="2">
        <f t="shared" si="539"/>
        <v>1.125</v>
      </c>
      <c r="P8612" t="str">
        <f>VLOOKUP(G8612,Agents!A:E,4,FALSE)</f>
        <v>Team3</v>
      </c>
      <c r="Q8612" t="str">
        <f>VLOOKUP(G8612,Agents!A:E,5,FALSE)</f>
        <v>Mid</v>
      </c>
      <c r="R8612" t="str">
        <f>VLOOKUP(G8612,Agents!A:E,2,FALSE)</f>
        <v>Evening</v>
      </c>
    </row>
    <row r="8613" spans="1:18" x14ac:dyDescent="0.35">
      <c r="A8613" t="s">
        <v>12822</v>
      </c>
      <c r="B8613" t="s">
        <v>1465</v>
      </c>
      <c r="C8613" t="s">
        <v>12</v>
      </c>
      <c r="D8613" t="s">
        <v>38</v>
      </c>
      <c r="E8613" s="1">
        <v>46029.415277777778</v>
      </c>
      <c r="F8613" s="1">
        <v>46030.081944444442</v>
      </c>
      <c r="G8613" t="s">
        <v>100</v>
      </c>
      <c r="H8613" t="s">
        <v>15</v>
      </c>
      <c r="I8613" t="s">
        <v>16</v>
      </c>
      <c r="J8613">
        <v>4</v>
      </c>
      <c r="K8613" t="str">
        <f>IF(tickets_dataset[[#This Row],[status]] = "Closed", "Yes","No")</f>
        <v>Yes</v>
      </c>
      <c r="L8613" s="2">
        <f t="shared" si="536"/>
        <v>15.999999999941792</v>
      </c>
      <c r="M8613" t="str">
        <f t="shared" si="537"/>
        <v>No</v>
      </c>
      <c r="N8613" t="str">
        <f t="shared" si="538"/>
        <v>Jan</v>
      </c>
      <c r="O8613" s="2">
        <f t="shared" si="539"/>
        <v>0.66666666666424135</v>
      </c>
      <c r="P8613" t="str">
        <f>VLOOKUP(G8613,Agents!A:E,4,FALSE)</f>
        <v>Team4</v>
      </c>
      <c r="Q8613" t="str">
        <f>VLOOKUP(G8613,Agents!A:E,5,FALSE)</f>
        <v>Junior</v>
      </c>
      <c r="R8613" t="str">
        <f>VLOOKUP(G8613,Agents!A:E,2,FALSE)</f>
        <v>Evening</v>
      </c>
    </row>
    <row r="8614" spans="1:18" x14ac:dyDescent="0.35">
      <c r="A8614" t="s">
        <v>12823</v>
      </c>
      <c r="B8614" t="s">
        <v>12824</v>
      </c>
      <c r="C8614" t="s">
        <v>50</v>
      </c>
      <c r="D8614" t="s">
        <v>38</v>
      </c>
      <c r="E8614" s="1">
        <v>46031.862500000003</v>
      </c>
      <c r="F8614" s="1">
        <v>46034.237500000003</v>
      </c>
      <c r="G8614" t="s">
        <v>103</v>
      </c>
      <c r="H8614" t="s">
        <v>28</v>
      </c>
      <c r="I8614" t="s">
        <v>16</v>
      </c>
      <c r="J8614">
        <v>3</v>
      </c>
      <c r="K8614" t="str">
        <f>IF(tickets_dataset[[#This Row],[status]] = "Closed", "Yes","No")</f>
        <v>No</v>
      </c>
      <c r="L8614" s="2">
        <f t="shared" si="536"/>
        <v>57</v>
      </c>
      <c r="M8614" t="str">
        <f t="shared" si="537"/>
        <v>Yes</v>
      </c>
      <c r="N8614" t="str">
        <f t="shared" si="538"/>
        <v>Jan</v>
      </c>
      <c r="O8614" s="2">
        <f t="shared" si="539"/>
        <v>2.375</v>
      </c>
      <c r="P8614" t="str">
        <f>VLOOKUP(G8614,Agents!A:E,4,FALSE)</f>
        <v>Team4</v>
      </c>
      <c r="Q8614" t="str">
        <f>VLOOKUP(G8614,Agents!A:E,5,FALSE)</f>
        <v>Senior</v>
      </c>
      <c r="R8614" t="str">
        <f>VLOOKUP(G8614,Agents!A:E,2,FALSE)</f>
        <v>Night</v>
      </c>
    </row>
    <row r="8615" spans="1:18" x14ac:dyDescent="0.35">
      <c r="A8615" t="s">
        <v>12825</v>
      </c>
      <c r="B8615" t="s">
        <v>12826</v>
      </c>
      <c r="C8615" t="s">
        <v>76</v>
      </c>
      <c r="D8615" t="s">
        <v>38</v>
      </c>
      <c r="E8615" s="1">
        <v>46024.368055555555</v>
      </c>
      <c r="F8615" s="1">
        <v>46025.701388888891</v>
      </c>
      <c r="G8615" t="s">
        <v>31</v>
      </c>
      <c r="H8615" t="s">
        <v>15</v>
      </c>
      <c r="I8615" t="s">
        <v>16</v>
      </c>
      <c r="J8615">
        <v>4</v>
      </c>
      <c r="K8615" t="str">
        <f>IF(tickets_dataset[[#This Row],[status]] = "Closed", "Yes","No")</f>
        <v>Yes</v>
      </c>
      <c r="L8615" s="2">
        <f t="shared" si="536"/>
        <v>32.000000000058208</v>
      </c>
      <c r="M8615" t="str">
        <f t="shared" si="537"/>
        <v>No</v>
      </c>
      <c r="N8615" t="str">
        <f t="shared" si="538"/>
        <v>Jan</v>
      </c>
      <c r="O8615" s="2">
        <f t="shared" si="539"/>
        <v>1.3333333333357587</v>
      </c>
      <c r="P8615" t="str">
        <f>VLOOKUP(G8615,Agents!A:E,4,FALSE)</f>
        <v>Team5</v>
      </c>
      <c r="Q8615" t="str">
        <f>VLOOKUP(G8615,Agents!A:E,5,FALSE)</f>
        <v>Senior</v>
      </c>
      <c r="R8615" t="str">
        <f>VLOOKUP(G8615,Agents!A:E,2,FALSE)</f>
        <v>Evening</v>
      </c>
    </row>
    <row r="8616" spans="1:18" x14ac:dyDescent="0.35">
      <c r="A8616" t="s">
        <v>12827</v>
      </c>
      <c r="B8616" t="s">
        <v>629</v>
      </c>
      <c r="C8616" t="s">
        <v>22</v>
      </c>
      <c r="D8616" t="s">
        <v>38</v>
      </c>
      <c r="E8616" s="1">
        <v>46069.681944444441</v>
      </c>
      <c r="F8616" s="1">
        <v>46070.223611111112</v>
      </c>
      <c r="G8616" t="s">
        <v>170</v>
      </c>
      <c r="H8616" t="s">
        <v>15</v>
      </c>
      <c r="I8616" t="s">
        <v>16</v>
      </c>
      <c r="J8616">
        <v>3</v>
      </c>
      <c r="K8616" t="str">
        <f>IF(tickets_dataset[[#This Row],[status]] = "Closed", "Yes","No")</f>
        <v>Yes</v>
      </c>
      <c r="L8616" s="2">
        <f t="shared" si="536"/>
        <v>13.000000000116415</v>
      </c>
      <c r="M8616" t="str">
        <f t="shared" si="537"/>
        <v>No</v>
      </c>
      <c r="N8616" t="str">
        <f t="shared" si="538"/>
        <v>Feb</v>
      </c>
      <c r="O8616" s="2">
        <f t="shared" si="539"/>
        <v>0.54166666667151731</v>
      </c>
      <c r="P8616" t="str">
        <f>VLOOKUP(G8616,Agents!A:E,4,FALSE)</f>
        <v>Team5</v>
      </c>
      <c r="Q8616" t="str">
        <f>VLOOKUP(G8616,Agents!A:E,5,FALSE)</f>
        <v>Junior</v>
      </c>
      <c r="R8616" t="str">
        <f>VLOOKUP(G8616,Agents!A:E,2,FALSE)</f>
        <v>Night</v>
      </c>
    </row>
    <row r="8617" spans="1:18" x14ac:dyDescent="0.35">
      <c r="A8617" t="s">
        <v>12828</v>
      </c>
      <c r="B8617" t="s">
        <v>4666</v>
      </c>
      <c r="C8617" t="s">
        <v>76</v>
      </c>
      <c r="D8617" t="s">
        <v>13</v>
      </c>
      <c r="E8617" s="1">
        <v>46033.746527777781</v>
      </c>
      <c r="F8617" s="1">
        <v>46034.121527777781</v>
      </c>
      <c r="G8617" t="s">
        <v>234</v>
      </c>
      <c r="H8617" t="s">
        <v>15</v>
      </c>
      <c r="I8617" t="s">
        <v>16</v>
      </c>
      <c r="J8617">
        <v>5</v>
      </c>
      <c r="K8617" t="str">
        <f>IF(tickets_dataset[[#This Row],[status]] = "Closed", "Yes","No")</f>
        <v>Yes</v>
      </c>
      <c r="L8617" s="2">
        <f t="shared" si="536"/>
        <v>9</v>
      </c>
      <c r="M8617" t="str">
        <f t="shared" si="537"/>
        <v>No</v>
      </c>
      <c r="N8617" t="str">
        <f t="shared" si="538"/>
        <v>Jan</v>
      </c>
      <c r="O8617" s="2">
        <f t="shared" si="539"/>
        <v>0.375</v>
      </c>
      <c r="P8617" t="str">
        <f>VLOOKUP(G8617,Agents!A:E,4,FALSE)</f>
        <v>Team5</v>
      </c>
      <c r="Q8617" t="str">
        <f>VLOOKUP(G8617,Agents!A:E,5,FALSE)</f>
        <v>Senior</v>
      </c>
      <c r="R8617" t="str">
        <f>VLOOKUP(G8617,Agents!A:E,2,FALSE)</f>
        <v>Night</v>
      </c>
    </row>
    <row r="8618" spans="1:18" x14ac:dyDescent="0.35">
      <c r="A8618" t="s">
        <v>12829</v>
      </c>
      <c r="B8618" t="s">
        <v>4253</v>
      </c>
      <c r="C8618" t="s">
        <v>34</v>
      </c>
      <c r="D8618" t="s">
        <v>13</v>
      </c>
      <c r="E8618" s="1">
        <v>46042.593055555553</v>
      </c>
      <c r="F8618" s="1">
        <v>46043.593055555553</v>
      </c>
      <c r="G8618" t="s">
        <v>39</v>
      </c>
      <c r="H8618" t="s">
        <v>15</v>
      </c>
      <c r="I8618" t="s">
        <v>16</v>
      </c>
      <c r="J8618">
        <v>5</v>
      </c>
      <c r="K8618" t="str">
        <f>IF(tickets_dataset[[#This Row],[status]] = "Closed", "Yes","No")</f>
        <v>Yes</v>
      </c>
      <c r="L8618" s="2">
        <f t="shared" si="536"/>
        <v>24</v>
      </c>
      <c r="M8618" t="str">
        <f t="shared" si="537"/>
        <v>No</v>
      </c>
      <c r="N8618" t="str">
        <f t="shared" si="538"/>
        <v>Jan</v>
      </c>
      <c r="O8618" s="2">
        <f t="shared" si="539"/>
        <v>1</v>
      </c>
      <c r="P8618" t="str">
        <f>VLOOKUP(G8618,Agents!A:E,4,FALSE)</f>
        <v>Team3</v>
      </c>
      <c r="Q8618" t="str">
        <f>VLOOKUP(G8618,Agents!A:E,5,FALSE)</f>
        <v>Mid</v>
      </c>
      <c r="R8618" t="str">
        <f>VLOOKUP(G8618,Agents!A:E,2,FALSE)</f>
        <v>Night</v>
      </c>
    </row>
    <row r="8619" spans="1:18" x14ac:dyDescent="0.35">
      <c r="A8619" t="s">
        <v>12830</v>
      </c>
      <c r="B8619" t="s">
        <v>1808</v>
      </c>
      <c r="C8619" t="s">
        <v>50</v>
      </c>
      <c r="D8619" t="s">
        <v>13</v>
      </c>
      <c r="E8619" s="1">
        <v>46048.215277777781</v>
      </c>
      <c r="F8619" s="1">
        <v>46049.381944444445</v>
      </c>
      <c r="G8619" t="s">
        <v>206</v>
      </c>
      <c r="H8619" t="s">
        <v>15</v>
      </c>
      <c r="I8619" t="s">
        <v>16</v>
      </c>
      <c r="J8619">
        <v>4</v>
      </c>
      <c r="K8619" t="str">
        <f>IF(tickets_dataset[[#This Row],[status]] = "Closed", "Yes","No")</f>
        <v>Yes</v>
      </c>
      <c r="L8619" s="2">
        <f t="shared" si="536"/>
        <v>27.999999999941792</v>
      </c>
      <c r="M8619" t="str">
        <f t="shared" si="537"/>
        <v>No</v>
      </c>
      <c r="N8619" t="str">
        <f t="shared" si="538"/>
        <v>Jan</v>
      </c>
      <c r="O8619" s="2">
        <f t="shared" si="539"/>
        <v>1.1666666666642413</v>
      </c>
      <c r="P8619" t="str">
        <f>VLOOKUP(G8619,Agents!A:E,4,FALSE)</f>
        <v>Team5</v>
      </c>
      <c r="Q8619" t="str">
        <f>VLOOKUP(G8619,Agents!A:E,5,FALSE)</f>
        <v>Junior</v>
      </c>
      <c r="R8619" t="str">
        <f>VLOOKUP(G8619,Agents!A:E,2,FALSE)</f>
        <v>Evening</v>
      </c>
    </row>
    <row r="8620" spans="1:18" x14ac:dyDescent="0.35">
      <c r="A8620" t="s">
        <v>12831</v>
      </c>
      <c r="B8620" t="s">
        <v>6816</v>
      </c>
      <c r="C8620" t="s">
        <v>12</v>
      </c>
      <c r="D8620" t="s">
        <v>26</v>
      </c>
      <c r="E8620" s="1">
        <v>46043.686111111114</v>
      </c>
      <c r="F8620" s="1">
        <v>46045.477777777778</v>
      </c>
      <c r="G8620" t="s">
        <v>103</v>
      </c>
      <c r="H8620" t="s">
        <v>15</v>
      </c>
      <c r="I8620" t="s">
        <v>16</v>
      </c>
      <c r="J8620">
        <v>4</v>
      </c>
      <c r="K8620" t="str">
        <f>IF(tickets_dataset[[#This Row],[status]] = "Closed", "Yes","No")</f>
        <v>Yes</v>
      </c>
      <c r="L8620" s="2">
        <f t="shared" si="536"/>
        <v>42.999999999941792</v>
      </c>
      <c r="M8620" t="str">
        <f t="shared" si="537"/>
        <v>No</v>
      </c>
      <c r="N8620" t="str">
        <f t="shared" si="538"/>
        <v>Jan</v>
      </c>
      <c r="O8620" s="2">
        <f t="shared" si="539"/>
        <v>1.7916666666642413</v>
      </c>
      <c r="P8620" t="str">
        <f>VLOOKUP(G8620,Agents!A:E,4,FALSE)</f>
        <v>Team4</v>
      </c>
      <c r="Q8620" t="str">
        <f>VLOOKUP(G8620,Agents!A:E,5,FALSE)</f>
        <v>Senior</v>
      </c>
      <c r="R8620" t="str">
        <f>VLOOKUP(G8620,Agents!A:E,2,FALSE)</f>
        <v>Night</v>
      </c>
    </row>
    <row r="8621" spans="1:18" x14ac:dyDescent="0.35">
      <c r="A8621" t="s">
        <v>12832</v>
      </c>
      <c r="B8621" t="s">
        <v>4967</v>
      </c>
      <c r="C8621" t="s">
        <v>12</v>
      </c>
      <c r="D8621" t="s">
        <v>26</v>
      </c>
      <c r="E8621" s="1">
        <v>46093.694444444445</v>
      </c>
      <c r="F8621" s="1">
        <v>46094.486111111109</v>
      </c>
      <c r="G8621" t="s">
        <v>149</v>
      </c>
      <c r="H8621" t="s">
        <v>15</v>
      </c>
      <c r="I8621" t="s">
        <v>16</v>
      </c>
      <c r="J8621">
        <v>3</v>
      </c>
      <c r="K8621" t="str">
        <f>IF(tickets_dataset[[#This Row],[status]] = "Closed", "Yes","No")</f>
        <v>Yes</v>
      </c>
      <c r="L8621" s="2">
        <f t="shared" si="536"/>
        <v>18.999999999941792</v>
      </c>
      <c r="M8621" t="str">
        <f t="shared" si="537"/>
        <v>No</v>
      </c>
      <c r="N8621" t="str">
        <f t="shared" si="538"/>
        <v>Mar</v>
      </c>
      <c r="O8621" s="2">
        <f t="shared" si="539"/>
        <v>0.79166666666424135</v>
      </c>
      <c r="P8621" t="str">
        <f>VLOOKUP(G8621,Agents!A:E,4,FALSE)</f>
        <v>Team3</v>
      </c>
      <c r="Q8621" t="str">
        <f>VLOOKUP(G8621,Agents!A:E,5,FALSE)</f>
        <v>Mid</v>
      </c>
      <c r="R8621" t="str">
        <f>VLOOKUP(G8621,Agents!A:E,2,FALSE)</f>
        <v>Night</v>
      </c>
    </row>
    <row r="8622" spans="1:18" x14ac:dyDescent="0.35">
      <c r="A8622" t="s">
        <v>12833</v>
      </c>
      <c r="B8622" t="s">
        <v>4660</v>
      </c>
      <c r="C8622" t="s">
        <v>22</v>
      </c>
      <c r="D8622" t="s">
        <v>38</v>
      </c>
      <c r="E8622" s="1">
        <v>46079.743055555555</v>
      </c>
      <c r="F8622" s="1">
        <v>46080.784722222219</v>
      </c>
      <c r="G8622" t="s">
        <v>256</v>
      </c>
      <c r="H8622" t="s">
        <v>15</v>
      </c>
      <c r="I8622" t="s">
        <v>16</v>
      </c>
      <c r="J8622">
        <v>4</v>
      </c>
      <c r="K8622" t="str">
        <f>IF(tickets_dataset[[#This Row],[status]] = "Closed", "Yes","No")</f>
        <v>Yes</v>
      </c>
      <c r="L8622" s="2">
        <f t="shared" si="536"/>
        <v>24.999999999941792</v>
      </c>
      <c r="M8622" t="str">
        <f t="shared" si="537"/>
        <v>No</v>
      </c>
      <c r="N8622" t="str">
        <f t="shared" si="538"/>
        <v>Feb</v>
      </c>
      <c r="O8622" s="2">
        <f t="shared" si="539"/>
        <v>1.0416666666642413</v>
      </c>
      <c r="P8622" t="str">
        <f>VLOOKUP(G8622,Agents!A:E,4,FALSE)</f>
        <v>Team1</v>
      </c>
      <c r="Q8622" t="str">
        <f>VLOOKUP(G8622,Agents!A:E,5,FALSE)</f>
        <v>Mid</v>
      </c>
      <c r="R8622" t="str">
        <f>VLOOKUP(G8622,Agents!A:E,2,FALSE)</f>
        <v>Morning</v>
      </c>
    </row>
    <row r="8623" spans="1:18" x14ac:dyDescent="0.35">
      <c r="A8623" t="s">
        <v>12834</v>
      </c>
      <c r="B8623" t="s">
        <v>5249</v>
      </c>
      <c r="C8623" t="s">
        <v>12</v>
      </c>
      <c r="D8623" t="s">
        <v>26</v>
      </c>
      <c r="E8623" s="1">
        <v>46069.023611111108</v>
      </c>
      <c r="F8623" s="1">
        <v>46069.356944444444</v>
      </c>
      <c r="G8623" t="s">
        <v>19</v>
      </c>
      <c r="H8623" t="s">
        <v>15</v>
      </c>
      <c r="I8623" t="s">
        <v>16</v>
      </c>
      <c r="J8623">
        <v>5</v>
      </c>
      <c r="K8623" t="str">
        <f>IF(tickets_dataset[[#This Row],[status]] = "Closed", "Yes","No")</f>
        <v>Yes</v>
      </c>
      <c r="L8623" s="2">
        <f t="shared" si="536"/>
        <v>8.0000000000582077</v>
      </c>
      <c r="M8623" t="str">
        <f t="shared" si="537"/>
        <v>No</v>
      </c>
      <c r="N8623" t="str">
        <f t="shared" si="538"/>
        <v>Feb</v>
      </c>
      <c r="O8623" s="2">
        <f t="shared" si="539"/>
        <v>0.33333333333575865</v>
      </c>
      <c r="P8623" t="str">
        <f>VLOOKUP(G8623,Agents!A:E,4,FALSE)</f>
        <v>Team4</v>
      </c>
      <c r="Q8623" t="str">
        <f>VLOOKUP(G8623,Agents!A:E,5,FALSE)</f>
        <v>Senior</v>
      </c>
      <c r="R8623" t="str">
        <f>VLOOKUP(G8623,Agents!A:E,2,FALSE)</f>
        <v>Evening</v>
      </c>
    </row>
    <row r="8624" spans="1:18" x14ac:dyDescent="0.35">
      <c r="A8624" t="s">
        <v>12835</v>
      </c>
      <c r="B8624" t="s">
        <v>1794</v>
      </c>
      <c r="C8624" t="s">
        <v>50</v>
      </c>
      <c r="D8624" t="s">
        <v>26</v>
      </c>
      <c r="E8624" s="1">
        <v>46030.754166666666</v>
      </c>
      <c r="F8624" s="1">
        <v>46032.17083333333</v>
      </c>
      <c r="G8624" t="s">
        <v>53</v>
      </c>
      <c r="H8624" t="s">
        <v>15</v>
      </c>
      <c r="I8624" t="s">
        <v>68</v>
      </c>
      <c r="J8624">
        <v>3</v>
      </c>
      <c r="K8624" t="str">
        <f>IF(tickets_dataset[[#This Row],[status]] = "Closed", "Yes","No")</f>
        <v>Yes</v>
      </c>
      <c r="L8624" s="2">
        <f t="shared" si="536"/>
        <v>33.999999999941792</v>
      </c>
      <c r="M8624" t="str">
        <f t="shared" si="537"/>
        <v>No</v>
      </c>
      <c r="N8624" t="str">
        <f t="shared" si="538"/>
        <v>Jan</v>
      </c>
      <c r="O8624" s="2">
        <f t="shared" si="539"/>
        <v>1.4166666666642413</v>
      </c>
      <c r="P8624" t="str">
        <f>VLOOKUP(G8624,Agents!A:E,4,FALSE)</f>
        <v>Team1</v>
      </c>
      <c r="Q8624" t="str">
        <f>VLOOKUP(G8624,Agents!A:E,5,FALSE)</f>
        <v>Junior</v>
      </c>
      <c r="R8624" t="str">
        <f>VLOOKUP(G8624,Agents!A:E,2,FALSE)</f>
        <v>Night</v>
      </c>
    </row>
    <row r="8625" spans="1:18" x14ac:dyDescent="0.35">
      <c r="A8625" t="s">
        <v>12836</v>
      </c>
      <c r="B8625" t="s">
        <v>12837</v>
      </c>
      <c r="C8625" t="s">
        <v>34</v>
      </c>
      <c r="D8625" t="s">
        <v>38</v>
      </c>
      <c r="E8625" s="1">
        <v>46088.374305555553</v>
      </c>
      <c r="F8625" s="1">
        <v>46089.999305555553</v>
      </c>
      <c r="G8625" t="s">
        <v>190</v>
      </c>
      <c r="H8625" t="s">
        <v>15</v>
      </c>
      <c r="I8625" t="s">
        <v>16</v>
      </c>
      <c r="J8625">
        <v>5</v>
      </c>
      <c r="K8625" t="str">
        <f>IF(tickets_dataset[[#This Row],[status]] = "Closed", "Yes","No")</f>
        <v>Yes</v>
      </c>
      <c r="L8625" s="2">
        <f t="shared" si="536"/>
        <v>39</v>
      </c>
      <c r="M8625" t="str">
        <f t="shared" si="537"/>
        <v>No</v>
      </c>
      <c r="N8625" t="str">
        <f t="shared" si="538"/>
        <v>Mar</v>
      </c>
      <c r="O8625" s="2">
        <f t="shared" si="539"/>
        <v>1.625</v>
      </c>
      <c r="P8625" t="str">
        <f>VLOOKUP(G8625,Agents!A:E,4,FALSE)</f>
        <v>Team1</v>
      </c>
      <c r="Q8625" t="str">
        <f>VLOOKUP(G8625,Agents!A:E,5,FALSE)</f>
        <v>Senior</v>
      </c>
      <c r="R8625" t="str">
        <f>VLOOKUP(G8625,Agents!A:E,2,FALSE)</f>
        <v>Night</v>
      </c>
    </row>
    <row r="8626" spans="1:18" x14ac:dyDescent="0.35">
      <c r="A8626" t="s">
        <v>12838</v>
      </c>
      <c r="B8626" t="s">
        <v>12839</v>
      </c>
      <c r="C8626" t="s">
        <v>50</v>
      </c>
      <c r="D8626" t="s">
        <v>26</v>
      </c>
      <c r="E8626" s="1">
        <v>46031.456944444442</v>
      </c>
      <c r="F8626" s="1">
        <v>46033.373611111114</v>
      </c>
      <c r="G8626" t="s">
        <v>39</v>
      </c>
      <c r="H8626" t="s">
        <v>15</v>
      </c>
      <c r="I8626" t="s">
        <v>16</v>
      </c>
      <c r="J8626">
        <v>4</v>
      </c>
      <c r="K8626" t="str">
        <f>IF(tickets_dataset[[#This Row],[status]] = "Closed", "Yes","No")</f>
        <v>Yes</v>
      </c>
      <c r="L8626" s="2">
        <f t="shared" si="536"/>
        <v>46.000000000116415</v>
      </c>
      <c r="M8626" t="str">
        <f t="shared" si="537"/>
        <v>No</v>
      </c>
      <c r="N8626" t="str">
        <f t="shared" si="538"/>
        <v>Jan</v>
      </c>
      <c r="O8626" s="2">
        <f t="shared" si="539"/>
        <v>1.9166666666715173</v>
      </c>
      <c r="P8626" t="str">
        <f>VLOOKUP(G8626,Agents!A:E,4,FALSE)</f>
        <v>Team3</v>
      </c>
      <c r="Q8626" t="str">
        <f>VLOOKUP(G8626,Agents!A:E,5,FALSE)</f>
        <v>Mid</v>
      </c>
      <c r="R8626" t="str">
        <f>VLOOKUP(G8626,Agents!A:E,2,FALSE)</f>
        <v>Night</v>
      </c>
    </row>
    <row r="8627" spans="1:18" x14ac:dyDescent="0.35">
      <c r="A8627" t="s">
        <v>12840</v>
      </c>
      <c r="B8627" t="s">
        <v>565</v>
      </c>
      <c r="C8627" t="s">
        <v>76</v>
      </c>
      <c r="D8627" t="s">
        <v>26</v>
      </c>
      <c r="E8627" s="1">
        <v>46074.991666666669</v>
      </c>
      <c r="F8627" s="1">
        <v>46077.116666666669</v>
      </c>
      <c r="G8627" t="s">
        <v>19</v>
      </c>
      <c r="H8627" t="s">
        <v>15</v>
      </c>
      <c r="I8627" t="s">
        <v>16</v>
      </c>
      <c r="J8627">
        <v>4</v>
      </c>
      <c r="K8627" t="str">
        <f>IF(tickets_dataset[[#This Row],[status]] = "Closed", "Yes","No")</f>
        <v>Yes</v>
      </c>
      <c r="L8627" s="2">
        <f t="shared" si="536"/>
        <v>51</v>
      </c>
      <c r="M8627" t="str">
        <f t="shared" si="537"/>
        <v>Yes</v>
      </c>
      <c r="N8627" t="str">
        <f t="shared" si="538"/>
        <v>Feb</v>
      </c>
      <c r="O8627" s="2">
        <f t="shared" si="539"/>
        <v>2.125</v>
      </c>
      <c r="P8627" t="str">
        <f>VLOOKUP(G8627,Agents!A:E,4,FALSE)</f>
        <v>Team4</v>
      </c>
      <c r="Q8627" t="str">
        <f>VLOOKUP(G8627,Agents!A:E,5,FALSE)</f>
        <v>Senior</v>
      </c>
      <c r="R8627" t="str">
        <f>VLOOKUP(G8627,Agents!A:E,2,FALSE)</f>
        <v>Evening</v>
      </c>
    </row>
    <row r="8628" spans="1:18" x14ac:dyDescent="0.35">
      <c r="A8628" t="s">
        <v>12841</v>
      </c>
      <c r="B8628" t="s">
        <v>7486</v>
      </c>
      <c r="C8628" t="s">
        <v>34</v>
      </c>
      <c r="D8628" t="s">
        <v>38</v>
      </c>
      <c r="E8628" s="1">
        <v>46027.98541666667</v>
      </c>
      <c r="F8628" s="1">
        <v>46030.152083333334</v>
      </c>
      <c r="G8628" t="s">
        <v>23</v>
      </c>
      <c r="H8628" t="s">
        <v>15</v>
      </c>
      <c r="I8628" t="s">
        <v>16</v>
      </c>
      <c r="J8628">
        <v>4</v>
      </c>
      <c r="K8628" t="str">
        <f>IF(tickets_dataset[[#This Row],[status]] = "Closed", "Yes","No")</f>
        <v>Yes</v>
      </c>
      <c r="L8628" s="2">
        <f t="shared" si="536"/>
        <v>51.999999999941792</v>
      </c>
      <c r="M8628" t="str">
        <f t="shared" si="537"/>
        <v>Yes</v>
      </c>
      <c r="N8628" t="str">
        <f t="shared" si="538"/>
        <v>Jan</v>
      </c>
      <c r="O8628" s="2">
        <f t="shared" si="539"/>
        <v>2.1666666666642413</v>
      </c>
      <c r="P8628" t="str">
        <f>VLOOKUP(G8628,Agents!A:E,4,FALSE)</f>
        <v>Team3</v>
      </c>
      <c r="Q8628" t="str">
        <f>VLOOKUP(G8628,Agents!A:E,5,FALSE)</f>
        <v>Senior</v>
      </c>
      <c r="R8628" t="str">
        <f>VLOOKUP(G8628,Agents!A:E,2,FALSE)</f>
        <v>Evening</v>
      </c>
    </row>
    <row r="8629" spans="1:18" x14ac:dyDescent="0.35">
      <c r="A8629" t="s">
        <v>12842</v>
      </c>
      <c r="B8629" t="s">
        <v>12843</v>
      </c>
      <c r="C8629" t="s">
        <v>50</v>
      </c>
      <c r="D8629" t="s">
        <v>38</v>
      </c>
      <c r="E8629" s="1">
        <v>46030.682638888888</v>
      </c>
      <c r="F8629" s="1">
        <v>46034.349305555559</v>
      </c>
      <c r="G8629" t="s">
        <v>167</v>
      </c>
      <c r="H8629" t="s">
        <v>132</v>
      </c>
      <c r="I8629" t="s">
        <v>16</v>
      </c>
      <c r="J8629">
        <v>5</v>
      </c>
      <c r="K8629" t="str">
        <f>IF(tickets_dataset[[#This Row],[status]] = "Closed", "Yes","No")</f>
        <v>No</v>
      </c>
      <c r="L8629" s="2">
        <f t="shared" si="536"/>
        <v>88.000000000116415</v>
      </c>
      <c r="M8629" t="str">
        <f t="shared" si="537"/>
        <v>Yes</v>
      </c>
      <c r="N8629" t="str">
        <f t="shared" si="538"/>
        <v>Jan</v>
      </c>
      <c r="O8629" s="2">
        <f t="shared" si="539"/>
        <v>3.6666666666715173</v>
      </c>
      <c r="P8629" t="str">
        <f>VLOOKUP(G8629,Agents!A:E,4,FALSE)</f>
        <v>Team3</v>
      </c>
      <c r="Q8629" t="str">
        <f>VLOOKUP(G8629,Agents!A:E,5,FALSE)</f>
        <v>Mid</v>
      </c>
      <c r="R8629" t="str">
        <f>VLOOKUP(G8629,Agents!A:E,2,FALSE)</f>
        <v>Evening</v>
      </c>
    </row>
    <row r="8630" spans="1:18" x14ac:dyDescent="0.35">
      <c r="A8630" t="s">
        <v>12844</v>
      </c>
      <c r="B8630" t="s">
        <v>12845</v>
      </c>
      <c r="C8630" t="s">
        <v>22</v>
      </c>
      <c r="D8630" t="s">
        <v>26</v>
      </c>
      <c r="E8630" s="1">
        <v>46043.246527777781</v>
      </c>
      <c r="F8630" s="1">
        <v>46045.954861111109</v>
      </c>
      <c r="G8630" t="s">
        <v>170</v>
      </c>
      <c r="H8630" t="s">
        <v>15</v>
      </c>
      <c r="I8630" t="s">
        <v>16</v>
      </c>
      <c r="J8630">
        <v>4</v>
      </c>
      <c r="K8630" t="str">
        <f>IF(tickets_dataset[[#This Row],[status]] = "Closed", "Yes","No")</f>
        <v>Yes</v>
      </c>
      <c r="L8630" s="2">
        <f t="shared" si="536"/>
        <v>64.999999999883585</v>
      </c>
      <c r="M8630" t="str">
        <f t="shared" si="537"/>
        <v>Yes</v>
      </c>
      <c r="N8630" t="str">
        <f t="shared" si="538"/>
        <v>Jan</v>
      </c>
      <c r="O8630" s="2">
        <f t="shared" si="539"/>
        <v>2.7083333333284827</v>
      </c>
      <c r="P8630" t="str">
        <f>VLOOKUP(G8630,Agents!A:E,4,FALSE)</f>
        <v>Team5</v>
      </c>
      <c r="Q8630" t="str">
        <f>VLOOKUP(G8630,Agents!A:E,5,FALSE)</f>
        <v>Junior</v>
      </c>
      <c r="R8630" t="str">
        <f>VLOOKUP(G8630,Agents!A:E,2,FALSE)</f>
        <v>Night</v>
      </c>
    </row>
    <row r="8631" spans="1:18" x14ac:dyDescent="0.35">
      <c r="A8631" t="s">
        <v>12846</v>
      </c>
      <c r="B8631" t="s">
        <v>9841</v>
      </c>
      <c r="C8631" t="s">
        <v>12</v>
      </c>
      <c r="D8631" t="s">
        <v>38</v>
      </c>
      <c r="E8631" s="1">
        <v>46027.79583333333</v>
      </c>
      <c r="F8631" s="1">
        <v>46030.462500000001</v>
      </c>
      <c r="G8631" t="s">
        <v>156</v>
      </c>
      <c r="H8631" t="s">
        <v>15</v>
      </c>
      <c r="I8631" t="s">
        <v>16</v>
      </c>
      <c r="J8631">
        <v>4</v>
      </c>
      <c r="K8631" t="str">
        <f>IF(tickets_dataset[[#This Row],[status]] = "Closed", "Yes","No")</f>
        <v>Yes</v>
      </c>
      <c r="L8631" s="2">
        <f t="shared" si="536"/>
        <v>64.000000000116415</v>
      </c>
      <c r="M8631" t="str">
        <f t="shared" si="537"/>
        <v>Yes</v>
      </c>
      <c r="N8631" t="str">
        <f t="shared" si="538"/>
        <v>Jan</v>
      </c>
      <c r="O8631" s="2">
        <f t="shared" si="539"/>
        <v>2.6666666666715173</v>
      </c>
      <c r="P8631" t="str">
        <f>VLOOKUP(G8631,Agents!A:E,4,FALSE)</f>
        <v>Team3</v>
      </c>
      <c r="Q8631" t="str">
        <f>VLOOKUP(G8631,Agents!A:E,5,FALSE)</f>
        <v>Mid</v>
      </c>
      <c r="R8631" t="str">
        <f>VLOOKUP(G8631,Agents!A:E,2,FALSE)</f>
        <v>Evening</v>
      </c>
    </row>
    <row r="8632" spans="1:18" x14ac:dyDescent="0.35">
      <c r="A8632" t="s">
        <v>12847</v>
      </c>
      <c r="B8632" t="s">
        <v>1554</v>
      </c>
      <c r="C8632" t="s">
        <v>34</v>
      </c>
      <c r="D8632" t="s">
        <v>26</v>
      </c>
      <c r="E8632" s="1">
        <v>46101.642361111109</v>
      </c>
      <c r="F8632" s="1">
        <v>46101.850694444445</v>
      </c>
      <c r="G8632" t="s">
        <v>164</v>
      </c>
      <c r="H8632" t="s">
        <v>15</v>
      </c>
      <c r="I8632" t="s">
        <v>16</v>
      </c>
      <c r="J8632">
        <v>4</v>
      </c>
      <c r="K8632" t="str">
        <f>IF(tickets_dataset[[#This Row],[status]] = "Closed", "Yes","No")</f>
        <v>Yes</v>
      </c>
      <c r="L8632" s="2">
        <f t="shared" si="536"/>
        <v>5.0000000000582077</v>
      </c>
      <c r="M8632" t="str">
        <f t="shared" si="537"/>
        <v>No</v>
      </c>
      <c r="N8632" t="str">
        <f t="shared" si="538"/>
        <v>Mar</v>
      </c>
      <c r="O8632" s="2">
        <f t="shared" si="539"/>
        <v>0.20833333333575865</v>
      </c>
      <c r="P8632" t="str">
        <f>VLOOKUP(G8632,Agents!A:E,4,FALSE)</f>
        <v>Team4</v>
      </c>
      <c r="Q8632" t="str">
        <f>VLOOKUP(G8632,Agents!A:E,5,FALSE)</f>
        <v>Senior</v>
      </c>
      <c r="R8632" t="str">
        <f>VLOOKUP(G8632,Agents!A:E,2,FALSE)</f>
        <v>Evening</v>
      </c>
    </row>
    <row r="8633" spans="1:18" x14ac:dyDescent="0.35">
      <c r="A8633" t="s">
        <v>12848</v>
      </c>
      <c r="B8633" t="s">
        <v>10955</v>
      </c>
      <c r="C8633" t="s">
        <v>76</v>
      </c>
      <c r="D8633" t="s">
        <v>38</v>
      </c>
      <c r="E8633" s="1">
        <v>46087.61041666667</v>
      </c>
      <c r="F8633" s="1">
        <v>46089.402083333334</v>
      </c>
      <c r="G8633" t="s">
        <v>170</v>
      </c>
      <c r="H8633" t="s">
        <v>15</v>
      </c>
      <c r="I8633" t="s">
        <v>16</v>
      </c>
      <c r="J8633">
        <v>5</v>
      </c>
      <c r="K8633" t="str">
        <f>IF(tickets_dataset[[#This Row],[status]] = "Closed", "Yes","No")</f>
        <v>Yes</v>
      </c>
      <c r="L8633" s="2">
        <f t="shared" si="536"/>
        <v>42.999999999941792</v>
      </c>
      <c r="M8633" t="str">
        <f t="shared" si="537"/>
        <v>No</v>
      </c>
      <c r="N8633" t="str">
        <f t="shared" si="538"/>
        <v>Mar</v>
      </c>
      <c r="O8633" s="2">
        <f t="shared" si="539"/>
        <v>1.7916666666642413</v>
      </c>
      <c r="P8633" t="str">
        <f>VLOOKUP(G8633,Agents!A:E,4,FALSE)</f>
        <v>Team5</v>
      </c>
      <c r="Q8633" t="str">
        <f>VLOOKUP(G8633,Agents!A:E,5,FALSE)</f>
        <v>Junior</v>
      </c>
      <c r="R8633" t="str">
        <f>VLOOKUP(G8633,Agents!A:E,2,FALSE)</f>
        <v>Night</v>
      </c>
    </row>
    <row r="8634" spans="1:18" x14ac:dyDescent="0.35">
      <c r="A8634" t="s">
        <v>12849</v>
      </c>
      <c r="B8634" t="s">
        <v>2801</v>
      </c>
      <c r="C8634" t="s">
        <v>76</v>
      </c>
      <c r="D8634" t="s">
        <v>38</v>
      </c>
      <c r="E8634" s="1">
        <v>46109.506249999999</v>
      </c>
      <c r="F8634" s="1">
        <v>46110.839583333334</v>
      </c>
      <c r="G8634" t="s">
        <v>206</v>
      </c>
      <c r="H8634" t="s">
        <v>15</v>
      </c>
      <c r="I8634" t="s">
        <v>16</v>
      </c>
      <c r="J8634">
        <v>3</v>
      </c>
      <c r="K8634" t="str">
        <f>IF(tickets_dataset[[#This Row],[status]] = "Closed", "Yes","No")</f>
        <v>Yes</v>
      </c>
      <c r="L8634" s="2">
        <f t="shared" si="536"/>
        <v>32.000000000058208</v>
      </c>
      <c r="M8634" t="str">
        <f t="shared" si="537"/>
        <v>No</v>
      </c>
      <c r="N8634" t="str">
        <f t="shared" si="538"/>
        <v>Mar</v>
      </c>
      <c r="O8634" s="2">
        <f t="shared" si="539"/>
        <v>1.3333333333357587</v>
      </c>
      <c r="P8634" t="str">
        <f>VLOOKUP(G8634,Agents!A:E,4,FALSE)</f>
        <v>Team5</v>
      </c>
      <c r="Q8634" t="str">
        <f>VLOOKUP(G8634,Agents!A:E,5,FALSE)</f>
        <v>Junior</v>
      </c>
      <c r="R8634" t="str">
        <f>VLOOKUP(G8634,Agents!A:E,2,FALSE)</f>
        <v>Evening</v>
      </c>
    </row>
    <row r="8635" spans="1:18" x14ac:dyDescent="0.35">
      <c r="A8635" t="s">
        <v>12850</v>
      </c>
      <c r="B8635" t="s">
        <v>12851</v>
      </c>
      <c r="C8635" t="s">
        <v>22</v>
      </c>
      <c r="D8635" t="s">
        <v>26</v>
      </c>
      <c r="E8635" s="1">
        <v>46028.857638888891</v>
      </c>
      <c r="F8635" s="1">
        <v>46029.107638888891</v>
      </c>
      <c r="G8635" t="s">
        <v>422</v>
      </c>
      <c r="H8635" t="s">
        <v>28</v>
      </c>
      <c r="I8635" t="s">
        <v>16</v>
      </c>
      <c r="J8635">
        <v>4</v>
      </c>
      <c r="K8635" t="str">
        <f>IF(tickets_dataset[[#This Row],[status]] = "Closed", "Yes","No")</f>
        <v>No</v>
      </c>
      <c r="L8635" s="2">
        <f t="shared" si="536"/>
        <v>6</v>
      </c>
      <c r="M8635" t="str">
        <f t="shared" si="537"/>
        <v>No</v>
      </c>
      <c r="N8635" t="str">
        <f t="shared" si="538"/>
        <v>Jan</v>
      </c>
      <c r="O8635" s="2">
        <f t="shared" si="539"/>
        <v>0.25</v>
      </c>
      <c r="P8635" t="str">
        <f>VLOOKUP(G8635,Agents!A:E,4,FALSE)</f>
        <v>Team5</v>
      </c>
      <c r="Q8635" t="str">
        <f>VLOOKUP(G8635,Agents!A:E,5,FALSE)</f>
        <v>Mid</v>
      </c>
      <c r="R8635" t="str">
        <f>VLOOKUP(G8635,Agents!A:E,2,FALSE)</f>
        <v>Evening</v>
      </c>
    </row>
    <row r="8636" spans="1:18" x14ac:dyDescent="0.35">
      <c r="A8636" t="s">
        <v>12852</v>
      </c>
      <c r="B8636" t="s">
        <v>4215</v>
      </c>
      <c r="C8636" t="s">
        <v>34</v>
      </c>
      <c r="D8636" t="s">
        <v>13</v>
      </c>
      <c r="E8636" s="1">
        <v>46026.432638888888</v>
      </c>
      <c r="F8636" s="1">
        <v>46027.057638888888</v>
      </c>
      <c r="G8636" t="s">
        <v>45</v>
      </c>
      <c r="H8636" t="s">
        <v>132</v>
      </c>
      <c r="I8636" t="s">
        <v>16</v>
      </c>
      <c r="J8636">
        <v>4</v>
      </c>
      <c r="K8636" t="str">
        <f>IF(tickets_dataset[[#This Row],[status]] = "Closed", "Yes","No")</f>
        <v>No</v>
      </c>
      <c r="L8636" s="2">
        <f t="shared" si="536"/>
        <v>15</v>
      </c>
      <c r="M8636" t="str">
        <f t="shared" si="537"/>
        <v>No</v>
      </c>
      <c r="N8636" t="str">
        <f t="shared" si="538"/>
        <v>Jan</v>
      </c>
      <c r="O8636" s="2">
        <f t="shared" si="539"/>
        <v>0.625</v>
      </c>
      <c r="P8636" t="str">
        <f>VLOOKUP(G8636,Agents!A:E,4,FALSE)</f>
        <v>Team5</v>
      </c>
      <c r="Q8636" t="str">
        <f>VLOOKUP(G8636,Agents!A:E,5,FALSE)</f>
        <v>Senior</v>
      </c>
      <c r="R8636" t="str">
        <f>VLOOKUP(G8636,Agents!A:E,2,FALSE)</f>
        <v>Morning</v>
      </c>
    </row>
    <row r="8637" spans="1:18" x14ac:dyDescent="0.35">
      <c r="A8637" t="s">
        <v>12853</v>
      </c>
      <c r="B8637" t="s">
        <v>1397</v>
      </c>
      <c r="C8637" t="s">
        <v>34</v>
      </c>
      <c r="D8637" t="s">
        <v>13</v>
      </c>
      <c r="E8637" s="1">
        <v>46105.048611111109</v>
      </c>
      <c r="F8637" s="1">
        <v>46106.298611111109</v>
      </c>
      <c r="G8637" t="s">
        <v>39</v>
      </c>
      <c r="H8637" t="s">
        <v>15</v>
      </c>
      <c r="I8637" t="s">
        <v>16</v>
      </c>
      <c r="J8637">
        <v>3</v>
      </c>
      <c r="K8637" t="str">
        <f>IF(tickets_dataset[[#This Row],[status]] = "Closed", "Yes","No")</f>
        <v>Yes</v>
      </c>
      <c r="L8637" s="2">
        <f t="shared" si="536"/>
        <v>30</v>
      </c>
      <c r="M8637" t="str">
        <f t="shared" si="537"/>
        <v>No</v>
      </c>
      <c r="N8637" t="str">
        <f t="shared" si="538"/>
        <v>Mar</v>
      </c>
      <c r="O8637" s="2">
        <f t="shared" si="539"/>
        <v>1.25</v>
      </c>
      <c r="P8637" t="str">
        <f>VLOOKUP(G8637,Agents!A:E,4,FALSE)</f>
        <v>Team3</v>
      </c>
      <c r="Q8637" t="str">
        <f>VLOOKUP(G8637,Agents!A:E,5,FALSE)</f>
        <v>Mid</v>
      </c>
      <c r="R8637" t="str">
        <f>VLOOKUP(G8637,Agents!A:E,2,FALSE)</f>
        <v>Night</v>
      </c>
    </row>
    <row r="8638" spans="1:18" x14ac:dyDescent="0.35">
      <c r="A8638" t="s">
        <v>12854</v>
      </c>
      <c r="B8638" t="s">
        <v>12855</v>
      </c>
      <c r="C8638" t="s">
        <v>50</v>
      </c>
      <c r="D8638" t="s">
        <v>26</v>
      </c>
      <c r="E8638" s="1">
        <v>46035.365972222222</v>
      </c>
      <c r="F8638" s="1">
        <v>46036.990972222222</v>
      </c>
      <c r="G8638" t="s">
        <v>53</v>
      </c>
      <c r="H8638" t="s">
        <v>15</v>
      </c>
      <c r="I8638" t="s">
        <v>16</v>
      </c>
      <c r="J8638">
        <v>4</v>
      </c>
      <c r="K8638" t="str">
        <f>IF(tickets_dataset[[#This Row],[status]] = "Closed", "Yes","No")</f>
        <v>Yes</v>
      </c>
      <c r="L8638" s="2">
        <f t="shared" si="536"/>
        <v>39</v>
      </c>
      <c r="M8638" t="str">
        <f t="shared" si="537"/>
        <v>No</v>
      </c>
      <c r="N8638" t="str">
        <f t="shared" si="538"/>
        <v>Jan</v>
      </c>
      <c r="O8638" s="2">
        <f t="shared" si="539"/>
        <v>1.625</v>
      </c>
      <c r="P8638" t="str">
        <f>VLOOKUP(G8638,Agents!A:E,4,FALSE)</f>
        <v>Team1</v>
      </c>
      <c r="Q8638" t="str">
        <f>VLOOKUP(G8638,Agents!A:E,5,FALSE)</f>
        <v>Junior</v>
      </c>
      <c r="R8638" t="str">
        <f>VLOOKUP(G8638,Agents!A:E,2,FALSE)</f>
        <v>Night</v>
      </c>
    </row>
    <row r="8639" spans="1:18" x14ac:dyDescent="0.35">
      <c r="A8639" t="s">
        <v>12856</v>
      </c>
      <c r="B8639" t="s">
        <v>918</v>
      </c>
      <c r="C8639" t="s">
        <v>12</v>
      </c>
      <c r="D8639" t="s">
        <v>13</v>
      </c>
      <c r="E8639" s="1">
        <v>46111.465277777781</v>
      </c>
      <c r="F8639" s="1">
        <v>46112.756944444445</v>
      </c>
      <c r="G8639" t="s">
        <v>128</v>
      </c>
      <c r="H8639" t="s">
        <v>15</v>
      </c>
      <c r="I8639" t="s">
        <v>16</v>
      </c>
      <c r="J8639">
        <v>5</v>
      </c>
      <c r="K8639" t="str">
        <f>IF(tickets_dataset[[#This Row],[status]] = "Closed", "Yes","No")</f>
        <v>Yes</v>
      </c>
      <c r="L8639" s="2">
        <f t="shared" si="536"/>
        <v>30.999999999941792</v>
      </c>
      <c r="M8639" t="str">
        <f t="shared" si="537"/>
        <v>No</v>
      </c>
      <c r="N8639" t="str">
        <f t="shared" si="538"/>
        <v>Mar</v>
      </c>
      <c r="O8639" s="2">
        <f t="shared" si="539"/>
        <v>1.2916666666642413</v>
      </c>
      <c r="P8639" t="str">
        <f>VLOOKUP(G8639,Agents!A:E,4,FALSE)</f>
        <v>Team4</v>
      </c>
      <c r="Q8639" t="str">
        <f>VLOOKUP(G8639,Agents!A:E,5,FALSE)</f>
        <v>Mid</v>
      </c>
      <c r="R8639" t="str">
        <f>VLOOKUP(G8639,Agents!A:E,2,FALSE)</f>
        <v>Night</v>
      </c>
    </row>
    <row r="8640" spans="1:18" x14ac:dyDescent="0.35">
      <c r="A8640" t="s">
        <v>12857</v>
      </c>
      <c r="B8640" t="s">
        <v>6062</v>
      </c>
      <c r="C8640" t="s">
        <v>34</v>
      </c>
      <c r="D8640" t="s">
        <v>13</v>
      </c>
      <c r="E8640" s="1">
        <v>46108.568749999999</v>
      </c>
      <c r="F8640" s="1">
        <v>46108.73541666667</v>
      </c>
      <c r="G8640" t="s">
        <v>35</v>
      </c>
      <c r="H8640" t="s">
        <v>15</v>
      </c>
      <c r="I8640" t="s">
        <v>16</v>
      </c>
      <c r="J8640">
        <v>4</v>
      </c>
      <c r="K8640" t="str">
        <f>IF(tickets_dataset[[#This Row],[status]] = "Closed", "Yes","No")</f>
        <v>Yes</v>
      </c>
      <c r="L8640" s="2">
        <f t="shared" si="536"/>
        <v>4.0000000001164153</v>
      </c>
      <c r="M8640" t="str">
        <f t="shared" si="537"/>
        <v>No</v>
      </c>
      <c r="N8640" t="str">
        <f t="shared" si="538"/>
        <v>Mar</v>
      </c>
      <c r="O8640" s="2">
        <f t="shared" si="539"/>
        <v>0.16666666667151731</v>
      </c>
      <c r="P8640" t="str">
        <f>VLOOKUP(G8640,Agents!A:E,4,FALSE)</f>
        <v>Team1</v>
      </c>
      <c r="Q8640" t="str">
        <f>VLOOKUP(G8640,Agents!A:E,5,FALSE)</f>
        <v>Senior</v>
      </c>
      <c r="R8640" t="str">
        <f>VLOOKUP(G8640,Agents!A:E,2,FALSE)</f>
        <v>Evening</v>
      </c>
    </row>
    <row r="8641" spans="1:18" x14ac:dyDescent="0.35">
      <c r="A8641" t="s">
        <v>12858</v>
      </c>
      <c r="B8641" t="s">
        <v>1892</v>
      </c>
      <c r="C8641" t="s">
        <v>76</v>
      </c>
      <c r="D8641" t="s">
        <v>13</v>
      </c>
      <c r="E8641" s="1">
        <v>46074.245833333334</v>
      </c>
      <c r="F8641" s="1">
        <v>46074.70416666667</v>
      </c>
      <c r="G8641" t="s">
        <v>73</v>
      </c>
      <c r="H8641" t="s">
        <v>15</v>
      </c>
      <c r="I8641" t="s">
        <v>16</v>
      </c>
      <c r="J8641">
        <v>4</v>
      </c>
      <c r="K8641" t="str">
        <f>IF(tickets_dataset[[#This Row],[status]] = "Closed", "Yes","No")</f>
        <v>Yes</v>
      </c>
      <c r="L8641" s="2">
        <f t="shared" si="536"/>
        <v>11.000000000058208</v>
      </c>
      <c r="M8641" t="str">
        <f t="shared" si="537"/>
        <v>No</v>
      </c>
      <c r="N8641" t="str">
        <f t="shared" si="538"/>
        <v>Feb</v>
      </c>
      <c r="O8641" s="2">
        <f t="shared" si="539"/>
        <v>0.45833333333575865</v>
      </c>
      <c r="P8641" t="str">
        <f>VLOOKUP(G8641,Agents!A:E,4,FALSE)</f>
        <v>Team4</v>
      </c>
      <c r="Q8641" t="str">
        <f>VLOOKUP(G8641,Agents!A:E,5,FALSE)</f>
        <v>Senior</v>
      </c>
      <c r="R8641" t="str">
        <f>VLOOKUP(G8641,Agents!A:E,2,FALSE)</f>
        <v>Night</v>
      </c>
    </row>
    <row r="8642" spans="1:18" x14ac:dyDescent="0.35">
      <c r="A8642" t="s">
        <v>12859</v>
      </c>
      <c r="B8642" t="s">
        <v>4907</v>
      </c>
      <c r="C8642" t="s">
        <v>12</v>
      </c>
      <c r="D8642" t="s">
        <v>38</v>
      </c>
      <c r="E8642" s="1">
        <v>46039.316666666666</v>
      </c>
      <c r="F8642" s="1">
        <v>46039.65</v>
      </c>
      <c r="G8642" t="s">
        <v>234</v>
      </c>
      <c r="H8642" t="s">
        <v>15</v>
      </c>
      <c r="I8642" t="s">
        <v>16</v>
      </c>
      <c r="J8642">
        <v>4</v>
      </c>
      <c r="K8642" t="str">
        <f>IF(tickets_dataset[[#This Row],[status]] = "Closed", "Yes","No")</f>
        <v>Yes</v>
      </c>
      <c r="L8642" s="2">
        <f t="shared" ref="L8642:L8705" si="540">IF(ISBLANK(F8642),"",(F8642-E8642)*24)</f>
        <v>8.0000000000582077</v>
      </c>
      <c r="M8642" t="str">
        <f t="shared" ref="M8642:M8705" si="541">IF(L8642&gt;48,"Yes","No")</f>
        <v>No</v>
      </c>
      <c r="N8642" t="str">
        <f t="shared" ref="N8642:N8705" si="542">TEXT(E8642,"mmm")</f>
        <v>Jan</v>
      </c>
      <c r="O8642" s="2">
        <f t="shared" si="539"/>
        <v>0.33333333333575865</v>
      </c>
      <c r="P8642" t="str">
        <f>VLOOKUP(G8642,Agents!A:E,4,FALSE)</f>
        <v>Team5</v>
      </c>
      <c r="Q8642" t="str">
        <f>VLOOKUP(G8642,Agents!A:E,5,FALSE)</f>
        <v>Senior</v>
      </c>
      <c r="R8642" t="str">
        <f>VLOOKUP(G8642,Agents!A:E,2,FALSE)</f>
        <v>Night</v>
      </c>
    </row>
    <row r="8643" spans="1:18" x14ac:dyDescent="0.35">
      <c r="A8643" t="s">
        <v>12860</v>
      </c>
      <c r="B8643" t="s">
        <v>5354</v>
      </c>
      <c r="C8643" t="s">
        <v>12</v>
      </c>
      <c r="D8643" t="s">
        <v>38</v>
      </c>
      <c r="E8643" s="1">
        <v>46068.768750000003</v>
      </c>
      <c r="F8643" s="1">
        <v>46071.143750000003</v>
      </c>
      <c r="G8643" t="s">
        <v>62</v>
      </c>
      <c r="H8643" t="s">
        <v>28</v>
      </c>
      <c r="I8643" t="s">
        <v>16</v>
      </c>
      <c r="J8643">
        <v>5</v>
      </c>
      <c r="K8643" t="str">
        <f>IF(tickets_dataset[[#This Row],[status]] = "Closed", "Yes","No")</f>
        <v>No</v>
      </c>
      <c r="L8643" s="2">
        <f t="shared" si="540"/>
        <v>57</v>
      </c>
      <c r="M8643" t="str">
        <f t="shared" si="541"/>
        <v>Yes</v>
      </c>
      <c r="N8643" t="str">
        <f t="shared" si="542"/>
        <v>Feb</v>
      </c>
      <c r="O8643" s="2">
        <f t="shared" ref="O8643:O8706" si="543">F8643-E8643</f>
        <v>2.375</v>
      </c>
      <c r="P8643" t="str">
        <f>VLOOKUP(G8643,Agents!A:E,4,FALSE)</f>
        <v>Team1</v>
      </c>
      <c r="Q8643" t="str">
        <f>VLOOKUP(G8643,Agents!A:E,5,FALSE)</f>
        <v>Junior</v>
      </c>
      <c r="R8643" t="str">
        <f>VLOOKUP(G8643,Agents!A:E,2,FALSE)</f>
        <v>Morning</v>
      </c>
    </row>
    <row r="8644" spans="1:18" x14ac:dyDescent="0.35">
      <c r="A8644" t="s">
        <v>12861</v>
      </c>
      <c r="B8644" t="s">
        <v>6289</v>
      </c>
      <c r="C8644" t="s">
        <v>22</v>
      </c>
      <c r="D8644" t="s">
        <v>13</v>
      </c>
      <c r="E8644" s="1">
        <v>46099.645833333336</v>
      </c>
      <c r="F8644" s="1">
        <v>46100.6875</v>
      </c>
      <c r="G8644" t="s">
        <v>156</v>
      </c>
      <c r="H8644" t="s">
        <v>15</v>
      </c>
      <c r="I8644" t="s">
        <v>16</v>
      </c>
      <c r="J8644">
        <v>4</v>
      </c>
      <c r="K8644" t="str">
        <f>IF(tickets_dataset[[#This Row],[status]] = "Closed", "Yes","No")</f>
        <v>Yes</v>
      </c>
      <c r="L8644" s="2">
        <f t="shared" si="540"/>
        <v>24.999999999941792</v>
      </c>
      <c r="M8644" t="str">
        <f t="shared" si="541"/>
        <v>No</v>
      </c>
      <c r="N8644" t="str">
        <f t="shared" si="542"/>
        <v>Mar</v>
      </c>
      <c r="O8644" s="2">
        <f t="shared" si="543"/>
        <v>1.0416666666642413</v>
      </c>
      <c r="P8644" t="str">
        <f>VLOOKUP(G8644,Agents!A:E,4,FALSE)</f>
        <v>Team3</v>
      </c>
      <c r="Q8644" t="str">
        <f>VLOOKUP(G8644,Agents!A:E,5,FALSE)</f>
        <v>Mid</v>
      </c>
      <c r="R8644" t="str">
        <f>VLOOKUP(G8644,Agents!A:E,2,FALSE)</f>
        <v>Evening</v>
      </c>
    </row>
    <row r="8645" spans="1:18" x14ac:dyDescent="0.35">
      <c r="A8645" t="s">
        <v>12862</v>
      </c>
      <c r="B8645" t="s">
        <v>8858</v>
      </c>
      <c r="C8645" t="s">
        <v>50</v>
      </c>
      <c r="D8645" t="s">
        <v>13</v>
      </c>
      <c r="E8645" s="1">
        <v>46105.393055555556</v>
      </c>
      <c r="F8645" s="1">
        <v>46107.05972222222</v>
      </c>
      <c r="G8645" t="s">
        <v>80</v>
      </c>
      <c r="H8645" t="s">
        <v>15</v>
      </c>
      <c r="I8645" t="s">
        <v>16</v>
      </c>
      <c r="J8645">
        <v>5</v>
      </c>
      <c r="K8645" t="str">
        <f>IF(tickets_dataset[[#This Row],[status]] = "Closed", "Yes","No")</f>
        <v>Yes</v>
      </c>
      <c r="L8645" s="2">
        <f t="shared" si="540"/>
        <v>39.999999999941792</v>
      </c>
      <c r="M8645" t="str">
        <f t="shared" si="541"/>
        <v>No</v>
      </c>
      <c r="N8645" t="str">
        <f t="shared" si="542"/>
        <v>Mar</v>
      </c>
      <c r="O8645" s="2">
        <f t="shared" si="543"/>
        <v>1.6666666666642413</v>
      </c>
      <c r="P8645" t="str">
        <f>VLOOKUP(G8645,Agents!A:E,4,FALSE)</f>
        <v>Team3</v>
      </c>
      <c r="Q8645" t="str">
        <f>VLOOKUP(G8645,Agents!A:E,5,FALSE)</f>
        <v>Junior</v>
      </c>
      <c r="R8645" t="str">
        <f>VLOOKUP(G8645,Agents!A:E,2,FALSE)</f>
        <v>Evening</v>
      </c>
    </row>
    <row r="8646" spans="1:18" x14ac:dyDescent="0.35">
      <c r="A8646" t="s">
        <v>12863</v>
      </c>
      <c r="B8646" t="s">
        <v>2291</v>
      </c>
      <c r="C8646" t="s">
        <v>22</v>
      </c>
      <c r="D8646" t="s">
        <v>38</v>
      </c>
      <c r="E8646" s="1">
        <v>46071.281944444447</v>
      </c>
      <c r="F8646" s="1">
        <v>46072.198611111111</v>
      </c>
      <c r="G8646" t="s">
        <v>83</v>
      </c>
      <c r="H8646" t="s">
        <v>15</v>
      </c>
      <c r="I8646" t="s">
        <v>16</v>
      </c>
      <c r="J8646">
        <v>4</v>
      </c>
      <c r="K8646" t="str">
        <f>IF(tickets_dataset[[#This Row],[status]] = "Closed", "Yes","No")</f>
        <v>Yes</v>
      </c>
      <c r="L8646" s="2">
        <f t="shared" si="540"/>
        <v>21.999999999941792</v>
      </c>
      <c r="M8646" t="str">
        <f t="shared" si="541"/>
        <v>No</v>
      </c>
      <c r="N8646" t="str">
        <f t="shared" si="542"/>
        <v>Feb</v>
      </c>
      <c r="O8646" s="2">
        <f t="shared" si="543"/>
        <v>0.91666666666424135</v>
      </c>
      <c r="P8646" t="str">
        <f>VLOOKUP(G8646,Agents!A:E,4,FALSE)</f>
        <v>Team2</v>
      </c>
      <c r="Q8646" t="str">
        <f>VLOOKUP(G8646,Agents!A:E,5,FALSE)</f>
        <v>Junior</v>
      </c>
      <c r="R8646" t="str">
        <f>VLOOKUP(G8646,Agents!A:E,2,FALSE)</f>
        <v>Night</v>
      </c>
    </row>
    <row r="8647" spans="1:18" x14ac:dyDescent="0.35">
      <c r="A8647" t="s">
        <v>12864</v>
      </c>
      <c r="B8647" t="s">
        <v>4921</v>
      </c>
      <c r="C8647" t="s">
        <v>76</v>
      </c>
      <c r="D8647" t="s">
        <v>26</v>
      </c>
      <c r="E8647" s="1">
        <v>46036.634722222225</v>
      </c>
      <c r="F8647" s="1">
        <v>46037.134722222225</v>
      </c>
      <c r="G8647" t="s">
        <v>35</v>
      </c>
      <c r="H8647" t="s">
        <v>15</v>
      </c>
      <c r="I8647" t="s">
        <v>16</v>
      </c>
      <c r="J8647">
        <v>4</v>
      </c>
      <c r="K8647" t="str">
        <f>IF(tickets_dataset[[#This Row],[status]] = "Closed", "Yes","No")</f>
        <v>Yes</v>
      </c>
      <c r="L8647" s="2">
        <f t="shared" si="540"/>
        <v>12</v>
      </c>
      <c r="M8647" t="str">
        <f t="shared" si="541"/>
        <v>No</v>
      </c>
      <c r="N8647" t="str">
        <f t="shared" si="542"/>
        <v>Jan</v>
      </c>
      <c r="O8647" s="2">
        <f t="shared" si="543"/>
        <v>0.5</v>
      </c>
      <c r="P8647" t="str">
        <f>VLOOKUP(G8647,Agents!A:E,4,FALSE)</f>
        <v>Team1</v>
      </c>
      <c r="Q8647" t="str">
        <f>VLOOKUP(G8647,Agents!A:E,5,FALSE)</f>
        <v>Senior</v>
      </c>
      <c r="R8647" t="str">
        <f>VLOOKUP(G8647,Agents!A:E,2,FALSE)</f>
        <v>Evening</v>
      </c>
    </row>
    <row r="8648" spans="1:18" x14ac:dyDescent="0.35">
      <c r="A8648" t="s">
        <v>12865</v>
      </c>
      <c r="B8648" t="s">
        <v>2833</v>
      </c>
      <c r="C8648" t="s">
        <v>76</v>
      </c>
      <c r="D8648" t="s">
        <v>26</v>
      </c>
      <c r="E8648" s="1">
        <v>46090.01666666667</v>
      </c>
      <c r="F8648" s="1">
        <v>46090.183333333334</v>
      </c>
      <c r="G8648" t="s">
        <v>86</v>
      </c>
      <c r="H8648" t="s">
        <v>28</v>
      </c>
      <c r="I8648" t="s">
        <v>16</v>
      </c>
      <c r="J8648">
        <v>5</v>
      </c>
      <c r="K8648" t="str">
        <f>IF(tickets_dataset[[#This Row],[status]] = "Closed", "Yes","No")</f>
        <v>No</v>
      </c>
      <c r="L8648" s="2">
        <f t="shared" si="540"/>
        <v>3.9999999999417923</v>
      </c>
      <c r="M8648" t="str">
        <f t="shared" si="541"/>
        <v>No</v>
      </c>
      <c r="N8648" t="str">
        <f t="shared" si="542"/>
        <v>Mar</v>
      </c>
      <c r="O8648" s="2">
        <f t="shared" si="543"/>
        <v>0.16666666666424135</v>
      </c>
      <c r="P8648" t="str">
        <f>VLOOKUP(G8648,Agents!A:E,4,FALSE)</f>
        <v>Team1</v>
      </c>
      <c r="Q8648" t="str">
        <f>VLOOKUP(G8648,Agents!A:E,5,FALSE)</f>
        <v>Mid</v>
      </c>
      <c r="R8648" t="str">
        <f>VLOOKUP(G8648,Agents!A:E,2,FALSE)</f>
        <v>Morning</v>
      </c>
    </row>
    <row r="8649" spans="1:18" x14ac:dyDescent="0.35">
      <c r="A8649" t="s">
        <v>12866</v>
      </c>
      <c r="B8649" t="s">
        <v>12735</v>
      </c>
      <c r="C8649" t="s">
        <v>76</v>
      </c>
      <c r="D8649" t="s">
        <v>13</v>
      </c>
      <c r="E8649" s="1">
        <v>46044.82708333333</v>
      </c>
      <c r="F8649" s="1">
        <v>46046.118750000001</v>
      </c>
      <c r="G8649" t="s">
        <v>149</v>
      </c>
      <c r="H8649" t="s">
        <v>15</v>
      </c>
      <c r="I8649" t="s">
        <v>16</v>
      </c>
      <c r="J8649">
        <v>3</v>
      </c>
      <c r="K8649" t="str">
        <f>IF(tickets_dataset[[#This Row],[status]] = "Closed", "Yes","No")</f>
        <v>Yes</v>
      </c>
      <c r="L8649" s="2">
        <f t="shared" si="540"/>
        <v>31.000000000116415</v>
      </c>
      <c r="M8649" t="str">
        <f t="shared" si="541"/>
        <v>No</v>
      </c>
      <c r="N8649" t="str">
        <f t="shared" si="542"/>
        <v>Jan</v>
      </c>
      <c r="O8649" s="2">
        <f t="shared" si="543"/>
        <v>1.2916666666715173</v>
      </c>
      <c r="P8649" t="str">
        <f>VLOOKUP(G8649,Agents!A:E,4,FALSE)</f>
        <v>Team3</v>
      </c>
      <c r="Q8649" t="str">
        <f>VLOOKUP(G8649,Agents!A:E,5,FALSE)</f>
        <v>Mid</v>
      </c>
      <c r="R8649" t="str">
        <f>VLOOKUP(G8649,Agents!A:E,2,FALSE)</f>
        <v>Night</v>
      </c>
    </row>
    <row r="8650" spans="1:18" x14ac:dyDescent="0.35">
      <c r="A8650" t="s">
        <v>12867</v>
      </c>
      <c r="B8650" t="s">
        <v>4412</v>
      </c>
      <c r="C8650" t="s">
        <v>34</v>
      </c>
      <c r="D8650" t="s">
        <v>38</v>
      </c>
      <c r="E8650" s="1">
        <v>46023.658333333333</v>
      </c>
      <c r="F8650" s="1">
        <v>46024.324999999997</v>
      </c>
      <c r="G8650" t="s">
        <v>86</v>
      </c>
      <c r="H8650" t="s">
        <v>15</v>
      </c>
      <c r="I8650" t="s">
        <v>16</v>
      </c>
      <c r="J8650">
        <v>5</v>
      </c>
      <c r="K8650" t="str">
        <f>IF(tickets_dataset[[#This Row],[status]] = "Closed", "Yes","No")</f>
        <v>Yes</v>
      </c>
      <c r="L8650" s="2">
        <f t="shared" si="540"/>
        <v>15.999999999941792</v>
      </c>
      <c r="M8650" t="str">
        <f t="shared" si="541"/>
        <v>No</v>
      </c>
      <c r="N8650" t="str">
        <f t="shared" si="542"/>
        <v>Jan</v>
      </c>
      <c r="O8650" s="2">
        <f t="shared" si="543"/>
        <v>0.66666666666424135</v>
      </c>
      <c r="P8650" t="str">
        <f>VLOOKUP(G8650,Agents!A:E,4,FALSE)</f>
        <v>Team1</v>
      </c>
      <c r="Q8650" t="str">
        <f>VLOOKUP(G8650,Agents!A:E,5,FALSE)</f>
        <v>Mid</v>
      </c>
      <c r="R8650" t="str">
        <f>VLOOKUP(G8650,Agents!A:E,2,FALSE)</f>
        <v>Morning</v>
      </c>
    </row>
    <row r="8651" spans="1:18" x14ac:dyDescent="0.35">
      <c r="A8651" t="s">
        <v>12868</v>
      </c>
      <c r="B8651" t="s">
        <v>6679</v>
      </c>
      <c r="C8651" t="s">
        <v>12</v>
      </c>
      <c r="D8651" t="s">
        <v>13</v>
      </c>
      <c r="E8651" s="1">
        <v>46111.197916666664</v>
      </c>
      <c r="F8651" s="1">
        <v>46111.53125</v>
      </c>
      <c r="G8651" t="s">
        <v>131</v>
      </c>
      <c r="H8651" t="s">
        <v>15</v>
      </c>
      <c r="I8651" t="s">
        <v>16</v>
      </c>
      <c r="J8651">
        <v>5</v>
      </c>
      <c r="K8651" t="str">
        <f>IF(tickets_dataset[[#This Row],[status]] = "Closed", "Yes","No")</f>
        <v>Yes</v>
      </c>
      <c r="L8651" s="2">
        <f t="shared" si="540"/>
        <v>8.0000000000582077</v>
      </c>
      <c r="M8651" t="str">
        <f t="shared" si="541"/>
        <v>No</v>
      </c>
      <c r="N8651" t="str">
        <f t="shared" si="542"/>
        <v>Mar</v>
      </c>
      <c r="O8651" s="2">
        <f t="shared" si="543"/>
        <v>0.33333333333575865</v>
      </c>
      <c r="P8651" t="str">
        <f>VLOOKUP(G8651,Agents!A:E,4,FALSE)</f>
        <v>Team4</v>
      </c>
      <c r="Q8651" t="str">
        <f>VLOOKUP(G8651,Agents!A:E,5,FALSE)</f>
        <v>Junior</v>
      </c>
      <c r="R8651" t="str">
        <f>VLOOKUP(G8651,Agents!A:E,2,FALSE)</f>
        <v>Night</v>
      </c>
    </row>
    <row r="8652" spans="1:18" x14ac:dyDescent="0.35">
      <c r="A8652" t="s">
        <v>12869</v>
      </c>
      <c r="B8652" t="s">
        <v>1395</v>
      </c>
      <c r="C8652" t="s">
        <v>22</v>
      </c>
      <c r="D8652" t="s">
        <v>26</v>
      </c>
      <c r="E8652" s="1">
        <v>46093.725694444445</v>
      </c>
      <c r="F8652" s="1">
        <v>46094.850694444445</v>
      </c>
      <c r="G8652" t="s">
        <v>103</v>
      </c>
      <c r="H8652" t="s">
        <v>15</v>
      </c>
      <c r="I8652" t="s">
        <v>16</v>
      </c>
      <c r="J8652">
        <v>2</v>
      </c>
      <c r="K8652" t="str">
        <f>IF(tickets_dataset[[#This Row],[status]] = "Closed", "Yes","No")</f>
        <v>Yes</v>
      </c>
      <c r="L8652" s="2">
        <f t="shared" si="540"/>
        <v>27</v>
      </c>
      <c r="M8652" t="str">
        <f t="shared" si="541"/>
        <v>No</v>
      </c>
      <c r="N8652" t="str">
        <f t="shared" si="542"/>
        <v>Mar</v>
      </c>
      <c r="O8652" s="2">
        <f t="shared" si="543"/>
        <v>1.125</v>
      </c>
      <c r="P8652" t="str">
        <f>VLOOKUP(G8652,Agents!A:E,4,FALSE)</f>
        <v>Team4</v>
      </c>
      <c r="Q8652" t="str">
        <f>VLOOKUP(G8652,Agents!A:E,5,FALSE)</f>
        <v>Senior</v>
      </c>
      <c r="R8652" t="str">
        <f>VLOOKUP(G8652,Agents!A:E,2,FALSE)</f>
        <v>Night</v>
      </c>
    </row>
    <row r="8653" spans="1:18" x14ac:dyDescent="0.35">
      <c r="A8653" t="s">
        <v>12870</v>
      </c>
      <c r="B8653" t="s">
        <v>12871</v>
      </c>
      <c r="C8653" t="s">
        <v>34</v>
      </c>
      <c r="D8653" t="s">
        <v>13</v>
      </c>
      <c r="E8653" s="1">
        <v>46095.692361111112</v>
      </c>
      <c r="F8653" s="1">
        <v>46095.900694444441</v>
      </c>
      <c r="G8653" t="s">
        <v>234</v>
      </c>
      <c r="H8653" t="s">
        <v>15</v>
      </c>
      <c r="I8653" t="s">
        <v>16</v>
      </c>
      <c r="J8653">
        <v>5</v>
      </c>
      <c r="K8653" t="str">
        <f>IF(tickets_dataset[[#This Row],[status]] = "Closed", "Yes","No")</f>
        <v>Yes</v>
      </c>
      <c r="L8653" s="2">
        <f t="shared" si="540"/>
        <v>4.9999999998835847</v>
      </c>
      <c r="M8653" t="str">
        <f t="shared" si="541"/>
        <v>No</v>
      </c>
      <c r="N8653" t="str">
        <f t="shared" si="542"/>
        <v>Mar</v>
      </c>
      <c r="O8653" s="2">
        <f t="shared" si="543"/>
        <v>0.20833333332848269</v>
      </c>
      <c r="P8653" t="str">
        <f>VLOOKUP(G8653,Agents!A:E,4,FALSE)</f>
        <v>Team5</v>
      </c>
      <c r="Q8653" t="str">
        <f>VLOOKUP(G8653,Agents!A:E,5,FALSE)</f>
        <v>Senior</v>
      </c>
      <c r="R8653" t="str">
        <f>VLOOKUP(G8653,Agents!A:E,2,FALSE)</f>
        <v>Night</v>
      </c>
    </row>
    <row r="8654" spans="1:18" x14ac:dyDescent="0.35">
      <c r="A8654" t="s">
        <v>12872</v>
      </c>
      <c r="B8654" t="s">
        <v>1904</v>
      </c>
      <c r="C8654" t="s">
        <v>76</v>
      </c>
      <c r="D8654" t="s">
        <v>13</v>
      </c>
      <c r="E8654" s="1">
        <v>46100.105555555558</v>
      </c>
      <c r="F8654" s="1">
        <v>46101.563888888886</v>
      </c>
      <c r="G8654" t="s">
        <v>156</v>
      </c>
      <c r="H8654" t="s">
        <v>15</v>
      </c>
      <c r="I8654" t="s">
        <v>16</v>
      </c>
      <c r="J8654">
        <v>4</v>
      </c>
      <c r="K8654" t="str">
        <f>IF(tickets_dataset[[#This Row],[status]] = "Closed", "Yes","No")</f>
        <v>Yes</v>
      </c>
      <c r="L8654" s="2">
        <f t="shared" si="540"/>
        <v>34.999999999883585</v>
      </c>
      <c r="M8654" t="str">
        <f t="shared" si="541"/>
        <v>No</v>
      </c>
      <c r="N8654" t="str">
        <f t="shared" si="542"/>
        <v>Mar</v>
      </c>
      <c r="O8654" s="2">
        <f t="shared" si="543"/>
        <v>1.4583333333284827</v>
      </c>
      <c r="P8654" t="str">
        <f>VLOOKUP(G8654,Agents!A:E,4,FALSE)</f>
        <v>Team3</v>
      </c>
      <c r="Q8654" t="str">
        <f>VLOOKUP(G8654,Agents!A:E,5,FALSE)</f>
        <v>Mid</v>
      </c>
      <c r="R8654" t="str">
        <f>VLOOKUP(G8654,Agents!A:E,2,FALSE)</f>
        <v>Evening</v>
      </c>
    </row>
    <row r="8655" spans="1:18" x14ac:dyDescent="0.35">
      <c r="A8655" t="s">
        <v>12873</v>
      </c>
      <c r="B8655" t="s">
        <v>6371</v>
      </c>
      <c r="C8655" t="s">
        <v>50</v>
      </c>
      <c r="D8655" t="s">
        <v>13</v>
      </c>
      <c r="E8655" s="1">
        <v>46046.94027777778</v>
      </c>
      <c r="F8655" s="1">
        <v>46047.648611111108</v>
      </c>
      <c r="G8655" t="s">
        <v>91</v>
      </c>
      <c r="H8655" t="s">
        <v>15</v>
      </c>
      <c r="I8655" t="s">
        <v>68</v>
      </c>
      <c r="J8655">
        <v>3</v>
      </c>
      <c r="K8655" t="str">
        <f>IF(tickets_dataset[[#This Row],[status]] = "Closed", "Yes","No")</f>
        <v>Yes</v>
      </c>
      <c r="L8655" s="2">
        <f t="shared" si="540"/>
        <v>16.999999999883585</v>
      </c>
      <c r="M8655" t="str">
        <f t="shared" si="541"/>
        <v>No</v>
      </c>
      <c r="N8655" t="str">
        <f t="shared" si="542"/>
        <v>Jan</v>
      </c>
      <c r="O8655" s="2">
        <f t="shared" si="543"/>
        <v>0.70833333332848269</v>
      </c>
      <c r="P8655" t="str">
        <f>VLOOKUP(G8655,Agents!A:E,4,FALSE)</f>
        <v>Team5</v>
      </c>
      <c r="Q8655" t="str">
        <f>VLOOKUP(G8655,Agents!A:E,5,FALSE)</f>
        <v>Mid</v>
      </c>
      <c r="R8655" t="str">
        <f>VLOOKUP(G8655,Agents!A:E,2,FALSE)</f>
        <v>Night</v>
      </c>
    </row>
    <row r="8656" spans="1:18" x14ac:dyDescent="0.35">
      <c r="A8656" t="s">
        <v>12874</v>
      </c>
      <c r="B8656" t="s">
        <v>7721</v>
      </c>
      <c r="C8656" t="s">
        <v>50</v>
      </c>
      <c r="D8656" t="s">
        <v>38</v>
      </c>
      <c r="E8656" s="1">
        <v>46050.543749999997</v>
      </c>
      <c r="F8656" s="1">
        <v>46051.335416666669</v>
      </c>
      <c r="G8656" t="s">
        <v>19</v>
      </c>
      <c r="H8656" t="s">
        <v>15</v>
      </c>
      <c r="I8656" t="s">
        <v>16</v>
      </c>
      <c r="J8656">
        <v>4</v>
      </c>
      <c r="K8656" t="str">
        <f>IF(tickets_dataset[[#This Row],[status]] = "Closed", "Yes","No")</f>
        <v>Yes</v>
      </c>
      <c r="L8656" s="2">
        <f t="shared" si="540"/>
        <v>19.000000000116415</v>
      </c>
      <c r="M8656" t="str">
        <f t="shared" si="541"/>
        <v>No</v>
      </c>
      <c r="N8656" t="str">
        <f t="shared" si="542"/>
        <v>Jan</v>
      </c>
      <c r="O8656" s="2">
        <f t="shared" si="543"/>
        <v>0.79166666667151731</v>
      </c>
      <c r="P8656" t="str">
        <f>VLOOKUP(G8656,Agents!A:E,4,FALSE)</f>
        <v>Team4</v>
      </c>
      <c r="Q8656" t="str">
        <f>VLOOKUP(G8656,Agents!A:E,5,FALSE)</f>
        <v>Senior</v>
      </c>
      <c r="R8656" t="str">
        <f>VLOOKUP(G8656,Agents!A:E,2,FALSE)</f>
        <v>Evening</v>
      </c>
    </row>
    <row r="8657" spans="1:18" x14ac:dyDescent="0.35">
      <c r="A8657" t="s">
        <v>12875</v>
      </c>
      <c r="B8657" t="s">
        <v>12876</v>
      </c>
      <c r="C8657" t="s">
        <v>12</v>
      </c>
      <c r="D8657" t="s">
        <v>38</v>
      </c>
      <c r="E8657" s="1">
        <v>46109.834722222222</v>
      </c>
      <c r="F8657" s="1">
        <v>46111.126388888886</v>
      </c>
      <c r="G8657" t="s">
        <v>216</v>
      </c>
      <c r="H8657" t="s">
        <v>15</v>
      </c>
      <c r="I8657" t="s">
        <v>16</v>
      </c>
      <c r="J8657">
        <v>3</v>
      </c>
      <c r="K8657" t="str">
        <f>IF(tickets_dataset[[#This Row],[status]] = "Closed", "Yes","No")</f>
        <v>Yes</v>
      </c>
      <c r="L8657" s="2">
        <f t="shared" si="540"/>
        <v>30.999999999941792</v>
      </c>
      <c r="M8657" t="str">
        <f t="shared" si="541"/>
        <v>No</v>
      </c>
      <c r="N8657" t="str">
        <f t="shared" si="542"/>
        <v>Mar</v>
      </c>
      <c r="O8657" s="2">
        <f t="shared" si="543"/>
        <v>1.2916666666642413</v>
      </c>
      <c r="P8657" t="str">
        <f>VLOOKUP(G8657,Agents!A:E,4,FALSE)</f>
        <v>Team5</v>
      </c>
      <c r="Q8657" t="str">
        <f>VLOOKUP(G8657,Agents!A:E,5,FALSE)</f>
        <v>Junior</v>
      </c>
      <c r="R8657" t="str">
        <f>VLOOKUP(G8657,Agents!A:E,2,FALSE)</f>
        <v>Evening</v>
      </c>
    </row>
    <row r="8658" spans="1:18" x14ac:dyDescent="0.35">
      <c r="A8658" t="s">
        <v>12877</v>
      </c>
      <c r="B8658" t="s">
        <v>5918</v>
      </c>
      <c r="C8658" t="s">
        <v>22</v>
      </c>
      <c r="D8658" t="s">
        <v>26</v>
      </c>
      <c r="E8658" s="1">
        <v>46079.155555555553</v>
      </c>
      <c r="F8658" s="1">
        <v>46081.155555555553</v>
      </c>
      <c r="G8658" t="s">
        <v>282</v>
      </c>
      <c r="H8658" t="s">
        <v>132</v>
      </c>
      <c r="I8658" t="s">
        <v>16</v>
      </c>
      <c r="J8658">
        <v>4</v>
      </c>
      <c r="K8658" t="str">
        <f>IF(tickets_dataset[[#This Row],[status]] = "Closed", "Yes","No")</f>
        <v>No</v>
      </c>
      <c r="L8658" s="2">
        <f t="shared" si="540"/>
        <v>48</v>
      </c>
      <c r="M8658" t="str">
        <f t="shared" si="541"/>
        <v>No</v>
      </c>
      <c r="N8658" t="str">
        <f t="shared" si="542"/>
        <v>Feb</v>
      </c>
      <c r="O8658" s="2">
        <f t="shared" si="543"/>
        <v>2</v>
      </c>
      <c r="P8658" t="str">
        <f>VLOOKUP(G8658,Agents!A:E,4,FALSE)</f>
        <v>Team4</v>
      </c>
      <c r="Q8658" t="str">
        <f>VLOOKUP(G8658,Agents!A:E,5,FALSE)</f>
        <v>Mid</v>
      </c>
      <c r="R8658" t="str">
        <f>VLOOKUP(G8658,Agents!A:E,2,FALSE)</f>
        <v>Morning</v>
      </c>
    </row>
    <row r="8659" spans="1:18" x14ac:dyDescent="0.35">
      <c r="A8659" t="s">
        <v>12878</v>
      </c>
      <c r="B8659" t="s">
        <v>12879</v>
      </c>
      <c r="C8659" t="s">
        <v>12</v>
      </c>
      <c r="D8659" t="s">
        <v>38</v>
      </c>
      <c r="E8659" s="1">
        <v>46078.57708333333</v>
      </c>
      <c r="F8659" s="1">
        <v>46081.57708333333</v>
      </c>
      <c r="G8659" t="s">
        <v>164</v>
      </c>
      <c r="H8659" t="s">
        <v>15</v>
      </c>
      <c r="I8659" t="s">
        <v>16</v>
      </c>
      <c r="J8659">
        <v>5</v>
      </c>
      <c r="K8659" t="str">
        <f>IF(tickets_dataset[[#This Row],[status]] = "Closed", "Yes","No")</f>
        <v>Yes</v>
      </c>
      <c r="L8659" s="2">
        <f t="shared" si="540"/>
        <v>72</v>
      </c>
      <c r="M8659" t="str">
        <f t="shared" si="541"/>
        <v>Yes</v>
      </c>
      <c r="N8659" t="str">
        <f t="shared" si="542"/>
        <v>Feb</v>
      </c>
      <c r="O8659" s="2">
        <f t="shared" si="543"/>
        <v>3</v>
      </c>
      <c r="P8659" t="str">
        <f>VLOOKUP(G8659,Agents!A:E,4,FALSE)</f>
        <v>Team4</v>
      </c>
      <c r="Q8659" t="str">
        <f>VLOOKUP(G8659,Agents!A:E,5,FALSE)</f>
        <v>Senior</v>
      </c>
      <c r="R8659" t="str">
        <f>VLOOKUP(G8659,Agents!A:E,2,FALSE)</f>
        <v>Evening</v>
      </c>
    </row>
    <row r="8660" spans="1:18" x14ac:dyDescent="0.35">
      <c r="A8660" t="s">
        <v>12880</v>
      </c>
      <c r="B8660" t="s">
        <v>10464</v>
      </c>
      <c r="C8660" t="s">
        <v>12</v>
      </c>
      <c r="D8660" t="s">
        <v>26</v>
      </c>
      <c r="E8660" s="1">
        <v>46107.94027777778</v>
      </c>
      <c r="F8660" s="1">
        <v>46109.94027777778</v>
      </c>
      <c r="G8660" t="s">
        <v>131</v>
      </c>
      <c r="H8660" t="s">
        <v>15</v>
      </c>
      <c r="I8660" t="s">
        <v>68</v>
      </c>
      <c r="J8660">
        <v>2</v>
      </c>
      <c r="K8660" t="str">
        <f>IF(tickets_dataset[[#This Row],[status]] = "Closed", "Yes","No")</f>
        <v>Yes</v>
      </c>
      <c r="L8660" s="2">
        <f t="shared" si="540"/>
        <v>48</v>
      </c>
      <c r="M8660" t="str">
        <f t="shared" si="541"/>
        <v>No</v>
      </c>
      <c r="N8660" t="str">
        <f t="shared" si="542"/>
        <v>Mar</v>
      </c>
      <c r="O8660" s="2">
        <f t="shared" si="543"/>
        <v>2</v>
      </c>
      <c r="P8660" t="str">
        <f>VLOOKUP(G8660,Agents!A:E,4,FALSE)</f>
        <v>Team4</v>
      </c>
      <c r="Q8660" t="str">
        <f>VLOOKUP(G8660,Agents!A:E,5,FALSE)</f>
        <v>Junior</v>
      </c>
      <c r="R8660" t="str">
        <f>VLOOKUP(G8660,Agents!A:E,2,FALSE)</f>
        <v>Night</v>
      </c>
    </row>
    <row r="8661" spans="1:18" x14ac:dyDescent="0.35">
      <c r="A8661" t="s">
        <v>12881</v>
      </c>
      <c r="B8661" t="s">
        <v>5710</v>
      </c>
      <c r="C8661" t="s">
        <v>34</v>
      </c>
      <c r="D8661" t="s">
        <v>26</v>
      </c>
      <c r="E8661" s="1">
        <v>46102.569444444445</v>
      </c>
      <c r="F8661" s="1">
        <v>46105.527777777781</v>
      </c>
      <c r="G8661" t="s">
        <v>128</v>
      </c>
      <c r="H8661" t="s">
        <v>15</v>
      </c>
      <c r="I8661" t="s">
        <v>16</v>
      </c>
      <c r="J8661">
        <v>3</v>
      </c>
      <c r="K8661" t="str">
        <f>IF(tickets_dataset[[#This Row],[status]] = "Closed", "Yes","No")</f>
        <v>Yes</v>
      </c>
      <c r="L8661" s="2">
        <f t="shared" si="540"/>
        <v>71.000000000058208</v>
      </c>
      <c r="M8661" t="str">
        <f t="shared" si="541"/>
        <v>Yes</v>
      </c>
      <c r="N8661" t="str">
        <f t="shared" si="542"/>
        <v>Mar</v>
      </c>
      <c r="O8661" s="2">
        <f t="shared" si="543"/>
        <v>2.9583333333357587</v>
      </c>
      <c r="P8661" t="str">
        <f>VLOOKUP(G8661,Agents!A:E,4,FALSE)</f>
        <v>Team4</v>
      </c>
      <c r="Q8661" t="str">
        <f>VLOOKUP(G8661,Agents!A:E,5,FALSE)</f>
        <v>Mid</v>
      </c>
      <c r="R8661" t="str">
        <f>VLOOKUP(G8661,Agents!A:E,2,FALSE)</f>
        <v>Night</v>
      </c>
    </row>
    <row r="8662" spans="1:18" x14ac:dyDescent="0.35">
      <c r="A8662" t="s">
        <v>12882</v>
      </c>
      <c r="B8662" t="s">
        <v>3410</v>
      </c>
      <c r="C8662" t="s">
        <v>22</v>
      </c>
      <c r="D8662" t="s">
        <v>38</v>
      </c>
      <c r="E8662" s="1">
        <v>46095.859027777777</v>
      </c>
      <c r="F8662" s="1">
        <v>46099.609027777777</v>
      </c>
      <c r="G8662" t="s">
        <v>42</v>
      </c>
      <c r="H8662" t="s">
        <v>28</v>
      </c>
      <c r="I8662" t="s">
        <v>16</v>
      </c>
      <c r="J8662">
        <v>5</v>
      </c>
      <c r="K8662" t="str">
        <f>IF(tickets_dataset[[#This Row],[status]] = "Closed", "Yes","No")</f>
        <v>No</v>
      </c>
      <c r="L8662" s="2">
        <f t="shared" si="540"/>
        <v>90</v>
      </c>
      <c r="M8662" t="str">
        <f t="shared" si="541"/>
        <v>Yes</v>
      </c>
      <c r="N8662" t="str">
        <f t="shared" si="542"/>
        <v>Mar</v>
      </c>
      <c r="O8662" s="2">
        <f t="shared" si="543"/>
        <v>3.75</v>
      </c>
      <c r="P8662" t="str">
        <f>VLOOKUP(G8662,Agents!A:E,4,FALSE)</f>
        <v>Team2</v>
      </c>
      <c r="Q8662" t="str">
        <f>VLOOKUP(G8662,Agents!A:E,5,FALSE)</f>
        <v>Junior</v>
      </c>
      <c r="R8662" t="str">
        <f>VLOOKUP(G8662,Agents!A:E,2,FALSE)</f>
        <v>Night</v>
      </c>
    </row>
    <row r="8663" spans="1:18" x14ac:dyDescent="0.35">
      <c r="A8663" t="s">
        <v>12883</v>
      </c>
      <c r="B8663" t="s">
        <v>12884</v>
      </c>
      <c r="C8663" t="s">
        <v>12</v>
      </c>
      <c r="D8663" t="s">
        <v>38</v>
      </c>
      <c r="E8663" s="1">
        <v>46100.32916666667</v>
      </c>
      <c r="F8663" s="1">
        <v>46100.620833333334</v>
      </c>
      <c r="G8663" t="s">
        <v>190</v>
      </c>
      <c r="H8663" t="s">
        <v>15</v>
      </c>
      <c r="I8663" t="s">
        <v>16</v>
      </c>
      <c r="J8663">
        <v>4</v>
      </c>
      <c r="K8663" t="str">
        <f>IF(tickets_dataset[[#This Row],[status]] = "Closed", "Yes","No")</f>
        <v>Yes</v>
      </c>
      <c r="L8663" s="2">
        <f t="shared" si="540"/>
        <v>6.9999999999417923</v>
      </c>
      <c r="M8663" t="str">
        <f t="shared" si="541"/>
        <v>No</v>
      </c>
      <c r="N8663" t="str">
        <f t="shared" si="542"/>
        <v>Mar</v>
      </c>
      <c r="O8663" s="2">
        <f t="shared" si="543"/>
        <v>0.29166666666424135</v>
      </c>
      <c r="P8663" t="str">
        <f>VLOOKUP(G8663,Agents!A:E,4,FALSE)</f>
        <v>Team1</v>
      </c>
      <c r="Q8663" t="str">
        <f>VLOOKUP(G8663,Agents!A:E,5,FALSE)</f>
        <v>Senior</v>
      </c>
      <c r="R8663" t="str">
        <f>VLOOKUP(G8663,Agents!A:E,2,FALSE)</f>
        <v>Night</v>
      </c>
    </row>
    <row r="8664" spans="1:18" x14ac:dyDescent="0.35">
      <c r="A8664" t="s">
        <v>12885</v>
      </c>
      <c r="B8664" t="s">
        <v>12886</v>
      </c>
      <c r="C8664" t="s">
        <v>12</v>
      </c>
      <c r="D8664" t="s">
        <v>38</v>
      </c>
      <c r="E8664" s="1">
        <v>46045.961111111108</v>
      </c>
      <c r="F8664" s="1">
        <v>46047.794444444444</v>
      </c>
      <c r="G8664" t="s">
        <v>119</v>
      </c>
      <c r="H8664" t="s">
        <v>15</v>
      </c>
      <c r="I8664" t="s">
        <v>16</v>
      </c>
      <c r="J8664">
        <v>4</v>
      </c>
      <c r="K8664" t="str">
        <f>IF(tickets_dataset[[#This Row],[status]] = "Closed", "Yes","No")</f>
        <v>Yes</v>
      </c>
      <c r="L8664" s="2">
        <f t="shared" si="540"/>
        <v>44.000000000058208</v>
      </c>
      <c r="M8664" t="str">
        <f t="shared" si="541"/>
        <v>No</v>
      </c>
      <c r="N8664" t="str">
        <f t="shared" si="542"/>
        <v>Jan</v>
      </c>
      <c r="O8664" s="2">
        <f t="shared" si="543"/>
        <v>1.8333333333357587</v>
      </c>
      <c r="P8664" t="str">
        <f>VLOOKUP(G8664,Agents!A:E,4,FALSE)</f>
        <v>Team1</v>
      </c>
      <c r="Q8664" t="str">
        <f>VLOOKUP(G8664,Agents!A:E,5,FALSE)</f>
        <v>Junior</v>
      </c>
      <c r="R8664" t="str">
        <f>VLOOKUP(G8664,Agents!A:E,2,FALSE)</f>
        <v>Morning</v>
      </c>
    </row>
    <row r="8665" spans="1:18" x14ac:dyDescent="0.35">
      <c r="A8665" t="s">
        <v>12887</v>
      </c>
      <c r="B8665" t="s">
        <v>5154</v>
      </c>
      <c r="C8665" t="s">
        <v>76</v>
      </c>
      <c r="D8665" t="s">
        <v>26</v>
      </c>
      <c r="E8665" s="1">
        <v>46079.986805555556</v>
      </c>
      <c r="F8665" s="1">
        <v>46081.111805555556</v>
      </c>
      <c r="G8665" t="s">
        <v>110</v>
      </c>
      <c r="H8665" t="s">
        <v>15</v>
      </c>
      <c r="I8665" t="s">
        <v>16</v>
      </c>
      <c r="J8665">
        <v>3</v>
      </c>
      <c r="K8665" t="str">
        <f>IF(tickets_dataset[[#This Row],[status]] = "Closed", "Yes","No")</f>
        <v>Yes</v>
      </c>
      <c r="L8665" s="2">
        <f t="shared" si="540"/>
        <v>27</v>
      </c>
      <c r="M8665" t="str">
        <f t="shared" si="541"/>
        <v>No</v>
      </c>
      <c r="N8665" t="str">
        <f t="shared" si="542"/>
        <v>Feb</v>
      </c>
      <c r="O8665" s="2">
        <f t="shared" si="543"/>
        <v>1.125</v>
      </c>
      <c r="P8665" t="str">
        <f>VLOOKUP(G8665,Agents!A:E,4,FALSE)</f>
        <v>Team4</v>
      </c>
      <c r="Q8665" t="str">
        <f>VLOOKUP(G8665,Agents!A:E,5,FALSE)</f>
        <v>Junior</v>
      </c>
      <c r="R8665" t="str">
        <f>VLOOKUP(G8665,Agents!A:E,2,FALSE)</f>
        <v>Morning</v>
      </c>
    </row>
    <row r="8666" spans="1:18" x14ac:dyDescent="0.35">
      <c r="A8666" t="s">
        <v>12888</v>
      </c>
      <c r="B8666" t="s">
        <v>7205</v>
      </c>
      <c r="C8666" t="s">
        <v>34</v>
      </c>
      <c r="D8666" t="s">
        <v>38</v>
      </c>
      <c r="E8666" s="1">
        <v>46034.050694444442</v>
      </c>
      <c r="F8666" s="1">
        <v>46035.550694444442</v>
      </c>
      <c r="G8666" t="s">
        <v>86</v>
      </c>
      <c r="H8666" t="s">
        <v>15</v>
      </c>
      <c r="I8666" t="s">
        <v>68</v>
      </c>
      <c r="J8666">
        <v>1</v>
      </c>
      <c r="K8666" t="str">
        <f>IF(tickets_dataset[[#This Row],[status]] = "Closed", "Yes","No")</f>
        <v>Yes</v>
      </c>
      <c r="L8666" s="2">
        <f t="shared" si="540"/>
        <v>36</v>
      </c>
      <c r="M8666" t="str">
        <f t="shared" si="541"/>
        <v>No</v>
      </c>
      <c r="N8666" t="str">
        <f t="shared" si="542"/>
        <v>Jan</v>
      </c>
      <c r="O8666" s="2">
        <f t="shared" si="543"/>
        <v>1.5</v>
      </c>
      <c r="P8666" t="str">
        <f>VLOOKUP(G8666,Agents!A:E,4,FALSE)</f>
        <v>Team1</v>
      </c>
      <c r="Q8666" t="str">
        <f>VLOOKUP(G8666,Agents!A:E,5,FALSE)</f>
        <v>Mid</v>
      </c>
      <c r="R8666" t="str">
        <f>VLOOKUP(G8666,Agents!A:E,2,FALSE)</f>
        <v>Morning</v>
      </c>
    </row>
    <row r="8667" spans="1:18" x14ac:dyDescent="0.35">
      <c r="A8667" t="s">
        <v>12889</v>
      </c>
      <c r="B8667" t="s">
        <v>1371</v>
      </c>
      <c r="C8667" t="s">
        <v>12</v>
      </c>
      <c r="D8667" t="s">
        <v>26</v>
      </c>
      <c r="E8667" s="1">
        <v>46034.780555555553</v>
      </c>
      <c r="F8667" s="1">
        <v>46035.613888888889</v>
      </c>
      <c r="G8667" t="s">
        <v>357</v>
      </c>
      <c r="H8667" t="s">
        <v>15</v>
      </c>
      <c r="I8667" t="s">
        <v>16</v>
      </c>
      <c r="J8667">
        <v>5</v>
      </c>
      <c r="K8667" t="str">
        <f>IF(tickets_dataset[[#This Row],[status]] = "Closed", "Yes","No")</f>
        <v>Yes</v>
      </c>
      <c r="L8667" s="2">
        <f t="shared" si="540"/>
        <v>20.000000000058208</v>
      </c>
      <c r="M8667" t="str">
        <f t="shared" si="541"/>
        <v>No</v>
      </c>
      <c r="N8667" t="str">
        <f t="shared" si="542"/>
        <v>Jan</v>
      </c>
      <c r="O8667" s="2">
        <f t="shared" si="543"/>
        <v>0.83333333333575865</v>
      </c>
      <c r="P8667" t="str">
        <f>VLOOKUP(G8667,Agents!A:E,4,FALSE)</f>
        <v>Team1</v>
      </c>
      <c r="Q8667" t="str">
        <f>VLOOKUP(G8667,Agents!A:E,5,FALSE)</f>
        <v>Mid</v>
      </c>
      <c r="R8667" t="str">
        <f>VLOOKUP(G8667,Agents!A:E,2,FALSE)</f>
        <v>Morning</v>
      </c>
    </row>
    <row r="8668" spans="1:18" x14ac:dyDescent="0.35">
      <c r="A8668" t="s">
        <v>12890</v>
      </c>
      <c r="B8668" t="s">
        <v>7631</v>
      </c>
      <c r="C8668" t="s">
        <v>22</v>
      </c>
      <c r="D8668" t="s">
        <v>13</v>
      </c>
      <c r="E8668" s="1">
        <v>46036.623611111114</v>
      </c>
      <c r="F8668" s="1">
        <v>46038.206944444442</v>
      </c>
      <c r="G8668" t="s">
        <v>422</v>
      </c>
      <c r="H8668" t="s">
        <v>28</v>
      </c>
      <c r="I8668" t="s">
        <v>16</v>
      </c>
      <c r="J8668">
        <v>4</v>
      </c>
      <c r="K8668" t="str">
        <f>IF(tickets_dataset[[#This Row],[status]] = "Closed", "Yes","No")</f>
        <v>No</v>
      </c>
      <c r="L8668" s="2">
        <f t="shared" si="540"/>
        <v>37.999999999883585</v>
      </c>
      <c r="M8668" t="str">
        <f t="shared" si="541"/>
        <v>No</v>
      </c>
      <c r="N8668" t="str">
        <f t="shared" si="542"/>
        <v>Jan</v>
      </c>
      <c r="O8668" s="2">
        <f t="shared" si="543"/>
        <v>1.5833333333284827</v>
      </c>
      <c r="P8668" t="str">
        <f>VLOOKUP(G8668,Agents!A:E,4,FALSE)</f>
        <v>Team5</v>
      </c>
      <c r="Q8668" t="str">
        <f>VLOOKUP(G8668,Agents!A:E,5,FALSE)</f>
        <v>Mid</v>
      </c>
      <c r="R8668" t="str">
        <f>VLOOKUP(G8668,Agents!A:E,2,FALSE)</f>
        <v>Evening</v>
      </c>
    </row>
    <row r="8669" spans="1:18" x14ac:dyDescent="0.35">
      <c r="A8669" t="s">
        <v>12891</v>
      </c>
      <c r="B8669" t="s">
        <v>4712</v>
      </c>
      <c r="C8669" t="s">
        <v>12</v>
      </c>
      <c r="D8669" t="s">
        <v>26</v>
      </c>
      <c r="E8669" s="1">
        <v>46071.03125</v>
      </c>
      <c r="F8669" s="1">
        <v>46071.322916666664</v>
      </c>
      <c r="G8669" t="s">
        <v>199</v>
      </c>
      <c r="H8669" t="s">
        <v>15</v>
      </c>
      <c r="I8669" t="s">
        <v>16</v>
      </c>
      <c r="J8669">
        <v>4</v>
      </c>
      <c r="K8669" t="str">
        <f>IF(tickets_dataset[[#This Row],[status]] = "Closed", "Yes","No")</f>
        <v>Yes</v>
      </c>
      <c r="L8669" s="2">
        <f t="shared" si="540"/>
        <v>6.9999999999417923</v>
      </c>
      <c r="M8669" t="str">
        <f t="shared" si="541"/>
        <v>No</v>
      </c>
      <c r="N8669" t="str">
        <f t="shared" si="542"/>
        <v>Feb</v>
      </c>
      <c r="O8669" s="2">
        <f t="shared" si="543"/>
        <v>0.29166666666424135</v>
      </c>
      <c r="P8669" t="str">
        <f>VLOOKUP(G8669,Agents!A:E,4,FALSE)</f>
        <v>Team1</v>
      </c>
      <c r="Q8669" t="str">
        <f>VLOOKUP(G8669,Agents!A:E,5,FALSE)</f>
        <v>Junior</v>
      </c>
      <c r="R8669" t="str">
        <f>VLOOKUP(G8669,Agents!A:E,2,FALSE)</f>
        <v>Morning</v>
      </c>
    </row>
    <row r="8670" spans="1:18" x14ac:dyDescent="0.35">
      <c r="A8670" t="s">
        <v>12892</v>
      </c>
      <c r="B8670" t="s">
        <v>4896</v>
      </c>
      <c r="C8670" t="s">
        <v>34</v>
      </c>
      <c r="D8670" t="s">
        <v>13</v>
      </c>
      <c r="E8670" s="1">
        <v>46086.835416666669</v>
      </c>
      <c r="F8670" s="1">
        <v>46087.168749999997</v>
      </c>
      <c r="G8670" t="s">
        <v>59</v>
      </c>
      <c r="H8670" t="s">
        <v>15</v>
      </c>
      <c r="I8670" t="s">
        <v>16</v>
      </c>
      <c r="J8670">
        <v>4</v>
      </c>
      <c r="K8670" t="str">
        <f>IF(tickets_dataset[[#This Row],[status]] = "Closed", "Yes","No")</f>
        <v>Yes</v>
      </c>
      <c r="L8670" s="2">
        <f t="shared" si="540"/>
        <v>7.9999999998835847</v>
      </c>
      <c r="M8670" t="str">
        <f t="shared" si="541"/>
        <v>No</v>
      </c>
      <c r="N8670" t="str">
        <f t="shared" si="542"/>
        <v>Mar</v>
      </c>
      <c r="O8670" s="2">
        <f t="shared" si="543"/>
        <v>0.33333333332848269</v>
      </c>
      <c r="P8670" t="str">
        <f>VLOOKUP(G8670,Agents!A:E,4,FALSE)</f>
        <v>Team3</v>
      </c>
      <c r="Q8670" t="str">
        <f>VLOOKUP(G8670,Agents!A:E,5,FALSE)</f>
        <v>Senior</v>
      </c>
      <c r="R8670" t="str">
        <f>VLOOKUP(G8670,Agents!A:E,2,FALSE)</f>
        <v>Night</v>
      </c>
    </row>
    <row r="8671" spans="1:18" x14ac:dyDescent="0.35">
      <c r="A8671" t="s">
        <v>12893</v>
      </c>
      <c r="B8671" t="s">
        <v>1602</v>
      </c>
      <c r="C8671" t="s">
        <v>50</v>
      </c>
      <c r="D8671" t="s">
        <v>38</v>
      </c>
      <c r="E8671" s="1">
        <v>46029.925000000003</v>
      </c>
      <c r="F8671" s="1">
        <v>46031.883333333331</v>
      </c>
      <c r="G8671" t="s">
        <v>14</v>
      </c>
      <c r="H8671" t="s">
        <v>15</v>
      </c>
      <c r="I8671" t="s">
        <v>16</v>
      </c>
      <c r="J8671">
        <v>3</v>
      </c>
      <c r="K8671" t="str">
        <f>IF(tickets_dataset[[#This Row],[status]] = "Closed", "Yes","No")</f>
        <v>Yes</v>
      </c>
      <c r="L8671" s="2">
        <f t="shared" si="540"/>
        <v>46.999999999883585</v>
      </c>
      <c r="M8671" t="str">
        <f t="shared" si="541"/>
        <v>No</v>
      </c>
      <c r="N8671" t="str">
        <f t="shared" si="542"/>
        <v>Jan</v>
      </c>
      <c r="O8671" s="2">
        <f t="shared" si="543"/>
        <v>1.9583333333284827</v>
      </c>
      <c r="P8671" t="str">
        <f>VLOOKUP(G8671,Agents!A:E,4,FALSE)</f>
        <v>Team1</v>
      </c>
      <c r="Q8671" t="str">
        <f>VLOOKUP(G8671,Agents!A:E,5,FALSE)</f>
        <v>Senior</v>
      </c>
      <c r="R8671" t="str">
        <f>VLOOKUP(G8671,Agents!A:E,2,FALSE)</f>
        <v>Morning</v>
      </c>
    </row>
    <row r="8672" spans="1:18" x14ac:dyDescent="0.35">
      <c r="A8672" t="s">
        <v>12894</v>
      </c>
      <c r="B8672" t="s">
        <v>12895</v>
      </c>
      <c r="C8672" t="s">
        <v>22</v>
      </c>
      <c r="D8672" t="s">
        <v>13</v>
      </c>
      <c r="E8672" s="1">
        <v>46069.386805555558</v>
      </c>
      <c r="F8672" s="1">
        <v>46070.345138888886</v>
      </c>
      <c r="G8672" t="s">
        <v>14</v>
      </c>
      <c r="H8672" t="s">
        <v>15</v>
      </c>
      <c r="I8672" t="s">
        <v>16</v>
      </c>
      <c r="J8672">
        <v>5</v>
      </c>
      <c r="K8672" t="str">
        <f>IF(tickets_dataset[[#This Row],[status]] = "Closed", "Yes","No")</f>
        <v>Yes</v>
      </c>
      <c r="L8672" s="2">
        <f t="shared" si="540"/>
        <v>22.999999999883585</v>
      </c>
      <c r="M8672" t="str">
        <f t="shared" si="541"/>
        <v>No</v>
      </c>
      <c r="N8672" t="str">
        <f t="shared" si="542"/>
        <v>Feb</v>
      </c>
      <c r="O8672" s="2">
        <f t="shared" si="543"/>
        <v>0.95833333332848269</v>
      </c>
      <c r="P8672" t="str">
        <f>VLOOKUP(G8672,Agents!A:E,4,FALSE)</f>
        <v>Team1</v>
      </c>
      <c r="Q8672" t="str">
        <f>VLOOKUP(G8672,Agents!A:E,5,FALSE)</f>
        <v>Senior</v>
      </c>
      <c r="R8672" t="str">
        <f>VLOOKUP(G8672,Agents!A:E,2,FALSE)</f>
        <v>Morning</v>
      </c>
    </row>
    <row r="8673" spans="1:18" x14ac:dyDescent="0.35">
      <c r="A8673" t="s">
        <v>12896</v>
      </c>
      <c r="B8673" t="s">
        <v>12897</v>
      </c>
      <c r="C8673" t="s">
        <v>12</v>
      </c>
      <c r="D8673" t="s">
        <v>38</v>
      </c>
      <c r="E8673" s="1">
        <v>46071.470138888886</v>
      </c>
      <c r="F8673" s="1">
        <v>46072.678472222222</v>
      </c>
      <c r="G8673" t="s">
        <v>62</v>
      </c>
      <c r="H8673" t="s">
        <v>15</v>
      </c>
      <c r="I8673" t="s">
        <v>16</v>
      </c>
      <c r="J8673">
        <v>3</v>
      </c>
      <c r="K8673" t="str">
        <f>IF(tickets_dataset[[#This Row],[status]] = "Closed", "Yes","No")</f>
        <v>Yes</v>
      </c>
      <c r="L8673" s="2">
        <f t="shared" si="540"/>
        <v>29.000000000058208</v>
      </c>
      <c r="M8673" t="str">
        <f t="shared" si="541"/>
        <v>No</v>
      </c>
      <c r="N8673" t="str">
        <f t="shared" si="542"/>
        <v>Feb</v>
      </c>
      <c r="O8673" s="2">
        <f t="shared" si="543"/>
        <v>1.2083333333357587</v>
      </c>
      <c r="P8673" t="str">
        <f>VLOOKUP(G8673,Agents!A:E,4,FALSE)</f>
        <v>Team1</v>
      </c>
      <c r="Q8673" t="str">
        <f>VLOOKUP(G8673,Agents!A:E,5,FALSE)</f>
        <v>Junior</v>
      </c>
      <c r="R8673" t="str">
        <f>VLOOKUP(G8673,Agents!A:E,2,FALSE)</f>
        <v>Morning</v>
      </c>
    </row>
    <row r="8674" spans="1:18" x14ac:dyDescent="0.35">
      <c r="A8674" t="s">
        <v>12898</v>
      </c>
      <c r="B8674" t="s">
        <v>2503</v>
      </c>
      <c r="C8674" t="s">
        <v>50</v>
      </c>
      <c r="D8674" t="s">
        <v>26</v>
      </c>
      <c r="E8674" s="1">
        <v>46041.1875</v>
      </c>
      <c r="F8674" s="1">
        <v>46042.770833333336</v>
      </c>
      <c r="G8674" t="s">
        <v>311</v>
      </c>
      <c r="H8674" t="s">
        <v>15</v>
      </c>
      <c r="I8674" t="s">
        <v>16</v>
      </c>
      <c r="J8674">
        <v>5</v>
      </c>
      <c r="K8674" t="str">
        <f>IF(tickets_dataset[[#This Row],[status]] = "Closed", "Yes","No")</f>
        <v>Yes</v>
      </c>
      <c r="L8674" s="2">
        <f t="shared" si="540"/>
        <v>38.000000000058208</v>
      </c>
      <c r="M8674" t="str">
        <f t="shared" si="541"/>
        <v>No</v>
      </c>
      <c r="N8674" t="str">
        <f t="shared" si="542"/>
        <v>Jan</v>
      </c>
      <c r="O8674" s="2">
        <f t="shared" si="543"/>
        <v>1.5833333333357587</v>
      </c>
      <c r="P8674" t="str">
        <f>VLOOKUP(G8674,Agents!A:E,4,FALSE)</f>
        <v>Team5</v>
      </c>
      <c r="Q8674" t="str">
        <f>VLOOKUP(G8674,Agents!A:E,5,FALSE)</f>
        <v>Senior</v>
      </c>
      <c r="R8674" t="str">
        <f>VLOOKUP(G8674,Agents!A:E,2,FALSE)</f>
        <v>Evening</v>
      </c>
    </row>
    <row r="8675" spans="1:18" x14ac:dyDescent="0.35">
      <c r="A8675" t="s">
        <v>12899</v>
      </c>
      <c r="B8675" t="s">
        <v>3897</v>
      </c>
      <c r="C8675" t="s">
        <v>22</v>
      </c>
      <c r="D8675" t="s">
        <v>13</v>
      </c>
      <c r="E8675" s="1">
        <v>46081.009027777778</v>
      </c>
      <c r="F8675" s="1">
        <v>46082.467361111114</v>
      </c>
      <c r="G8675" t="s">
        <v>67</v>
      </c>
      <c r="H8675" t="s">
        <v>15</v>
      </c>
      <c r="I8675" t="s">
        <v>16</v>
      </c>
      <c r="J8675">
        <v>5</v>
      </c>
      <c r="K8675" t="str">
        <f>IF(tickets_dataset[[#This Row],[status]] = "Closed", "Yes","No")</f>
        <v>Yes</v>
      </c>
      <c r="L8675" s="2">
        <f t="shared" si="540"/>
        <v>35.000000000058208</v>
      </c>
      <c r="M8675" t="str">
        <f t="shared" si="541"/>
        <v>No</v>
      </c>
      <c r="N8675" t="str">
        <f t="shared" si="542"/>
        <v>Feb</v>
      </c>
      <c r="O8675" s="2">
        <f t="shared" si="543"/>
        <v>1.4583333333357587</v>
      </c>
      <c r="P8675" t="str">
        <f>VLOOKUP(G8675,Agents!A:E,4,FALSE)</f>
        <v>Team5</v>
      </c>
      <c r="Q8675" t="str">
        <f>VLOOKUP(G8675,Agents!A:E,5,FALSE)</f>
        <v>Junior</v>
      </c>
      <c r="R8675" t="str">
        <f>VLOOKUP(G8675,Agents!A:E,2,FALSE)</f>
        <v>Evening</v>
      </c>
    </row>
    <row r="8676" spans="1:18" x14ac:dyDescent="0.35">
      <c r="A8676" t="s">
        <v>12900</v>
      </c>
      <c r="B8676" t="s">
        <v>1712</v>
      </c>
      <c r="C8676" t="s">
        <v>76</v>
      </c>
      <c r="D8676" t="s">
        <v>13</v>
      </c>
      <c r="E8676" s="1">
        <v>46077.631944444445</v>
      </c>
      <c r="F8676" s="1">
        <v>46078.090277777781</v>
      </c>
      <c r="G8676" t="s">
        <v>273</v>
      </c>
      <c r="H8676" t="s">
        <v>28</v>
      </c>
      <c r="I8676" t="s">
        <v>16</v>
      </c>
      <c r="J8676">
        <v>5</v>
      </c>
      <c r="K8676" t="str">
        <f>IF(tickets_dataset[[#This Row],[status]] = "Closed", "Yes","No")</f>
        <v>No</v>
      </c>
      <c r="L8676" s="2">
        <f t="shared" si="540"/>
        <v>11.000000000058208</v>
      </c>
      <c r="M8676" t="str">
        <f t="shared" si="541"/>
        <v>No</v>
      </c>
      <c r="N8676" t="str">
        <f t="shared" si="542"/>
        <v>Feb</v>
      </c>
      <c r="O8676" s="2">
        <f t="shared" si="543"/>
        <v>0.45833333333575865</v>
      </c>
      <c r="P8676" t="str">
        <f>VLOOKUP(G8676,Agents!A:E,4,FALSE)</f>
        <v>Team3</v>
      </c>
      <c r="Q8676" t="str">
        <f>VLOOKUP(G8676,Agents!A:E,5,FALSE)</f>
        <v>Senior</v>
      </c>
      <c r="R8676" t="str">
        <f>VLOOKUP(G8676,Agents!A:E,2,FALSE)</f>
        <v>Evening</v>
      </c>
    </row>
    <row r="8677" spans="1:18" x14ac:dyDescent="0.35">
      <c r="A8677" t="s">
        <v>12901</v>
      </c>
      <c r="B8677" t="s">
        <v>10663</v>
      </c>
      <c r="C8677" t="s">
        <v>76</v>
      </c>
      <c r="D8677" t="s">
        <v>38</v>
      </c>
      <c r="E8677" s="1">
        <v>46058.64166666667</v>
      </c>
      <c r="F8677" s="1">
        <v>46062.39166666667</v>
      </c>
      <c r="G8677" t="s">
        <v>131</v>
      </c>
      <c r="H8677" t="s">
        <v>28</v>
      </c>
      <c r="I8677" t="s">
        <v>16</v>
      </c>
      <c r="J8677">
        <v>4</v>
      </c>
      <c r="K8677" t="str">
        <f>IF(tickets_dataset[[#This Row],[status]] = "Closed", "Yes","No")</f>
        <v>No</v>
      </c>
      <c r="L8677" s="2">
        <f t="shared" si="540"/>
        <v>90</v>
      </c>
      <c r="M8677" t="str">
        <f t="shared" si="541"/>
        <v>Yes</v>
      </c>
      <c r="N8677" t="str">
        <f t="shared" si="542"/>
        <v>Feb</v>
      </c>
      <c r="O8677" s="2">
        <f t="shared" si="543"/>
        <v>3.75</v>
      </c>
      <c r="P8677" t="str">
        <f>VLOOKUP(G8677,Agents!A:E,4,FALSE)</f>
        <v>Team4</v>
      </c>
      <c r="Q8677" t="str">
        <f>VLOOKUP(G8677,Agents!A:E,5,FALSE)</f>
        <v>Junior</v>
      </c>
      <c r="R8677" t="str">
        <f>VLOOKUP(G8677,Agents!A:E,2,FALSE)</f>
        <v>Night</v>
      </c>
    </row>
    <row r="8678" spans="1:18" x14ac:dyDescent="0.35">
      <c r="A8678" t="s">
        <v>12902</v>
      </c>
      <c r="B8678" t="s">
        <v>3335</v>
      </c>
      <c r="C8678" t="s">
        <v>34</v>
      </c>
      <c r="D8678" t="s">
        <v>38</v>
      </c>
      <c r="E8678" s="1">
        <v>46096.718055555553</v>
      </c>
      <c r="F8678" s="1">
        <v>46097.176388888889</v>
      </c>
      <c r="G8678" t="s">
        <v>311</v>
      </c>
      <c r="H8678" t="s">
        <v>15</v>
      </c>
      <c r="I8678" t="s">
        <v>16</v>
      </c>
      <c r="J8678">
        <v>4</v>
      </c>
      <c r="K8678" t="str">
        <f>IF(tickets_dataset[[#This Row],[status]] = "Closed", "Yes","No")</f>
        <v>Yes</v>
      </c>
      <c r="L8678" s="2">
        <f t="shared" si="540"/>
        <v>11.000000000058208</v>
      </c>
      <c r="M8678" t="str">
        <f t="shared" si="541"/>
        <v>No</v>
      </c>
      <c r="N8678" t="str">
        <f t="shared" si="542"/>
        <v>Mar</v>
      </c>
      <c r="O8678" s="2">
        <f t="shared" si="543"/>
        <v>0.45833333333575865</v>
      </c>
      <c r="P8678" t="str">
        <f>VLOOKUP(G8678,Agents!A:E,4,FALSE)</f>
        <v>Team5</v>
      </c>
      <c r="Q8678" t="str">
        <f>VLOOKUP(G8678,Agents!A:E,5,FALSE)</f>
        <v>Senior</v>
      </c>
      <c r="R8678" t="str">
        <f>VLOOKUP(G8678,Agents!A:E,2,FALSE)</f>
        <v>Evening</v>
      </c>
    </row>
    <row r="8679" spans="1:18" x14ac:dyDescent="0.35">
      <c r="A8679" t="s">
        <v>12903</v>
      </c>
      <c r="B8679" t="s">
        <v>1892</v>
      </c>
      <c r="C8679" t="s">
        <v>12</v>
      </c>
      <c r="D8679" t="s">
        <v>13</v>
      </c>
      <c r="E8679" s="1">
        <v>46066.052083333336</v>
      </c>
      <c r="F8679" s="1">
        <v>46067.427083333336</v>
      </c>
      <c r="G8679" t="s">
        <v>80</v>
      </c>
      <c r="H8679" t="s">
        <v>15</v>
      </c>
      <c r="I8679" t="s">
        <v>16</v>
      </c>
      <c r="J8679">
        <v>4</v>
      </c>
      <c r="K8679" t="str">
        <f>IF(tickets_dataset[[#This Row],[status]] = "Closed", "Yes","No")</f>
        <v>Yes</v>
      </c>
      <c r="L8679" s="2">
        <f t="shared" si="540"/>
        <v>33</v>
      </c>
      <c r="M8679" t="str">
        <f t="shared" si="541"/>
        <v>No</v>
      </c>
      <c r="N8679" t="str">
        <f t="shared" si="542"/>
        <v>Feb</v>
      </c>
      <c r="O8679" s="2">
        <f t="shared" si="543"/>
        <v>1.375</v>
      </c>
      <c r="P8679" t="str">
        <f>VLOOKUP(G8679,Agents!A:E,4,FALSE)</f>
        <v>Team3</v>
      </c>
      <c r="Q8679" t="str">
        <f>VLOOKUP(G8679,Agents!A:E,5,FALSE)</f>
        <v>Junior</v>
      </c>
      <c r="R8679" t="str">
        <f>VLOOKUP(G8679,Agents!A:E,2,FALSE)</f>
        <v>Evening</v>
      </c>
    </row>
    <row r="8680" spans="1:18" x14ac:dyDescent="0.35">
      <c r="A8680" t="s">
        <v>12904</v>
      </c>
      <c r="B8680" t="s">
        <v>4632</v>
      </c>
      <c r="C8680" t="s">
        <v>50</v>
      </c>
      <c r="D8680" t="s">
        <v>13</v>
      </c>
      <c r="E8680" s="1">
        <v>46041.706944444442</v>
      </c>
      <c r="F8680" s="1">
        <v>46042.415277777778</v>
      </c>
      <c r="G8680" t="s">
        <v>53</v>
      </c>
      <c r="H8680" t="s">
        <v>15</v>
      </c>
      <c r="I8680" t="s">
        <v>16</v>
      </c>
      <c r="J8680">
        <v>5</v>
      </c>
      <c r="K8680" t="str">
        <f>IF(tickets_dataset[[#This Row],[status]] = "Closed", "Yes","No")</f>
        <v>Yes</v>
      </c>
      <c r="L8680" s="2">
        <f t="shared" si="540"/>
        <v>17.000000000058208</v>
      </c>
      <c r="M8680" t="str">
        <f t="shared" si="541"/>
        <v>No</v>
      </c>
      <c r="N8680" t="str">
        <f t="shared" si="542"/>
        <v>Jan</v>
      </c>
      <c r="O8680" s="2">
        <f t="shared" si="543"/>
        <v>0.70833333333575865</v>
      </c>
      <c r="P8680" t="str">
        <f>VLOOKUP(G8680,Agents!A:E,4,FALSE)</f>
        <v>Team1</v>
      </c>
      <c r="Q8680" t="str">
        <f>VLOOKUP(G8680,Agents!A:E,5,FALSE)</f>
        <v>Junior</v>
      </c>
      <c r="R8680" t="str">
        <f>VLOOKUP(G8680,Agents!A:E,2,FALSE)</f>
        <v>Night</v>
      </c>
    </row>
    <row r="8681" spans="1:18" x14ac:dyDescent="0.35">
      <c r="A8681" t="s">
        <v>12905</v>
      </c>
      <c r="B8681" t="s">
        <v>12407</v>
      </c>
      <c r="C8681" t="s">
        <v>76</v>
      </c>
      <c r="D8681" t="s">
        <v>26</v>
      </c>
      <c r="E8681" s="1">
        <v>46098.275000000001</v>
      </c>
      <c r="F8681" s="1">
        <v>46098.441666666666</v>
      </c>
      <c r="G8681" t="s">
        <v>137</v>
      </c>
      <c r="H8681" t="s">
        <v>28</v>
      </c>
      <c r="I8681" t="s">
        <v>16</v>
      </c>
      <c r="J8681">
        <v>4</v>
      </c>
      <c r="K8681" t="str">
        <f>IF(tickets_dataset[[#This Row],[status]] = "Closed", "Yes","No")</f>
        <v>No</v>
      </c>
      <c r="L8681" s="2">
        <f t="shared" si="540"/>
        <v>3.9999999999417923</v>
      </c>
      <c r="M8681" t="str">
        <f t="shared" si="541"/>
        <v>No</v>
      </c>
      <c r="N8681" t="str">
        <f t="shared" si="542"/>
        <v>Mar</v>
      </c>
      <c r="O8681" s="2">
        <f t="shared" si="543"/>
        <v>0.16666666666424135</v>
      </c>
      <c r="P8681" t="str">
        <f>VLOOKUP(G8681,Agents!A:E,4,FALSE)</f>
        <v>Team5</v>
      </c>
      <c r="Q8681" t="str">
        <f>VLOOKUP(G8681,Agents!A:E,5,FALSE)</f>
        <v>Senior</v>
      </c>
      <c r="R8681" t="str">
        <f>VLOOKUP(G8681,Agents!A:E,2,FALSE)</f>
        <v>Night</v>
      </c>
    </row>
    <row r="8682" spans="1:18" x14ac:dyDescent="0.35">
      <c r="A8682" t="s">
        <v>12906</v>
      </c>
      <c r="B8682" t="s">
        <v>2124</v>
      </c>
      <c r="C8682" t="s">
        <v>12</v>
      </c>
      <c r="D8682" t="s">
        <v>38</v>
      </c>
      <c r="E8682" s="1">
        <v>46031.612500000003</v>
      </c>
      <c r="F8682" s="1">
        <v>46032.362500000003</v>
      </c>
      <c r="G8682" t="s">
        <v>206</v>
      </c>
      <c r="H8682" t="s">
        <v>15</v>
      </c>
      <c r="I8682" t="s">
        <v>16</v>
      </c>
      <c r="J8682">
        <v>4</v>
      </c>
      <c r="K8682" t="str">
        <f>IF(tickets_dataset[[#This Row],[status]] = "Closed", "Yes","No")</f>
        <v>Yes</v>
      </c>
      <c r="L8682" s="2">
        <f t="shared" si="540"/>
        <v>18</v>
      </c>
      <c r="M8682" t="str">
        <f t="shared" si="541"/>
        <v>No</v>
      </c>
      <c r="N8682" t="str">
        <f t="shared" si="542"/>
        <v>Jan</v>
      </c>
      <c r="O8682" s="2">
        <f t="shared" si="543"/>
        <v>0.75</v>
      </c>
      <c r="P8682" t="str">
        <f>VLOOKUP(G8682,Agents!A:E,4,FALSE)</f>
        <v>Team5</v>
      </c>
      <c r="Q8682" t="str">
        <f>VLOOKUP(G8682,Agents!A:E,5,FALSE)</f>
        <v>Junior</v>
      </c>
      <c r="R8682" t="str">
        <f>VLOOKUP(G8682,Agents!A:E,2,FALSE)</f>
        <v>Evening</v>
      </c>
    </row>
    <row r="8683" spans="1:18" x14ac:dyDescent="0.35">
      <c r="A8683" t="s">
        <v>12907</v>
      </c>
      <c r="B8683" t="s">
        <v>1446</v>
      </c>
      <c r="C8683" t="s">
        <v>34</v>
      </c>
      <c r="D8683" t="s">
        <v>38</v>
      </c>
      <c r="E8683" s="1">
        <v>46082.604861111111</v>
      </c>
      <c r="F8683" s="1">
        <v>46086.104861111111</v>
      </c>
      <c r="G8683" t="s">
        <v>239</v>
      </c>
      <c r="H8683" t="s">
        <v>15</v>
      </c>
      <c r="I8683" t="s">
        <v>16</v>
      </c>
      <c r="J8683">
        <v>5</v>
      </c>
      <c r="K8683" t="str">
        <f>IF(tickets_dataset[[#This Row],[status]] = "Closed", "Yes","No")</f>
        <v>Yes</v>
      </c>
      <c r="L8683" s="2">
        <f t="shared" si="540"/>
        <v>84</v>
      </c>
      <c r="M8683" t="str">
        <f t="shared" si="541"/>
        <v>Yes</v>
      </c>
      <c r="N8683" t="str">
        <f t="shared" si="542"/>
        <v>Mar</v>
      </c>
      <c r="O8683" s="2">
        <f t="shared" si="543"/>
        <v>3.5</v>
      </c>
      <c r="P8683" t="str">
        <f>VLOOKUP(G8683,Agents!A:E,4,FALSE)</f>
        <v>Team1</v>
      </c>
      <c r="Q8683" t="str">
        <f>VLOOKUP(G8683,Agents!A:E,5,FALSE)</f>
        <v>Senior</v>
      </c>
      <c r="R8683" t="str">
        <f>VLOOKUP(G8683,Agents!A:E,2,FALSE)</f>
        <v>Evening</v>
      </c>
    </row>
    <row r="8684" spans="1:18" x14ac:dyDescent="0.35">
      <c r="A8684" t="s">
        <v>12908</v>
      </c>
      <c r="B8684" t="s">
        <v>932</v>
      </c>
      <c r="C8684" t="s">
        <v>50</v>
      </c>
      <c r="D8684" t="s">
        <v>26</v>
      </c>
      <c r="E8684" s="1">
        <v>46061.239583333336</v>
      </c>
      <c r="F8684" s="1">
        <v>46062.78125</v>
      </c>
      <c r="G8684" t="s">
        <v>53</v>
      </c>
      <c r="H8684" t="s">
        <v>15</v>
      </c>
      <c r="I8684" t="s">
        <v>16</v>
      </c>
      <c r="J8684">
        <v>4</v>
      </c>
      <c r="K8684" t="str">
        <f>IF(tickets_dataset[[#This Row],[status]] = "Closed", "Yes","No")</f>
        <v>Yes</v>
      </c>
      <c r="L8684" s="2">
        <f t="shared" si="540"/>
        <v>36.999999999941792</v>
      </c>
      <c r="M8684" t="str">
        <f t="shared" si="541"/>
        <v>No</v>
      </c>
      <c r="N8684" t="str">
        <f t="shared" si="542"/>
        <v>Feb</v>
      </c>
      <c r="O8684" s="2">
        <f t="shared" si="543"/>
        <v>1.5416666666642413</v>
      </c>
      <c r="P8684" t="str">
        <f>VLOOKUP(G8684,Agents!A:E,4,FALSE)</f>
        <v>Team1</v>
      </c>
      <c r="Q8684" t="str">
        <f>VLOOKUP(G8684,Agents!A:E,5,FALSE)</f>
        <v>Junior</v>
      </c>
      <c r="R8684" t="str">
        <f>VLOOKUP(G8684,Agents!A:E,2,FALSE)</f>
        <v>Night</v>
      </c>
    </row>
    <row r="8685" spans="1:18" x14ac:dyDescent="0.35">
      <c r="A8685" t="s">
        <v>12909</v>
      </c>
      <c r="B8685" t="s">
        <v>12910</v>
      </c>
      <c r="C8685" t="s">
        <v>50</v>
      </c>
      <c r="D8685" t="s">
        <v>38</v>
      </c>
      <c r="E8685" s="1">
        <v>46097.431250000001</v>
      </c>
      <c r="F8685" s="1">
        <v>46099.431250000001</v>
      </c>
      <c r="G8685" t="s">
        <v>14</v>
      </c>
      <c r="H8685" t="s">
        <v>15</v>
      </c>
      <c r="I8685" t="s">
        <v>16</v>
      </c>
      <c r="J8685">
        <v>4</v>
      </c>
      <c r="K8685" t="str">
        <f>IF(tickets_dataset[[#This Row],[status]] = "Closed", "Yes","No")</f>
        <v>Yes</v>
      </c>
      <c r="L8685" s="2">
        <f t="shared" si="540"/>
        <v>48</v>
      </c>
      <c r="M8685" t="str">
        <f t="shared" si="541"/>
        <v>No</v>
      </c>
      <c r="N8685" t="str">
        <f t="shared" si="542"/>
        <v>Mar</v>
      </c>
      <c r="O8685" s="2">
        <f t="shared" si="543"/>
        <v>2</v>
      </c>
      <c r="P8685" t="str">
        <f>VLOOKUP(G8685,Agents!A:E,4,FALSE)</f>
        <v>Team1</v>
      </c>
      <c r="Q8685" t="str">
        <f>VLOOKUP(G8685,Agents!A:E,5,FALSE)</f>
        <v>Senior</v>
      </c>
      <c r="R8685" t="str">
        <f>VLOOKUP(G8685,Agents!A:E,2,FALSE)</f>
        <v>Morning</v>
      </c>
    </row>
    <row r="8686" spans="1:18" x14ac:dyDescent="0.35">
      <c r="A8686" t="s">
        <v>12911</v>
      </c>
      <c r="B8686" t="s">
        <v>4312</v>
      </c>
      <c r="C8686" t="s">
        <v>22</v>
      </c>
      <c r="D8686" t="s">
        <v>38</v>
      </c>
      <c r="E8686" s="1">
        <v>46032.574305555558</v>
      </c>
      <c r="F8686" s="1">
        <v>46034.240972222222</v>
      </c>
      <c r="G8686" t="s">
        <v>31</v>
      </c>
      <c r="H8686" t="s">
        <v>15</v>
      </c>
      <c r="I8686" t="s">
        <v>16</v>
      </c>
      <c r="J8686">
        <v>3</v>
      </c>
      <c r="K8686" t="str">
        <f>IF(tickets_dataset[[#This Row],[status]] = "Closed", "Yes","No")</f>
        <v>Yes</v>
      </c>
      <c r="L8686" s="2">
        <f t="shared" si="540"/>
        <v>39.999999999941792</v>
      </c>
      <c r="M8686" t="str">
        <f t="shared" si="541"/>
        <v>No</v>
      </c>
      <c r="N8686" t="str">
        <f t="shared" si="542"/>
        <v>Jan</v>
      </c>
      <c r="O8686" s="2">
        <f t="shared" si="543"/>
        <v>1.6666666666642413</v>
      </c>
      <c r="P8686" t="str">
        <f>VLOOKUP(G8686,Agents!A:E,4,FALSE)</f>
        <v>Team5</v>
      </c>
      <c r="Q8686" t="str">
        <f>VLOOKUP(G8686,Agents!A:E,5,FALSE)</f>
        <v>Senior</v>
      </c>
      <c r="R8686" t="str">
        <f>VLOOKUP(G8686,Agents!A:E,2,FALSE)</f>
        <v>Evening</v>
      </c>
    </row>
    <row r="8687" spans="1:18" x14ac:dyDescent="0.35">
      <c r="A8687" t="s">
        <v>12912</v>
      </c>
      <c r="B8687" t="s">
        <v>2006</v>
      </c>
      <c r="C8687" t="s">
        <v>22</v>
      </c>
      <c r="D8687" t="s">
        <v>13</v>
      </c>
      <c r="E8687" s="1">
        <v>46040.370833333334</v>
      </c>
      <c r="F8687" s="1">
        <v>46042.287499999999</v>
      </c>
      <c r="G8687" t="s">
        <v>56</v>
      </c>
      <c r="H8687" t="s">
        <v>15</v>
      </c>
      <c r="I8687" t="s">
        <v>16</v>
      </c>
      <c r="J8687">
        <v>5</v>
      </c>
      <c r="K8687" t="str">
        <f>IF(tickets_dataset[[#This Row],[status]] = "Closed", "Yes","No")</f>
        <v>Yes</v>
      </c>
      <c r="L8687" s="2">
        <f t="shared" si="540"/>
        <v>45.999999999941792</v>
      </c>
      <c r="M8687" t="str">
        <f t="shared" si="541"/>
        <v>No</v>
      </c>
      <c r="N8687" t="str">
        <f t="shared" si="542"/>
        <v>Jan</v>
      </c>
      <c r="O8687" s="2">
        <f t="shared" si="543"/>
        <v>1.9166666666642413</v>
      </c>
      <c r="P8687" t="str">
        <f>VLOOKUP(G8687,Agents!A:E,4,FALSE)</f>
        <v>Team1</v>
      </c>
      <c r="Q8687" t="str">
        <f>VLOOKUP(G8687,Agents!A:E,5,FALSE)</f>
        <v>Senior</v>
      </c>
      <c r="R8687" t="str">
        <f>VLOOKUP(G8687,Agents!A:E,2,FALSE)</f>
        <v>Night</v>
      </c>
    </row>
    <row r="8688" spans="1:18" x14ac:dyDescent="0.35">
      <c r="A8688" t="s">
        <v>12913</v>
      </c>
      <c r="B8688" t="s">
        <v>1782</v>
      </c>
      <c r="C8688" t="s">
        <v>12</v>
      </c>
      <c r="D8688" t="s">
        <v>26</v>
      </c>
      <c r="E8688" s="1">
        <v>46031.327777777777</v>
      </c>
      <c r="F8688" s="1">
        <v>46032.202777777777</v>
      </c>
      <c r="G8688" t="s">
        <v>273</v>
      </c>
      <c r="H8688" t="s">
        <v>15</v>
      </c>
      <c r="I8688" t="s">
        <v>16</v>
      </c>
      <c r="J8688">
        <v>4</v>
      </c>
      <c r="K8688" t="str">
        <f>IF(tickets_dataset[[#This Row],[status]] = "Closed", "Yes","No")</f>
        <v>Yes</v>
      </c>
      <c r="L8688" s="2">
        <f t="shared" si="540"/>
        <v>21</v>
      </c>
      <c r="M8688" t="str">
        <f t="shared" si="541"/>
        <v>No</v>
      </c>
      <c r="N8688" t="str">
        <f t="shared" si="542"/>
        <v>Jan</v>
      </c>
      <c r="O8688" s="2">
        <f t="shared" si="543"/>
        <v>0.875</v>
      </c>
      <c r="P8688" t="str">
        <f>VLOOKUP(G8688,Agents!A:E,4,FALSE)</f>
        <v>Team3</v>
      </c>
      <c r="Q8688" t="str">
        <f>VLOOKUP(G8688,Agents!A:E,5,FALSE)</f>
        <v>Senior</v>
      </c>
      <c r="R8688" t="str">
        <f>VLOOKUP(G8688,Agents!A:E,2,FALSE)</f>
        <v>Evening</v>
      </c>
    </row>
    <row r="8689" spans="1:18" x14ac:dyDescent="0.35">
      <c r="A8689" t="s">
        <v>12914</v>
      </c>
      <c r="B8689" t="s">
        <v>163</v>
      </c>
      <c r="C8689" t="s">
        <v>50</v>
      </c>
      <c r="D8689" t="s">
        <v>38</v>
      </c>
      <c r="E8689" s="1">
        <v>46085.965277777781</v>
      </c>
      <c r="F8689" s="1">
        <v>46088.423611111109</v>
      </c>
      <c r="G8689" t="s">
        <v>67</v>
      </c>
      <c r="H8689" t="s">
        <v>15</v>
      </c>
      <c r="I8689" t="s">
        <v>16</v>
      </c>
      <c r="J8689">
        <v>4</v>
      </c>
      <c r="K8689" t="str">
        <f>IF(tickets_dataset[[#This Row],[status]] = "Closed", "Yes","No")</f>
        <v>Yes</v>
      </c>
      <c r="L8689" s="2">
        <f t="shared" si="540"/>
        <v>58.999999999883585</v>
      </c>
      <c r="M8689" t="str">
        <f t="shared" si="541"/>
        <v>Yes</v>
      </c>
      <c r="N8689" t="str">
        <f t="shared" si="542"/>
        <v>Mar</v>
      </c>
      <c r="O8689" s="2">
        <f t="shared" si="543"/>
        <v>2.4583333333284827</v>
      </c>
      <c r="P8689" t="str">
        <f>VLOOKUP(G8689,Agents!A:E,4,FALSE)</f>
        <v>Team5</v>
      </c>
      <c r="Q8689" t="str">
        <f>VLOOKUP(G8689,Agents!A:E,5,FALSE)</f>
        <v>Junior</v>
      </c>
      <c r="R8689" t="str">
        <f>VLOOKUP(G8689,Agents!A:E,2,FALSE)</f>
        <v>Evening</v>
      </c>
    </row>
    <row r="8690" spans="1:18" x14ac:dyDescent="0.35">
      <c r="A8690" t="s">
        <v>12915</v>
      </c>
      <c r="B8690" t="s">
        <v>12916</v>
      </c>
      <c r="C8690" t="s">
        <v>76</v>
      </c>
      <c r="D8690" t="s">
        <v>38</v>
      </c>
      <c r="E8690" s="1">
        <v>46096.541666666664</v>
      </c>
      <c r="F8690" s="1">
        <v>46097.75</v>
      </c>
      <c r="G8690" t="s">
        <v>239</v>
      </c>
      <c r="H8690" t="s">
        <v>15</v>
      </c>
      <c r="I8690" t="s">
        <v>16</v>
      </c>
      <c r="J8690">
        <v>3</v>
      </c>
      <c r="K8690" t="str">
        <f>IF(tickets_dataset[[#This Row],[status]] = "Closed", "Yes","No")</f>
        <v>Yes</v>
      </c>
      <c r="L8690" s="2">
        <f t="shared" si="540"/>
        <v>29.000000000058208</v>
      </c>
      <c r="M8690" t="str">
        <f t="shared" si="541"/>
        <v>No</v>
      </c>
      <c r="N8690" t="str">
        <f t="shared" si="542"/>
        <v>Mar</v>
      </c>
      <c r="O8690" s="2">
        <f t="shared" si="543"/>
        <v>1.2083333333357587</v>
      </c>
      <c r="P8690" t="str">
        <f>VLOOKUP(G8690,Agents!A:E,4,FALSE)</f>
        <v>Team1</v>
      </c>
      <c r="Q8690" t="str">
        <f>VLOOKUP(G8690,Agents!A:E,5,FALSE)</f>
        <v>Senior</v>
      </c>
      <c r="R8690" t="str">
        <f>VLOOKUP(G8690,Agents!A:E,2,FALSE)</f>
        <v>Evening</v>
      </c>
    </row>
    <row r="8691" spans="1:18" x14ac:dyDescent="0.35">
      <c r="A8691" t="s">
        <v>12917</v>
      </c>
      <c r="B8691" t="s">
        <v>2973</v>
      </c>
      <c r="C8691" t="s">
        <v>34</v>
      </c>
      <c r="D8691" t="s">
        <v>26</v>
      </c>
      <c r="E8691" s="1">
        <v>46055.904861111114</v>
      </c>
      <c r="F8691" s="1">
        <v>46057.696527777778</v>
      </c>
      <c r="G8691" t="s">
        <v>282</v>
      </c>
      <c r="H8691" t="s">
        <v>15</v>
      </c>
      <c r="I8691" t="s">
        <v>16</v>
      </c>
      <c r="J8691">
        <v>4</v>
      </c>
      <c r="K8691" t="str">
        <f>IF(tickets_dataset[[#This Row],[status]] = "Closed", "Yes","No")</f>
        <v>Yes</v>
      </c>
      <c r="L8691" s="2">
        <f t="shared" si="540"/>
        <v>42.999999999941792</v>
      </c>
      <c r="M8691" t="str">
        <f t="shared" si="541"/>
        <v>No</v>
      </c>
      <c r="N8691" t="str">
        <f t="shared" si="542"/>
        <v>Feb</v>
      </c>
      <c r="O8691" s="2">
        <f t="shared" si="543"/>
        <v>1.7916666666642413</v>
      </c>
      <c r="P8691" t="str">
        <f>VLOOKUP(G8691,Agents!A:E,4,FALSE)</f>
        <v>Team4</v>
      </c>
      <c r="Q8691" t="str">
        <f>VLOOKUP(G8691,Agents!A:E,5,FALSE)</f>
        <v>Mid</v>
      </c>
      <c r="R8691" t="str">
        <f>VLOOKUP(G8691,Agents!A:E,2,FALSE)</f>
        <v>Morning</v>
      </c>
    </row>
    <row r="8692" spans="1:18" x14ac:dyDescent="0.35">
      <c r="A8692" t="s">
        <v>12918</v>
      </c>
      <c r="B8692" t="s">
        <v>2367</v>
      </c>
      <c r="C8692" t="s">
        <v>50</v>
      </c>
      <c r="D8692" t="s">
        <v>13</v>
      </c>
      <c r="E8692" s="1">
        <v>46103.743055555555</v>
      </c>
      <c r="F8692" s="1">
        <v>46104.618055555555</v>
      </c>
      <c r="G8692" t="s">
        <v>19</v>
      </c>
      <c r="H8692" t="s">
        <v>15</v>
      </c>
      <c r="I8692" t="s">
        <v>16</v>
      </c>
      <c r="J8692">
        <v>4</v>
      </c>
      <c r="K8692" t="str">
        <f>IF(tickets_dataset[[#This Row],[status]] = "Closed", "Yes","No")</f>
        <v>Yes</v>
      </c>
      <c r="L8692" s="2">
        <f t="shared" si="540"/>
        <v>21</v>
      </c>
      <c r="M8692" t="str">
        <f t="shared" si="541"/>
        <v>No</v>
      </c>
      <c r="N8692" t="str">
        <f t="shared" si="542"/>
        <v>Mar</v>
      </c>
      <c r="O8692" s="2">
        <f t="shared" si="543"/>
        <v>0.875</v>
      </c>
      <c r="P8692" t="str">
        <f>VLOOKUP(G8692,Agents!A:E,4,FALSE)</f>
        <v>Team4</v>
      </c>
      <c r="Q8692" t="str">
        <f>VLOOKUP(G8692,Agents!A:E,5,FALSE)</f>
        <v>Senior</v>
      </c>
      <c r="R8692" t="str">
        <f>VLOOKUP(G8692,Agents!A:E,2,FALSE)</f>
        <v>Evening</v>
      </c>
    </row>
    <row r="8693" spans="1:18" x14ac:dyDescent="0.35">
      <c r="A8693" t="s">
        <v>12919</v>
      </c>
      <c r="B8693" t="s">
        <v>5663</v>
      </c>
      <c r="C8693" t="s">
        <v>34</v>
      </c>
      <c r="D8693" t="s">
        <v>13</v>
      </c>
      <c r="E8693" s="1">
        <v>46107.290277777778</v>
      </c>
      <c r="F8693" s="1">
        <v>46107.498611111114</v>
      </c>
      <c r="G8693" t="s">
        <v>56</v>
      </c>
      <c r="H8693" t="s">
        <v>15</v>
      </c>
      <c r="I8693" t="s">
        <v>16</v>
      </c>
      <c r="J8693">
        <v>4</v>
      </c>
      <c r="K8693" t="str">
        <f>IF(tickets_dataset[[#This Row],[status]] = "Closed", "Yes","No")</f>
        <v>Yes</v>
      </c>
      <c r="L8693" s="2">
        <f t="shared" si="540"/>
        <v>5.0000000000582077</v>
      </c>
      <c r="M8693" t="str">
        <f t="shared" si="541"/>
        <v>No</v>
      </c>
      <c r="N8693" t="str">
        <f t="shared" si="542"/>
        <v>Mar</v>
      </c>
      <c r="O8693" s="2">
        <f t="shared" si="543"/>
        <v>0.20833333333575865</v>
      </c>
      <c r="P8693" t="str">
        <f>VLOOKUP(G8693,Agents!A:E,4,FALSE)</f>
        <v>Team1</v>
      </c>
      <c r="Q8693" t="str">
        <f>VLOOKUP(G8693,Agents!A:E,5,FALSE)</f>
        <v>Senior</v>
      </c>
      <c r="R8693" t="str">
        <f>VLOOKUP(G8693,Agents!A:E,2,FALSE)</f>
        <v>Night</v>
      </c>
    </row>
    <row r="8694" spans="1:18" x14ac:dyDescent="0.35">
      <c r="A8694" t="s">
        <v>12920</v>
      </c>
      <c r="B8694" t="s">
        <v>11806</v>
      </c>
      <c r="C8694" t="s">
        <v>22</v>
      </c>
      <c r="D8694" t="s">
        <v>26</v>
      </c>
      <c r="E8694" s="1">
        <v>46041.581944444442</v>
      </c>
      <c r="F8694" s="1">
        <v>46044.206944444442</v>
      </c>
      <c r="G8694" t="s">
        <v>190</v>
      </c>
      <c r="H8694" t="s">
        <v>15</v>
      </c>
      <c r="I8694" t="s">
        <v>16</v>
      </c>
      <c r="J8694">
        <v>3</v>
      </c>
      <c r="K8694" t="str">
        <f>IF(tickets_dataset[[#This Row],[status]] = "Closed", "Yes","No")</f>
        <v>Yes</v>
      </c>
      <c r="L8694" s="2">
        <f t="shared" si="540"/>
        <v>63</v>
      </c>
      <c r="M8694" t="str">
        <f t="shared" si="541"/>
        <v>Yes</v>
      </c>
      <c r="N8694" t="str">
        <f t="shared" si="542"/>
        <v>Jan</v>
      </c>
      <c r="O8694" s="2">
        <f t="shared" si="543"/>
        <v>2.625</v>
      </c>
      <c r="P8694" t="str">
        <f>VLOOKUP(G8694,Agents!A:E,4,FALSE)</f>
        <v>Team1</v>
      </c>
      <c r="Q8694" t="str">
        <f>VLOOKUP(G8694,Agents!A:E,5,FALSE)</f>
        <v>Senior</v>
      </c>
      <c r="R8694" t="str">
        <f>VLOOKUP(G8694,Agents!A:E,2,FALSE)</f>
        <v>Night</v>
      </c>
    </row>
    <row r="8695" spans="1:18" x14ac:dyDescent="0.35">
      <c r="A8695" t="s">
        <v>12921</v>
      </c>
      <c r="B8695" t="s">
        <v>12922</v>
      </c>
      <c r="C8695" t="s">
        <v>34</v>
      </c>
      <c r="D8695" t="s">
        <v>38</v>
      </c>
      <c r="E8695" s="1">
        <v>46082.595138888886</v>
      </c>
      <c r="F8695" s="1">
        <v>46086.303472222222</v>
      </c>
      <c r="G8695" t="s">
        <v>83</v>
      </c>
      <c r="H8695" t="s">
        <v>15</v>
      </c>
      <c r="I8695" t="s">
        <v>16</v>
      </c>
      <c r="J8695">
        <v>4</v>
      </c>
      <c r="K8695" t="str">
        <f>IF(tickets_dataset[[#This Row],[status]] = "Closed", "Yes","No")</f>
        <v>Yes</v>
      </c>
      <c r="L8695" s="2">
        <f t="shared" si="540"/>
        <v>89.000000000058208</v>
      </c>
      <c r="M8695" t="str">
        <f t="shared" si="541"/>
        <v>Yes</v>
      </c>
      <c r="N8695" t="str">
        <f t="shared" si="542"/>
        <v>Mar</v>
      </c>
      <c r="O8695" s="2">
        <f t="shared" si="543"/>
        <v>3.7083333333357587</v>
      </c>
      <c r="P8695" t="str">
        <f>VLOOKUP(G8695,Agents!A:E,4,FALSE)</f>
        <v>Team2</v>
      </c>
      <c r="Q8695" t="str">
        <f>VLOOKUP(G8695,Agents!A:E,5,FALSE)</f>
        <v>Junior</v>
      </c>
      <c r="R8695" t="str">
        <f>VLOOKUP(G8695,Agents!A:E,2,FALSE)</f>
        <v>Night</v>
      </c>
    </row>
    <row r="8696" spans="1:18" x14ac:dyDescent="0.35">
      <c r="A8696" t="s">
        <v>12923</v>
      </c>
      <c r="B8696" t="s">
        <v>12924</v>
      </c>
      <c r="C8696" t="s">
        <v>22</v>
      </c>
      <c r="D8696" t="s">
        <v>26</v>
      </c>
      <c r="E8696" s="1">
        <v>46038.864583333336</v>
      </c>
      <c r="F8696" s="1">
        <v>46040.40625</v>
      </c>
      <c r="G8696" t="s">
        <v>56</v>
      </c>
      <c r="H8696" t="s">
        <v>15</v>
      </c>
      <c r="I8696" t="s">
        <v>16</v>
      </c>
      <c r="J8696">
        <v>4</v>
      </c>
      <c r="K8696" t="str">
        <f>IF(tickets_dataset[[#This Row],[status]] = "Closed", "Yes","No")</f>
        <v>Yes</v>
      </c>
      <c r="L8696" s="2">
        <f t="shared" si="540"/>
        <v>36.999999999941792</v>
      </c>
      <c r="M8696" t="str">
        <f t="shared" si="541"/>
        <v>No</v>
      </c>
      <c r="N8696" t="str">
        <f t="shared" si="542"/>
        <v>Jan</v>
      </c>
      <c r="O8696" s="2">
        <f t="shared" si="543"/>
        <v>1.5416666666642413</v>
      </c>
      <c r="P8696" t="str">
        <f>VLOOKUP(G8696,Agents!A:E,4,FALSE)</f>
        <v>Team1</v>
      </c>
      <c r="Q8696" t="str">
        <f>VLOOKUP(G8696,Agents!A:E,5,FALSE)</f>
        <v>Senior</v>
      </c>
      <c r="R8696" t="str">
        <f>VLOOKUP(G8696,Agents!A:E,2,FALSE)</f>
        <v>Night</v>
      </c>
    </row>
    <row r="8697" spans="1:18" x14ac:dyDescent="0.35">
      <c r="A8697" t="s">
        <v>12925</v>
      </c>
      <c r="B8697" t="s">
        <v>12926</v>
      </c>
      <c r="C8697" t="s">
        <v>50</v>
      </c>
      <c r="D8697" t="s">
        <v>26</v>
      </c>
      <c r="E8697" s="1">
        <v>46067.043055555558</v>
      </c>
      <c r="F8697" s="1">
        <v>46068.209722222222</v>
      </c>
      <c r="G8697" t="s">
        <v>234</v>
      </c>
      <c r="H8697" t="s">
        <v>28</v>
      </c>
      <c r="I8697" t="s">
        <v>68</v>
      </c>
      <c r="J8697">
        <v>3</v>
      </c>
      <c r="K8697" t="str">
        <f>IF(tickets_dataset[[#This Row],[status]] = "Closed", "Yes","No")</f>
        <v>No</v>
      </c>
      <c r="L8697" s="2">
        <f t="shared" si="540"/>
        <v>27.999999999941792</v>
      </c>
      <c r="M8697" t="str">
        <f t="shared" si="541"/>
        <v>No</v>
      </c>
      <c r="N8697" t="str">
        <f t="shared" si="542"/>
        <v>Feb</v>
      </c>
      <c r="O8697" s="2">
        <f t="shared" si="543"/>
        <v>1.1666666666642413</v>
      </c>
      <c r="P8697" t="str">
        <f>VLOOKUP(G8697,Agents!A:E,4,FALSE)</f>
        <v>Team5</v>
      </c>
      <c r="Q8697" t="str">
        <f>VLOOKUP(G8697,Agents!A:E,5,FALSE)</f>
        <v>Senior</v>
      </c>
      <c r="R8697" t="str">
        <f>VLOOKUP(G8697,Agents!A:E,2,FALSE)</f>
        <v>Night</v>
      </c>
    </row>
    <row r="8698" spans="1:18" x14ac:dyDescent="0.35">
      <c r="A8698" t="s">
        <v>12927</v>
      </c>
      <c r="B8698" t="s">
        <v>2961</v>
      </c>
      <c r="C8698" t="s">
        <v>22</v>
      </c>
      <c r="D8698" t="s">
        <v>26</v>
      </c>
      <c r="E8698" s="1">
        <v>46042.115972222222</v>
      </c>
      <c r="F8698" s="1">
        <v>46042.657638888886</v>
      </c>
      <c r="G8698" t="s">
        <v>119</v>
      </c>
      <c r="H8698" t="s">
        <v>132</v>
      </c>
      <c r="I8698" t="s">
        <v>16</v>
      </c>
      <c r="J8698">
        <v>3</v>
      </c>
      <c r="K8698" t="str">
        <f>IF(tickets_dataset[[#This Row],[status]] = "Closed", "Yes","No")</f>
        <v>No</v>
      </c>
      <c r="L8698" s="2">
        <f t="shared" si="540"/>
        <v>12.999999999941792</v>
      </c>
      <c r="M8698" t="str">
        <f t="shared" si="541"/>
        <v>No</v>
      </c>
      <c r="N8698" t="str">
        <f t="shared" si="542"/>
        <v>Jan</v>
      </c>
      <c r="O8698" s="2">
        <f t="shared" si="543"/>
        <v>0.54166666666424135</v>
      </c>
      <c r="P8698" t="str">
        <f>VLOOKUP(G8698,Agents!A:E,4,FALSE)</f>
        <v>Team1</v>
      </c>
      <c r="Q8698" t="str">
        <f>VLOOKUP(G8698,Agents!A:E,5,FALSE)</f>
        <v>Junior</v>
      </c>
      <c r="R8698" t="str">
        <f>VLOOKUP(G8698,Agents!A:E,2,FALSE)</f>
        <v>Morning</v>
      </c>
    </row>
    <row r="8699" spans="1:18" x14ac:dyDescent="0.35">
      <c r="A8699" t="s">
        <v>12928</v>
      </c>
      <c r="B8699" t="s">
        <v>12929</v>
      </c>
      <c r="C8699" t="s">
        <v>22</v>
      </c>
      <c r="D8699" t="s">
        <v>26</v>
      </c>
      <c r="E8699" s="1">
        <v>46033.568055555559</v>
      </c>
      <c r="F8699" s="1">
        <v>46036.276388888888</v>
      </c>
      <c r="G8699" t="s">
        <v>119</v>
      </c>
      <c r="H8699" t="s">
        <v>15</v>
      </c>
      <c r="I8699" t="s">
        <v>16</v>
      </c>
      <c r="J8699">
        <v>4</v>
      </c>
      <c r="K8699" t="str">
        <f>IF(tickets_dataset[[#This Row],[status]] = "Closed", "Yes","No")</f>
        <v>Yes</v>
      </c>
      <c r="L8699" s="2">
        <f t="shared" si="540"/>
        <v>64.999999999883585</v>
      </c>
      <c r="M8699" t="str">
        <f t="shared" si="541"/>
        <v>Yes</v>
      </c>
      <c r="N8699" t="str">
        <f t="shared" si="542"/>
        <v>Jan</v>
      </c>
      <c r="O8699" s="2">
        <f t="shared" si="543"/>
        <v>2.7083333333284827</v>
      </c>
      <c r="P8699" t="str">
        <f>VLOOKUP(G8699,Agents!A:E,4,FALSE)</f>
        <v>Team1</v>
      </c>
      <c r="Q8699" t="str">
        <f>VLOOKUP(G8699,Agents!A:E,5,FALSE)</f>
        <v>Junior</v>
      </c>
      <c r="R8699" t="str">
        <f>VLOOKUP(G8699,Agents!A:E,2,FALSE)</f>
        <v>Morning</v>
      </c>
    </row>
    <row r="8700" spans="1:18" x14ac:dyDescent="0.35">
      <c r="A8700" t="s">
        <v>12930</v>
      </c>
      <c r="B8700" t="s">
        <v>12931</v>
      </c>
      <c r="C8700" t="s">
        <v>12</v>
      </c>
      <c r="D8700" t="s">
        <v>13</v>
      </c>
      <c r="E8700" s="1">
        <v>46041.292361111111</v>
      </c>
      <c r="F8700" s="1">
        <v>46041.542361111111</v>
      </c>
      <c r="G8700" t="s">
        <v>53</v>
      </c>
      <c r="H8700" t="s">
        <v>15</v>
      </c>
      <c r="I8700" t="s">
        <v>16</v>
      </c>
      <c r="J8700">
        <v>5</v>
      </c>
      <c r="K8700" t="str">
        <f>IF(tickets_dataset[[#This Row],[status]] = "Closed", "Yes","No")</f>
        <v>Yes</v>
      </c>
      <c r="L8700" s="2">
        <f t="shared" si="540"/>
        <v>6</v>
      </c>
      <c r="M8700" t="str">
        <f t="shared" si="541"/>
        <v>No</v>
      </c>
      <c r="N8700" t="str">
        <f t="shared" si="542"/>
        <v>Jan</v>
      </c>
      <c r="O8700" s="2">
        <f t="shared" si="543"/>
        <v>0.25</v>
      </c>
      <c r="P8700" t="str">
        <f>VLOOKUP(G8700,Agents!A:E,4,FALSE)</f>
        <v>Team1</v>
      </c>
      <c r="Q8700" t="str">
        <f>VLOOKUP(G8700,Agents!A:E,5,FALSE)</f>
        <v>Junior</v>
      </c>
      <c r="R8700" t="str">
        <f>VLOOKUP(G8700,Agents!A:E,2,FALSE)</f>
        <v>Night</v>
      </c>
    </row>
    <row r="8701" spans="1:18" x14ac:dyDescent="0.35">
      <c r="A8701" t="s">
        <v>12932</v>
      </c>
      <c r="B8701" t="s">
        <v>7834</v>
      </c>
      <c r="C8701" t="s">
        <v>22</v>
      </c>
      <c r="D8701" t="s">
        <v>38</v>
      </c>
      <c r="E8701" s="1">
        <v>46041.0625</v>
      </c>
      <c r="F8701" s="1">
        <v>46042.354166666664</v>
      </c>
      <c r="G8701" t="s">
        <v>164</v>
      </c>
      <c r="H8701" t="s">
        <v>15</v>
      </c>
      <c r="I8701" t="s">
        <v>16</v>
      </c>
      <c r="J8701">
        <v>5</v>
      </c>
      <c r="K8701" t="str">
        <f>IF(tickets_dataset[[#This Row],[status]] = "Closed", "Yes","No")</f>
        <v>Yes</v>
      </c>
      <c r="L8701" s="2">
        <f t="shared" si="540"/>
        <v>30.999999999941792</v>
      </c>
      <c r="M8701" t="str">
        <f t="shared" si="541"/>
        <v>No</v>
      </c>
      <c r="N8701" t="str">
        <f t="shared" si="542"/>
        <v>Jan</v>
      </c>
      <c r="O8701" s="2">
        <f t="shared" si="543"/>
        <v>1.2916666666642413</v>
      </c>
      <c r="P8701" t="str">
        <f>VLOOKUP(G8701,Agents!A:E,4,FALSE)</f>
        <v>Team4</v>
      </c>
      <c r="Q8701" t="str">
        <f>VLOOKUP(G8701,Agents!A:E,5,FALSE)</f>
        <v>Senior</v>
      </c>
      <c r="R8701" t="str">
        <f>VLOOKUP(G8701,Agents!A:E,2,FALSE)</f>
        <v>Evening</v>
      </c>
    </row>
    <row r="8702" spans="1:18" x14ac:dyDescent="0.35">
      <c r="A8702" t="s">
        <v>12933</v>
      </c>
      <c r="B8702" t="s">
        <v>9082</v>
      </c>
      <c r="C8702" t="s">
        <v>76</v>
      </c>
      <c r="D8702" t="s">
        <v>26</v>
      </c>
      <c r="E8702" s="1">
        <v>46048.173611111109</v>
      </c>
      <c r="F8702" s="1">
        <v>46049.340277777781</v>
      </c>
      <c r="G8702" t="s">
        <v>53</v>
      </c>
      <c r="H8702" t="s">
        <v>15</v>
      </c>
      <c r="I8702" t="s">
        <v>16</v>
      </c>
      <c r="J8702">
        <v>2</v>
      </c>
      <c r="K8702" t="str">
        <f>IF(tickets_dataset[[#This Row],[status]] = "Closed", "Yes","No")</f>
        <v>Yes</v>
      </c>
      <c r="L8702" s="2">
        <f t="shared" si="540"/>
        <v>28.000000000116415</v>
      </c>
      <c r="M8702" t="str">
        <f t="shared" si="541"/>
        <v>No</v>
      </c>
      <c r="N8702" t="str">
        <f t="shared" si="542"/>
        <v>Jan</v>
      </c>
      <c r="O8702" s="2">
        <f t="shared" si="543"/>
        <v>1.1666666666715173</v>
      </c>
      <c r="P8702" t="str">
        <f>VLOOKUP(G8702,Agents!A:E,4,FALSE)</f>
        <v>Team1</v>
      </c>
      <c r="Q8702" t="str">
        <f>VLOOKUP(G8702,Agents!A:E,5,FALSE)</f>
        <v>Junior</v>
      </c>
      <c r="R8702" t="str">
        <f>VLOOKUP(G8702,Agents!A:E,2,FALSE)</f>
        <v>Night</v>
      </c>
    </row>
    <row r="8703" spans="1:18" x14ac:dyDescent="0.35">
      <c r="A8703" t="s">
        <v>12934</v>
      </c>
      <c r="B8703" t="s">
        <v>3937</v>
      </c>
      <c r="C8703" t="s">
        <v>76</v>
      </c>
      <c r="D8703" t="s">
        <v>38</v>
      </c>
      <c r="E8703" s="1">
        <v>46104.491666666669</v>
      </c>
      <c r="F8703" s="1">
        <v>46106.45</v>
      </c>
      <c r="G8703" t="s">
        <v>62</v>
      </c>
      <c r="H8703" t="s">
        <v>15</v>
      </c>
      <c r="I8703" t="s">
        <v>16</v>
      </c>
      <c r="J8703">
        <v>4</v>
      </c>
      <c r="K8703" t="str">
        <f>IF(tickets_dataset[[#This Row],[status]] = "Closed", "Yes","No")</f>
        <v>Yes</v>
      </c>
      <c r="L8703" s="2">
        <f t="shared" si="540"/>
        <v>46.999999999883585</v>
      </c>
      <c r="M8703" t="str">
        <f t="shared" si="541"/>
        <v>No</v>
      </c>
      <c r="N8703" t="str">
        <f t="shared" si="542"/>
        <v>Mar</v>
      </c>
      <c r="O8703" s="2">
        <f t="shared" si="543"/>
        <v>1.9583333333284827</v>
      </c>
      <c r="P8703" t="str">
        <f>VLOOKUP(G8703,Agents!A:E,4,FALSE)</f>
        <v>Team1</v>
      </c>
      <c r="Q8703" t="str">
        <f>VLOOKUP(G8703,Agents!A:E,5,FALSE)</f>
        <v>Junior</v>
      </c>
      <c r="R8703" t="str">
        <f>VLOOKUP(G8703,Agents!A:E,2,FALSE)</f>
        <v>Morning</v>
      </c>
    </row>
    <row r="8704" spans="1:18" x14ac:dyDescent="0.35">
      <c r="A8704" t="s">
        <v>12935</v>
      </c>
      <c r="B8704" t="s">
        <v>10857</v>
      </c>
      <c r="C8704" t="s">
        <v>50</v>
      </c>
      <c r="D8704" t="s">
        <v>13</v>
      </c>
      <c r="E8704" s="1">
        <v>46105.964583333334</v>
      </c>
      <c r="F8704" s="1">
        <v>46106.214583333334</v>
      </c>
      <c r="G8704" t="s">
        <v>282</v>
      </c>
      <c r="H8704" t="s">
        <v>15</v>
      </c>
      <c r="I8704" t="s">
        <v>16</v>
      </c>
      <c r="J8704">
        <v>5</v>
      </c>
      <c r="K8704" t="str">
        <f>IF(tickets_dataset[[#This Row],[status]] = "Closed", "Yes","No")</f>
        <v>Yes</v>
      </c>
      <c r="L8704" s="2">
        <f t="shared" si="540"/>
        <v>6</v>
      </c>
      <c r="M8704" t="str">
        <f t="shared" si="541"/>
        <v>No</v>
      </c>
      <c r="N8704" t="str">
        <f t="shared" si="542"/>
        <v>Mar</v>
      </c>
      <c r="O8704" s="2">
        <f t="shared" si="543"/>
        <v>0.25</v>
      </c>
      <c r="P8704" t="str">
        <f>VLOOKUP(G8704,Agents!A:E,4,FALSE)</f>
        <v>Team4</v>
      </c>
      <c r="Q8704" t="str">
        <f>VLOOKUP(G8704,Agents!A:E,5,FALSE)</f>
        <v>Mid</v>
      </c>
      <c r="R8704" t="str">
        <f>VLOOKUP(G8704,Agents!A:E,2,FALSE)</f>
        <v>Morning</v>
      </c>
    </row>
    <row r="8705" spans="1:18" x14ac:dyDescent="0.35">
      <c r="A8705" t="s">
        <v>12936</v>
      </c>
      <c r="B8705" t="s">
        <v>9319</v>
      </c>
      <c r="C8705" t="s">
        <v>50</v>
      </c>
      <c r="D8705" t="s">
        <v>38</v>
      </c>
      <c r="E8705" s="1">
        <v>46042.598611111112</v>
      </c>
      <c r="F8705" s="1">
        <v>46044.890277777777</v>
      </c>
      <c r="G8705" t="s">
        <v>221</v>
      </c>
      <c r="H8705" t="s">
        <v>15</v>
      </c>
      <c r="I8705" t="s">
        <v>16</v>
      </c>
      <c r="J8705">
        <v>5</v>
      </c>
      <c r="K8705" t="str">
        <f>IF(tickets_dataset[[#This Row],[status]] = "Closed", "Yes","No")</f>
        <v>Yes</v>
      </c>
      <c r="L8705" s="2">
        <f t="shared" si="540"/>
        <v>54.999999999941792</v>
      </c>
      <c r="M8705" t="str">
        <f t="shared" si="541"/>
        <v>Yes</v>
      </c>
      <c r="N8705" t="str">
        <f t="shared" si="542"/>
        <v>Jan</v>
      </c>
      <c r="O8705" s="2">
        <f t="shared" si="543"/>
        <v>2.2916666666642413</v>
      </c>
      <c r="P8705" t="str">
        <f>VLOOKUP(G8705,Agents!A:E,4,FALSE)</f>
        <v>Team4</v>
      </c>
      <c r="Q8705" t="str">
        <f>VLOOKUP(G8705,Agents!A:E,5,FALSE)</f>
        <v>Senior</v>
      </c>
      <c r="R8705" t="str">
        <f>VLOOKUP(G8705,Agents!A:E,2,FALSE)</f>
        <v>Morning</v>
      </c>
    </row>
    <row r="8706" spans="1:18" x14ac:dyDescent="0.35">
      <c r="A8706" t="s">
        <v>12937</v>
      </c>
      <c r="B8706" t="s">
        <v>151</v>
      </c>
      <c r="C8706" t="s">
        <v>34</v>
      </c>
      <c r="D8706" t="s">
        <v>13</v>
      </c>
      <c r="E8706" s="1">
        <v>46109.3125</v>
      </c>
      <c r="F8706" s="1">
        <v>46110.604166666664</v>
      </c>
      <c r="G8706" t="s">
        <v>80</v>
      </c>
      <c r="H8706" t="s">
        <v>15</v>
      </c>
      <c r="I8706" t="s">
        <v>16</v>
      </c>
      <c r="J8706">
        <v>3</v>
      </c>
      <c r="K8706" t="str">
        <f>IF(tickets_dataset[[#This Row],[status]] = "Closed", "Yes","No")</f>
        <v>Yes</v>
      </c>
      <c r="L8706" s="2">
        <f t="shared" ref="L8706:L8769" si="544">IF(ISBLANK(F8706),"",(F8706-E8706)*24)</f>
        <v>30.999999999941792</v>
      </c>
      <c r="M8706" t="str">
        <f t="shared" ref="M8706:M8769" si="545">IF(L8706&gt;48,"Yes","No")</f>
        <v>No</v>
      </c>
      <c r="N8706" t="str">
        <f t="shared" ref="N8706:N8769" si="546">TEXT(E8706,"mmm")</f>
        <v>Mar</v>
      </c>
      <c r="O8706" s="2">
        <f t="shared" si="543"/>
        <v>1.2916666666642413</v>
      </c>
      <c r="P8706" t="str">
        <f>VLOOKUP(G8706,Agents!A:E,4,FALSE)</f>
        <v>Team3</v>
      </c>
      <c r="Q8706" t="str">
        <f>VLOOKUP(G8706,Agents!A:E,5,FALSE)</f>
        <v>Junior</v>
      </c>
      <c r="R8706" t="str">
        <f>VLOOKUP(G8706,Agents!A:E,2,FALSE)</f>
        <v>Evening</v>
      </c>
    </row>
    <row r="8707" spans="1:18" x14ac:dyDescent="0.35">
      <c r="A8707" t="s">
        <v>12938</v>
      </c>
      <c r="B8707" t="s">
        <v>6696</v>
      </c>
      <c r="C8707" t="s">
        <v>50</v>
      </c>
      <c r="D8707" t="s">
        <v>13</v>
      </c>
      <c r="E8707" s="1">
        <v>46044.285416666666</v>
      </c>
      <c r="F8707" s="1">
        <v>46044.368750000001</v>
      </c>
      <c r="G8707" t="s">
        <v>45</v>
      </c>
      <c r="H8707" t="s">
        <v>15</v>
      </c>
      <c r="I8707" t="s">
        <v>16</v>
      </c>
      <c r="J8707">
        <v>5</v>
      </c>
      <c r="K8707" t="str">
        <f>IF(tickets_dataset[[#This Row],[status]] = "Closed", "Yes","No")</f>
        <v>Yes</v>
      </c>
      <c r="L8707" s="2">
        <f t="shared" si="544"/>
        <v>2.0000000000582077</v>
      </c>
      <c r="M8707" t="str">
        <f t="shared" si="545"/>
        <v>No</v>
      </c>
      <c r="N8707" t="str">
        <f t="shared" si="546"/>
        <v>Jan</v>
      </c>
      <c r="O8707" s="2">
        <f t="shared" ref="O8707:O8770" si="547">F8707-E8707</f>
        <v>8.3333333335758653E-2</v>
      </c>
      <c r="P8707" t="str">
        <f>VLOOKUP(G8707,Agents!A:E,4,FALSE)</f>
        <v>Team5</v>
      </c>
      <c r="Q8707" t="str">
        <f>VLOOKUP(G8707,Agents!A:E,5,FALSE)</f>
        <v>Senior</v>
      </c>
      <c r="R8707" t="str">
        <f>VLOOKUP(G8707,Agents!A:E,2,FALSE)</f>
        <v>Morning</v>
      </c>
    </row>
    <row r="8708" spans="1:18" x14ac:dyDescent="0.35">
      <c r="A8708" t="s">
        <v>12939</v>
      </c>
      <c r="B8708" t="s">
        <v>5429</v>
      </c>
      <c r="C8708" t="s">
        <v>76</v>
      </c>
      <c r="D8708" t="s">
        <v>26</v>
      </c>
      <c r="E8708" s="1">
        <v>46087.652777777781</v>
      </c>
      <c r="F8708" s="1">
        <v>46089.486111111109</v>
      </c>
      <c r="G8708" t="s">
        <v>167</v>
      </c>
      <c r="H8708" t="s">
        <v>15</v>
      </c>
      <c r="I8708" t="s">
        <v>16</v>
      </c>
      <c r="J8708">
        <v>4</v>
      </c>
      <c r="K8708" t="str">
        <f>IF(tickets_dataset[[#This Row],[status]] = "Closed", "Yes","No")</f>
        <v>Yes</v>
      </c>
      <c r="L8708" s="2">
        <f t="shared" si="544"/>
        <v>43.999999999883585</v>
      </c>
      <c r="M8708" t="str">
        <f t="shared" si="545"/>
        <v>No</v>
      </c>
      <c r="N8708" t="str">
        <f t="shared" si="546"/>
        <v>Mar</v>
      </c>
      <c r="O8708" s="2">
        <f t="shared" si="547"/>
        <v>1.8333333333284827</v>
      </c>
      <c r="P8708" t="str">
        <f>VLOOKUP(G8708,Agents!A:E,4,FALSE)</f>
        <v>Team3</v>
      </c>
      <c r="Q8708" t="str">
        <f>VLOOKUP(G8708,Agents!A:E,5,FALSE)</f>
        <v>Mid</v>
      </c>
      <c r="R8708" t="str">
        <f>VLOOKUP(G8708,Agents!A:E,2,FALSE)</f>
        <v>Evening</v>
      </c>
    </row>
    <row r="8709" spans="1:18" x14ac:dyDescent="0.35">
      <c r="A8709" t="s">
        <v>12940</v>
      </c>
      <c r="B8709" t="s">
        <v>9356</v>
      </c>
      <c r="C8709" t="s">
        <v>76</v>
      </c>
      <c r="D8709" t="s">
        <v>13</v>
      </c>
      <c r="E8709" s="1">
        <v>46081.879166666666</v>
      </c>
      <c r="F8709" s="1">
        <v>46082.92083333333</v>
      </c>
      <c r="G8709" t="s">
        <v>167</v>
      </c>
      <c r="H8709" t="s">
        <v>15</v>
      </c>
      <c r="I8709" t="s">
        <v>16</v>
      </c>
      <c r="J8709">
        <v>4</v>
      </c>
      <c r="K8709" t="str">
        <f>IF(tickets_dataset[[#This Row],[status]] = "Closed", "Yes","No")</f>
        <v>Yes</v>
      </c>
      <c r="L8709" s="2">
        <f t="shared" si="544"/>
        <v>24.999999999941792</v>
      </c>
      <c r="M8709" t="str">
        <f t="shared" si="545"/>
        <v>No</v>
      </c>
      <c r="N8709" t="str">
        <f t="shared" si="546"/>
        <v>Feb</v>
      </c>
      <c r="O8709" s="2">
        <f t="shared" si="547"/>
        <v>1.0416666666642413</v>
      </c>
      <c r="P8709" t="str">
        <f>VLOOKUP(G8709,Agents!A:E,4,FALSE)</f>
        <v>Team3</v>
      </c>
      <c r="Q8709" t="str">
        <f>VLOOKUP(G8709,Agents!A:E,5,FALSE)</f>
        <v>Mid</v>
      </c>
      <c r="R8709" t="str">
        <f>VLOOKUP(G8709,Agents!A:E,2,FALSE)</f>
        <v>Evening</v>
      </c>
    </row>
    <row r="8710" spans="1:18" x14ac:dyDescent="0.35">
      <c r="A8710" t="s">
        <v>12941</v>
      </c>
      <c r="B8710" t="s">
        <v>759</v>
      </c>
      <c r="C8710" t="s">
        <v>34</v>
      </c>
      <c r="D8710" t="s">
        <v>38</v>
      </c>
      <c r="E8710" s="1">
        <v>46064.857638888891</v>
      </c>
      <c r="F8710" s="1">
        <v>46068.690972222219</v>
      </c>
      <c r="G8710" t="s">
        <v>137</v>
      </c>
      <c r="H8710" t="s">
        <v>15</v>
      </c>
      <c r="I8710" t="s">
        <v>16</v>
      </c>
      <c r="J8710">
        <v>4</v>
      </c>
      <c r="K8710" t="str">
        <f>IF(tickets_dataset[[#This Row],[status]] = "Closed", "Yes","No")</f>
        <v>Yes</v>
      </c>
      <c r="L8710" s="2">
        <f t="shared" si="544"/>
        <v>91.999999999883585</v>
      </c>
      <c r="M8710" t="str">
        <f t="shared" si="545"/>
        <v>Yes</v>
      </c>
      <c r="N8710" t="str">
        <f t="shared" si="546"/>
        <v>Feb</v>
      </c>
      <c r="O8710" s="2">
        <f t="shared" si="547"/>
        <v>3.8333333333284827</v>
      </c>
      <c r="P8710" t="str">
        <f>VLOOKUP(G8710,Agents!A:E,4,FALSE)</f>
        <v>Team5</v>
      </c>
      <c r="Q8710" t="str">
        <f>VLOOKUP(G8710,Agents!A:E,5,FALSE)</f>
        <v>Senior</v>
      </c>
      <c r="R8710" t="str">
        <f>VLOOKUP(G8710,Agents!A:E,2,FALSE)</f>
        <v>Night</v>
      </c>
    </row>
    <row r="8711" spans="1:18" x14ac:dyDescent="0.35">
      <c r="A8711" t="s">
        <v>12942</v>
      </c>
      <c r="B8711" t="s">
        <v>371</v>
      </c>
      <c r="C8711" t="s">
        <v>12</v>
      </c>
      <c r="D8711" t="s">
        <v>38</v>
      </c>
      <c r="E8711" s="1">
        <v>46030.695833333331</v>
      </c>
      <c r="F8711" s="1">
        <v>46034.112500000003</v>
      </c>
      <c r="G8711" t="s">
        <v>53</v>
      </c>
      <c r="H8711" t="s">
        <v>15</v>
      </c>
      <c r="I8711" t="s">
        <v>16</v>
      </c>
      <c r="J8711">
        <v>4</v>
      </c>
      <c r="K8711" t="str">
        <f>IF(tickets_dataset[[#This Row],[status]] = "Closed", "Yes","No")</f>
        <v>Yes</v>
      </c>
      <c r="L8711" s="2">
        <f t="shared" si="544"/>
        <v>82.000000000116415</v>
      </c>
      <c r="M8711" t="str">
        <f t="shared" si="545"/>
        <v>Yes</v>
      </c>
      <c r="N8711" t="str">
        <f t="shared" si="546"/>
        <v>Jan</v>
      </c>
      <c r="O8711" s="2">
        <f t="shared" si="547"/>
        <v>3.4166666666715173</v>
      </c>
      <c r="P8711" t="str">
        <f>VLOOKUP(G8711,Agents!A:E,4,FALSE)</f>
        <v>Team1</v>
      </c>
      <c r="Q8711" t="str">
        <f>VLOOKUP(G8711,Agents!A:E,5,FALSE)</f>
        <v>Junior</v>
      </c>
      <c r="R8711" t="str">
        <f>VLOOKUP(G8711,Agents!A:E,2,FALSE)</f>
        <v>Night</v>
      </c>
    </row>
    <row r="8712" spans="1:18" x14ac:dyDescent="0.35">
      <c r="A8712" t="s">
        <v>12943</v>
      </c>
      <c r="B8712" t="s">
        <v>5686</v>
      </c>
      <c r="C8712" t="s">
        <v>76</v>
      </c>
      <c r="D8712" t="s">
        <v>38</v>
      </c>
      <c r="E8712" s="1">
        <v>46079.281944444447</v>
      </c>
      <c r="F8712" s="1">
        <v>46081.156944444447</v>
      </c>
      <c r="G8712" t="s">
        <v>14</v>
      </c>
      <c r="H8712" t="s">
        <v>132</v>
      </c>
      <c r="I8712" t="s">
        <v>16</v>
      </c>
      <c r="J8712">
        <v>4</v>
      </c>
      <c r="K8712" t="str">
        <f>IF(tickets_dataset[[#This Row],[status]] = "Closed", "Yes","No")</f>
        <v>No</v>
      </c>
      <c r="L8712" s="2">
        <f t="shared" si="544"/>
        <v>45</v>
      </c>
      <c r="M8712" t="str">
        <f t="shared" si="545"/>
        <v>No</v>
      </c>
      <c r="N8712" t="str">
        <f t="shared" si="546"/>
        <v>Feb</v>
      </c>
      <c r="O8712" s="2">
        <f t="shared" si="547"/>
        <v>1.875</v>
      </c>
      <c r="P8712" t="str">
        <f>VLOOKUP(G8712,Agents!A:E,4,FALSE)</f>
        <v>Team1</v>
      </c>
      <c r="Q8712" t="str">
        <f>VLOOKUP(G8712,Agents!A:E,5,FALSE)</f>
        <v>Senior</v>
      </c>
      <c r="R8712" t="str">
        <f>VLOOKUP(G8712,Agents!A:E,2,FALSE)</f>
        <v>Morning</v>
      </c>
    </row>
    <row r="8713" spans="1:18" x14ac:dyDescent="0.35">
      <c r="A8713" t="s">
        <v>12944</v>
      </c>
      <c r="B8713" t="s">
        <v>10461</v>
      </c>
      <c r="C8713" t="s">
        <v>50</v>
      </c>
      <c r="D8713" t="s">
        <v>13</v>
      </c>
      <c r="E8713" s="1">
        <v>46093.527083333334</v>
      </c>
      <c r="F8713" s="1">
        <v>46094.693749999999</v>
      </c>
      <c r="G8713" t="s">
        <v>311</v>
      </c>
      <c r="H8713" t="s">
        <v>15</v>
      </c>
      <c r="I8713" t="s">
        <v>16</v>
      </c>
      <c r="J8713">
        <v>3</v>
      </c>
      <c r="K8713" t="str">
        <f>IF(tickets_dataset[[#This Row],[status]] = "Closed", "Yes","No")</f>
        <v>Yes</v>
      </c>
      <c r="L8713" s="2">
        <f t="shared" si="544"/>
        <v>27.999999999941792</v>
      </c>
      <c r="M8713" t="str">
        <f t="shared" si="545"/>
        <v>No</v>
      </c>
      <c r="N8713" t="str">
        <f t="shared" si="546"/>
        <v>Mar</v>
      </c>
      <c r="O8713" s="2">
        <f t="shared" si="547"/>
        <v>1.1666666666642413</v>
      </c>
      <c r="P8713" t="str">
        <f>VLOOKUP(G8713,Agents!A:E,4,FALSE)</f>
        <v>Team5</v>
      </c>
      <c r="Q8713" t="str">
        <f>VLOOKUP(G8713,Agents!A:E,5,FALSE)</f>
        <v>Senior</v>
      </c>
      <c r="R8713" t="str">
        <f>VLOOKUP(G8713,Agents!A:E,2,FALSE)</f>
        <v>Evening</v>
      </c>
    </row>
    <row r="8714" spans="1:18" x14ac:dyDescent="0.35">
      <c r="A8714" t="s">
        <v>12945</v>
      </c>
      <c r="B8714" t="s">
        <v>10965</v>
      </c>
      <c r="C8714" t="s">
        <v>22</v>
      </c>
      <c r="D8714" t="s">
        <v>13</v>
      </c>
      <c r="E8714" s="1">
        <v>46068.582638888889</v>
      </c>
      <c r="F8714" s="1">
        <v>46069.374305555553</v>
      </c>
      <c r="G8714" t="s">
        <v>31</v>
      </c>
      <c r="H8714" t="s">
        <v>15</v>
      </c>
      <c r="I8714" t="s">
        <v>16</v>
      </c>
      <c r="J8714">
        <v>4</v>
      </c>
      <c r="K8714" t="str">
        <f>IF(tickets_dataset[[#This Row],[status]] = "Closed", "Yes","No")</f>
        <v>Yes</v>
      </c>
      <c r="L8714" s="2">
        <f t="shared" si="544"/>
        <v>18.999999999941792</v>
      </c>
      <c r="M8714" t="str">
        <f t="shared" si="545"/>
        <v>No</v>
      </c>
      <c r="N8714" t="str">
        <f t="shared" si="546"/>
        <v>Feb</v>
      </c>
      <c r="O8714" s="2">
        <f t="shared" si="547"/>
        <v>0.79166666666424135</v>
      </c>
      <c r="P8714" t="str">
        <f>VLOOKUP(G8714,Agents!A:E,4,FALSE)</f>
        <v>Team5</v>
      </c>
      <c r="Q8714" t="str">
        <f>VLOOKUP(G8714,Agents!A:E,5,FALSE)</f>
        <v>Senior</v>
      </c>
      <c r="R8714" t="str">
        <f>VLOOKUP(G8714,Agents!A:E,2,FALSE)</f>
        <v>Evening</v>
      </c>
    </row>
    <row r="8715" spans="1:18" x14ac:dyDescent="0.35">
      <c r="A8715" t="s">
        <v>12946</v>
      </c>
      <c r="B8715" t="s">
        <v>2305</v>
      </c>
      <c r="C8715" t="s">
        <v>34</v>
      </c>
      <c r="D8715" t="s">
        <v>38</v>
      </c>
      <c r="E8715" s="1">
        <v>46053.665277777778</v>
      </c>
      <c r="F8715" s="1">
        <v>46056.706944444442</v>
      </c>
      <c r="G8715" t="s">
        <v>159</v>
      </c>
      <c r="H8715" t="s">
        <v>15</v>
      </c>
      <c r="I8715" t="s">
        <v>16</v>
      </c>
      <c r="J8715">
        <v>5</v>
      </c>
      <c r="K8715" t="str">
        <f>IF(tickets_dataset[[#This Row],[status]] = "Closed", "Yes","No")</f>
        <v>Yes</v>
      </c>
      <c r="L8715" s="2">
        <f t="shared" si="544"/>
        <v>72.999999999941792</v>
      </c>
      <c r="M8715" t="str">
        <f t="shared" si="545"/>
        <v>Yes</v>
      </c>
      <c r="N8715" t="str">
        <f t="shared" si="546"/>
        <v>Jan</v>
      </c>
      <c r="O8715" s="2">
        <f t="shared" si="547"/>
        <v>3.0416666666642413</v>
      </c>
      <c r="P8715" t="str">
        <f>VLOOKUP(G8715,Agents!A:E,4,FALSE)</f>
        <v>Team4</v>
      </c>
      <c r="Q8715" t="str">
        <f>VLOOKUP(G8715,Agents!A:E,5,FALSE)</f>
        <v>Mid</v>
      </c>
      <c r="R8715" t="str">
        <f>VLOOKUP(G8715,Agents!A:E,2,FALSE)</f>
        <v>Night</v>
      </c>
    </row>
    <row r="8716" spans="1:18" x14ac:dyDescent="0.35">
      <c r="A8716" t="s">
        <v>12947</v>
      </c>
      <c r="B8716" t="s">
        <v>12768</v>
      </c>
      <c r="C8716" t="s">
        <v>12</v>
      </c>
      <c r="D8716" t="s">
        <v>13</v>
      </c>
      <c r="E8716" s="1">
        <v>46073.101388888892</v>
      </c>
      <c r="F8716" s="1">
        <v>46074.68472222222</v>
      </c>
      <c r="G8716" t="s">
        <v>344</v>
      </c>
      <c r="H8716" t="s">
        <v>15</v>
      </c>
      <c r="I8716" t="s">
        <v>16</v>
      </c>
      <c r="J8716">
        <v>4</v>
      </c>
      <c r="K8716" t="str">
        <f>IF(tickets_dataset[[#This Row],[status]] = "Closed", "Yes","No")</f>
        <v>Yes</v>
      </c>
      <c r="L8716" s="2">
        <f t="shared" si="544"/>
        <v>37.999999999883585</v>
      </c>
      <c r="M8716" t="str">
        <f t="shared" si="545"/>
        <v>No</v>
      </c>
      <c r="N8716" t="str">
        <f t="shared" si="546"/>
        <v>Feb</v>
      </c>
      <c r="O8716" s="2">
        <f t="shared" si="547"/>
        <v>1.5833333333284827</v>
      </c>
      <c r="P8716" t="str">
        <f>VLOOKUP(G8716,Agents!A:E,4,FALSE)</f>
        <v>Team4</v>
      </c>
      <c r="Q8716" t="str">
        <f>VLOOKUP(G8716,Agents!A:E,5,FALSE)</f>
        <v>Senior</v>
      </c>
      <c r="R8716" t="str">
        <f>VLOOKUP(G8716,Agents!A:E,2,FALSE)</f>
        <v>Night</v>
      </c>
    </row>
    <row r="8717" spans="1:18" x14ac:dyDescent="0.35">
      <c r="A8717" t="s">
        <v>12948</v>
      </c>
      <c r="B8717" t="s">
        <v>6964</v>
      </c>
      <c r="C8717" t="s">
        <v>12</v>
      </c>
      <c r="D8717" t="s">
        <v>26</v>
      </c>
      <c r="E8717" s="1">
        <v>46102.469444444447</v>
      </c>
      <c r="F8717" s="1">
        <v>46103.969444444447</v>
      </c>
      <c r="G8717" t="s">
        <v>137</v>
      </c>
      <c r="H8717" t="s">
        <v>15</v>
      </c>
      <c r="I8717" t="s">
        <v>16</v>
      </c>
      <c r="J8717">
        <v>5</v>
      </c>
      <c r="K8717" t="str">
        <f>IF(tickets_dataset[[#This Row],[status]] = "Closed", "Yes","No")</f>
        <v>Yes</v>
      </c>
      <c r="L8717" s="2">
        <f t="shared" si="544"/>
        <v>36</v>
      </c>
      <c r="M8717" t="str">
        <f t="shared" si="545"/>
        <v>No</v>
      </c>
      <c r="N8717" t="str">
        <f t="shared" si="546"/>
        <v>Mar</v>
      </c>
      <c r="O8717" s="2">
        <f t="shared" si="547"/>
        <v>1.5</v>
      </c>
      <c r="P8717" t="str">
        <f>VLOOKUP(G8717,Agents!A:E,4,FALSE)</f>
        <v>Team5</v>
      </c>
      <c r="Q8717" t="str">
        <f>VLOOKUP(G8717,Agents!A:E,5,FALSE)</f>
        <v>Senior</v>
      </c>
      <c r="R8717" t="str">
        <f>VLOOKUP(G8717,Agents!A:E,2,FALSE)</f>
        <v>Night</v>
      </c>
    </row>
    <row r="8718" spans="1:18" x14ac:dyDescent="0.35">
      <c r="A8718" t="s">
        <v>12949</v>
      </c>
      <c r="B8718" t="s">
        <v>522</v>
      </c>
      <c r="C8718" t="s">
        <v>76</v>
      </c>
      <c r="D8718" t="s">
        <v>38</v>
      </c>
      <c r="E8718" s="1">
        <v>46097.55</v>
      </c>
      <c r="F8718" s="1">
        <v>46098.508333333331</v>
      </c>
      <c r="G8718" t="s">
        <v>31</v>
      </c>
      <c r="H8718" t="s">
        <v>15</v>
      </c>
      <c r="I8718" t="s">
        <v>16</v>
      </c>
      <c r="J8718">
        <v>4</v>
      </c>
      <c r="K8718" t="str">
        <f>IF(tickets_dataset[[#This Row],[status]] = "Closed", "Yes","No")</f>
        <v>Yes</v>
      </c>
      <c r="L8718" s="2">
        <f t="shared" si="544"/>
        <v>22.999999999883585</v>
      </c>
      <c r="M8718" t="str">
        <f t="shared" si="545"/>
        <v>No</v>
      </c>
      <c r="N8718" t="str">
        <f t="shared" si="546"/>
        <v>Mar</v>
      </c>
      <c r="O8718" s="2">
        <f t="shared" si="547"/>
        <v>0.95833333332848269</v>
      </c>
      <c r="P8718" t="str">
        <f>VLOOKUP(G8718,Agents!A:E,4,FALSE)</f>
        <v>Team5</v>
      </c>
      <c r="Q8718" t="str">
        <f>VLOOKUP(G8718,Agents!A:E,5,FALSE)</f>
        <v>Senior</v>
      </c>
      <c r="R8718" t="str">
        <f>VLOOKUP(G8718,Agents!A:E,2,FALSE)</f>
        <v>Evening</v>
      </c>
    </row>
    <row r="8719" spans="1:18" x14ac:dyDescent="0.35">
      <c r="A8719" t="s">
        <v>12950</v>
      </c>
      <c r="B8719" t="s">
        <v>12951</v>
      </c>
      <c r="C8719" t="s">
        <v>34</v>
      </c>
      <c r="D8719" t="s">
        <v>26</v>
      </c>
      <c r="E8719" s="1">
        <v>46071.147916666669</v>
      </c>
      <c r="F8719" s="1">
        <v>46073.939583333333</v>
      </c>
      <c r="G8719" t="s">
        <v>128</v>
      </c>
      <c r="H8719" t="s">
        <v>15</v>
      </c>
      <c r="I8719" t="s">
        <v>16</v>
      </c>
      <c r="J8719">
        <v>4</v>
      </c>
      <c r="K8719" t="str">
        <f>IF(tickets_dataset[[#This Row],[status]] = "Closed", "Yes","No")</f>
        <v>Yes</v>
      </c>
      <c r="L8719" s="2">
        <f t="shared" si="544"/>
        <v>66.999999999941792</v>
      </c>
      <c r="M8719" t="str">
        <f t="shared" si="545"/>
        <v>Yes</v>
      </c>
      <c r="N8719" t="str">
        <f t="shared" si="546"/>
        <v>Feb</v>
      </c>
      <c r="O8719" s="2">
        <f t="shared" si="547"/>
        <v>2.7916666666642413</v>
      </c>
      <c r="P8719" t="str">
        <f>VLOOKUP(G8719,Agents!A:E,4,FALSE)</f>
        <v>Team4</v>
      </c>
      <c r="Q8719" t="str">
        <f>VLOOKUP(G8719,Agents!A:E,5,FALSE)</f>
        <v>Mid</v>
      </c>
      <c r="R8719" t="str">
        <f>VLOOKUP(G8719,Agents!A:E,2,FALSE)</f>
        <v>Night</v>
      </c>
    </row>
    <row r="8720" spans="1:18" x14ac:dyDescent="0.35">
      <c r="A8720" t="s">
        <v>12952</v>
      </c>
      <c r="B8720" t="s">
        <v>6171</v>
      </c>
      <c r="C8720" t="s">
        <v>50</v>
      </c>
      <c r="D8720" t="s">
        <v>13</v>
      </c>
      <c r="E8720" s="1">
        <v>46033.506944444445</v>
      </c>
      <c r="F8720" s="1">
        <v>46035.465277777781</v>
      </c>
      <c r="G8720" t="s">
        <v>73</v>
      </c>
      <c r="H8720" t="s">
        <v>15</v>
      </c>
      <c r="I8720" t="s">
        <v>16</v>
      </c>
      <c r="J8720">
        <v>3</v>
      </c>
      <c r="K8720" t="str">
        <f>IF(tickets_dataset[[#This Row],[status]] = "Closed", "Yes","No")</f>
        <v>Yes</v>
      </c>
      <c r="L8720" s="2">
        <f t="shared" si="544"/>
        <v>47.000000000058208</v>
      </c>
      <c r="M8720" t="str">
        <f t="shared" si="545"/>
        <v>No</v>
      </c>
      <c r="N8720" t="str">
        <f t="shared" si="546"/>
        <v>Jan</v>
      </c>
      <c r="O8720" s="2">
        <f t="shared" si="547"/>
        <v>1.9583333333357587</v>
      </c>
      <c r="P8720" t="str">
        <f>VLOOKUP(G8720,Agents!A:E,4,FALSE)</f>
        <v>Team4</v>
      </c>
      <c r="Q8720" t="str">
        <f>VLOOKUP(G8720,Agents!A:E,5,FALSE)</f>
        <v>Senior</v>
      </c>
      <c r="R8720" t="str">
        <f>VLOOKUP(G8720,Agents!A:E,2,FALSE)</f>
        <v>Night</v>
      </c>
    </row>
    <row r="8721" spans="1:18" x14ac:dyDescent="0.35">
      <c r="A8721" t="s">
        <v>12953</v>
      </c>
      <c r="B8721" t="s">
        <v>2346</v>
      </c>
      <c r="C8721" t="s">
        <v>22</v>
      </c>
      <c r="D8721" t="s">
        <v>26</v>
      </c>
      <c r="E8721" s="1">
        <v>46095.976388888892</v>
      </c>
      <c r="F8721" s="1">
        <v>46098.851388888892</v>
      </c>
      <c r="G8721" t="s">
        <v>86</v>
      </c>
      <c r="H8721" t="s">
        <v>15</v>
      </c>
      <c r="I8721" t="s">
        <v>16</v>
      </c>
      <c r="J8721">
        <v>5</v>
      </c>
      <c r="K8721" t="str">
        <f>IF(tickets_dataset[[#This Row],[status]] = "Closed", "Yes","No")</f>
        <v>Yes</v>
      </c>
      <c r="L8721" s="2">
        <f t="shared" si="544"/>
        <v>69</v>
      </c>
      <c r="M8721" t="str">
        <f t="shared" si="545"/>
        <v>Yes</v>
      </c>
      <c r="N8721" t="str">
        <f t="shared" si="546"/>
        <v>Mar</v>
      </c>
      <c r="O8721" s="2">
        <f t="shared" si="547"/>
        <v>2.875</v>
      </c>
      <c r="P8721" t="str">
        <f>VLOOKUP(G8721,Agents!A:E,4,FALSE)</f>
        <v>Team1</v>
      </c>
      <c r="Q8721" t="str">
        <f>VLOOKUP(G8721,Agents!A:E,5,FALSE)</f>
        <v>Mid</v>
      </c>
      <c r="R8721" t="str">
        <f>VLOOKUP(G8721,Agents!A:E,2,FALSE)</f>
        <v>Morning</v>
      </c>
    </row>
    <row r="8722" spans="1:18" x14ac:dyDescent="0.35">
      <c r="A8722" t="s">
        <v>12954</v>
      </c>
      <c r="B8722" t="s">
        <v>904</v>
      </c>
      <c r="C8722" t="s">
        <v>76</v>
      </c>
      <c r="D8722" t="s">
        <v>26</v>
      </c>
      <c r="E8722" s="1">
        <v>46026.62777777778</v>
      </c>
      <c r="F8722" s="1">
        <v>46029.586111111108</v>
      </c>
      <c r="G8722" t="s">
        <v>91</v>
      </c>
      <c r="H8722" t="s">
        <v>28</v>
      </c>
      <c r="I8722" t="s">
        <v>16</v>
      </c>
      <c r="J8722">
        <v>3</v>
      </c>
      <c r="K8722" t="str">
        <f>IF(tickets_dataset[[#This Row],[status]] = "Closed", "Yes","No")</f>
        <v>No</v>
      </c>
      <c r="L8722" s="2">
        <f t="shared" si="544"/>
        <v>70.999999999883585</v>
      </c>
      <c r="M8722" t="str">
        <f t="shared" si="545"/>
        <v>Yes</v>
      </c>
      <c r="N8722" t="str">
        <f t="shared" si="546"/>
        <v>Jan</v>
      </c>
      <c r="O8722" s="2">
        <f t="shared" si="547"/>
        <v>2.9583333333284827</v>
      </c>
      <c r="P8722" t="str">
        <f>VLOOKUP(G8722,Agents!A:E,4,FALSE)</f>
        <v>Team5</v>
      </c>
      <c r="Q8722" t="str">
        <f>VLOOKUP(G8722,Agents!A:E,5,FALSE)</f>
        <v>Mid</v>
      </c>
      <c r="R8722" t="str">
        <f>VLOOKUP(G8722,Agents!A:E,2,FALSE)</f>
        <v>Night</v>
      </c>
    </row>
    <row r="8723" spans="1:18" x14ac:dyDescent="0.35">
      <c r="A8723" t="s">
        <v>12955</v>
      </c>
      <c r="B8723" t="s">
        <v>7286</v>
      </c>
      <c r="C8723" t="s">
        <v>22</v>
      </c>
      <c r="D8723" t="s">
        <v>13</v>
      </c>
      <c r="E8723" s="1">
        <v>46058.275000000001</v>
      </c>
      <c r="F8723" s="1">
        <v>46059.441666666666</v>
      </c>
      <c r="G8723" t="s">
        <v>344</v>
      </c>
      <c r="H8723" t="s">
        <v>15</v>
      </c>
      <c r="I8723" t="s">
        <v>16</v>
      </c>
      <c r="J8723">
        <v>5</v>
      </c>
      <c r="K8723" t="str">
        <f>IF(tickets_dataset[[#This Row],[status]] = "Closed", "Yes","No")</f>
        <v>Yes</v>
      </c>
      <c r="L8723" s="2">
        <f t="shared" si="544"/>
        <v>27.999999999941792</v>
      </c>
      <c r="M8723" t="str">
        <f t="shared" si="545"/>
        <v>No</v>
      </c>
      <c r="N8723" t="str">
        <f t="shared" si="546"/>
        <v>Feb</v>
      </c>
      <c r="O8723" s="2">
        <f t="shared" si="547"/>
        <v>1.1666666666642413</v>
      </c>
      <c r="P8723" t="str">
        <f>VLOOKUP(G8723,Agents!A:E,4,FALSE)</f>
        <v>Team4</v>
      </c>
      <c r="Q8723" t="str">
        <f>VLOOKUP(G8723,Agents!A:E,5,FALSE)</f>
        <v>Senior</v>
      </c>
      <c r="R8723" t="str">
        <f>VLOOKUP(G8723,Agents!A:E,2,FALSE)</f>
        <v>Night</v>
      </c>
    </row>
    <row r="8724" spans="1:18" x14ac:dyDescent="0.35">
      <c r="A8724" t="s">
        <v>12956</v>
      </c>
      <c r="B8724" t="s">
        <v>148</v>
      </c>
      <c r="C8724" t="s">
        <v>22</v>
      </c>
      <c r="D8724" t="s">
        <v>38</v>
      </c>
      <c r="E8724" s="1">
        <v>46048.164583333331</v>
      </c>
      <c r="F8724" s="1">
        <v>46049.081250000003</v>
      </c>
      <c r="G8724" t="s">
        <v>73</v>
      </c>
      <c r="H8724" t="s">
        <v>15</v>
      </c>
      <c r="I8724" t="s">
        <v>16</v>
      </c>
      <c r="J8724">
        <v>4</v>
      </c>
      <c r="K8724" t="str">
        <f>IF(tickets_dataset[[#This Row],[status]] = "Closed", "Yes","No")</f>
        <v>Yes</v>
      </c>
      <c r="L8724" s="2">
        <f t="shared" si="544"/>
        <v>22.000000000116415</v>
      </c>
      <c r="M8724" t="str">
        <f t="shared" si="545"/>
        <v>No</v>
      </c>
      <c r="N8724" t="str">
        <f t="shared" si="546"/>
        <v>Jan</v>
      </c>
      <c r="O8724" s="2">
        <f t="shared" si="547"/>
        <v>0.91666666667151731</v>
      </c>
      <c r="P8724" t="str">
        <f>VLOOKUP(G8724,Agents!A:E,4,FALSE)</f>
        <v>Team4</v>
      </c>
      <c r="Q8724" t="str">
        <f>VLOOKUP(G8724,Agents!A:E,5,FALSE)</f>
        <v>Senior</v>
      </c>
      <c r="R8724" t="str">
        <f>VLOOKUP(G8724,Agents!A:E,2,FALSE)</f>
        <v>Night</v>
      </c>
    </row>
    <row r="8725" spans="1:18" x14ac:dyDescent="0.35">
      <c r="A8725" t="s">
        <v>12957</v>
      </c>
      <c r="B8725" t="s">
        <v>97</v>
      </c>
      <c r="C8725" t="s">
        <v>34</v>
      </c>
      <c r="D8725" t="s">
        <v>26</v>
      </c>
      <c r="E8725" s="1">
        <v>46094.3</v>
      </c>
      <c r="F8725" s="1">
        <v>46095.008333333331</v>
      </c>
      <c r="G8725" t="s">
        <v>211</v>
      </c>
      <c r="H8725" t="s">
        <v>15</v>
      </c>
      <c r="I8725" t="s">
        <v>16</v>
      </c>
      <c r="J8725">
        <v>5</v>
      </c>
      <c r="K8725" t="str">
        <f>IF(tickets_dataset[[#This Row],[status]] = "Closed", "Yes","No")</f>
        <v>Yes</v>
      </c>
      <c r="L8725" s="2">
        <f t="shared" si="544"/>
        <v>16.999999999883585</v>
      </c>
      <c r="M8725" t="str">
        <f t="shared" si="545"/>
        <v>No</v>
      </c>
      <c r="N8725" t="str">
        <f t="shared" si="546"/>
        <v>Mar</v>
      </c>
      <c r="O8725" s="2">
        <f t="shared" si="547"/>
        <v>0.70833333332848269</v>
      </c>
      <c r="P8725" t="str">
        <f>VLOOKUP(G8725,Agents!A:E,4,FALSE)</f>
        <v>Team5</v>
      </c>
      <c r="Q8725" t="str">
        <f>VLOOKUP(G8725,Agents!A:E,5,FALSE)</f>
        <v>Senior</v>
      </c>
      <c r="R8725" t="str">
        <f>VLOOKUP(G8725,Agents!A:E,2,FALSE)</f>
        <v>Evening</v>
      </c>
    </row>
    <row r="8726" spans="1:18" x14ac:dyDescent="0.35">
      <c r="A8726" t="s">
        <v>12958</v>
      </c>
      <c r="B8726" t="s">
        <v>1218</v>
      </c>
      <c r="C8726" t="s">
        <v>34</v>
      </c>
      <c r="D8726" t="s">
        <v>26</v>
      </c>
      <c r="E8726" s="1">
        <v>46053.68472222222</v>
      </c>
      <c r="F8726" s="1">
        <v>46056.101388888892</v>
      </c>
      <c r="G8726" t="s">
        <v>156</v>
      </c>
      <c r="H8726" t="s">
        <v>15</v>
      </c>
      <c r="I8726" t="s">
        <v>16</v>
      </c>
      <c r="J8726">
        <v>3</v>
      </c>
      <c r="K8726" t="str">
        <f>IF(tickets_dataset[[#This Row],[status]] = "Closed", "Yes","No")</f>
        <v>Yes</v>
      </c>
      <c r="L8726" s="2">
        <f t="shared" si="544"/>
        <v>58.000000000116415</v>
      </c>
      <c r="M8726" t="str">
        <f t="shared" si="545"/>
        <v>Yes</v>
      </c>
      <c r="N8726" t="str">
        <f t="shared" si="546"/>
        <v>Jan</v>
      </c>
      <c r="O8726" s="2">
        <f t="shared" si="547"/>
        <v>2.4166666666715173</v>
      </c>
      <c r="P8726" t="str">
        <f>VLOOKUP(G8726,Agents!A:E,4,FALSE)</f>
        <v>Team3</v>
      </c>
      <c r="Q8726" t="str">
        <f>VLOOKUP(G8726,Agents!A:E,5,FALSE)</f>
        <v>Mid</v>
      </c>
      <c r="R8726" t="str">
        <f>VLOOKUP(G8726,Agents!A:E,2,FALSE)</f>
        <v>Evening</v>
      </c>
    </row>
    <row r="8727" spans="1:18" x14ac:dyDescent="0.35">
      <c r="A8727" t="s">
        <v>12959</v>
      </c>
      <c r="B8727" t="s">
        <v>6181</v>
      </c>
      <c r="C8727" t="s">
        <v>22</v>
      </c>
      <c r="D8727" t="s">
        <v>26</v>
      </c>
      <c r="E8727" s="1">
        <v>46058.57916666667</v>
      </c>
      <c r="F8727" s="1">
        <v>46059.037499999999</v>
      </c>
      <c r="G8727" t="s">
        <v>164</v>
      </c>
      <c r="H8727" t="s">
        <v>132</v>
      </c>
      <c r="I8727" t="s">
        <v>16</v>
      </c>
      <c r="J8727">
        <v>5</v>
      </c>
      <c r="K8727" t="str">
        <f>IF(tickets_dataset[[#This Row],[status]] = "Closed", "Yes","No")</f>
        <v>No</v>
      </c>
      <c r="L8727" s="2">
        <f t="shared" si="544"/>
        <v>10.999999999883585</v>
      </c>
      <c r="M8727" t="str">
        <f t="shared" si="545"/>
        <v>No</v>
      </c>
      <c r="N8727" t="str">
        <f t="shared" si="546"/>
        <v>Feb</v>
      </c>
      <c r="O8727" s="2">
        <f t="shared" si="547"/>
        <v>0.45833333332848269</v>
      </c>
      <c r="P8727" t="str">
        <f>VLOOKUP(G8727,Agents!A:E,4,FALSE)</f>
        <v>Team4</v>
      </c>
      <c r="Q8727" t="str">
        <f>VLOOKUP(G8727,Agents!A:E,5,FALSE)</f>
        <v>Senior</v>
      </c>
      <c r="R8727" t="str">
        <f>VLOOKUP(G8727,Agents!A:E,2,FALSE)</f>
        <v>Evening</v>
      </c>
    </row>
    <row r="8728" spans="1:18" x14ac:dyDescent="0.35">
      <c r="A8728" t="s">
        <v>12960</v>
      </c>
      <c r="B8728" t="s">
        <v>10497</v>
      </c>
      <c r="C8728" t="s">
        <v>76</v>
      </c>
      <c r="D8728" t="s">
        <v>38</v>
      </c>
      <c r="E8728" s="1">
        <v>46045.447916666664</v>
      </c>
      <c r="F8728" s="1">
        <v>46048.447916666664</v>
      </c>
      <c r="G8728" t="s">
        <v>42</v>
      </c>
      <c r="H8728" t="s">
        <v>15</v>
      </c>
      <c r="I8728" t="s">
        <v>16</v>
      </c>
      <c r="J8728">
        <v>4</v>
      </c>
      <c r="K8728" t="str">
        <f>IF(tickets_dataset[[#This Row],[status]] = "Closed", "Yes","No")</f>
        <v>Yes</v>
      </c>
      <c r="L8728" s="2">
        <f t="shared" si="544"/>
        <v>72</v>
      </c>
      <c r="M8728" t="str">
        <f t="shared" si="545"/>
        <v>Yes</v>
      </c>
      <c r="N8728" t="str">
        <f t="shared" si="546"/>
        <v>Jan</v>
      </c>
      <c r="O8728" s="2">
        <f t="shared" si="547"/>
        <v>3</v>
      </c>
      <c r="P8728" t="str">
        <f>VLOOKUP(G8728,Agents!A:E,4,FALSE)</f>
        <v>Team2</v>
      </c>
      <c r="Q8728" t="str">
        <f>VLOOKUP(G8728,Agents!A:E,5,FALSE)</f>
        <v>Junior</v>
      </c>
      <c r="R8728" t="str">
        <f>VLOOKUP(G8728,Agents!A:E,2,FALSE)</f>
        <v>Night</v>
      </c>
    </row>
    <row r="8729" spans="1:18" x14ac:dyDescent="0.35">
      <c r="A8729" t="s">
        <v>12961</v>
      </c>
      <c r="B8729" t="s">
        <v>12962</v>
      </c>
      <c r="C8729" t="s">
        <v>34</v>
      </c>
      <c r="D8729" t="s">
        <v>13</v>
      </c>
      <c r="E8729" s="1">
        <v>46029.73333333333</v>
      </c>
      <c r="F8729" s="1">
        <v>46031.65</v>
      </c>
      <c r="G8729" t="s">
        <v>422</v>
      </c>
      <c r="H8729" t="s">
        <v>28</v>
      </c>
      <c r="I8729" t="s">
        <v>16</v>
      </c>
      <c r="J8729">
        <v>3</v>
      </c>
      <c r="K8729" t="str">
        <f>IF(tickets_dataset[[#This Row],[status]] = "Closed", "Yes","No")</f>
        <v>No</v>
      </c>
      <c r="L8729" s="2">
        <f t="shared" si="544"/>
        <v>46.000000000116415</v>
      </c>
      <c r="M8729" t="str">
        <f t="shared" si="545"/>
        <v>No</v>
      </c>
      <c r="N8729" t="str">
        <f t="shared" si="546"/>
        <v>Jan</v>
      </c>
      <c r="O8729" s="2">
        <f t="shared" si="547"/>
        <v>1.9166666666715173</v>
      </c>
      <c r="P8729" t="str">
        <f>VLOOKUP(G8729,Agents!A:E,4,FALSE)</f>
        <v>Team5</v>
      </c>
      <c r="Q8729" t="str">
        <f>VLOOKUP(G8729,Agents!A:E,5,FALSE)</f>
        <v>Mid</v>
      </c>
      <c r="R8729" t="str">
        <f>VLOOKUP(G8729,Agents!A:E,2,FALSE)</f>
        <v>Evening</v>
      </c>
    </row>
    <row r="8730" spans="1:18" x14ac:dyDescent="0.35">
      <c r="A8730" t="s">
        <v>12963</v>
      </c>
      <c r="B8730" t="s">
        <v>1000</v>
      </c>
      <c r="C8730" t="s">
        <v>22</v>
      </c>
      <c r="D8730" t="s">
        <v>26</v>
      </c>
      <c r="E8730" s="1">
        <v>46064.01458333333</v>
      </c>
      <c r="F8730" s="1">
        <v>46066.806250000001</v>
      </c>
      <c r="G8730" t="s">
        <v>156</v>
      </c>
      <c r="H8730" t="s">
        <v>15</v>
      </c>
      <c r="I8730" t="s">
        <v>16</v>
      </c>
      <c r="J8730">
        <v>4</v>
      </c>
      <c r="K8730" t="str">
        <f>IF(tickets_dataset[[#This Row],[status]] = "Closed", "Yes","No")</f>
        <v>Yes</v>
      </c>
      <c r="L8730" s="2">
        <f t="shared" si="544"/>
        <v>67.000000000116415</v>
      </c>
      <c r="M8730" t="str">
        <f t="shared" si="545"/>
        <v>Yes</v>
      </c>
      <c r="N8730" t="str">
        <f t="shared" si="546"/>
        <v>Feb</v>
      </c>
      <c r="O8730" s="2">
        <f t="shared" si="547"/>
        <v>2.7916666666715173</v>
      </c>
      <c r="P8730" t="str">
        <f>VLOOKUP(G8730,Agents!A:E,4,FALSE)</f>
        <v>Team3</v>
      </c>
      <c r="Q8730" t="str">
        <f>VLOOKUP(G8730,Agents!A:E,5,FALSE)</f>
        <v>Mid</v>
      </c>
      <c r="R8730" t="str">
        <f>VLOOKUP(G8730,Agents!A:E,2,FALSE)</f>
        <v>Evening</v>
      </c>
    </row>
    <row r="8731" spans="1:18" x14ac:dyDescent="0.35">
      <c r="A8731" t="s">
        <v>12964</v>
      </c>
      <c r="B8731" t="s">
        <v>971</v>
      </c>
      <c r="C8731" t="s">
        <v>22</v>
      </c>
      <c r="D8731" t="s">
        <v>26</v>
      </c>
      <c r="E8731" s="1">
        <v>46088.002083333333</v>
      </c>
      <c r="F8731" s="1">
        <v>46090.877083333333</v>
      </c>
      <c r="G8731" t="s">
        <v>357</v>
      </c>
      <c r="H8731" t="s">
        <v>15</v>
      </c>
      <c r="I8731" t="s">
        <v>16</v>
      </c>
      <c r="J8731">
        <v>5</v>
      </c>
      <c r="K8731" t="str">
        <f>IF(tickets_dataset[[#This Row],[status]] = "Closed", "Yes","No")</f>
        <v>Yes</v>
      </c>
      <c r="L8731" s="2">
        <f t="shared" si="544"/>
        <v>69</v>
      </c>
      <c r="M8731" t="str">
        <f t="shared" si="545"/>
        <v>Yes</v>
      </c>
      <c r="N8731" t="str">
        <f t="shared" si="546"/>
        <v>Mar</v>
      </c>
      <c r="O8731" s="2">
        <f t="shared" si="547"/>
        <v>2.875</v>
      </c>
      <c r="P8731" t="str">
        <f>VLOOKUP(G8731,Agents!A:E,4,FALSE)</f>
        <v>Team1</v>
      </c>
      <c r="Q8731" t="str">
        <f>VLOOKUP(G8731,Agents!A:E,5,FALSE)</f>
        <v>Mid</v>
      </c>
      <c r="R8731" t="str">
        <f>VLOOKUP(G8731,Agents!A:E,2,FALSE)</f>
        <v>Morning</v>
      </c>
    </row>
    <row r="8732" spans="1:18" x14ac:dyDescent="0.35">
      <c r="A8732" t="s">
        <v>12965</v>
      </c>
      <c r="B8732" t="s">
        <v>8458</v>
      </c>
      <c r="C8732" t="s">
        <v>12</v>
      </c>
      <c r="D8732" t="s">
        <v>26</v>
      </c>
      <c r="E8732" s="1">
        <v>46086.506249999999</v>
      </c>
      <c r="F8732" s="1">
        <v>46089.17291666667</v>
      </c>
      <c r="G8732" t="s">
        <v>23</v>
      </c>
      <c r="H8732" t="s">
        <v>15</v>
      </c>
      <c r="I8732" t="s">
        <v>16</v>
      </c>
      <c r="J8732">
        <v>4</v>
      </c>
      <c r="K8732" t="str">
        <f>IF(tickets_dataset[[#This Row],[status]] = "Closed", "Yes","No")</f>
        <v>Yes</v>
      </c>
      <c r="L8732" s="2">
        <f t="shared" si="544"/>
        <v>64.000000000116415</v>
      </c>
      <c r="M8732" t="str">
        <f t="shared" si="545"/>
        <v>Yes</v>
      </c>
      <c r="N8732" t="str">
        <f t="shared" si="546"/>
        <v>Mar</v>
      </c>
      <c r="O8732" s="2">
        <f t="shared" si="547"/>
        <v>2.6666666666715173</v>
      </c>
      <c r="P8732" t="str">
        <f>VLOOKUP(G8732,Agents!A:E,4,FALSE)</f>
        <v>Team3</v>
      </c>
      <c r="Q8732" t="str">
        <f>VLOOKUP(G8732,Agents!A:E,5,FALSE)</f>
        <v>Senior</v>
      </c>
      <c r="R8732" t="str">
        <f>VLOOKUP(G8732,Agents!A:E,2,FALSE)</f>
        <v>Evening</v>
      </c>
    </row>
    <row r="8733" spans="1:18" x14ac:dyDescent="0.35">
      <c r="A8733" t="s">
        <v>12966</v>
      </c>
      <c r="B8733" t="s">
        <v>2799</v>
      </c>
      <c r="C8733" t="s">
        <v>22</v>
      </c>
      <c r="D8733" t="s">
        <v>38</v>
      </c>
      <c r="E8733" s="1">
        <v>46033.950694444444</v>
      </c>
      <c r="F8733" s="1">
        <v>46034.200694444444</v>
      </c>
      <c r="G8733" t="s">
        <v>39</v>
      </c>
      <c r="H8733" t="s">
        <v>15</v>
      </c>
      <c r="I8733" t="s">
        <v>16</v>
      </c>
      <c r="J8733">
        <v>4</v>
      </c>
      <c r="K8733" t="str">
        <f>IF(tickets_dataset[[#This Row],[status]] = "Closed", "Yes","No")</f>
        <v>Yes</v>
      </c>
      <c r="L8733" s="2">
        <f t="shared" si="544"/>
        <v>6</v>
      </c>
      <c r="M8733" t="str">
        <f t="shared" si="545"/>
        <v>No</v>
      </c>
      <c r="N8733" t="str">
        <f t="shared" si="546"/>
        <v>Jan</v>
      </c>
      <c r="O8733" s="2">
        <f t="shared" si="547"/>
        <v>0.25</v>
      </c>
      <c r="P8733" t="str">
        <f>VLOOKUP(G8733,Agents!A:E,4,FALSE)</f>
        <v>Team3</v>
      </c>
      <c r="Q8733" t="str">
        <f>VLOOKUP(G8733,Agents!A:E,5,FALSE)</f>
        <v>Mid</v>
      </c>
      <c r="R8733" t="str">
        <f>VLOOKUP(G8733,Agents!A:E,2,FALSE)</f>
        <v>Night</v>
      </c>
    </row>
    <row r="8734" spans="1:18" x14ac:dyDescent="0.35">
      <c r="A8734" t="s">
        <v>12967</v>
      </c>
      <c r="B8734" t="s">
        <v>5540</v>
      </c>
      <c r="C8734" t="s">
        <v>22</v>
      </c>
      <c r="D8734" t="s">
        <v>26</v>
      </c>
      <c r="E8734" s="1">
        <v>46025.073611111111</v>
      </c>
      <c r="F8734" s="1">
        <v>46027.865277777775</v>
      </c>
      <c r="G8734" t="s">
        <v>256</v>
      </c>
      <c r="H8734" t="s">
        <v>15</v>
      </c>
      <c r="I8734" t="s">
        <v>68</v>
      </c>
      <c r="J8734">
        <v>4</v>
      </c>
      <c r="K8734" t="str">
        <f>IF(tickets_dataset[[#This Row],[status]] = "Closed", "Yes","No")</f>
        <v>Yes</v>
      </c>
      <c r="L8734" s="2">
        <f t="shared" si="544"/>
        <v>66.999999999941792</v>
      </c>
      <c r="M8734" t="str">
        <f t="shared" si="545"/>
        <v>Yes</v>
      </c>
      <c r="N8734" t="str">
        <f t="shared" si="546"/>
        <v>Jan</v>
      </c>
      <c r="O8734" s="2">
        <f t="shared" si="547"/>
        <v>2.7916666666642413</v>
      </c>
      <c r="P8734" t="str">
        <f>VLOOKUP(G8734,Agents!A:E,4,FALSE)</f>
        <v>Team1</v>
      </c>
      <c r="Q8734" t="str">
        <f>VLOOKUP(G8734,Agents!A:E,5,FALSE)</f>
        <v>Mid</v>
      </c>
      <c r="R8734" t="str">
        <f>VLOOKUP(G8734,Agents!A:E,2,FALSE)</f>
        <v>Morning</v>
      </c>
    </row>
    <row r="8735" spans="1:18" x14ac:dyDescent="0.35">
      <c r="A8735" t="s">
        <v>12968</v>
      </c>
      <c r="B8735" t="s">
        <v>1032</v>
      </c>
      <c r="C8735" t="s">
        <v>50</v>
      </c>
      <c r="D8735" t="s">
        <v>13</v>
      </c>
      <c r="E8735" s="1">
        <v>46049.475694444445</v>
      </c>
      <c r="F8735" s="1">
        <v>46050.309027777781</v>
      </c>
      <c r="G8735" t="s">
        <v>110</v>
      </c>
      <c r="H8735" t="s">
        <v>15</v>
      </c>
      <c r="I8735" t="s">
        <v>16</v>
      </c>
      <c r="J8735">
        <v>3</v>
      </c>
      <c r="K8735" t="str">
        <f>IF(tickets_dataset[[#This Row],[status]] = "Closed", "Yes","No")</f>
        <v>Yes</v>
      </c>
      <c r="L8735" s="2">
        <f t="shared" si="544"/>
        <v>20.000000000058208</v>
      </c>
      <c r="M8735" t="str">
        <f t="shared" si="545"/>
        <v>No</v>
      </c>
      <c r="N8735" t="str">
        <f t="shared" si="546"/>
        <v>Jan</v>
      </c>
      <c r="O8735" s="2">
        <f t="shared" si="547"/>
        <v>0.83333333333575865</v>
      </c>
      <c r="P8735" t="str">
        <f>VLOOKUP(G8735,Agents!A:E,4,FALSE)</f>
        <v>Team4</v>
      </c>
      <c r="Q8735" t="str">
        <f>VLOOKUP(G8735,Agents!A:E,5,FALSE)</f>
        <v>Junior</v>
      </c>
      <c r="R8735" t="str">
        <f>VLOOKUP(G8735,Agents!A:E,2,FALSE)</f>
        <v>Morning</v>
      </c>
    </row>
    <row r="8736" spans="1:18" x14ac:dyDescent="0.35">
      <c r="A8736" t="s">
        <v>12969</v>
      </c>
      <c r="B8736" t="s">
        <v>6265</v>
      </c>
      <c r="C8736" t="s">
        <v>34</v>
      </c>
      <c r="D8736" t="s">
        <v>38</v>
      </c>
      <c r="E8736" s="1">
        <v>46043.751388888886</v>
      </c>
      <c r="F8736" s="1">
        <v>46045.584722222222</v>
      </c>
      <c r="G8736" t="s">
        <v>137</v>
      </c>
      <c r="H8736" t="s">
        <v>15</v>
      </c>
      <c r="I8736" t="s">
        <v>16</v>
      </c>
      <c r="J8736">
        <v>5</v>
      </c>
      <c r="K8736" t="str">
        <f>IF(tickets_dataset[[#This Row],[status]] = "Closed", "Yes","No")</f>
        <v>Yes</v>
      </c>
      <c r="L8736" s="2">
        <f t="shared" si="544"/>
        <v>44.000000000058208</v>
      </c>
      <c r="M8736" t="str">
        <f t="shared" si="545"/>
        <v>No</v>
      </c>
      <c r="N8736" t="str">
        <f t="shared" si="546"/>
        <v>Jan</v>
      </c>
      <c r="O8736" s="2">
        <f t="shared" si="547"/>
        <v>1.8333333333357587</v>
      </c>
      <c r="P8736" t="str">
        <f>VLOOKUP(G8736,Agents!A:E,4,FALSE)</f>
        <v>Team5</v>
      </c>
      <c r="Q8736" t="str">
        <f>VLOOKUP(G8736,Agents!A:E,5,FALSE)</f>
        <v>Senior</v>
      </c>
      <c r="R8736" t="str">
        <f>VLOOKUP(G8736,Agents!A:E,2,FALSE)</f>
        <v>Night</v>
      </c>
    </row>
    <row r="8737" spans="1:18" x14ac:dyDescent="0.35">
      <c r="A8737" t="s">
        <v>12970</v>
      </c>
      <c r="B8737" t="s">
        <v>4555</v>
      </c>
      <c r="C8737" t="s">
        <v>22</v>
      </c>
      <c r="D8737" t="s">
        <v>38</v>
      </c>
      <c r="E8737" s="1">
        <v>46101.526388888888</v>
      </c>
      <c r="F8737" s="1">
        <v>46103.026388888888</v>
      </c>
      <c r="G8737" t="s">
        <v>206</v>
      </c>
      <c r="H8737" t="s">
        <v>15</v>
      </c>
      <c r="I8737" t="s">
        <v>16</v>
      </c>
      <c r="J8737">
        <v>4</v>
      </c>
      <c r="K8737" t="str">
        <f>IF(tickets_dataset[[#This Row],[status]] = "Closed", "Yes","No")</f>
        <v>Yes</v>
      </c>
      <c r="L8737" s="2">
        <f t="shared" si="544"/>
        <v>36</v>
      </c>
      <c r="M8737" t="str">
        <f t="shared" si="545"/>
        <v>No</v>
      </c>
      <c r="N8737" t="str">
        <f t="shared" si="546"/>
        <v>Mar</v>
      </c>
      <c r="O8737" s="2">
        <f t="shared" si="547"/>
        <v>1.5</v>
      </c>
      <c r="P8737" t="str">
        <f>VLOOKUP(G8737,Agents!A:E,4,FALSE)</f>
        <v>Team5</v>
      </c>
      <c r="Q8737" t="str">
        <f>VLOOKUP(G8737,Agents!A:E,5,FALSE)</f>
        <v>Junior</v>
      </c>
      <c r="R8737" t="str">
        <f>VLOOKUP(G8737,Agents!A:E,2,FALSE)</f>
        <v>Evening</v>
      </c>
    </row>
    <row r="8738" spans="1:18" x14ac:dyDescent="0.35">
      <c r="A8738" t="s">
        <v>12971</v>
      </c>
      <c r="B8738" t="s">
        <v>3229</v>
      </c>
      <c r="C8738" t="s">
        <v>22</v>
      </c>
      <c r="D8738" t="s">
        <v>26</v>
      </c>
      <c r="E8738" s="1">
        <v>46037.661111111112</v>
      </c>
      <c r="F8738" s="1">
        <v>46040.411111111112</v>
      </c>
      <c r="G8738" t="s">
        <v>422</v>
      </c>
      <c r="H8738" t="s">
        <v>15</v>
      </c>
      <c r="I8738" t="s">
        <v>16</v>
      </c>
      <c r="J8738">
        <v>5</v>
      </c>
      <c r="K8738" t="str">
        <f>IF(tickets_dataset[[#This Row],[status]] = "Closed", "Yes","No")</f>
        <v>Yes</v>
      </c>
      <c r="L8738" s="2">
        <f t="shared" si="544"/>
        <v>66</v>
      </c>
      <c r="M8738" t="str">
        <f t="shared" si="545"/>
        <v>Yes</v>
      </c>
      <c r="N8738" t="str">
        <f t="shared" si="546"/>
        <v>Jan</v>
      </c>
      <c r="O8738" s="2">
        <f t="shared" si="547"/>
        <v>2.75</v>
      </c>
      <c r="P8738" t="str">
        <f>VLOOKUP(G8738,Agents!A:E,4,FALSE)</f>
        <v>Team5</v>
      </c>
      <c r="Q8738" t="str">
        <f>VLOOKUP(G8738,Agents!A:E,5,FALSE)</f>
        <v>Mid</v>
      </c>
      <c r="R8738" t="str">
        <f>VLOOKUP(G8738,Agents!A:E,2,FALSE)</f>
        <v>Evening</v>
      </c>
    </row>
    <row r="8739" spans="1:18" x14ac:dyDescent="0.35">
      <c r="A8739" t="s">
        <v>12972</v>
      </c>
      <c r="B8739" t="s">
        <v>2371</v>
      </c>
      <c r="C8739" t="s">
        <v>50</v>
      </c>
      <c r="D8739" t="s">
        <v>13</v>
      </c>
      <c r="E8739" s="1">
        <v>46035.113888888889</v>
      </c>
      <c r="F8739" s="1">
        <v>46036.988888888889</v>
      </c>
      <c r="G8739" t="s">
        <v>206</v>
      </c>
      <c r="H8739" t="s">
        <v>15</v>
      </c>
      <c r="I8739" t="s">
        <v>16</v>
      </c>
      <c r="J8739">
        <v>4</v>
      </c>
      <c r="K8739" t="str">
        <f>IF(tickets_dataset[[#This Row],[status]] = "Closed", "Yes","No")</f>
        <v>Yes</v>
      </c>
      <c r="L8739" s="2">
        <f t="shared" si="544"/>
        <v>45</v>
      </c>
      <c r="M8739" t="str">
        <f t="shared" si="545"/>
        <v>No</v>
      </c>
      <c r="N8739" t="str">
        <f t="shared" si="546"/>
        <v>Jan</v>
      </c>
      <c r="O8739" s="2">
        <f t="shared" si="547"/>
        <v>1.875</v>
      </c>
      <c r="P8739" t="str">
        <f>VLOOKUP(G8739,Agents!A:E,4,FALSE)</f>
        <v>Team5</v>
      </c>
      <c r="Q8739" t="str">
        <f>VLOOKUP(G8739,Agents!A:E,5,FALSE)</f>
        <v>Junior</v>
      </c>
      <c r="R8739" t="str">
        <f>VLOOKUP(G8739,Agents!A:E,2,FALSE)</f>
        <v>Evening</v>
      </c>
    </row>
    <row r="8740" spans="1:18" x14ac:dyDescent="0.35">
      <c r="A8740" t="s">
        <v>12973</v>
      </c>
      <c r="B8740" t="s">
        <v>12974</v>
      </c>
      <c r="C8740" t="s">
        <v>34</v>
      </c>
      <c r="D8740" t="s">
        <v>13</v>
      </c>
      <c r="E8740" s="1">
        <v>46098.342361111114</v>
      </c>
      <c r="F8740" s="1">
        <v>46098.675694444442</v>
      </c>
      <c r="G8740" t="s">
        <v>56</v>
      </c>
      <c r="H8740" t="s">
        <v>15</v>
      </c>
      <c r="I8740" t="s">
        <v>16</v>
      </c>
      <c r="J8740">
        <v>4</v>
      </c>
      <c r="K8740" t="str">
        <f>IF(tickets_dataset[[#This Row],[status]] = "Closed", "Yes","No")</f>
        <v>Yes</v>
      </c>
      <c r="L8740" s="2">
        <f t="shared" si="544"/>
        <v>7.9999999998835847</v>
      </c>
      <c r="M8740" t="str">
        <f t="shared" si="545"/>
        <v>No</v>
      </c>
      <c r="N8740" t="str">
        <f t="shared" si="546"/>
        <v>Mar</v>
      </c>
      <c r="O8740" s="2">
        <f t="shared" si="547"/>
        <v>0.33333333332848269</v>
      </c>
      <c r="P8740" t="str">
        <f>VLOOKUP(G8740,Agents!A:E,4,FALSE)</f>
        <v>Team1</v>
      </c>
      <c r="Q8740" t="str">
        <f>VLOOKUP(G8740,Agents!A:E,5,FALSE)</f>
        <v>Senior</v>
      </c>
      <c r="R8740" t="str">
        <f>VLOOKUP(G8740,Agents!A:E,2,FALSE)</f>
        <v>Night</v>
      </c>
    </row>
    <row r="8741" spans="1:18" x14ac:dyDescent="0.35">
      <c r="A8741" t="s">
        <v>12975</v>
      </c>
      <c r="B8741" t="s">
        <v>6319</v>
      </c>
      <c r="C8741" t="s">
        <v>34</v>
      </c>
      <c r="D8741" t="s">
        <v>13</v>
      </c>
      <c r="E8741" s="1">
        <v>46095.520833333336</v>
      </c>
      <c r="F8741" s="1">
        <v>46096.6875</v>
      </c>
      <c r="G8741" t="s">
        <v>164</v>
      </c>
      <c r="H8741" t="s">
        <v>15</v>
      </c>
      <c r="I8741" t="s">
        <v>16</v>
      </c>
      <c r="J8741">
        <v>5</v>
      </c>
      <c r="K8741" t="str">
        <f>IF(tickets_dataset[[#This Row],[status]] = "Closed", "Yes","No")</f>
        <v>Yes</v>
      </c>
      <c r="L8741" s="2">
        <f t="shared" si="544"/>
        <v>27.999999999941792</v>
      </c>
      <c r="M8741" t="str">
        <f t="shared" si="545"/>
        <v>No</v>
      </c>
      <c r="N8741" t="str">
        <f t="shared" si="546"/>
        <v>Mar</v>
      </c>
      <c r="O8741" s="2">
        <f t="shared" si="547"/>
        <v>1.1666666666642413</v>
      </c>
      <c r="P8741" t="str">
        <f>VLOOKUP(G8741,Agents!A:E,4,FALSE)</f>
        <v>Team4</v>
      </c>
      <c r="Q8741" t="str">
        <f>VLOOKUP(G8741,Agents!A:E,5,FALSE)</f>
        <v>Senior</v>
      </c>
      <c r="R8741" t="str">
        <f>VLOOKUP(G8741,Agents!A:E,2,FALSE)</f>
        <v>Evening</v>
      </c>
    </row>
    <row r="8742" spans="1:18" x14ac:dyDescent="0.35">
      <c r="A8742" t="s">
        <v>12976</v>
      </c>
      <c r="B8742" t="s">
        <v>7644</v>
      </c>
      <c r="C8742" t="s">
        <v>34</v>
      </c>
      <c r="D8742" t="s">
        <v>38</v>
      </c>
      <c r="E8742" s="1">
        <v>46076.377083333333</v>
      </c>
      <c r="F8742" s="1">
        <v>46076.752083333333</v>
      </c>
      <c r="G8742" t="s">
        <v>190</v>
      </c>
      <c r="H8742" t="s">
        <v>15</v>
      </c>
      <c r="I8742" t="s">
        <v>16</v>
      </c>
      <c r="J8742">
        <v>5</v>
      </c>
      <c r="K8742" t="str">
        <f>IF(tickets_dataset[[#This Row],[status]] = "Closed", "Yes","No")</f>
        <v>Yes</v>
      </c>
      <c r="L8742" s="2">
        <f t="shared" si="544"/>
        <v>9</v>
      </c>
      <c r="M8742" t="str">
        <f t="shared" si="545"/>
        <v>No</v>
      </c>
      <c r="N8742" t="str">
        <f t="shared" si="546"/>
        <v>Feb</v>
      </c>
      <c r="O8742" s="2">
        <f t="shared" si="547"/>
        <v>0.375</v>
      </c>
      <c r="P8742" t="str">
        <f>VLOOKUP(G8742,Agents!A:E,4,FALSE)</f>
        <v>Team1</v>
      </c>
      <c r="Q8742" t="str">
        <f>VLOOKUP(G8742,Agents!A:E,5,FALSE)</f>
        <v>Senior</v>
      </c>
      <c r="R8742" t="str">
        <f>VLOOKUP(G8742,Agents!A:E,2,FALSE)</f>
        <v>Night</v>
      </c>
    </row>
    <row r="8743" spans="1:18" x14ac:dyDescent="0.35">
      <c r="A8743" t="s">
        <v>12977</v>
      </c>
      <c r="B8743" t="s">
        <v>5058</v>
      </c>
      <c r="C8743" t="s">
        <v>34</v>
      </c>
      <c r="D8743" t="s">
        <v>13</v>
      </c>
      <c r="E8743" s="1">
        <v>46089.759722222225</v>
      </c>
      <c r="F8743" s="1">
        <v>46089.926388888889</v>
      </c>
      <c r="G8743" t="s">
        <v>128</v>
      </c>
      <c r="H8743" t="s">
        <v>15</v>
      </c>
      <c r="I8743" t="s">
        <v>68</v>
      </c>
      <c r="J8743">
        <v>3</v>
      </c>
      <c r="K8743" t="str">
        <f>IF(tickets_dataset[[#This Row],[status]] = "Closed", "Yes","No")</f>
        <v>Yes</v>
      </c>
      <c r="L8743" s="2">
        <f t="shared" si="544"/>
        <v>3.9999999999417923</v>
      </c>
      <c r="M8743" t="str">
        <f t="shared" si="545"/>
        <v>No</v>
      </c>
      <c r="N8743" t="str">
        <f t="shared" si="546"/>
        <v>Mar</v>
      </c>
      <c r="O8743" s="2">
        <f t="shared" si="547"/>
        <v>0.16666666666424135</v>
      </c>
      <c r="P8743" t="str">
        <f>VLOOKUP(G8743,Agents!A:E,4,FALSE)</f>
        <v>Team4</v>
      </c>
      <c r="Q8743" t="str">
        <f>VLOOKUP(G8743,Agents!A:E,5,FALSE)</f>
        <v>Mid</v>
      </c>
      <c r="R8743" t="str">
        <f>VLOOKUP(G8743,Agents!A:E,2,FALSE)</f>
        <v>Night</v>
      </c>
    </row>
    <row r="8744" spans="1:18" x14ac:dyDescent="0.35">
      <c r="A8744" t="s">
        <v>12978</v>
      </c>
      <c r="B8744" t="s">
        <v>910</v>
      </c>
      <c r="C8744" t="s">
        <v>76</v>
      </c>
      <c r="D8744" t="s">
        <v>38</v>
      </c>
      <c r="E8744" s="1">
        <v>46047.987500000003</v>
      </c>
      <c r="F8744" s="1">
        <v>46051.320833333331</v>
      </c>
      <c r="G8744" t="s">
        <v>164</v>
      </c>
      <c r="H8744" t="s">
        <v>15</v>
      </c>
      <c r="I8744" t="s">
        <v>16</v>
      </c>
      <c r="J8744">
        <v>5</v>
      </c>
      <c r="K8744" t="str">
        <f>IF(tickets_dataset[[#This Row],[status]] = "Closed", "Yes","No")</f>
        <v>Yes</v>
      </c>
      <c r="L8744" s="2">
        <f t="shared" si="544"/>
        <v>79.999999999883585</v>
      </c>
      <c r="M8744" t="str">
        <f t="shared" si="545"/>
        <v>Yes</v>
      </c>
      <c r="N8744" t="str">
        <f t="shared" si="546"/>
        <v>Jan</v>
      </c>
      <c r="O8744" s="2">
        <f t="shared" si="547"/>
        <v>3.3333333333284827</v>
      </c>
      <c r="P8744" t="str">
        <f>VLOOKUP(G8744,Agents!A:E,4,FALSE)</f>
        <v>Team4</v>
      </c>
      <c r="Q8744" t="str">
        <f>VLOOKUP(G8744,Agents!A:E,5,FALSE)</f>
        <v>Senior</v>
      </c>
      <c r="R8744" t="str">
        <f>VLOOKUP(G8744,Agents!A:E,2,FALSE)</f>
        <v>Evening</v>
      </c>
    </row>
    <row r="8745" spans="1:18" x14ac:dyDescent="0.35">
      <c r="A8745" t="s">
        <v>12979</v>
      </c>
      <c r="B8745" t="s">
        <v>9754</v>
      </c>
      <c r="C8745" t="s">
        <v>76</v>
      </c>
      <c r="D8745" t="s">
        <v>13</v>
      </c>
      <c r="E8745" s="1">
        <v>46025.450694444444</v>
      </c>
      <c r="F8745" s="1">
        <v>46025.90902777778</v>
      </c>
      <c r="G8745" t="s">
        <v>167</v>
      </c>
      <c r="H8745" t="s">
        <v>15</v>
      </c>
      <c r="I8745" t="s">
        <v>16</v>
      </c>
      <c r="J8745">
        <v>3</v>
      </c>
      <c r="K8745" t="str">
        <f>IF(tickets_dataset[[#This Row],[status]] = "Closed", "Yes","No")</f>
        <v>Yes</v>
      </c>
      <c r="L8745" s="2">
        <f t="shared" si="544"/>
        <v>11.000000000058208</v>
      </c>
      <c r="M8745" t="str">
        <f t="shared" si="545"/>
        <v>No</v>
      </c>
      <c r="N8745" t="str">
        <f t="shared" si="546"/>
        <v>Jan</v>
      </c>
      <c r="O8745" s="2">
        <f t="shared" si="547"/>
        <v>0.45833333333575865</v>
      </c>
      <c r="P8745" t="str">
        <f>VLOOKUP(G8745,Agents!A:E,4,FALSE)</f>
        <v>Team3</v>
      </c>
      <c r="Q8745" t="str">
        <f>VLOOKUP(G8745,Agents!A:E,5,FALSE)</f>
        <v>Mid</v>
      </c>
      <c r="R8745" t="str">
        <f>VLOOKUP(G8745,Agents!A:E,2,FALSE)</f>
        <v>Evening</v>
      </c>
    </row>
    <row r="8746" spans="1:18" x14ac:dyDescent="0.35">
      <c r="A8746" t="s">
        <v>12980</v>
      </c>
      <c r="B8746" t="s">
        <v>12981</v>
      </c>
      <c r="C8746" t="s">
        <v>34</v>
      </c>
      <c r="D8746" t="s">
        <v>38</v>
      </c>
      <c r="E8746" s="1">
        <v>46099.543749999997</v>
      </c>
      <c r="F8746" s="1">
        <v>46100.585416666669</v>
      </c>
      <c r="G8746" t="s">
        <v>35</v>
      </c>
      <c r="H8746" t="s">
        <v>28</v>
      </c>
      <c r="I8746" t="s">
        <v>16</v>
      </c>
      <c r="J8746">
        <v>5</v>
      </c>
      <c r="K8746" t="str">
        <f>IF(tickets_dataset[[#This Row],[status]] = "Closed", "Yes","No")</f>
        <v>No</v>
      </c>
      <c r="L8746" s="2">
        <f t="shared" si="544"/>
        <v>25.000000000116415</v>
      </c>
      <c r="M8746" t="str">
        <f t="shared" si="545"/>
        <v>No</v>
      </c>
      <c r="N8746" t="str">
        <f t="shared" si="546"/>
        <v>Mar</v>
      </c>
      <c r="O8746" s="2">
        <f t="shared" si="547"/>
        <v>1.0416666666715173</v>
      </c>
      <c r="P8746" t="str">
        <f>VLOOKUP(G8746,Agents!A:E,4,FALSE)</f>
        <v>Team1</v>
      </c>
      <c r="Q8746" t="str">
        <f>VLOOKUP(G8746,Agents!A:E,5,FALSE)</f>
        <v>Senior</v>
      </c>
      <c r="R8746" t="str">
        <f>VLOOKUP(G8746,Agents!A:E,2,FALSE)</f>
        <v>Evening</v>
      </c>
    </row>
    <row r="8747" spans="1:18" x14ac:dyDescent="0.35">
      <c r="A8747" t="s">
        <v>12982</v>
      </c>
      <c r="B8747" t="s">
        <v>12983</v>
      </c>
      <c r="C8747" t="s">
        <v>50</v>
      </c>
      <c r="D8747" t="s">
        <v>26</v>
      </c>
      <c r="E8747" s="1">
        <v>46080.194444444445</v>
      </c>
      <c r="F8747" s="1">
        <v>46080.569444444445</v>
      </c>
      <c r="G8747" t="s">
        <v>86</v>
      </c>
      <c r="H8747" t="s">
        <v>15</v>
      </c>
      <c r="I8747" t="s">
        <v>16</v>
      </c>
      <c r="J8747">
        <v>5</v>
      </c>
      <c r="K8747" t="str">
        <f>IF(tickets_dataset[[#This Row],[status]] = "Closed", "Yes","No")</f>
        <v>Yes</v>
      </c>
      <c r="L8747" s="2">
        <f t="shared" si="544"/>
        <v>9</v>
      </c>
      <c r="M8747" t="str">
        <f t="shared" si="545"/>
        <v>No</v>
      </c>
      <c r="N8747" t="str">
        <f t="shared" si="546"/>
        <v>Feb</v>
      </c>
      <c r="O8747" s="2">
        <f t="shared" si="547"/>
        <v>0.375</v>
      </c>
      <c r="P8747" t="str">
        <f>VLOOKUP(G8747,Agents!A:E,4,FALSE)</f>
        <v>Team1</v>
      </c>
      <c r="Q8747" t="str">
        <f>VLOOKUP(G8747,Agents!A:E,5,FALSE)</f>
        <v>Mid</v>
      </c>
      <c r="R8747" t="str">
        <f>VLOOKUP(G8747,Agents!A:E,2,FALSE)</f>
        <v>Morning</v>
      </c>
    </row>
    <row r="8748" spans="1:18" x14ac:dyDescent="0.35">
      <c r="A8748" t="s">
        <v>12984</v>
      </c>
      <c r="B8748" t="s">
        <v>6790</v>
      </c>
      <c r="C8748" t="s">
        <v>12</v>
      </c>
      <c r="D8748" t="s">
        <v>38</v>
      </c>
      <c r="E8748" s="1">
        <v>46083.833333333336</v>
      </c>
      <c r="F8748" s="1">
        <v>46084.541666666664</v>
      </c>
      <c r="G8748" t="s">
        <v>119</v>
      </c>
      <c r="H8748" t="s">
        <v>15</v>
      </c>
      <c r="I8748" t="s">
        <v>16</v>
      </c>
      <c r="J8748">
        <v>5</v>
      </c>
      <c r="K8748" t="str">
        <f>IF(tickets_dataset[[#This Row],[status]] = "Closed", "Yes","No")</f>
        <v>Yes</v>
      </c>
      <c r="L8748" s="2">
        <f t="shared" si="544"/>
        <v>16.999999999883585</v>
      </c>
      <c r="M8748" t="str">
        <f t="shared" si="545"/>
        <v>No</v>
      </c>
      <c r="N8748" t="str">
        <f t="shared" si="546"/>
        <v>Mar</v>
      </c>
      <c r="O8748" s="2">
        <f t="shared" si="547"/>
        <v>0.70833333332848269</v>
      </c>
      <c r="P8748" t="str">
        <f>VLOOKUP(G8748,Agents!A:E,4,FALSE)</f>
        <v>Team1</v>
      </c>
      <c r="Q8748" t="str">
        <f>VLOOKUP(G8748,Agents!A:E,5,FALSE)</f>
        <v>Junior</v>
      </c>
      <c r="R8748" t="str">
        <f>VLOOKUP(G8748,Agents!A:E,2,FALSE)</f>
        <v>Morning</v>
      </c>
    </row>
    <row r="8749" spans="1:18" x14ac:dyDescent="0.35">
      <c r="A8749" t="s">
        <v>12985</v>
      </c>
      <c r="B8749" t="s">
        <v>12986</v>
      </c>
      <c r="C8749" t="s">
        <v>12</v>
      </c>
      <c r="D8749" t="s">
        <v>26</v>
      </c>
      <c r="E8749" s="1">
        <v>46063.706250000003</v>
      </c>
      <c r="F8749" s="1">
        <v>46064.831250000003</v>
      </c>
      <c r="G8749" t="s">
        <v>27</v>
      </c>
      <c r="H8749" t="s">
        <v>15</v>
      </c>
      <c r="I8749" t="s">
        <v>16</v>
      </c>
      <c r="J8749">
        <v>4</v>
      </c>
      <c r="K8749" t="str">
        <f>IF(tickets_dataset[[#This Row],[status]] = "Closed", "Yes","No")</f>
        <v>Yes</v>
      </c>
      <c r="L8749" s="2">
        <f t="shared" si="544"/>
        <v>27</v>
      </c>
      <c r="M8749" t="str">
        <f t="shared" si="545"/>
        <v>No</v>
      </c>
      <c r="N8749" t="str">
        <f t="shared" si="546"/>
        <v>Feb</v>
      </c>
      <c r="O8749" s="2">
        <f t="shared" si="547"/>
        <v>1.125</v>
      </c>
      <c r="P8749" t="str">
        <f>VLOOKUP(G8749,Agents!A:E,4,FALSE)</f>
        <v>Team5</v>
      </c>
      <c r="Q8749" t="str">
        <f>VLOOKUP(G8749,Agents!A:E,5,FALSE)</f>
        <v>Senior</v>
      </c>
      <c r="R8749" t="str">
        <f>VLOOKUP(G8749,Agents!A:E,2,FALSE)</f>
        <v>Morning</v>
      </c>
    </row>
    <row r="8750" spans="1:18" x14ac:dyDescent="0.35">
      <c r="A8750" t="s">
        <v>12987</v>
      </c>
      <c r="B8750" t="s">
        <v>266</v>
      </c>
      <c r="C8750" t="s">
        <v>50</v>
      </c>
      <c r="D8750" t="s">
        <v>13</v>
      </c>
      <c r="E8750" s="1">
        <v>46059.466666666667</v>
      </c>
      <c r="F8750" s="1">
        <v>46060.341666666667</v>
      </c>
      <c r="G8750" t="s">
        <v>131</v>
      </c>
      <c r="H8750" t="s">
        <v>15</v>
      </c>
      <c r="I8750" t="s">
        <v>16</v>
      </c>
      <c r="J8750">
        <v>2</v>
      </c>
      <c r="K8750" t="str">
        <f>IF(tickets_dataset[[#This Row],[status]] = "Closed", "Yes","No")</f>
        <v>Yes</v>
      </c>
      <c r="L8750" s="2">
        <f t="shared" si="544"/>
        <v>21</v>
      </c>
      <c r="M8750" t="str">
        <f t="shared" si="545"/>
        <v>No</v>
      </c>
      <c r="N8750" t="str">
        <f t="shared" si="546"/>
        <v>Feb</v>
      </c>
      <c r="O8750" s="2">
        <f t="shared" si="547"/>
        <v>0.875</v>
      </c>
      <c r="P8750" t="str">
        <f>VLOOKUP(G8750,Agents!A:E,4,FALSE)</f>
        <v>Team4</v>
      </c>
      <c r="Q8750" t="str">
        <f>VLOOKUP(G8750,Agents!A:E,5,FALSE)</f>
        <v>Junior</v>
      </c>
      <c r="R8750" t="str">
        <f>VLOOKUP(G8750,Agents!A:E,2,FALSE)</f>
        <v>Night</v>
      </c>
    </row>
    <row r="8751" spans="1:18" x14ac:dyDescent="0.35">
      <c r="A8751" t="s">
        <v>12988</v>
      </c>
      <c r="B8751" t="s">
        <v>3056</v>
      </c>
      <c r="C8751" t="s">
        <v>22</v>
      </c>
      <c r="D8751" t="s">
        <v>13</v>
      </c>
      <c r="E8751" s="1">
        <v>46101.917361111111</v>
      </c>
      <c r="F8751" s="1">
        <v>46102.667361111111</v>
      </c>
      <c r="G8751" t="s">
        <v>19</v>
      </c>
      <c r="H8751" t="s">
        <v>15</v>
      </c>
      <c r="I8751" t="s">
        <v>16</v>
      </c>
      <c r="J8751">
        <v>3</v>
      </c>
      <c r="K8751" t="str">
        <f>IF(tickets_dataset[[#This Row],[status]] = "Closed", "Yes","No")</f>
        <v>Yes</v>
      </c>
      <c r="L8751" s="2">
        <f t="shared" si="544"/>
        <v>18</v>
      </c>
      <c r="M8751" t="str">
        <f t="shared" si="545"/>
        <v>No</v>
      </c>
      <c r="N8751" t="str">
        <f t="shared" si="546"/>
        <v>Mar</v>
      </c>
      <c r="O8751" s="2">
        <f t="shared" si="547"/>
        <v>0.75</v>
      </c>
      <c r="P8751" t="str">
        <f>VLOOKUP(G8751,Agents!A:E,4,FALSE)</f>
        <v>Team4</v>
      </c>
      <c r="Q8751" t="str">
        <f>VLOOKUP(G8751,Agents!A:E,5,FALSE)</f>
        <v>Senior</v>
      </c>
      <c r="R8751" t="str">
        <f>VLOOKUP(G8751,Agents!A:E,2,FALSE)</f>
        <v>Evening</v>
      </c>
    </row>
    <row r="8752" spans="1:18" x14ac:dyDescent="0.35">
      <c r="A8752" t="s">
        <v>12989</v>
      </c>
      <c r="B8752" t="s">
        <v>4273</v>
      </c>
      <c r="C8752" t="s">
        <v>76</v>
      </c>
      <c r="D8752" t="s">
        <v>26</v>
      </c>
      <c r="E8752" s="1">
        <v>46065.212500000001</v>
      </c>
      <c r="F8752" s="1">
        <v>46067.379166666666</v>
      </c>
      <c r="G8752" t="s">
        <v>311</v>
      </c>
      <c r="H8752" t="s">
        <v>15</v>
      </c>
      <c r="I8752" t="s">
        <v>16</v>
      </c>
      <c r="J8752">
        <v>4</v>
      </c>
      <c r="K8752" t="str">
        <f>IF(tickets_dataset[[#This Row],[status]] = "Closed", "Yes","No")</f>
        <v>Yes</v>
      </c>
      <c r="L8752" s="2">
        <f t="shared" si="544"/>
        <v>51.999999999941792</v>
      </c>
      <c r="M8752" t="str">
        <f t="shared" si="545"/>
        <v>Yes</v>
      </c>
      <c r="N8752" t="str">
        <f t="shared" si="546"/>
        <v>Feb</v>
      </c>
      <c r="O8752" s="2">
        <f t="shared" si="547"/>
        <v>2.1666666666642413</v>
      </c>
      <c r="P8752" t="str">
        <f>VLOOKUP(G8752,Agents!A:E,4,FALSE)</f>
        <v>Team5</v>
      </c>
      <c r="Q8752" t="str">
        <f>VLOOKUP(G8752,Agents!A:E,5,FALSE)</f>
        <v>Senior</v>
      </c>
      <c r="R8752" t="str">
        <f>VLOOKUP(G8752,Agents!A:E,2,FALSE)</f>
        <v>Evening</v>
      </c>
    </row>
    <row r="8753" spans="1:18" x14ac:dyDescent="0.35">
      <c r="A8753" t="s">
        <v>12990</v>
      </c>
      <c r="B8753" t="s">
        <v>11775</v>
      </c>
      <c r="C8753" t="s">
        <v>12</v>
      </c>
      <c r="D8753" t="s">
        <v>13</v>
      </c>
      <c r="E8753" s="1">
        <v>46039.772916666669</v>
      </c>
      <c r="F8753" s="1">
        <v>46040.897916666669</v>
      </c>
      <c r="G8753" t="s">
        <v>170</v>
      </c>
      <c r="H8753" t="s">
        <v>15</v>
      </c>
      <c r="I8753" t="s">
        <v>16</v>
      </c>
      <c r="J8753">
        <v>5</v>
      </c>
      <c r="K8753" t="str">
        <f>IF(tickets_dataset[[#This Row],[status]] = "Closed", "Yes","No")</f>
        <v>Yes</v>
      </c>
      <c r="L8753" s="2">
        <f t="shared" si="544"/>
        <v>27</v>
      </c>
      <c r="M8753" t="str">
        <f t="shared" si="545"/>
        <v>No</v>
      </c>
      <c r="N8753" t="str">
        <f t="shared" si="546"/>
        <v>Jan</v>
      </c>
      <c r="O8753" s="2">
        <f t="shared" si="547"/>
        <v>1.125</v>
      </c>
      <c r="P8753" t="str">
        <f>VLOOKUP(G8753,Agents!A:E,4,FALSE)</f>
        <v>Team5</v>
      </c>
      <c r="Q8753" t="str">
        <f>VLOOKUP(G8753,Agents!A:E,5,FALSE)</f>
        <v>Junior</v>
      </c>
      <c r="R8753" t="str">
        <f>VLOOKUP(G8753,Agents!A:E,2,FALSE)</f>
        <v>Night</v>
      </c>
    </row>
    <row r="8754" spans="1:18" x14ac:dyDescent="0.35">
      <c r="A8754" t="s">
        <v>12991</v>
      </c>
      <c r="B8754" t="s">
        <v>12992</v>
      </c>
      <c r="C8754" t="s">
        <v>76</v>
      </c>
      <c r="D8754" t="s">
        <v>38</v>
      </c>
      <c r="E8754" s="1">
        <v>46037.178472222222</v>
      </c>
      <c r="F8754" s="1">
        <v>46038.136805555558</v>
      </c>
      <c r="G8754" t="s">
        <v>234</v>
      </c>
      <c r="H8754" t="s">
        <v>15</v>
      </c>
      <c r="I8754" t="s">
        <v>16</v>
      </c>
      <c r="J8754">
        <v>4</v>
      </c>
      <c r="K8754" t="str">
        <f>IF(tickets_dataset[[#This Row],[status]] = "Closed", "Yes","No")</f>
        <v>Yes</v>
      </c>
      <c r="L8754" s="2">
        <f t="shared" si="544"/>
        <v>23.000000000058208</v>
      </c>
      <c r="M8754" t="str">
        <f t="shared" si="545"/>
        <v>No</v>
      </c>
      <c r="N8754" t="str">
        <f t="shared" si="546"/>
        <v>Jan</v>
      </c>
      <c r="O8754" s="2">
        <f t="shared" si="547"/>
        <v>0.95833333333575865</v>
      </c>
      <c r="P8754" t="str">
        <f>VLOOKUP(G8754,Agents!A:E,4,FALSE)</f>
        <v>Team5</v>
      </c>
      <c r="Q8754" t="str">
        <f>VLOOKUP(G8754,Agents!A:E,5,FALSE)</f>
        <v>Senior</v>
      </c>
      <c r="R8754" t="str">
        <f>VLOOKUP(G8754,Agents!A:E,2,FALSE)</f>
        <v>Night</v>
      </c>
    </row>
    <row r="8755" spans="1:18" x14ac:dyDescent="0.35">
      <c r="A8755" t="s">
        <v>12993</v>
      </c>
      <c r="B8755" t="s">
        <v>1863</v>
      </c>
      <c r="C8755" t="s">
        <v>50</v>
      </c>
      <c r="D8755" t="s">
        <v>13</v>
      </c>
      <c r="E8755" s="1">
        <v>46109.231249999997</v>
      </c>
      <c r="F8755" s="1">
        <v>46110.272916666669</v>
      </c>
      <c r="G8755" t="s">
        <v>140</v>
      </c>
      <c r="H8755" t="s">
        <v>15</v>
      </c>
      <c r="I8755" t="s">
        <v>16</v>
      </c>
      <c r="J8755">
        <v>3</v>
      </c>
      <c r="K8755" t="str">
        <f>IF(tickets_dataset[[#This Row],[status]] = "Closed", "Yes","No")</f>
        <v>Yes</v>
      </c>
      <c r="L8755" s="2">
        <f t="shared" si="544"/>
        <v>25.000000000116415</v>
      </c>
      <c r="M8755" t="str">
        <f t="shared" si="545"/>
        <v>No</v>
      </c>
      <c r="N8755" t="str">
        <f t="shared" si="546"/>
        <v>Mar</v>
      </c>
      <c r="O8755" s="2">
        <f t="shared" si="547"/>
        <v>1.0416666666715173</v>
      </c>
      <c r="P8755" t="str">
        <f>VLOOKUP(G8755,Agents!A:E,4,FALSE)</f>
        <v>Team1</v>
      </c>
      <c r="Q8755" t="str">
        <f>VLOOKUP(G8755,Agents!A:E,5,FALSE)</f>
        <v>Junior</v>
      </c>
      <c r="R8755" t="str">
        <f>VLOOKUP(G8755,Agents!A:E,2,FALSE)</f>
        <v>Morning</v>
      </c>
    </row>
    <row r="8756" spans="1:18" x14ac:dyDescent="0.35">
      <c r="A8756" t="s">
        <v>12994</v>
      </c>
      <c r="B8756" t="s">
        <v>3115</v>
      </c>
      <c r="C8756" t="s">
        <v>76</v>
      </c>
      <c r="D8756" t="s">
        <v>38</v>
      </c>
      <c r="E8756" s="1">
        <v>46033.425000000003</v>
      </c>
      <c r="F8756" s="1">
        <v>46037.091666666667</v>
      </c>
      <c r="G8756" t="s">
        <v>42</v>
      </c>
      <c r="H8756" t="s">
        <v>15</v>
      </c>
      <c r="I8756" t="s">
        <v>16</v>
      </c>
      <c r="J8756">
        <v>4</v>
      </c>
      <c r="K8756" t="str">
        <f>IF(tickets_dataset[[#This Row],[status]] = "Closed", "Yes","No")</f>
        <v>Yes</v>
      </c>
      <c r="L8756" s="2">
        <f t="shared" si="544"/>
        <v>87.999999999941792</v>
      </c>
      <c r="M8756" t="str">
        <f t="shared" si="545"/>
        <v>Yes</v>
      </c>
      <c r="N8756" t="str">
        <f t="shared" si="546"/>
        <v>Jan</v>
      </c>
      <c r="O8756" s="2">
        <f t="shared" si="547"/>
        <v>3.6666666666642413</v>
      </c>
      <c r="P8756" t="str">
        <f>VLOOKUP(G8756,Agents!A:E,4,FALSE)</f>
        <v>Team2</v>
      </c>
      <c r="Q8756" t="str">
        <f>VLOOKUP(G8756,Agents!A:E,5,FALSE)</f>
        <v>Junior</v>
      </c>
      <c r="R8756" t="str">
        <f>VLOOKUP(G8756,Agents!A:E,2,FALSE)</f>
        <v>Night</v>
      </c>
    </row>
    <row r="8757" spans="1:18" x14ac:dyDescent="0.35">
      <c r="A8757" t="s">
        <v>12995</v>
      </c>
      <c r="B8757" t="s">
        <v>7447</v>
      </c>
      <c r="C8757" t="s">
        <v>12</v>
      </c>
      <c r="D8757" t="s">
        <v>26</v>
      </c>
      <c r="E8757" s="1">
        <v>46079.414583333331</v>
      </c>
      <c r="F8757" s="1">
        <v>46081.997916666667</v>
      </c>
      <c r="G8757" t="s">
        <v>183</v>
      </c>
      <c r="H8757" t="s">
        <v>15</v>
      </c>
      <c r="I8757" t="s">
        <v>16</v>
      </c>
      <c r="J8757">
        <v>4</v>
      </c>
      <c r="K8757" t="str">
        <f>IF(tickets_dataset[[#This Row],[status]] = "Closed", "Yes","No")</f>
        <v>Yes</v>
      </c>
      <c r="L8757" s="2">
        <f t="shared" si="544"/>
        <v>62.000000000058208</v>
      </c>
      <c r="M8757" t="str">
        <f t="shared" si="545"/>
        <v>Yes</v>
      </c>
      <c r="N8757" t="str">
        <f t="shared" si="546"/>
        <v>Feb</v>
      </c>
      <c r="O8757" s="2">
        <f t="shared" si="547"/>
        <v>2.5833333333357587</v>
      </c>
      <c r="P8757" t="str">
        <f>VLOOKUP(G8757,Agents!A:E,4,FALSE)</f>
        <v>Team3</v>
      </c>
      <c r="Q8757" t="str">
        <f>VLOOKUP(G8757,Agents!A:E,5,FALSE)</f>
        <v>Senior</v>
      </c>
      <c r="R8757" t="str">
        <f>VLOOKUP(G8757,Agents!A:E,2,FALSE)</f>
        <v>Night</v>
      </c>
    </row>
    <row r="8758" spans="1:18" x14ac:dyDescent="0.35">
      <c r="A8758" t="s">
        <v>12996</v>
      </c>
      <c r="B8758" t="s">
        <v>12997</v>
      </c>
      <c r="C8758" t="s">
        <v>76</v>
      </c>
      <c r="D8758" t="s">
        <v>13</v>
      </c>
      <c r="E8758" s="1">
        <v>46049.512499999997</v>
      </c>
      <c r="F8758" s="1">
        <v>46051.054166666669</v>
      </c>
      <c r="G8758" t="s">
        <v>159</v>
      </c>
      <c r="H8758" t="s">
        <v>15</v>
      </c>
      <c r="I8758" t="s">
        <v>16</v>
      </c>
      <c r="J8758">
        <v>4</v>
      </c>
      <c r="K8758" t="str">
        <f>IF(tickets_dataset[[#This Row],[status]] = "Closed", "Yes","No")</f>
        <v>Yes</v>
      </c>
      <c r="L8758" s="2">
        <f t="shared" si="544"/>
        <v>37.000000000116415</v>
      </c>
      <c r="M8758" t="str">
        <f t="shared" si="545"/>
        <v>No</v>
      </c>
      <c r="N8758" t="str">
        <f t="shared" si="546"/>
        <v>Jan</v>
      </c>
      <c r="O8758" s="2">
        <f t="shared" si="547"/>
        <v>1.5416666666715173</v>
      </c>
      <c r="P8758" t="str">
        <f>VLOOKUP(G8758,Agents!A:E,4,FALSE)</f>
        <v>Team4</v>
      </c>
      <c r="Q8758" t="str">
        <f>VLOOKUP(G8758,Agents!A:E,5,FALSE)</f>
        <v>Mid</v>
      </c>
      <c r="R8758" t="str">
        <f>VLOOKUP(G8758,Agents!A:E,2,FALSE)</f>
        <v>Night</v>
      </c>
    </row>
    <row r="8759" spans="1:18" x14ac:dyDescent="0.35">
      <c r="A8759" t="s">
        <v>12998</v>
      </c>
      <c r="B8759" t="s">
        <v>4038</v>
      </c>
      <c r="C8759" t="s">
        <v>22</v>
      </c>
      <c r="D8759" t="s">
        <v>38</v>
      </c>
      <c r="E8759" s="1">
        <v>46100.857638888891</v>
      </c>
      <c r="F8759" s="1">
        <v>46104.732638888891</v>
      </c>
      <c r="G8759" t="s">
        <v>357</v>
      </c>
      <c r="H8759" t="s">
        <v>15</v>
      </c>
      <c r="I8759" t="s">
        <v>16</v>
      </c>
      <c r="J8759">
        <v>2</v>
      </c>
      <c r="K8759" t="str">
        <f>IF(tickets_dataset[[#This Row],[status]] = "Closed", "Yes","No")</f>
        <v>Yes</v>
      </c>
      <c r="L8759" s="2">
        <f t="shared" si="544"/>
        <v>93</v>
      </c>
      <c r="M8759" t="str">
        <f t="shared" si="545"/>
        <v>Yes</v>
      </c>
      <c r="N8759" t="str">
        <f t="shared" si="546"/>
        <v>Mar</v>
      </c>
      <c r="O8759" s="2">
        <f t="shared" si="547"/>
        <v>3.875</v>
      </c>
      <c r="P8759" t="str">
        <f>VLOOKUP(G8759,Agents!A:E,4,FALSE)</f>
        <v>Team1</v>
      </c>
      <c r="Q8759" t="str">
        <f>VLOOKUP(G8759,Agents!A:E,5,FALSE)</f>
        <v>Mid</v>
      </c>
      <c r="R8759" t="str">
        <f>VLOOKUP(G8759,Agents!A:E,2,FALSE)</f>
        <v>Morning</v>
      </c>
    </row>
    <row r="8760" spans="1:18" x14ac:dyDescent="0.35">
      <c r="A8760" t="s">
        <v>12999</v>
      </c>
      <c r="B8760" t="s">
        <v>749</v>
      </c>
      <c r="C8760" t="s">
        <v>12</v>
      </c>
      <c r="D8760" t="s">
        <v>38</v>
      </c>
      <c r="E8760" s="1">
        <v>46092.790972222225</v>
      </c>
      <c r="F8760" s="1">
        <v>46094.499305555553</v>
      </c>
      <c r="G8760" t="s">
        <v>273</v>
      </c>
      <c r="H8760" t="s">
        <v>15</v>
      </c>
      <c r="I8760" t="s">
        <v>16</v>
      </c>
      <c r="J8760">
        <v>3</v>
      </c>
      <c r="K8760" t="str">
        <f>IF(tickets_dataset[[#This Row],[status]] = "Closed", "Yes","No")</f>
        <v>Yes</v>
      </c>
      <c r="L8760" s="2">
        <f t="shared" si="544"/>
        <v>40.999999999883585</v>
      </c>
      <c r="M8760" t="str">
        <f t="shared" si="545"/>
        <v>No</v>
      </c>
      <c r="N8760" t="str">
        <f t="shared" si="546"/>
        <v>Mar</v>
      </c>
      <c r="O8760" s="2">
        <f t="shared" si="547"/>
        <v>1.7083333333284827</v>
      </c>
      <c r="P8760" t="str">
        <f>VLOOKUP(G8760,Agents!A:E,4,FALSE)</f>
        <v>Team3</v>
      </c>
      <c r="Q8760" t="str">
        <f>VLOOKUP(G8760,Agents!A:E,5,FALSE)</f>
        <v>Senior</v>
      </c>
      <c r="R8760" t="str">
        <f>VLOOKUP(G8760,Agents!A:E,2,FALSE)</f>
        <v>Evening</v>
      </c>
    </row>
    <row r="8761" spans="1:18" x14ac:dyDescent="0.35">
      <c r="A8761" t="s">
        <v>13000</v>
      </c>
      <c r="B8761" t="s">
        <v>229</v>
      </c>
      <c r="C8761" t="s">
        <v>34</v>
      </c>
      <c r="D8761" t="s">
        <v>13</v>
      </c>
      <c r="E8761" s="1">
        <v>46039.675000000003</v>
      </c>
      <c r="F8761" s="1">
        <v>46040.55</v>
      </c>
      <c r="G8761" t="s">
        <v>91</v>
      </c>
      <c r="H8761" t="s">
        <v>15</v>
      </c>
      <c r="I8761" t="s">
        <v>16</v>
      </c>
      <c r="J8761">
        <v>4</v>
      </c>
      <c r="K8761" t="str">
        <f>IF(tickets_dataset[[#This Row],[status]] = "Closed", "Yes","No")</f>
        <v>Yes</v>
      </c>
      <c r="L8761" s="2">
        <f t="shared" si="544"/>
        <v>21</v>
      </c>
      <c r="M8761" t="str">
        <f t="shared" si="545"/>
        <v>No</v>
      </c>
      <c r="N8761" t="str">
        <f t="shared" si="546"/>
        <v>Jan</v>
      </c>
      <c r="O8761" s="2">
        <f t="shared" si="547"/>
        <v>0.875</v>
      </c>
      <c r="P8761" t="str">
        <f>VLOOKUP(G8761,Agents!A:E,4,FALSE)</f>
        <v>Team5</v>
      </c>
      <c r="Q8761" t="str">
        <f>VLOOKUP(G8761,Agents!A:E,5,FALSE)</f>
        <v>Mid</v>
      </c>
      <c r="R8761" t="str">
        <f>VLOOKUP(G8761,Agents!A:E,2,FALSE)</f>
        <v>Night</v>
      </c>
    </row>
    <row r="8762" spans="1:18" x14ac:dyDescent="0.35">
      <c r="A8762" t="s">
        <v>13001</v>
      </c>
      <c r="B8762" t="s">
        <v>5722</v>
      </c>
      <c r="C8762" t="s">
        <v>76</v>
      </c>
      <c r="D8762" t="s">
        <v>38</v>
      </c>
      <c r="E8762" s="1">
        <v>46049.232638888891</v>
      </c>
      <c r="F8762" s="1">
        <v>46051.607638888891</v>
      </c>
      <c r="G8762" t="s">
        <v>164</v>
      </c>
      <c r="H8762" t="s">
        <v>15</v>
      </c>
      <c r="I8762" t="s">
        <v>16</v>
      </c>
      <c r="J8762">
        <v>4</v>
      </c>
      <c r="K8762" t="str">
        <f>IF(tickets_dataset[[#This Row],[status]] = "Closed", "Yes","No")</f>
        <v>Yes</v>
      </c>
      <c r="L8762" s="2">
        <f t="shared" si="544"/>
        <v>57</v>
      </c>
      <c r="M8762" t="str">
        <f t="shared" si="545"/>
        <v>Yes</v>
      </c>
      <c r="N8762" t="str">
        <f t="shared" si="546"/>
        <v>Jan</v>
      </c>
      <c r="O8762" s="2">
        <f t="shared" si="547"/>
        <v>2.375</v>
      </c>
      <c r="P8762" t="str">
        <f>VLOOKUP(G8762,Agents!A:E,4,FALSE)</f>
        <v>Team4</v>
      </c>
      <c r="Q8762" t="str">
        <f>VLOOKUP(G8762,Agents!A:E,5,FALSE)</f>
        <v>Senior</v>
      </c>
      <c r="R8762" t="str">
        <f>VLOOKUP(G8762,Agents!A:E,2,FALSE)</f>
        <v>Evening</v>
      </c>
    </row>
    <row r="8763" spans="1:18" x14ac:dyDescent="0.35">
      <c r="A8763" t="s">
        <v>13002</v>
      </c>
      <c r="B8763" t="s">
        <v>13003</v>
      </c>
      <c r="C8763" t="s">
        <v>12</v>
      </c>
      <c r="D8763" t="s">
        <v>13</v>
      </c>
      <c r="E8763" s="1">
        <v>46109.947916666664</v>
      </c>
      <c r="F8763" s="1">
        <v>46111.697916666664</v>
      </c>
      <c r="G8763" t="s">
        <v>344</v>
      </c>
      <c r="H8763" t="s">
        <v>15</v>
      </c>
      <c r="I8763" t="s">
        <v>16</v>
      </c>
      <c r="J8763">
        <v>2</v>
      </c>
      <c r="K8763" t="str">
        <f>IF(tickets_dataset[[#This Row],[status]] = "Closed", "Yes","No")</f>
        <v>Yes</v>
      </c>
      <c r="L8763" s="2">
        <f t="shared" si="544"/>
        <v>42</v>
      </c>
      <c r="M8763" t="str">
        <f t="shared" si="545"/>
        <v>No</v>
      </c>
      <c r="N8763" t="str">
        <f t="shared" si="546"/>
        <v>Mar</v>
      </c>
      <c r="O8763" s="2">
        <f t="shared" si="547"/>
        <v>1.75</v>
      </c>
      <c r="P8763" t="str">
        <f>VLOOKUP(G8763,Agents!A:E,4,FALSE)</f>
        <v>Team4</v>
      </c>
      <c r="Q8763" t="str">
        <f>VLOOKUP(G8763,Agents!A:E,5,FALSE)</f>
        <v>Senior</v>
      </c>
      <c r="R8763" t="str">
        <f>VLOOKUP(G8763,Agents!A:E,2,FALSE)</f>
        <v>Night</v>
      </c>
    </row>
    <row r="8764" spans="1:18" x14ac:dyDescent="0.35">
      <c r="A8764" t="s">
        <v>13004</v>
      </c>
      <c r="B8764" t="s">
        <v>2696</v>
      </c>
      <c r="C8764" t="s">
        <v>12</v>
      </c>
      <c r="D8764" t="s">
        <v>13</v>
      </c>
      <c r="E8764" s="1">
        <v>46052.901388888888</v>
      </c>
      <c r="F8764" s="1">
        <v>46053.401388888888</v>
      </c>
      <c r="G8764" t="s">
        <v>59</v>
      </c>
      <c r="H8764" t="s">
        <v>132</v>
      </c>
      <c r="I8764" t="s">
        <v>16</v>
      </c>
      <c r="J8764">
        <v>4</v>
      </c>
      <c r="K8764" t="str">
        <f>IF(tickets_dataset[[#This Row],[status]] = "Closed", "Yes","No")</f>
        <v>No</v>
      </c>
      <c r="L8764" s="2">
        <f t="shared" si="544"/>
        <v>12</v>
      </c>
      <c r="M8764" t="str">
        <f t="shared" si="545"/>
        <v>No</v>
      </c>
      <c r="N8764" t="str">
        <f t="shared" si="546"/>
        <v>Jan</v>
      </c>
      <c r="O8764" s="2">
        <f t="shared" si="547"/>
        <v>0.5</v>
      </c>
      <c r="P8764" t="str">
        <f>VLOOKUP(G8764,Agents!A:E,4,FALSE)</f>
        <v>Team3</v>
      </c>
      <c r="Q8764" t="str">
        <f>VLOOKUP(G8764,Agents!A:E,5,FALSE)</f>
        <v>Senior</v>
      </c>
      <c r="R8764" t="str">
        <f>VLOOKUP(G8764,Agents!A:E,2,FALSE)</f>
        <v>Night</v>
      </c>
    </row>
    <row r="8765" spans="1:18" x14ac:dyDescent="0.35">
      <c r="A8765" t="s">
        <v>13005</v>
      </c>
      <c r="B8765" t="s">
        <v>4295</v>
      </c>
      <c r="C8765" t="s">
        <v>34</v>
      </c>
      <c r="D8765" t="s">
        <v>26</v>
      </c>
      <c r="E8765" s="1">
        <v>46072.15625</v>
      </c>
      <c r="F8765" s="1">
        <v>46074.072916666664</v>
      </c>
      <c r="G8765" t="s">
        <v>159</v>
      </c>
      <c r="H8765" t="s">
        <v>15</v>
      </c>
      <c r="I8765" t="s">
        <v>16</v>
      </c>
      <c r="J8765">
        <v>3</v>
      </c>
      <c r="K8765" t="str">
        <f>IF(tickets_dataset[[#This Row],[status]] = "Closed", "Yes","No")</f>
        <v>Yes</v>
      </c>
      <c r="L8765" s="2">
        <f t="shared" si="544"/>
        <v>45.999999999941792</v>
      </c>
      <c r="M8765" t="str">
        <f t="shared" si="545"/>
        <v>No</v>
      </c>
      <c r="N8765" t="str">
        <f t="shared" si="546"/>
        <v>Feb</v>
      </c>
      <c r="O8765" s="2">
        <f t="shared" si="547"/>
        <v>1.9166666666642413</v>
      </c>
      <c r="P8765" t="str">
        <f>VLOOKUP(G8765,Agents!A:E,4,FALSE)</f>
        <v>Team4</v>
      </c>
      <c r="Q8765" t="str">
        <f>VLOOKUP(G8765,Agents!A:E,5,FALSE)</f>
        <v>Mid</v>
      </c>
      <c r="R8765" t="str">
        <f>VLOOKUP(G8765,Agents!A:E,2,FALSE)</f>
        <v>Night</v>
      </c>
    </row>
    <row r="8766" spans="1:18" x14ac:dyDescent="0.35">
      <c r="A8766" t="s">
        <v>13006</v>
      </c>
      <c r="B8766" t="s">
        <v>4768</v>
      </c>
      <c r="C8766" t="s">
        <v>34</v>
      </c>
      <c r="D8766" t="s">
        <v>26</v>
      </c>
      <c r="E8766" s="1">
        <v>46052.203472222223</v>
      </c>
      <c r="F8766" s="1">
        <v>46053.036805555559</v>
      </c>
      <c r="G8766" t="s">
        <v>62</v>
      </c>
      <c r="H8766" t="s">
        <v>28</v>
      </c>
      <c r="I8766" t="s">
        <v>68</v>
      </c>
      <c r="J8766">
        <v>4</v>
      </c>
      <c r="K8766" t="str">
        <f>IF(tickets_dataset[[#This Row],[status]] = "Closed", "Yes","No")</f>
        <v>No</v>
      </c>
      <c r="L8766" s="2">
        <f t="shared" si="544"/>
        <v>20.000000000058208</v>
      </c>
      <c r="M8766" t="str">
        <f t="shared" si="545"/>
        <v>No</v>
      </c>
      <c r="N8766" t="str">
        <f t="shared" si="546"/>
        <v>Jan</v>
      </c>
      <c r="O8766" s="2">
        <f t="shared" si="547"/>
        <v>0.83333333333575865</v>
      </c>
      <c r="P8766" t="str">
        <f>VLOOKUP(G8766,Agents!A:E,4,FALSE)</f>
        <v>Team1</v>
      </c>
      <c r="Q8766" t="str">
        <f>VLOOKUP(G8766,Agents!A:E,5,FALSE)</f>
        <v>Junior</v>
      </c>
      <c r="R8766" t="str">
        <f>VLOOKUP(G8766,Agents!A:E,2,FALSE)</f>
        <v>Morning</v>
      </c>
    </row>
    <row r="8767" spans="1:18" x14ac:dyDescent="0.35">
      <c r="A8767" t="s">
        <v>13007</v>
      </c>
      <c r="B8767" t="s">
        <v>10848</v>
      </c>
      <c r="C8767" t="s">
        <v>22</v>
      </c>
      <c r="D8767" t="s">
        <v>26</v>
      </c>
      <c r="E8767" s="1">
        <v>46031.277777777781</v>
      </c>
      <c r="F8767" s="1">
        <v>46031.902777777781</v>
      </c>
      <c r="G8767" t="s">
        <v>344</v>
      </c>
      <c r="H8767" t="s">
        <v>15</v>
      </c>
      <c r="I8767" t="s">
        <v>16</v>
      </c>
      <c r="J8767">
        <v>4</v>
      </c>
      <c r="K8767" t="str">
        <f>IF(tickets_dataset[[#This Row],[status]] = "Closed", "Yes","No")</f>
        <v>Yes</v>
      </c>
      <c r="L8767" s="2">
        <f t="shared" si="544"/>
        <v>15</v>
      </c>
      <c r="M8767" t="str">
        <f t="shared" si="545"/>
        <v>No</v>
      </c>
      <c r="N8767" t="str">
        <f t="shared" si="546"/>
        <v>Jan</v>
      </c>
      <c r="O8767" s="2">
        <f t="shared" si="547"/>
        <v>0.625</v>
      </c>
      <c r="P8767" t="str">
        <f>VLOOKUP(G8767,Agents!A:E,4,FALSE)</f>
        <v>Team4</v>
      </c>
      <c r="Q8767" t="str">
        <f>VLOOKUP(G8767,Agents!A:E,5,FALSE)</f>
        <v>Senior</v>
      </c>
      <c r="R8767" t="str">
        <f>VLOOKUP(G8767,Agents!A:E,2,FALSE)</f>
        <v>Night</v>
      </c>
    </row>
    <row r="8768" spans="1:18" x14ac:dyDescent="0.35">
      <c r="A8768" t="s">
        <v>13008</v>
      </c>
      <c r="B8768" t="s">
        <v>300</v>
      </c>
      <c r="C8768" t="s">
        <v>76</v>
      </c>
      <c r="D8768" t="s">
        <v>26</v>
      </c>
      <c r="E8768" s="1">
        <v>46040.137499999997</v>
      </c>
      <c r="F8768" s="1">
        <v>46041.762499999997</v>
      </c>
      <c r="G8768" t="s">
        <v>23</v>
      </c>
      <c r="H8768" t="s">
        <v>15</v>
      </c>
      <c r="I8768" t="s">
        <v>16</v>
      </c>
      <c r="J8768">
        <v>3</v>
      </c>
      <c r="K8768" t="str">
        <f>IF(tickets_dataset[[#This Row],[status]] = "Closed", "Yes","No")</f>
        <v>Yes</v>
      </c>
      <c r="L8768" s="2">
        <f t="shared" si="544"/>
        <v>39</v>
      </c>
      <c r="M8768" t="str">
        <f t="shared" si="545"/>
        <v>No</v>
      </c>
      <c r="N8768" t="str">
        <f t="shared" si="546"/>
        <v>Jan</v>
      </c>
      <c r="O8768" s="2">
        <f t="shared" si="547"/>
        <v>1.625</v>
      </c>
      <c r="P8768" t="str">
        <f>VLOOKUP(G8768,Agents!A:E,4,FALSE)</f>
        <v>Team3</v>
      </c>
      <c r="Q8768" t="str">
        <f>VLOOKUP(G8768,Agents!A:E,5,FALSE)</f>
        <v>Senior</v>
      </c>
      <c r="R8768" t="str">
        <f>VLOOKUP(G8768,Agents!A:E,2,FALSE)</f>
        <v>Evening</v>
      </c>
    </row>
    <row r="8769" spans="1:18" x14ac:dyDescent="0.35">
      <c r="A8769" t="s">
        <v>13009</v>
      </c>
      <c r="B8769" t="s">
        <v>13010</v>
      </c>
      <c r="C8769" t="s">
        <v>50</v>
      </c>
      <c r="D8769" t="s">
        <v>38</v>
      </c>
      <c r="E8769" s="1">
        <v>46050.384027777778</v>
      </c>
      <c r="F8769" s="1">
        <v>46053.300694444442</v>
      </c>
      <c r="G8769" t="s">
        <v>282</v>
      </c>
      <c r="H8769" t="s">
        <v>15</v>
      </c>
      <c r="I8769" t="s">
        <v>16</v>
      </c>
      <c r="J8769">
        <v>4</v>
      </c>
      <c r="K8769" t="str">
        <f>IF(tickets_dataset[[#This Row],[status]] = "Closed", "Yes","No")</f>
        <v>Yes</v>
      </c>
      <c r="L8769" s="2">
        <f t="shared" si="544"/>
        <v>69.999999999941792</v>
      </c>
      <c r="M8769" t="str">
        <f t="shared" si="545"/>
        <v>Yes</v>
      </c>
      <c r="N8769" t="str">
        <f t="shared" si="546"/>
        <v>Jan</v>
      </c>
      <c r="O8769" s="2">
        <f t="shared" si="547"/>
        <v>2.9166666666642413</v>
      </c>
      <c r="P8769" t="str">
        <f>VLOOKUP(G8769,Agents!A:E,4,FALSE)</f>
        <v>Team4</v>
      </c>
      <c r="Q8769" t="str">
        <f>VLOOKUP(G8769,Agents!A:E,5,FALSE)</f>
        <v>Mid</v>
      </c>
      <c r="R8769" t="str">
        <f>VLOOKUP(G8769,Agents!A:E,2,FALSE)</f>
        <v>Morning</v>
      </c>
    </row>
    <row r="8770" spans="1:18" x14ac:dyDescent="0.35">
      <c r="A8770" t="s">
        <v>13011</v>
      </c>
      <c r="B8770" t="s">
        <v>13012</v>
      </c>
      <c r="C8770" t="s">
        <v>22</v>
      </c>
      <c r="D8770" t="s">
        <v>26</v>
      </c>
      <c r="E8770" s="1">
        <v>46072.99722222222</v>
      </c>
      <c r="F8770" s="1">
        <v>46073.62222222222</v>
      </c>
      <c r="G8770" t="s">
        <v>234</v>
      </c>
      <c r="H8770" t="s">
        <v>15</v>
      </c>
      <c r="I8770" t="s">
        <v>16</v>
      </c>
      <c r="J8770">
        <v>4</v>
      </c>
      <c r="K8770" t="str">
        <f>IF(tickets_dataset[[#This Row],[status]] = "Closed", "Yes","No")</f>
        <v>Yes</v>
      </c>
      <c r="L8770" s="2">
        <f t="shared" ref="L8770:L8833" si="548">IF(ISBLANK(F8770),"",(F8770-E8770)*24)</f>
        <v>15</v>
      </c>
      <c r="M8770" t="str">
        <f t="shared" ref="M8770:M8833" si="549">IF(L8770&gt;48,"Yes","No")</f>
        <v>No</v>
      </c>
      <c r="N8770" t="str">
        <f t="shared" ref="N8770:N8833" si="550">TEXT(E8770,"mmm")</f>
        <v>Feb</v>
      </c>
      <c r="O8770" s="2">
        <f t="shared" si="547"/>
        <v>0.625</v>
      </c>
      <c r="P8770" t="str">
        <f>VLOOKUP(G8770,Agents!A:E,4,FALSE)</f>
        <v>Team5</v>
      </c>
      <c r="Q8770" t="str">
        <f>VLOOKUP(G8770,Agents!A:E,5,FALSE)</f>
        <v>Senior</v>
      </c>
      <c r="R8770" t="str">
        <f>VLOOKUP(G8770,Agents!A:E,2,FALSE)</f>
        <v>Night</v>
      </c>
    </row>
    <row r="8771" spans="1:18" x14ac:dyDescent="0.35">
      <c r="A8771" t="s">
        <v>13013</v>
      </c>
      <c r="B8771" t="s">
        <v>3842</v>
      </c>
      <c r="C8771" t="s">
        <v>34</v>
      </c>
      <c r="D8771" t="s">
        <v>38</v>
      </c>
      <c r="E8771" s="1">
        <v>46111.669444444444</v>
      </c>
      <c r="F8771" s="1">
        <v>46113.919444444444</v>
      </c>
      <c r="G8771" t="s">
        <v>159</v>
      </c>
      <c r="H8771" t="s">
        <v>15</v>
      </c>
      <c r="I8771" t="s">
        <v>16</v>
      </c>
      <c r="J8771">
        <v>3</v>
      </c>
      <c r="K8771" t="str">
        <f>IF(tickets_dataset[[#This Row],[status]] = "Closed", "Yes","No")</f>
        <v>Yes</v>
      </c>
      <c r="L8771" s="2">
        <f t="shared" si="548"/>
        <v>54</v>
      </c>
      <c r="M8771" t="str">
        <f t="shared" si="549"/>
        <v>Yes</v>
      </c>
      <c r="N8771" t="str">
        <f t="shared" si="550"/>
        <v>Mar</v>
      </c>
      <c r="O8771" s="2">
        <f t="shared" ref="O8771:O8834" si="551">F8771-E8771</f>
        <v>2.25</v>
      </c>
      <c r="P8771" t="str">
        <f>VLOOKUP(G8771,Agents!A:E,4,FALSE)</f>
        <v>Team4</v>
      </c>
      <c r="Q8771" t="str">
        <f>VLOOKUP(G8771,Agents!A:E,5,FALSE)</f>
        <v>Mid</v>
      </c>
      <c r="R8771" t="str">
        <f>VLOOKUP(G8771,Agents!A:E,2,FALSE)</f>
        <v>Night</v>
      </c>
    </row>
    <row r="8772" spans="1:18" x14ac:dyDescent="0.35">
      <c r="A8772" t="s">
        <v>13014</v>
      </c>
      <c r="B8772" t="s">
        <v>8953</v>
      </c>
      <c r="C8772" t="s">
        <v>12</v>
      </c>
      <c r="D8772" t="s">
        <v>38</v>
      </c>
      <c r="E8772" s="1">
        <v>46084.368750000001</v>
      </c>
      <c r="F8772" s="1">
        <v>46084.618750000001</v>
      </c>
      <c r="G8772" t="s">
        <v>273</v>
      </c>
      <c r="H8772" t="s">
        <v>15</v>
      </c>
      <c r="I8772" t="s">
        <v>16</v>
      </c>
      <c r="J8772">
        <v>3</v>
      </c>
      <c r="K8772" t="str">
        <f>IF(tickets_dataset[[#This Row],[status]] = "Closed", "Yes","No")</f>
        <v>Yes</v>
      </c>
      <c r="L8772" s="2">
        <f t="shared" si="548"/>
        <v>6</v>
      </c>
      <c r="M8772" t="str">
        <f t="shared" si="549"/>
        <v>No</v>
      </c>
      <c r="N8772" t="str">
        <f t="shared" si="550"/>
        <v>Mar</v>
      </c>
      <c r="O8772" s="2">
        <f t="shared" si="551"/>
        <v>0.25</v>
      </c>
      <c r="P8772" t="str">
        <f>VLOOKUP(G8772,Agents!A:E,4,FALSE)</f>
        <v>Team3</v>
      </c>
      <c r="Q8772" t="str">
        <f>VLOOKUP(G8772,Agents!A:E,5,FALSE)</f>
        <v>Senior</v>
      </c>
      <c r="R8772" t="str">
        <f>VLOOKUP(G8772,Agents!A:E,2,FALSE)</f>
        <v>Evening</v>
      </c>
    </row>
    <row r="8773" spans="1:18" x14ac:dyDescent="0.35">
      <c r="A8773" t="s">
        <v>13015</v>
      </c>
      <c r="B8773" t="s">
        <v>13016</v>
      </c>
      <c r="C8773" t="s">
        <v>34</v>
      </c>
      <c r="D8773" t="s">
        <v>38</v>
      </c>
      <c r="E8773" s="1">
        <v>46071.410416666666</v>
      </c>
      <c r="F8773" s="1">
        <v>46072.035416666666</v>
      </c>
      <c r="G8773" t="s">
        <v>149</v>
      </c>
      <c r="H8773" t="s">
        <v>15</v>
      </c>
      <c r="I8773" t="s">
        <v>16</v>
      </c>
      <c r="J8773">
        <v>4</v>
      </c>
      <c r="K8773" t="str">
        <f>IF(tickets_dataset[[#This Row],[status]] = "Closed", "Yes","No")</f>
        <v>Yes</v>
      </c>
      <c r="L8773" s="2">
        <f t="shared" si="548"/>
        <v>15</v>
      </c>
      <c r="M8773" t="str">
        <f t="shared" si="549"/>
        <v>No</v>
      </c>
      <c r="N8773" t="str">
        <f t="shared" si="550"/>
        <v>Feb</v>
      </c>
      <c r="O8773" s="2">
        <f t="shared" si="551"/>
        <v>0.625</v>
      </c>
      <c r="P8773" t="str">
        <f>VLOOKUP(G8773,Agents!A:E,4,FALSE)</f>
        <v>Team3</v>
      </c>
      <c r="Q8773" t="str">
        <f>VLOOKUP(G8773,Agents!A:E,5,FALSE)</f>
        <v>Mid</v>
      </c>
      <c r="R8773" t="str">
        <f>VLOOKUP(G8773,Agents!A:E,2,FALSE)</f>
        <v>Night</v>
      </c>
    </row>
    <row r="8774" spans="1:18" x14ac:dyDescent="0.35">
      <c r="A8774" t="s">
        <v>13017</v>
      </c>
      <c r="B8774" t="s">
        <v>5665</v>
      </c>
      <c r="C8774" t="s">
        <v>50</v>
      </c>
      <c r="D8774" t="s">
        <v>26</v>
      </c>
      <c r="E8774" s="1">
        <v>46075.12222222222</v>
      </c>
      <c r="F8774" s="1">
        <v>46076.74722222222</v>
      </c>
      <c r="G8774" t="s">
        <v>149</v>
      </c>
      <c r="H8774" t="s">
        <v>15</v>
      </c>
      <c r="I8774" t="s">
        <v>16</v>
      </c>
      <c r="J8774">
        <v>4</v>
      </c>
      <c r="K8774" t="str">
        <f>IF(tickets_dataset[[#This Row],[status]] = "Closed", "Yes","No")</f>
        <v>Yes</v>
      </c>
      <c r="L8774" s="2">
        <f t="shared" si="548"/>
        <v>39</v>
      </c>
      <c r="M8774" t="str">
        <f t="shared" si="549"/>
        <v>No</v>
      </c>
      <c r="N8774" t="str">
        <f t="shared" si="550"/>
        <v>Feb</v>
      </c>
      <c r="O8774" s="2">
        <f t="shared" si="551"/>
        <v>1.625</v>
      </c>
      <c r="P8774" t="str">
        <f>VLOOKUP(G8774,Agents!A:E,4,FALSE)</f>
        <v>Team3</v>
      </c>
      <c r="Q8774" t="str">
        <f>VLOOKUP(G8774,Agents!A:E,5,FALSE)</f>
        <v>Mid</v>
      </c>
      <c r="R8774" t="str">
        <f>VLOOKUP(G8774,Agents!A:E,2,FALSE)</f>
        <v>Night</v>
      </c>
    </row>
    <row r="8775" spans="1:18" x14ac:dyDescent="0.35">
      <c r="A8775" t="s">
        <v>13018</v>
      </c>
      <c r="B8775" t="s">
        <v>6590</v>
      </c>
      <c r="C8775" t="s">
        <v>22</v>
      </c>
      <c r="D8775" t="s">
        <v>13</v>
      </c>
      <c r="E8775" s="1">
        <v>46059.079861111109</v>
      </c>
      <c r="F8775" s="1">
        <v>46059.829861111109</v>
      </c>
      <c r="G8775" t="s">
        <v>256</v>
      </c>
      <c r="H8775" t="s">
        <v>15</v>
      </c>
      <c r="I8775" t="s">
        <v>68</v>
      </c>
      <c r="J8775">
        <v>3</v>
      </c>
      <c r="K8775" t="str">
        <f>IF(tickets_dataset[[#This Row],[status]] = "Closed", "Yes","No")</f>
        <v>Yes</v>
      </c>
      <c r="L8775" s="2">
        <f t="shared" si="548"/>
        <v>18</v>
      </c>
      <c r="M8775" t="str">
        <f t="shared" si="549"/>
        <v>No</v>
      </c>
      <c r="N8775" t="str">
        <f t="shared" si="550"/>
        <v>Feb</v>
      </c>
      <c r="O8775" s="2">
        <f t="shared" si="551"/>
        <v>0.75</v>
      </c>
      <c r="P8775" t="str">
        <f>VLOOKUP(G8775,Agents!A:E,4,FALSE)</f>
        <v>Team1</v>
      </c>
      <c r="Q8775" t="str">
        <f>VLOOKUP(G8775,Agents!A:E,5,FALSE)</f>
        <v>Mid</v>
      </c>
      <c r="R8775" t="str">
        <f>VLOOKUP(G8775,Agents!A:E,2,FALSE)</f>
        <v>Morning</v>
      </c>
    </row>
    <row r="8776" spans="1:18" x14ac:dyDescent="0.35">
      <c r="A8776" t="s">
        <v>13019</v>
      </c>
      <c r="B8776" t="s">
        <v>2637</v>
      </c>
      <c r="C8776" t="s">
        <v>50</v>
      </c>
      <c r="D8776" t="s">
        <v>26</v>
      </c>
      <c r="E8776" s="1">
        <v>46078.522222222222</v>
      </c>
      <c r="F8776" s="1">
        <v>46080.772222222222</v>
      </c>
      <c r="G8776" t="s">
        <v>344</v>
      </c>
      <c r="H8776" t="s">
        <v>15</v>
      </c>
      <c r="I8776" t="s">
        <v>16</v>
      </c>
      <c r="J8776">
        <v>4</v>
      </c>
      <c r="K8776" t="str">
        <f>IF(tickets_dataset[[#This Row],[status]] = "Closed", "Yes","No")</f>
        <v>Yes</v>
      </c>
      <c r="L8776" s="2">
        <f t="shared" si="548"/>
        <v>54</v>
      </c>
      <c r="M8776" t="str">
        <f t="shared" si="549"/>
        <v>Yes</v>
      </c>
      <c r="N8776" t="str">
        <f t="shared" si="550"/>
        <v>Feb</v>
      </c>
      <c r="O8776" s="2">
        <f t="shared" si="551"/>
        <v>2.25</v>
      </c>
      <c r="P8776" t="str">
        <f>VLOOKUP(G8776,Agents!A:E,4,FALSE)</f>
        <v>Team4</v>
      </c>
      <c r="Q8776" t="str">
        <f>VLOOKUP(G8776,Agents!A:E,5,FALSE)</f>
        <v>Senior</v>
      </c>
      <c r="R8776" t="str">
        <f>VLOOKUP(G8776,Agents!A:E,2,FALSE)</f>
        <v>Night</v>
      </c>
    </row>
    <row r="8777" spans="1:18" x14ac:dyDescent="0.35">
      <c r="A8777" t="s">
        <v>13020</v>
      </c>
      <c r="B8777" t="s">
        <v>3011</v>
      </c>
      <c r="C8777" t="s">
        <v>50</v>
      </c>
      <c r="D8777" t="s">
        <v>38</v>
      </c>
      <c r="E8777" s="1">
        <v>46046.520833333336</v>
      </c>
      <c r="F8777" s="1">
        <v>46049.604166666664</v>
      </c>
      <c r="G8777" t="s">
        <v>206</v>
      </c>
      <c r="H8777" t="s">
        <v>15</v>
      </c>
      <c r="I8777" t="s">
        <v>16</v>
      </c>
      <c r="J8777">
        <v>4</v>
      </c>
      <c r="K8777" t="str">
        <f>IF(tickets_dataset[[#This Row],[status]] = "Closed", "Yes","No")</f>
        <v>Yes</v>
      </c>
      <c r="L8777" s="2">
        <f t="shared" si="548"/>
        <v>73.999999999883585</v>
      </c>
      <c r="M8777" t="str">
        <f t="shared" si="549"/>
        <v>Yes</v>
      </c>
      <c r="N8777" t="str">
        <f t="shared" si="550"/>
        <v>Jan</v>
      </c>
      <c r="O8777" s="2">
        <f t="shared" si="551"/>
        <v>3.0833333333284827</v>
      </c>
      <c r="P8777" t="str">
        <f>VLOOKUP(G8777,Agents!A:E,4,FALSE)</f>
        <v>Team5</v>
      </c>
      <c r="Q8777" t="str">
        <f>VLOOKUP(G8777,Agents!A:E,5,FALSE)</f>
        <v>Junior</v>
      </c>
      <c r="R8777" t="str">
        <f>VLOOKUP(G8777,Agents!A:E,2,FALSE)</f>
        <v>Evening</v>
      </c>
    </row>
    <row r="8778" spans="1:18" x14ac:dyDescent="0.35">
      <c r="A8778" t="s">
        <v>13021</v>
      </c>
      <c r="B8778" t="s">
        <v>6138</v>
      </c>
      <c r="C8778" t="s">
        <v>50</v>
      </c>
      <c r="D8778" t="s">
        <v>38</v>
      </c>
      <c r="E8778" s="1">
        <v>46102.816666666666</v>
      </c>
      <c r="F8778" s="1">
        <v>46103.23333333333</v>
      </c>
      <c r="G8778" t="s">
        <v>42</v>
      </c>
      <c r="H8778" t="s">
        <v>15</v>
      </c>
      <c r="I8778" t="s">
        <v>16</v>
      </c>
      <c r="J8778">
        <v>3</v>
      </c>
      <c r="K8778" t="str">
        <f>IF(tickets_dataset[[#This Row],[status]] = "Closed", "Yes","No")</f>
        <v>Yes</v>
      </c>
      <c r="L8778" s="2">
        <f t="shared" si="548"/>
        <v>9.9999999999417923</v>
      </c>
      <c r="M8778" t="str">
        <f t="shared" si="549"/>
        <v>No</v>
      </c>
      <c r="N8778" t="str">
        <f t="shared" si="550"/>
        <v>Mar</v>
      </c>
      <c r="O8778" s="2">
        <f t="shared" si="551"/>
        <v>0.41666666666424135</v>
      </c>
      <c r="P8778" t="str">
        <f>VLOOKUP(G8778,Agents!A:E,4,FALSE)</f>
        <v>Team2</v>
      </c>
      <c r="Q8778" t="str">
        <f>VLOOKUP(G8778,Agents!A:E,5,FALSE)</f>
        <v>Junior</v>
      </c>
      <c r="R8778" t="str">
        <f>VLOOKUP(G8778,Agents!A:E,2,FALSE)</f>
        <v>Night</v>
      </c>
    </row>
    <row r="8779" spans="1:18" x14ac:dyDescent="0.35">
      <c r="A8779" t="s">
        <v>13022</v>
      </c>
      <c r="B8779" t="s">
        <v>11694</v>
      </c>
      <c r="C8779" t="s">
        <v>34</v>
      </c>
      <c r="D8779" t="s">
        <v>13</v>
      </c>
      <c r="E8779" s="1">
        <v>46088.802777777775</v>
      </c>
      <c r="F8779" s="1">
        <v>46090.677777777775</v>
      </c>
      <c r="G8779" t="s">
        <v>91</v>
      </c>
      <c r="H8779" t="s">
        <v>132</v>
      </c>
      <c r="I8779" t="s">
        <v>16</v>
      </c>
      <c r="J8779">
        <v>4</v>
      </c>
      <c r="K8779" t="str">
        <f>IF(tickets_dataset[[#This Row],[status]] = "Closed", "Yes","No")</f>
        <v>No</v>
      </c>
      <c r="L8779" s="2">
        <f t="shared" si="548"/>
        <v>45</v>
      </c>
      <c r="M8779" t="str">
        <f t="shared" si="549"/>
        <v>No</v>
      </c>
      <c r="N8779" t="str">
        <f t="shared" si="550"/>
        <v>Mar</v>
      </c>
      <c r="O8779" s="2">
        <f t="shared" si="551"/>
        <v>1.875</v>
      </c>
      <c r="P8779" t="str">
        <f>VLOOKUP(G8779,Agents!A:E,4,FALSE)</f>
        <v>Team5</v>
      </c>
      <c r="Q8779" t="str">
        <f>VLOOKUP(G8779,Agents!A:E,5,FALSE)</f>
        <v>Mid</v>
      </c>
      <c r="R8779" t="str">
        <f>VLOOKUP(G8779,Agents!A:E,2,FALSE)</f>
        <v>Night</v>
      </c>
    </row>
    <row r="8780" spans="1:18" x14ac:dyDescent="0.35">
      <c r="A8780" t="s">
        <v>13023</v>
      </c>
      <c r="B8780" t="s">
        <v>3950</v>
      </c>
      <c r="C8780" t="s">
        <v>50</v>
      </c>
      <c r="D8780" t="s">
        <v>38</v>
      </c>
      <c r="E8780" s="1">
        <v>46087.327777777777</v>
      </c>
      <c r="F8780" s="1">
        <v>46090.744444444441</v>
      </c>
      <c r="G8780" t="s">
        <v>62</v>
      </c>
      <c r="H8780" t="s">
        <v>28</v>
      </c>
      <c r="I8780" t="s">
        <v>16</v>
      </c>
      <c r="J8780">
        <v>5</v>
      </c>
      <c r="K8780" t="str">
        <f>IF(tickets_dataset[[#This Row],[status]] = "Closed", "Yes","No")</f>
        <v>No</v>
      </c>
      <c r="L8780" s="2">
        <f t="shared" si="548"/>
        <v>81.999999999941792</v>
      </c>
      <c r="M8780" t="str">
        <f t="shared" si="549"/>
        <v>Yes</v>
      </c>
      <c r="N8780" t="str">
        <f t="shared" si="550"/>
        <v>Mar</v>
      </c>
      <c r="O8780" s="2">
        <f t="shared" si="551"/>
        <v>3.4166666666642413</v>
      </c>
      <c r="P8780" t="str">
        <f>VLOOKUP(G8780,Agents!A:E,4,FALSE)</f>
        <v>Team1</v>
      </c>
      <c r="Q8780" t="str">
        <f>VLOOKUP(G8780,Agents!A:E,5,FALSE)</f>
        <v>Junior</v>
      </c>
      <c r="R8780" t="str">
        <f>VLOOKUP(G8780,Agents!A:E,2,FALSE)</f>
        <v>Morning</v>
      </c>
    </row>
    <row r="8781" spans="1:18" x14ac:dyDescent="0.35">
      <c r="A8781" t="s">
        <v>13024</v>
      </c>
      <c r="B8781" t="s">
        <v>1174</v>
      </c>
      <c r="C8781" t="s">
        <v>12</v>
      </c>
      <c r="D8781" t="s">
        <v>26</v>
      </c>
      <c r="E8781" s="1">
        <v>46072.654861111114</v>
      </c>
      <c r="F8781" s="1">
        <v>46073.071527777778</v>
      </c>
      <c r="G8781" t="s">
        <v>19</v>
      </c>
      <c r="H8781" t="s">
        <v>15</v>
      </c>
      <c r="I8781" t="s">
        <v>16</v>
      </c>
      <c r="J8781">
        <v>3</v>
      </c>
      <c r="K8781" t="str">
        <f>IF(tickets_dataset[[#This Row],[status]] = "Closed", "Yes","No")</f>
        <v>Yes</v>
      </c>
      <c r="L8781" s="2">
        <f t="shared" si="548"/>
        <v>9.9999999999417923</v>
      </c>
      <c r="M8781" t="str">
        <f t="shared" si="549"/>
        <v>No</v>
      </c>
      <c r="N8781" t="str">
        <f t="shared" si="550"/>
        <v>Feb</v>
      </c>
      <c r="O8781" s="2">
        <f t="shared" si="551"/>
        <v>0.41666666666424135</v>
      </c>
      <c r="P8781" t="str">
        <f>VLOOKUP(G8781,Agents!A:E,4,FALSE)</f>
        <v>Team4</v>
      </c>
      <c r="Q8781" t="str">
        <f>VLOOKUP(G8781,Agents!A:E,5,FALSE)</f>
        <v>Senior</v>
      </c>
      <c r="R8781" t="str">
        <f>VLOOKUP(G8781,Agents!A:E,2,FALSE)</f>
        <v>Evening</v>
      </c>
    </row>
    <row r="8782" spans="1:18" x14ac:dyDescent="0.35">
      <c r="A8782" t="s">
        <v>13025</v>
      </c>
      <c r="B8782" t="s">
        <v>3984</v>
      </c>
      <c r="C8782" t="s">
        <v>34</v>
      </c>
      <c r="D8782" t="s">
        <v>13</v>
      </c>
      <c r="E8782" s="1">
        <v>46077.997916666667</v>
      </c>
      <c r="F8782" s="1">
        <v>46078.747916666667</v>
      </c>
      <c r="G8782" t="s">
        <v>110</v>
      </c>
      <c r="H8782" t="s">
        <v>15</v>
      </c>
      <c r="I8782" t="s">
        <v>16</v>
      </c>
      <c r="J8782">
        <v>5</v>
      </c>
      <c r="K8782" t="str">
        <f>IF(tickets_dataset[[#This Row],[status]] = "Closed", "Yes","No")</f>
        <v>Yes</v>
      </c>
      <c r="L8782" s="2">
        <f t="shared" si="548"/>
        <v>18</v>
      </c>
      <c r="M8782" t="str">
        <f t="shared" si="549"/>
        <v>No</v>
      </c>
      <c r="N8782" t="str">
        <f t="shared" si="550"/>
        <v>Feb</v>
      </c>
      <c r="O8782" s="2">
        <f t="shared" si="551"/>
        <v>0.75</v>
      </c>
      <c r="P8782" t="str">
        <f>VLOOKUP(G8782,Agents!A:E,4,FALSE)</f>
        <v>Team4</v>
      </c>
      <c r="Q8782" t="str">
        <f>VLOOKUP(G8782,Agents!A:E,5,FALSE)</f>
        <v>Junior</v>
      </c>
      <c r="R8782" t="str">
        <f>VLOOKUP(G8782,Agents!A:E,2,FALSE)</f>
        <v>Morning</v>
      </c>
    </row>
    <row r="8783" spans="1:18" x14ac:dyDescent="0.35">
      <c r="A8783" t="s">
        <v>13026</v>
      </c>
      <c r="B8783" t="s">
        <v>1174</v>
      </c>
      <c r="C8783" t="s">
        <v>22</v>
      </c>
      <c r="D8783" t="s">
        <v>26</v>
      </c>
      <c r="E8783" s="1">
        <v>46060.842361111114</v>
      </c>
      <c r="F8783" s="1">
        <v>46062.342361111114</v>
      </c>
      <c r="G8783" t="s">
        <v>357</v>
      </c>
      <c r="H8783" t="s">
        <v>15</v>
      </c>
      <c r="I8783" t="s">
        <v>16</v>
      </c>
      <c r="J8783">
        <v>3</v>
      </c>
      <c r="K8783" t="str">
        <f>IF(tickets_dataset[[#This Row],[status]] = "Closed", "Yes","No")</f>
        <v>Yes</v>
      </c>
      <c r="L8783" s="2">
        <f t="shared" si="548"/>
        <v>36</v>
      </c>
      <c r="M8783" t="str">
        <f t="shared" si="549"/>
        <v>No</v>
      </c>
      <c r="N8783" t="str">
        <f t="shared" si="550"/>
        <v>Feb</v>
      </c>
      <c r="O8783" s="2">
        <f t="shared" si="551"/>
        <v>1.5</v>
      </c>
      <c r="P8783" t="str">
        <f>VLOOKUP(G8783,Agents!A:E,4,FALSE)</f>
        <v>Team1</v>
      </c>
      <c r="Q8783" t="str">
        <f>VLOOKUP(G8783,Agents!A:E,5,FALSE)</f>
        <v>Mid</v>
      </c>
      <c r="R8783" t="str">
        <f>VLOOKUP(G8783,Agents!A:E,2,FALSE)</f>
        <v>Morning</v>
      </c>
    </row>
    <row r="8784" spans="1:18" x14ac:dyDescent="0.35">
      <c r="A8784" t="s">
        <v>13027</v>
      </c>
      <c r="B8784" t="s">
        <v>528</v>
      </c>
      <c r="C8784" t="s">
        <v>50</v>
      </c>
      <c r="D8784" t="s">
        <v>13</v>
      </c>
      <c r="E8784" s="1">
        <v>46085.648611111108</v>
      </c>
      <c r="F8784" s="1">
        <v>46087.19027777778</v>
      </c>
      <c r="G8784" t="s">
        <v>167</v>
      </c>
      <c r="H8784" t="s">
        <v>15</v>
      </c>
      <c r="I8784" t="s">
        <v>16</v>
      </c>
      <c r="J8784">
        <v>4</v>
      </c>
      <c r="K8784" t="str">
        <f>IF(tickets_dataset[[#This Row],[status]] = "Closed", "Yes","No")</f>
        <v>Yes</v>
      </c>
      <c r="L8784" s="2">
        <f t="shared" si="548"/>
        <v>37.000000000116415</v>
      </c>
      <c r="M8784" t="str">
        <f t="shared" si="549"/>
        <v>No</v>
      </c>
      <c r="N8784" t="str">
        <f t="shared" si="550"/>
        <v>Mar</v>
      </c>
      <c r="O8784" s="2">
        <f t="shared" si="551"/>
        <v>1.5416666666715173</v>
      </c>
      <c r="P8784" t="str">
        <f>VLOOKUP(G8784,Agents!A:E,4,FALSE)</f>
        <v>Team3</v>
      </c>
      <c r="Q8784" t="str">
        <f>VLOOKUP(G8784,Agents!A:E,5,FALSE)</f>
        <v>Mid</v>
      </c>
      <c r="R8784" t="str">
        <f>VLOOKUP(G8784,Agents!A:E,2,FALSE)</f>
        <v>Evening</v>
      </c>
    </row>
    <row r="8785" spans="1:18" x14ac:dyDescent="0.35">
      <c r="A8785" t="s">
        <v>13028</v>
      </c>
      <c r="B8785" t="s">
        <v>13029</v>
      </c>
      <c r="C8785" t="s">
        <v>22</v>
      </c>
      <c r="D8785" t="s">
        <v>38</v>
      </c>
      <c r="E8785" s="1">
        <v>46103.012499999997</v>
      </c>
      <c r="F8785" s="1">
        <v>46105.304166666669</v>
      </c>
      <c r="G8785" t="s">
        <v>80</v>
      </c>
      <c r="H8785" t="s">
        <v>15</v>
      </c>
      <c r="I8785" t="s">
        <v>16</v>
      </c>
      <c r="J8785">
        <v>3</v>
      </c>
      <c r="K8785" t="str">
        <f>IF(tickets_dataset[[#This Row],[status]] = "Closed", "Yes","No")</f>
        <v>Yes</v>
      </c>
      <c r="L8785" s="2">
        <f t="shared" si="548"/>
        <v>55.000000000116415</v>
      </c>
      <c r="M8785" t="str">
        <f t="shared" si="549"/>
        <v>Yes</v>
      </c>
      <c r="N8785" t="str">
        <f t="shared" si="550"/>
        <v>Mar</v>
      </c>
      <c r="O8785" s="2">
        <f t="shared" si="551"/>
        <v>2.2916666666715173</v>
      </c>
      <c r="P8785" t="str">
        <f>VLOOKUP(G8785,Agents!A:E,4,FALSE)</f>
        <v>Team3</v>
      </c>
      <c r="Q8785" t="str">
        <f>VLOOKUP(G8785,Agents!A:E,5,FALSE)</f>
        <v>Junior</v>
      </c>
      <c r="R8785" t="str">
        <f>VLOOKUP(G8785,Agents!A:E,2,FALSE)</f>
        <v>Evening</v>
      </c>
    </row>
    <row r="8786" spans="1:18" x14ac:dyDescent="0.35">
      <c r="A8786" t="s">
        <v>13030</v>
      </c>
      <c r="B8786" t="s">
        <v>6060</v>
      </c>
      <c r="C8786" t="s">
        <v>22</v>
      </c>
      <c r="D8786" t="s">
        <v>26</v>
      </c>
      <c r="E8786" s="1">
        <v>46051.275000000001</v>
      </c>
      <c r="F8786" s="1">
        <v>46054.025000000001</v>
      </c>
      <c r="G8786" t="s">
        <v>59</v>
      </c>
      <c r="H8786" t="s">
        <v>15</v>
      </c>
      <c r="I8786" t="s">
        <v>16</v>
      </c>
      <c r="J8786">
        <v>3</v>
      </c>
      <c r="K8786" t="str">
        <f>IF(tickets_dataset[[#This Row],[status]] = "Closed", "Yes","No")</f>
        <v>Yes</v>
      </c>
      <c r="L8786" s="2">
        <f t="shared" si="548"/>
        <v>66</v>
      </c>
      <c r="M8786" t="str">
        <f t="shared" si="549"/>
        <v>Yes</v>
      </c>
      <c r="N8786" t="str">
        <f t="shared" si="550"/>
        <v>Jan</v>
      </c>
      <c r="O8786" s="2">
        <f t="shared" si="551"/>
        <v>2.75</v>
      </c>
      <c r="P8786" t="str">
        <f>VLOOKUP(G8786,Agents!A:E,4,FALSE)</f>
        <v>Team3</v>
      </c>
      <c r="Q8786" t="str">
        <f>VLOOKUP(G8786,Agents!A:E,5,FALSE)</f>
        <v>Senior</v>
      </c>
      <c r="R8786" t="str">
        <f>VLOOKUP(G8786,Agents!A:E,2,FALSE)</f>
        <v>Night</v>
      </c>
    </row>
    <row r="8787" spans="1:18" x14ac:dyDescent="0.35">
      <c r="A8787" t="s">
        <v>13031</v>
      </c>
      <c r="B8787" t="s">
        <v>1164</v>
      </c>
      <c r="C8787" t="s">
        <v>76</v>
      </c>
      <c r="D8787" t="s">
        <v>38</v>
      </c>
      <c r="E8787" s="1">
        <v>46100.35</v>
      </c>
      <c r="F8787" s="1">
        <v>46102.26666666667</v>
      </c>
      <c r="G8787" t="s">
        <v>59</v>
      </c>
      <c r="H8787" t="s">
        <v>15</v>
      </c>
      <c r="I8787" t="s">
        <v>16</v>
      </c>
      <c r="J8787">
        <v>4</v>
      </c>
      <c r="K8787" t="str">
        <f>IF(tickets_dataset[[#This Row],[status]] = "Closed", "Yes","No")</f>
        <v>Yes</v>
      </c>
      <c r="L8787" s="2">
        <f t="shared" si="548"/>
        <v>46.000000000116415</v>
      </c>
      <c r="M8787" t="str">
        <f t="shared" si="549"/>
        <v>No</v>
      </c>
      <c r="N8787" t="str">
        <f t="shared" si="550"/>
        <v>Mar</v>
      </c>
      <c r="O8787" s="2">
        <f t="shared" si="551"/>
        <v>1.9166666666715173</v>
      </c>
      <c r="P8787" t="str">
        <f>VLOOKUP(G8787,Agents!A:E,4,FALSE)</f>
        <v>Team3</v>
      </c>
      <c r="Q8787" t="str">
        <f>VLOOKUP(G8787,Agents!A:E,5,FALSE)</f>
        <v>Senior</v>
      </c>
      <c r="R8787" t="str">
        <f>VLOOKUP(G8787,Agents!A:E,2,FALSE)</f>
        <v>Night</v>
      </c>
    </row>
    <row r="8788" spans="1:18" x14ac:dyDescent="0.35">
      <c r="A8788" t="s">
        <v>13032</v>
      </c>
      <c r="B8788" t="s">
        <v>5022</v>
      </c>
      <c r="C8788" t="s">
        <v>50</v>
      </c>
      <c r="D8788" t="s">
        <v>38</v>
      </c>
      <c r="E8788" s="1">
        <v>46049.236805555556</v>
      </c>
      <c r="F8788" s="1">
        <v>46052.486805555556</v>
      </c>
      <c r="G8788" t="s">
        <v>206</v>
      </c>
      <c r="H8788" t="s">
        <v>15</v>
      </c>
      <c r="I8788" t="s">
        <v>16</v>
      </c>
      <c r="J8788">
        <v>5</v>
      </c>
      <c r="K8788" t="str">
        <f>IF(tickets_dataset[[#This Row],[status]] = "Closed", "Yes","No")</f>
        <v>Yes</v>
      </c>
      <c r="L8788" s="2">
        <f t="shared" si="548"/>
        <v>78</v>
      </c>
      <c r="M8788" t="str">
        <f t="shared" si="549"/>
        <v>Yes</v>
      </c>
      <c r="N8788" t="str">
        <f t="shared" si="550"/>
        <v>Jan</v>
      </c>
      <c r="O8788" s="2">
        <f t="shared" si="551"/>
        <v>3.25</v>
      </c>
      <c r="P8788" t="str">
        <f>VLOOKUP(G8788,Agents!A:E,4,FALSE)</f>
        <v>Team5</v>
      </c>
      <c r="Q8788" t="str">
        <f>VLOOKUP(G8788,Agents!A:E,5,FALSE)</f>
        <v>Junior</v>
      </c>
      <c r="R8788" t="str">
        <f>VLOOKUP(G8788,Agents!A:E,2,FALSE)</f>
        <v>Evening</v>
      </c>
    </row>
    <row r="8789" spans="1:18" x14ac:dyDescent="0.35">
      <c r="A8789" t="s">
        <v>13033</v>
      </c>
      <c r="B8789" t="s">
        <v>9769</v>
      </c>
      <c r="C8789" t="s">
        <v>12</v>
      </c>
      <c r="D8789" t="s">
        <v>26</v>
      </c>
      <c r="E8789" s="1">
        <v>46093.243055555555</v>
      </c>
      <c r="F8789" s="1">
        <v>46094.868055555555</v>
      </c>
      <c r="G8789" t="s">
        <v>137</v>
      </c>
      <c r="H8789" t="s">
        <v>28</v>
      </c>
      <c r="I8789" t="s">
        <v>68</v>
      </c>
      <c r="J8789">
        <v>3</v>
      </c>
      <c r="K8789" t="str">
        <f>IF(tickets_dataset[[#This Row],[status]] = "Closed", "Yes","No")</f>
        <v>No</v>
      </c>
      <c r="L8789" s="2">
        <f t="shared" si="548"/>
        <v>39</v>
      </c>
      <c r="M8789" t="str">
        <f t="shared" si="549"/>
        <v>No</v>
      </c>
      <c r="N8789" t="str">
        <f t="shared" si="550"/>
        <v>Mar</v>
      </c>
      <c r="O8789" s="2">
        <f t="shared" si="551"/>
        <v>1.625</v>
      </c>
      <c r="P8789" t="str">
        <f>VLOOKUP(G8789,Agents!A:E,4,FALSE)</f>
        <v>Team5</v>
      </c>
      <c r="Q8789" t="str">
        <f>VLOOKUP(G8789,Agents!A:E,5,FALSE)</f>
        <v>Senior</v>
      </c>
      <c r="R8789" t="str">
        <f>VLOOKUP(G8789,Agents!A:E,2,FALSE)</f>
        <v>Night</v>
      </c>
    </row>
    <row r="8790" spans="1:18" x14ac:dyDescent="0.35">
      <c r="A8790" t="s">
        <v>13034</v>
      </c>
      <c r="B8790" t="s">
        <v>627</v>
      </c>
      <c r="C8790" t="s">
        <v>50</v>
      </c>
      <c r="D8790" t="s">
        <v>26</v>
      </c>
      <c r="E8790" s="1">
        <v>46023.618750000001</v>
      </c>
      <c r="F8790" s="1">
        <v>46023.95208333333</v>
      </c>
      <c r="G8790" t="s">
        <v>86</v>
      </c>
      <c r="H8790" t="s">
        <v>15</v>
      </c>
      <c r="I8790" t="s">
        <v>16</v>
      </c>
      <c r="J8790">
        <v>4</v>
      </c>
      <c r="K8790" t="str">
        <f>IF(tickets_dataset[[#This Row],[status]] = "Closed", "Yes","No")</f>
        <v>Yes</v>
      </c>
      <c r="L8790" s="2">
        <f t="shared" si="548"/>
        <v>7.9999999998835847</v>
      </c>
      <c r="M8790" t="str">
        <f t="shared" si="549"/>
        <v>No</v>
      </c>
      <c r="N8790" t="str">
        <f t="shared" si="550"/>
        <v>Jan</v>
      </c>
      <c r="O8790" s="2">
        <f t="shared" si="551"/>
        <v>0.33333333332848269</v>
      </c>
      <c r="P8790" t="str">
        <f>VLOOKUP(G8790,Agents!A:E,4,FALSE)</f>
        <v>Team1</v>
      </c>
      <c r="Q8790" t="str">
        <f>VLOOKUP(G8790,Agents!A:E,5,FALSE)</f>
        <v>Mid</v>
      </c>
      <c r="R8790" t="str">
        <f>VLOOKUP(G8790,Agents!A:E,2,FALSE)</f>
        <v>Morning</v>
      </c>
    </row>
    <row r="8791" spans="1:18" x14ac:dyDescent="0.35">
      <c r="A8791" t="s">
        <v>13035</v>
      </c>
      <c r="B8791" t="s">
        <v>13036</v>
      </c>
      <c r="C8791" t="s">
        <v>76</v>
      </c>
      <c r="D8791" t="s">
        <v>38</v>
      </c>
      <c r="E8791" s="1">
        <v>46111.454861111109</v>
      </c>
      <c r="F8791" s="1">
        <v>46112.996527777781</v>
      </c>
      <c r="G8791" t="s">
        <v>35</v>
      </c>
      <c r="H8791" t="s">
        <v>15</v>
      </c>
      <c r="I8791" t="s">
        <v>16</v>
      </c>
      <c r="J8791">
        <v>3</v>
      </c>
      <c r="K8791" t="str">
        <f>IF(tickets_dataset[[#This Row],[status]] = "Closed", "Yes","No")</f>
        <v>Yes</v>
      </c>
      <c r="L8791" s="2">
        <f t="shared" si="548"/>
        <v>37.000000000116415</v>
      </c>
      <c r="M8791" t="str">
        <f t="shared" si="549"/>
        <v>No</v>
      </c>
      <c r="N8791" t="str">
        <f t="shared" si="550"/>
        <v>Mar</v>
      </c>
      <c r="O8791" s="2">
        <f t="shared" si="551"/>
        <v>1.5416666666715173</v>
      </c>
      <c r="P8791" t="str">
        <f>VLOOKUP(G8791,Agents!A:E,4,FALSE)</f>
        <v>Team1</v>
      </c>
      <c r="Q8791" t="str">
        <f>VLOOKUP(G8791,Agents!A:E,5,FALSE)</f>
        <v>Senior</v>
      </c>
      <c r="R8791" t="str">
        <f>VLOOKUP(G8791,Agents!A:E,2,FALSE)</f>
        <v>Evening</v>
      </c>
    </row>
    <row r="8792" spans="1:18" x14ac:dyDescent="0.35">
      <c r="A8792" t="s">
        <v>13037</v>
      </c>
      <c r="B8792" t="s">
        <v>6719</v>
      </c>
      <c r="C8792" t="s">
        <v>22</v>
      </c>
      <c r="D8792" t="s">
        <v>13</v>
      </c>
      <c r="E8792" s="1">
        <v>46095.009722222225</v>
      </c>
      <c r="F8792" s="1">
        <v>46095.718055555553</v>
      </c>
      <c r="G8792" t="s">
        <v>206</v>
      </c>
      <c r="H8792" t="s">
        <v>15</v>
      </c>
      <c r="I8792" t="s">
        <v>16</v>
      </c>
      <c r="J8792">
        <v>5</v>
      </c>
      <c r="K8792" t="str">
        <f>IF(tickets_dataset[[#This Row],[status]] = "Closed", "Yes","No")</f>
        <v>Yes</v>
      </c>
      <c r="L8792" s="2">
        <f t="shared" si="548"/>
        <v>16.999999999883585</v>
      </c>
      <c r="M8792" t="str">
        <f t="shared" si="549"/>
        <v>No</v>
      </c>
      <c r="N8792" t="str">
        <f t="shared" si="550"/>
        <v>Mar</v>
      </c>
      <c r="O8792" s="2">
        <f t="shared" si="551"/>
        <v>0.70833333332848269</v>
      </c>
      <c r="P8792" t="str">
        <f>VLOOKUP(G8792,Agents!A:E,4,FALSE)</f>
        <v>Team5</v>
      </c>
      <c r="Q8792" t="str">
        <f>VLOOKUP(G8792,Agents!A:E,5,FALSE)</f>
        <v>Junior</v>
      </c>
      <c r="R8792" t="str">
        <f>VLOOKUP(G8792,Agents!A:E,2,FALSE)</f>
        <v>Evening</v>
      </c>
    </row>
    <row r="8793" spans="1:18" x14ac:dyDescent="0.35">
      <c r="A8793" t="s">
        <v>13038</v>
      </c>
      <c r="B8793" t="s">
        <v>13039</v>
      </c>
      <c r="C8793" t="s">
        <v>50</v>
      </c>
      <c r="D8793" t="s">
        <v>38</v>
      </c>
      <c r="E8793" s="1">
        <v>46099.912499999999</v>
      </c>
      <c r="F8793" s="1">
        <v>46103.870833333334</v>
      </c>
      <c r="G8793" t="s">
        <v>239</v>
      </c>
      <c r="H8793" t="s">
        <v>15</v>
      </c>
      <c r="I8793" t="s">
        <v>16</v>
      </c>
      <c r="J8793">
        <v>5</v>
      </c>
      <c r="K8793" t="str">
        <f>IF(tickets_dataset[[#This Row],[status]] = "Closed", "Yes","No")</f>
        <v>Yes</v>
      </c>
      <c r="L8793" s="2">
        <f t="shared" si="548"/>
        <v>95.000000000058208</v>
      </c>
      <c r="M8793" t="str">
        <f t="shared" si="549"/>
        <v>Yes</v>
      </c>
      <c r="N8793" t="str">
        <f t="shared" si="550"/>
        <v>Mar</v>
      </c>
      <c r="O8793" s="2">
        <f t="shared" si="551"/>
        <v>3.9583333333357587</v>
      </c>
      <c r="P8793" t="str">
        <f>VLOOKUP(G8793,Agents!A:E,4,FALSE)</f>
        <v>Team1</v>
      </c>
      <c r="Q8793" t="str">
        <f>VLOOKUP(G8793,Agents!A:E,5,FALSE)</f>
        <v>Senior</v>
      </c>
      <c r="R8793" t="str">
        <f>VLOOKUP(G8793,Agents!A:E,2,FALSE)</f>
        <v>Evening</v>
      </c>
    </row>
    <row r="8794" spans="1:18" x14ac:dyDescent="0.35">
      <c r="A8794" t="s">
        <v>13040</v>
      </c>
      <c r="B8794" t="s">
        <v>85</v>
      </c>
      <c r="C8794" t="s">
        <v>76</v>
      </c>
      <c r="D8794" t="s">
        <v>26</v>
      </c>
      <c r="E8794" s="1">
        <v>46101.970833333333</v>
      </c>
      <c r="F8794" s="1">
        <v>46104.387499999997</v>
      </c>
      <c r="G8794" t="s">
        <v>62</v>
      </c>
      <c r="H8794" t="s">
        <v>15</v>
      </c>
      <c r="I8794" t="s">
        <v>16</v>
      </c>
      <c r="J8794">
        <v>3</v>
      </c>
      <c r="K8794" t="str">
        <f>IF(tickets_dataset[[#This Row],[status]] = "Closed", "Yes","No")</f>
        <v>Yes</v>
      </c>
      <c r="L8794" s="2">
        <f t="shared" si="548"/>
        <v>57.999999999941792</v>
      </c>
      <c r="M8794" t="str">
        <f t="shared" si="549"/>
        <v>Yes</v>
      </c>
      <c r="N8794" t="str">
        <f t="shared" si="550"/>
        <v>Mar</v>
      </c>
      <c r="O8794" s="2">
        <f t="shared" si="551"/>
        <v>2.4166666666642413</v>
      </c>
      <c r="P8794" t="str">
        <f>VLOOKUP(G8794,Agents!A:E,4,FALSE)</f>
        <v>Team1</v>
      </c>
      <c r="Q8794" t="str">
        <f>VLOOKUP(G8794,Agents!A:E,5,FALSE)</f>
        <v>Junior</v>
      </c>
      <c r="R8794" t="str">
        <f>VLOOKUP(G8794,Agents!A:E,2,FALSE)</f>
        <v>Morning</v>
      </c>
    </row>
    <row r="8795" spans="1:18" x14ac:dyDescent="0.35">
      <c r="A8795" t="s">
        <v>13041</v>
      </c>
      <c r="B8795" t="s">
        <v>13042</v>
      </c>
      <c r="C8795" t="s">
        <v>12</v>
      </c>
      <c r="D8795" t="s">
        <v>26</v>
      </c>
      <c r="E8795" s="1">
        <v>46094.727083333331</v>
      </c>
      <c r="F8795" s="1">
        <v>46097.268750000003</v>
      </c>
      <c r="G8795" t="s">
        <v>422</v>
      </c>
      <c r="H8795" t="s">
        <v>15</v>
      </c>
      <c r="I8795" t="s">
        <v>16</v>
      </c>
      <c r="J8795">
        <v>3</v>
      </c>
      <c r="K8795" t="str">
        <f>IF(tickets_dataset[[#This Row],[status]] = "Closed", "Yes","No")</f>
        <v>Yes</v>
      </c>
      <c r="L8795" s="2">
        <f t="shared" si="548"/>
        <v>61.000000000116415</v>
      </c>
      <c r="M8795" t="str">
        <f t="shared" si="549"/>
        <v>Yes</v>
      </c>
      <c r="N8795" t="str">
        <f t="shared" si="550"/>
        <v>Mar</v>
      </c>
      <c r="O8795" s="2">
        <f t="shared" si="551"/>
        <v>2.5416666666715173</v>
      </c>
      <c r="P8795" t="str">
        <f>VLOOKUP(G8795,Agents!A:E,4,FALSE)</f>
        <v>Team5</v>
      </c>
      <c r="Q8795" t="str">
        <f>VLOOKUP(G8795,Agents!A:E,5,FALSE)</f>
        <v>Mid</v>
      </c>
      <c r="R8795" t="str">
        <f>VLOOKUP(G8795,Agents!A:E,2,FALSE)</f>
        <v>Evening</v>
      </c>
    </row>
    <row r="8796" spans="1:18" x14ac:dyDescent="0.35">
      <c r="A8796" t="s">
        <v>13043</v>
      </c>
      <c r="B8796" t="s">
        <v>4333</v>
      </c>
      <c r="C8796" t="s">
        <v>50</v>
      </c>
      <c r="D8796" t="s">
        <v>26</v>
      </c>
      <c r="E8796" s="1">
        <v>46038.035416666666</v>
      </c>
      <c r="F8796" s="1">
        <v>46039.160416666666</v>
      </c>
      <c r="G8796" t="s">
        <v>131</v>
      </c>
      <c r="H8796" t="s">
        <v>15</v>
      </c>
      <c r="I8796" t="s">
        <v>16</v>
      </c>
      <c r="J8796">
        <v>3</v>
      </c>
      <c r="K8796" t="str">
        <f>IF(tickets_dataset[[#This Row],[status]] = "Closed", "Yes","No")</f>
        <v>Yes</v>
      </c>
      <c r="L8796" s="2">
        <f t="shared" si="548"/>
        <v>27</v>
      </c>
      <c r="M8796" t="str">
        <f t="shared" si="549"/>
        <v>No</v>
      </c>
      <c r="N8796" t="str">
        <f t="shared" si="550"/>
        <v>Jan</v>
      </c>
      <c r="O8796" s="2">
        <f t="shared" si="551"/>
        <v>1.125</v>
      </c>
      <c r="P8796" t="str">
        <f>VLOOKUP(G8796,Agents!A:E,4,FALSE)</f>
        <v>Team4</v>
      </c>
      <c r="Q8796" t="str">
        <f>VLOOKUP(G8796,Agents!A:E,5,FALSE)</f>
        <v>Junior</v>
      </c>
      <c r="R8796" t="str">
        <f>VLOOKUP(G8796,Agents!A:E,2,FALSE)</f>
        <v>Night</v>
      </c>
    </row>
    <row r="8797" spans="1:18" x14ac:dyDescent="0.35">
      <c r="A8797" t="s">
        <v>13044</v>
      </c>
      <c r="B8797" t="s">
        <v>8795</v>
      </c>
      <c r="C8797" t="s">
        <v>34</v>
      </c>
      <c r="D8797" t="s">
        <v>13</v>
      </c>
      <c r="E8797" s="1">
        <v>46086.005555555559</v>
      </c>
      <c r="F8797" s="1">
        <v>46086.838888888888</v>
      </c>
      <c r="G8797" t="s">
        <v>357</v>
      </c>
      <c r="H8797" t="s">
        <v>15</v>
      </c>
      <c r="I8797" t="s">
        <v>16</v>
      </c>
      <c r="J8797">
        <v>4</v>
      </c>
      <c r="K8797" t="str">
        <f>IF(tickets_dataset[[#This Row],[status]] = "Closed", "Yes","No")</f>
        <v>Yes</v>
      </c>
      <c r="L8797" s="2">
        <f t="shared" si="548"/>
        <v>19.999999999883585</v>
      </c>
      <c r="M8797" t="str">
        <f t="shared" si="549"/>
        <v>No</v>
      </c>
      <c r="N8797" t="str">
        <f t="shared" si="550"/>
        <v>Mar</v>
      </c>
      <c r="O8797" s="2">
        <f t="shared" si="551"/>
        <v>0.83333333332848269</v>
      </c>
      <c r="P8797" t="str">
        <f>VLOOKUP(G8797,Agents!A:E,4,FALSE)</f>
        <v>Team1</v>
      </c>
      <c r="Q8797" t="str">
        <f>VLOOKUP(G8797,Agents!A:E,5,FALSE)</f>
        <v>Mid</v>
      </c>
      <c r="R8797" t="str">
        <f>VLOOKUP(G8797,Agents!A:E,2,FALSE)</f>
        <v>Morning</v>
      </c>
    </row>
    <row r="8798" spans="1:18" x14ac:dyDescent="0.35">
      <c r="A8798" t="s">
        <v>13045</v>
      </c>
      <c r="B8798" t="s">
        <v>3959</v>
      </c>
      <c r="C8798" t="s">
        <v>12</v>
      </c>
      <c r="D8798" t="s">
        <v>13</v>
      </c>
      <c r="E8798" s="1">
        <v>46048.06527777778</v>
      </c>
      <c r="F8798" s="1">
        <v>46049.023611111108</v>
      </c>
      <c r="G8798" t="s">
        <v>206</v>
      </c>
      <c r="H8798" t="s">
        <v>15</v>
      </c>
      <c r="I8798" t="s">
        <v>16</v>
      </c>
      <c r="J8798">
        <v>5</v>
      </c>
      <c r="K8798" t="str">
        <f>IF(tickets_dataset[[#This Row],[status]] = "Closed", "Yes","No")</f>
        <v>Yes</v>
      </c>
      <c r="L8798" s="2">
        <f t="shared" si="548"/>
        <v>22.999999999883585</v>
      </c>
      <c r="M8798" t="str">
        <f t="shared" si="549"/>
        <v>No</v>
      </c>
      <c r="N8798" t="str">
        <f t="shared" si="550"/>
        <v>Jan</v>
      </c>
      <c r="O8798" s="2">
        <f t="shared" si="551"/>
        <v>0.95833333332848269</v>
      </c>
      <c r="P8798" t="str">
        <f>VLOOKUP(G8798,Agents!A:E,4,FALSE)</f>
        <v>Team5</v>
      </c>
      <c r="Q8798" t="str">
        <f>VLOOKUP(G8798,Agents!A:E,5,FALSE)</f>
        <v>Junior</v>
      </c>
      <c r="R8798" t="str">
        <f>VLOOKUP(G8798,Agents!A:E,2,FALSE)</f>
        <v>Evening</v>
      </c>
    </row>
    <row r="8799" spans="1:18" x14ac:dyDescent="0.35">
      <c r="A8799" t="s">
        <v>13046</v>
      </c>
      <c r="B8799" t="s">
        <v>2969</v>
      </c>
      <c r="C8799" t="s">
        <v>34</v>
      </c>
      <c r="D8799" t="s">
        <v>13</v>
      </c>
      <c r="E8799" s="1">
        <v>46104.802777777775</v>
      </c>
      <c r="F8799" s="1">
        <v>46106.677777777775</v>
      </c>
      <c r="G8799" t="s">
        <v>170</v>
      </c>
      <c r="H8799" t="s">
        <v>15</v>
      </c>
      <c r="I8799" t="s">
        <v>16</v>
      </c>
      <c r="J8799">
        <v>5</v>
      </c>
      <c r="K8799" t="str">
        <f>IF(tickets_dataset[[#This Row],[status]] = "Closed", "Yes","No")</f>
        <v>Yes</v>
      </c>
      <c r="L8799" s="2">
        <f t="shared" si="548"/>
        <v>45</v>
      </c>
      <c r="M8799" t="str">
        <f t="shared" si="549"/>
        <v>No</v>
      </c>
      <c r="N8799" t="str">
        <f t="shared" si="550"/>
        <v>Mar</v>
      </c>
      <c r="O8799" s="2">
        <f t="shared" si="551"/>
        <v>1.875</v>
      </c>
      <c r="P8799" t="str">
        <f>VLOOKUP(G8799,Agents!A:E,4,FALSE)</f>
        <v>Team5</v>
      </c>
      <c r="Q8799" t="str">
        <f>VLOOKUP(G8799,Agents!A:E,5,FALSE)</f>
        <v>Junior</v>
      </c>
      <c r="R8799" t="str">
        <f>VLOOKUP(G8799,Agents!A:E,2,FALSE)</f>
        <v>Night</v>
      </c>
    </row>
    <row r="8800" spans="1:18" x14ac:dyDescent="0.35">
      <c r="A8800" t="s">
        <v>13047</v>
      </c>
      <c r="B8800" t="s">
        <v>12641</v>
      </c>
      <c r="C8800" t="s">
        <v>76</v>
      </c>
      <c r="D8800" t="s">
        <v>13</v>
      </c>
      <c r="E8800" s="1">
        <v>46073.184027777781</v>
      </c>
      <c r="F8800" s="1">
        <v>46073.767361111109</v>
      </c>
      <c r="G8800" t="s">
        <v>31</v>
      </c>
      <c r="H8800" t="s">
        <v>15</v>
      </c>
      <c r="I8800" t="s">
        <v>16</v>
      </c>
      <c r="J8800">
        <v>5</v>
      </c>
      <c r="K8800" t="str">
        <f>IF(tickets_dataset[[#This Row],[status]] = "Closed", "Yes","No")</f>
        <v>Yes</v>
      </c>
      <c r="L8800" s="2">
        <f t="shared" si="548"/>
        <v>13.999999999883585</v>
      </c>
      <c r="M8800" t="str">
        <f t="shared" si="549"/>
        <v>No</v>
      </c>
      <c r="N8800" t="str">
        <f t="shared" si="550"/>
        <v>Feb</v>
      </c>
      <c r="O8800" s="2">
        <f t="shared" si="551"/>
        <v>0.58333333332848269</v>
      </c>
      <c r="P8800" t="str">
        <f>VLOOKUP(G8800,Agents!A:E,4,FALSE)</f>
        <v>Team5</v>
      </c>
      <c r="Q8800" t="str">
        <f>VLOOKUP(G8800,Agents!A:E,5,FALSE)</f>
        <v>Senior</v>
      </c>
      <c r="R8800" t="str">
        <f>VLOOKUP(G8800,Agents!A:E,2,FALSE)</f>
        <v>Evening</v>
      </c>
    </row>
    <row r="8801" spans="1:18" x14ac:dyDescent="0.35">
      <c r="A8801" t="s">
        <v>13048</v>
      </c>
      <c r="B8801" t="s">
        <v>548</v>
      </c>
      <c r="C8801" t="s">
        <v>34</v>
      </c>
      <c r="D8801" t="s">
        <v>38</v>
      </c>
      <c r="E8801" s="1">
        <v>46050.112500000003</v>
      </c>
      <c r="F8801" s="1">
        <v>46053.529166666667</v>
      </c>
      <c r="G8801" t="s">
        <v>239</v>
      </c>
      <c r="H8801" t="s">
        <v>15</v>
      </c>
      <c r="I8801" t="s">
        <v>16</v>
      </c>
      <c r="J8801">
        <v>3</v>
      </c>
      <c r="K8801" t="str">
        <f>IF(tickets_dataset[[#This Row],[status]] = "Closed", "Yes","No")</f>
        <v>Yes</v>
      </c>
      <c r="L8801" s="2">
        <f t="shared" si="548"/>
        <v>81.999999999941792</v>
      </c>
      <c r="M8801" t="str">
        <f t="shared" si="549"/>
        <v>Yes</v>
      </c>
      <c r="N8801" t="str">
        <f t="shared" si="550"/>
        <v>Jan</v>
      </c>
      <c r="O8801" s="2">
        <f t="shared" si="551"/>
        <v>3.4166666666642413</v>
      </c>
      <c r="P8801" t="str">
        <f>VLOOKUP(G8801,Agents!A:E,4,FALSE)</f>
        <v>Team1</v>
      </c>
      <c r="Q8801" t="str">
        <f>VLOOKUP(G8801,Agents!A:E,5,FALSE)</f>
        <v>Senior</v>
      </c>
      <c r="R8801" t="str">
        <f>VLOOKUP(G8801,Agents!A:E,2,FALSE)</f>
        <v>Evening</v>
      </c>
    </row>
    <row r="8802" spans="1:18" x14ac:dyDescent="0.35">
      <c r="A8802" t="s">
        <v>13049</v>
      </c>
      <c r="B8802" t="s">
        <v>434</v>
      </c>
      <c r="C8802" t="s">
        <v>34</v>
      </c>
      <c r="D8802" t="s">
        <v>26</v>
      </c>
      <c r="E8802" s="1">
        <v>46050.713194444441</v>
      </c>
      <c r="F8802" s="1">
        <v>46051.588194444441</v>
      </c>
      <c r="G8802" t="s">
        <v>35</v>
      </c>
      <c r="H8802" t="s">
        <v>15</v>
      </c>
      <c r="I8802" t="s">
        <v>16</v>
      </c>
      <c r="J8802">
        <v>3</v>
      </c>
      <c r="K8802" t="str">
        <f>IF(tickets_dataset[[#This Row],[status]] = "Closed", "Yes","No")</f>
        <v>Yes</v>
      </c>
      <c r="L8802" s="2">
        <f t="shared" si="548"/>
        <v>21</v>
      </c>
      <c r="M8802" t="str">
        <f t="shared" si="549"/>
        <v>No</v>
      </c>
      <c r="N8802" t="str">
        <f t="shared" si="550"/>
        <v>Jan</v>
      </c>
      <c r="O8802" s="2">
        <f t="shared" si="551"/>
        <v>0.875</v>
      </c>
      <c r="P8802" t="str">
        <f>VLOOKUP(G8802,Agents!A:E,4,FALSE)</f>
        <v>Team1</v>
      </c>
      <c r="Q8802" t="str">
        <f>VLOOKUP(G8802,Agents!A:E,5,FALSE)</f>
        <v>Senior</v>
      </c>
      <c r="R8802" t="str">
        <f>VLOOKUP(G8802,Agents!A:E,2,FALSE)</f>
        <v>Evening</v>
      </c>
    </row>
    <row r="8803" spans="1:18" x14ac:dyDescent="0.35">
      <c r="A8803" t="s">
        <v>13050</v>
      </c>
      <c r="B8803" t="s">
        <v>2375</v>
      </c>
      <c r="C8803" t="s">
        <v>34</v>
      </c>
      <c r="D8803" t="s">
        <v>26</v>
      </c>
      <c r="E8803" s="1">
        <v>46063.652777777781</v>
      </c>
      <c r="F8803" s="1">
        <v>46064.902777777781</v>
      </c>
      <c r="G8803" t="s">
        <v>119</v>
      </c>
      <c r="H8803" t="s">
        <v>15</v>
      </c>
      <c r="I8803" t="s">
        <v>16</v>
      </c>
      <c r="J8803">
        <v>5</v>
      </c>
      <c r="K8803" t="str">
        <f>IF(tickets_dataset[[#This Row],[status]] = "Closed", "Yes","No")</f>
        <v>Yes</v>
      </c>
      <c r="L8803" s="2">
        <f t="shared" si="548"/>
        <v>30</v>
      </c>
      <c r="M8803" t="str">
        <f t="shared" si="549"/>
        <v>No</v>
      </c>
      <c r="N8803" t="str">
        <f t="shared" si="550"/>
        <v>Feb</v>
      </c>
      <c r="O8803" s="2">
        <f t="shared" si="551"/>
        <v>1.25</v>
      </c>
      <c r="P8803" t="str">
        <f>VLOOKUP(G8803,Agents!A:E,4,FALSE)</f>
        <v>Team1</v>
      </c>
      <c r="Q8803" t="str">
        <f>VLOOKUP(G8803,Agents!A:E,5,FALSE)</f>
        <v>Junior</v>
      </c>
      <c r="R8803" t="str">
        <f>VLOOKUP(G8803,Agents!A:E,2,FALSE)</f>
        <v>Morning</v>
      </c>
    </row>
    <row r="8804" spans="1:18" x14ac:dyDescent="0.35">
      <c r="A8804" t="s">
        <v>13051</v>
      </c>
      <c r="B8804" t="s">
        <v>10981</v>
      </c>
      <c r="C8804" t="s">
        <v>22</v>
      </c>
      <c r="D8804" t="s">
        <v>13</v>
      </c>
      <c r="E8804" s="1">
        <v>46072.953472222223</v>
      </c>
      <c r="F8804" s="1">
        <v>46074.328472222223</v>
      </c>
      <c r="G8804" t="s">
        <v>73</v>
      </c>
      <c r="H8804" t="s">
        <v>15</v>
      </c>
      <c r="I8804" t="s">
        <v>16</v>
      </c>
      <c r="J8804">
        <v>3</v>
      </c>
      <c r="K8804" t="str">
        <f>IF(tickets_dataset[[#This Row],[status]] = "Closed", "Yes","No")</f>
        <v>Yes</v>
      </c>
      <c r="L8804" s="2">
        <f t="shared" si="548"/>
        <v>33</v>
      </c>
      <c r="M8804" t="str">
        <f t="shared" si="549"/>
        <v>No</v>
      </c>
      <c r="N8804" t="str">
        <f t="shared" si="550"/>
        <v>Feb</v>
      </c>
      <c r="O8804" s="2">
        <f t="shared" si="551"/>
        <v>1.375</v>
      </c>
      <c r="P8804" t="str">
        <f>VLOOKUP(G8804,Agents!A:E,4,FALSE)</f>
        <v>Team4</v>
      </c>
      <c r="Q8804" t="str">
        <f>VLOOKUP(G8804,Agents!A:E,5,FALSE)</f>
        <v>Senior</v>
      </c>
      <c r="R8804" t="str">
        <f>VLOOKUP(G8804,Agents!A:E,2,FALSE)</f>
        <v>Night</v>
      </c>
    </row>
    <row r="8805" spans="1:18" x14ac:dyDescent="0.35">
      <c r="A8805" t="s">
        <v>13052</v>
      </c>
      <c r="B8805" t="s">
        <v>10138</v>
      </c>
      <c r="C8805" t="s">
        <v>34</v>
      </c>
      <c r="D8805" t="s">
        <v>13</v>
      </c>
      <c r="E8805" s="1">
        <v>46108.691666666666</v>
      </c>
      <c r="F8805" s="1">
        <v>46110.316666666666</v>
      </c>
      <c r="G8805" t="s">
        <v>149</v>
      </c>
      <c r="H8805" t="s">
        <v>15</v>
      </c>
      <c r="I8805" t="s">
        <v>16</v>
      </c>
      <c r="J8805">
        <v>5</v>
      </c>
      <c r="K8805" t="str">
        <f>IF(tickets_dataset[[#This Row],[status]] = "Closed", "Yes","No")</f>
        <v>Yes</v>
      </c>
      <c r="L8805" s="2">
        <f t="shared" si="548"/>
        <v>39</v>
      </c>
      <c r="M8805" t="str">
        <f t="shared" si="549"/>
        <v>No</v>
      </c>
      <c r="N8805" t="str">
        <f t="shared" si="550"/>
        <v>Mar</v>
      </c>
      <c r="O8805" s="2">
        <f t="shared" si="551"/>
        <v>1.625</v>
      </c>
      <c r="P8805" t="str">
        <f>VLOOKUP(G8805,Agents!A:E,4,FALSE)</f>
        <v>Team3</v>
      </c>
      <c r="Q8805" t="str">
        <f>VLOOKUP(G8805,Agents!A:E,5,FALSE)</f>
        <v>Mid</v>
      </c>
      <c r="R8805" t="str">
        <f>VLOOKUP(G8805,Agents!A:E,2,FALSE)</f>
        <v>Night</v>
      </c>
    </row>
    <row r="8806" spans="1:18" x14ac:dyDescent="0.35">
      <c r="A8806" t="s">
        <v>13053</v>
      </c>
      <c r="B8806" t="s">
        <v>3693</v>
      </c>
      <c r="C8806" t="s">
        <v>12</v>
      </c>
      <c r="D8806" t="s">
        <v>26</v>
      </c>
      <c r="E8806" s="1">
        <v>46093.981249999997</v>
      </c>
      <c r="F8806" s="1">
        <v>46096.481249999997</v>
      </c>
      <c r="G8806" t="s">
        <v>199</v>
      </c>
      <c r="H8806" t="s">
        <v>15</v>
      </c>
      <c r="I8806" t="s">
        <v>16</v>
      </c>
      <c r="J8806">
        <v>4</v>
      </c>
      <c r="K8806" t="str">
        <f>IF(tickets_dataset[[#This Row],[status]] = "Closed", "Yes","No")</f>
        <v>Yes</v>
      </c>
      <c r="L8806" s="2">
        <f t="shared" si="548"/>
        <v>60</v>
      </c>
      <c r="M8806" t="str">
        <f t="shared" si="549"/>
        <v>Yes</v>
      </c>
      <c r="N8806" t="str">
        <f t="shared" si="550"/>
        <v>Mar</v>
      </c>
      <c r="O8806" s="2">
        <f t="shared" si="551"/>
        <v>2.5</v>
      </c>
      <c r="P8806" t="str">
        <f>VLOOKUP(G8806,Agents!A:E,4,FALSE)</f>
        <v>Team1</v>
      </c>
      <c r="Q8806" t="str">
        <f>VLOOKUP(G8806,Agents!A:E,5,FALSE)</f>
        <v>Junior</v>
      </c>
      <c r="R8806" t="str">
        <f>VLOOKUP(G8806,Agents!A:E,2,FALSE)</f>
        <v>Morning</v>
      </c>
    </row>
    <row r="8807" spans="1:18" x14ac:dyDescent="0.35">
      <c r="A8807" t="s">
        <v>13054</v>
      </c>
      <c r="B8807" t="s">
        <v>3744</v>
      </c>
      <c r="C8807" t="s">
        <v>34</v>
      </c>
      <c r="D8807" t="s">
        <v>13</v>
      </c>
      <c r="E8807" s="1">
        <v>46089.363888888889</v>
      </c>
      <c r="F8807" s="1">
        <v>46090.322222222225</v>
      </c>
      <c r="G8807" t="s">
        <v>131</v>
      </c>
      <c r="H8807" t="s">
        <v>28</v>
      </c>
      <c r="I8807" t="s">
        <v>16</v>
      </c>
      <c r="J8807">
        <v>4</v>
      </c>
      <c r="K8807" t="str">
        <f>IF(tickets_dataset[[#This Row],[status]] = "Closed", "Yes","No")</f>
        <v>No</v>
      </c>
      <c r="L8807" s="2">
        <f t="shared" si="548"/>
        <v>23.000000000058208</v>
      </c>
      <c r="M8807" t="str">
        <f t="shared" si="549"/>
        <v>No</v>
      </c>
      <c r="N8807" t="str">
        <f t="shared" si="550"/>
        <v>Mar</v>
      </c>
      <c r="O8807" s="2">
        <f t="shared" si="551"/>
        <v>0.95833333333575865</v>
      </c>
      <c r="P8807" t="str">
        <f>VLOOKUP(G8807,Agents!A:E,4,FALSE)</f>
        <v>Team4</v>
      </c>
      <c r="Q8807" t="str">
        <f>VLOOKUP(G8807,Agents!A:E,5,FALSE)</f>
        <v>Junior</v>
      </c>
      <c r="R8807" t="str">
        <f>VLOOKUP(G8807,Agents!A:E,2,FALSE)</f>
        <v>Night</v>
      </c>
    </row>
    <row r="8808" spans="1:18" x14ac:dyDescent="0.35">
      <c r="A8808" t="s">
        <v>13055</v>
      </c>
      <c r="B8808" t="s">
        <v>3000</v>
      </c>
      <c r="C8808" t="s">
        <v>22</v>
      </c>
      <c r="D8808" t="s">
        <v>13</v>
      </c>
      <c r="E8808" s="1">
        <v>46087.40347222222</v>
      </c>
      <c r="F8808" s="1">
        <v>46088.40347222222</v>
      </c>
      <c r="G8808" t="s">
        <v>149</v>
      </c>
      <c r="H8808" t="s">
        <v>28</v>
      </c>
      <c r="I8808" t="s">
        <v>16</v>
      </c>
      <c r="J8808">
        <v>3</v>
      </c>
      <c r="K8808" t="str">
        <f>IF(tickets_dataset[[#This Row],[status]] = "Closed", "Yes","No")</f>
        <v>No</v>
      </c>
      <c r="L8808" s="2">
        <f t="shared" si="548"/>
        <v>24</v>
      </c>
      <c r="M8808" t="str">
        <f t="shared" si="549"/>
        <v>No</v>
      </c>
      <c r="N8808" t="str">
        <f t="shared" si="550"/>
        <v>Mar</v>
      </c>
      <c r="O8808" s="2">
        <f t="shared" si="551"/>
        <v>1</v>
      </c>
      <c r="P8808" t="str">
        <f>VLOOKUP(G8808,Agents!A:E,4,FALSE)</f>
        <v>Team3</v>
      </c>
      <c r="Q8808" t="str">
        <f>VLOOKUP(G8808,Agents!A:E,5,FALSE)</f>
        <v>Mid</v>
      </c>
      <c r="R8808" t="str">
        <f>VLOOKUP(G8808,Agents!A:E,2,FALSE)</f>
        <v>Night</v>
      </c>
    </row>
    <row r="8809" spans="1:18" x14ac:dyDescent="0.35">
      <c r="A8809" t="s">
        <v>13056</v>
      </c>
      <c r="B8809" t="s">
        <v>8691</v>
      </c>
      <c r="C8809" t="s">
        <v>12</v>
      </c>
      <c r="D8809" t="s">
        <v>13</v>
      </c>
      <c r="E8809" s="1">
        <v>46064.445138888892</v>
      </c>
      <c r="F8809" s="1">
        <v>46064.611805555556</v>
      </c>
      <c r="G8809" t="s">
        <v>42</v>
      </c>
      <c r="H8809" t="s">
        <v>15</v>
      </c>
      <c r="I8809" t="s">
        <v>68</v>
      </c>
      <c r="J8809">
        <v>3</v>
      </c>
      <c r="K8809" t="str">
        <f>IF(tickets_dataset[[#This Row],[status]] = "Closed", "Yes","No")</f>
        <v>Yes</v>
      </c>
      <c r="L8809" s="2">
        <f t="shared" si="548"/>
        <v>3.9999999999417923</v>
      </c>
      <c r="M8809" t="str">
        <f t="shared" si="549"/>
        <v>No</v>
      </c>
      <c r="N8809" t="str">
        <f t="shared" si="550"/>
        <v>Feb</v>
      </c>
      <c r="O8809" s="2">
        <f t="shared" si="551"/>
        <v>0.16666666666424135</v>
      </c>
      <c r="P8809" t="str">
        <f>VLOOKUP(G8809,Agents!A:E,4,FALSE)</f>
        <v>Team2</v>
      </c>
      <c r="Q8809" t="str">
        <f>VLOOKUP(G8809,Agents!A:E,5,FALSE)</f>
        <v>Junior</v>
      </c>
      <c r="R8809" t="str">
        <f>VLOOKUP(G8809,Agents!A:E,2,FALSE)</f>
        <v>Night</v>
      </c>
    </row>
    <row r="8810" spans="1:18" x14ac:dyDescent="0.35">
      <c r="A8810" t="s">
        <v>13057</v>
      </c>
      <c r="B8810" t="s">
        <v>8913</v>
      </c>
      <c r="C8810" t="s">
        <v>22</v>
      </c>
      <c r="D8810" t="s">
        <v>38</v>
      </c>
      <c r="E8810" s="1">
        <v>46105.115277777775</v>
      </c>
      <c r="F8810" s="1">
        <v>46105.531944444447</v>
      </c>
      <c r="G8810" t="s">
        <v>282</v>
      </c>
      <c r="H8810" t="s">
        <v>15</v>
      </c>
      <c r="I8810" t="s">
        <v>16</v>
      </c>
      <c r="J8810">
        <v>4</v>
      </c>
      <c r="K8810" t="str">
        <f>IF(tickets_dataset[[#This Row],[status]] = "Closed", "Yes","No")</f>
        <v>Yes</v>
      </c>
      <c r="L8810" s="2">
        <f t="shared" si="548"/>
        <v>10.000000000116415</v>
      </c>
      <c r="M8810" t="str">
        <f t="shared" si="549"/>
        <v>No</v>
      </c>
      <c r="N8810" t="str">
        <f t="shared" si="550"/>
        <v>Mar</v>
      </c>
      <c r="O8810" s="2">
        <f t="shared" si="551"/>
        <v>0.41666666667151731</v>
      </c>
      <c r="P8810" t="str">
        <f>VLOOKUP(G8810,Agents!A:E,4,FALSE)</f>
        <v>Team4</v>
      </c>
      <c r="Q8810" t="str">
        <f>VLOOKUP(G8810,Agents!A:E,5,FALSE)</f>
        <v>Mid</v>
      </c>
      <c r="R8810" t="str">
        <f>VLOOKUP(G8810,Agents!A:E,2,FALSE)</f>
        <v>Morning</v>
      </c>
    </row>
    <row r="8811" spans="1:18" x14ac:dyDescent="0.35">
      <c r="A8811" t="s">
        <v>13058</v>
      </c>
      <c r="B8811" t="s">
        <v>4866</v>
      </c>
      <c r="C8811" t="s">
        <v>34</v>
      </c>
      <c r="D8811" t="s">
        <v>13</v>
      </c>
      <c r="E8811" s="1">
        <v>46044.214583333334</v>
      </c>
      <c r="F8811" s="1">
        <v>46044.964583333334</v>
      </c>
      <c r="G8811" t="s">
        <v>56</v>
      </c>
      <c r="H8811" t="s">
        <v>15</v>
      </c>
      <c r="I8811" t="s">
        <v>16</v>
      </c>
      <c r="J8811">
        <v>5</v>
      </c>
      <c r="K8811" t="str">
        <f>IF(tickets_dataset[[#This Row],[status]] = "Closed", "Yes","No")</f>
        <v>Yes</v>
      </c>
      <c r="L8811" s="2">
        <f t="shared" si="548"/>
        <v>18</v>
      </c>
      <c r="M8811" t="str">
        <f t="shared" si="549"/>
        <v>No</v>
      </c>
      <c r="N8811" t="str">
        <f t="shared" si="550"/>
        <v>Jan</v>
      </c>
      <c r="O8811" s="2">
        <f t="shared" si="551"/>
        <v>0.75</v>
      </c>
      <c r="P8811" t="str">
        <f>VLOOKUP(G8811,Agents!A:E,4,FALSE)</f>
        <v>Team1</v>
      </c>
      <c r="Q8811" t="str">
        <f>VLOOKUP(G8811,Agents!A:E,5,FALSE)</f>
        <v>Senior</v>
      </c>
      <c r="R8811" t="str">
        <f>VLOOKUP(G8811,Agents!A:E,2,FALSE)</f>
        <v>Night</v>
      </c>
    </row>
    <row r="8812" spans="1:18" x14ac:dyDescent="0.35">
      <c r="A8812" t="s">
        <v>13059</v>
      </c>
      <c r="B8812" t="s">
        <v>8966</v>
      </c>
      <c r="C8812" t="s">
        <v>22</v>
      </c>
      <c r="D8812" t="s">
        <v>13</v>
      </c>
      <c r="E8812" s="1">
        <v>46039.381944444445</v>
      </c>
      <c r="F8812" s="1">
        <v>46039.631944444445</v>
      </c>
      <c r="G8812" t="s">
        <v>221</v>
      </c>
      <c r="H8812" t="s">
        <v>15</v>
      </c>
      <c r="I8812" t="s">
        <v>16</v>
      </c>
      <c r="J8812">
        <v>4</v>
      </c>
      <c r="K8812" t="str">
        <f>IF(tickets_dataset[[#This Row],[status]] = "Closed", "Yes","No")</f>
        <v>Yes</v>
      </c>
      <c r="L8812" s="2">
        <f t="shared" si="548"/>
        <v>6</v>
      </c>
      <c r="M8812" t="str">
        <f t="shared" si="549"/>
        <v>No</v>
      </c>
      <c r="N8812" t="str">
        <f t="shared" si="550"/>
        <v>Jan</v>
      </c>
      <c r="O8812" s="2">
        <f t="shared" si="551"/>
        <v>0.25</v>
      </c>
      <c r="P8812" t="str">
        <f>VLOOKUP(G8812,Agents!A:E,4,FALSE)</f>
        <v>Team4</v>
      </c>
      <c r="Q8812" t="str">
        <f>VLOOKUP(G8812,Agents!A:E,5,FALSE)</f>
        <v>Senior</v>
      </c>
      <c r="R8812" t="str">
        <f>VLOOKUP(G8812,Agents!A:E,2,FALSE)</f>
        <v>Morning</v>
      </c>
    </row>
    <row r="8813" spans="1:18" x14ac:dyDescent="0.35">
      <c r="A8813" t="s">
        <v>13060</v>
      </c>
      <c r="B8813" t="s">
        <v>13061</v>
      </c>
      <c r="C8813" t="s">
        <v>34</v>
      </c>
      <c r="D8813" t="s">
        <v>13</v>
      </c>
      <c r="E8813" s="1">
        <v>46036.886805555558</v>
      </c>
      <c r="F8813" s="1">
        <v>46038.011805555558</v>
      </c>
      <c r="G8813" t="s">
        <v>86</v>
      </c>
      <c r="H8813" t="s">
        <v>15</v>
      </c>
      <c r="I8813" t="s">
        <v>16</v>
      </c>
      <c r="J8813">
        <v>3</v>
      </c>
      <c r="K8813" t="str">
        <f>IF(tickets_dataset[[#This Row],[status]] = "Closed", "Yes","No")</f>
        <v>Yes</v>
      </c>
      <c r="L8813" s="2">
        <f t="shared" si="548"/>
        <v>27</v>
      </c>
      <c r="M8813" t="str">
        <f t="shared" si="549"/>
        <v>No</v>
      </c>
      <c r="N8813" t="str">
        <f t="shared" si="550"/>
        <v>Jan</v>
      </c>
      <c r="O8813" s="2">
        <f t="shared" si="551"/>
        <v>1.125</v>
      </c>
      <c r="P8813" t="str">
        <f>VLOOKUP(G8813,Agents!A:E,4,FALSE)</f>
        <v>Team1</v>
      </c>
      <c r="Q8813" t="str">
        <f>VLOOKUP(G8813,Agents!A:E,5,FALSE)</f>
        <v>Mid</v>
      </c>
      <c r="R8813" t="str">
        <f>VLOOKUP(G8813,Agents!A:E,2,FALSE)</f>
        <v>Morning</v>
      </c>
    </row>
    <row r="8814" spans="1:18" x14ac:dyDescent="0.35">
      <c r="A8814" t="s">
        <v>13062</v>
      </c>
      <c r="B8814" t="s">
        <v>13063</v>
      </c>
      <c r="C8814" t="s">
        <v>50</v>
      </c>
      <c r="D8814" t="s">
        <v>26</v>
      </c>
      <c r="E8814" s="1">
        <v>46090.754166666666</v>
      </c>
      <c r="F8814" s="1">
        <v>46091.629166666666</v>
      </c>
      <c r="G8814" t="s">
        <v>128</v>
      </c>
      <c r="H8814" t="s">
        <v>132</v>
      </c>
      <c r="I8814" t="s">
        <v>68</v>
      </c>
      <c r="J8814">
        <v>2</v>
      </c>
      <c r="K8814" t="str">
        <f>IF(tickets_dataset[[#This Row],[status]] = "Closed", "Yes","No")</f>
        <v>No</v>
      </c>
      <c r="L8814" s="2">
        <f t="shared" si="548"/>
        <v>21</v>
      </c>
      <c r="M8814" t="str">
        <f t="shared" si="549"/>
        <v>No</v>
      </c>
      <c r="N8814" t="str">
        <f t="shared" si="550"/>
        <v>Mar</v>
      </c>
      <c r="O8814" s="2">
        <f t="shared" si="551"/>
        <v>0.875</v>
      </c>
      <c r="P8814" t="str">
        <f>VLOOKUP(G8814,Agents!A:E,4,FALSE)</f>
        <v>Team4</v>
      </c>
      <c r="Q8814" t="str">
        <f>VLOOKUP(G8814,Agents!A:E,5,FALSE)</f>
        <v>Mid</v>
      </c>
      <c r="R8814" t="str">
        <f>VLOOKUP(G8814,Agents!A:E,2,FALSE)</f>
        <v>Night</v>
      </c>
    </row>
    <row r="8815" spans="1:18" x14ac:dyDescent="0.35">
      <c r="A8815" t="s">
        <v>13064</v>
      </c>
      <c r="B8815" t="s">
        <v>8101</v>
      </c>
      <c r="C8815" t="s">
        <v>50</v>
      </c>
      <c r="D8815" t="s">
        <v>13</v>
      </c>
      <c r="E8815" s="1">
        <v>46066.334027777775</v>
      </c>
      <c r="F8815" s="1">
        <v>46066.417361111111</v>
      </c>
      <c r="G8815" t="s">
        <v>159</v>
      </c>
      <c r="H8815" t="s">
        <v>15</v>
      </c>
      <c r="I8815" t="s">
        <v>16</v>
      </c>
      <c r="J8815">
        <v>4</v>
      </c>
      <c r="K8815" t="str">
        <f>IF(tickets_dataset[[#This Row],[status]] = "Closed", "Yes","No")</f>
        <v>Yes</v>
      </c>
      <c r="L8815" s="2">
        <f t="shared" si="548"/>
        <v>2.0000000000582077</v>
      </c>
      <c r="M8815" t="str">
        <f t="shared" si="549"/>
        <v>No</v>
      </c>
      <c r="N8815" t="str">
        <f t="shared" si="550"/>
        <v>Feb</v>
      </c>
      <c r="O8815" s="2">
        <f t="shared" si="551"/>
        <v>8.3333333335758653E-2</v>
      </c>
      <c r="P8815" t="str">
        <f>VLOOKUP(G8815,Agents!A:E,4,FALSE)</f>
        <v>Team4</v>
      </c>
      <c r="Q8815" t="str">
        <f>VLOOKUP(G8815,Agents!A:E,5,FALSE)</f>
        <v>Mid</v>
      </c>
      <c r="R8815" t="str">
        <f>VLOOKUP(G8815,Agents!A:E,2,FALSE)</f>
        <v>Night</v>
      </c>
    </row>
    <row r="8816" spans="1:18" x14ac:dyDescent="0.35">
      <c r="A8816" t="s">
        <v>13065</v>
      </c>
      <c r="B8816" t="s">
        <v>3113</v>
      </c>
      <c r="C8816" t="s">
        <v>22</v>
      </c>
      <c r="D8816" t="s">
        <v>26</v>
      </c>
      <c r="E8816" s="1">
        <v>46055.480555555558</v>
      </c>
      <c r="F8816" s="1">
        <v>46057.188888888886</v>
      </c>
      <c r="G8816" t="s">
        <v>357</v>
      </c>
      <c r="H8816" t="s">
        <v>15</v>
      </c>
      <c r="I8816" t="s">
        <v>16</v>
      </c>
      <c r="J8816">
        <v>3</v>
      </c>
      <c r="K8816" t="str">
        <f>IF(tickets_dataset[[#This Row],[status]] = "Closed", "Yes","No")</f>
        <v>Yes</v>
      </c>
      <c r="L8816" s="2">
        <f t="shared" si="548"/>
        <v>40.999999999883585</v>
      </c>
      <c r="M8816" t="str">
        <f t="shared" si="549"/>
        <v>No</v>
      </c>
      <c r="N8816" t="str">
        <f t="shared" si="550"/>
        <v>Feb</v>
      </c>
      <c r="O8816" s="2">
        <f t="shared" si="551"/>
        <v>1.7083333333284827</v>
      </c>
      <c r="P8816" t="str">
        <f>VLOOKUP(G8816,Agents!A:E,4,FALSE)</f>
        <v>Team1</v>
      </c>
      <c r="Q8816" t="str">
        <f>VLOOKUP(G8816,Agents!A:E,5,FALSE)</f>
        <v>Mid</v>
      </c>
      <c r="R8816" t="str">
        <f>VLOOKUP(G8816,Agents!A:E,2,FALSE)</f>
        <v>Morning</v>
      </c>
    </row>
    <row r="8817" spans="1:18" x14ac:dyDescent="0.35">
      <c r="A8817" t="s">
        <v>13066</v>
      </c>
      <c r="B8817" t="s">
        <v>3555</v>
      </c>
      <c r="C8817" t="s">
        <v>12</v>
      </c>
      <c r="D8817" t="s">
        <v>38</v>
      </c>
      <c r="E8817" s="1">
        <v>46104.480555555558</v>
      </c>
      <c r="F8817" s="1">
        <v>46107.022222222222</v>
      </c>
      <c r="G8817" t="s">
        <v>103</v>
      </c>
      <c r="H8817" t="s">
        <v>15</v>
      </c>
      <c r="I8817" t="s">
        <v>16</v>
      </c>
      <c r="J8817">
        <v>4</v>
      </c>
      <c r="K8817" t="str">
        <f>IF(tickets_dataset[[#This Row],[status]] = "Closed", "Yes","No")</f>
        <v>Yes</v>
      </c>
      <c r="L8817" s="2">
        <f t="shared" si="548"/>
        <v>60.999999999941792</v>
      </c>
      <c r="M8817" t="str">
        <f t="shared" si="549"/>
        <v>Yes</v>
      </c>
      <c r="N8817" t="str">
        <f t="shared" si="550"/>
        <v>Mar</v>
      </c>
      <c r="O8817" s="2">
        <f t="shared" si="551"/>
        <v>2.5416666666642413</v>
      </c>
      <c r="P8817" t="str">
        <f>VLOOKUP(G8817,Agents!A:E,4,FALSE)</f>
        <v>Team4</v>
      </c>
      <c r="Q8817" t="str">
        <f>VLOOKUP(G8817,Agents!A:E,5,FALSE)</f>
        <v>Senior</v>
      </c>
      <c r="R8817" t="str">
        <f>VLOOKUP(G8817,Agents!A:E,2,FALSE)</f>
        <v>Night</v>
      </c>
    </row>
    <row r="8818" spans="1:18" x14ac:dyDescent="0.35">
      <c r="A8818" t="s">
        <v>13067</v>
      </c>
      <c r="B8818" t="s">
        <v>9015</v>
      </c>
      <c r="C8818" t="s">
        <v>50</v>
      </c>
      <c r="D8818" t="s">
        <v>38</v>
      </c>
      <c r="E8818" s="1">
        <v>46044.626388888886</v>
      </c>
      <c r="F8818" s="1">
        <v>46046.626388888886</v>
      </c>
      <c r="G8818" t="s">
        <v>77</v>
      </c>
      <c r="H8818" t="s">
        <v>132</v>
      </c>
      <c r="I8818" t="s">
        <v>16</v>
      </c>
      <c r="J8818">
        <v>4</v>
      </c>
      <c r="K8818" t="str">
        <f>IF(tickets_dataset[[#This Row],[status]] = "Closed", "Yes","No")</f>
        <v>No</v>
      </c>
      <c r="L8818" s="2">
        <f t="shared" si="548"/>
        <v>48</v>
      </c>
      <c r="M8818" t="str">
        <f t="shared" si="549"/>
        <v>No</v>
      </c>
      <c r="N8818" t="str">
        <f t="shared" si="550"/>
        <v>Jan</v>
      </c>
      <c r="O8818" s="2">
        <f t="shared" si="551"/>
        <v>2</v>
      </c>
      <c r="P8818" t="str">
        <f>VLOOKUP(G8818,Agents!A:E,4,FALSE)</f>
        <v>Team5</v>
      </c>
      <c r="Q8818" t="str">
        <f>VLOOKUP(G8818,Agents!A:E,5,FALSE)</f>
        <v>Junior</v>
      </c>
      <c r="R8818" t="str">
        <f>VLOOKUP(G8818,Agents!A:E,2,FALSE)</f>
        <v>Evening</v>
      </c>
    </row>
    <row r="8819" spans="1:18" x14ac:dyDescent="0.35">
      <c r="A8819" t="s">
        <v>13068</v>
      </c>
      <c r="B8819" t="s">
        <v>13069</v>
      </c>
      <c r="C8819" t="s">
        <v>34</v>
      </c>
      <c r="D8819" t="s">
        <v>13</v>
      </c>
      <c r="E8819" s="1">
        <v>46038.217361111114</v>
      </c>
      <c r="F8819" s="1">
        <v>46038.342361111114</v>
      </c>
      <c r="G8819" t="s">
        <v>199</v>
      </c>
      <c r="H8819" t="s">
        <v>15</v>
      </c>
      <c r="I8819" t="s">
        <v>16</v>
      </c>
      <c r="J8819">
        <v>4</v>
      </c>
      <c r="K8819" t="str">
        <f>IF(tickets_dataset[[#This Row],[status]] = "Closed", "Yes","No")</f>
        <v>Yes</v>
      </c>
      <c r="L8819" s="2">
        <f t="shared" si="548"/>
        <v>3</v>
      </c>
      <c r="M8819" t="str">
        <f t="shared" si="549"/>
        <v>No</v>
      </c>
      <c r="N8819" t="str">
        <f t="shared" si="550"/>
        <v>Jan</v>
      </c>
      <c r="O8819" s="2">
        <f t="shared" si="551"/>
        <v>0.125</v>
      </c>
      <c r="P8819" t="str">
        <f>VLOOKUP(G8819,Agents!A:E,4,FALSE)</f>
        <v>Team1</v>
      </c>
      <c r="Q8819" t="str">
        <f>VLOOKUP(G8819,Agents!A:E,5,FALSE)</f>
        <v>Junior</v>
      </c>
      <c r="R8819" t="str">
        <f>VLOOKUP(G8819,Agents!A:E,2,FALSE)</f>
        <v>Morning</v>
      </c>
    </row>
    <row r="8820" spans="1:18" x14ac:dyDescent="0.35">
      <c r="A8820" t="s">
        <v>13070</v>
      </c>
      <c r="B8820" t="s">
        <v>9646</v>
      </c>
      <c r="C8820" t="s">
        <v>12</v>
      </c>
      <c r="D8820" t="s">
        <v>38</v>
      </c>
      <c r="E8820" s="1">
        <v>46032.794444444444</v>
      </c>
      <c r="F8820" s="1">
        <v>46034.669444444444</v>
      </c>
      <c r="G8820" t="s">
        <v>19</v>
      </c>
      <c r="H8820" t="s">
        <v>132</v>
      </c>
      <c r="I8820" t="s">
        <v>16</v>
      </c>
      <c r="J8820">
        <v>4</v>
      </c>
      <c r="K8820" t="str">
        <f>IF(tickets_dataset[[#This Row],[status]] = "Closed", "Yes","No")</f>
        <v>No</v>
      </c>
      <c r="L8820" s="2">
        <f t="shared" si="548"/>
        <v>45</v>
      </c>
      <c r="M8820" t="str">
        <f t="shared" si="549"/>
        <v>No</v>
      </c>
      <c r="N8820" t="str">
        <f t="shared" si="550"/>
        <v>Jan</v>
      </c>
      <c r="O8820" s="2">
        <f t="shared" si="551"/>
        <v>1.875</v>
      </c>
      <c r="P8820" t="str">
        <f>VLOOKUP(G8820,Agents!A:E,4,FALSE)</f>
        <v>Team4</v>
      </c>
      <c r="Q8820" t="str">
        <f>VLOOKUP(G8820,Agents!A:E,5,FALSE)</f>
        <v>Senior</v>
      </c>
      <c r="R8820" t="str">
        <f>VLOOKUP(G8820,Agents!A:E,2,FALSE)</f>
        <v>Evening</v>
      </c>
    </row>
    <row r="8821" spans="1:18" x14ac:dyDescent="0.35">
      <c r="A8821" t="s">
        <v>13071</v>
      </c>
      <c r="B8821" t="s">
        <v>706</v>
      </c>
      <c r="C8821" t="s">
        <v>76</v>
      </c>
      <c r="D8821" t="s">
        <v>26</v>
      </c>
      <c r="E8821" s="1">
        <v>46024.429861111108</v>
      </c>
      <c r="F8821" s="1">
        <v>46026.34652777778</v>
      </c>
      <c r="G8821" t="s">
        <v>206</v>
      </c>
      <c r="H8821" t="s">
        <v>15</v>
      </c>
      <c r="I8821" t="s">
        <v>16</v>
      </c>
      <c r="J8821">
        <v>4</v>
      </c>
      <c r="K8821" t="str">
        <f>IF(tickets_dataset[[#This Row],[status]] = "Closed", "Yes","No")</f>
        <v>Yes</v>
      </c>
      <c r="L8821" s="2">
        <f t="shared" si="548"/>
        <v>46.000000000116415</v>
      </c>
      <c r="M8821" t="str">
        <f t="shared" si="549"/>
        <v>No</v>
      </c>
      <c r="N8821" t="str">
        <f t="shared" si="550"/>
        <v>Jan</v>
      </c>
      <c r="O8821" s="2">
        <f t="shared" si="551"/>
        <v>1.9166666666715173</v>
      </c>
      <c r="P8821" t="str">
        <f>VLOOKUP(G8821,Agents!A:E,4,FALSE)</f>
        <v>Team5</v>
      </c>
      <c r="Q8821" t="str">
        <f>VLOOKUP(G8821,Agents!A:E,5,FALSE)</f>
        <v>Junior</v>
      </c>
      <c r="R8821" t="str">
        <f>VLOOKUP(G8821,Agents!A:E,2,FALSE)</f>
        <v>Evening</v>
      </c>
    </row>
    <row r="8822" spans="1:18" x14ac:dyDescent="0.35">
      <c r="A8822" t="s">
        <v>13072</v>
      </c>
      <c r="B8822" t="s">
        <v>3279</v>
      </c>
      <c r="C8822" t="s">
        <v>12</v>
      </c>
      <c r="D8822" t="s">
        <v>38</v>
      </c>
      <c r="E8822" s="1">
        <v>46081.574305555558</v>
      </c>
      <c r="F8822" s="1">
        <v>46082.240972222222</v>
      </c>
      <c r="G8822" t="s">
        <v>206</v>
      </c>
      <c r="H8822" t="s">
        <v>15</v>
      </c>
      <c r="I8822" t="s">
        <v>16</v>
      </c>
      <c r="J8822">
        <v>3</v>
      </c>
      <c r="K8822" t="str">
        <f>IF(tickets_dataset[[#This Row],[status]] = "Closed", "Yes","No")</f>
        <v>Yes</v>
      </c>
      <c r="L8822" s="2">
        <f t="shared" si="548"/>
        <v>15.999999999941792</v>
      </c>
      <c r="M8822" t="str">
        <f t="shared" si="549"/>
        <v>No</v>
      </c>
      <c r="N8822" t="str">
        <f t="shared" si="550"/>
        <v>Feb</v>
      </c>
      <c r="O8822" s="2">
        <f t="shared" si="551"/>
        <v>0.66666666666424135</v>
      </c>
      <c r="P8822" t="str">
        <f>VLOOKUP(G8822,Agents!A:E,4,FALSE)</f>
        <v>Team5</v>
      </c>
      <c r="Q8822" t="str">
        <f>VLOOKUP(G8822,Agents!A:E,5,FALSE)</f>
        <v>Junior</v>
      </c>
      <c r="R8822" t="str">
        <f>VLOOKUP(G8822,Agents!A:E,2,FALSE)</f>
        <v>Evening</v>
      </c>
    </row>
    <row r="8823" spans="1:18" x14ac:dyDescent="0.35">
      <c r="A8823" t="s">
        <v>13073</v>
      </c>
      <c r="B8823" t="s">
        <v>12780</v>
      </c>
      <c r="C8823" t="s">
        <v>76</v>
      </c>
      <c r="D8823" t="s">
        <v>38</v>
      </c>
      <c r="E8823" s="1">
        <v>46059.79791666667</v>
      </c>
      <c r="F8823" s="1">
        <v>46062.131249999999</v>
      </c>
      <c r="G8823" t="s">
        <v>159</v>
      </c>
      <c r="H8823" t="s">
        <v>15</v>
      </c>
      <c r="I8823" t="s">
        <v>16</v>
      </c>
      <c r="J8823">
        <v>5</v>
      </c>
      <c r="K8823" t="str">
        <f>IF(tickets_dataset[[#This Row],[status]] = "Closed", "Yes","No")</f>
        <v>Yes</v>
      </c>
      <c r="L8823" s="2">
        <f t="shared" si="548"/>
        <v>55.999999999883585</v>
      </c>
      <c r="M8823" t="str">
        <f t="shared" si="549"/>
        <v>Yes</v>
      </c>
      <c r="N8823" t="str">
        <f t="shared" si="550"/>
        <v>Feb</v>
      </c>
      <c r="O8823" s="2">
        <f t="shared" si="551"/>
        <v>2.3333333333284827</v>
      </c>
      <c r="P8823" t="str">
        <f>VLOOKUP(G8823,Agents!A:E,4,FALSE)</f>
        <v>Team4</v>
      </c>
      <c r="Q8823" t="str">
        <f>VLOOKUP(G8823,Agents!A:E,5,FALSE)</f>
        <v>Mid</v>
      </c>
      <c r="R8823" t="str">
        <f>VLOOKUP(G8823,Agents!A:E,2,FALSE)</f>
        <v>Night</v>
      </c>
    </row>
    <row r="8824" spans="1:18" x14ac:dyDescent="0.35">
      <c r="A8824" t="s">
        <v>13074</v>
      </c>
      <c r="B8824" t="s">
        <v>9123</v>
      </c>
      <c r="C8824" t="s">
        <v>12</v>
      </c>
      <c r="D8824" t="s">
        <v>26</v>
      </c>
      <c r="E8824" s="1">
        <v>46090.424305555556</v>
      </c>
      <c r="F8824" s="1">
        <v>46092.549305555556</v>
      </c>
      <c r="G8824" t="s">
        <v>100</v>
      </c>
      <c r="H8824" t="s">
        <v>15</v>
      </c>
      <c r="I8824" t="s">
        <v>16</v>
      </c>
      <c r="J8824">
        <v>5</v>
      </c>
      <c r="K8824" t="str">
        <f>IF(tickets_dataset[[#This Row],[status]] = "Closed", "Yes","No")</f>
        <v>Yes</v>
      </c>
      <c r="L8824" s="2">
        <f t="shared" si="548"/>
        <v>51</v>
      </c>
      <c r="M8824" t="str">
        <f t="shared" si="549"/>
        <v>Yes</v>
      </c>
      <c r="N8824" t="str">
        <f t="shared" si="550"/>
        <v>Mar</v>
      </c>
      <c r="O8824" s="2">
        <f t="shared" si="551"/>
        <v>2.125</v>
      </c>
      <c r="P8824" t="str">
        <f>VLOOKUP(G8824,Agents!A:E,4,FALSE)</f>
        <v>Team4</v>
      </c>
      <c r="Q8824" t="str">
        <f>VLOOKUP(G8824,Agents!A:E,5,FALSE)</f>
        <v>Junior</v>
      </c>
      <c r="R8824" t="str">
        <f>VLOOKUP(G8824,Agents!A:E,2,FALSE)</f>
        <v>Evening</v>
      </c>
    </row>
    <row r="8825" spans="1:18" x14ac:dyDescent="0.35">
      <c r="A8825" t="s">
        <v>13075</v>
      </c>
      <c r="B8825" t="s">
        <v>7232</v>
      </c>
      <c r="C8825" t="s">
        <v>76</v>
      </c>
      <c r="D8825" t="s">
        <v>13</v>
      </c>
      <c r="E8825" s="1">
        <v>46041.09652777778</v>
      </c>
      <c r="F8825" s="1">
        <v>46041.97152777778</v>
      </c>
      <c r="G8825" t="s">
        <v>103</v>
      </c>
      <c r="H8825" t="s">
        <v>15</v>
      </c>
      <c r="I8825" t="s">
        <v>16</v>
      </c>
      <c r="J8825">
        <v>5</v>
      </c>
      <c r="K8825" t="str">
        <f>IF(tickets_dataset[[#This Row],[status]] = "Closed", "Yes","No")</f>
        <v>Yes</v>
      </c>
      <c r="L8825" s="2">
        <f t="shared" si="548"/>
        <v>21</v>
      </c>
      <c r="M8825" t="str">
        <f t="shared" si="549"/>
        <v>No</v>
      </c>
      <c r="N8825" t="str">
        <f t="shared" si="550"/>
        <v>Jan</v>
      </c>
      <c r="O8825" s="2">
        <f t="shared" si="551"/>
        <v>0.875</v>
      </c>
      <c r="P8825" t="str">
        <f>VLOOKUP(G8825,Agents!A:E,4,FALSE)</f>
        <v>Team4</v>
      </c>
      <c r="Q8825" t="str">
        <f>VLOOKUP(G8825,Agents!A:E,5,FALSE)</f>
        <v>Senior</v>
      </c>
      <c r="R8825" t="str">
        <f>VLOOKUP(G8825,Agents!A:E,2,FALSE)</f>
        <v>Night</v>
      </c>
    </row>
    <row r="8826" spans="1:18" x14ac:dyDescent="0.35">
      <c r="A8826" t="s">
        <v>13076</v>
      </c>
      <c r="B8826" t="s">
        <v>13077</v>
      </c>
      <c r="C8826" t="s">
        <v>34</v>
      </c>
      <c r="D8826" t="s">
        <v>38</v>
      </c>
      <c r="E8826" s="1">
        <v>46078.072916666664</v>
      </c>
      <c r="F8826" s="1">
        <v>46080.90625</v>
      </c>
      <c r="G8826" t="s">
        <v>42</v>
      </c>
      <c r="H8826" t="s">
        <v>28</v>
      </c>
      <c r="I8826" t="s">
        <v>16</v>
      </c>
      <c r="J8826">
        <v>5</v>
      </c>
      <c r="K8826" t="str">
        <f>IF(tickets_dataset[[#This Row],[status]] = "Closed", "Yes","No")</f>
        <v>No</v>
      </c>
      <c r="L8826" s="2">
        <f t="shared" si="548"/>
        <v>68.000000000058208</v>
      </c>
      <c r="M8826" t="str">
        <f t="shared" si="549"/>
        <v>Yes</v>
      </c>
      <c r="N8826" t="str">
        <f t="shared" si="550"/>
        <v>Feb</v>
      </c>
      <c r="O8826" s="2">
        <f t="shared" si="551"/>
        <v>2.8333333333357587</v>
      </c>
      <c r="P8826" t="str">
        <f>VLOOKUP(G8826,Agents!A:E,4,FALSE)</f>
        <v>Team2</v>
      </c>
      <c r="Q8826" t="str">
        <f>VLOOKUP(G8826,Agents!A:E,5,FALSE)</f>
        <v>Junior</v>
      </c>
      <c r="R8826" t="str">
        <f>VLOOKUP(G8826,Agents!A:E,2,FALSE)</f>
        <v>Night</v>
      </c>
    </row>
    <row r="8827" spans="1:18" x14ac:dyDescent="0.35">
      <c r="A8827" t="s">
        <v>13078</v>
      </c>
      <c r="B8827" t="s">
        <v>3652</v>
      </c>
      <c r="C8827" t="s">
        <v>22</v>
      </c>
      <c r="D8827" t="s">
        <v>38</v>
      </c>
      <c r="E8827" s="1">
        <v>46099.094444444447</v>
      </c>
      <c r="F8827" s="1">
        <v>46100.386111111111</v>
      </c>
      <c r="G8827" t="s">
        <v>83</v>
      </c>
      <c r="H8827" t="s">
        <v>132</v>
      </c>
      <c r="I8827" t="s">
        <v>16</v>
      </c>
      <c r="J8827">
        <v>5</v>
      </c>
      <c r="K8827" t="str">
        <f>IF(tickets_dataset[[#This Row],[status]] = "Closed", "Yes","No")</f>
        <v>No</v>
      </c>
      <c r="L8827" s="2">
        <f t="shared" si="548"/>
        <v>30.999999999941792</v>
      </c>
      <c r="M8827" t="str">
        <f t="shared" si="549"/>
        <v>No</v>
      </c>
      <c r="N8827" t="str">
        <f t="shared" si="550"/>
        <v>Mar</v>
      </c>
      <c r="O8827" s="2">
        <f t="shared" si="551"/>
        <v>1.2916666666642413</v>
      </c>
      <c r="P8827" t="str">
        <f>VLOOKUP(G8827,Agents!A:E,4,FALSE)</f>
        <v>Team2</v>
      </c>
      <c r="Q8827" t="str">
        <f>VLOOKUP(G8827,Agents!A:E,5,FALSE)</f>
        <v>Junior</v>
      </c>
      <c r="R8827" t="str">
        <f>VLOOKUP(G8827,Agents!A:E,2,FALSE)</f>
        <v>Night</v>
      </c>
    </row>
    <row r="8828" spans="1:18" x14ac:dyDescent="0.35">
      <c r="A8828" t="s">
        <v>13079</v>
      </c>
      <c r="B8828" t="s">
        <v>13080</v>
      </c>
      <c r="C8828" t="s">
        <v>76</v>
      </c>
      <c r="D8828" t="s">
        <v>13</v>
      </c>
      <c r="E8828" s="1">
        <v>46068.561805555553</v>
      </c>
      <c r="F8828" s="1">
        <v>46070.061805555553</v>
      </c>
      <c r="G8828" t="s">
        <v>239</v>
      </c>
      <c r="H8828" t="s">
        <v>15</v>
      </c>
      <c r="I8828" t="s">
        <v>16</v>
      </c>
      <c r="J8828">
        <v>5</v>
      </c>
      <c r="K8828" t="str">
        <f>IF(tickets_dataset[[#This Row],[status]] = "Closed", "Yes","No")</f>
        <v>Yes</v>
      </c>
      <c r="L8828" s="2">
        <f t="shared" si="548"/>
        <v>36</v>
      </c>
      <c r="M8828" t="str">
        <f t="shared" si="549"/>
        <v>No</v>
      </c>
      <c r="N8828" t="str">
        <f t="shared" si="550"/>
        <v>Feb</v>
      </c>
      <c r="O8828" s="2">
        <f t="shared" si="551"/>
        <v>1.5</v>
      </c>
      <c r="P8828" t="str">
        <f>VLOOKUP(G8828,Agents!A:E,4,FALSE)</f>
        <v>Team1</v>
      </c>
      <c r="Q8828" t="str">
        <f>VLOOKUP(G8828,Agents!A:E,5,FALSE)</f>
        <v>Senior</v>
      </c>
      <c r="R8828" t="str">
        <f>VLOOKUP(G8828,Agents!A:E,2,FALSE)</f>
        <v>Evening</v>
      </c>
    </row>
    <row r="8829" spans="1:18" x14ac:dyDescent="0.35">
      <c r="A8829" t="s">
        <v>13081</v>
      </c>
      <c r="B8829" t="s">
        <v>908</v>
      </c>
      <c r="C8829" t="s">
        <v>34</v>
      </c>
      <c r="D8829" t="s">
        <v>38</v>
      </c>
      <c r="E8829" s="1">
        <v>46086.598611111112</v>
      </c>
      <c r="F8829" s="1">
        <v>46087.890277777777</v>
      </c>
      <c r="G8829" t="s">
        <v>206</v>
      </c>
      <c r="H8829" t="s">
        <v>15</v>
      </c>
      <c r="I8829" t="s">
        <v>16</v>
      </c>
      <c r="J8829">
        <v>3</v>
      </c>
      <c r="K8829" t="str">
        <f>IF(tickets_dataset[[#This Row],[status]] = "Closed", "Yes","No")</f>
        <v>Yes</v>
      </c>
      <c r="L8829" s="2">
        <f t="shared" si="548"/>
        <v>30.999999999941792</v>
      </c>
      <c r="M8829" t="str">
        <f t="shared" si="549"/>
        <v>No</v>
      </c>
      <c r="N8829" t="str">
        <f t="shared" si="550"/>
        <v>Mar</v>
      </c>
      <c r="O8829" s="2">
        <f t="shared" si="551"/>
        <v>1.2916666666642413</v>
      </c>
      <c r="P8829" t="str">
        <f>VLOOKUP(G8829,Agents!A:E,4,FALSE)</f>
        <v>Team5</v>
      </c>
      <c r="Q8829" t="str">
        <f>VLOOKUP(G8829,Agents!A:E,5,FALSE)</f>
        <v>Junior</v>
      </c>
      <c r="R8829" t="str">
        <f>VLOOKUP(G8829,Agents!A:E,2,FALSE)</f>
        <v>Evening</v>
      </c>
    </row>
    <row r="8830" spans="1:18" x14ac:dyDescent="0.35">
      <c r="A8830" t="s">
        <v>13082</v>
      </c>
      <c r="B8830" t="s">
        <v>2948</v>
      </c>
      <c r="C8830" t="s">
        <v>76</v>
      </c>
      <c r="D8830" t="s">
        <v>13</v>
      </c>
      <c r="E8830" s="1">
        <v>46049.712500000001</v>
      </c>
      <c r="F8830" s="1">
        <v>46050.42083333333</v>
      </c>
      <c r="G8830" t="s">
        <v>35</v>
      </c>
      <c r="H8830" t="s">
        <v>15</v>
      </c>
      <c r="I8830" t="s">
        <v>16</v>
      </c>
      <c r="J8830">
        <v>4</v>
      </c>
      <c r="K8830" t="str">
        <f>IF(tickets_dataset[[#This Row],[status]] = "Closed", "Yes","No")</f>
        <v>Yes</v>
      </c>
      <c r="L8830" s="2">
        <f t="shared" si="548"/>
        <v>16.999999999883585</v>
      </c>
      <c r="M8830" t="str">
        <f t="shared" si="549"/>
        <v>No</v>
      </c>
      <c r="N8830" t="str">
        <f t="shared" si="550"/>
        <v>Jan</v>
      </c>
      <c r="O8830" s="2">
        <f t="shared" si="551"/>
        <v>0.70833333332848269</v>
      </c>
      <c r="P8830" t="str">
        <f>VLOOKUP(G8830,Agents!A:E,4,FALSE)</f>
        <v>Team1</v>
      </c>
      <c r="Q8830" t="str">
        <f>VLOOKUP(G8830,Agents!A:E,5,FALSE)</f>
        <v>Senior</v>
      </c>
      <c r="R8830" t="str">
        <f>VLOOKUP(G8830,Agents!A:E,2,FALSE)</f>
        <v>Evening</v>
      </c>
    </row>
    <row r="8831" spans="1:18" x14ac:dyDescent="0.35">
      <c r="A8831" t="s">
        <v>13083</v>
      </c>
      <c r="B8831" t="s">
        <v>2367</v>
      </c>
      <c r="C8831" t="s">
        <v>76</v>
      </c>
      <c r="D8831" t="s">
        <v>13</v>
      </c>
      <c r="E8831" s="1">
        <v>46038.43472222222</v>
      </c>
      <c r="F8831" s="1">
        <v>46040.143055555556</v>
      </c>
      <c r="G8831" t="s">
        <v>357</v>
      </c>
      <c r="H8831" t="s">
        <v>15</v>
      </c>
      <c r="I8831" t="s">
        <v>68</v>
      </c>
      <c r="J8831">
        <v>3</v>
      </c>
      <c r="K8831" t="str">
        <f>IF(tickets_dataset[[#This Row],[status]] = "Closed", "Yes","No")</f>
        <v>Yes</v>
      </c>
      <c r="L8831" s="2">
        <f t="shared" si="548"/>
        <v>41.000000000058208</v>
      </c>
      <c r="M8831" t="str">
        <f t="shared" si="549"/>
        <v>No</v>
      </c>
      <c r="N8831" t="str">
        <f t="shared" si="550"/>
        <v>Jan</v>
      </c>
      <c r="O8831" s="2">
        <f t="shared" si="551"/>
        <v>1.7083333333357587</v>
      </c>
      <c r="P8831" t="str">
        <f>VLOOKUP(G8831,Agents!A:E,4,FALSE)</f>
        <v>Team1</v>
      </c>
      <c r="Q8831" t="str">
        <f>VLOOKUP(G8831,Agents!A:E,5,FALSE)</f>
        <v>Mid</v>
      </c>
      <c r="R8831" t="str">
        <f>VLOOKUP(G8831,Agents!A:E,2,FALSE)</f>
        <v>Morning</v>
      </c>
    </row>
    <row r="8832" spans="1:18" x14ac:dyDescent="0.35">
      <c r="A8832" t="s">
        <v>13084</v>
      </c>
      <c r="B8832" t="s">
        <v>2729</v>
      </c>
      <c r="C8832" t="s">
        <v>50</v>
      </c>
      <c r="D8832" t="s">
        <v>13</v>
      </c>
      <c r="E8832" s="1">
        <v>46051.020833333336</v>
      </c>
      <c r="F8832" s="1">
        <v>46051.229166666664</v>
      </c>
      <c r="G8832" t="s">
        <v>119</v>
      </c>
      <c r="H8832" t="s">
        <v>15</v>
      </c>
      <c r="I8832" t="s">
        <v>16</v>
      </c>
      <c r="J8832">
        <v>4</v>
      </c>
      <c r="K8832" t="str">
        <f>IF(tickets_dataset[[#This Row],[status]] = "Closed", "Yes","No")</f>
        <v>Yes</v>
      </c>
      <c r="L8832" s="2">
        <f t="shared" si="548"/>
        <v>4.9999999998835847</v>
      </c>
      <c r="M8832" t="str">
        <f t="shared" si="549"/>
        <v>No</v>
      </c>
      <c r="N8832" t="str">
        <f t="shared" si="550"/>
        <v>Jan</v>
      </c>
      <c r="O8832" s="2">
        <f t="shared" si="551"/>
        <v>0.20833333332848269</v>
      </c>
      <c r="P8832" t="str">
        <f>VLOOKUP(G8832,Agents!A:E,4,FALSE)</f>
        <v>Team1</v>
      </c>
      <c r="Q8832" t="str">
        <f>VLOOKUP(G8832,Agents!A:E,5,FALSE)</f>
        <v>Junior</v>
      </c>
      <c r="R8832" t="str">
        <f>VLOOKUP(G8832,Agents!A:E,2,FALSE)</f>
        <v>Morning</v>
      </c>
    </row>
    <row r="8833" spans="1:18" x14ac:dyDescent="0.35">
      <c r="A8833" t="s">
        <v>13085</v>
      </c>
      <c r="B8833" t="s">
        <v>9135</v>
      </c>
      <c r="C8833" t="s">
        <v>34</v>
      </c>
      <c r="D8833" t="s">
        <v>26</v>
      </c>
      <c r="E8833" s="1">
        <v>46063.279166666667</v>
      </c>
      <c r="F8833" s="1">
        <v>46063.820833333331</v>
      </c>
      <c r="G8833" t="s">
        <v>239</v>
      </c>
      <c r="H8833" t="s">
        <v>28</v>
      </c>
      <c r="I8833" t="s">
        <v>16</v>
      </c>
      <c r="J8833">
        <v>3</v>
      </c>
      <c r="K8833" t="str">
        <f>IF(tickets_dataset[[#This Row],[status]] = "Closed", "Yes","No")</f>
        <v>No</v>
      </c>
      <c r="L8833" s="2">
        <f t="shared" si="548"/>
        <v>12.999999999941792</v>
      </c>
      <c r="M8833" t="str">
        <f t="shared" si="549"/>
        <v>No</v>
      </c>
      <c r="N8833" t="str">
        <f t="shared" si="550"/>
        <v>Feb</v>
      </c>
      <c r="O8833" s="2">
        <f t="shared" si="551"/>
        <v>0.54166666666424135</v>
      </c>
      <c r="P8833" t="str">
        <f>VLOOKUP(G8833,Agents!A:E,4,FALSE)</f>
        <v>Team1</v>
      </c>
      <c r="Q8833" t="str">
        <f>VLOOKUP(G8833,Agents!A:E,5,FALSE)</f>
        <v>Senior</v>
      </c>
      <c r="R8833" t="str">
        <f>VLOOKUP(G8833,Agents!A:E,2,FALSE)</f>
        <v>Evening</v>
      </c>
    </row>
    <row r="8834" spans="1:18" x14ac:dyDescent="0.35">
      <c r="A8834" t="s">
        <v>13086</v>
      </c>
      <c r="B8834" t="s">
        <v>9736</v>
      </c>
      <c r="C8834" t="s">
        <v>12</v>
      </c>
      <c r="D8834" t="s">
        <v>13</v>
      </c>
      <c r="E8834" s="1">
        <v>46023.250694444447</v>
      </c>
      <c r="F8834" s="1">
        <v>46024.084027777775</v>
      </c>
      <c r="G8834" t="s">
        <v>119</v>
      </c>
      <c r="H8834" t="s">
        <v>15</v>
      </c>
      <c r="I8834" t="s">
        <v>16</v>
      </c>
      <c r="J8834">
        <v>5</v>
      </c>
      <c r="K8834" t="str">
        <f>IF(tickets_dataset[[#This Row],[status]] = "Closed", "Yes","No")</f>
        <v>Yes</v>
      </c>
      <c r="L8834" s="2">
        <f t="shared" ref="L8834:L8897" si="552">IF(ISBLANK(F8834),"",(F8834-E8834)*24)</f>
        <v>19.999999999883585</v>
      </c>
      <c r="M8834" t="str">
        <f t="shared" ref="M8834:M8897" si="553">IF(L8834&gt;48,"Yes","No")</f>
        <v>No</v>
      </c>
      <c r="N8834" t="str">
        <f t="shared" ref="N8834:N8897" si="554">TEXT(E8834,"mmm")</f>
        <v>Jan</v>
      </c>
      <c r="O8834" s="2">
        <f t="shared" si="551"/>
        <v>0.83333333332848269</v>
      </c>
      <c r="P8834" t="str">
        <f>VLOOKUP(G8834,Agents!A:E,4,FALSE)</f>
        <v>Team1</v>
      </c>
      <c r="Q8834" t="str">
        <f>VLOOKUP(G8834,Agents!A:E,5,FALSE)</f>
        <v>Junior</v>
      </c>
      <c r="R8834" t="str">
        <f>VLOOKUP(G8834,Agents!A:E,2,FALSE)</f>
        <v>Morning</v>
      </c>
    </row>
    <row r="8835" spans="1:18" x14ac:dyDescent="0.35">
      <c r="A8835" t="s">
        <v>13087</v>
      </c>
      <c r="B8835" t="s">
        <v>5856</v>
      </c>
      <c r="C8835" t="s">
        <v>34</v>
      </c>
      <c r="D8835" t="s">
        <v>13</v>
      </c>
      <c r="E8835" s="1">
        <v>46041.672222222223</v>
      </c>
      <c r="F8835" s="1">
        <v>46043.422222222223</v>
      </c>
      <c r="G8835" t="s">
        <v>190</v>
      </c>
      <c r="H8835" t="s">
        <v>15</v>
      </c>
      <c r="I8835" t="s">
        <v>16</v>
      </c>
      <c r="J8835">
        <v>5</v>
      </c>
      <c r="K8835" t="str">
        <f>IF(tickets_dataset[[#This Row],[status]] = "Closed", "Yes","No")</f>
        <v>Yes</v>
      </c>
      <c r="L8835" s="2">
        <f t="shared" si="552"/>
        <v>42</v>
      </c>
      <c r="M8835" t="str">
        <f t="shared" si="553"/>
        <v>No</v>
      </c>
      <c r="N8835" t="str">
        <f t="shared" si="554"/>
        <v>Jan</v>
      </c>
      <c r="O8835" s="2">
        <f t="shared" ref="O8835:O8898" si="555">F8835-E8835</f>
        <v>1.75</v>
      </c>
      <c r="P8835" t="str">
        <f>VLOOKUP(G8835,Agents!A:E,4,FALSE)</f>
        <v>Team1</v>
      </c>
      <c r="Q8835" t="str">
        <f>VLOOKUP(G8835,Agents!A:E,5,FALSE)</f>
        <v>Senior</v>
      </c>
      <c r="R8835" t="str">
        <f>VLOOKUP(G8835,Agents!A:E,2,FALSE)</f>
        <v>Night</v>
      </c>
    </row>
    <row r="8836" spans="1:18" x14ac:dyDescent="0.35">
      <c r="A8836" t="s">
        <v>13088</v>
      </c>
      <c r="B8836" t="s">
        <v>13089</v>
      </c>
      <c r="C8836" t="s">
        <v>50</v>
      </c>
      <c r="D8836" t="s">
        <v>26</v>
      </c>
      <c r="E8836" s="1">
        <v>46085.902777777781</v>
      </c>
      <c r="F8836" s="1">
        <v>46088.736111111109</v>
      </c>
      <c r="G8836" t="s">
        <v>170</v>
      </c>
      <c r="H8836" t="s">
        <v>15</v>
      </c>
      <c r="I8836" t="s">
        <v>16</v>
      </c>
      <c r="J8836">
        <v>5</v>
      </c>
      <c r="K8836" t="str">
        <f>IF(tickets_dataset[[#This Row],[status]] = "Closed", "Yes","No")</f>
        <v>Yes</v>
      </c>
      <c r="L8836" s="2">
        <f t="shared" si="552"/>
        <v>67.999999999883585</v>
      </c>
      <c r="M8836" t="str">
        <f t="shared" si="553"/>
        <v>Yes</v>
      </c>
      <c r="N8836" t="str">
        <f t="shared" si="554"/>
        <v>Mar</v>
      </c>
      <c r="O8836" s="2">
        <f t="shared" si="555"/>
        <v>2.8333333333284827</v>
      </c>
      <c r="P8836" t="str">
        <f>VLOOKUP(G8836,Agents!A:E,4,FALSE)</f>
        <v>Team5</v>
      </c>
      <c r="Q8836" t="str">
        <f>VLOOKUP(G8836,Agents!A:E,5,FALSE)</f>
        <v>Junior</v>
      </c>
      <c r="R8836" t="str">
        <f>VLOOKUP(G8836,Agents!A:E,2,FALSE)</f>
        <v>Night</v>
      </c>
    </row>
    <row r="8837" spans="1:18" x14ac:dyDescent="0.35">
      <c r="A8837" t="s">
        <v>13090</v>
      </c>
      <c r="B8837" t="s">
        <v>13091</v>
      </c>
      <c r="C8837" t="s">
        <v>50</v>
      </c>
      <c r="D8837" t="s">
        <v>13</v>
      </c>
      <c r="E8837" s="1">
        <v>46023.63958333333</v>
      </c>
      <c r="F8837" s="1">
        <v>46024.097916666666</v>
      </c>
      <c r="G8837" t="s">
        <v>273</v>
      </c>
      <c r="H8837" t="s">
        <v>15</v>
      </c>
      <c r="I8837" t="s">
        <v>16</v>
      </c>
      <c r="J8837">
        <v>4</v>
      </c>
      <c r="K8837" t="str">
        <f>IF(tickets_dataset[[#This Row],[status]] = "Closed", "Yes","No")</f>
        <v>Yes</v>
      </c>
      <c r="L8837" s="2">
        <f t="shared" si="552"/>
        <v>11.000000000058208</v>
      </c>
      <c r="M8837" t="str">
        <f t="shared" si="553"/>
        <v>No</v>
      </c>
      <c r="N8837" t="str">
        <f t="shared" si="554"/>
        <v>Jan</v>
      </c>
      <c r="O8837" s="2">
        <f t="shared" si="555"/>
        <v>0.45833333333575865</v>
      </c>
      <c r="P8837" t="str">
        <f>VLOOKUP(G8837,Agents!A:E,4,FALSE)</f>
        <v>Team3</v>
      </c>
      <c r="Q8837" t="str">
        <f>VLOOKUP(G8837,Agents!A:E,5,FALSE)</f>
        <v>Senior</v>
      </c>
      <c r="R8837" t="str">
        <f>VLOOKUP(G8837,Agents!A:E,2,FALSE)</f>
        <v>Evening</v>
      </c>
    </row>
    <row r="8838" spans="1:18" x14ac:dyDescent="0.35">
      <c r="A8838" t="s">
        <v>13092</v>
      </c>
      <c r="B8838" t="s">
        <v>868</v>
      </c>
      <c r="C8838" t="s">
        <v>76</v>
      </c>
      <c r="D8838" t="s">
        <v>13</v>
      </c>
      <c r="E8838" s="1">
        <v>46023.444444444445</v>
      </c>
      <c r="F8838" s="1">
        <v>46023.694444444445</v>
      </c>
      <c r="G8838" t="s">
        <v>206</v>
      </c>
      <c r="H8838" t="s">
        <v>15</v>
      </c>
      <c r="I8838" t="s">
        <v>16</v>
      </c>
      <c r="J8838">
        <v>3</v>
      </c>
      <c r="K8838" t="str">
        <f>IF(tickets_dataset[[#This Row],[status]] = "Closed", "Yes","No")</f>
        <v>Yes</v>
      </c>
      <c r="L8838" s="2">
        <f t="shared" si="552"/>
        <v>6</v>
      </c>
      <c r="M8838" t="str">
        <f t="shared" si="553"/>
        <v>No</v>
      </c>
      <c r="N8838" t="str">
        <f t="shared" si="554"/>
        <v>Jan</v>
      </c>
      <c r="O8838" s="2">
        <f t="shared" si="555"/>
        <v>0.25</v>
      </c>
      <c r="P8838" t="str">
        <f>VLOOKUP(G8838,Agents!A:E,4,FALSE)</f>
        <v>Team5</v>
      </c>
      <c r="Q8838" t="str">
        <f>VLOOKUP(G8838,Agents!A:E,5,FALSE)</f>
        <v>Junior</v>
      </c>
      <c r="R8838" t="str">
        <f>VLOOKUP(G8838,Agents!A:E,2,FALSE)</f>
        <v>Evening</v>
      </c>
    </row>
    <row r="8839" spans="1:18" x14ac:dyDescent="0.35">
      <c r="A8839" t="s">
        <v>13093</v>
      </c>
      <c r="B8839" t="s">
        <v>3069</v>
      </c>
      <c r="C8839" t="s">
        <v>50</v>
      </c>
      <c r="D8839" t="s">
        <v>38</v>
      </c>
      <c r="E8839" s="1">
        <v>46077.616666666669</v>
      </c>
      <c r="F8839" s="1">
        <v>46080.366666666669</v>
      </c>
      <c r="G8839" t="s">
        <v>91</v>
      </c>
      <c r="H8839" t="s">
        <v>15</v>
      </c>
      <c r="I8839" t="s">
        <v>16</v>
      </c>
      <c r="J8839">
        <v>4</v>
      </c>
      <c r="K8839" t="str">
        <f>IF(tickets_dataset[[#This Row],[status]] = "Closed", "Yes","No")</f>
        <v>Yes</v>
      </c>
      <c r="L8839" s="2">
        <f t="shared" si="552"/>
        <v>66</v>
      </c>
      <c r="M8839" t="str">
        <f t="shared" si="553"/>
        <v>Yes</v>
      </c>
      <c r="N8839" t="str">
        <f t="shared" si="554"/>
        <v>Feb</v>
      </c>
      <c r="O8839" s="2">
        <f t="shared" si="555"/>
        <v>2.75</v>
      </c>
      <c r="P8839" t="str">
        <f>VLOOKUP(G8839,Agents!A:E,4,FALSE)</f>
        <v>Team5</v>
      </c>
      <c r="Q8839" t="str">
        <f>VLOOKUP(G8839,Agents!A:E,5,FALSE)</f>
        <v>Mid</v>
      </c>
      <c r="R8839" t="str">
        <f>VLOOKUP(G8839,Agents!A:E,2,FALSE)</f>
        <v>Night</v>
      </c>
    </row>
    <row r="8840" spans="1:18" x14ac:dyDescent="0.35">
      <c r="A8840" t="s">
        <v>13094</v>
      </c>
      <c r="B8840" t="s">
        <v>5292</v>
      </c>
      <c r="C8840" t="s">
        <v>76</v>
      </c>
      <c r="D8840" t="s">
        <v>38</v>
      </c>
      <c r="E8840" s="1">
        <v>46055.944444444445</v>
      </c>
      <c r="F8840" s="1">
        <v>46056.902777777781</v>
      </c>
      <c r="G8840" t="s">
        <v>149</v>
      </c>
      <c r="H8840" t="s">
        <v>15</v>
      </c>
      <c r="I8840" t="s">
        <v>16</v>
      </c>
      <c r="J8840">
        <v>5</v>
      </c>
      <c r="K8840" t="str">
        <f>IF(tickets_dataset[[#This Row],[status]] = "Closed", "Yes","No")</f>
        <v>Yes</v>
      </c>
      <c r="L8840" s="2">
        <f t="shared" si="552"/>
        <v>23.000000000058208</v>
      </c>
      <c r="M8840" t="str">
        <f t="shared" si="553"/>
        <v>No</v>
      </c>
      <c r="N8840" t="str">
        <f t="shared" si="554"/>
        <v>Feb</v>
      </c>
      <c r="O8840" s="2">
        <f t="shared" si="555"/>
        <v>0.95833333333575865</v>
      </c>
      <c r="P8840" t="str">
        <f>VLOOKUP(G8840,Agents!A:E,4,FALSE)</f>
        <v>Team3</v>
      </c>
      <c r="Q8840" t="str">
        <f>VLOOKUP(G8840,Agents!A:E,5,FALSE)</f>
        <v>Mid</v>
      </c>
      <c r="R8840" t="str">
        <f>VLOOKUP(G8840,Agents!A:E,2,FALSE)</f>
        <v>Night</v>
      </c>
    </row>
    <row r="8841" spans="1:18" x14ac:dyDescent="0.35">
      <c r="A8841" t="s">
        <v>13095</v>
      </c>
      <c r="B8841" t="s">
        <v>2687</v>
      </c>
      <c r="C8841" t="s">
        <v>12</v>
      </c>
      <c r="D8841" t="s">
        <v>26</v>
      </c>
      <c r="E8841" s="1">
        <v>46098.695833333331</v>
      </c>
      <c r="F8841" s="1">
        <v>46100.737500000003</v>
      </c>
      <c r="G8841" t="s">
        <v>282</v>
      </c>
      <c r="H8841" t="s">
        <v>15</v>
      </c>
      <c r="I8841" t="s">
        <v>16</v>
      </c>
      <c r="J8841">
        <v>3</v>
      </c>
      <c r="K8841" t="str">
        <f>IF(tickets_dataset[[#This Row],[status]] = "Closed", "Yes","No")</f>
        <v>Yes</v>
      </c>
      <c r="L8841" s="2">
        <f t="shared" si="552"/>
        <v>49.000000000116415</v>
      </c>
      <c r="M8841" t="str">
        <f t="shared" si="553"/>
        <v>Yes</v>
      </c>
      <c r="N8841" t="str">
        <f t="shared" si="554"/>
        <v>Mar</v>
      </c>
      <c r="O8841" s="2">
        <f t="shared" si="555"/>
        <v>2.0416666666715173</v>
      </c>
      <c r="P8841" t="str">
        <f>VLOOKUP(G8841,Agents!A:E,4,FALSE)</f>
        <v>Team4</v>
      </c>
      <c r="Q8841" t="str">
        <f>VLOOKUP(G8841,Agents!A:E,5,FALSE)</f>
        <v>Mid</v>
      </c>
      <c r="R8841" t="str">
        <f>VLOOKUP(G8841,Agents!A:E,2,FALSE)</f>
        <v>Morning</v>
      </c>
    </row>
    <row r="8842" spans="1:18" x14ac:dyDescent="0.35">
      <c r="A8842" t="s">
        <v>13096</v>
      </c>
      <c r="B8842" t="s">
        <v>13080</v>
      </c>
      <c r="C8842" t="s">
        <v>34</v>
      </c>
      <c r="D8842" t="s">
        <v>13</v>
      </c>
      <c r="E8842" s="1">
        <v>46046.072916666664</v>
      </c>
      <c r="F8842" s="1">
        <v>46046.15625</v>
      </c>
      <c r="G8842" t="s">
        <v>73</v>
      </c>
      <c r="H8842" t="s">
        <v>15</v>
      </c>
      <c r="I8842" t="s">
        <v>16</v>
      </c>
      <c r="J8842">
        <v>5</v>
      </c>
      <c r="K8842" t="str">
        <f>IF(tickets_dataset[[#This Row],[status]] = "Closed", "Yes","No")</f>
        <v>Yes</v>
      </c>
      <c r="L8842" s="2">
        <f t="shared" si="552"/>
        <v>2.0000000000582077</v>
      </c>
      <c r="M8842" t="str">
        <f t="shared" si="553"/>
        <v>No</v>
      </c>
      <c r="N8842" t="str">
        <f t="shared" si="554"/>
        <v>Jan</v>
      </c>
      <c r="O8842" s="2">
        <f t="shared" si="555"/>
        <v>8.3333333335758653E-2</v>
      </c>
      <c r="P8842" t="str">
        <f>VLOOKUP(G8842,Agents!A:E,4,FALSE)</f>
        <v>Team4</v>
      </c>
      <c r="Q8842" t="str">
        <f>VLOOKUP(G8842,Agents!A:E,5,FALSE)</f>
        <v>Senior</v>
      </c>
      <c r="R8842" t="str">
        <f>VLOOKUP(G8842,Agents!A:E,2,FALSE)</f>
        <v>Night</v>
      </c>
    </row>
    <row r="8843" spans="1:18" x14ac:dyDescent="0.35">
      <c r="A8843" t="s">
        <v>13097</v>
      </c>
      <c r="B8843" t="s">
        <v>408</v>
      </c>
      <c r="C8843" t="s">
        <v>34</v>
      </c>
      <c r="D8843" t="s">
        <v>38</v>
      </c>
      <c r="E8843" s="1">
        <v>46050.072916666664</v>
      </c>
      <c r="F8843" s="1">
        <v>46053.697916666664</v>
      </c>
      <c r="G8843" t="s">
        <v>103</v>
      </c>
      <c r="H8843" t="s">
        <v>15</v>
      </c>
      <c r="I8843" t="s">
        <v>16</v>
      </c>
      <c r="J8843">
        <v>3</v>
      </c>
      <c r="K8843" t="str">
        <f>IF(tickets_dataset[[#This Row],[status]] = "Closed", "Yes","No")</f>
        <v>Yes</v>
      </c>
      <c r="L8843" s="2">
        <f t="shared" si="552"/>
        <v>87</v>
      </c>
      <c r="M8843" t="str">
        <f t="shared" si="553"/>
        <v>Yes</v>
      </c>
      <c r="N8843" t="str">
        <f t="shared" si="554"/>
        <v>Jan</v>
      </c>
      <c r="O8843" s="2">
        <f t="shared" si="555"/>
        <v>3.625</v>
      </c>
      <c r="P8843" t="str">
        <f>VLOOKUP(G8843,Agents!A:E,4,FALSE)</f>
        <v>Team4</v>
      </c>
      <c r="Q8843" t="str">
        <f>VLOOKUP(G8843,Agents!A:E,5,FALSE)</f>
        <v>Senior</v>
      </c>
      <c r="R8843" t="str">
        <f>VLOOKUP(G8843,Agents!A:E,2,FALSE)</f>
        <v>Night</v>
      </c>
    </row>
    <row r="8844" spans="1:18" x14ac:dyDescent="0.35">
      <c r="A8844" t="s">
        <v>13098</v>
      </c>
      <c r="B8844" t="s">
        <v>1933</v>
      </c>
      <c r="C8844" t="s">
        <v>50</v>
      </c>
      <c r="D8844" t="s">
        <v>13</v>
      </c>
      <c r="E8844" s="1">
        <v>46107.59097222222</v>
      </c>
      <c r="F8844" s="1">
        <v>46107.882638888892</v>
      </c>
      <c r="G8844" t="s">
        <v>59</v>
      </c>
      <c r="H8844" t="s">
        <v>15</v>
      </c>
      <c r="I8844" t="s">
        <v>16</v>
      </c>
      <c r="J8844">
        <v>4</v>
      </c>
      <c r="K8844" t="str">
        <f>IF(tickets_dataset[[#This Row],[status]] = "Closed", "Yes","No")</f>
        <v>Yes</v>
      </c>
      <c r="L8844" s="2">
        <f t="shared" si="552"/>
        <v>7.0000000001164153</v>
      </c>
      <c r="M8844" t="str">
        <f t="shared" si="553"/>
        <v>No</v>
      </c>
      <c r="N8844" t="str">
        <f t="shared" si="554"/>
        <v>Mar</v>
      </c>
      <c r="O8844" s="2">
        <f t="shared" si="555"/>
        <v>0.29166666667151731</v>
      </c>
      <c r="P8844" t="str">
        <f>VLOOKUP(G8844,Agents!A:E,4,FALSE)</f>
        <v>Team3</v>
      </c>
      <c r="Q8844" t="str">
        <f>VLOOKUP(G8844,Agents!A:E,5,FALSE)</f>
        <v>Senior</v>
      </c>
      <c r="R8844" t="str">
        <f>VLOOKUP(G8844,Agents!A:E,2,FALSE)</f>
        <v>Night</v>
      </c>
    </row>
    <row r="8845" spans="1:18" x14ac:dyDescent="0.35">
      <c r="A8845" t="s">
        <v>13099</v>
      </c>
      <c r="B8845" t="s">
        <v>1484</v>
      </c>
      <c r="C8845" t="s">
        <v>76</v>
      </c>
      <c r="D8845" t="s">
        <v>26</v>
      </c>
      <c r="E8845" s="1">
        <v>46052.974305555559</v>
      </c>
      <c r="F8845" s="1">
        <v>46055.432638888888</v>
      </c>
      <c r="G8845" t="s">
        <v>100</v>
      </c>
      <c r="H8845" t="s">
        <v>15</v>
      </c>
      <c r="I8845" t="s">
        <v>16</v>
      </c>
      <c r="J8845">
        <v>4</v>
      </c>
      <c r="K8845" t="str">
        <f>IF(tickets_dataset[[#This Row],[status]] = "Closed", "Yes","No")</f>
        <v>Yes</v>
      </c>
      <c r="L8845" s="2">
        <f t="shared" si="552"/>
        <v>58.999999999883585</v>
      </c>
      <c r="M8845" t="str">
        <f t="shared" si="553"/>
        <v>Yes</v>
      </c>
      <c r="N8845" t="str">
        <f t="shared" si="554"/>
        <v>Jan</v>
      </c>
      <c r="O8845" s="2">
        <f t="shared" si="555"/>
        <v>2.4583333333284827</v>
      </c>
      <c r="P8845" t="str">
        <f>VLOOKUP(G8845,Agents!A:E,4,FALSE)</f>
        <v>Team4</v>
      </c>
      <c r="Q8845" t="str">
        <f>VLOOKUP(G8845,Agents!A:E,5,FALSE)</f>
        <v>Junior</v>
      </c>
      <c r="R8845" t="str">
        <f>VLOOKUP(G8845,Agents!A:E,2,FALSE)</f>
        <v>Evening</v>
      </c>
    </row>
    <row r="8846" spans="1:18" x14ac:dyDescent="0.35">
      <c r="A8846" t="s">
        <v>13100</v>
      </c>
      <c r="B8846" t="s">
        <v>6889</v>
      </c>
      <c r="C8846" t="s">
        <v>76</v>
      </c>
      <c r="D8846" t="s">
        <v>26</v>
      </c>
      <c r="E8846" s="1">
        <v>46056.963888888888</v>
      </c>
      <c r="F8846" s="1">
        <v>46057.172222222223</v>
      </c>
      <c r="G8846" t="s">
        <v>53</v>
      </c>
      <c r="H8846" t="s">
        <v>15</v>
      </c>
      <c r="I8846" t="s">
        <v>16</v>
      </c>
      <c r="J8846">
        <v>3</v>
      </c>
      <c r="K8846" t="str">
        <f>IF(tickets_dataset[[#This Row],[status]] = "Closed", "Yes","No")</f>
        <v>Yes</v>
      </c>
      <c r="L8846" s="2">
        <f t="shared" si="552"/>
        <v>5.0000000000582077</v>
      </c>
      <c r="M8846" t="str">
        <f t="shared" si="553"/>
        <v>No</v>
      </c>
      <c r="N8846" t="str">
        <f t="shared" si="554"/>
        <v>Feb</v>
      </c>
      <c r="O8846" s="2">
        <f t="shared" si="555"/>
        <v>0.20833333333575865</v>
      </c>
      <c r="P8846" t="str">
        <f>VLOOKUP(G8846,Agents!A:E,4,FALSE)</f>
        <v>Team1</v>
      </c>
      <c r="Q8846" t="str">
        <f>VLOOKUP(G8846,Agents!A:E,5,FALSE)</f>
        <v>Junior</v>
      </c>
      <c r="R8846" t="str">
        <f>VLOOKUP(G8846,Agents!A:E,2,FALSE)</f>
        <v>Night</v>
      </c>
    </row>
    <row r="8847" spans="1:18" x14ac:dyDescent="0.35">
      <c r="A8847" t="s">
        <v>13101</v>
      </c>
      <c r="B8847" t="s">
        <v>5449</v>
      </c>
      <c r="C8847" t="s">
        <v>50</v>
      </c>
      <c r="D8847" t="s">
        <v>26</v>
      </c>
      <c r="E8847" s="1">
        <v>46084.651388888888</v>
      </c>
      <c r="F8847" s="1">
        <v>46085.734722222223</v>
      </c>
      <c r="G8847" t="s">
        <v>282</v>
      </c>
      <c r="H8847" t="s">
        <v>15</v>
      </c>
      <c r="I8847" t="s">
        <v>16</v>
      </c>
      <c r="J8847">
        <v>4</v>
      </c>
      <c r="K8847" t="str">
        <f>IF(tickets_dataset[[#This Row],[status]] = "Closed", "Yes","No")</f>
        <v>Yes</v>
      </c>
      <c r="L8847" s="2">
        <f t="shared" si="552"/>
        <v>26.000000000058208</v>
      </c>
      <c r="M8847" t="str">
        <f t="shared" si="553"/>
        <v>No</v>
      </c>
      <c r="N8847" t="str">
        <f t="shared" si="554"/>
        <v>Mar</v>
      </c>
      <c r="O8847" s="2">
        <f t="shared" si="555"/>
        <v>1.0833333333357587</v>
      </c>
      <c r="P8847" t="str">
        <f>VLOOKUP(G8847,Agents!A:E,4,FALSE)</f>
        <v>Team4</v>
      </c>
      <c r="Q8847" t="str">
        <f>VLOOKUP(G8847,Agents!A:E,5,FALSE)</f>
        <v>Mid</v>
      </c>
      <c r="R8847" t="str">
        <f>VLOOKUP(G8847,Agents!A:E,2,FALSE)</f>
        <v>Morning</v>
      </c>
    </row>
    <row r="8848" spans="1:18" x14ac:dyDescent="0.35">
      <c r="A8848" t="s">
        <v>13102</v>
      </c>
      <c r="B8848" t="s">
        <v>9059</v>
      </c>
      <c r="C8848" t="s">
        <v>22</v>
      </c>
      <c r="D8848" t="s">
        <v>13</v>
      </c>
      <c r="E8848" s="1">
        <v>46078.309027777781</v>
      </c>
      <c r="F8848" s="1">
        <v>46079.350694444445</v>
      </c>
      <c r="G8848" t="s">
        <v>59</v>
      </c>
      <c r="H8848" t="s">
        <v>28</v>
      </c>
      <c r="I8848" t="s">
        <v>16</v>
      </c>
      <c r="J8848">
        <v>4</v>
      </c>
      <c r="K8848" t="str">
        <f>IF(tickets_dataset[[#This Row],[status]] = "Closed", "Yes","No")</f>
        <v>No</v>
      </c>
      <c r="L8848" s="2">
        <f t="shared" si="552"/>
        <v>24.999999999941792</v>
      </c>
      <c r="M8848" t="str">
        <f t="shared" si="553"/>
        <v>No</v>
      </c>
      <c r="N8848" t="str">
        <f t="shared" si="554"/>
        <v>Feb</v>
      </c>
      <c r="O8848" s="2">
        <f t="shared" si="555"/>
        <v>1.0416666666642413</v>
      </c>
      <c r="P8848" t="str">
        <f>VLOOKUP(G8848,Agents!A:E,4,FALSE)</f>
        <v>Team3</v>
      </c>
      <c r="Q8848" t="str">
        <f>VLOOKUP(G8848,Agents!A:E,5,FALSE)</f>
        <v>Senior</v>
      </c>
      <c r="R8848" t="str">
        <f>VLOOKUP(G8848,Agents!A:E,2,FALSE)</f>
        <v>Night</v>
      </c>
    </row>
    <row r="8849" spans="1:18" x14ac:dyDescent="0.35">
      <c r="A8849" t="s">
        <v>13103</v>
      </c>
      <c r="B8849" t="s">
        <v>13104</v>
      </c>
      <c r="C8849" t="s">
        <v>12</v>
      </c>
      <c r="D8849" t="s">
        <v>38</v>
      </c>
      <c r="E8849" s="1">
        <v>46051.365972222222</v>
      </c>
      <c r="F8849" s="1">
        <v>46053.157638888886</v>
      </c>
      <c r="G8849" t="s">
        <v>156</v>
      </c>
      <c r="H8849" t="s">
        <v>15</v>
      </c>
      <c r="I8849" t="s">
        <v>16</v>
      </c>
      <c r="J8849">
        <v>3</v>
      </c>
      <c r="K8849" t="str">
        <f>IF(tickets_dataset[[#This Row],[status]] = "Closed", "Yes","No")</f>
        <v>Yes</v>
      </c>
      <c r="L8849" s="2">
        <f t="shared" si="552"/>
        <v>42.999999999941792</v>
      </c>
      <c r="M8849" t="str">
        <f t="shared" si="553"/>
        <v>No</v>
      </c>
      <c r="N8849" t="str">
        <f t="shared" si="554"/>
        <v>Jan</v>
      </c>
      <c r="O8849" s="2">
        <f t="shared" si="555"/>
        <v>1.7916666666642413</v>
      </c>
      <c r="P8849" t="str">
        <f>VLOOKUP(G8849,Agents!A:E,4,FALSE)</f>
        <v>Team3</v>
      </c>
      <c r="Q8849" t="str">
        <f>VLOOKUP(G8849,Agents!A:E,5,FALSE)</f>
        <v>Mid</v>
      </c>
      <c r="R8849" t="str">
        <f>VLOOKUP(G8849,Agents!A:E,2,FALSE)</f>
        <v>Evening</v>
      </c>
    </row>
    <row r="8850" spans="1:18" x14ac:dyDescent="0.35">
      <c r="A8850" t="s">
        <v>13105</v>
      </c>
      <c r="B8850" t="s">
        <v>13106</v>
      </c>
      <c r="C8850" t="s">
        <v>34</v>
      </c>
      <c r="D8850" t="s">
        <v>38</v>
      </c>
      <c r="E8850" s="1">
        <v>46052.177083333336</v>
      </c>
      <c r="F8850" s="1">
        <v>46055.635416666664</v>
      </c>
      <c r="G8850" t="s">
        <v>199</v>
      </c>
      <c r="H8850" t="s">
        <v>28</v>
      </c>
      <c r="I8850" t="s">
        <v>16</v>
      </c>
      <c r="J8850">
        <v>4</v>
      </c>
      <c r="K8850" t="str">
        <f>IF(tickets_dataset[[#This Row],[status]] = "Closed", "Yes","No")</f>
        <v>No</v>
      </c>
      <c r="L8850" s="2">
        <f t="shared" si="552"/>
        <v>82.999999999883585</v>
      </c>
      <c r="M8850" t="str">
        <f t="shared" si="553"/>
        <v>Yes</v>
      </c>
      <c r="N8850" t="str">
        <f t="shared" si="554"/>
        <v>Jan</v>
      </c>
      <c r="O8850" s="2">
        <f t="shared" si="555"/>
        <v>3.4583333333284827</v>
      </c>
      <c r="P8850" t="str">
        <f>VLOOKUP(G8850,Agents!A:E,4,FALSE)</f>
        <v>Team1</v>
      </c>
      <c r="Q8850" t="str">
        <f>VLOOKUP(G8850,Agents!A:E,5,FALSE)</f>
        <v>Junior</v>
      </c>
      <c r="R8850" t="str">
        <f>VLOOKUP(G8850,Agents!A:E,2,FALSE)</f>
        <v>Morning</v>
      </c>
    </row>
    <row r="8851" spans="1:18" x14ac:dyDescent="0.35">
      <c r="A8851" t="s">
        <v>13107</v>
      </c>
      <c r="B8851" t="s">
        <v>8772</v>
      </c>
      <c r="C8851" t="s">
        <v>34</v>
      </c>
      <c r="D8851" t="s">
        <v>13</v>
      </c>
      <c r="E8851" s="1">
        <v>46025.55</v>
      </c>
      <c r="F8851" s="1">
        <v>46025.883333333331</v>
      </c>
      <c r="G8851" t="s">
        <v>35</v>
      </c>
      <c r="H8851" t="s">
        <v>15</v>
      </c>
      <c r="I8851" t="s">
        <v>16</v>
      </c>
      <c r="J8851">
        <v>5</v>
      </c>
      <c r="K8851" t="str">
        <f>IF(tickets_dataset[[#This Row],[status]] = "Closed", "Yes","No")</f>
        <v>Yes</v>
      </c>
      <c r="L8851" s="2">
        <f t="shared" si="552"/>
        <v>7.9999999998835847</v>
      </c>
      <c r="M8851" t="str">
        <f t="shared" si="553"/>
        <v>No</v>
      </c>
      <c r="N8851" t="str">
        <f t="shared" si="554"/>
        <v>Jan</v>
      </c>
      <c r="O8851" s="2">
        <f t="shared" si="555"/>
        <v>0.33333333332848269</v>
      </c>
      <c r="P8851" t="str">
        <f>VLOOKUP(G8851,Agents!A:E,4,FALSE)</f>
        <v>Team1</v>
      </c>
      <c r="Q8851" t="str">
        <f>VLOOKUP(G8851,Agents!A:E,5,FALSE)</f>
        <v>Senior</v>
      </c>
      <c r="R8851" t="str">
        <f>VLOOKUP(G8851,Agents!A:E,2,FALSE)</f>
        <v>Evening</v>
      </c>
    </row>
    <row r="8852" spans="1:18" x14ac:dyDescent="0.35">
      <c r="A8852" t="s">
        <v>13108</v>
      </c>
      <c r="B8852" t="s">
        <v>2110</v>
      </c>
      <c r="C8852" t="s">
        <v>12</v>
      </c>
      <c r="D8852" t="s">
        <v>13</v>
      </c>
      <c r="E8852" s="1">
        <v>46087.754861111112</v>
      </c>
      <c r="F8852" s="1">
        <v>46088.546527777777</v>
      </c>
      <c r="G8852" t="s">
        <v>239</v>
      </c>
      <c r="H8852" t="s">
        <v>15</v>
      </c>
      <c r="I8852" t="s">
        <v>16</v>
      </c>
      <c r="J8852">
        <v>4</v>
      </c>
      <c r="K8852" t="str">
        <f>IF(tickets_dataset[[#This Row],[status]] = "Closed", "Yes","No")</f>
        <v>Yes</v>
      </c>
      <c r="L8852" s="2">
        <f t="shared" si="552"/>
        <v>18.999999999941792</v>
      </c>
      <c r="M8852" t="str">
        <f t="shared" si="553"/>
        <v>No</v>
      </c>
      <c r="N8852" t="str">
        <f t="shared" si="554"/>
        <v>Mar</v>
      </c>
      <c r="O8852" s="2">
        <f t="shared" si="555"/>
        <v>0.79166666666424135</v>
      </c>
      <c r="P8852" t="str">
        <f>VLOOKUP(G8852,Agents!A:E,4,FALSE)</f>
        <v>Team1</v>
      </c>
      <c r="Q8852" t="str">
        <f>VLOOKUP(G8852,Agents!A:E,5,FALSE)</f>
        <v>Senior</v>
      </c>
      <c r="R8852" t="str">
        <f>VLOOKUP(G8852,Agents!A:E,2,FALSE)</f>
        <v>Evening</v>
      </c>
    </row>
    <row r="8853" spans="1:18" x14ac:dyDescent="0.35">
      <c r="A8853" t="s">
        <v>13109</v>
      </c>
      <c r="B8853" t="s">
        <v>12897</v>
      </c>
      <c r="C8853" t="s">
        <v>50</v>
      </c>
      <c r="D8853" t="s">
        <v>38</v>
      </c>
      <c r="E8853" s="1">
        <v>46072.913888888892</v>
      </c>
      <c r="F8853" s="1">
        <v>46074.12222222222</v>
      </c>
      <c r="G8853" t="s">
        <v>344</v>
      </c>
      <c r="H8853" t="s">
        <v>15</v>
      </c>
      <c r="I8853" t="s">
        <v>16</v>
      </c>
      <c r="J8853">
        <v>4</v>
      </c>
      <c r="K8853" t="str">
        <f>IF(tickets_dataset[[#This Row],[status]] = "Closed", "Yes","No")</f>
        <v>Yes</v>
      </c>
      <c r="L8853" s="2">
        <f t="shared" si="552"/>
        <v>28.999999999883585</v>
      </c>
      <c r="M8853" t="str">
        <f t="shared" si="553"/>
        <v>No</v>
      </c>
      <c r="N8853" t="str">
        <f t="shared" si="554"/>
        <v>Feb</v>
      </c>
      <c r="O8853" s="2">
        <f t="shared" si="555"/>
        <v>1.2083333333284827</v>
      </c>
      <c r="P8853" t="str">
        <f>VLOOKUP(G8853,Agents!A:E,4,FALSE)</f>
        <v>Team4</v>
      </c>
      <c r="Q8853" t="str">
        <f>VLOOKUP(G8853,Agents!A:E,5,FALSE)</f>
        <v>Senior</v>
      </c>
      <c r="R8853" t="str">
        <f>VLOOKUP(G8853,Agents!A:E,2,FALSE)</f>
        <v>Night</v>
      </c>
    </row>
    <row r="8854" spans="1:18" x14ac:dyDescent="0.35">
      <c r="A8854" t="s">
        <v>13110</v>
      </c>
      <c r="B8854" t="s">
        <v>13111</v>
      </c>
      <c r="C8854" t="s">
        <v>76</v>
      </c>
      <c r="D8854" t="s">
        <v>26</v>
      </c>
      <c r="E8854" s="1">
        <v>46103.663888888892</v>
      </c>
      <c r="F8854" s="1">
        <v>46104.49722222222</v>
      </c>
      <c r="G8854" t="s">
        <v>86</v>
      </c>
      <c r="H8854" t="s">
        <v>15</v>
      </c>
      <c r="I8854" t="s">
        <v>16</v>
      </c>
      <c r="J8854">
        <v>4</v>
      </c>
      <c r="K8854" t="str">
        <f>IF(tickets_dataset[[#This Row],[status]] = "Closed", "Yes","No")</f>
        <v>Yes</v>
      </c>
      <c r="L8854" s="2">
        <f t="shared" si="552"/>
        <v>19.999999999883585</v>
      </c>
      <c r="M8854" t="str">
        <f t="shared" si="553"/>
        <v>No</v>
      </c>
      <c r="N8854" t="str">
        <f t="shared" si="554"/>
        <v>Mar</v>
      </c>
      <c r="O8854" s="2">
        <f t="shared" si="555"/>
        <v>0.83333333332848269</v>
      </c>
      <c r="P8854" t="str">
        <f>VLOOKUP(G8854,Agents!A:E,4,FALSE)</f>
        <v>Team1</v>
      </c>
      <c r="Q8854" t="str">
        <f>VLOOKUP(G8854,Agents!A:E,5,FALSE)</f>
        <v>Mid</v>
      </c>
      <c r="R8854" t="str">
        <f>VLOOKUP(G8854,Agents!A:E,2,FALSE)</f>
        <v>Morning</v>
      </c>
    </row>
    <row r="8855" spans="1:18" x14ac:dyDescent="0.35">
      <c r="A8855" t="s">
        <v>13112</v>
      </c>
      <c r="B8855" t="s">
        <v>7000</v>
      </c>
      <c r="C8855" t="s">
        <v>76</v>
      </c>
      <c r="D8855" t="s">
        <v>13</v>
      </c>
      <c r="E8855" s="1">
        <v>46082.7</v>
      </c>
      <c r="F8855" s="1">
        <v>46083.199999999997</v>
      </c>
      <c r="G8855" t="s">
        <v>211</v>
      </c>
      <c r="H8855" t="s">
        <v>15</v>
      </c>
      <c r="I8855" t="s">
        <v>16</v>
      </c>
      <c r="J8855">
        <v>4</v>
      </c>
      <c r="K8855" t="str">
        <f>IF(tickets_dataset[[#This Row],[status]] = "Closed", "Yes","No")</f>
        <v>Yes</v>
      </c>
      <c r="L8855" s="2">
        <f t="shared" si="552"/>
        <v>12</v>
      </c>
      <c r="M8855" t="str">
        <f t="shared" si="553"/>
        <v>No</v>
      </c>
      <c r="N8855" t="str">
        <f t="shared" si="554"/>
        <v>Mar</v>
      </c>
      <c r="O8855" s="2">
        <f t="shared" si="555"/>
        <v>0.5</v>
      </c>
      <c r="P8855" t="str">
        <f>VLOOKUP(G8855,Agents!A:E,4,FALSE)</f>
        <v>Team5</v>
      </c>
      <c r="Q8855" t="str">
        <f>VLOOKUP(G8855,Agents!A:E,5,FALSE)</f>
        <v>Senior</v>
      </c>
      <c r="R8855" t="str">
        <f>VLOOKUP(G8855,Agents!A:E,2,FALSE)</f>
        <v>Evening</v>
      </c>
    </row>
    <row r="8856" spans="1:18" x14ac:dyDescent="0.35">
      <c r="A8856" t="s">
        <v>13113</v>
      </c>
      <c r="B8856" t="s">
        <v>13114</v>
      </c>
      <c r="C8856" t="s">
        <v>76</v>
      </c>
      <c r="D8856" t="s">
        <v>26</v>
      </c>
      <c r="E8856" s="1">
        <v>46043.621527777781</v>
      </c>
      <c r="F8856" s="1">
        <v>46045.288194444445</v>
      </c>
      <c r="G8856" t="s">
        <v>140</v>
      </c>
      <c r="H8856" t="s">
        <v>15</v>
      </c>
      <c r="I8856" t="s">
        <v>16</v>
      </c>
      <c r="J8856">
        <v>5</v>
      </c>
      <c r="K8856" t="str">
        <f>IF(tickets_dataset[[#This Row],[status]] = "Closed", "Yes","No")</f>
        <v>Yes</v>
      </c>
      <c r="L8856" s="2">
        <f t="shared" si="552"/>
        <v>39.999999999941792</v>
      </c>
      <c r="M8856" t="str">
        <f t="shared" si="553"/>
        <v>No</v>
      </c>
      <c r="N8856" t="str">
        <f t="shared" si="554"/>
        <v>Jan</v>
      </c>
      <c r="O8856" s="2">
        <f t="shared" si="555"/>
        <v>1.6666666666642413</v>
      </c>
      <c r="P8856" t="str">
        <f>VLOOKUP(G8856,Agents!A:E,4,FALSE)</f>
        <v>Team1</v>
      </c>
      <c r="Q8856" t="str">
        <f>VLOOKUP(G8856,Agents!A:E,5,FALSE)</f>
        <v>Junior</v>
      </c>
      <c r="R8856" t="str">
        <f>VLOOKUP(G8856,Agents!A:E,2,FALSE)</f>
        <v>Morning</v>
      </c>
    </row>
    <row r="8857" spans="1:18" x14ac:dyDescent="0.35">
      <c r="A8857" t="s">
        <v>13115</v>
      </c>
      <c r="B8857" t="s">
        <v>11247</v>
      </c>
      <c r="C8857" t="s">
        <v>50</v>
      </c>
      <c r="D8857" t="s">
        <v>38</v>
      </c>
      <c r="E8857" s="1">
        <v>46038.731249999997</v>
      </c>
      <c r="F8857" s="1">
        <v>46042.022916666669</v>
      </c>
      <c r="G8857" t="s">
        <v>80</v>
      </c>
      <c r="H8857" t="s">
        <v>15</v>
      </c>
      <c r="I8857" t="s">
        <v>16</v>
      </c>
      <c r="J8857">
        <v>4</v>
      </c>
      <c r="K8857" t="str">
        <f>IF(tickets_dataset[[#This Row],[status]] = "Closed", "Yes","No")</f>
        <v>Yes</v>
      </c>
      <c r="L8857" s="2">
        <f t="shared" si="552"/>
        <v>79.000000000116415</v>
      </c>
      <c r="M8857" t="str">
        <f t="shared" si="553"/>
        <v>Yes</v>
      </c>
      <c r="N8857" t="str">
        <f t="shared" si="554"/>
        <v>Jan</v>
      </c>
      <c r="O8857" s="2">
        <f t="shared" si="555"/>
        <v>3.2916666666715173</v>
      </c>
      <c r="P8857" t="str">
        <f>VLOOKUP(G8857,Agents!A:E,4,FALSE)</f>
        <v>Team3</v>
      </c>
      <c r="Q8857" t="str">
        <f>VLOOKUP(G8857,Agents!A:E,5,FALSE)</f>
        <v>Junior</v>
      </c>
      <c r="R8857" t="str">
        <f>VLOOKUP(G8857,Agents!A:E,2,FALSE)</f>
        <v>Evening</v>
      </c>
    </row>
    <row r="8858" spans="1:18" x14ac:dyDescent="0.35">
      <c r="A8858" t="s">
        <v>13116</v>
      </c>
      <c r="B8858" t="s">
        <v>7253</v>
      </c>
      <c r="C8858" t="s">
        <v>12</v>
      </c>
      <c r="D8858" t="s">
        <v>38</v>
      </c>
      <c r="E8858" s="1">
        <v>46069.798611111109</v>
      </c>
      <c r="F8858" s="1">
        <v>46072.048611111109</v>
      </c>
      <c r="G8858" t="s">
        <v>31</v>
      </c>
      <c r="H8858" t="s">
        <v>28</v>
      </c>
      <c r="I8858" t="s">
        <v>16</v>
      </c>
      <c r="J8858">
        <v>4</v>
      </c>
      <c r="K8858" t="str">
        <f>IF(tickets_dataset[[#This Row],[status]] = "Closed", "Yes","No")</f>
        <v>No</v>
      </c>
      <c r="L8858" s="2">
        <f t="shared" si="552"/>
        <v>54</v>
      </c>
      <c r="M8858" t="str">
        <f t="shared" si="553"/>
        <v>Yes</v>
      </c>
      <c r="N8858" t="str">
        <f t="shared" si="554"/>
        <v>Feb</v>
      </c>
      <c r="O8858" s="2">
        <f t="shared" si="555"/>
        <v>2.25</v>
      </c>
      <c r="P8858" t="str">
        <f>VLOOKUP(G8858,Agents!A:E,4,FALSE)</f>
        <v>Team5</v>
      </c>
      <c r="Q8858" t="str">
        <f>VLOOKUP(G8858,Agents!A:E,5,FALSE)</f>
        <v>Senior</v>
      </c>
      <c r="R8858" t="str">
        <f>VLOOKUP(G8858,Agents!A:E,2,FALSE)</f>
        <v>Evening</v>
      </c>
    </row>
    <row r="8859" spans="1:18" x14ac:dyDescent="0.35">
      <c r="A8859" t="s">
        <v>13117</v>
      </c>
      <c r="B8859" t="s">
        <v>4145</v>
      </c>
      <c r="C8859" t="s">
        <v>50</v>
      </c>
      <c r="D8859" t="s">
        <v>13</v>
      </c>
      <c r="E8859" s="1">
        <v>46065.45</v>
      </c>
      <c r="F8859" s="1">
        <v>46066.908333333333</v>
      </c>
      <c r="G8859" t="s">
        <v>119</v>
      </c>
      <c r="H8859" t="s">
        <v>132</v>
      </c>
      <c r="I8859" t="s">
        <v>16</v>
      </c>
      <c r="J8859">
        <v>3</v>
      </c>
      <c r="K8859" t="str">
        <f>IF(tickets_dataset[[#This Row],[status]] = "Closed", "Yes","No")</f>
        <v>No</v>
      </c>
      <c r="L8859" s="2">
        <f t="shared" si="552"/>
        <v>35.000000000058208</v>
      </c>
      <c r="M8859" t="str">
        <f t="shared" si="553"/>
        <v>No</v>
      </c>
      <c r="N8859" t="str">
        <f t="shared" si="554"/>
        <v>Feb</v>
      </c>
      <c r="O8859" s="2">
        <f t="shared" si="555"/>
        <v>1.4583333333357587</v>
      </c>
      <c r="P8859" t="str">
        <f>VLOOKUP(G8859,Agents!A:E,4,FALSE)</f>
        <v>Team1</v>
      </c>
      <c r="Q8859" t="str">
        <f>VLOOKUP(G8859,Agents!A:E,5,FALSE)</f>
        <v>Junior</v>
      </c>
      <c r="R8859" t="str">
        <f>VLOOKUP(G8859,Agents!A:E,2,FALSE)</f>
        <v>Morning</v>
      </c>
    </row>
    <row r="8860" spans="1:18" x14ac:dyDescent="0.35">
      <c r="A8860" t="s">
        <v>13118</v>
      </c>
      <c r="B8860" t="s">
        <v>528</v>
      </c>
      <c r="C8860" t="s">
        <v>12</v>
      </c>
      <c r="D8860" t="s">
        <v>13</v>
      </c>
      <c r="E8860" s="1">
        <v>46060.456944444442</v>
      </c>
      <c r="F8860" s="1">
        <v>46061.915277777778</v>
      </c>
      <c r="G8860" t="s">
        <v>234</v>
      </c>
      <c r="H8860" t="s">
        <v>15</v>
      </c>
      <c r="I8860" t="s">
        <v>16</v>
      </c>
      <c r="J8860">
        <v>4</v>
      </c>
      <c r="K8860" t="str">
        <f>IF(tickets_dataset[[#This Row],[status]] = "Closed", "Yes","No")</f>
        <v>Yes</v>
      </c>
      <c r="L8860" s="2">
        <f t="shared" si="552"/>
        <v>35.000000000058208</v>
      </c>
      <c r="M8860" t="str">
        <f t="shared" si="553"/>
        <v>No</v>
      </c>
      <c r="N8860" t="str">
        <f t="shared" si="554"/>
        <v>Feb</v>
      </c>
      <c r="O8860" s="2">
        <f t="shared" si="555"/>
        <v>1.4583333333357587</v>
      </c>
      <c r="P8860" t="str">
        <f>VLOOKUP(G8860,Agents!A:E,4,FALSE)</f>
        <v>Team5</v>
      </c>
      <c r="Q8860" t="str">
        <f>VLOOKUP(G8860,Agents!A:E,5,FALSE)</f>
        <v>Senior</v>
      </c>
      <c r="R8860" t="str">
        <f>VLOOKUP(G8860,Agents!A:E,2,FALSE)</f>
        <v>Night</v>
      </c>
    </row>
    <row r="8861" spans="1:18" x14ac:dyDescent="0.35">
      <c r="A8861" t="s">
        <v>13119</v>
      </c>
      <c r="B8861" t="s">
        <v>3133</v>
      </c>
      <c r="C8861" t="s">
        <v>22</v>
      </c>
      <c r="D8861" t="s">
        <v>13</v>
      </c>
      <c r="E8861" s="1">
        <v>46038.479166666664</v>
      </c>
      <c r="F8861" s="1">
        <v>46039.5625</v>
      </c>
      <c r="G8861" t="s">
        <v>53</v>
      </c>
      <c r="H8861" t="s">
        <v>15</v>
      </c>
      <c r="I8861" t="s">
        <v>16</v>
      </c>
      <c r="J8861">
        <v>4</v>
      </c>
      <c r="K8861" t="str">
        <f>IF(tickets_dataset[[#This Row],[status]] = "Closed", "Yes","No")</f>
        <v>Yes</v>
      </c>
      <c r="L8861" s="2">
        <f t="shared" si="552"/>
        <v>26.000000000058208</v>
      </c>
      <c r="M8861" t="str">
        <f t="shared" si="553"/>
        <v>No</v>
      </c>
      <c r="N8861" t="str">
        <f t="shared" si="554"/>
        <v>Jan</v>
      </c>
      <c r="O8861" s="2">
        <f t="shared" si="555"/>
        <v>1.0833333333357587</v>
      </c>
      <c r="P8861" t="str">
        <f>VLOOKUP(G8861,Agents!A:E,4,FALSE)</f>
        <v>Team1</v>
      </c>
      <c r="Q8861" t="str">
        <f>VLOOKUP(G8861,Agents!A:E,5,FALSE)</f>
        <v>Junior</v>
      </c>
      <c r="R8861" t="str">
        <f>VLOOKUP(G8861,Agents!A:E,2,FALSE)</f>
        <v>Night</v>
      </c>
    </row>
    <row r="8862" spans="1:18" x14ac:dyDescent="0.35">
      <c r="A8862" t="s">
        <v>13120</v>
      </c>
      <c r="B8862" t="s">
        <v>6109</v>
      </c>
      <c r="C8862" t="s">
        <v>76</v>
      </c>
      <c r="D8862" t="s">
        <v>13</v>
      </c>
      <c r="E8862" s="1">
        <v>46025.382638888892</v>
      </c>
      <c r="F8862" s="1">
        <v>46026.84097222222</v>
      </c>
      <c r="G8862" t="s">
        <v>140</v>
      </c>
      <c r="H8862" t="s">
        <v>15</v>
      </c>
      <c r="I8862" t="s">
        <v>16</v>
      </c>
      <c r="J8862">
        <v>3</v>
      </c>
      <c r="K8862" t="str">
        <f>IF(tickets_dataset[[#This Row],[status]] = "Closed", "Yes","No")</f>
        <v>Yes</v>
      </c>
      <c r="L8862" s="2">
        <f t="shared" si="552"/>
        <v>34.999999999883585</v>
      </c>
      <c r="M8862" t="str">
        <f t="shared" si="553"/>
        <v>No</v>
      </c>
      <c r="N8862" t="str">
        <f t="shared" si="554"/>
        <v>Jan</v>
      </c>
      <c r="O8862" s="2">
        <f t="shared" si="555"/>
        <v>1.4583333333284827</v>
      </c>
      <c r="P8862" t="str">
        <f>VLOOKUP(G8862,Agents!A:E,4,FALSE)</f>
        <v>Team1</v>
      </c>
      <c r="Q8862" t="str">
        <f>VLOOKUP(G8862,Agents!A:E,5,FALSE)</f>
        <v>Junior</v>
      </c>
      <c r="R8862" t="str">
        <f>VLOOKUP(G8862,Agents!A:E,2,FALSE)</f>
        <v>Morning</v>
      </c>
    </row>
    <row r="8863" spans="1:18" x14ac:dyDescent="0.35">
      <c r="A8863" t="s">
        <v>13121</v>
      </c>
      <c r="B8863" t="s">
        <v>2546</v>
      </c>
      <c r="C8863" t="s">
        <v>22</v>
      </c>
      <c r="D8863" t="s">
        <v>38</v>
      </c>
      <c r="E8863" s="1">
        <v>46057.646527777775</v>
      </c>
      <c r="F8863" s="1">
        <v>46058.021527777775</v>
      </c>
      <c r="G8863" t="s">
        <v>357</v>
      </c>
      <c r="H8863" t="s">
        <v>15</v>
      </c>
      <c r="I8863" t="s">
        <v>16</v>
      </c>
      <c r="J8863">
        <v>5</v>
      </c>
      <c r="K8863" t="str">
        <f>IF(tickets_dataset[[#This Row],[status]] = "Closed", "Yes","No")</f>
        <v>Yes</v>
      </c>
      <c r="L8863" s="2">
        <f t="shared" si="552"/>
        <v>9</v>
      </c>
      <c r="M8863" t="str">
        <f t="shared" si="553"/>
        <v>No</v>
      </c>
      <c r="N8863" t="str">
        <f t="shared" si="554"/>
        <v>Feb</v>
      </c>
      <c r="O8863" s="2">
        <f t="shared" si="555"/>
        <v>0.375</v>
      </c>
      <c r="P8863" t="str">
        <f>VLOOKUP(G8863,Agents!A:E,4,FALSE)</f>
        <v>Team1</v>
      </c>
      <c r="Q8863" t="str">
        <f>VLOOKUP(G8863,Agents!A:E,5,FALSE)</f>
        <v>Mid</v>
      </c>
      <c r="R8863" t="str">
        <f>VLOOKUP(G8863,Agents!A:E,2,FALSE)</f>
        <v>Morning</v>
      </c>
    </row>
    <row r="8864" spans="1:18" x14ac:dyDescent="0.35">
      <c r="A8864" t="s">
        <v>13122</v>
      </c>
      <c r="B8864" t="s">
        <v>6094</v>
      </c>
      <c r="C8864" t="s">
        <v>34</v>
      </c>
      <c r="D8864" t="s">
        <v>13</v>
      </c>
      <c r="E8864" s="1">
        <v>46032.740277777775</v>
      </c>
      <c r="F8864" s="1">
        <v>46033.656944444447</v>
      </c>
      <c r="G8864" t="s">
        <v>35</v>
      </c>
      <c r="H8864" t="s">
        <v>132</v>
      </c>
      <c r="I8864" t="s">
        <v>16</v>
      </c>
      <c r="J8864">
        <v>5</v>
      </c>
      <c r="K8864" t="str">
        <f>IF(tickets_dataset[[#This Row],[status]] = "Closed", "Yes","No")</f>
        <v>No</v>
      </c>
      <c r="L8864" s="2">
        <f t="shared" si="552"/>
        <v>22.000000000116415</v>
      </c>
      <c r="M8864" t="str">
        <f t="shared" si="553"/>
        <v>No</v>
      </c>
      <c r="N8864" t="str">
        <f t="shared" si="554"/>
        <v>Jan</v>
      </c>
      <c r="O8864" s="2">
        <f t="shared" si="555"/>
        <v>0.91666666667151731</v>
      </c>
      <c r="P8864" t="str">
        <f>VLOOKUP(G8864,Agents!A:E,4,FALSE)</f>
        <v>Team1</v>
      </c>
      <c r="Q8864" t="str">
        <f>VLOOKUP(G8864,Agents!A:E,5,FALSE)</f>
        <v>Senior</v>
      </c>
      <c r="R8864" t="str">
        <f>VLOOKUP(G8864,Agents!A:E,2,FALSE)</f>
        <v>Evening</v>
      </c>
    </row>
    <row r="8865" spans="1:18" x14ac:dyDescent="0.35">
      <c r="A8865" t="s">
        <v>13123</v>
      </c>
      <c r="B8865" t="s">
        <v>2961</v>
      </c>
      <c r="C8865" t="s">
        <v>12</v>
      </c>
      <c r="D8865" t="s">
        <v>26</v>
      </c>
      <c r="E8865" s="1">
        <v>46106.810416666667</v>
      </c>
      <c r="F8865" s="1">
        <v>46108.268750000003</v>
      </c>
      <c r="G8865" t="s">
        <v>282</v>
      </c>
      <c r="H8865" t="s">
        <v>15</v>
      </c>
      <c r="I8865" t="s">
        <v>16</v>
      </c>
      <c r="J8865">
        <v>3</v>
      </c>
      <c r="K8865" t="str">
        <f>IF(tickets_dataset[[#This Row],[status]] = "Closed", "Yes","No")</f>
        <v>Yes</v>
      </c>
      <c r="L8865" s="2">
        <f t="shared" si="552"/>
        <v>35.000000000058208</v>
      </c>
      <c r="M8865" t="str">
        <f t="shared" si="553"/>
        <v>No</v>
      </c>
      <c r="N8865" t="str">
        <f t="shared" si="554"/>
        <v>Mar</v>
      </c>
      <c r="O8865" s="2">
        <f t="shared" si="555"/>
        <v>1.4583333333357587</v>
      </c>
      <c r="P8865" t="str">
        <f>VLOOKUP(G8865,Agents!A:E,4,FALSE)</f>
        <v>Team4</v>
      </c>
      <c r="Q8865" t="str">
        <f>VLOOKUP(G8865,Agents!A:E,5,FALSE)</f>
        <v>Mid</v>
      </c>
      <c r="R8865" t="str">
        <f>VLOOKUP(G8865,Agents!A:E,2,FALSE)</f>
        <v>Morning</v>
      </c>
    </row>
    <row r="8866" spans="1:18" x14ac:dyDescent="0.35">
      <c r="A8866" t="s">
        <v>13124</v>
      </c>
      <c r="B8866" t="s">
        <v>10566</v>
      </c>
      <c r="C8866" t="s">
        <v>50</v>
      </c>
      <c r="D8866" t="s">
        <v>13</v>
      </c>
      <c r="E8866" s="1">
        <v>46039.68472222222</v>
      </c>
      <c r="F8866" s="1">
        <v>46039.768055555556</v>
      </c>
      <c r="G8866" t="s">
        <v>23</v>
      </c>
      <c r="H8866" t="s">
        <v>15</v>
      </c>
      <c r="I8866" t="s">
        <v>16</v>
      </c>
      <c r="J8866">
        <v>5</v>
      </c>
      <c r="K8866" t="str">
        <f>IF(tickets_dataset[[#This Row],[status]] = "Closed", "Yes","No")</f>
        <v>Yes</v>
      </c>
      <c r="L8866" s="2">
        <f t="shared" si="552"/>
        <v>2.0000000000582077</v>
      </c>
      <c r="M8866" t="str">
        <f t="shared" si="553"/>
        <v>No</v>
      </c>
      <c r="N8866" t="str">
        <f t="shared" si="554"/>
        <v>Jan</v>
      </c>
      <c r="O8866" s="2">
        <f t="shared" si="555"/>
        <v>8.3333333335758653E-2</v>
      </c>
      <c r="P8866" t="str">
        <f>VLOOKUP(G8866,Agents!A:E,4,FALSE)</f>
        <v>Team3</v>
      </c>
      <c r="Q8866" t="str">
        <f>VLOOKUP(G8866,Agents!A:E,5,FALSE)</f>
        <v>Senior</v>
      </c>
      <c r="R8866" t="str">
        <f>VLOOKUP(G8866,Agents!A:E,2,FALSE)</f>
        <v>Evening</v>
      </c>
    </row>
    <row r="8867" spans="1:18" x14ac:dyDescent="0.35">
      <c r="A8867" t="s">
        <v>13125</v>
      </c>
      <c r="B8867" t="s">
        <v>10390</v>
      </c>
      <c r="C8867" t="s">
        <v>76</v>
      </c>
      <c r="D8867" t="s">
        <v>38</v>
      </c>
      <c r="E8867" s="1">
        <v>46029.070138888892</v>
      </c>
      <c r="F8867" s="1">
        <v>46032.320138888892</v>
      </c>
      <c r="G8867" t="s">
        <v>80</v>
      </c>
      <c r="H8867" t="s">
        <v>15</v>
      </c>
      <c r="I8867" t="s">
        <v>16</v>
      </c>
      <c r="J8867">
        <v>4</v>
      </c>
      <c r="K8867" t="str">
        <f>IF(tickets_dataset[[#This Row],[status]] = "Closed", "Yes","No")</f>
        <v>Yes</v>
      </c>
      <c r="L8867" s="2">
        <f t="shared" si="552"/>
        <v>78</v>
      </c>
      <c r="M8867" t="str">
        <f t="shared" si="553"/>
        <v>Yes</v>
      </c>
      <c r="N8867" t="str">
        <f t="shared" si="554"/>
        <v>Jan</v>
      </c>
      <c r="O8867" s="2">
        <f t="shared" si="555"/>
        <v>3.25</v>
      </c>
      <c r="P8867" t="str">
        <f>VLOOKUP(G8867,Agents!A:E,4,FALSE)</f>
        <v>Team3</v>
      </c>
      <c r="Q8867" t="str">
        <f>VLOOKUP(G8867,Agents!A:E,5,FALSE)</f>
        <v>Junior</v>
      </c>
      <c r="R8867" t="str">
        <f>VLOOKUP(G8867,Agents!A:E,2,FALSE)</f>
        <v>Evening</v>
      </c>
    </row>
    <row r="8868" spans="1:18" x14ac:dyDescent="0.35">
      <c r="A8868" t="s">
        <v>13126</v>
      </c>
      <c r="B8868" t="s">
        <v>3754</v>
      </c>
      <c r="C8868" t="s">
        <v>34</v>
      </c>
      <c r="D8868" t="s">
        <v>38</v>
      </c>
      <c r="E8868" s="1">
        <v>46070.249305555553</v>
      </c>
      <c r="F8868" s="1">
        <v>46073.832638888889</v>
      </c>
      <c r="G8868" t="s">
        <v>80</v>
      </c>
      <c r="H8868" t="s">
        <v>15</v>
      </c>
      <c r="I8868" t="s">
        <v>16</v>
      </c>
      <c r="J8868">
        <v>5</v>
      </c>
      <c r="K8868" t="str">
        <f>IF(tickets_dataset[[#This Row],[status]] = "Closed", "Yes","No")</f>
        <v>Yes</v>
      </c>
      <c r="L8868" s="2">
        <f t="shared" si="552"/>
        <v>86.000000000058208</v>
      </c>
      <c r="M8868" t="str">
        <f t="shared" si="553"/>
        <v>Yes</v>
      </c>
      <c r="N8868" t="str">
        <f t="shared" si="554"/>
        <v>Feb</v>
      </c>
      <c r="O8868" s="2">
        <f t="shared" si="555"/>
        <v>3.5833333333357587</v>
      </c>
      <c r="P8868" t="str">
        <f>VLOOKUP(G8868,Agents!A:E,4,FALSE)</f>
        <v>Team3</v>
      </c>
      <c r="Q8868" t="str">
        <f>VLOOKUP(G8868,Agents!A:E,5,FALSE)</f>
        <v>Junior</v>
      </c>
      <c r="R8868" t="str">
        <f>VLOOKUP(G8868,Agents!A:E,2,FALSE)</f>
        <v>Evening</v>
      </c>
    </row>
    <row r="8869" spans="1:18" x14ac:dyDescent="0.35">
      <c r="A8869" t="s">
        <v>13127</v>
      </c>
      <c r="B8869" t="s">
        <v>5396</v>
      </c>
      <c r="C8869" t="s">
        <v>76</v>
      </c>
      <c r="D8869" t="s">
        <v>13</v>
      </c>
      <c r="E8869" s="1">
        <v>46041.758333333331</v>
      </c>
      <c r="F8869" s="1">
        <v>46042.258333333331</v>
      </c>
      <c r="G8869" t="s">
        <v>282</v>
      </c>
      <c r="H8869" t="s">
        <v>15</v>
      </c>
      <c r="I8869" t="s">
        <v>16</v>
      </c>
      <c r="J8869">
        <v>3</v>
      </c>
      <c r="K8869" t="str">
        <f>IF(tickets_dataset[[#This Row],[status]] = "Closed", "Yes","No")</f>
        <v>Yes</v>
      </c>
      <c r="L8869" s="2">
        <f t="shared" si="552"/>
        <v>12</v>
      </c>
      <c r="M8869" t="str">
        <f t="shared" si="553"/>
        <v>No</v>
      </c>
      <c r="N8869" t="str">
        <f t="shared" si="554"/>
        <v>Jan</v>
      </c>
      <c r="O8869" s="2">
        <f t="shared" si="555"/>
        <v>0.5</v>
      </c>
      <c r="P8869" t="str">
        <f>VLOOKUP(G8869,Agents!A:E,4,FALSE)</f>
        <v>Team4</v>
      </c>
      <c r="Q8869" t="str">
        <f>VLOOKUP(G8869,Agents!A:E,5,FALSE)</f>
        <v>Mid</v>
      </c>
      <c r="R8869" t="str">
        <f>VLOOKUP(G8869,Agents!A:E,2,FALSE)</f>
        <v>Morning</v>
      </c>
    </row>
    <row r="8870" spans="1:18" x14ac:dyDescent="0.35">
      <c r="A8870" t="s">
        <v>13128</v>
      </c>
      <c r="B8870" t="s">
        <v>603</v>
      </c>
      <c r="C8870" t="s">
        <v>12</v>
      </c>
      <c r="D8870" t="s">
        <v>26</v>
      </c>
      <c r="E8870" s="1">
        <v>46047.348611111112</v>
      </c>
      <c r="F8870" s="1">
        <v>46050.181944444441</v>
      </c>
      <c r="G8870" t="s">
        <v>91</v>
      </c>
      <c r="H8870" t="s">
        <v>15</v>
      </c>
      <c r="I8870" t="s">
        <v>16</v>
      </c>
      <c r="J8870">
        <v>2</v>
      </c>
      <c r="K8870" t="str">
        <f>IF(tickets_dataset[[#This Row],[status]] = "Closed", "Yes","No")</f>
        <v>Yes</v>
      </c>
      <c r="L8870" s="2">
        <f t="shared" si="552"/>
        <v>67.999999999883585</v>
      </c>
      <c r="M8870" t="str">
        <f t="shared" si="553"/>
        <v>Yes</v>
      </c>
      <c r="N8870" t="str">
        <f t="shared" si="554"/>
        <v>Jan</v>
      </c>
      <c r="O8870" s="2">
        <f t="shared" si="555"/>
        <v>2.8333333333284827</v>
      </c>
      <c r="P8870" t="str">
        <f>VLOOKUP(G8870,Agents!A:E,4,FALSE)</f>
        <v>Team5</v>
      </c>
      <c r="Q8870" t="str">
        <f>VLOOKUP(G8870,Agents!A:E,5,FALSE)</f>
        <v>Mid</v>
      </c>
      <c r="R8870" t="str">
        <f>VLOOKUP(G8870,Agents!A:E,2,FALSE)</f>
        <v>Night</v>
      </c>
    </row>
    <row r="8871" spans="1:18" x14ac:dyDescent="0.35">
      <c r="A8871" t="s">
        <v>13129</v>
      </c>
      <c r="B8871" t="s">
        <v>6242</v>
      </c>
      <c r="C8871" t="s">
        <v>34</v>
      </c>
      <c r="D8871" t="s">
        <v>26</v>
      </c>
      <c r="E8871" s="1">
        <v>46048.544444444444</v>
      </c>
      <c r="F8871" s="1">
        <v>46048.961111111108</v>
      </c>
      <c r="G8871" t="s">
        <v>35</v>
      </c>
      <c r="H8871" t="s">
        <v>15</v>
      </c>
      <c r="I8871" t="s">
        <v>16</v>
      </c>
      <c r="J8871">
        <v>4</v>
      </c>
      <c r="K8871" t="str">
        <f>IF(tickets_dataset[[#This Row],[status]] = "Closed", "Yes","No")</f>
        <v>Yes</v>
      </c>
      <c r="L8871" s="2">
        <f t="shared" si="552"/>
        <v>9.9999999999417923</v>
      </c>
      <c r="M8871" t="str">
        <f t="shared" si="553"/>
        <v>No</v>
      </c>
      <c r="N8871" t="str">
        <f t="shared" si="554"/>
        <v>Jan</v>
      </c>
      <c r="O8871" s="2">
        <f t="shared" si="555"/>
        <v>0.41666666666424135</v>
      </c>
      <c r="P8871" t="str">
        <f>VLOOKUP(G8871,Agents!A:E,4,FALSE)</f>
        <v>Team1</v>
      </c>
      <c r="Q8871" t="str">
        <f>VLOOKUP(G8871,Agents!A:E,5,FALSE)</f>
        <v>Senior</v>
      </c>
      <c r="R8871" t="str">
        <f>VLOOKUP(G8871,Agents!A:E,2,FALSE)</f>
        <v>Evening</v>
      </c>
    </row>
    <row r="8872" spans="1:18" x14ac:dyDescent="0.35">
      <c r="A8872" t="s">
        <v>13130</v>
      </c>
      <c r="B8872" t="s">
        <v>12389</v>
      </c>
      <c r="C8872" t="s">
        <v>34</v>
      </c>
      <c r="D8872" t="s">
        <v>13</v>
      </c>
      <c r="E8872" s="1">
        <v>46098.856944444444</v>
      </c>
      <c r="F8872" s="1">
        <v>46100.81527777778</v>
      </c>
      <c r="G8872" t="s">
        <v>183</v>
      </c>
      <c r="H8872" t="s">
        <v>15</v>
      </c>
      <c r="I8872" t="s">
        <v>16</v>
      </c>
      <c r="J8872">
        <v>5</v>
      </c>
      <c r="K8872" t="str">
        <f>IF(tickets_dataset[[#This Row],[status]] = "Closed", "Yes","No")</f>
        <v>Yes</v>
      </c>
      <c r="L8872" s="2">
        <f t="shared" si="552"/>
        <v>47.000000000058208</v>
      </c>
      <c r="M8872" t="str">
        <f t="shared" si="553"/>
        <v>No</v>
      </c>
      <c r="N8872" t="str">
        <f t="shared" si="554"/>
        <v>Mar</v>
      </c>
      <c r="O8872" s="2">
        <f t="shared" si="555"/>
        <v>1.9583333333357587</v>
      </c>
      <c r="P8872" t="str">
        <f>VLOOKUP(G8872,Agents!A:E,4,FALSE)</f>
        <v>Team3</v>
      </c>
      <c r="Q8872" t="str">
        <f>VLOOKUP(G8872,Agents!A:E,5,FALSE)</f>
        <v>Senior</v>
      </c>
      <c r="R8872" t="str">
        <f>VLOOKUP(G8872,Agents!A:E,2,FALSE)</f>
        <v>Night</v>
      </c>
    </row>
    <row r="8873" spans="1:18" x14ac:dyDescent="0.35">
      <c r="A8873" t="s">
        <v>13131</v>
      </c>
      <c r="B8873" t="s">
        <v>973</v>
      </c>
      <c r="C8873" t="s">
        <v>34</v>
      </c>
      <c r="D8873" t="s">
        <v>26</v>
      </c>
      <c r="E8873" s="1">
        <v>46105.196527777778</v>
      </c>
      <c r="F8873" s="1">
        <v>46105.738194444442</v>
      </c>
      <c r="G8873" t="s">
        <v>183</v>
      </c>
      <c r="H8873" t="s">
        <v>15</v>
      </c>
      <c r="I8873" t="s">
        <v>68</v>
      </c>
      <c r="J8873">
        <v>3</v>
      </c>
      <c r="K8873" t="str">
        <f>IF(tickets_dataset[[#This Row],[status]] = "Closed", "Yes","No")</f>
        <v>Yes</v>
      </c>
      <c r="L8873" s="2">
        <f t="shared" si="552"/>
        <v>12.999999999941792</v>
      </c>
      <c r="M8873" t="str">
        <f t="shared" si="553"/>
        <v>No</v>
      </c>
      <c r="N8873" t="str">
        <f t="shared" si="554"/>
        <v>Mar</v>
      </c>
      <c r="O8873" s="2">
        <f t="shared" si="555"/>
        <v>0.54166666666424135</v>
      </c>
      <c r="P8873" t="str">
        <f>VLOOKUP(G8873,Agents!A:E,4,FALSE)</f>
        <v>Team3</v>
      </c>
      <c r="Q8873" t="str">
        <f>VLOOKUP(G8873,Agents!A:E,5,FALSE)</f>
        <v>Senior</v>
      </c>
      <c r="R8873" t="str">
        <f>VLOOKUP(G8873,Agents!A:E,2,FALSE)</f>
        <v>Night</v>
      </c>
    </row>
    <row r="8874" spans="1:18" x14ac:dyDescent="0.35">
      <c r="A8874" t="s">
        <v>13132</v>
      </c>
      <c r="B8874" t="s">
        <v>1756</v>
      </c>
      <c r="C8874" t="s">
        <v>34</v>
      </c>
      <c r="D8874" t="s">
        <v>26</v>
      </c>
      <c r="E8874" s="1">
        <v>46043.28125</v>
      </c>
      <c r="F8874" s="1">
        <v>46045.28125</v>
      </c>
      <c r="G8874" t="s">
        <v>234</v>
      </c>
      <c r="H8874" t="s">
        <v>15</v>
      </c>
      <c r="I8874" t="s">
        <v>16</v>
      </c>
      <c r="J8874">
        <v>4</v>
      </c>
      <c r="K8874" t="str">
        <f>IF(tickets_dataset[[#This Row],[status]] = "Closed", "Yes","No")</f>
        <v>Yes</v>
      </c>
      <c r="L8874" s="2">
        <f t="shared" si="552"/>
        <v>48</v>
      </c>
      <c r="M8874" t="str">
        <f t="shared" si="553"/>
        <v>No</v>
      </c>
      <c r="N8874" t="str">
        <f t="shared" si="554"/>
        <v>Jan</v>
      </c>
      <c r="O8874" s="2">
        <f t="shared" si="555"/>
        <v>2</v>
      </c>
      <c r="P8874" t="str">
        <f>VLOOKUP(G8874,Agents!A:E,4,FALSE)</f>
        <v>Team5</v>
      </c>
      <c r="Q8874" t="str">
        <f>VLOOKUP(G8874,Agents!A:E,5,FALSE)</f>
        <v>Senior</v>
      </c>
      <c r="R8874" t="str">
        <f>VLOOKUP(G8874,Agents!A:E,2,FALSE)</f>
        <v>Night</v>
      </c>
    </row>
    <row r="8875" spans="1:18" x14ac:dyDescent="0.35">
      <c r="A8875" t="s">
        <v>13133</v>
      </c>
      <c r="B8875" t="s">
        <v>3904</v>
      </c>
      <c r="C8875" t="s">
        <v>50</v>
      </c>
      <c r="D8875" t="s">
        <v>26</v>
      </c>
      <c r="E8875" s="1">
        <v>46060.379166666666</v>
      </c>
      <c r="F8875" s="1">
        <v>46061.962500000001</v>
      </c>
      <c r="G8875" t="s">
        <v>206</v>
      </c>
      <c r="H8875" t="s">
        <v>15</v>
      </c>
      <c r="I8875" t="s">
        <v>16</v>
      </c>
      <c r="J8875">
        <v>5</v>
      </c>
      <c r="K8875" t="str">
        <f>IF(tickets_dataset[[#This Row],[status]] = "Closed", "Yes","No")</f>
        <v>Yes</v>
      </c>
      <c r="L8875" s="2">
        <f t="shared" si="552"/>
        <v>38.000000000058208</v>
      </c>
      <c r="M8875" t="str">
        <f t="shared" si="553"/>
        <v>No</v>
      </c>
      <c r="N8875" t="str">
        <f t="shared" si="554"/>
        <v>Feb</v>
      </c>
      <c r="O8875" s="2">
        <f t="shared" si="555"/>
        <v>1.5833333333357587</v>
      </c>
      <c r="P8875" t="str">
        <f>VLOOKUP(G8875,Agents!A:E,4,FALSE)</f>
        <v>Team5</v>
      </c>
      <c r="Q8875" t="str">
        <f>VLOOKUP(G8875,Agents!A:E,5,FALSE)</f>
        <v>Junior</v>
      </c>
      <c r="R8875" t="str">
        <f>VLOOKUP(G8875,Agents!A:E,2,FALSE)</f>
        <v>Evening</v>
      </c>
    </row>
    <row r="8876" spans="1:18" x14ac:dyDescent="0.35">
      <c r="A8876" t="s">
        <v>13134</v>
      </c>
      <c r="B8876" t="s">
        <v>4489</v>
      </c>
      <c r="C8876" t="s">
        <v>76</v>
      </c>
      <c r="D8876" t="s">
        <v>38</v>
      </c>
      <c r="E8876" s="1">
        <v>46038.147916666669</v>
      </c>
      <c r="F8876" s="1">
        <v>46040.106249999997</v>
      </c>
      <c r="G8876" t="s">
        <v>422</v>
      </c>
      <c r="H8876" t="s">
        <v>132</v>
      </c>
      <c r="I8876" t="s">
        <v>16</v>
      </c>
      <c r="J8876">
        <v>5</v>
      </c>
      <c r="K8876" t="str">
        <f>IF(tickets_dataset[[#This Row],[status]] = "Closed", "Yes","No")</f>
        <v>No</v>
      </c>
      <c r="L8876" s="2">
        <f t="shared" si="552"/>
        <v>46.999999999883585</v>
      </c>
      <c r="M8876" t="str">
        <f t="shared" si="553"/>
        <v>No</v>
      </c>
      <c r="N8876" t="str">
        <f t="shared" si="554"/>
        <v>Jan</v>
      </c>
      <c r="O8876" s="2">
        <f t="shared" si="555"/>
        <v>1.9583333333284827</v>
      </c>
      <c r="P8876" t="str">
        <f>VLOOKUP(G8876,Agents!A:E,4,FALSE)</f>
        <v>Team5</v>
      </c>
      <c r="Q8876" t="str">
        <f>VLOOKUP(G8876,Agents!A:E,5,FALSE)</f>
        <v>Mid</v>
      </c>
      <c r="R8876" t="str">
        <f>VLOOKUP(G8876,Agents!A:E,2,FALSE)</f>
        <v>Evening</v>
      </c>
    </row>
    <row r="8877" spans="1:18" x14ac:dyDescent="0.35">
      <c r="A8877" t="s">
        <v>13135</v>
      </c>
      <c r="B8877" t="s">
        <v>2497</v>
      </c>
      <c r="C8877" t="s">
        <v>12</v>
      </c>
      <c r="D8877" t="s">
        <v>13</v>
      </c>
      <c r="E8877" s="1">
        <v>46087.076388888891</v>
      </c>
      <c r="F8877" s="1">
        <v>46087.409722222219</v>
      </c>
      <c r="G8877" t="s">
        <v>156</v>
      </c>
      <c r="H8877" t="s">
        <v>15</v>
      </c>
      <c r="I8877" t="s">
        <v>68</v>
      </c>
      <c r="J8877">
        <v>3</v>
      </c>
      <c r="K8877" t="str">
        <f>IF(tickets_dataset[[#This Row],[status]] = "Closed", "Yes","No")</f>
        <v>Yes</v>
      </c>
      <c r="L8877" s="2">
        <f t="shared" si="552"/>
        <v>7.9999999998835847</v>
      </c>
      <c r="M8877" t="str">
        <f t="shared" si="553"/>
        <v>No</v>
      </c>
      <c r="N8877" t="str">
        <f t="shared" si="554"/>
        <v>Mar</v>
      </c>
      <c r="O8877" s="2">
        <f t="shared" si="555"/>
        <v>0.33333333332848269</v>
      </c>
      <c r="P8877" t="str">
        <f>VLOOKUP(G8877,Agents!A:E,4,FALSE)</f>
        <v>Team3</v>
      </c>
      <c r="Q8877" t="str">
        <f>VLOOKUP(G8877,Agents!A:E,5,FALSE)</f>
        <v>Mid</v>
      </c>
      <c r="R8877" t="str">
        <f>VLOOKUP(G8877,Agents!A:E,2,FALSE)</f>
        <v>Evening</v>
      </c>
    </row>
    <row r="8878" spans="1:18" x14ac:dyDescent="0.35">
      <c r="A8878" t="s">
        <v>13136</v>
      </c>
      <c r="B8878" t="s">
        <v>1176</v>
      </c>
      <c r="C8878" t="s">
        <v>34</v>
      </c>
      <c r="D8878" t="s">
        <v>26</v>
      </c>
      <c r="E8878" s="1">
        <v>46047.617361111108</v>
      </c>
      <c r="F8878" s="1">
        <v>46049.617361111108</v>
      </c>
      <c r="G8878" t="s">
        <v>234</v>
      </c>
      <c r="H8878" t="s">
        <v>15</v>
      </c>
      <c r="I8878" t="s">
        <v>16</v>
      </c>
      <c r="J8878">
        <v>4</v>
      </c>
      <c r="K8878" t="str">
        <f>IF(tickets_dataset[[#This Row],[status]] = "Closed", "Yes","No")</f>
        <v>Yes</v>
      </c>
      <c r="L8878" s="2">
        <f t="shared" si="552"/>
        <v>48</v>
      </c>
      <c r="M8878" t="str">
        <f t="shared" si="553"/>
        <v>No</v>
      </c>
      <c r="N8878" t="str">
        <f t="shared" si="554"/>
        <v>Jan</v>
      </c>
      <c r="O8878" s="2">
        <f t="shared" si="555"/>
        <v>2</v>
      </c>
      <c r="P8878" t="str">
        <f>VLOOKUP(G8878,Agents!A:E,4,FALSE)</f>
        <v>Team5</v>
      </c>
      <c r="Q8878" t="str">
        <f>VLOOKUP(G8878,Agents!A:E,5,FALSE)</f>
        <v>Senior</v>
      </c>
      <c r="R8878" t="str">
        <f>VLOOKUP(G8878,Agents!A:E,2,FALSE)</f>
        <v>Night</v>
      </c>
    </row>
    <row r="8879" spans="1:18" x14ac:dyDescent="0.35">
      <c r="A8879" t="s">
        <v>13137</v>
      </c>
      <c r="B8879" t="s">
        <v>292</v>
      </c>
      <c r="C8879" t="s">
        <v>12</v>
      </c>
      <c r="D8879" t="s">
        <v>26</v>
      </c>
      <c r="E8879" s="1">
        <v>46040.730555555558</v>
      </c>
      <c r="F8879" s="1">
        <v>46042.355555555558</v>
      </c>
      <c r="G8879" t="s">
        <v>131</v>
      </c>
      <c r="H8879" t="s">
        <v>15</v>
      </c>
      <c r="I8879" t="s">
        <v>16</v>
      </c>
      <c r="J8879">
        <v>5</v>
      </c>
      <c r="K8879" t="str">
        <f>IF(tickets_dataset[[#This Row],[status]] = "Closed", "Yes","No")</f>
        <v>Yes</v>
      </c>
      <c r="L8879" s="2">
        <f t="shared" si="552"/>
        <v>39</v>
      </c>
      <c r="M8879" t="str">
        <f t="shared" si="553"/>
        <v>No</v>
      </c>
      <c r="N8879" t="str">
        <f t="shared" si="554"/>
        <v>Jan</v>
      </c>
      <c r="O8879" s="2">
        <f t="shared" si="555"/>
        <v>1.625</v>
      </c>
      <c r="P8879" t="str">
        <f>VLOOKUP(G8879,Agents!A:E,4,FALSE)</f>
        <v>Team4</v>
      </c>
      <c r="Q8879" t="str">
        <f>VLOOKUP(G8879,Agents!A:E,5,FALSE)</f>
        <v>Junior</v>
      </c>
      <c r="R8879" t="str">
        <f>VLOOKUP(G8879,Agents!A:E,2,FALSE)</f>
        <v>Night</v>
      </c>
    </row>
    <row r="8880" spans="1:18" x14ac:dyDescent="0.35">
      <c r="A8880" t="s">
        <v>13138</v>
      </c>
      <c r="B8880" t="s">
        <v>12429</v>
      </c>
      <c r="C8880" t="s">
        <v>76</v>
      </c>
      <c r="D8880" t="s">
        <v>13</v>
      </c>
      <c r="E8880" s="1">
        <v>46046.875</v>
      </c>
      <c r="F8880" s="1">
        <v>46048.708333333336</v>
      </c>
      <c r="G8880" t="s">
        <v>35</v>
      </c>
      <c r="H8880" t="s">
        <v>15</v>
      </c>
      <c r="I8880" t="s">
        <v>16</v>
      </c>
      <c r="J8880">
        <v>4</v>
      </c>
      <c r="K8880" t="str">
        <f>IF(tickets_dataset[[#This Row],[status]] = "Closed", "Yes","No")</f>
        <v>Yes</v>
      </c>
      <c r="L8880" s="2">
        <f t="shared" si="552"/>
        <v>44.000000000058208</v>
      </c>
      <c r="M8880" t="str">
        <f t="shared" si="553"/>
        <v>No</v>
      </c>
      <c r="N8880" t="str">
        <f t="shared" si="554"/>
        <v>Jan</v>
      </c>
      <c r="O8880" s="2">
        <f t="shared" si="555"/>
        <v>1.8333333333357587</v>
      </c>
      <c r="P8880" t="str">
        <f>VLOOKUP(G8880,Agents!A:E,4,FALSE)</f>
        <v>Team1</v>
      </c>
      <c r="Q8880" t="str">
        <f>VLOOKUP(G8880,Agents!A:E,5,FALSE)</f>
        <v>Senior</v>
      </c>
      <c r="R8880" t="str">
        <f>VLOOKUP(G8880,Agents!A:E,2,FALSE)</f>
        <v>Evening</v>
      </c>
    </row>
    <row r="8881" spans="1:18" x14ac:dyDescent="0.35">
      <c r="A8881" t="s">
        <v>13139</v>
      </c>
      <c r="B8881" t="s">
        <v>13140</v>
      </c>
      <c r="C8881" t="s">
        <v>76</v>
      </c>
      <c r="D8881" t="s">
        <v>26</v>
      </c>
      <c r="E8881" s="1">
        <v>46058.995138888888</v>
      </c>
      <c r="F8881" s="1">
        <v>46060.953472222223</v>
      </c>
      <c r="G8881" t="s">
        <v>19</v>
      </c>
      <c r="H8881" t="s">
        <v>15</v>
      </c>
      <c r="I8881" t="s">
        <v>16</v>
      </c>
      <c r="J8881">
        <v>3</v>
      </c>
      <c r="K8881" t="str">
        <f>IF(tickets_dataset[[#This Row],[status]] = "Closed", "Yes","No")</f>
        <v>Yes</v>
      </c>
      <c r="L8881" s="2">
        <f t="shared" si="552"/>
        <v>47.000000000058208</v>
      </c>
      <c r="M8881" t="str">
        <f t="shared" si="553"/>
        <v>No</v>
      </c>
      <c r="N8881" t="str">
        <f t="shared" si="554"/>
        <v>Feb</v>
      </c>
      <c r="O8881" s="2">
        <f t="shared" si="555"/>
        <v>1.9583333333357587</v>
      </c>
      <c r="P8881" t="str">
        <f>VLOOKUP(G8881,Agents!A:E,4,FALSE)</f>
        <v>Team4</v>
      </c>
      <c r="Q8881" t="str">
        <f>VLOOKUP(G8881,Agents!A:E,5,FALSE)</f>
        <v>Senior</v>
      </c>
      <c r="R8881" t="str">
        <f>VLOOKUP(G8881,Agents!A:E,2,FALSE)</f>
        <v>Evening</v>
      </c>
    </row>
    <row r="8882" spans="1:18" x14ac:dyDescent="0.35">
      <c r="A8882" t="s">
        <v>13141</v>
      </c>
      <c r="B8882" t="s">
        <v>4728</v>
      </c>
      <c r="C8882" t="s">
        <v>22</v>
      </c>
      <c r="D8882" t="s">
        <v>13</v>
      </c>
      <c r="E8882" s="1">
        <v>46048.919444444444</v>
      </c>
      <c r="F8882" s="1">
        <v>46049.50277777778</v>
      </c>
      <c r="G8882" t="s">
        <v>91</v>
      </c>
      <c r="H8882" t="s">
        <v>15</v>
      </c>
      <c r="I8882" t="s">
        <v>16</v>
      </c>
      <c r="J8882">
        <v>5</v>
      </c>
      <c r="K8882" t="str">
        <f>IF(tickets_dataset[[#This Row],[status]] = "Closed", "Yes","No")</f>
        <v>Yes</v>
      </c>
      <c r="L8882" s="2">
        <f t="shared" si="552"/>
        <v>14.000000000058208</v>
      </c>
      <c r="M8882" t="str">
        <f t="shared" si="553"/>
        <v>No</v>
      </c>
      <c r="N8882" t="str">
        <f t="shared" si="554"/>
        <v>Jan</v>
      </c>
      <c r="O8882" s="2">
        <f t="shared" si="555"/>
        <v>0.58333333333575865</v>
      </c>
      <c r="P8882" t="str">
        <f>VLOOKUP(G8882,Agents!A:E,4,FALSE)</f>
        <v>Team5</v>
      </c>
      <c r="Q8882" t="str">
        <f>VLOOKUP(G8882,Agents!A:E,5,FALSE)</f>
        <v>Mid</v>
      </c>
      <c r="R8882" t="str">
        <f>VLOOKUP(G8882,Agents!A:E,2,FALSE)</f>
        <v>Night</v>
      </c>
    </row>
    <row r="8883" spans="1:18" x14ac:dyDescent="0.35">
      <c r="A8883" t="s">
        <v>13142</v>
      </c>
      <c r="B8883" t="s">
        <v>13143</v>
      </c>
      <c r="C8883" t="s">
        <v>76</v>
      </c>
      <c r="D8883" t="s">
        <v>13</v>
      </c>
      <c r="E8883" s="1">
        <v>46099.556250000001</v>
      </c>
      <c r="F8883" s="1">
        <v>46099.847916666666</v>
      </c>
      <c r="G8883" t="s">
        <v>311</v>
      </c>
      <c r="H8883" t="s">
        <v>15</v>
      </c>
      <c r="I8883" t="s">
        <v>16</v>
      </c>
      <c r="J8883">
        <v>5</v>
      </c>
      <c r="K8883" t="str">
        <f>IF(tickets_dataset[[#This Row],[status]] = "Closed", "Yes","No")</f>
        <v>Yes</v>
      </c>
      <c r="L8883" s="2">
        <f t="shared" si="552"/>
        <v>6.9999999999417923</v>
      </c>
      <c r="M8883" t="str">
        <f t="shared" si="553"/>
        <v>No</v>
      </c>
      <c r="N8883" t="str">
        <f t="shared" si="554"/>
        <v>Mar</v>
      </c>
      <c r="O8883" s="2">
        <f t="shared" si="555"/>
        <v>0.29166666666424135</v>
      </c>
      <c r="P8883" t="str">
        <f>VLOOKUP(G8883,Agents!A:E,4,FALSE)</f>
        <v>Team5</v>
      </c>
      <c r="Q8883" t="str">
        <f>VLOOKUP(G8883,Agents!A:E,5,FALSE)</f>
        <v>Senior</v>
      </c>
      <c r="R8883" t="str">
        <f>VLOOKUP(G8883,Agents!A:E,2,FALSE)</f>
        <v>Evening</v>
      </c>
    </row>
    <row r="8884" spans="1:18" x14ac:dyDescent="0.35">
      <c r="A8884" t="s">
        <v>13144</v>
      </c>
      <c r="B8884" t="s">
        <v>13145</v>
      </c>
      <c r="C8884" t="s">
        <v>12</v>
      </c>
      <c r="D8884" t="s">
        <v>38</v>
      </c>
      <c r="E8884" s="1">
        <v>46060.942361111112</v>
      </c>
      <c r="F8884" s="1">
        <v>46064.192361111112</v>
      </c>
      <c r="G8884" t="s">
        <v>183</v>
      </c>
      <c r="H8884" t="s">
        <v>28</v>
      </c>
      <c r="I8884" t="s">
        <v>16</v>
      </c>
      <c r="J8884">
        <v>3</v>
      </c>
      <c r="K8884" t="str">
        <f>IF(tickets_dataset[[#This Row],[status]] = "Closed", "Yes","No")</f>
        <v>No</v>
      </c>
      <c r="L8884" s="2">
        <f t="shared" si="552"/>
        <v>78</v>
      </c>
      <c r="M8884" t="str">
        <f t="shared" si="553"/>
        <v>Yes</v>
      </c>
      <c r="N8884" t="str">
        <f t="shared" si="554"/>
        <v>Feb</v>
      </c>
      <c r="O8884" s="2">
        <f t="shared" si="555"/>
        <v>3.25</v>
      </c>
      <c r="P8884" t="str">
        <f>VLOOKUP(G8884,Agents!A:E,4,FALSE)</f>
        <v>Team3</v>
      </c>
      <c r="Q8884" t="str">
        <f>VLOOKUP(G8884,Agents!A:E,5,FALSE)</f>
        <v>Senior</v>
      </c>
      <c r="R8884" t="str">
        <f>VLOOKUP(G8884,Agents!A:E,2,FALSE)</f>
        <v>Night</v>
      </c>
    </row>
    <row r="8885" spans="1:18" x14ac:dyDescent="0.35">
      <c r="A8885" t="s">
        <v>13146</v>
      </c>
      <c r="B8885" t="s">
        <v>10855</v>
      </c>
      <c r="C8885" t="s">
        <v>50</v>
      </c>
      <c r="D8885" t="s">
        <v>26</v>
      </c>
      <c r="E8885" s="1">
        <v>46062.606249999997</v>
      </c>
      <c r="F8885" s="1">
        <v>46063.981249999997</v>
      </c>
      <c r="G8885" t="s">
        <v>39</v>
      </c>
      <c r="H8885" t="s">
        <v>28</v>
      </c>
      <c r="I8885" t="s">
        <v>16</v>
      </c>
      <c r="J8885">
        <v>4</v>
      </c>
      <c r="K8885" t="str">
        <f>IF(tickets_dataset[[#This Row],[status]] = "Closed", "Yes","No")</f>
        <v>No</v>
      </c>
      <c r="L8885" s="2">
        <f t="shared" si="552"/>
        <v>33</v>
      </c>
      <c r="M8885" t="str">
        <f t="shared" si="553"/>
        <v>No</v>
      </c>
      <c r="N8885" t="str">
        <f t="shared" si="554"/>
        <v>Feb</v>
      </c>
      <c r="O8885" s="2">
        <f t="shared" si="555"/>
        <v>1.375</v>
      </c>
      <c r="P8885" t="str">
        <f>VLOOKUP(G8885,Agents!A:E,4,FALSE)</f>
        <v>Team3</v>
      </c>
      <c r="Q8885" t="str">
        <f>VLOOKUP(G8885,Agents!A:E,5,FALSE)</f>
        <v>Mid</v>
      </c>
      <c r="R8885" t="str">
        <f>VLOOKUP(G8885,Agents!A:E,2,FALSE)</f>
        <v>Night</v>
      </c>
    </row>
    <row r="8886" spans="1:18" x14ac:dyDescent="0.35">
      <c r="A8886" t="s">
        <v>13147</v>
      </c>
      <c r="B8886" t="s">
        <v>5952</v>
      </c>
      <c r="C8886" t="s">
        <v>12</v>
      </c>
      <c r="D8886" t="s">
        <v>26</v>
      </c>
      <c r="E8886" s="1">
        <v>46111.722222222219</v>
      </c>
      <c r="F8886" s="1">
        <v>46113.805555555555</v>
      </c>
      <c r="G8886" t="s">
        <v>35</v>
      </c>
      <c r="H8886" t="s">
        <v>15</v>
      </c>
      <c r="I8886" t="s">
        <v>16</v>
      </c>
      <c r="J8886">
        <v>5</v>
      </c>
      <c r="K8886" t="str">
        <f>IF(tickets_dataset[[#This Row],[status]] = "Closed", "Yes","No")</f>
        <v>Yes</v>
      </c>
      <c r="L8886" s="2">
        <f t="shared" si="552"/>
        <v>50.000000000058208</v>
      </c>
      <c r="M8886" t="str">
        <f t="shared" si="553"/>
        <v>Yes</v>
      </c>
      <c r="N8886" t="str">
        <f t="shared" si="554"/>
        <v>Mar</v>
      </c>
      <c r="O8886" s="2">
        <f t="shared" si="555"/>
        <v>2.0833333333357587</v>
      </c>
      <c r="P8886" t="str">
        <f>VLOOKUP(G8886,Agents!A:E,4,FALSE)</f>
        <v>Team1</v>
      </c>
      <c r="Q8886" t="str">
        <f>VLOOKUP(G8886,Agents!A:E,5,FALSE)</f>
        <v>Senior</v>
      </c>
      <c r="R8886" t="str">
        <f>VLOOKUP(G8886,Agents!A:E,2,FALSE)</f>
        <v>Evening</v>
      </c>
    </row>
    <row r="8887" spans="1:18" x14ac:dyDescent="0.35">
      <c r="A8887" t="s">
        <v>13148</v>
      </c>
      <c r="B8887" t="s">
        <v>10390</v>
      </c>
      <c r="C8887" t="s">
        <v>22</v>
      </c>
      <c r="D8887" t="s">
        <v>38</v>
      </c>
      <c r="E8887" s="1">
        <v>46023.585416666669</v>
      </c>
      <c r="F8887" s="1">
        <v>46024.002083333333</v>
      </c>
      <c r="G8887" t="s">
        <v>42</v>
      </c>
      <c r="H8887" t="s">
        <v>15</v>
      </c>
      <c r="I8887" t="s">
        <v>16</v>
      </c>
      <c r="J8887">
        <v>3</v>
      </c>
      <c r="K8887" t="str">
        <f>IF(tickets_dataset[[#This Row],[status]] = "Closed", "Yes","No")</f>
        <v>Yes</v>
      </c>
      <c r="L8887" s="2">
        <f t="shared" si="552"/>
        <v>9.9999999999417923</v>
      </c>
      <c r="M8887" t="str">
        <f t="shared" si="553"/>
        <v>No</v>
      </c>
      <c r="N8887" t="str">
        <f t="shared" si="554"/>
        <v>Jan</v>
      </c>
      <c r="O8887" s="2">
        <f t="shared" si="555"/>
        <v>0.41666666666424135</v>
      </c>
      <c r="P8887" t="str">
        <f>VLOOKUP(G8887,Agents!A:E,4,FALSE)</f>
        <v>Team2</v>
      </c>
      <c r="Q8887" t="str">
        <f>VLOOKUP(G8887,Agents!A:E,5,FALSE)</f>
        <v>Junior</v>
      </c>
      <c r="R8887" t="str">
        <f>VLOOKUP(G8887,Agents!A:E,2,FALSE)</f>
        <v>Night</v>
      </c>
    </row>
    <row r="8888" spans="1:18" x14ac:dyDescent="0.35">
      <c r="A8888" t="s">
        <v>13149</v>
      </c>
      <c r="B8888" t="s">
        <v>2544</v>
      </c>
      <c r="C8888" t="s">
        <v>76</v>
      </c>
      <c r="D8888" t="s">
        <v>26</v>
      </c>
      <c r="E8888" s="1">
        <v>46038.818749999999</v>
      </c>
      <c r="F8888" s="1">
        <v>46040.86041666667</v>
      </c>
      <c r="G8888" t="s">
        <v>239</v>
      </c>
      <c r="H8888" t="s">
        <v>15</v>
      </c>
      <c r="I8888" t="s">
        <v>16</v>
      </c>
      <c r="J8888">
        <v>4</v>
      </c>
      <c r="K8888" t="str">
        <f>IF(tickets_dataset[[#This Row],[status]] = "Closed", "Yes","No")</f>
        <v>Yes</v>
      </c>
      <c r="L8888" s="2">
        <f t="shared" si="552"/>
        <v>49.000000000116415</v>
      </c>
      <c r="M8888" t="str">
        <f t="shared" si="553"/>
        <v>Yes</v>
      </c>
      <c r="N8888" t="str">
        <f t="shared" si="554"/>
        <v>Jan</v>
      </c>
      <c r="O8888" s="2">
        <f t="shared" si="555"/>
        <v>2.0416666666715173</v>
      </c>
      <c r="P8888" t="str">
        <f>VLOOKUP(G8888,Agents!A:E,4,FALSE)</f>
        <v>Team1</v>
      </c>
      <c r="Q8888" t="str">
        <f>VLOOKUP(G8888,Agents!A:E,5,FALSE)</f>
        <v>Senior</v>
      </c>
      <c r="R8888" t="str">
        <f>VLOOKUP(G8888,Agents!A:E,2,FALSE)</f>
        <v>Evening</v>
      </c>
    </row>
    <row r="8889" spans="1:18" x14ac:dyDescent="0.35">
      <c r="A8889" t="s">
        <v>13150</v>
      </c>
      <c r="B8889" t="s">
        <v>198</v>
      </c>
      <c r="C8889" t="s">
        <v>76</v>
      </c>
      <c r="D8889" t="s">
        <v>38</v>
      </c>
      <c r="E8889" s="1">
        <v>46025.365972222222</v>
      </c>
      <c r="F8889" s="1">
        <v>46027.282638888886</v>
      </c>
      <c r="G8889" t="s">
        <v>80</v>
      </c>
      <c r="H8889" t="s">
        <v>15</v>
      </c>
      <c r="I8889" t="s">
        <v>16</v>
      </c>
      <c r="J8889">
        <v>4</v>
      </c>
      <c r="K8889" t="str">
        <f>IF(tickets_dataset[[#This Row],[status]] = "Closed", "Yes","No")</f>
        <v>Yes</v>
      </c>
      <c r="L8889" s="2">
        <f t="shared" si="552"/>
        <v>45.999999999941792</v>
      </c>
      <c r="M8889" t="str">
        <f t="shared" si="553"/>
        <v>No</v>
      </c>
      <c r="N8889" t="str">
        <f t="shared" si="554"/>
        <v>Jan</v>
      </c>
      <c r="O8889" s="2">
        <f t="shared" si="555"/>
        <v>1.9166666666642413</v>
      </c>
      <c r="P8889" t="str">
        <f>VLOOKUP(G8889,Agents!A:E,4,FALSE)</f>
        <v>Team3</v>
      </c>
      <c r="Q8889" t="str">
        <f>VLOOKUP(G8889,Agents!A:E,5,FALSE)</f>
        <v>Junior</v>
      </c>
      <c r="R8889" t="str">
        <f>VLOOKUP(G8889,Agents!A:E,2,FALSE)</f>
        <v>Evening</v>
      </c>
    </row>
    <row r="8890" spans="1:18" x14ac:dyDescent="0.35">
      <c r="A8890" t="s">
        <v>13151</v>
      </c>
      <c r="B8890" t="s">
        <v>8962</v>
      </c>
      <c r="C8890" t="s">
        <v>34</v>
      </c>
      <c r="D8890" t="s">
        <v>38</v>
      </c>
      <c r="E8890" s="1">
        <v>46037.380555555559</v>
      </c>
      <c r="F8890" s="1">
        <v>46038.838888888888</v>
      </c>
      <c r="G8890" t="s">
        <v>110</v>
      </c>
      <c r="H8890" t="s">
        <v>15</v>
      </c>
      <c r="I8890" t="s">
        <v>16</v>
      </c>
      <c r="J8890">
        <v>3</v>
      </c>
      <c r="K8890" t="str">
        <f>IF(tickets_dataset[[#This Row],[status]] = "Closed", "Yes","No")</f>
        <v>Yes</v>
      </c>
      <c r="L8890" s="2">
        <f t="shared" si="552"/>
        <v>34.999999999883585</v>
      </c>
      <c r="M8890" t="str">
        <f t="shared" si="553"/>
        <v>No</v>
      </c>
      <c r="N8890" t="str">
        <f t="shared" si="554"/>
        <v>Jan</v>
      </c>
      <c r="O8890" s="2">
        <f t="shared" si="555"/>
        <v>1.4583333333284827</v>
      </c>
      <c r="P8890" t="str">
        <f>VLOOKUP(G8890,Agents!A:E,4,FALSE)</f>
        <v>Team4</v>
      </c>
      <c r="Q8890" t="str">
        <f>VLOOKUP(G8890,Agents!A:E,5,FALSE)</f>
        <v>Junior</v>
      </c>
      <c r="R8890" t="str">
        <f>VLOOKUP(G8890,Agents!A:E,2,FALSE)</f>
        <v>Morning</v>
      </c>
    </row>
    <row r="8891" spans="1:18" x14ac:dyDescent="0.35">
      <c r="A8891" t="s">
        <v>13152</v>
      </c>
      <c r="B8891" t="s">
        <v>1306</v>
      </c>
      <c r="C8891" t="s">
        <v>12</v>
      </c>
      <c r="D8891" t="s">
        <v>26</v>
      </c>
      <c r="E8891" s="1">
        <v>46061.763194444444</v>
      </c>
      <c r="F8891" s="1">
        <v>46062.429861111108</v>
      </c>
      <c r="G8891" t="s">
        <v>91</v>
      </c>
      <c r="H8891" t="s">
        <v>132</v>
      </c>
      <c r="I8891" t="s">
        <v>16</v>
      </c>
      <c r="J8891">
        <v>4</v>
      </c>
      <c r="K8891" t="str">
        <f>IF(tickets_dataset[[#This Row],[status]] = "Closed", "Yes","No")</f>
        <v>No</v>
      </c>
      <c r="L8891" s="2">
        <f t="shared" si="552"/>
        <v>15.999999999941792</v>
      </c>
      <c r="M8891" t="str">
        <f t="shared" si="553"/>
        <v>No</v>
      </c>
      <c r="N8891" t="str">
        <f t="shared" si="554"/>
        <v>Feb</v>
      </c>
      <c r="O8891" s="2">
        <f t="shared" si="555"/>
        <v>0.66666666666424135</v>
      </c>
      <c r="P8891" t="str">
        <f>VLOOKUP(G8891,Agents!A:E,4,FALSE)</f>
        <v>Team5</v>
      </c>
      <c r="Q8891" t="str">
        <f>VLOOKUP(G8891,Agents!A:E,5,FALSE)</f>
        <v>Mid</v>
      </c>
      <c r="R8891" t="str">
        <f>VLOOKUP(G8891,Agents!A:E,2,FALSE)</f>
        <v>Night</v>
      </c>
    </row>
    <row r="8892" spans="1:18" x14ac:dyDescent="0.35">
      <c r="A8892" t="s">
        <v>13153</v>
      </c>
      <c r="B8892" t="s">
        <v>442</v>
      </c>
      <c r="C8892" t="s">
        <v>76</v>
      </c>
      <c r="D8892" t="s">
        <v>38</v>
      </c>
      <c r="E8892" s="1">
        <v>46058.786805555559</v>
      </c>
      <c r="F8892" s="1">
        <v>46061.495138888888</v>
      </c>
      <c r="G8892" t="s">
        <v>206</v>
      </c>
      <c r="H8892" t="s">
        <v>15</v>
      </c>
      <c r="I8892" t="s">
        <v>16</v>
      </c>
      <c r="J8892">
        <v>5</v>
      </c>
      <c r="K8892" t="str">
        <f>IF(tickets_dataset[[#This Row],[status]] = "Closed", "Yes","No")</f>
        <v>Yes</v>
      </c>
      <c r="L8892" s="2">
        <f t="shared" si="552"/>
        <v>64.999999999883585</v>
      </c>
      <c r="M8892" t="str">
        <f t="shared" si="553"/>
        <v>Yes</v>
      </c>
      <c r="N8892" t="str">
        <f t="shared" si="554"/>
        <v>Feb</v>
      </c>
      <c r="O8892" s="2">
        <f t="shared" si="555"/>
        <v>2.7083333333284827</v>
      </c>
      <c r="P8892" t="str">
        <f>VLOOKUP(G8892,Agents!A:E,4,FALSE)</f>
        <v>Team5</v>
      </c>
      <c r="Q8892" t="str">
        <f>VLOOKUP(G8892,Agents!A:E,5,FALSE)</f>
        <v>Junior</v>
      </c>
      <c r="R8892" t="str">
        <f>VLOOKUP(G8892,Agents!A:E,2,FALSE)</f>
        <v>Evening</v>
      </c>
    </row>
    <row r="8893" spans="1:18" x14ac:dyDescent="0.35">
      <c r="A8893" t="s">
        <v>13154</v>
      </c>
      <c r="B8893" t="s">
        <v>13155</v>
      </c>
      <c r="C8893" t="s">
        <v>12</v>
      </c>
      <c r="D8893" t="s">
        <v>38</v>
      </c>
      <c r="E8893" s="1">
        <v>46046.251388888886</v>
      </c>
      <c r="F8893" s="1">
        <v>46049.168055555558</v>
      </c>
      <c r="G8893" t="s">
        <v>344</v>
      </c>
      <c r="H8893" t="s">
        <v>15</v>
      </c>
      <c r="I8893" t="s">
        <v>16</v>
      </c>
      <c r="J8893">
        <v>4</v>
      </c>
      <c r="K8893" t="str">
        <f>IF(tickets_dataset[[#This Row],[status]] = "Closed", "Yes","No")</f>
        <v>Yes</v>
      </c>
      <c r="L8893" s="2">
        <f t="shared" si="552"/>
        <v>70.000000000116415</v>
      </c>
      <c r="M8893" t="str">
        <f t="shared" si="553"/>
        <v>Yes</v>
      </c>
      <c r="N8893" t="str">
        <f t="shared" si="554"/>
        <v>Jan</v>
      </c>
      <c r="O8893" s="2">
        <f t="shared" si="555"/>
        <v>2.9166666666715173</v>
      </c>
      <c r="P8893" t="str">
        <f>VLOOKUP(G8893,Agents!A:E,4,FALSE)</f>
        <v>Team4</v>
      </c>
      <c r="Q8893" t="str">
        <f>VLOOKUP(G8893,Agents!A:E,5,FALSE)</f>
        <v>Senior</v>
      </c>
      <c r="R8893" t="str">
        <f>VLOOKUP(G8893,Agents!A:E,2,FALSE)</f>
        <v>Night</v>
      </c>
    </row>
    <row r="8894" spans="1:18" x14ac:dyDescent="0.35">
      <c r="A8894" t="s">
        <v>13156</v>
      </c>
      <c r="B8894" t="s">
        <v>7236</v>
      </c>
      <c r="C8894" t="s">
        <v>12</v>
      </c>
      <c r="D8894" t="s">
        <v>13</v>
      </c>
      <c r="E8894" s="1">
        <v>46025.609027777777</v>
      </c>
      <c r="F8894" s="1">
        <v>46026.025694444441</v>
      </c>
      <c r="G8894" t="s">
        <v>221</v>
      </c>
      <c r="H8894" t="s">
        <v>15</v>
      </c>
      <c r="I8894" t="s">
        <v>16</v>
      </c>
      <c r="J8894">
        <v>4</v>
      </c>
      <c r="K8894" t="str">
        <f>IF(tickets_dataset[[#This Row],[status]] = "Closed", "Yes","No")</f>
        <v>Yes</v>
      </c>
      <c r="L8894" s="2">
        <f t="shared" si="552"/>
        <v>9.9999999999417923</v>
      </c>
      <c r="M8894" t="str">
        <f t="shared" si="553"/>
        <v>No</v>
      </c>
      <c r="N8894" t="str">
        <f t="shared" si="554"/>
        <v>Jan</v>
      </c>
      <c r="O8894" s="2">
        <f t="shared" si="555"/>
        <v>0.41666666666424135</v>
      </c>
      <c r="P8894" t="str">
        <f>VLOOKUP(G8894,Agents!A:E,4,FALSE)</f>
        <v>Team4</v>
      </c>
      <c r="Q8894" t="str">
        <f>VLOOKUP(G8894,Agents!A:E,5,FALSE)</f>
        <v>Senior</v>
      </c>
      <c r="R8894" t="str">
        <f>VLOOKUP(G8894,Agents!A:E,2,FALSE)</f>
        <v>Morning</v>
      </c>
    </row>
    <row r="8895" spans="1:18" x14ac:dyDescent="0.35">
      <c r="A8895" t="s">
        <v>13157</v>
      </c>
      <c r="B8895" t="s">
        <v>1279</v>
      </c>
      <c r="C8895" t="s">
        <v>34</v>
      </c>
      <c r="D8895" t="s">
        <v>13</v>
      </c>
      <c r="E8895" s="1">
        <v>46037.410416666666</v>
      </c>
      <c r="F8895" s="1">
        <v>46038.785416666666</v>
      </c>
      <c r="G8895" t="s">
        <v>159</v>
      </c>
      <c r="H8895" t="s">
        <v>28</v>
      </c>
      <c r="I8895" t="s">
        <v>16</v>
      </c>
      <c r="J8895">
        <v>5</v>
      </c>
      <c r="K8895" t="str">
        <f>IF(tickets_dataset[[#This Row],[status]] = "Closed", "Yes","No")</f>
        <v>No</v>
      </c>
      <c r="L8895" s="2">
        <f t="shared" si="552"/>
        <v>33</v>
      </c>
      <c r="M8895" t="str">
        <f t="shared" si="553"/>
        <v>No</v>
      </c>
      <c r="N8895" t="str">
        <f t="shared" si="554"/>
        <v>Jan</v>
      </c>
      <c r="O8895" s="2">
        <f t="shared" si="555"/>
        <v>1.375</v>
      </c>
      <c r="P8895" t="str">
        <f>VLOOKUP(G8895,Agents!A:E,4,FALSE)</f>
        <v>Team4</v>
      </c>
      <c r="Q8895" t="str">
        <f>VLOOKUP(G8895,Agents!A:E,5,FALSE)</f>
        <v>Mid</v>
      </c>
      <c r="R8895" t="str">
        <f>VLOOKUP(G8895,Agents!A:E,2,FALSE)</f>
        <v>Night</v>
      </c>
    </row>
    <row r="8896" spans="1:18" x14ac:dyDescent="0.35">
      <c r="A8896" t="s">
        <v>13158</v>
      </c>
      <c r="B8896" t="s">
        <v>10214</v>
      </c>
      <c r="C8896" t="s">
        <v>76</v>
      </c>
      <c r="D8896" t="s">
        <v>38</v>
      </c>
      <c r="E8896" s="1">
        <v>46052.708333333336</v>
      </c>
      <c r="F8896" s="1">
        <v>46055.541666666664</v>
      </c>
      <c r="G8896" t="s">
        <v>156</v>
      </c>
      <c r="H8896" t="s">
        <v>15</v>
      </c>
      <c r="I8896" t="s">
        <v>68</v>
      </c>
      <c r="J8896">
        <v>3</v>
      </c>
      <c r="K8896" t="str">
        <f>IF(tickets_dataset[[#This Row],[status]] = "Closed", "Yes","No")</f>
        <v>Yes</v>
      </c>
      <c r="L8896" s="2">
        <f t="shared" si="552"/>
        <v>67.999999999883585</v>
      </c>
      <c r="M8896" t="str">
        <f t="shared" si="553"/>
        <v>Yes</v>
      </c>
      <c r="N8896" t="str">
        <f t="shared" si="554"/>
        <v>Jan</v>
      </c>
      <c r="O8896" s="2">
        <f t="shared" si="555"/>
        <v>2.8333333333284827</v>
      </c>
      <c r="P8896" t="str">
        <f>VLOOKUP(G8896,Agents!A:E,4,FALSE)</f>
        <v>Team3</v>
      </c>
      <c r="Q8896" t="str">
        <f>VLOOKUP(G8896,Agents!A:E,5,FALSE)</f>
        <v>Mid</v>
      </c>
      <c r="R8896" t="str">
        <f>VLOOKUP(G8896,Agents!A:E,2,FALSE)</f>
        <v>Evening</v>
      </c>
    </row>
    <row r="8897" spans="1:18" x14ac:dyDescent="0.35">
      <c r="A8897" t="s">
        <v>13159</v>
      </c>
      <c r="B8897" t="s">
        <v>8923</v>
      </c>
      <c r="C8897" t="s">
        <v>12</v>
      </c>
      <c r="D8897" t="s">
        <v>38</v>
      </c>
      <c r="E8897" s="1">
        <v>46103.700694444444</v>
      </c>
      <c r="F8897" s="1">
        <v>46105.15902777778</v>
      </c>
      <c r="G8897" t="s">
        <v>56</v>
      </c>
      <c r="H8897" t="s">
        <v>28</v>
      </c>
      <c r="I8897" t="s">
        <v>16</v>
      </c>
      <c r="J8897">
        <v>4</v>
      </c>
      <c r="K8897" t="str">
        <f>IF(tickets_dataset[[#This Row],[status]] = "Closed", "Yes","No")</f>
        <v>No</v>
      </c>
      <c r="L8897" s="2">
        <f t="shared" si="552"/>
        <v>35.000000000058208</v>
      </c>
      <c r="M8897" t="str">
        <f t="shared" si="553"/>
        <v>No</v>
      </c>
      <c r="N8897" t="str">
        <f t="shared" si="554"/>
        <v>Mar</v>
      </c>
      <c r="O8897" s="2">
        <f t="shared" si="555"/>
        <v>1.4583333333357587</v>
      </c>
      <c r="P8897" t="str">
        <f>VLOOKUP(G8897,Agents!A:E,4,FALSE)</f>
        <v>Team1</v>
      </c>
      <c r="Q8897" t="str">
        <f>VLOOKUP(G8897,Agents!A:E,5,FALSE)</f>
        <v>Senior</v>
      </c>
      <c r="R8897" t="str">
        <f>VLOOKUP(G8897,Agents!A:E,2,FALSE)</f>
        <v>Night</v>
      </c>
    </row>
    <row r="8898" spans="1:18" x14ac:dyDescent="0.35">
      <c r="A8898" t="s">
        <v>13160</v>
      </c>
      <c r="B8898" t="s">
        <v>605</v>
      </c>
      <c r="C8898" t="s">
        <v>22</v>
      </c>
      <c r="D8898" t="s">
        <v>26</v>
      </c>
      <c r="E8898" s="1">
        <v>46037.366666666669</v>
      </c>
      <c r="F8898" s="1">
        <v>46039.533333333333</v>
      </c>
      <c r="G8898" t="s">
        <v>56</v>
      </c>
      <c r="H8898" t="s">
        <v>15</v>
      </c>
      <c r="I8898" t="s">
        <v>68</v>
      </c>
      <c r="J8898">
        <v>2</v>
      </c>
      <c r="K8898" t="str">
        <f>IF(tickets_dataset[[#This Row],[status]] = "Closed", "Yes","No")</f>
        <v>Yes</v>
      </c>
      <c r="L8898" s="2">
        <f t="shared" ref="L8898:L8961" si="556">IF(ISBLANK(F8898),"",(F8898-E8898)*24)</f>
        <v>51.999999999941792</v>
      </c>
      <c r="M8898" t="str">
        <f t="shared" ref="M8898:M8961" si="557">IF(L8898&gt;48,"Yes","No")</f>
        <v>Yes</v>
      </c>
      <c r="N8898" t="str">
        <f t="shared" ref="N8898:N8961" si="558">TEXT(E8898,"mmm")</f>
        <v>Jan</v>
      </c>
      <c r="O8898" s="2">
        <f t="shared" si="555"/>
        <v>2.1666666666642413</v>
      </c>
      <c r="P8898" t="str">
        <f>VLOOKUP(G8898,Agents!A:E,4,FALSE)</f>
        <v>Team1</v>
      </c>
      <c r="Q8898" t="str">
        <f>VLOOKUP(G8898,Agents!A:E,5,FALSE)</f>
        <v>Senior</v>
      </c>
      <c r="R8898" t="str">
        <f>VLOOKUP(G8898,Agents!A:E,2,FALSE)</f>
        <v>Night</v>
      </c>
    </row>
    <row r="8899" spans="1:18" x14ac:dyDescent="0.35">
      <c r="A8899" t="s">
        <v>13161</v>
      </c>
      <c r="B8899" t="s">
        <v>3950</v>
      </c>
      <c r="C8899" t="s">
        <v>34</v>
      </c>
      <c r="D8899" t="s">
        <v>38</v>
      </c>
      <c r="E8899" s="1">
        <v>46072.817361111112</v>
      </c>
      <c r="F8899" s="1">
        <v>46074.942361111112</v>
      </c>
      <c r="G8899" t="s">
        <v>62</v>
      </c>
      <c r="H8899" t="s">
        <v>15</v>
      </c>
      <c r="I8899" t="s">
        <v>16</v>
      </c>
      <c r="J8899">
        <v>4</v>
      </c>
      <c r="K8899" t="str">
        <f>IF(tickets_dataset[[#This Row],[status]] = "Closed", "Yes","No")</f>
        <v>Yes</v>
      </c>
      <c r="L8899" s="2">
        <f t="shared" si="556"/>
        <v>51</v>
      </c>
      <c r="M8899" t="str">
        <f t="shared" si="557"/>
        <v>Yes</v>
      </c>
      <c r="N8899" t="str">
        <f t="shared" si="558"/>
        <v>Feb</v>
      </c>
      <c r="O8899" s="2">
        <f t="shared" ref="O8899:O8962" si="559">F8899-E8899</f>
        <v>2.125</v>
      </c>
      <c r="P8899" t="str">
        <f>VLOOKUP(G8899,Agents!A:E,4,FALSE)</f>
        <v>Team1</v>
      </c>
      <c r="Q8899" t="str">
        <f>VLOOKUP(G8899,Agents!A:E,5,FALSE)</f>
        <v>Junior</v>
      </c>
      <c r="R8899" t="str">
        <f>VLOOKUP(G8899,Agents!A:E,2,FALSE)</f>
        <v>Morning</v>
      </c>
    </row>
    <row r="8900" spans="1:18" x14ac:dyDescent="0.35">
      <c r="A8900" t="s">
        <v>13162</v>
      </c>
      <c r="B8900" t="s">
        <v>10667</v>
      </c>
      <c r="C8900" t="s">
        <v>76</v>
      </c>
      <c r="D8900" t="s">
        <v>13</v>
      </c>
      <c r="E8900" s="1">
        <v>46062.944444444445</v>
      </c>
      <c r="F8900" s="1">
        <v>46064.777777777781</v>
      </c>
      <c r="G8900" t="s">
        <v>216</v>
      </c>
      <c r="H8900" t="s">
        <v>15</v>
      </c>
      <c r="I8900" t="s">
        <v>16</v>
      </c>
      <c r="J8900">
        <v>4</v>
      </c>
      <c r="K8900" t="str">
        <f>IF(tickets_dataset[[#This Row],[status]] = "Closed", "Yes","No")</f>
        <v>Yes</v>
      </c>
      <c r="L8900" s="2">
        <f t="shared" si="556"/>
        <v>44.000000000058208</v>
      </c>
      <c r="M8900" t="str">
        <f t="shared" si="557"/>
        <v>No</v>
      </c>
      <c r="N8900" t="str">
        <f t="shared" si="558"/>
        <v>Feb</v>
      </c>
      <c r="O8900" s="2">
        <f t="shared" si="559"/>
        <v>1.8333333333357587</v>
      </c>
      <c r="P8900" t="str">
        <f>VLOOKUP(G8900,Agents!A:E,4,FALSE)</f>
        <v>Team5</v>
      </c>
      <c r="Q8900" t="str">
        <f>VLOOKUP(G8900,Agents!A:E,5,FALSE)</f>
        <v>Junior</v>
      </c>
      <c r="R8900" t="str">
        <f>VLOOKUP(G8900,Agents!A:E,2,FALSE)</f>
        <v>Evening</v>
      </c>
    </row>
    <row r="8901" spans="1:18" x14ac:dyDescent="0.35">
      <c r="A8901" t="s">
        <v>13163</v>
      </c>
      <c r="B8901" t="s">
        <v>1022</v>
      </c>
      <c r="C8901" t="s">
        <v>34</v>
      </c>
      <c r="D8901" t="s">
        <v>26</v>
      </c>
      <c r="E8901" s="1">
        <v>46063.279861111114</v>
      </c>
      <c r="F8901" s="1">
        <v>46065.863194444442</v>
      </c>
      <c r="G8901" t="s">
        <v>234</v>
      </c>
      <c r="H8901" t="s">
        <v>15</v>
      </c>
      <c r="I8901" t="s">
        <v>16</v>
      </c>
      <c r="J8901">
        <v>4</v>
      </c>
      <c r="K8901" t="str">
        <f>IF(tickets_dataset[[#This Row],[status]] = "Closed", "Yes","No")</f>
        <v>Yes</v>
      </c>
      <c r="L8901" s="2">
        <f t="shared" si="556"/>
        <v>61.999999999883585</v>
      </c>
      <c r="M8901" t="str">
        <f t="shared" si="557"/>
        <v>Yes</v>
      </c>
      <c r="N8901" t="str">
        <f t="shared" si="558"/>
        <v>Feb</v>
      </c>
      <c r="O8901" s="2">
        <f t="shared" si="559"/>
        <v>2.5833333333284827</v>
      </c>
      <c r="P8901" t="str">
        <f>VLOOKUP(G8901,Agents!A:E,4,FALSE)</f>
        <v>Team5</v>
      </c>
      <c r="Q8901" t="str">
        <f>VLOOKUP(G8901,Agents!A:E,5,FALSE)</f>
        <v>Senior</v>
      </c>
      <c r="R8901" t="str">
        <f>VLOOKUP(G8901,Agents!A:E,2,FALSE)</f>
        <v>Night</v>
      </c>
    </row>
    <row r="8902" spans="1:18" x14ac:dyDescent="0.35">
      <c r="A8902" t="s">
        <v>13164</v>
      </c>
      <c r="B8902" t="s">
        <v>13165</v>
      </c>
      <c r="C8902" t="s">
        <v>34</v>
      </c>
      <c r="D8902" t="s">
        <v>26</v>
      </c>
      <c r="E8902" s="1">
        <v>46077.451388888891</v>
      </c>
      <c r="F8902" s="1">
        <v>46080.118055555555</v>
      </c>
      <c r="G8902" t="s">
        <v>357</v>
      </c>
      <c r="H8902" t="s">
        <v>15</v>
      </c>
      <c r="I8902" t="s">
        <v>16</v>
      </c>
      <c r="J8902">
        <v>4</v>
      </c>
      <c r="K8902" t="str">
        <f>IF(tickets_dataset[[#This Row],[status]] = "Closed", "Yes","No")</f>
        <v>Yes</v>
      </c>
      <c r="L8902" s="2">
        <f t="shared" si="556"/>
        <v>63.999999999941792</v>
      </c>
      <c r="M8902" t="str">
        <f t="shared" si="557"/>
        <v>Yes</v>
      </c>
      <c r="N8902" t="str">
        <f t="shared" si="558"/>
        <v>Feb</v>
      </c>
      <c r="O8902" s="2">
        <f t="shared" si="559"/>
        <v>2.6666666666642413</v>
      </c>
      <c r="P8902" t="str">
        <f>VLOOKUP(G8902,Agents!A:E,4,FALSE)</f>
        <v>Team1</v>
      </c>
      <c r="Q8902" t="str">
        <f>VLOOKUP(G8902,Agents!A:E,5,FALSE)</f>
        <v>Mid</v>
      </c>
      <c r="R8902" t="str">
        <f>VLOOKUP(G8902,Agents!A:E,2,FALSE)</f>
        <v>Morning</v>
      </c>
    </row>
    <row r="8903" spans="1:18" x14ac:dyDescent="0.35">
      <c r="A8903" t="s">
        <v>13166</v>
      </c>
      <c r="B8903" t="s">
        <v>9962</v>
      </c>
      <c r="C8903" t="s">
        <v>22</v>
      </c>
      <c r="D8903" t="s">
        <v>26</v>
      </c>
      <c r="E8903" s="1">
        <v>46105.101388888892</v>
      </c>
      <c r="F8903" s="1">
        <v>46105.643055555556</v>
      </c>
      <c r="G8903" t="s">
        <v>170</v>
      </c>
      <c r="H8903" t="s">
        <v>15</v>
      </c>
      <c r="I8903" t="s">
        <v>16</v>
      </c>
      <c r="J8903">
        <v>4</v>
      </c>
      <c r="K8903" t="str">
        <f>IF(tickets_dataset[[#This Row],[status]] = "Closed", "Yes","No")</f>
        <v>Yes</v>
      </c>
      <c r="L8903" s="2">
        <f t="shared" si="556"/>
        <v>12.999999999941792</v>
      </c>
      <c r="M8903" t="str">
        <f t="shared" si="557"/>
        <v>No</v>
      </c>
      <c r="N8903" t="str">
        <f t="shared" si="558"/>
        <v>Mar</v>
      </c>
      <c r="O8903" s="2">
        <f t="shared" si="559"/>
        <v>0.54166666666424135</v>
      </c>
      <c r="P8903" t="str">
        <f>VLOOKUP(G8903,Agents!A:E,4,FALSE)</f>
        <v>Team5</v>
      </c>
      <c r="Q8903" t="str">
        <f>VLOOKUP(G8903,Agents!A:E,5,FALSE)</f>
        <v>Junior</v>
      </c>
      <c r="R8903" t="str">
        <f>VLOOKUP(G8903,Agents!A:E,2,FALSE)</f>
        <v>Night</v>
      </c>
    </row>
    <row r="8904" spans="1:18" x14ac:dyDescent="0.35">
      <c r="A8904" t="s">
        <v>13167</v>
      </c>
      <c r="B8904" t="s">
        <v>5050</v>
      </c>
      <c r="C8904" t="s">
        <v>12</v>
      </c>
      <c r="D8904" t="s">
        <v>26</v>
      </c>
      <c r="E8904" s="1">
        <v>46041.806944444441</v>
      </c>
      <c r="F8904" s="1">
        <v>46043.765277777777</v>
      </c>
      <c r="G8904" t="s">
        <v>282</v>
      </c>
      <c r="H8904" t="s">
        <v>15</v>
      </c>
      <c r="I8904" t="s">
        <v>16</v>
      </c>
      <c r="J8904">
        <v>4</v>
      </c>
      <c r="K8904" t="str">
        <f>IF(tickets_dataset[[#This Row],[status]] = "Closed", "Yes","No")</f>
        <v>Yes</v>
      </c>
      <c r="L8904" s="2">
        <f t="shared" si="556"/>
        <v>47.000000000058208</v>
      </c>
      <c r="M8904" t="str">
        <f t="shared" si="557"/>
        <v>No</v>
      </c>
      <c r="N8904" t="str">
        <f t="shared" si="558"/>
        <v>Jan</v>
      </c>
      <c r="O8904" s="2">
        <f t="shared" si="559"/>
        <v>1.9583333333357587</v>
      </c>
      <c r="P8904" t="str">
        <f>VLOOKUP(G8904,Agents!A:E,4,FALSE)</f>
        <v>Team4</v>
      </c>
      <c r="Q8904" t="str">
        <f>VLOOKUP(G8904,Agents!A:E,5,FALSE)</f>
        <v>Mid</v>
      </c>
      <c r="R8904" t="str">
        <f>VLOOKUP(G8904,Agents!A:E,2,FALSE)</f>
        <v>Morning</v>
      </c>
    </row>
    <row r="8905" spans="1:18" x14ac:dyDescent="0.35">
      <c r="A8905" t="s">
        <v>13168</v>
      </c>
      <c r="B8905" t="s">
        <v>1849</v>
      </c>
      <c r="C8905" t="s">
        <v>76</v>
      </c>
      <c r="D8905" t="s">
        <v>38</v>
      </c>
      <c r="E8905" s="1">
        <v>46061.467361111114</v>
      </c>
      <c r="F8905" s="1">
        <v>46061.800694444442</v>
      </c>
      <c r="G8905" t="s">
        <v>159</v>
      </c>
      <c r="H8905" t="s">
        <v>15</v>
      </c>
      <c r="I8905" t="s">
        <v>16</v>
      </c>
      <c r="J8905">
        <v>3</v>
      </c>
      <c r="K8905" t="str">
        <f>IF(tickets_dataset[[#This Row],[status]] = "Closed", "Yes","No")</f>
        <v>Yes</v>
      </c>
      <c r="L8905" s="2">
        <f t="shared" si="556"/>
        <v>7.9999999998835847</v>
      </c>
      <c r="M8905" t="str">
        <f t="shared" si="557"/>
        <v>No</v>
      </c>
      <c r="N8905" t="str">
        <f t="shared" si="558"/>
        <v>Feb</v>
      </c>
      <c r="O8905" s="2">
        <f t="shared" si="559"/>
        <v>0.33333333332848269</v>
      </c>
      <c r="P8905" t="str">
        <f>VLOOKUP(G8905,Agents!A:E,4,FALSE)</f>
        <v>Team4</v>
      </c>
      <c r="Q8905" t="str">
        <f>VLOOKUP(G8905,Agents!A:E,5,FALSE)</f>
        <v>Mid</v>
      </c>
      <c r="R8905" t="str">
        <f>VLOOKUP(G8905,Agents!A:E,2,FALSE)</f>
        <v>Night</v>
      </c>
    </row>
    <row r="8906" spans="1:18" x14ac:dyDescent="0.35">
      <c r="A8906" t="s">
        <v>13169</v>
      </c>
      <c r="B8906" t="s">
        <v>13170</v>
      </c>
      <c r="C8906" t="s">
        <v>12</v>
      </c>
      <c r="D8906" t="s">
        <v>38</v>
      </c>
      <c r="E8906" s="1">
        <v>46047.111805555556</v>
      </c>
      <c r="F8906" s="1">
        <v>46050.820138888892</v>
      </c>
      <c r="G8906" t="s">
        <v>311</v>
      </c>
      <c r="H8906" t="s">
        <v>15</v>
      </c>
      <c r="I8906" t="s">
        <v>16</v>
      </c>
      <c r="J8906">
        <v>4</v>
      </c>
      <c r="K8906" t="str">
        <f>IF(tickets_dataset[[#This Row],[status]] = "Closed", "Yes","No")</f>
        <v>Yes</v>
      </c>
      <c r="L8906" s="2">
        <f t="shared" si="556"/>
        <v>89.000000000058208</v>
      </c>
      <c r="M8906" t="str">
        <f t="shared" si="557"/>
        <v>Yes</v>
      </c>
      <c r="N8906" t="str">
        <f t="shared" si="558"/>
        <v>Jan</v>
      </c>
      <c r="O8906" s="2">
        <f t="shared" si="559"/>
        <v>3.7083333333357587</v>
      </c>
      <c r="P8906" t="str">
        <f>VLOOKUP(G8906,Agents!A:E,4,FALSE)</f>
        <v>Team5</v>
      </c>
      <c r="Q8906" t="str">
        <f>VLOOKUP(G8906,Agents!A:E,5,FALSE)</f>
        <v>Senior</v>
      </c>
      <c r="R8906" t="str">
        <f>VLOOKUP(G8906,Agents!A:E,2,FALSE)</f>
        <v>Evening</v>
      </c>
    </row>
    <row r="8907" spans="1:18" x14ac:dyDescent="0.35">
      <c r="A8907" t="s">
        <v>13171</v>
      </c>
      <c r="B8907" t="s">
        <v>876</v>
      </c>
      <c r="C8907" t="s">
        <v>76</v>
      </c>
      <c r="D8907" t="s">
        <v>13</v>
      </c>
      <c r="E8907" s="1">
        <v>46024.44027777778</v>
      </c>
      <c r="F8907" s="1">
        <v>46025.981944444444</v>
      </c>
      <c r="G8907" t="s">
        <v>73</v>
      </c>
      <c r="H8907" t="s">
        <v>15</v>
      </c>
      <c r="I8907" t="s">
        <v>68</v>
      </c>
      <c r="J8907">
        <v>3</v>
      </c>
      <c r="K8907" t="str">
        <f>IF(tickets_dataset[[#This Row],[status]] = "Closed", "Yes","No")</f>
        <v>Yes</v>
      </c>
      <c r="L8907" s="2">
        <f t="shared" si="556"/>
        <v>36.999999999941792</v>
      </c>
      <c r="M8907" t="str">
        <f t="shared" si="557"/>
        <v>No</v>
      </c>
      <c r="N8907" t="str">
        <f t="shared" si="558"/>
        <v>Jan</v>
      </c>
      <c r="O8907" s="2">
        <f t="shared" si="559"/>
        <v>1.5416666666642413</v>
      </c>
      <c r="P8907" t="str">
        <f>VLOOKUP(G8907,Agents!A:E,4,FALSE)</f>
        <v>Team4</v>
      </c>
      <c r="Q8907" t="str">
        <f>VLOOKUP(G8907,Agents!A:E,5,FALSE)</f>
        <v>Senior</v>
      </c>
      <c r="R8907" t="str">
        <f>VLOOKUP(G8907,Agents!A:E,2,FALSE)</f>
        <v>Night</v>
      </c>
    </row>
    <row r="8908" spans="1:18" x14ac:dyDescent="0.35">
      <c r="A8908" t="s">
        <v>13172</v>
      </c>
      <c r="B8908" t="s">
        <v>13173</v>
      </c>
      <c r="C8908" t="s">
        <v>22</v>
      </c>
      <c r="D8908" t="s">
        <v>26</v>
      </c>
      <c r="E8908" s="1">
        <v>46032.420138888891</v>
      </c>
      <c r="F8908" s="1">
        <v>46033.586805555555</v>
      </c>
      <c r="G8908" t="s">
        <v>199</v>
      </c>
      <c r="H8908" t="s">
        <v>15</v>
      </c>
      <c r="I8908" t="s">
        <v>16</v>
      </c>
      <c r="J8908">
        <v>4</v>
      </c>
      <c r="K8908" t="str">
        <f>IF(tickets_dataset[[#This Row],[status]] = "Closed", "Yes","No")</f>
        <v>Yes</v>
      </c>
      <c r="L8908" s="2">
        <f t="shared" si="556"/>
        <v>27.999999999941792</v>
      </c>
      <c r="M8908" t="str">
        <f t="shared" si="557"/>
        <v>No</v>
      </c>
      <c r="N8908" t="str">
        <f t="shared" si="558"/>
        <v>Jan</v>
      </c>
      <c r="O8908" s="2">
        <f t="shared" si="559"/>
        <v>1.1666666666642413</v>
      </c>
      <c r="P8908" t="str">
        <f>VLOOKUP(G8908,Agents!A:E,4,FALSE)</f>
        <v>Team1</v>
      </c>
      <c r="Q8908" t="str">
        <f>VLOOKUP(G8908,Agents!A:E,5,FALSE)</f>
        <v>Junior</v>
      </c>
      <c r="R8908" t="str">
        <f>VLOOKUP(G8908,Agents!A:E,2,FALSE)</f>
        <v>Morning</v>
      </c>
    </row>
    <row r="8909" spans="1:18" x14ac:dyDescent="0.35">
      <c r="A8909" t="s">
        <v>13174</v>
      </c>
      <c r="B8909" t="s">
        <v>13175</v>
      </c>
      <c r="C8909" t="s">
        <v>76</v>
      </c>
      <c r="D8909" t="s">
        <v>38</v>
      </c>
      <c r="E8909" s="1">
        <v>46073.958333333336</v>
      </c>
      <c r="F8909" s="1">
        <v>46075</v>
      </c>
      <c r="G8909" t="s">
        <v>128</v>
      </c>
      <c r="H8909" t="s">
        <v>132</v>
      </c>
      <c r="I8909" t="s">
        <v>16</v>
      </c>
      <c r="J8909">
        <v>5</v>
      </c>
      <c r="K8909" t="str">
        <f>IF(tickets_dataset[[#This Row],[status]] = "Closed", "Yes","No")</f>
        <v>No</v>
      </c>
      <c r="L8909" s="2">
        <f t="shared" si="556"/>
        <v>24.999999999941792</v>
      </c>
      <c r="M8909" t="str">
        <f t="shared" si="557"/>
        <v>No</v>
      </c>
      <c r="N8909" t="str">
        <f t="shared" si="558"/>
        <v>Feb</v>
      </c>
      <c r="O8909" s="2">
        <f t="shared" si="559"/>
        <v>1.0416666666642413</v>
      </c>
      <c r="P8909" t="str">
        <f>VLOOKUP(G8909,Agents!A:E,4,FALSE)</f>
        <v>Team4</v>
      </c>
      <c r="Q8909" t="str">
        <f>VLOOKUP(G8909,Agents!A:E,5,FALSE)</f>
        <v>Mid</v>
      </c>
      <c r="R8909" t="str">
        <f>VLOOKUP(G8909,Agents!A:E,2,FALSE)</f>
        <v>Night</v>
      </c>
    </row>
    <row r="8910" spans="1:18" x14ac:dyDescent="0.35">
      <c r="A8910" t="s">
        <v>13176</v>
      </c>
      <c r="B8910" t="s">
        <v>4812</v>
      </c>
      <c r="C8910" t="s">
        <v>50</v>
      </c>
      <c r="D8910" t="s">
        <v>13</v>
      </c>
      <c r="E8910" s="1">
        <v>46043.943055555559</v>
      </c>
      <c r="F8910" s="1">
        <v>46045.068055555559</v>
      </c>
      <c r="G8910" t="s">
        <v>83</v>
      </c>
      <c r="H8910" t="s">
        <v>15</v>
      </c>
      <c r="I8910" t="s">
        <v>16</v>
      </c>
      <c r="J8910">
        <v>4</v>
      </c>
      <c r="K8910" t="str">
        <f>IF(tickets_dataset[[#This Row],[status]] = "Closed", "Yes","No")</f>
        <v>Yes</v>
      </c>
      <c r="L8910" s="2">
        <f t="shared" si="556"/>
        <v>27</v>
      </c>
      <c r="M8910" t="str">
        <f t="shared" si="557"/>
        <v>No</v>
      </c>
      <c r="N8910" t="str">
        <f t="shared" si="558"/>
        <v>Jan</v>
      </c>
      <c r="O8910" s="2">
        <f t="shared" si="559"/>
        <v>1.125</v>
      </c>
      <c r="P8910" t="str">
        <f>VLOOKUP(G8910,Agents!A:E,4,FALSE)</f>
        <v>Team2</v>
      </c>
      <c r="Q8910" t="str">
        <f>VLOOKUP(G8910,Agents!A:E,5,FALSE)</f>
        <v>Junior</v>
      </c>
      <c r="R8910" t="str">
        <f>VLOOKUP(G8910,Agents!A:E,2,FALSE)</f>
        <v>Night</v>
      </c>
    </row>
    <row r="8911" spans="1:18" x14ac:dyDescent="0.35">
      <c r="A8911" t="s">
        <v>13177</v>
      </c>
      <c r="B8911" t="s">
        <v>3430</v>
      </c>
      <c r="C8911" t="s">
        <v>76</v>
      </c>
      <c r="D8911" t="s">
        <v>13</v>
      </c>
      <c r="E8911" s="1">
        <v>46111.543749999997</v>
      </c>
      <c r="F8911" s="1">
        <v>46112.793749999997</v>
      </c>
      <c r="G8911" t="s">
        <v>86</v>
      </c>
      <c r="H8911" t="s">
        <v>15</v>
      </c>
      <c r="I8911" t="s">
        <v>16</v>
      </c>
      <c r="J8911">
        <v>3</v>
      </c>
      <c r="K8911" t="str">
        <f>IF(tickets_dataset[[#This Row],[status]] = "Closed", "Yes","No")</f>
        <v>Yes</v>
      </c>
      <c r="L8911" s="2">
        <f t="shared" si="556"/>
        <v>30</v>
      </c>
      <c r="M8911" t="str">
        <f t="shared" si="557"/>
        <v>No</v>
      </c>
      <c r="N8911" t="str">
        <f t="shared" si="558"/>
        <v>Mar</v>
      </c>
      <c r="O8911" s="2">
        <f t="shared" si="559"/>
        <v>1.25</v>
      </c>
      <c r="P8911" t="str">
        <f>VLOOKUP(G8911,Agents!A:E,4,FALSE)</f>
        <v>Team1</v>
      </c>
      <c r="Q8911" t="str">
        <f>VLOOKUP(G8911,Agents!A:E,5,FALSE)</f>
        <v>Mid</v>
      </c>
      <c r="R8911" t="str">
        <f>VLOOKUP(G8911,Agents!A:E,2,FALSE)</f>
        <v>Morning</v>
      </c>
    </row>
    <row r="8912" spans="1:18" x14ac:dyDescent="0.35">
      <c r="A8912" t="s">
        <v>13178</v>
      </c>
      <c r="B8912" t="s">
        <v>4213</v>
      </c>
      <c r="C8912" t="s">
        <v>22</v>
      </c>
      <c r="D8912" t="s">
        <v>13</v>
      </c>
      <c r="E8912" s="1">
        <v>46106.40902777778</v>
      </c>
      <c r="F8912" s="1">
        <v>46106.617361111108</v>
      </c>
      <c r="G8912" t="s">
        <v>234</v>
      </c>
      <c r="H8912" t="s">
        <v>15</v>
      </c>
      <c r="I8912" t="s">
        <v>16</v>
      </c>
      <c r="J8912">
        <v>5</v>
      </c>
      <c r="K8912" t="str">
        <f>IF(tickets_dataset[[#This Row],[status]] = "Closed", "Yes","No")</f>
        <v>Yes</v>
      </c>
      <c r="L8912" s="2">
        <f t="shared" si="556"/>
        <v>4.9999999998835847</v>
      </c>
      <c r="M8912" t="str">
        <f t="shared" si="557"/>
        <v>No</v>
      </c>
      <c r="N8912" t="str">
        <f t="shared" si="558"/>
        <v>Mar</v>
      </c>
      <c r="O8912" s="2">
        <f t="shared" si="559"/>
        <v>0.20833333332848269</v>
      </c>
      <c r="P8912" t="str">
        <f>VLOOKUP(G8912,Agents!A:E,4,FALSE)</f>
        <v>Team5</v>
      </c>
      <c r="Q8912" t="str">
        <f>VLOOKUP(G8912,Agents!A:E,5,FALSE)</f>
        <v>Senior</v>
      </c>
      <c r="R8912" t="str">
        <f>VLOOKUP(G8912,Agents!A:E,2,FALSE)</f>
        <v>Night</v>
      </c>
    </row>
    <row r="8913" spans="1:18" x14ac:dyDescent="0.35">
      <c r="A8913" t="s">
        <v>13179</v>
      </c>
      <c r="B8913" t="s">
        <v>5309</v>
      </c>
      <c r="C8913" t="s">
        <v>12</v>
      </c>
      <c r="D8913" t="s">
        <v>26</v>
      </c>
      <c r="E8913" s="1">
        <v>46103.007638888892</v>
      </c>
      <c r="F8913" s="1">
        <v>46105.049305555556</v>
      </c>
      <c r="G8913" t="s">
        <v>14</v>
      </c>
      <c r="H8913" t="s">
        <v>15</v>
      </c>
      <c r="I8913" t="s">
        <v>16</v>
      </c>
      <c r="J8913">
        <v>4</v>
      </c>
      <c r="K8913" t="str">
        <f>IF(tickets_dataset[[#This Row],[status]] = "Closed", "Yes","No")</f>
        <v>Yes</v>
      </c>
      <c r="L8913" s="2">
        <f t="shared" si="556"/>
        <v>48.999999999941792</v>
      </c>
      <c r="M8913" t="str">
        <f t="shared" si="557"/>
        <v>Yes</v>
      </c>
      <c r="N8913" t="str">
        <f t="shared" si="558"/>
        <v>Mar</v>
      </c>
      <c r="O8913" s="2">
        <f t="shared" si="559"/>
        <v>2.0416666666642413</v>
      </c>
      <c r="P8913" t="str">
        <f>VLOOKUP(G8913,Agents!A:E,4,FALSE)</f>
        <v>Team1</v>
      </c>
      <c r="Q8913" t="str">
        <f>VLOOKUP(G8913,Agents!A:E,5,FALSE)</f>
        <v>Senior</v>
      </c>
      <c r="R8913" t="str">
        <f>VLOOKUP(G8913,Agents!A:E,2,FALSE)</f>
        <v>Morning</v>
      </c>
    </row>
    <row r="8914" spans="1:18" x14ac:dyDescent="0.35">
      <c r="A8914" t="s">
        <v>13180</v>
      </c>
      <c r="B8914" t="s">
        <v>13181</v>
      </c>
      <c r="C8914" t="s">
        <v>34</v>
      </c>
      <c r="D8914" t="s">
        <v>13</v>
      </c>
      <c r="E8914" s="1">
        <v>46105.501388888886</v>
      </c>
      <c r="F8914" s="1">
        <v>46106.709722222222</v>
      </c>
      <c r="G8914" t="s">
        <v>19</v>
      </c>
      <c r="H8914" t="s">
        <v>28</v>
      </c>
      <c r="I8914" t="s">
        <v>16</v>
      </c>
      <c r="J8914">
        <v>5</v>
      </c>
      <c r="K8914" t="str">
        <f>IF(tickets_dataset[[#This Row],[status]] = "Closed", "Yes","No")</f>
        <v>No</v>
      </c>
      <c r="L8914" s="2">
        <f t="shared" si="556"/>
        <v>29.000000000058208</v>
      </c>
      <c r="M8914" t="str">
        <f t="shared" si="557"/>
        <v>No</v>
      </c>
      <c r="N8914" t="str">
        <f t="shared" si="558"/>
        <v>Mar</v>
      </c>
      <c r="O8914" s="2">
        <f t="shared" si="559"/>
        <v>1.2083333333357587</v>
      </c>
      <c r="P8914" t="str">
        <f>VLOOKUP(G8914,Agents!A:E,4,FALSE)</f>
        <v>Team4</v>
      </c>
      <c r="Q8914" t="str">
        <f>VLOOKUP(G8914,Agents!A:E,5,FALSE)</f>
        <v>Senior</v>
      </c>
      <c r="R8914" t="str">
        <f>VLOOKUP(G8914,Agents!A:E,2,FALSE)</f>
        <v>Evening</v>
      </c>
    </row>
    <row r="8915" spans="1:18" x14ac:dyDescent="0.35">
      <c r="A8915" t="s">
        <v>13182</v>
      </c>
      <c r="B8915" t="s">
        <v>3531</v>
      </c>
      <c r="C8915" t="s">
        <v>50</v>
      </c>
      <c r="D8915" t="s">
        <v>13</v>
      </c>
      <c r="E8915" s="1">
        <v>46063.492361111108</v>
      </c>
      <c r="F8915" s="1">
        <v>46065.367361111108</v>
      </c>
      <c r="G8915" t="s">
        <v>199</v>
      </c>
      <c r="H8915" t="s">
        <v>132</v>
      </c>
      <c r="I8915" t="s">
        <v>16</v>
      </c>
      <c r="J8915">
        <v>5</v>
      </c>
      <c r="K8915" t="str">
        <f>IF(tickets_dataset[[#This Row],[status]] = "Closed", "Yes","No")</f>
        <v>No</v>
      </c>
      <c r="L8915" s="2">
        <f t="shared" si="556"/>
        <v>45</v>
      </c>
      <c r="M8915" t="str">
        <f t="shared" si="557"/>
        <v>No</v>
      </c>
      <c r="N8915" t="str">
        <f t="shared" si="558"/>
        <v>Feb</v>
      </c>
      <c r="O8915" s="2">
        <f t="shared" si="559"/>
        <v>1.875</v>
      </c>
      <c r="P8915" t="str">
        <f>VLOOKUP(G8915,Agents!A:E,4,FALSE)</f>
        <v>Team1</v>
      </c>
      <c r="Q8915" t="str">
        <f>VLOOKUP(G8915,Agents!A:E,5,FALSE)</f>
        <v>Junior</v>
      </c>
      <c r="R8915" t="str">
        <f>VLOOKUP(G8915,Agents!A:E,2,FALSE)</f>
        <v>Morning</v>
      </c>
    </row>
    <row r="8916" spans="1:18" x14ac:dyDescent="0.35">
      <c r="A8916" t="s">
        <v>13183</v>
      </c>
      <c r="B8916" t="s">
        <v>2505</v>
      </c>
      <c r="C8916" t="s">
        <v>12</v>
      </c>
      <c r="D8916" t="s">
        <v>13</v>
      </c>
      <c r="E8916" s="1">
        <v>46070.618055555555</v>
      </c>
      <c r="F8916" s="1">
        <v>46072.159722222219</v>
      </c>
      <c r="G8916" t="s">
        <v>110</v>
      </c>
      <c r="H8916" t="s">
        <v>15</v>
      </c>
      <c r="I8916" t="s">
        <v>16</v>
      </c>
      <c r="J8916">
        <v>4</v>
      </c>
      <c r="K8916" t="str">
        <f>IF(tickets_dataset[[#This Row],[status]] = "Closed", "Yes","No")</f>
        <v>Yes</v>
      </c>
      <c r="L8916" s="2">
        <f t="shared" si="556"/>
        <v>36.999999999941792</v>
      </c>
      <c r="M8916" t="str">
        <f t="shared" si="557"/>
        <v>No</v>
      </c>
      <c r="N8916" t="str">
        <f t="shared" si="558"/>
        <v>Feb</v>
      </c>
      <c r="O8916" s="2">
        <f t="shared" si="559"/>
        <v>1.5416666666642413</v>
      </c>
      <c r="P8916" t="str">
        <f>VLOOKUP(G8916,Agents!A:E,4,FALSE)</f>
        <v>Team4</v>
      </c>
      <c r="Q8916" t="str">
        <f>VLOOKUP(G8916,Agents!A:E,5,FALSE)</f>
        <v>Junior</v>
      </c>
      <c r="R8916" t="str">
        <f>VLOOKUP(G8916,Agents!A:E,2,FALSE)</f>
        <v>Morning</v>
      </c>
    </row>
    <row r="8917" spans="1:18" x14ac:dyDescent="0.35">
      <c r="A8917" t="s">
        <v>13184</v>
      </c>
      <c r="B8917" t="s">
        <v>1754</v>
      </c>
      <c r="C8917" t="s">
        <v>34</v>
      </c>
      <c r="D8917" t="s">
        <v>26</v>
      </c>
      <c r="E8917" s="1">
        <v>46051.280555555553</v>
      </c>
      <c r="F8917" s="1">
        <v>46051.447222222225</v>
      </c>
      <c r="G8917" t="s">
        <v>27</v>
      </c>
      <c r="H8917" t="s">
        <v>15</v>
      </c>
      <c r="I8917" t="s">
        <v>16</v>
      </c>
      <c r="J8917">
        <v>3</v>
      </c>
      <c r="K8917" t="str">
        <f>IF(tickets_dataset[[#This Row],[status]] = "Closed", "Yes","No")</f>
        <v>Yes</v>
      </c>
      <c r="L8917" s="2">
        <f t="shared" si="556"/>
        <v>4.0000000001164153</v>
      </c>
      <c r="M8917" t="str">
        <f t="shared" si="557"/>
        <v>No</v>
      </c>
      <c r="N8917" t="str">
        <f t="shared" si="558"/>
        <v>Jan</v>
      </c>
      <c r="O8917" s="2">
        <f t="shared" si="559"/>
        <v>0.16666666667151731</v>
      </c>
      <c r="P8917" t="str">
        <f>VLOOKUP(G8917,Agents!A:E,4,FALSE)</f>
        <v>Team5</v>
      </c>
      <c r="Q8917" t="str">
        <f>VLOOKUP(G8917,Agents!A:E,5,FALSE)</f>
        <v>Senior</v>
      </c>
      <c r="R8917" t="str">
        <f>VLOOKUP(G8917,Agents!A:E,2,FALSE)</f>
        <v>Morning</v>
      </c>
    </row>
    <row r="8918" spans="1:18" x14ac:dyDescent="0.35">
      <c r="A8918" t="s">
        <v>13185</v>
      </c>
      <c r="B8918" t="s">
        <v>99</v>
      </c>
      <c r="C8918" t="s">
        <v>50</v>
      </c>
      <c r="D8918" t="s">
        <v>13</v>
      </c>
      <c r="E8918" s="1">
        <v>46025.68472222222</v>
      </c>
      <c r="F8918" s="1">
        <v>46027.018055555556</v>
      </c>
      <c r="G8918" t="s">
        <v>80</v>
      </c>
      <c r="H8918" t="s">
        <v>15</v>
      </c>
      <c r="I8918" t="s">
        <v>16</v>
      </c>
      <c r="J8918">
        <v>4</v>
      </c>
      <c r="K8918" t="str">
        <f>IF(tickets_dataset[[#This Row],[status]] = "Closed", "Yes","No")</f>
        <v>Yes</v>
      </c>
      <c r="L8918" s="2">
        <f t="shared" si="556"/>
        <v>32.000000000058208</v>
      </c>
      <c r="M8918" t="str">
        <f t="shared" si="557"/>
        <v>No</v>
      </c>
      <c r="N8918" t="str">
        <f t="shared" si="558"/>
        <v>Jan</v>
      </c>
      <c r="O8918" s="2">
        <f t="shared" si="559"/>
        <v>1.3333333333357587</v>
      </c>
      <c r="P8918" t="str">
        <f>VLOOKUP(G8918,Agents!A:E,4,FALSE)</f>
        <v>Team3</v>
      </c>
      <c r="Q8918" t="str">
        <f>VLOOKUP(G8918,Agents!A:E,5,FALSE)</f>
        <v>Junior</v>
      </c>
      <c r="R8918" t="str">
        <f>VLOOKUP(G8918,Agents!A:E,2,FALSE)</f>
        <v>Evening</v>
      </c>
    </row>
    <row r="8919" spans="1:18" x14ac:dyDescent="0.35">
      <c r="A8919" t="s">
        <v>13186</v>
      </c>
      <c r="B8919" t="s">
        <v>2046</v>
      </c>
      <c r="C8919" t="s">
        <v>22</v>
      </c>
      <c r="D8919" t="s">
        <v>26</v>
      </c>
      <c r="E8919" s="1">
        <v>46090.980555555558</v>
      </c>
      <c r="F8919" s="1">
        <v>46093.313888888886</v>
      </c>
      <c r="G8919" t="s">
        <v>140</v>
      </c>
      <c r="H8919" t="s">
        <v>132</v>
      </c>
      <c r="I8919" t="s">
        <v>16</v>
      </c>
      <c r="J8919">
        <v>3</v>
      </c>
      <c r="K8919" t="str">
        <f>IF(tickets_dataset[[#This Row],[status]] = "Closed", "Yes","No")</f>
        <v>No</v>
      </c>
      <c r="L8919" s="2">
        <f t="shared" si="556"/>
        <v>55.999999999883585</v>
      </c>
      <c r="M8919" t="str">
        <f t="shared" si="557"/>
        <v>Yes</v>
      </c>
      <c r="N8919" t="str">
        <f t="shared" si="558"/>
        <v>Mar</v>
      </c>
      <c r="O8919" s="2">
        <f t="shared" si="559"/>
        <v>2.3333333333284827</v>
      </c>
      <c r="P8919" t="str">
        <f>VLOOKUP(G8919,Agents!A:E,4,FALSE)</f>
        <v>Team1</v>
      </c>
      <c r="Q8919" t="str">
        <f>VLOOKUP(G8919,Agents!A:E,5,FALSE)</f>
        <v>Junior</v>
      </c>
      <c r="R8919" t="str">
        <f>VLOOKUP(G8919,Agents!A:E,2,FALSE)</f>
        <v>Morning</v>
      </c>
    </row>
    <row r="8920" spans="1:18" x14ac:dyDescent="0.35">
      <c r="A8920" t="s">
        <v>13187</v>
      </c>
      <c r="B8920" t="s">
        <v>1769</v>
      </c>
      <c r="C8920" t="s">
        <v>76</v>
      </c>
      <c r="D8920" t="s">
        <v>26</v>
      </c>
      <c r="E8920" s="1">
        <v>46037.133333333331</v>
      </c>
      <c r="F8920" s="1">
        <v>46039.466666666667</v>
      </c>
      <c r="G8920" t="s">
        <v>80</v>
      </c>
      <c r="H8920" t="s">
        <v>15</v>
      </c>
      <c r="I8920" t="s">
        <v>68</v>
      </c>
      <c r="J8920">
        <v>2</v>
      </c>
      <c r="K8920" t="str">
        <f>IF(tickets_dataset[[#This Row],[status]] = "Closed", "Yes","No")</f>
        <v>Yes</v>
      </c>
      <c r="L8920" s="2">
        <f t="shared" si="556"/>
        <v>56.000000000058208</v>
      </c>
      <c r="M8920" t="str">
        <f t="shared" si="557"/>
        <v>Yes</v>
      </c>
      <c r="N8920" t="str">
        <f t="shared" si="558"/>
        <v>Jan</v>
      </c>
      <c r="O8920" s="2">
        <f t="shared" si="559"/>
        <v>2.3333333333357587</v>
      </c>
      <c r="P8920" t="str">
        <f>VLOOKUP(G8920,Agents!A:E,4,FALSE)</f>
        <v>Team3</v>
      </c>
      <c r="Q8920" t="str">
        <f>VLOOKUP(G8920,Agents!A:E,5,FALSE)</f>
        <v>Junior</v>
      </c>
      <c r="R8920" t="str">
        <f>VLOOKUP(G8920,Agents!A:E,2,FALSE)</f>
        <v>Evening</v>
      </c>
    </row>
    <row r="8921" spans="1:18" x14ac:dyDescent="0.35">
      <c r="A8921" t="s">
        <v>13188</v>
      </c>
      <c r="B8921" t="s">
        <v>13189</v>
      </c>
      <c r="C8921" t="s">
        <v>50</v>
      </c>
      <c r="D8921" t="s">
        <v>26</v>
      </c>
      <c r="E8921" s="1">
        <v>46058.224999999999</v>
      </c>
      <c r="F8921" s="1">
        <v>46060.6</v>
      </c>
      <c r="G8921" t="s">
        <v>183</v>
      </c>
      <c r="H8921" t="s">
        <v>15</v>
      </c>
      <c r="I8921" t="s">
        <v>16</v>
      </c>
      <c r="J8921">
        <v>3</v>
      </c>
      <c r="K8921" t="str">
        <f>IF(tickets_dataset[[#This Row],[status]] = "Closed", "Yes","No")</f>
        <v>Yes</v>
      </c>
      <c r="L8921" s="2">
        <f t="shared" si="556"/>
        <v>57</v>
      </c>
      <c r="M8921" t="str">
        <f t="shared" si="557"/>
        <v>Yes</v>
      </c>
      <c r="N8921" t="str">
        <f t="shared" si="558"/>
        <v>Feb</v>
      </c>
      <c r="O8921" s="2">
        <f t="shared" si="559"/>
        <v>2.375</v>
      </c>
      <c r="P8921" t="str">
        <f>VLOOKUP(G8921,Agents!A:E,4,FALSE)</f>
        <v>Team3</v>
      </c>
      <c r="Q8921" t="str">
        <f>VLOOKUP(G8921,Agents!A:E,5,FALSE)</f>
        <v>Senior</v>
      </c>
      <c r="R8921" t="str">
        <f>VLOOKUP(G8921,Agents!A:E,2,FALSE)</f>
        <v>Night</v>
      </c>
    </row>
    <row r="8922" spans="1:18" x14ac:dyDescent="0.35">
      <c r="A8922" t="s">
        <v>13190</v>
      </c>
      <c r="B8922" t="s">
        <v>1395</v>
      </c>
      <c r="C8922" t="s">
        <v>34</v>
      </c>
      <c r="D8922" t="s">
        <v>38</v>
      </c>
      <c r="E8922" s="1">
        <v>46041.544444444444</v>
      </c>
      <c r="F8922" s="1">
        <v>46042.836111111108</v>
      </c>
      <c r="G8922" t="s">
        <v>14</v>
      </c>
      <c r="H8922" t="s">
        <v>15</v>
      </c>
      <c r="I8922" t="s">
        <v>16</v>
      </c>
      <c r="J8922">
        <v>4</v>
      </c>
      <c r="K8922" t="str">
        <f>IF(tickets_dataset[[#This Row],[status]] = "Closed", "Yes","No")</f>
        <v>Yes</v>
      </c>
      <c r="L8922" s="2">
        <f t="shared" si="556"/>
        <v>30.999999999941792</v>
      </c>
      <c r="M8922" t="str">
        <f t="shared" si="557"/>
        <v>No</v>
      </c>
      <c r="N8922" t="str">
        <f t="shared" si="558"/>
        <v>Jan</v>
      </c>
      <c r="O8922" s="2">
        <f t="shared" si="559"/>
        <v>1.2916666666642413</v>
      </c>
      <c r="P8922" t="str">
        <f>VLOOKUP(G8922,Agents!A:E,4,FALSE)</f>
        <v>Team1</v>
      </c>
      <c r="Q8922" t="str">
        <f>VLOOKUP(G8922,Agents!A:E,5,FALSE)</f>
        <v>Senior</v>
      </c>
      <c r="R8922" t="str">
        <f>VLOOKUP(G8922,Agents!A:E,2,FALSE)</f>
        <v>Morning</v>
      </c>
    </row>
    <row r="8923" spans="1:18" x14ac:dyDescent="0.35">
      <c r="A8923" t="s">
        <v>13191</v>
      </c>
      <c r="B8923" t="s">
        <v>5843</v>
      </c>
      <c r="C8923" t="s">
        <v>76</v>
      </c>
      <c r="D8923" t="s">
        <v>38</v>
      </c>
      <c r="E8923" s="1">
        <v>46058.43472222222</v>
      </c>
      <c r="F8923" s="1">
        <v>46060.601388888892</v>
      </c>
      <c r="G8923" t="s">
        <v>45</v>
      </c>
      <c r="H8923" t="s">
        <v>15</v>
      </c>
      <c r="I8923" t="s">
        <v>16</v>
      </c>
      <c r="J8923">
        <v>5</v>
      </c>
      <c r="K8923" t="str">
        <f>IF(tickets_dataset[[#This Row],[status]] = "Closed", "Yes","No")</f>
        <v>Yes</v>
      </c>
      <c r="L8923" s="2">
        <f t="shared" si="556"/>
        <v>52.000000000116415</v>
      </c>
      <c r="M8923" t="str">
        <f t="shared" si="557"/>
        <v>Yes</v>
      </c>
      <c r="N8923" t="str">
        <f t="shared" si="558"/>
        <v>Feb</v>
      </c>
      <c r="O8923" s="2">
        <f t="shared" si="559"/>
        <v>2.1666666666715173</v>
      </c>
      <c r="P8923" t="str">
        <f>VLOOKUP(G8923,Agents!A:E,4,FALSE)</f>
        <v>Team5</v>
      </c>
      <c r="Q8923" t="str">
        <f>VLOOKUP(G8923,Agents!A:E,5,FALSE)</f>
        <v>Senior</v>
      </c>
      <c r="R8923" t="str">
        <f>VLOOKUP(G8923,Agents!A:E,2,FALSE)</f>
        <v>Morning</v>
      </c>
    </row>
    <row r="8924" spans="1:18" x14ac:dyDescent="0.35">
      <c r="A8924" t="s">
        <v>13192</v>
      </c>
      <c r="B8924" t="s">
        <v>6582</v>
      </c>
      <c r="C8924" t="s">
        <v>12</v>
      </c>
      <c r="D8924" t="s">
        <v>13</v>
      </c>
      <c r="E8924" s="1">
        <v>46047.82916666667</v>
      </c>
      <c r="F8924" s="1">
        <v>46048.870833333334</v>
      </c>
      <c r="G8924" t="s">
        <v>110</v>
      </c>
      <c r="H8924" t="s">
        <v>15</v>
      </c>
      <c r="I8924" t="s">
        <v>16</v>
      </c>
      <c r="J8924">
        <v>3</v>
      </c>
      <c r="K8924" t="str">
        <f>IF(tickets_dataset[[#This Row],[status]] = "Closed", "Yes","No")</f>
        <v>Yes</v>
      </c>
      <c r="L8924" s="2">
        <f t="shared" si="556"/>
        <v>24.999999999941792</v>
      </c>
      <c r="M8924" t="str">
        <f t="shared" si="557"/>
        <v>No</v>
      </c>
      <c r="N8924" t="str">
        <f t="shared" si="558"/>
        <v>Jan</v>
      </c>
      <c r="O8924" s="2">
        <f t="shared" si="559"/>
        <v>1.0416666666642413</v>
      </c>
      <c r="P8924" t="str">
        <f>VLOOKUP(G8924,Agents!A:E,4,FALSE)</f>
        <v>Team4</v>
      </c>
      <c r="Q8924" t="str">
        <f>VLOOKUP(G8924,Agents!A:E,5,FALSE)</f>
        <v>Junior</v>
      </c>
      <c r="R8924" t="str">
        <f>VLOOKUP(G8924,Agents!A:E,2,FALSE)</f>
        <v>Morning</v>
      </c>
    </row>
    <row r="8925" spans="1:18" x14ac:dyDescent="0.35">
      <c r="A8925" t="s">
        <v>13193</v>
      </c>
      <c r="B8925" t="s">
        <v>4468</v>
      </c>
      <c r="C8925" t="s">
        <v>76</v>
      </c>
      <c r="D8925" t="s">
        <v>13</v>
      </c>
      <c r="E8925" s="1">
        <v>46056.230555555558</v>
      </c>
      <c r="F8925" s="1">
        <v>46057.147222222222</v>
      </c>
      <c r="G8925" t="s">
        <v>422</v>
      </c>
      <c r="H8925" t="s">
        <v>15</v>
      </c>
      <c r="I8925" t="s">
        <v>16</v>
      </c>
      <c r="J8925">
        <v>5</v>
      </c>
      <c r="K8925" t="str">
        <f>IF(tickets_dataset[[#This Row],[status]] = "Closed", "Yes","No")</f>
        <v>Yes</v>
      </c>
      <c r="L8925" s="2">
        <f t="shared" si="556"/>
        <v>21.999999999941792</v>
      </c>
      <c r="M8925" t="str">
        <f t="shared" si="557"/>
        <v>No</v>
      </c>
      <c r="N8925" t="str">
        <f t="shared" si="558"/>
        <v>Feb</v>
      </c>
      <c r="O8925" s="2">
        <f t="shared" si="559"/>
        <v>0.91666666666424135</v>
      </c>
      <c r="P8925" t="str">
        <f>VLOOKUP(G8925,Agents!A:E,4,FALSE)</f>
        <v>Team5</v>
      </c>
      <c r="Q8925" t="str">
        <f>VLOOKUP(G8925,Agents!A:E,5,FALSE)</f>
        <v>Mid</v>
      </c>
      <c r="R8925" t="str">
        <f>VLOOKUP(G8925,Agents!A:E,2,FALSE)</f>
        <v>Evening</v>
      </c>
    </row>
    <row r="8926" spans="1:18" x14ac:dyDescent="0.35">
      <c r="A8926" t="s">
        <v>13194</v>
      </c>
      <c r="B8926" t="s">
        <v>3393</v>
      </c>
      <c r="C8926" t="s">
        <v>34</v>
      </c>
      <c r="D8926" t="s">
        <v>13</v>
      </c>
      <c r="E8926" s="1">
        <v>46093.976388888892</v>
      </c>
      <c r="F8926" s="1">
        <v>46095.351388888892</v>
      </c>
      <c r="G8926" t="s">
        <v>23</v>
      </c>
      <c r="H8926" t="s">
        <v>15</v>
      </c>
      <c r="I8926" t="s">
        <v>16</v>
      </c>
      <c r="J8926">
        <v>5</v>
      </c>
      <c r="K8926" t="str">
        <f>IF(tickets_dataset[[#This Row],[status]] = "Closed", "Yes","No")</f>
        <v>Yes</v>
      </c>
      <c r="L8926" s="2">
        <f t="shared" si="556"/>
        <v>33</v>
      </c>
      <c r="M8926" t="str">
        <f t="shared" si="557"/>
        <v>No</v>
      </c>
      <c r="N8926" t="str">
        <f t="shared" si="558"/>
        <v>Mar</v>
      </c>
      <c r="O8926" s="2">
        <f t="shared" si="559"/>
        <v>1.375</v>
      </c>
      <c r="P8926" t="str">
        <f>VLOOKUP(G8926,Agents!A:E,4,FALSE)</f>
        <v>Team3</v>
      </c>
      <c r="Q8926" t="str">
        <f>VLOOKUP(G8926,Agents!A:E,5,FALSE)</f>
        <v>Senior</v>
      </c>
      <c r="R8926" t="str">
        <f>VLOOKUP(G8926,Agents!A:E,2,FALSE)</f>
        <v>Evening</v>
      </c>
    </row>
    <row r="8927" spans="1:18" x14ac:dyDescent="0.35">
      <c r="A8927" t="s">
        <v>13195</v>
      </c>
      <c r="B8927" t="s">
        <v>2922</v>
      </c>
      <c r="C8927" t="s">
        <v>22</v>
      </c>
      <c r="D8927" t="s">
        <v>13</v>
      </c>
      <c r="E8927" s="1">
        <v>46067.015277777777</v>
      </c>
      <c r="F8927" s="1">
        <v>46068.973611111112</v>
      </c>
      <c r="G8927" t="s">
        <v>256</v>
      </c>
      <c r="H8927" t="s">
        <v>15</v>
      </c>
      <c r="I8927" t="s">
        <v>16</v>
      </c>
      <c r="J8927">
        <v>3</v>
      </c>
      <c r="K8927" t="str">
        <f>IF(tickets_dataset[[#This Row],[status]] = "Closed", "Yes","No")</f>
        <v>Yes</v>
      </c>
      <c r="L8927" s="2">
        <f t="shared" si="556"/>
        <v>47.000000000058208</v>
      </c>
      <c r="M8927" t="str">
        <f t="shared" si="557"/>
        <v>No</v>
      </c>
      <c r="N8927" t="str">
        <f t="shared" si="558"/>
        <v>Feb</v>
      </c>
      <c r="O8927" s="2">
        <f t="shared" si="559"/>
        <v>1.9583333333357587</v>
      </c>
      <c r="P8927" t="str">
        <f>VLOOKUP(G8927,Agents!A:E,4,FALSE)</f>
        <v>Team1</v>
      </c>
      <c r="Q8927" t="str">
        <f>VLOOKUP(G8927,Agents!A:E,5,FALSE)</f>
        <v>Mid</v>
      </c>
      <c r="R8927" t="str">
        <f>VLOOKUP(G8927,Agents!A:E,2,FALSE)</f>
        <v>Morning</v>
      </c>
    </row>
    <row r="8928" spans="1:18" x14ac:dyDescent="0.35">
      <c r="A8928" t="s">
        <v>13196</v>
      </c>
      <c r="B8928" t="s">
        <v>6966</v>
      </c>
      <c r="C8928" t="s">
        <v>22</v>
      </c>
      <c r="D8928" t="s">
        <v>26</v>
      </c>
      <c r="E8928" s="1">
        <v>46077.272916666669</v>
      </c>
      <c r="F8928" s="1">
        <v>46079.897916666669</v>
      </c>
      <c r="G8928" t="s">
        <v>128</v>
      </c>
      <c r="H8928" t="s">
        <v>15</v>
      </c>
      <c r="I8928" t="s">
        <v>16</v>
      </c>
      <c r="J8928">
        <v>3</v>
      </c>
      <c r="K8928" t="str">
        <f>IF(tickets_dataset[[#This Row],[status]] = "Closed", "Yes","No")</f>
        <v>Yes</v>
      </c>
      <c r="L8928" s="2">
        <f t="shared" si="556"/>
        <v>63</v>
      </c>
      <c r="M8928" t="str">
        <f t="shared" si="557"/>
        <v>Yes</v>
      </c>
      <c r="N8928" t="str">
        <f t="shared" si="558"/>
        <v>Feb</v>
      </c>
      <c r="O8928" s="2">
        <f t="shared" si="559"/>
        <v>2.625</v>
      </c>
      <c r="P8928" t="str">
        <f>VLOOKUP(G8928,Agents!A:E,4,FALSE)</f>
        <v>Team4</v>
      </c>
      <c r="Q8928" t="str">
        <f>VLOOKUP(G8928,Agents!A:E,5,FALSE)</f>
        <v>Mid</v>
      </c>
      <c r="R8928" t="str">
        <f>VLOOKUP(G8928,Agents!A:E,2,FALSE)</f>
        <v>Night</v>
      </c>
    </row>
    <row r="8929" spans="1:18" x14ac:dyDescent="0.35">
      <c r="A8929" t="s">
        <v>13197</v>
      </c>
      <c r="B8929" t="s">
        <v>1735</v>
      </c>
      <c r="C8929" t="s">
        <v>34</v>
      </c>
      <c r="D8929" t="s">
        <v>38</v>
      </c>
      <c r="E8929" s="1">
        <v>46100.49722222222</v>
      </c>
      <c r="F8929" s="1">
        <v>46103.538888888892</v>
      </c>
      <c r="G8929" t="s">
        <v>221</v>
      </c>
      <c r="H8929" t="s">
        <v>15</v>
      </c>
      <c r="I8929" t="s">
        <v>16</v>
      </c>
      <c r="J8929">
        <v>5</v>
      </c>
      <c r="K8929" t="str">
        <f>IF(tickets_dataset[[#This Row],[status]] = "Closed", "Yes","No")</f>
        <v>Yes</v>
      </c>
      <c r="L8929" s="2">
        <f t="shared" si="556"/>
        <v>73.000000000116415</v>
      </c>
      <c r="M8929" t="str">
        <f t="shared" si="557"/>
        <v>Yes</v>
      </c>
      <c r="N8929" t="str">
        <f t="shared" si="558"/>
        <v>Mar</v>
      </c>
      <c r="O8929" s="2">
        <f t="shared" si="559"/>
        <v>3.0416666666715173</v>
      </c>
      <c r="P8929" t="str">
        <f>VLOOKUP(G8929,Agents!A:E,4,FALSE)</f>
        <v>Team4</v>
      </c>
      <c r="Q8929" t="str">
        <f>VLOOKUP(G8929,Agents!A:E,5,FALSE)</f>
        <v>Senior</v>
      </c>
      <c r="R8929" t="str">
        <f>VLOOKUP(G8929,Agents!A:E,2,FALSE)</f>
        <v>Morning</v>
      </c>
    </row>
    <row r="8930" spans="1:18" x14ac:dyDescent="0.35">
      <c r="A8930" t="s">
        <v>13198</v>
      </c>
      <c r="B8930" t="s">
        <v>1101</v>
      </c>
      <c r="C8930" t="s">
        <v>34</v>
      </c>
      <c r="D8930" t="s">
        <v>13</v>
      </c>
      <c r="E8930" s="1">
        <v>46088.750694444447</v>
      </c>
      <c r="F8930" s="1">
        <v>46090.125694444447</v>
      </c>
      <c r="G8930" t="s">
        <v>19</v>
      </c>
      <c r="H8930" t="s">
        <v>15</v>
      </c>
      <c r="I8930" t="s">
        <v>16</v>
      </c>
      <c r="J8930">
        <v>5</v>
      </c>
      <c r="K8930" t="str">
        <f>IF(tickets_dataset[[#This Row],[status]] = "Closed", "Yes","No")</f>
        <v>Yes</v>
      </c>
      <c r="L8930" s="2">
        <f t="shared" si="556"/>
        <v>33</v>
      </c>
      <c r="M8930" t="str">
        <f t="shared" si="557"/>
        <v>No</v>
      </c>
      <c r="N8930" t="str">
        <f t="shared" si="558"/>
        <v>Mar</v>
      </c>
      <c r="O8930" s="2">
        <f t="shared" si="559"/>
        <v>1.375</v>
      </c>
      <c r="P8930" t="str">
        <f>VLOOKUP(G8930,Agents!A:E,4,FALSE)</f>
        <v>Team4</v>
      </c>
      <c r="Q8930" t="str">
        <f>VLOOKUP(G8930,Agents!A:E,5,FALSE)</f>
        <v>Senior</v>
      </c>
      <c r="R8930" t="str">
        <f>VLOOKUP(G8930,Agents!A:E,2,FALSE)</f>
        <v>Evening</v>
      </c>
    </row>
    <row r="8931" spans="1:18" x14ac:dyDescent="0.35">
      <c r="A8931" t="s">
        <v>13199</v>
      </c>
      <c r="B8931" t="s">
        <v>5888</v>
      </c>
      <c r="C8931" t="s">
        <v>34</v>
      </c>
      <c r="D8931" t="s">
        <v>38</v>
      </c>
      <c r="E8931" s="1">
        <v>46069.385416666664</v>
      </c>
      <c r="F8931" s="1">
        <v>46071.96875</v>
      </c>
      <c r="G8931" t="s">
        <v>83</v>
      </c>
      <c r="H8931" t="s">
        <v>15</v>
      </c>
      <c r="I8931" t="s">
        <v>16</v>
      </c>
      <c r="J8931">
        <v>3</v>
      </c>
      <c r="K8931" t="str">
        <f>IF(tickets_dataset[[#This Row],[status]] = "Closed", "Yes","No")</f>
        <v>Yes</v>
      </c>
      <c r="L8931" s="2">
        <f t="shared" si="556"/>
        <v>62.000000000058208</v>
      </c>
      <c r="M8931" t="str">
        <f t="shared" si="557"/>
        <v>Yes</v>
      </c>
      <c r="N8931" t="str">
        <f t="shared" si="558"/>
        <v>Feb</v>
      </c>
      <c r="O8931" s="2">
        <f t="shared" si="559"/>
        <v>2.5833333333357587</v>
      </c>
      <c r="P8931" t="str">
        <f>VLOOKUP(G8931,Agents!A:E,4,FALSE)</f>
        <v>Team2</v>
      </c>
      <c r="Q8931" t="str">
        <f>VLOOKUP(G8931,Agents!A:E,5,FALSE)</f>
        <v>Junior</v>
      </c>
      <c r="R8931" t="str">
        <f>VLOOKUP(G8931,Agents!A:E,2,FALSE)</f>
        <v>Night</v>
      </c>
    </row>
    <row r="8932" spans="1:18" x14ac:dyDescent="0.35">
      <c r="A8932" t="s">
        <v>13200</v>
      </c>
      <c r="B8932" t="s">
        <v>6003</v>
      </c>
      <c r="C8932" t="s">
        <v>12</v>
      </c>
      <c r="D8932" t="s">
        <v>26</v>
      </c>
      <c r="E8932" s="1">
        <v>46075.282638888886</v>
      </c>
      <c r="F8932" s="1">
        <v>46078.074305555558</v>
      </c>
      <c r="G8932" t="s">
        <v>128</v>
      </c>
      <c r="H8932" t="s">
        <v>28</v>
      </c>
      <c r="I8932" t="s">
        <v>16</v>
      </c>
      <c r="J8932">
        <v>5</v>
      </c>
      <c r="K8932" t="str">
        <f>IF(tickets_dataset[[#This Row],[status]] = "Closed", "Yes","No")</f>
        <v>No</v>
      </c>
      <c r="L8932" s="2">
        <f t="shared" si="556"/>
        <v>67.000000000116415</v>
      </c>
      <c r="M8932" t="str">
        <f t="shared" si="557"/>
        <v>Yes</v>
      </c>
      <c r="N8932" t="str">
        <f t="shared" si="558"/>
        <v>Feb</v>
      </c>
      <c r="O8932" s="2">
        <f t="shared" si="559"/>
        <v>2.7916666666715173</v>
      </c>
      <c r="P8932" t="str">
        <f>VLOOKUP(G8932,Agents!A:E,4,FALSE)</f>
        <v>Team4</v>
      </c>
      <c r="Q8932" t="str">
        <f>VLOOKUP(G8932,Agents!A:E,5,FALSE)</f>
        <v>Mid</v>
      </c>
      <c r="R8932" t="str">
        <f>VLOOKUP(G8932,Agents!A:E,2,FALSE)</f>
        <v>Night</v>
      </c>
    </row>
    <row r="8933" spans="1:18" x14ac:dyDescent="0.35">
      <c r="A8933" t="s">
        <v>13201</v>
      </c>
      <c r="B8933" t="s">
        <v>12142</v>
      </c>
      <c r="C8933" t="s">
        <v>34</v>
      </c>
      <c r="D8933" t="s">
        <v>38</v>
      </c>
      <c r="E8933" s="1">
        <v>46074.909722222219</v>
      </c>
      <c r="F8933" s="1">
        <v>46075.534722222219</v>
      </c>
      <c r="G8933" t="s">
        <v>131</v>
      </c>
      <c r="H8933" t="s">
        <v>15</v>
      </c>
      <c r="I8933" t="s">
        <v>16</v>
      </c>
      <c r="J8933">
        <v>3</v>
      </c>
      <c r="K8933" t="str">
        <f>IF(tickets_dataset[[#This Row],[status]] = "Closed", "Yes","No")</f>
        <v>Yes</v>
      </c>
      <c r="L8933" s="2">
        <f t="shared" si="556"/>
        <v>15</v>
      </c>
      <c r="M8933" t="str">
        <f t="shared" si="557"/>
        <v>No</v>
      </c>
      <c r="N8933" t="str">
        <f t="shared" si="558"/>
        <v>Feb</v>
      </c>
      <c r="O8933" s="2">
        <f t="shared" si="559"/>
        <v>0.625</v>
      </c>
      <c r="P8933" t="str">
        <f>VLOOKUP(G8933,Agents!A:E,4,FALSE)</f>
        <v>Team4</v>
      </c>
      <c r="Q8933" t="str">
        <f>VLOOKUP(G8933,Agents!A:E,5,FALSE)</f>
        <v>Junior</v>
      </c>
      <c r="R8933" t="str">
        <f>VLOOKUP(G8933,Agents!A:E,2,FALSE)</f>
        <v>Night</v>
      </c>
    </row>
    <row r="8934" spans="1:18" x14ac:dyDescent="0.35">
      <c r="A8934" t="s">
        <v>13202</v>
      </c>
      <c r="B8934" t="s">
        <v>4522</v>
      </c>
      <c r="C8934" t="s">
        <v>22</v>
      </c>
      <c r="D8934" t="s">
        <v>38</v>
      </c>
      <c r="E8934" s="1">
        <v>46103.125</v>
      </c>
      <c r="F8934" s="1">
        <v>46104.708333333336</v>
      </c>
      <c r="G8934" t="s">
        <v>221</v>
      </c>
      <c r="H8934" t="s">
        <v>15</v>
      </c>
      <c r="I8934" t="s">
        <v>68</v>
      </c>
      <c r="J8934">
        <v>2</v>
      </c>
      <c r="K8934" t="str">
        <f>IF(tickets_dataset[[#This Row],[status]] = "Closed", "Yes","No")</f>
        <v>Yes</v>
      </c>
      <c r="L8934" s="2">
        <f t="shared" si="556"/>
        <v>38.000000000058208</v>
      </c>
      <c r="M8934" t="str">
        <f t="shared" si="557"/>
        <v>No</v>
      </c>
      <c r="N8934" t="str">
        <f t="shared" si="558"/>
        <v>Mar</v>
      </c>
      <c r="O8934" s="2">
        <f t="shared" si="559"/>
        <v>1.5833333333357587</v>
      </c>
      <c r="P8934" t="str">
        <f>VLOOKUP(G8934,Agents!A:E,4,FALSE)</f>
        <v>Team4</v>
      </c>
      <c r="Q8934" t="str">
        <f>VLOOKUP(G8934,Agents!A:E,5,FALSE)</f>
        <v>Senior</v>
      </c>
      <c r="R8934" t="str">
        <f>VLOOKUP(G8934,Agents!A:E,2,FALSE)</f>
        <v>Morning</v>
      </c>
    </row>
    <row r="8935" spans="1:18" x14ac:dyDescent="0.35">
      <c r="A8935" t="s">
        <v>13203</v>
      </c>
      <c r="B8935" t="s">
        <v>3844</v>
      </c>
      <c r="C8935" t="s">
        <v>50</v>
      </c>
      <c r="D8935" t="s">
        <v>13</v>
      </c>
      <c r="E8935" s="1">
        <v>46034.734027777777</v>
      </c>
      <c r="F8935" s="1">
        <v>46036.150694444441</v>
      </c>
      <c r="G8935" t="s">
        <v>42</v>
      </c>
      <c r="H8935" t="s">
        <v>132</v>
      </c>
      <c r="I8935" t="s">
        <v>68</v>
      </c>
      <c r="J8935">
        <v>3</v>
      </c>
      <c r="K8935" t="str">
        <f>IF(tickets_dataset[[#This Row],[status]] = "Closed", "Yes","No")</f>
        <v>No</v>
      </c>
      <c r="L8935" s="2">
        <f t="shared" si="556"/>
        <v>33.999999999941792</v>
      </c>
      <c r="M8935" t="str">
        <f t="shared" si="557"/>
        <v>No</v>
      </c>
      <c r="N8935" t="str">
        <f t="shared" si="558"/>
        <v>Jan</v>
      </c>
      <c r="O8935" s="2">
        <f t="shared" si="559"/>
        <v>1.4166666666642413</v>
      </c>
      <c r="P8935" t="str">
        <f>VLOOKUP(G8935,Agents!A:E,4,FALSE)</f>
        <v>Team2</v>
      </c>
      <c r="Q8935" t="str">
        <f>VLOOKUP(G8935,Agents!A:E,5,FALSE)</f>
        <v>Junior</v>
      </c>
      <c r="R8935" t="str">
        <f>VLOOKUP(G8935,Agents!A:E,2,FALSE)</f>
        <v>Night</v>
      </c>
    </row>
    <row r="8936" spans="1:18" x14ac:dyDescent="0.35">
      <c r="A8936" t="s">
        <v>13204</v>
      </c>
      <c r="B8936" t="s">
        <v>5782</v>
      </c>
      <c r="C8936" t="s">
        <v>34</v>
      </c>
      <c r="D8936" t="s">
        <v>26</v>
      </c>
      <c r="E8936" s="1">
        <v>46048.939583333333</v>
      </c>
      <c r="F8936" s="1">
        <v>46049.272916666669</v>
      </c>
      <c r="G8936" t="s">
        <v>80</v>
      </c>
      <c r="H8936" t="s">
        <v>15</v>
      </c>
      <c r="I8936" t="s">
        <v>16</v>
      </c>
      <c r="J8936">
        <v>4</v>
      </c>
      <c r="K8936" t="str">
        <f>IF(tickets_dataset[[#This Row],[status]] = "Closed", "Yes","No")</f>
        <v>Yes</v>
      </c>
      <c r="L8936" s="2">
        <f t="shared" si="556"/>
        <v>8.0000000000582077</v>
      </c>
      <c r="M8936" t="str">
        <f t="shared" si="557"/>
        <v>No</v>
      </c>
      <c r="N8936" t="str">
        <f t="shared" si="558"/>
        <v>Jan</v>
      </c>
      <c r="O8936" s="2">
        <f t="shared" si="559"/>
        <v>0.33333333333575865</v>
      </c>
      <c r="P8936" t="str">
        <f>VLOOKUP(G8936,Agents!A:E,4,FALSE)</f>
        <v>Team3</v>
      </c>
      <c r="Q8936" t="str">
        <f>VLOOKUP(G8936,Agents!A:E,5,FALSE)</f>
        <v>Junior</v>
      </c>
      <c r="R8936" t="str">
        <f>VLOOKUP(G8936,Agents!A:E,2,FALSE)</f>
        <v>Evening</v>
      </c>
    </row>
    <row r="8937" spans="1:18" x14ac:dyDescent="0.35">
      <c r="A8937" t="s">
        <v>13205</v>
      </c>
      <c r="B8937" t="s">
        <v>6376</v>
      </c>
      <c r="C8937" t="s">
        <v>12</v>
      </c>
      <c r="D8937" t="s">
        <v>13</v>
      </c>
      <c r="E8937" s="1">
        <v>46058.45208333333</v>
      </c>
      <c r="F8937" s="1">
        <v>46059.45208333333</v>
      </c>
      <c r="G8937" t="s">
        <v>206</v>
      </c>
      <c r="H8937" t="s">
        <v>28</v>
      </c>
      <c r="I8937" t="s">
        <v>68</v>
      </c>
      <c r="J8937">
        <v>2</v>
      </c>
      <c r="K8937" t="str">
        <f>IF(tickets_dataset[[#This Row],[status]] = "Closed", "Yes","No")</f>
        <v>No</v>
      </c>
      <c r="L8937" s="2">
        <f t="shared" si="556"/>
        <v>24</v>
      </c>
      <c r="M8937" t="str">
        <f t="shared" si="557"/>
        <v>No</v>
      </c>
      <c r="N8937" t="str">
        <f t="shared" si="558"/>
        <v>Feb</v>
      </c>
      <c r="O8937" s="2">
        <f t="shared" si="559"/>
        <v>1</v>
      </c>
      <c r="P8937" t="str">
        <f>VLOOKUP(G8937,Agents!A:E,4,FALSE)</f>
        <v>Team5</v>
      </c>
      <c r="Q8937" t="str">
        <f>VLOOKUP(G8937,Agents!A:E,5,FALSE)</f>
        <v>Junior</v>
      </c>
      <c r="R8937" t="str">
        <f>VLOOKUP(G8937,Agents!A:E,2,FALSE)</f>
        <v>Evening</v>
      </c>
    </row>
    <row r="8938" spans="1:18" x14ac:dyDescent="0.35">
      <c r="A8938" t="s">
        <v>13206</v>
      </c>
      <c r="B8938" t="s">
        <v>2724</v>
      </c>
      <c r="C8938" t="s">
        <v>22</v>
      </c>
      <c r="D8938" t="s">
        <v>13</v>
      </c>
      <c r="E8938" s="1">
        <v>46074.130555555559</v>
      </c>
      <c r="F8938" s="1">
        <v>46075.547222222223</v>
      </c>
      <c r="G8938" t="s">
        <v>190</v>
      </c>
      <c r="H8938" t="s">
        <v>28</v>
      </c>
      <c r="I8938" t="s">
        <v>16</v>
      </c>
      <c r="J8938">
        <v>5</v>
      </c>
      <c r="K8938" t="str">
        <f>IF(tickets_dataset[[#This Row],[status]] = "Closed", "Yes","No")</f>
        <v>No</v>
      </c>
      <c r="L8938" s="2">
        <f t="shared" si="556"/>
        <v>33.999999999941792</v>
      </c>
      <c r="M8938" t="str">
        <f t="shared" si="557"/>
        <v>No</v>
      </c>
      <c r="N8938" t="str">
        <f t="shared" si="558"/>
        <v>Feb</v>
      </c>
      <c r="O8938" s="2">
        <f t="shared" si="559"/>
        <v>1.4166666666642413</v>
      </c>
      <c r="P8938" t="str">
        <f>VLOOKUP(G8938,Agents!A:E,4,FALSE)</f>
        <v>Team1</v>
      </c>
      <c r="Q8938" t="str">
        <f>VLOOKUP(G8938,Agents!A:E,5,FALSE)</f>
        <v>Senior</v>
      </c>
      <c r="R8938" t="str">
        <f>VLOOKUP(G8938,Agents!A:E,2,FALSE)</f>
        <v>Night</v>
      </c>
    </row>
    <row r="8939" spans="1:18" x14ac:dyDescent="0.35">
      <c r="A8939" t="s">
        <v>13207</v>
      </c>
      <c r="B8939" t="s">
        <v>9141</v>
      </c>
      <c r="C8939" t="s">
        <v>76</v>
      </c>
      <c r="D8939" t="s">
        <v>13</v>
      </c>
      <c r="E8939" s="1">
        <v>46108.916666666664</v>
      </c>
      <c r="F8939" s="1">
        <v>46109.166666666664</v>
      </c>
      <c r="G8939" t="s">
        <v>67</v>
      </c>
      <c r="H8939" t="s">
        <v>15</v>
      </c>
      <c r="I8939" t="s">
        <v>16</v>
      </c>
      <c r="J8939">
        <v>4</v>
      </c>
      <c r="K8939" t="str">
        <f>IF(tickets_dataset[[#This Row],[status]] = "Closed", "Yes","No")</f>
        <v>Yes</v>
      </c>
      <c r="L8939" s="2">
        <f t="shared" si="556"/>
        <v>6</v>
      </c>
      <c r="M8939" t="str">
        <f t="shared" si="557"/>
        <v>No</v>
      </c>
      <c r="N8939" t="str">
        <f t="shared" si="558"/>
        <v>Mar</v>
      </c>
      <c r="O8939" s="2">
        <f t="shared" si="559"/>
        <v>0.25</v>
      </c>
      <c r="P8939" t="str">
        <f>VLOOKUP(G8939,Agents!A:E,4,FALSE)</f>
        <v>Team5</v>
      </c>
      <c r="Q8939" t="str">
        <f>VLOOKUP(G8939,Agents!A:E,5,FALSE)</f>
        <v>Junior</v>
      </c>
      <c r="R8939" t="str">
        <f>VLOOKUP(G8939,Agents!A:E,2,FALSE)</f>
        <v>Evening</v>
      </c>
    </row>
    <row r="8940" spans="1:18" x14ac:dyDescent="0.35">
      <c r="A8940" t="s">
        <v>13208</v>
      </c>
      <c r="B8940" t="s">
        <v>3019</v>
      </c>
      <c r="C8940" t="s">
        <v>76</v>
      </c>
      <c r="D8940" t="s">
        <v>26</v>
      </c>
      <c r="E8940" s="1">
        <v>46052.923611111109</v>
      </c>
      <c r="F8940" s="1">
        <v>46053.798611111109</v>
      </c>
      <c r="G8940" t="s">
        <v>59</v>
      </c>
      <c r="H8940" t="s">
        <v>28</v>
      </c>
      <c r="I8940" t="s">
        <v>16</v>
      </c>
      <c r="J8940">
        <v>4</v>
      </c>
      <c r="K8940" t="str">
        <f>IF(tickets_dataset[[#This Row],[status]] = "Closed", "Yes","No")</f>
        <v>No</v>
      </c>
      <c r="L8940" s="2">
        <f t="shared" si="556"/>
        <v>21</v>
      </c>
      <c r="M8940" t="str">
        <f t="shared" si="557"/>
        <v>No</v>
      </c>
      <c r="N8940" t="str">
        <f t="shared" si="558"/>
        <v>Jan</v>
      </c>
      <c r="O8940" s="2">
        <f t="shared" si="559"/>
        <v>0.875</v>
      </c>
      <c r="P8940" t="str">
        <f>VLOOKUP(G8940,Agents!A:E,4,FALSE)</f>
        <v>Team3</v>
      </c>
      <c r="Q8940" t="str">
        <f>VLOOKUP(G8940,Agents!A:E,5,FALSE)</f>
        <v>Senior</v>
      </c>
      <c r="R8940" t="str">
        <f>VLOOKUP(G8940,Agents!A:E,2,FALSE)</f>
        <v>Night</v>
      </c>
    </row>
    <row r="8941" spans="1:18" x14ac:dyDescent="0.35">
      <c r="A8941" t="s">
        <v>13209</v>
      </c>
      <c r="B8941" t="s">
        <v>2538</v>
      </c>
      <c r="C8941" t="s">
        <v>50</v>
      </c>
      <c r="D8941" t="s">
        <v>13</v>
      </c>
      <c r="E8941" s="1">
        <v>46053.654861111114</v>
      </c>
      <c r="F8941" s="1">
        <v>46054.029861111114</v>
      </c>
      <c r="G8941" t="s">
        <v>39</v>
      </c>
      <c r="H8941" t="s">
        <v>15</v>
      </c>
      <c r="I8941" t="s">
        <v>68</v>
      </c>
      <c r="J8941">
        <v>3</v>
      </c>
      <c r="K8941" t="str">
        <f>IF(tickets_dataset[[#This Row],[status]] = "Closed", "Yes","No")</f>
        <v>Yes</v>
      </c>
      <c r="L8941" s="2">
        <f t="shared" si="556"/>
        <v>9</v>
      </c>
      <c r="M8941" t="str">
        <f t="shared" si="557"/>
        <v>No</v>
      </c>
      <c r="N8941" t="str">
        <f t="shared" si="558"/>
        <v>Jan</v>
      </c>
      <c r="O8941" s="2">
        <f t="shared" si="559"/>
        <v>0.375</v>
      </c>
      <c r="P8941" t="str">
        <f>VLOOKUP(G8941,Agents!A:E,4,FALSE)</f>
        <v>Team3</v>
      </c>
      <c r="Q8941" t="str">
        <f>VLOOKUP(G8941,Agents!A:E,5,FALSE)</f>
        <v>Mid</v>
      </c>
      <c r="R8941" t="str">
        <f>VLOOKUP(G8941,Agents!A:E,2,FALSE)</f>
        <v>Night</v>
      </c>
    </row>
    <row r="8942" spans="1:18" x14ac:dyDescent="0.35">
      <c r="A8942" t="s">
        <v>13210</v>
      </c>
      <c r="B8942" t="s">
        <v>6143</v>
      </c>
      <c r="C8942" t="s">
        <v>50</v>
      </c>
      <c r="D8942" t="s">
        <v>26</v>
      </c>
      <c r="E8942" s="1">
        <v>46095.681944444441</v>
      </c>
      <c r="F8942" s="1">
        <v>46098.015277777777</v>
      </c>
      <c r="G8942" t="s">
        <v>156</v>
      </c>
      <c r="H8942" t="s">
        <v>28</v>
      </c>
      <c r="I8942" t="s">
        <v>16</v>
      </c>
      <c r="J8942">
        <v>4</v>
      </c>
      <c r="K8942" t="str">
        <f>IF(tickets_dataset[[#This Row],[status]] = "Closed", "Yes","No")</f>
        <v>No</v>
      </c>
      <c r="L8942" s="2">
        <f t="shared" si="556"/>
        <v>56.000000000058208</v>
      </c>
      <c r="M8942" t="str">
        <f t="shared" si="557"/>
        <v>Yes</v>
      </c>
      <c r="N8942" t="str">
        <f t="shared" si="558"/>
        <v>Mar</v>
      </c>
      <c r="O8942" s="2">
        <f t="shared" si="559"/>
        <v>2.3333333333357587</v>
      </c>
      <c r="P8942" t="str">
        <f>VLOOKUP(G8942,Agents!A:E,4,FALSE)</f>
        <v>Team3</v>
      </c>
      <c r="Q8942" t="str">
        <f>VLOOKUP(G8942,Agents!A:E,5,FALSE)</f>
        <v>Mid</v>
      </c>
      <c r="R8942" t="str">
        <f>VLOOKUP(G8942,Agents!A:E,2,FALSE)</f>
        <v>Evening</v>
      </c>
    </row>
    <row r="8943" spans="1:18" x14ac:dyDescent="0.35">
      <c r="A8943" t="s">
        <v>13211</v>
      </c>
      <c r="B8943" t="s">
        <v>5775</v>
      </c>
      <c r="C8943" t="s">
        <v>34</v>
      </c>
      <c r="D8943" t="s">
        <v>38</v>
      </c>
      <c r="E8943" s="1">
        <v>46108.033333333333</v>
      </c>
      <c r="F8943" s="1">
        <v>46108.991666666669</v>
      </c>
      <c r="G8943" t="s">
        <v>344</v>
      </c>
      <c r="H8943" t="s">
        <v>15</v>
      </c>
      <c r="I8943" t="s">
        <v>16</v>
      </c>
      <c r="J8943">
        <v>5</v>
      </c>
      <c r="K8943" t="str">
        <f>IF(tickets_dataset[[#This Row],[status]] = "Closed", "Yes","No")</f>
        <v>Yes</v>
      </c>
      <c r="L8943" s="2">
        <f t="shared" si="556"/>
        <v>23.000000000058208</v>
      </c>
      <c r="M8943" t="str">
        <f t="shared" si="557"/>
        <v>No</v>
      </c>
      <c r="N8943" t="str">
        <f t="shared" si="558"/>
        <v>Mar</v>
      </c>
      <c r="O8943" s="2">
        <f t="shared" si="559"/>
        <v>0.95833333333575865</v>
      </c>
      <c r="P8943" t="str">
        <f>VLOOKUP(G8943,Agents!A:E,4,FALSE)</f>
        <v>Team4</v>
      </c>
      <c r="Q8943" t="str">
        <f>VLOOKUP(G8943,Agents!A:E,5,FALSE)</f>
        <v>Senior</v>
      </c>
      <c r="R8943" t="str">
        <f>VLOOKUP(G8943,Agents!A:E,2,FALSE)</f>
        <v>Night</v>
      </c>
    </row>
    <row r="8944" spans="1:18" x14ac:dyDescent="0.35">
      <c r="A8944" t="s">
        <v>13212</v>
      </c>
      <c r="B8944" t="s">
        <v>6799</v>
      </c>
      <c r="C8944" t="s">
        <v>76</v>
      </c>
      <c r="D8944" t="s">
        <v>38</v>
      </c>
      <c r="E8944" s="1">
        <v>46085.638888888891</v>
      </c>
      <c r="F8944" s="1">
        <v>46088.472222222219</v>
      </c>
      <c r="G8944" t="s">
        <v>39</v>
      </c>
      <c r="H8944" t="s">
        <v>15</v>
      </c>
      <c r="I8944" t="s">
        <v>16</v>
      </c>
      <c r="J8944">
        <v>5</v>
      </c>
      <c r="K8944" t="str">
        <f>IF(tickets_dataset[[#This Row],[status]] = "Closed", "Yes","No")</f>
        <v>Yes</v>
      </c>
      <c r="L8944" s="2">
        <f t="shared" si="556"/>
        <v>67.999999999883585</v>
      </c>
      <c r="M8944" t="str">
        <f t="shared" si="557"/>
        <v>Yes</v>
      </c>
      <c r="N8944" t="str">
        <f t="shared" si="558"/>
        <v>Mar</v>
      </c>
      <c r="O8944" s="2">
        <f t="shared" si="559"/>
        <v>2.8333333333284827</v>
      </c>
      <c r="P8944" t="str">
        <f>VLOOKUP(G8944,Agents!A:E,4,FALSE)</f>
        <v>Team3</v>
      </c>
      <c r="Q8944" t="str">
        <f>VLOOKUP(G8944,Agents!A:E,5,FALSE)</f>
        <v>Mid</v>
      </c>
      <c r="R8944" t="str">
        <f>VLOOKUP(G8944,Agents!A:E,2,FALSE)</f>
        <v>Night</v>
      </c>
    </row>
    <row r="8945" spans="1:18" x14ac:dyDescent="0.35">
      <c r="A8945" t="s">
        <v>13213</v>
      </c>
      <c r="B8945" t="s">
        <v>3783</v>
      </c>
      <c r="C8945" t="s">
        <v>22</v>
      </c>
      <c r="D8945" t="s">
        <v>26</v>
      </c>
      <c r="E8945" s="1">
        <v>46079.45416666667</v>
      </c>
      <c r="F8945" s="1">
        <v>46080.95416666667</v>
      </c>
      <c r="G8945" t="s">
        <v>59</v>
      </c>
      <c r="H8945" t="s">
        <v>15</v>
      </c>
      <c r="I8945" t="s">
        <v>16</v>
      </c>
      <c r="J8945">
        <v>5</v>
      </c>
      <c r="K8945" t="str">
        <f>IF(tickets_dataset[[#This Row],[status]] = "Closed", "Yes","No")</f>
        <v>Yes</v>
      </c>
      <c r="L8945" s="2">
        <f t="shared" si="556"/>
        <v>36</v>
      </c>
      <c r="M8945" t="str">
        <f t="shared" si="557"/>
        <v>No</v>
      </c>
      <c r="N8945" t="str">
        <f t="shared" si="558"/>
        <v>Feb</v>
      </c>
      <c r="O8945" s="2">
        <f t="shared" si="559"/>
        <v>1.5</v>
      </c>
      <c r="P8945" t="str">
        <f>VLOOKUP(G8945,Agents!A:E,4,FALSE)</f>
        <v>Team3</v>
      </c>
      <c r="Q8945" t="str">
        <f>VLOOKUP(G8945,Agents!A:E,5,FALSE)</f>
        <v>Senior</v>
      </c>
      <c r="R8945" t="str">
        <f>VLOOKUP(G8945,Agents!A:E,2,FALSE)</f>
        <v>Night</v>
      </c>
    </row>
    <row r="8946" spans="1:18" x14ac:dyDescent="0.35">
      <c r="A8946" t="s">
        <v>13214</v>
      </c>
      <c r="B8946" t="s">
        <v>8406</v>
      </c>
      <c r="C8946" t="s">
        <v>50</v>
      </c>
      <c r="D8946" t="s">
        <v>26</v>
      </c>
      <c r="E8946" s="1">
        <v>46080.963194444441</v>
      </c>
      <c r="F8946" s="1">
        <v>46083.254861111112</v>
      </c>
      <c r="G8946" t="s">
        <v>31</v>
      </c>
      <c r="H8946" t="s">
        <v>15</v>
      </c>
      <c r="I8946" t="s">
        <v>16</v>
      </c>
      <c r="J8946">
        <v>3</v>
      </c>
      <c r="K8946" t="str">
        <f>IF(tickets_dataset[[#This Row],[status]] = "Closed", "Yes","No")</f>
        <v>Yes</v>
      </c>
      <c r="L8946" s="2">
        <f t="shared" si="556"/>
        <v>55.000000000116415</v>
      </c>
      <c r="M8946" t="str">
        <f t="shared" si="557"/>
        <v>Yes</v>
      </c>
      <c r="N8946" t="str">
        <f t="shared" si="558"/>
        <v>Feb</v>
      </c>
      <c r="O8946" s="2">
        <f t="shared" si="559"/>
        <v>2.2916666666715173</v>
      </c>
      <c r="P8946" t="str">
        <f>VLOOKUP(G8946,Agents!A:E,4,FALSE)</f>
        <v>Team5</v>
      </c>
      <c r="Q8946" t="str">
        <f>VLOOKUP(G8946,Agents!A:E,5,FALSE)</f>
        <v>Senior</v>
      </c>
      <c r="R8946" t="str">
        <f>VLOOKUP(G8946,Agents!A:E,2,FALSE)</f>
        <v>Evening</v>
      </c>
    </row>
    <row r="8947" spans="1:18" x14ac:dyDescent="0.35">
      <c r="A8947" t="s">
        <v>13215</v>
      </c>
      <c r="B8947" t="s">
        <v>3842</v>
      </c>
      <c r="C8947" t="s">
        <v>76</v>
      </c>
      <c r="D8947" t="s">
        <v>26</v>
      </c>
      <c r="E8947" s="1">
        <v>46109.398611111108</v>
      </c>
      <c r="F8947" s="1">
        <v>46111.56527777778</v>
      </c>
      <c r="G8947" t="s">
        <v>273</v>
      </c>
      <c r="H8947" t="s">
        <v>15</v>
      </c>
      <c r="I8947" t="s">
        <v>16</v>
      </c>
      <c r="J8947">
        <v>5</v>
      </c>
      <c r="K8947" t="str">
        <f>IF(tickets_dataset[[#This Row],[status]] = "Closed", "Yes","No")</f>
        <v>Yes</v>
      </c>
      <c r="L8947" s="2">
        <f t="shared" si="556"/>
        <v>52.000000000116415</v>
      </c>
      <c r="M8947" t="str">
        <f t="shared" si="557"/>
        <v>Yes</v>
      </c>
      <c r="N8947" t="str">
        <f t="shared" si="558"/>
        <v>Mar</v>
      </c>
      <c r="O8947" s="2">
        <f t="shared" si="559"/>
        <v>2.1666666666715173</v>
      </c>
      <c r="P8947" t="str">
        <f>VLOOKUP(G8947,Agents!A:E,4,FALSE)</f>
        <v>Team3</v>
      </c>
      <c r="Q8947" t="str">
        <f>VLOOKUP(G8947,Agents!A:E,5,FALSE)</f>
        <v>Senior</v>
      </c>
      <c r="R8947" t="str">
        <f>VLOOKUP(G8947,Agents!A:E,2,FALSE)</f>
        <v>Evening</v>
      </c>
    </row>
    <row r="8948" spans="1:18" x14ac:dyDescent="0.35">
      <c r="A8948" t="s">
        <v>13216</v>
      </c>
      <c r="B8948" t="s">
        <v>4358</v>
      </c>
      <c r="C8948" t="s">
        <v>22</v>
      </c>
      <c r="D8948" t="s">
        <v>38</v>
      </c>
      <c r="E8948" s="1">
        <v>46105.979166666664</v>
      </c>
      <c r="F8948" s="1">
        <v>46108.479166666664</v>
      </c>
      <c r="G8948" t="s">
        <v>256</v>
      </c>
      <c r="H8948" t="s">
        <v>15</v>
      </c>
      <c r="I8948" t="s">
        <v>16</v>
      </c>
      <c r="J8948">
        <v>4</v>
      </c>
      <c r="K8948" t="str">
        <f>IF(tickets_dataset[[#This Row],[status]] = "Closed", "Yes","No")</f>
        <v>Yes</v>
      </c>
      <c r="L8948" s="2">
        <f t="shared" si="556"/>
        <v>60</v>
      </c>
      <c r="M8948" t="str">
        <f t="shared" si="557"/>
        <v>Yes</v>
      </c>
      <c r="N8948" t="str">
        <f t="shared" si="558"/>
        <v>Mar</v>
      </c>
      <c r="O8948" s="2">
        <f t="shared" si="559"/>
        <v>2.5</v>
      </c>
      <c r="P8948" t="str">
        <f>VLOOKUP(G8948,Agents!A:E,4,FALSE)</f>
        <v>Team1</v>
      </c>
      <c r="Q8948" t="str">
        <f>VLOOKUP(G8948,Agents!A:E,5,FALSE)</f>
        <v>Mid</v>
      </c>
      <c r="R8948" t="str">
        <f>VLOOKUP(G8948,Agents!A:E,2,FALSE)</f>
        <v>Morning</v>
      </c>
    </row>
    <row r="8949" spans="1:18" x14ac:dyDescent="0.35">
      <c r="A8949" t="s">
        <v>13217</v>
      </c>
      <c r="B8949" t="s">
        <v>7538</v>
      </c>
      <c r="C8949" t="s">
        <v>50</v>
      </c>
      <c r="D8949" t="s">
        <v>13</v>
      </c>
      <c r="E8949" s="1">
        <v>46059.382638888892</v>
      </c>
      <c r="F8949" s="1">
        <v>46060.632638888892</v>
      </c>
      <c r="G8949" t="s">
        <v>14</v>
      </c>
      <c r="H8949" t="s">
        <v>15</v>
      </c>
      <c r="I8949" t="s">
        <v>16</v>
      </c>
      <c r="J8949">
        <v>5</v>
      </c>
      <c r="K8949" t="str">
        <f>IF(tickets_dataset[[#This Row],[status]] = "Closed", "Yes","No")</f>
        <v>Yes</v>
      </c>
      <c r="L8949" s="2">
        <f t="shared" si="556"/>
        <v>30</v>
      </c>
      <c r="M8949" t="str">
        <f t="shared" si="557"/>
        <v>No</v>
      </c>
      <c r="N8949" t="str">
        <f t="shared" si="558"/>
        <v>Feb</v>
      </c>
      <c r="O8949" s="2">
        <f t="shared" si="559"/>
        <v>1.25</v>
      </c>
      <c r="P8949" t="str">
        <f>VLOOKUP(G8949,Agents!A:E,4,FALSE)</f>
        <v>Team1</v>
      </c>
      <c r="Q8949" t="str">
        <f>VLOOKUP(G8949,Agents!A:E,5,FALSE)</f>
        <v>Senior</v>
      </c>
      <c r="R8949" t="str">
        <f>VLOOKUP(G8949,Agents!A:E,2,FALSE)</f>
        <v>Morning</v>
      </c>
    </row>
    <row r="8950" spans="1:18" x14ac:dyDescent="0.35">
      <c r="A8950" t="s">
        <v>13218</v>
      </c>
      <c r="B8950" t="s">
        <v>4050</v>
      </c>
      <c r="C8950" t="s">
        <v>34</v>
      </c>
      <c r="D8950" t="s">
        <v>38</v>
      </c>
      <c r="E8950" s="1">
        <v>46088.323611111111</v>
      </c>
      <c r="F8950" s="1">
        <v>46091.573611111111</v>
      </c>
      <c r="G8950" t="s">
        <v>190</v>
      </c>
      <c r="H8950" t="s">
        <v>15</v>
      </c>
      <c r="I8950" t="s">
        <v>16</v>
      </c>
      <c r="J8950">
        <v>5</v>
      </c>
      <c r="K8950" t="str">
        <f>IF(tickets_dataset[[#This Row],[status]] = "Closed", "Yes","No")</f>
        <v>Yes</v>
      </c>
      <c r="L8950" s="2">
        <f t="shared" si="556"/>
        <v>78</v>
      </c>
      <c r="M8950" t="str">
        <f t="shared" si="557"/>
        <v>Yes</v>
      </c>
      <c r="N8950" t="str">
        <f t="shared" si="558"/>
        <v>Mar</v>
      </c>
      <c r="O8950" s="2">
        <f t="shared" si="559"/>
        <v>3.25</v>
      </c>
      <c r="P8950" t="str">
        <f>VLOOKUP(G8950,Agents!A:E,4,FALSE)</f>
        <v>Team1</v>
      </c>
      <c r="Q8950" t="str">
        <f>VLOOKUP(G8950,Agents!A:E,5,FALSE)</f>
        <v>Senior</v>
      </c>
      <c r="R8950" t="str">
        <f>VLOOKUP(G8950,Agents!A:E,2,FALSE)</f>
        <v>Night</v>
      </c>
    </row>
    <row r="8951" spans="1:18" x14ac:dyDescent="0.35">
      <c r="A8951" t="s">
        <v>13219</v>
      </c>
      <c r="B8951" t="s">
        <v>13220</v>
      </c>
      <c r="C8951" t="s">
        <v>22</v>
      </c>
      <c r="D8951" t="s">
        <v>13</v>
      </c>
      <c r="E8951" s="1">
        <v>46029.213194444441</v>
      </c>
      <c r="F8951" s="1">
        <v>46030.129861111112</v>
      </c>
      <c r="G8951" t="s">
        <v>128</v>
      </c>
      <c r="H8951" t="s">
        <v>15</v>
      </c>
      <c r="I8951" t="s">
        <v>16</v>
      </c>
      <c r="J8951">
        <v>4</v>
      </c>
      <c r="K8951" t="str">
        <f>IF(tickets_dataset[[#This Row],[status]] = "Closed", "Yes","No")</f>
        <v>Yes</v>
      </c>
      <c r="L8951" s="2">
        <f t="shared" si="556"/>
        <v>22.000000000116415</v>
      </c>
      <c r="M8951" t="str">
        <f t="shared" si="557"/>
        <v>No</v>
      </c>
      <c r="N8951" t="str">
        <f t="shared" si="558"/>
        <v>Jan</v>
      </c>
      <c r="O8951" s="2">
        <f t="shared" si="559"/>
        <v>0.91666666667151731</v>
      </c>
      <c r="P8951" t="str">
        <f>VLOOKUP(G8951,Agents!A:E,4,FALSE)</f>
        <v>Team4</v>
      </c>
      <c r="Q8951" t="str">
        <f>VLOOKUP(G8951,Agents!A:E,5,FALSE)</f>
        <v>Mid</v>
      </c>
      <c r="R8951" t="str">
        <f>VLOOKUP(G8951,Agents!A:E,2,FALSE)</f>
        <v>Night</v>
      </c>
    </row>
    <row r="8952" spans="1:18" x14ac:dyDescent="0.35">
      <c r="A8952" t="s">
        <v>13221</v>
      </c>
      <c r="B8952" t="s">
        <v>6327</v>
      </c>
      <c r="C8952" t="s">
        <v>50</v>
      </c>
      <c r="D8952" t="s">
        <v>26</v>
      </c>
      <c r="E8952" s="1">
        <v>46031.050694444442</v>
      </c>
      <c r="F8952" s="1">
        <v>46032.467361111114</v>
      </c>
      <c r="G8952" t="s">
        <v>14</v>
      </c>
      <c r="H8952" t="s">
        <v>15</v>
      </c>
      <c r="I8952" t="s">
        <v>16</v>
      </c>
      <c r="J8952">
        <v>5</v>
      </c>
      <c r="K8952" t="str">
        <f>IF(tickets_dataset[[#This Row],[status]] = "Closed", "Yes","No")</f>
        <v>Yes</v>
      </c>
      <c r="L8952" s="2">
        <f t="shared" si="556"/>
        <v>34.000000000116415</v>
      </c>
      <c r="M8952" t="str">
        <f t="shared" si="557"/>
        <v>No</v>
      </c>
      <c r="N8952" t="str">
        <f t="shared" si="558"/>
        <v>Jan</v>
      </c>
      <c r="O8952" s="2">
        <f t="shared" si="559"/>
        <v>1.4166666666715173</v>
      </c>
      <c r="P8952" t="str">
        <f>VLOOKUP(G8952,Agents!A:E,4,FALSE)</f>
        <v>Team1</v>
      </c>
      <c r="Q8952" t="str">
        <f>VLOOKUP(G8952,Agents!A:E,5,FALSE)</f>
        <v>Senior</v>
      </c>
      <c r="R8952" t="str">
        <f>VLOOKUP(G8952,Agents!A:E,2,FALSE)</f>
        <v>Morning</v>
      </c>
    </row>
    <row r="8953" spans="1:18" x14ac:dyDescent="0.35">
      <c r="A8953" t="s">
        <v>13222</v>
      </c>
      <c r="B8953" t="s">
        <v>2411</v>
      </c>
      <c r="C8953" t="s">
        <v>50</v>
      </c>
      <c r="D8953" t="s">
        <v>13</v>
      </c>
      <c r="E8953" s="1">
        <v>46069.636111111111</v>
      </c>
      <c r="F8953" s="1">
        <v>46070.177777777775</v>
      </c>
      <c r="G8953" t="s">
        <v>27</v>
      </c>
      <c r="H8953" t="s">
        <v>15</v>
      </c>
      <c r="I8953" t="s">
        <v>16</v>
      </c>
      <c r="J8953">
        <v>5</v>
      </c>
      <c r="K8953" t="str">
        <f>IF(tickets_dataset[[#This Row],[status]] = "Closed", "Yes","No")</f>
        <v>Yes</v>
      </c>
      <c r="L8953" s="2">
        <f t="shared" si="556"/>
        <v>12.999999999941792</v>
      </c>
      <c r="M8953" t="str">
        <f t="shared" si="557"/>
        <v>No</v>
      </c>
      <c r="N8953" t="str">
        <f t="shared" si="558"/>
        <v>Feb</v>
      </c>
      <c r="O8953" s="2">
        <f t="shared" si="559"/>
        <v>0.54166666666424135</v>
      </c>
      <c r="P8953" t="str">
        <f>VLOOKUP(G8953,Agents!A:E,4,FALSE)</f>
        <v>Team5</v>
      </c>
      <c r="Q8953" t="str">
        <f>VLOOKUP(G8953,Agents!A:E,5,FALSE)</f>
        <v>Senior</v>
      </c>
      <c r="R8953" t="str">
        <f>VLOOKUP(G8953,Agents!A:E,2,FALSE)</f>
        <v>Morning</v>
      </c>
    </row>
    <row r="8954" spans="1:18" x14ac:dyDescent="0.35">
      <c r="A8954" t="s">
        <v>13223</v>
      </c>
      <c r="B8954" t="s">
        <v>13224</v>
      </c>
      <c r="C8954" t="s">
        <v>22</v>
      </c>
      <c r="D8954" t="s">
        <v>13</v>
      </c>
      <c r="E8954" s="1">
        <v>46075.28402777778</v>
      </c>
      <c r="F8954" s="1">
        <v>46075.367361111108</v>
      </c>
      <c r="G8954" t="s">
        <v>128</v>
      </c>
      <c r="H8954" t="s">
        <v>15</v>
      </c>
      <c r="I8954" t="s">
        <v>16</v>
      </c>
      <c r="J8954">
        <v>5</v>
      </c>
      <c r="K8954" t="str">
        <f>IF(tickets_dataset[[#This Row],[status]] = "Closed", "Yes","No")</f>
        <v>Yes</v>
      </c>
      <c r="L8954" s="2">
        <f t="shared" si="556"/>
        <v>1.9999999998835847</v>
      </c>
      <c r="M8954" t="str">
        <f t="shared" si="557"/>
        <v>No</v>
      </c>
      <c r="N8954" t="str">
        <f t="shared" si="558"/>
        <v>Feb</v>
      </c>
      <c r="O8954" s="2">
        <f t="shared" si="559"/>
        <v>8.3333333328482695E-2</v>
      </c>
      <c r="P8954" t="str">
        <f>VLOOKUP(G8954,Agents!A:E,4,FALSE)</f>
        <v>Team4</v>
      </c>
      <c r="Q8954" t="str">
        <f>VLOOKUP(G8954,Agents!A:E,5,FALSE)</f>
        <v>Mid</v>
      </c>
      <c r="R8954" t="str">
        <f>VLOOKUP(G8954,Agents!A:E,2,FALSE)</f>
        <v>Night</v>
      </c>
    </row>
    <row r="8955" spans="1:18" x14ac:dyDescent="0.35">
      <c r="A8955" t="s">
        <v>13225</v>
      </c>
      <c r="B8955" t="s">
        <v>9184</v>
      </c>
      <c r="C8955" t="s">
        <v>76</v>
      </c>
      <c r="D8955" t="s">
        <v>13</v>
      </c>
      <c r="E8955" s="1">
        <v>46084.102777777778</v>
      </c>
      <c r="F8955" s="1">
        <v>46085.561111111114</v>
      </c>
      <c r="G8955" t="s">
        <v>103</v>
      </c>
      <c r="H8955" t="s">
        <v>15</v>
      </c>
      <c r="I8955" t="s">
        <v>16</v>
      </c>
      <c r="J8955">
        <v>4</v>
      </c>
      <c r="K8955" t="str">
        <f>IF(tickets_dataset[[#This Row],[status]] = "Closed", "Yes","No")</f>
        <v>Yes</v>
      </c>
      <c r="L8955" s="2">
        <f t="shared" si="556"/>
        <v>35.000000000058208</v>
      </c>
      <c r="M8955" t="str">
        <f t="shared" si="557"/>
        <v>No</v>
      </c>
      <c r="N8955" t="str">
        <f t="shared" si="558"/>
        <v>Mar</v>
      </c>
      <c r="O8955" s="2">
        <f t="shared" si="559"/>
        <v>1.4583333333357587</v>
      </c>
      <c r="P8955" t="str">
        <f>VLOOKUP(G8955,Agents!A:E,4,FALSE)</f>
        <v>Team4</v>
      </c>
      <c r="Q8955" t="str">
        <f>VLOOKUP(G8955,Agents!A:E,5,FALSE)</f>
        <v>Senior</v>
      </c>
      <c r="R8955" t="str">
        <f>VLOOKUP(G8955,Agents!A:E,2,FALSE)</f>
        <v>Night</v>
      </c>
    </row>
    <row r="8956" spans="1:18" x14ac:dyDescent="0.35">
      <c r="A8956" t="s">
        <v>13226</v>
      </c>
      <c r="B8956" t="s">
        <v>2170</v>
      </c>
      <c r="C8956" t="s">
        <v>50</v>
      </c>
      <c r="D8956" t="s">
        <v>38</v>
      </c>
      <c r="E8956" s="1">
        <v>46042.079861111109</v>
      </c>
      <c r="F8956" s="1">
        <v>46045.704861111109</v>
      </c>
      <c r="G8956" t="s">
        <v>422</v>
      </c>
      <c r="H8956" t="s">
        <v>15</v>
      </c>
      <c r="I8956" t="s">
        <v>16</v>
      </c>
      <c r="J8956">
        <v>4</v>
      </c>
      <c r="K8956" t="str">
        <f>IF(tickets_dataset[[#This Row],[status]] = "Closed", "Yes","No")</f>
        <v>Yes</v>
      </c>
      <c r="L8956" s="2">
        <f t="shared" si="556"/>
        <v>87</v>
      </c>
      <c r="M8956" t="str">
        <f t="shared" si="557"/>
        <v>Yes</v>
      </c>
      <c r="N8956" t="str">
        <f t="shared" si="558"/>
        <v>Jan</v>
      </c>
      <c r="O8956" s="2">
        <f t="shared" si="559"/>
        <v>3.625</v>
      </c>
      <c r="P8956" t="str">
        <f>VLOOKUP(G8956,Agents!A:E,4,FALSE)</f>
        <v>Team5</v>
      </c>
      <c r="Q8956" t="str">
        <f>VLOOKUP(G8956,Agents!A:E,5,FALSE)</f>
        <v>Mid</v>
      </c>
      <c r="R8956" t="str">
        <f>VLOOKUP(G8956,Agents!A:E,2,FALSE)</f>
        <v>Evening</v>
      </c>
    </row>
    <row r="8957" spans="1:18" x14ac:dyDescent="0.35">
      <c r="A8957" t="s">
        <v>13227</v>
      </c>
      <c r="B8957" t="s">
        <v>6421</v>
      </c>
      <c r="C8957" t="s">
        <v>12</v>
      </c>
      <c r="D8957" t="s">
        <v>26</v>
      </c>
      <c r="E8957" s="1">
        <v>46047.785416666666</v>
      </c>
      <c r="F8957" s="1">
        <v>46050.32708333333</v>
      </c>
      <c r="G8957" t="s">
        <v>27</v>
      </c>
      <c r="H8957" t="s">
        <v>15</v>
      </c>
      <c r="I8957" t="s">
        <v>16</v>
      </c>
      <c r="J8957">
        <v>3</v>
      </c>
      <c r="K8957" t="str">
        <f>IF(tickets_dataset[[#This Row],[status]] = "Closed", "Yes","No")</f>
        <v>Yes</v>
      </c>
      <c r="L8957" s="2">
        <f t="shared" si="556"/>
        <v>60.999999999941792</v>
      </c>
      <c r="M8957" t="str">
        <f t="shared" si="557"/>
        <v>Yes</v>
      </c>
      <c r="N8957" t="str">
        <f t="shared" si="558"/>
        <v>Jan</v>
      </c>
      <c r="O8957" s="2">
        <f t="shared" si="559"/>
        <v>2.5416666666642413</v>
      </c>
      <c r="P8957" t="str">
        <f>VLOOKUP(G8957,Agents!A:E,4,FALSE)</f>
        <v>Team5</v>
      </c>
      <c r="Q8957" t="str">
        <f>VLOOKUP(G8957,Agents!A:E,5,FALSE)</f>
        <v>Senior</v>
      </c>
      <c r="R8957" t="str">
        <f>VLOOKUP(G8957,Agents!A:E,2,FALSE)</f>
        <v>Morning</v>
      </c>
    </row>
    <row r="8958" spans="1:18" x14ac:dyDescent="0.35">
      <c r="A8958" t="s">
        <v>13228</v>
      </c>
      <c r="B8958" t="s">
        <v>9885</v>
      </c>
      <c r="C8958" t="s">
        <v>22</v>
      </c>
      <c r="D8958" t="s">
        <v>26</v>
      </c>
      <c r="E8958" s="1">
        <v>46065.65</v>
      </c>
      <c r="F8958" s="1">
        <v>46068.191666666666</v>
      </c>
      <c r="G8958" t="s">
        <v>170</v>
      </c>
      <c r="H8958" t="s">
        <v>15</v>
      </c>
      <c r="I8958" t="s">
        <v>16</v>
      </c>
      <c r="J8958">
        <v>4</v>
      </c>
      <c r="K8958" t="str">
        <f>IF(tickets_dataset[[#This Row],[status]] = "Closed", "Yes","No")</f>
        <v>Yes</v>
      </c>
      <c r="L8958" s="2">
        <f t="shared" si="556"/>
        <v>60.999999999941792</v>
      </c>
      <c r="M8958" t="str">
        <f t="shared" si="557"/>
        <v>Yes</v>
      </c>
      <c r="N8958" t="str">
        <f t="shared" si="558"/>
        <v>Feb</v>
      </c>
      <c r="O8958" s="2">
        <f t="shared" si="559"/>
        <v>2.5416666666642413</v>
      </c>
      <c r="P8958" t="str">
        <f>VLOOKUP(G8958,Agents!A:E,4,FALSE)</f>
        <v>Team5</v>
      </c>
      <c r="Q8958" t="str">
        <f>VLOOKUP(G8958,Agents!A:E,5,FALSE)</f>
        <v>Junior</v>
      </c>
      <c r="R8958" t="str">
        <f>VLOOKUP(G8958,Agents!A:E,2,FALSE)</f>
        <v>Night</v>
      </c>
    </row>
    <row r="8959" spans="1:18" x14ac:dyDescent="0.35">
      <c r="A8959" t="s">
        <v>13229</v>
      </c>
      <c r="B8959" t="s">
        <v>1624</v>
      </c>
      <c r="C8959" t="s">
        <v>34</v>
      </c>
      <c r="D8959" t="s">
        <v>38</v>
      </c>
      <c r="E8959" s="1">
        <v>46037.361805555556</v>
      </c>
      <c r="F8959" s="1">
        <v>46039.820138888892</v>
      </c>
      <c r="G8959" t="s">
        <v>140</v>
      </c>
      <c r="H8959" t="s">
        <v>15</v>
      </c>
      <c r="I8959" t="s">
        <v>16</v>
      </c>
      <c r="J8959">
        <v>3</v>
      </c>
      <c r="K8959" t="str">
        <f>IF(tickets_dataset[[#This Row],[status]] = "Closed", "Yes","No")</f>
        <v>Yes</v>
      </c>
      <c r="L8959" s="2">
        <f t="shared" si="556"/>
        <v>59.000000000058208</v>
      </c>
      <c r="M8959" t="str">
        <f t="shared" si="557"/>
        <v>Yes</v>
      </c>
      <c r="N8959" t="str">
        <f t="shared" si="558"/>
        <v>Jan</v>
      </c>
      <c r="O8959" s="2">
        <f t="shared" si="559"/>
        <v>2.4583333333357587</v>
      </c>
      <c r="P8959" t="str">
        <f>VLOOKUP(G8959,Agents!A:E,4,FALSE)</f>
        <v>Team1</v>
      </c>
      <c r="Q8959" t="str">
        <f>VLOOKUP(G8959,Agents!A:E,5,FALSE)</f>
        <v>Junior</v>
      </c>
      <c r="R8959" t="str">
        <f>VLOOKUP(G8959,Agents!A:E,2,FALSE)</f>
        <v>Morning</v>
      </c>
    </row>
    <row r="8960" spans="1:18" x14ac:dyDescent="0.35">
      <c r="A8960" t="s">
        <v>13230</v>
      </c>
      <c r="B8960" t="s">
        <v>11568</v>
      </c>
      <c r="C8960" t="s">
        <v>12</v>
      </c>
      <c r="D8960" t="s">
        <v>13</v>
      </c>
      <c r="E8960" s="1">
        <v>46106.676388888889</v>
      </c>
      <c r="F8960" s="1">
        <v>46108.384722222225</v>
      </c>
      <c r="G8960" t="s">
        <v>357</v>
      </c>
      <c r="H8960" t="s">
        <v>15</v>
      </c>
      <c r="I8960" t="s">
        <v>16</v>
      </c>
      <c r="J8960">
        <v>4</v>
      </c>
      <c r="K8960" t="str">
        <f>IF(tickets_dataset[[#This Row],[status]] = "Closed", "Yes","No")</f>
        <v>Yes</v>
      </c>
      <c r="L8960" s="2">
        <f t="shared" si="556"/>
        <v>41.000000000058208</v>
      </c>
      <c r="M8960" t="str">
        <f t="shared" si="557"/>
        <v>No</v>
      </c>
      <c r="N8960" t="str">
        <f t="shared" si="558"/>
        <v>Mar</v>
      </c>
      <c r="O8960" s="2">
        <f t="shared" si="559"/>
        <v>1.7083333333357587</v>
      </c>
      <c r="P8960" t="str">
        <f>VLOOKUP(G8960,Agents!A:E,4,FALSE)</f>
        <v>Team1</v>
      </c>
      <c r="Q8960" t="str">
        <f>VLOOKUP(G8960,Agents!A:E,5,FALSE)</f>
        <v>Mid</v>
      </c>
      <c r="R8960" t="str">
        <f>VLOOKUP(G8960,Agents!A:E,2,FALSE)</f>
        <v>Morning</v>
      </c>
    </row>
    <row r="8961" spans="1:18" x14ac:dyDescent="0.35">
      <c r="A8961" t="s">
        <v>13231</v>
      </c>
      <c r="B8961" t="s">
        <v>6940</v>
      </c>
      <c r="C8961" t="s">
        <v>76</v>
      </c>
      <c r="D8961" t="s">
        <v>38</v>
      </c>
      <c r="E8961" s="1">
        <v>46110.959722222222</v>
      </c>
      <c r="F8961" s="1">
        <v>46112.251388888886</v>
      </c>
      <c r="G8961" t="s">
        <v>159</v>
      </c>
      <c r="H8961" t="s">
        <v>28</v>
      </c>
      <c r="I8961" t="s">
        <v>16</v>
      </c>
      <c r="J8961">
        <v>5</v>
      </c>
      <c r="K8961" t="str">
        <f>IF(tickets_dataset[[#This Row],[status]] = "Closed", "Yes","No")</f>
        <v>No</v>
      </c>
      <c r="L8961" s="2">
        <f t="shared" si="556"/>
        <v>30.999999999941792</v>
      </c>
      <c r="M8961" t="str">
        <f t="shared" si="557"/>
        <v>No</v>
      </c>
      <c r="N8961" t="str">
        <f t="shared" si="558"/>
        <v>Mar</v>
      </c>
      <c r="O8961" s="2">
        <f t="shared" si="559"/>
        <v>1.2916666666642413</v>
      </c>
      <c r="P8961" t="str">
        <f>VLOOKUP(G8961,Agents!A:E,4,FALSE)</f>
        <v>Team4</v>
      </c>
      <c r="Q8961" t="str">
        <f>VLOOKUP(G8961,Agents!A:E,5,FALSE)</f>
        <v>Mid</v>
      </c>
      <c r="R8961" t="str">
        <f>VLOOKUP(G8961,Agents!A:E,2,FALSE)</f>
        <v>Night</v>
      </c>
    </row>
    <row r="8962" spans="1:18" x14ac:dyDescent="0.35">
      <c r="A8962" t="s">
        <v>13232</v>
      </c>
      <c r="B8962" t="s">
        <v>1377</v>
      </c>
      <c r="C8962" t="s">
        <v>34</v>
      </c>
      <c r="D8962" t="s">
        <v>26</v>
      </c>
      <c r="E8962" s="1">
        <v>46067.306250000001</v>
      </c>
      <c r="F8962" s="1">
        <v>46069.347916666666</v>
      </c>
      <c r="G8962" t="s">
        <v>357</v>
      </c>
      <c r="H8962" t="s">
        <v>15</v>
      </c>
      <c r="I8962" t="s">
        <v>16</v>
      </c>
      <c r="J8962">
        <v>4</v>
      </c>
      <c r="K8962" t="str">
        <f>IF(tickets_dataset[[#This Row],[status]] = "Closed", "Yes","No")</f>
        <v>Yes</v>
      </c>
      <c r="L8962" s="2">
        <f t="shared" ref="L8962:L9025" si="560">IF(ISBLANK(F8962),"",(F8962-E8962)*24)</f>
        <v>48.999999999941792</v>
      </c>
      <c r="M8962" t="str">
        <f t="shared" ref="M8962:M9025" si="561">IF(L8962&gt;48,"Yes","No")</f>
        <v>Yes</v>
      </c>
      <c r="N8962" t="str">
        <f t="shared" ref="N8962:N9025" si="562">TEXT(E8962,"mmm")</f>
        <v>Feb</v>
      </c>
      <c r="O8962" s="2">
        <f t="shared" si="559"/>
        <v>2.0416666666642413</v>
      </c>
      <c r="P8962" t="str">
        <f>VLOOKUP(G8962,Agents!A:E,4,FALSE)</f>
        <v>Team1</v>
      </c>
      <c r="Q8962" t="str">
        <f>VLOOKUP(G8962,Agents!A:E,5,FALSE)</f>
        <v>Mid</v>
      </c>
      <c r="R8962" t="str">
        <f>VLOOKUP(G8962,Agents!A:E,2,FALSE)</f>
        <v>Morning</v>
      </c>
    </row>
    <row r="8963" spans="1:18" x14ac:dyDescent="0.35">
      <c r="A8963" t="s">
        <v>13233</v>
      </c>
      <c r="B8963" t="s">
        <v>9995</v>
      </c>
      <c r="C8963" t="s">
        <v>12</v>
      </c>
      <c r="D8963" t="s">
        <v>38</v>
      </c>
      <c r="E8963" s="1">
        <v>46110.72152777778</v>
      </c>
      <c r="F8963" s="1">
        <v>46112.47152777778</v>
      </c>
      <c r="G8963" t="s">
        <v>221</v>
      </c>
      <c r="H8963" t="s">
        <v>15</v>
      </c>
      <c r="I8963" t="s">
        <v>16</v>
      </c>
      <c r="J8963">
        <v>3</v>
      </c>
      <c r="K8963" t="str">
        <f>IF(tickets_dataset[[#This Row],[status]] = "Closed", "Yes","No")</f>
        <v>Yes</v>
      </c>
      <c r="L8963" s="2">
        <f t="shared" si="560"/>
        <v>42</v>
      </c>
      <c r="M8963" t="str">
        <f t="shared" si="561"/>
        <v>No</v>
      </c>
      <c r="N8963" t="str">
        <f t="shared" si="562"/>
        <v>Mar</v>
      </c>
      <c r="O8963" s="2">
        <f t="shared" ref="O8963:O9026" si="563">F8963-E8963</f>
        <v>1.75</v>
      </c>
      <c r="P8963" t="str">
        <f>VLOOKUP(G8963,Agents!A:E,4,FALSE)</f>
        <v>Team4</v>
      </c>
      <c r="Q8963" t="str">
        <f>VLOOKUP(G8963,Agents!A:E,5,FALSE)</f>
        <v>Senior</v>
      </c>
      <c r="R8963" t="str">
        <f>VLOOKUP(G8963,Agents!A:E,2,FALSE)</f>
        <v>Morning</v>
      </c>
    </row>
    <row r="8964" spans="1:18" x14ac:dyDescent="0.35">
      <c r="A8964" t="s">
        <v>13234</v>
      </c>
      <c r="B8964" t="s">
        <v>5396</v>
      </c>
      <c r="C8964" t="s">
        <v>22</v>
      </c>
      <c r="D8964" t="s">
        <v>26</v>
      </c>
      <c r="E8964" s="1">
        <v>46069.481944444444</v>
      </c>
      <c r="F8964" s="1">
        <v>46070.023611111108</v>
      </c>
      <c r="G8964" t="s">
        <v>110</v>
      </c>
      <c r="H8964" t="s">
        <v>15</v>
      </c>
      <c r="I8964" t="s">
        <v>16</v>
      </c>
      <c r="J8964">
        <v>4</v>
      </c>
      <c r="K8964" t="str">
        <f>IF(tickets_dataset[[#This Row],[status]] = "Closed", "Yes","No")</f>
        <v>Yes</v>
      </c>
      <c r="L8964" s="2">
        <f t="shared" si="560"/>
        <v>12.999999999941792</v>
      </c>
      <c r="M8964" t="str">
        <f t="shared" si="561"/>
        <v>No</v>
      </c>
      <c r="N8964" t="str">
        <f t="shared" si="562"/>
        <v>Feb</v>
      </c>
      <c r="O8964" s="2">
        <f t="shared" si="563"/>
        <v>0.54166666666424135</v>
      </c>
      <c r="P8964" t="str">
        <f>VLOOKUP(G8964,Agents!A:E,4,FALSE)</f>
        <v>Team4</v>
      </c>
      <c r="Q8964" t="str">
        <f>VLOOKUP(G8964,Agents!A:E,5,FALSE)</f>
        <v>Junior</v>
      </c>
      <c r="R8964" t="str">
        <f>VLOOKUP(G8964,Agents!A:E,2,FALSE)</f>
        <v>Morning</v>
      </c>
    </row>
    <row r="8965" spans="1:18" x14ac:dyDescent="0.35">
      <c r="A8965" t="s">
        <v>13235</v>
      </c>
      <c r="B8965" t="s">
        <v>9610</v>
      </c>
      <c r="C8965" t="s">
        <v>76</v>
      </c>
      <c r="D8965" t="s">
        <v>26</v>
      </c>
      <c r="E8965" s="1">
        <v>46096.480555555558</v>
      </c>
      <c r="F8965" s="1">
        <v>46098.772222222222</v>
      </c>
      <c r="G8965" t="s">
        <v>216</v>
      </c>
      <c r="H8965" t="s">
        <v>15</v>
      </c>
      <c r="I8965" t="s">
        <v>16</v>
      </c>
      <c r="J8965">
        <v>4</v>
      </c>
      <c r="K8965" t="str">
        <f>IF(tickets_dataset[[#This Row],[status]] = "Closed", "Yes","No")</f>
        <v>Yes</v>
      </c>
      <c r="L8965" s="2">
        <f t="shared" si="560"/>
        <v>54.999999999941792</v>
      </c>
      <c r="M8965" t="str">
        <f t="shared" si="561"/>
        <v>Yes</v>
      </c>
      <c r="N8965" t="str">
        <f t="shared" si="562"/>
        <v>Mar</v>
      </c>
      <c r="O8965" s="2">
        <f t="shared" si="563"/>
        <v>2.2916666666642413</v>
      </c>
      <c r="P8965" t="str">
        <f>VLOOKUP(G8965,Agents!A:E,4,FALSE)</f>
        <v>Team5</v>
      </c>
      <c r="Q8965" t="str">
        <f>VLOOKUP(G8965,Agents!A:E,5,FALSE)</f>
        <v>Junior</v>
      </c>
      <c r="R8965" t="str">
        <f>VLOOKUP(G8965,Agents!A:E,2,FALSE)</f>
        <v>Evening</v>
      </c>
    </row>
    <row r="8966" spans="1:18" x14ac:dyDescent="0.35">
      <c r="A8966" t="s">
        <v>13236</v>
      </c>
      <c r="B8966" t="s">
        <v>5548</v>
      </c>
      <c r="C8966" t="s">
        <v>12</v>
      </c>
      <c r="D8966" t="s">
        <v>38</v>
      </c>
      <c r="E8966" s="1">
        <v>46056.327777777777</v>
      </c>
      <c r="F8966" s="1">
        <v>46059.661111111112</v>
      </c>
      <c r="G8966" t="s">
        <v>86</v>
      </c>
      <c r="H8966" t="s">
        <v>132</v>
      </c>
      <c r="I8966" t="s">
        <v>16</v>
      </c>
      <c r="J8966">
        <v>5</v>
      </c>
      <c r="K8966" t="str">
        <f>IF(tickets_dataset[[#This Row],[status]] = "Closed", "Yes","No")</f>
        <v>No</v>
      </c>
      <c r="L8966" s="2">
        <f t="shared" si="560"/>
        <v>80.000000000058208</v>
      </c>
      <c r="M8966" t="str">
        <f t="shared" si="561"/>
        <v>Yes</v>
      </c>
      <c r="N8966" t="str">
        <f t="shared" si="562"/>
        <v>Feb</v>
      </c>
      <c r="O8966" s="2">
        <f t="shared" si="563"/>
        <v>3.3333333333357587</v>
      </c>
      <c r="P8966" t="str">
        <f>VLOOKUP(G8966,Agents!A:E,4,FALSE)</f>
        <v>Team1</v>
      </c>
      <c r="Q8966" t="str">
        <f>VLOOKUP(G8966,Agents!A:E,5,FALSE)</f>
        <v>Mid</v>
      </c>
      <c r="R8966" t="str">
        <f>VLOOKUP(G8966,Agents!A:E,2,FALSE)</f>
        <v>Morning</v>
      </c>
    </row>
    <row r="8967" spans="1:18" x14ac:dyDescent="0.35">
      <c r="A8967" t="s">
        <v>13237</v>
      </c>
      <c r="B8967" t="s">
        <v>4083</v>
      </c>
      <c r="C8967" t="s">
        <v>12</v>
      </c>
      <c r="D8967" t="s">
        <v>26</v>
      </c>
      <c r="E8967" s="1">
        <v>46097.719444444447</v>
      </c>
      <c r="F8967" s="1">
        <v>46099.719444444447</v>
      </c>
      <c r="G8967" t="s">
        <v>170</v>
      </c>
      <c r="H8967" t="s">
        <v>15</v>
      </c>
      <c r="I8967" t="s">
        <v>16</v>
      </c>
      <c r="J8967">
        <v>4</v>
      </c>
      <c r="K8967" t="str">
        <f>IF(tickets_dataset[[#This Row],[status]] = "Closed", "Yes","No")</f>
        <v>Yes</v>
      </c>
      <c r="L8967" s="2">
        <f t="shared" si="560"/>
        <v>48</v>
      </c>
      <c r="M8967" t="str">
        <f t="shared" si="561"/>
        <v>No</v>
      </c>
      <c r="N8967" t="str">
        <f t="shared" si="562"/>
        <v>Mar</v>
      </c>
      <c r="O8967" s="2">
        <f t="shared" si="563"/>
        <v>2</v>
      </c>
      <c r="P8967" t="str">
        <f>VLOOKUP(G8967,Agents!A:E,4,FALSE)</f>
        <v>Team5</v>
      </c>
      <c r="Q8967" t="str">
        <f>VLOOKUP(G8967,Agents!A:E,5,FALSE)</f>
        <v>Junior</v>
      </c>
      <c r="R8967" t="str">
        <f>VLOOKUP(G8967,Agents!A:E,2,FALSE)</f>
        <v>Night</v>
      </c>
    </row>
    <row r="8968" spans="1:18" x14ac:dyDescent="0.35">
      <c r="A8968" t="s">
        <v>13238</v>
      </c>
      <c r="B8968" t="s">
        <v>2186</v>
      </c>
      <c r="C8968" t="s">
        <v>50</v>
      </c>
      <c r="D8968" t="s">
        <v>38</v>
      </c>
      <c r="E8968" s="1">
        <v>46106.565972222219</v>
      </c>
      <c r="F8968" s="1">
        <v>46107.732638888891</v>
      </c>
      <c r="G8968" t="s">
        <v>73</v>
      </c>
      <c r="H8968" t="s">
        <v>15</v>
      </c>
      <c r="I8968" t="s">
        <v>16</v>
      </c>
      <c r="J8968">
        <v>4</v>
      </c>
      <c r="K8968" t="str">
        <f>IF(tickets_dataset[[#This Row],[status]] = "Closed", "Yes","No")</f>
        <v>Yes</v>
      </c>
      <c r="L8968" s="2">
        <f t="shared" si="560"/>
        <v>28.000000000116415</v>
      </c>
      <c r="M8968" t="str">
        <f t="shared" si="561"/>
        <v>No</v>
      </c>
      <c r="N8968" t="str">
        <f t="shared" si="562"/>
        <v>Mar</v>
      </c>
      <c r="O8968" s="2">
        <f t="shared" si="563"/>
        <v>1.1666666666715173</v>
      </c>
      <c r="P8968" t="str">
        <f>VLOOKUP(G8968,Agents!A:E,4,FALSE)</f>
        <v>Team4</v>
      </c>
      <c r="Q8968" t="str">
        <f>VLOOKUP(G8968,Agents!A:E,5,FALSE)</f>
        <v>Senior</v>
      </c>
      <c r="R8968" t="str">
        <f>VLOOKUP(G8968,Agents!A:E,2,FALSE)</f>
        <v>Night</v>
      </c>
    </row>
    <row r="8969" spans="1:18" x14ac:dyDescent="0.35">
      <c r="A8969" t="s">
        <v>13239</v>
      </c>
      <c r="B8969" t="s">
        <v>7554</v>
      </c>
      <c r="C8969" t="s">
        <v>22</v>
      </c>
      <c r="D8969" t="s">
        <v>13</v>
      </c>
      <c r="E8969" s="1">
        <v>46108.476388888892</v>
      </c>
      <c r="F8969" s="1">
        <v>46108.643055555556</v>
      </c>
      <c r="G8969" t="s">
        <v>183</v>
      </c>
      <c r="H8969" t="s">
        <v>15</v>
      </c>
      <c r="I8969" t="s">
        <v>16</v>
      </c>
      <c r="J8969">
        <v>5</v>
      </c>
      <c r="K8969" t="str">
        <f>IF(tickets_dataset[[#This Row],[status]] = "Closed", "Yes","No")</f>
        <v>Yes</v>
      </c>
      <c r="L8969" s="2">
        <f t="shared" si="560"/>
        <v>3.9999999999417923</v>
      </c>
      <c r="M8969" t="str">
        <f t="shared" si="561"/>
        <v>No</v>
      </c>
      <c r="N8969" t="str">
        <f t="shared" si="562"/>
        <v>Mar</v>
      </c>
      <c r="O8969" s="2">
        <f t="shared" si="563"/>
        <v>0.16666666666424135</v>
      </c>
      <c r="P8969" t="str">
        <f>VLOOKUP(G8969,Agents!A:E,4,FALSE)</f>
        <v>Team3</v>
      </c>
      <c r="Q8969" t="str">
        <f>VLOOKUP(G8969,Agents!A:E,5,FALSE)</f>
        <v>Senior</v>
      </c>
      <c r="R8969" t="str">
        <f>VLOOKUP(G8969,Agents!A:E,2,FALSE)</f>
        <v>Night</v>
      </c>
    </row>
    <row r="8970" spans="1:18" x14ac:dyDescent="0.35">
      <c r="A8970" t="s">
        <v>13240</v>
      </c>
      <c r="B8970" t="s">
        <v>1121</v>
      </c>
      <c r="C8970" t="s">
        <v>22</v>
      </c>
      <c r="D8970" t="s">
        <v>38</v>
      </c>
      <c r="E8970" s="1">
        <v>46063.036111111112</v>
      </c>
      <c r="F8970" s="1">
        <v>46065.286111111112</v>
      </c>
      <c r="G8970" t="s">
        <v>140</v>
      </c>
      <c r="H8970" t="s">
        <v>15</v>
      </c>
      <c r="I8970" t="s">
        <v>16</v>
      </c>
      <c r="J8970">
        <v>4</v>
      </c>
      <c r="K8970" t="str">
        <f>IF(tickets_dataset[[#This Row],[status]] = "Closed", "Yes","No")</f>
        <v>Yes</v>
      </c>
      <c r="L8970" s="2">
        <f t="shared" si="560"/>
        <v>54</v>
      </c>
      <c r="M8970" t="str">
        <f t="shared" si="561"/>
        <v>Yes</v>
      </c>
      <c r="N8970" t="str">
        <f t="shared" si="562"/>
        <v>Feb</v>
      </c>
      <c r="O8970" s="2">
        <f t="shared" si="563"/>
        <v>2.25</v>
      </c>
      <c r="P8970" t="str">
        <f>VLOOKUP(G8970,Agents!A:E,4,FALSE)</f>
        <v>Team1</v>
      </c>
      <c r="Q8970" t="str">
        <f>VLOOKUP(G8970,Agents!A:E,5,FALSE)</f>
        <v>Junior</v>
      </c>
      <c r="R8970" t="str">
        <f>VLOOKUP(G8970,Agents!A:E,2,FALSE)</f>
        <v>Morning</v>
      </c>
    </row>
    <row r="8971" spans="1:18" x14ac:dyDescent="0.35">
      <c r="A8971" t="s">
        <v>13241</v>
      </c>
      <c r="B8971" t="s">
        <v>5380</v>
      </c>
      <c r="C8971" t="s">
        <v>22</v>
      </c>
      <c r="D8971" t="s">
        <v>26</v>
      </c>
      <c r="E8971" s="1">
        <v>46046.078472222223</v>
      </c>
      <c r="F8971" s="1">
        <v>46048.453472222223</v>
      </c>
      <c r="G8971" t="s">
        <v>67</v>
      </c>
      <c r="H8971" t="s">
        <v>15</v>
      </c>
      <c r="I8971" t="s">
        <v>16</v>
      </c>
      <c r="J8971">
        <v>2</v>
      </c>
      <c r="K8971" t="str">
        <f>IF(tickets_dataset[[#This Row],[status]] = "Closed", "Yes","No")</f>
        <v>Yes</v>
      </c>
      <c r="L8971" s="2">
        <f t="shared" si="560"/>
        <v>57</v>
      </c>
      <c r="M8971" t="str">
        <f t="shared" si="561"/>
        <v>Yes</v>
      </c>
      <c r="N8971" t="str">
        <f t="shared" si="562"/>
        <v>Jan</v>
      </c>
      <c r="O8971" s="2">
        <f t="shared" si="563"/>
        <v>2.375</v>
      </c>
      <c r="P8971" t="str">
        <f>VLOOKUP(G8971,Agents!A:E,4,FALSE)</f>
        <v>Team5</v>
      </c>
      <c r="Q8971" t="str">
        <f>VLOOKUP(G8971,Agents!A:E,5,FALSE)</f>
        <v>Junior</v>
      </c>
      <c r="R8971" t="str">
        <f>VLOOKUP(G8971,Agents!A:E,2,FALSE)</f>
        <v>Evening</v>
      </c>
    </row>
    <row r="8972" spans="1:18" x14ac:dyDescent="0.35">
      <c r="A8972" t="s">
        <v>13242</v>
      </c>
      <c r="B8972" t="s">
        <v>2696</v>
      </c>
      <c r="C8972" t="s">
        <v>50</v>
      </c>
      <c r="D8972" t="s">
        <v>38</v>
      </c>
      <c r="E8972" s="1">
        <v>46030.975694444445</v>
      </c>
      <c r="F8972" s="1">
        <v>46034.267361111109</v>
      </c>
      <c r="G8972" t="s">
        <v>53</v>
      </c>
      <c r="H8972" t="s">
        <v>15</v>
      </c>
      <c r="I8972" t="s">
        <v>16</v>
      </c>
      <c r="J8972">
        <v>3</v>
      </c>
      <c r="K8972" t="str">
        <f>IF(tickets_dataset[[#This Row],[status]] = "Closed", "Yes","No")</f>
        <v>Yes</v>
      </c>
      <c r="L8972" s="2">
        <f t="shared" si="560"/>
        <v>78.999999999941792</v>
      </c>
      <c r="M8972" t="str">
        <f t="shared" si="561"/>
        <v>Yes</v>
      </c>
      <c r="N8972" t="str">
        <f t="shared" si="562"/>
        <v>Jan</v>
      </c>
      <c r="O8972" s="2">
        <f t="shared" si="563"/>
        <v>3.2916666666642413</v>
      </c>
      <c r="P8972" t="str">
        <f>VLOOKUP(G8972,Agents!A:E,4,FALSE)</f>
        <v>Team1</v>
      </c>
      <c r="Q8972" t="str">
        <f>VLOOKUP(G8972,Agents!A:E,5,FALSE)</f>
        <v>Junior</v>
      </c>
      <c r="R8972" t="str">
        <f>VLOOKUP(G8972,Agents!A:E,2,FALSE)</f>
        <v>Night</v>
      </c>
    </row>
    <row r="8973" spans="1:18" x14ac:dyDescent="0.35">
      <c r="A8973" t="s">
        <v>13243</v>
      </c>
      <c r="B8973" t="s">
        <v>6390</v>
      </c>
      <c r="C8973" t="s">
        <v>76</v>
      </c>
      <c r="D8973" t="s">
        <v>38</v>
      </c>
      <c r="E8973" s="1">
        <v>46092.85</v>
      </c>
      <c r="F8973" s="1">
        <v>46093.14166666667</v>
      </c>
      <c r="G8973" t="s">
        <v>159</v>
      </c>
      <c r="H8973" t="s">
        <v>15</v>
      </c>
      <c r="I8973" t="s">
        <v>16</v>
      </c>
      <c r="J8973">
        <v>4</v>
      </c>
      <c r="K8973" t="str">
        <f>IF(tickets_dataset[[#This Row],[status]] = "Closed", "Yes","No")</f>
        <v>Yes</v>
      </c>
      <c r="L8973" s="2">
        <f t="shared" si="560"/>
        <v>7.0000000001164153</v>
      </c>
      <c r="M8973" t="str">
        <f t="shared" si="561"/>
        <v>No</v>
      </c>
      <c r="N8973" t="str">
        <f t="shared" si="562"/>
        <v>Mar</v>
      </c>
      <c r="O8973" s="2">
        <f t="shared" si="563"/>
        <v>0.29166666667151731</v>
      </c>
      <c r="P8973" t="str">
        <f>VLOOKUP(G8973,Agents!A:E,4,FALSE)</f>
        <v>Team4</v>
      </c>
      <c r="Q8973" t="str">
        <f>VLOOKUP(G8973,Agents!A:E,5,FALSE)</f>
        <v>Mid</v>
      </c>
      <c r="R8973" t="str">
        <f>VLOOKUP(G8973,Agents!A:E,2,FALSE)</f>
        <v>Night</v>
      </c>
    </row>
    <row r="8974" spans="1:18" x14ac:dyDescent="0.35">
      <c r="A8974" t="s">
        <v>13244</v>
      </c>
      <c r="B8974" t="s">
        <v>10870</v>
      </c>
      <c r="C8974" t="s">
        <v>76</v>
      </c>
      <c r="D8974" t="s">
        <v>38</v>
      </c>
      <c r="E8974" s="1">
        <v>46049.67291666667</v>
      </c>
      <c r="F8974" s="1">
        <v>46051.256249999999</v>
      </c>
      <c r="G8974" t="s">
        <v>80</v>
      </c>
      <c r="H8974" t="s">
        <v>132</v>
      </c>
      <c r="I8974" t="s">
        <v>16</v>
      </c>
      <c r="J8974">
        <v>5</v>
      </c>
      <c r="K8974" t="str">
        <f>IF(tickets_dataset[[#This Row],[status]] = "Closed", "Yes","No")</f>
        <v>No</v>
      </c>
      <c r="L8974" s="2">
        <f t="shared" si="560"/>
        <v>37.999999999883585</v>
      </c>
      <c r="M8974" t="str">
        <f t="shared" si="561"/>
        <v>No</v>
      </c>
      <c r="N8974" t="str">
        <f t="shared" si="562"/>
        <v>Jan</v>
      </c>
      <c r="O8974" s="2">
        <f t="shared" si="563"/>
        <v>1.5833333333284827</v>
      </c>
      <c r="P8974" t="str">
        <f>VLOOKUP(G8974,Agents!A:E,4,FALSE)</f>
        <v>Team3</v>
      </c>
      <c r="Q8974" t="str">
        <f>VLOOKUP(G8974,Agents!A:E,5,FALSE)</f>
        <v>Junior</v>
      </c>
      <c r="R8974" t="str">
        <f>VLOOKUP(G8974,Agents!A:E,2,FALSE)</f>
        <v>Evening</v>
      </c>
    </row>
    <row r="8975" spans="1:18" x14ac:dyDescent="0.35">
      <c r="A8975" t="s">
        <v>13245</v>
      </c>
      <c r="B8975" t="s">
        <v>7866</v>
      </c>
      <c r="C8975" t="s">
        <v>50</v>
      </c>
      <c r="D8975" t="s">
        <v>13</v>
      </c>
      <c r="E8975" s="1">
        <v>46055.445138888892</v>
      </c>
      <c r="F8975" s="1">
        <v>46055.90347222222</v>
      </c>
      <c r="G8975" t="s">
        <v>110</v>
      </c>
      <c r="H8975" t="s">
        <v>15</v>
      </c>
      <c r="I8975" t="s">
        <v>16</v>
      </c>
      <c r="J8975">
        <v>5</v>
      </c>
      <c r="K8975" t="str">
        <f>IF(tickets_dataset[[#This Row],[status]] = "Closed", "Yes","No")</f>
        <v>Yes</v>
      </c>
      <c r="L8975" s="2">
        <f t="shared" si="560"/>
        <v>10.999999999883585</v>
      </c>
      <c r="M8975" t="str">
        <f t="shared" si="561"/>
        <v>No</v>
      </c>
      <c r="N8975" t="str">
        <f t="shared" si="562"/>
        <v>Feb</v>
      </c>
      <c r="O8975" s="2">
        <f t="shared" si="563"/>
        <v>0.45833333332848269</v>
      </c>
      <c r="P8975" t="str">
        <f>VLOOKUP(G8975,Agents!A:E,4,FALSE)</f>
        <v>Team4</v>
      </c>
      <c r="Q8975" t="str">
        <f>VLOOKUP(G8975,Agents!A:E,5,FALSE)</f>
        <v>Junior</v>
      </c>
      <c r="R8975" t="str">
        <f>VLOOKUP(G8975,Agents!A:E,2,FALSE)</f>
        <v>Morning</v>
      </c>
    </row>
    <row r="8976" spans="1:18" x14ac:dyDescent="0.35">
      <c r="A8976" t="s">
        <v>13246</v>
      </c>
      <c r="B8976" t="s">
        <v>765</v>
      </c>
      <c r="C8976" t="s">
        <v>76</v>
      </c>
      <c r="D8976" t="s">
        <v>26</v>
      </c>
      <c r="E8976" s="1">
        <v>46058.685416666667</v>
      </c>
      <c r="F8976" s="1">
        <v>46059.185416666667</v>
      </c>
      <c r="G8976" t="s">
        <v>39</v>
      </c>
      <c r="H8976" t="s">
        <v>15</v>
      </c>
      <c r="I8976" t="s">
        <v>16</v>
      </c>
      <c r="J8976">
        <v>4</v>
      </c>
      <c r="K8976" t="str">
        <f>IF(tickets_dataset[[#This Row],[status]] = "Closed", "Yes","No")</f>
        <v>Yes</v>
      </c>
      <c r="L8976" s="2">
        <f t="shared" si="560"/>
        <v>12</v>
      </c>
      <c r="M8976" t="str">
        <f t="shared" si="561"/>
        <v>No</v>
      </c>
      <c r="N8976" t="str">
        <f t="shared" si="562"/>
        <v>Feb</v>
      </c>
      <c r="O8976" s="2">
        <f t="shared" si="563"/>
        <v>0.5</v>
      </c>
      <c r="P8976" t="str">
        <f>VLOOKUP(G8976,Agents!A:E,4,FALSE)</f>
        <v>Team3</v>
      </c>
      <c r="Q8976" t="str">
        <f>VLOOKUP(G8976,Agents!A:E,5,FALSE)</f>
        <v>Mid</v>
      </c>
      <c r="R8976" t="str">
        <f>VLOOKUP(G8976,Agents!A:E,2,FALSE)</f>
        <v>Night</v>
      </c>
    </row>
    <row r="8977" spans="1:18" x14ac:dyDescent="0.35">
      <c r="A8977" t="s">
        <v>13247</v>
      </c>
      <c r="B8977" t="s">
        <v>10857</v>
      </c>
      <c r="C8977" t="s">
        <v>12</v>
      </c>
      <c r="D8977" t="s">
        <v>38</v>
      </c>
      <c r="E8977" s="1">
        <v>46105.613194444442</v>
      </c>
      <c r="F8977" s="1">
        <v>46106.946527777778</v>
      </c>
      <c r="G8977" t="s">
        <v>199</v>
      </c>
      <c r="H8977" t="s">
        <v>15</v>
      </c>
      <c r="I8977" t="s">
        <v>16</v>
      </c>
      <c r="J8977">
        <v>3</v>
      </c>
      <c r="K8977" t="str">
        <f>IF(tickets_dataset[[#This Row],[status]] = "Closed", "Yes","No")</f>
        <v>Yes</v>
      </c>
      <c r="L8977" s="2">
        <f t="shared" si="560"/>
        <v>32.000000000058208</v>
      </c>
      <c r="M8977" t="str">
        <f t="shared" si="561"/>
        <v>No</v>
      </c>
      <c r="N8977" t="str">
        <f t="shared" si="562"/>
        <v>Mar</v>
      </c>
      <c r="O8977" s="2">
        <f t="shared" si="563"/>
        <v>1.3333333333357587</v>
      </c>
      <c r="P8977" t="str">
        <f>VLOOKUP(G8977,Agents!A:E,4,FALSE)</f>
        <v>Team1</v>
      </c>
      <c r="Q8977" t="str">
        <f>VLOOKUP(G8977,Agents!A:E,5,FALSE)</f>
        <v>Junior</v>
      </c>
      <c r="R8977" t="str">
        <f>VLOOKUP(G8977,Agents!A:E,2,FALSE)</f>
        <v>Morning</v>
      </c>
    </row>
    <row r="8978" spans="1:18" x14ac:dyDescent="0.35">
      <c r="A8978" t="s">
        <v>13248</v>
      </c>
      <c r="B8978" t="s">
        <v>8625</v>
      </c>
      <c r="C8978" t="s">
        <v>50</v>
      </c>
      <c r="D8978" t="s">
        <v>13</v>
      </c>
      <c r="E8978" s="1">
        <v>46052.063888888886</v>
      </c>
      <c r="F8978" s="1">
        <v>46053.688888888886</v>
      </c>
      <c r="G8978" t="s">
        <v>282</v>
      </c>
      <c r="H8978" t="s">
        <v>15</v>
      </c>
      <c r="I8978" t="s">
        <v>16</v>
      </c>
      <c r="J8978">
        <v>5</v>
      </c>
      <c r="K8978" t="str">
        <f>IF(tickets_dataset[[#This Row],[status]] = "Closed", "Yes","No")</f>
        <v>Yes</v>
      </c>
      <c r="L8978" s="2">
        <f t="shared" si="560"/>
        <v>39</v>
      </c>
      <c r="M8978" t="str">
        <f t="shared" si="561"/>
        <v>No</v>
      </c>
      <c r="N8978" t="str">
        <f t="shared" si="562"/>
        <v>Jan</v>
      </c>
      <c r="O8978" s="2">
        <f t="shared" si="563"/>
        <v>1.625</v>
      </c>
      <c r="P8978" t="str">
        <f>VLOOKUP(G8978,Agents!A:E,4,FALSE)</f>
        <v>Team4</v>
      </c>
      <c r="Q8978" t="str">
        <f>VLOOKUP(G8978,Agents!A:E,5,FALSE)</f>
        <v>Mid</v>
      </c>
      <c r="R8978" t="str">
        <f>VLOOKUP(G8978,Agents!A:E,2,FALSE)</f>
        <v>Morning</v>
      </c>
    </row>
    <row r="8979" spans="1:18" x14ac:dyDescent="0.35">
      <c r="A8979" t="s">
        <v>13249</v>
      </c>
      <c r="B8979" t="s">
        <v>13250</v>
      </c>
      <c r="C8979" t="s">
        <v>50</v>
      </c>
      <c r="D8979" t="s">
        <v>13</v>
      </c>
      <c r="E8979" s="1">
        <v>46030.166666666664</v>
      </c>
      <c r="F8979" s="1">
        <v>46031.25</v>
      </c>
      <c r="G8979" t="s">
        <v>164</v>
      </c>
      <c r="H8979" t="s">
        <v>15</v>
      </c>
      <c r="I8979" t="s">
        <v>16</v>
      </c>
      <c r="J8979">
        <v>3</v>
      </c>
      <c r="K8979" t="str">
        <f>IF(tickets_dataset[[#This Row],[status]] = "Closed", "Yes","No")</f>
        <v>Yes</v>
      </c>
      <c r="L8979" s="2">
        <f t="shared" si="560"/>
        <v>26.000000000058208</v>
      </c>
      <c r="M8979" t="str">
        <f t="shared" si="561"/>
        <v>No</v>
      </c>
      <c r="N8979" t="str">
        <f t="shared" si="562"/>
        <v>Jan</v>
      </c>
      <c r="O8979" s="2">
        <f t="shared" si="563"/>
        <v>1.0833333333357587</v>
      </c>
      <c r="P8979" t="str">
        <f>VLOOKUP(G8979,Agents!A:E,4,FALSE)</f>
        <v>Team4</v>
      </c>
      <c r="Q8979" t="str">
        <f>VLOOKUP(G8979,Agents!A:E,5,FALSE)</f>
        <v>Senior</v>
      </c>
      <c r="R8979" t="str">
        <f>VLOOKUP(G8979,Agents!A:E,2,FALSE)</f>
        <v>Evening</v>
      </c>
    </row>
    <row r="8980" spans="1:18" x14ac:dyDescent="0.35">
      <c r="A8980" t="s">
        <v>13251</v>
      </c>
      <c r="B8980" t="s">
        <v>182</v>
      </c>
      <c r="C8980" t="s">
        <v>22</v>
      </c>
      <c r="D8980" t="s">
        <v>13</v>
      </c>
      <c r="E8980" s="1">
        <v>46037.556944444441</v>
      </c>
      <c r="F8980" s="1">
        <v>46039.015277777777</v>
      </c>
      <c r="G8980" t="s">
        <v>211</v>
      </c>
      <c r="H8980" t="s">
        <v>15</v>
      </c>
      <c r="I8980" t="s">
        <v>68</v>
      </c>
      <c r="J8980">
        <v>3</v>
      </c>
      <c r="K8980" t="str">
        <f>IF(tickets_dataset[[#This Row],[status]] = "Closed", "Yes","No")</f>
        <v>Yes</v>
      </c>
      <c r="L8980" s="2">
        <f t="shared" si="560"/>
        <v>35.000000000058208</v>
      </c>
      <c r="M8980" t="str">
        <f t="shared" si="561"/>
        <v>No</v>
      </c>
      <c r="N8980" t="str">
        <f t="shared" si="562"/>
        <v>Jan</v>
      </c>
      <c r="O8980" s="2">
        <f t="shared" si="563"/>
        <v>1.4583333333357587</v>
      </c>
      <c r="P8980" t="str">
        <f>VLOOKUP(G8980,Agents!A:E,4,FALSE)</f>
        <v>Team5</v>
      </c>
      <c r="Q8980" t="str">
        <f>VLOOKUP(G8980,Agents!A:E,5,FALSE)</f>
        <v>Senior</v>
      </c>
      <c r="R8980" t="str">
        <f>VLOOKUP(G8980,Agents!A:E,2,FALSE)</f>
        <v>Evening</v>
      </c>
    </row>
    <row r="8981" spans="1:18" x14ac:dyDescent="0.35">
      <c r="A8981" t="s">
        <v>13252</v>
      </c>
      <c r="B8981" t="s">
        <v>2597</v>
      </c>
      <c r="C8981" t="s">
        <v>34</v>
      </c>
      <c r="D8981" t="s">
        <v>26</v>
      </c>
      <c r="E8981" s="1">
        <v>46044.290972222225</v>
      </c>
      <c r="F8981" s="1">
        <v>46044.457638888889</v>
      </c>
      <c r="G8981" t="s">
        <v>100</v>
      </c>
      <c r="H8981" t="s">
        <v>15</v>
      </c>
      <c r="I8981" t="s">
        <v>16</v>
      </c>
      <c r="J8981">
        <v>5</v>
      </c>
      <c r="K8981" t="str">
        <f>IF(tickets_dataset[[#This Row],[status]] = "Closed", "Yes","No")</f>
        <v>Yes</v>
      </c>
      <c r="L8981" s="2">
        <f t="shared" si="560"/>
        <v>3.9999999999417923</v>
      </c>
      <c r="M8981" t="str">
        <f t="shared" si="561"/>
        <v>No</v>
      </c>
      <c r="N8981" t="str">
        <f t="shared" si="562"/>
        <v>Jan</v>
      </c>
      <c r="O8981" s="2">
        <f t="shared" si="563"/>
        <v>0.16666666666424135</v>
      </c>
      <c r="P8981" t="str">
        <f>VLOOKUP(G8981,Agents!A:E,4,FALSE)</f>
        <v>Team4</v>
      </c>
      <c r="Q8981" t="str">
        <f>VLOOKUP(G8981,Agents!A:E,5,FALSE)</f>
        <v>Junior</v>
      </c>
      <c r="R8981" t="str">
        <f>VLOOKUP(G8981,Agents!A:E,2,FALSE)</f>
        <v>Evening</v>
      </c>
    </row>
    <row r="8982" spans="1:18" x14ac:dyDescent="0.35">
      <c r="A8982" t="s">
        <v>13253</v>
      </c>
      <c r="B8982" t="s">
        <v>3438</v>
      </c>
      <c r="C8982" t="s">
        <v>34</v>
      </c>
      <c r="D8982" t="s">
        <v>26</v>
      </c>
      <c r="E8982" s="1">
        <v>46050.868750000001</v>
      </c>
      <c r="F8982" s="1">
        <v>46053.82708333333</v>
      </c>
      <c r="G8982" t="s">
        <v>110</v>
      </c>
      <c r="H8982" t="s">
        <v>15</v>
      </c>
      <c r="I8982" t="s">
        <v>68</v>
      </c>
      <c r="J8982">
        <v>2</v>
      </c>
      <c r="K8982" t="str">
        <f>IF(tickets_dataset[[#This Row],[status]] = "Closed", "Yes","No")</f>
        <v>Yes</v>
      </c>
      <c r="L8982" s="2">
        <f t="shared" si="560"/>
        <v>70.999999999883585</v>
      </c>
      <c r="M8982" t="str">
        <f t="shared" si="561"/>
        <v>Yes</v>
      </c>
      <c r="N8982" t="str">
        <f t="shared" si="562"/>
        <v>Jan</v>
      </c>
      <c r="O8982" s="2">
        <f t="shared" si="563"/>
        <v>2.9583333333284827</v>
      </c>
      <c r="P8982" t="str">
        <f>VLOOKUP(G8982,Agents!A:E,4,FALSE)</f>
        <v>Team4</v>
      </c>
      <c r="Q8982" t="str">
        <f>VLOOKUP(G8982,Agents!A:E,5,FALSE)</f>
        <v>Junior</v>
      </c>
      <c r="R8982" t="str">
        <f>VLOOKUP(G8982,Agents!A:E,2,FALSE)</f>
        <v>Morning</v>
      </c>
    </row>
    <row r="8983" spans="1:18" x14ac:dyDescent="0.35">
      <c r="A8983" t="s">
        <v>13254</v>
      </c>
      <c r="B8983" t="s">
        <v>11336</v>
      </c>
      <c r="C8983" t="s">
        <v>76</v>
      </c>
      <c r="D8983" t="s">
        <v>38</v>
      </c>
      <c r="E8983" s="1">
        <v>46039.239583333336</v>
      </c>
      <c r="F8983" s="1">
        <v>46039.65625</v>
      </c>
      <c r="G8983" t="s">
        <v>256</v>
      </c>
      <c r="H8983" t="s">
        <v>15</v>
      </c>
      <c r="I8983" t="s">
        <v>16</v>
      </c>
      <c r="J8983">
        <v>5</v>
      </c>
      <c r="K8983" t="str">
        <f>IF(tickets_dataset[[#This Row],[status]] = "Closed", "Yes","No")</f>
        <v>Yes</v>
      </c>
      <c r="L8983" s="2">
        <f t="shared" si="560"/>
        <v>9.9999999999417923</v>
      </c>
      <c r="M8983" t="str">
        <f t="shared" si="561"/>
        <v>No</v>
      </c>
      <c r="N8983" t="str">
        <f t="shared" si="562"/>
        <v>Jan</v>
      </c>
      <c r="O8983" s="2">
        <f t="shared" si="563"/>
        <v>0.41666666666424135</v>
      </c>
      <c r="P8983" t="str">
        <f>VLOOKUP(G8983,Agents!A:E,4,FALSE)</f>
        <v>Team1</v>
      </c>
      <c r="Q8983" t="str">
        <f>VLOOKUP(G8983,Agents!A:E,5,FALSE)</f>
        <v>Mid</v>
      </c>
      <c r="R8983" t="str">
        <f>VLOOKUP(G8983,Agents!A:E,2,FALSE)</f>
        <v>Morning</v>
      </c>
    </row>
    <row r="8984" spans="1:18" x14ac:dyDescent="0.35">
      <c r="A8984" t="s">
        <v>13255</v>
      </c>
      <c r="B8984" t="s">
        <v>11247</v>
      </c>
      <c r="C8984" t="s">
        <v>34</v>
      </c>
      <c r="D8984" t="s">
        <v>13</v>
      </c>
      <c r="E8984" s="1">
        <v>46023.28125</v>
      </c>
      <c r="F8984" s="1">
        <v>46024.114583333336</v>
      </c>
      <c r="G8984" t="s">
        <v>103</v>
      </c>
      <c r="H8984" t="s">
        <v>15</v>
      </c>
      <c r="I8984" t="s">
        <v>16</v>
      </c>
      <c r="J8984">
        <v>3</v>
      </c>
      <c r="K8984" t="str">
        <f>IF(tickets_dataset[[#This Row],[status]] = "Closed", "Yes","No")</f>
        <v>Yes</v>
      </c>
      <c r="L8984" s="2">
        <f t="shared" si="560"/>
        <v>20.000000000058208</v>
      </c>
      <c r="M8984" t="str">
        <f t="shared" si="561"/>
        <v>No</v>
      </c>
      <c r="N8984" t="str">
        <f t="shared" si="562"/>
        <v>Jan</v>
      </c>
      <c r="O8984" s="2">
        <f t="shared" si="563"/>
        <v>0.83333333333575865</v>
      </c>
      <c r="P8984" t="str">
        <f>VLOOKUP(G8984,Agents!A:E,4,FALSE)</f>
        <v>Team4</v>
      </c>
      <c r="Q8984" t="str">
        <f>VLOOKUP(G8984,Agents!A:E,5,FALSE)</f>
        <v>Senior</v>
      </c>
      <c r="R8984" t="str">
        <f>VLOOKUP(G8984,Agents!A:E,2,FALSE)</f>
        <v>Night</v>
      </c>
    </row>
    <row r="8985" spans="1:18" x14ac:dyDescent="0.35">
      <c r="A8985" t="s">
        <v>13256</v>
      </c>
      <c r="B8985" t="s">
        <v>4618</v>
      </c>
      <c r="C8985" t="s">
        <v>34</v>
      </c>
      <c r="D8985" t="s">
        <v>13</v>
      </c>
      <c r="E8985" s="1">
        <v>46100.429166666669</v>
      </c>
      <c r="F8985" s="1">
        <v>46102.345833333333</v>
      </c>
      <c r="G8985" t="s">
        <v>23</v>
      </c>
      <c r="H8985" t="s">
        <v>132</v>
      </c>
      <c r="I8985" t="s">
        <v>16</v>
      </c>
      <c r="J8985">
        <v>4</v>
      </c>
      <c r="K8985" t="str">
        <f>IF(tickets_dataset[[#This Row],[status]] = "Closed", "Yes","No")</f>
        <v>No</v>
      </c>
      <c r="L8985" s="2">
        <f t="shared" si="560"/>
        <v>45.999999999941792</v>
      </c>
      <c r="M8985" t="str">
        <f t="shared" si="561"/>
        <v>No</v>
      </c>
      <c r="N8985" t="str">
        <f t="shared" si="562"/>
        <v>Mar</v>
      </c>
      <c r="O8985" s="2">
        <f t="shared" si="563"/>
        <v>1.9166666666642413</v>
      </c>
      <c r="P8985" t="str">
        <f>VLOOKUP(G8985,Agents!A:E,4,FALSE)</f>
        <v>Team3</v>
      </c>
      <c r="Q8985" t="str">
        <f>VLOOKUP(G8985,Agents!A:E,5,FALSE)</f>
        <v>Senior</v>
      </c>
      <c r="R8985" t="str">
        <f>VLOOKUP(G8985,Agents!A:E,2,FALSE)</f>
        <v>Evening</v>
      </c>
    </row>
    <row r="8986" spans="1:18" x14ac:dyDescent="0.35">
      <c r="A8986" t="s">
        <v>13257</v>
      </c>
      <c r="B8986" t="s">
        <v>6466</v>
      </c>
      <c r="C8986" t="s">
        <v>50</v>
      </c>
      <c r="D8986" t="s">
        <v>13</v>
      </c>
      <c r="E8986" s="1">
        <v>46050.198611111111</v>
      </c>
      <c r="F8986" s="1">
        <v>46051.490277777775</v>
      </c>
      <c r="G8986" t="s">
        <v>234</v>
      </c>
      <c r="H8986" t="s">
        <v>15</v>
      </c>
      <c r="I8986" t="s">
        <v>16</v>
      </c>
      <c r="J8986">
        <v>5</v>
      </c>
      <c r="K8986" t="str">
        <f>IF(tickets_dataset[[#This Row],[status]] = "Closed", "Yes","No")</f>
        <v>Yes</v>
      </c>
      <c r="L8986" s="2">
        <f t="shared" si="560"/>
        <v>30.999999999941792</v>
      </c>
      <c r="M8986" t="str">
        <f t="shared" si="561"/>
        <v>No</v>
      </c>
      <c r="N8986" t="str">
        <f t="shared" si="562"/>
        <v>Jan</v>
      </c>
      <c r="O8986" s="2">
        <f t="shared" si="563"/>
        <v>1.2916666666642413</v>
      </c>
      <c r="P8986" t="str">
        <f>VLOOKUP(G8986,Agents!A:E,4,FALSE)</f>
        <v>Team5</v>
      </c>
      <c r="Q8986" t="str">
        <f>VLOOKUP(G8986,Agents!A:E,5,FALSE)</f>
        <v>Senior</v>
      </c>
      <c r="R8986" t="str">
        <f>VLOOKUP(G8986,Agents!A:E,2,FALSE)</f>
        <v>Night</v>
      </c>
    </row>
    <row r="8987" spans="1:18" x14ac:dyDescent="0.35">
      <c r="A8987" t="s">
        <v>13258</v>
      </c>
      <c r="B8987" t="s">
        <v>13259</v>
      </c>
      <c r="C8987" t="s">
        <v>34</v>
      </c>
      <c r="D8987" t="s">
        <v>26</v>
      </c>
      <c r="E8987" s="1">
        <v>46070.95416666667</v>
      </c>
      <c r="F8987" s="1">
        <v>46073.370833333334</v>
      </c>
      <c r="G8987" t="s">
        <v>39</v>
      </c>
      <c r="H8987" t="s">
        <v>15</v>
      </c>
      <c r="I8987" t="s">
        <v>16</v>
      </c>
      <c r="J8987">
        <v>4</v>
      </c>
      <c r="K8987" t="str">
        <f>IF(tickets_dataset[[#This Row],[status]] = "Closed", "Yes","No")</f>
        <v>Yes</v>
      </c>
      <c r="L8987" s="2">
        <f t="shared" si="560"/>
        <v>57.999999999941792</v>
      </c>
      <c r="M8987" t="str">
        <f t="shared" si="561"/>
        <v>Yes</v>
      </c>
      <c r="N8987" t="str">
        <f t="shared" si="562"/>
        <v>Feb</v>
      </c>
      <c r="O8987" s="2">
        <f t="shared" si="563"/>
        <v>2.4166666666642413</v>
      </c>
      <c r="P8987" t="str">
        <f>VLOOKUP(G8987,Agents!A:E,4,FALSE)</f>
        <v>Team3</v>
      </c>
      <c r="Q8987" t="str">
        <f>VLOOKUP(G8987,Agents!A:E,5,FALSE)</f>
        <v>Mid</v>
      </c>
      <c r="R8987" t="str">
        <f>VLOOKUP(G8987,Agents!A:E,2,FALSE)</f>
        <v>Night</v>
      </c>
    </row>
    <row r="8988" spans="1:18" x14ac:dyDescent="0.35">
      <c r="A8988" t="s">
        <v>13260</v>
      </c>
      <c r="B8988" t="s">
        <v>341</v>
      </c>
      <c r="C8988" t="s">
        <v>34</v>
      </c>
      <c r="D8988" t="s">
        <v>38</v>
      </c>
      <c r="E8988" s="1">
        <v>46069.969444444447</v>
      </c>
      <c r="F8988" s="1">
        <v>46073.844444444447</v>
      </c>
      <c r="G8988" t="s">
        <v>80</v>
      </c>
      <c r="H8988" t="s">
        <v>15</v>
      </c>
      <c r="I8988" t="s">
        <v>16</v>
      </c>
      <c r="J8988">
        <v>5</v>
      </c>
      <c r="K8988" t="str">
        <f>IF(tickets_dataset[[#This Row],[status]] = "Closed", "Yes","No")</f>
        <v>Yes</v>
      </c>
      <c r="L8988" s="2">
        <f t="shared" si="560"/>
        <v>93</v>
      </c>
      <c r="M8988" t="str">
        <f t="shared" si="561"/>
        <v>Yes</v>
      </c>
      <c r="N8988" t="str">
        <f t="shared" si="562"/>
        <v>Feb</v>
      </c>
      <c r="O8988" s="2">
        <f t="shared" si="563"/>
        <v>3.875</v>
      </c>
      <c r="P8988" t="str">
        <f>VLOOKUP(G8988,Agents!A:E,4,FALSE)</f>
        <v>Team3</v>
      </c>
      <c r="Q8988" t="str">
        <f>VLOOKUP(G8988,Agents!A:E,5,FALSE)</f>
        <v>Junior</v>
      </c>
      <c r="R8988" t="str">
        <f>VLOOKUP(G8988,Agents!A:E,2,FALSE)</f>
        <v>Evening</v>
      </c>
    </row>
    <row r="8989" spans="1:18" x14ac:dyDescent="0.35">
      <c r="A8989" t="s">
        <v>13261</v>
      </c>
      <c r="B8989" t="s">
        <v>5168</v>
      </c>
      <c r="C8989" t="s">
        <v>50</v>
      </c>
      <c r="D8989" t="s">
        <v>26</v>
      </c>
      <c r="E8989" s="1">
        <v>46085.253472222219</v>
      </c>
      <c r="F8989" s="1">
        <v>46086.170138888891</v>
      </c>
      <c r="G8989" t="s">
        <v>357</v>
      </c>
      <c r="H8989" t="s">
        <v>15</v>
      </c>
      <c r="I8989" t="s">
        <v>16</v>
      </c>
      <c r="J8989">
        <v>1</v>
      </c>
      <c r="K8989" t="str">
        <f>IF(tickets_dataset[[#This Row],[status]] = "Closed", "Yes","No")</f>
        <v>Yes</v>
      </c>
      <c r="L8989" s="2">
        <f t="shared" si="560"/>
        <v>22.000000000116415</v>
      </c>
      <c r="M8989" t="str">
        <f t="shared" si="561"/>
        <v>No</v>
      </c>
      <c r="N8989" t="str">
        <f t="shared" si="562"/>
        <v>Mar</v>
      </c>
      <c r="O8989" s="2">
        <f t="shared" si="563"/>
        <v>0.91666666667151731</v>
      </c>
      <c r="P8989" t="str">
        <f>VLOOKUP(G8989,Agents!A:E,4,FALSE)</f>
        <v>Team1</v>
      </c>
      <c r="Q8989" t="str">
        <f>VLOOKUP(G8989,Agents!A:E,5,FALSE)</f>
        <v>Mid</v>
      </c>
      <c r="R8989" t="str">
        <f>VLOOKUP(G8989,Agents!A:E,2,FALSE)</f>
        <v>Morning</v>
      </c>
    </row>
    <row r="8990" spans="1:18" x14ac:dyDescent="0.35">
      <c r="A8990" t="s">
        <v>13262</v>
      </c>
      <c r="B8990" t="s">
        <v>5275</v>
      </c>
      <c r="C8990" t="s">
        <v>34</v>
      </c>
      <c r="D8990" t="s">
        <v>38</v>
      </c>
      <c r="E8990" s="1">
        <v>46096.508333333331</v>
      </c>
      <c r="F8990" s="1">
        <v>46098.008333333331</v>
      </c>
      <c r="G8990" t="s">
        <v>149</v>
      </c>
      <c r="H8990" t="s">
        <v>15</v>
      </c>
      <c r="I8990" t="s">
        <v>16</v>
      </c>
      <c r="J8990">
        <v>3</v>
      </c>
      <c r="K8990" t="str">
        <f>IF(tickets_dataset[[#This Row],[status]] = "Closed", "Yes","No")</f>
        <v>Yes</v>
      </c>
      <c r="L8990" s="2">
        <f t="shared" si="560"/>
        <v>36</v>
      </c>
      <c r="M8990" t="str">
        <f t="shared" si="561"/>
        <v>No</v>
      </c>
      <c r="N8990" t="str">
        <f t="shared" si="562"/>
        <v>Mar</v>
      </c>
      <c r="O8990" s="2">
        <f t="shared" si="563"/>
        <v>1.5</v>
      </c>
      <c r="P8990" t="str">
        <f>VLOOKUP(G8990,Agents!A:E,4,FALSE)</f>
        <v>Team3</v>
      </c>
      <c r="Q8990" t="str">
        <f>VLOOKUP(G8990,Agents!A:E,5,FALSE)</f>
        <v>Mid</v>
      </c>
      <c r="R8990" t="str">
        <f>VLOOKUP(G8990,Agents!A:E,2,FALSE)</f>
        <v>Night</v>
      </c>
    </row>
    <row r="8991" spans="1:18" x14ac:dyDescent="0.35">
      <c r="A8991" t="s">
        <v>13263</v>
      </c>
      <c r="B8991" t="s">
        <v>2229</v>
      </c>
      <c r="C8991" t="s">
        <v>76</v>
      </c>
      <c r="D8991" t="s">
        <v>13</v>
      </c>
      <c r="E8991" s="1">
        <v>46076.177777777775</v>
      </c>
      <c r="F8991" s="1">
        <v>46077.844444444447</v>
      </c>
      <c r="G8991" t="s">
        <v>140</v>
      </c>
      <c r="H8991" t="s">
        <v>15</v>
      </c>
      <c r="I8991" t="s">
        <v>16</v>
      </c>
      <c r="J8991">
        <v>4</v>
      </c>
      <c r="K8991" t="str">
        <f>IF(tickets_dataset[[#This Row],[status]] = "Closed", "Yes","No")</f>
        <v>Yes</v>
      </c>
      <c r="L8991" s="2">
        <f t="shared" si="560"/>
        <v>40.000000000116415</v>
      </c>
      <c r="M8991" t="str">
        <f t="shared" si="561"/>
        <v>No</v>
      </c>
      <c r="N8991" t="str">
        <f t="shared" si="562"/>
        <v>Feb</v>
      </c>
      <c r="O8991" s="2">
        <f t="shared" si="563"/>
        <v>1.6666666666715173</v>
      </c>
      <c r="P8991" t="str">
        <f>VLOOKUP(G8991,Agents!A:E,4,FALSE)</f>
        <v>Team1</v>
      </c>
      <c r="Q8991" t="str">
        <f>VLOOKUP(G8991,Agents!A:E,5,FALSE)</f>
        <v>Junior</v>
      </c>
      <c r="R8991" t="str">
        <f>VLOOKUP(G8991,Agents!A:E,2,FALSE)</f>
        <v>Morning</v>
      </c>
    </row>
    <row r="8992" spans="1:18" x14ac:dyDescent="0.35">
      <c r="A8992" t="s">
        <v>13264</v>
      </c>
      <c r="B8992" t="s">
        <v>12078</v>
      </c>
      <c r="C8992" t="s">
        <v>22</v>
      </c>
      <c r="D8992" t="s">
        <v>13</v>
      </c>
      <c r="E8992" s="1">
        <v>46061.227777777778</v>
      </c>
      <c r="F8992" s="1">
        <v>46062.561111111114</v>
      </c>
      <c r="G8992" t="s">
        <v>221</v>
      </c>
      <c r="H8992" t="s">
        <v>132</v>
      </c>
      <c r="I8992" t="s">
        <v>16</v>
      </c>
      <c r="J8992">
        <v>3</v>
      </c>
      <c r="K8992" t="str">
        <f>IF(tickets_dataset[[#This Row],[status]] = "Closed", "Yes","No")</f>
        <v>No</v>
      </c>
      <c r="L8992" s="2">
        <f t="shared" si="560"/>
        <v>32.000000000058208</v>
      </c>
      <c r="M8992" t="str">
        <f t="shared" si="561"/>
        <v>No</v>
      </c>
      <c r="N8992" t="str">
        <f t="shared" si="562"/>
        <v>Feb</v>
      </c>
      <c r="O8992" s="2">
        <f t="shared" si="563"/>
        <v>1.3333333333357587</v>
      </c>
      <c r="P8992" t="str">
        <f>VLOOKUP(G8992,Agents!A:E,4,FALSE)</f>
        <v>Team4</v>
      </c>
      <c r="Q8992" t="str">
        <f>VLOOKUP(G8992,Agents!A:E,5,FALSE)</f>
        <v>Senior</v>
      </c>
      <c r="R8992" t="str">
        <f>VLOOKUP(G8992,Agents!A:E,2,FALSE)</f>
        <v>Morning</v>
      </c>
    </row>
    <row r="8993" spans="1:18" x14ac:dyDescent="0.35">
      <c r="A8993" t="s">
        <v>13265</v>
      </c>
      <c r="B8993" t="s">
        <v>13266</v>
      </c>
      <c r="C8993" t="s">
        <v>22</v>
      </c>
      <c r="D8993" t="s">
        <v>26</v>
      </c>
      <c r="E8993" s="1">
        <v>46097.599999999999</v>
      </c>
      <c r="F8993" s="1">
        <v>46097.89166666667</v>
      </c>
      <c r="G8993" t="s">
        <v>422</v>
      </c>
      <c r="H8993" t="s">
        <v>15</v>
      </c>
      <c r="I8993" t="s">
        <v>16</v>
      </c>
      <c r="J8993">
        <v>3</v>
      </c>
      <c r="K8993" t="str">
        <f>IF(tickets_dataset[[#This Row],[status]] = "Closed", "Yes","No")</f>
        <v>Yes</v>
      </c>
      <c r="L8993" s="2">
        <f t="shared" si="560"/>
        <v>7.0000000001164153</v>
      </c>
      <c r="M8993" t="str">
        <f t="shared" si="561"/>
        <v>No</v>
      </c>
      <c r="N8993" t="str">
        <f t="shared" si="562"/>
        <v>Mar</v>
      </c>
      <c r="O8993" s="2">
        <f t="shared" si="563"/>
        <v>0.29166666667151731</v>
      </c>
      <c r="P8993" t="str">
        <f>VLOOKUP(G8993,Agents!A:E,4,FALSE)</f>
        <v>Team5</v>
      </c>
      <c r="Q8993" t="str">
        <f>VLOOKUP(G8993,Agents!A:E,5,FALSE)</f>
        <v>Mid</v>
      </c>
      <c r="R8993" t="str">
        <f>VLOOKUP(G8993,Agents!A:E,2,FALSE)</f>
        <v>Evening</v>
      </c>
    </row>
    <row r="8994" spans="1:18" x14ac:dyDescent="0.35">
      <c r="A8994" t="s">
        <v>13267</v>
      </c>
      <c r="B8994" t="s">
        <v>5613</v>
      </c>
      <c r="C8994" t="s">
        <v>76</v>
      </c>
      <c r="D8994" t="s">
        <v>26</v>
      </c>
      <c r="E8994" s="1">
        <v>46080.033333333333</v>
      </c>
      <c r="F8994" s="1">
        <v>46080.366666666669</v>
      </c>
      <c r="G8994" t="s">
        <v>62</v>
      </c>
      <c r="H8994" t="s">
        <v>15</v>
      </c>
      <c r="I8994" t="s">
        <v>16</v>
      </c>
      <c r="J8994">
        <v>5</v>
      </c>
      <c r="K8994" t="str">
        <f>IF(tickets_dataset[[#This Row],[status]] = "Closed", "Yes","No")</f>
        <v>Yes</v>
      </c>
      <c r="L8994" s="2">
        <f t="shared" si="560"/>
        <v>8.0000000000582077</v>
      </c>
      <c r="M8994" t="str">
        <f t="shared" si="561"/>
        <v>No</v>
      </c>
      <c r="N8994" t="str">
        <f t="shared" si="562"/>
        <v>Feb</v>
      </c>
      <c r="O8994" s="2">
        <f t="shared" si="563"/>
        <v>0.33333333333575865</v>
      </c>
      <c r="P8994" t="str">
        <f>VLOOKUP(G8994,Agents!A:E,4,FALSE)</f>
        <v>Team1</v>
      </c>
      <c r="Q8994" t="str">
        <f>VLOOKUP(G8994,Agents!A:E,5,FALSE)</f>
        <v>Junior</v>
      </c>
      <c r="R8994" t="str">
        <f>VLOOKUP(G8994,Agents!A:E,2,FALSE)</f>
        <v>Morning</v>
      </c>
    </row>
    <row r="8995" spans="1:18" x14ac:dyDescent="0.35">
      <c r="A8995" t="s">
        <v>13268</v>
      </c>
      <c r="B8995" t="s">
        <v>1267</v>
      </c>
      <c r="C8995" t="s">
        <v>22</v>
      </c>
      <c r="D8995" t="s">
        <v>13</v>
      </c>
      <c r="E8995" s="1">
        <v>46062.696527777778</v>
      </c>
      <c r="F8995" s="1">
        <v>46064.196527777778</v>
      </c>
      <c r="G8995" t="s">
        <v>239</v>
      </c>
      <c r="H8995" t="s">
        <v>15</v>
      </c>
      <c r="I8995" t="s">
        <v>16</v>
      </c>
      <c r="J8995">
        <v>5</v>
      </c>
      <c r="K8995" t="str">
        <f>IF(tickets_dataset[[#This Row],[status]] = "Closed", "Yes","No")</f>
        <v>Yes</v>
      </c>
      <c r="L8995" s="2">
        <f t="shared" si="560"/>
        <v>36</v>
      </c>
      <c r="M8995" t="str">
        <f t="shared" si="561"/>
        <v>No</v>
      </c>
      <c r="N8995" t="str">
        <f t="shared" si="562"/>
        <v>Feb</v>
      </c>
      <c r="O8995" s="2">
        <f t="shared" si="563"/>
        <v>1.5</v>
      </c>
      <c r="P8995" t="str">
        <f>VLOOKUP(G8995,Agents!A:E,4,FALSE)</f>
        <v>Team1</v>
      </c>
      <c r="Q8995" t="str">
        <f>VLOOKUP(G8995,Agents!A:E,5,FALSE)</f>
        <v>Senior</v>
      </c>
      <c r="R8995" t="str">
        <f>VLOOKUP(G8995,Agents!A:E,2,FALSE)</f>
        <v>Evening</v>
      </c>
    </row>
    <row r="8996" spans="1:18" x14ac:dyDescent="0.35">
      <c r="A8996" t="s">
        <v>13269</v>
      </c>
      <c r="B8996" t="s">
        <v>3253</v>
      </c>
      <c r="C8996" t="s">
        <v>12</v>
      </c>
      <c r="D8996" t="s">
        <v>26</v>
      </c>
      <c r="E8996" s="1">
        <v>46057.268055555556</v>
      </c>
      <c r="F8996" s="1">
        <v>46059.30972222222</v>
      </c>
      <c r="G8996" t="s">
        <v>344</v>
      </c>
      <c r="H8996" t="s">
        <v>15</v>
      </c>
      <c r="I8996" t="s">
        <v>16</v>
      </c>
      <c r="J8996">
        <v>3</v>
      </c>
      <c r="K8996" t="str">
        <f>IF(tickets_dataset[[#This Row],[status]] = "Closed", "Yes","No")</f>
        <v>Yes</v>
      </c>
      <c r="L8996" s="2">
        <f t="shared" si="560"/>
        <v>48.999999999941792</v>
      </c>
      <c r="M8996" t="str">
        <f t="shared" si="561"/>
        <v>Yes</v>
      </c>
      <c r="N8996" t="str">
        <f t="shared" si="562"/>
        <v>Feb</v>
      </c>
      <c r="O8996" s="2">
        <f t="shared" si="563"/>
        <v>2.0416666666642413</v>
      </c>
      <c r="P8996" t="str">
        <f>VLOOKUP(G8996,Agents!A:E,4,FALSE)</f>
        <v>Team4</v>
      </c>
      <c r="Q8996" t="str">
        <f>VLOOKUP(G8996,Agents!A:E,5,FALSE)</f>
        <v>Senior</v>
      </c>
      <c r="R8996" t="str">
        <f>VLOOKUP(G8996,Agents!A:E,2,FALSE)</f>
        <v>Night</v>
      </c>
    </row>
    <row r="8997" spans="1:18" x14ac:dyDescent="0.35">
      <c r="A8997" t="s">
        <v>13270</v>
      </c>
      <c r="B8997" t="s">
        <v>13114</v>
      </c>
      <c r="C8997" t="s">
        <v>34</v>
      </c>
      <c r="D8997" t="s">
        <v>26</v>
      </c>
      <c r="E8997" s="1">
        <v>46056.299305555556</v>
      </c>
      <c r="F8997" s="1">
        <v>46058.59097222222</v>
      </c>
      <c r="G8997" t="s">
        <v>211</v>
      </c>
      <c r="H8997" t="s">
        <v>15</v>
      </c>
      <c r="I8997" t="s">
        <v>16</v>
      </c>
      <c r="J8997">
        <v>4</v>
      </c>
      <c r="K8997" t="str">
        <f>IF(tickets_dataset[[#This Row],[status]] = "Closed", "Yes","No")</f>
        <v>Yes</v>
      </c>
      <c r="L8997" s="2">
        <f t="shared" si="560"/>
        <v>54.999999999941792</v>
      </c>
      <c r="M8997" t="str">
        <f t="shared" si="561"/>
        <v>Yes</v>
      </c>
      <c r="N8997" t="str">
        <f t="shared" si="562"/>
        <v>Feb</v>
      </c>
      <c r="O8997" s="2">
        <f t="shared" si="563"/>
        <v>2.2916666666642413</v>
      </c>
      <c r="P8997" t="str">
        <f>VLOOKUP(G8997,Agents!A:E,4,FALSE)</f>
        <v>Team5</v>
      </c>
      <c r="Q8997" t="str">
        <f>VLOOKUP(G8997,Agents!A:E,5,FALSE)</f>
        <v>Senior</v>
      </c>
      <c r="R8997" t="str">
        <f>VLOOKUP(G8997,Agents!A:E,2,FALSE)</f>
        <v>Evening</v>
      </c>
    </row>
    <row r="8998" spans="1:18" x14ac:dyDescent="0.35">
      <c r="A8998" t="s">
        <v>13271</v>
      </c>
      <c r="B8998" t="s">
        <v>4484</v>
      </c>
      <c r="C8998" t="s">
        <v>22</v>
      </c>
      <c r="D8998" t="s">
        <v>13</v>
      </c>
      <c r="E8998" s="1">
        <v>46066.047222222223</v>
      </c>
      <c r="F8998" s="1">
        <v>46067.880555555559</v>
      </c>
      <c r="G8998" t="s">
        <v>273</v>
      </c>
      <c r="H8998" t="s">
        <v>15</v>
      </c>
      <c r="I8998" t="s">
        <v>16</v>
      </c>
      <c r="J8998">
        <v>4</v>
      </c>
      <c r="K8998" t="str">
        <f>IF(tickets_dataset[[#This Row],[status]] = "Closed", "Yes","No")</f>
        <v>Yes</v>
      </c>
      <c r="L8998" s="2">
        <f t="shared" si="560"/>
        <v>44.000000000058208</v>
      </c>
      <c r="M8998" t="str">
        <f t="shared" si="561"/>
        <v>No</v>
      </c>
      <c r="N8998" t="str">
        <f t="shared" si="562"/>
        <v>Feb</v>
      </c>
      <c r="O8998" s="2">
        <f t="shared" si="563"/>
        <v>1.8333333333357587</v>
      </c>
      <c r="P8998" t="str">
        <f>VLOOKUP(G8998,Agents!A:E,4,FALSE)</f>
        <v>Team3</v>
      </c>
      <c r="Q8998" t="str">
        <f>VLOOKUP(G8998,Agents!A:E,5,FALSE)</f>
        <v>Senior</v>
      </c>
      <c r="R8998" t="str">
        <f>VLOOKUP(G8998,Agents!A:E,2,FALSE)</f>
        <v>Evening</v>
      </c>
    </row>
    <row r="8999" spans="1:18" x14ac:dyDescent="0.35">
      <c r="A8999" t="s">
        <v>13272</v>
      </c>
      <c r="B8999" t="s">
        <v>1054</v>
      </c>
      <c r="C8999" t="s">
        <v>50</v>
      </c>
      <c r="D8999" t="s">
        <v>13</v>
      </c>
      <c r="E8999" s="1">
        <v>46060.088888888888</v>
      </c>
      <c r="F8999" s="1">
        <v>46060.172222222223</v>
      </c>
      <c r="G8999" t="s">
        <v>137</v>
      </c>
      <c r="H8999" t="s">
        <v>15</v>
      </c>
      <c r="I8999" t="s">
        <v>16</v>
      </c>
      <c r="J8999">
        <v>5</v>
      </c>
      <c r="K8999" t="str">
        <f>IF(tickets_dataset[[#This Row],[status]] = "Closed", "Yes","No")</f>
        <v>Yes</v>
      </c>
      <c r="L8999" s="2">
        <f t="shared" si="560"/>
        <v>2.0000000000582077</v>
      </c>
      <c r="M8999" t="str">
        <f t="shared" si="561"/>
        <v>No</v>
      </c>
      <c r="N8999" t="str">
        <f t="shared" si="562"/>
        <v>Feb</v>
      </c>
      <c r="O8999" s="2">
        <f t="shared" si="563"/>
        <v>8.3333333335758653E-2</v>
      </c>
      <c r="P8999" t="str">
        <f>VLOOKUP(G8999,Agents!A:E,4,FALSE)</f>
        <v>Team5</v>
      </c>
      <c r="Q8999" t="str">
        <f>VLOOKUP(G8999,Agents!A:E,5,FALSE)</f>
        <v>Senior</v>
      </c>
      <c r="R8999" t="str">
        <f>VLOOKUP(G8999,Agents!A:E,2,FALSE)</f>
        <v>Night</v>
      </c>
    </row>
    <row r="9000" spans="1:18" x14ac:dyDescent="0.35">
      <c r="A9000" t="s">
        <v>13273</v>
      </c>
      <c r="B9000" t="s">
        <v>7315</v>
      </c>
      <c r="C9000" t="s">
        <v>76</v>
      </c>
      <c r="D9000" t="s">
        <v>26</v>
      </c>
      <c r="E9000" s="1">
        <v>46048.445138888892</v>
      </c>
      <c r="F9000" s="1">
        <v>46050.070138888892</v>
      </c>
      <c r="G9000" t="s">
        <v>234</v>
      </c>
      <c r="H9000" t="s">
        <v>15</v>
      </c>
      <c r="I9000" t="s">
        <v>16</v>
      </c>
      <c r="J9000">
        <v>3</v>
      </c>
      <c r="K9000" t="str">
        <f>IF(tickets_dataset[[#This Row],[status]] = "Closed", "Yes","No")</f>
        <v>Yes</v>
      </c>
      <c r="L9000" s="2">
        <f t="shared" si="560"/>
        <v>39</v>
      </c>
      <c r="M9000" t="str">
        <f t="shared" si="561"/>
        <v>No</v>
      </c>
      <c r="N9000" t="str">
        <f t="shared" si="562"/>
        <v>Jan</v>
      </c>
      <c r="O9000" s="2">
        <f t="shared" si="563"/>
        <v>1.625</v>
      </c>
      <c r="P9000" t="str">
        <f>VLOOKUP(G9000,Agents!A:E,4,FALSE)</f>
        <v>Team5</v>
      </c>
      <c r="Q9000" t="str">
        <f>VLOOKUP(G9000,Agents!A:E,5,FALSE)</f>
        <v>Senior</v>
      </c>
      <c r="R9000" t="str">
        <f>VLOOKUP(G9000,Agents!A:E,2,FALSE)</f>
        <v>Night</v>
      </c>
    </row>
    <row r="9001" spans="1:18" x14ac:dyDescent="0.35">
      <c r="A9001" t="s">
        <v>13274</v>
      </c>
      <c r="B9001" t="s">
        <v>13275</v>
      </c>
      <c r="C9001" t="s">
        <v>12</v>
      </c>
      <c r="D9001" t="s">
        <v>38</v>
      </c>
      <c r="E9001" s="1">
        <v>46079.663194444445</v>
      </c>
      <c r="F9001" s="1">
        <v>46082.329861111109</v>
      </c>
      <c r="G9001" t="s">
        <v>42</v>
      </c>
      <c r="H9001" t="s">
        <v>15</v>
      </c>
      <c r="I9001" t="s">
        <v>16</v>
      </c>
      <c r="J9001">
        <v>5</v>
      </c>
      <c r="K9001" t="str">
        <f>IF(tickets_dataset[[#This Row],[status]] = "Closed", "Yes","No")</f>
        <v>Yes</v>
      </c>
      <c r="L9001" s="2">
        <f t="shared" si="560"/>
        <v>63.999999999941792</v>
      </c>
      <c r="M9001" t="str">
        <f t="shared" si="561"/>
        <v>Yes</v>
      </c>
      <c r="N9001" t="str">
        <f t="shared" si="562"/>
        <v>Feb</v>
      </c>
      <c r="O9001" s="2">
        <f t="shared" si="563"/>
        <v>2.6666666666642413</v>
      </c>
      <c r="P9001" t="str">
        <f>VLOOKUP(G9001,Agents!A:E,4,FALSE)</f>
        <v>Team2</v>
      </c>
      <c r="Q9001" t="str">
        <f>VLOOKUP(G9001,Agents!A:E,5,FALSE)</f>
        <v>Junior</v>
      </c>
      <c r="R9001" t="str">
        <f>VLOOKUP(G9001,Agents!A:E,2,FALSE)</f>
        <v>Night</v>
      </c>
    </row>
    <row r="9002" spans="1:18" x14ac:dyDescent="0.35">
      <c r="A9002" t="s">
        <v>13276</v>
      </c>
      <c r="B9002" t="s">
        <v>10479</v>
      </c>
      <c r="C9002" t="s">
        <v>50</v>
      </c>
      <c r="D9002" t="s">
        <v>26</v>
      </c>
      <c r="E9002" s="1">
        <v>46023.731944444444</v>
      </c>
      <c r="F9002" s="1">
        <v>46024.606944444444</v>
      </c>
      <c r="G9002" t="s">
        <v>199</v>
      </c>
      <c r="H9002" t="s">
        <v>15</v>
      </c>
      <c r="I9002" t="s">
        <v>16</v>
      </c>
      <c r="J9002">
        <v>4</v>
      </c>
      <c r="K9002" t="str">
        <f>IF(tickets_dataset[[#This Row],[status]] = "Closed", "Yes","No")</f>
        <v>Yes</v>
      </c>
      <c r="L9002" s="2">
        <f t="shared" si="560"/>
        <v>21</v>
      </c>
      <c r="M9002" t="str">
        <f t="shared" si="561"/>
        <v>No</v>
      </c>
      <c r="N9002" t="str">
        <f t="shared" si="562"/>
        <v>Jan</v>
      </c>
      <c r="O9002" s="2">
        <f t="shared" si="563"/>
        <v>0.875</v>
      </c>
      <c r="P9002" t="str">
        <f>VLOOKUP(G9002,Agents!A:E,4,FALSE)</f>
        <v>Team1</v>
      </c>
      <c r="Q9002" t="str">
        <f>VLOOKUP(G9002,Agents!A:E,5,FALSE)</f>
        <v>Junior</v>
      </c>
      <c r="R9002" t="str">
        <f>VLOOKUP(G9002,Agents!A:E,2,FALSE)</f>
        <v>Morning</v>
      </c>
    </row>
    <row r="9003" spans="1:18" x14ac:dyDescent="0.35">
      <c r="A9003" t="s">
        <v>13277</v>
      </c>
      <c r="B9003" t="s">
        <v>1020</v>
      </c>
      <c r="C9003" t="s">
        <v>22</v>
      </c>
      <c r="D9003" t="s">
        <v>13</v>
      </c>
      <c r="E9003" s="1">
        <v>46060.128472222219</v>
      </c>
      <c r="F9003" s="1">
        <v>46061.670138888891</v>
      </c>
      <c r="G9003" t="s">
        <v>39</v>
      </c>
      <c r="H9003" t="s">
        <v>15</v>
      </c>
      <c r="I9003" t="s">
        <v>16</v>
      </c>
      <c r="J9003">
        <v>4</v>
      </c>
      <c r="K9003" t="str">
        <f>IF(tickets_dataset[[#This Row],[status]] = "Closed", "Yes","No")</f>
        <v>Yes</v>
      </c>
      <c r="L9003" s="2">
        <f t="shared" si="560"/>
        <v>37.000000000116415</v>
      </c>
      <c r="M9003" t="str">
        <f t="shared" si="561"/>
        <v>No</v>
      </c>
      <c r="N9003" t="str">
        <f t="shared" si="562"/>
        <v>Feb</v>
      </c>
      <c r="O9003" s="2">
        <f t="shared" si="563"/>
        <v>1.5416666666715173</v>
      </c>
      <c r="P9003" t="str">
        <f>VLOOKUP(G9003,Agents!A:E,4,FALSE)</f>
        <v>Team3</v>
      </c>
      <c r="Q9003" t="str">
        <f>VLOOKUP(G9003,Agents!A:E,5,FALSE)</f>
        <v>Mid</v>
      </c>
      <c r="R9003" t="str">
        <f>VLOOKUP(G9003,Agents!A:E,2,FALSE)</f>
        <v>Night</v>
      </c>
    </row>
    <row r="9004" spans="1:18" x14ac:dyDescent="0.35">
      <c r="A9004" t="s">
        <v>13278</v>
      </c>
      <c r="B9004" t="s">
        <v>9097</v>
      </c>
      <c r="C9004" t="s">
        <v>76</v>
      </c>
      <c r="D9004" t="s">
        <v>13</v>
      </c>
      <c r="E9004" s="1">
        <v>46048.724305555559</v>
      </c>
      <c r="F9004" s="1">
        <v>46049.640972222223</v>
      </c>
      <c r="G9004" t="s">
        <v>73</v>
      </c>
      <c r="H9004" t="s">
        <v>15</v>
      </c>
      <c r="I9004" t="s">
        <v>16</v>
      </c>
      <c r="J9004">
        <v>4</v>
      </c>
      <c r="K9004" t="str">
        <f>IF(tickets_dataset[[#This Row],[status]] = "Closed", "Yes","No")</f>
        <v>Yes</v>
      </c>
      <c r="L9004" s="2">
        <f t="shared" si="560"/>
        <v>21.999999999941792</v>
      </c>
      <c r="M9004" t="str">
        <f t="shared" si="561"/>
        <v>No</v>
      </c>
      <c r="N9004" t="str">
        <f t="shared" si="562"/>
        <v>Jan</v>
      </c>
      <c r="O9004" s="2">
        <f t="shared" si="563"/>
        <v>0.91666666666424135</v>
      </c>
      <c r="P9004" t="str">
        <f>VLOOKUP(G9004,Agents!A:E,4,FALSE)</f>
        <v>Team4</v>
      </c>
      <c r="Q9004" t="str">
        <f>VLOOKUP(G9004,Agents!A:E,5,FALSE)</f>
        <v>Senior</v>
      </c>
      <c r="R9004" t="str">
        <f>VLOOKUP(G9004,Agents!A:E,2,FALSE)</f>
        <v>Night</v>
      </c>
    </row>
    <row r="9005" spans="1:18" x14ac:dyDescent="0.35">
      <c r="A9005" t="s">
        <v>13279</v>
      </c>
      <c r="B9005" t="s">
        <v>5157</v>
      </c>
      <c r="C9005" t="s">
        <v>12</v>
      </c>
      <c r="D9005" t="s">
        <v>26</v>
      </c>
      <c r="E9005" s="1">
        <v>46053.209722222222</v>
      </c>
      <c r="F9005" s="1">
        <v>46053.418055555558</v>
      </c>
      <c r="G9005" t="s">
        <v>131</v>
      </c>
      <c r="H9005" t="s">
        <v>132</v>
      </c>
      <c r="I9005" t="s">
        <v>16</v>
      </c>
      <c r="J9005">
        <v>5</v>
      </c>
      <c r="K9005" t="str">
        <f>IF(tickets_dataset[[#This Row],[status]] = "Closed", "Yes","No")</f>
        <v>No</v>
      </c>
      <c r="L9005" s="2">
        <f t="shared" si="560"/>
        <v>5.0000000000582077</v>
      </c>
      <c r="M9005" t="str">
        <f t="shared" si="561"/>
        <v>No</v>
      </c>
      <c r="N9005" t="str">
        <f t="shared" si="562"/>
        <v>Jan</v>
      </c>
      <c r="O9005" s="2">
        <f t="shared" si="563"/>
        <v>0.20833333333575865</v>
      </c>
      <c r="P9005" t="str">
        <f>VLOOKUP(G9005,Agents!A:E,4,FALSE)</f>
        <v>Team4</v>
      </c>
      <c r="Q9005" t="str">
        <f>VLOOKUP(G9005,Agents!A:E,5,FALSE)</f>
        <v>Junior</v>
      </c>
      <c r="R9005" t="str">
        <f>VLOOKUP(G9005,Agents!A:E,2,FALSE)</f>
        <v>Night</v>
      </c>
    </row>
    <row r="9006" spans="1:18" x14ac:dyDescent="0.35">
      <c r="A9006" t="s">
        <v>13280</v>
      </c>
      <c r="B9006" t="s">
        <v>6162</v>
      </c>
      <c r="C9006" t="s">
        <v>34</v>
      </c>
      <c r="D9006" t="s">
        <v>38</v>
      </c>
      <c r="E9006" s="1">
        <v>46071.468055555553</v>
      </c>
      <c r="F9006" s="1">
        <v>46072.176388888889</v>
      </c>
      <c r="G9006" t="s">
        <v>164</v>
      </c>
      <c r="H9006" t="s">
        <v>28</v>
      </c>
      <c r="I9006" t="s">
        <v>16</v>
      </c>
      <c r="J9006">
        <v>4</v>
      </c>
      <c r="K9006" t="str">
        <f>IF(tickets_dataset[[#This Row],[status]] = "Closed", "Yes","No")</f>
        <v>No</v>
      </c>
      <c r="L9006" s="2">
        <f t="shared" si="560"/>
        <v>17.000000000058208</v>
      </c>
      <c r="M9006" t="str">
        <f t="shared" si="561"/>
        <v>No</v>
      </c>
      <c r="N9006" t="str">
        <f t="shared" si="562"/>
        <v>Feb</v>
      </c>
      <c r="O9006" s="2">
        <f t="shared" si="563"/>
        <v>0.70833333333575865</v>
      </c>
      <c r="P9006" t="str">
        <f>VLOOKUP(G9006,Agents!A:E,4,FALSE)</f>
        <v>Team4</v>
      </c>
      <c r="Q9006" t="str">
        <f>VLOOKUP(G9006,Agents!A:E,5,FALSE)</f>
        <v>Senior</v>
      </c>
      <c r="R9006" t="str">
        <f>VLOOKUP(G9006,Agents!A:E,2,FALSE)</f>
        <v>Evening</v>
      </c>
    </row>
    <row r="9007" spans="1:18" x14ac:dyDescent="0.35">
      <c r="A9007" t="s">
        <v>13281</v>
      </c>
      <c r="B9007" t="s">
        <v>1369</v>
      </c>
      <c r="C9007" t="s">
        <v>34</v>
      </c>
      <c r="D9007" t="s">
        <v>13</v>
      </c>
      <c r="E9007" s="1">
        <v>46088.1</v>
      </c>
      <c r="F9007" s="1">
        <v>46089.1</v>
      </c>
      <c r="G9007" t="s">
        <v>19</v>
      </c>
      <c r="H9007" t="s">
        <v>15</v>
      </c>
      <c r="I9007" t="s">
        <v>16</v>
      </c>
      <c r="J9007">
        <v>3</v>
      </c>
      <c r="K9007" t="str">
        <f>IF(tickets_dataset[[#This Row],[status]] = "Closed", "Yes","No")</f>
        <v>Yes</v>
      </c>
      <c r="L9007" s="2">
        <f t="shared" si="560"/>
        <v>24</v>
      </c>
      <c r="M9007" t="str">
        <f t="shared" si="561"/>
        <v>No</v>
      </c>
      <c r="N9007" t="str">
        <f t="shared" si="562"/>
        <v>Mar</v>
      </c>
      <c r="O9007" s="2">
        <f t="shared" si="563"/>
        <v>1</v>
      </c>
      <c r="P9007" t="str">
        <f>VLOOKUP(G9007,Agents!A:E,4,FALSE)</f>
        <v>Team4</v>
      </c>
      <c r="Q9007" t="str">
        <f>VLOOKUP(G9007,Agents!A:E,5,FALSE)</f>
        <v>Senior</v>
      </c>
      <c r="R9007" t="str">
        <f>VLOOKUP(G9007,Agents!A:E,2,FALSE)</f>
        <v>Evening</v>
      </c>
    </row>
    <row r="9008" spans="1:18" x14ac:dyDescent="0.35">
      <c r="A9008" t="s">
        <v>13282</v>
      </c>
      <c r="B9008" t="s">
        <v>4585</v>
      </c>
      <c r="C9008" t="s">
        <v>22</v>
      </c>
      <c r="D9008" t="s">
        <v>38</v>
      </c>
      <c r="E9008" s="1">
        <v>46038.277083333334</v>
      </c>
      <c r="F9008" s="1">
        <v>46041.568749999999</v>
      </c>
      <c r="G9008" t="s">
        <v>62</v>
      </c>
      <c r="H9008" t="s">
        <v>15</v>
      </c>
      <c r="I9008" t="s">
        <v>16</v>
      </c>
      <c r="J9008">
        <v>4</v>
      </c>
      <c r="K9008" t="str">
        <f>IF(tickets_dataset[[#This Row],[status]] = "Closed", "Yes","No")</f>
        <v>Yes</v>
      </c>
      <c r="L9008" s="2">
        <f t="shared" si="560"/>
        <v>78.999999999941792</v>
      </c>
      <c r="M9008" t="str">
        <f t="shared" si="561"/>
        <v>Yes</v>
      </c>
      <c r="N9008" t="str">
        <f t="shared" si="562"/>
        <v>Jan</v>
      </c>
      <c r="O9008" s="2">
        <f t="shared" si="563"/>
        <v>3.2916666666642413</v>
      </c>
      <c r="P9008" t="str">
        <f>VLOOKUP(G9008,Agents!A:E,4,FALSE)</f>
        <v>Team1</v>
      </c>
      <c r="Q9008" t="str">
        <f>VLOOKUP(G9008,Agents!A:E,5,FALSE)</f>
        <v>Junior</v>
      </c>
      <c r="R9008" t="str">
        <f>VLOOKUP(G9008,Agents!A:E,2,FALSE)</f>
        <v>Morning</v>
      </c>
    </row>
    <row r="9009" spans="1:18" x14ac:dyDescent="0.35">
      <c r="A9009" t="s">
        <v>13283</v>
      </c>
      <c r="B9009" t="s">
        <v>618</v>
      </c>
      <c r="C9009" t="s">
        <v>34</v>
      </c>
      <c r="D9009" t="s">
        <v>26</v>
      </c>
      <c r="E9009" s="1">
        <v>46085.870833333334</v>
      </c>
      <c r="F9009" s="1">
        <v>46086.620833333334</v>
      </c>
      <c r="G9009" t="s">
        <v>190</v>
      </c>
      <c r="H9009" t="s">
        <v>15</v>
      </c>
      <c r="I9009" t="s">
        <v>16</v>
      </c>
      <c r="J9009">
        <v>5</v>
      </c>
      <c r="K9009" t="str">
        <f>IF(tickets_dataset[[#This Row],[status]] = "Closed", "Yes","No")</f>
        <v>Yes</v>
      </c>
      <c r="L9009" s="2">
        <f t="shared" si="560"/>
        <v>18</v>
      </c>
      <c r="M9009" t="str">
        <f t="shared" si="561"/>
        <v>No</v>
      </c>
      <c r="N9009" t="str">
        <f t="shared" si="562"/>
        <v>Mar</v>
      </c>
      <c r="O9009" s="2">
        <f t="shared" si="563"/>
        <v>0.75</v>
      </c>
      <c r="P9009" t="str">
        <f>VLOOKUP(G9009,Agents!A:E,4,FALSE)</f>
        <v>Team1</v>
      </c>
      <c r="Q9009" t="str">
        <f>VLOOKUP(G9009,Agents!A:E,5,FALSE)</f>
        <v>Senior</v>
      </c>
      <c r="R9009" t="str">
        <f>VLOOKUP(G9009,Agents!A:E,2,FALSE)</f>
        <v>Night</v>
      </c>
    </row>
    <row r="9010" spans="1:18" x14ac:dyDescent="0.35">
      <c r="A9010" t="s">
        <v>13284</v>
      </c>
      <c r="B9010" t="s">
        <v>1459</v>
      </c>
      <c r="C9010" t="s">
        <v>22</v>
      </c>
      <c r="D9010" t="s">
        <v>38</v>
      </c>
      <c r="E9010" s="1">
        <v>46093.129166666666</v>
      </c>
      <c r="F9010" s="1">
        <v>46094.754166666666</v>
      </c>
      <c r="G9010" t="s">
        <v>183</v>
      </c>
      <c r="H9010" t="s">
        <v>15</v>
      </c>
      <c r="I9010" t="s">
        <v>16</v>
      </c>
      <c r="J9010">
        <v>4</v>
      </c>
      <c r="K9010" t="str">
        <f>IF(tickets_dataset[[#This Row],[status]] = "Closed", "Yes","No")</f>
        <v>Yes</v>
      </c>
      <c r="L9010" s="2">
        <f t="shared" si="560"/>
        <v>39</v>
      </c>
      <c r="M9010" t="str">
        <f t="shared" si="561"/>
        <v>No</v>
      </c>
      <c r="N9010" t="str">
        <f t="shared" si="562"/>
        <v>Mar</v>
      </c>
      <c r="O9010" s="2">
        <f t="shared" si="563"/>
        <v>1.625</v>
      </c>
      <c r="P9010" t="str">
        <f>VLOOKUP(G9010,Agents!A:E,4,FALSE)</f>
        <v>Team3</v>
      </c>
      <c r="Q9010" t="str">
        <f>VLOOKUP(G9010,Agents!A:E,5,FALSE)</f>
        <v>Senior</v>
      </c>
      <c r="R9010" t="str">
        <f>VLOOKUP(G9010,Agents!A:E,2,FALSE)</f>
        <v>Night</v>
      </c>
    </row>
    <row r="9011" spans="1:18" x14ac:dyDescent="0.35">
      <c r="A9011" t="s">
        <v>13285</v>
      </c>
      <c r="B9011" t="s">
        <v>12997</v>
      </c>
      <c r="C9011" t="s">
        <v>50</v>
      </c>
      <c r="D9011" t="s">
        <v>26</v>
      </c>
      <c r="E9011" s="1">
        <v>46103.534722222219</v>
      </c>
      <c r="F9011" s="1">
        <v>46104.951388888891</v>
      </c>
      <c r="G9011" t="s">
        <v>221</v>
      </c>
      <c r="H9011" t="s">
        <v>15</v>
      </c>
      <c r="I9011" t="s">
        <v>16</v>
      </c>
      <c r="J9011">
        <v>4</v>
      </c>
      <c r="K9011" t="str">
        <f>IF(tickets_dataset[[#This Row],[status]] = "Closed", "Yes","No")</f>
        <v>Yes</v>
      </c>
      <c r="L9011" s="2">
        <f t="shared" si="560"/>
        <v>34.000000000116415</v>
      </c>
      <c r="M9011" t="str">
        <f t="shared" si="561"/>
        <v>No</v>
      </c>
      <c r="N9011" t="str">
        <f t="shared" si="562"/>
        <v>Mar</v>
      </c>
      <c r="O9011" s="2">
        <f t="shared" si="563"/>
        <v>1.4166666666715173</v>
      </c>
      <c r="P9011" t="str">
        <f>VLOOKUP(G9011,Agents!A:E,4,FALSE)</f>
        <v>Team4</v>
      </c>
      <c r="Q9011" t="str">
        <f>VLOOKUP(G9011,Agents!A:E,5,FALSE)</f>
        <v>Senior</v>
      </c>
      <c r="R9011" t="str">
        <f>VLOOKUP(G9011,Agents!A:E,2,FALSE)</f>
        <v>Morning</v>
      </c>
    </row>
    <row r="9012" spans="1:18" x14ac:dyDescent="0.35">
      <c r="A9012" t="s">
        <v>13286</v>
      </c>
      <c r="B9012" t="s">
        <v>3103</v>
      </c>
      <c r="C9012" t="s">
        <v>12</v>
      </c>
      <c r="D9012" t="s">
        <v>13</v>
      </c>
      <c r="E9012" s="1">
        <v>46094.84097222222</v>
      </c>
      <c r="F9012" s="1">
        <v>46095.632638888892</v>
      </c>
      <c r="G9012" t="s">
        <v>156</v>
      </c>
      <c r="H9012" t="s">
        <v>15</v>
      </c>
      <c r="I9012" t="s">
        <v>16</v>
      </c>
      <c r="J9012">
        <v>3</v>
      </c>
      <c r="K9012" t="str">
        <f>IF(tickets_dataset[[#This Row],[status]] = "Closed", "Yes","No")</f>
        <v>Yes</v>
      </c>
      <c r="L9012" s="2">
        <f t="shared" si="560"/>
        <v>19.000000000116415</v>
      </c>
      <c r="M9012" t="str">
        <f t="shared" si="561"/>
        <v>No</v>
      </c>
      <c r="N9012" t="str">
        <f t="shared" si="562"/>
        <v>Mar</v>
      </c>
      <c r="O9012" s="2">
        <f t="shared" si="563"/>
        <v>0.79166666667151731</v>
      </c>
      <c r="P9012" t="str">
        <f>VLOOKUP(G9012,Agents!A:E,4,FALSE)</f>
        <v>Team3</v>
      </c>
      <c r="Q9012" t="str">
        <f>VLOOKUP(G9012,Agents!A:E,5,FALSE)</f>
        <v>Mid</v>
      </c>
      <c r="R9012" t="str">
        <f>VLOOKUP(G9012,Agents!A:E,2,FALSE)</f>
        <v>Evening</v>
      </c>
    </row>
    <row r="9013" spans="1:18" x14ac:dyDescent="0.35">
      <c r="A9013" t="s">
        <v>13287</v>
      </c>
      <c r="B9013" t="s">
        <v>13288</v>
      </c>
      <c r="C9013" t="s">
        <v>12</v>
      </c>
      <c r="D9013" t="s">
        <v>38</v>
      </c>
      <c r="E9013" s="1">
        <v>46032.785416666666</v>
      </c>
      <c r="F9013" s="1">
        <v>46034.160416666666</v>
      </c>
      <c r="G9013" t="s">
        <v>56</v>
      </c>
      <c r="H9013" t="s">
        <v>15</v>
      </c>
      <c r="I9013" t="s">
        <v>16</v>
      </c>
      <c r="J9013">
        <v>4</v>
      </c>
      <c r="K9013" t="str">
        <f>IF(tickets_dataset[[#This Row],[status]] = "Closed", "Yes","No")</f>
        <v>Yes</v>
      </c>
      <c r="L9013" s="2">
        <f t="shared" si="560"/>
        <v>33</v>
      </c>
      <c r="M9013" t="str">
        <f t="shared" si="561"/>
        <v>No</v>
      </c>
      <c r="N9013" t="str">
        <f t="shared" si="562"/>
        <v>Jan</v>
      </c>
      <c r="O9013" s="2">
        <f t="shared" si="563"/>
        <v>1.375</v>
      </c>
      <c r="P9013" t="str">
        <f>VLOOKUP(G9013,Agents!A:E,4,FALSE)</f>
        <v>Team1</v>
      </c>
      <c r="Q9013" t="str">
        <f>VLOOKUP(G9013,Agents!A:E,5,FALSE)</f>
        <v>Senior</v>
      </c>
      <c r="R9013" t="str">
        <f>VLOOKUP(G9013,Agents!A:E,2,FALSE)</f>
        <v>Night</v>
      </c>
    </row>
    <row r="9014" spans="1:18" x14ac:dyDescent="0.35">
      <c r="A9014" t="s">
        <v>13289</v>
      </c>
      <c r="B9014" t="s">
        <v>3883</v>
      </c>
      <c r="C9014" t="s">
        <v>50</v>
      </c>
      <c r="D9014" t="s">
        <v>13</v>
      </c>
      <c r="E9014" s="1">
        <v>46108.929166666669</v>
      </c>
      <c r="F9014" s="1">
        <v>46109.304166666669</v>
      </c>
      <c r="G9014" t="s">
        <v>357</v>
      </c>
      <c r="H9014" t="s">
        <v>15</v>
      </c>
      <c r="I9014" t="s">
        <v>16</v>
      </c>
      <c r="J9014">
        <v>4</v>
      </c>
      <c r="K9014" t="str">
        <f>IF(tickets_dataset[[#This Row],[status]] = "Closed", "Yes","No")</f>
        <v>Yes</v>
      </c>
      <c r="L9014" s="2">
        <f t="shared" si="560"/>
        <v>9</v>
      </c>
      <c r="M9014" t="str">
        <f t="shared" si="561"/>
        <v>No</v>
      </c>
      <c r="N9014" t="str">
        <f t="shared" si="562"/>
        <v>Mar</v>
      </c>
      <c r="O9014" s="2">
        <f t="shared" si="563"/>
        <v>0.375</v>
      </c>
      <c r="P9014" t="str">
        <f>VLOOKUP(G9014,Agents!A:E,4,FALSE)</f>
        <v>Team1</v>
      </c>
      <c r="Q9014" t="str">
        <f>VLOOKUP(G9014,Agents!A:E,5,FALSE)</f>
        <v>Mid</v>
      </c>
      <c r="R9014" t="str">
        <f>VLOOKUP(G9014,Agents!A:E,2,FALSE)</f>
        <v>Morning</v>
      </c>
    </row>
    <row r="9015" spans="1:18" x14ac:dyDescent="0.35">
      <c r="A9015" t="s">
        <v>13290</v>
      </c>
      <c r="B9015" t="s">
        <v>13291</v>
      </c>
      <c r="C9015" t="s">
        <v>22</v>
      </c>
      <c r="D9015" t="s">
        <v>38</v>
      </c>
      <c r="E9015" s="1">
        <v>46106.84097222222</v>
      </c>
      <c r="F9015" s="1">
        <v>46109.924305555556</v>
      </c>
      <c r="G9015" t="s">
        <v>77</v>
      </c>
      <c r="H9015" t="s">
        <v>15</v>
      </c>
      <c r="I9015" t="s">
        <v>16</v>
      </c>
      <c r="J9015">
        <v>4</v>
      </c>
      <c r="K9015" t="str">
        <f>IF(tickets_dataset[[#This Row],[status]] = "Closed", "Yes","No")</f>
        <v>Yes</v>
      </c>
      <c r="L9015" s="2">
        <f t="shared" si="560"/>
        <v>74.000000000058208</v>
      </c>
      <c r="M9015" t="str">
        <f t="shared" si="561"/>
        <v>Yes</v>
      </c>
      <c r="N9015" t="str">
        <f t="shared" si="562"/>
        <v>Mar</v>
      </c>
      <c r="O9015" s="2">
        <f t="shared" si="563"/>
        <v>3.0833333333357587</v>
      </c>
      <c r="P9015" t="str">
        <f>VLOOKUP(G9015,Agents!A:E,4,FALSE)</f>
        <v>Team5</v>
      </c>
      <c r="Q9015" t="str">
        <f>VLOOKUP(G9015,Agents!A:E,5,FALSE)</f>
        <v>Junior</v>
      </c>
      <c r="R9015" t="str">
        <f>VLOOKUP(G9015,Agents!A:E,2,FALSE)</f>
        <v>Evening</v>
      </c>
    </row>
    <row r="9016" spans="1:18" x14ac:dyDescent="0.35">
      <c r="A9016" t="s">
        <v>13292</v>
      </c>
      <c r="B9016" t="s">
        <v>13293</v>
      </c>
      <c r="C9016" t="s">
        <v>34</v>
      </c>
      <c r="D9016" t="s">
        <v>13</v>
      </c>
      <c r="E9016" s="1">
        <v>46073.056250000001</v>
      </c>
      <c r="F9016" s="1">
        <v>46073.472916666666</v>
      </c>
      <c r="G9016" t="s">
        <v>67</v>
      </c>
      <c r="H9016" t="s">
        <v>132</v>
      </c>
      <c r="I9016" t="s">
        <v>16</v>
      </c>
      <c r="J9016">
        <v>3</v>
      </c>
      <c r="K9016" t="str">
        <f>IF(tickets_dataset[[#This Row],[status]] = "Closed", "Yes","No")</f>
        <v>No</v>
      </c>
      <c r="L9016" s="2">
        <f t="shared" si="560"/>
        <v>9.9999999999417923</v>
      </c>
      <c r="M9016" t="str">
        <f t="shared" si="561"/>
        <v>No</v>
      </c>
      <c r="N9016" t="str">
        <f t="shared" si="562"/>
        <v>Feb</v>
      </c>
      <c r="O9016" s="2">
        <f t="shared" si="563"/>
        <v>0.41666666666424135</v>
      </c>
      <c r="P9016" t="str">
        <f>VLOOKUP(G9016,Agents!A:E,4,FALSE)</f>
        <v>Team5</v>
      </c>
      <c r="Q9016" t="str">
        <f>VLOOKUP(G9016,Agents!A:E,5,FALSE)</f>
        <v>Junior</v>
      </c>
      <c r="R9016" t="str">
        <f>VLOOKUP(G9016,Agents!A:E,2,FALSE)</f>
        <v>Evening</v>
      </c>
    </row>
    <row r="9017" spans="1:18" x14ac:dyDescent="0.35">
      <c r="A9017" t="s">
        <v>13294</v>
      </c>
      <c r="B9017" t="s">
        <v>7970</v>
      </c>
      <c r="C9017" t="s">
        <v>50</v>
      </c>
      <c r="D9017" t="s">
        <v>26</v>
      </c>
      <c r="E9017" s="1">
        <v>46100.197916666664</v>
      </c>
      <c r="F9017" s="1">
        <v>46101.65625</v>
      </c>
      <c r="G9017" t="s">
        <v>19</v>
      </c>
      <c r="H9017" t="s">
        <v>15</v>
      </c>
      <c r="I9017" t="s">
        <v>16</v>
      </c>
      <c r="J9017">
        <v>4</v>
      </c>
      <c r="K9017" t="str">
        <f>IF(tickets_dataset[[#This Row],[status]] = "Closed", "Yes","No")</f>
        <v>Yes</v>
      </c>
      <c r="L9017" s="2">
        <f t="shared" si="560"/>
        <v>35.000000000058208</v>
      </c>
      <c r="M9017" t="str">
        <f t="shared" si="561"/>
        <v>No</v>
      </c>
      <c r="N9017" t="str">
        <f t="shared" si="562"/>
        <v>Mar</v>
      </c>
      <c r="O9017" s="2">
        <f t="shared" si="563"/>
        <v>1.4583333333357587</v>
      </c>
      <c r="P9017" t="str">
        <f>VLOOKUP(G9017,Agents!A:E,4,FALSE)</f>
        <v>Team4</v>
      </c>
      <c r="Q9017" t="str">
        <f>VLOOKUP(G9017,Agents!A:E,5,FALSE)</f>
        <v>Senior</v>
      </c>
      <c r="R9017" t="str">
        <f>VLOOKUP(G9017,Agents!A:E,2,FALSE)</f>
        <v>Evening</v>
      </c>
    </row>
    <row r="9018" spans="1:18" x14ac:dyDescent="0.35">
      <c r="A9018" t="s">
        <v>13295</v>
      </c>
      <c r="B9018" t="s">
        <v>641</v>
      </c>
      <c r="C9018" t="s">
        <v>22</v>
      </c>
      <c r="D9018" t="s">
        <v>13</v>
      </c>
      <c r="E9018" s="1">
        <v>46061.431944444441</v>
      </c>
      <c r="F9018" s="1">
        <v>46062.473611111112</v>
      </c>
      <c r="G9018" t="s">
        <v>311</v>
      </c>
      <c r="H9018" t="s">
        <v>15</v>
      </c>
      <c r="I9018" t="s">
        <v>16</v>
      </c>
      <c r="J9018">
        <v>5</v>
      </c>
      <c r="K9018" t="str">
        <f>IF(tickets_dataset[[#This Row],[status]] = "Closed", "Yes","No")</f>
        <v>Yes</v>
      </c>
      <c r="L9018" s="2">
        <f t="shared" si="560"/>
        <v>25.000000000116415</v>
      </c>
      <c r="M9018" t="str">
        <f t="shared" si="561"/>
        <v>No</v>
      </c>
      <c r="N9018" t="str">
        <f t="shared" si="562"/>
        <v>Feb</v>
      </c>
      <c r="O9018" s="2">
        <f t="shared" si="563"/>
        <v>1.0416666666715173</v>
      </c>
      <c r="P9018" t="str">
        <f>VLOOKUP(G9018,Agents!A:E,4,FALSE)</f>
        <v>Team5</v>
      </c>
      <c r="Q9018" t="str">
        <f>VLOOKUP(G9018,Agents!A:E,5,FALSE)</f>
        <v>Senior</v>
      </c>
      <c r="R9018" t="str">
        <f>VLOOKUP(G9018,Agents!A:E,2,FALSE)</f>
        <v>Evening</v>
      </c>
    </row>
    <row r="9019" spans="1:18" x14ac:dyDescent="0.35">
      <c r="A9019" t="s">
        <v>13296</v>
      </c>
      <c r="B9019" t="s">
        <v>10747</v>
      </c>
      <c r="C9019" t="s">
        <v>50</v>
      </c>
      <c r="D9019" t="s">
        <v>38</v>
      </c>
      <c r="E9019" s="1">
        <v>46102.524305555555</v>
      </c>
      <c r="F9019" s="1">
        <v>46103.524305555555</v>
      </c>
      <c r="G9019" t="s">
        <v>62</v>
      </c>
      <c r="H9019" t="s">
        <v>15</v>
      </c>
      <c r="I9019" t="s">
        <v>16</v>
      </c>
      <c r="J9019">
        <v>5</v>
      </c>
      <c r="K9019" t="str">
        <f>IF(tickets_dataset[[#This Row],[status]] = "Closed", "Yes","No")</f>
        <v>Yes</v>
      </c>
      <c r="L9019" s="2">
        <f t="shared" si="560"/>
        <v>24</v>
      </c>
      <c r="M9019" t="str">
        <f t="shared" si="561"/>
        <v>No</v>
      </c>
      <c r="N9019" t="str">
        <f t="shared" si="562"/>
        <v>Mar</v>
      </c>
      <c r="O9019" s="2">
        <f t="shared" si="563"/>
        <v>1</v>
      </c>
      <c r="P9019" t="str">
        <f>VLOOKUP(G9019,Agents!A:E,4,FALSE)</f>
        <v>Team1</v>
      </c>
      <c r="Q9019" t="str">
        <f>VLOOKUP(G9019,Agents!A:E,5,FALSE)</f>
        <v>Junior</v>
      </c>
      <c r="R9019" t="str">
        <f>VLOOKUP(G9019,Agents!A:E,2,FALSE)</f>
        <v>Morning</v>
      </c>
    </row>
    <row r="9020" spans="1:18" x14ac:dyDescent="0.35">
      <c r="A9020" t="s">
        <v>13297</v>
      </c>
      <c r="B9020" t="s">
        <v>13298</v>
      </c>
      <c r="C9020" t="s">
        <v>76</v>
      </c>
      <c r="D9020" t="s">
        <v>26</v>
      </c>
      <c r="E9020" s="1">
        <v>46078.42291666667</v>
      </c>
      <c r="F9020" s="1">
        <v>46079.17291666667</v>
      </c>
      <c r="G9020" t="s">
        <v>137</v>
      </c>
      <c r="H9020" t="s">
        <v>15</v>
      </c>
      <c r="I9020" t="s">
        <v>16</v>
      </c>
      <c r="J9020">
        <v>3</v>
      </c>
      <c r="K9020" t="str">
        <f>IF(tickets_dataset[[#This Row],[status]] = "Closed", "Yes","No")</f>
        <v>Yes</v>
      </c>
      <c r="L9020" s="2">
        <f t="shared" si="560"/>
        <v>18</v>
      </c>
      <c r="M9020" t="str">
        <f t="shared" si="561"/>
        <v>No</v>
      </c>
      <c r="N9020" t="str">
        <f t="shared" si="562"/>
        <v>Feb</v>
      </c>
      <c r="O9020" s="2">
        <f t="shared" si="563"/>
        <v>0.75</v>
      </c>
      <c r="P9020" t="str">
        <f>VLOOKUP(G9020,Agents!A:E,4,FALSE)</f>
        <v>Team5</v>
      </c>
      <c r="Q9020" t="str">
        <f>VLOOKUP(G9020,Agents!A:E,5,FALSE)</f>
        <v>Senior</v>
      </c>
      <c r="R9020" t="str">
        <f>VLOOKUP(G9020,Agents!A:E,2,FALSE)</f>
        <v>Night</v>
      </c>
    </row>
    <row r="9021" spans="1:18" x14ac:dyDescent="0.35">
      <c r="A9021" t="s">
        <v>13299</v>
      </c>
      <c r="B9021" t="s">
        <v>5943</v>
      </c>
      <c r="C9021" t="s">
        <v>12</v>
      </c>
      <c r="D9021" t="s">
        <v>38</v>
      </c>
      <c r="E9021" s="1">
        <v>46090.431944444441</v>
      </c>
      <c r="F9021" s="1">
        <v>46091.056944444441</v>
      </c>
      <c r="G9021" t="s">
        <v>137</v>
      </c>
      <c r="H9021" t="s">
        <v>15</v>
      </c>
      <c r="I9021" t="s">
        <v>16</v>
      </c>
      <c r="J9021">
        <v>3</v>
      </c>
      <c r="K9021" t="str">
        <f>IF(tickets_dataset[[#This Row],[status]] = "Closed", "Yes","No")</f>
        <v>Yes</v>
      </c>
      <c r="L9021" s="2">
        <f t="shared" si="560"/>
        <v>15</v>
      </c>
      <c r="M9021" t="str">
        <f t="shared" si="561"/>
        <v>No</v>
      </c>
      <c r="N9021" t="str">
        <f t="shared" si="562"/>
        <v>Mar</v>
      </c>
      <c r="O9021" s="2">
        <f t="shared" si="563"/>
        <v>0.625</v>
      </c>
      <c r="P9021" t="str">
        <f>VLOOKUP(G9021,Agents!A:E,4,FALSE)</f>
        <v>Team5</v>
      </c>
      <c r="Q9021" t="str">
        <f>VLOOKUP(G9021,Agents!A:E,5,FALSE)</f>
        <v>Senior</v>
      </c>
      <c r="R9021" t="str">
        <f>VLOOKUP(G9021,Agents!A:E,2,FALSE)</f>
        <v>Night</v>
      </c>
    </row>
    <row r="9022" spans="1:18" x14ac:dyDescent="0.35">
      <c r="A9022" t="s">
        <v>13300</v>
      </c>
      <c r="B9022" t="s">
        <v>6236</v>
      </c>
      <c r="C9022" t="s">
        <v>12</v>
      </c>
      <c r="D9022" t="s">
        <v>13</v>
      </c>
      <c r="E9022" s="1">
        <v>46057.083333333336</v>
      </c>
      <c r="F9022" s="1">
        <v>46057.75</v>
      </c>
      <c r="G9022" t="s">
        <v>119</v>
      </c>
      <c r="H9022" t="s">
        <v>15</v>
      </c>
      <c r="I9022" t="s">
        <v>16</v>
      </c>
      <c r="J9022">
        <v>4</v>
      </c>
      <c r="K9022" t="str">
        <f>IF(tickets_dataset[[#This Row],[status]] = "Closed", "Yes","No")</f>
        <v>Yes</v>
      </c>
      <c r="L9022" s="2">
        <f t="shared" si="560"/>
        <v>15.999999999941792</v>
      </c>
      <c r="M9022" t="str">
        <f t="shared" si="561"/>
        <v>No</v>
      </c>
      <c r="N9022" t="str">
        <f t="shared" si="562"/>
        <v>Feb</v>
      </c>
      <c r="O9022" s="2">
        <f t="shared" si="563"/>
        <v>0.66666666666424135</v>
      </c>
      <c r="P9022" t="str">
        <f>VLOOKUP(G9022,Agents!A:E,4,FALSE)</f>
        <v>Team1</v>
      </c>
      <c r="Q9022" t="str">
        <f>VLOOKUP(G9022,Agents!A:E,5,FALSE)</f>
        <v>Junior</v>
      </c>
      <c r="R9022" t="str">
        <f>VLOOKUP(G9022,Agents!A:E,2,FALSE)</f>
        <v>Morning</v>
      </c>
    </row>
    <row r="9023" spans="1:18" x14ac:dyDescent="0.35">
      <c r="A9023" t="s">
        <v>13301</v>
      </c>
      <c r="B9023" t="s">
        <v>251</v>
      </c>
      <c r="C9023" t="s">
        <v>50</v>
      </c>
      <c r="D9023" t="s">
        <v>13</v>
      </c>
      <c r="E9023" s="1">
        <v>46067.928472222222</v>
      </c>
      <c r="F9023" s="1">
        <v>46069.470138888886</v>
      </c>
      <c r="G9023" t="s">
        <v>62</v>
      </c>
      <c r="H9023" t="s">
        <v>15</v>
      </c>
      <c r="I9023" t="s">
        <v>68</v>
      </c>
      <c r="J9023">
        <v>4</v>
      </c>
      <c r="K9023" t="str">
        <f>IF(tickets_dataset[[#This Row],[status]] = "Closed", "Yes","No")</f>
        <v>Yes</v>
      </c>
      <c r="L9023" s="2">
        <f t="shared" si="560"/>
        <v>36.999999999941792</v>
      </c>
      <c r="M9023" t="str">
        <f t="shared" si="561"/>
        <v>No</v>
      </c>
      <c r="N9023" t="str">
        <f t="shared" si="562"/>
        <v>Feb</v>
      </c>
      <c r="O9023" s="2">
        <f t="shared" si="563"/>
        <v>1.5416666666642413</v>
      </c>
      <c r="P9023" t="str">
        <f>VLOOKUP(G9023,Agents!A:E,4,FALSE)</f>
        <v>Team1</v>
      </c>
      <c r="Q9023" t="str">
        <f>VLOOKUP(G9023,Agents!A:E,5,FALSE)</f>
        <v>Junior</v>
      </c>
      <c r="R9023" t="str">
        <f>VLOOKUP(G9023,Agents!A:E,2,FALSE)</f>
        <v>Morning</v>
      </c>
    </row>
    <row r="9024" spans="1:18" x14ac:dyDescent="0.35">
      <c r="A9024" t="s">
        <v>13302</v>
      </c>
      <c r="B9024" t="s">
        <v>13303</v>
      </c>
      <c r="C9024" t="s">
        <v>34</v>
      </c>
      <c r="D9024" t="s">
        <v>38</v>
      </c>
      <c r="E9024" s="1">
        <v>46107.915277777778</v>
      </c>
      <c r="F9024" s="1">
        <v>46110.790277777778</v>
      </c>
      <c r="G9024" t="s">
        <v>344</v>
      </c>
      <c r="H9024" t="s">
        <v>15</v>
      </c>
      <c r="I9024" t="s">
        <v>16</v>
      </c>
      <c r="J9024">
        <v>3</v>
      </c>
      <c r="K9024" t="str">
        <f>IF(tickets_dataset[[#This Row],[status]] = "Closed", "Yes","No")</f>
        <v>Yes</v>
      </c>
      <c r="L9024" s="2">
        <f t="shared" si="560"/>
        <v>69</v>
      </c>
      <c r="M9024" t="str">
        <f t="shared" si="561"/>
        <v>Yes</v>
      </c>
      <c r="N9024" t="str">
        <f t="shared" si="562"/>
        <v>Mar</v>
      </c>
      <c r="O9024" s="2">
        <f t="shared" si="563"/>
        <v>2.875</v>
      </c>
      <c r="P9024" t="str">
        <f>VLOOKUP(G9024,Agents!A:E,4,FALSE)</f>
        <v>Team4</v>
      </c>
      <c r="Q9024" t="str">
        <f>VLOOKUP(G9024,Agents!A:E,5,FALSE)</f>
        <v>Senior</v>
      </c>
      <c r="R9024" t="str">
        <f>VLOOKUP(G9024,Agents!A:E,2,FALSE)</f>
        <v>Night</v>
      </c>
    </row>
    <row r="9025" spans="1:18" x14ac:dyDescent="0.35">
      <c r="A9025" t="s">
        <v>13304</v>
      </c>
      <c r="B9025" t="s">
        <v>13305</v>
      </c>
      <c r="C9025" t="s">
        <v>22</v>
      </c>
      <c r="D9025" t="s">
        <v>38</v>
      </c>
      <c r="E9025" s="1">
        <v>46072.969444444447</v>
      </c>
      <c r="F9025" s="1">
        <v>46076.261111111111</v>
      </c>
      <c r="G9025" t="s">
        <v>45</v>
      </c>
      <c r="H9025" t="s">
        <v>15</v>
      </c>
      <c r="I9025" t="s">
        <v>16</v>
      </c>
      <c r="J9025">
        <v>4</v>
      </c>
      <c r="K9025" t="str">
        <f>IF(tickets_dataset[[#This Row],[status]] = "Closed", "Yes","No")</f>
        <v>Yes</v>
      </c>
      <c r="L9025" s="2">
        <f t="shared" si="560"/>
        <v>78.999999999941792</v>
      </c>
      <c r="M9025" t="str">
        <f t="shared" si="561"/>
        <v>Yes</v>
      </c>
      <c r="N9025" t="str">
        <f t="shared" si="562"/>
        <v>Feb</v>
      </c>
      <c r="O9025" s="2">
        <f t="shared" si="563"/>
        <v>3.2916666666642413</v>
      </c>
      <c r="P9025" t="str">
        <f>VLOOKUP(G9025,Agents!A:E,4,FALSE)</f>
        <v>Team5</v>
      </c>
      <c r="Q9025" t="str">
        <f>VLOOKUP(G9025,Agents!A:E,5,FALSE)</f>
        <v>Senior</v>
      </c>
      <c r="R9025" t="str">
        <f>VLOOKUP(G9025,Agents!A:E,2,FALSE)</f>
        <v>Morning</v>
      </c>
    </row>
    <row r="9026" spans="1:18" x14ac:dyDescent="0.35">
      <c r="A9026" t="s">
        <v>13306</v>
      </c>
      <c r="B9026" t="s">
        <v>1616</v>
      </c>
      <c r="C9026" t="s">
        <v>22</v>
      </c>
      <c r="D9026" t="s">
        <v>38</v>
      </c>
      <c r="E9026" s="1">
        <v>46106.716666666667</v>
      </c>
      <c r="F9026" s="1">
        <v>46108.966666666667</v>
      </c>
      <c r="G9026" t="s">
        <v>282</v>
      </c>
      <c r="H9026" t="s">
        <v>15</v>
      </c>
      <c r="I9026" t="s">
        <v>16</v>
      </c>
      <c r="J9026">
        <v>3</v>
      </c>
      <c r="K9026" t="str">
        <f>IF(tickets_dataset[[#This Row],[status]] = "Closed", "Yes","No")</f>
        <v>Yes</v>
      </c>
      <c r="L9026" s="2">
        <f t="shared" ref="L9026:L9089" si="564">IF(ISBLANK(F9026),"",(F9026-E9026)*24)</f>
        <v>54</v>
      </c>
      <c r="M9026" t="str">
        <f t="shared" ref="M9026:M9089" si="565">IF(L9026&gt;48,"Yes","No")</f>
        <v>Yes</v>
      </c>
      <c r="N9026" t="str">
        <f t="shared" ref="N9026:N9089" si="566">TEXT(E9026,"mmm")</f>
        <v>Mar</v>
      </c>
      <c r="O9026" s="2">
        <f t="shared" si="563"/>
        <v>2.25</v>
      </c>
      <c r="P9026" t="str">
        <f>VLOOKUP(G9026,Agents!A:E,4,FALSE)</f>
        <v>Team4</v>
      </c>
      <c r="Q9026" t="str">
        <f>VLOOKUP(G9026,Agents!A:E,5,FALSE)</f>
        <v>Mid</v>
      </c>
      <c r="R9026" t="str">
        <f>VLOOKUP(G9026,Agents!A:E,2,FALSE)</f>
        <v>Morning</v>
      </c>
    </row>
    <row r="9027" spans="1:18" x14ac:dyDescent="0.35">
      <c r="A9027" t="s">
        <v>13307</v>
      </c>
      <c r="B9027" t="s">
        <v>7850</v>
      </c>
      <c r="C9027" t="s">
        <v>22</v>
      </c>
      <c r="D9027" t="s">
        <v>38</v>
      </c>
      <c r="E9027" s="1">
        <v>46066.862500000003</v>
      </c>
      <c r="F9027" s="1">
        <v>46067.445833333331</v>
      </c>
      <c r="G9027" t="s">
        <v>31</v>
      </c>
      <c r="H9027" t="s">
        <v>15</v>
      </c>
      <c r="I9027" t="s">
        <v>16</v>
      </c>
      <c r="J9027">
        <v>4</v>
      </c>
      <c r="K9027" t="str">
        <f>IF(tickets_dataset[[#This Row],[status]] = "Closed", "Yes","No")</f>
        <v>Yes</v>
      </c>
      <c r="L9027" s="2">
        <f t="shared" si="564"/>
        <v>13.999999999883585</v>
      </c>
      <c r="M9027" t="str">
        <f t="shared" si="565"/>
        <v>No</v>
      </c>
      <c r="N9027" t="str">
        <f t="shared" si="566"/>
        <v>Feb</v>
      </c>
      <c r="O9027" s="2">
        <f t="shared" ref="O9027:O9090" si="567">F9027-E9027</f>
        <v>0.58333333332848269</v>
      </c>
      <c r="P9027" t="str">
        <f>VLOOKUP(G9027,Agents!A:E,4,FALSE)</f>
        <v>Team5</v>
      </c>
      <c r="Q9027" t="str">
        <f>VLOOKUP(G9027,Agents!A:E,5,FALSE)</f>
        <v>Senior</v>
      </c>
      <c r="R9027" t="str">
        <f>VLOOKUP(G9027,Agents!A:E,2,FALSE)</f>
        <v>Evening</v>
      </c>
    </row>
    <row r="9028" spans="1:18" x14ac:dyDescent="0.35">
      <c r="A9028" t="s">
        <v>13308</v>
      </c>
      <c r="B9028" t="s">
        <v>9208</v>
      </c>
      <c r="C9028" t="s">
        <v>12</v>
      </c>
      <c r="D9028" t="s">
        <v>38</v>
      </c>
      <c r="E9028" s="1">
        <v>46056.279166666667</v>
      </c>
      <c r="F9028" s="1">
        <v>46058.987500000003</v>
      </c>
      <c r="G9028" t="s">
        <v>221</v>
      </c>
      <c r="H9028" t="s">
        <v>15</v>
      </c>
      <c r="I9028" t="s">
        <v>16</v>
      </c>
      <c r="J9028">
        <v>3</v>
      </c>
      <c r="K9028" t="str">
        <f>IF(tickets_dataset[[#This Row],[status]] = "Closed", "Yes","No")</f>
        <v>Yes</v>
      </c>
      <c r="L9028" s="2">
        <f t="shared" si="564"/>
        <v>65.000000000058208</v>
      </c>
      <c r="M9028" t="str">
        <f t="shared" si="565"/>
        <v>Yes</v>
      </c>
      <c r="N9028" t="str">
        <f t="shared" si="566"/>
        <v>Feb</v>
      </c>
      <c r="O9028" s="2">
        <f t="shared" si="567"/>
        <v>2.7083333333357587</v>
      </c>
      <c r="P9028" t="str">
        <f>VLOOKUP(G9028,Agents!A:E,4,FALSE)</f>
        <v>Team4</v>
      </c>
      <c r="Q9028" t="str">
        <f>VLOOKUP(G9028,Agents!A:E,5,FALSE)</f>
        <v>Senior</v>
      </c>
      <c r="R9028" t="str">
        <f>VLOOKUP(G9028,Agents!A:E,2,FALSE)</f>
        <v>Morning</v>
      </c>
    </row>
    <row r="9029" spans="1:18" x14ac:dyDescent="0.35">
      <c r="A9029" t="s">
        <v>13309</v>
      </c>
      <c r="B9029" t="s">
        <v>13310</v>
      </c>
      <c r="C9029" t="s">
        <v>22</v>
      </c>
      <c r="D9029" t="s">
        <v>26</v>
      </c>
      <c r="E9029" s="1">
        <v>46111.616666666669</v>
      </c>
      <c r="F9029" s="1">
        <v>46113.283333333333</v>
      </c>
      <c r="G9029" t="s">
        <v>199</v>
      </c>
      <c r="H9029" t="s">
        <v>15</v>
      </c>
      <c r="I9029" t="s">
        <v>16</v>
      </c>
      <c r="J9029">
        <v>4</v>
      </c>
      <c r="K9029" t="str">
        <f>IF(tickets_dataset[[#This Row],[status]] = "Closed", "Yes","No")</f>
        <v>Yes</v>
      </c>
      <c r="L9029" s="2">
        <f t="shared" si="564"/>
        <v>39.999999999941792</v>
      </c>
      <c r="M9029" t="str">
        <f t="shared" si="565"/>
        <v>No</v>
      </c>
      <c r="N9029" t="str">
        <f t="shared" si="566"/>
        <v>Mar</v>
      </c>
      <c r="O9029" s="2">
        <f t="shared" si="567"/>
        <v>1.6666666666642413</v>
      </c>
      <c r="P9029" t="str">
        <f>VLOOKUP(G9029,Agents!A:E,4,FALSE)</f>
        <v>Team1</v>
      </c>
      <c r="Q9029" t="str">
        <f>VLOOKUP(G9029,Agents!A:E,5,FALSE)</f>
        <v>Junior</v>
      </c>
      <c r="R9029" t="str">
        <f>VLOOKUP(G9029,Agents!A:E,2,FALSE)</f>
        <v>Morning</v>
      </c>
    </row>
    <row r="9030" spans="1:18" x14ac:dyDescent="0.35">
      <c r="A9030" t="s">
        <v>13311</v>
      </c>
      <c r="B9030" t="s">
        <v>13312</v>
      </c>
      <c r="C9030" t="s">
        <v>34</v>
      </c>
      <c r="D9030" t="s">
        <v>38</v>
      </c>
      <c r="E9030" s="1">
        <v>46053.072916666664</v>
      </c>
      <c r="F9030" s="1">
        <v>46054.90625</v>
      </c>
      <c r="G9030" t="s">
        <v>86</v>
      </c>
      <c r="H9030" t="s">
        <v>15</v>
      </c>
      <c r="I9030" t="s">
        <v>16</v>
      </c>
      <c r="J9030">
        <v>4</v>
      </c>
      <c r="K9030" t="str">
        <f>IF(tickets_dataset[[#This Row],[status]] = "Closed", "Yes","No")</f>
        <v>Yes</v>
      </c>
      <c r="L9030" s="2">
        <f t="shared" si="564"/>
        <v>44.000000000058208</v>
      </c>
      <c r="M9030" t="str">
        <f t="shared" si="565"/>
        <v>No</v>
      </c>
      <c r="N9030" t="str">
        <f t="shared" si="566"/>
        <v>Jan</v>
      </c>
      <c r="O9030" s="2">
        <f t="shared" si="567"/>
        <v>1.8333333333357587</v>
      </c>
      <c r="P9030" t="str">
        <f>VLOOKUP(G9030,Agents!A:E,4,FALSE)</f>
        <v>Team1</v>
      </c>
      <c r="Q9030" t="str">
        <f>VLOOKUP(G9030,Agents!A:E,5,FALSE)</f>
        <v>Mid</v>
      </c>
      <c r="R9030" t="str">
        <f>VLOOKUP(G9030,Agents!A:E,2,FALSE)</f>
        <v>Morning</v>
      </c>
    </row>
    <row r="9031" spans="1:18" x14ac:dyDescent="0.35">
      <c r="A9031" t="s">
        <v>13313</v>
      </c>
      <c r="B9031" t="s">
        <v>3480</v>
      </c>
      <c r="C9031" t="s">
        <v>76</v>
      </c>
      <c r="D9031" t="s">
        <v>26</v>
      </c>
      <c r="E9031" s="1">
        <v>46035.24722222222</v>
      </c>
      <c r="F9031" s="1">
        <v>46037.37222222222</v>
      </c>
      <c r="G9031" t="s">
        <v>19</v>
      </c>
      <c r="H9031" t="s">
        <v>15</v>
      </c>
      <c r="I9031" t="s">
        <v>16</v>
      </c>
      <c r="J9031">
        <v>5</v>
      </c>
      <c r="K9031" t="str">
        <f>IF(tickets_dataset[[#This Row],[status]] = "Closed", "Yes","No")</f>
        <v>Yes</v>
      </c>
      <c r="L9031" s="2">
        <f t="shared" si="564"/>
        <v>51</v>
      </c>
      <c r="M9031" t="str">
        <f t="shared" si="565"/>
        <v>Yes</v>
      </c>
      <c r="N9031" t="str">
        <f t="shared" si="566"/>
        <v>Jan</v>
      </c>
      <c r="O9031" s="2">
        <f t="shared" si="567"/>
        <v>2.125</v>
      </c>
      <c r="P9031" t="str">
        <f>VLOOKUP(G9031,Agents!A:E,4,FALSE)</f>
        <v>Team4</v>
      </c>
      <c r="Q9031" t="str">
        <f>VLOOKUP(G9031,Agents!A:E,5,FALSE)</f>
        <v>Senior</v>
      </c>
      <c r="R9031" t="str">
        <f>VLOOKUP(G9031,Agents!A:E,2,FALSE)</f>
        <v>Evening</v>
      </c>
    </row>
    <row r="9032" spans="1:18" x14ac:dyDescent="0.35">
      <c r="A9032" t="s">
        <v>13314</v>
      </c>
      <c r="B9032" t="s">
        <v>5114</v>
      </c>
      <c r="C9032" t="s">
        <v>34</v>
      </c>
      <c r="D9032" t="s">
        <v>13</v>
      </c>
      <c r="E9032" s="1">
        <v>46035.081944444442</v>
      </c>
      <c r="F9032" s="1">
        <v>46036.581944444442</v>
      </c>
      <c r="G9032" t="s">
        <v>149</v>
      </c>
      <c r="H9032" t="s">
        <v>28</v>
      </c>
      <c r="I9032" t="s">
        <v>16</v>
      </c>
      <c r="J9032">
        <v>5</v>
      </c>
      <c r="K9032" t="str">
        <f>IF(tickets_dataset[[#This Row],[status]] = "Closed", "Yes","No")</f>
        <v>No</v>
      </c>
      <c r="L9032" s="2">
        <f t="shared" si="564"/>
        <v>36</v>
      </c>
      <c r="M9032" t="str">
        <f t="shared" si="565"/>
        <v>No</v>
      </c>
      <c r="N9032" t="str">
        <f t="shared" si="566"/>
        <v>Jan</v>
      </c>
      <c r="O9032" s="2">
        <f t="shared" si="567"/>
        <v>1.5</v>
      </c>
      <c r="P9032" t="str">
        <f>VLOOKUP(G9032,Agents!A:E,4,FALSE)</f>
        <v>Team3</v>
      </c>
      <c r="Q9032" t="str">
        <f>VLOOKUP(G9032,Agents!A:E,5,FALSE)</f>
        <v>Mid</v>
      </c>
      <c r="R9032" t="str">
        <f>VLOOKUP(G9032,Agents!A:E,2,FALSE)</f>
        <v>Night</v>
      </c>
    </row>
    <row r="9033" spans="1:18" x14ac:dyDescent="0.35">
      <c r="A9033" t="s">
        <v>13315</v>
      </c>
      <c r="B9033" t="s">
        <v>13316</v>
      </c>
      <c r="C9033" t="s">
        <v>34</v>
      </c>
      <c r="D9033" t="s">
        <v>26</v>
      </c>
      <c r="E9033" s="1">
        <v>46075.970138888886</v>
      </c>
      <c r="F9033" s="1">
        <v>46078.470138888886</v>
      </c>
      <c r="G9033" t="s">
        <v>239</v>
      </c>
      <c r="H9033" t="s">
        <v>15</v>
      </c>
      <c r="I9033" t="s">
        <v>16</v>
      </c>
      <c r="J9033">
        <v>4</v>
      </c>
      <c r="K9033" t="str">
        <f>IF(tickets_dataset[[#This Row],[status]] = "Closed", "Yes","No")</f>
        <v>Yes</v>
      </c>
      <c r="L9033" s="2">
        <f t="shared" si="564"/>
        <v>60</v>
      </c>
      <c r="M9033" t="str">
        <f t="shared" si="565"/>
        <v>Yes</v>
      </c>
      <c r="N9033" t="str">
        <f t="shared" si="566"/>
        <v>Feb</v>
      </c>
      <c r="O9033" s="2">
        <f t="shared" si="567"/>
        <v>2.5</v>
      </c>
      <c r="P9033" t="str">
        <f>VLOOKUP(G9033,Agents!A:E,4,FALSE)</f>
        <v>Team1</v>
      </c>
      <c r="Q9033" t="str">
        <f>VLOOKUP(G9033,Agents!A:E,5,FALSE)</f>
        <v>Senior</v>
      </c>
      <c r="R9033" t="str">
        <f>VLOOKUP(G9033,Agents!A:E,2,FALSE)</f>
        <v>Evening</v>
      </c>
    </row>
    <row r="9034" spans="1:18" x14ac:dyDescent="0.35">
      <c r="A9034" t="s">
        <v>13317</v>
      </c>
      <c r="B9034" t="s">
        <v>5579</v>
      </c>
      <c r="C9034" t="s">
        <v>76</v>
      </c>
      <c r="D9034" t="s">
        <v>13</v>
      </c>
      <c r="E9034" s="1">
        <v>46103.348611111112</v>
      </c>
      <c r="F9034" s="1">
        <v>46103.431944444441</v>
      </c>
      <c r="G9034" t="s">
        <v>128</v>
      </c>
      <c r="H9034" t="s">
        <v>15</v>
      </c>
      <c r="I9034" t="s">
        <v>16</v>
      </c>
      <c r="J9034">
        <v>2</v>
      </c>
      <c r="K9034" t="str">
        <f>IF(tickets_dataset[[#This Row],[status]] = "Closed", "Yes","No")</f>
        <v>Yes</v>
      </c>
      <c r="L9034" s="2">
        <f t="shared" si="564"/>
        <v>1.9999999998835847</v>
      </c>
      <c r="M9034" t="str">
        <f t="shared" si="565"/>
        <v>No</v>
      </c>
      <c r="N9034" t="str">
        <f t="shared" si="566"/>
        <v>Mar</v>
      </c>
      <c r="O9034" s="2">
        <f t="shared" si="567"/>
        <v>8.3333333328482695E-2</v>
      </c>
      <c r="P9034" t="str">
        <f>VLOOKUP(G9034,Agents!A:E,4,FALSE)</f>
        <v>Team4</v>
      </c>
      <c r="Q9034" t="str">
        <f>VLOOKUP(G9034,Agents!A:E,5,FALSE)</f>
        <v>Mid</v>
      </c>
      <c r="R9034" t="str">
        <f>VLOOKUP(G9034,Agents!A:E,2,FALSE)</f>
        <v>Night</v>
      </c>
    </row>
    <row r="9035" spans="1:18" x14ac:dyDescent="0.35">
      <c r="A9035" t="s">
        <v>13318</v>
      </c>
      <c r="B9035" t="s">
        <v>2417</v>
      </c>
      <c r="C9035" t="s">
        <v>12</v>
      </c>
      <c r="D9035" t="s">
        <v>38</v>
      </c>
      <c r="E9035" s="1">
        <v>46071.218055555553</v>
      </c>
      <c r="F9035" s="1">
        <v>46071.676388888889</v>
      </c>
      <c r="G9035" t="s">
        <v>137</v>
      </c>
      <c r="H9035" t="s">
        <v>28</v>
      </c>
      <c r="I9035" t="s">
        <v>16</v>
      </c>
      <c r="J9035">
        <v>3</v>
      </c>
      <c r="K9035" t="str">
        <f>IF(tickets_dataset[[#This Row],[status]] = "Closed", "Yes","No")</f>
        <v>No</v>
      </c>
      <c r="L9035" s="2">
        <f t="shared" si="564"/>
        <v>11.000000000058208</v>
      </c>
      <c r="M9035" t="str">
        <f t="shared" si="565"/>
        <v>No</v>
      </c>
      <c r="N9035" t="str">
        <f t="shared" si="566"/>
        <v>Feb</v>
      </c>
      <c r="O9035" s="2">
        <f t="shared" si="567"/>
        <v>0.45833333333575865</v>
      </c>
      <c r="P9035" t="str">
        <f>VLOOKUP(G9035,Agents!A:E,4,FALSE)</f>
        <v>Team5</v>
      </c>
      <c r="Q9035" t="str">
        <f>VLOOKUP(G9035,Agents!A:E,5,FALSE)</f>
        <v>Senior</v>
      </c>
      <c r="R9035" t="str">
        <f>VLOOKUP(G9035,Agents!A:E,2,FALSE)</f>
        <v>Night</v>
      </c>
    </row>
    <row r="9036" spans="1:18" x14ac:dyDescent="0.35">
      <c r="A9036" t="s">
        <v>13319</v>
      </c>
      <c r="B9036" t="s">
        <v>7358</v>
      </c>
      <c r="C9036" t="s">
        <v>50</v>
      </c>
      <c r="D9036" t="s">
        <v>13</v>
      </c>
      <c r="E9036" s="1">
        <v>46053.097916666666</v>
      </c>
      <c r="F9036" s="1">
        <v>46054.097916666666</v>
      </c>
      <c r="G9036" t="s">
        <v>234</v>
      </c>
      <c r="H9036" t="s">
        <v>15</v>
      </c>
      <c r="I9036" t="s">
        <v>16</v>
      </c>
      <c r="J9036">
        <v>5</v>
      </c>
      <c r="K9036" t="str">
        <f>IF(tickets_dataset[[#This Row],[status]] = "Closed", "Yes","No")</f>
        <v>Yes</v>
      </c>
      <c r="L9036" s="2">
        <f t="shared" si="564"/>
        <v>24</v>
      </c>
      <c r="M9036" t="str">
        <f t="shared" si="565"/>
        <v>No</v>
      </c>
      <c r="N9036" t="str">
        <f t="shared" si="566"/>
        <v>Jan</v>
      </c>
      <c r="O9036" s="2">
        <f t="shared" si="567"/>
        <v>1</v>
      </c>
      <c r="P9036" t="str">
        <f>VLOOKUP(G9036,Agents!A:E,4,FALSE)</f>
        <v>Team5</v>
      </c>
      <c r="Q9036" t="str">
        <f>VLOOKUP(G9036,Agents!A:E,5,FALSE)</f>
        <v>Senior</v>
      </c>
      <c r="R9036" t="str">
        <f>VLOOKUP(G9036,Agents!A:E,2,FALSE)</f>
        <v>Night</v>
      </c>
    </row>
    <row r="9037" spans="1:18" x14ac:dyDescent="0.35">
      <c r="A9037" t="s">
        <v>13320</v>
      </c>
      <c r="B9037" t="s">
        <v>6917</v>
      </c>
      <c r="C9037" t="s">
        <v>34</v>
      </c>
      <c r="D9037" t="s">
        <v>38</v>
      </c>
      <c r="E9037" s="1">
        <v>46024.518750000003</v>
      </c>
      <c r="F9037" s="1">
        <v>46028.477083333331</v>
      </c>
      <c r="G9037" t="s">
        <v>86</v>
      </c>
      <c r="H9037" t="s">
        <v>15</v>
      </c>
      <c r="I9037" t="s">
        <v>16</v>
      </c>
      <c r="J9037">
        <v>4</v>
      </c>
      <c r="K9037" t="str">
        <f>IF(tickets_dataset[[#This Row],[status]] = "Closed", "Yes","No")</f>
        <v>Yes</v>
      </c>
      <c r="L9037" s="2">
        <f t="shared" si="564"/>
        <v>94.999999999883585</v>
      </c>
      <c r="M9037" t="str">
        <f t="shared" si="565"/>
        <v>Yes</v>
      </c>
      <c r="N9037" t="str">
        <f t="shared" si="566"/>
        <v>Jan</v>
      </c>
      <c r="O9037" s="2">
        <f t="shared" si="567"/>
        <v>3.9583333333284827</v>
      </c>
      <c r="P9037" t="str">
        <f>VLOOKUP(G9037,Agents!A:E,4,FALSE)</f>
        <v>Team1</v>
      </c>
      <c r="Q9037" t="str">
        <f>VLOOKUP(G9037,Agents!A:E,5,FALSE)</f>
        <v>Mid</v>
      </c>
      <c r="R9037" t="str">
        <f>VLOOKUP(G9037,Agents!A:E,2,FALSE)</f>
        <v>Morning</v>
      </c>
    </row>
    <row r="9038" spans="1:18" x14ac:dyDescent="0.35">
      <c r="A9038" t="s">
        <v>13321</v>
      </c>
      <c r="B9038" t="s">
        <v>6615</v>
      </c>
      <c r="C9038" t="s">
        <v>50</v>
      </c>
      <c r="D9038" t="s">
        <v>26</v>
      </c>
      <c r="E9038" s="1">
        <v>46080.72152777778</v>
      </c>
      <c r="F9038" s="1">
        <v>46082.97152777778</v>
      </c>
      <c r="G9038" t="s">
        <v>159</v>
      </c>
      <c r="H9038" t="s">
        <v>15</v>
      </c>
      <c r="I9038" t="s">
        <v>16</v>
      </c>
      <c r="J9038">
        <v>3</v>
      </c>
      <c r="K9038" t="str">
        <f>IF(tickets_dataset[[#This Row],[status]] = "Closed", "Yes","No")</f>
        <v>Yes</v>
      </c>
      <c r="L9038" s="2">
        <f t="shared" si="564"/>
        <v>54</v>
      </c>
      <c r="M9038" t="str">
        <f t="shared" si="565"/>
        <v>Yes</v>
      </c>
      <c r="N9038" t="str">
        <f t="shared" si="566"/>
        <v>Feb</v>
      </c>
      <c r="O9038" s="2">
        <f t="shared" si="567"/>
        <v>2.25</v>
      </c>
      <c r="P9038" t="str">
        <f>VLOOKUP(G9038,Agents!A:E,4,FALSE)</f>
        <v>Team4</v>
      </c>
      <c r="Q9038" t="str">
        <f>VLOOKUP(G9038,Agents!A:E,5,FALSE)</f>
        <v>Mid</v>
      </c>
      <c r="R9038" t="str">
        <f>VLOOKUP(G9038,Agents!A:E,2,FALSE)</f>
        <v>Night</v>
      </c>
    </row>
    <row r="9039" spans="1:18" x14ac:dyDescent="0.35">
      <c r="A9039" t="s">
        <v>13322</v>
      </c>
      <c r="B9039" t="s">
        <v>11662</v>
      </c>
      <c r="C9039" t="s">
        <v>34</v>
      </c>
      <c r="D9039" t="s">
        <v>38</v>
      </c>
      <c r="E9039" s="1">
        <v>46108.887499999997</v>
      </c>
      <c r="F9039" s="1">
        <v>46109.179166666669</v>
      </c>
      <c r="G9039" t="s">
        <v>344</v>
      </c>
      <c r="H9039" t="s">
        <v>15</v>
      </c>
      <c r="I9039" t="s">
        <v>68</v>
      </c>
      <c r="J9039">
        <v>1</v>
      </c>
      <c r="K9039" t="str">
        <f>IF(tickets_dataset[[#This Row],[status]] = "Closed", "Yes","No")</f>
        <v>Yes</v>
      </c>
      <c r="L9039" s="2">
        <f t="shared" si="564"/>
        <v>7.0000000001164153</v>
      </c>
      <c r="M9039" t="str">
        <f t="shared" si="565"/>
        <v>No</v>
      </c>
      <c r="N9039" t="str">
        <f t="shared" si="566"/>
        <v>Mar</v>
      </c>
      <c r="O9039" s="2">
        <f t="shared" si="567"/>
        <v>0.29166666667151731</v>
      </c>
      <c r="P9039" t="str">
        <f>VLOOKUP(G9039,Agents!A:E,4,FALSE)</f>
        <v>Team4</v>
      </c>
      <c r="Q9039" t="str">
        <f>VLOOKUP(G9039,Agents!A:E,5,FALSE)</f>
        <v>Senior</v>
      </c>
      <c r="R9039" t="str">
        <f>VLOOKUP(G9039,Agents!A:E,2,FALSE)</f>
        <v>Night</v>
      </c>
    </row>
    <row r="9040" spans="1:18" x14ac:dyDescent="0.35">
      <c r="A9040" t="s">
        <v>13323</v>
      </c>
      <c r="B9040" t="s">
        <v>4081</v>
      </c>
      <c r="C9040" t="s">
        <v>50</v>
      </c>
      <c r="D9040" t="s">
        <v>13</v>
      </c>
      <c r="E9040" s="1">
        <v>46027.886111111111</v>
      </c>
      <c r="F9040" s="1">
        <v>46028.636111111111</v>
      </c>
      <c r="G9040" t="s">
        <v>357</v>
      </c>
      <c r="H9040" t="s">
        <v>15</v>
      </c>
      <c r="I9040" t="s">
        <v>16</v>
      </c>
      <c r="J9040">
        <v>3</v>
      </c>
      <c r="K9040" t="str">
        <f>IF(tickets_dataset[[#This Row],[status]] = "Closed", "Yes","No")</f>
        <v>Yes</v>
      </c>
      <c r="L9040" s="2">
        <f t="shared" si="564"/>
        <v>18</v>
      </c>
      <c r="M9040" t="str">
        <f t="shared" si="565"/>
        <v>No</v>
      </c>
      <c r="N9040" t="str">
        <f t="shared" si="566"/>
        <v>Jan</v>
      </c>
      <c r="O9040" s="2">
        <f t="shared" si="567"/>
        <v>0.75</v>
      </c>
      <c r="P9040" t="str">
        <f>VLOOKUP(G9040,Agents!A:E,4,FALSE)</f>
        <v>Team1</v>
      </c>
      <c r="Q9040" t="str">
        <f>VLOOKUP(G9040,Agents!A:E,5,FALSE)</f>
        <v>Mid</v>
      </c>
      <c r="R9040" t="str">
        <f>VLOOKUP(G9040,Agents!A:E,2,FALSE)</f>
        <v>Morning</v>
      </c>
    </row>
    <row r="9041" spans="1:18" x14ac:dyDescent="0.35">
      <c r="A9041" t="s">
        <v>13324</v>
      </c>
      <c r="B9041" t="s">
        <v>2562</v>
      </c>
      <c r="C9041" t="s">
        <v>50</v>
      </c>
      <c r="D9041" t="s">
        <v>26</v>
      </c>
      <c r="E9041" s="1">
        <v>46039.038888888892</v>
      </c>
      <c r="F9041" s="1">
        <v>46039.663888888892</v>
      </c>
      <c r="G9041" t="s">
        <v>91</v>
      </c>
      <c r="H9041" t="s">
        <v>15</v>
      </c>
      <c r="I9041" t="s">
        <v>16</v>
      </c>
      <c r="J9041">
        <v>2</v>
      </c>
      <c r="K9041" t="str">
        <f>IF(tickets_dataset[[#This Row],[status]] = "Closed", "Yes","No")</f>
        <v>Yes</v>
      </c>
      <c r="L9041" s="2">
        <f t="shared" si="564"/>
        <v>15</v>
      </c>
      <c r="M9041" t="str">
        <f t="shared" si="565"/>
        <v>No</v>
      </c>
      <c r="N9041" t="str">
        <f t="shared" si="566"/>
        <v>Jan</v>
      </c>
      <c r="O9041" s="2">
        <f t="shared" si="567"/>
        <v>0.625</v>
      </c>
      <c r="P9041" t="str">
        <f>VLOOKUP(G9041,Agents!A:E,4,FALSE)</f>
        <v>Team5</v>
      </c>
      <c r="Q9041" t="str">
        <f>VLOOKUP(G9041,Agents!A:E,5,FALSE)</f>
        <v>Mid</v>
      </c>
      <c r="R9041" t="str">
        <f>VLOOKUP(G9041,Agents!A:E,2,FALSE)</f>
        <v>Night</v>
      </c>
    </row>
    <row r="9042" spans="1:18" x14ac:dyDescent="0.35">
      <c r="A9042" t="s">
        <v>13325</v>
      </c>
      <c r="B9042" t="s">
        <v>3056</v>
      </c>
      <c r="C9042" t="s">
        <v>76</v>
      </c>
      <c r="D9042" t="s">
        <v>38</v>
      </c>
      <c r="E9042" s="1">
        <v>46029.147916666669</v>
      </c>
      <c r="F9042" s="1">
        <v>46032.022916666669</v>
      </c>
      <c r="G9042" t="s">
        <v>119</v>
      </c>
      <c r="H9042" t="s">
        <v>15</v>
      </c>
      <c r="I9042" t="s">
        <v>16</v>
      </c>
      <c r="J9042">
        <v>5</v>
      </c>
      <c r="K9042" t="str">
        <f>IF(tickets_dataset[[#This Row],[status]] = "Closed", "Yes","No")</f>
        <v>Yes</v>
      </c>
      <c r="L9042" s="2">
        <f t="shared" si="564"/>
        <v>69</v>
      </c>
      <c r="M9042" t="str">
        <f t="shared" si="565"/>
        <v>Yes</v>
      </c>
      <c r="N9042" t="str">
        <f t="shared" si="566"/>
        <v>Jan</v>
      </c>
      <c r="O9042" s="2">
        <f t="shared" si="567"/>
        <v>2.875</v>
      </c>
      <c r="P9042" t="str">
        <f>VLOOKUP(G9042,Agents!A:E,4,FALSE)</f>
        <v>Team1</v>
      </c>
      <c r="Q9042" t="str">
        <f>VLOOKUP(G9042,Agents!A:E,5,FALSE)</f>
        <v>Junior</v>
      </c>
      <c r="R9042" t="str">
        <f>VLOOKUP(G9042,Agents!A:E,2,FALSE)</f>
        <v>Morning</v>
      </c>
    </row>
    <row r="9043" spans="1:18" x14ac:dyDescent="0.35">
      <c r="A9043" t="s">
        <v>13326</v>
      </c>
      <c r="B9043" t="s">
        <v>7058</v>
      </c>
      <c r="C9043" t="s">
        <v>22</v>
      </c>
      <c r="D9043" t="s">
        <v>38</v>
      </c>
      <c r="E9043" s="1">
        <v>46024.390277777777</v>
      </c>
      <c r="F9043" s="1">
        <v>46024.931944444441</v>
      </c>
      <c r="G9043" t="s">
        <v>311</v>
      </c>
      <c r="H9043" t="s">
        <v>28</v>
      </c>
      <c r="I9043" t="s">
        <v>16</v>
      </c>
      <c r="J9043">
        <v>5</v>
      </c>
      <c r="K9043" t="str">
        <f>IF(tickets_dataset[[#This Row],[status]] = "Closed", "Yes","No")</f>
        <v>No</v>
      </c>
      <c r="L9043" s="2">
        <f t="shared" si="564"/>
        <v>12.999999999941792</v>
      </c>
      <c r="M9043" t="str">
        <f t="shared" si="565"/>
        <v>No</v>
      </c>
      <c r="N9043" t="str">
        <f t="shared" si="566"/>
        <v>Jan</v>
      </c>
      <c r="O9043" s="2">
        <f t="shared" si="567"/>
        <v>0.54166666666424135</v>
      </c>
      <c r="P9043" t="str">
        <f>VLOOKUP(G9043,Agents!A:E,4,FALSE)</f>
        <v>Team5</v>
      </c>
      <c r="Q9043" t="str">
        <f>VLOOKUP(G9043,Agents!A:E,5,FALSE)</f>
        <v>Senior</v>
      </c>
      <c r="R9043" t="str">
        <f>VLOOKUP(G9043,Agents!A:E,2,FALSE)</f>
        <v>Evening</v>
      </c>
    </row>
    <row r="9044" spans="1:18" x14ac:dyDescent="0.35">
      <c r="A9044" t="s">
        <v>13327</v>
      </c>
      <c r="B9044" t="s">
        <v>4263</v>
      </c>
      <c r="C9044" t="s">
        <v>50</v>
      </c>
      <c r="D9044" t="s">
        <v>38</v>
      </c>
      <c r="E9044" s="1">
        <v>46034.601388888892</v>
      </c>
      <c r="F9044" s="1">
        <v>46035.518055555556</v>
      </c>
      <c r="G9044" t="s">
        <v>234</v>
      </c>
      <c r="H9044" t="s">
        <v>15</v>
      </c>
      <c r="I9044" t="s">
        <v>16</v>
      </c>
      <c r="J9044">
        <v>3</v>
      </c>
      <c r="K9044" t="str">
        <f>IF(tickets_dataset[[#This Row],[status]] = "Closed", "Yes","No")</f>
        <v>Yes</v>
      </c>
      <c r="L9044" s="2">
        <f t="shared" si="564"/>
        <v>21.999999999941792</v>
      </c>
      <c r="M9044" t="str">
        <f t="shared" si="565"/>
        <v>No</v>
      </c>
      <c r="N9044" t="str">
        <f t="shared" si="566"/>
        <v>Jan</v>
      </c>
      <c r="O9044" s="2">
        <f t="shared" si="567"/>
        <v>0.91666666666424135</v>
      </c>
      <c r="P9044" t="str">
        <f>VLOOKUP(G9044,Agents!A:E,4,FALSE)</f>
        <v>Team5</v>
      </c>
      <c r="Q9044" t="str">
        <f>VLOOKUP(G9044,Agents!A:E,5,FALSE)</f>
        <v>Senior</v>
      </c>
      <c r="R9044" t="str">
        <f>VLOOKUP(G9044,Agents!A:E,2,FALSE)</f>
        <v>Night</v>
      </c>
    </row>
    <row r="9045" spans="1:18" x14ac:dyDescent="0.35">
      <c r="A9045" t="s">
        <v>13328</v>
      </c>
      <c r="B9045" t="s">
        <v>99</v>
      </c>
      <c r="C9045" t="s">
        <v>76</v>
      </c>
      <c r="D9045" t="s">
        <v>38</v>
      </c>
      <c r="E9045" s="1">
        <v>46103.399305555555</v>
      </c>
      <c r="F9045" s="1">
        <v>46105.690972222219</v>
      </c>
      <c r="G9045" t="s">
        <v>140</v>
      </c>
      <c r="H9045" t="s">
        <v>15</v>
      </c>
      <c r="I9045" t="s">
        <v>16</v>
      </c>
      <c r="J9045">
        <v>3</v>
      </c>
      <c r="K9045" t="str">
        <f>IF(tickets_dataset[[#This Row],[status]] = "Closed", "Yes","No")</f>
        <v>Yes</v>
      </c>
      <c r="L9045" s="2">
        <f t="shared" si="564"/>
        <v>54.999999999941792</v>
      </c>
      <c r="M9045" t="str">
        <f t="shared" si="565"/>
        <v>Yes</v>
      </c>
      <c r="N9045" t="str">
        <f t="shared" si="566"/>
        <v>Mar</v>
      </c>
      <c r="O9045" s="2">
        <f t="shared" si="567"/>
        <v>2.2916666666642413</v>
      </c>
      <c r="P9045" t="str">
        <f>VLOOKUP(G9045,Agents!A:E,4,FALSE)</f>
        <v>Team1</v>
      </c>
      <c r="Q9045" t="str">
        <f>VLOOKUP(G9045,Agents!A:E,5,FALSE)</f>
        <v>Junior</v>
      </c>
      <c r="R9045" t="str">
        <f>VLOOKUP(G9045,Agents!A:E,2,FALSE)</f>
        <v>Morning</v>
      </c>
    </row>
    <row r="9046" spans="1:18" x14ac:dyDescent="0.35">
      <c r="A9046" t="s">
        <v>13329</v>
      </c>
      <c r="B9046" t="s">
        <v>5879</v>
      </c>
      <c r="C9046" t="s">
        <v>34</v>
      </c>
      <c r="D9046" t="s">
        <v>26</v>
      </c>
      <c r="E9046" s="1">
        <v>46067.729861111111</v>
      </c>
      <c r="F9046" s="1">
        <v>46067.979861111111</v>
      </c>
      <c r="G9046" t="s">
        <v>140</v>
      </c>
      <c r="H9046" t="s">
        <v>15</v>
      </c>
      <c r="I9046" t="s">
        <v>16</v>
      </c>
      <c r="J9046">
        <v>3</v>
      </c>
      <c r="K9046" t="str">
        <f>IF(tickets_dataset[[#This Row],[status]] = "Closed", "Yes","No")</f>
        <v>Yes</v>
      </c>
      <c r="L9046" s="2">
        <f t="shared" si="564"/>
        <v>6</v>
      </c>
      <c r="M9046" t="str">
        <f t="shared" si="565"/>
        <v>No</v>
      </c>
      <c r="N9046" t="str">
        <f t="shared" si="566"/>
        <v>Feb</v>
      </c>
      <c r="O9046" s="2">
        <f t="shared" si="567"/>
        <v>0.25</v>
      </c>
      <c r="P9046" t="str">
        <f>VLOOKUP(G9046,Agents!A:E,4,FALSE)</f>
        <v>Team1</v>
      </c>
      <c r="Q9046" t="str">
        <f>VLOOKUP(G9046,Agents!A:E,5,FALSE)</f>
        <v>Junior</v>
      </c>
      <c r="R9046" t="str">
        <f>VLOOKUP(G9046,Agents!A:E,2,FALSE)</f>
        <v>Morning</v>
      </c>
    </row>
    <row r="9047" spans="1:18" x14ac:dyDescent="0.35">
      <c r="A9047" t="s">
        <v>13330</v>
      </c>
      <c r="B9047" t="s">
        <v>2536</v>
      </c>
      <c r="C9047" t="s">
        <v>34</v>
      </c>
      <c r="D9047" t="s">
        <v>38</v>
      </c>
      <c r="E9047" s="1">
        <v>46067.849305555559</v>
      </c>
      <c r="F9047" s="1">
        <v>46068.307638888888</v>
      </c>
      <c r="G9047" t="s">
        <v>221</v>
      </c>
      <c r="H9047" t="s">
        <v>132</v>
      </c>
      <c r="I9047" t="s">
        <v>16</v>
      </c>
      <c r="J9047">
        <v>4</v>
      </c>
      <c r="K9047" t="str">
        <f>IF(tickets_dataset[[#This Row],[status]] = "Closed", "Yes","No")</f>
        <v>No</v>
      </c>
      <c r="L9047" s="2">
        <f t="shared" si="564"/>
        <v>10.999999999883585</v>
      </c>
      <c r="M9047" t="str">
        <f t="shared" si="565"/>
        <v>No</v>
      </c>
      <c r="N9047" t="str">
        <f t="shared" si="566"/>
        <v>Feb</v>
      </c>
      <c r="O9047" s="2">
        <f t="shared" si="567"/>
        <v>0.45833333332848269</v>
      </c>
      <c r="P9047" t="str">
        <f>VLOOKUP(G9047,Agents!A:E,4,FALSE)</f>
        <v>Team4</v>
      </c>
      <c r="Q9047" t="str">
        <f>VLOOKUP(G9047,Agents!A:E,5,FALSE)</f>
        <v>Senior</v>
      </c>
      <c r="R9047" t="str">
        <f>VLOOKUP(G9047,Agents!A:E,2,FALSE)</f>
        <v>Morning</v>
      </c>
    </row>
    <row r="9048" spans="1:18" x14ac:dyDescent="0.35">
      <c r="A9048" t="s">
        <v>13331</v>
      </c>
      <c r="B9048" t="s">
        <v>2880</v>
      </c>
      <c r="C9048" t="s">
        <v>76</v>
      </c>
      <c r="D9048" t="s">
        <v>38</v>
      </c>
      <c r="E9048" s="1">
        <v>46082.260416666664</v>
      </c>
      <c r="F9048" s="1">
        <v>46083.260416666664</v>
      </c>
      <c r="G9048" t="s">
        <v>73</v>
      </c>
      <c r="H9048" t="s">
        <v>28</v>
      </c>
      <c r="I9048" t="s">
        <v>16</v>
      </c>
      <c r="J9048">
        <v>4</v>
      </c>
      <c r="K9048" t="str">
        <f>IF(tickets_dataset[[#This Row],[status]] = "Closed", "Yes","No")</f>
        <v>No</v>
      </c>
      <c r="L9048" s="2">
        <f t="shared" si="564"/>
        <v>24</v>
      </c>
      <c r="M9048" t="str">
        <f t="shared" si="565"/>
        <v>No</v>
      </c>
      <c r="N9048" t="str">
        <f t="shared" si="566"/>
        <v>Mar</v>
      </c>
      <c r="O9048" s="2">
        <f t="shared" si="567"/>
        <v>1</v>
      </c>
      <c r="P9048" t="str">
        <f>VLOOKUP(G9048,Agents!A:E,4,FALSE)</f>
        <v>Team4</v>
      </c>
      <c r="Q9048" t="str">
        <f>VLOOKUP(G9048,Agents!A:E,5,FALSE)</f>
        <v>Senior</v>
      </c>
      <c r="R9048" t="str">
        <f>VLOOKUP(G9048,Agents!A:E,2,FALSE)</f>
        <v>Night</v>
      </c>
    </row>
    <row r="9049" spans="1:18" x14ac:dyDescent="0.35">
      <c r="A9049" t="s">
        <v>13332</v>
      </c>
      <c r="B9049" t="s">
        <v>5412</v>
      </c>
      <c r="C9049" t="s">
        <v>50</v>
      </c>
      <c r="D9049" t="s">
        <v>26</v>
      </c>
      <c r="E9049" s="1">
        <v>46068.032638888886</v>
      </c>
      <c r="F9049" s="1">
        <v>46069.574305555558</v>
      </c>
      <c r="G9049" t="s">
        <v>273</v>
      </c>
      <c r="H9049" t="s">
        <v>15</v>
      </c>
      <c r="I9049" t="s">
        <v>16</v>
      </c>
      <c r="J9049">
        <v>4</v>
      </c>
      <c r="K9049" t="str">
        <f>IF(tickets_dataset[[#This Row],[status]] = "Closed", "Yes","No")</f>
        <v>Yes</v>
      </c>
      <c r="L9049" s="2">
        <f t="shared" si="564"/>
        <v>37.000000000116415</v>
      </c>
      <c r="M9049" t="str">
        <f t="shared" si="565"/>
        <v>No</v>
      </c>
      <c r="N9049" t="str">
        <f t="shared" si="566"/>
        <v>Feb</v>
      </c>
      <c r="O9049" s="2">
        <f t="shared" si="567"/>
        <v>1.5416666666715173</v>
      </c>
      <c r="P9049" t="str">
        <f>VLOOKUP(G9049,Agents!A:E,4,FALSE)</f>
        <v>Team3</v>
      </c>
      <c r="Q9049" t="str">
        <f>VLOOKUP(G9049,Agents!A:E,5,FALSE)</f>
        <v>Senior</v>
      </c>
      <c r="R9049" t="str">
        <f>VLOOKUP(G9049,Agents!A:E,2,FALSE)</f>
        <v>Evening</v>
      </c>
    </row>
    <row r="9050" spans="1:18" x14ac:dyDescent="0.35">
      <c r="A9050" t="s">
        <v>13333</v>
      </c>
      <c r="B9050" t="s">
        <v>1321</v>
      </c>
      <c r="C9050" t="s">
        <v>50</v>
      </c>
      <c r="D9050" t="s">
        <v>13</v>
      </c>
      <c r="E9050" s="1">
        <v>46103.231249999997</v>
      </c>
      <c r="F9050" s="1">
        <v>46103.689583333333</v>
      </c>
      <c r="G9050" t="s">
        <v>234</v>
      </c>
      <c r="H9050" t="s">
        <v>28</v>
      </c>
      <c r="I9050" t="s">
        <v>16</v>
      </c>
      <c r="J9050">
        <v>5</v>
      </c>
      <c r="K9050" t="str">
        <f>IF(tickets_dataset[[#This Row],[status]] = "Closed", "Yes","No")</f>
        <v>No</v>
      </c>
      <c r="L9050" s="2">
        <f t="shared" si="564"/>
        <v>11.000000000058208</v>
      </c>
      <c r="M9050" t="str">
        <f t="shared" si="565"/>
        <v>No</v>
      </c>
      <c r="N9050" t="str">
        <f t="shared" si="566"/>
        <v>Mar</v>
      </c>
      <c r="O9050" s="2">
        <f t="shared" si="567"/>
        <v>0.45833333333575865</v>
      </c>
      <c r="P9050" t="str">
        <f>VLOOKUP(G9050,Agents!A:E,4,FALSE)</f>
        <v>Team5</v>
      </c>
      <c r="Q9050" t="str">
        <f>VLOOKUP(G9050,Agents!A:E,5,FALSE)</f>
        <v>Senior</v>
      </c>
      <c r="R9050" t="str">
        <f>VLOOKUP(G9050,Agents!A:E,2,FALSE)</f>
        <v>Night</v>
      </c>
    </row>
    <row r="9051" spans="1:18" x14ac:dyDescent="0.35">
      <c r="A9051" t="s">
        <v>13334</v>
      </c>
      <c r="B9051" t="s">
        <v>8809</v>
      </c>
      <c r="C9051" t="s">
        <v>50</v>
      </c>
      <c r="D9051" t="s">
        <v>38</v>
      </c>
      <c r="E9051" s="1">
        <v>46102.385416666664</v>
      </c>
      <c r="F9051" s="1">
        <v>46103.885416666664</v>
      </c>
      <c r="G9051" t="s">
        <v>273</v>
      </c>
      <c r="H9051" t="s">
        <v>15</v>
      </c>
      <c r="I9051" t="s">
        <v>16</v>
      </c>
      <c r="J9051">
        <v>2</v>
      </c>
      <c r="K9051" t="str">
        <f>IF(tickets_dataset[[#This Row],[status]] = "Closed", "Yes","No")</f>
        <v>Yes</v>
      </c>
      <c r="L9051" s="2">
        <f t="shared" si="564"/>
        <v>36</v>
      </c>
      <c r="M9051" t="str">
        <f t="shared" si="565"/>
        <v>No</v>
      </c>
      <c r="N9051" t="str">
        <f t="shared" si="566"/>
        <v>Mar</v>
      </c>
      <c r="O9051" s="2">
        <f t="shared" si="567"/>
        <v>1.5</v>
      </c>
      <c r="P9051" t="str">
        <f>VLOOKUP(G9051,Agents!A:E,4,FALSE)</f>
        <v>Team3</v>
      </c>
      <c r="Q9051" t="str">
        <f>VLOOKUP(G9051,Agents!A:E,5,FALSE)</f>
        <v>Senior</v>
      </c>
      <c r="R9051" t="str">
        <f>VLOOKUP(G9051,Agents!A:E,2,FALSE)</f>
        <v>Evening</v>
      </c>
    </row>
    <row r="9052" spans="1:18" x14ac:dyDescent="0.35">
      <c r="A9052" t="s">
        <v>13335</v>
      </c>
      <c r="B9052" t="s">
        <v>3056</v>
      </c>
      <c r="C9052" t="s">
        <v>76</v>
      </c>
      <c r="D9052" t="s">
        <v>38</v>
      </c>
      <c r="E9052" s="1">
        <v>46047.040277777778</v>
      </c>
      <c r="F9052" s="1">
        <v>46049.498611111114</v>
      </c>
      <c r="G9052" t="s">
        <v>35</v>
      </c>
      <c r="H9052" t="s">
        <v>15</v>
      </c>
      <c r="I9052" t="s">
        <v>68</v>
      </c>
      <c r="J9052">
        <v>3</v>
      </c>
      <c r="K9052" t="str">
        <f>IF(tickets_dataset[[#This Row],[status]] = "Closed", "Yes","No")</f>
        <v>Yes</v>
      </c>
      <c r="L9052" s="2">
        <f t="shared" si="564"/>
        <v>59.000000000058208</v>
      </c>
      <c r="M9052" t="str">
        <f t="shared" si="565"/>
        <v>Yes</v>
      </c>
      <c r="N9052" t="str">
        <f t="shared" si="566"/>
        <v>Jan</v>
      </c>
      <c r="O9052" s="2">
        <f t="shared" si="567"/>
        <v>2.4583333333357587</v>
      </c>
      <c r="P9052" t="str">
        <f>VLOOKUP(G9052,Agents!A:E,4,FALSE)</f>
        <v>Team1</v>
      </c>
      <c r="Q9052" t="str">
        <f>VLOOKUP(G9052,Agents!A:E,5,FALSE)</f>
        <v>Senior</v>
      </c>
      <c r="R9052" t="str">
        <f>VLOOKUP(G9052,Agents!A:E,2,FALSE)</f>
        <v>Evening</v>
      </c>
    </row>
    <row r="9053" spans="1:18" x14ac:dyDescent="0.35">
      <c r="A9053" t="s">
        <v>13336</v>
      </c>
      <c r="B9053" t="s">
        <v>3389</v>
      </c>
      <c r="C9053" t="s">
        <v>12</v>
      </c>
      <c r="D9053" t="s">
        <v>26</v>
      </c>
      <c r="E9053" s="1">
        <v>46104.459722222222</v>
      </c>
      <c r="F9053" s="1">
        <v>46106.543055555558</v>
      </c>
      <c r="G9053" t="s">
        <v>170</v>
      </c>
      <c r="H9053" t="s">
        <v>15</v>
      </c>
      <c r="I9053" t="s">
        <v>16</v>
      </c>
      <c r="J9053">
        <v>4</v>
      </c>
      <c r="K9053" t="str">
        <f>IF(tickets_dataset[[#This Row],[status]] = "Closed", "Yes","No")</f>
        <v>Yes</v>
      </c>
      <c r="L9053" s="2">
        <f t="shared" si="564"/>
        <v>50.000000000058208</v>
      </c>
      <c r="M9053" t="str">
        <f t="shared" si="565"/>
        <v>Yes</v>
      </c>
      <c r="N9053" t="str">
        <f t="shared" si="566"/>
        <v>Mar</v>
      </c>
      <c r="O9053" s="2">
        <f t="shared" si="567"/>
        <v>2.0833333333357587</v>
      </c>
      <c r="P9053" t="str">
        <f>VLOOKUP(G9053,Agents!A:E,4,FALSE)</f>
        <v>Team5</v>
      </c>
      <c r="Q9053" t="str">
        <f>VLOOKUP(G9053,Agents!A:E,5,FALSE)</f>
        <v>Junior</v>
      </c>
      <c r="R9053" t="str">
        <f>VLOOKUP(G9053,Agents!A:E,2,FALSE)</f>
        <v>Night</v>
      </c>
    </row>
    <row r="9054" spans="1:18" x14ac:dyDescent="0.35">
      <c r="A9054" t="s">
        <v>13337</v>
      </c>
      <c r="B9054" t="s">
        <v>761</v>
      </c>
      <c r="C9054" t="s">
        <v>12</v>
      </c>
      <c r="D9054" t="s">
        <v>13</v>
      </c>
      <c r="E9054" s="1">
        <v>46072.672222222223</v>
      </c>
      <c r="F9054" s="1">
        <v>46073.463888888888</v>
      </c>
      <c r="G9054" t="s">
        <v>216</v>
      </c>
      <c r="H9054" t="s">
        <v>28</v>
      </c>
      <c r="I9054" t="s">
        <v>16</v>
      </c>
      <c r="J9054">
        <v>4</v>
      </c>
      <c r="K9054" t="str">
        <f>IF(tickets_dataset[[#This Row],[status]] = "Closed", "Yes","No")</f>
        <v>No</v>
      </c>
      <c r="L9054" s="2">
        <f t="shared" si="564"/>
        <v>18.999999999941792</v>
      </c>
      <c r="M9054" t="str">
        <f t="shared" si="565"/>
        <v>No</v>
      </c>
      <c r="N9054" t="str">
        <f t="shared" si="566"/>
        <v>Feb</v>
      </c>
      <c r="O9054" s="2">
        <f t="shared" si="567"/>
        <v>0.79166666666424135</v>
      </c>
      <c r="P9054" t="str">
        <f>VLOOKUP(G9054,Agents!A:E,4,FALSE)</f>
        <v>Team5</v>
      </c>
      <c r="Q9054" t="str">
        <f>VLOOKUP(G9054,Agents!A:E,5,FALSE)</f>
        <v>Junior</v>
      </c>
      <c r="R9054" t="str">
        <f>VLOOKUP(G9054,Agents!A:E,2,FALSE)</f>
        <v>Evening</v>
      </c>
    </row>
    <row r="9055" spans="1:18" x14ac:dyDescent="0.35">
      <c r="A9055" t="s">
        <v>13338</v>
      </c>
      <c r="B9055" t="s">
        <v>10292</v>
      </c>
      <c r="C9055" t="s">
        <v>76</v>
      </c>
      <c r="D9055" t="s">
        <v>38</v>
      </c>
      <c r="E9055" s="1">
        <v>46058.99722222222</v>
      </c>
      <c r="F9055" s="1">
        <v>46062.288888888892</v>
      </c>
      <c r="G9055" t="s">
        <v>140</v>
      </c>
      <c r="H9055" t="s">
        <v>15</v>
      </c>
      <c r="I9055" t="s">
        <v>16</v>
      </c>
      <c r="J9055">
        <v>5</v>
      </c>
      <c r="K9055" t="str">
        <f>IF(tickets_dataset[[#This Row],[status]] = "Closed", "Yes","No")</f>
        <v>Yes</v>
      </c>
      <c r="L9055" s="2">
        <f t="shared" si="564"/>
        <v>79.000000000116415</v>
      </c>
      <c r="M9055" t="str">
        <f t="shared" si="565"/>
        <v>Yes</v>
      </c>
      <c r="N9055" t="str">
        <f t="shared" si="566"/>
        <v>Feb</v>
      </c>
      <c r="O9055" s="2">
        <f t="shared" si="567"/>
        <v>3.2916666666715173</v>
      </c>
      <c r="P9055" t="str">
        <f>VLOOKUP(G9055,Agents!A:E,4,FALSE)</f>
        <v>Team1</v>
      </c>
      <c r="Q9055" t="str">
        <f>VLOOKUP(G9055,Agents!A:E,5,FALSE)</f>
        <v>Junior</v>
      </c>
      <c r="R9055" t="str">
        <f>VLOOKUP(G9055,Agents!A:E,2,FALSE)</f>
        <v>Morning</v>
      </c>
    </row>
    <row r="9056" spans="1:18" x14ac:dyDescent="0.35">
      <c r="A9056" t="s">
        <v>13339</v>
      </c>
      <c r="B9056" t="s">
        <v>5759</v>
      </c>
      <c r="C9056" t="s">
        <v>22</v>
      </c>
      <c r="D9056" t="s">
        <v>38</v>
      </c>
      <c r="E9056" s="1">
        <v>46079.530555555553</v>
      </c>
      <c r="F9056" s="1">
        <v>46080.405555555553</v>
      </c>
      <c r="G9056" t="s">
        <v>39</v>
      </c>
      <c r="H9056" t="s">
        <v>15</v>
      </c>
      <c r="I9056" t="s">
        <v>16</v>
      </c>
      <c r="J9056">
        <v>3</v>
      </c>
      <c r="K9056" t="str">
        <f>IF(tickets_dataset[[#This Row],[status]] = "Closed", "Yes","No")</f>
        <v>Yes</v>
      </c>
      <c r="L9056" s="2">
        <f t="shared" si="564"/>
        <v>21</v>
      </c>
      <c r="M9056" t="str">
        <f t="shared" si="565"/>
        <v>No</v>
      </c>
      <c r="N9056" t="str">
        <f t="shared" si="566"/>
        <v>Feb</v>
      </c>
      <c r="O9056" s="2">
        <f t="shared" si="567"/>
        <v>0.875</v>
      </c>
      <c r="P9056" t="str">
        <f>VLOOKUP(G9056,Agents!A:E,4,FALSE)</f>
        <v>Team3</v>
      </c>
      <c r="Q9056" t="str">
        <f>VLOOKUP(G9056,Agents!A:E,5,FALSE)</f>
        <v>Mid</v>
      </c>
      <c r="R9056" t="str">
        <f>VLOOKUP(G9056,Agents!A:E,2,FALSE)</f>
        <v>Night</v>
      </c>
    </row>
    <row r="9057" spans="1:18" x14ac:dyDescent="0.35">
      <c r="A9057" t="s">
        <v>13340</v>
      </c>
      <c r="B9057" t="s">
        <v>12560</v>
      </c>
      <c r="C9057" t="s">
        <v>76</v>
      </c>
      <c r="D9057" t="s">
        <v>13</v>
      </c>
      <c r="E9057" s="1">
        <v>46088.128472222219</v>
      </c>
      <c r="F9057" s="1">
        <v>46088.461805555555</v>
      </c>
      <c r="G9057" t="s">
        <v>45</v>
      </c>
      <c r="H9057" t="s">
        <v>15</v>
      </c>
      <c r="I9057" t="s">
        <v>16</v>
      </c>
      <c r="J9057">
        <v>3</v>
      </c>
      <c r="K9057" t="str">
        <f>IF(tickets_dataset[[#This Row],[status]] = "Closed", "Yes","No")</f>
        <v>Yes</v>
      </c>
      <c r="L9057" s="2">
        <f t="shared" si="564"/>
        <v>8.0000000000582077</v>
      </c>
      <c r="M9057" t="str">
        <f t="shared" si="565"/>
        <v>No</v>
      </c>
      <c r="N9057" t="str">
        <f t="shared" si="566"/>
        <v>Mar</v>
      </c>
      <c r="O9057" s="2">
        <f t="shared" si="567"/>
        <v>0.33333333333575865</v>
      </c>
      <c r="P9057" t="str">
        <f>VLOOKUP(G9057,Agents!A:E,4,FALSE)</f>
        <v>Team5</v>
      </c>
      <c r="Q9057" t="str">
        <f>VLOOKUP(G9057,Agents!A:E,5,FALSE)</f>
        <v>Senior</v>
      </c>
      <c r="R9057" t="str">
        <f>VLOOKUP(G9057,Agents!A:E,2,FALSE)</f>
        <v>Morning</v>
      </c>
    </row>
    <row r="9058" spans="1:18" x14ac:dyDescent="0.35">
      <c r="A9058" t="s">
        <v>13341</v>
      </c>
      <c r="B9058" t="s">
        <v>7541</v>
      </c>
      <c r="C9058" t="s">
        <v>76</v>
      </c>
      <c r="D9058" t="s">
        <v>38</v>
      </c>
      <c r="E9058" s="1">
        <v>46106.486805555556</v>
      </c>
      <c r="F9058" s="1">
        <v>46108.27847222222</v>
      </c>
      <c r="G9058" t="s">
        <v>422</v>
      </c>
      <c r="H9058" t="s">
        <v>15</v>
      </c>
      <c r="I9058" t="s">
        <v>16</v>
      </c>
      <c r="J9058">
        <v>3</v>
      </c>
      <c r="K9058" t="str">
        <f>IF(tickets_dataset[[#This Row],[status]] = "Closed", "Yes","No")</f>
        <v>Yes</v>
      </c>
      <c r="L9058" s="2">
        <f t="shared" si="564"/>
        <v>42.999999999941792</v>
      </c>
      <c r="M9058" t="str">
        <f t="shared" si="565"/>
        <v>No</v>
      </c>
      <c r="N9058" t="str">
        <f t="shared" si="566"/>
        <v>Mar</v>
      </c>
      <c r="O9058" s="2">
        <f t="shared" si="567"/>
        <v>1.7916666666642413</v>
      </c>
      <c r="P9058" t="str">
        <f>VLOOKUP(G9058,Agents!A:E,4,FALSE)</f>
        <v>Team5</v>
      </c>
      <c r="Q9058" t="str">
        <f>VLOOKUP(G9058,Agents!A:E,5,FALSE)</f>
        <v>Mid</v>
      </c>
      <c r="R9058" t="str">
        <f>VLOOKUP(G9058,Agents!A:E,2,FALSE)</f>
        <v>Evening</v>
      </c>
    </row>
    <row r="9059" spans="1:18" x14ac:dyDescent="0.35">
      <c r="A9059" t="s">
        <v>13342</v>
      </c>
      <c r="B9059" t="s">
        <v>13343</v>
      </c>
      <c r="C9059" t="s">
        <v>12</v>
      </c>
      <c r="D9059" t="s">
        <v>38</v>
      </c>
      <c r="E9059" s="1">
        <v>46061.62222222222</v>
      </c>
      <c r="F9059" s="1">
        <v>46063.12222222222</v>
      </c>
      <c r="G9059" t="s">
        <v>19</v>
      </c>
      <c r="H9059" t="s">
        <v>15</v>
      </c>
      <c r="I9059" t="s">
        <v>16</v>
      </c>
      <c r="J9059">
        <v>4</v>
      </c>
      <c r="K9059" t="str">
        <f>IF(tickets_dataset[[#This Row],[status]] = "Closed", "Yes","No")</f>
        <v>Yes</v>
      </c>
      <c r="L9059" s="2">
        <f t="shared" si="564"/>
        <v>36</v>
      </c>
      <c r="M9059" t="str">
        <f t="shared" si="565"/>
        <v>No</v>
      </c>
      <c r="N9059" t="str">
        <f t="shared" si="566"/>
        <v>Feb</v>
      </c>
      <c r="O9059" s="2">
        <f t="shared" si="567"/>
        <v>1.5</v>
      </c>
      <c r="P9059" t="str">
        <f>VLOOKUP(G9059,Agents!A:E,4,FALSE)</f>
        <v>Team4</v>
      </c>
      <c r="Q9059" t="str">
        <f>VLOOKUP(G9059,Agents!A:E,5,FALSE)</f>
        <v>Senior</v>
      </c>
      <c r="R9059" t="str">
        <f>VLOOKUP(G9059,Agents!A:E,2,FALSE)</f>
        <v>Evening</v>
      </c>
    </row>
    <row r="9060" spans="1:18" x14ac:dyDescent="0.35">
      <c r="A9060" t="s">
        <v>13344</v>
      </c>
      <c r="B9060" t="s">
        <v>1606</v>
      </c>
      <c r="C9060" t="s">
        <v>50</v>
      </c>
      <c r="D9060" t="s">
        <v>26</v>
      </c>
      <c r="E9060" s="1">
        <v>46025.34097222222</v>
      </c>
      <c r="F9060" s="1">
        <v>46027.382638888892</v>
      </c>
      <c r="G9060" t="s">
        <v>190</v>
      </c>
      <c r="H9060" t="s">
        <v>15</v>
      </c>
      <c r="I9060" t="s">
        <v>16</v>
      </c>
      <c r="J9060">
        <v>4</v>
      </c>
      <c r="K9060" t="str">
        <f>IF(tickets_dataset[[#This Row],[status]] = "Closed", "Yes","No")</f>
        <v>Yes</v>
      </c>
      <c r="L9060" s="2">
        <f t="shared" si="564"/>
        <v>49.000000000116415</v>
      </c>
      <c r="M9060" t="str">
        <f t="shared" si="565"/>
        <v>Yes</v>
      </c>
      <c r="N9060" t="str">
        <f t="shared" si="566"/>
        <v>Jan</v>
      </c>
      <c r="O9060" s="2">
        <f t="shared" si="567"/>
        <v>2.0416666666715173</v>
      </c>
      <c r="P9060" t="str">
        <f>VLOOKUP(G9060,Agents!A:E,4,FALSE)</f>
        <v>Team1</v>
      </c>
      <c r="Q9060" t="str">
        <f>VLOOKUP(G9060,Agents!A:E,5,FALSE)</f>
        <v>Senior</v>
      </c>
      <c r="R9060" t="str">
        <f>VLOOKUP(G9060,Agents!A:E,2,FALSE)</f>
        <v>Night</v>
      </c>
    </row>
    <row r="9061" spans="1:18" x14ac:dyDescent="0.35">
      <c r="A9061" t="s">
        <v>13345</v>
      </c>
      <c r="B9061" t="s">
        <v>5952</v>
      </c>
      <c r="C9061" t="s">
        <v>34</v>
      </c>
      <c r="D9061" t="s">
        <v>13</v>
      </c>
      <c r="E9061" s="1">
        <v>46034.549305555556</v>
      </c>
      <c r="F9061" s="1">
        <v>46036.382638888892</v>
      </c>
      <c r="G9061" t="s">
        <v>27</v>
      </c>
      <c r="H9061" t="s">
        <v>15</v>
      </c>
      <c r="I9061" t="s">
        <v>16</v>
      </c>
      <c r="J9061">
        <v>3</v>
      </c>
      <c r="K9061" t="str">
        <f>IF(tickets_dataset[[#This Row],[status]] = "Closed", "Yes","No")</f>
        <v>Yes</v>
      </c>
      <c r="L9061" s="2">
        <f t="shared" si="564"/>
        <v>44.000000000058208</v>
      </c>
      <c r="M9061" t="str">
        <f t="shared" si="565"/>
        <v>No</v>
      </c>
      <c r="N9061" t="str">
        <f t="shared" si="566"/>
        <v>Jan</v>
      </c>
      <c r="O9061" s="2">
        <f t="shared" si="567"/>
        <v>1.8333333333357587</v>
      </c>
      <c r="P9061" t="str">
        <f>VLOOKUP(G9061,Agents!A:E,4,FALSE)</f>
        <v>Team5</v>
      </c>
      <c r="Q9061" t="str">
        <f>VLOOKUP(G9061,Agents!A:E,5,FALSE)</f>
        <v>Senior</v>
      </c>
      <c r="R9061" t="str">
        <f>VLOOKUP(G9061,Agents!A:E,2,FALSE)</f>
        <v>Morning</v>
      </c>
    </row>
    <row r="9062" spans="1:18" x14ac:dyDescent="0.35">
      <c r="A9062" t="s">
        <v>13346</v>
      </c>
      <c r="B9062" t="s">
        <v>13347</v>
      </c>
      <c r="C9062" t="s">
        <v>34</v>
      </c>
      <c r="D9062" t="s">
        <v>13</v>
      </c>
      <c r="E9062" s="1">
        <v>46047.046527777777</v>
      </c>
      <c r="F9062" s="1">
        <v>46048.838194444441</v>
      </c>
      <c r="G9062" t="s">
        <v>73</v>
      </c>
      <c r="H9062" t="s">
        <v>15</v>
      </c>
      <c r="I9062" t="s">
        <v>16</v>
      </c>
      <c r="J9062">
        <v>4</v>
      </c>
      <c r="K9062" t="str">
        <f>IF(tickets_dataset[[#This Row],[status]] = "Closed", "Yes","No")</f>
        <v>Yes</v>
      </c>
      <c r="L9062" s="2">
        <f t="shared" si="564"/>
        <v>42.999999999941792</v>
      </c>
      <c r="M9062" t="str">
        <f t="shared" si="565"/>
        <v>No</v>
      </c>
      <c r="N9062" t="str">
        <f t="shared" si="566"/>
        <v>Jan</v>
      </c>
      <c r="O9062" s="2">
        <f t="shared" si="567"/>
        <v>1.7916666666642413</v>
      </c>
      <c r="P9062" t="str">
        <f>VLOOKUP(G9062,Agents!A:E,4,FALSE)</f>
        <v>Team4</v>
      </c>
      <c r="Q9062" t="str">
        <f>VLOOKUP(G9062,Agents!A:E,5,FALSE)</f>
        <v>Senior</v>
      </c>
      <c r="R9062" t="str">
        <f>VLOOKUP(G9062,Agents!A:E,2,FALSE)</f>
        <v>Night</v>
      </c>
    </row>
    <row r="9063" spans="1:18" x14ac:dyDescent="0.35">
      <c r="A9063" t="s">
        <v>13348</v>
      </c>
      <c r="B9063" t="s">
        <v>6719</v>
      </c>
      <c r="C9063" t="s">
        <v>76</v>
      </c>
      <c r="D9063" t="s">
        <v>38</v>
      </c>
      <c r="E9063" s="1">
        <v>46035.523611111108</v>
      </c>
      <c r="F9063" s="1">
        <v>46038.19027777778</v>
      </c>
      <c r="G9063" t="s">
        <v>14</v>
      </c>
      <c r="H9063" t="s">
        <v>15</v>
      </c>
      <c r="I9063" t="s">
        <v>16</v>
      </c>
      <c r="J9063">
        <v>4</v>
      </c>
      <c r="K9063" t="str">
        <f>IF(tickets_dataset[[#This Row],[status]] = "Closed", "Yes","No")</f>
        <v>Yes</v>
      </c>
      <c r="L9063" s="2">
        <f t="shared" si="564"/>
        <v>64.000000000116415</v>
      </c>
      <c r="M9063" t="str">
        <f t="shared" si="565"/>
        <v>Yes</v>
      </c>
      <c r="N9063" t="str">
        <f t="shared" si="566"/>
        <v>Jan</v>
      </c>
      <c r="O9063" s="2">
        <f t="shared" si="567"/>
        <v>2.6666666666715173</v>
      </c>
      <c r="P9063" t="str">
        <f>VLOOKUP(G9063,Agents!A:E,4,FALSE)</f>
        <v>Team1</v>
      </c>
      <c r="Q9063" t="str">
        <f>VLOOKUP(G9063,Agents!A:E,5,FALSE)</f>
        <v>Senior</v>
      </c>
      <c r="R9063" t="str">
        <f>VLOOKUP(G9063,Agents!A:E,2,FALSE)</f>
        <v>Morning</v>
      </c>
    </row>
    <row r="9064" spans="1:18" x14ac:dyDescent="0.35">
      <c r="A9064" t="s">
        <v>13349</v>
      </c>
      <c r="B9064" t="s">
        <v>12343</v>
      </c>
      <c r="C9064" t="s">
        <v>76</v>
      </c>
      <c r="D9064" t="s">
        <v>13</v>
      </c>
      <c r="E9064" s="1">
        <v>46075.624305555553</v>
      </c>
      <c r="F9064" s="1">
        <v>46076.249305555553</v>
      </c>
      <c r="G9064" t="s">
        <v>273</v>
      </c>
      <c r="H9064" t="s">
        <v>15</v>
      </c>
      <c r="I9064" t="s">
        <v>16</v>
      </c>
      <c r="J9064">
        <v>3</v>
      </c>
      <c r="K9064" t="str">
        <f>IF(tickets_dataset[[#This Row],[status]] = "Closed", "Yes","No")</f>
        <v>Yes</v>
      </c>
      <c r="L9064" s="2">
        <f t="shared" si="564"/>
        <v>15</v>
      </c>
      <c r="M9064" t="str">
        <f t="shared" si="565"/>
        <v>No</v>
      </c>
      <c r="N9064" t="str">
        <f t="shared" si="566"/>
        <v>Feb</v>
      </c>
      <c r="O9064" s="2">
        <f t="shared" si="567"/>
        <v>0.625</v>
      </c>
      <c r="P9064" t="str">
        <f>VLOOKUP(G9064,Agents!A:E,4,FALSE)</f>
        <v>Team3</v>
      </c>
      <c r="Q9064" t="str">
        <f>VLOOKUP(G9064,Agents!A:E,5,FALSE)</f>
        <v>Senior</v>
      </c>
      <c r="R9064" t="str">
        <f>VLOOKUP(G9064,Agents!A:E,2,FALSE)</f>
        <v>Evening</v>
      </c>
    </row>
    <row r="9065" spans="1:18" x14ac:dyDescent="0.35">
      <c r="A9065" t="s">
        <v>13350</v>
      </c>
      <c r="B9065" t="s">
        <v>2776</v>
      </c>
      <c r="C9065" t="s">
        <v>34</v>
      </c>
      <c r="D9065" t="s">
        <v>38</v>
      </c>
      <c r="E9065" s="1">
        <v>46053.863194444442</v>
      </c>
      <c r="F9065" s="1">
        <v>46055.654861111114</v>
      </c>
      <c r="G9065" t="s">
        <v>67</v>
      </c>
      <c r="H9065" t="s">
        <v>15</v>
      </c>
      <c r="I9065" t="s">
        <v>16</v>
      </c>
      <c r="J9065">
        <v>4</v>
      </c>
      <c r="K9065" t="str">
        <f>IF(tickets_dataset[[#This Row],[status]] = "Closed", "Yes","No")</f>
        <v>Yes</v>
      </c>
      <c r="L9065" s="2">
        <f t="shared" si="564"/>
        <v>43.000000000116415</v>
      </c>
      <c r="M9065" t="str">
        <f t="shared" si="565"/>
        <v>No</v>
      </c>
      <c r="N9065" t="str">
        <f t="shared" si="566"/>
        <v>Jan</v>
      </c>
      <c r="O9065" s="2">
        <f t="shared" si="567"/>
        <v>1.7916666666715173</v>
      </c>
      <c r="P9065" t="str">
        <f>VLOOKUP(G9065,Agents!A:E,4,FALSE)</f>
        <v>Team5</v>
      </c>
      <c r="Q9065" t="str">
        <f>VLOOKUP(G9065,Agents!A:E,5,FALSE)</f>
        <v>Junior</v>
      </c>
      <c r="R9065" t="str">
        <f>VLOOKUP(G9065,Agents!A:E,2,FALSE)</f>
        <v>Evening</v>
      </c>
    </row>
    <row r="9066" spans="1:18" x14ac:dyDescent="0.35">
      <c r="A9066" t="s">
        <v>13351</v>
      </c>
      <c r="B9066" t="s">
        <v>3118</v>
      </c>
      <c r="C9066" t="s">
        <v>12</v>
      </c>
      <c r="D9066" t="s">
        <v>13</v>
      </c>
      <c r="E9066" s="1">
        <v>46095.186805555553</v>
      </c>
      <c r="F9066" s="1">
        <v>46096.395138888889</v>
      </c>
      <c r="G9066" t="s">
        <v>56</v>
      </c>
      <c r="H9066" t="s">
        <v>132</v>
      </c>
      <c r="I9066" t="s">
        <v>68</v>
      </c>
      <c r="J9066">
        <v>3</v>
      </c>
      <c r="K9066" t="str">
        <f>IF(tickets_dataset[[#This Row],[status]] = "Closed", "Yes","No")</f>
        <v>No</v>
      </c>
      <c r="L9066" s="2">
        <f t="shared" si="564"/>
        <v>29.000000000058208</v>
      </c>
      <c r="M9066" t="str">
        <f t="shared" si="565"/>
        <v>No</v>
      </c>
      <c r="N9066" t="str">
        <f t="shared" si="566"/>
        <v>Mar</v>
      </c>
      <c r="O9066" s="2">
        <f t="shared" si="567"/>
        <v>1.2083333333357587</v>
      </c>
      <c r="P9066" t="str">
        <f>VLOOKUP(G9066,Agents!A:E,4,FALSE)</f>
        <v>Team1</v>
      </c>
      <c r="Q9066" t="str">
        <f>VLOOKUP(G9066,Agents!A:E,5,FALSE)</f>
        <v>Senior</v>
      </c>
      <c r="R9066" t="str">
        <f>VLOOKUP(G9066,Agents!A:E,2,FALSE)</f>
        <v>Night</v>
      </c>
    </row>
    <row r="9067" spans="1:18" x14ac:dyDescent="0.35">
      <c r="A9067" t="s">
        <v>13352</v>
      </c>
      <c r="B9067" t="s">
        <v>13353</v>
      </c>
      <c r="C9067" t="s">
        <v>22</v>
      </c>
      <c r="D9067" t="s">
        <v>26</v>
      </c>
      <c r="E9067" s="1">
        <v>46056.399305555555</v>
      </c>
      <c r="F9067" s="1">
        <v>46059.357638888891</v>
      </c>
      <c r="G9067" t="s">
        <v>422</v>
      </c>
      <c r="H9067" t="s">
        <v>28</v>
      </c>
      <c r="I9067" t="s">
        <v>16</v>
      </c>
      <c r="J9067">
        <v>4</v>
      </c>
      <c r="K9067" t="str">
        <f>IF(tickets_dataset[[#This Row],[status]] = "Closed", "Yes","No")</f>
        <v>No</v>
      </c>
      <c r="L9067" s="2">
        <f t="shared" si="564"/>
        <v>71.000000000058208</v>
      </c>
      <c r="M9067" t="str">
        <f t="shared" si="565"/>
        <v>Yes</v>
      </c>
      <c r="N9067" t="str">
        <f t="shared" si="566"/>
        <v>Feb</v>
      </c>
      <c r="O9067" s="2">
        <f t="shared" si="567"/>
        <v>2.9583333333357587</v>
      </c>
      <c r="P9067" t="str">
        <f>VLOOKUP(G9067,Agents!A:E,4,FALSE)</f>
        <v>Team5</v>
      </c>
      <c r="Q9067" t="str">
        <f>VLOOKUP(G9067,Agents!A:E,5,FALSE)</f>
        <v>Mid</v>
      </c>
      <c r="R9067" t="str">
        <f>VLOOKUP(G9067,Agents!A:E,2,FALSE)</f>
        <v>Evening</v>
      </c>
    </row>
    <row r="9068" spans="1:18" x14ac:dyDescent="0.35">
      <c r="A9068" t="s">
        <v>13354</v>
      </c>
      <c r="B9068" t="s">
        <v>7644</v>
      </c>
      <c r="C9068" t="s">
        <v>34</v>
      </c>
      <c r="D9068" t="s">
        <v>38</v>
      </c>
      <c r="E9068" s="1">
        <v>46101.92291666667</v>
      </c>
      <c r="F9068" s="1">
        <v>46102.29791666667</v>
      </c>
      <c r="G9068" t="s">
        <v>14</v>
      </c>
      <c r="H9068" t="s">
        <v>28</v>
      </c>
      <c r="I9068" t="s">
        <v>16</v>
      </c>
      <c r="J9068">
        <v>4</v>
      </c>
      <c r="K9068" t="str">
        <f>IF(tickets_dataset[[#This Row],[status]] = "Closed", "Yes","No")</f>
        <v>No</v>
      </c>
      <c r="L9068" s="2">
        <f t="shared" si="564"/>
        <v>9</v>
      </c>
      <c r="M9068" t="str">
        <f t="shared" si="565"/>
        <v>No</v>
      </c>
      <c r="N9068" t="str">
        <f t="shared" si="566"/>
        <v>Mar</v>
      </c>
      <c r="O9068" s="2">
        <f t="shared" si="567"/>
        <v>0.375</v>
      </c>
      <c r="P9068" t="str">
        <f>VLOOKUP(G9068,Agents!A:E,4,FALSE)</f>
        <v>Team1</v>
      </c>
      <c r="Q9068" t="str">
        <f>VLOOKUP(G9068,Agents!A:E,5,FALSE)</f>
        <v>Senior</v>
      </c>
      <c r="R9068" t="str">
        <f>VLOOKUP(G9068,Agents!A:E,2,FALSE)</f>
        <v>Morning</v>
      </c>
    </row>
    <row r="9069" spans="1:18" x14ac:dyDescent="0.35">
      <c r="A9069" t="s">
        <v>13355</v>
      </c>
      <c r="B9069" t="s">
        <v>6314</v>
      </c>
      <c r="C9069" t="s">
        <v>76</v>
      </c>
      <c r="D9069" t="s">
        <v>26</v>
      </c>
      <c r="E9069" s="1">
        <v>46024.216666666667</v>
      </c>
      <c r="F9069" s="1">
        <v>46025.716666666667</v>
      </c>
      <c r="G9069" t="s">
        <v>216</v>
      </c>
      <c r="H9069" t="s">
        <v>15</v>
      </c>
      <c r="I9069" t="s">
        <v>16</v>
      </c>
      <c r="J9069">
        <v>2</v>
      </c>
      <c r="K9069" t="str">
        <f>IF(tickets_dataset[[#This Row],[status]] = "Closed", "Yes","No")</f>
        <v>Yes</v>
      </c>
      <c r="L9069" s="2">
        <f t="shared" si="564"/>
        <v>36</v>
      </c>
      <c r="M9069" t="str">
        <f t="shared" si="565"/>
        <v>No</v>
      </c>
      <c r="N9069" t="str">
        <f t="shared" si="566"/>
        <v>Jan</v>
      </c>
      <c r="O9069" s="2">
        <f t="shared" si="567"/>
        <v>1.5</v>
      </c>
      <c r="P9069" t="str">
        <f>VLOOKUP(G9069,Agents!A:E,4,FALSE)</f>
        <v>Team5</v>
      </c>
      <c r="Q9069" t="str">
        <f>VLOOKUP(G9069,Agents!A:E,5,FALSE)</f>
        <v>Junior</v>
      </c>
      <c r="R9069" t="str">
        <f>VLOOKUP(G9069,Agents!A:E,2,FALSE)</f>
        <v>Evening</v>
      </c>
    </row>
    <row r="9070" spans="1:18" x14ac:dyDescent="0.35">
      <c r="A9070" t="s">
        <v>13356</v>
      </c>
      <c r="B9070" t="s">
        <v>13357</v>
      </c>
      <c r="C9070" t="s">
        <v>76</v>
      </c>
      <c r="D9070" t="s">
        <v>38</v>
      </c>
      <c r="E9070" s="1">
        <v>46051.048611111109</v>
      </c>
      <c r="F9070" s="1">
        <v>46052.506944444445</v>
      </c>
      <c r="G9070" t="s">
        <v>216</v>
      </c>
      <c r="H9070" t="s">
        <v>15</v>
      </c>
      <c r="I9070" t="s">
        <v>16</v>
      </c>
      <c r="J9070">
        <v>5</v>
      </c>
      <c r="K9070" t="str">
        <f>IF(tickets_dataset[[#This Row],[status]] = "Closed", "Yes","No")</f>
        <v>Yes</v>
      </c>
      <c r="L9070" s="2">
        <f t="shared" si="564"/>
        <v>35.000000000058208</v>
      </c>
      <c r="M9070" t="str">
        <f t="shared" si="565"/>
        <v>No</v>
      </c>
      <c r="N9070" t="str">
        <f t="shared" si="566"/>
        <v>Jan</v>
      </c>
      <c r="O9070" s="2">
        <f t="shared" si="567"/>
        <v>1.4583333333357587</v>
      </c>
      <c r="P9070" t="str">
        <f>VLOOKUP(G9070,Agents!A:E,4,FALSE)</f>
        <v>Team5</v>
      </c>
      <c r="Q9070" t="str">
        <f>VLOOKUP(G9070,Agents!A:E,5,FALSE)</f>
        <v>Junior</v>
      </c>
      <c r="R9070" t="str">
        <f>VLOOKUP(G9070,Agents!A:E,2,FALSE)</f>
        <v>Evening</v>
      </c>
    </row>
    <row r="9071" spans="1:18" x14ac:dyDescent="0.35">
      <c r="A9071" t="s">
        <v>13358</v>
      </c>
      <c r="B9071" t="s">
        <v>6327</v>
      </c>
      <c r="C9071" t="s">
        <v>50</v>
      </c>
      <c r="D9071" t="s">
        <v>13</v>
      </c>
      <c r="E9071" s="1">
        <v>46101.487500000003</v>
      </c>
      <c r="F9071" s="1">
        <v>46103.237500000003</v>
      </c>
      <c r="G9071" t="s">
        <v>273</v>
      </c>
      <c r="H9071" t="s">
        <v>15</v>
      </c>
      <c r="I9071" t="s">
        <v>68</v>
      </c>
      <c r="J9071">
        <v>4</v>
      </c>
      <c r="K9071" t="str">
        <f>IF(tickets_dataset[[#This Row],[status]] = "Closed", "Yes","No")</f>
        <v>Yes</v>
      </c>
      <c r="L9071" s="2">
        <f t="shared" si="564"/>
        <v>42</v>
      </c>
      <c r="M9071" t="str">
        <f t="shared" si="565"/>
        <v>No</v>
      </c>
      <c r="N9071" t="str">
        <f t="shared" si="566"/>
        <v>Mar</v>
      </c>
      <c r="O9071" s="2">
        <f t="shared" si="567"/>
        <v>1.75</v>
      </c>
      <c r="P9071" t="str">
        <f>VLOOKUP(G9071,Agents!A:E,4,FALSE)</f>
        <v>Team3</v>
      </c>
      <c r="Q9071" t="str">
        <f>VLOOKUP(G9071,Agents!A:E,5,FALSE)</f>
        <v>Senior</v>
      </c>
      <c r="R9071" t="str">
        <f>VLOOKUP(G9071,Agents!A:E,2,FALSE)</f>
        <v>Evening</v>
      </c>
    </row>
    <row r="9072" spans="1:18" x14ac:dyDescent="0.35">
      <c r="A9072" t="s">
        <v>13359</v>
      </c>
      <c r="B9072" t="s">
        <v>944</v>
      </c>
      <c r="C9072" t="s">
        <v>76</v>
      </c>
      <c r="D9072" t="s">
        <v>13</v>
      </c>
      <c r="E9072" s="1">
        <v>46110.320833333331</v>
      </c>
      <c r="F9072" s="1">
        <v>46112.112500000003</v>
      </c>
      <c r="G9072" t="s">
        <v>45</v>
      </c>
      <c r="H9072" t="s">
        <v>15</v>
      </c>
      <c r="I9072" t="s">
        <v>16</v>
      </c>
      <c r="J9072">
        <v>3</v>
      </c>
      <c r="K9072" t="str">
        <f>IF(tickets_dataset[[#This Row],[status]] = "Closed", "Yes","No")</f>
        <v>Yes</v>
      </c>
      <c r="L9072" s="2">
        <f t="shared" si="564"/>
        <v>43.000000000116415</v>
      </c>
      <c r="M9072" t="str">
        <f t="shared" si="565"/>
        <v>No</v>
      </c>
      <c r="N9072" t="str">
        <f t="shared" si="566"/>
        <v>Mar</v>
      </c>
      <c r="O9072" s="2">
        <f t="shared" si="567"/>
        <v>1.7916666666715173</v>
      </c>
      <c r="P9072" t="str">
        <f>VLOOKUP(G9072,Agents!A:E,4,FALSE)</f>
        <v>Team5</v>
      </c>
      <c r="Q9072" t="str">
        <f>VLOOKUP(G9072,Agents!A:E,5,FALSE)</f>
        <v>Senior</v>
      </c>
      <c r="R9072" t="str">
        <f>VLOOKUP(G9072,Agents!A:E,2,FALSE)</f>
        <v>Morning</v>
      </c>
    </row>
    <row r="9073" spans="1:18" x14ac:dyDescent="0.35">
      <c r="A9073" t="s">
        <v>13360</v>
      </c>
      <c r="B9073" t="s">
        <v>8262</v>
      </c>
      <c r="C9073" t="s">
        <v>12</v>
      </c>
      <c r="D9073" t="s">
        <v>38</v>
      </c>
      <c r="E9073" s="1">
        <v>46073.790277777778</v>
      </c>
      <c r="F9073" s="1">
        <v>46076.248611111114</v>
      </c>
      <c r="G9073" t="s">
        <v>183</v>
      </c>
      <c r="H9073" t="s">
        <v>15</v>
      </c>
      <c r="I9073" t="s">
        <v>16</v>
      </c>
      <c r="J9073">
        <v>5</v>
      </c>
      <c r="K9073" t="str">
        <f>IF(tickets_dataset[[#This Row],[status]] = "Closed", "Yes","No")</f>
        <v>Yes</v>
      </c>
      <c r="L9073" s="2">
        <f t="shared" si="564"/>
        <v>59.000000000058208</v>
      </c>
      <c r="M9073" t="str">
        <f t="shared" si="565"/>
        <v>Yes</v>
      </c>
      <c r="N9073" t="str">
        <f t="shared" si="566"/>
        <v>Feb</v>
      </c>
      <c r="O9073" s="2">
        <f t="shared" si="567"/>
        <v>2.4583333333357587</v>
      </c>
      <c r="P9073" t="str">
        <f>VLOOKUP(G9073,Agents!A:E,4,FALSE)</f>
        <v>Team3</v>
      </c>
      <c r="Q9073" t="str">
        <f>VLOOKUP(G9073,Agents!A:E,5,FALSE)</f>
        <v>Senior</v>
      </c>
      <c r="R9073" t="str">
        <f>VLOOKUP(G9073,Agents!A:E,2,FALSE)</f>
        <v>Night</v>
      </c>
    </row>
    <row r="9074" spans="1:18" x14ac:dyDescent="0.35">
      <c r="A9074" t="s">
        <v>13361</v>
      </c>
      <c r="B9074" t="s">
        <v>5668</v>
      </c>
      <c r="C9074" t="s">
        <v>76</v>
      </c>
      <c r="D9074" t="s">
        <v>26</v>
      </c>
      <c r="E9074" s="1">
        <v>46097.354861111111</v>
      </c>
      <c r="F9074" s="1">
        <v>46098.271527777775</v>
      </c>
      <c r="G9074" t="s">
        <v>137</v>
      </c>
      <c r="H9074" t="s">
        <v>15</v>
      </c>
      <c r="I9074" t="s">
        <v>16</v>
      </c>
      <c r="J9074">
        <v>4</v>
      </c>
      <c r="K9074" t="str">
        <f>IF(tickets_dataset[[#This Row],[status]] = "Closed", "Yes","No")</f>
        <v>Yes</v>
      </c>
      <c r="L9074" s="2">
        <f t="shared" si="564"/>
        <v>21.999999999941792</v>
      </c>
      <c r="M9074" t="str">
        <f t="shared" si="565"/>
        <v>No</v>
      </c>
      <c r="N9074" t="str">
        <f t="shared" si="566"/>
        <v>Mar</v>
      </c>
      <c r="O9074" s="2">
        <f t="shared" si="567"/>
        <v>0.91666666666424135</v>
      </c>
      <c r="P9074" t="str">
        <f>VLOOKUP(G9074,Agents!A:E,4,FALSE)</f>
        <v>Team5</v>
      </c>
      <c r="Q9074" t="str">
        <f>VLOOKUP(G9074,Agents!A:E,5,FALSE)</f>
        <v>Senior</v>
      </c>
      <c r="R9074" t="str">
        <f>VLOOKUP(G9074,Agents!A:E,2,FALSE)</f>
        <v>Night</v>
      </c>
    </row>
    <row r="9075" spans="1:18" x14ac:dyDescent="0.35">
      <c r="A9075" t="s">
        <v>13362</v>
      </c>
      <c r="B9075" t="s">
        <v>4312</v>
      </c>
      <c r="C9075" t="s">
        <v>22</v>
      </c>
      <c r="D9075" t="s">
        <v>13</v>
      </c>
      <c r="E9075" s="1">
        <v>46103.652777777781</v>
      </c>
      <c r="F9075" s="1">
        <v>46103.986111111109</v>
      </c>
      <c r="G9075" t="s">
        <v>45</v>
      </c>
      <c r="H9075" t="s">
        <v>28</v>
      </c>
      <c r="I9075" t="s">
        <v>16</v>
      </c>
      <c r="J9075">
        <v>4</v>
      </c>
      <c r="K9075" t="str">
        <f>IF(tickets_dataset[[#This Row],[status]] = "Closed", "Yes","No")</f>
        <v>No</v>
      </c>
      <c r="L9075" s="2">
        <f t="shared" si="564"/>
        <v>7.9999999998835847</v>
      </c>
      <c r="M9075" t="str">
        <f t="shared" si="565"/>
        <v>No</v>
      </c>
      <c r="N9075" t="str">
        <f t="shared" si="566"/>
        <v>Mar</v>
      </c>
      <c r="O9075" s="2">
        <f t="shared" si="567"/>
        <v>0.33333333332848269</v>
      </c>
      <c r="P9075" t="str">
        <f>VLOOKUP(G9075,Agents!A:E,4,FALSE)</f>
        <v>Team5</v>
      </c>
      <c r="Q9075" t="str">
        <f>VLOOKUP(G9075,Agents!A:E,5,FALSE)</f>
        <v>Senior</v>
      </c>
      <c r="R9075" t="str">
        <f>VLOOKUP(G9075,Agents!A:E,2,FALSE)</f>
        <v>Morning</v>
      </c>
    </row>
    <row r="9076" spans="1:18" x14ac:dyDescent="0.35">
      <c r="A9076" t="s">
        <v>13363</v>
      </c>
      <c r="B9076" t="s">
        <v>3711</v>
      </c>
      <c r="C9076" t="s">
        <v>34</v>
      </c>
      <c r="D9076" t="s">
        <v>13</v>
      </c>
      <c r="E9076" s="1">
        <v>46094.377083333333</v>
      </c>
      <c r="F9076" s="1">
        <v>46096.043749999997</v>
      </c>
      <c r="G9076" t="s">
        <v>149</v>
      </c>
      <c r="H9076" t="s">
        <v>15</v>
      </c>
      <c r="I9076" t="s">
        <v>16</v>
      </c>
      <c r="J9076">
        <v>4</v>
      </c>
      <c r="K9076" t="str">
        <f>IF(tickets_dataset[[#This Row],[status]] = "Closed", "Yes","No")</f>
        <v>Yes</v>
      </c>
      <c r="L9076" s="2">
        <f t="shared" si="564"/>
        <v>39.999999999941792</v>
      </c>
      <c r="M9076" t="str">
        <f t="shared" si="565"/>
        <v>No</v>
      </c>
      <c r="N9076" t="str">
        <f t="shared" si="566"/>
        <v>Mar</v>
      </c>
      <c r="O9076" s="2">
        <f t="shared" si="567"/>
        <v>1.6666666666642413</v>
      </c>
      <c r="P9076" t="str">
        <f>VLOOKUP(G9076,Agents!A:E,4,FALSE)</f>
        <v>Team3</v>
      </c>
      <c r="Q9076" t="str">
        <f>VLOOKUP(G9076,Agents!A:E,5,FALSE)</f>
        <v>Mid</v>
      </c>
      <c r="R9076" t="str">
        <f>VLOOKUP(G9076,Agents!A:E,2,FALSE)</f>
        <v>Night</v>
      </c>
    </row>
    <row r="9077" spans="1:18" x14ac:dyDescent="0.35">
      <c r="A9077" t="s">
        <v>13364</v>
      </c>
      <c r="B9077" t="s">
        <v>13365</v>
      </c>
      <c r="C9077" t="s">
        <v>76</v>
      </c>
      <c r="D9077" t="s">
        <v>38</v>
      </c>
      <c r="E9077" s="1">
        <v>46108.298611111109</v>
      </c>
      <c r="F9077" s="1">
        <v>46109.215277777781</v>
      </c>
      <c r="G9077" t="s">
        <v>422</v>
      </c>
      <c r="H9077" t="s">
        <v>15</v>
      </c>
      <c r="I9077" t="s">
        <v>16</v>
      </c>
      <c r="J9077">
        <v>3</v>
      </c>
      <c r="K9077" t="str">
        <f>IF(tickets_dataset[[#This Row],[status]] = "Closed", "Yes","No")</f>
        <v>Yes</v>
      </c>
      <c r="L9077" s="2">
        <f t="shared" si="564"/>
        <v>22.000000000116415</v>
      </c>
      <c r="M9077" t="str">
        <f t="shared" si="565"/>
        <v>No</v>
      </c>
      <c r="N9077" t="str">
        <f t="shared" si="566"/>
        <v>Mar</v>
      </c>
      <c r="O9077" s="2">
        <f t="shared" si="567"/>
        <v>0.91666666667151731</v>
      </c>
      <c r="P9077" t="str">
        <f>VLOOKUP(G9077,Agents!A:E,4,FALSE)</f>
        <v>Team5</v>
      </c>
      <c r="Q9077" t="str">
        <f>VLOOKUP(G9077,Agents!A:E,5,FALSE)</f>
        <v>Mid</v>
      </c>
      <c r="R9077" t="str">
        <f>VLOOKUP(G9077,Agents!A:E,2,FALSE)</f>
        <v>Evening</v>
      </c>
    </row>
    <row r="9078" spans="1:18" x14ac:dyDescent="0.35">
      <c r="A9078" t="s">
        <v>13366</v>
      </c>
      <c r="B9078" t="s">
        <v>5100</v>
      </c>
      <c r="C9078" t="s">
        <v>76</v>
      </c>
      <c r="D9078" t="s">
        <v>13</v>
      </c>
      <c r="E9078" s="1">
        <v>46098.177777777775</v>
      </c>
      <c r="F9078" s="1">
        <v>46099.136111111111</v>
      </c>
      <c r="G9078" t="s">
        <v>73</v>
      </c>
      <c r="H9078" t="s">
        <v>15</v>
      </c>
      <c r="I9078" t="s">
        <v>16</v>
      </c>
      <c r="J9078">
        <v>2</v>
      </c>
      <c r="K9078" t="str">
        <f>IF(tickets_dataset[[#This Row],[status]] = "Closed", "Yes","No")</f>
        <v>Yes</v>
      </c>
      <c r="L9078" s="2">
        <f t="shared" si="564"/>
        <v>23.000000000058208</v>
      </c>
      <c r="M9078" t="str">
        <f t="shared" si="565"/>
        <v>No</v>
      </c>
      <c r="N9078" t="str">
        <f t="shared" si="566"/>
        <v>Mar</v>
      </c>
      <c r="O9078" s="2">
        <f t="shared" si="567"/>
        <v>0.95833333333575865</v>
      </c>
      <c r="P9078" t="str">
        <f>VLOOKUP(G9078,Agents!A:E,4,FALSE)</f>
        <v>Team4</v>
      </c>
      <c r="Q9078" t="str">
        <f>VLOOKUP(G9078,Agents!A:E,5,FALSE)</f>
        <v>Senior</v>
      </c>
      <c r="R9078" t="str">
        <f>VLOOKUP(G9078,Agents!A:E,2,FALSE)</f>
        <v>Night</v>
      </c>
    </row>
    <row r="9079" spans="1:18" x14ac:dyDescent="0.35">
      <c r="A9079" t="s">
        <v>13367</v>
      </c>
      <c r="B9079" t="s">
        <v>565</v>
      </c>
      <c r="C9079" t="s">
        <v>12</v>
      </c>
      <c r="D9079" t="s">
        <v>26</v>
      </c>
      <c r="E9079" s="1">
        <v>46030.488888888889</v>
      </c>
      <c r="F9079" s="1">
        <v>46031.113888888889</v>
      </c>
      <c r="G9079" t="s">
        <v>80</v>
      </c>
      <c r="H9079" t="s">
        <v>28</v>
      </c>
      <c r="I9079" t="s">
        <v>16</v>
      </c>
      <c r="J9079">
        <v>5</v>
      </c>
      <c r="K9079" t="str">
        <f>IF(tickets_dataset[[#This Row],[status]] = "Closed", "Yes","No")</f>
        <v>No</v>
      </c>
      <c r="L9079" s="2">
        <f t="shared" si="564"/>
        <v>15</v>
      </c>
      <c r="M9079" t="str">
        <f t="shared" si="565"/>
        <v>No</v>
      </c>
      <c r="N9079" t="str">
        <f t="shared" si="566"/>
        <v>Jan</v>
      </c>
      <c r="O9079" s="2">
        <f t="shared" si="567"/>
        <v>0.625</v>
      </c>
      <c r="P9079" t="str">
        <f>VLOOKUP(G9079,Agents!A:E,4,FALSE)</f>
        <v>Team3</v>
      </c>
      <c r="Q9079" t="str">
        <f>VLOOKUP(G9079,Agents!A:E,5,FALSE)</f>
        <v>Junior</v>
      </c>
      <c r="R9079" t="str">
        <f>VLOOKUP(G9079,Agents!A:E,2,FALSE)</f>
        <v>Evening</v>
      </c>
    </row>
    <row r="9080" spans="1:18" x14ac:dyDescent="0.35">
      <c r="A9080" t="s">
        <v>13368</v>
      </c>
      <c r="B9080" t="s">
        <v>1082</v>
      </c>
      <c r="C9080" t="s">
        <v>34</v>
      </c>
      <c r="D9080" t="s">
        <v>38</v>
      </c>
      <c r="E9080" s="1">
        <v>46035.568055555559</v>
      </c>
      <c r="F9080" s="1">
        <v>46037.651388888888</v>
      </c>
      <c r="G9080" t="s">
        <v>23</v>
      </c>
      <c r="H9080" t="s">
        <v>15</v>
      </c>
      <c r="I9080" t="s">
        <v>16</v>
      </c>
      <c r="J9080">
        <v>4</v>
      </c>
      <c r="K9080" t="str">
        <f>IF(tickets_dataset[[#This Row],[status]] = "Closed", "Yes","No")</f>
        <v>Yes</v>
      </c>
      <c r="L9080" s="2">
        <f t="shared" si="564"/>
        <v>49.999999999883585</v>
      </c>
      <c r="M9080" t="str">
        <f t="shared" si="565"/>
        <v>Yes</v>
      </c>
      <c r="N9080" t="str">
        <f t="shared" si="566"/>
        <v>Jan</v>
      </c>
      <c r="O9080" s="2">
        <f t="shared" si="567"/>
        <v>2.0833333333284827</v>
      </c>
      <c r="P9080" t="str">
        <f>VLOOKUP(G9080,Agents!A:E,4,FALSE)</f>
        <v>Team3</v>
      </c>
      <c r="Q9080" t="str">
        <f>VLOOKUP(G9080,Agents!A:E,5,FALSE)</f>
        <v>Senior</v>
      </c>
      <c r="R9080" t="str">
        <f>VLOOKUP(G9080,Agents!A:E,2,FALSE)</f>
        <v>Evening</v>
      </c>
    </row>
    <row r="9081" spans="1:18" x14ac:dyDescent="0.35">
      <c r="A9081" t="s">
        <v>13369</v>
      </c>
      <c r="B9081" t="s">
        <v>930</v>
      </c>
      <c r="C9081" t="s">
        <v>50</v>
      </c>
      <c r="D9081" t="s">
        <v>38</v>
      </c>
      <c r="E9081" s="1">
        <v>46041.094444444447</v>
      </c>
      <c r="F9081" s="1">
        <v>46044.386111111111</v>
      </c>
      <c r="G9081" t="s">
        <v>216</v>
      </c>
      <c r="H9081" t="s">
        <v>15</v>
      </c>
      <c r="I9081" t="s">
        <v>68</v>
      </c>
      <c r="J9081">
        <v>2</v>
      </c>
      <c r="K9081" t="str">
        <f>IF(tickets_dataset[[#This Row],[status]] = "Closed", "Yes","No")</f>
        <v>Yes</v>
      </c>
      <c r="L9081" s="2">
        <f t="shared" si="564"/>
        <v>78.999999999941792</v>
      </c>
      <c r="M9081" t="str">
        <f t="shared" si="565"/>
        <v>Yes</v>
      </c>
      <c r="N9081" t="str">
        <f t="shared" si="566"/>
        <v>Jan</v>
      </c>
      <c r="O9081" s="2">
        <f t="shared" si="567"/>
        <v>3.2916666666642413</v>
      </c>
      <c r="P9081" t="str">
        <f>VLOOKUP(G9081,Agents!A:E,4,FALSE)</f>
        <v>Team5</v>
      </c>
      <c r="Q9081" t="str">
        <f>VLOOKUP(G9081,Agents!A:E,5,FALSE)</f>
        <v>Junior</v>
      </c>
      <c r="R9081" t="str">
        <f>VLOOKUP(G9081,Agents!A:E,2,FALSE)</f>
        <v>Evening</v>
      </c>
    </row>
    <row r="9082" spans="1:18" x14ac:dyDescent="0.35">
      <c r="A9082" t="s">
        <v>13370</v>
      </c>
      <c r="B9082" t="s">
        <v>12768</v>
      </c>
      <c r="C9082" t="s">
        <v>12</v>
      </c>
      <c r="D9082" t="s">
        <v>13</v>
      </c>
      <c r="E9082" s="1">
        <v>46041.248611111114</v>
      </c>
      <c r="F9082" s="1">
        <v>46042.956944444442</v>
      </c>
      <c r="G9082" t="s">
        <v>67</v>
      </c>
      <c r="H9082" t="s">
        <v>15</v>
      </c>
      <c r="I9082" t="s">
        <v>16</v>
      </c>
      <c r="J9082">
        <v>4</v>
      </c>
      <c r="K9082" t="str">
        <f>IF(tickets_dataset[[#This Row],[status]] = "Closed", "Yes","No")</f>
        <v>Yes</v>
      </c>
      <c r="L9082" s="2">
        <f t="shared" si="564"/>
        <v>40.999999999883585</v>
      </c>
      <c r="M9082" t="str">
        <f t="shared" si="565"/>
        <v>No</v>
      </c>
      <c r="N9082" t="str">
        <f t="shared" si="566"/>
        <v>Jan</v>
      </c>
      <c r="O9082" s="2">
        <f t="shared" si="567"/>
        <v>1.7083333333284827</v>
      </c>
      <c r="P9082" t="str">
        <f>VLOOKUP(G9082,Agents!A:E,4,FALSE)</f>
        <v>Team5</v>
      </c>
      <c r="Q9082" t="str">
        <f>VLOOKUP(G9082,Agents!A:E,5,FALSE)</f>
        <v>Junior</v>
      </c>
      <c r="R9082" t="str">
        <f>VLOOKUP(G9082,Agents!A:E,2,FALSE)</f>
        <v>Evening</v>
      </c>
    </row>
    <row r="9083" spans="1:18" x14ac:dyDescent="0.35">
      <c r="A9083" t="s">
        <v>13371</v>
      </c>
      <c r="B9083" t="s">
        <v>6573</v>
      </c>
      <c r="C9083" t="s">
        <v>12</v>
      </c>
      <c r="D9083" t="s">
        <v>26</v>
      </c>
      <c r="E9083" s="1">
        <v>46082.976388888892</v>
      </c>
      <c r="F9083" s="1">
        <v>46085.018055555556</v>
      </c>
      <c r="G9083" t="s">
        <v>190</v>
      </c>
      <c r="H9083" t="s">
        <v>15</v>
      </c>
      <c r="I9083" t="s">
        <v>16</v>
      </c>
      <c r="J9083">
        <v>5</v>
      </c>
      <c r="K9083" t="str">
        <f>IF(tickets_dataset[[#This Row],[status]] = "Closed", "Yes","No")</f>
        <v>Yes</v>
      </c>
      <c r="L9083" s="2">
        <f t="shared" si="564"/>
        <v>48.999999999941792</v>
      </c>
      <c r="M9083" t="str">
        <f t="shared" si="565"/>
        <v>Yes</v>
      </c>
      <c r="N9083" t="str">
        <f t="shared" si="566"/>
        <v>Mar</v>
      </c>
      <c r="O9083" s="2">
        <f t="shared" si="567"/>
        <v>2.0416666666642413</v>
      </c>
      <c r="P9083" t="str">
        <f>VLOOKUP(G9083,Agents!A:E,4,FALSE)</f>
        <v>Team1</v>
      </c>
      <c r="Q9083" t="str">
        <f>VLOOKUP(G9083,Agents!A:E,5,FALSE)</f>
        <v>Senior</v>
      </c>
      <c r="R9083" t="str">
        <f>VLOOKUP(G9083,Agents!A:E,2,FALSE)</f>
        <v>Night</v>
      </c>
    </row>
    <row r="9084" spans="1:18" x14ac:dyDescent="0.35">
      <c r="A9084" t="s">
        <v>13372</v>
      </c>
      <c r="B9084" t="s">
        <v>2538</v>
      </c>
      <c r="C9084" t="s">
        <v>76</v>
      </c>
      <c r="D9084" t="s">
        <v>13</v>
      </c>
      <c r="E9084" s="1">
        <v>46083.695138888892</v>
      </c>
      <c r="F9084" s="1">
        <v>46085.27847222222</v>
      </c>
      <c r="G9084" t="s">
        <v>103</v>
      </c>
      <c r="H9084" t="s">
        <v>15</v>
      </c>
      <c r="I9084" t="s">
        <v>16</v>
      </c>
      <c r="J9084">
        <v>4</v>
      </c>
      <c r="K9084" t="str">
        <f>IF(tickets_dataset[[#This Row],[status]] = "Closed", "Yes","No")</f>
        <v>Yes</v>
      </c>
      <c r="L9084" s="2">
        <f t="shared" si="564"/>
        <v>37.999999999883585</v>
      </c>
      <c r="M9084" t="str">
        <f t="shared" si="565"/>
        <v>No</v>
      </c>
      <c r="N9084" t="str">
        <f t="shared" si="566"/>
        <v>Mar</v>
      </c>
      <c r="O9084" s="2">
        <f t="shared" si="567"/>
        <v>1.5833333333284827</v>
      </c>
      <c r="P9084" t="str">
        <f>VLOOKUP(G9084,Agents!A:E,4,FALSE)</f>
        <v>Team4</v>
      </c>
      <c r="Q9084" t="str">
        <f>VLOOKUP(G9084,Agents!A:E,5,FALSE)</f>
        <v>Senior</v>
      </c>
      <c r="R9084" t="str">
        <f>VLOOKUP(G9084,Agents!A:E,2,FALSE)</f>
        <v>Night</v>
      </c>
    </row>
    <row r="9085" spans="1:18" x14ac:dyDescent="0.35">
      <c r="A9085" t="s">
        <v>13373</v>
      </c>
      <c r="B9085" t="s">
        <v>11583</v>
      </c>
      <c r="C9085" t="s">
        <v>12</v>
      </c>
      <c r="D9085" t="s">
        <v>38</v>
      </c>
      <c r="E9085" s="1">
        <v>46065.367361111108</v>
      </c>
      <c r="F9085" s="1">
        <v>46068.28402777778</v>
      </c>
      <c r="G9085" t="s">
        <v>170</v>
      </c>
      <c r="H9085" t="s">
        <v>15</v>
      </c>
      <c r="I9085" t="s">
        <v>16</v>
      </c>
      <c r="J9085">
        <v>4</v>
      </c>
      <c r="K9085" t="str">
        <f>IF(tickets_dataset[[#This Row],[status]] = "Closed", "Yes","No")</f>
        <v>Yes</v>
      </c>
      <c r="L9085" s="2">
        <f t="shared" si="564"/>
        <v>70.000000000116415</v>
      </c>
      <c r="M9085" t="str">
        <f t="shared" si="565"/>
        <v>Yes</v>
      </c>
      <c r="N9085" t="str">
        <f t="shared" si="566"/>
        <v>Feb</v>
      </c>
      <c r="O9085" s="2">
        <f t="shared" si="567"/>
        <v>2.9166666666715173</v>
      </c>
      <c r="P9085" t="str">
        <f>VLOOKUP(G9085,Agents!A:E,4,FALSE)</f>
        <v>Team5</v>
      </c>
      <c r="Q9085" t="str">
        <f>VLOOKUP(G9085,Agents!A:E,5,FALSE)</f>
        <v>Junior</v>
      </c>
      <c r="R9085" t="str">
        <f>VLOOKUP(G9085,Agents!A:E,2,FALSE)</f>
        <v>Night</v>
      </c>
    </row>
    <row r="9086" spans="1:18" x14ac:dyDescent="0.35">
      <c r="A9086" t="s">
        <v>13374</v>
      </c>
      <c r="B9086" t="s">
        <v>5214</v>
      </c>
      <c r="C9086" t="s">
        <v>50</v>
      </c>
      <c r="D9086" t="s">
        <v>38</v>
      </c>
      <c r="E9086" s="1">
        <v>46062.068055555559</v>
      </c>
      <c r="F9086" s="1">
        <v>46064.943055555559</v>
      </c>
      <c r="G9086" t="s">
        <v>59</v>
      </c>
      <c r="H9086" t="s">
        <v>15</v>
      </c>
      <c r="I9086" t="s">
        <v>16</v>
      </c>
      <c r="J9086">
        <v>4</v>
      </c>
      <c r="K9086" t="str">
        <f>IF(tickets_dataset[[#This Row],[status]] = "Closed", "Yes","No")</f>
        <v>Yes</v>
      </c>
      <c r="L9086" s="2">
        <f t="shared" si="564"/>
        <v>69</v>
      </c>
      <c r="M9086" t="str">
        <f t="shared" si="565"/>
        <v>Yes</v>
      </c>
      <c r="N9086" t="str">
        <f t="shared" si="566"/>
        <v>Feb</v>
      </c>
      <c r="O9086" s="2">
        <f t="shared" si="567"/>
        <v>2.875</v>
      </c>
      <c r="P9086" t="str">
        <f>VLOOKUP(G9086,Agents!A:E,4,FALSE)</f>
        <v>Team3</v>
      </c>
      <c r="Q9086" t="str">
        <f>VLOOKUP(G9086,Agents!A:E,5,FALSE)</f>
        <v>Senior</v>
      </c>
      <c r="R9086" t="str">
        <f>VLOOKUP(G9086,Agents!A:E,2,FALSE)</f>
        <v>Night</v>
      </c>
    </row>
    <row r="9087" spans="1:18" x14ac:dyDescent="0.35">
      <c r="A9087" t="s">
        <v>13375</v>
      </c>
      <c r="B9087" t="s">
        <v>5469</v>
      </c>
      <c r="C9087" t="s">
        <v>76</v>
      </c>
      <c r="D9087" t="s">
        <v>13</v>
      </c>
      <c r="E9087" s="1">
        <v>46054.668055555558</v>
      </c>
      <c r="F9087" s="1">
        <v>46056.084722222222</v>
      </c>
      <c r="G9087" t="s">
        <v>422</v>
      </c>
      <c r="H9087" t="s">
        <v>15</v>
      </c>
      <c r="I9087" t="s">
        <v>16</v>
      </c>
      <c r="J9087">
        <v>3</v>
      </c>
      <c r="K9087" t="str">
        <f>IF(tickets_dataset[[#This Row],[status]] = "Closed", "Yes","No")</f>
        <v>Yes</v>
      </c>
      <c r="L9087" s="2">
        <f t="shared" si="564"/>
        <v>33.999999999941792</v>
      </c>
      <c r="M9087" t="str">
        <f t="shared" si="565"/>
        <v>No</v>
      </c>
      <c r="N9087" t="str">
        <f t="shared" si="566"/>
        <v>Feb</v>
      </c>
      <c r="O9087" s="2">
        <f t="shared" si="567"/>
        <v>1.4166666666642413</v>
      </c>
      <c r="P9087" t="str">
        <f>VLOOKUP(G9087,Agents!A:E,4,FALSE)</f>
        <v>Team5</v>
      </c>
      <c r="Q9087" t="str">
        <f>VLOOKUP(G9087,Agents!A:E,5,FALSE)</f>
        <v>Mid</v>
      </c>
      <c r="R9087" t="str">
        <f>VLOOKUP(G9087,Agents!A:E,2,FALSE)</f>
        <v>Evening</v>
      </c>
    </row>
    <row r="9088" spans="1:18" x14ac:dyDescent="0.35">
      <c r="A9088" t="s">
        <v>13376</v>
      </c>
      <c r="B9088" t="s">
        <v>6922</v>
      </c>
      <c r="C9088" t="s">
        <v>12</v>
      </c>
      <c r="D9088" t="s">
        <v>26</v>
      </c>
      <c r="E9088" s="1">
        <v>46053.90625</v>
      </c>
      <c r="F9088" s="1">
        <v>46056.78125</v>
      </c>
      <c r="G9088" t="s">
        <v>56</v>
      </c>
      <c r="H9088" t="s">
        <v>15</v>
      </c>
      <c r="I9088" t="s">
        <v>16</v>
      </c>
      <c r="J9088">
        <v>4</v>
      </c>
      <c r="K9088" t="str">
        <f>IF(tickets_dataset[[#This Row],[status]] = "Closed", "Yes","No")</f>
        <v>Yes</v>
      </c>
      <c r="L9088" s="2">
        <f t="shared" si="564"/>
        <v>69</v>
      </c>
      <c r="M9088" t="str">
        <f t="shared" si="565"/>
        <v>Yes</v>
      </c>
      <c r="N9088" t="str">
        <f t="shared" si="566"/>
        <v>Jan</v>
      </c>
      <c r="O9088" s="2">
        <f t="shared" si="567"/>
        <v>2.875</v>
      </c>
      <c r="P9088" t="str">
        <f>VLOOKUP(G9088,Agents!A:E,4,FALSE)</f>
        <v>Team1</v>
      </c>
      <c r="Q9088" t="str">
        <f>VLOOKUP(G9088,Agents!A:E,5,FALSE)</f>
        <v>Senior</v>
      </c>
      <c r="R9088" t="str">
        <f>VLOOKUP(G9088,Agents!A:E,2,FALSE)</f>
        <v>Night</v>
      </c>
    </row>
    <row r="9089" spans="1:18" x14ac:dyDescent="0.35">
      <c r="A9089" t="s">
        <v>13377</v>
      </c>
      <c r="B9089" t="s">
        <v>7524</v>
      </c>
      <c r="C9089" t="s">
        <v>50</v>
      </c>
      <c r="D9089" t="s">
        <v>13</v>
      </c>
      <c r="E9089" s="1">
        <v>46095.955555555556</v>
      </c>
      <c r="F9089" s="1">
        <v>46097.455555555556</v>
      </c>
      <c r="G9089" t="s">
        <v>311</v>
      </c>
      <c r="H9089" t="s">
        <v>15</v>
      </c>
      <c r="I9089" t="s">
        <v>16</v>
      </c>
      <c r="J9089">
        <v>4</v>
      </c>
      <c r="K9089" t="str">
        <f>IF(tickets_dataset[[#This Row],[status]] = "Closed", "Yes","No")</f>
        <v>Yes</v>
      </c>
      <c r="L9089" s="2">
        <f t="shared" si="564"/>
        <v>36</v>
      </c>
      <c r="M9089" t="str">
        <f t="shared" si="565"/>
        <v>No</v>
      </c>
      <c r="N9089" t="str">
        <f t="shared" si="566"/>
        <v>Mar</v>
      </c>
      <c r="O9089" s="2">
        <f t="shared" si="567"/>
        <v>1.5</v>
      </c>
      <c r="P9089" t="str">
        <f>VLOOKUP(G9089,Agents!A:E,4,FALSE)</f>
        <v>Team5</v>
      </c>
      <c r="Q9089" t="str">
        <f>VLOOKUP(G9089,Agents!A:E,5,FALSE)</f>
        <v>Senior</v>
      </c>
      <c r="R9089" t="str">
        <f>VLOOKUP(G9089,Agents!A:E,2,FALSE)</f>
        <v>Evening</v>
      </c>
    </row>
    <row r="9090" spans="1:18" x14ac:dyDescent="0.35">
      <c r="A9090" t="s">
        <v>13378</v>
      </c>
      <c r="B9090" t="s">
        <v>5520</v>
      </c>
      <c r="C9090" t="s">
        <v>12</v>
      </c>
      <c r="D9090" t="s">
        <v>26</v>
      </c>
      <c r="E9090" s="1">
        <v>46094.127083333333</v>
      </c>
      <c r="F9090" s="1">
        <v>46095.960416666669</v>
      </c>
      <c r="G9090" t="s">
        <v>110</v>
      </c>
      <c r="H9090" t="s">
        <v>28</v>
      </c>
      <c r="I9090" t="s">
        <v>16</v>
      </c>
      <c r="J9090">
        <v>3</v>
      </c>
      <c r="K9090" t="str">
        <f>IF(tickets_dataset[[#This Row],[status]] = "Closed", "Yes","No")</f>
        <v>No</v>
      </c>
      <c r="L9090" s="2">
        <f t="shared" ref="L9090:L9153" si="568">IF(ISBLANK(F9090),"",(F9090-E9090)*24)</f>
        <v>44.000000000058208</v>
      </c>
      <c r="M9090" t="str">
        <f t="shared" ref="M9090:M9153" si="569">IF(L9090&gt;48,"Yes","No")</f>
        <v>No</v>
      </c>
      <c r="N9090" t="str">
        <f t="shared" ref="N9090:N9153" si="570">TEXT(E9090,"mmm")</f>
        <v>Mar</v>
      </c>
      <c r="O9090" s="2">
        <f t="shared" si="567"/>
        <v>1.8333333333357587</v>
      </c>
      <c r="P9090" t="str">
        <f>VLOOKUP(G9090,Agents!A:E,4,FALSE)</f>
        <v>Team4</v>
      </c>
      <c r="Q9090" t="str">
        <f>VLOOKUP(G9090,Agents!A:E,5,FALSE)</f>
        <v>Junior</v>
      </c>
      <c r="R9090" t="str">
        <f>VLOOKUP(G9090,Agents!A:E,2,FALSE)</f>
        <v>Morning</v>
      </c>
    </row>
    <row r="9091" spans="1:18" x14ac:dyDescent="0.35">
      <c r="A9091" t="s">
        <v>13379</v>
      </c>
      <c r="B9091" t="s">
        <v>3883</v>
      </c>
      <c r="C9091" t="s">
        <v>50</v>
      </c>
      <c r="D9091" t="s">
        <v>26</v>
      </c>
      <c r="E9091" s="1">
        <v>46044.01458333333</v>
      </c>
      <c r="F9091" s="1">
        <v>46046.13958333333</v>
      </c>
      <c r="G9091" t="s">
        <v>31</v>
      </c>
      <c r="H9091" t="s">
        <v>28</v>
      </c>
      <c r="I9091" t="s">
        <v>16</v>
      </c>
      <c r="J9091">
        <v>4</v>
      </c>
      <c r="K9091" t="str">
        <f>IF(tickets_dataset[[#This Row],[status]] = "Closed", "Yes","No")</f>
        <v>No</v>
      </c>
      <c r="L9091" s="2">
        <f t="shared" si="568"/>
        <v>51</v>
      </c>
      <c r="M9091" t="str">
        <f t="shared" si="569"/>
        <v>Yes</v>
      </c>
      <c r="N9091" t="str">
        <f t="shared" si="570"/>
        <v>Jan</v>
      </c>
      <c r="O9091" s="2">
        <f t="shared" ref="O9091:O9154" si="571">F9091-E9091</f>
        <v>2.125</v>
      </c>
      <c r="P9091" t="str">
        <f>VLOOKUP(G9091,Agents!A:E,4,FALSE)</f>
        <v>Team5</v>
      </c>
      <c r="Q9091" t="str">
        <f>VLOOKUP(G9091,Agents!A:E,5,FALSE)</f>
        <v>Senior</v>
      </c>
      <c r="R9091" t="str">
        <f>VLOOKUP(G9091,Agents!A:E,2,FALSE)</f>
        <v>Evening</v>
      </c>
    </row>
    <row r="9092" spans="1:18" x14ac:dyDescent="0.35">
      <c r="A9092" t="s">
        <v>13380</v>
      </c>
      <c r="B9092" t="s">
        <v>12595</v>
      </c>
      <c r="C9092" t="s">
        <v>50</v>
      </c>
      <c r="D9092" t="s">
        <v>13</v>
      </c>
      <c r="E9092" s="1">
        <v>46081.781944444447</v>
      </c>
      <c r="F9092" s="1">
        <v>46083.573611111111</v>
      </c>
      <c r="G9092" t="s">
        <v>156</v>
      </c>
      <c r="H9092" t="s">
        <v>15</v>
      </c>
      <c r="I9092" t="s">
        <v>16</v>
      </c>
      <c r="J9092">
        <v>3</v>
      </c>
      <c r="K9092" t="str">
        <f>IF(tickets_dataset[[#This Row],[status]] = "Closed", "Yes","No")</f>
        <v>Yes</v>
      </c>
      <c r="L9092" s="2">
        <f t="shared" si="568"/>
        <v>42.999999999941792</v>
      </c>
      <c r="M9092" t="str">
        <f t="shared" si="569"/>
        <v>No</v>
      </c>
      <c r="N9092" t="str">
        <f t="shared" si="570"/>
        <v>Feb</v>
      </c>
      <c r="O9092" s="2">
        <f t="shared" si="571"/>
        <v>1.7916666666642413</v>
      </c>
      <c r="P9092" t="str">
        <f>VLOOKUP(G9092,Agents!A:E,4,FALSE)</f>
        <v>Team3</v>
      </c>
      <c r="Q9092" t="str">
        <f>VLOOKUP(G9092,Agents!A:E,5,FALSE)</f>
        <v>Mid</v>
      </c>
      <c r="R9092" t="str">
        <f>VLOOKUP(G9092,Agents!A:E,2,FALSE)</f>
        <v>Evening</v>
      </c>
    </row>
    <row r="9093" spans="1:18" x14ac:dyDescent="0.35">
      <c r="A9093" t="s">
        <v>13381</v>
      </c>
      <c r="B9093" t="s">
        <v>8561</v>
      </c>
      <c r="C9093" t="s">
        <v>34</v>
      </c>
      <c r="D9093" t="s">
        <v>38</v>
      </c>
      <c r="E9093" s="1">
        <v>46060.8125</v>
      </c>
      <c r="F9093" s="1">
        <v>46062.895833333336</v>
      </c>
      <c r="G9093" t="s">
        <v>23</v>
      </c>
      <c r="H9093" t="s">
        <v>28</v>
      </c>
      <c r="I9093" t="s">
        <v>16</v>
      </c>
      <c r="J9093">
        <v>4</v>
      </c>
      <c r="K9093" t="str">
        <f>IF(tickets_dataset[[#This Row],[status]] = "Closed", "Yes","No")</f>
        <v>No</v>
      </c>
      <c r="L9093" s="2">
        <f t="shared" si="568"/>
        <v>50.000000000058208</v>
      </c>
      <c r="M9093" t="str">
        <f t="shared" si="569"/>
        <v>Yes</v>
      </c>
      <c r="N9093" t="str">
        <f t="shared" si="570"/>
        <v>Feb</v>
      </c>
      <c r="O9093" s="2">
        <f t="shared" si="571"/>
        <v>2.0833333333357587</v>
      </c>
      <c r="P9093" t="str">
        <f>VLOOKUP(G9093,Agents!A:E,4,FALSE)</f>
        <v>Team3</v>
      </c>
      <c r="Q9093" t="str">
        <f>VLOOKUP(G9093,Agents!A:E,5,FALSE)</f>
        <v>Senior</v>
      </c>
      <c r="R9093" t="str">
        <f>VLOOKUP(G9093,Agents!A:E,2,FALSE)</f>
        <v>Evening</v>
      </c>
    </row>
    <row r="9094" spans="1:18" x14ac:dyDescent="0.35">
      <c r="A9094" t="s">
        <v>13382</v>
      </c>
      <c r="B9094" t="s">
        <v>6423</v>
      </c>
      <c r="C9094" t="s">
        <v>12</v>
      </c>
      <c r="D9094" t="s">
        <v>13</v>
      </c>
      <c r="E9094" s="1">
        <v>46097.749305555553</v>
      </c>
      <c r="F9094" s="1">
        <v>46098.957638888889</v>
      </c>
      <c r="G9094" t="s">
        <v>53</v>
      </c>
      <c r="H9094" t="s">
        <v>15</v>
      </c>
      <c r="I9094" t="s">
        <v>16</v>
      </c>
      <c r="J9094">
        <v>4</v>
      </c>
      <c r="K9094" t="str">
        <f>IF(tickets_dataset[[#This Row],[status]] = "Closed", "Yes","No")</f>
        <v>Yes</v>
      </c>
      <c r="L9094" s="2">
        <f t="shared" si="568"/>
        <v>29.000000000058208</v>
      </c>
      <c r="M9094" t="str">
        <f t="shared" si="569"/>
        <v>No</v>
      </c>
      <c r="N9094" t="str">
        <f t="shared" si="570"/>
        <v>Mar</v>
      </c>
      <c r="O9094" s="2">
        <f t="shared" si="571"/>
        <v>1.2083333333357587</v>
      </c>
      <c r="P9094" t="str">
        <f>VLOOKUP(G9094,Agents!A:E,4,FALSE)</f>
        <v>Team1</v>
      </c>
      <c r="Q9094" t="str">
        <f>VLOOKUP(G9094,Agents!A:E,5,FALSE)</f>
        <v>Junior</v>
      </c>
      <c r="R9094" t="str">
        <f>VLOOKUP(G9094,Agents!A:E,2,FALSE)</f>
        <v>Night</v>
      </c>
    </row>
    <row r="9095" spans="1:18" x14ac:dyDescent="0.35">
      <c r="A9095" t="s">
        <v>13383</v>
      </c>
      <c r="B9095" t="s">
        <v>13384</v>
      </c>
      <c r="C9095" t="s">
        <v>34</v>
      </c>
      <c r="D9095" t="s">
        <v>38</v>
      </c>
      <c r="E9095" s="1">
        <v>46077.498611111114</v>
      </c>
      <c r="F9095" s="1">
        <v>46079.290277777778</v>
      </c>
      <c r="G9095" t="s">
        <v>239</v>
      </c>
      <c r="H9095" t="s">
        <v>15</v>
      </c>
      <c r="I9095" t="s">
        <v>16</v>
      </c>
      <c r="J9095">
        <v>5</v>
      </c>
      <c r="K9095" t="str">
        <f>IF(tickets_dataset[[#This Row],[status]] = "Closed", "Yes","No")</f>
        <v>Yes</v>
      </c>
      <c r="L9095" s="2">
        <f t="shared" si="568"/>
        <v>42.999999999941792</v>
      </c>
      <c r="M9095" t="str">
        <f t="shared" si="569"/>
        <v>No</v>
      </c>
      <c r="N9095" t="str">
        <f t="shared" si="570"/>
        <v>Feb</v>
      </c>
      <c r="O9095" s="2">
        <f t="shared" si="571"/>
        <v>1.7916666666642413</v>
      </c>
      <c r="P9095" t="str">
        <f>VLOOKUP(G9095,Agents!A:E,4,FALSE)</f>
        <v>Team1</v>
      </c>
      <c r="Q9095" t="str">
        <f>VLOOKUP(G9095,Agents!A:E,5,FALSE)</f>
        <v>Senior</v>
      </c>
      <c r="R9095" t="str">
        <f>VLOOKUP(G9095,Agents!A:E,2,FALSE)</f>
        <v>Evening</v>
      </c>
    </row>
    <row r="9096" spans="1:18" x14ac:dyDescent="0.35">
      <c r="A9096" t="s">
        <v>13385</v>
      </c>
      <c r="B9096" t="s">
        <v>10209</v>
      </c>
      <c r="C9096" t="s">
        <v>12</v>
      </c>
      <c r="D9096" t="s">
        <v>26</v>
      </c>
      <c r="E9096" s="1">
        <v>46085.137499999997</v>
      </c>
      <c r="F9096" s="1">
        <v>46087.095833333333</v>
      </c>
      <c r="G9096" t="s">
        <v>183</v>
      </c>
      <c r="H9096" t="s">
        <v>15</v>
      </c>
      <c r="I9096" t="s">
        <v>16</v>
      </c>
      <c r="J9096">
        <v>5</v>
      </c>
      <c r="K9096" t="str">
        <f>IF(tickets_dataset[[#This Row],[status]] = "Closed", "Yes","No")</f>
        <v>Yes</v>
      </c>
      <c r="L9096" s="2">
        <f t="shared" si="568"/>
        <v>47.000000000058208</v>
      </c>
      <c r="M9096" t="str">
        <f t="shared" si="569"/>
        <v>No</v>
      </c>
      <c r="N9096" t="str">
        <f t="shared" si="570"/>
        <v>Mar</v>
      </c>
      <c r="O9096" s="2">
        <f t="shared" si="571"/>
        <v>1.9583333333357587</v>
      </c>
      <c r="P9096" t="str">
        <f>VLOOKUP(G9096,Agents!A:E,4,FALSE)</f>
        <v>Team3</v>
      </c>
      <c r="Q9096" t="str">
        <f>VLOOKUP(G9096,Agents!A:E,5,FALSE)</f>
        <v>Senior</v>
      </c>
      <c r="R9096" t="str">
        <f>VLOOKUP(G9096,Agents!A:E,2,FALSE)</f>
        <v>Night</v>
      </c>
    </row>
    <row r="9097" spans="1:18" x14ac:dyDescent="0.35">
      <c r="A9097" t="s">
        <v>13386</v>
      </c>
      <c r="B9097" t="s">
        <v>2805</v>
      </c>
      <c r="C9097" t="s">
        <v>22</v>
      </c>
      <c r="D9097" t="s">
        <v>26</v>
      </c>
      <c r="E9097" s="1">
        <v>46042.493750000001</v>
      </c>
      <c r="F9097" s="1">
        <v>46043.160416666666</v>
      </c>
      <c r="G9097" t="s">
        <v>234</v>
      </c>
      <c r="H9097" t="s">
        <v>15</v>
      </c>
      <c r="I9097" t="s">
        <v>16</v>
      </c>
      <c r="J9097">
        <v>3</v>
      </c>
      <c r="K9097" t="str">
        <f>IF(tickets_dataset[[#This Row],[status]] = "Closed", "Yes","No")</f>
        <v>Yes</v>
      </c>
      <c r="L9097" s="2">
        <f t="shared" si="568"/>
        <v>15.999999999941792</v>
      </c>
      <c r="M9097" t="str">
        <f t="shared" si="569"/>
        <v>No</v>
      </c>
      <c r="N9097" t="str">
        <f t="shared" si="570"/>
        <v>Jan</v>
      </c>
      <c r="O9097" s="2">
        <f t="shared" si="571"/>
        <v>0.66666666666424135</v>
      </c>
      <c r="P9097" t="str">
        <f>VLOOKUP(G9097,Agents!A:E,4,FALSE)</f>
        <v>Team5</v>
      </c>
      <c r="Q9097" t="str">
        <f>VLOOKUP(G9097,Agents!A:E,5,FALSE)</f>
        <v>Senior</v>
      </c>
      <c r="R9097" t="str">
        <f>VLOOKUP(G9097,Agents!A:E,2,FALSE)</f>
        <v>Night</v>
      </c>
    </row>
    <row r="9098" spans="1:18" x14ac:dyDescent="0.35">
      <c r="A9098" t="s">
        <v>13387</v>
      </c>
      <c r="B9098" t="s">
        <v>5102</v>
      </c>
      <c r="C9098" t="s">
        <v>12</v>
      </c>
      <c r="D9098" t="s">
        <v>13</v>
      </c>
      <c r="E9098" s="1">
        <v>46054.868055555555</v>
      </c>
      <c r="F9098" s="1">
        <v>46056.784722222219</v>
      </c>
      <c r="G9098" t="s">
        <v>159</v>
      </c>
      <c r="H9098" t="s">
        <v>15</v>
      </c>
      <c r="I9098" t="s">
        <v>16</v>
      </c>
      <c r="J9098">
        <v>5</v>
      </c>
      <c r="K9098" t="str">
        <f>IF(tickets_dataset[[#This Row],[status]] = "Closed", "Yes","No")</f>
        <v>Yes</v>
      </c>
      <c r="L9098" s="2">
        <f t="shared" si="568"/>
        <v>45.999999999941792</v>
      </c>
      <c r="M9098" t="str">
        <f t="shared" si="569"/>
        <v>No</v>
      </c>
      <c r="N9098" t="str">
        <f t="shared" si="570"/>
        <v>Feb</v>
      </c>
      <c r="O9098" s="2">
        <f t="shared" si="571"/>
        <v>1.9166666666642413</v>
      </c>
      <c r="P9098" t="str">
        <f>VLOOKUP(G9098,Agents!A:E,4,FALSE)</f>
        <v>Team4</v>
      </c>
      <c r="Q9098" t="str">
        <f>VLOOKUP(G9098,Agents!A:E,5,FALSE)</f>
        <v>Mid</v>
      </c>
      <c r="R9098" t="str">
        <f>VLOOKUP(G9098,Agents!A:E,2,FALSE)</f>
        <v>Night</v>
      </c>
    </row>
    <row r="9099" spans="1:18" x14ac:dyDescent="0.35">
      <c r="A9099" t="s">
        <v>13388</v>
      </c>
      <c r="B9099" t="s">
        <v>1202</v>
      </c>
      <c r="C9099" t="s">
        <v>50</v>
      </c>
      <c r="D9099" t="s">
        <v>26</v>
      </c>
      <c r="E9099" s="1">
        <v>46086.150694444441</v>
      </c>
      <c r="F9099" s="1">
        <v>46088.817361111112</v>
      </c>
      <c r="G9099" t="s">
        <v>77</v>
      </c>
      <c r="H9099" t="s">
        <v>15</v>
      </c>
      <c r="I9099" t="s">
        <v>16</v>
      </c>
      <c r="J9099">
        <v>2</v>
      </c>
      <c r="K9099" t="str">
        <f>IF(tickets_dataset[[#This Row],[status]] = "Closed", "Yes","No")</f>
        <v>Yes</v>
      </c>
      <c r="L9099" s="2">
        <f t="shared" si="568"/>
        <v>64.000000000116415</v>
      </c>
      <c r="M9099" t="str">
        <f t="shared" si="569"/>
        <v>Yes</v>
      </c>
      <c r="N9099" t="str">
        <f t="shared" si="570"/>
        <v>Mar</v>
      </c>
      <c r="O9099" s="2">
        <f t="shared" si="571"/>
        <v>2.6666666666715173</v>
      </c>
      <c r="P9099" t="str">
        <f>VLOOKUP(G9099,Agents!A:E,4,FALSE)</f>
        <v>Team5</v>
      </c>
      <c r="Q9099" t="str">
        <f>VLOOKUP(G9099,Agents!A:E,5,FALSE)</f>
        <v>Junior</v>
      </c>
      <c r="R9099" t="str">
        <f>VLOOKUP(G9099,Agents!A:E,2,FALSE)</f>
        <v>Evening</v>
      </c>
    </row>
    <row r="9100" spans="1:18" x14ac:dyDescent="0.35">
      <c r="A9100" t="s">
        <v>13389</v>
      </c>
      <c r="B9100" t="s">
        <v>10894</v>
      </c>
      <c r="C9100" t="s">
        <v>76</v>
      </c>
      <c r="D9100" t="s">
        <v>26</v>
      </c>
      <c r="E9100" s="1">
        <v>46093.318749999999</v>
      </c>
      <c r="F9100" s="1">
        <v>46095.23541666667</v>
      </c>
      <c r="G9100" t="s">
        <v>110</v>
      </c>
      <c r="H9100" t="s">
        <v>132</v>
      </c>
      <c r="I9100" t="s">
        <v>16</v>
      </c>
      <c r="J9100">
        <v>2</v>
      </c>
      <c r="K9100" t="str">
        <f>IF(tickets_dataset[[#This Row],[status]] = "Closed", "Yes","No")</f>
        <v>No</v>
      </c>
      <c r="L9100" s="2">
        <f t="shared" si="568"/>
        <v>46.000000000116415</v>
      </c>
      <c r="M9100" t="str">
        <f t="shared" si="569"/>
        <v>No</v>
      </c>
      <c r="N9100" t="str">
        <f t="shared" si="570"/>
        <v>Mar</v>
      </c>
      <c r="O9100" s="2">
        <f t="shared" si="571"/>
        <v>1.9166666666715173</v>
      </c>
      <c r="P9100" t="str">
        <f>VLOOKUP(G9100,Agents!A:E,4,FALSE)</f>
        <v>Team4</v>
      </c>
      <c r="Q9100" t="str">
        <f>VLOOKUP(G9100,Agents!A:E,5,FALSE)</f>
        <v>Junior</v>
      </c>
      <c r="R9100" t="str">
        <f>VLOOKUP(G9100,Agents!A:E,2,FALSE)</f>
        <v>Morning</v>
      </c>
    </row>
    <row r="9101" spans="1:18" x14ac:dyDescent="0.35">
      <c r="A9101" t="s">
        <v>13390</v>
      </c>
      <c r="B9101" t="s">
        <v>8699</v>
      </c>
      <c r="C9101" t="s">
        <v>12</v>
      </c>
      <c r="D9101" t="s">
        <v>38</v>
      </c>
      <c r="E9101" s="1">
        <v>46077.647222222222</v>
      </c>
      <c r="F9101" s="1">
        <v>46079.688888888886</v>
      </c>
      <c r="G9101" t="s">
        <v>256</v>
      </c>
      <c r="H9101" t="s">
        <v>28</v>
      </c>
      <c r="I9101" t="s">
        <v>68</v>
      </c>
      <c r="J9101">
        <v>3</v>
      </c>
      <c r="K9101" t="str">
        <f>IF(tickets_dataset[[#This Row],[status]] = "Closed", "Yes","No")</f>
        <v>No</v>
      </c>
      <c r="L9101" s="2">
        <f t="shared" si="568"/>
        <v>48.999999999941792</v>
      </c>
      <c r="M9101" t="str">
        <f t="shared" si="569"/>
        <v>Yes</v>
      </c>
      <c r="N9101" t="str">
        <f t="shared" si="570"/>
        <v>Feb</v>
      </c>
      <c r="O9101" s="2">
        <f t="shared" si="571"/>
        <v>2.0416666666642413</v>
      </c>
      <c r="P9101" t="str">
        <f>VLOOKUP(G9101,Agents!A:E,4,FALSE)</f>
        <v>Team1</v>
      </c>
      <c r="Q9101" t="str">
        <f>VLOOKUP(G9101,Agents!A:E,5,FALSE)</f>
        <v>Mid</v>
      </c>
      <c r="R9101" t="str">
        <f>VLOOKUP(G9101,Agents!A:E,2,FALSE)</f>
        <v>Morning</v>
      </c>
    </row>
    <row r="9102" spans="1:18" x14ac:dyDescent="0.35">
      <c r="A9102" t="s">
        <v>13391</v>
      </c>
      <c r="B9102" t="s">
        <v>11247</v>
      </c>
      <c r="C9102" t="s">
        <v>12</v>
      </c>
      <c r="D9102" t="s">
        <v>13</v>
      </c>
      <c r="E9102" s="1">
        <v>46091.945138888892</v>
      </c>
      <c r="F9102" s="1">
        <v>46092.736805555556</v>
      </c>
      <c r="G9102" t="s">
        <v>35</v>
      </c>
      <c r="H9102" t="s">
        <v>28</v>
      </c>
      <c r="I9102" t="s">
        <v>68</v>
      </c>
      <c r="J9102">
        <v>3</v>
      </c>
      <c r="K9102" t="str">
        <f>IF(tickets_dataset[[#This Row],[status]] = "Closed", "Yes","No")</f>
        <v>No</v>
      </c>
      <c r="L9102" s="2">
        <f t="shared" si="568"/>
        <v>18.999999999941792</v>
      </c>
      <c r="M9102" t="str">
        <f t="shared" si="569"/>
        <v>No</v>
      </c>
      <c r="N9102" t="str">
        <f t="shared" si="570"/>
        <v>Mar</v>
      </c>
      <c r="O9102" s="2">
        <f t="shared" si="571"/>
        <v>0.79166666666424135</v>
      </c>
      <c r="P9102" t="str">
        <f>VLOOKUP(G9102,Agents!A:E,4,FALSE)</f>
        <v>Team1</v>
      </c>
      <c r="Q9102" t="str">
        <f>VLOOKUP(G9102,Agents!A:E,5,FALSE)</f>
        <v>Senior</v>
      </c>
      <c r="R9102" t="str">
        <f>VLOOKUP(G9102,Agents!A:E,2,FALSE)</f>
        <v>Evening</v>
      </c>
    </row>
    <row r="9103" spans="1:18" x14ac:dyDescent="0.35">
      <c r="A9103" t="s">
        <v>13392</v>
      </c>
      <c r="B9103" t="s">
        <v>7804</v>
      </c>
      <c r="C9103" t="s">
        <v>22</v>
      </c>
      <c r="D9103" t="s">
        <v>38</v>
      </c>
      <c r="E9103" s="1">
        <v>46105.822916666664</v>
      </c>
      <c r="F9103" s="1">
        <v>46109.447916666664</v>
      </c>
      <c r="G9103" t="s">
        <v>42</v>
      </c>
      <c r="H9103" t="s">
        <v>15</v>
      </c>
      <c r="I9103" t="s">
        <v>16</v>
      </c>
      <c r="J9103">
        <v>4</v>
      </c>
      <c r="K9103" t="str">
        <f>IF(tickets_dataset[[#This Row],[status]] = "Closed", "Yes","No")</f>
        <v>Yes</v>
      </c>
      <c r="L9103" s="2">
        <f t="shared" si="568"/>
        <v>87</v>
      </c>
      <c r="M9103" t="str">
        <f t="shared" si="569"/>
        <v>Yes</v>
      </c>
      <c r="N9103" t="str">
        <f t="shared" si="570"/>
        <v>Mar</v>
      </c>
      <c r="O9103" s="2">
        <f t="shared" si="571"/>
        <v>3.625</v>
      </c>
      <c r="P9103" t="str">
        <f>VLOOKUP(G9103,Agents!A:E,4,FALSE)</f>
        <v>Team2</v>
      </c>
      <c r="Q9103" t="str">
        <f>VLOOKUP(G9103,Agents!A:E,5,FALSE)</f>
        <v>Junior</v>
      </c>
      <c r="R9103" t="str">
        <f>VLOOKUP(G9103,Agents!A:E,2,FALSE)</f>
        <v>Night</v>
      </c>
    </row>
    <row r="9104" spans="1:18" x14ac:dyDescent="0.35">
      <c r="A9104" t="s">
        <v>13393</v>
      </c>
      <c r="B9104" t="s">
        <v>6200</v>
      </c>
      <c r="C9104" t="s">
        <v>50</v>
      </c>
      <c r="D9104" t="s">
        <v>26</v>
      </c>
      <c r="E9104" s="1">
        <v>46104.744444444441</v>
      </c>
      <c r="F9104" s="1">
        <v>46107.327777777777</v>
      </c>
      <c r="G9104" t="s">
        <v>31</v>
      </c>
      <c r="H9104" t="s">
        <v>15</v>
      </c>
      <c r="I9104" t="s">
        <v>16</v>
      </c>
      <c r="J9104">
        <v>3</v>
      </c>
      <c r="K9104" t="str">
        <f>IF(tickets_dataset[[#This Row],[status]] = "Closed", "Yes","No")</f>
        <v>Yes</v>
      </c>
      <c r="L9104" s="2">
        <f t="shared" si="568"/>
        <v>62.000000000058208</v>
      </c>
      <c r="M9104" t="str">
        <f t="shared" si="569"/>
        <v>Yes</v>
      </c>
      <c r="N9104" t="str">
        <f t="shared" si="570"/>
        <v>Mar</v>
      </c>
      <c r="O9104" s="2">
        <f t="shared" si="571"/>
        <v>2.5833333333357587</v>
      </c>
      <c r="P9104" t="str">
        <f>VLOOKUP(G9104,Agents!A:E,4,FALSE)</f>
        <v>Team5</v>
      </c>
      <c r="Q9104" t="str">
        <f>VLOOKUP(G9104,Agents!A:E,5,FALSE)</f>
        <v>Senior</v>
      </c>
      <c r="R9104" t="str">
        <f>VLOOKUP(G9104,Agents!A:E,2,FALSE)</f>
        <v>Evening</v>
      </c>
    </row>
    <row r="9105" spans="1:18" x14ac:dyDescent="0.35">
      <c r="A9105" t="s">
        <v>13394</v>
      </c>
      <c r="B9105" t="s">
        <v>2138</v>
      </c>
      <c r="C9105" t="s">
        <v>50</v>
      </c>
      <c r="D9105" t="s">
        <v>13</v>
      </c>
      <c r="E9105" s="1">
        <v>46061.114583333336</v>
      </c>
      <c r="F9105" s="1">
        <v>46061.40625</v>
      </c>
      <c r="G9105" t="s">
        <v>23</v>
      </c>
      <c r="H9105" t="s">
        <v>28</v>
      </c>
      <c r="I9105" t="s">
        <v>16</v>
      </c>
      <c r="J9105">
        <v>3</v>
      </c>
      <c r="K9105" t="str">
        <f>IF(tickets_dataset[[#This Row],[status]] = "Closed", "Yes","No")</f>
        <v>No</v>
      </c>
      <c r="L9105" s="2">
        <f t="shared" si="568"/>
        <v>6.9999999999417923</v>
      </c>
      <c r="M9105" t="str">
        <f t="shared" si="569"/>
        <v>No</v>
      </c>
      <c r="N9105" t="str">
        <f t="shared" si="570"/>
        <v>Feb</v>
      </c>
      <c r="O9105" s="2">
        <f t="shared" si="571"/>
        <v>0.29166666666424135</v>
      </c>
      <c r="P9105" t="str">
        <f>VLOOKUP(G9105,Agents!A:E,4,FALSE)</f>
        <v>Team3</v>
      </c>
      <c r="Q9105" t="str">
        <f>VLOOKUP(G9105,Agents!A:E,5,FALSE)</f>
        <v>Senior</v>
      </c>
      <c r="R9105" t="str">
        <f>VLOOKUP(G9105,Agents!A:E,2,FALSE)</f>
        <v>Evening</v>
      </c>
    </row>
    <row r="9106" spans="1:18" x14ac:dyDescent="0.35">
      <c r="A9106" t="s">
        <v>13395</v>
      </c>
      <c r="B9106" t="s">
        <v>528</v>
      </c>
      <c r="C9106" t="s">
        <v>50</v>
      </c>
      <c r="D9106" t="s">
        <v>13</v>
      </c>
      <c r="E9106" s="1">
        <v>46078.065972222219</v>
      </c>
      <c r="F9106" s="1">
        <v>46078.482638888891</v>
      </c>
      <c r="G9106" t="s">
        <v>42</v>
      </c>
      <c r="H9106" t="s">
        <v>15</v>
      </c>
      <c r="I9106" t="s">
        <v>68</v>
      </c>
      <c r="J9106">
        <v>3</v>
      </c>
      <c r="K9106" t="str">
        <f>IF(tickets_dataset[[#This Row],[status]] = "Closed", "Yes","No")</f>
        <v>Yes</v>
      </c>
      <c r="L9106" s="2">
        <f t="shared" si="568"/>
        <v>10.000000000116415</v>
      </c>
      <c r="M9106" t="str">
        <f t="shared" si="569"/>
        <v>No</v>
      </c>
      <c r="N9106" t="str">
        <f t="shared" si="570"/>
        <v>Feb</v>
      </c>
      <c r="O9106" s="2">
        <f t="shared" si="571"/>
        <v>0.41666666667151731</v>
      </c>
      <c r="P9106" t="str">
        <f>VLOOKUP(G9106,Agents!A:E,4,FALSE)</f>
        <v>Team2</v>
      </c>
      <c r="Q9106" t="str">
        <f>VLOOKUP(G9106,Agents!A:E,5,FALSE)</f>
        <v>Junior</v>
      </c>
      <c r="R9106" t="str">
        <f>VLOOKUP(G9106,Agents!A:E,2,FALSE)</f>
        <v>Night</v>
      </c>
    </row>
    <row r="9107" spans="1:18" x14ac:dyDescent="0.35">
      <c r="A9107" t="s">
        <v>13396</v>
      </c>
      <c r="B9107" t="s">
        <v>352</v>
      </c>
      <c r="C9107" t="s">
        <v>50</v>
      </c>
      <c r="D9107" t="s">
        <v>38</v>
      </c>
      <c r="E9107" s="1">
        <v>46041.93472222222</v>
      </c>
      <c r="F9107" s="1">
        <v>46044.976388888892</v>
      </c>
      <c r="G9107" t="s">
        <v>183</v>
      </c>
      <c r="H9107" t="s">
        <v>15</v>
      </c>
      <c r="I9107" t="s">
        <v>16</v>
      </c>
      <c r="J9107">
        <v>4</v>
      </c>
      <c r="K9107" t="str">
        <f>IF(tickets_dataset[[#This Row],[status]] = "Closed", "Yes","No")</f>
        <v>Yes</v>
      </c>
      <c r="L9107" s="2">
        <f t="shared" si="568"/>
        <v>73.000000000116415</v>
      </c>
      <c r="M9107" t="str">
        <f t="shared" si="569"/>
        <v>Yes</v>
      </c>
      <c r="N9107" t="str">
        <f t="shared" si="570"/>
        <v>Jan</v>
      </c>
      <c r="O9107" s="2">
        <f t="shared" si="571"/>
        <v>3.0416666666715173</v>
      </c>
      <c r="P9107" t="str">
        <f>VLOOKUP(G9107,Agents!A:E,4,FALSE)</f>
        <v>Team3</v>
      </c>
      <c r="Q9107" t="str">
        <f>VLOOKUP(G9107,Agents!A:E,5,FALSE)</f>
        <v>Senior</v>
      </c>
      <c r="R9107" t="str">
        <f>VLOOKUP(G9107,Agents!A:E,2,FALSE)</f>
        <v>Night</v>
      </c>
    </row>
    <row r="9108" spans="1:18" x14ac:dyDescent="0.35">
      <c r="A9108" t="s">
        <v>13397</v>
      </c>
      <c r="B9108" t="s">
        <v>12630</v>
      </c>
      <c r="C9108" t="s">
        <v>22</v>
      </c>
      <c r="D9108" t="s">
        <v>13</v>
      </c>
      <c r="E9108" s="1">
        <v>46105.313194444447</v>
      </c>
      <c r="F9108" s="1">
        <v>46105.521527777775</v>
      </c>
      <c r="G9108" t="s">
        <v>110</v>
      </c>
      <c r="H9108" t="s">
        <v>15</v>
      </c>
      <c r="I9108" t="s">
        <v>16</v>
      </c>
      <c r="J9108">
        <v>5</v>
      </c>
      <c r="K9108" t="str">
        <f>IF(tickets_dataset[[#This Row],[status]] = "Closed", "Yes","No")</f>
        <v>Yes</v>
      </c>
      <c r="L9108" s="2">
        <f t="shared" si="568"/>
        <v>4.9999999998835847</v>
      </c>
      <c r="M9108" t="str">
        <f t="shared" si="569"/>
        <v>No</v>
      </c>
      <c r="N9108" t="str">
        <f t="shared" si="570"/>
        <v>Mar</v>
      </c>
      <c r="O9108" s="2">
        <f t="shared" si="571"/>
        <v>0.20833333332848269</v>
      </c>
      <c r="P9108" t="str">
        <f>VLOOKUP(G9108,Agents!A:E,4,FALSE)</f>
        <v>Team4</v>
      </c>
      <c r="Q9108" t="str">
        <f>VLOOKUP(G9108,Agents!A:E,5,FALSE)</f>
        <v>Junior</v>
      </c>
      <c r="R9108" t="str">
        <f>VLOOKUP(G9108,Agents!A:E,2,FALSE)</f>
        <v>Morning</v>
      </c>
    </row>
    <row r="9109" spans="1:18" x14ac:dyDescent="0.35">
      <c r="A9109" t="s">
        <v>13398</v>
      </c>
      <c r="B9109" t="s">
        <v>12179</v>
      </c>
      <c r="C9109" t="s">
        <v>22</v>
      </c>
      <c r="D9109" t="s">
        <v>26</v>
      </c>
      <c r="E9109" s="1">
        <v>46111.805555555555</v>
      </c>
      <c r="F9109" s="1">
        <v>46114.680555555555</v>
      </c>
      <c r="G9109" t="s">
        <v>164</v>
      </c>
      <c r="H9109" t="s">
        <v>15</v>
      </c>
      <c r="I9109" t="s">
        <v>16</v>
      </c>
      <c r="J9109">
        <v>2</v>
      </c>
      <c r="K9109" t="str">
        <f>IF(tickets_dataset[[#This Row],[status]] = "Closed", "Yes","No")</f>
        <v>Yes</v>
      </c>
      <c r="L9109" s="2">
        <f t="shared" si="568"/>
        <v>69</v>
      </c>
      <c r="M9109" t="str">
        <f t="shared" si="569"/>
        <v>Yes</v>
      </c>
      <c r="N9109" t="str">
        <f t="shared" si="570"/>
        <v>Mar</v>
      </c>
      <c r="O9109" s="2">
        <f t="shared" si="571"/>
        <v>2.875</v>
      </c>
      <c r="P9109" t="str">
        <f>VLOOKUP(G9109,Agents!A:E,4,FALSE)</f>
        <v>Team4</v>
      </c>
      <c r="Q9109" t="str">
        <f>VLOOKUP(G9109,Agents!A:E,5,FALSE)</f>
        <v>Senior</v>
      </c>
      <c r="R9109" t="str">
        <f>VLOOKUP(G9109,Agents!A:E,2,FALSE)</f>
        <v>Evening</v>
      </c>
    </row>
    <row r="9110" spans="1:18" x14ac:dyDescent="0.35">
      <c r="A9110" t="s">
        <v>13399</v>
      </c>
      <c r="B9110" t="s">
        <v>11206</v>
      </c>
      <c r="C9110" t="s">
        <v>76</v>
      </c>
      <c r="D9110" t="s">
        <v>13</v>
      </c>
      <c r="E9110" s="1">
        <v>46082.894444444442</v>
      </c>
      <c r="F9110" s="1">
        <v>46083.727777777778</v>
      </c>
      <c r="G9110" t="s">
        <v>42</v>
      </c>
      <c r="H9110" t="s">
        <v>15</v>
      </c>
      <c r="I9110" t="s">
        <v>16</v>
      </c>
      <c r="J9110">
        <v>4</v>
      </c>
      <c r="K9110" t="str">
        <f>IF(tickets_dataset[[#This Row],[status]] = "Closed", "Yes","No")</f>
        <v>Yes</v>
      </c>
      <c r="L9110" s="2">
        <f t="shared" si="568"/>
        <v>20.000000000058208</v>
      </c>
      <c r="M9110" t="str">
        <f t="shared" si="569"/>
        <v>No</v>
      </c>
      <c r="N9110" t="str">
        <f t="shared" si="570"/>
        <v>Mar</v>
      </c>
      <c r="O9110" s="2">
        <f t="shared" si="571"/>
        <v>0.83333333333575865</v>
      </c>
      <c r="P9110" t="str">
        <f>VLOOKUP(G9110,Agents!A:E,4,FALSE)</f>
        <v>Team2</v>
      </c>
      <c r="Q9110" t="str">
        <f>VLOOKUP(G9110,Agents!A:E,5,FALSE)</f>
        <v>Junior</v>
      </c>
      <c r="R9110" t="str">
        <f>VLOOKUP(G9110,Agents!A:E,2,FALSE)</f>
        <v>Night</v>
      </c>
    </row>
    <row r="9111" spans="1:18" x14ac:dyDescent="0.35">
      <c r="A9111" t="s">
        <v>13400</v>
      </c>
      <c r="B9111" t="s">
        <v>5995</v>
      </c>
      <c r="C9111" t="s">
        <v>50</v>
      </c>
      <c r="D9111" t="s">
        <v>38</v>
      </c>
      <c r="E9111" s="1">
        <v>46081.709027777775</v>
      </c>
      <c r="F9111" s="1">
        <v>46083.459027777775</v>
      </c>
      <c r="G9111" t="s">
        <v>211</v>
      </c>
      <c r="H9111" t="s">
        <v>15</v>
      </c>
      <c r="I9111" t="s">
        <v>16</v>
      </c>
      <c r="J9111">
        <v>4</v>
      </c>
      <c r="K9111" t="str">
        <f>IF(tickets_dataset[[#This Row],[status]] = "Closed", "Yes","No")</f>
        <v>Yes</v>
      </c>
      <c r="L9111" s="2">
        <f t="shared" si="568"/>
        <v>42</v>
      </c>
      <c r="M9111" t="str">
        <f t="shared" si="569"/>
        <v>No</v>
      </c>
      <c r="N9111" t="str">
        <f t="shared" si="570"/>
        <v>Feb</v>
      </c>
      <c r="O9111" s="2">
        <f t="shared" si="571"/>
        <v>1.75</v>
      </c>
      <c r="P9111" t="str">
        <f>VLOOKUP(G9111,Agents!A:E,4,FALSE)</f>
        <v>Team5</v>
      </c>
      <c r="Q9111" t="str">
        <f>VLOOKUP(G9111,Agents!A:E,5,FALSE)</f>
        <v>Senior</v>
      </c>
      <c r="R9111" t="str">
        <f>VLOOKUP(G9111,Agents!A:E,2,FALSE)</f>
        <v>Evening</v>
      </c>
    </row>
    <row r="9112" spans="1:18" x14ac:dyDescent="0.35">
      <c r="A9112" t="s">
        <v>13401</v>
      </c>
      <c r="B9112" t="s">
        <v>13402</v>
      </c>
      <c r="C9112" t="s">
        <v>50</v>
      </c>
      <c r="D9112" t="s">
        <v>13</v>
      </c>
      <c r="E9112" s="1">
        <v>46097.566666666666</v>
      </c>
      <c r="F9112" s="1">
        <v>46098.85833333333</v>
      </c>
      <c r="G9112" t="s">
        <v>282</v>
      </c>
      <c r="H9112" t="s">
        <v>15</v>
      </c>
      <c r="I9112" t="s">
        <v>16</v>
      </c>
      <c r="J9112">
        <v>4</v>
      </c>
      <c r="K9112" t="str">
        <f>IF(tickets_dataset[[#This Row],[status]] = "Closed", "Yes","No")</f>
        <v>Yes</v>
      </c>
      <c r="L9112" s="2">
        <f t="shared" si="568"/>
        <v>30.999999999941792</v>
      </c>
      <c r="M9112" t="str">
        <f t="shared" si="569"/>
        <v>No</v>
      </c>
      <c r="N9112" t="str">
        <f t="shared" si="570"/>
        <v>Mar</v>
      </c>
      <c r="O9112" s="2">
        <f t="shared" si="571"/>
        <v>1.2916666666642413</v>
      </c>
      <c r="P9112" t="str">
        <f>VLOOKUP(G9112,Agents!A:E,4,FALSE)</f>
        <v>Team4</v>
      </c>
      <c r="Q9112" t="str">
        <f>VLOOKUP(G9112,Agents!A:E,5,FALSE)</f>
        <v>Mid</v>
      </c>
      <c r="R9112" t="str">
        <f>VLOOKUP(G9112,Agents!A:E,2,FALSE)</f>
        <v>Morning</v>
      </c>
    </row>
    <row r="9113" spans="1:18" x14ac:dyDescent="0.35">
      <c r="A9113" t="s">
        <v>13403</v>
      </c>
      <c r="B9113" t="s">
        <v>4161</v>
      </c>
      <c r="C9113" t="s">
        <v>50</v>
      </c>
      <c r="D9113" t="s">
        <v>38</v>
      </c>
      <c r="E9113" s="1">
        <v>46042.552777777775</v>
      </c>
      <c r="F9113" s="1">
        <v>46043.136111111111</v>
      </c>
      <c r="G9113" t="s">
        <v>311</v>
      </c>
      <c r="H9113" t="s">
        <v>15</v>
      </c>
      <c r="I9113" t="s">
        <v>16</v>
      </c>
      <c r="J9113">
        <v>3</v>
      </c>
      <c r="K9113" t="str">
        <f>IF(tickets_dataset[[#This Row],[status]] = "Closed", "Yes","No")</f>
        <v>Yes</v>
      </c>
      <c r="L9113" s="2">
        <f t="shared" si="568"/>
        <v>14.000000000058208</v>
      </c>
      <c r="M9113" t="str">
        <f t="shared" si="569"/>
        <v>No</v>
      </c>
      <c r="N9113" t="str">
        <f t="shared" si="570"/>
        <v>Jan</v>
      </c>
      <c r="O9113" s="2">
        <f t="shared" si="571"/>
        <v>0.58333333333575865</v>
      </c>
      <c r="P9113" t="str">
        <f>VLOOKUP(G9113,Agents!A:E,4,FALSE)</f>
        <v>Team5</v>
      </c>
      <c r="Q9113" t="str">
        <f>VLOOKUP(G9113,Agents!A:E,5,FALSE)</f>
        <v>Senior</v>
      </c>
      <c r="R9113" t="str">
        <f>VLOOKUP(G9113,Agents!A:E,2,FALSE)</f>
        <v>Evening</v>
      </c>
    </row>
    <row r="9114" spans="1:18" x14ac:dyDescent="0.35">
      <c r="A9114" t="s">
        <v>13404</v>
      </c>
      <c r="B9114" t="s">
        <v>9411</v>
      </c>
      <c r="C9114" t="s">
        <v>76</v>
      </c>
      <c r="D9114" t="s">
        <v>13</v>
      </c>
      <c r="E9114" s="1">
        <v>46046.188888888886</v>
      </c>
      <c r="F9114" s="1">
        <v>46047.313888888886</v>
      </c>
      <c r="G9114" t="s">
        <v>77</v>
      </c>
      <c r="H9114" t="s">
        <v>15</v>
      </c>
      <c r="I9114" t="s">
        <v>16</v>
      </c>
      <c r="J9114">
        <v>4</v>
      </c>
      <c r="K9114" t="str">
        <f>IF(tickets_dataset[[#This Row],[status]] = "Closed", "Yes","No")</f>
        <v>Yes</v>
      </c>
      <c r="L9114" s="2">
        <f t="shared" si="568"/>
        <v>27</v>
      </c>
      <c r="M9114" t="str">
        <f t="shared" si="569"/>
        <v>No</v>
      </c>
      <c r="N9114" t="str">
        <f t="shared" si="570"/>
        <v>Jan</v>
      </c>
      <c r="O9114" s="2">
        <f t="shared" si="571"/>
        <v>1.125</v>
      </c>
      <c r="P9114" t="str">
        <f>VLOOKUP(G9114,Agents!A:E,4,FALSE)</f>
        <v>Team5</v>
      </c>
      <c r="Q9114" t="str">
        <f>VLOOKUP(G9114,Agents!A:E,5,FALSE)</f>
        <v>Junior</v>
      </c>
      <c r="R9114" t="str">
        <f>VLOOKUP(G9114,Agents!A:E,2,FALSE)</f>
        <v>Evening</v>
      </c>
    </row>
    <row r="9115" spans="1:18" x14ac:dyDescent="0.35">
      <c r="A9115" t="s">
        <v>13405</v>
      </c>
      <c r="B9115" t="s">
        <v>430</v>
      </c>
      <c r="C9115" t="s">
        <v>22</v>
      </c>
      <c r="D9115" t="s">
        <v>26</v>
      </c>
      <c r="E9115" s="1">
        <v>46067.875694444447</v>
      </c>
      <c r="F9115" s="1">
        <v>46070.625694444447</v>
      </c>
      <c r="G9115" t="s">
        <v>14</v>
      </c>
      <c r="H9115" t="s">
        <v>15</v>
      </c>
      <c r="I9115" t="s">
        <v>16</v>
      </c>
      <c r="J9115">
        <v>3</v>
      </c>
      <c r="K9115" t="str">
        <f>IF(tickets_dataset[[#This Row],[status]] = "Closed", "Yes","No")</f>
        <v>Yes</v>
      </c>
      <c r="L9115" s="2">
        <f t="shared" si="568"/>
        <v>66</v>
      </c>
      <c r="M9115" t="str">
        <f t="shared" si="569"/>
        <v>Yes</v>
      </c>
      <c r="N9115" t="str">
        <f t="shared" si="570"/>
        <v>Feb</v>
      </c>
      <c r="O9115" s="2">
        <f t="shared" si="571"/>
        <v>2.75</v>
      </c>
      <c r="P9115" t="str">
        <f>VLOOKUP(G9115,Agents!A:E,4,FALSE)</f>
        <v>Team1</v>
      </c>
      <c r="Q9115" t="str">
        <f>VLOOKUP(G9115,Agents!A:E,5,FALSE)</f>
        <v>Senior</v>
      </c>
      <c r="R9115" t="str">
        <f>VLOOKUP(G9115,Agents!A:E,2,FALSE)</f>
        <v>Morning</v>
      </c>
    </row>
    <row r="9116" spans="1:18" x14ac:dyDescent="0.35">
      <c r="A9116" t="s">
        <v>13406</v>
      </c>
      <c r="B9116" t="s">
        <v>5935</v>
      </c>
      <c r="C9116" t="s">
        <v>34</v>
      </c>
      <c r="D9116" t="s">
        <v>13</v>
      </c>
      <c r="E9116" s="1">
        <v>46031.92083333333</v>
      </c>
      <c r="F9116" s="1">
        <v>46033.212500000001</v>
      </c>
      <c r="G9116" t="s">
        <v>137</v>
      </c>
      <c r="H9116" t="s">
        <v>28</v>
      </c>
      <c r="I9116" t="s">
        <v>16</v>
      </c>
      <c r="J9116">
        <v>4</v>
      </c>
      <c r="K9116" t="str">
        <f>IF(tickets_dataset[[#This Row],[status]] = "Closed", "Yes","No")</f>
        <v>No</v>
      </c>
      <c r="L9116" s="2">
        <f t="shared" si="568"/>
        <v>31.000000000116415</v>
      </c>
      <c r="M9116" t="str">
        <f t="shared" si="569"/>
        <v>No</v>
      </c>
      <c r="N9116" t="str">
        <f t="shared" si="570"/>
        <v>Jan</v>
      </c>
      <c r="O9116" s="2">
        <f t="shared" si="571"/>
        <v>1.2916666666715173</v>
      </c>
      <c r="P9116" t="str">
        <f>VLOOKUP(G9116,Agents!A:E,4,FALSE)</f>
        <v>Team5</v>
      </c>
      <c r="Q9116" t="str">
        <f>VLOOKUP(G9116,Agents!A:E,5,FALSE)</f>
        <v>Senior</v>
      </c>
      <c r="R9116" t="str">
        <f>VLOOKUP(G9116,Agents!A:E,2,FALSE)</f>
        <v>Night</v>
      </c>
    </row>
    <row r="9117" spans="1:18" x14ac:dyDescent="0.35">
      <c r="A9117" t="s">
        <v>13407</v>
      </c>
      <c r="B9117" t="s">
        <v>7664</v>
      </c>
      <c r="C9117" t="s">
        <v>76</v>
      </c>
      <c r="D9117" t="s">
        <v>38</v>
      </c>
      <c r="E9117" s="1">
        <v>46081.487500000003</v>
      </c>
      <c r="F9117" s="1">
        <v>46084.195833333331</v>
      </c>
      <c r="G9117" t="s">
        <v>221</v>
      </c>
      <c r="H9117" t="s">
        <v>15</v>
      </c>
      <c r="I9117" t="s">
        <v>68</v>
      </c>
      <c r="J9117">
        <v>3</v>
      </c>
      <c r="K9117" t="str">
        <f>IF(tickets_dataset[[#This Row],[status]] = "Closed", "Yes","No")</f>
        <v>Yes</v>
      </c>
      <c r="L9117" s="2">
        <f t="shared" si="568"/>
        <v>64.999999999883585</v>
      </c>
      <c r="M9117" t="str">
        <f t="shared" si="569"/>
        <v>Yes</v>
      </c>
      <c r="N9117" t="str">
        <f t="shared" si="570"/>
        <v>Feb</v>
      </c>
      <c r="O9117" s="2">
        <f t="shared" si="571"/>
        <v>2.7083333333284827</v>
      </c>
      <c r="P9117" t="str">
        <f>VLOOKUP(G9117,Agents!A:E,4,FALSE)</f>
        <v>Team4</v>
      </c>
      <c r="Q9117" t="str">
        <f>VLOOKUP(G9117,Agents!A:E,5,FALSE)</f>
        <v>Senior</v>
      </c>
      <c r="R9117" t="str">
        <f>VLOOKUP(G9117,Agents!A:E,2,FALSE)</f>
        <v>Morning</v>
      </c>
    </row>
    <row r="9118" spans="1:18" x14ac:dyDescent="0.35">
      <c r="A9118" t="s">
        <v>13408</v>
      </c>
      <c r="B9118" t="s">
        <v>3674</v>
      </c>
      <c r="C9118" t="s">
        <v>12</v>
      </c>
      <c r="D9118" t="s">
        <v>26</v>
      </c>
      <c r="E9118" s="1">
        <v>46025.680555555555</v>
      </c>
      <c r="F9118" s="1">
        <v>46026.097222222219</v>
      </c>
      <c r="G9118" t="s">
        <v>39</v>
      </c>
      <c r="H9118" t="s">
        <v>15</v>
      </c>
      <c r="I9118" t="s">
        <v>16</v>
      </c>
      <c r="J9118">
        <v>4</v>
      </c>
      <c r="K9118" t="str">
        <f>IF(tickets_dataset[[#This Row],[status]] = "Closed", "Yes","No")</f>
        <v>Yes</v>
      </c>
      <c r="L9118" s="2">
        <f t="shared" si="568"/>
        <v>9.9999999999417923</v>
      </c>
      <c r="M9118" t="str">
        <f t="shared" si="569"/>
        <v>No</v>
      </c>
      <c r="N9118" t="str">
        <f t="shared" si="570"/>
        <v>Jan</v>
      </c>
      <c r="O9118" s="2">
        <f t="shared" si="571"/>
        <v>0.41666666666424135</v>
      </c>
      <c r="P9118" t="str">
        <f>VLOOKUP(G9118,Agents!A:E,4,FALSE)</f>
        <v>Team3</v>
      </c>
      <c r="Q9118" t="str">
        <f>VLOOKUP(G9118,Agents!A:E,5,FALSE)</f>
        <v>Mid</v>
      </c>
      <c r="R9118" t="str">
        <f>VLOOKUP(G9118,Agents!A:E,2,FALSE)</f>
        <v>Night</v>
      </c>
    </row>
    <row r="9119" spans="1:18" x14ac:dyDescent="0.35">
      <c r="A9119" t="s">
        <v>13409</v>
      </c>
      <c r="B9119" t="s">
        <v>1335</v>
      </c>
      <c r="C9119" t="s">
        <v>50</v>
      </c>
      <c r="D9119" t="s">
        <v>26</v>
      </c>
      <c r="E9119" s="1">
        <v>46032.404861111114</v>
      </c>
      <c r="F9119" s="1">
        <v>46035.363194444442</v>
      </c>
      <c r="G9119" t="s">
        <v>344</v>
      </c>
      <c r="H9119" t="s">
        <v>15</v>
      </c>
      <c r="I9119" t="s">
        <v>16</v>
      </c>
      <c r="J9119">
        <v>3</v>
      </c>
      <c r="K9119" t="str">
        <f>IF(tickets_dataset[[#This Row],[status]] = "Closed", "Yes","No")</f>
        <v>Yes</v>
      </c>
      <c r="L9119" s="2">
        <f t="shared" si="568"/>
        <v>70.999999999883585</v>
      </c>
      <c r="M9119" t="str">
        <f t="shared" si="569"/>
        <v>Yes</v>
      </c>
      <c r="N9119" t="str">
        <f t="shared" si="570"/>
        <v>Jan</v>
      </c>
      <c r="O9119" s="2">
        <f t="shared" si="571"/>
        <v>2.9583333333284827</v>
      </c>
      <c r="P9119" t="str">
        <f>VLOOKUP(G9119,Agents!A:E,4,FALSE)</f>
        <v>Team4</v>
      </c>
      <c r="Q9119" t="str">
        <f>VLOOKUP(G9119,Agents!A:E,5,FALSE)</f>
        <v>Senior</v>
      </c>
      <c r="R9119" t="str">
        <f>VLOOKUP(G9119,Agents!A:E,2,FALSE)</f>
        <v>Night</v>
      </c>
    </row>
    <row r="9120" spans="1:18" x14ac:dyDescent="0.35">
      <c r="A9120" t="s">
        <v>13410</v>
      </c>
      <c r="B9120" t="s">
        <v>1999</v>
      </c>
      <c r="C9120" t="s">
        <v>34</v>
      </c>
      <c r="D9120" t="s">
        <v>38</v>
      </c>
      <c r="E9120" s="1">
        <v>46107.681944444441</v>
      </c>
      <c r="F9120" s="1">
        <v>46111.598611111112</v>
      </c>
      <c r="G9120" t="s">
        <v>137</v>
      </c>
      <c r="H9120" t="s">
        <v>15</v>
      </c>
      <c r="I9120" t="s">
        <v>16</v>
      </c>
      <c r="J9120">
        <v>4</v>
      </c>
      <c r="K9120" t="str">
        <f>IF(tickets_dataset[[#This Row],[status]] = "Closed", "Yes","No")</f>
        <v>Yes</v>
      </c>
      <c r="L9120" s="2">
        <f t="shared" si="568"/>
        <v>94.000000000116415</v>
      </c>
      <c r="M9120" t="str">
        <f t="shared" si="569"/>
        <v>Yes</v>
      </c>
      <c r="N9120" t="str">
        <f t="shared" si="570"/>
        <v>Mar</v>
      </c>
      <c r="O9120" s="2">
        <f t="shared" si="571"/>
        <v>3.9166666666715173</v>
      </c>
      <c r="P9120" t="str">
        <f>VLOOKUP(G9120,Agents!A:E,4,FALSE)</f>
        <v>Team5</v>
      </c>
      <c r="Q9120" t="str">
        <f>VLOOKUP(G9120,Agents!A:E,5,FALSE)</f>
        <v>Senior</v>
      </c>
      <c r="R9120" t="str">
        <f>VLOOKUP(G9120,Agents!A:E,2,FALSE)</f>
        <v>Night</v>
      </c>
    </row>
    <row r="9121" spans="1:18" x14ac:dyDescent="0.35">
      <c r="A9121" t="s">
        <v>13411</v>
      </c>
      <c r="B9121" t="s">
        <v>9701</v>
      </c>
      <c r="C9121" t="s">
        <v>76</v>
      </c>
      <c r="D9121" t="s">
        <v>26</v>
      </c>
      <c r="E9121" s="1">
        <v>46052.508333333331</v>
      </c>
      <c r="F9121" s="1">
        <v>46054.341666666667</v>
      </c>
      <c r="G9121" t="s">
        <v>73</v>
      </c>
      <c r="H9121" t="s">
        <v>132</v>
      </c>
      <c r="I9121" t="s">
        <v>16</v>
      </c>
      <c r="J9121">
        <v>3</v>
      </c>
      <c r="K9121" t="str">
        <f>IF(tickets_dataset[[#This Row],[status]] = "Closed", "Yes","No")</f>
        <v>No</v>
      </c>
      <c r="L9121" s="2">
        <f t="shared" si="568"/>
        <v>44.000000000058208</v>
      </c>
      <c r="M9121" t="str">
        <f t="shared" si="569"/>
        <v>No</v>
      </c>
      <c r="N9121" t="str">
        <f t="shared" si="570"/>
        <v>Jan</v>
      </c>
      <c r="O9121" s="2">
        <f t="shared" si="571"/>
        <v>1.8333333333357587</v>
      </c>
      <c r="P9121" t="str">
        <f>VLOOKUP(G9121,Agents!A:E,4,FALSE)</f>
        <v>Team4</v>
      </c>
      <c r="Q9121" t="str">
        <f>VLOOKUP(G9121,Agents!A:E,5,FALSE)</f>
        <v>Senior</v>
      </c>
      <c r="R9121" t="str">
        <f>VLOOKUP(G9121,Agents!A:E,2,FALSE)</f>
        <v>Night</v>
      </c>
    </row>
    <row r="9122" spans="1:18" x14ac:dyDescent="0.35">
      <c r="A9122" t="s">
        <v>13412</v>
      </c>
      <c r="B9122" t="s">
        <v>5718</v>
      </c>
      <c r="C9122" t="s">
        <v>12</v>
      </c>
      <c r="D9122" t="s">
        <v>13</v>
      </c>
      <c r="E9122" s="1">
        <v>46068.761805555558</v>
      </c>
      <c r="F9122" s="1">
        <v>46070.553472222222</v>
      </c>
      <c r="G9122" t="s">
        <v>42</v>
      </c>
      <c r="H9122" t="s">
        <v>15</v>
      </c>
      <c r="I9122" t="s">
        <v>68</v>
      </c>
      <c r="J9122">
        <v>3</v>
      </c>
      <c r="K9122" t="str">
        <f>IF(tickets_dataset[[#This Row],[status]] = "Closed", "Yes","No")</f>
        <v>Yes</v>
      </c>
      <c r="L9122" s="2">
        <f t="shared" si="568"/>
        <v>42.999999999941792</v>
      </c>
      <c r="M9122" t="str">
        <f t="shared" si="569"/>
        <v>No</v>
      </c>
      <c r="N9122" t="str">
        <f t="shared" si="570"/>
        <v>Feb</v>
      </c>
      <c r="O9122" s="2">
        <f t="shared" si="571"/>
        <v>1.7916666666642413</v>
      </c>
      <c r="P9122" t="str">
        <f>VLOOKUP(G9122,Agents!A:E,4,FALSE)</f>
        <v>Team2</v>
      </c>
      <c r="Q9122" t="str">
        <f>VLOOKUP(G9122,Agents!A:E,5,FALSE)</f>
        <v>Junior</v>
      </c>
      <c r="R9122" t="str">
        <f>VLOOKUP(G9122,Agents!A:E,2,FALSE)</f>
        <v>Night</v>
      </c>
    </row>
    <row r="9123" spans="1:18" x14ac:dyDescent="0.35">
      <c r="A9123" t="s">
        <v>13413</v>
      </c>
      <c r="B9123" t="s">
        <v>7315</v>
      </c>
      <c r="C9123" t="s">
        <v>34</v>
      </c>
      <c r="D9123" t="s">
        <v>26</v>
      </c>
      <c r="E9123" s="1">
        <v>46101.914583333331</v>
      </c>
      <c r="F9123" s="1">
        <v>46102.706250000003</v>
      </c>
      <c r="G9123" t="s">
        <v>170</v>
      </c>
      <c r="H9123" t="s">
        <v>15</v>
      </c>
      <c r="I9123" t="s">
        <v>16</v>
      </c>
      <c r="J9123">
        <v>4</v>
      </c>
      <c r="K9123" t="str">
        <f>IF(tickets_dataset[[#This Row],[status]] = "Closed", "Yes","No")</f>
        <v>Yes</v>
      </c>
      <c r="L9123" s="2">
        <f t="shared" si="568"/>
        <v>19.000000000116415</v>
      </c>
      <c r="M9123" t="str">
        <f t="shared" si="569"/>
        <v>No</v>
      </c>
      <c r="N9123" t="str">
        <f t="shared" si="570"/>
        <v>Mar</v>
      </c>
      <c r="O9123" s="2">
        <f t="shared" si="571"/>
        <v>0.79166666667151731</v>
      </c>
      <c r="P9123" t="str">
        <f>VLOOKUP(G9123,Agents!A:E,4,FALSE)</f>
        <v>Team5</v>
      </c>
      <c r="Q9123" t="str">
        <f>VLOOKUP(G9123,Agents!A:E,5,FALSE)</f>
        <v>Junior</v>
      </c>
      <c r="R9123" t="str">
        <f>VLOOKUP(G9123,Agents!A:E,2,FALSE)</f>
        <v>Night</v>
      </c>
    </row>
    <row r="9124" spans="1:18" x14ac:dyDescent="0.35">
      <c r="A9124" t="s">
        <v>13414</v>
      </c>
      <c r="B9124" t="s">
        <v>2784</v>
      </c>
      <c r="C9124" t="s">
        <v>50</v>
      </c>
      <c r="D9124" t="s">
        <v>26</v>
      </c>
      <c r="E9124" s="1">
        <v>46044.322222222225</v>
      </c>
      <c r="F9124" s="1">
        <v>46047.113888888889</v>
      </c>
      <c r="G9124" t="s">
        <v>156</v>
      </c>
      <c r="H9124" t="s">
        <v>28</v>
      </c>
      <c r="I9124" t="s">
        <v>16</v>
      </c>
      <c r="J9124">
        <v>3</v>
      </c>
      <c r="K9124" t="str">
        <f>IF(tickets_dataset[[#This Row],[status]] = "Closed", "Yes","No")</f>
        <v>No</v>
      </c>
      <c r="L9124" s="2">
        <f t="shared" si="568"/>
        <v>66.999999999941792</v>
      </c>
      <c r="M9124" t="str">
        <f t="shared" si="569"/>
        <v>Yes</v>
      </c>
      <c r="N9124" t="str">
        <f t="shared" si="570"/>
        <v>Jan</v>
      </c>
      <c r="O9124" s="2">
        <f t="shared" si="571"/>
        <v>2.7916666666642413</v>
      </c>
      <c r="P9124" t="str">
        <f>VLOOKUP(G9124,Agents!A:E,4,FALSE)</f>
        <v>Team3</v>
      </c>
      <c r="Q9124" t="str">
        <f>VLOOKUP(G9124,Agents!A:E,5,FALSE)</f>
        <v>Mid</v>
      </c>
      <c r="R9124" t="str">
        <f>VLOOKUP(G9124,Agents!A:E,2,FALSE)</f>
        <v>Evening</v>
      </c>
    </row>
    <row r="9125" spans="1:18" x14ac:dyDescent="0.35">
      <c r="A9125" t="s">
        <v>13415</v>
      </c>
      <c r="B9125" t="s">
        <v>2909</v>
      </c>
      <c r="C9125" t="s">
        <v>22</v>
      </c>
      <c r="D9125" t="s">
        <v>38</v>
      </c>
      <c r="E9125" s="1">
        <v>46103.542361111111</v>
      </c>
      <c r="F9125" s="1">
        <v>46104.959027777775</v>
      </c>
      <c r="G9125" t="s">
        <v>56</v>
      </c>
      <c r="H9125" t="s">
        <v>15</v>
      </c>
      <c r="I9125" t="s">
        <v>16</v>
      </c>
      <c r="J9125">
        <v>4</v>
      </c>
      <c r="K9125" t="str">
        <f>IF(tickets_dataset[[#This Row],[status]] = "Closed", "Yes","No")</f>
        <v>Yes</v>
      </c>
      <c r="L9125" s="2">
        <f t="shared" si="568"/>
        <v>33.999999999941792</v>
      </c>
      <c r="M9125" t="str">
        <f t="shared" si="569"/>
        <v>No</v>
      </c>
      <c r="N9125" t="str">
        <f t="shared" si="570"/>
        <v>Mar</v>
      </c>
      <c r="O9125" s="2">
        <f t="shared" si="571"/>
        <v>1.4166666666642413</v>
      </c>
      <c r="P9125" t="str">
        <f>VLOOKUP(G9125,Agents!A:E,4,FALSE)</f>
        <v>Team1</v>
      </c>
      <c r="Q9125" t="str">
        <f>VLOOKUP(G9125,Agents!A:E,5,FALSE)</f>
        <v>Senior</v>
      </c>
      <c r="R9125" t="str">
        <f>VLOOKUP(G9125,Agents!A:E,2,FALSE)</f>
        <v>Night</v>
      </c>
    </row>
    <row r="9126" spans="1:18" x14ac:dyDescent="0.35">
      <c r="A9126" t="s">
        <v>13416</v>
      </c>
      <c r="B9126" t="s">
        <v>97</v>
      </c>
      <c r="C9126" t="s">
        <v>22</v>
      </c>
      <c r="D9126" t="s">
        <v>26</v>
      </c>
      <c r="E9126" s="1">
        <v>46077.156944444447</v>
      </c>
      <c r="F9126" s="1">
        <v>46077.990277777775</v>
      </c>
      <c r="G9126" t="s">
        <v>282</v>
      </c>
      <c r="H9126" t="s">
        <v>15</v>
      </c>
      <c r="I9126" t="s">
        <v>68</v>
      </c>
      <c r="J9126">
        <v>3</v>
      </c>
      <c r="K9126" t="str">
        <f>IF(tickets_dataset[[#This Row],[status]] = "Closed", "Yes","No")</f>
        <v>Yes</v>
      </c>
      <c r="L9126" s="2">
        <f t="shared" si="568"/>
        <v>19.999999999883585</v>
      </c>
      <c r="M9126" t="str">
        <f t="shared" si="569"/>
        <v>No</v>
      </c>
      <c r="N9126" t="str">
        <f t="shared" si="570"/>
        <v>Feb</v>
      </c>
      <c r="O9126" s="2">
        <f t="shared" si="571"/>
        <v>0.83333333332848269</v>
      </c>
      <c r="P9126" t="str">
        <f>VLOOKUP(G9126,Agents!A:E,4,FALSE)</f>
        <v>Team4</v>
      </c>
      <c r="Q9126" t="str">
        <f>VLOOKUP(G9126,Agents!A:E,5,FALSE)</f>
        <v>Mid</v>
      </c>
      <c r="R9126" t="str">
        <f>VLOOKUP(G9126,Agents!A:E,2,FALSE)</f>
        <v>Morning</v>
      </c>
    </row>
    <row r="9127" spans="1:18" x14ac:dyDescent="0.35">
      <c r="A9127" t="s">
        <v>13417</v>
      </c>
      <c r="B9127" t="s">
        <v>3750</v>
      </c>
      <c r="C9127" t="s">
        <v>34</v>
      </c>
      <c r="D9127" t="s">
        <v>26</v>
      </c>
      <c r="E9127" s="1">
        <v>46031.203472222223</v>
      </c>
      <c r="F9127" s="1">
        <v>46033.703472222223</v>
      </c>
      <c r="G9127" t="s">
        <v>131</v>
      </c>
      <c r="H9127" t="s">
        <v>15</v>
      </c>
      <c r="I9127" t="s">
        <v>16</v>
      </c>
      <c r="J9127">
        <v>4</v>
      </c>
      <c r="K9127" t="str">
        <f>IF(tickets_dataset[[#This Row],[status]] = "Closed", "Yes","No")</f>
        <v>Yes</v>
      </c>
      <c r="L9127" s="2">
        <f t="shared" si="568"/>
        <v>60</v>
      </c>
      <c r="M9127" t="str">
        <f t="shared" si="569"/>
        <v>Yes</v>
      </c>
      <c r="N9127" t="str">
        <f t="shared" si="570"/>
        <v>Jan</v>
      </c>
      <c r="O9127" s="2">
        <f t="shared" si="571"/>
        <v>2.5</v>
      </c>
      <c r="P9127" t="str">
        <f>VLOOKUP(G9127,Agents!A:E,4,FALSE)</f>
        <v>Team4</v>
      </c>
      <c r="Q9127" t="str">
        <f>VLOOKUP(G9127,Agents!A:E,5,FALSE)</f>
        <v>Junior</v>
      </c>
      <c r="R9127" t="str">
        <f>VLOOKUP(G9127,Agents!A:E,2,FALSE)</f>
        <v>Night</v>
      </c>
    </row>
    <row r="9128" spans="1:18" x14ac:dyDescent="0.35">
      <c r="A9128" t="s">
        <v>13418</v>
      </c>
      <c r="B9128" t="s">
        <v>6371</v>
      </c>
      <c r="C9128" t="s">
        <v>12</v>
      </c>
      <c r="D9128" t="s">
        <v>13</v>
      </c>
      <c r="E9128" s="1">
        <v>46100.45</v>
      </c>
      <c r="F9128" s="1">
        <v>46101.366666666669</v>
      </c>
      <c r="G9128" t="s">
        <v>206</v>
      </c>
      <c r="H9128" t="s">
        <v>28</v>
      </c>
      <c r="I9128" t="s">
        <v>16</v>
      </c>
      <c r="J9128">
        <v>4</v>
      </c>
      <c r="K9128" t="str">
        <f>IF(tickets_dataset[[#This Row],[status]] = "Closed", "Yes","No")</f>
        <v>No</v>
      </c>
      <c r="L9128" s="2">
        <f t="shared" si="568"/>
        <v>22.000000000116415</v>
      </c>
      <c r="M9128" t="str">
        <f t="shared" si="569"/>
        <v>No</v>
      </c>
      <c r="N9128" t="str">
        <f t="shared" si="570"/>
        <v>Mar</v>
      </c>
      <c r="O9128" s="2">
        <f t="shared" si="571"/>
        <v>0.91666666667151731</v>
      </c>
      <c r="P9128" t="str">
        <f>VLOOKUP(G9128,Agents!A:E,4,FALSE)</f>
        <v>Team5</v>
      </c>
      <c r="Q9128" t="str">
        <f>VLOOKUP(G9128,Agents!A:E,5,FALSE)</f>
        <v>Junior</v>
      </c>
      <c r="R9128" t="str">
        <f>VLOOKUP(G9128,Agents!A:E,2,FALSE)</f>
        <v>Evening</v>
      </c>
    </row>
    <row r="9129" spans="1:18" x14ac:dyDescent="0.35">
      <c r="A9129" t="s">
        <v>13419</v>
      </c>
      <c r="B9129" t="s">
        <v>5502</v>
      </c>
      <c r="C9129" t="s">
        <v>22</v>
      </c>
      <c r="D9129" t="s">
        <v>26</v>
      </c>
      <c r="E9129" s="1">
        <v>46090.063194444447</v>
      </c>
      <c r="F9129" s="1">
        <v>46090.563194444447</v>
      </c>
      <c r="G9129" t="s">
        <v>167</v>
      </c>
      <c r="H9129" t="s">
        <v>15</v>
      </c>
      <c r="I9129" t="s">
        <v>16</v>
      </c>
      <c r="J9129">
        <v>4</v>
      </c>
      <c r="K9129" t="str">
        <f>IF(tickets_dataset[[#This Row],[status]] = "Closed", "Yes","No")</f>
        <v>Yes</v>
      </c>
      <c r="L9129" s="2">
        <f t="shared" si="568"/>
        <v>12</v>
      </c>
      <c r="M9129" t="str">
        <f t="shared" si="569"/>
        <v>No</v>
      </c>
      <c r="N9129" t="str">
        <f t="shared" si="570"/>
        <v>Mar</v>
      </c>
      <c r="O9129" s="2">
        <f t="shared" si="571"/>
        <v>0.5</v>
      </c>
      <c r="P9129" t="str">
        <f>VLOOKUP(G9129,Agents!A:E,4,FALSE)</f>
        <v>Team3</v>
      </c>
      <c r="Q9129" t="str">
        <f>VLOOKUP(G9129,Agents!A:E,5,FALSE)</f>
        <v>Mid</v>
      </c>
      <c r="R9129" t="str">
        <f>VLOOKUP(G9129,Agents!A:E,2,FALSE)</f>
        <v>Evening</v>
      </c>
    </row>
    <row r="9130" spans="1:18" x14ac:dyDescent="0.35">
      <c r="A9130" t="s">
        <v>13420</v>
      </c>
      <c r="B9130" t="s">
        <v>9543</v>
      </c>
      <c r="C9130" t="s">
        <v>22</v>
      </c>
      <c r="D9130" t="s">
        <v>38</v>
      </c>
      <c r="E9130" s="1">
        <v>46072.994444444441</v>
      </c>
      <c r="F9130" s="1">
        <v>46075.869444444441</v>
      </c>
      <c r="G9130" t="s">
        <v>19</v>
      </c>
      <c r="H9130" t="s">
        <v>15</v>
      </c>
      <c r="I9130" t="s">
        <v>16</v>
      </c>
      <c r="J9130">
        <v>3</v>
      </c>
      <c r="K9130" t="str">
        <f>IF(tickets_dataset[[#This Row],[status]] = "Closed", "Yes","No")</f>
        <v>Yes</v>
      </c>
      <c r="L9130" s="2">
        <f t="shared" si="568"/>
        <v>69</v>
      </c>
      <c r="M9130" t="str">
        <f t="shared" si="569"/>
        <v>Yes</v>
      </c>
      <c r="N9130" t="str">
        <f t="shared" si="570"/>
        <v>Feb</v>
      </c>
      <c r="O9130" s="2">
        <f t="shared" si="571"/>
        <v>2.875</v>
      </c>
      <c r="P9130" t="str">
        <f>VLOOKUP(G9130,Agents!A:E,4,FALSE)</f>
        <v>Team4</v>
      </c>
      <c r="Q9130" t="str">
        <f>VLOOKUP(G9130,Agents!A:E,5,FALSE)</f>
        <v>Senior</v>
      </c>
      <c r="R9130" t="str">
        <f>VLOOKUP(G9130,Agents!A:E,2,FALSE)</f>
        <v>Evening</v>
      </c>
    </row>
    <row r="9131" spans="1:18" x14ac:dyDescent="0.35">
      <c r="A9131" t="s">
        <v>13421</v>
      </c>
      <c r="B9131" t="s">
        <v>13422</v>
      </c>
      <c r="C9131" t="s">
        <v>50</v>
      </c>
      <c r="D9131" t="s">
        <v>38</v>
      </c>
      <c r="E9131" s="1">
        <v>46084.788888888892</v>
      </c>
      <c r="F9131" s="1">
        <v>46086.37222222222</v>
      </c>
      <c r="G9131" t="s">
        <v>67</v>
      </c>
      <c r="H9131" t="s">
        <v>15</v>
      </c>
      <c r="I9131" t="s">
        <v>16</v>
      </c>
      <c r="J9131">
        <v>4</v>
      </c>
      <c r="K9131" t="str">
        <f>IF(tickets_dataset[[#This Row],[status]] = "Closed", "Yes","No")</f>
        <v>Yes</v>
      </c>
      <c r="L9131" s="2">
        <f t="shared" si="568"/>
        <v>37.999999999883585</v>
      </c>
      <c r="M9131" t="str">
        <f t="shared" si="569"/>
        <v>No</v>
      </c>
      <c r="N9131" t="str">
        <f t="shared" si="570"/>
        <v>Mar</v>
      </c>
      <c r="O9131" s="2">
        <f t="shared" si="571"/>
        <v>1.5833333333284827</v>
      </c>
      <c r="P9131" t="str">
        <f>VLOOKUP(G9131,Agents!A:E,4,FALSE)</f>
        <v>Team5</v>
      </c>
      <c r="Q9131" t="str">
        <f>VLOOKUP(G9131,Agents!A:E,5,FALSE)</f>
        <v>Junior</v>
      </c>
      <c r="R9131" t="str">
        <f>VLOOKUP(G9131,Agents!A:E,2,FALSE)</f>
        <v>Evening</v>
      </c>
    </row>
    <row r="9132" spans="1:18" x14ac:dyDescent="0.35">
      <c r="A9132" t="s">
        <v>13423</v>
      </c>
      <c r="B9132" t="s">
        <v>1965</v>
      </c>
      <c r="C9132" t="s">
        <v>12</v>
      </c>
      <c r="D9132" t="s">
        <v>13</v>
      </c>
      <c r="E9132" s="1">
        <v>46089.429861111108</v>
      </c>
      <c r="F9132" s="1">
        <v>46089.554861111108</v>
      </c>
      <c r="G9132" t="s">
        <v>206</v>
      </c>
      <c r="H9132" t="s">
        <v>15</v>
      </c>
      <c r="I9132" t="s">
        <v>16</v>
      </c>
      <c r="J9132">
        <v>3</v>
      </c>
      <c r="K9132" t="str">
        <f>IF(tickets_dataset[[#This Row],[status]] = "Closed", "Yes","No")</f>
        <v>Yes</v>
      </c>
      <c r="L9132" s="2">
        <f t="shared" si="568"/>
        <v>3</v>
      </c>
      <c r="M9132" t="str">
        <f t="shared" si="569"/>
        <v>No</v>
      </c>
      <c r="N9132" t="str">
        <f t="shared" si="570"/>
        <v>Mar</v>
      </c>
      <c r="O9132" s="2">
        <f t="shared" si="571"/>
        <v>0.125</v>
      </c>
      <c r="P9132" t="str">
        <f>VLOOKUP(G9132,Agents!A:E,4,FALSE)</f>
        <v>Team5</v>
      </c>
      <c r="Q9132" t="str">
        <f>VLOOKUP(G9132,Agents!A:E,5,FALSE)</f>
        <v>Junior</v>
      </c>
      <c r="R9132" t="str">
        <f>VLOOKUP(G9132,Agents!A:E,2,FALSE)</f>
        <v>Evening</v>
      </c>
    </row>
    <row r="9133" spans="1:18" x14ac:dyDescent="0.35">
      <c r="A9133" t="s">
        <v>13424</v>
      </c>
      <c r="B9133" t="s">
        <v>9632</v>
      </c>
      <c r="C9133" t="s">
        <v>12</v>
      </c>
      <c r="D9133" t="s">
        <v>13</v>
      </c>
      <c r="E9133" s="1">
        <v>46037.908333333333</v>
      </c>
      <c r="F9133" s="1">
        <v>46038.2</v>
      </c>
      <c r="G9133" t="s">
        <v>256</v>
      </c>
      <c r="H9133" t="s">
        <v>15</v>
      </c>
      <c r="I9133" t="s">
        <v>16</v>
      </c>
      <c r="J9133">
        <v>3</v>
      </c>
      <c r="K9133" t="str">
        <f>IF(tickets_dataset[[#This Row],[status]] = "Closed", "Yes","No")</f>
        <v>Yes</v>
      </c>
      <c r="L9133" s="2">
        <f t="shared" si="568"/>
        <v>6.9999999999417923</v>
      </c>
      <c r="M9133" t="str">
        <f t="shared" si="569"/>
        <v>No</v>
      </c>
      <c r="N9133" t="str">
        <f t="shared" si="570"/>
        <v>Jan</v>
      </c>
      <c r="O9133" s="2">
        <f t="shared" si="571"/>
        <v>0.29166666666424135</v>
      </c>
      <c r="P9133" t="str">
        <f>VLOOKUP(G9133,Agents!A:E,4,FALSE)</f>
        <v>Team1</v>
      </c>
      <c r="Q9133" t="str">
        <f>VLOOKUP(G9133,Agents!A:E,5,FALSE)</f>
        <v>Mid</v>
      </c>
      <c r="R9133" t="str">
        <f>VLOOKUP(G9133,Agents!A:E,2,FALSE)</f>
        <v>Morning</v>
      </c>
    </row>
    <row r="9134" spans="1:18" x14ac:dyDescent="0.35">
      <c r="A9134" t="s">
        <v>13425</v>
      </c>
      <c r="B9134" t="s">
        <v>9852</v>
      </c>
      <c r="C9134" t="s">
        <v>12</v>
      </c>
      <c r="D9134" t="s">
        <v>38</v>
      </c>
      <c r="E9134" s="1">
        <v>46047.732638888891</v>
      </c>
      <c r="F9134" s="1">
        <v>46048.149305555555</v>
      </c>
      <c r="G9134" t="s">
        <v>45</v>
      </c>
      <c r="H9134" t="s">
        <v>15</v>
      </c>
      <c r="I9134" t="s">
        <v>16</v>
      </c>
      <c r="J9134">
        <v>5</v>
      </c>
      <c r="K9134" t="str">
        <f>IF(tickets_dataset[[#This Row],[status]] = "Closed", "Yes","No")</f>
        <v>Yes</v>
      </c>
      <c r="L9134" s="2">
        <f t="shared" si="568"/>
        <v>9.9999999999417923</v>
      </c>
      <c r="M9134" t="str">
        <f t="shared" si="569"/>
        <v>No</v>
      </c>
      <c r="N9134" t="str">
        <f t="shared" si="570"/>
        <v>Jan</v>
      </c>
      <c r="O9134" s="2">
        <f t="shared" si="571"/>
        <v>0.41666666666424135</v>
      </c>
      <c r="P9134" t="str">
        <f>VLOOKUP(G9134,Agents!A:E,4,FALSE)</f>
        <v>Team5</v>
      </c>
      <c r="Q9134" t="str">
        <f>VLOOKUP(G9134,Agents!A:E,5,FALSE)</f>
        <v>Senior</v>
      </c>
      <c r="R9134" t="str">
        <f>VLOOKUP(G9134,Agents!A:E,2,FALSE)</f>
        <v>Morning</v>
      </c>
    </row>
    <row r="9135" spans="1:18" x14ac:dyDescent="0.35">
      <c r="A9135" t="s">
        <v>13426</v>
      </c>
      <c r="B9135" t="s">
        <v>2443</v>
      </c>
      <c r="C9135" t="s">
        <v>12</v>
      </c>
      <c r="D9135" t="s">
        <v>26</v>
      </c>
      <c r="E9135" s="1">
        <v>46042.490277777775</v>
      </c>
      <c r="F9135" s="1">
        <v>46044.240277777775</v>
      </c>
      <c r="G9135" t="s">
        <v>221</v>
      </c>
      <c r="H9135" t="s">
        <v>15</v>
      </c>
      <c r="I9135" t="s">
        <v>16</v>
      </c>
      <c r="J9135">
        <v>3</v>
      </c>
      <c r="K9135" t="str">
        <f>IF(tickets_dataset[[#This Row],[status]] = "Closed", "Yes","No")</f>
        <v>Yes</v>
      </c>
      <c r="L9135" s="2">
        <f t="shared" si="568"/>
        <v>42</v>
      </c>
      <c r="M9135" t="str">
        <f t="shared" si="569"/>
        <v>No</v>
      </c>
      <c r="N9135" t="str">
        <f t="shared" si="570"/>
        <v>Jan</v>
      </c>
      <c r="O9135" s="2">
        <f t="shared" si="571"/>
        <v>1.75</v>
      </c>
      <c r="P9135" t="str">
        <f>VLOOKUP(G9135,Agents!A:E,4,FALSE)</f>
        <v>Team4</v>
      </c>
      <c r="Q9135" t="str">
        <f>VLOOKUP(G9135,Agents!A:E,5,FALSE)</f>
        <v>Senior</v>
      </c>
      <c r="R9135" t="str">
        <f>VLOOKUP(G9135,Agents!A:E,2,FALSE)</f>
        <v>Morning</v>
      </c>
    </row>
    <row r="9136" spans="1:18" x14ac:dyDescent="0.35">
      <c r="A9136" t="s">
        <v>13427</v>
      </c>
      <c r="B9136" t="s">
        <v>13250</v>
      </c>
      <c r="C9136" t="s">
        <v>76</v>
      </c>
      <c r="D9136" t="s">
        <v>38</v>
      </c>
      <c r="E9136" s="1">
        <v>46081.705555555556</v>
      </c>
      <c r="F9136" s="1">
        <v>46083.99722222222</v>
      </c>
      <c r="G9136" t="s">
        <v>128</v>
      </c>
      <c r="H9136" t="s">
        <v>15</v>
      </c>
      <c r="I9136" t="s">
        <v>16</v>
      </c>
      <c r="J9136">
        <v>4</v>
      </c>
      <c r="K9136" t="str">
        <f>IF(tickets_dataset[[#This Row],[status]] = "Closed", "Yes","No")</f>
        <v>Yes</v>
      </c>
      <c r="L9136" s="2">
        <f t="shared" si="568"/>
        <v>54.999999999941792</v>
      </c>
      <c r="M9136" t="str">
        <f t="shared" si="569"/>
        <v>Yes</v>
      </c>
      <c r="N9136" t="str">
        <f t="shared" si="570"/>
        <v>Feb</v>
      </c>
      <c r="O9136" s="2">
        <f t="shared" si="571"/>
        <v>2.2916666666642413</v>
      </c>
      <c r="P9136" t="str">
        <f>VLOOKUP(G9136,Agents!A:E,4,FALSE)</f>
        <v>Team4</v>
      </c>
      <c r="Q9136" t="str">
        <f>VLOOKUP(G9136,Agents!A:E,5,FALSE)</f>
        <v>Mid</v>
      </c>
      <c r="R9136" t="str">
        <f>VLOOKUP(G9136,Agents!A:E,2,FALSE)</f>
        <v>Night</v>
      </c>
    </row>
    <row r="9137" spans="1:18" x14ac:dyDescent="0.35">
      <c r="A9137" t="s">
        <v>13428</v>
      </c>
      <c r="B9137" t="s">
        <v>2335</v>
      </c>
      <c r="C9137" t="s">
        <v>34</v>
      </c>
      <c r="D9137" t="s">
        <v>38</v>
      </c>
      <c r="E9137" s="1">
        <v>46031.609027777777</v>
      </c>
      <c r="F9137" s="1">
        <v>46033.234027777777</v>
      </c>
      <c r="G9137" t="s">
        <v>27</v>
      </c>
      <c r="H9137" t="s">
        <v>15</v>
      </c>
      <c r="I9137" t="s">
        <v>16</v>
      </c>
      <c r="J9137">
        <v>4</v>
      </c>
      <c r="K9137" t="str">
        <f>IF(tickets_dataset[[#This Row],[status]] = "Closed", "Yes","No")</f>
        <v>Yes</v>
      </c>
      <c r="L9137" s="2">
        <f t="shared" si="568"/>
        <v>39</v>
      </c>
      <c r="M9137" t="str">
        <f t="shared" si="569"/>
        <v>No</v>
      </c>
      <c r="N9137" t="str">
        <f t="shared" si="570"/>
        <v>Jan</v>
      </c>
      <c r="O9137" s="2">
        <f t="shared" si="571"/>
        <v>1.625</v>
      </c>
      <c r="P9137" t="str">
        <f>VLOOKUP(G9137,Agents!A:E,4,FALSE)</f>
        <v>Team5</v>
      </c>
      <c r="Q9137" t="str">
        <f>VLOOKUP(G9137,Agents!A:E,5,FALSE)</f>
        <v>Senior</v>
      </c>
      <c r="R9137" t="str">
        <f>VLOOKUP(G9137,Agents!A:E,2,FALSE)</f>
        <v>Morning</v>
      </c>
    </row>
    <row r="9138" spans="1:18" x14ac:dyDescent="0.35">
      <c r="A9138" t="s">
        <v>13429</v>
      </c>
      <c r="B9138" t="s">
        <v>6116</v>
      </c>
      <c r="C9138" t="s">
        <v>22</v>
      </c>
      <c r="D9138" t="s">
        <v>38</v>
      </c>
      <c r="E9138" s="1">
        <v>46099.894444444442</v>
      </c>
      <c r="F9138" s="1">
        <v>46100.311111111114</v>
      </c>
      <c r="G9138" t="s">
        <v>19</v>
      </c>
      <c r="H9138" t="s">
        <v>15</v>
      </c>
      <c r="I9138" t="s">
        <v>16</v>
      </c>
      <c r="J9138">
        <v>4</v>
      </c>
      <c r="K9138" t="str">
        <f>IF(tickets_dataset[[#This Row],[status]] = "Closed", "Yes","No")</f>
        <v>Yes</v>
      </c>
      <c r="L9138" s="2">
        <f t="shared" si="568"/>
        <v>10.000000000116415</v>
      </c>
      <c r="M9138" t="str">
        <f t="shared" si="569"/>
        <v>No</v>
      </c>
      <c r="N9138" t="str">
        <f t="shared" si="570"/>
        <v>Mar</v>
      </c>
      <c r="O9138" s="2">
        <f t="shared" si="571"/>
        <v>0.41666666667151731</v>
      </c>
      <c r="P9138" t="str">
        <f>VLOOKUP(G9138,Agents!A:E,4,FALSE)</f>
        <v>Team4</v>
      </c>
      <c r="Q9138" t="str">
        <f>VLOOKUP(G9138,Agents!A:E,5,FALSE)</f>
        <v>Senior</v>
      </c>
      <c r="R9138" t="str">
        <f>VLOOKUP(G9138,Agents!A:E,2,FALSE)</f>
        <v>Evening</v>
      </c>
    </row>
    <row r="9139" spans="1:18" x14ac:dyDescent="0.35">
      <c r="A9139" t="s">
        <v>13430</v>
      </c>
      <c r="B9139" t="s">
        <v>13353</v>
      </c>
      <c r="C9139" t="s">
        <v>12</v>
      </c>
      <c r="D9139" t="s">
        <v>38</v>
      </c>
      <c r="E9139" s="1">
        <v>46062.595833333333</v>
      </c>
      <c r="F9139" s="1">
        <v>46065.845833333333</v>
      </c>
      <c r="G9139" t="s">
        <v>156</v>
      </c>
      <c r="H9139" t="s">
        <v>15</v>
      </c>
      <c r="I9139" t="s">
        <v>16</v>
      </c>
      <c r="J9139">
        <v>4</v>
      </c>
      <c r="K9139" t="str">
        <f>IF(tickets_dataset[[#This Row],[status]] = "Closed", "Yes","No")</f>
        <v>Yes</v>
      </c>
      <c r="L9139" s="2">
        <f t="shared" si="568"/>
        <v>78</v>
      </c>
      <c r="M9139" t="str">
        <f t="shared" si="569"/>
        <v>Yes</v>
      </c>
      <c r="N9139" t="str">
        <f t="shared" si="570"/>
        <v>Feb</v>
      </c>
      <c r="O9139" s="2">
        <f t="shared" si="571"/>
        <v>3.25</v>
      </c>
      <c r="P9139" t="str">
        <f>VLOOKUP(G9139,Agents!A:E,4,FALSE)</f>
        <v>Team3</v>
      </c>
      <c r="Q9139" t="str">
        <f>VLOOKUP(G9139,Agents!A:E,5,FALSE)</f>
        <v>Mid</v>
      </c>
      <c r="R9139" t="str">
        <f>VLOOKUP(G9139,Agents!A:E,2,FALSE)</f>
        <v>Evening</v>
      </c>
    </row>
    <row r="9140" spans="1:18" x14ac:dyDescent="0.35">
      <c r="A9140" t="s">
        <v>13431</v>
      </c>
      <c r="B9140" t="s">
        <v>1442</v>
      </c>
      <c r="C9140" t="s">
        <v>76</v>
      </c>
      <c r="D9140" t="s">
        <v>26</v>
      </c>
      <c r="E9140" s="1">
        <v>46089.56527777778</v>
      </c>
      <c r="F9140" s="1">
        <v>46090.231944444444</v>
      </c>
      <c r="G9140" t="s">
        <v>221</v>
      </c>
      <c r="H9140" t="s">
        <v>15</v>
      </c>
      <c r="I9140" t="s">
        <v>16</v>
      </c>
      <c r="J9140">
        <v>4</v>
      </c>
      <c r="K9140" t="str">
        <f>IF(tickets_dataset[[#This Row],[status]] = "Closed", "Yes","No")</f>
        <v>Yes</v>
      </c>
      <c r="L9140" s="2">
        <f t="shared" si="568"/>
        <v>15.999999999941792</v>
      </c>
      <c r="M9140" t="str">
        <f t="shared" si="569"/>
        <v>No</v>
      </c>
      <c r="N9140" t="str">
        <f t="shared" si="570"/>
        <v>Mar</v>
      </c>
      <c r="O9140" s="2">
        <f t="shared" si="571"/>
        <v>0.66666666666424135</v>
      </c>
      <c r="P9140" t="str">
        <f>VLOOKUP(G9140,Agents!A:E,4,FALSE)</f>
        <v>Team4</v>
      </c>
      <c r="Q9140" t="str">
        <f>VLOOKUP(G9140,Agents!A:E,5,FALSE)</f>
        <v>Senior</v>
      </c>
      <c r="R9140" t="str">
        <f>VLOOKUP(G9140,Agents!A:E,2,FALSE)</f>
        <v>Morning</v>
      </c>
    </row>
    <row r="9141" spans="1:18" x14ac:dyDescent="0.35">
      <c r="A9141" t="s">
        <v>13432</v>
      </c>
      <c r="B9141" t="s">
        <v>8509</v>
      </c>
      <c r="C9141" t="s">
        <v>50</v>
      </c>
      <c r="D9141" t="s">
        <v>26</v>
      </c>
      <c r="E9141" s="1">
        <v>46083.535416666666</v>
      </c>
      <c r="F9141" s="1">
        <v>46085.535416666666</v>
      </c>
      <c r="G9141" t="s">
        <v>19</v>
      </c>
      <c r="H9141" t="s">
        <v>15</v>
      </c>
      <c r="I9141" t="s">
        <v>16</v>
      </c>
      <c r="J9141">
        <v>2</v>
      </c>
      <c r="K9141" t="str">
        <f>IF(tickets_dataset[[#This Row],[status]] = "Closed", "Yes","No")</f>
        <v>Yes</v>
      </c>
      <c r="L9141" s="2">
        <f t="shared" si="568"/>
        <v>48</v>
      </c>
      <c r="M9141" t="str">
        <f t="shared" si="569"/>
        <v>No</v>
      </c>
      <c r="N9141" t="str">
        <f t="shared" si="570"/>
        <v>Mar</v>
      </c>
      <c r="O9141" s="2">
        <f t="shared" si="571"/>
        <v>2</v>
      </c>
      <c r="P9141" t="str">
        <f>VLOOKUP(G9141,Agents!A:E,4,FALSE)</f>
        <v>Team4</v>
      </c>
      <c r="Q9141" t="str">
        <f>VLOOKUP(G9141,Agents!A:E,5,FALSE)</f>
        <v>Senior</v>
      </c>
      <c r="R9141" t="str">
        <f>VLOOKUP(G9141,Agents!A:E,2,FALSE)</f>
        <v>Evening</v>
      </c>
    </row>
    <row r="9142" spans="1:18" x14ac:dyDescent="0.35">
      <c r="A9142" t="s">
        <v>13433</v>
      </c>
      <c r="B9142" t="s">
        <v>6988</v>
      </c>
      <c r="C9142" t="s">
        <v>34</v>
      </c>
      <c r="D9142" t="s">
        <v>26</v>
      </c>
      <c r="E9142" s="1">
        <v>46066.869444444441</v>
      </c>
      <c r="F9142" s="1">
        <v>46068.577777777777</v>
      </c>
      <c r="G9142" t="s">
        <v>35</v>
      </c>
      <c r="H9142" t="s">
        <v>28</v>
      </c>
      <c r="I9142" t="s">
        <v>16</v>
      </c>
      <c r="J9142">
        <v>5</v>
      </c>
      <c r="K9142" t="str">
        <f>IF(tickets_dataset[[#This Row],[status]] = "Closed", "Yes","No")</f>
        <v>No</v>
      </c>
      <c r="L9142" s="2">
        <f t="shared" si="568"/>
        <v>41.000000000058208</v>
      </c>
      <c r="M9142" t="str">
        <f t="shared" si="569"/>
        <v>No</v>
      </c>
      <c r="N9142" t="str">
        <f t="shared" si="570"/>
        <v>Feb</v>
      </c>
      <c r="O9142" s="2">
        <f t="shared" si="571"/>
        <v>1.7083333333357587</v>
      </c>
      <c r="P9142" t="str">
        <f>VLOOKUP(G9142,Agents!A:E,4,FALSE)</f>
        <v>Team1</v>
      </c>
      <c r="Q9142" t="str">
        <f>VLOOKUP(G9142,Agents!A:E,5,FALSE)</f>
        <v>Senior</v>
      </c>
      <c r="R9142" t="str">
        <f>VLOOKUP(G9142,Agents!A:E,2,FALSE)</f>
        <v>Evening</v>
      </c>
    </row>
    <row r="9143" spans="1:18" x14ac:dyDescent="0.35">
      <c r="A9143" t="s">
        <v>13434</v>
      </c>
      <c r="B9143" t="s">
        <v>13435</v>
      </c>
      <c r="C9143" t="s">
        <v>12</v>
      </c>
      <c r="D9143" t="s">
        <v>38</v>
      </c>
      <c r="E9143" s="1">
        <v>46023.131249999999</v>
      </c>
      <c r="F9143" s="1">
        <v>46025.089583333334</v>
      </c>
      <c r="G9143" t="s">
        <v>39</v>
      </c>
      <c r="H9143" t="s">
        <v>15</v>
      </c>
      <c r="I9143" t="s">
        <v>16</v>
      </c>
      <c r="J9143">
        <v>4</v>
      </c>
      <c r="K9143" t="str">
        <f>IF(tickets_dataset[[#This Row],[status]] = "Closed", "Yes","No")</f>
        <v>Yes</v>
      </c>
      <c r="L9143" s="2">
        <f t="shared" si="568"/>
        <v>47.000000000058208</v>
      </c>
      <c r="M9143" t="str">
        <f t="shared" si="569"/>
        <v>No</v>
      </c>
      <c r="N9143" t="str">
        <f t="shared" si="570"/>
        <v>Jan</v>
      </c>
      <c r="O9143" s="2">
        <f t="shared" si="571"/>
        <v>1.9583333333357587</v>
      </c>
      <c r="P9143" t="str">
        <f>VLOOKUP(G9143,Agents!A:E,4,FALSE)</f>
        <v>Team3</v>
      </c>
      <c r="Q9143" t="str">
        <f>VLOOKUP(G9143,Agents!A:E,5,FALSE)</f>
        <v>Mid</v>
      </c>
      <c r="R9143" t="str">
        <f>VLOOKUP(G9143,Agents!A:E,2,FALSE)</f>
        <v>Night</v>
      </c>
    </row>
    <row r="9144" spans="1:18" x14ac:dyDescent="0.35">
      <c r="A9144" t="s">
        <v>13436</v>
      </c>
      <c r="B9144" t="s">
        <v>844</v>
      </c>
      <c r="C9144" t="s">
        <v>12</v>
      </c>
      <c r="D9144" t="s">
        <v>26</v>
      </c>
      <c r="E9144" s="1">
        <v>46077.066666666666</v>
      </c>
      <c r="F9144" s="1">
        <v>46078.275000000001</v>
      </c>
      <c r="G9144" t="s">
        <v>73</v>
      </c>
      <c r="H9144" t="s">
        <v>15</v>
      </c>
      <c r="I9144" t="s">
        <v>16</v>
      </c>
      <c r="J9144">
        <v>4</v>
      </c>
      <c r="K9144" t="str">
        <f>IF(tickets_dataset[[#This Row],[status]] = "Closed", "Yes","No")</f>
        <v>Yes</v>
      </c>
      <c r="L9144" s="2">
        <f t="shared" si="568"/>
        <v>29.000000000058208</v>
      </c>
      <c r="M9144" t="str">
        <f t="shared" si="569"/>
        <v>No</v>
      </c>
      <c r="N9144" t="str">
        <f t="shared" si="570"/>
        <v>Feb</v>
      </c>
      <c r="O9144" s="2">
        <f t="shared" si="571"/>
        <v>1.2083333333357587</v>
      </c>
      <c r="P9144" t="str">
        <f>VLOOKUP(G9144,Agents!A:E,4,FALSE)</f>
        <v>Team4</v>
      </c>
      <c r="Q9144" t="str">
        <f>VLOOKUP(G9144,Agents!A:E,5,FALSE)</f>
        <v>Senior</v>
      </c>
      <c r="R9144" t="str">
        <f>VLOOKUP(G9144,Agents!A:E,2,FALSE)</f>
        <v>Night</v>
      </c>
    </row>
    <row r="9145" spans="1:18" x14ac:dyDescent="0.35">
      <c r="A9145" t="s">
        <v>13437</v>
      </c>
      <c r="B9145" t="s">
        <v>938</v>
      </c>
      <c r="C9145" t="s">
        <v>34</v>
      </c>
      <c r="D9145" t="s">
        <v>13</v>
      </c>
      <c r="E9145" s="1">
        <v>46060.321527777778</v>
      </c>
      <c r="F9145" s="1">
        <v>46061.654861111114</v>
      </c>
      <c r="G9145" t="s">
        <v>42</v>
      </c>
      <c r="H9145" t="s">
        <v>15</v>
      </c>
      <c r="I9145" t="s">
        <v>16</v>
      </c>
      <c r="J9145">
        <v>4</v>
      </c>
      <c r="K9145" t="str">
        <f>IF(tickets_dataset[[#This Row],[status]] = "Closed", "Yes","No")</f>
        <v>Yes</v>
      </c>
      <c r="L9145" s="2">
        <f t="shared" si="568"/>
        <v>32.000000000058208</v>
      </c>
      <c r="M9145" t="str">
        <f t="shared" si="569"/>
        <v>No</v>
      </c>
      <c r="N9145" t="str">
        <f t="shared" si="570"/>
        <v>Feb</v>
      </c>
      <c r="O9145" s="2">
        <f t="shared" si="571"/>
        <v>1.3333333333357587</v>
      </c>
      <c r="P9145" t="str">
        <f>VLOOKUP(G9145,Agents!A:E,4,FALSE)</f>
        <v>Team2</v>
      </c>
      <c r="Q9145" t="str">
        <f>VLOOKUP(G9145,Agents!A:E,5,FALSE)</f>
        <v>Junior</v>
      </c>
      <c r="R9145" t="str">
        <f>VLOOKUP(G9145,Agents!A:E,2,FALSE)</f>
        <v>Night</v>
      </c>
    </row>
    <row r="9146" spans="1:18" x14ac:dyDescent="0.35">
      <c r="A9146" t="s">
        <v>13438</v>
      </c>
      <c r="B9146" t="s">
        <v>7664</v>
      </c>
      <c r="C9146" t="s">
        <v>34</v>
      </c>
      <c r="D9146" t="s">
        <v>13</v>
      </c>
      <c r="E9146" s="1">
        <v>46104.872916666667</v>
      </c>
      <c r="F9146" s="1">
        <v>46106.164583333331</v>
      </c>
      <c r="G9146" t="s">
        <v>73</v>
      </c>
      <c r="H9146" t="s">
        <v>132</v>
      </c>
      <c r="I9146" t="s">
        <v>16</v>
      </c>
      <c r="J9146">
        <v>4</v>
      </c>
      <c r="K9146" t="str">
        <f>IF(tickets_dataset[[#This Row],[status]] = "Closed", "Yes","No")</f>
        <v>No</v>
      </c>
      <c r="L9146" s="2">
        <f t="shared" si="568"/>
        <v>30.999999999941792</v>
      </c>
      <c r="M9146" t="str">
        <f t="shared" si="569"/>
        <v>No</v>
      </c>
      <c r="N9146" t="str">
        <f t="shared" si="570"/>
        <v>Mar</v>
      </c>
      <c r="O9146" s="2">
        <f t="shared" si="571"/>
        <v>1.2916666666642413</v>
      </c>
      <c r="P9146" t="str">
        <f>VLOOKUP(G9146,Agents!A:E,4,FALSE)</f>
        <v>Team4</v>
      </c>
      <c r="Q9146" t="str">
        <f>VLOOKUP(G9146,Agents!A:E,5,FALSE)</f>
        <v>Senior</v>
      </c>
      <c r="R9146" t="str">
        <f>VLOOKUP(G9146,Agents!A:E,2,FALSE)</f>
        <v>Night</v>
      </c>
    </row>
    <row r="9147" spans="1:18" x14ac:dyDescent="0.35">
      <c r="A9147" t="s">
        <v>13439</v>
      </c>
      <c r="B9147" t="s">
        <v>13440</v>
      </c>
      <c r="C9147" t="s">
        <v>12</v>
      </c>
      <c r="D9147" t="s">
        <v>13</v>
      </c>
      <c r="E9147" s="1">
        <v>46083.995138888888</v>
      </c>
      <c r="F9147" s="1">
        <v>46085.745138888888</v>
      </c>
      <c r="G9147" t="s">
        <v>91</v>
      </c>
      <c r="H9147" t="s">
        <v>15</v>
      </c>
      <c r="I9147" t="s">
        <v>16</v>
      </c>
      <c r="J9147">
        <v>4</v>
      </c>
      <c r="K9147" t="str">
        <f>IF(tickets_dataset[[#This Row],[status]] = "Closed", "Yes","No")</f>
        <v>Yes</v>
      </c>
      <c r="L9147" s="2">
        <f t="shared" si="568"/>
        <v>42</v>
      </c>
      <c r="M9147" t="str">
        <f t="shared" si="569"/>
        <v>No</v>
      </c>
      <c r="N9147" t="str">
        <f t="shared" si="570"/>
        <v>Mar</v>
      </c>
      <c r="O9147" s="2">
        <f t="shared" si="571"/>
        <v>1.75</v>
      </c>
      <c r="P9147" t="str">
        <f>VLOOKUP(G9147,Agents!A:E,4,FALSE)</f>
        <v>Team5</v>
      </c>
      <c r="Q9147" t="str">
        <f>VLOOKUP(G9147,Agents!A:E,5,FALSE)</f>
        <v>Mid</v>
      </c>
      <c r="R9147" t="str">
        <f>VLOOKUP(G9147,Agents!A:E,2,FALSE)</f>
        <v>Night</v>
      </c>
    </row>
    <row r="9148" spans="1:18" x14ac:dyDescent="0.35">
      <c r="A9148" t="s">
        <v>13441</v>
      </c>
      <c r="B9148" t="s">
        <v>2674</v>
      </c>
      <c r="C9148" t="s">
        <v>22</v>
      </c>
      <c r="D9148" t="s">
        <v>38</v>
      </c>
      <c r="E9148" s="1">
        <v>46064.224999999999</v>
      </c>
      <c r="F9148" s="1">
        <v>46067.808333333334</v>
      </c>
      <c r="G9148" t="s">
        <v>239</v>
      </c>
      <c r="H9148" t="s">
        <v>28</v>
      </c>
      <c r="I9148" t="s">
        <v>16</v>
      </c>
      <c r="J9148">
        <v>4</v>
      </c>
      <c r="K9148" t="str">
        <f>IF(tickets_dataset[[#This Row],[status]] = "Closed", "Yes","No")</f>
        <v>No</v>
      </c>
      <c r="L9148" s="2">
        <f t="shared" si="568"/>
        <v>86.000000000058208</v>
      </c>
      <c r="M9148" t="str">
        <f t="shared" si="569"/>
        <v>Yes</v>
      </c>
      <c r="N9148" t="str">
        <f t="shared" si="570"/>
        <v>Feb</v>
      </c>
      <c r="O9148" s="2">
        <f t="shared" si="571"/>
        <v>3.5833333333357587</v>
      </c>
      <c r="P9148" t="str">
        <f>VLOOKUP(G9148,Agents!A:E,4,FALSE)</f>
        <v>Team1</v>
      </c>
      <c r="Q9148" t="str">
        <f>VLOOKUP(G9148,Agents!A:E,5,FALSE)</f>
        <v>Senior</v>
      </c>
      <c r="R9148" t="str">
        <f>VLOOKUP(G9148,Agents!A:E,2,FALSE)</f>
        <v>Evening</v>
      </c>
    </row>
    <row r="9149" spans="1:18" x14ac:dyDescent="0.35">
      <c r="A9149" t="s">
        <v>13442</v>
      </c>
      <c r="B9149" t="s">
        <v>3402</v>
      </c>
      <c r="C9149" t="s">
        <v>76</v>
      </c>
      <c r="D9149" t="s">
        <v>26</v>
      </c>
      <c r="E9149" s="1">
        <v>46096.875</v>
      </c>
      <c r="F9149" s="1">
        <v>46098.541666666664</v>
      </c>
      <c r="G9149" t="s">
        <v>42</v>
      </c>
      <c r="H9149" t="s">
        <v>15</v>
      </c>
      <c r="I9149" t="s">
        <v>16</v>
      </c>
      <c r="J9149">
        <v>4</v>
      </c>
      <c r="K9149" t="str">
        <f>IF(tickets_dataset[[#This Row],[status]] = "Closed", "Yes","No")</f>
        <v>Yes</v>
      </c>
      <c r="L9149" s="2">
        <f t="shared" si="568"/>
        <v>39.999999999941792</v>
      </c>
      <c r="M9149" t="str">
        <f t="shared" si="569"/>
        <v>No</v>
      </c>
      <c r="N9149" t="str">
        <f t="shared" si="570"/>
        <v>Mar</v>
      </c>
      <c r="O9149" s="2">
        <f t="shared" si="571"/>
        <v>1.6666666666642413</v>
      </c>
      <c r="P9149" t="str">
        <f>VLOOKUP(G9149,Agents!A:E,4,FALSE)</f>
        <v>Team2</v>
      </c>
      <c r="Q9149" t="str">
        <f>VLOOKUP(G9149,Agents!A:E,5,FALSE)</f>
        <v>Junior</v>
      </c>
      <c r="R9149" t="str">
        <f>VLOOKUP(G9149,Agents!A:E,2,FALSE)</f>
        <v>Night</v>
      </c>
    </row>
    <row r="9150" spans="1:18" x14ac:dyDescent="0.35">
      <c r="A9150" t="s">
        <v>13443</v>
      </c>
      <c r="B9150" t="s">
        <v>13444</v>
      </c>
      <c r="C9150" t="s">
        <v>12</v>
      </c>
      <c r="D9150" t="s">
        <v>26</v>
      </c>
      <c r="E9150" s="1">
        <v>46096.965277777781</v>
      </c>
      <c r="F9150" s="1">
        <v>46098.173611111109</v>
      </c>
      <c r="G9150" t="s">
        <v>86</v>
      </c>
      <c r="H9150" t="s">
        <v>15</v>
      </c>
      <c r="I9150" t="s">
        <v>68</v>
      </c>
      <c r="J9150">
        <v>4</v>
      </c>
      <c r="K9150" t="str">
        <f>IF(tickets_dataset[[#This Row],[status]] = "Closed", "Yes","No")</f>
        <v>Yes</v>
      </c>
      <c r="L9150" s="2">
        <f t="shared" si="568"/>
        <v>28.999999999883585</v>
      </c>
      <c r="M9150" t="str">
        <f t="shared" si="569"/>
        <v>No</v>
      </c>
      <c r="N9150" t="str">
        <f t="shared" si="570"/>
        <v>Mar</v>
      </c>
      <c r="O9150" s="2">
        <f t="shared" si="571"/>
        <v>1.2083333333284827</v>
      </c>
      <c r="P9150" t="str">
        <f>VLOOKUP(G9150,Agents!A:E,4,FALSE)</f>
        <v>Team1</v>
      </c>
      <c r="Q9150" t="str">
        <f>VLOOKUP(G9150,Agents!A:E,5,FALSE)</f>
        <v>Mid</v>
      </c>
      <c r="R9150" t="str">
        <f>VLOOKUP(G9150,Agents!A:E,2,FALSE)</f>
        <v>Morning</v>
      </c>
    </row>
    <row r="9151" spans="1:18" x14ac:dyDescent="0.35">
      <c r="A9151" t="s">
        <v>13445</v>
      </c>
      <c r="B9151" t="s">
        <v>1408</v>
      </c>
      <c r="C9151" t="s">
        <v>34</v>
      </c>
      <c r="D9151" t="s">
        <v>38</v>
      </c>
      <c r="E9151" s="1">
        <v>46023.363888888889</v>
      </c>
      <c r="F9151" s="1">
        <v>46024.197222222225</v>
      </c>
      <c r="G9151" t="s">
        <v>199</v>
      </c>
      <c r="H9151" t="s">
        <v>15</v>
      </c>
      <c r="I9151" t="s">
        <v>16</v>
      </c>
      <c r="J9151">
        <v>3</v>
      </c>
      <c r="K9151" t="str">
        <f>IF(tickets_dataset[[#This Row],[status]] = "Closed", "Yes","No")</f>
        <v>Yes</v>
      </c>
      <c r="L9151" s="2">
        <f t="shared" si="568"/>
        <v>20.000000000058208</v>
      </c>
      <c r="M9151" t="str">
        <f t="shared" si="569"/>
        <v>No</v>
      </c>
      <c r="N9151" t="str">
        <f t="shared" si="570"/>
        <v>Jan</v>
      </c>
      <c r="O9151" s="2">
        <f t="shared" si="571"/>
        <v>0.83333333333575865</v>
      </c>
      <c r="P9151" t="str">
        <f>VLOOKUP(G9151,Agents!A:E,4,FALSE)</f>
        <v>Team1</v>
      </c>
      <c r="Q9151" t="str">
        <f>VLOOKUP(G9151,Agents!A:E,5,FALSE)</f>
        <v>Junior</v>
      </c>
      <c r="R9151" t="str">
        <f>VLOOKUP(G9151,Agents!A:E,2,FALSE)</f>
        <v>Morning</v>
      </c>
    </row>
    <row r="9152" spans="1:18" x14ac:dyDescent="0.35">
      <c r="A9152" t="s">
        <v>13446</v>
      </c>
      <c r="B9152" t="s">
        <v>1922</v>
      </c>
      <c r="C9152" t="s">
        <v>12</v>
      </c>
      <c r="D9152" t="s">
        <v>38</v>
      </c>
      <c r="E9152" s="1">
        <v>46067.217361111114</v>
      </c>
      <c r="F9152" s="1">
        <v>46068.925694444442</v>
      </c>
      <c r="G9152" t="s">
        <v>256</v>
      </c>
      <c r="H9152" t="s">
        <v>15</v>
      </c>
      <c r="I9152" t="s">
        <v>16</v>
      </c>
      <c r="J9152">
        <v>4</v>
      </c>
      <c r="K9152" t="str">
        <f>IF(tickets_dataset[[#This Row],[status]] = "Closed", "Yes","No")</f>
        <v>Yes</v>
      </c>
      <c r="L9152" s="2">
        <f t="shared" si="568"/>
        <v>40.999999999883585</v>
      </c>
      <c r="M9152" t="str">
        <f t="shared" si="569"/>
        <v>No</v>
      </c>
      <c r="N9152" t="str">
        <f t="shared" si="570"/>
        <v>Feb</v>
      </c>
      <c r="O9152" s="2">
        <f t="shared" si="571"/>
        <v>1.7083333333284827</v>
      </c>
      <c r="P9152" t="str">
        <f>VLOOKUP(G9152,Agents!A:E,4,FALSE)</f>
        <v>Team1</v>
      </c>
      <c r="Q9152" t="str">
        <f>VLOOKUP(G9152,Agents!A:E,5,FALSE)</f>
        <v>Mid</v>
      </c>
      <c r="R9152" t="str">
        <f>VLOOKUP(G9152,Agents!A:E,2,FALSE)</f>
        <v>Morning</v>
      </c>
    </row>
    <row r="9153" spans="1:18" x14ac:dyDescent="0.35">
      <c r="A9153" t="s">
        <v>13447</v>
      </c>
      <c r="B9153" t="s">
        <v>13080</v>
      </c>
      <c r="C9153" t="s">
        <v>34</v>
      </c>
      <c r="D9153" t="s">
        <v>13</v>
      </c>
      <c r="E9153" s="1">
        <v>46067.675000000003</v>
      </c>
      <c r="F9153" s="1">
        <v>46068.216666666667</v>
      </c>
      <c r="G9153" t="s">
        <v>131</v>
      </c>
      <c r="H9153" t="s">
        <v>15</v>
      </c>
      <c r="I9153" t="s">
        <v>16</v>
      </c>
      <c r="J9153">
        <v>4</v>
      </c>
      <c r="K9153" t="str">
        <f>IF(tickets_dataset[[#This Row],[status]] = "Closed", "Yes","No")</f>
        <v>Yes</v>
      </c>
      <c r="L9153" s="2">
        <f t="shared" si="568"/>
        <v>12.999999999941792</v>
      </c>
      <c r="M9153" t="str">
        <f t="shared" si="569"/>
        <v>No</v>
      </c>
      <c r="N9153" t="str">
        <f t="shared" si="570"/>
        <v>Feb</v>
      </c>
      <c r="O9153" s="2">
        <f t="shared" si="571"/>
        <v>0.54166666666424135</v>
      </c>
      <c r="P9153" t="str">
        <f>VLOOKUP(G9153,Agents!A:E,4,FALSE)</f>
        <v>Team4</v>
      </c>
      <c r="Q9153" t="str">
        <f>VLOOKUP(G9153,Agents!A:E,5,FALSE)</f>
        <v>Junior</v>
      </c>
      <c r="R9153" t="str">
        <f>VLOOKUP(G9153,Agents!A:E,2,FALSE)</f>
        <v>Night</v>
      </c>
    </row>
    <row r="9154" spans="1:18" x14ac:dyDescent="0.35">
      <c r="A9154" t="s">
        <v>13448</v>
      </c>
      <c r="B9154" t="s">
        <v>286</v>
      </c>
      <c r="C9154" t="s">
        <v>12</v>
      </c>
      <c r="D9154" t="s">
        <v>13</v>
      </c>
      <c r="E9154" s="1">
        <v>46031.09652777778</v>
      </c>
      <c r="F9154" s="1">
        <v>46032.59652777778</v>
      </c>
      <c r="G9154" t="s">
        <v>23</v>
      </c>
      <c r="H9154" t="s">
        <v>15</v>
      </c>
      <c r="I9154" t="s">
        <v>16</v>
      </c>
      <c r="J9154">
        <v>4</v>
      </c>
      <c r="K9154" t="str">
        <f>IF(tickets_dataset[[#This Row],[status]] = "Closed", "Yes","No")</f>
        <v>Yes</v>
      </c>
      <c r="L9154" s="2">
        <f t="shared" ref="L9154:L9217" si="572">IF(ISBLANK(F9154),"",(F9154-E9154)*24)</f>
        <v>36</v>
      </c>
      <c r="M9154" t="str">
        <f t="shared" ref="M9154:M9217" si="573">IF(L9154&gt;48,"Yes","No")</f>
        <v>No</v>
      </c>
      <c r="N9154" t="str">
        <f t="shared" ref="N9154:N9217" si="574">TEXT(E9154,"mmm")</f>
        <v>Jan</v>
      </c>
      <c r="O9154" s="2">
        <f t="shared" si="571"/>
        <v>1.5</v>
      </c>
      <c r="P9154" t="str">
        <f>VLOOKUP(G9154,Agents!A:E,4,FALSE)</f>
        <v>Team3</v>
      </c>
      <c r="Q9154" t="str">
        <f>VLOOKUP(G9154,Agents!A:E,5,FALSE)</f>
        <v>Senior</v>
      </c>
      <c r="R9154" t="str">
        <f>VLOOKUP(G9154,Agents!A:E,2,FALSE)</f>
        <v>Evening</v>
      </c>
    </row>
    <row r="9155" spans="1:18" x14ac:dyDescent="0.35">
      <c r="A9155" t="s">
        <v>13449</v>
      </c>
      <c r="B9155" t="s">
        <v>4957</v>
      </c>
      <c r="C9155" t="s">
        <v>50</v>
      </c>
      <c r="D9155" t="s">
        <v>38</v>
      </c>
      <c r="E9155" s="1">
        <v>46073.534722222219</v>
      </c>
      <c r="F9155" s="1">
        <v>46075.701388888891</v>
      </c>
      <c r="G9155" t="s">
        <v>149</v>
      </c>
      <c r="H9155" t="s">
        <v>15</v>
      </c>
      <c r="I9155" t="s">
        <v>68</v>
      </c>
      <c r="J9155">
        <v>3</v>
      </c>
      <c r="K9155" t="str">
        <f>IF(tickets_dataset[[#This Row],[status]] = "Closed", "Yes","No")</f>
        <v>Yes</v>
      </c>
      <c r="L9155" s="2">
        <f t="shared" si="572"/>
        <v>52.000000000116415</v>
      </c>
      <c r="M9155" t="str">
        <f t="shared" si="573"/>
        <v>Yes</v>
      </c>
      <c r="N9155" t="str">
        <f t="shared" si="574"/>
        <v>Feb</v>
      </c>
      <c r="O9155" s="2">
        <f t="shared" ref="O9155:O9218" si="575">F9155-E9155</f>
        <v>2.1666666666715173</v>
      </c>
      <c r="P9155" t="str">
        <f>VLOOKUP(G9155,Agents!A:E,4,FALSE)</f>
        <v>Team3</v>
      </c>
      <c r="Q9155" t="str">
        <f>VLOOKUP(G9155,Agents!A:E,5,FALSE)</f>
        <v>Mid</v>
      </c>
      <c r="R9155" t="str">
        <f>VLOOKUP(G9155,Agents!A:E,2,FALSE)</f>
        <v>Night</v>
      </c>
    </row>
    <row r="9156" spans="1:18" x14ac:dyDescent="0.35">
      <c r="A9156" t="s">
        <v>13450</v>
      </c>
      <c r="B9156" t="s">
        <v>11416</v>
      </c>
      <c r="C9156" t="s">
        <v>12</v>
      </c>
      <c r="D9156" t="s">
        <v>38</v>
      </c>
      <c r="E9156" s="1">
        <v>46101.69027777778</v>
      </c>
      <c r="F9156" s="1">
        <v>46104.023611111108</v>
      </c>
      <c r="G9156" t="s">
        <v>103</v>
      </c>
      <c r="H9156" t="s">
        <v>132</v>
      </c>
      <c r="I9156" t="s">
        <v>16</v>
      </c>
      <c r="J9156">
        <v>3</v>
      </c>
      <c r="K9156" t="str">
        <f>IF(tickets_dataset[[#This Row],[status]] = "Closed", "Yes","No")</f>
        <v>No</v>
      </c>
      <c r="L9156" s="2">
        <f t="shared" si="572"/>
        <v>55.999999999883585</v>
      </c>
      <c r="M9156" t="str">
        <f t="shared" si="573"/>
        <v>Yes</v>
      </c>
      <c r="N9156" t="str">
        <f t="shared" si="574"/>
        <v>Mar</v>
      </c>
      <c r="O9156" s="2">
        <f t="shared" si="575"/>
        <v>2.3333333333284827</v>
      </c>
      <c r="P9156" t="str">
        <f>VLOOKUP(G9156,Agents!A:E,4,FALSE)</f>
        <v>Team4</v>
      </c>
      <c r="Q9156" t="str">
        <f>VLOOKUP(G9156,Agents!A:E,5,FALSE)</f>
        <v>Senior</v>
      </c>
      <c r="R9156" t="str">
        <f>VLOOKUP(G9156,Agents!A:E,2,FALSE)</f>
        <v>Night</v>
      </c>
    </row>
    <row r="9157" spans="1:18" x14ac:dyDescent="0.35">
      <c r="A9157" t="s">
        <v>13451</v>
      </c>
      <c r="B9157" t="s">
        <v>2415</v>
      </c>
      <c r="C9157" t="s">
        <v>34</v>
      </c>
      <c r="D9157" t="s">
        <v>38</v>
      </c>
      <c r="E9157" s="1">
        <v>46111.136111111111</v>
      </c>
      <c r="F9157" s="1">
        <v>46114.052777777775</v>
      </c>
      <c r="G9157" t="s">
        <v>59</v>
      </c>
      <c r="H9157" t="s">
        <v>15</v>
      </c>
      <c r="I9157" t="s">
        <v>16</v>
      </c>
      <c r="J9157">
        <v>4</v>
      </c>
      <c r="K9157" t="str">
        <f>IF(tickets_dataset[[#This Row],[status]] = "Closed", "Yes","No")</f>
        <v>Yes</v>
      </c>
      <c r="L9157" s="2">
        <f t="shared" si="572"/>
        <v>69.999999999941792</v>
      </c>
      <c r="M9157" t="str">
        <f t="shared" si="573"/>
        <v>Yes</v>
      </c>
      <c r="N9157" t="str">
        <f t="shared" si="574"/>
        <v>Mar</v>
      </c>
      <c r="O9157" s="2">
        <f t="shared" si="575"/>
        <v>2.9166666666642413</v>
      </c>
      <c r="P9157" t="str">
        <f>VLOOKUP(G9157,Agents!A:E,4,FALSE)</f>
        <v>Team3</v>
      </c>
      <c r="Q9157" t="str">
        <f>VLOOKUP(G9157,Agents!A:E,5,FALSE)</f>
        <v>Senior</v>
      </c>
      <c r="R9157" t="str">
        <f>VLOOKUP(G9157,Agents!A:E,2,FALSE)</f>
        <v>Night</v>
      </c>
    </row>
    <row r="9158" spans="1:18" x14ac:dyDescent="0.35">
      <c r="A9158" t="s">
        <v>13452</v>
      </c>
      <c r="B9158" t="s">
        <v>10800</v>
      </c>
      <c r="C9158" t="s">
        <v>76</v>
      </c>
      <c r="D9158" t="s">
        <v>26</v>
      </c>
      <c r="E9158" s="1">
        <v>46057.343055555553</v>
      </c>
      <c r="F9158" s="1">
        <v>46059.468055555553</v>
      </c>
      <c r="G9158" t="s">
        <v>137</v>
      </c>
      <c r="H9158" t="s">
        <v>15</v>
      </c>
      <c r="I9158" t="s">
        <v>16</v>
      </c>
      <c r="J9158">
        <v>4</v>
      </c>
      <c r="K9158" t="str">
        <f>IF(tickets_dataset[[#This Row],[status]] = "Closed", "Yes","No")</f>
        <v>Yes</v>
      </c>
      <c r="L9158" s="2">
        <f t="shared" si="572"/>
        <v>51</v>
      </c>
      <c r="M9158" t="str">
        <f t="shared" si="573"/>
        <v>Yes</v>
      </c>
      <c r="N9158" t="str">
        <f t="shared" si="574"/>
        <v>Feb</v>
      </c>
      <c r="O9158" s="2">
        <f t="shared" si="575"/>
        <v>2.125</v>
      </c>
      <c r="P9158" t="str">
        <f>VLOOKUP(G9158,Agents!A:E,4,FALSE)</f>
        <v>Team5</v>
      </c>
      <c r="Q9158" t="str">
        <f>VLOOKUP(G9158,Agents!A:E,5,FALSE)</f>
        <v>Senior</v>
      </c>
      <c r="R9158" t="str">
        <f>VLOOKUP(G9158,Agents!A:E,2,FALSE)</f>
        <v>Night</v>
      </c>
    </row>
    <row r="9159" spans="1:18" x14ac:dyDescent="0.35">
      <c r="A9159" t="s">
        <v>13453</v>
      </c>
      <c r="B9159" t="s">
        <v>1722</v>
      </c>
      <c r="C9159" t="s">
        <v>22</v>
      </c>
      <c r="D9159" t="s">
        <v>26</v>
      </c>
      <c r="E9159" s="1">
        <v>46039.978472222225</v>
      </c>
      <c r="F9159" s="1">
        <v>46041.853472222225</v>
      </c>
      <c r="G9159" t="s">
        <v>67</v>
      </c>
      <c r="H9159" t="s">
        <v>15</v>
      </c>
      <c r="I9159" t="s">
        <v>16</v>
      </c>
      <c r="J9159">
        <v>3</v>
      </c>
      <c r="K9159" t="str">
        <f>IF(tickets_dataset[[#This Row],[status]] = "Closed", "Yes","No")</f>
        <v>Yes</v>
      </c>
      <c r="L9159" s="2">
        <f t="shared" si="572"/>
        <v>45</v>
      </c>
      <c r="M9159" t="str">
        <f t="shared" si="573"/>
        <v>No</v>
      </c>
      <c r="N9159" t="str">
        <f t="shared" si="574"/>
        <v>Jan</v>
      </c>
      <c r="O9159" s="2">
        <f t="shared" si="575"/>
        <v>1.875</v>
      </c>
      <c r="P9159" t="str">
        <f>VLOOKUP(G9159,Agents!A:E,4,FALSE)</f>
        <v>Team5</v>
      </c>
      <c r="Q9159" t="str">
        <f>VLOOKUP(G9159,Agents!A:E,5,FALSE)</f>
        <v>Junior</v>
      </c>
      <c r="R9159" t="str">
        <f>VLOOKUP(G9159,Agents!A:E,2,FALSE)</f>
        <v>Evening</v>
      </c>
    </row>
    <row r="9160" spans="1:18" x14ac:dyDescent="0.35">
      <c r="A9160" t="s">
        <v>13454</v>
      </c>
      <c r="B9160" t="s">
        <v>1192</v>
      </c>
      <c r="C9160" t="s">
        <v>50</v>
      </c>
      <c r="D9160" t="s">
        <v>38</v>
      </c>
      <c r="E9160" s="1">
        <v>46065.944444444445</v>
      </c>
      <c r="F9160" s="1">
        <v>46067.486111111109</v>
      </c>
      <c r="G9160" t="s">
        <v>311</v>
      </c>
      <c r="H9160" t="s">
        <v>15</v>
      </c>
      <c r="I9160" t="s">
        <v>16</v>
      </c>
      <c r="J9160">
        <v>5</v>
      </c>
      <c r="K9160" t="str">
        <f>IF(tickets_dataset[[#This Row],[status]] = "Closed", "Yes","No")</f>
        <v>Yes</v>
      </c>
      <c r="L9160" s="2">
        <f t="shared" si="572"/>
        <v>36.999999999941792</v>
      </c>
      <c r="M9160" t="str">
        <f t="shared" si="573"/>
        <v>No</v>
      </c>
      <c r="N9160" t="str">
        <f t="shared" si="574"/>
        <v>Feb</v>
      </c>
      <c r="O9160" s="2">
        <f t="shared" si="575"/>
        <v>1.5416666666642413</v>
      </c>
      <c r="P9160" t="str">
        <f>VLOOKUP(G9160,Agents!A:E,4,FALSE)</f>
        <v>Team5</v>
      </c>
      <c r="Q9160" t="str">
        <f>VLOOKUP(G9160,Agents!A:E,5,FALSE)</f>
        <v>Senior</v>
      </c>
      <c r="R9160" t="str">
        <f>VLOOKUP(G9160,Agents!A:E,2,FALSE)</f>
        <v>Evening</v>
      </c>
    </row>
    <row r="9161" spans="1:18" x14ac:dyDescent="0.35">
      <c r="A9161" t="s">
        <v>13455</v>
      </c>
      <c r="B9161" t="s">
        <v>13456</v>
      </c>
      <c r="C9161" t="s">
        <v>34</v>
      </c>
      <c r="D9161" t="s">
        <v>13</v>
      </c>
      <c r="E9161" s="1">
        <v>46044.277083333334</v>
      </c>
      <c r="F9161" s="1">
        <v>46044.943749999999</v>
      </c>
      <c r="G9161" t="s">
        <v>140</v>
      </c>
      <c r="H9161" t="s">
        <v>15</v>
      </c>
      <c r="I9161" t="s">
        <v>16</v>
      </c>
      <c r="J9161">
        <v>4</v>
      </c>
      <c r="K9161" t="str">
        <f>IF(tickets_dataset[[#This Row],[status]] = "Closed", "Yes","No")</f>
        <v>Yes</v>
      </c>
      <c r="L9161" s="2">
        <f t="shared" si="572"/>
        <v>15.999999999941792</v>
      </c>
      <c r="M9161" t="str">
        <f t="shared" si="573"/>
        <v>No</v>
      </c>
      <c r="N9161" t="str">
        <f t="shared" si="574"/>
        <v>Jan</v>
      </c>
      <c r="O9161" s="2">
        <f t="shared" si="575"/>
        <v>0.66666666666424135</v>
      </c>
      <c r="P9161" t="str">
        <f>VLOOKUP(G9161,Agents!A:E,4,FALSE)</f>
        <v>Team1</v>
      </c>
      <c r="Q9161" t="str">
        <f>VLOOKUP(G9161,Agents!A:E,5,FALSE)</f>
        <v>Junior</v>
      </c>
      <c r="R9161" t="str">
        <f>VLOOKUP(G9161,Agents!A:E,2,FALSE)</f>
        <v>Morning</v>
      </c>
    </row>
    <row r="9162" spans="1:18" x14ac:dyDescent="0.35">
      <c r="A9162" t="s">
        <v>13457</v>
      </c>
      <c r="B9162" t="s">
        <v>13458</v>
      </c>
      <c r="C9162" t="s">
        <v>34</v>
      </c>
      <c r="D9162" t="s">
        <v>13</v>
      </c>
      <c r="E9162" s="1">
        <v>46079.968055555553</v>
      </c>
      <c r="F9162" s="1">
        <v>46081.176388888889</v>
      </c>
      <c r="G9162" t="s">
        <v>14</v>
      </c>
      <c r="H9162" t="s">
        <v>132</v>
      </c>
      <c r="I9162" t="s">
        <v>16</v>
      </c>
      <c r="J9162">
        <v>4</v>
      </c>
      <c r="K9162" t="str">
        <f>IF(tickets_dataset[[#This Row],[status]] = "Closed", "Yes","No")</f>
        <v>No</v>
      </c>
      <c r="L9162" s="2">
        <f t="shared" si="572"/>
        <v>29.000000000058208</v>
      </c>
      <c r="M9162" t="str">
        <f t="shared" si="573"/>
        <v>No</v>
      </c>
      <c r="N9162" t="str">
        <f t="shared" si="574"/>
        <v>Feb</v>
      </c>
      <c r="O9162" s="2">
        <f t="shared" si="575"/>
        <v>1.2083333333357587</v>
      </c>
      <c r="P9162" t="str">
        <f>VLOOKUP(G9162,Agents!A:E,4,FALSE)</f>
        <v>Team1</v>
      </c>
      <c r="Q9162" t="str">
        <f>VLOOKUP(G9162,Agents!A:E,5,FALSE)</f>
        <v>Senior</v>
      </c>
      <c r="R9162" t="str">
        <f>VLOOKUP(G9162,Agents!A:E,2,FALSE)</f>
        <v>Morning</v>
      </c>
    </row>
    <row r="9163" spans="1:18" x14ac:dyDescent="0.35">
      <c r="A9163" t="s">
        <v>13459</v>
      </c>
      <c r="B9163" t="s">
        <v>1241</v>
      </c>
      <c r="C9163" t="s">
        <v>76</v>
      </c>
      <c r="D9163" t="s">
        <v>13</v>
      </c>
      <c r="E9163" s="1">
        <v>46029.445833333331</v>
      </c>
      <c r="F9163" s="1">
        <v>46031.237500000003</v>
      </c>
      <c r="G9163" t="s">
        <v>273</v>
      </c>
      <c r="H9163" t="s">
        <v>15</v>
      </c>
      <c r="I9163" t="s">
        <v>16</v>
      </c>
      <c r="J9163">
        <v>5</v>
      </c>
      <c r="K9163" t="str">
        <f>IF(tickets_dataset[[#This Row],[status]] = "Closed", "Yes","No")</f>
        <v>Yes</v>
      </c>
      <c r="L9163" s="2">
        <f t="shared" si="572"/>
        <v>43.000000000116415</v>
      </c>
      <c r="M9163" t="str">
        <f t="shared" si="573"/>
        <v>No</v>
      </c>
      <c r="N9163" t="str">
        <f t="shared" si="574"/>
        <v>Jan</v>
      </c>
      <c r="O9163" s="2">
        <f t="shared" si="575"/>
        <v>1.7916666666715173</v>
      </c>
      <c r="P9163" t="str">
        <f>VLOOKUP(G9163,Agents!A:E,4,FALSE)</f>
        <v>Team3</v>
      </c>
      <c r="Q9163" t="str">
        <f>VLOOKUP(G9163,Agents!A:E,5,FALSE)</f>
        <v>Senior</v>
      </c>
      <c r="R9163" t="str">
        <f>VLOOKUP(G9163,Agents!A:E,2,FALSE)</f>
        <v>Evening</v>
      </c>
    </row>
    <row r="9164" spans="1:18" x14ac:dyDescent="0.35">
      <c r="A9164" t="s">
        <v>13460</v>
      </c>
      <c r="B9164" t="s">
        <v>4561</v>
      </c>
      <c r="C9164" t="s">
        <v>76</v>
      </c>
      <c r="D9164" t="s">
        <v>13</v>
      </c>
      <c r="E9164" s="1">
        <v>46074.456944444442</v>
      </c>
      <c r="F9164" s="1">
        <v>46074.706944444442</v>
      </c>
      <c r="G9164" t="s">
        <v>83</v>
      </c>
      <c r="H9164" t="s">
        <v>15</v>
      </c>
      <c r="I9164" t="s">
        <v>16</v>
      </c>
      <c r="J9164">
        <v>5</v>
      </c>
      <c r="K9164" t="str">
        <f>IF(tickets_dataset[[#This Row],[status]] = "Closed", "Yes","No")</f>
        <v>Yes</v>
      </c>
      <c r="L9164" s="2">
        <f t="shared" si="572"/>
        <v>6</v>
      </c>
      <c r="M9164" t="str">
        <f t="shared" si="573"/>
        <v>No</v>
      </c>
      <c r="N9164" t="str">
        <f t="shared" si="574"/>
        <v>Feb</v>
      </c>
      <c r="O9164" s="2">
        <f t="shared" si="575"/>
        <v>0.25</v>
      </c>
      <c r="P9164" t="str">
        <f>VLOOKUP(G9164,Agents!A:E,4,FALSE)</f>
        <v>Team2</v>
      </c>
      <c r="Q9164" t="str">
        <f>VLOOKUP(G9164,Agents!A:E,5,FALSE)</f>
        <v>Junior</v>
      </c>
      <c r="R9164" t="str">
        <f>VLOOKUP(G9164,Agents!A:E,2,FALSE)</f>
        <v>Night</v>
      </c>
    </row>
    <row r="9165" spans="1:18" x14ac:dyDescent="0.35">
      <c r="A9165" t="s">
        <v>13461</v>
      </c>
      <c r="B9165" t="s">
        <v>463</v>
      </c>
      <c r="C9165" t="s">
        <v>12</v>
      </c>
      <c r="D9165" t="s">
        <v>13</v>
      </c>
      <c r="E9165" s="1">
        <v>46077.931944444441</v>
      </c>
      <c r="F9165" s="1">
        <v>46078.640277777777</v>
      </c>
      <c r="G9165" t="s">
        <v>149</v>
      </c>
      <c r="H9165" t="s">
        <v>15</v>
      </c>
      <c r="I9165" t="s">
        <v>16</v>
      </c>
      <c r="J9165">
        <v>4</v>
      </c>
      <c r="K9165" t="str">
        <f>IF(tickets_dataset[[#This Row],[status]] = "Closed", "Yes","No")</f>
        <v>Yes</v>
      </c>
      <c r="L9165" s="2">
        <f t="shared" si="572"/>
        <v>17.000000000058208</v>
      </c>
      <c r="M9165" t="str">
        <f t="shared" si="573"/>
        <v>No</v>
      </c>
      <c r="N9165" t="str">
        <f t="shared" si="574"/>
        <v>Feb</v>
      </c>
      <c r="O9165" s="2">
        <f t="shared" si="575"/>
        <v>0.70833333333575865</v>
      </c>
      <c r="P9165" t="str">
        <f>VLOOKUP(G9165,Agents!A:E,4,FALSE)</f>
        <v>Team3</v>
      </c>
      <c r="Q9165" t="str">
        <f>VLOOKUP(G9165,Agents!A:E,5,FALSE)</f>
        <v>Mid</v>
      </c>
      <c r="R9165" t="str">
        <f>VLOOKUP(G9165,Agents!A:E,2,FALSE)</f>
        <v>Night</v>
      </c>
    </row>
    <row r="9166" spans="1:18" x14ac:dyDescent="0.35">
      <c r="A9166" t="s">
        <v>13462</v>
      </c>
      <c r="B9166" t="s">
        <v>13463</v>
      </c>
      <c r="C9166" t="s">
        <v>22</v>
      </c>
      <c r="D9166" t="s">
        <v>13</v>
      </c>
      <c r="E9166" s="1">
        <v>46090.943749999999</v>
      </c>
      <c r="F9166" s="1">
        <v>46091.61041666667</v>
      </c>
      <c r="G9166" t="s">
        <v>53</v>
      </c>
      <c r="H9166" t="s">
        <v>15</v>
      </c>
      <c r="I9166" t="s">
        <v>16</v>
      </c>
      <c r="J9166">
        <v>3</v>
      </c>
      <c r="K9166" t="str">
        <f>IF(tickets_dataset[[#This Row],[status]] = "Closed", "Yes","No")</f>
        <v>Yes</v>
      </c>
      <c r="L9166" s="2">
        <f t="shared" si="572"/>
        <v>16.000000000116415</v>
      </c>
      <c r="M9166" t="str">
        <f t="shared" si="573"/>
        <v>No</v>
      </c>
      <c r="N9166" t="str">
        <f t="shared" si="574"/>
        <v>Mar</v>
      </c>
      <c r="O9166" s="2">
        <f t="shared" si="575"/>
        <v>0.66666666667151731</v>
      </c>
      <c r="P9166" t="str">
        <f>VLOOKUP(G9166,Agents!A:E,4,FALSE)</f>
        <v>Team1</v>
      </c>
      <c r="Q9166" t="str">
        <f>VLOOKUP(G9166,Agents!A:E,5,FALSE)</f>
        <v>Junior</v>
      </c>
      <c r="R9166" t="str">
        <f>VLOOKUP(G9166,Agents!A:E,2,FALSE)</f>
        <v>Night</v>
      </c>
    </row>
    <row r="9167" spans="1:18" x14ac:dyDescent="0.35">
      <c r="A9167" t="s">
        <v>13464</v>
      </c>
      <c r="B9167" t="s">
        <v>10278</v>
      </c>
      <c r="C9167" t="s">
        <v>12</v>
      </c>
      <c r="D9167" t="s">
        <v>13</v>
      </c>
      <c r="E9167" s="1">
        <v>46100.159722222219</v>
      </c>
      <c r="F9167" s="1">
        <v>46101.118055555555</v>
      </c>
      <c r="G9167" t="s">
        <v>190</v>
      </c>
      <c r="H9167" t="s">
        <v>15</v>
      </c>
      <c r="I9167" t="s">
        <v>16</v>
      </c>
      <c r="J9167">
        <v>4</v>
      </c>
      <c r="K9167" t="str">
        <f>IF(tickets_dataset[[#This Row],[status]] = "Closed", "Yes","No")</f>
        <v>Yes</v>
      </c>
      <c r="L9167" s="2">
        <f t="shared" si="572"/>
        <v>23.000000000058208</v>
      </c>
      <c r="M9167" t="str">
        <f t="shared" si="573"/>
        <v>No</v>
      </c>
      <c r="N9167" t="str">
        <f t="shared" si="574"/>
        <v>Mar</v>
      </c>
      <c r="O9167" s="2">
        <f t="shared" si="575"/>
        <v>0.95833333333575865</v>
      </c>
      <c r="P9167" t="str">
        <f>VLOOKUP(G9167,Agents!A:E,4,FALSE)</f>
        <v>Team1</v>
      </c>
      <c r="Q9167" t="str">
        <f>VLOOKUP(G9167,Agents!A:E,5,FALSE)</f>
        <v>Senior</v>
      </c>
      <c r="R9167" t="str">
        <f>VLOOKUP(G9167,Agents!A:E,2,FALSE)</f>
        <v>Night</v>
      </c>
    </row>
    <row r="9168" spans="1:18" x14ac:dyDescent="0.35">
      <c r="A9168" t="s">
        <v>13465</v>
      </c>
      <c r="B9168" t="s">
        <v>7652</v>
      </c>
      <c r="C9168" t="s">
        <v>12</v>
      </c>
      <c r="D9168" t="s">
        <v>13</v>
      </c>
      <c r="E9168" s="1">
        <v>46037.211805555555</v>
      </c>
      <c r="F9168" s="1">
        <v>46037.795138888891</v>
      </c>
      <c r="G9168" t="s">
        <v>140</v>
      </c>
      <c r="H9168" t="s">
        <v>15</v>
      </c>
      <c r="I9168" t="s">
        <v>16</v>
      </c>
      <c r="J9168">
        <v>4</v>
      </c>
      <c r="K9168" t="str">
        <f>IF(tickets_dataset[[#This Row],[status]] = "Closed", "Yes","No")</f>
        <v>Yes</v>
      </c>
      <c r="L9168" s="2">
        <f t="shared" si="572"/>
        <v>14.000000000058208</v>
      </c>
      <c r="M9168" t="str">
        <f t="shared" si="573"/>
        <v>No</v>
      </c>
      <c r="N9168" t="str">
        <f t="shared" si="574"/>
        <v>Jan</v>
      </c>
      <c r="O9168" s="2">
        <f t="shared" si="575"/>
        <v>0.58333333333575865</v>
      </c>
      <c r="P9168" t="str">
        <f>VLOOKUP(G9168,Agents!A:E,4,FALSE)</f>
        <v>Team1</v>
      </c>
      <c r="Q9168" t="str">
        <f>VLOOKUP(G9168,Agents!A:E,5,FALSE)</f>
        <v>Junior</v>
      </c>
      <c r="R9168" t="str">
        <f>VLOOKUP(G9168,Agents!A:E,2,FALSE)</f>
        <v>Morning</v>
      </c>
    </row>
    <row r="9169" spans="1:18" x14ac:dyDescent="0.35">
      <c r="A9169" t="s">
        <v>13466</v>
      </c>
      <c r="B9169" t="s">
        <v>2335</v>
      </c>
      <c r="C9169" t="s">
        <v>34</v>
      </c>
      <c r="D9169" t="s">
        <v>26</v>
      </c>
      <c r="E9169" s="1">
        <v>46035.618055555555</v>
      </c>
      <c r="F9169" s="1">
        <v>46035.784722222219</v>
      </c>
      <c r="G9169" t="s">
        <v>14</v>
      </c>
      <c r="H9169" t="s">
        <v>28</v>
      </c>
      <c r="I9169" t="s">
        <v>16</v>
      </c>
      <c r="J9169">
        <v>4</v>
      </c>
      <c r="K9169" t="str">
        <f>IF(tickets_dataset[[#This Row],[status]] = "Closed", "Yes","No")</f>
        <v>No</v>
      </c>
      <c r="L9169" s="2">
        <f t="shared" si="572"/>
        <v>3.9999999999417923</v>
      </c>
      <c r="M9169" t="str">
        <f t="shared" si="573"/>
        <v>No</v>
      </c>
      <c r="N9169" t="str">
        <f t="shared" si="574"/>
        <v>Jan</v>
      </c>
      <c r="O9169" s="2">
        <f t="shared" si="575"/>
        <v>0.16666666666424135</v>
      </c>
      <c r="P9169" t="str">
        <f>VLOOKUP(G9169,Agents!A:E,4,FALSE)</f>
        <v>Team1</v>
      </c>
      <c r="Q9169" t="str">
        <f>VLOOKUP(G9169,Agents!A:E,5,FALSE)</f>
        <v>Senior</v>
      </c>
      <c r="R9169" t="str">
        <f>VLOOKUP(G9169,Agents!A:E,2,FALSE)</f>
        <v>Morning</v>
      </c>
    </row>
    <row r="9170" spans="1:18" x14ac:dyDescent="0.35">
      <c r="A9170" t="s">
        <v>13467</v>
      </c>
      <c r="B9170" t="s">
        <v>9059</v>
      </c>
      <c r="C9170" t="s">
        <v>34</v>
      </c>
      <c r="D9170" t="s">
        <v>13</v>
      </c>
      <c r="E9170" s="1">
        <v>46024.12222222222</v>
      </c>
      <c r="F9170" s="1">
        <v>46025.62222222222</v>
      </c>
      <c r="G9170" t="s">
        <v>311</v>
      </c>
      <c r="H9170" t="s">
        <v>15</v>
      </c>
      <c r="I9170" t="s">
        <v>68</v>
      </c>
      <c r="J9170">
        <v>3</v>
      </c>
      <c r="K9170" t="str">
        <f>IF(tickets_dataset[[#This Row],[status]] = "Closed", "Yes","No")</f>
        <v>Yes</v>
      </c>
      <c r="L9170" s="2">
        <f t="shared" si="572"/>
        <v>36</v>
      </c>
      <c r="M9170" t="str">
        <f t="shared" si="573"/>
        <v>No</v>
      </c>
      <c r="N9170" t="str">
        <f t="shared" si="574"/>
        <v>Jan</v>
      </c>
      <c r="O9170" s="2">
        <f t="shared" si="575"/>
        <v>1.5</v>
      </c>
      <c r="P9170" t="str">
        <f>VLOOKUP(G9170,Agents!A:E,4,FALSE)</f>
        <v>Team5</v>
      </c>
      <c r="Q9170" t="str">
        <f>VLOOKUP(G9170,Agents!A:E,5,FALSE)</f>
        <v>Senior</v>
      </c>
      <c r="R9170" t="str">
        <f>VLOOKUP(G9170,Agents!A:E,2,FALSE)</f>
        <v>Evening</v>
      </c>
    </row>
    <row r="9171" spans="1:18" x14ac:dyDescent="0.35">
      <c r="A9171" t="s">
        <v>13468</v>
      </c>
      <c r="B9171" t="s">
        <v>874</v>
      </c>
      <c r="C9171" t="s">
        <v>50</v>
      </c>
      <c r="D9171" t="s">
        <v>26</v>
      </c>
      <c r="E9171" s="1">
        <v>46024.114583333336</v>
      </c>
      <c r="F9171" s="1">
        <v>46026.15625</v>
      </c>
      <c r="G9171" t="s">
        <v>170</v>
      </c>
      <c r="H9171" t="s">
        <v>15</v>
      </c>
      <c r="I9171" t="s">
        <v>16</v>
      </c>
      <c r="J9171">
        <v>5</v>
      </c>
      <c r="K9171" t="str">
        <f>IF(tickets_dataset[[#This Row],[status]] = "Closed", "Yes","No")</f>
        <v>Yes</v>
      </c>
      <c r="L9171" s="2">
        <f t="shared" si="572"/>
        <v>48.999999999941792</v>
      </c>
      <c r="M9171" t="str">
        <f t="shared" si="573"/>
        <v>Yes</v>
      </c>
      <c r="N9171" t="str">
        <f t="shared" si="574"/>
        <v>Jan</v>
      </c>
      <c r="O9171" s="2">
        <f t="shared" si="575"/>
        <v>2.0416666666642413</v>
      </c>
      <c r="P9171" t="str">
        <f>VLOOKUP(G9171,Agents!A:E,4,FALSE)</f>
        <v>Team5</v>
      </c>
      <c r="Q9171" t="str">
        <f>VLOOKUP(G9171,Agents!A:E,5,FALSE)</f>
        <v>Junior</v>
      </c>
      <c r="R9171" t="str">
        <f>VLOOKUP(G9171,Agents!A:E,2,FALSE)</f>
        <v>Night</v>
      </c>
    </row>
    <row r="9172" spans="1:18" x14ac:dyDescent="0.35">
      <c r="A9172" t="s">
        <v>13469</v>
      </c>
      <c r="B9172" t="s">
        <v>7154</v>
      </c>
      <c r="C9172" t="s">
        <v>34</v>
      </c>
      <c r="D9172" t="s">
        <v>38</v>
      </c>
      <c r="E9172" s="1">
        <v>46042.574999999997</v>
      </c>
      <c r="F9172" s="1">
        <v>46045.366666666669</v>
      </c>
      <c r="G9172" t="s">
        <v>140</v>
      </c>
      <c r="H9172" t="s">
        <v>28</v>
      </c>
      <c r="I9172" t="s">
        <v>16</v>
      </c>
      <c r="J9172">
        <v>3</v>
      </c>
      <c r="K9172" t="str">
        <f>IF(tickets_dataset[[#This Row],[status]] = "Closed", "Yes","No")</f>
        <v>No</v>
      </c>
      <c r="L9172" s="2">
        <f t="shared" si="572"/>
        <v>67.000000000116415</v>
      </c>
      <c r="M9172" t="str">
        <f t="shared" si="573"/>
        <v>Yes</v>
      </c>
      <c r="N9172" t="str">
        <f t="shared" si="574"/>
        <v>Jan</v>
      </c>
      <c r="O9172" s="2">
        <f t="shared" si="575"/>
        <v>2.7916666666715173</v>
      </c>
      <c r="P9172" t="str">
        <f>VLOOKUP(G9172,Agents!A:E,4,FALSE)</f>
        <v>Team1</v>
      </c>
      <c r="Q9172" t="str">
        <f>VLOOKUP(G9172,Agents!A:E,5,FALSE)</f>
        <v>Junior</v>
      </c>
      <c r="R9172" t="str">
        <f>VLOOKUP(G9172,Agents!A:E,2,FALSE)</f>
        <v>Morning</v>
      </c>
    </row>
    <row r="9173" spans="1:18" x14ac:dyDescent="0.35">
      <c r="A9173" t="s">
        <v>13470</v>
      </c>
      <c r="B9173" t="s">
        <v>6444</v>
      </c>
      <c r="C9173" t="s">
        <v>22</v>
      </c>
      <c r="D9173" t="s">
        <v>26</v>
      </c>
      <c r="E9173" s="1">
        <v>46025.4</v>
      </c>
      <c r="F9173" s="1">
        <v>46026.775000000001</v>
      </c>
      <c r="G9173" t="s">
        <v>110</v>
      </c>
      <c r="H9173" t="s">
        <v>15</v>
      </c>
      <c r="I9173" t="s">
        <v>16</v>
      </c>
      <c r="J9173">
        <v>4</v>
      </c>
      <c r="K9173" t="str">
        <f>IF(tickets_dataset[[#This Row],[status]] = "Closed", "Yes","No")</f>
        <v>Yes</v>
      </c>
      <c r="L9173" s="2">
        <f t="shared" si="572"/>
        <v>33</v>
      </c>
      <c r="M9173" t="str">
        <f t="shared" si="573"/>
        <v>No</v>
      </c>
      <c r="N9173" t="str">
        <f t="shared" si="574"/>
        <v>Jan</v>
      </c>
      <c r="O9173" s="2">
        <f t="shared" si="575"/>
        <v>1.375</v>
      </c>
      <c r="P9173" t="str">
        <f>VLOOKUP(G9173,Agents!A:E,4,FALSE)</f>
        <v>Team4</v>
      </c>
      <c r="Q9173" t="str">
        <f>VLOOKUP(G9173,Agents!A:E,5,FALSE)</f>
        <v>Junior</v>
      </c>
      <c r="R9173" t="str">
        <f>VLOOKUP(G9173,Agents!A:E,2,FALSE)</f>
        <v>Morning</v>
      </c>
    </row>
    <row r="9174" spans="1:18" x14ac:dyDescent="0.35">
      <c r="A9174" t="s">
        <v>13471</v>
      </c>
      <c r="B9174" t="s">
        <v>499</v>
      </c>
      <c r="C9174" t="s">
        <v>50</v>
      </c>
      <c r="D9174" t="s">
        <v>13</v>
      </c>
      <c r="E9174" s="1">
        <v>46085.802083333336</v>
      </c>
      <c r="F9174" s="1">
        <v>46087.71875</v>
      </c>
      <c r="G9174" t="s">
        <v>91</v>
      </c>
      <c r="H9174" t="s">
        <v>15</v>
      </c>
      <c r="I9174" t="s">
        <v>16</v>
      </c>
      <c r="J9174">
        <v>4</v>
      </c>
      <c r="K9174" t="str">
        <f>IF(tickets_dataset[[#This Row],[status]] = "Closed", "Yes","No")</f>
        <v>Yes</v>
      </c>
      <c r="L9174" s="2">
        <f t="shared" si="572"/>
        <v>45.999999999941792</v>
      </c>
      <c r="M9174" t="str">
        <f t="shared" si="573"/>
        <v>No</v>
      </c>
      <c r="N9174" t="str">
        <f t="shared" si="574"/>
        <v>Mar</v>
      </c>
      <c r="O9174" s="2">
        <f t="shared" si="575"/>
        <v>1.9166666666642413</v>
      </c>
      <c r="P9174" t="str">
        <f>VLOOKUP(G9174,Agents!A:E,4,FALSE)</f>
        <v>Team5</v>
      </c>
      <c r="Q9174" t="str">
        <f>VLOOKUP(G9174,Agents!A:E,5,FALSE)</f>
        <v>Mid</v>
      </c>
      <c r="R9174" t="str">
        <f>VLOOKUP(G9174,Agents!A:E,2,FALSE)</f>
        <v>Night</v>
      </c>
    </row>
    <row r="9175" spans="1:18" x14ac:dyDescent="0.35">
      <c r="A9175" t="s">
        <v>13472</v>
      </c>
      <c r="B9175" t="s">
        <v>13473</v>
      </c>
      <c r="C9175" t="s">
        <v>12</v>
      </c>
      <c r="D9175" t="s">
        <v>26</v>
      </c>
      <c r="E9175" s="1">
        <v>46046.352777777778</v>
      </c>
      <c r="F9175" s="1">
        <v>46048.269444444442</v>
      </c>
      <c r="G9175" t="s">
        <v>110</v>
      </c>
      <c r="H9175" t="s">
        <v>15</v>
      </c>
      <c r="I9175" t="s">
        <v>16</v>
      </c>
      <c r="J9175">
        <v>4</v>
      </c>
      <c r="K9175" t="str">
        <f>IF(tickets_dataset[[#This Row],[status]] = "Closed", "Yes","No")</f>
        <v>Yes</v>
      </c>
      <c r="L9175" s="2">
        <f t="shared" si="572"/>
        <v>45.999999999941792</v>
      </c>
      <c r="M9175" t="str">
        <f t="shared" si="573"/>
        <v>No</v>
      </c>
      <c r="N9175" t="str">
        <f t="shared" si="574"/>
        <v>Jan</v>
      </c>
      <c r="O9175" s="2">
        <f t="shared" si="575"/>
        <v>1.9166666666642413</v>
      </c>
      <c r="P9175" t="str">
        <f>VLOOKUP(G9175,Agents!A:E,4,FALSE)</f>
        <v>Team4</v>
      </c>
      <c r="Q9175" t="str">
        <f>VLOOKUP(G9175,Agents!A:E,5,FALSE)</f>
        <v>Junior</v>
      </c>
      <c r="R9175" t="str">
        <f>VLOOKUP(G9175,Agents!A:E,2,FALSE)</f>
        <v>Morning</v>
      </c>
    </row>
    <row r="9176" spans="1:18" x14ac:dyDescent="0.35">
      <c r="A9176" t="s">
        <v>13474</v>
      </c>
      <c r="B9176" t="s">
        <v>3190</v>
      </c>
      <c r="C9176" t="s">
        <v>76</v>
      </c>
      <c r="D9176" t="s">
        <v>13</v>
      </c>
      <c r="E9176" s="1">
        <v>46035.92291666667</v>
      </c>
      <c r="F9176" s="1">
        <v>46037.506249999999</v>
      </c>
      <c r="G9176" t="s">
        <v>42</v>
      </c>
      <c r="H9176" t="s">
        <v>15</v>
      </c>
      <c r="I9176" t="s">
        <v>16</v>
      </c>
      <c r="J9176">
        <v>4</v>
      </c>
      <c r="K9176" t="str">
        <f>IF(tickets_dataset[[#This Row],[status]] = "Closed", "Yes","No")</f>
        <v>Yes</v>
      </c>
      <c r="L9176" s="2">
        <f t="shared" si="572"/>
        <v>37.999999999883585</v>
      </c>
      <c r="M9176" t="str">
        <f t="shared" si="573"/>
        <v>No</v>
      </c>
      <c r="N9176" t="str">
        <f t="shared" si="574"/>
        <v>Jan</v>
      </c>
      <c r="O9176" s="2">
        <f t="shared" si="575"/>
        <v>1.5833333333284827</v>
      </c>
      <c r="P9176" t="str">
        <f>VLOOKUP(G9176,Agents!A:E,4,FALSE)</f>
        <v>Team2</v>
      </c>
      <c r="Q9176" t="str">
        <f>VLOOKUP(G9176,Agents!A:E,5,FALSE)</f>
        <v>Junior</v>
      </c>
      <c r="R9176" t="str">
        <f>VLOOKUP(G9176,Agents!A:E,2,FALSE)</f>
        <v>Night</v>
      </c>
    </row>
    <row r="9177" spans="1:18" x14ac:dyDescent="0.35">
      <c r="A9177" t="s">
        <v>13475</v>
      </c>
      <c r="B9177" t="s">
        <v>12600</v>
      </c>
      <c r="C9177" t="s">
        <v>22</v>
      </c>
      <c r="D9177" t="s">
        <v>38</v>
      </c>
      <c r="E9177" s="1">
        <v>46084.802083333336</v>
      </c>
      <c r="F9177" s="1">
        <v>46086.135416666664</v>
      </c>
      <c r="G9177" t="s">
        <v>62</v>
      </c>
      <c r="H9177" t="s">
        <v>15</v>
      </c>
      <c r="I9177" t="s">
        <v>16</v>
      </c>
      <c r="J9177">
        <v>4</v>
      </c>
      <c r="K9177" t="str">
        <f>IF(tickets_dataset[[#This Row],[status]] = "Closed", "Yes","No")</f>
        <v>Yes</v>
      </c>
      <c r="L9177" s="2">
        <f t="shared" si="572"/>
        <v>31.999999999883585</v>
      </c>
      <c r="M9177" t="str">
        <f t="shared" si="573"/>
        <v>No</v>
      </c>
      <c r="N9177" t="str">
        <f t="shared" si="574"/>
        <v>Mar</v>
      </c>
      <c r="O9177" s="2">
        <f t="shared" si="575"/>
        <v>1.3333333333284827</v>
      </c>
      <c r="P9177" t="str">
        <f>VLOOKUP(G9177,Agents!A:E,4,FALSE)</f>
        <v>Team1</v>
      </c>
      <c r="Q9177" t="str">
        <f>VLOOKUP(G9177,Agents!A:E,5,FALSE)</f>
        <v>Junior</v>
      </c>
      <c r="R9177" t="str">
        <f>VLOOKUP(G9177,Agents!A:E,2,FALSE)</f>
        <v>Morning</v>
      </c>
    </row>
    <row r="9178" spans="1:18" x14ac:dyDescent="0.35">
      <c r="A9178" t="s">
        <v>13476</v>
      </c>
      <c r="B9178" t="s">
        <v>308</v>
      </c>
      <c r="C9178" t="s">
        <v>50</v>
      </c>
      <c r="D9178" t="s">
        <v>26</v>
      </c>
      <c r="E9178" s="1">
        <v>46047.147222222222</v>
      </c>
      <c r="F9178" s="1">
        <v>46047.855555555558</v>
      </c>
      <c r="G9178" t="s">
        <v>83</v>
      </c>
      <c r="H9178" t="s">
        <v>15</v>
      </c>
      <c r="I9178" t="s">
        <v>16</v>
      </c>
      <c r="J9178">
        <v>5</v>
      </c>
      <c r="K9178" t="str">
        <f>IF(tickets_dataset[[#This Row],[status]] = "Closed", "Yes","No")</f>
        <v>Yes</v>
      </c>
      <c r="L9178" s="2">
        <f t="shared" si="572"/>
        <v>17.000000000058208</v>
      </c>
      <c r="M9178" t="str">
        <f t="shared" si="573"/>
        <v>No</v>
      </c>
      <c r="N9178" t="str">
        <f t="shared" si="574"/>
        <v>Jan</v>
      </c>
      <c r="O9178" s="2">
        <f t="shared" si="575"/>
        <v>0.70833333333575865</v>
      </c>
      <c r="P9178" t="str">
        <f>VLOOKUP(G9178,Agents!A:E,4,FALSE)</f>
        <v>Team2</v>
      </c>
      <c r="Q9178" t="str">
        <f>VLOOKUP(G9178,Agents!A:E,5,FALSE)</f>
        <v>Junior</v>
      </c>
      <c r="R9178" t="str">
        <f>VLOOKUP(G9178,Agents!A:E,2,FALSE)</f>
        <v>Night</v>
      </c>
    </row>
    <row r="9179" spans="1:18" x14ac:dyDescent="0.35">
      <c r="A9179" t="s">
        <v>13477</v>
      </c>
      <c r="B9179" t="s">
        <v>12173</v>
      </c>
      <c r="C9179" t="s">
        <v>12</v>
      </c>
      <c r="D9179" t="s">
        <v>38</v>
      </c>
      <c r="E9179" s="1">
        <v>46036.571527777778</v>
      </c>
      <c r="F9179" s="1">
        <v>46040.113194444442</v>
      </c>
      <c r="G9179" t="s">
        <v>53</v>
      </c>
      <c r="H9179" t="s">
        <v>15</v>
      </c>
      <c r="I9179" t="s">
        <v>16</v>
      </c>
      <c r="J9179">
        <v>4</v>
      </c>
      <c r="K9179" t="str">
        <f>IF(tickets_dataset[[#This Row],[status]] = "Closed", "Yes","No")</f>
        <v>Yes</v>
      </c>
      <c r="L9179" s="2">
        <f t="shared" si="572"/>
        <v>84.999999999941792</v>
      </c>
      <c r="M9179" t="str">
        <f t="shared" si="573"/>
        <v>Yes</v>
      </c>
      <c r="N9179" t="str">
        <f t="shared" si="574"/>
        <v>Jan</v>
      </c>
      <c r="O9179" s="2">
        <f t="shared" si="575"/>
        <v>3.5416666666642413</v>
      </c>
      <c r="P9179" t="str">
        <f>VLOOKUP(G9179,Agents!A:E,4,FALSE)</f>
        <v>Team1</v>
      </c>
      <c r="Q9179" t="str">
        <f>VLOOKUP(G9179,Agents!A:E,5,FALSE)</f>
        <v>Junior</v>
      </c>
      <c r="R9179" t="str">
        <f>VLOOKUP(G9179,Agents!A:E,2,FALSE)</f>
        <v>Night</v>
      </c>
    </row>
    <row r="9180" spans="1:18" x14ac:dyDescent="0.35">
      <c r="A9180" t="s">
        <v>13478</v>
      </c>
      <c r="B9180" t="s">
        <v>3832</v>
      </c>
      <c r="C9180" t="s">
        <v>50</v>
      </c>
      <c r="D9180" t="s">
        <v>38</v>
      </c>
      <c r="E9180" s="1">
        <v>46082.384027777778</v>
      </c>
      <c r="F9180" s="1">
        <v>46085.592361111114</v>
      </c>
      <c r="G9180" t="s">
        <v>311</v>
      </c>
      <c r="H9180" t="s">
        <v>15</v>
      </c>
      <c r="I9180" t="s">
        <v>16</v>
      </c>
      <c r="J9180">
        <v>2</v>
      </c>
      <c r="K9180" t="str">
        <f>IF(tickets_dataset[[#This Row],[status]] = "Closed", "Yes","No")</f>
        <v>Yes</v>
      </c>
      <c r="L9180" s="2">
        <f t="shared" si="572"/>
        <v>77.000000000058208</v>
      </c>
      <c r="M9180" t="str">
        <f t="shared" si="573"/>
        <v>Yes</v>
      </c>
      <c r="N9180" t="str">
        <f t="shared" si="574"/>
        <v>Mar</v>
      </c>
      <c r="O9180" s="2">
        <f t="shared" si="575"/>
        <v>3.2083333333357587</v>
      </c>
      <c r="P9180" t="str">
        <f>VLOOKUP(G9180,Agents!A:E,4,FALSE)</f>
        <v>Team5</v>
      </c>
      <c r="Q9180" t="str">
        <f>VLOOKUP(G9180,Agents!A:E,5,FALSE)</f>
        <v>Senior</v>
      </c>
      <c r="R9180" t="str">
        <f>VLOOKUP(G9180,Agents!A:E,2,FALSE)</f>
        <v>Evening</v>
      </c>
    </row>
    <row r="9181" spans="1:18" x14ac:dyDescent="0.35">
      <c r="A9181" t="s">
        <v>13479</v>
      </c>
      <c r="B9181" t="s">
        <v>2948</v>
      </c>
      <c r="C9181" t="s">
        <v>22</v>
      </c>
      <c r="D9181" t="s">
        <v>13</v>
      </c>
      <c r="E9181" s="1">
        <v>46037.227777777778</v>
      </c>
      <c r="F9181" s="1">
        <v>46037.311111111114</v>
      </c>
      <c r="G9181" t="s">
        <v>357</v>
      </c>
      <c r="H9181" t="s">
        <v>15</v>
      </c>
      <c r="I9181" t="s">
        <v>16</v>
      </c>
      <c r="J9181">
        <v>3</v>
      </c>
      <c r="K9181" t="str">
        <f>IF(tickets_dataset[[#This Row],[status]] = "Closed", "Yes","No")</f>
        <v>Yes</v>
      </c>
      <c r="L9181" s="2">
        <f t="shared" si="572"/>
        <v>2.0000000000582077</v>
      </c>
      <c r="M9181" t="str">
        <f t="shared" si="573"/>
        <v>No</v>
      </c>
      <c r="N9181" t="str">
        <f t="shared" si="574"/>
        <v>Jan</v>
      </c>
      <c r="O9181" s="2">
        <f t="shared" si="575"/>
        <v>8.3333333335758653E-2</v>
      </c>
      <c r="P9181" t="str">
        <f>VLOOKUP(G9181,Agents!A:E,4,FALSE)</f>
        <v>Team1</v>
      </c>
      <c r="Q9181" t="str">
        <f>VLOOKUP(G9181,Agents!A:E,5,FALSE)</f>
        <v>Mid</v>
      </c>
      <c r="R9181" t="str">
        <f>VLOOKUP(G9181,Agents!A:E,2,FALSE)</f>
        <v>Morning</v>
      </c>
    </row>
    <row r="9182" spans="1:18" x14ac:dyDescent="0.35">
      <c r="A9182" t="s">
        <v>13480</v>
      </c>
      <c r="B9182" t="s">
        <v>7943</v>
      </c>
      <c r="C9182" t="s">
        <v>12</v>
      </c>
      <c r="D9182" t="s">
        <v>13</v>
      </c>
      <c r="E9182" s="1">
        <v>46060.9</v>
      </c>
      <c r="F9182" s="1">
        <v>46062.15</v>
      </c>
      <c r="G9182" t="s">
        <v>86</v>
      </c>
      <c r="H9182" t="s">
        <v>15</v>
      </c>
      <c r="I9182" t="s">
        <v>16</v>
      </c>
      <c r="J9182">
        <v>4</v>
      </c>
      <c r="K9182" t="str">
        <f>IF(tickets_dataset[[#This Row],[status]] = "Closed", "Yes","No")</f>
        <v>Yes</v>
      </c>
      <c r="L9182" s="2">
        <f t="shared" si="572"/>
        <v>30</v>
      </c>
      <c r="M9182" t="str">
        <f t="shared" si="573"/>
        <v>No</v>
      </c>
      <c r="N9182" t="str">
        <f t="shared" si="574"/>
        <v>Feb</v>
      </c>
      <c r="O9182" s="2">
        <f t="shared" si="575"/>
        <v>1.25</v>
      </c>
      <c r="P9182" t="str">
        <f>VLOOKUP(G9182,Agents!A:E,4,FALSE)</f>
        <v>Team1</v>
      </c>
      <c r="Q9182" t="str">
        <f>VLOOKUP(G9182,Agents!A:E,5,FALSE)</f>
        <v>Mid</v>
      </c>
      <c r="R9182" t="str">
        <f>VLOOKUP(G9182,Agents!A:E,2,FALSE)</f>
        <v>Morning</v>
      </c>
    </row>
    <row r="9183" spans="1:18" x14ac:dyDescent="0.35">
      <c r="A9183" t="s">
        <v>13481</v>
      </c>
      <c r="B9183" t="s">
        <v>6263</v>
      </c>
      <c r="C9183" t="s">
        <v>76</v>
      </c>
      <c r="D9183" t="s">
        <v>13</v>
      </c>
      <c r="E9183" s="1">
        <v>46034.28402777778</v>
      </c>
      <c r="F9183" s="1">
        <v>46034.867361111108</v>
      </c>
      <c r="G9183" t="s">
        <v>110</v>
      </c>
      <c r="H9183" t="s">
        <v>15</v>
      </c>
      <c r="I9183" t="s">
        <v>16</v>
      </c>
      <c r="J9183">
        <v>4</v>
      </c>
      <c r="K9183" t="str">
        <f>IF(tickets_dataset[[#This Row],[status]] = "Closed", "Yes","No")</f>
        <v>Yes</v>
      </c>
      <c r="L9183" s="2">
        <f t="shared" si="572"/>
        <v>13.999999999883585</v>
      </c>
      <c r="M9183" t="str">
        <f t="shared" si="573"/>
        <v>No</v>
      </c>
      <c r="N9183" t="str">
        <f t="shared" si="574"/>
        <v>Jan</v>
      </c>
      <c r="O9183" s="2">
        <f t="shared" si="575"/>
        <v>0.58333333332848269</v>
      </c>
      <c r="P9183" t="str">
        <f>VLOOKUP(G9183,Agents!A:E,4,FALSE)</f>
        <v>Team4</v>
      </c>
      <c r="Q9183" t="str">
        <f>VLOOKUP(G9183,Agents!A:E,5,FALSE)</f>
        <v>Junior</v>
      </c>
      <c r="R9183" t="str">
        <f>VLOOKUP(G9183,Agents!A:E,2,FALSE)</f>
        <v>Morning</v>
      </c>
    </row>
    <row r="9184" spans="1:18" x14ac:dyDescent="0.35">
      <c r="A9184" t="s">
        <v>13482</v>
      </c>
      <c r="B9184" t="s">
        <v>2400</v>
      </c>
      <c r="C9184" t="s">
        <v>22</v>
      </c>
      <c r="D9184" t="s">
        <v>38</v>
      </c>
      <c r="E9184" s="1">
        <v>46091.702777777777</v>
      </c>
      <c r="F9184" s="1">
        <v>46092.952777777777</v>
      </c>
      <c r="G9184" t="s">
        <v>216</v>
      </c>
      <c r="H9184" t="s">
        <v>15</v>
      </c>
      <c r="I9184" t="s">
        <v>16</v>
      </c>
      <c r="J9184">
        <v>4</v>
      </c>
      <c r="K9184" t="str">
        <f>IF(tickets_dataset[[#This Row],[status]] = "Closed", "Yes","No")</f>
        <v>Yes</v>
      </c>
      <c r="L9184" s="2">
        <f t="shared" si="572"/>
        <v>30</v>
      </c>
      <c r="M9184" t="str">
        <f t="shared" si="573"/>
        <v>No</v>
      </c>
      <c r="N9184" t="str">
        <f t="shared" si="574"/>
        <v>Mar</v>
      </c>
      <c r="O9184" s="2">
        <f t="shared" si="575"/>
        <v>1.25</v>
      </c>
      <c r="P9184" t="str">
        <f>VLOOKUP(G9184,Agents!A:E,4,FALSE)</f>
        <v>Team5</v>
      </c>
      <c r="Q9184" t="str">
        <f>VLOOKUP(G9184,Agents!A:E,5,FALSE)</f>
        <v>Junior</v>
      </c>
      <c r="R9184" t="str">
        <f>VLOOKUP(G9184,Agents!A:E,2,FALSE)</f>
        <v>Evening</v>
      </c>
    </row>
    <row r="9185" spans="1:18" x14ac:dyDescent="0.35">
      <c r="A9185" t="s">
        <v>13483</v>
      </c>
      <c r="B9185" t="s">
        <v>13173</v>
      </c>
      <c r="C9185" t="s">
        <v>12</v>
      </c>
      <c r="D9185" t="s">
        <v>26</v>
      </c>
      <c r="E9185" s="1">
        <v>46049.241666666669</v>
      </c>
      <c r="F9185" s="1">
        <v>46051.824999999997</v>
      </c>
      <c r="G9185" t="s">
        <v>216</v>
      </c>
      <c r="H9185" t="s">
        <v>15</v>
      </c>
      <c r="I9185" t="s">
        <v>16</v>
      </c>
      <c r="J9185">
        <v>3</v>
      </c>
      <c r="K9185" t="str">
        <f>IF(tickets_dataset[[#This Row],[status]] = "Closed", "Yes","No")</f>
        <v>Yes</v>
      </c>
      <c r="L9185" s="2">
        <f t="shared" si="572"/>
        <v>61.999999999883585</v>
      </c>
      <c r="M9185" t="str">
        <f t="shared" si="573"/>
        <v>Yes</v>
      </c>
      <c r="N9185" t="str">
        <f t="shared" si="574"/>
        <v>Jan</v>
      </c>
      <c r="O9185" s="2">
        <f t="shared" si="575"/>
        <v>2.5833333333284827</v>
      </c>
      <c r="P9185" t="str">
        <f>VLOOKUP(G9185,Agents!A:E,4,FALSE)</f>
        <v>Team5</v>
      </c>
      <c r="Q9185" t="str">
        <f>VLOOKUP(G9185,Agents!A:E,5,FALSE)</f>
        <v>Junior</v>
      </c>
      <c r="R9185" t="str">
        <f>VLOOKUP(G9185,Agents!A:E,2,FALSE)</f>
        <v>Evening</v>
      </c>
    </row>
    <row r="9186" spans="1:18" x14ac:dyDescent="0.35">
      <c r="A9186" t="s">
        <v>13484</v>
      </c>
      <c r="B9186" t="s">
        <v>9050</v>
      </c>
      <c r="C9186" t="s">
        <v>76</v>
      </c>
      <c r="D9186" t="s">
        <v>26</v>
      </c>
      <c r="E9186" s="1">
        <v>46085.992361111108</v>
      </c>
      <c r="F9186" s="1">
        <v>46087.78402777778</v>
      </c>
      <c r="G9186" t="s">
        <v>159</v>
      </c>
      <c r="H9186" t="s">
        <v>15</v>
      </c>
      <c r="I9186" t="s">
        <v>16</v>
      </c>
      <c r="J9186">
        <v>3</v>
      </c>
      <c r="K9186" t="str">
        <f>IF(tickets_dataset[[#This Row],[status]] = "Closed", "Yes","No")</f>
        <v>Yes</v>
      </c>
      <c r="L9186" s="2">
        <f t="shared" si="572"/>
        <v>43.000000000116415</v>
      </c>
      <c r="M9186" t="str">
        <f t="shared" si="573"/>
        <v>No</v>
      </c>
      <c r="N9186" t="str">
        <f t="shared" si="574"/>
        <v>Mar</v>
      </c>
      <c r="O9186" s="2">
        <f t="shared" si="575"/>
        <v>1.7916666666715173</v>
      </c>
      <c r="P9186" t="str">
        <f>VLOOKUP(G9186,Agents!A:E,4,FALSE)</f>
        <v>Team4</v>
      </c>
      <c r="Q9186" t="str">
        <f>VLOOKUP(G9186,Agents!A:E,5,FALSE)</f>
        <v>Mid</v>
      </c>
      <c r="R9186" t="str">
        <f>VLOOKUP(G9186,Agents!A:E,2,FALSE)</f>
        <v>Night</v>
      </c>
    </row>
    <row r="9187" spans="1:18" x14ac:dyDescent="0.35">
      <c r="A9187" t="s">
        <v>13485</v>
      </c>
      <c r="B9187" t="s">
        <v>1629</v>
      </c>
      <c r="C9187" t="s">
        <v>34</v>
      </c>
      <c r="D9187" t="s">
        <v>13</v>
      </c>
      <c r="E9187" s="1">
        <v>46065.425000000003</v>
      </c>
      <c r="F9187" s="1">
        <v>46065.716666666667</v>
      </c>
      <c r="G9187" t="s">
        <v>164</v>
      </c>
      <c r="H9187" t="s">
        <v>15</v>
      </c>
      <c r="I9187" t="s">
        <v>16</v>
      </c>
      <c r="J9187">
        <v>5</v>
      </c>
      <c r="K9187" t="str">
        <f>IF(tickets_dataset[[#This Row],[status]] = "Closed", "Yes","No")</f>
        <v>Yes</v>
      </c>
      <c r="L9187" s="2">
        <f t="shared" si="572"/>
        <v>6.9999999999417923</v>
      </c>
      <c r="M9187" t="str">
        <f t="shared" si="573"/>
        <v>No</v>
      </c>
      <c r="N9187" t="str">
        <f t="shared" si="574"/>
        <v>Feb</v>
      </c>
      <c r="O9187" s="2">
        <f t="shared" si="575"/>
        <v>0.29166666666424135</v>
      </c>
      <c r="P9187" t="str">
        <f>VLOOKUP(G9187,Agents!A:E,4,FALSE)</f>
        <v>Team4</v>
      </c>
      <c r="Q9187" t="str">
        <f>VLOOKUP(G9187,Agents!A:E,5,FALSE)</f>
        <v>Senior</v>
      </c>
      <c r="R9187" t="str">
        <f>VLOOKUP(G9187,Agents!A:E,2,FALSE)</f>
        <v>Evening</v>
      </c>
    </row>
    <row r="9188" spans="1:18" x14ac:dyDescent="0.35">
      <c r="A9188" t="s">
        <v>13486</v>
      </c>
      <c r="B9188" t="s">
        <v>9661</v>
      </c>
      <c r="C9188" t="s">
        <v>76</v>
      </c>
      <c r="D9188" t="s">
        <v>13</v>
      </c>
      <c r="E9188" s="1">
        <v>46081.456944444442</v>
      </c>
      <c r="F9188" s="1">
        <v>46082.331944444442</v>
      </c>
      <c r="G9188" t="s">
        <v>77</v>
      </c>
      <c r="H9188" t="s">
        <v>15</v>
      </c>
      <c r="I9188" t="s">
        <v>16</v>
      </c>
      <c r="J9188">
        <v>2</v>
      </c>
      <c r="K9188" t="str">
        <f>IF(tickets_dataset[[#This Row],[status]] = "Closed", "Yes","No")</f>
        <v>Yes</v>
      </c>
      <c r="L9188" s="2">
        <f t="shared" si="572"/>
        <v>21</v>
      </c>
      <c r="M9188" t="str">
        <f t="shared" si="573"/>
        <v>No</v>
      </c>
      <c r="N9188" t="str">
        <f t="shared" si="574"/>
        <v>Feb</v>
      </c>
      <c r="O9188" s="2">
        <f t="shared" si="575"/>
        <v>0.875</v>
      </c>
      <c r="P9188" t="str">
        <f>VLOOKUP(G9188,Agents!A:E,4,FALSE)</f>
        <v>Team5</v>
      </c>
      <c r="Q9188" t="str">
        <f>VLOOKUP(G9188,Agents!A:E,5,FALSE)</f>
        <v>Junior</v>
      </c>
      <c r="R9188" t="str">
        <f>VLOOKUP(G9188,Agents!A:E,2,FALSE)</f>
        <v>Evening</v>
      </c>
    </row>
    <row r="9189" spans="1:18" x14ac:dyDescent="0.35">
      <c r="A9189" t="s">
        <v>13487</v>
      </c>
      <c r="B9189" t="s">
        <v>4183</v>
      </c>
      <c r="C9189" t="s">
        <v>50</v>
      </c>
      <c r="D9189" t="s">
        <v>26</v>
      </c>
      <c r="E9189" s="1">
        <v>46051.500694444447</v>
      </c>
      <c r="F9189" s="1">
        <v>46052.750694444447</v>
      </c>
      <c r="G9189" t="s">
        <v>77</v>
      </c>
      <c r="H9189" t="s">
        <v>15</v>
      </c>
      <c r="I9189" t="s">
        <v>16</v>
      </c>
      <c r="J9189">
        <v>3</v>
      </c>
      <c r="K9189" t="str">
        <f>IF(tickets_dataset[[#This Row],[status]] = "Closed", "Yes","No")</f>
        <v>Yes</v>
      </c>
      <c r="L9189" s="2">
        <f t="shared" si="572"/>
        <v>30</v>
      </c>
      <c r="M9189" t="str">
        <f t="shared" si="573"/>
        <v>No</v>
      </c>
      <c r="N9189" t="str">
        <f t="shared" si="574"/>
        <v>Jan</v>
      </c>
      <c r="O9189" s="2">
        <f t="shared" si="575"/>
        <v>1.25</v>
      </c>
      <c r="P9189" t="str">
        <f>VLOOKUP(G9189,Agents!A:E,4,FALSE)</f>
        <v>Team5</v>
      </c>
      <c r="Q9189" t="str">
        <f>VLOOKUP(G9189,Agents!A:E,5,FALSE)</f>
        <v>Junior</v>
      </c>
      <c r="R9189" t="str">
        <f>VLOOKUP(G9189,Agents!A:E,2,FALSE)</f>
        <v>Evening</v>
      </c>
    </row>
    <row r="9190" spans="1:18" x14ac:dyDescent="0.35">
      <c r="A9190" t="s">
        <v>13488</v>
      </c>
      <c r="B9190" t="s">
        <v>12118</v>
      </c>
      <c r="C9190" t="s">
        <v>22</v>
      </c>
      <c r="D9190" t="s">
        <v>13</v>
      </c>
      <c r="E9190" s="1">
        <v>46071.657638888886</v>
      </c>
      <c r="F9190" s="1">
        <v>46072.990972222222</v>
      </c>
      <c r="G9190" t="s">
        <v>159</v>
      </c>
      <c r="H9190" t="s">
        <v>15</v>
      </c>
      <c r="I9190" t="s">
        <v>16</v>
      </c>
      <c r="J9190">
        <v>4</v>
      </c>
      <c r="K9190" t="str">
        <f>IF(tickets_dataset[[#This Row],[status]] = "Closed", "Yes","No")</f>
        <v>Yes</v>
      </c>
      <c r="L9190" s="2">
        <f t="shared" si="572"/>
        <v>32.000000000058208</v>
      </c>
      <c r="M9190" t="str">
        <f t="shared" si="573"/>
        <v>No</v>
      </c>
      <c r="N9190" t="str">
        <f t="shared" si="574"/>
        <v>Feb</v>
      </c>
      <c r="O9190" s="2">
        <f t="shared" si="575"/>
        <v>1.3333333333357587</v>
      </c>
      <c r="P9190" t="str">
        <f>VLOOKUP(G9190,Agents!A:E,4,FALSE)</f>
        <v>Team4</v>
      </c>
      <c r="Q9190" t="str">
        <f>VLOOKUP(G9190,Agents!A:E,5,FALSE)</f>
        <v>Mid</v>
      </c>
      <c r="R9190" t="str">
        <f>VLOOKUP(G9190,Agents!A:E,2,FALSE)</f>
        <v>Night</v>
      </c>
    </row>
    <row r="9191" spans="1:18" x14ac:dyDescent="0.35">
      <c r="A9191" t="s">
        <v>13489</v>
      </c>
      <c r="B9191" t="s">
        <v>954</v>
      </c>
      <c r="C9191" t="s">
        <v>76</v>
      </c>
      <c r="D9191" t="s">
        <v>26</v>
      </c>
      <c r="E9191" s="1">
        <v>46027.011111111111</v>
      </c>
      <c r="F9191" s="1">
        <v>46027.886111111111</v>
      </c>
      <c r="G9191" t="s">
        <v>211</v>
      </c>
      <c r="H9191" t="s">
        <v>15</v>
      </c>
      <c r="I9191" t="s">
        <v>16</v>
      </c>
      <c r="J9191">
        <v>4</v>
      </c>
      <c r="K9191" t="str">
        <f>IF(tickets_dataset[[#This Row],[status]] = "Closed", "Yes","No")</f>
        <v>Yes</v>
      </c>
      <c r="L9191" s="2">
        <f t="shared" si="572"/>
        <v>21</v>
      </c>
      <c r="M9191" t="str">
        <f t="shared" si="573"/>
        <v>No</v>
      </c>
      <c r="N9191" t="str">
        <f t="shared" si="574"/>
        <v>Jan</v>
      </c>
      <c r="O9191" s="2">
        <f t="shared" si="575"/>
        <v>0.875</v>
      </c>
      <c r="P9191" t="str">
        <f>VLOOKUP(G9191,Agents!A:E,4,FALSE)</f>
        <v>Team5</v>
      </c>
      <c r="Q9191" t="str">
        <f>VLOOKUP(G9191,Agents!A:E,5,FALSE)</f>
        <v>Senior</v>
      </c>
      <c r="R9191" t="str">
        <f>VLOOKUP(G9191,Agents!A:E,2,FALSE)</f>
        <v>Evening</v>
      </c>
    </row>
    <row r="9192" spans="1:18" x14ac:dyDescent="0.35">
      <c r="A9192" t="s">
        <v>13490</v>
      </c>
      <c r="B9192" t="s">
        <v>1673</v>
      </c>
      <c r="C9192" t="s">
        <v>12</v>
      </c>
      <c r="D9192" t="s">
        <v>13</v>
      </c>
      <c r="E9192" s="1">
        <v>46028.165277777778</v>
      </c>
      <c r="F9192" s="1">
        <v>46028.498611111114</v>
      </c>
      <c r="G9192" t="s">
        <v>239</v>
      </c>
      <c r="H9192" t="s">
        <v>28</v>
      </c>
      <c r="I9192" t="s">
        <v>68</v>
      </c>
      <c r="J9192">
        <v>4</v>
      </c>
      <c r="K9192" t="str">
        <f>IF(tickets_dataset[[#This Row],[status]] = "Closed", "Yes","No")</f>
        <v>No</v>
      </c>
      <c r="L9192" s="2">
        <f t="shared" si="572"/>
        <v>8.0000000000582077</v>
      </c>
      <c r="M9192" t="str">
        <f t="shared" si="573"/>
        <v>No</v>
      </c>
      <c r="N9192" t="str">
        <f t="shared" si="574"/>
        <v>Jan</v>
      </c>
      <c r="O9192" s="2">
        <f t="shared" si="575"/>
        <v>0.33333333333575865</v>
      </c>
      <c r="P9192" t="str">
        <f>VLOOKUP(G9192,Agents!A:E,4,FALSE)</f>
        <v>Team1</v>
      </c>
      <c r="Q9192" t="str">
        <f>VLOOKUP(G9192,Agents!A:E,5,FALSE)</f>
        <v>Senior</v>
      </c>
      <c r="R9192" t="str">
        <f>VLOOKUP(G9192,Agents!A:E,2,FALSE)</f>
        <v>Evening</v>
      </c>
    </row>
    <row r="9193" spans="1:18" x14ac:dyDescent="0.35">
      <c r="A9193" t="s">
        <v>13491</v>
      </c>
      <c r="B9193" t="s">
        <v>11278</v>
      </c>
      <c r="C9193" t="s">
        <v>76</v>
      </c>
      <c r="D9193" t="s">
        <v>13</v>
      </c>
      <c r="E9193" s="1">
        <v>46111.713888888888</v>
      </c>
      <c r="F9193" s="1">
        <v>46113.588888888888</v>
      </c>
      <c r="G9193" t="s">
        <v>62</v>
      </c>
      <c r="H9193" t="s">
        <v>15</v>
      </c>
      <c r="I9193" t="s">
        <v>68</v>
      </c>
      <c r="J9193">
        <v>3</v>
      </c>
      <c r="K9193" t="str">
        <f>IF(tickets_dataset[[#This Row],[status]] = "Closed", "Yes","No")</f>
        <v>Yes</v>
      </c>
      <c r="L9193" s="2">
        <f t="shared" si="572"/>
        <v>45</v>
      </c>
      <c r="M9193" t="str">
        <f t="shared" si="573"/>
        <v>No</v>
      </c>
      <c r="N9193" t="str">
        <f t="shared" si="574"/>
        <v>Mar</v>
      </c>
      <c r="O9193" s="2">
        <f t="shared" si="575"/>
        <v>1.875</v>
      </c>
      <c r="P9193" t="str">
        <f>VLOOKUP(G9193,Agents!A:E,4,FALSE)</f>
        <v>Team1</v>
      </c>
      <c r="Q9193" t="str">
        <f>VLOOKUP(G9193,Agents!A:E,5,FALSE)</f>
        <v>Junior</v>
      </c>
      <c r="R9193" t="str">
        <f>VLOOKUP(G9193,Agents!A:E,2,FALSE)</f>
        <v>Morning</v>
      </c>
    </row>
    <row r="9194" spans="1:18" x14ac:dyDescent="0.35">
      <c r="A9194" t="s">
        <v>13492</v>
      </c>
      <c r="B9194" t="s">
        <v>13493</v>
      </c>
      <c r="C9194" t="s">
        <v>22</v>
      </c>
      <c r="D9194" t="s">
        <v>26</v>
      </c>
      <c r="E9194" s="1">
        <v>46036.220138888886</v>
      </c>
      <c r="F9194" s="1">
        <v>46037.011805555558</v>
      </c>
      <c r="G9194" t="s">
        <v>86</v>
      </c>
      <c r="H9194" t="s">
        <v>132</v>
      </c>
      <c r="I9194" t="s">
        <v>68</v>
      </c>
      <c r="J9194">
        <v>3</v>
      </c>
      <c r="K9194" t="str">
        <f>IF(tickets_dataset[[#This Row],[status]] = "Closed", "Yes","No")</f>
        <v>No</v>
      </c>
      <c r="L9194" s="2">
        <f t="shared" si="572"/>
        <v>19.000000000116415</v>
      </c>
      <c r="M9194" t="str">
        <f t="shared" si="573"/>
        <v>No</v>
      </c>
      <c r="N9194" t="str">
        <f t="shared" si="574"/>
        <v>Jan</v>
      </c>
      <c r="O9194" s="2">
        <f t="shared" si="575"/>
        <v>0.79166666667151731</v>
      </c>
      <c r="P9194" t="str">
        <f>VLOOKUP(G9194,Agents!A:E,4,FALSE)</f>
        <v>Team1</v>
      </c>
      <c r="Q9194" t="str">
        <f>VLOOKUP(G9194,Agents!A:E,5,FALSE)</f>
        <v>Mid</v>
      </c>
      <c r="R9194" t="str">
        <f>VLOOKUP(G9194,Agents!A:E,2,FALSE)</f>
        <v>Morning</v>
      </c>
    </row>
    <row r="9195" spans="1:18" x14ac:dyDescent="0.35">
      <c r="A9195" t="s">
        <v>13494</v>
      </c>
      <c r="B9195" t="s">
        <v>13495</v>
      </c>
      <c r="C9195" t="s">
        <v>22</v>
      </c>
      <c r="D9195" t="s">
        <v>26</v>
      </c>
      <c r="E9195" s="1">
        <v>46073.629861111112</v>
      </c>
      <c r="F9195" s="1">
        <v>46075.963194444441</v>
      </c>
      <c r="G9195" t="s">
        <v>14</v>
      </c>
      <c r="H9195" t="s">
        <v>15</v>
      </c>
      <c r="I9195" t="s">
        <v>16</v>
      </c>
      <c r="J9195">
        <v>4</v>
      </c>
      <c r="K9195" t="str">
        <f>IF(tickets_dataset[[#This Row],[status]] = "Closed", "Yes","No")</f>
        <v>Yes</v>
      </c>
      <c r="L9195" s="2">
        <f t="shared" si="572"/>
        <v>55.999999999883585</v>
      </c>
      <c r="M9195" t="str">
        <f t="shared" si="573"/>
        <v>Yes</v>
      </c>
      <c r="N9195" t="str">
        <f t="shared" si="574"/>
        <v>Feb</v>
      </c>
      <c r="O9195" s="2">
        <f t="shared" si="575"/>
        <v>2.3333333333284827</v>
      </c>
      <c r="P9195" t="str">
        <f>VLOOKUP(G9195,Agents!A:E,4,FALSE)</f>
        <v>Team1</v>
      </c>
      <c r="Q9195" t="str">
        <f>VLOOKUP(G9195,Agents!A:E,5,FALSE)</f>
        <v>Senior</v>
      </c>
      <c r="R9195" t="str">
        <f>VLOOKUP(G9195,Agents!A:E,2,FALSE)</f>
        <v>Morning</v>
      </c>
    </row>
    <row r="9196" spans="1:18" x14ac:dyDescent="0.35">
      <c r="A9196" t="s">
        <v>13496</v>
      </c>
      <c r="B9196" t="s">
        <v>2124</v>
      </c>
      <c r="C9196" t="s">
        <v>76</v>
      </c>
      <c r="D9196" t="s">
        <v>38</v>
      </c>
      <c r="E9196" s="1">
        <v>46080.60833333333</v>
      </c>
      <c r="F9196" s="1">
        <v>46082.525000000001</v>
      </c>
      <c r="G9196" t="s">
        <v>103</v>
      </c>
      <c r="H9196" t="s">
        <v>15</v>
      </c>
      <c r="I9196" t="s">
        <v>16</v>
      </c>
      <c r="J9196">
        <v>5</v>
      </c>
      <c r="K9196" t="str">
        <f>IF(tickets_dataset[[#This Row],[status]] = "Closed", "Yes","No")</f>
        <v>Yes</v>
      </c>
      <c r="L9196" s="2">
        <f t="shared" si="572"/>
        <v>46.000000000116415</v>
      </c>
      <c r="M9196" t="str">
        <f t="shared" si="573"/>
        <v>No</v>
      </c>
      <c r="N9196" t="str">
        <f t="shared" si="574"/>
        <v>Feb</v>
      </c>
      <c r="O9196" s="2">
        <f t="shared" si="575"/>
        <v>1.9166666666715173</v>
      </c>
      <c r="P9196" t="str">
        <f>VLOOKUP(G9196,Agents!A:E,4,FALSE)</f>
        <v>Team4</v>
      </c>
      <c r="Q9196" t="str">
        <f>VLOOKUP(G9196,Agents!A:E,5,FALSE)</f>
        <v>Senior</v>
      </c>
      <c r="R9196" t="str">
        <f>VLOOKUP(G9196,Agents!A:E,2,FALSE)</f>
        <v>Night</v>
      </c>
    </row>
    <row r="9197" spans="1:18" x14ac:dyDescent="0.35">
      <c r="A9197" t="s">
        <v>13497</v>
      </c>
      <c r="B9197" t="s">
        <v>1304</v>
      </c>
      <c r="C9197" t="s">
        <v>76</v>
      </c>
      <c r="D9197" t="s">
        <v>26</v>
      </c>
      <c r="E9197" s="1">
        <v>46079.47152777778</v>
      </c>
      <c r="F9197" s="1">
        <v>46080.22152777778</v>
      </c>
      <c r="G9197" t="s">
        <v>357</v>
      </c>
      <c r="H9197" t="s">
        <v>15</v>
      </c>
      <c r="I9197" t="s">
        <v>16</v>
      </c>
      <c r="J9197">
        <v>5</v>
      </c>
      <c r="K9197" t="str">
        <f>IF(tickets_dataset[[#This Row],[status]] = "Closed", "Yes","No")</f>
        <v>Yes</v>
      </c>
      <c r="L9197" s="2">
        <f t="shared" si="572"/>
        <v>18</v>
      </c>
      <c r="M9197" t="str">
        <f t="shared" si="573"/>
        <v>No</v>
      </c>
      <c r="N9197" t="str">
        <f t="shared" si="574"/>
        <v>Feb</v>
      </c>
      <c r="O9197" s="2">
        <f t="shared" si="575"/>
        <v>0.75</v>
      </c>
      <c r="P9197" t="str">
        <f>VLOOKUP(G9197,Agents!A:E,4,FALSE)</f>
        <v>Team1</v>
      </c>
      <c r="Q9197" t="str">
        <f>VLOOKUP(G9197,Agents!A:E,5,FALSE)</f>
        <v>Mid</v>
      </c>
      <c r="R9197" t="str">
        <f>VLOOKUP(G9197,Agents!A:E,2,FALSE)</f>
        <v>Morning</v>
      </c>
    </row>
    <row r="9198" spans="1:18" x14ac:dyDescent="0.35">
      <c r="A9198" t="s">
        <v>13498</v>
      </c>
      <c r="B9198" t="s">
        <v>5403</v>
      </c>
      <c r="C9198" t="s">
        <v>34</v>
      </c>
      <c r="D9198" t="s">
        <v>13</v>
      </c>
      <c r="E9198" s="1">
        <v>46049.15625</v>
      </c>
      <c r="F9198" s="1">
        <v>46050.989583333336</v>
      </c>
      <c r="G9198" t="s">
        <v>35</v>
      </c>
      <c r="H9198" t="s">
        <v>15</v>
      </c>
      <c r="I9198" t="s">
        <v>16</v>
      </c>
      <c r="J9198">
        <v>3</v>
      </c>
      <c r="K9198" t="str">
        <f>IF(tickets_dataset[[#This Row],[status]] = "Closed", "Yes","No")</f>
        <v>Yes</v>
      </c>
      <c r="L9198" s="2">
        <f t="shared" si="572"/>
        <v>44.000000000058208</v>
      </c>
      <c r="M9198" t="str">
        <f t="shared" si="573"/>
        <v>No</v>
      </c>
      <c r="N9198" t="str">
        <f t="shared" si="574"/>
        <v>Jan</v>
      </c>
      <c r="O9198" s="2">
        <f t="shared" si="575"/>
        <v>1.8333333333357587</v>
      </c>
      <c r="P9198" t="str">
        <f>VLOOKUP(G9198,Agents!A:E,4,FALSE)</f>
        <v>Team1</v>
      </c>
      <c r="Q9198" t="str">
        <f>VLOOKUP(G9198,Agents!A:E,5,FALSE)</f>
        <v>Senior</v>
      </c>
      <c r="R9198" t="str">
        <f>VLOOKUP(G9198,Agents!A:E,2,FALSE)</f>
        <v>Evening</v>
      </c>
    </row>
    <row r="9199" spans="1:18" x14ac:dyDescent="0.35">
      <c r="A9199" t="s">
        <v>13499</v>
      </c>
      <c r="B9199" t="s">
        <v>2973</v>
      </c>
      <c r="C9199" t="s">
        <v>50</v>
      </c>
      <c r="D9199" t="s">
        <v>26</v>
      </c>
      <c r="E9199" s="1">
        <v>46074.546527777777</v>
      </c>
      <c r="F9199" s="1">
        <v>46076.296527777777</v>
      </c>
      <c r="G9199" t="s">
        <v>170</v>
      </c>
      <c r="H9199" t="s">
        <v>15</v>
      </c>
      <c r="I9199" t="s">
        <v>16</v>
      </c>
      <c r="J9199">
        <v>5</v>
      </c>
      <c r="K9199" t="str">
        <f>IF(tickets_dataset[[#This Row],[status]] = "Closed", "Yes","No")</f>
        <v>Yes</v>
      </c>
      <c r="L9199" s="2">
        <f t="shared" si="572"/>
        <v>42</v>
      </c>
      <c r="M9199" t="str">
        <f t="shared" si="573"/>
        <v>No</v>
      </c>
      <c r="N9199" t="str">
        <f t="shared" si="574"/>
        <v>Feb</v>
      </c>
      <c r="O9199" s="2">
        <f t="shared" si="575"/>
        <v>1.75</v>
      </c>
      <c r="P9199" t="str">
        <f>VLOOKUP(G9199,Agents!A:E,4,FALSE)</f>
        <v>Team5</v>
      </c>
      <c r="Q9199" t="str">
        <f>VLOOKUP(G9199,Agents!A:E,5,FALSE)</f>
        <v>Junior</v>
      </c>
      <c r="R9199" t="str">
        <f>VLOOKUP(G9199,Agents!A:E,2,FALSE)</f>
        <v>Night</v>
      </c>
    </row>
    <row r="9200" spans="1:18" x14ac:dyDescent="0.35">
      <c r="A9200" t="s">
        <v>13500</v>
      </c>
      <c r="B9200" t="s">
        <v>2604</v>
      </c>
      <c r="C9200" t="s">
        <v>50</v>
      </c>
      <c r="D9200" t="s">
        <v>26</v>
      </c>
      <c r="E9200" s="1">
        <v>46085.345833333333</v>
      </c>
      <c r="F9200" s="1">
        <v>46087.845833333333</v>
      </c>
      <c r="G9200" t="s">
        <v>42</v>
      </c>
      <c r="H9200" t="s">
        <v>15</v>
      </c>
      <c r="I9200" t="s">
        <v>16</v>
      </c>
      <c r="J9200">
        <v>4</v>
      </c>
      <c r="K9200" t="str">
        <f>IF(tickets_dataset[[#This Row],[status]] = "Closed", "Yes","No")</f>
        <v>Yes</v>
      </c>
      <c r="L9200" s="2">
        <f t="shared" si="572"/>
        <v>60</v>
      </c>
      <c r="M9200" t="str">
        <f t="shared" si="573"/>
        <v>Yes</v>
      </c>
      <c r="N9200" t="str">
        <f t="shared" si="574"/>
        <v>Mar</v>
      </c>
      <c r="O9200" s="2">
        <f t="shared" si="575"/>
        <v>2.5</v>
      </c>
      <c r="P9200" t="str">
        <f>VLOOKUP(G9200,Agents!A:E,4,FALSE)</f>
        <v>Team2</v>
      </c>
      <c r="Q9200" t="str">
        <f>VLOOKUP(G9200,Agents!A:E,5,FALSE)</f>
        <v>Junior</v>
      </c>
      <c r="R9200" t="str">
        <f>VLOOKUP(G9200,Agents!A:E,2,FALSE)</f>
        <v>Night</v>
      </c>
    </row>
    <row r="9201" spans="1:18" x14ac:dyDescent="0.35">
      <c r="A9201" t="s">
        <v>13501</v>
      </c>
      <c r="B9201" t="s">
        <v>2357</v>
      </c>
      <c r="C9201" t="s">
        <v>76</v>
      </c>
      <c r="D9201" t="s">
        <v>13</v>
      </c>
      <c r="E9201" s="1">
        <v>46024.911805555559</v>
      </c>
      <c r="F9201" s="1">
        <v>46025.828472222223</v>
      </c>
      <c r="G9201" t="s">
        <v>282</v>
      </c>
      <c r="H9201" t="s">
        <v>132</v>
      </c>
      <c r="I9201" t="s">
        <v>16</v>
      </c>
      <c r="J9201">
        <v>5</v>
      </c>
      <c r="K9201" t="str">
        <f>IF(tickets_dataset[[#This Row],[status]] = "Closed", "Yes","No")</f>
        <v>No</v>
      </c>
      <c r="L9201" s="2">
        <f t="shared" si="572"/>
        <v>21.999999999941792</v>
      </c>
      <c r="M9201" t="str">
        <f t="shared" si="573"/>
        <v>No</v>
      </c>
      <c r="N9201" t="str">
        <f t="shared" si="574"/>
        <v>Jan</v>
      </c>
      <c r="O9201" s="2">
        <f t="shared" si="575"/>
        <v>0.91666666666424135</v>
      </c>
      <c r="P9201" t="str">
        <f>VLOOKUP(G9201,Agents!A:E,4,FALSE)</f>
        <v>Team4</v>
      </c>
      <c r="Q9201" t="str">
        <f>VLOOKUP(G9201,Agents!A:E,5,FALSE)</f>
        <v>Mid</v>
      </c>
      <c r="R9201" t="str">
        <f>VLOOKUP(G9201,Agents!A:E,2,FALSE)</f>
        <v>Morning</v>
      </c>
    </row>
    <row r="9202" spans="1:18" x14ac:dyDescent="0.35">
      <c r="A9202" t="s">
        <v>13502</v>
      </c>
      <c r="B9202" t="s">
        <v>4799</v>
      </c>
      <c r="C9202" t="s">
        <v>22</v>
      </c>
      <c r="D9202" t="s">
        <v>13</v>
      </c>
      <c r="E9202" s="1">
        <v>46031.451388888891</v>
      </c>
      <c r="F9202" s="1">
        <v>46031.659722222219</v>
      </c>
      <c r="G9202" t="s">
        <v>140</v>
      </c>
      <c r="H9202" t="s">
        <v>15</v>
      </c>
      <c r="I9202" t="s">
        <v>16</v>
      </c>
      <c r="J9202">
        <v>3</v>
      </c>
      <c r="K9202" t="str">
        <f>IF(tickets_dataset[[#This Row],[status]] = "Closed", "Yes","No")</f>
        <v>Yes</v>
      </c>
      <c r="L9202" s="2">
        <f t="shared" si="572"/>
        <v>4.9999999998835847</v>
      </c>
      <c r="M9202" t="str">
        <f t="shared" si="573"/>
        <v>No</v>
      </c>
      <c r="N9202" t="str">
        <f t="shared" si="574"/>
        <v>Jan</v>
      </c>
      <c r="O9202" s="2">
        <f t="shared" si="575"/>
        <v>0.20833333332848269</v>
      </c>
      <c r="P9202" t="str">
        <f>VLOOKUP(G9202,Agents!A:E,4,FALSE)</f>
        <v>Team1</v>
      </c>
      <c r="Q9202" t="str">
        <f>VLOOKUP(G9202,Agents!A:E,5,FALSE)</f>
        <v>Junior</v>
      </c>
      <c r="R9202" t="str">
        <f>VLOOKUP(G9202,Agents!A:E,2,FALSE)</f>
        <v>Morning</v>
      </c>
    </row>
    <row r="9203" spans="1:18" x14ac:dyDescent="0.35">
      <c r="A9203" t="s">
        <v>13503</v>
      </c>
      <c r="B9203" t="s">
        <v>4188</v>
      </c>
      <c r="C9203" t="s">
        <v>50</v>
      </c>
      <c r="D9203" t="s">
        <v>38</v>
      </c>
      <c r="E9203" s="1">
        <v>46062.901388888888</v>
      </c>
      <c r="F9203" s="1">
        <v>46063.568055555559</v>
      </c>
      <c r="G9203" t="s">
        <v>234</v>
      </c>
      <c r="H9203" t="s">
        <v>15</v>
      </c>
      <c r="I9203" t="s">
        <v>68</v>
      </c>
      <c r="J9203">
        <v>3</v>
      </c>
      <c r="K9203" t="str">
        <f>IF(tickets_dataset[[#This Row],[status]] = "Closed", "Yes","No")</f>
        <v>Yes</v>
      </c>
      <c r="L9203" s="2">
        <f t="shared" si="572"/>
        <v>16.000000000116415</v>
      </c>
      <c r="M9203" t="str">
        <f t="shared" si="573"/>
        <v>No</v>
      </c>
      <c r="N9203" t="str">
        <f t="shared" si="574"/>
        <v>Feb</v>
      </c>
      <c r="O9203" s="2">
        <f t="shared" si="575"/>
        <v>0.66666666667151731</v>
      </c>
      <c r="P9203" t="str">
        <f>VLOOKUP(G9203,Agents!A:E,4,FALSE)</f>
        <v>Team5</v>
      </c>
      <c r="Q9203" t="str">
        <f>VLOOKUP(G9203,Agents!A:E,5,FALSE)</f>
        <v>Senior</v>
      </c>
      <c r="R9203" t="str">
        <f>VLOOKUP(G9203,Agents!A:E,2,FALSE)</f>
        <v>Night</v>
      </c>
    </row>
    <row r="9204" spans="1:18" x14ac:dyDescent="0.35">
      <c r="A9204" t="s">
        <v>13504</v>
      </c>
      <c r="B9204" t="s">
        <v>7189</v>
      </c>
      <c r="C9204" t="s">
        <v>12</v>
      </c>
      <c r="D9204" t="s">
        <v>13</v>
      </c>
      <c r="E9204" s="1">
        <v>46092.636805555558</v>
      </c>
      <c r="F9204" s="1">
        <v>46093.928472222222</v>
      </c>
      <c r="G9204" t="s">
        <v>77</v>
      </c>
      <c r="H9204" t="s">
        <v>15</v>
      </c>
      <c r="I9204" t="s">
        <v>68</v>
      </c>
      <c r="J9204">
        <v>2</v>
      </c>
      <c r="K9204" t="str">
        <f>IF(tickets_dataset[[#This Row],[status]] = "Closed", "Yes","No")</f>
        <v>Yes</v>
      </c>
      <c r="L9204" s="2">
        <f t="shared" si="572"/>
        <v>30.999999999941792</v>
      </c>
      <c r="M9204" t="str">
        <f t="shared" si="573"/>
        <v>No</v>
      </c>
      <c r="N9204" t="str">
        <f t="shared" si="574"/>
        <v>Mar</v>
      </c>
      <c r="O9204" s="2">
        <f t="shared" si="575"/>
        <v>1.2916666666642413</v>
      </c>
      <c r="P9204" t="str">
        <f>VLOOKUP(G9204,Agents!A:E,4,FALSE)</f>
        <v>Team5</v>
      </c>
      <c r="Q9204" t="str">
        <f>VLOOKUP(G9204,Agents!A:E,5,FALSE)</f>
        <v>Junior</v>
      </c>
      <c r="R9204" t="str">
        <f>VLOOKUP(G9204,Agents!A:E,2,FALSE)</f>
        <v>Evening</v>
      </c>
    </row>
    <row r="9205" spans="1:18" x14ac:dyDescent="0.35">
      <c r="A9205" t="s">
        <v>13505</v>
      </c>
      <c r="B9205" t="s">
        <v>82</v>
      </c>
      <c r="C9205" t="s">
        <v>34</v>
      </c>
      <c r="D9205" t="s">
        <v>26</v>
      </c>
      <c r="E9205" s="1">
        <v>46059.046527777777</v>
      </c>
      <c r="F9205" s="1">
        <v>46061.754861111112</v>
      </c>
      <c r="G9205" t="s">
        <v>103</v>
      </c>
      <c r="H9205" t="s">
        <v>15</v>
      </c>
      <c r="I9205" t="s">
        <v>16</v>
      </c>
      <c r="J9205">
        <v>5</v>
      </c>
      <c r="K9205" t="str">
        <f>IF(tickets_dataset[[#This Row],[status]] = "Closed", "Yes","No")</f>
        <v>Yes</v>
      </c>
      <c r="L9205" s="2">
        <f t="shared" si="572"/>
        <v>65.000000000058208</v>
      </c>
      <c r="M9205" t="str">
        <f t="shared" si="573"/>
        <v>Yes</v>
      </c>
      <c r="N9205" t="str">
        <f t="shared" si="574"/>
        <v>Feb</v>
      </c>
      <c r="O9205" s="2">
        <f t="shared" si="575"/>
        <v>2.7083333333357587</v>
      </c>
      <c r="P9205" t="str">
        <f>VLOOKUP(G9205,Agents!A:E,4,FALSE)</f>
        <v>Team4</v>
      </c>
      <c r="Q9205" t="str">
        <f>VLOOKUP(G9205,Agents!A:E,5,FALSE)</f>
        <v>Senior</v>
      </c>
      <c r="R9205" t="str">
        <f>VLOOKUP(G9205,Agents!A:E,2,FALSE)</f>
        <v>Night</v>
      </c>
    </row>
    <row r="9206" spans="1:18" x14ac:dyDescent="0.35">
      <c r="A9206" t="s">
        <v>13506</v>
      </c>
      <c r="B9206" t="s">
        <v>6563</v>
      </c>
      <c r="C9206" t="s">
        <v>12</v>
      </c>
      <c r="D9206" t="s">
        <v>13</v>
      </c>
      <c r="E9206" s="1">
        <v>46066.272222222222</v>
      </c>
      <c r="F9206" s="1">
        <v>46066.772222222222</v>
      </c>
      <c r="G9206" t="s">
        <v>273</v>
      </c>
      <c r="H9206" t="s">
        <v>15</v>
      </c>
      <c r="I9206" t="s">
        <v>68</v>
      </c>
      <c r="J9206">
        <v>3</v>
      </c>
      <c r="K9206" t="str">
        <f>IF(tickets_dataset[[#This Row],[status]] = "Closed", "Yes","No")</f>
        <v>Yes</v>
      </c>
      <c r="L9206" s="2">
        <f t="shared" si="572"/>
        <v>12</v>
      </c>
      <c r="M9206" t="str">
        <f t="shared" si="573"/>
        <v>No</v>
      </c>
      <c r="N9206" t="str">
        <f t="shared" si="574"/>
        <v>Feb</v>
      </c>
      <c r="O9206" s="2">
        <f t="shared" si="575"/>
        <v>0.5</v>
      </c>
      <c r="P9206" t="str">
        <f>VLOOKUP(G9206,Agents!A:E,4,FALSE)</f>
        <v>Team3</v>
      </c>
      <c r="Q9206" t="str">
        <f>VLOOKUP(G9206,Agents!A:E,5,FALSE)</f>
        <v>Senior</v>
      </c>
      <c r="R9206" t="str">
        <f>VLOOKUP(G9206,Agents!A:E,2,FALSE)</f>
        <v>Evening</v>
      </c>
    </row>
    <row r="9207" spans="1:18" x14ac:dyDescent="0.35">
      <c r="A9207" t="s">
        <v>13507</v>
      </c>
      <c r="B9207" t="s">
        <v>1158</v>
      </c>
      <c r="C9207" t="s">
        <v>22</v>
      </c>
      <c r="D9207" t="s">
        <v>26</v>
      </c>
      <c r="E9207" s="1">
        <v>46055.291666666664</v>
      </c>
      <c r="F9207" s="1">
        <v>46057.791666666664</v>
      </c>
      <c r="G9207" t="s">
        <v>31</v>
      </c>
      <c r="H9207" t="s">
        <v>15</v>
      </c>
      <c r="I9207" t="s">
        <v>68</v>
      </c>
      <c r="J9207">
        <v>2</v>
      </c>
      <c r="K9207" t="str">
        <f>IF(tickets_dataset[[#This Row],[status]] = "Closed", "Yes","No")</f>
        <v>Yes</v>
      </c>
      <c r="L9207" s="2">
        <f t="shared" si="572"/>
        <v>60</v>
      </c>
      <c r="M9207" t="str">
        <f t="shared" si="573"/>
        <v>Yes</v>
      </c>
      <c r="N9207" t="str">
        <f t="shared" si="574"/>
        <v>Feb</v>
      </c>
      <c r="O9207" s="2">
        <f t="shared" si="575"/>
        <v>2.5</v>
      </c>
      <c r="P9207" t="str">
        <f>VLOOKUP(G9207,Agents!A:E,4,FALSE)</f>
        <v>Team5</v>
      </c>
      <c r="Q9207" t="str">
        <f>VLOOKUP(G9207,Agents!A:E,5,FALSE)</f>
        <v>Senior</v>
      </c>
      <c r="R9207" t="str">
        <f>VLOOKUP(G9207,Agents!A:E,2,FALSE)</f>
        <v>Evening</v>
      </c>
    </row>
    <row r="9208" spans="1:18" x14ac:dyDescent="0.35">
      <c r="A9208" t="s">
        <v>13508</v>
      </c>
      <c r="B9208" t="s">
        <v>1066</v>
      </c>
      <c r="C9208" t="s">
        <v>76</v>
      </c>
      <c r="D9208" t="s">
        <v>13</v>
      </c>
      <c r="E9208" s="1">
        <v>46044.589583333334</v>
      </c>
      <c r="F9208" s="1">
        <v>46045.04791666667</v>
      </c>
      <c r="G9208" t="s">
        <v>42</v>
      </c>
      <c r="H9208" t="s">
        <v>15</v>
      </c>
      <c r="I9208" t="s">
        <v>16</v>
      </c>
      <c r="J9208">
        <v>5</v>
      </c>
      <c r="K9208" t="str">
        <f>IF(tickets_dataset[[#This Row],[status]] = "Closed", "Yes","No")</f>
        <v>Yes</v>
      </c>
      <c r="L9208" s="2">
        <f t="shared" si="572"/>
        <v>11.000000000058208</v>
      </c>
      <c r="M9208" t="str">
        <f t="shared" si="573"/>
        <v>No</v>
      </c>
      <c r="N9208" t="str">
        <f t="shared" si="574"/>
        <v>Jan</v>
      </c>
      <c r="O9208" s="2">
        <f t="shared" si="575"/>
        <v>0.45833333333575865</v>
      </c>
      <c r="P9208" t="str">
        <f>VLOOKUP(G9208,Agents!A:E,4,FALSE)</f>
        <v>Team2</v>
      </c>
      <c r="Q9208" t="str">
        <f>VLOOKUP(G9208,Agents!A:E,5,FALSE)</f>
        <v>Junior</v>
      </c>
      <c r="R9208" t="str">
        <f>VLOOKUP(G9208,Agents!A:E,2,FALSE)</f>
        <v>Night</v>
      </c>
    </row>
    <row r="9209" spans="1:18" x14ac:dyDescent="0.35">
      <c r="A9209" t="s">
        <v>13509</v>
      </c>
      <c r="B9209" t="s">
        <v>12155</v>
      </c>
      <c r="C9209" t="s">
        <v>34</v>
      </c>
      <c r="D9209" t="s">
        <v>13</v>
      </c>
      <c r="E9209" s="1">
        <v>46032.973611111112</v>
      </c>
      <c r="F9209" s="1">
        <v>46033.973611111112</v>
      </c>
      <c r="G9209" t="s">
        <v>170</v>
      </c>
      <c r="H9209" t="s">
        <v>15</v>
      </c>
      <c r="I9209" t="s">
        <v>68</v>
      </c>
      <c r="J9209">
        <v>3</v>
      </c>
      <c r="K9209" t="str">
        <f>IF(tickets_dataset[[#This Row],[status]] = "Closed", "Yes","No")</f>
        <v>Yes</v>
      </c>
      <c r="L9209" s="2">
        <f t="shared" si="572"/>
        <v>24</v>
      </c>
      <c r="M9209" t="str">
        <f t="shared" si="573"/>
        <v>No</v>
      </c>
      <c r="N9209" t="str">
        <f t="shared" si="574"/>
        <v>Jan</v>
      </c>
      <c r="O9209" s="2">
        <f t="shared" si="575"/>
        <v>1</v>
      </c>
      <c r="P9209" t="str">
        <f>VLOOKUP(G9209,Agents!A:E,4,FALSE)</f>
        <v>Team5</v>
      </c>
      <c r="Q9209" t="str">
        <f>VLOOKUP(G9209,Agents!A:E,5,FALSE)</f>
        <v>Junior</v>
      </c>
      <c r="R9209" t="str">
        <f>VLOOKUP(G9209,Agents!A:E,2,FALSE)</f>
        <v>Night</v>
      </c>
    </row>
    <row r="9210" spans="1:18" x14ac:dyDescent="0.35">
      <c r="A9210" t="s">
        <v>13510</v>
      </c>
      <c r="B9210" t="s">
        <v>1545</v>
      </c>
      <c r="C9210" t="s">
        <v>34</v>
      </c>
      <c r="D9210" t="s">
        <v>13</v>
      </c>
      <c r="E9210" s="1">
        <v>46028.675694444442</v>
      </c>
      <c r="F9210" s="1">
        <v>46029.259027777778</v>
      </c>
      <c r="G9210" t="s">
        <v>77</v>
      </c>
      <c r="H9210" t="s">
        <v>15</v>
      </c>
      <c r="I9210" t="s">
        <v>16</v>
      </c>
      <c r="J9210">
        <v>4</v>
      </c>
      <c r="K9210" t="str">
        <f>IF(tickets_dataset[[#This Row],[status]] = "Closed", "Yes","No")</f>
        <v>Yes</v>
      </c>
      <c r="L9210" s="2">
        <f t="shared" si="572"/>
        <v>14.000000000058208</v>
      </c>
      <c r="M9210" t="str">
        <f t="shared" si="573"/>
        <v>No</v>
      </c>
      <c r="N9210" t="str">
        <f t="shared" si="574"/>
        <v>Jan</v>
      </c>
      <c r="O9210" s="2">
        <f t="shared" si="575"/>
        <v>0.58333333333575865</v>
      </c>
      <c r="P9210" t="str">
        <f>VLOOKUP(G9210,Agents!A:E,4,FALSE)</f>
        <v>Team5</v>
      </c>
      <c r="Q9210" t="str">
        <f>VLOOKUP(G9210,Agents!A:E,5,FALSE)</f>
        <v>Junior</v>
      </c>
      <c r="R9210" t="str">
        <f>VLOOKUP(G9210,Agents!A:E,2,FALSE)</f>
        <v>Evening</v>
      </c>
    </row>
    <row r="9211" spans="1:18" x14ac:dyDescent="0.35">
      <c r="A9211" t="s">
        <v>13511</v>
      </c>
      <c r="B9211" t="s">
        <v>6176</v>
      </c>
      <c r="C9211" t="s">
        <v>34</v>
      </c>
      <c r="D9211" t="s">
        <v>26</v>
      </c>
      <c r="E9211" s="1">
        <v>46033.039583333331</v>
      </c>
      <c r="F9211" s="1">
        <v>46035.664583333331</v>
      </c>
      <c r="G9211" t="s">
        <v>110</v>
      </c>
      <c r="H9211" t="s">
        <v>15</v>
      </c>
      <c r="I9211" t="s">
        <v>16</v>
      </c>
      <c r="J9211">
        <v>5</v>
      </c>
      <c r="K9211" t="str">
        <f>IF(tickets_dataset[[#This Row],[status]] = "Closed", "Yes","No")</f>
        <v>Yes</v>
      </c>
      <c r="L9211" s="2">
        <f t="shared" si="572"/>
        <v>63</v>
      </c>
      <c r="M9211" t="str">
        <f t="shared" si="573"/>
        <v>Yes</v>
      </c>
      <c r="N9211" t="str">
        <f t="shared" si="574"/>
        <v>Jan</v>
      </c>
      <c r="O9211" s="2">
        <f t="shared" si="575"/>
        <v>2.625</v>
      </c>
      <c r="P9211" t="str">
        <f>VLOOKUP(G9211,Agents!A:E,4,FALSE)</f>
        <v>Team4</v>
      </c>
      <c r="Q9211" t="str">
        <f>VLOOKUP(G9211,Agents!A:E,5,FALSE)</f>
        <v>Junior</v>
      </c>
      <c r="R9211" t="str">
        <f>VLOOKUP(G9211,Agents!A:E,2,FALSE)</f>
        <v>Morning</v>
      </c>
    </row>
    <row r="9212" spans="1:18" x14ac:dyDescent="0.35">
      <c r="A9212" t="s">
        <v>13512</v>
      </c>
      <c r="B9212" t="s">
        <v>13513</v>
      </c>
      <c r="C9212" t="s">
        <v>12</v>
      </c>
      <c r="D9212" t="s">
        <v>38</v>
      </c>
      <c r="E9212" s="1">
        <v>46110.004861111112</v>
      </c>
      <c r="F9212" s="1">
        <v>46113.504861111112</v>
      </c>
      <c r="G9212" t="s">
        <v>110</v>
      </c>
      <c r="H9212" t="s">
        <v>15</v>
      </c>
      <c r="I9212" t="s">
        <v>16</v>
      </c>
      <c r="J9212">
        <v>3</v>
      </c>
      <c r="K9212" t="str">
        <f>IF(tickets_dataset[[#This Row],[status]] = "Closed", "Yes","No")</f>
        <v>Yes</v>
      </c>
      <c r="L9212" s="2">
        <f t="shared" si="572"/>
        <v>84</v>
      </c>
      <c r="M9212" t="str">
        <f t="shared" si="573"/>
        <v>Yes</v>
      </c>
      <c r="N9212" t="str">
        <f t="shared" si="574"/>
        <v>Mar</v>
      </c>
      <c r="O9212" s="2">
        <f t="shared" si="575"/>
        <v>3.5</v>
      </c>
      <c r="P9212" t="str">
        <f>VLOOKUP(G9212,Agents!A:E,4,FALSE)</f>
        <v>Team4</v>
      </c>
      <c r="Q9212" t="str">
        <f>VLOOKUP(G9212,Agents!A:E,5,FALSE)</f>
        <v>Junior</v>
      </c>
      <c r="R9212" t="str">
        <f>VLOOKUP(G9212,Agents!A:E,2,FALSE)</f>
        <v>Morning</v>
      </c>
    </row>
    <row r="9213" spans="1:18" x14ac:dyDescent="0.35">
      <c r="A9213" t="s">
        <v>13514</v>
      </c>
      <c r="B9213" t="s">
        <v>5220</v>
      </c>
      <c r="C9213" t="s">
        <v>50</v>
      </c>
      <c r="D9213" t="s">
        <v>26</v>
      </c>
      <c r="E9213" s="1">
        <v>46043.461111111108</v>
      </c>
      <c r="F9213" s="1">
        <v>46046.211111111108</v>
      </c>
      <c r="G9213" t="s">
        <v>282</v>
      </c>
      <c r="H9213" t="s">
        <v>15</v>
      </c>
      <c r="I9213" t="s">
        <v>16</v>
      </c>
      <c r="J9213">
        <v>3</v>
      </c>
      <c r="K9213" t="str">
        <f>IF(tickets_dataset[[#This Row],[status]] = "Closed", "Yes","No")</f>
        <v>Yes</v>
      </c>
      <c r="L9213" s="2">
        <f t="shared" si="572"/>
        <v>66</v>
      </c>
      <c r="M9213" t="str">
        <f t="shared" si="573"/>
        <v>Yes</v>
      </c>
      <c r="N9213" t="str">
        <f t="shared" si="574"/>
        <v>Jan</v>
      </c>
      <c r="O9213" s="2">
        <f t="shared" si="575"/>
        <v>2.75</v>
      </c>
      <c r="P9213" t="str">
        <f>VLOOKUP(G9213,Agents!A:E,4,FALSE)</f>
        <v>Team4</v>
      </c>
      <c r="Q9213" t="str">
        <f>VLOOKUP(G9213,Agents!A:E,5,FALSE)</f>
        <v>Mid</v>
      </c>
      <c r="R9213" t="str">
        <f>VLOOKUP(G9213,Agents!A:E,2,FALSE)</f>
        <v>Morning</v>
      </c>
    </row>
    <row r="9214" spans="1:18" x14ac:dyDescent="0.35">
      <c r="A9214" t="s">
        <v>13515</v>
      </c>
      <c r="B9214" t="s">
        <v>4618</v>
      </c>
      <c r="C9214" t="s">
        <v>22</v>
      </c>
      <c r="D9214" t="s">
        <v>38</v>
      </c>
      <c r="E9214" s="1">
        <v>46102.642361111109</v>
      </c>
      <c r="F9214" s="1">
        <v>46103.100694444445</v>
      </c>
      <c r="G9214" t="s">
        <v>42</v>
      </c>
      <c r="H9214" t="s">
        <v>15</v>
      </c>
      <c r="I9214" t="s">
        <v>16</v>
      </c>
      <c r="J9214">
        <v>4</v>
      </c>
      <c r="K9214" t="str">
        <f>IF(tickets_dataset[[#This Row],[status]] = "Closed", "Yes","No")</f>
        <v>Yes</v>
      </c>
      <c r="L9214" s="2">
        <f t="shared" si="572"/>
        <v>11.000000000058208</v>
      </c>
      <c r="M9214" t="str">
        <f t="shared" si="573"/>
        <v>No</v>
      </c>
      <c r="N9214" t="str">
        <f t="shared" si="574"/>
        <v>Mar</v>
      </c>
      <c r="O9214" s="2">
        <f t="shared" si="575"/>
        <v>0.45833333333575865</v>
      </c>
      <c r="P9214" t="str">
        <f>VLOOKUP(G9214,Agents!A:E,4,FALSE)</f>
        <v>Team2</v>
      </c>
      <c r="Q9214" t="str">
        <f>VLOOKUP(G9214,Agents!A:E,5,FALSE)</f>
        <v>Junior</v>
      </c>
      <c r="R9214" t="str">
        <f>VLOOKUP(G9214,Agents!A:E,2,FALSE)</f>
        <v>Night</v>
      </c>
    </row>
    <row r="9215" spans="1:18" x14ac:dyDescent="0.35">
      <c r="A9215" t="s">
        <v>13516</v>
      </c>
      <c r="B9215" t="s">
        <v>1758</v>
      </c>
      <c r="C9215" t="s">
        <v>12</v>
      </c>
      <c r="D9215" t="s">
        <v>38</v>
      </c>
      <c r="E9215" s="1">
        <v>46087.384722222225</v>
      </c>
      <c r="F9215" s="1">
        <v>46088.884722222225</v>
      </c>
      <c r="G9215" t="s">
        <v>170</v>
      </c>
      <c r="H9215" t="s">
        <v>15</v>
      </c>
      <c r="I9215" t="s">
        <v>16</v>
      </c>
      <c r="J9215">
        <v>5</v>
      </c>
      <c r="K9215" t="str">
        <f>IF(tickets_dataset[[#This Row],[status]] = "Closed", "Yes","No")</f>
        <v>Yes</v>
      </c>
      <c r="L9215" s="2">
        <f t="shared" si="572"/>
        <v>36</v>
      </c>
      <c r="M9215" t="str">
        <f t="shared" si="573"/>
        <v>No</v>
      </c>
      <c r="N9215" t="str">
        <f t="shared" si="574"/>
        <v>Mar</v>
      </c>
      <c r="O9215" s="2">
        <f t="shared" si="575"/>
        <v>1.5</v>
      </c>
      <c r="P9215" t="str">
        <f>VLOOKUP(G9215,Agents!A:E,4,FALSE)</f>
        <v>Team5</v>
      </c>
      <c r="Q9215" t="str">
        <f>VLOOKUP(G9215,Agents!A:E,5,FALSE)</f>
        <v>Junior</v>
      </c>
      <c r="R9215" t="str">
        <f>VLOOKUP(G9215,Agents!A:E,2,FALSE)</f>
        <v>Night</v>
      </c>
    </row>
    <row r="9216" spans="1:18" x14ac:dyDescent="0.35">
      <c r="A9216" t="s">
        <v>13517</v>
      </c>
      <c r="B9216" t="s">
        <v>761</v>
      </c>
      <c r="C9216" t="s">
        <v>12</v>
      </c>
      <c r="D9216" t="s">
        <v>13</v>
      </c>
      <c r="E9216" s="1">
        <v>46073.564583333333</v>
      </c>
      <c r="F9216" s="1">
        <v>46074.772916666669</v>
      </c>
      <c r="G9216" t="s">
        <v>159</v>
      </c>
      <c r="H9216" t="s">
        <v>15</v>
      </c>
      <c r="I9216" t="s">
        <v>16</v>
      </c>
      <c r="J9216">
        <v>5</v>
      </c>
      <c r="K9216" t="str">
        <f>IF(tickets_dataset[[#This Row],[status]] = "Closed", "Yes","No")</f>
        <v>Yes</v>
      </c>
      <c r="L9216" s="2">
        <f t="shared" si="572"/>
        <v>29.000000000058208</v>
      </c>
      <c r="M9216" t="str">
        <f t="shared" si="573"/>
        <v>No</v>
      </c>
      <c r="N9216" t="str">
        <f t="shared" si="574"/>
        <v>Feb</v>
      </c>
      <c r="O9216" s="2">
        <f t="shared" si="575"/>
        <v>1.2083333333357587</v>
      </c>
      <c r="P9216" t="str">
        <f>VLOOKUP(G9216,Agents!A:E,4,FALSE)</f>
        <v>Team4</v>
      </c>
      <c r="Q9216" t="str">
        <f>VLOOKUP(G9216,Agents!A:E,5,FALSE)</f>
        <v>Mid</v>
      </c>
      <c r="R9216" t="str">
        <f>VLOOKUP(G9216,Agents!A:E,2,FALSE)</f>
        <v>Night</v>
      </c>
    </row>
    <row r="9217" spans="1:18" x14ac:dyDescent="0.35">
      <c r="A9217" t="s">
        <v>13518</v>
      </c>
      <c r="B9217" t="s">
        <v>3397</v>
      </c>
      <c r="C9217" t="s">
        <v>50</v>
      </c>
      <c r="D9217" t="s">
        <v>13</v>
      </c>
      <c r="E9217" s="1">
        <v>46103.833333333336</v>
      </c>
      <c r="F9217" s="1">
        <v>46104.666666666664</v>
      </c>
      <c r="G9217" t="s">
        <v>344</v>
      </c>
      <c r="H9217" t="s">
        <v>15</v>
      </c>
      <c r="I9217" t="s">
        <v>16</v>
      </c>
      <c r="J9217">
        <v>3</v>
      </c>
      <c r="K9217" t="str">
        <f>IF(tickets_dataset[[#This Row],[status]] = "Closed", "Yes","No")</f>
        <v>Yes</v>
      </c>
      <c r="L9217" s="2">
        <f t="shared" si="572"/>
        <v>19.999999999883585</v>
      </c>
      <c r="M9217" t="str">
        <f t="shared" si="573"/>
        <v>No</v>
      </c>
      <c r="N9217" t="str">
        <f t="shared" si="574"/>
        <v>Mar</v>
      </c>
      <c r="O9217" s="2">
        <f t="shared" si="575"/>
        <v>0.83333333332848269</v>
      </c>
      <c r="P9217" t="str">
        <f>VLOOKUP(G9217,Agents!A:E,4,FALSE)</f>
        <v>Team4</v>
      </c>
      <c r="Q9217" t="str">
        <f>VLOOKUP(G9217,Agents!A:E,5,FALSE)</f>
        <v>Senior</v>
      </c>
      <c r="R9217" t="str">
        <f>VLOOKUP(G9217,Agents!A:E,2,FALSE)</f>
        <v>Night</v>
      </c>
    </row>
    <row r="9218" spans="1:18" x14ac:dyDescent="0.35">
      <c r="A9218" t="s">
        <v>13519</v>
      </c>
      <c r="B9218" t="s">
        <v>6310</v>
      </c>
      <c r="C9218" t="s">
        <v>34</v>
      </c>
      <c r="D9218" t="s">
        <v>13</v>
      </c>
      <c r="E9218" s="1">
        <v>46025.113194444442</v>
      </c>
      <c r="F9218" s="1">
        <v>46026.363194444442</v>
      </c>
      <c r="G9218" t="s">
        <v>110</v>
      </c>
      <c r="H9218" t="s">
        <v>15</v>
      </c>
      <c r="I9218" t="s">
        <v>16</v>
      </c>
      <c r="J9218">
        <v>4</v>
      </c>
      <c r="K9218" t="str">
        <f>IF(tickets_dataset[[#This Row],[status]] = "Closed", "Yes","No")</f>
        <v>Yes</v>
      </c>
      <c r="L9218" s="2">
        <f t="shared" ref="L9218:L9281" si="576">IF(ISBLANK(F9218),"",(F9218-E9218)*24)</f>
        <v>30</v>
      </c>
      <c r="M9218" t="str">
        <f t="shared" ref="M9218:M9281" si="577">IF(L9218&gt;48,"Yes","No")</f>
        <v>No</v>
      </c>
      <c r="N9218" t="str">
        <f t="shared" ref="N9218:N9281" si="578">TEXT(E9218,"mmm")</f>
        <v>Jan</v>
      </c>
      <c r="O9218" s="2">
        <f t="shared" si="575"/>
        <v>1.25</v>
      </c>
      <c r="P9218" t="str">
        <f>VLOOKUP(G9218,Agents!A:E,4,FALSE)</f>
        <v>Team4</v>
      </c>
      <c r="Q9218" t="str">
        <f>VLOOKUP(G9218,Agents!A:E,5,FALSE)</f>
        <v>Junior</v>
      </c>
      <c r="R9218" t="str">
        <f>VLOOKUP(G9218,Agents!A:E,2,FALSE)</f>
        <v>Morning</v>
      </c>
    </row>
    <row r="9219" spans="1:18" x14ac:dyDescent="0.35">
      <c r="A9219" t="s">
        <v>13520</v>
      </c>
      <c r="B9219" t="s">
        <v>13521</v>
      </c>
      <c r="C9219" t="s">
        <v>34</v>
      </c>
      <c r="D9219" t="s">
        <v>38</v>
      </c>
      <c r="E9219" s="1">
        <v>46093.886805555558</v>
      </c>
      <c r="F9219" s="1">
        <v>46095.845138888886</v>
      </c>
      <c r="G9219" t="s">
        <v>199</v>
      </c>
      <c r="H9219" t="s">
        <v>28</v>
      </c>
      <c r="I9219" t="s">
        <v>16</v>
      </c>
      <c r="J9219">
        <v>3</v>
      </c>
      <c r="K9219" t="str">
        <f>IF(tickets_dataset[[#This Row],[status]] = "Closed", "Yes","No")</f>
        <v>No</v>
      </c>
      <c r="L9219" s="2">
        <f t="shared" si="576"/>
        <v>46.999999999883585</v>
      </c>
      <c r="M9219" t="str">
        <f t="shared" si="577"/>
        <v>No</v>
      </c>
      <c r="N9219" t="str">
        <f t="shared" si="578"/>
        <v>Mar</v>
      </c>
      <c r="O9219" s="2">
        <f t="shared" ref="O9219:O9282" si="579">F9219-E9219</f>
        <v>1.9583333333284827</v>
      </c>
      <c r="P9219" t="str">
        <f>VLOOKUP(G9219,Agents!A:E,4,FALSE)</f>
        <v>Team1</v>
      </c>
      <c r="Q9219" t="str">
        <f>VLOOKUP(G9219,Agents!A:E,5,FALSE)</f>
        <v>Junior</v>
      </c>
      <c r="R9219" t="str">
        <f>VLOOKUP(G9219,Agents!A:E,2,FALSE)</f>
        <v>Morning</v>
      </c>
    </row>
    <row r="9220" spans="1:18" x14ac:dyDescent="0.35">
      <c r="A9220" t="s">
        <v>13522</v>
      </c>
      <c r="B9220" t="s">
        <v>10629</v>
      </c>
      <c r="C9220" t="s">
        <v>76</v>
      </c>
      <c r="D9220" t="s">
        <v>26</v>
      </c>
      <c r="E9220" s="1">
        <v>46027.309027777781</v>
      </c>
      <c r="F9220" s="1">
        <v>46027.975694444445</v>
      </c>
      <c r="G9220" t="s">
        <v>56</v>
      </c>
      <c r="H9220" t="s">
        <v>15</v>
      </c>
      <c r="I9220" t="s">
        <v>16</v>
      </c>
      <c r="J9220">
        <v>5</v>
      </c>
      <c r="K9220" t="str">
        <f>IF(tickets_dataset[[#This Row],[status]] = "Closed", "Yes","No")</f>
        <v>Yes</v>
      </c>
      <c r="L9220" s="2">
        <f t="shared" si="576"/>
        <v>15.999999999941792</v>
      </c>
      <c r="M9220" t="str">
        <f t="shared" si="577"/>
        <v>No</v>
      </c>
      <c r="N9220" t="str">
        <f t="shared" si="578"/>
        <v>Jan</v>
      </c>
      <c r="O9220" s="2">
        <f t="shared" si="579"/>
        <v>0.66666666666424135</v>
      </c>
      <c r="P9220" t="str">
        <f>VLOOKUP(G9220,Agents!A:E,4,FALSE)</f>
        <v>Team1</v>
      </c>
      <c r="Q9220" t="str">
        <f>VLOOKUP(G9220,Agents!A:E,5,FALSE)</f>
        <v>Senior</v>
      </c>
      <c r="R9220" t="str">
        <f>VLOOKUP(G9220,Agents!A:E,2,FALSE)</f>
        <v>Night</v>
      </c>
    </row>
    <row r="9221" spans="1:18" x14ac:dyDescent="0.35">
      <c r="A9221" t="s">
        <v>13523</v>
      </c>
      <c r="B9221" t="s">
        <v>4932</v>
      </c>
      <c r="C9221" t="s">
        <v>76</v>
      </c>
      <c r="D9221" t="s">
        <v>38</v>
      </c>
      <c r="E9221" s="1">
        <v>46061.425694444442</v>
      </c>
      <c r="F9221" s="1">
        <v>46063.217361111114</v>
      </c>
      <c r="G9221" t="s">
        <v>73</v>
      </c>
      <c r="H9221" t="s">
        <v>15</v>
      </c>
      <c r="I9221" t="s">
        <v>16</v>
      </c>
      <c r="J9221">
        <v>4</v>
      </c>
      <c r="K9221" t="str">
        <f>IF(tickets_dataset[[#This Row],[status]] = "Closed", "Yes","No")</f>
        <v>Yes</v>
      </c>
      <c r="L9221" s="2">
        <f t="shared" si="576"/>
        <v>43.000000000116415</v>
      </c>
      <c r="M9221" t="str">
        <f t="shared" si="577"/>
        <v>No</v>
      </c>
      <c r="N9221" t="str">
        <f t="shared" si="578"/>
        <v>Feb</v>
      </c>
      <c r="O9221" s="2">
        <f t="shared" si="579"/>
        <v>1.7916666666715173</v>
      </c>
      <c r="P9221" t="str">
        <f>VLOOKUP(G9221,Agents!A:E,4,FALSE)</f>
        <v>Team4</v>
      </c>
      <c r="Q9221" t="str">
        <f>VLOOKUP(G9221,Agents!A:E,5,FALSE)</f>
        <v>Senior</v>
      </c>
      <c r="R9221" t="str">
        <f>VLOOKUP(G9221,Agents!A:E,2,FALSE)</f>
        <v>Night</v>
      </c>
    </row>
    <row r="9222" spans="1:18" x14ac:dyDescent="0.35">
      <c r="A9222" t="s">
        <v>13524</v>
      </c>
      <c r="B9222" t="s">
        <v>10461</v>
      </c>
      <c r="C9222" t="s">
        <v>34</v>
      </c>
      <c r="D9222" t="s">
        <v>38</v>
      </c>
      <c r="E9222" s="1">
        <v>46060.361805555556</v>
      </c>
      <c r="F9222" s="1">
        <v>46060.77847222222</v>
      </c>
      <c r="G9222" t="s">
        <v>256</v>
      </c>
      <c r="H9222" t="s">
        <v>28</v>
      </c>
      <c r="I9222" t="s">
        <v>16</v>
      </c>
      <c r="J9222">
        <v>4</v>
      </c>
      <c r="K9222" t="str">
        <f>IF(tickets_dataset[[#This Row],[status]] = "Closed", "Yes","No")</f>
        <v>No</v>
      </c>
      <c r="L9222" s="2">
        <f t="shared" si="576"/>
        <v>9.9999999999417923</v>
      </c>
      <c r="M9222" t="str">
        <f t="shared" si="577"/>
        <v>No</v>
      </c>
      <c r="N9222" t="str">
        <f t="shared" si="578"/>
        <v>Feb</v>
      </c>
      <c r="O9222" s="2">
        <f t="shared" si="579"/>
        <v>0.41666666666424135</v>
      </c>
      <c r="P9222" t="str">
        <f>VLOOKUP(G9222,Agents!A:E,4,FALSE)</f>
        <v>Team1</v>
      </c>
      <c r="Q9222" t="str">
        <f>VLOOKUP(G9222,Agents!A:E,5,FALSE)</f>
        <v>Mid</v>
      </c>
      <c r="R9222" t="str">
        <f>VLOOKUP(G9222,Agents!A:E,2,FALSE)</f>
        <v>Morning</v>
      </c>
    </row>
    <row r="9223" spans="1:18" x14ac:dyDescent="0.35">
      <c r="A9223" t="s">
        <v>13525</v>
      </c>
      <c r="B9223" t="s">
        <v>8550</v>
      </c>
      <c r="C9223" t="s">
        <v>12</v>
      </c>
      <c r="D9223" t="s">
        <v>26</v>
      </c>
      <c r="E9223" s="1">
        <v>46030.02847222222</v>
      </c>
      <c r="F9223" s="1">
        <v>46030.236805555556</v>
      </c>
      <c r="G9223" t="s">
        <v>67</v>
      </c>
      <c r="H9223" t="s">
        <v>15</v>
      </c>
      <c r="I9223" t="s">
        <v>16</v>
      </c>
      <c r="J9223">
        <v>3</v>
      </c>
      <c r="K9223" t="str">
        <f>IF(tickets_dataset[[#This Row],[status]] = "Closed", "Yes","No")</f>
        <v>Yes</v>
      </c>
      <c r="L9223" s="2">
        <f t="shared" si="576"/>
        <v>5.0000000000582077</v>
      </c>
      <c r="M9223" t="str">
        <f t="shared" si="577"/>
        <v>No</v>
      </c>
      <c r="N9223" t="str">
        <f t="shared" si="578"/>
        <v>Jan</v>
      </c>
      <c r="O9223" s="2">
        <f t="shared" si="579"/>
        <v>0.20833333333575865</v>
      </c>
      <c r="P9223" t="str">
        <f>VLOOKUP(G9223,Agents!A:E,4,FALSE)</f>
        <v>Team5</v>
      </c>
      <c r="Q9223" t="str">
        <f>VLOOKUP(G9223,Agents!A:E,5,FALSE)</f>
        <v>Junior</v>
      </c>
      <c r="R9223" t="str">
        <f>VLOOKUP(G9223,Agents!A:E,2,FALSE)</f>
        <v>Evening</v>
      </c>
    </row>
    <row r="9224" spans="1:18" x14ac:dyDescent="0.35">
      <c r="A9224" t="s">
        <v>13526</v>
      </c>
      <c r="B9224" t="s">
        <v>13527</v>
      </c>
      <c r="C9224" t="s">
        <v>22</v>
      </c>
      <c r="D9224" t="s">
        <v>13</v>
      </c>
      <c r="E9224" s="1">
        <v>46039.059027777781</v>
      </c>
      <c r="F9224" s="1">
        <v>46040.267361111109</v>
      </c>
      <c r="G9224" t="s">
        <v>273</v>
      </c>
      <c r="H9224" t="s">
        <v>15</v>
      </c>
      <c r="I9224" t="s">
        <v>16</v>
      </c>
      <c r="J9224">
        <v>2</v>
      </c>
      <c r="K9224" t="str">
        <f>IF(tickets_dataset[[#This Row],[status]] = "Closed", "Yes","No")</f>
        <v>Yes</v>
      </c>
      <c r="L9224" s="2">
        <f t="shared" si="576"/>
        <v>28.999999999883585</v>
      </c>
      <c r="M9224" t="str">
        <f t="shared" si="577"/>
        <v>No</v>
      </c>
      <c r="N9224" t="str">
        <f t="shared" si="578"/>
        <v>Jan</v>
      </c>
      <c r="O9224" s="2">
        <f t="shared" si="579"/>
        <v>1.2083333333284827</v>
      </c>
      <c r="P9224" t="str">
        <f>VLOOKUP(G9224,Agents!A:E,4,FALSE)</f>
        <v>Team3</v>
      </c>
      <c r="Q9224" t="str">
        <f>VLOOKUP(G9224,Agents!A:E,5,FALSE)</f>
        <v>Senior</v>
      </c>
      <c r="R9224" t="str">
        <f>VLOOKUP(G9224,Agents!A:E,2,FALSE)</f>
        <v>Evening</v>
      </c>
    </row>
    <row r="9225" spans="1:18" x14ac:dyDescent="0.35">
      <c r="A9225" t="s">
        <v>13528</v>
      </c>
      <c r="B9225" t="s">
        <v>2213</v>
      </c>
      <c r="C9225" t="s">
        <v>76</v>
      </c>
      <c r="D9225" t="s">
        <v>13</v>
      </c>
      <c r="E9225" s="1">
        <v>46081.55</v>
      </c>
      <c r="F9225" s="1">
        <v>46083.008333333331</v>
      </c>
      <c r="G9225" t="s">
        <v>344</v>
      </c>
      <c r="H9225" t="s">
        <v>15</v>
      </c>
      <c r="I9225" t="s">
        <v>16</v>
      </c>
      <c r="J9225">
        <v>3</v>
      </c>
      <c r="K9225" t="str">
        <f>IF(tickets_dataset[[#This Row],[status]] = "Closed", "Yes","No")</f>
        <v>Yes</v>
      </c>
      <c r="L9225" s="2">
        <f t="shared" si="576"/>
        <v>34.999999999883585</v>
      </c>
      <c r="M9225" t="str">
        <f t="shared" si="577"/>
        <v>No</v>
      </c>
      <c r="N9225" t="str">
        <f t="shared" si="578"/>
        <v>Feb</v>
      </c>
      <c r="O9225" s="2">
        <f t="shared" si="579"/>
        <v>1.4583333333284827</v>
      </c>
      <c r="P9225" t="str">
        <f>VLOOKUP(G9225,Agents!A:E,4,FALSE)</f>
        <v>Team4</v>
      </c>
      <c r="Q9225" t="str">
        <f>VLOOKUP(G9225,Agents!A:E,5,FALSE)</f>
        <v>Senior</v>
      </c>
      <c r="R9225" t="str">
        <f>VLOOKUP(G9225,Agents!A:E,2,FALSE)</f>
        <v>Night</v>
      </c>
    </row>
    <row r="9226" spans="1:18" x14ac:dyDescent="0.35">
      <c r="A9226" t="s">
        <v>13529</v>
      </c>
      <c r="B9226" t="s">
        <v>1349</v>
      </c>
      <c r="C9226" t="s">
        <v>12</v>
      </c>
      <c r="D9226" t="s">
        <v>13</v>
      </c>
      <c r="E9226" s="1">
        <v>46088.480555555558</v>
      </c>
      <c r="F9226" s="1">
        <v>46090.438888888886</v>
      </c>
      <c r="G9226" t="s">
        <v>100</v>
      </c>
      <c r="H9226" t="s">
        <v>15</v>
      </c>
      <c r="I9226" t="s">
        <v>16</v>
      </c>
      <c r="J9226">
        <v>3</v>
      </c>
      <c r="K9226" t="str">
        <f>IF(tickets_dataset[[#This Row],[status]] = "Closed", "Yes","No")</f>
        <v>Yes</v>
      </c>
      <c r="L9226" s="2">
        <f t="shared" si="576"/>
        <v>46.999999999883585</v>
      </c>
      <c r="M9226" t="str">
        <f t="shared" si="577"/>
        <v>No</v>
      </c>
      <c r="N9226" t="str">
        <f t="shared" si="578"/>
        <v>Mar</v>
      </c>
      <c r="O9226" s="2">
        <f t="shared" si="579"/>
        <v>1.9583333333284827</v>
      </c>
      <c r="P9226" t="str">
        <f>VLOOKUP(G9226,Agents!A:E,4,FALSE)</f>
        <v>Team4</v>
      </c>
      <c r="Q9226" t="str">
        <f>VLOOKUP(G9226,Agents!A:E,5,FALSE)</f>
        <v>Junior</v>
      </c>
      <c r="R9226" t="str">
        <f>VLOOKUP(G9226,Agents!A:E,2,FALSE)</f>
        <v>Evening</v>
      </c>
    </row>
    <row r="9227" spans="1:18" x14ac:dyDescent="0.35">
      <c r="A9227" t="s">
        <v>13530</v>
      </c>
      <c r="B9227" t="s">
        <v>460</v>
      </c>
      <c r="C9227" t="s">
        <v>34</v>
      </c>
      <c r="D9227" t="s">
        <v>38</v>
      </c>
      <c r="E9227" s="1">
        <v>46108.208333333336</v>
      </c>
      <c r="F9227" s="1">
        <v>46108.75</v>
      </c>
      <c r="G9227" t="s">
        <v>422</v>
      </c>
      <c r="H9227" t="s">
        <v>15</v>
      </c>
      <c r="I9227" t="s">
        <v>68</v>
      </c>
      <c r="J9227">
        <v>3</v>
      </c>
      <c r="K9227" t="str">
        <f>IF(tickets_dataset[[#This Row],[status]] = "Closed", "Yes","No")</f>
        <v>Yes</v>
      </c>
      <c r="L9227" s="2">
        <f t="shared" si="576"/>
        <v>12.999999999941792</v>
      </c>
      <c r="M9227" t="str">
        <f t="shared" si="577"/>
        <v>No</v>
      </c>
      <c r="N9227" t="str">
        <f t="shared" si="578"/>
        <v>Mar</v>
      </c>
      <c r="O9227" s="2">
        <f t="shared" si="579"/>
        <v>0.54166666666424135</v>
      </c>
      <c r="P9227" t="str">
        <f>VLOOKUP(G9227,Agents!A:E,4,FALSE)</f>
        <v>Team5</v>
      </c>
      <c r="Q9227" t="str">
        <f>VLOOKUP(G9227,Agents!A:E,5,FALSE)</f>
        <v>Mid</v>
      </c>
      <c r="R9227" t="str">
        <f>VLOOKUP(G9227,Agents!A:E,2,FALSE)</f>
        <v>Evening</v>
      </c>
    </row>
    <row r="9228" spans="1:18" x14ac:dyDescent="0.35">
      <c r="A9228" t="s">
        <v>13531</v>
      </c>
      <c r="B9228" t="s">
        <v>10141</v>
      </c>
      <c r="C9228" t="s">
        <v>22</v>
      </c>
      <c r="D9228" t="s">
        <v>13</v>
      </c>
      <c r="E9228" s="1">
        <v>46090.961805555555</v>
      </c>
      <c r="F9228" s="1">
        <v>46092.503472222219</v>
      </c>
      <c r="G9228" t="s">
        <v>159</v>
      </c>
      <c r="H9228" t="s">
        <v>15</v>
      </c>
      <c r="I9228" t="s">
        <v>16</v>
      </c>
      <c r="J9228">
        <v>4</v>
      </c>
      <c r="K9228" t="str">
        <f>IF(tickets_dataset[[#This Row],[status]] = "Closed", "Yes","No")</f>
        <v>Yes</v>
      </c>
      <c r="L9228" s="2">
        <f t="shared" si="576"/>
        <v>36.999999999941792</v>
      </c>
      <c r="M9228" t="str">
        <f t="shared" si="577"/>
        <v>No</v>
      </c>
      <c r="N9228" t="str">
        <f t="shared" si="578"/>
        <v>Mar</v>
      </c>
      <c r="O9228" s="2">
        <f t="shared" si="579"/>
        <v>1.5416666666642413</v>
      </c>
      <c r="P9228" t="str">
        <f>VLOOKUP(G9228,Agents!A:E,4,FALSE)</f>
        <v>Team4</v>
      </c>
      <c r="Q9228" t="str">
        <f>VLOOKUP(G9228,Agents!A:E,5,FALSE)</f>
        <v>Mid</v>
      </c>
      <c r="R9228" t="str">
        <f>VLOOKUP(G9228,Agents!A:E,2,FALSE)</f>
        <v>Night</v>
      </c>
    </row>
    <row r="9229" spans="1:18" x14ac:dyDescent="0.35">
      <c r="A9229" t="s">
        <v>13532</v>
      </c>
      <c r="B9229" t="s">
        <v>375</v>
      </c>
      <c r="C9229" t="s">
        <v>12</v>
      </c>
      <c r="D9229" t="s">
        <v>13</v>
      </c>
      <c r="E9229" s="1">
        <v>46093.286805555559</v>
      </c>
      <c r="F9229" s="1">
        <v>46093.911805555559</v>
      </c>
      <c r="G9229" t="s">
        <v>357</v>
      </c>
      <c r="H9229" t="s">
        <v>15</v>
      </c>
      <c r="I9229" t="s">
        <v>16</v>
      </c>
      <c r="J9229">
        <v>3</v>
      </c>
      <c r="K9229" t="str">
        <f>IF(tickets_dataset[[#This Row],[status]] = "Closed", "Yes","No")</f>
        <v>Yes</v>
      </c>
      <c r="L9229" s="2">
        <f t="shared" si="576"/>
        <v>15</v>
      </c>
      <c r="M9229" t="str">
        <f t="shared" si="577"/>
        <v>No</v>
      </c>
      <c r="N9229" t="str">
        <f t="shared" si="578"/>
        <v>Mar</v>
      </c>
      <c r="O9229" s="2">
        <f t="shared" si="579"/>
        <v>0.625</v>
      </c>
      <c r="P9229" t="str">
        <f>VLOOKUP(G9229,Agents!A:E,4,FALSE)</f>
        <v>Team1</v>
      </c>
      <c r="Q9229" t="str">
        <f>VLOOKUP(G9229,Agents!A:E,5,FALSE)</f>
        <v>Mid</v>
      </c>
      <c r="R9229" t="str">
        <f>VLOOKUP(G9229,Agents!A:E,2,FALSE)</f>
        <v>Morning</v>
      </c>
    </row>
    <row r="9230" spans="1:18" x14ac:dyDescent="0.35">
      <c r="A9230" t="s">
        <v>13533</v>
      </c>
      <c r="B9230" t="s">
        <v>4603</v>
      </c>
      <c r="C9230" t="s">
        <v>22</v>
      </c>
      <c r="D9230" t="s">
        <v>38</v>
      </c>
      <c r="E9230" s="1">
        <v>46104.370833333334</v>
      </c>
      <c r="F9230" s="1">
        <v>46106.495833333334</v>
      </c>
      <c r="G9230" t="s">
        <v>159</v>
      </c>
      <c r="H9230" t="s">
        <v>15</v>
      </c>
      <c r="I9230" t="s">
        <v>16</v>
      </c>
      <c r="J9230">
        <v>4</v>
      </c>
      <c r="K9230" t="str">
        <f>IF(tickets_dataset[[#This Row],[status]] = "Closed", "Yes","No")</f>
        <v>Yes</v>
      </c>
      <c r="L9230" s="2">
        <f t="shared" si="576"/>
        <v>51</v>
      </c>
      <c r="M9230" t="str">
        <f t="shared" si="577"/>
        <v>Yes</v>
      </c>
      <c r="N9230" t="str">
        <f t="shared" si="578"/>
        <v>Mar</v>
      </c>
      <c r="O9230" s="2">
        <f t="shared" si="579"/>
        <v>2.125</v>
      </c>
      <c r="P9230" t="str">
        <f>VLOOKUP(G9230,Agents!A:E,4,FALSE)</f>
        <v>Team4</v>
      </c>
      <c r="Q9230" t="str">
        <f>VLOOKUP(G9230,Agents!A:E,5,FALSE)</f>
        <v>Mid</v>
      </c>
      <c r="R9230" t="str">
        <f>VLOOKUP(G9230,Agents!A:E,2,FALSE)</f>
        <v>Night</v>
      </c>
    </row>
    <row r="9231" spans="1:18" x14ac:dyDescent="0.35">
      <c r="A9231" t="s">
        <v>13534</v>
      </c>
      <c r="B9231" t="s">
        <v>13535</v>
      </c>
      <c r="C9231" t="s">
        <v>22</v>
      </c>
      <c r="D9231" t="s">
        <v>13</v>
      </c>
      <c r="E9231" s="1">
        <v>46060.688194444447</v>
      </c>
      <c r="F9231" s="1">
        <v>46061.521527777775</v>
      </c>
      <c r="G9231" t="s">
        <v>83</v>
      </c>
      <c r="H9231" t="s">
        <v>15</v>
      </c>
      <c r="I9231" t="s">
        <v>16</v>
      </c>
      <c r="J9231">
        <v>4</v>
      </c>
      <c r="K9231" t="str">
        <f>IF(tickets_dataset[[#This Row],[status]] = "Closed", "Yes","No")</f>
        <v>Yes</v>
      </c>
      <c r="L9231" s="2">
        <f t="shared" si="576"/>
        <v>19.999999999883585</v>
      </c>
      <c r="M9231" t="str">
        <f t="shared" si="577"/>
        <v>No</v>
      </c>
      <c r="N9231" t="str">
        <f t="shared" si="578"/>
        <v>Feb</v>
      </c>
      <c r="O9231" s="2">
        <f t="shared" si="579"/>
        <v>0.83333333332848269</v>
      </c>
      <c r="P9231" t="str">
        <f>VLOOKUP(G9231,Agents!A:E,4,FALSE)</f>
        <v>Team2</v>
      </c>
      <c r="Q9231" t="str">
        <f>VLOOKUP(G9231,Agents!A:E,5,FALSE)</f>
        <v>Junior</v>
      </c>
      <c r="R9231" t="str">
        <f>VLOOKUP(G9231,Agents!A:E,2,FALSE)</f>
        <v>Night</v>
      </c>
    </row>
    <row r="9232" spans="1:18" x14ac:dyDescent="0.35">
      <c r="A9232" t="s">
        <v>13536</v>
      </c>
      <c r="B9232" t="s">
        <v>10369</v>
      </c>
      <c r="C9232" t="s">
        <v>22</v>
      </c>
      <c r="D9232" t="s">
        <v>13</v>
      </c>
      <c r="E9232" s="1">
        <v>46039.10833333333</v>
      </c>
      <c r="F9232" s="1">
        <v>46039.9</v>
      </c>
      <c r="G9232" t="s">
        <v>422</v>
      </c>
      <c r="H9232" t="s">
        <v>15</v>
      </c>
      <c r="I9232" t="s">
        <v>16</v>
      </c>
      <c r="J9232">
        <v>4</v>
      </c>
      <c r="K9232" t="str">
        <f>IF(tickets_dataset[[#This Row],[status]] = "Closed", "Yes","No")</f>
        <v>Yes</v>
      </c>
      <c r="L9232" s="2">
        <f t="shared" si="576"/>
        <v>19.000000000116415</v>
      </c>
      <c r="M9232" t="str">
        <f t="shared" si="577"/>
        <v>No</v>
      </c>
      <c r="N9232" t="str">
        <f t="shared" si="578"/>
        <v>Jan</v>
      </c>
      <c r="O9232" s="2">
        <f t="shared" si="579"/>
        <v>0.79166666667151731</v>
      </c>
      <c r="P9232" t="str">
        <f>VLOOKUP(G9232,Agents!A:E,4,FALSE)</f>
        <v>Team5</v>
      </c>
      <c r="Q9232" t="str">
        <f>VLOOKUP(G9232,Agents!A:E,5,FALSE)</f>
        <v>Mid</v>
      </c>
      <c r="R9232" t="str">
        <f>VLOOKUP(G9232,Agents!A:E,2,FALSE)</f>
        <v>Evening</v>
      </c>
    </row>
    <row r="9233" spans="1:18" x14ac:dyDescent="0.35">
      <c r="A9233" t="s">
        <v>13537</v>
      </c>
      <c r="B9233" t="s">
        <v>1817</v>
      </c>
      <c r="C9233" t="s">
        <v>50</v>
      </c>
      <c r="D9233" t="s">
        <v>38</v>
      </c>
      <c r="E9233" s="1">
        <v>46060.946527777778</v>
      </c>
      <c r="F9233" s="1">
        <v>46064.613194444442</v>
      </c>
      <c r="G9233" t="s">
        <v>170</v>
      </c>
      <c r="H9233" t="s">
        <v>28</v>
      </c>
      <c r="I9233" t="s">
        <v>16</v>
      </c>
      <c r="J9233">
        <v>4</v>
      </c>
      <c r="K9233" t="str">
        <f>IF(tickets_dataset[[#This Row],[status]] = "Closed", "Yes","No")</f>
        <v>No</v>
      </c>
      <c r="L9233" s="2">
        <f t="shared" si="576"/>
        <v>87.999999999941792</v>
      </c>
      <c r="M9233" t="str">
        <f t="shared" si="577"/>
        <v>Yes</v>
      </c>
      <c r="N9233" t="str">
        <f t="shared" si="578"/>
        <v>Feb</v>
      </c>
      <c r="O9233" s="2">
        <f t="shared" si="579"/>
        <v>3.6666666666642413</v>
      </c>
      <c r="P9233" t="str">
        <f>VLOOKUP(G9233,Agents!A:E,4,FALSE)</f>
        <v>Team5</v>
      </c>
      <c r="Q9233" t="str">
        <f>VLOOKUP(G9233,Agents!A:E,5,FALSE)</f>
        <v>Junior</v>
      </c>
      <c r="R9233" t="str">
        <f>VLOOKUP(G9233,Agents!A:E,2,FALSE)</f>
        <v>Night</v>
      </c>
    </row>
    <row r="9234" spans="1:18" x14ac:dyDescent="0.35">
      <c r="A9234" t="s">
        <v>13538</v>
      </c>
      <c r="B9234" t="s">
        <v>1712</v>
      </c>
      <c r="C9234" t="s">
        <v>50</v>
      </c>
      <c r="D9234" t="s">
        <v>13</v>
      </c>
      <c r="E9234" s="1">
        <v>46037.12222222222</v>
      </c>
      <c r="F9234" s="1">
        <v>46038.205555555556</v>
      </c>
      <c r="G9234" t="s">
        <v>110</v>
      </c>
      <c r="H9234" t="s">
        <v>15</v>
      </c>
      <c r="I9234" t="s">
        <v>16</v>
      </c>
      <c r="J9234">
        <v>4</v>
      </c>
      <c r="K9234" t="str">
        <f>IF(tickets_dataset[[#This Row],[status]] = "Closed", "Yes","No")</f>
        <v>Yes</v>
      </c>
      <c r="L9234" s="2">
        <f t="shared" si="576"/>
        <v>26.000000000058208</v>
      </c>
      <c r="M9234" t="str">
        <f t="shared" si="577"/>
        <v>No</v>
      </c>
      <c r="N9234" t="str">
        <f t="shared" si="578"/>
        <v>Jan</v>
      </c>
      <c r="O9234" s="2">
        <f t="shared" si="579"/>
        <v>1.0833333333357587</v>
      </c>
      <c r="P9234" t="str">
        <f>VLOOKUP(G9234,Agents!A:E,4,FALSE)</f>
        <v>Team4</v>
      </c>
      <c r="Q9234" t="str">
        <f>VLOOKUP(G9234,Agents!A:E,5,FALSE)</f>
        <v>Junior</v>
      </c>
      <c r="R9234" t="str">
        <f>VLOOKUP(G9234,Agents!A:E,2,FALSE)</f>
        <v>Morning</v>
      </c>
    </row>
    <row r="9235" spans="1:18" x14ac:dyDescent="0.35">
      <c r="A9235" t="s">
        <v>13539</v>
      </c>
      <c r="B9235" t="s">
        <v>333</v>
      </c>
      <c r="C9235" t="s">
        <v>76</v>
      </c>
      <c r="D9235" t="s">
        <v>26</v>
      </c>
      <c r="E9235" s="1">
        <v>46026.290277777778</v>
      </c>
      <c r="F9235" s="1">
        <v>46027.956944444442</v>
      </c>
      <c r="G9235" t="s">
        <v>77</v>
      </c>
      <c r="H9235" t="s">
        <v>15</v>
      </c>
      <c r="I9235" t="s">
        <v>16</v>
      </c>
      <c r="J9235">
        <v>4</v>
      </c>
      <c r="K9235" t="str">
        <f>IF(tickets_dataset[[#This Row],[status]] = "Closed", "Yes","No")</f>
        <v>Yes</v>
      </c>
      <c r="L9235" s="2">
        <f t="shared" si="576"/>
        <v>39.999999999941792</v>
      </c>
      <c r="M9235" t="str">
        <f t="shared" si="577"/>
        <v>No</v>
      </c>
      <c r="N9235" t="str">
        <f t="shared" si="578"/>
        <v>Jan</v>
      </c>
      <c r="O9235" s="2">
        <f t="shared" si="579"/>
        <v>1.6666666666642413</v>
      </c>
      <c r="P9235" t="str">
        <f>VLOOKUP(G9235,Agents!A:E,4,FALSE)</f>
        <v>Team5</v>
      </c>
      <c r="Q9235" t="str">
        <f>VLOOKUP(G9235,Agents!A:E,5,FALSE)</f>
        <v>Junior</v>
      </c>
      <c r="R9235" t="str">
        <f>VLOOKUP(G9235,Agents!A:E,2,FALSE)</f>
        <v>Evening</v>
      </c>
    </row>
    <row r="9236" spans="1:18" x14ac:dyDescent="0.35">
      <c r="A9236" t="s">
        <v>13540</v>
      </c>
      <c r="B9236" t="s">
        <v>4251</v>
      </c>
      <c r="C9236" t="s">
        <v>50</v>
      </c>
      <c r="D9236" t="s">
        <v>13</v>
      </c>
      <c r="E9236" s="1">
        <v>46037.836805555555</v>
      </c>
      <c r="F9236" s="1">
        <v>46038.878472222219</v>
      </c>
      <c r="G9236" t="s">
        <v>27</v>
      </c>
      <c r="H9236" t="s">
        <v>15</v>
      </c>
      <c r="I9236" t="s">
        <v>16</v>
      </c>
      <c r="J9236">
        <v>3</v>
      </c>
      <c r="K9236" t="str">
        <f>IF(tickets_dataset[[#This Row],[status]] = "Closed", "Yes","No")</f>
        <v>Yes</v>
      </c>
      <c r="L9236" s="2">
        <f t="shared" si="576"/>
        <v>24.999999999941792</v>
      </c>
      <c r="M9236" t="str">
        <f t="shared" si="577"/>
        <v>No</v>
      </c>
      <c r="N9236" t="str">
        <f t="shared" si="578"/>
        <v>Jan</v>
      </c>
      <c r="O9236" s="2">
        <f t="shared" si="579"/>
        <v>1.0416666666642413</v>
      </c>
      <c r="P9236" t="str">
        <f>VLOOKUP(G9236,Agents!A:E,4,FALSE)</f>
        <v>Team5</v>
      </c>
      <c r="Q9236" t="str">
        <f>VLOOKUP(G9236,Agents!A:E,5,FALSE)</f>
        <v>Senior</v>
      </c>
      <c r="R9236" t="str">
        <f>VLOOKUP(G9236,Agents!A:E,2,FALSE)</f>
        <v>Morning</v>
      </c>
    </row>
    <row r="9237" spans="1:18" x14ac:dyDescent="0.35">
      <c r="A9237" t="s">
        <v>13541</v>
      </c>
      <c r="B9237" t="s">
        <v>3484</v>
      </c>
      <c r="C9237" t="s">
        <v>12</v>
      </c>
      <c r="D9237" t="s">
        <v>13</v>
      </c>
      <c r="E9237" s="1">
        <v>46109.267361111109</v>
      </c>
      <c r="F9237" s="1">
        <v>46110.017361111109</v>
      </c>
      <c r="G9237" t="s">
        <v>137</v>
      </c>
      <c r="H9237" t="s">
        <v>15</v>
      </c>
      <c r="I9237" t="s">
        <v>16</v>
      </c>
      <c r="J9237">
        <v>2</v>
      </c>
      <c r="K9237" t="str">
        <f>IF(tickets_dataset[[#This Row],[status]] = "Closed", "Yes","No")</f>
        <v>Yes</v>
      </c>
      <c r="L9237" s="2">
        <f t="shared" si="576"/>
        <v>18</v>
      </c>
      <c r="M9237" t="str">
        <f t="shared" si="577"/>
        <v>No</v>
      </c>
      <c r="N9237" t="str">
        <f t="shared" si="578"/>
        <v>Mar</v>
      </c>
      <c r="O9237" s="2">
        <f t="shared" si="579"/>
        <v>0.75</v>
      </c>
      <c r="P9237" t="str">
        <f>VLOOKUP(G9237,Agents!A:E,4,FALSE)</f>
        <v>Team5</v>
      </c>
      <c r="Q9237" t="str">
        <f>VLOOKUP(G9237,Agents!A:E,5,FALSE)</f>
        <v>Senior</v>
      </c>
      <c r="R9237" t="str">
        <f>VLOOKUP(G9237,Agents!A:E,2,FALSE)</f>
        <v>Night</v>
      </c>
    </row>
    <row r="9238" spans="1:18" x14ac:dyDescent="0.35">
      <c r="A9238" t="s">
        <v>13542</v>
      </c>
      <c r="B9238" t="s">
        <v>3453</v>
      </c>
      <c r="C9238" t="s">
        <v>76</v>
      </c>
      <c r="D9238" t="s">
        <v>13</v>
      </c>
      <c r="E9238" s="1">
        <v>46043.431250000001</v>
      </c>
      <c r="F9238" s="1">
        <v>46044.722916666666</v>
      </c>
      <c r="G9238" t="s">
        <v>73</v>
      </c>
      <c r="H9238" t="s">
        <v>15</v>
      </c>
      <c r="I9238" t="s">
        <v>16</v>
      </c>
      <c r="J9238">
        <v>3</v>
      </c>
      <c r="K9238" t="str">
        <f>IF(tickets_dataset[[#This Row],[status]] = "Closed", "Yes","No")</f>
        <v>Yes</v>
      </c>
      <c r="L9238" s="2">
        <f t="shared" si="576"/>
        <v>30.999999999941792</v>
      </c>
      <c r="M9238" t="str">
        <f t="shared" si="577"/>
        <v>No</v>
      </c>
      <c r="N9238" t="str">
        <f t="shared" si="578"/>
        <v>Jan</v>
      </c>
      <c r="O9238" s="2">
        <f t="shared" si="579"/>
        <v>1.2916666666642413</v>
      </c>
      <c r="P9238" t="str">
        <f>VLOOKUP(G9238,Agents!A:E,4,FALSE)</f>
        <v>Team4</v>
      </c>
      <c r="Q9238" t="str">
        <f>VLOOKUP(G9238,Agents!A:E,5,FALSE)</f>
        <v>Senior</v>
      </c>
      <c r="R9238" t="str">
        <f>VLOOKUP(G9238,Agents!A:E,2,FALSE)</f>
        <v>Night</v>
      </c>
    </row>
    <row r="9239" spans="1:18" x14ac:dyDescent="0.35">
      <c r="A9239" t="s">
        <v>13543</v>
      </c>
      <c r="B9239" t="s">
        <v>1381</v>
      </c>
      <c r="C9239" t="s">
        <v>76</v>
      </c>
      <c r="D9239" t="s">
        <v>26</v>
      </c>
      <c r="E9239" s="1">
        <v>46024.118055555555</v>
      </c>
      <c r="F9239" s="1">
        <v>46024.284722222219</v>
      </c>
      <c r="G9239" t="s">
        <v>103</v>
      </c>
      <c r="H9239" t="s">
        <v>15</v>
      </c>
      <c r="I9239" t="s">
        <v>16</v>
      </c>
      <c r="J9239">
        <v>4</v>
      </c>
      <c r="K9239" t="str">
        <f>IF(tickets_dataset[[#This Row],[status]] = "Closed", "Yes","No")</f>
        <v>Yes</v>
      </c>
      <c r="L9239" s="2">
        <f t="shared" si="576"/>
        <v>3.9999999999417923</v>
      </c>
      <c r="M9239" t="str">
        <f t="shared" si="577"/>
        <v>No</v>
      </c>
      <c r="N9239" t="str">
        <f t="shared" si="578"/>
        <v>Jan</v>
      </c>
      <c r="O9239" s="2">
        <f t="shared" si="579"/>
        <v>0.16666666666424135</v>
      </c>
      <c r="P9239" t="str">
        <f>VLOOKUP(G9239,Agents!A:E,4,FALSE)</f>
        <v>Team4</v>
      </c>
      <c r="Q9239" t="str">
        <f>VLOOKUP(G9239,Agents!A:E,5,FALSE)</f>
        <v>Senior</v>
      </c>
      <c r="R9239" t="str">
        <f>VLOOKUP(G9239,Agents!A:E,2,FALSE)</f>
        <v>Night</v>
      </c>
    </row>
    <row r="9240" spans="1:18" x14ac:dyDescent="0.35">
      <c r="A9240" t="s">
        <v>13544</v>
      </c>
      <c r="B9240" t="s">
        <v>13545</v>
      </c>
      <c r="C9240" t="s">
        <v>76</v>
      </c>
      <c r="D9240" t="s">
        <v>26</v>
      </c>
      <c r="E9240" s="1">
        <v>46035.150694444441</v>
      </c>
      <c r="F9240" s="1">
        <v>46036.442361111112</v>
      </c>
      <c r="G9240" t="s">
        <v>45</v>
      </c>
      <c r="H9240" t="s">
        <v>15</v>
      </c>
      <c r="I9240" t="s">
        <v>16</v>
      </c>
      <c r="J9240">
        <v>4</v>
      </c>
      <c r="K9240" t="str">
        <f>IF(tickets_dataset[[#This Row],[status]] = "Closed", "Yes","No")</f>
        <v>Yes</v>
      </c>
      <c r="L9240" s="2">
        <f t="shared" si="576"/>
        <v>31.000000000116415</v>
      </c>
      <c r="M9240" t="str">
        <f t="shared" si="577"/>
        <v>No</v>
      </c>
      <c r="N9240" t="str">
        <f t="shared" si="578"/>
        <v>Jan</v>
      </c>
      <c r="O9240" s="2">
        <f t="shared" si="579"/>
        <v>1.2916666666715173</v>
      </c>
      <c r="P9240" t="str">
        <f>VLOOKUP(G9240,Agents!A:E,4,FALSE)</f>
        <v>Team5</v>
      </c>
      <c r="Q9240" t="str">
        <f>VLOOKUP(G9240,Agents!A:E,5,FALSE)</f>
        <v>Senior</v>
      </c>
      <c r="R9240" t="str">
        <f>VLOOKUP(G9240,Agents!A:E,2,FALSE)</f>
        <v>Morning</v>
      </c>
    </row>
    <row r="9241" spans="1:18" x14ac:dyDescent="0.35">
      <c r="A9241" t="s">
        <v>13546</v>
      </c>
      <c r="B9241" t="s">
        <v>10793</v>
      </c>
      <c r="C9241" t="s">
        <v>12</v>
      </c>
      <c r="D9241" t="s">
        <v>13</v>
      </c>
      <c r="E9241" s="1">
        <v>46063.78125</v>
      </c>
      <c r="F9241" s="1">
        <v>46065.40625</v>
      </c>
      <c r="G9241" t="s">
        <v>167</v>
      </c>
      <c r="H9241" t="s">
        <v>15</v>
      </c>
      <c r="I9241" t="s">
        <v>16</v>
      </c>
      <c r="J9241">
        <v>5</v>
      </c>
      <c r="K9241" t="str">
        <f>IF(tickets_dataset[[#This Row],[status]] = "Closed", "Yes","No")</f>
        <v>Yes</v>
      </c>
      <c r="L9241" s="2">
        <f t="shared" si="576"/>
        <v>39</v>
      </c>
      <c r="M9241" t="str">
        <f t="shared" si="577"/>
        <v>No</v>
      </c>
      <c r="N9241" t="str">
        <f t="shared" si="578"/>
        <v>Feb</v>
      </c>
      <c r="O9241" s="2">
        <f t="shared" si="579"/>
        <v>1.625</v>
      </c>
      <c r="P9241" t="str">
        <f>VLOOKUP(G9241,Agents!A:E,4,FALSE)</f>
        <v>Team3</v>
      </c>
      <c r="Q9241" t="str">
        <f>VLOOKUP(G9241,Agents!A:E,5,FALSE)</f>
        <v>Mid</v>
      </c>
      <c r="R9241" t="str">
        <f>VLOOKUP(G9241,Agents!A:E,2,FALSE)</f>
        <v>Evening</v>
      </c>
    </row>
    <row r="9242" spans="1:18" x14ac:dyDescent="0.35">
      <c r="A9242" t="s">
        <v>13547</v>
      </c>
      <c r="B9242" t="s">
        <v>5398</v>
      </c>
      <c r="C9242" t="s">
        <v>22</v>
      </c>
      <c r="D9242" t="s">
        <v>26</v>
      </c>
      <c r="E9242" s="1">
        <v>46064.30972222222</v>
      </c>
      <c r="F9242" s="1">
        <v>46064.643055555556</v>
      </c>
      <c r="G9242" t="s">
        <v>128</v>
      </c>
      <c r="H9242" t="s">
        <v>15</v>
      </c>
      <c r="I9242" t="s">
        <v>16</v>
      </c>
      <c r="J9242">
        <v>3</v>
      </c>
      <c r="K9242" t="str">
        <f>IF(tickets_dataset[[#This Row],[status]] = "Closed", "Yes","No")</f>
        <v>Yes</v>
      </c>
      <c r="L9242" s="2">
        <f t="shared" si="576"/>
        <v>8.0000000000582077</v>
      </c>
      <c r="M9242" t="str">
        <f t="shared" si="577"/>
        <v>No</v>
      </c>
      <c r="N9242" t="str">
        <f t="shared" si="578"/>
        <v>Feb</v>
      </c>
      <c r="O9242" s="2">
        <f t="shared" si="579"/>
        <v>0.33333333333575865</v>
      </c>
      <c r="P9242" t="str">
        <f>VLOOKUP(G9242,Agents!A:E,4,FALSE)</f>
        <v>Team4</v>
      </c>
      <c r="Q9242" t="str">
        <f>VLOOKUP(G9242,Agents!A:E,5,FALSE)</f>
        <v>Mid</v>
      </c>
      <c r="R9242" t="str">
        <f>VLOOKUP(G9242,Agents!A:E,2,FALSE)</f>
        <v>Night</v>
      </c>
    </row>
    <row r="9243" spans="1:18" x14ac:dyDescent="0.35">
      <c r="A9243" t="s">
        <v>13548</v>
      </c>
      <c r="B9243" t="s">
        <v>573</v>
      </c>
      <c r="C9243" t="s">
        <v>12</v>
      </c>
      <c r="D9243" t="s">
        <v>26</v>
      </c>
      <c r="E9243" s="1">
        <v>46076.895833333336</v>
      </c>
      <c r="F9243" s="1">
        <v>46078.3125</v>
      </c>
      <c r="G9243" t="s">
        <v>100</v>
      </c>
      <c r="H9243" t="s">
        <v>15</v>
      </c>
      <c r="I9243" t="s">
        <v>16</v>
      </c>
      <c r="J9243">
        <v>4</v>
      </c>
      <c r="K9243" t="str">
        <f>IF(tickets_dataset[[#This Row],[status]] = "Closed", "Yes","No")</f>
        <v>Yes</v>
      </c>
      <c r="L9243" s="2">
        <f t="shared" si="576"/>
        <v>33.999999999941792</v>
      </c>
      <c r="M9243" t="str">
        <f t="shared" si="577"/>
        <v>No</v>
      </c>
      <c r="N9243" t="str">
        <f t="shared" si="578"/>
        <v>Feb</v>
      </c>
      <c r="O9243" s="2">
        <f t="shared" si="579"/>
        <v>1.4166666666642413</v>
      </c>
      <c r="P9243" t="str">
        <f>VLOOKUP(G9243,Agents!A:E,4,FALSE)</f>
        <v>Team4</v>
      </c>
      <c r="Q9243" t="str">
        <f>VLOOKUP(G9243,Agents!A:E,5,FALSE)</f>
        <v>Junior</v>
      </c>
      <c r="R9243" t="str">
        <f>VLOOKUP(G9243,Agents!A:E,2,FALSE)</f>
        <v>Evening</v>
      </c>
    </row>
    <row r="9244" spans="1:18" x14ac:dyDescent="0.35">
      <c r="A9244" t="s">
        <v>13549</v>
      </c>
      <c r="B9244" t="s">
        <v>3913</v>
      </c>
      <c r="C9244" t="s">
        <v>12</v>
      </c>
      <c r="D9244" t="s">
        <v>38</v>
      </c>
      <c r="E9244" s="1">
        <v>46039.503472222219</v>
      </c>
      <c r="F9244" s="1">
        <v>46040.920138888891</v>
      </c>
      <c r="G9244" t="s">
        <v>164</v>
      </c>
      <c r="H9244" t="s">
        <v>15</v>
      </c>
      <c r="I9244" t="s">
        <v>16</v>
      </c>
      <c r="J9244">
        <v>4</v>
      </c>
      <c r="K9244" t="str">
        <f>IF(tickets_dataset[[#This Row],[status]] = "Closed", "Yes","No")</f>
        <v>Yes</v>
      </c>
      <c r="L9244" s="2">
        <f t="shared" si="576"/>
        <v>34.000000000116415</v>
      </c>
      <c r="M9244" t="str">
        <f t="shared" si="577"/>
        <v>No</v>
      </c>
      <c r="N9244" t="str">
        <f t="shared" si="578"/>
        <v>Jan</v>
      </c>
      <c r="O9244" s="2">
        <f t="shared" si="579"/>
        <v>1.4166666666715173</v>
      </c>
      <c r="P9244" t="str">
        <f>VLOOKUP(G9244,Agents!A:E,4,FALSE)</f>
        <v>Team4</v>
      </c>
      <c r="Q9244" t="str">
        <f>VLOOKUP(G9244,Agents!A:E,5,FALSE)</f>
        <v>Senior</v>
      </c>
      <c r="R9244" t="str">
        <f>VLOOKUP(G9244,Agents!A:E,2,FALSE)</f>
        <v>Evening</v>
      </c>
    </row>
    <row r="9245" spans="1:18" x14ac:dyDescent="0.35">
      <c r="A9245" t="s">
        <v>13550</v>
      </c>
      <c r="B9245" t="s">
        <v>233</v>
      </c>
      <c r="C9245" t="s">
        <v>76</v>
      </c>
      <c r="D9245" t="s">
        <v>38</v>
      </c>
      <c r="E9245" s="1">
        <v>46046.455555555556</v>
      </c>
      <c r="F9245" s="1">
        <v>46049.413888888892</v>
      </c>
      <c r="G9245" t="s">
        <v>80</v>
      </c>
      <c r="H9245" t="s">
        <v>15</v>
      </c>
      <c r="I9245" t="s">
        <v>16</v>
      </c>
      <c r="J9245">
        <v>5</v>
      </c>
      <c r="K9245" t="str">
        <f>IF(tickets_dataset[[#This Row],[status]] = "Closed", "Yes","No")</f>
        <v>Yes</v>
      </c>
      <c r="L9245" s="2">
        <f t="shared" si="576"/>
        <v>71.000000000058208</v>
      </c>
      <c r="M9245" t="str">
        <f t="shared" si="577"/>
        <v>Yes</v>
      </c>
      <c r="N9245" t="str">
        <f t="shared" si="578"/>
        <v>Jan</v>
      </c>
      <c r="O9245" s="2">
        <f t="shared" si="579"/>
        <v>2.9583333333357587</v>
      </c>
      <c r="P9245" t="str">
        <f>VLOOKUP(G9245,Agents!A:E,4,FALSE)</f>
        <v>Team3</v>
      </c>
      <c r="Q9245" t="str">
        <f>VLOOKUP(G9245,Agents!A:E,5,FALSE)</f>
        <v>Junior</v>
      </c>
      <c r="R9245" t="str">
        <f>VLOOKUP(G9245,Agents!A:E,2,FALSE)</f>
        <v>Evening</v>
      </c>
    </row>
    <row r="9246" spans="1:18" x14ac:dyDescent="0.35">
      <c r="A9246" t="s">
        <v>13551</v>
      </c>
      <c r="B9246" t="s">
        <v>4644</v>
      </c>
      <c r="C9246" t="s">
        <v>12</v>
      </c>
      <c r="D9246" t="s">
        <v>13</v>
      </c>
      <c r="E9246" s="1">
        <v>46050.655555555553</v>
      </c>
      <c r="F9246" s="1">
        <v>46051.863888888889</v>
      </c>
      <c r="G9246" t="s">
        <v>149</v>
      </c>
      <c r="H9246" t="s">
        <v>15</v>
      </c>
      <c r="I9246" t="s">
        <v>16</v>
      </c>
      <c r="J9246">
        <v>5</v>
      </c>
      <c r="K9246" t="str">
        <f>IF(tickets_dataset[[#This Row],[status]] = "Closed", "Yes","No")</f>
        <v>Yes</v>
      </c>
      <c r="L9246" s="2">
        <f t="shared" si="576"/>
        <v>29.000000000058208</v>
      </c>
      <c r="M9246" t="str">
        <f t="shared" si="577"/>
        <v>No</v>
      </c>
      <c r="N9246" t="str">
        <f t="shared" si="578"/>
        <v>Jan</v>
      </c>
      <c r="O9246" s="2">
        <f t="shared" si="579"/>
        <v>1.2083333333357587</v>
      </c>
      <c r="P9246" t="str">
        <f>VLOOKUP(G9246,Agents!A:E,4,FALSE)</f>
        <v>Team3</v>
      </c>
      <c r="Q9246" t="str">
        <f>VLOOKUP(G9246,Agents!A:E,5,FALSE)</f>
        <v>Mid</v>
      </c>
      <c r="R9246" t="str">
        <f>VLOOKUP(G9246,Agents!A:E,2,FALSE)</f>
        <v>Night</v>
      </c>
    </row>
    <row r="9247" spans="1:18" x14ac:dyDescent="0.35">
      <c r="A9247" t="s">
        <v>13552</v>
      </c>
      <c r="B9247" t="s">
        <v>4433</v>
      </c>
      <c r="C9247" t="s">
        <v>12</v>
      </c>
      <c r="D9247" t="s">
        <v>26</v>
      </c>
      <c r="E9247" s="1">
        <v>46076.511805555558</v>
      </c>
      <c r="F9247" s="1">
        <v>46077.970138888886</v>
      </c>
      <c r="G9247" t="s">
        <v>45</v>
      </c>
      <c r="H9247" t="s">
        <v>15</v>
      </c>
      <c r="I9247" t="s">
        <v>16</v>
      </c>
      <c r="J9247">
        <v>5</v>
      </c>
      <c r="K9247" t="str">
        <f>IF(tickets_dataset[[#This Row],[status]] = "Closed", "Yes","No")</f>
        <v>Yes</v>
      </c>
      <c r="L9247" s="2">
        <f t="shared" si="576"/>
        <v>34.999999999883585</v>
      </c>
      <c r="M9247" t="str">
        <f t="shared" si="577"/>
        <v>No</v>
      </c>
      <c r="N9247" t="str">
        <f t="shared" si="578"/>
        <v>Feb</v>
      </c>
      <c r="O9247" s="2">
        <f t="shared" si="579"/>
        <v>1.4583333333284827</v>
      </c>
      <c r="P9247" t="str">
        <f>VLOOKUP(G9247,Agents!A:E,4,FALSE)</f>
        <v>Team5</v>
      </c>
      <c r="Q9247" t="str">
        <f>VLOOKUP(G9247,Agents!A:E,5,FALSE)</f>
        <v>Senior</v>
      </c>
      <c r="R9247" t="str">
        <f>VLOOKUP(G9247,Agents!A:E,2,FALSE)</f>
        <v>Morning</v>
      </c>
    </row>
    <row r="9248" spans="1:18" x14ac:dyDescent="0.35">
      <c r="A9248" t="s">
        <v>13553</v>
      </c>
      <c r="B9248" t="s">
        <v>1461</v>
      </c>
      <c r="C9248" t="s">
        <v>12</v>
      </c>
      <c r="D9248" t="s">
        <v>38</v>
      </c>
      <c r="E9248" s="1">
        <v>46074.251388888886</v>
      </c>
      <c r="F9248" s="1">
        <v>46076.709722222222</v>
      </c>
      <c r="G9248" t="s">
        <v>344</v>
      </c>
      <c r="H9248" t="s">
        <v>15</v>
      </c>
      <c r="I9248" t="s">
        <v>16</v>
      </c>
      <c r="J9248">
        <v>5</v>
      </c>
      <c r="K9248" t="str">
        <f>IF(tickets_dataset[[#This Row],[status]] = "Closed", "Yes","No")</f>
        <v>Yes</v>
      </c>
      <c r="L9248" s="2">
        <f t="shared" si="576"/>
        <v>59.000000000058208</v>
      </c>
      <c r="M9248" t="str">
        <f t="shared" si="577"/>
        <v>Yes</v>
      </c>
      <c r="N9248" t="str">
        <f t="shared" si="578"/>
        <v>Feb</v>
      </c>
      <c r="O9248" s="2">
        <f t="shared" si="579"/>
        <v>2.4583333333357587</v>
      </c>
      <c r="P9248" t="str">
        <f>VLOOKUP(G9248,Agents!A:E,4,FALSE)</f>
        <v>Team4</v>
      </c>
      <c r="Q9248" t="str">
        <f>VLOOKUP(G9248,Agents!A:E,5,FALSE)</f>
        <v>Senior</v>
      </c>
      <c r="R9248" t="str">
        <f>VLOOKUP(G9248,Agents!A:E,2,FALSE)</f>
        <v>Night</v>
      </c>
    </row>
    <row r="9249" spans="1:18" x14ac:dyDescent="0.35">
      <c r="A9249" t="s">
        <v>13554</v>
      </c>
      <c r="B9249" t="s">
        <v>11503</v>
      </c>
      <c r="C9249" t="s">
        <v>34</v>
      </c>
      <c r="D9249" t="s">
        <v>26</v>
      </c>
      <c r="E9249" s="1">
        <v>46109.731249999997</v>
      </c>
      <c r="F9249" s="1">
        <v>46111.481249999997</v>
      </c>
      <c r="G9249" t="s">
        <v>103</v>
      </c>
      <c r="H9249" t="s">
        <v>15</v>
      </c>
      <c r="I9249" t="s">
        <v>16</v>
      </c>
      <c r="J9249">
        <v>5</v>
      </c>
      <c r="K9249" t="str">
        <f>IF(tickets_dataset[[#This Row],[status]] = "Closed", "Yes","No")</f>
        <v>Yes</v>
      </c>
      <c r="L9249" s="2">
        <f t="shared" si="576"/>
        <v>42</v>
      </c>
      <c r="M9249" t="str">
        <f t="shared" si="577"/>
        <v>No</v>
      </c>
      <c r="N9249" t="str">
        <f t="shared" si="578"/>
        <v>Mar</v>
      </c>
      <c r="O9249" s="2">
        <f t="shared" si="579"/>
        <v>1.75</v>
      </c>
      <c r="P9249" t="str">
        <f>VLOOKUP(G9249,Agents!A:E,4,FALSE)</f>
        <v>Team4</v>
      </c>
      <c r="Q9249" t="str">
        <f>VLOOKUP(G9249,Agents!A:E,5,FALSE)</f>
        <v>Senior</v>
      </c>
      <c r="R9249" t="str">
        <f>VLOOKUP(G9249,Agents!A:E,2,FALSE)</f>
        <v>Night</v>
      </c>
    </row>
    <row r="9250" spans="1:18" x14ac:dyDescent="0.35">
      <c r="A9250" t="s">
        <v>13555</v>
      </c>
      <c r="B9250" t="s">
        <v>12028</v>
      </c>
      <c r="C9250" t="s">
        <v>12</v>
      </c>
      <c r="D9250" t="s">
        <v>13</v>
      </c>
      <c r="E9250" s="1">
        <v>46040.47152777778</v>
      </c>
      <c r="F9250" s="1">
        <v>46041.679861111108</v>
      </c>
      <c r="G9250" t="s">
        <v>422</v>
      </c>
      <c r="H9250" t="s">
        <v>132</v>
      </c>
      <c r="I9250" t="s">
        <v>16</v>
      </c>
      <c r="J9250">
        <v>5</v>
      </c>
      <c r="K9250" t="str">
        <f>IF(tickets_dataset[[#This Row],[status]] = "Closed", "Yes","No")</f>
        <v>No</v>
      </c>
      <c r="L9250" s="2">
        <f t="shared" si="576"/>
        <v>28.999999999883585</v>
      </c>
      <c r="M9250" t="str">
        <f t="shared" si="577"/>
        <v>No</v>
      </c>
      <c r="N9250" t="str">
        <f t="shared" si="578"/>
        <v>Jan</v>
      </c>
      <c r="O9250" s="2">
        <f t="shared" si="579"/>
        <v>1.2083333333284827</v>
      </c>
      <c r="P9250" t="str">
        <f>VLOOKUP(G9250,Agents!A:E,4,FALSE)</f>
        <v>Team5</v>
      </c>
      <c r="Q9250" t="str">
        <f>VLOOKUP(G9250,Agents!A:E,5,FALSE)</f>
        <v>Mid</v>
      </c>
      <c r="R9250" t="str">
        <f>VLOOKUP(G9250,Agents!A:E,2,FALSE)</f>
        <v>Evening</v>
      </c>
    </row>
    <row r="9251" spans="1:18" x14ac:dyDescent="0.35">
      <c r="A9251" t="s">
        <v>13556</v>
      </c>
      <c r="B9251" t="s">
        <v>5708</v>
      </c>
      <c r="C9251" t="s">
        <v>50</v>
      </c>
      <c r="D9251" t="s">
        <v>26</v>
      </c>
      <c r="E9251" s="1">
        <v>46039.669444444444</v>
      </c>
      <c r="F9251" s="1">
        <v>46041.00277777778</v>
      </c>
      <c r="G9251" t="s">
        <v>83</v>
      </c>
      <c r="H9251" t="s">
        <v>15</v>
      </c>
      <c r="I9251" t="s">
        <v>16</v>
      </c>
      <c r="J9251">
        <v>3</v>
      </c>
      <c r="K9251" t="str">
        <f>IF(tickets_dataset[[#This Row],[status]] = "Closed", "Yes","No")</f>
        <v>Yes</v>
      </c>
      <c r="L9251" s="2">
        <f t="shared" si="576"/>
        <v>32.000000000058208</v>
      </c>
      <c r="M9251" t="str">
        <f t="shared" si="577"/>
        <v>No</v>
      </c>
      <c r="N9251" t="str">
        <f t="shared" si="578"/>
        <v>Jan</v>
      </c>
      <c r="O9251" s="2">
        <f t="shared" si="579"/>
        <v>1.3333333333357587</v>
      </c>
      <c r="P9251" t="str">
        <f>VLOOKUP(G9251,Agents!A:E,4,FALSE)</f>
        <v>Team2</v>
      </c>
      <c r="Q9251" t="str">
        <f>VLOOKUP(G9251,Agents!A:E,5,FALSE)</f>
        <v>Junior</v>
      </c>
      <c r="R9251" t="str">
        <f>VLOOKUP(G9251,Agents!A:E,2,FALSE)</f>
        <v>Night</v>
      </c>
    </row>
    <row r="9252" spans="1:18" x14ac:dyDescent="0.35">
      <c r="A9252" t="s">
        <v>13557</v>
      </c>
      <c r="B9252" t="s">
        <v>395</v>
      </c>
      <c r="C9252" t="s">
        <v>50</v>
      </c>
      <c r="D9252" t="s">
        <v>38</v>
      </c>
      <c r="E9252" s="1">
        <v>46095.290277777778</v>
      </c>
      <c r="F9252" s="1">
        <v>46096.081944444442</v>
      </c>
      <c r="G9252" t="s">
        <v>159</v>
      </c>
      <c r="H9252" t="s">
        <v>15</v>
      </c>
      <c r="I9252" t="s">
        <v>16</v>
      </c>
      <c r="J9252">
        <v>5</v>
      </c>
      <c r="K9252" t="str">
        <f>IF(tickets_dataset[[#This Row],[status]] = "Closed", "Yes","No")</f>
        <v>Yes</v>
      </c>
      <c r="L9252" s="2">
        <f t="shared" si="576"/>
        <v>18.999999999941792</v>
      </c>
      <c r="M9252" t="str">
        <f t="shared" si="577"/>
        <v>No</v>
      </c>
      <c r="N9252" t="str">
        <f t="shared" si="578"/>
        <v>Mar</v>
      </c>
      <c r="O9252" s="2">
        <f t="shared" si="579"/>
        <v>0.79166666666424135</v>
      </c>
      <c r="P9252" t="str">
        <f>VLOOKUP(G9252,Agents!A:E,4,FALSE)</f>
        <v>Team4</v>
      </c>
      <c r="Q9252" t="str">
        <f>VLOOKUP(G9252,Agents!A:E,5,FALSE)</f>
        <v>Mid</v>
      </c>
      <c r="R9252" t="str">
        <f>VLOOKUP(G9252,Agents!A:E,2,FALSE)</f>
        <v>Night</v>
      </c>
    </row>
    <row r="9253" spans="1:18" x14ac:dyDescent="0.35">
      <c r="A9253" t="s">
        <v>13558</v>
      </c>
      <c r="B9253" t="s">
        <v>979</v>
      </c>
      <c r="C9253" t="s">
        <v>22</v>
      </c>
      <c r="D9253" t="s">
        <v>38</v>
      </c>
      <c r="E9253" s="1">
        <v>46088.154861111114</v>
      </c>
      <c r="F9253" s="1">
        <v>46091.821527777778</v>
      </c>
      <c r="G9253" t="s">
        <v>86</v>
      </c>
      <c r="H9253" t="s">
        <v>15</v>
      </c>
      <c r="I9253" t="s">
        <v>16</v>
      </c>
      <c r="J9253">
        <v>4</v>
      </c>
      <c r="K9253" t="str">
        <f>IF(tickets_dataset[[#This Row],[status]] = "Closed", "Yes","No")</f>
        <v>Yes</v>
      </c>
      <c r="L9253" s="2">
        <f t="shared" si="576"/>
        <v>87.999999999941792</v>
      </c>
      <c r="M9253" t="str">
        <f t="shared" si="577"/>
        <v>Yes</v>
      </c>
      <c r="N9253" t="str">
        <f t="shared" si="578"/>
        <v>Mar</v>
      </c>
      <c r="O9253" s="2">
        <f t="shared" si="579"/>
        <v>3.6666666666642413</v>
      </c>
      <c r="P9253" t="str">
        <f>VLOOKUP(G9253,Agents!A:E,4,FALSE)</f>
        <v>Team1</v>
      </c>
      <c r="Q9253" t="str">
        <f>VLOOKUP(G9253,Agents!A:E,5,FALSE)</f>
        <v>Mid</v>
      </c>
      <c r="R9253" t="str">
        <f>VLOOKUP(G9253,Agents!A:E,2,FALSE)</f>
        <v>Morning</v>
      </c>
    </row>
    <row r="9254" spans="1:18" x14ac:dyDescent="0.35">
      <c r="A9254" t="s">
        <v>13559</v>
      </c>
      <c r="B9254" t="s">
        <v>13560</v>
      </c>
      <c r="C9254" t="s">
        <v>50</v>
      </c>
      <c r="D9254" t="s">
        <v>38</v>
      </c>
      <c r="E9254" s="1">
        <v>46071.216666666667</v>
      </c>
      <c r="F9254" s="1">
        <v>46072.675000000003</v>
      </c>
      <c r="G9254" t="s">
        <v>149</v>
      </c>
      <c r="H9254" t="s">
        <v>15</v>
      </c>
      <c r="I9254" t="s">
        <v>16</v>
      </c>
      <c r="J9254">
        <v>3</v>
      </c>
      <c r="K9254" t="str">
        <f>IF(tickets_dataset[[#This Row],[status]] = "Closed", "Yes","No")</f>
        <v>Yes</v>
      </c>
      <c r="L9254" s="2">
        <f t="shared" si="576"/>
        <v>35.000000000058208</v>
      </c>
      <c r="M9254" t="str">
        <f t="shared" si="577"/>
        <v>No</v>
      </c>
      <c r="N9254" t="str">
        <f t="shared" si="578"/>
        <v>Feb</v>
      </c>
      <c r="O9254" s="2">
        <f t="shared" si="579"/>
        <v>1.4583333333357587</v>
      </c>
      <c r="P9254" t="str">
        <f>VLOOKUP(G9254,Agents!A:E,4,FALSE)</f>
        <v>Team3</v>
      </c>
      <c r="Q9254" t="str">
        <f>VLOOKUP(G9254,Agents!A:E,5,FALSE)</f>
        <v>Mid</v>
      </c>
      <c r="R9254" t="str">
        <f>VLOOKUP(G9254,Agents!A:E,2,FALSE)</f>
        <v>Night</v>
      </c>
    </row>
    <row r="9255" spans="1:18" x14ac:dyDescent="0.35">
      <c r="A9255" t="s">
        <v>13561</v>
      </c>
      <c r="B9255" t="s">
        <v>13562</v>
      </c>
      <c r="C9255" t="s">
        <v>76</v>
      </c>
      <c r="D9255" t="s">
        <v>38</v>
      </c>
      <c r="E9255" s="1">
        <v>46096.659722222219</v>
      </c>
      <c r="F9255" s="1">
        <v>46096.909722222219</v>
      </c>
      <c r="G9255" t="s">
        <v>39</v>
      </c>
      <c r="H9255" t="s">
        <v>15</v>
      </c>
      <c r="I9255" t="s">
        <v>16</v>
      </c>
      <c r="J9255">
        <v>3</v>
      </c>
      <c r="K9255" t="str">
        <f>IF(tickets_dataset[[#This Row],[status]] = "Closed", "Yes","No")</f>
        <v>Yes</v>
      </c>
      <c r="L9255" s="2">
        <f t="shared" si="576"/>
        <v>6</v>
      </c>
      <c r="M9255" t="str">
        <f t="shared" si="577"/>
        <v>No</v>
      </c>
      <c r="N9255" t="str">
        <f t="shared" si="578"/>
        <v>Mar</v>
      </c>
      <c r="O9255" s="2">
        <f t="shared" si="579"/>
        <v>0.25</v>
      </c>
      <c r="P9255" t="str">
        <f>VLOOKUP(G9255,Agents!A:E,4,FALSE)</f>
        <v>Team3</v>
      </c>
      <c r="Q9255" t="str">
        <f>VLOOKUP(G9255,Agents!A:E,5,FALSE)</f>
        <v>Mid</v>
      </c>
      <c r="R9255" t="str">
        <f>VLOOKUP(G9255,Agents!A:E,2,FALSE)</f>
        <v>Night</v>
      </c>
    </row>
    <row r="9256" spans="1:18" x14ac:dyDescent="0.35">
      <c r="A9256" t="s">
        <v>13563</v>
      </c>
      <c r="B9256" t="s">
        <v>5879</v>
      </c>
      <c r="C9256" t="s">
        <v>50</v>
      </c>
      <c r="D9256" t="s">
        <v>38</v>
      </c>
      <c r="E9256" s="1">
        <v>46081.646527777775</v>
      </c>
      <c r="F9256" s="1">
        <v>46082.729861111111</v>
      </c>
      <c r="G9256" t="s">
        <v>239</v>
      </c>
      <c r="H9256" t="s">
        <v>15</v>
      </c>
      <c r="I9256" t="s">
        <v>16</v>
      </c>
      <c r="J9256">
        <v>4</v>
      </c>
      <c r="K9256" t="str">
        <f>IF(tickets_dataset[[#This Row],[status]] = "Closed", "Yes","No")</f>
        <v>Yes</v>
      </c>
      <c r="L9256" s="2">
        <f t="shared" si="576"/>
        <v>26.000000000058208</v>
      </c>
      <c r="M9256" t="str">
        <f t="shared" si="577"/>
        <v>No</v>
      </c>
      <c r="N9256" t="str">
        <f t="shared" si="578"/>
        <v>Feb</v>
      </c>
      <c r="O9256" s="2">
        <f t="shared" si="579"/>
        <v>1.0833333333357587</v>
      </c>
      <c r="P9256" t="str">
        <f>VLOOKUP(G9256,Agents!A:E,4,FALSE)</f>
        <v>Team1</v>
      </c>
      <c r="Q9256" t="str">
        <f>VLOOKUP(G9256,Agents!A:E,5,FALSE)</f>
        <v>Senior</v>
      </c>
      <c r="R9256" t="str">
        <f>VLOOKUP(G9256,Agents!A:E,2,FALSE)</f>
        <v>Evening</v>
      </c>
    </row>
    <row r="9257" spans="1:18" x14ac:dyDescent="0.35">
      <c r="A9257" t="s">
        <v>13564</v>
      </c>
      <c r="B9257" t="s">
        <v>13565</v>
      </c>
      <c r="C9257" t="s">
        <v>12</v>
      </c>
      <c r="D9257" t="s">
        <v>38</v>
      </c>
      <c r="E9257" s="1">
        <v>46068.198611111111</v>
      </c>
      <c r="F9257" s="1">
        <v>46069.781944444447</v>
      </c>
      <c r="G9257" t="s">
        <v>86</v>
      </c>
      <c r="H9257" t="s">
        <v>15</v>
      </c>
      <c r="I9257" t="s">
        <v>16</v>
      </c>
      <c r="J9257">
        <v>3</v>
      </c>
      <c r="K9257" t="str">
        <f>IF(tickets_dataset[[#This Row],[status]] = "Closed", "Yes","No")</f>
        <v>Yes</v>
      </c>
      <c r="L9257" s="2">
        <f t="shared" si="576"/>
        <v>38.000000000058208</v>
      </c>
      <c r="M9257" t="str">
        <f t="shared" si="577"/>
        <v>No</v>
      </c>
      <c r="N9257" t="str">
        <f t="shared" si="578"/>
        <v>Feb</v>
      </c>
      <c r="O9257" s="2">
        <f t="shared" si="579"/>
        <v>1.5833333333357587</v>
      </c>
      <c r="P9257" t="str">
        <f>VLOOKUP(G9257,Agents!A:E,4,FALSE)</f>
        <v>Team1</v>
      </c>
      <c r="Q9257" t="str">
        <f>VLOOKUP(G9257,Agents!A:E,5,FALSE)</f>
        <v>Mid</v>
      </c>
      <c r="R9257" t="str">
        <f>VLOOKUP(G9257,Agents!A:E,2,FALSE)</f>
        <v>Morning</v>
      </c>
    </row>
    <row r="9258" spans="1:18" x14ac:dyDescent="0.35">
      <c r="A9258" t="s">
        <v>13566</v>
      </c>
      <c r="B9258" t="s">
        <v>9943</v>
      </c>
      <c r="C9258" t="s">
        <v>76</v>
      </c>
      <c r="D9258" t="s">
        <v>38</v>
      </c>
      <c r="E9258" s="1">
        <v>46105.606944444444</v>
      </c>
      <c r="F9258" s="1">
        <v>46108.81527777778</v>
      </c>
      <c r="G9258" t="s">
        <v>27</v>
      </c>
      <c r="H9258" t="s">
        <v>15</v>
      </c>
      <c r="I9258" t="s">
        <v>16</v>
      </c>
      <c r="J9258">
        <v>3</v>
      </c>
      <c r="K9258" t="str">
        <f>IF(tickets_dataset[[#This Row],[status]] = "Closed", "Yes","No")</f>
        <v>Yes</v>
      </c>
      <c r="L9258" s="2">
        <f t="shared" si="576"/>
        <v>77.000000000058208</v>
      </c>
      <c r="M9258" t="str">
        <f t="shared" si="577"/>
        <v>Yes</v>
      </c>
      <c r="N9258" t="str">
        <f t="shared" si="578"/>
        <v>Mar</v>
      </c>
      <c r="O9258" s="2">
        <f t="shared" si="579"/>
        <v>3.2083333333357587</v>
      </c>
      <c r="P9258" t="str">
        <f>VLOOKUP(G9258,Agents!A:E,4,FALSE)</f>
        <v>Team5</v>
      </c>
      <c r="Q9258" t="str">
        <f>VLOOKUP(G9258,Agents!A:E,5,FALSE)</f>
        <v>Senior</v>
      </c>
      <c r="R9258" t="str">
        <f>VLOOKUP(G9258,Agents!A:E,2,FALSE)</f>
        <v>Morning</v>
      </c>
    </row>
    <row r="9259" spans="1:18" x14ac:dyDescent="0.35">
      <c r="A9259" t="s">
        <v>13567</v>
      </c>
      <c r="B9259" t="s">
        <v>7644</v>
      </c>
      <c r="C9259" t="s">
        <v>34</v>
      </c>
      <c r="D9259" t="s">
        <v>26</v>
      </c>
      <c r="E9259" s="1">
        <v>46058.992361111108</v>
      </c>
      <c r="F9259" s="1">
        <v>46059.617361111108</v>
      </c>
      <c r="G9259" t="s">
        <v>67</v>
      </c>
      <c r="H9259" t="s">
        <v>15</v>
      </c>
      <c r="I9259" t="s">
        <v>16</v>
      </c>
      <c r="J9259">
        <v>3</v>
      </c>
      <c r="K9259" t="str">
        <f>IF(tickets_dataset[[#This Row],[status]] = "Closed", "Yes","No")</f>
        <v>Yes</v>
      </c>
      <c r="L9259" s="2">
        <f t="shared" si="576"/>
        <v>15</v>
      </c>
      <c r="M9259" t="str">
        <f t="shared" si="577"/>
        <v>No</v>
      </c>
      <c r="N9259" t="str">
        <f t="shared" si="578"/>
        <v>Feb</v>
      </c>
      <c r="O9259" s="2">
        <f t="shared" si="579"/>
        <v>0.625</v>
      </c>
      <c r="P9259" t="str">
        <f>VLOOKUP(G9259,Agents!A:E,4,FALSE)</f>
        <v>Team5</v>
      </c>
      <c r="Q9259" t="str">
        <f>VLOOKUP(G9259,Agents!A:E,5,FALSE)</f>
        <v>Junior</v>
      </c>
      <c r="R9259" t="str">
        <f>VLOOKUP(G9259,Agents!A:E,2,FALSE)</f>
        <v>Evening</v>
      </c>
    </row>
    <row r="9260" spans="1:18" x14ac:dyDescent="0.35">
      <c r="A9260" t="s">
        <v>13568</v>
      </c>
      <c r="B9260" t="s">
        <v>7892</v>
      </c>
      <c r="C9260" t="s">
        <v>34</v>
      </c>
      <c r="D9260" t="s">
        <v>38</v>
      </c>
      <c r="E9260" s="1">
        <v>46092.750694444447</v>
      </c>
      <c r="F9260" s="1">
        <v>46096.250694444447</v>
      </c>
      <c r="G9260" t="s">
        <v>216</v>
      </c>
      <c r="H9260" t="s">
        <v>132</v>
      </c>
      <c r="I9260" t="s">
        <v>16</v>
      </c>
      <c r="J9260">
        <v>5</v>
      </c>
      <c r="K9260" t="str">
        <f>IF(tickets_dataset[[#This Row],[status]] = "Closed", "Yes","No")</f>
        <v>No</v>
      </c>
      <c r="L9260" s="2">
        <f t="shared" si="576"/>
        <v>84</v>
      </c>
      <c r="M9260" t="str">
        <f t="shared" si="577"/>
        <v>Yes</v>
      </c>
      <c r="N9260" t="str">
        <f t="shared" si="578"/>
        <v>Mar</v>
      </c>
      <c r="O9260" s="2">
        <f t="shared" si="579"/>
        <v>3.5</v>
      </c>
      <c r="P9260" t="str">
        <f>VLOOKUP(G9260,Agents!A:E,4,FALSE)</f>
        <v>Team5</v>
      </c>
      <c r="Q9260" t="str">
        <f>VLOOKUP(G9260,Agents!A:E,5,FALSE)</f>
        <v>Junior</v>
      </c>
      <c r="R9260" t="str">
        <f>VLOOKUP(G9260,Agents!A:E,2,FALSE)</f>
        <v>Evening</v>
      </c>
    </row>
    <row r="9261" spans="1:18" x14ac:dyDescent="0.35">
      <c r="A9261" t="s">
        <v>13569</v>
      </c>
      <c r="B9261" t="s">
        <v>3918</v>
      </c>
      <c r="C9261" t="s">
        <v>50</v>
      </c>
      <c r="D9261" t="s">
        <v>38</v>
      </c>
      <c r="E9261" s="1">
        <v>46047.73333333333</v>
      </c>
      <c r="F9261" s="1">
        <v>46049.941666666666</v>
      </c>
      <c r="G9261" t="s">
        <v>110</v>
      </c>
      <c r="H9261" t="s">
        <v>15</v>
      </c>
      <c r="I9261" t="s">
        <v>16</v>
      </c>
      <c r="J9261">
        <v>5</v>
      </c>
      <c r="K9261" t="str">
        <f>IF(tickets_dataset[[#This Row],[status]] = "Closed", "Yes","No")</f>
        <v>Yes</v>
      </c>
      <c r="L9261" s="2">
        <f t="shared" si="576"/>
        <v>53.000000000058208</v>
      </c>
      <c r="M9261" t="str">
        <f t="shared" si="577"/>
        <v>Yes</v>
      </c>
      <c r="N9261" t="str">
        <f t="shared" si="578"/>
        <v>Jan</v>
      </c>
      <c r="O9261" s="2">
        <f t="shared" si="579"/>
        <v>2.2083333333357587</v>
      </c>
      <c r="P9261" t="str">
        <f>VLOOKUP(G9261,Agents!A:E,4,FALSE)</f>
        <v>Team4</v>
      </c>
      <c r="Q9261" t="str">
        <f>VLOOKUP(G9261,Agents!A:E,5,FALSE)</f>
        <v>Junior</v>
      </c>
      <c r="R9261" t="str">
        <f>VLOOKUP(G9261,Agents!A:E,2,FALSE)</f>
        <v>Morning</v>
      </c>
    </row>
    <row r="9262" spans="1:18" x14ac:dyDescent="0.35">
      <c r="A9262" t="s">
        <v>13570</v>
      </c>
      <c r="B9262" t="s">
        <v>12261</v>
      </c>
      <c r="C9262" t="s">
        <v>50</v>
      </c>
      <c r="D9262" t="s">
        <v>13</v>
      </c>
      <c r="E9262" s="1">
        <v>46097.650694444441</v>
      </c>
      <c r="F9262" s="1">
        <v>46098.817361111112</v>
      </c>
      <c r="G9262" t="s">
        <v>45</v>
      </c>
      <c r="H9262" t="s">
        <v>15</v>
      </c>
      <c r="I9262" t="s">
        <v>16</v>
      </c>
      <c r="J9262">
        <v>5</v>
      </c>
      <c r="K9262" t="str">
        <f>IF(tickets_dataset[[#This Row],[status]] = "Closed", "Yes","No")</f>
        <v>Yes</v>
      </c>
      <c r="L9262" s="2">
        <f t="shared" si="576"/>
        <v>28.000000000116415</v>
      </c>
      <c r="M9262" t="str">
        <f t="shared" si="577"/>
        <v>No</v>
      </c>
      <c r="N9262" t="str">
        <f t="shared" si="578"/>
        <v>Mar</v>
      </c>
      <c r="O9262" s="2">
        <f t="shared" si="579"/>
        <v>1.1666666666715173</v>
      </c>
      <c r="P9262" t="str">
        <f>VLOOKUP(G9262,Agents!A:E,4,FALSE)</f>
        <v>Team5</v>
      </c>
      <c r="Q9262" t="str">
        <f>VLOOKUP(G9262,Agents!A:E,5,FALSE)</f>
        <v>Senior</v>
      </c>
      <c r="R9262" t="str">
        <f>VLOOKUP(G9262,Agents!A:E,2,FALSE)</f>
        <v>Morning</v>
      </c>
    </row>
    <row r="9263" spans="1:18" x14ac:dyDescent="0.35">
      <c r="A9263" t="s">
        <v>13571</v>
      </c>
      <c r="B9263" t="s">
        <v>10390</v>
      </c>
      <c r="C9263" t="s">
        <v>22</v>
      </c>
      <c r="D9263" t="s">
        <v>38</v>
      </c>
      <c r="E9263" s="1">
        <v>46040.12222222222</v>
      </c>
      <c r="F9263" s="1">
        <v>46042.913888888892</v>
      </c>
      <c r="G9263" t="s">
        <v>311</v>
      </c>
      <c r="H9263" t="s">
        <v>15</v>
      </c>
      <c r="I9263" t="s">
        <v>16</v>
      </c>
      <c r="J9263">
        <v>5</v>
      </c>
      <c r="K9263" t="str">
        <f>IF(tickets_dataset[[#This Row],[status]] = "Closed", "Yes","No")</f>
        <v>Yes</v>
      </c>
      <c r="L9263" s="2">
        <f t="shared" si="576"/>
        <v>67.000000000116415</v>
      </c>
      <c r="M9263" t="str">
        <f t="shared" si="577"/>
        <v>Yes</v>
      </c>
      <c r="N9263" t="str">
        <f t="shared" si="578"/>
        <v>Jan</v>
      </c>
      <c r="O9263" s="2">
        <f t="shared" si="579"/>
        <v>2.7916666666715173</v>
      </c>
      <c r="P9263" t="str">
        <f>VLOOKUP(G9263,Agents!A:E,4,FALSE)</f>
        <v>Team5</v>
      </c>
      <c r="Q9263" t="str">
        <f>VLOOKUP(G9263,Agents!A:E,5,FALSE)</f>
        <v>Senior</v>
      </c>
      <c r="R9263" t="str">
        <f>VLOOKUP(G9263,Agents!A:E,2,FALSE)</f>
        <v>Evening</v>
      </c>
    </row>
    <row r="9264" spans="1:18" x14ac:dyDescent="0.35">
      <c r="A9264" t="s">
        <v>13572</v>
      </c>
      <c r="B9264" t="s">
        <v>2437</v>
      </c>
      <c r="C9264" t="s">
        <v>50</v>
      </c>
      <c r="D9264" t="s">
        <v>13</v>
      </c>
      <c r="E9264" s="1">
        <v>46086.127083333333</v>
      </c>
      <c r="F9264" s="1">
        <v>46086.918749999997</v>
      </c>
      <c r="G9264" t="s">
        <v>234</v>
      </c>
      <c r="H9264" t="s">
        <v>15</v>
      </c>
      <c r="I9264" t="s">
        <v>16</v>
      </c>
      <c r="J9264">
        <v>3</v>
      </c>
      <c r="K9264" t="str">
        <f>IF(tickets_dataset[[#This Row],[status]] = "Closed", "Yes","No")</f>
        <v>Yes</v>
      </c>
      <c r="L9264" s="2">
        <f t="shared" si="576"/>
        <v>18.999999999941792</v>
      </c>
      <c r="M9264" t="str">
        <f t="shared" si="577"/>
        <v>No</v>
      </c>
      <c r="N9264" t="str">
        <f t="shared" si="578"/>
        <v>Mar</v>
      </c>
      <c r="O9264" s="2">
        <f t="shared" si="579"/>
        <v>0.79166666666424135</v>
      </c>
      <c r="P9264" t="str">
        <f>VLOOKUP(G9264,Agents!A:E,4,FALSE)</f>
        <v>Team5</v>
      </c>
      <c r="Q9264" t="str">
        <f>VLOOKUP(G9264,Agents!A:E,5,FALSE)</f>
        <v>Senior</v>
      </c>
      <c r="R9264" t="str">
        <f>VLOOKUP(G9264,Agents!A:E,2,FALSE)</f>
        <v>Night</v>
      </c>
    </row>
    <row r="9265" spans="1:18" x14ac:dyDescent="0.35">
      <c r="A9265" t="s">
        <v>13573</v>
      </c>
      <c r="B9265" t="s">
        <v>2956</v>
      </c>
      <c r="C9265" t="s">
        <v>34</v>
      </c>
      <c r="D9265" t="s">
        <v>38</v>
      </c>
      <c r="E9265" s="1">
        <v>46058.1</v>
      </c>
      <c r="F9265" s="1">
        <v>46059.85</v>
      </c>
      <c r="G9265" t="s">
        <v>216</v>
      </c>
      <c r="H9265" t="s">
        <v>15</v>
      </c>
      <c r="I9265" t="s">
        <v>16</v>
      </c>
      <c r="J9265">
        <v>5</v>
      </c>
      <c r="K9265" t="str">
        <f>IF(tickets_dataset[[#This Row],[status]] = "Closed", "Yes","No")</f>
        <v>Yes</v>
      </c>
      <c r="L9265" s="2">
        <f t="shared" si="576"/>
        <v>42</v>
      </c>
      <c r="M9265" t="str">
        <f t="shared" si="577"/>
        <v>No</v>
      </c>
      <c r="N9265" t="str">
        <f t="shared" si="578"/>
        <v>Feb</v>
      </c>
      <c r="O9265" s="2">
        <f t="shared" si="579"/>
        <v>1.75</v>
      </c>
      <c r="P9265" t="str">
        <f>VLOOKUP(G9265,Agents!A:E,4,FALSE)</f>
        <v>Team5</v>
      </c>
      <c r="Q9265" t="str">
        <f>VLOOKUP(G9265,Agents!A:E,5,FALSE)</f>
        <v>Junior</v>
      </c>
      <c r="R9265" t="str">
        <f>VLOOKUP(G9265,Agents!A:E,2,FALSE)</f>
        <v>Evening</v>
      </c>
    </row>
    <row r="9266" spans="1:18" x14ac:dyDescent="0.35">
      <c r="A9266" t="s">
        <v>13574</v>
      </c>
      <c r="B9266" t="s">
        <v>13181</v>
      </c>
      <c r="C9266" t="s">
        <v>12</v>
      </c>
      <c r="D9266" t="s">
        <v>13</v>
      </c>
      <c r="E9266" s="1">
        <v>46078.179166666669</v>
      </c>
      <c r="F9266" s="1">
        <v>46079.845833333333</v>
      </c>
      <c r="G9266" t="s">
        <v>311</v>
      </c>
      <c r="H9266" t="s">
        <v>15</v>
      </c>
      <c r="I9266" t="s">
        <v>16</v>
      </c>
      <c r="J9266">
        <v>5</v>
      </c>
      <c r="K9266" t="str">
        <f>IF(tickets_dataset[[#This Row],[status]] = "Closed", "Yes","No")</f>
        <v>Yes</v>
      </c>
      <c r="L9266" s="2">
        <f t="shared" si="576"/>
        <v>39.999999999941792</v>
      </c>
      <c r="M9266" t="str">
        <f t="shared" si="577"/>
        <v>No</v>
      </c>
      <c r="N9266" t="str">
        <f t="shared" si="578"/>
        <v>Feb</v>
      </c>
      <c r="O9266" s="2">
        <f t="shared" si="579"/>
        <v>1.6666666666642413</v>
      </c>
      <c r="P9266" t="str">
        <f>VLOOKUP(G9266,Agents!A:E,4,FALSE)</f>
        <v>Team5</v>
      </c>
      <c r="Q9266" t="str">
        <f>VLOOKUP(G9266,Agents!A:E,5,FALSE)</f>
        <v>Senior</v>
      </c>
      <c r="R9266" t="str">
        <f>VLOOKUP(G9266,Agents!A:E,2,FALSE)</f>
        <v>Evening</v>
      </c>
    </row>
    <row r="9267" spans="1:18" x14ac:dyDescent="0.35">
      <c r="A9267" t="s">
        <v>13575</v>
      </c>
      <c r="B9267" t="s">
        <v>4531</v>
      </c>
      <c r="C9267" t="s">
        <v>34</v>
      </c>
      <c r="D9267" t="s">
        <v>38</v>
      </c>
      <c r="E9267" s="1">
        <v>46095.214583333334</v>
      </c>
      <c r="F9267" s="1">
        <v>46096.92291666667</v>
      </c>
      <c r="G9267" t="s">
        <v>282</v>
      </c>
      <c r="H9267" t="s">
        <v>15</v>
      </c>
      <c r="I9267" t="s">
        <v>16</v>
      </c>
      <c r="J9267">
        <v>4</v>
      </c>
      <c r="K9267" t="str">
        <f>IF(tickets_dataset[[#This Row],[status]] = "Closed", "Yes","No")</f>
        <v>Yes</v>
      </c>
      <c r="L9267" s="2">
        <f t="shared" si="576"/>
        <v>41.000000000058208</v>
      </c>
      <c r="M9267" t="str">
        <f t="shared" si="577"/>
        <v>No</v>
      </c>
      <c r="N9267" t="str">
        <f t="shared" si="578"/>
        <v>Mar</v>
      </c>
      <c r="O9267" s="2">
        <f t="shared" si="579"/>
        <v>1.7083333333357587</v>
      </c>
      <c r="P9267" t="str">
        <f>VLOOKUP(G9267,Agents!A:E,4,FALSE)</f>
        <v>Team4</v>
      </c>
      <c r="Q9267" t="str">
        <f>VLOOKUP(G9267,Agents!A:E,5,FALSE)</f>
        <v>Mid</v>
      </c>
      <c r="R9267" t="str">
        <f>VLOOKUP(G9267,Agents!A:E,2,FALSE)</f>
        <v>Morning</v>
      </c>
    </row>
    <row r="9268" spans="1:18" x14ac:dyDescent="0.35">
      <c r="A9268" t="s">
        <v>13576</v>
      </c>
      <c r="B9268" t="s">
        <v>1678</v>
      </c>
      <c r="C9268" t="s">
        <v>22</v>
      </c>
      <c r="D9268" t="s">
        <v>26</v>
      </c>
      <c r="E9268" s="1">
        <v>46048.100694444445</v>
      </c>
      <c r="F9268" s="1">
        <v>46051.017361111109</v>
      </c>
      <c r="G9268" t="s">
        <v>422</v>
      </c>
      <c r="H9268" t="s">
        <v>15</v>
      </c>
      <c r="I9268" t="s">
        <v>16</v>
      </c>
      <c r="J9268">
        <v>5</v>
      </c>
      <c r="K9268" t="str">
        <f>IF(tickets_dataset[[#This Row],[status]] = "Closed", "Yes","No")</f>
        <v>Yes</v>
      </c>
      <c r="L9268" s="2">
        <f t="shared" si="576"/>
        <v>69.999999999941792</v>
      </c>
      <c r="M9268" t="str">
        <f t="shared" si="577"/>
        <v>Yes</v>
      </c>
      <c r="N9268" t="str">
        <f t="shared" si="578"/>
        <v>Jan</v>
      </c>
      <c r="O9268" s="2">
        <f t="shared" si="579"/>
        <v>2.9166666666642413</v>
      </c>
      <c r="P9268" t="str">
        <f>VLOOKUP(G9268,Agents!A:E,4,FALSE)</f>
        <v>Team5</v>
      </c>
      <c r="Q9268" t="str">
        <f>VLOOKUP(G9268,Agents!A:E,5,FALSE)</f>
        <v>Mid</v>
      </c>
      <c r="R9268" t="str">
        <f>VLOOKUP(G9268,Agents!A:E,2,FALSE)</f>
        <v>Evening</v>
      </c>
    </row>
    <row r="9269" spans="1:18" x14ac:dyDescent="0.35">
      <c r="A9269" t="s">
        <v>13577</v>
      </c>
      <c r="B9269" t="s">
        <v>13578</v>
      </c>
      <c r="C9269" t="s">
        <v>76</v>
      </c>
      <c r="D9269" t="s">
        <v>13</v>
      </c>
      <c r="E9269" s="1">
        <v>46031.029166666667</v>
      </c>
      <c r="F9269" s="1">
        <v>46032.737500000003</v>
      </c>
      <c r="G9269" t="s">
        <v>42</v>
      </c>
      <c r="H9269" t="s">
        <v>15</v>
      </c>
      <c r="I9269" t="s">
        <v>16</v>
      </c>
      <c r="J9269">
        <v>4</v>
      </c>
      <c r="K9269" t="str">
        <f>IF(tickets_dataset[[#This Row],[status]] = "Closed", "Yes","No")</f>
        <v>Yes</v>
      </c>
      <c r="L9269" s="2">
        <f t="shared" si="576"/>
        <v>41.000000000058208</v>
      </c>
      <c r="M9269" t="str">
        <f t="shared" si="577"/>
        <v>No</v>
      </c>
      <c r="N9269" t="str">
        <f t="shared" si="578"/>
        <v>Jan</v>
      </c>
      <c r="O9269" s="2">
        <f t="shared" si="579"/>
        <v>1.7083333333357587</v>
      </c>
      <c r="P9269" t="str">
        <f>VLOOKUP(G9269,Agents!A:E,4,FALSE)</f>
        <v>Team2</v>
      </c>
      <c r="Q9269" t="str">
        <f>VLOOKUP(G9269,Agents!A:E,5,FALSE)</f>
        <v>Junior</v>
      </c>
      <c r="R9269" t="str">
        <f>VLOOKUP(G9269,Agents!A:E,2,FALSE)</f>
        <v>Night</v>
      </c>
    </row>
    <row r="9270" spans="1:18" x14ac:dyDescent="0.35">
      <c r="A9270" t="s">
        <v>13579</v>
      </c>
      <c r="B9270" t="s">
        <v>13580</v>
      </c>
      <c r="C9270" t="s">
        <v>34</v>
      </c>
      <c r="D9270" t="s">
        <v>38</v>
      </c>
      <c r="E9270" s="1">
        <v>46071.060416666667</v>
      </c>
      <c r="F9270" s="1">
        <v>46071.560416666667</v>
      </c>
      <c r="G9270" t="s">
        <v>45</v>
      </c>
      <c r="H9270" t="s">
        <v>15</v>
      </c>
      <c r="I9270" t="s">
        <v>16</v>
      </c>
      <c r="J9270">
        <v>4</v>
      </c>
      <c r="K9270" t="str">
        <f>IF(tickets_dataset[[#This Row],[status]] = "Closed", "Yes","No")</f>
        <v>Yes</v>
      </c>
      <c r="L9270" s="2">
        <f t="shared" si="576"/>
        <v>12</v>
      </c>
      <c r="M9270" t="str">
        <f t="shared" si="577"/>
        <v>No</v>
      </c>
      <c r="N9270" t="str">
        <f t="shared" si="578"/>
        <v>Feb</v>
      </c>
      <c r="O9270" s="2">
        <f t="shared" si="579"/>
        <v>0.5</v>
      </c>
      <c r="P9270" t="str">
        <f>VLOOKUP(G9270,Agents!A:E,4,FALSE)</f>
        <v>Team5</v>
      </c>
      <c r="Q9270" t="str">
        <f>VLOOKUP(G9270,Agents!A:E,5,FALSE)</f>
        <v>Senior</v>
      </c>
      <c r="R9270" t="str">
        <f>VLOOKUP(G9270,Agents!A:E,2,FALSE)</f>
        <v>Morning</v>
      </c>
    </row>
    <row r="9271" spans="1:18" x14ac:dyDescent="0.35">
      <c r="A9271" t="s">
        <v>13581</v>
      </c>
      <c r="B9271" t="s">
        <v>3029</v>
      </c>
      <c r="C9271" t="s">
        <v>50</v>
      </c>
      <c r="D9271" t="s">
        <v>26</v>
      </c>
      <c r="E9271" s="1">
        <v>46104.580555555556</v>
      </c>
      <c r="F9271" s="1">
        <v>46105.74722222222</v>
      </c>
      <c r="G9271" t="s">
        <v>159</v>
      </c>
      <c r="H9271" t="s">
        <v>15</v>
      </c>
      <c r="I9271" t="s">
        <v>16</v>
      </c>
      <c r="J9271">
        <v>4</v>
      </c>
      <c r="K9271" t="str">
        <f>IF(tickets_dataset[[#This Row],[status]] = "Closed", "Yes","No")</f>
        <v>Yes</v>
      </c>
      <c r="L9271" s="2">
        <f t="shared" si="576"/>
        <v>27.999999999941792</v>
      </c>
      <c r="M9271" t="str">
        <f t="shared" si="577"/>
        <v>No</v>
      </c>
      <c r="N9271" t="str">
        <f t="shared" si="578"/>
        <v>Mar</v>
      </c>
      <c r="O9271" s="2">
        <f t="shared" si="579"/>
        <v>1.1666666666642413</v>
      </c>
      <c r="P9271" t="str">
        <f>VLOOKUP(G9271,Agents!A:E,4,FALSE)</f>
        <v>Team4</v>
      </c>
      <c r="Q9271" t="str">
        <f>VLOOKUP(G9271,Agents!A:E,5,FALSE)</f>
        <v>Mid</v>
      </c>
      <c r="R9271" t="str">
        <f>VLOOKUP(G9271,Agents!A:E,2,FALSE)</f>
        <v>Night</v>
      </c>
    </row>
    <row r="9272" spans="1:18" x14ac:dyDescent="0.35">
      <c r="A9272" t="s">
        <v>13582</v>
      </c>
      <c r="B9272" t="s">
        <v>6829</v>
      </c>
      <c r="C9272" t="s">
        <v>76</v>
      </c>
      <c r="D9272" t="s">
        <v>38</v>
      </c>
      <c r="E9272" s="1">
        <v>46097.427777777775</v>
      </c>
      <c r="F9272" s="1">
        <v>46101.302777777775</v>
      </c>
      <c r="G9272" t="s">
        <v>86</v>
      </c>
      <c r="H9272" t="s">
        <v>15</v>
      </c>
      <c r="I9272" t="s">
        <v>16</v>
      </c>
      <c r="J9272">
        <v>3</v>
      </c>
      <c r="K9272" t="str">
        <f>IF(tickets_dataset[[#This Row],[status]] = "Closed", "Yes","No")</f>
        <v>Yes</v>
      </c>
      <c r="L9272" s="2">
        <f t="shared" si="576"/>
        <v>93</v>
      </c>
      <c r="M9272" t="str">
        <f t="shared" si="577"/>
        <v>Yes</v>
      </c>
      <c r="N9272" t="str">
        <f t="shared" si="578"/>
        <v>Mar</v>
      </c>
      <c r="O9272" s="2">
        <f t="shared" si="579"/>
        <v>3.875</v>
      </c>
      <c r="P9272" t="str">
        <f>VLOOKUP(G9272,Agents!A:E,4,FALSE)</f>
        <v>Team1</v>
      </c>
      <c r="Q9272" t="str">
        <f>VLOOKUP(G9272,Agents!A:E,5,FALSE)</f>
        <v>Mid</v>
      </c>
      <c r="R9272" t="str">
        <f>VLOOKUP(G9272,Agents!A:E,2,FALSE)</f>
        <v>Morning</v>
      </c>
    </row>
    <row r="9273" spans="1:18" x14ac:dyDescent="0.35">
      <c r="A9273" t="s">
        <v>13583</v>
      </c>
      <c r="B9273" t="s">
        <v>306</v>
      </c>
      <c r="C9273" t="s">
        <v>12</v>
      </c>
      <c r="D9273" t="s">
        <v>26</v>
      </c>
      <c r="E9273" s="1">
        <v>46067.40902777778</v>
      </c>
      <c r="F9273" s="1">
        <v>46068.700694444444</v>
      </c>
      <c r="G9273" t="s">
        <v>167</v>
      </c>
      <c r="H9273" t="s">
        <v>15</v>
      </c>
      <c r="I9273" t="s">
        <v>16</v>
      </c>
      <c r="J9273">
        <v>4</v>
      </c>
      <c r="K9273" t="str">
        <f>IF(tickets_dataset[[#This Row],[status]] = "Closed", "Yes","No")</f>
        <v>Yes</v>
      </c>
      <c r="L9273" s="2">
        <f t="shared" si="576"/>
        <v>30.999999999941792</v>
      </c>
      <c r="M9273" t="str">
        <f t="shared" si="577"/>
        <v>No</v>
      </c>
      <c r="N9273" t="str">
        <f t="shared" si="578"/>
        <v>Feb</v>
      </c>
      <c r="O9273" s="2">
        <f t="shared" si="579"/>
        <v>1.2916666666642413</v>
      </c>
      <c r="P9273" t="str">
        <f>VLOOKUP(G9273,Agents!A:E,4,FALSE)</f>
        <v>Team3</v>
      </c>
      <c r="Q9273" t="str">
        <f>VLOOKUP(G9273,Agents!A:E,5,FALSE)</f>
        <v>Mid</v>
      </c>
      <c r="R9273" t="str">
        <f>VLOOKUP(G9273,Agents!A:E,2,FALSE)</f>
        <v>Evening</v>
      </c>
    </row>
    <row r="9274" spans="1:18" x14ac:dyDescent="0.35">
      <c r="A9274" t="s">
        <v>13584</v>
      </c>
      <c r="B9274" t="s">
        <v>428</v>
      </c>
      <c r="C9274" t="s">
        <v>50</v>
      </c>
      <c r="D9274" t="s">
        <v>13</v>
      </c>
      <c r="E9274" s="1">
        <v>46080.574999999997</v>
      </c>
      <c r="F9274" s="1">
        <v>46082.116666666669</v>
      </c>
      <c r="G9274" t="s">
        <v>311</v>
      </c>
      <c r="H9274" t="s">
        <v>28</v>
      </c>
      <c r="I9274" t="s">
        <v>68</v>
      </c>
      <c r="J9274">
        <v>2</v>
      </c>
      <c r="K9274" t="str">
        <f>IF(tickets_dataset[[#This Row],[status]] = "Closed", "Yes","No")</f>
        <v>No</v>
      </c>
      <c r="L9274" s="2">
        <f t="shared" si="576"/>
        <v>37.000000000116415</v>
      </c>
      <c r="M9274" t="str">
        <f t="shared" si="577"/>
        <v>No</v>
      </c>
      <c r="N9274" t="str">
        <f t="shared" si="578"/>
        <v>Feb</v>
      </c>
      <c r="O9274" s="2">
        <f t="shared" si="579"/>
        <v>1.5416666666715173</v>
      </c>
      <c r="P9274" t="str">
        <f>VLOOKUP(G9274,Agents!A:E,4,FALSE)</f>
        <v>Team5</v>
      </c>
      <c r="Q9274" t="str">
        <f>VLOOKUP(G9274,Agents!A:E,5,FALSE)</f>
        <v>Senior</v>
      </c>
      <c r="R9274" t="str">
        <f>VLOOKUP(G9274,Agents!A:E,2,FALSE)</f>
        <v>Evening</v>
      </c>
    </row>
    <row r="9275" spans="1:18" x14ac:dyDescent="0.35">
      <c r="A9275" t="s">
        <v>13585</v>
      </c>
      <c r="B9275" t="s">
        <v>6455</v>
      </c>
      <c r="C9275" t="s">
        <v>34</v>
      </c>
      <c r="D9275" t="s">
        <v>26</v>
      </c>
      <c r="E9275" s="1">
        <v>46101.131249999999</v>
      </c>
      <c r="F9275" s="1">
        <v>46103.714583333334</v>
      </c>
      <c r="G9275" t="s">
        <v>91</v>
      </c>
      <c r="H9275" t="s">
        <v>132</v>
      </c>
      <c r="I9275" t="s">
        <v>16</v>
      </c>
      <c r="J9275">
        <v>3</v>
      </c>
      <c r="K9275" t="str">
        <f>IF(tickets_dataset[[#This Row],[status]] = "Closed", "Yes","No")</f>
        <v>No</v>
      </c>
      <c r="L9275" s="2">
        <f t="shared" si="576"/>
        <v>62.000000000058208</v>
      </c>
      <c r="M9275" t="str">
        <f t="shared" si="577"/>
        <v>Yes</v>
      </c>
      <c r="N9275" t="str">
        <f t="shared" si="578"/>
        <v>Mar</v>
      </c>
      <c r="O9275" s="2">
        <f t="shared" si="579"/>
        <v>2.5833333333357587</v>
      </c>
      <c r="P9275" t="str">
        <f>VLOOKUP(G9275,Agents!A:E,4,FALSE)</f>
        <v>Team5</v>
      </c>
      <c r="Q9275" t="str">
        <f>VLOOKUP(G9275,Agents!A:E,5,FALSE)</f>
        <v>Mid</v>
      </c>
      <c r="R9275" t="str">
        <f>VLOOKUP(G9275,Agents!A:E,2,FALSE)</f>
        <v>Night</v>
      </c>
    </row>
    <row r="9276" spans="1:18" x14ac:dyDescent="0.35">
      <c r="A9276" t="s">
        <v>13586</v>
      </c>
      <c r="B9276" t="s">
        <v>1391</v>
      </c>
      <c r="C9276" t="s">
        <v>12</v>
      </c>
      <c r="D9276" t="s">
        <v>38</v>
      </c>
      <c r="E9276" s="1">
        <v>46056.130555555559</v>
      </c>
      <c r="F9276" s="1">
        <v>46058.755555555559</v>
      </c>
      <c r="G9276" t="s">
        <v>211</v>
      </c>
      <c r="H9276" t="s">
        <v>15</v>
      </c>
      <c r="I9276" t="s">
        <v>16</v>
      </c>
      <c r="J9276">
        <v>5</v>
      </c>
      <c r="K9276" t="str">
        <f>IF(tickets_dataset[[#This Row],[status]] = "Closed", "Yes","No")</f>
        <v>Yes</v>
      </c>
      <c r="L9276" s="2">
        <f t="shared" si="576"/>
        <v>63</v>
      </c>
      <c r="M9276" t="str">
        <f t="shared" si="577"/>
        <v>Yes</v>
      </c>
      <c r="N9276" t="str">
        <f t="shared" si="578"/>
        <v>Feb</v>
      </c>
      <c r="O9276" s="2">
        <f t="shared" si="579"/>
        <v>2.625</v>
      </c>
      <c r="P9276" t="str">
        <f>VLOOKUP(G9276,Agents!A:E,4,FALSE)</f>
        <v>Team5</v>
      </c>
      <c r="Q9276" t="str">
        <f>VLOOKUP(G9276,Agents!A:E,5,FALSE)</f>
        <v>Senior</v>
      </c>
      <c r="R9276" t="str">
        <f>VLOOKUP(G9276,Agents!A:E,2,FALSE)</f>
        <v>Evening</v>
      </c>
    </row>
    <row r="9277" spans="1:18" x14ac:dyDescent="0.35">
      <c r="A9277" t="s">
        <v>13587</v>
      </c>
      <c r="B9277" t="s">
        <v>13588</v>
      </c>
      <c r="C9277" t="s">
        <v>76</v>
      </c>
      <c r="D9277" t="s">
        <v>13</v>
      </c>
      <c r="E9277" s="1">
        <v>46063.685416666667</v>
      </c>
      <c r="F9277" s="1">
        <v>46064.352083333331</v>
      </c>
      <c r="G9277" t="s">
        <v>199</v>
      </c>
      <c r="H9277" t="s">
        <v>15</v>
      </c>
      <c r="I9277" t="s">
        <v>16</v>
      </c>
      <c r="J9277">
        <v>2</v>
      </c>
      <c r="K9277" t="str">
        <f>IF(tickets_dataset[[#This Row],[status]] = "Closed", "Yes","No")</f>
        <v>Yes</v>
      </c>
      <c r="L9277" s="2">
        <f t="shared" si="576"/>
        <v>15.999999999941792</v>
      </c>
      <c r="M9277" t="str">
        <f t="shared" si="577"/>
        <v>No</v>
      </c>
      <c r="N9277" t="str">
        <f t="shared" si="578"/>
        <v>Feb</v>
      </c>
      <c r="O9277" s="2">
        <f t="shared" si="579"/>
        <v>0.66666666666424135</v>
      </c>
      <c r="P9277" t="str">
        <f>VLOOKUP(G9277,Agents!A:E,4,FALSE)</f>
        <v>Team1</v>
      </c>
      <c r="Q9277" t="str">
        <f>VLOOKUP(G9277,Agents!A:E,5,FALSE)</f>
        <v>Junior</v>
      </c>
      <c r="R9277" t="str">
        <f>VLOOKUP(G9277,Agents!A:E,2,FALSE)</f>
        <v>Morning</v>
      </c>
    </row>
    <row r="9278" spans="1:18" x14ac:dyDescent="0.35">
      <c r="A9278" t="s">
        <v>13589</v>
      </c>
      <c r="B9278" t="s">
        <v>13590</v>
      </c>
      <c r="C9278" t="s">
        <v>12</v>
      </c>
      <c r="D9278" t="s">
        <v>38</v>
      </c>
      <c r="E9278" s="1">
        <v>46082.244444444441</v>
      </c>
      <c r="F9278" s="1">
        <v>46084.036111111112</v>
      </c>
      <c r="G9278" t="s">
        <v>357</v>
      </c>
      <c r="H9278" t="s">
        <v>15</v>
      </c>
      <c r="I9278" t="s">
        <v>16</v>
      </c>
      <c r="J9278">
        <v>3</v>
      </c>
      <c r="K9278" t="str">
        <f>IF(tickets_dataset[[#This Row],[status]] = "Closed", "Yes","No")</f>
        <v>Yes</v>
      </c>
      <c r="L9278" s="2">
        <f t="shared" si="576"/>
        <v>43.000000000116415</v>
      </c>
      <c r="M9278" t="str">
        <f t="shared" si="577"/>
        <v>No</v>
      </c>
      <c r="N9278" t="str">
        <f t="shared" si="578"/>
        <v>Mar</v>
      </c>
      <c r="O9278" s="2">
        <f t="shared" si="579"/>
        <v>1.7916666666715173</v>
      </c>
      <c r="P9278" t="str">
        <f>VLOOKUP(G9278,Agents!A:E,4,FALSE)</f>
        <v>Team1</v>
      </c>
      <c r="Q9278" t="str">
        <f>VLOOKUP(G9278,Agents!A:E,5,FALSE)</f>
        <v>Mid</v>
      </c>
      <c r="R9278" t="str">
        <f>VLOOKUP(G9278,Agents!A:E,2,FALSE)</f>
        <v>Morning</v>
      </c>
    </row>
    <row r="9279" spans="1:18" x14ac:dyDescent="0.35">
      <c r="A9279" t="s">
        <v>13591</v>
      </c>
      <c r="B9279" t="s">
        <v>8545</v>
      </c>
      <c r="C9279" t="s">
        <v>12</v>
      </c>
      <c r="D9279" t="s">
        <v>13</v>
      </c>
      <c r="E9279" s="1">
        <v>46077.548611111109</v>
      </c>
      <c r="F9279" s="1">
        <v>46078.715277777781</v>
      </c>
      <c r="G9279" t="s">
        <v>23</v>
      </c>
      <c r="H9279" t="s">
        <v>28</v>
      </c>
      <c r="I9279" t="s">
        <v>68</v>
      </c>
      <c r="J9279">
        <v>3</v>
      </c>
      <c r="K9279" t="str">
        <f>IF(tickets_dataset[[#This Row],[status]] = "Closed", "Yes","No")</f>
        <v>No</v>
      </c>
      <c r="L9279" s="2">
        <f t="shared" si="576"/>
        <v>28.000000000116415</v>
      </c>
      <c r="M9279" t="str">
        <f t="shared" si="577"/>
        <v>No</v>
      </c>
      <c r="N9279" t="str">
        <f t="shared" si="578"/>
        <v>Feb</v>
      </c>
      <c r="O9279" s="2">
        <f t="shared" si="579"/>
        <v>1.1666666666715173</v>
      </c>
      <c r="P9279" t="str">
        <f>VLOOKUP(G9279,Agents!A:E,4,FALSE)</f>
        <v>Team3</v>
      </c>
      <c r="Q9279" t="str">
        <f>VLOOKUP(G9279,Agents!A:E,5,FALSE)</f>
        <v>Senior</v>
      </c>
      <c r="R9279" t="str">
        <f>VLOOKUP(G9279,Agents!A:E,2,FALSE)</f>
        <v>Evening</v>
      </c>
    </row>
    <row r="9280" spans="1:18" x14ac:dyDescent="0.35">
      <c r="A9280" t="s">
        <v>13592</v>
      </c>
      <c r="B9280" t="s">
        <v>3395</v>
      </c>
      <c r="C9280" t="s">
        <v>34</v>
      </c>
      <c r="D9280" t="s">
        <v>13</v>
      </c>
      <c r="E9280" s="1">
        <v>46033.06527777778</v>
      </c>
      <c r="F9280" s="1">
        <v>46033.398611111108</v>
      </c>
      <c r="G9280" t="s">
        <v>164</v>
      </c>
      <c r="H9280" t="s">
        <v>15</v>
      </c>
      <c r="I9280" t="s">
        <v>16</v>
      </c>
      <c r="J9280">
        <v>4</v>
      </c>
      <c r="K9280" t="str">
        <f>IF(tickets_dataset[[#This Row],[status]] = "Closed", "Yes","No")</f>
        <v>Yes</v>
      </c>
      <c r="L9280" s="2">
        <f t="shared" si="576"/>
        <v>7.9999999998835847</v>
      </c>
      <c r="M9280" t="str">
        <f t="shared" si="577"/>
        <v>No</v>
      </c>
      <c r="N9280" t="str">
        <f t="shared" si="578"/>
        <v>Jan</v>
      </c>
      <c r="O9280" s="2">
        <f t="shared" si="579"/>
        <v>0.33333333332848269</v>
      </c>
      <c r="P9280" t="str">
        <f>VLOOKUP(G9280,Agents!A:E,4,FALSE)</f>
        <v>Team4</v>
      </c>
      <c r="Q9280" t="str">
        <f>VLOOKUP(G9280,Agents!A:E,5,FALSE)</f>
        <v>Senior</v>
      </c>
      <c r="R9280" t="str">
        <f>VLOOKUP(G9280,Agents!A:E,2,FALSE)</f>
        <v>Evening</v>
      </c>
    </row>
    <row r="9281" spans="1:18" x14ac:dyDescent="0.35">
      <c r="A9281" t="s">
        <v>13593</v>
      </c>
      <c r="B9281" t="s">
        <v>1341</v>
      </c>
      <c r="C9281" t="s">
        <v>34</v>
      </c>
      <c r="D9281" t="s">
        <v>13</v>
      </c>
      <c r="E9281" s="1">
        <v>46051.481249999997</v>
      </c>
      <c r="F9281" s="1">
        <v>46052.439583333333</v>
      </c>
      <c r="G9281" t="s">
        <v>159</v>
      </c>
      <c r="H9281" t="s">
        <v>15</v>
      </c>
      <c r="I9281" t="s">
        <v>16</v>
      </c>
      <c r="J9281">
        <v>4</v>
      </c>
      <c r="K9281" t="str">
        <f>IF(tickets_dataset[[#This Row],[status]] = "Closed", "Yes","No")</f>
        <v>Yes</v>
      </c>
      <c r="L9281" s="2">
        <f t="shared" si="576"/>
        <v>23.000000000058208</v>
      </c>
      <c r="M9281" t="str">
        <f t="shared" si="577"/>
        <v>No</v>
      </c>
      <c r="N9281" t="str">
        <f t="shared" si="578"/>
        <v>Jan</v>
      </c>
      <c r="O9281" s="2">
        <f t="shared" si="579"/>
        <v>0.95833333333575865</v>
      </c>
      <c r="P9281" t="str">
        <f>VLOOKUP(G9281,Agents!A:E,4,FALSE)</f>
        <v>Team4</v>
      </c>
      <c r="Q9281" t="str">
        <f>VLOOKUP(G9281,Agents!A:E,5,FALSE)</f>
        <v>Mid</v>
      </c>
      <c r="R9281" t="str">
        <f>VLOOKUP(G9281,Agents!A:E,2,FALSE)</f>
        <v>Night</v>
      </c>
    </row>
    <row r="9282" spans="1:18" x14ac:dyDescent="0.35">
      <c r="A9282" t="s">
        <v>13594</v>
      </c>
      <c r="B9282" t="s">
        <v>12558</v>
      </c>
      <c r="C9282" t="s">
        <v>50</v>
      </c>
      <c r="D9282" t="s">
        <v>13</v>
      </c>
      <c r="E9282" s="1">
        <v>46025.946527777778</v>
      </c>
      <c r="F9282" s="1">
        <v>46027.613194444442</v>
      </c>
      <c r="G9282" t="s">
        <v>39</v>
      </c>
      <c r="H9282" t="s">
        <v>15</v>
      </c>
      <c r="I9282" t="s">
        <v>16</v>
      </c>
      <c r="J9282">
        <v>5</v>
      </c>
      <c r="K9282" t="str">
        <f>IF(tickets_dataset[[#This Row],[status]] = "Closed", "Yes","No")</f>
        <v>Yes</v>
      </c>
      <c r="L9282" s="2">
        <f t="shared" ref="L9282:L9345" si="580">IF(ISBLANK(F9282),"",(F9282-E9282)*24)</f>
        <v>39.999999999941792</v>
      </c>
      <c r="M9282" t="str">
        <f t="shared" ref="M9282:M9345" si="581">IF(L9282&gt;48,"Yes","No")</f>
        <v>No</v>
      </c>
      <c r="N9282" t="str">
        <f t="shared" ref="N9282:N9345" si="582">TEXT(E9282,"mmm")</f>
        <v>Jan</v>
      </c>
      <c r="O9282" s="2">
        <f t="shared" si="579"/>
        <v>1.6666666666642413</v>
      </c>
      <c r="P9282" t="str">
        <f>VLOOKUP(G9282,Agents!A:E,4,FALSE)</f>
        <v>Team3</v>
      </c>
      <c r="Q9282" t="str">
        <f>VLOOKUP(G9282,Agents!A:E,5,FALSE)</f>
        <v>Mid</v>
      </c>
      <c r="R9282" t="str">
        <f>VLOOKUP(G9282,Agents!A:E,2,FALSE)</f>
        <v>Night</v>
      </c>
    </row>
    <row r="9283" spans="1:18" x14ac:dyDescent="0.35">
      <c r="A9283" t="s">
        <v>13595</v>
      </c>
      <c r="B9283" t="s">
        <v>10393</v>
      </c>
      <c r="C9283" t="s">
        <v>34</v>
      </c>
      <c r="D9283" t="s">
        <v>13</v>
      </c>
      <c r="E9283" s="1">
        <v>46090.957638888889</v>
      </c>
      <c r="F9283" s="1">
        <v>46092.707638888889</v>
      </c>
      <c r="G9283" t="s">
        <v>357</v>
      </c>
      <c r="H9283" t="s">
        <v>15</v>
      </c>
      <c r="I9283" t="s">
        <v>16</v>
      </c>
      <c r="J9283">
        <v>4</v>
      </c>
      <c r="K9283" t="str">
        <f>IF(tickets_dataset[[#This Row],[status]] = "Closed", "Yes","No")</f>
        <v>Yes</v>
      </c>
      <c r="L9283" s="2">
        <f t="shared" si="580"/>
        <v>42</v>
      </c>
      <c r="M9283" t="str">
        <f t="shared" si="581"/>
        <v>No</v>
      </c>
      <c r="N9283" t="str">
        <f t="shared" si="582"/>
        <v>Mar</v>
      </c>
      <c r="O9283" s="2">
        <f t="shared" ref="O9283:O9346" si="583">F9283-E9283</f>
        <v>1.75</v>
      </c>
      <c r="P9283" t="str">
        <f>VLOOKUP(G9283,Agents!A:E,4,FALSE)</f>
        <v>Team1</v>
      </c>
      <c r="Q9283" t="str">
        <f>VLOOKUP(G9283,Agents!A:E,5,FALSE)</f>
        <v>Mid</v>
      </c>
      <c r="R9283" t="str">
        <f>VLOOKUP(G9283,Agents!A:E,2,FALSE)</f>
        <v>Morning</v>
      </c>
    </row>
    <row r="9284" spans="1:18" x14ac:dyDescent="0.35">
      <c r="A9284" t="s">
        <v>13596</v>
      </c>
      <c r="B9284" t="s">
        <v>13597</v>
      </c>
      <c r="C9284" t="s">
        <v>50</v>
      </c>
      <c r="D9284" t="s">
        <v>38</v>
      </c>
      <c r="E9284" s="1">
        <v>46096.982638888891</v>
      </c>
      <c r="F9284" s="1">
        <v>46098.399305555555</v>
      </c>
      <c r="G9284" t="s">
        <v>422</v>
      </c>
      <c r="H9284" t="s">
        <v>28</v>
      </c>
      <c r="I9284" t="s">
        <v>16</v>
      </c>
      <c r="J9284">
        <v>5</v>
      </c>
      <c r="K9284" t="str">
        <f>IF(tickets_dataset[[#This Row],[status]] = "Closed", "Yes","No")</f>
        <v>No</v>
      </c>
      <c r="L9284" s="2">
        <f t="shared" si="580"/>
        <v>33.999999999941792</v>
      </c>
      <c r="M9284" t="str">
        <f t="shared" si="581"/>
        <v>No</v>
      </c>
      <c r="N9284" t="str">
        <f t="shared" si="582"/>
        <v>Mar</v>
      </c>
      <c r="O9284" s="2">
        <f t="shared" si="583"/>
        <v>1.4166666666642413</v>
      </c>
      <c r="P9284" t="str">
        <f>VLOOKUP(G9284,Agents!A:E,4,FALSE)</f>
        <v>Team5</v>
      </c>
      <c r="Q9284" t="str">
        <f>VLOOKUP(G9284,Agents!A:E,5,FALSE)</f>
        <v>Mid</v>
      </c>
      <c r="R9284" t="str">
        <f>VLOOKUP(G9284,Agents!A:E,2,FALSE)</f>
        <v>Evening</v>
      </c>
    </row>
    <row r="9285" spans="1:18" x14ac:dyDescent="0.35">
      <c r="A9285" t="s">
        <v>13598</v>
      </c>
      <c r="B9285" t="s">
        <v>3210</v>
      </c>
      <c r="C9285" t="s">
        <v>76</v>
      </c>
      <c r="D9285" t="s">
        <v>26</v>
      </c>
      <c r="E9285" s="1">
        <v>46111.560416666667</v>
      </c>
      <c r="F9285" s="1">
        <v>46111.977083333331</v>
      </c>
      <c r="G9285" t="s">
        <v>164</v>
      </c>
      <c r="H9285" t="s">
        <v>15</v>
      </c>
      <c r="I9285" t="s">
        <v>16</v>
      </c>
      <c r="J9285">
        <v>2</v>
      </c>
      <c r="K9285" t="str">
        <f>IF(tickets_dataset[[#This Row],[status]] = "Closed", "Yes","No")</f>
        <v>Yes</v>
      </c>
      <c r="L9285" s="2">
        <f t="shared" si="580"/>
        <v>9.9999999999417923</v>
      </c>
      <c r="M9285" t="str">
        <f t="shared" si="581"/>
        <v>No</v>
      </c>
      <c r="N9285" t="str">
        <f t="shared" si="582"/>
        <v>Mar</v>
      </c>
      <c r="O9285" s="2">
        <f t="shared" si="583"/>
        <v>0.41666666666424135</v>
      </c>
      <c r="P9285" t="str">
        <f>VLOOKUP(G9285,Agents!A:E,4,FALSE)</f>
        <v>Team4</v>
      </c>
      <c r="Q9285" t="str">
        <f>VLOOKUP(G9285,Agents!A:E,5,FALSE)</f>
        <v>Senior</v>
      </c>
      <c r="R9285" t="str">
        <f>VLOOKUP(G9285,Agents!A:E,2,FALSE)</f>
        <v>Evening</v>
      </c>
    </row>
    <row r="9286" spans="1:18" x14ac:dyDescent="0.35">
      <c r="A9286" t="s">
        <v>13599</v>
      </c>
      <c r="B9286" t="s">
        <v>4527</v>
      </c>
      <c r="C9286" t="s">
        <v>12</v>
      </c>
      <c r="D9286" t="s">
        <v>26</v>
      </c>
      <c r="E9286" s="1">
        <v>46060.665972222225</v>
      </c>
      <c r="F9286" s="1">
        <v>46063.165972222225</v>
      </c>
      <c r="G9286" t="s">
        <v>273</v>
      </c>
      <c r="H9286" t="s">
        <v>15</v>
      </c>
      <c r="I9286" t="s">
        <v>16</v>
      </c>
      <c r="J9286">
        <v>3</v>
      </c>
      <c r="K9286" t="str">
        <f>IF(tickets_dataset[[#This Row],[status]] = "Closed", "Yes","No")</f>
        <v>Yes</v>
      </c>
      <c r="L9286" s="2">
        <f t="shared" si="580"/>
        <v>60</v>
      </c>
      <c r="M9286" t="str">
        <f t="shared" si="581"/>
        <v>Yes</v>
      </c>
      <c r="N9286" t="str">
        <f t="shared" si="582"/>
        <v>Feb</v>
      </c>
      <c r="O9286" s="2">
        <f t="shared" si="583"/>
        <v>2.5</v>
      </c>
      <c r="P9286" t="str">
        <f>VLOOKUP(G9286,Agents!A:E,4,FALSE)</f>
        <v>Team3</v>
      </c>
      <c r="Q9286" t="str">
        <f>VLOOKUP(G9286,Agents!A:E,5,FALSE)</f>
        <v>Senior</v>
      </c>
      <c r="R9286" t="str">
        <f>VLOOKUP(G9286,Agents!A:E,2,FALSE)</f>
        <v>Evening</v>
      </c>
    </row>
    <row r="9287" spans="1:18" x14ac:dyDescent="0.35">
      <c r="A9287" t="s">
        <v>13600</v>
      </c>
      <c r="B9287" t="s">
        <v>5104</v>
      </c>
      <c r="C9287" t="s">
        <v>50</v>
      </c>
      <c r="D9287" t="s">
        <v>26</v>
      </c>
      <c r="E9287" s="1">
        <v>46056.329861111109</v>
      </c>
      <c r="F9287" s="1">
        <v>46058.288194444445</v>
      </c>
      <c r="G9287" t="s">
        <v>80</v>
      </c>
      <c r="H9287" t="s">
        <v>15</v>
      </c>
      <c r="I9287" t="s">
        <v>16</v>
      </c>
      <c r="J9287">
        <v>4</v>
      </c>
      <c r="K9287" t="str">
        <f>IF(tickets_dataset[[#This Row],[status]] = "Closed", "Yes","No")</f>
        <v>Yes</v>
      </c>
      <c r="L9287" s="2">
        <f t="shared" si="580"/>
        <v>47.000000000058208</v>
      </c>
      <c r="M9287" t="str">
        <f t="shared" si="581"/>
        <v>No</v>
      </c>
      <c r="N9287" t="str">
        <f t="shared" si="582"/>
        <v>Feb</v>
      </c>
      <c r="O9287" s="2">
        <f t="shared" si="583"/>
        <v>1.9583333333357587</v>
      </c>
      <c r="P9287" t="str">
        <f>VLOOKUP(G9287,Agents!A:E,4,FALSE)</f>
        <v>Team3</v>
      </c>
      <c r="Q9287" t="str">
        <f>VLOOKUP(G9287,Agents!A:E,5,FALSE)</f>
        <v>Junior</v>
      </c>
      <c r="R9287" t="str">
        <f>VLOOKUP(G9287,Agents!A:E,2,FALSE)</f>
        <v>Evening</v>
      </c>
    </row>
    <row r="9288" spans="1:18" x14ac:dyDescent="0.35">
      <c r="A9288" t="s">
        <v>13601</v>
      </c>
      <c r="B9288" t="s">
        <v>9233</v>
      </c>
      <c r="C9288" t="s">
        <v>76</v>
      </c>
      <c r="D9288" t="s">
        <v>13</v>
      </c>
      <c r="E9288" s="1">
        <v>46062.418055555558</v>
      </c>
      <c r="F9288" s="1">
        <v>46063.668055555558</v>
      </c>
      <c r="G9288" t="s">
        <v>80</v>
      </c>
      <c r="H9288" t="s">
        <v>15</v>
      </c>
      <c r="I9288" t="s">
        <v>68</v>
      </c>
      <c r="J9288">
        <v>4</v>
      </c>
      <c r="K9288" t="str">
        <f>IF(tickets_dataset[[#This Row],[status]] = "Closed", "Yes","No")</f>
        <v>Yes</v>
      </c>
      <c r="L9288" s="2">
        <f t="shared" si="580"/>
        <v>30</v>
      </c>
      <c r="M9288" t="str">
        <f t="shared" si="581"/>
        <v>No</v>
      </c>
      <c r="N9288" t="str">
        <f t="shared" si="582"/>
        <v>Feb</v>
      </c>
      <c r="O9288" s="2">
        <f t="shared" si="583"/>
        <v>1.25</v>
      </c>
      <c r="P9288" t="str">
        <f>VLOOKUP(G9288,Agents!A:E,4,FALSE)</f>
        <v>Team3</v>
      </c>
      <c r="Q9288" t="str">
        <f>VLOOKUP(G9288,Agents!A:E,5,FALSE)</f>
        <v>Junior</v>
      </c>
      <c r="R9288" t="str">
        <f>VLOOKUP(G9288,Agents!A:E,2,FALSE)</f>
        <v>Evening</v>
      </c>
    </row>
    <row r="9289" spans="1:18" x14ac:dyDescent="0.35">
      <c r="A9289" t="s">
        <v>13602</v>
      </c>
      <c r="B9289" t="s">
        <v>7945</v>
      </c>
      <c r="C9289" t="s">
        <v>50</v>
      </c>
      <c r="D9289" t="s">
        <v>13</v>
      </c>
      <c r="E9289" s="1">
        <v>46065.322222222225</v>
      </c>
      <c r="F9289" s="1">
        <v>46066.822222222225</v>
      </c>
      <c r="G9289" t="s">
        <v>344</v>
      </c>
      <c r="H9289" t="s">
        <v>15</v>
      </c>
      <c r="I9289" t="s">
        <v>16</v>
      </c>
      <c r="J9289">
        <v>5</v>
      </c>
      <c r="K9289" t="str">
        <f>IF(tickets_dataset[[#This Row],[status]] = "Closed", "Yes","No")</f>
        <v>Yes</v>
      </c>
      <c r="L9289" s="2">
        <f t="shared" si="580"/>
        <v>36</v>
      </c>
      <c r="M9289" t="str">
        <f t="shared" si="581"/>
        <v>No</v>
      </c>
      <c r="N9289" t="str">
        <f t="shared" si="582"/>
        <v>Feb</v>
      </c>
      <c r="O9289" s="2">
        <f t="shared" si="583"/>
        <v>1.5</v>
      </c>
      <c r="P9289" t="str">
        <f>VLOOKUP(G9289,Agents!A:E,4,FALSE)</f>
        <v>Team4</v>
      </c>
      <c r="Q9289" t="str">
        <f>VLOOKUP(G9289,Agents!A:E,5,FALSE)</f>
        <v>Senior</v>
      </c>
      <c r="R9289" t="str">
        <f>VLOOKUP(G9289,Agents!A:E,2,FALSE)</f>
        <v>Night</v>
      </c>
    </row>
    <row r="9290" spans="1:18" x14ac:dyDescent="0.35">
      <c r="A9290" t="s">
        <v>13603</v>
      </c>
      <c r="B9290" t="s">
        <v>1463</v>
      </c>
      <c r="C9290" t="s">
        <v>12</v>
      </c>
      <c r="D9290" t="s">
        <v>13</v>
      </c>
      <c r="E9290" s="1">
        <v>46072.598611111112</v>
      </c>
      <c r="F9290" s="1">
        <v>46073.890277777777</v>
      </c>
      <c r="G9290" t="s">
        <v>53</v>
      </c>
      <c r="H9290" t="s">
        <v>15</v>
      </c>
      <c r="I9290" t="s">
        <v>16</v>
      </c>
      <c r="J9290">
        <v>4</v>
      </c>
      <c r="K9290" t="str">
        <f>IF(tickets_dataset[[#This Row],[status]] = "Closed", "Yes","No")</f>
        <v>Yes</v>
      </c>
      <c r="L9290" s="2">
        <f t="shared" si="580"/>
        <v>30.999999999941792</v>
      </c>
      <c r="M9290" t="str">
        <f t="shared" si="581"/>
        <v>No</v>
      </c>
      <c r="N9290" t="str">
        <f t="shared" si="582"/>
        <v>Feb</v>
      </c>
      <c r="O9290" s="2">
        <f t="shared" si="583"/>
        <v>1.2916666666642413</v>
      </c>
      <c r="P9290" t="str">
        <f>VLOOKUP(G9290,Agents!A:E,4,FALSE)</f>
        <v>Team1</v>
      </c>
      <c r="Q9290" t="str">
        <f>VLOOKUP(G9290,Agents!A:E,5,FALSE)</f>
        <v>Junior</v>
      </c>
      <c r="R9290" t="str">
        <f>VLOOKUP(G9290,Agents!A:E,2,FALSE)</f>
        <v>Night</v>
      </c>
    </row>
    <row r="9291" spans="1:18" x14ac:dyDescent="0.35">
      <c r="A9291" t="s">
        <v>13604</v>
      </c>
      <c r="B9291" t="s">
        <v>9324</v>
      </c>
      <c r="C9291" t="s">
        <v>22</v>
      </c>
      <c r="D9291" t="s">
        <v>13</v>
      </c>
      <c r="E9291" s="1">
        <v>46066.363194444442</v>
      </c>
      <c r="F9291" s="1">
        <v>46066.988194444442</v>
      </c>
      <c r="G9291" t="s">
        <v>344</v>
      </c>
      <c r="H9291" t="s">
        <v>15</v>
      </c>
      <c r="I9291" t="s">
        <v>16</v>
      </c>
      <c r="J9291">
        <v>4</v>
      </c>
      <c r="K9291" t="str">
        <f>IF(tickets_dataset[[#This Row],[status]] = "Closed", "Yes","No")</f>
        <v>Yes</v>
      </c>
      <c r="L9291" s="2">
        <f t="shared" si="580"/>
        <v>15</v>
      </c>
      <c r="M9291" t="str">
        <f t="shared" si="581"/>
        <v>No</v>
      </c>
      <c r="N9291" t="str">
        <f t="shared" si="582"/>
        <v>Feb</v>
      </c>
      <c r="O9291" s="2">
        <f t="shared" si="583"/>
        <v>0.625</v>
      </c>
      <c r="P9291" t="str">
        <f>VLOOKUP(G9291,Agents!A:E,4,FALSE)</f>
        <v>Team4</v>
      </c>
      <c r="Q9291" t="str">
        <f>VLOOKUP(G9291,Agents!A:E,5,FALSE)</f>
        <v>Senior</v>
      </c>
      <c r="R9291" t="str">
        <f>VLOOKUP(G9291,Agents!A:E,2,FALSE)</f>
        <v>Night</v>
      </c>
    </row>
    <row r="9292" spans="1:18" x14ac:dyDescent="0.35">
      <c r="A9292" t="s">
        <v>13605</v>
      </c>
      <c r="B9292" t="s">
        <v>552</v>
      </c>
      <c r="C9292" t="s">
        <v>22</v>
      </c>
      <c r="D9292" t="s">
        <v>38</v>
      </c>
      <c r="E9292" s="1">
        <v>46058.074305555558</v>
      </c>
      <c r="F9292" s="1">
        <v>46059.907638888886</v>
      </c>
      <c r="G9292" t="s">
        <v>234</v>
      </c>
      <c r="H9292" t="s">
        <v>15</v>
      </c>
      <c r="I9292" t="s">
        <v>16</v>
      </c>
      <c r="J9292">
        <v>3</v>
      </c>
      <c r="K9292" t="str">
        <f>IF(tickets_dataset[[#This Row],[status]] = "Closed", "Yes","No")</f>
        <v>Yes</v>
      </c>
      <c r="L9292" s="2">
        <f t="shared" si="580"/>
        <v>43.999999999883585</v>
      </c>
      <c r="M9292" t="str">
        <f t="shared" si="581"/>
        <v>No</v>
      </c>
      <c r="N9292" t="str">
        <f t="shared" si="582"/>
        <v>Feb</v>
      </c>
      <c r="O9292" s="2">
        <f t="shared" si="583"/>
        <v>1.8333333333284827</v>
      </c>
      <c r="P9292" t="str">
        <f>VLOOKUP(G9292,Agents!A:E,4,FALSE)</f>
        <v>Team5</v>
      </c>
      <c r="Q9292" t="str">
        <f>VLOOKUP(G9292,Agents!A:E,5,FALSE)</f>
        <v>Senior</v>
      </c>
      <c r="R9292" t="str">
        <f>VLOOKUP(G9292,Agents!A:E,2,FALSE)</f>
        <v>Night</v>
      </c>
    </row>
    <row r="9293" spans="1:18" x14ac:dyDescent="0.35">
      <c r="A9293" t="s">
        <v>13606</v>
      </c>
      <c r="B9293" t="s">
        <v>13607</v>
      </c>
      <c r="C9293" t="s">
        <v>12</v>
      </c>
      <c r="D9293" t="s">
        <v>26</v>
      </c>
      <c r="E9293" s="1">
        <v>46080.793055555558</v>
      </c>
      <c r="F9293" s="1">
        <v>46081.084722222222</v>
      </c>
      <c r="G9293" t="s">
        <v>211</v>
      </c>
      <c r="H9293" t="s">
        <v>15</v>
      </c>
      <c r="I9293" t="s">
        <v>68</v>
      </c>
      <c r="J9293">
        <v>4</v>
      </c>
      <c r="K9293" t="str">
        <f>IF(tickets_dataset[[#This Row],[status]] = "Closed", "Yes","No")</f>
        <v>Yes</v>
      </c>
      <c r="L9293" s="2">
        <f t="shared" si="580"/>
        <v>6.9999999999417923</v>
      </c>
      <c r="M9293" t="str">
        <f t="shared" si="581"/>
        <v>No</v>
      </c>
      <c r="N9293" t="str">
        <f t="shared" si="582"/>
        <v>Feb</v>
      </c>
      <c r="O9293" s="2">
        <f t="shared" si="583"/>
        <v>0.29166666666424135</v>
      </c>
      <c r="P9293" t="str">
        <f>VLOOKUP(G9293,Agents!A:E,4,FALSE)</f>
        <v>Team5</v>
      </c>
      <c r="Q9293" t="str">
        <f>VLOOKUP(G9293,Agents!A:E,5,FALSE)</f>
        <v>Senior</v>
      </c>
      <c r="R9293" t="str">
        <f>VLOOKUP(G9293,Agents!A:E,2,FALSE)</f>
        <v>Evening</v>
      </c>
    </row>
    <row r="9294" spans="1:18" x14ac:dyDescent="0.35">
      <c r="A9294" t="s">
        <v>13608</v>
      </c>
      <c r="B9294" t="s">
        <v>13609</v>
      </c>
      <c r="C9294" t="s">
        <v>12</v>
      </c>
      <c r="D9294" t="s">
        <v>38</v>
      </c>
      <c r="E9294" s="1">
        <v>46111.645833333336</v>
      </c>
      <c r="F9294" s="1">
        <v>46113.104166666664</v>
      </c>
      <c r="G9294" t="s">
        <v>80</v>
      </c>
      <c r="H9294" t="s">
        <v>15</v>
      </c>
      <c r="I9294" t="s">
        <v>16</v>
      </c>
      <c r="J9294">
        <v>5</v>
      </c>
      <c r="K9294" t="str">
        <f>IF(tickets_dataset[[#This Row],[status]] = "Closed", "Yes","No")</f>
        <v>Yes</v>
      </c>
      <c r="L9294" s="2">
        <f t="shared" si="580"/>
        <v>34.999999999883585</v>
      </c>
      <c r="M9294" t="str">
        <f t="shared" si="581"/>
        <v>No</v>
      </c>
      <c r="N9294" t="str">
        <f t="shared" si="582"/>
        <v>Mar</v>
      </c>
      <c r="O9294" s="2">
        <f t="shared" si="583"/>
        <v>1.4583333333284827</v>
      </c>
      <c r="P9294" t="str">
        <f>VLOOKUP(G9294,Agents!A:E,4,FALSE)</f>
        <v>Team3</v>
      </c>
      <c r="Q9294" t="str">
        <f>VLOOKUP(G9294,Agents!A:E,5,FALSE)</f>
        <v>Junior</v>
      </c>
      <c r="R9294" t="str">
        <f>VLOOKUP(G9294,Agents!A:E,2,FALSE)</f>
        <v>Evening</v>
      </c>
    </row>
    <row r="9295" spans="1:18" x14ac:dyDescent="0.35">
      <c r="A9295" t="s">
        <v>13610</v>
      </c>
      <c r="B9295" t="s">
        <v>371</v>
      </c>
      <c r="C9295" t="s">
        <v>22</v>
      </c>
      <c r="D9295" t="s">
        <v>26</v>
      </c>
      <c r="E9295" s="1">
        <v>46043.550694444442</v>
      </c>
      <c r="F9295" s="1">
        <v>46046.092361111114</v>
      </c>
      <c r="G9295" t="s">
        <v>73</v>
      </c>
      <c r="H9295" t="s">
        <v>15</v>
      </c>
      <c r="I9295" t="s">
        <v>16</v>
      </c>
      <c r="J9295">
        <v>4</v>
      </c>
      <c r="K9295" t="str">
        <f>IF(tickets_dataset[[#This Row],[status]] = "Closed", "Yes","No")</f>
        <v>Yes</v>
      </c>
      <c r="L9295" s="2">
        <f t="shared" si="580"/>
        <v>61.000000000116415</v>
      </c>
      <c r="M9295" t="str">
        <f t="shared" si="581"/>
        <v>Yes</v>
      </c>
      <c r="N9295" t="str">
        <f t="shared" si="582"/>
        <v>Jan</v>
      </c>
      <c r="O9295" s="2">
        <f t="shared" si="583"/>
        <v>2.5416666666715173</v>
      </c>
      <c r="P9295" t="str">
        <f>VLOOKUP(G9295,Agents!A:E,4,FALSE)</f>
        <v>Team4</v>
      </c>
      <c r="Q9295" t="str">
        <f>VLOOKUP(G9295,Agents!A:E,5,FALSE)</f>
        <v>Senior</v>
      </c>
      <c r="R9295" t="str">
        <f>VLOOKUP(G9295,Agents!A:E,2,FALSE)</f>
        <v>Night</v>
      </c>
    </row>
    <row r="9296" spans="1:18" x14ac:dyDescent="0.35">
      <c r="A9296" t="s">
        <v>13611</v>
      </c>
      <c r="B9296" t="s">
        <v>9123</v>
      </c>
      <c r="C9296" t="s">
        <v>12</v>
      </c>
      <c r="D9296" t="s">
        <v>38</v>
      </c>
      <c r="E9296" s="1">
        <v>46094.35833333333</v>
      </c>
      <c r="F9296" s="1">
        <v>46096.025000000001</v>
      </c>
      <c r="G9296" t="s">
        <v>164</v>
      </c>
      <c r="H9296" t="s">
        <v>15</v>
      </c>
      <c r="I9296" t="s">
        <v>16</v>
      </c>
      <c r="J9296">
        <v>5</v>
      </c>
      <c r="K9296" t="str">
        <f>IF(tickets_dataset[[#This Row],[status]] = "Closed", "Yes","No")</f>
        <v>Yes</v>
      </c>
      <c r="L9296" s="2">
        <f t="shared" si="580"/>
        <v>40.000000000116415</v>
      </c>
      <c r="M9296" t="str">
        <f t="shared" si="581"/>
        <v>No</v>
      </c>
      <c r="N9296" t="str">
        <f t="shared" si="582"/>
        <v>Mar</v>
      </c>
      <c r="O9296" s="2">
        <f t="shared" si="583"/>
        <v>1.6666666666715173</v>
      </c>
      <c r="P9296" t="str">
        <f>VLOOKUP(G9296,Agents!A:E,4,FALSE)</f>
        <v>Team4</v>
      </c>
      <c r="Q9296" t="str">
        <f>VLOOKUP(G9296,Agents!A:E,5,FALSE)</f>
        <v>Senior</v>
      </c>
      <c r="R9296" t="str">
        <f>VLOOKUP(G9296,Agents!A:E,2,FALSE)</f>
        <v>Evening</v>
      </c>
    </row>
    <row r="9297" spans="1:18" x14ac:dyDescent="0.35">
      <c r="A9297" t="s">
        <v>13612</v>
      </c>
      <c r="B9297" t="s">
        <v>10360</v>
      </c>
      <c r="C9297" t="s">
        <v>76</v>
      </c>
      <c r="D9297" t="s">
        <v>26</v>
      </c>
      <c r="E9297" s="1">
        <v>46094.619444444441</v>
      </c>
      <c r="F9297" s="1">
        <v>46097.161111111112</v>
      </c>
      <c r="G9297" t="s">
        <v>103</v>
      </c>
      <c r="H9297" t="s">
        <v>15</v>
      </c>
      <c r="I9297" t="s">
        <v>16</v>
      </c>
      <c r="J9297">
        <v>5</v>
      </c>
      <c r="K9297" t="str">
        <f>IF(tickets_dataset[[#This Row],[status]] = "Closed", "Yes","No")</f>
        <v>Yes</v>
      </c>
      <c r="L9297" s="2">
        <f t="shared" si="580"/>
        <v>61.000000000116415</v>
      </c>
      <c r="M9297" t="str">
        <f t="shared" si="581"/>
        <v>Yes</v>
      </c>
      <c r="N9297" t="str">
        <f t="shared" si="582"/>
        <v>Mar</v>
      </c>
      <c r="O9297" s="2">
        <f t="shared" si="583"/>
        <v>2.5416666666715173</v>
      </c>
      <c r="P9297" t="str">
        <f>VLOOKUP(G9297,Agents!A:E,4,FALSE)</f>
        <v>Team4</v>
      </c>
      <c r="Q9297" t="str">
        <f>VLOOKUP(G9297,Agents!A:E,5,FALSE)</f>
        <v>Senior</v>
      </c>
      <c r="R9297" t="str">
        <f>VLOOKUP(G9297,Agents!A:E,2,FALSE)</f>
        <v>Night</v>
      </c>
    </row>
    <row r="9298" spans="1:18" x14ac:dyDescent="0.35">
      <c r="A9298" t="s">
        <v>13613</v>
      </c>
      <c r="B9298" t="s">
        <v>8940</v>
      </c>
      <c r="C9298" t="s">
        <v>12</v>
      </c>
      <c r="D9298" t="s">
        <v>13</v>
      </c>
      <c r="E9298" s="1">
        <v>46049.836111111108</v>
      </c>
      <c r="F9298" s="1">
        <v>46050.669444444444</v>
      </c>
      <c r="G9298" t="s">
        <v>256</v>
      </c>
      <c r="H9298" t="s">
        <v>15</v>
      </c>
      <c r="I9298" t="s">
        <v>16</v>
      </c>
      <c r="J9298">
        <v>4</v>
      </c>
      <c r="K9298" t="str">
        <f>IF(tickets_dataset[[#This Row],[status]] = "Closed", "Yes","No")</f>
        <v>Yes</v>
      </c>
      <c r="L9298" s="2">
        <f t="shared" si="580"/>
        <v>20.000000000058208</v>
      </c>
      <c r="M9298" t="str">
        <f t="shared" si="581"/>
        <v>No</v>
      </c>
      <c r="N9298" t="str">
        <f t="shared" si="582"/>
        <v>Jan</v>
      </c>
      <c r="O9298" s="2">
        <f t="shared" si="583"/>
        <v>0.83333333333575865</v>
      </c>
      <c r="P9298" t="str">
        <f>VLOOKUP(G9298,Agents!A:E,4,FALSE)</f>
        <v>Team1</v>
      </c>
      <c r="Q9298" t="str">
        <f>VLOOKUP(G9298,Agents!A:E,5,FALSE)</f>
        <v>Mid</v>
      </c>
      <c r="R9298" t="str">
        <f>VLOOKUP(G9298,Agents!A:E,2,FALSE)</f>
        <v>Morning</v>
      </c>
    </row>
    <row r="9299" spans="1:18" x14ac:dyDescent="0.35">
      <c r="A9299" t="s">
        <v>13614</v>
      </c>
      <c r="B9299" t="s">
        <v>13615</v>
      </c>
      <c r="C9299" t="s">
        <v>50</v>
      </c>
      <c r="D9299" t="s">
        <v>38</v>
      </c>
      <c r="E9299" s="1">
        <v>46090.65902777778</v>
      </c>
      <c r="F9299" s="1">
        <v>46091.450694444444</v>
      </c>
      <c r="G9299" t="s">
        <v>73</v>
      </c>
      <c r="H9299" t="s">
        <v>15</v>
      </c>
      <c r="I9299" t="s">
        <v>16</v>
      </c>
      <c r="J9299">
        <v>3</v>
      </c>
      <c r="K9299" t="str">
        <f>IF(tickets_dataset[[#This Row],[status]] = "Closed", "Yes","No")</f>
        <v>Yes</v>
      </c>
      <c r="L9299" s="2">
        <f t="shared" si="580"/>
        <v>18.999999999941792</v>
      </c>
      <c r="M9299" t="str">
        <f t="shared" si="581"/>
        <v>No</v>
      </c>
      <c r="N9299" t="str">
        <f t="shared" si="582"/>
        <v>Mar</v>
      </c>
      <c r="O9299" s="2">
        <f t="shared" si="583"/>
        <v>0.79166666666424135</v>
      </c>
      <c r="P9299" t="str">
        <f>VLOOKUP(G9299,Agents!A:E,4,FALSE)</f>
        <v>Team4</v>
      </c>
      <c r="Q9299" t="str">
        <f>VLOOKUP(G9299,Agents!A:E,5,FALSE)</f>
        <v>Senior</v>
      </c>
      <c r="R9299" t="str">
        <f>VLOOKUP(G9299,Agents!A:E,2,FALSE)</f>
        <v>Night</v>
      </c>
    </row>
    <row r="9300" spans="1:18" x14ac:dyDescent="0.35">
      <c r="A9300" t="s">
        <v>13616</v>
      </c>
      <c r="B9300" t="s">
        <v>6448</v>
      </c>
      <c r="C9300" t="s">
        <v>22</v>
      </c>
      <c r="D9300" t="s">
        <v>13</v>
      </c>
      <c r="E9300" s="1">
        <v>46084.220138888886</v>
      </c>
      <c r="F9300" s="1">
        <v>46086.136805555558</v>
      </c>
      <c r="G9300" t="s">
        <v>103</v>
      </c>
      <c r="H9300" t="s">
        <v>15</v>
      </c>
      <c r="I9300" t="s">
        <v>16</v>
      </c>
      <c r="J9300">
        <v>3</v>
      </c>
      <c r="K9300" t="str">
        <f>IF(tickets_dataset[[#This Row],[status]] = "Closed", "Yes","No")</f>
        <v>Yes</v>
      </c>
      <c r="L9300" s="2">
        <f t="shared" si="580"/>
        <v>46.000000000116415</v>
      </c>
      <c r="M9300" t="str">
        <f t="shared" si="581"/>
        <v>No</v>
      </c>
      <c r="N9300" t="str">
        <f t="shared" si="582"/>
        <v>Mar</v>
      </c>
      <c r="O9300" s="2">
        <f t="shared" si="583"/>
        <v>1.9166666666715173</v>
      </c>
      <c r="P9300" t="str">
        <f>VLOOKUP(G9300,Agents!A:E,4,FALSE)</f>
        <v>Team4</v>
      </c>
      <c r="Q9300" t="str">
        <f>VLOOKUP(G9300,Agents!A:E,5,FALSE)</f>
        <v>Senior</v>
      </c>
      <c r="R9300" t="str">
        <f>VLOOKUP(G9300,Agents!A:E,2,FALSE)</f>
        <v>Night</v>
      </c>
    </row>
    <row r="9301" spans="1:18" x14ac:dyDescent="0.35">
      <c r="A9301" t="s">
        <v>13617</v>
      </c>
      <c r="B9301" t="s">
        <v>405</v>
      </c>
      <c r="C9301" t="s">
        <v>22</v>
      </c>
      <c r="D9301" t="s">
        <v>26</v>
      </c>
      <c r="E9301" s="1">
        <v>46043.972222222219</v>
      </c>
      <c r="F9301" s="1">
        <v>46046.055555555555</v>
      </c>
      <c r="G9301" t="s">
        <v>77</v>
      </c>
      <c r="H9301" t="s">
        <v>15</v>
      </c>
      <c r="I9301" t="s">
        <v>16</v>
      </c>
      <c r="J9301">
        <v>4</v>
      </c>
      <c r="K9301" t="str">
        <f>IF(tickets_dataset[[#This Row],[status]] = "Closed", "Yes","No")</f>
        <v>Yes</v>
      </c>
      <c r="L9301" s="2">
        <f t="shared" si="580"/>
        <v>50.000000000058208</v>
      </c>
      <c r="M9301" t="str">
        <f t="shared" si="581"/>
        <v>Yes</v>
      </c>
      <c r="N9301" t="str">
        <f t="shared" si="582"/>
        <v>Jan</v>
      </c>
      <c r="O9301" s="2">
        <f t="shared" si="583"/>
        <v>2.0833333333357587</v>
      </c>
      <c r="P9301" t="str">
        <f>VLOOKUP(G9301,Agents!A:E,4,FALSE)</f>
        <v>Team5</v>
      </c>
      <c r="Q9301" t="str">
        <f>VLOOKUP(G9301,Agents!A:E,5,FALSE)</f>
        <v>Junior</v>
      </c>
      <c r="R9301" t="str">
        <f>VLOOKUP(G9301,Agents!A:E,2,FALSE)</f>
        <v>Evening</v>
      </c>
    </row>
    <row r="9302" spans="1:18" x14ac:dyDescent="0.35">
      <c r="A9302" t="s">
        <v>13618</v>
      </c>
      <c r="B9302" t="s">
        <v>13619</v>
      </c>
      <c r="C9302" t="s">
        <v>12</v>
      </c>
      <c r="D9302" t="s">
        <v>26</v>
      </c>
      <c r="E9302" s="1">
        <v>46075.543749999997</v>
      </c>
      <c r="F9302" s="1">
        <v>46076.543749999997</v>
      </c>
      <c r="G9302" t="s">
        <v>183</v>
      </c>
      <c r="H9302" t="s">
        <v>28</v>
      </c>
      <c r="I9302" t="s">
        <v>16</v>
      </c>
      <c r="J9302">
        <v>4</v>
      </c>
      <c r="K9302" t="str">
        <f>IF(tickets_dataset[[#This Row],[status]] = "Closed", "Yes","No")</f>
        <v>No</v>
      </c>
      <c r="L9302" s="2">
        <f t="shared" si="580"/>
        <v>24</v>
      </c>
      <c r="M9302" t="str">
        <f t="shared" si="581"/>
        <v>No</v>
      </c>
      <c r="N9302" t="str">
        <f t="shared" si="582"/>
        <v>Feb</v>
      </c>
      <c r="O9302" s="2">
        <f t="shared" si="583"/>
        <v>1</v>
      </c>
      <c r="P9302" t="str">
        <f>VLOOKUP(G9302,Agents!A:E,4,FALSE)</f>
        <v>Team3</v>
      </c>
      <c r="Q9302" t="str">
        <f>VLOOKUP(G9302,Agents!A:E,5,FALSE)</f>
        <v>Senior</v>
      </c>
      <c r="R9302" t="str">
        <f>VLOOKUP(G9302,Agents!A:E,2,FALSE)</f>
        <v>Night</v>
      </c>
    </row>
    <row r="9303" spans="1:18" x14ac:dyDescent="0.35">
      <c r="A9303" t="s">
        <v>13620</v>
      </c>
      <c r="B9303" t="s">
        <v>12879</v>
      </c>
      <c r="C9303" t="s">
        <v>12</v>
      </c>
      <c r="D9303" t="s">
        <v>38</v>
      </c>
      <c r="E9303" s="1">
        <v>46085.625694444447</v>
      </c>
      <c r="F9303" s="1">
        <v>46088.542361111111</v>
      </c>
      <c r="G9303" t="s">
        <v>73</v>
      </c>
      <c r="H9303" t="s">
        <v>15</v>
      </c>
      <c r="I9303" t="s">
        <v>16</v>
      </c>
      <c r="J9303">
        <v>4</v>
      </c>
      <c r="K9303" t="str">
        <f>IF(tickets_dataset[[#This Row],[status]] = "Closed", "Yes","No")</f>
        <v>Yes</v>
      </c>
      <c r="L9303" s="2">
        <f t="shared" si="580"/>
        <v>69.999999999941792</v>
      </c>
      <c r="M9303" t="str">
        <f t="shared" si="581"/>
        <v>Yes</v>
      </c>
      <c r="N9303" t="str">
        <f t="shared" si="582"/>
        <v>Mar</v>
      </c>
      <c r="O9303" s="2">
        <f t="shared" si="583"/>
        <v>2.9166666666642413</v>
      </c>
      <c r="P9303" t="str">
        <f>VLOOKUP(G9303,Agents!A:E,4,FALSE)</f>
        <v>Team4</v>
      </c>
      <c r="Q9303" t="str">
        <f>VLOOKUP(G9303,Agents!A:E,5,FALSE)</f>
        <v>Senior</v>
      </c>
      <c r="R9303" t="str">
        <f>VLOOKUP(G9303,Agents!A:E,2,FALSE)</f>
        <v>Night</v>
      </c>
    </row>
    <row r="9304" spans="1:18" x14ac:dyDescent="0.35">
      <c r="A9304" t="s">
        <v>13621</v>
      </c>
      <c r="B9304" t="s">
        <v>13622</v>
      </c>
      <c r="C9304" t="s">
        <v>50</v>
      </c>
      <c r="D9304" t="s">
        <v>13</v>
      </c>
      <c r="E9304" s="1">
        <v>46043.35833333333</v>
      </c>
      <c r="F9304" s="1">
        <v>46044.441666666666</v>
      </c>
      <c r="G9304" t="s">
        <v>156</v>
      </c>
      <c r="H9304" t="s">
        <v>28</v>
      </c>
      <c r="I9304" t="s">
        <v>16</v>
      </c>
      <c r="J9304">
        <v>4</v>
      </c>
      <c r="K9304" t="str">
        <f>IF(tickets_dataset[[#This Row],[status]] = "Closed", "Yes","No")</f>
        <v>No</v>
      </c>
      <c r="L9304" s="2">
        <f t="shared" si="580"/>
        <v>26.000000000058208</v>
      </c>
      <c r="M9304" t="str">
        <f t="shared" si="581"/>
        <v>No</v>
      </c>
      <c r="N9304" t="str">
        <f t="shared" si="582"/>
        <v>Jan</v>
      </c>
      <c r="O9304" s="2">
        <f t="shared" si="583"/>
        <v>1.0833333333357587</v>
      </c>
      <c r="P9304" t="str">
        <f>VLOOKUP(G9304,Agents!A:E,4,FALSE)</f>
        <v>Team3</v>
      </c>
      <c r="Q9304" t="str">
        <f>VLOOKUP(G9304,Agents!A:E,5,FALSE)</f>
        <v>Mid</v>
      </c>
      <c r="R9304" t="str">
        <f>VLOOKUP(G9304,Agents!A:E,2,FALSE)</f>
        <v>Evening</v>
      </c>
    </row>
    <row r="9305" spans="1:18" x14ac:dyDescent="0.35">
      <c r="A9305" t="s">
        <v>13623</v>
      </c>
      <c r="B9305" t="s">
        <v>11091</v>
      </c>
      <c r="C9305" t="s">
        <v>22</v>
      </c>
      <c r="D9305" t="s">
        <v>26</v>
      </c>
      <c r="E9305" s="1">
        <v>46104.006249999999</v>
      </c>
      <c r="F9305" s="1">
        <v>46104.17291666667</v>
      </c>
      <c r="G9305" t="s">
        <v>31</v>
      </c>
      <c r="H9305" t="s">
        <v>28</v>
      </c>
      <c r="I9305" t="s">
        <v>16</v>
      </c>
      <c r="J9305">
        <v>4</v>
      </c>
      <c r="K9305" t="str">
        <f>IF(tickets_dataset[[#This Row],[status]] = "Closed", "Yes","No")</f>
        <v>No</v>
      </c>
      <c r="L9305" s="2">
        <f t="shared" si="580"/>
        <v>4.0000000001164153</v>
      </c>
      <c r="M9305" t="str">
        <f t="shared" si="581"/>
        <v>No</v>
      </c>
      <c r="N9305" t="str">
        <f t="shared" si="582"/>
        <v>Mar</v>
      </c>
      <c r="O9305" s="2">
        <f t="shared" si="583"/>
        <v>0.16666666667151731</v>
      </c>
      <c r="P9305" t="str">
        <f>VLOOKUP(G9305,Agents!A:E,4,FALSE)</f>
        <v>Team5</v>
      </c>
      <c r="Q9305" t="str">
        <f>VLOOKUP(G9305,Agents!A:E,5,FALSE)</f>
        <v>Senior</v>
      </c>
      <c r="R9305" t="str">
        <f>VLOOKUP(G9305,Agents!A:E,2,FALSE)</f>
        <v>Evening</v>
      </c>
    </row>
    <row r="9306" spans="1:18" x14ac:dyDescent="0.35">
      <c r="A9306" t="s">
        <v>13624</v>
      </c>
      <c r="B9306" t="s">
        <v>85</v>
      </c>
      <c r="C9306" t="s">
        <v>22</v>
      </c>
      <c r="D9306" t="s">
        <v>38</v>
      </c>
      <c r="E9306" s="1">
        <v>46075.888888888891</v>
      </c>
      <c r="F9306" s="1">
        <v>46076.513888888891</v>
      </c>
      <c r="G9306" t="s">
        <v>422</v>
      </c>
      <c r="H9306" t="s">
        <v>28</v>
      </c>
      <c r="I9306" t="s">
        <v>16</v>
      </c>
      <c r="J9306">
        <v>1</v>
      </c>
      <c r="K9306" t="str">
        <f>IF(tickets_dataset[[#This Row],[status]] = "Closed", "Yes","No")</f>
        <v>No</v>
      </c>
      <c r="L9306" s="2">
        <f t="shared" si="580"/>
        <v>15</v>
      </c>
      <c r="M9306" t="str">
        <f t="shared" si="581"/>
        <v>No</v>
      </c>
      <c r="N9306" t="str">
        <f t="shared" si="582"/>
        <v>Feb</v>
      </c>
      <c r="O9306" s="2">
        <f t="shared" si="583"/>
        <v>0.625</v>
      </c>
      <c r="P9306" t="str">
        <f>VLOOKUP(G9306,Agents!A:E,4,FALSE)</f>
        <v>Team5</v>
      </c>
      <c r="Q9306" t="str">
        <f>VLOOKUP(G9306,Agents!A:E,5,FALSE)</f>
        <v>Mid</v>
      </c>
      <c r="R9306" t="str">
        <f>VLOOKUP(G9306,Agents!A:E,2,FALSE)</f>
        <v>Evening</v>
      </c>
    </row>
    <row r="9307" spans="1:18" x14ac:dyDescent="0.35">
      <c r="A9307" t="s">
        <v>13625</v>
      </c>
      <c r="B9307" t="s">
        <v>5453</v>
      </c>
      <c r="C9307" t="s">
        <v>50</v>
      </c>
      <c r="D9307" t="s">
        <v>13</v>
      </c>
      <c r="E9307" s="1">
        <v>46071.499305555553</v>
      </c>
      <c r="F9307" s="1">
        <v>46071.874305555553</v>
      </c>
      <c r="G9307" t="s">
        <v>86</v>
      </c>
      <c r="H9307" t="s">
        <v>15</v>
      </c>
      <c r="I9307" t="s">
        <v>16</v>
      </c>
      <c r="J9307">
        <v>3</v>
      </c>
      <c r="K9307" t="str">
        <f>IF(tickets_dataset[[#This Row],[status]] = "Closed", "Yes","No")</f>
        <v>Yes</v>
      </c>
      <c r="L9307" s="2">
        <f t="shared" si="580"/>
        <v>9</v>
      </c>
      <c r="M9307" t="str">
        <f t="shared" si="581"/>
        <v>No</v>
      </c>
      <c r="N9307" t="str">
        <f t="shared" si="582"/>
        <v>Feb</v>
      </c>
      <c r="O9307" s="2">
        <f t="shared" si="583"/>
        <v>0.375</v>
      </c>
      <c r="P9307" t="str">
        <f>VLOOKUP(G9307,Agents!A:E,4,FALSE)</f>
        <v>Team1</v>
      </c>
      <c r="Q9307" t="str">
        <f>VLOOKUP(G9307,Agents!A:E,5,FALSE)</f>
        <v>Mid</v>
      </c>
      <c r="R9307" t="str">
        <f>VLOOKUP(G9307,Agents!A:E,2,FALSE)</f>
        <v>Morning</v>
      </c>
    </row>
    <row r="9308" spans="1:18" x14ac:dyDescent="0.35">
      <c r="A9308" t="s">
        <v>13626</v>
      </c>
      <c r="B9308" t="s">
        <v>2209</v>
      </c>
      <c r="C9308" t="s">
        <v>34</v>
      </c>
      <c r="D9308" t="s">
        <v>38</v>
      </c>
      <c r="E9308" s="1">
        <v>46042.49722222222</v>
      </c>
      <c r="F9308" s="1">
        <v>46045.663888888892</v>
      </c>
      <c r="G9308" t="s">
        <v>183</v>
      </c>
      <c r="H9308" t="s">
        <v>15</v>
      </c>
      <c r="I9308" t="s">
        <v>16</v>
      </c>
      <c r="J9308">
        <v>3</v>
      </c>
      <c r="K9308" t="str">
        <f>IF(tickets_dataset[[#This Row],[status]] = "Closed", "Yes","No")</f>
        <v>Yes</v>
      </c>
      <c r="L9308" s="2">
        <f t="shared" si="580"/>
        <v>76.000000000116415</v>
      </c>
      <c r="M9308" t="str">
        <f t="shared" si="581"/>
        <v>Yes</v>
      </c>
      <c r="N9308" t="str">
        <f t="shared" si="582"/>
        <v>Jan</v>
      </c>
      <c r="O9308" s="2">
        <f t="shared" si="583"/>
        <v>3.1666666666715173</v>
      </c>
      <c r="P9308" t="str">
        <f>VLOOKUP(G9308,Agents!A:E,4,FALSE)</f>
        <v>Team3</v>
      </c>
      <c r="Q9308" t="str">
        <f>VLOOKUP(G9308,Agents!A:E,5,FALSE)</f>
        <v>Senior</v>
      </c>
      <c r="R9308" t="str">
        <f>VLOOKUP(G9308,Agents!A:E,2,FALSE)</f>
        <v>Night</v>
      </c>
    </row>
    <row r="9309" spans="1:18" x14ac:dyDescent="0.35">
      <c r="A9309" t="s">
        <v>13627</v>
      </c>
      <c r="B9309" t="s">
        <v>2406</v>
      </c>
      <c r="C9309" t="s">
        <v>76</v>
      </c>
      <c r="D9309" t="s">
        <v>26</v>
      </c>
      <c r="E9309" s="1">
        <v>46070.808333333334</v>
      </c>
      <c r="F9309" s="1">
        <v>46071.01666666667</v>
      </c>
      <c r="G9309" t="s">
        <v>140</v>
      </c>
      <c r="H9309" t="s">
        <v>15</v>
      </c>
      <c r="I9309" t="s">
        <v>16</v>
      </c>
      <c r="J9309">
        <v>4</v>
      </c>
      <c r="K9309" t="str">
        <f>IF(tickets_dataset[[#This Row],[status]] = "Closed", "Yes","No")</f>
        <v>Yes</v>
      </c>
      <c r="L9309" s="2">
        <f t="shared" si="580"/>
        <v>5.0000000000582077</v>
      </c>
      <c r="M9309" t="str">
        <f t="shared" si="581"/>
        <v>No</v>
      </c>
      <c r="N9309" t="str">
        <f t="shared" si="582"/>
        <v>Feb</v>
      </c>
      <c r="O9309" s="2">
        <f t="shared" si="583"/>
        <v>0.20833333333575865</v>
      </c>
      <c r="P9309" t="str">
        <f>VLOOKUP(G9309,Agents!A:E,4,FALSE)</f>
        <v>Team1</v>
      </c>
      <c r="Q9309" t="str">
        <f>VLOOKUP(G9309,Agents!A:E,5,FALSE)</f>
        <v>Junior</v>
      </c>
      <c r="R9309" t="str">
        <f>VLOOKUP(G9309,Agents!A:E,2,FALSE)</f>
        <v>Morning</v>
      </c>
    </row>
    <row r="9310" spans="1:18" x14ac:dyDescent="0.35">
      <c r="A9310" t="s">
        <v>13628</v>
      </c>
      <c r="B9310" t="s">
        <v>41</v>
      </c>
      <c r="C9310" t="s">
        <v>50</v>
      </c>
      <c r="D9310" t="s">
        <v>26</v>
      </c>
      <c r="E9310" s="1">
        <v>46080.508333333331</v>
      </c>
      <c r="F9310" s="1">
        <v>46082.716666666667</v>
      </c>
      <c r="G9310" t="s">
        <v>140</v>
      </c>
      <c r="H9310" t="s">
        <v>15</v>
      </c>
      <c r="I9310" t="s">
        <v>16</v>
      </c>
      <c r="J9310">
        <v>3</v>
      </c>
      <c r="K9310" t="str">
        <f>IF(tickets_dataset[[#This Row],[status]] = "Closed", "Yes","No")</f>
        <v>Yes</v>
      </c>
      <c r="L9310" s="2">
        <f t="shared" si="580"/>
        <v>53.000000000058208</v>
      </c>
      <c r="M9310" t="str">
        <f t="shared" si="581"/>
        <v>Yes</v>
      </c>
      <c r="N9310" t="str">
        <f t="shared" si="582"/>
        <v>Feb</v>
      </c>
      <c r="O9310" s="2">
        <f t="shared" si="583"/>
        <v>2.2083333333357587</v>
      </c>
      <c r="P9310" t="str">
        <f>VLOOKUP(G9310,Agents!A:E,4,FALSE)</f>
        <v>Team1</v>
      </c>
      <c r="Q9310" t="str">
        <f>VLOOKUP(G9310,Agents!A:E,5,FALSE)</f>
        <v>Junior</v>
      </c>
      <c r="R9310" t="str">
        <f>VLOOKUP(G9310,Agents!A:E,2,FALSE)</f>
        <v>Morning</v>
      </c>
    </row>
    <row r="9311" spans="1:18" x14ac:dyDescent="0.35">
      <c r="A9311" t="s">
        <v>13629</v>
      </c>
      <c r="B9311" t="s">
        <v>13630</v>
      </c>
      <c r="C9311" t="s">
        <v>34</v>
      </c>
      <c r="D9311" t="s">
        <v>38</v>
      </c>
      <c r="E9311" s="1">
        <v>46091.70416666667</v>
      </c>
      <c r="F9311" s="1">
        <v>46094.370833333334</v>
      </c>
      <c r="G9311" t="s">
        <v>211</v>
      </c>
      <c r="H9311" t="s">
        <v>15</v>
      </c>
      <c r="I9311" t="s">
        <v>16</v>
      </c>
      <c r="J9311">
        <v>4</v>
      </c>
      <c r="K9311" t="str">
        <f>IF(tickets_dataset[[#This Row],[status]] = "Closed", "Yes","No")</f>
        <v>Yes</v>
      </c>
      <c r="L9311" s="2">
        <f t="shared" si="580"/>
        <v>63.999999999941792</v>
      </c>
      <c r="M9311" t="str">
        <f t="shared" si="581"/>
        <v>Yes</v>
      </c>
      <c r="N9311" t="str">
        <f t="shared" si="582"/>
        <v>Mar</v>
      </c>
      <c r="O9311" s="2">
        <f t="shared" si="583"/>
        <v>2.6666666666642413</v>
      </c>
      <c r="P9311" t="str">
        <f>VLOOKUP(G9311,Agents!A:E,4,FALSE)</f>
        <v>Team5</v>
      </c>
      <c r="Q9311" t="str">
        <f>VLOOKUP(G9311,Agents!A:E,5,FALSE)</f>
        <v>Senior</v>
      </c>
      <c r="R9311" t="str">
        <f>VLOOKUP(G9311,Agents!A:E,2,FALSE)</f>
        <v>Evening</v>
      </c>
    </row>
    <row r="9312" spans="1:18" x14ac:dyDescent="0.35">
      <c r="A9312" t="s">
        <v>13631</v>
      </c>
      <c r="B9312" t="s">
        <v>458</v>
      </c>
      <c r="C9312" t="s">
        <v>12</v>
      </c>
      <c r="D9312" t="s">
        <v>26</v>
      </c>
      <c r="E9312" s="1">
        <v>46092.811111111114</v>
      </c>
      <c r="F9312" s="1">
        <v>46094.644444444442</v>
      </c>
      <c r="G9312" t="s">
        <v>156</v>
      </c>
      <c r="H9312" t="s">
        <v>15</v>
      </c>
      <c r="I9312" t="s">
        <v>16</v>
      </c>
      <c r="J9312">
        <v>4</v>
      </c>
      <c r="K9312" t="str">
        <f>IF(tickets_dataset[[#This Row],[status]] = "Closed", "Yes","No")</f>
        <v>Yes</v>
      </c>
      <c r="L9312" s="2">
        <f t="shared" si="580"/>
        <v>43.999999999883585</v>
      </c>
      <c r="M9312" t="str">
        <f t="shared" si="581"/>
        <v>No</v>
      </c>
      <c r="N9312" t="str">
        <f t="shared" si="582"/>
        <v>Mar</v>
      </c>
      <c r="O9312" s="2">
        <f t="shared" si="583"/>
        <v>1.8333333333284827</v>
      </c>
      <c r="P9312" t="str">
        <f>VLOOKUP(G9312,Agents!A:E,4,FALSE)</f>
        <v>Team3</v>
      </c>
      <c r="Q9312" t="str">
        <f>VLOOKUP(G9312,Agents!A:E,5,FALSE)</f>
        <v>Mid</v>
      </c>
      <c r="R9312" t="str">
        <f>VLOOKUP(G9312,Agents!A:E,2,FALSE)</f>
        <v>Evening</v>
      </c>
    </row>
    <row r="9313" spans="1:18" x14ac:dyDescent="0.35">
      <c r="A9313" t="s">
        <v>13632</v>
      </c>
      <c r="B9313" t="s">
        <v>1202</v>
      </c>
      <c r="C9313" t="s">
        <v>12</v>
      </c>
      <c r="D9313" t="s">
        <v>13</v>
      </c>
      <c r="E9313" s="1">
        <v>46105.972916666666</v>
      </c>
      <c r="F9313" s="1">
        <v>46107.222916666666</v>
      </c>
      <c r="G9313" t="s">
        <v>273</v>
      </c>
      <c r="H9313" t="s">
        <v>132</v>
      </c>
      <c r="I9313" t="s">
        <v>16</v>
      </c>
      <c r="J9313">
        <v>3</v>
      </c>
      <c r="K9313" t="str">
        <f>IF(tickets_dataset[[#This Row],[status]] = "Closed", "Yes","No")</f>
        <v>No</v>
      </c>
      <c r="L9313" s="2">
        <f t="shared" si="580"/>
        <v>30</v>
      </c>
      <c r="M9313" t="str">
        <f t="shared" si="581"/>
        <v>No</v>
      </c>
      <c r="N9313" t="str">
        <f t="shared" si="582"/>
        <v>Mar</v>
      </c>
      <c r="O9313" s="2">
        <f t="shared" si="583"/>
        <v>1.25</v>
      </c>
      <c r="P9313" t="str">
        <f>VLOOKUP(G9313,Agents!A:E,4,FALSE)</f>
        <v>Team3</v>
      </c>
      <c r="Q9313" t="str">
        <f>VLOOKUP(G9313,Agents!A:E,5,FALSE)</f>
        <v>Senior</v>
      </c>
      <c r="R9313" t="str">
        <f>VLOOKUP(G9313,Agents!A:E,2,FALSE)</f>
        <v>Evening</v>
      </c>
    </row>
    <row r="9314" spans="1:18" x14ac:dyDescent="0.35">
      <c r="A9314" t="s">
        <v>13633</v>
      </c>
      <c r="B9314" t="s">
        <v>10827</v>
      </c>
      <c r="C9314" t="s">
        <v>12</v>
      </c>
      <c r="D9314" t="s">
        <v>26</v>
      </c>
      <c r="E9314" s="1">
        <v>46084.401388888888</v>
      </c>
      <c r="F9314" s="1">
        <v>46085.068055555559</v>
      </c>
      <c r="G9314" t="s">
        <v>183</v>
      </c>
      <c r="H9314" t="s">
        <v>15</v>
      </c>
      <c r="I9314" t="s">
        <v>16</v>
      </c>
      <c r="J9314">
        <v>4</v>
      </c>
      <c r="K9314" t="str">
        <f>IF(tickets_dataset[[#This Row],[status]] = "Closed", "Yes","No")</f>
        <v>Yes</v>
      </c>
      <c r="L9314" s="2">
        <f t="shared" si="580"/>
        <v>16.000000000116415</v>
      </c>
      <c r="M9314" t="str">
        <f t="shared" si="581"/>
        <v>No</v>
      </c>
      <c r="N9314" t="str">
        <f t="shared" si="582"/>
        <v>Mar</v>
      </c>
      <c r="O9314" s="2">
        <f t="shared" si="583"/>
        <v>0.66666666667151731</v>
      </c>
      <c r="P9314" t="str">
        <f>VLOOKUP(G9314,Agents!A:E,4,FALSE)</f>
        <v>Team3</v>
      </c>
      <c r="Q9314" t="str">
        <f>VLOOKUP(G9314,Agents!A:E,5,FALSE)</f>
        <v>Senior</v>
      </c>
      <c r="R9314" t="str">
        <f>VLOOKUP(G9314,Agents!A:E,2,FALSE)</f>
        <v>Night</v>
      </c>
    </row>
    <row r="9315" spans="1:18" x14ac:dyDescent="0.35">
      <c r="A9315" t="s">
        <v>13634</v>
      </c>
      <c r="B9315" t="s">
        <v>5290</v>
      </c>
      <c r="C9315" t="s">
        <v>50</v>
      </c>
      <c r="D9315" t="s">
        <v>26</v>
      </c>
      <c r="E9315" s="1">
        <v>46093.621527777781</v>
      </c>
      <c r="F9315" s="1">
        <v>46095.496527777781</v>
      </c>
      <c r="G9315" t="s">
        <v>23</v>
      </c>
      <c r="H9315" t="s">
        <v>15</v>
      </c>
      <c r="I9315" t="s">
        <v>16</v>
      </c>
      <c r="J9315">
        <v>5</v>
      </c>
      <c r="K9315" t="str">
        <f>IF(tickets_dataset[[#This Row],[status]] = "Closed", "Yes","No")</f>
        <v>Yes</v>
      </c>
      <c r="L9315" s="2">
        <f t="shared" si="580"/>
        <v>45</v>
      </c>
      <c r="M9315" t="str">
        <f t="shared" si="581"/>
        <v>No</v>
      </c>
      <c r="N9315" t="str">
        <f t="shared" si="582"/>
        <v>Mar</v>
      </c>
      <c r="O9315" s="2">
        <f t="shared" si="583"/>
        <v>1.875</v>
      </c>
      <c r="P9315" t="str">
        <f>VLOOKUP(G9315,Agents!A:E,4,FALSE)</f>
        <v>Team3</v>
      </c>
      <c r="Q9315" t="str">
        <f>VLOOKUP(G9315,Agents!A:E,5,FALSE)</f>
        <v>Senior</v>
      </c>
      <c r="R9315" t="str">
        <f>VLOOKUP(G9315,Agents!A:E,2,FALSE)</f>
        <v>Evening</v>
      </c>
    </row>
    <row r="9316" spans="1:18" x14ac:dyDescent="0.35">
      <c r="A9316" t="s">
        <v>13635</v>
      </c>
      <c r="B9316" t="s">
        <v>6231</v>
      </c>
      <c r="C9316" t="s">
        <v>50</v>
      </c>
      <c r="D9316" t="s">
        <v>13</v>
      </c>
      <c r="E9316" s="1">
        <v>46102.245833333334</v>
      </c>
      <c r="F9316" s="1">
        <v>46103.620833333334</v>
      </c>
      <c r="G9316" t="s">
        <v>137</v>
      </c>
      <c r="H9316" t="s">
        <v>15</v>
      </c>
      <c r="I9316" t="s">
        <v>68</v>
      </c>
      <c r="J9316">
        <v>2</v>
      </c>
      <c r="K9316" t="str">
        <f>IF(tickets_dataset[[#This Row],[status]] = "Closed", "Yes","No")</f>
        <v>Yes</v>
      </c>
      <c r="L9316" s="2">
        <f t="shared" si="580"/>
        <v>33</v>
      </c>
      <c r="M9316" t="str">
        <f t="shared" si="581"/>
        <v>No</v>
      </c>
      <c r="N9316" t="str">
        <f t="shared" si="582"/>
        <v>Mar</v>
      </c>
      <c r="O9316" s="2">
        <f t="shared" si="583"/>
        <v>1.375</v>
      </c>
      <c r="P9316" t="str">
        <f>VLOOKUP(G9316,Agents!A:E,4,FALSE)</f>
        <v>Team5</v>
      </c>
      <c r="Q9316" t="str">
        <f>VLOOKUP(G9316,Agents!A:E,5,FALSE)</f>
        <v>Senior</v>
      </c>
      <c r="R9316" t="str">
        <f>VLOOKUP(G9316,Agents!A:E,2,FALSE)</f>
        <v>Night</v>
      </c>
    </row>
    <row r="9317" spans="1:18" x14ac:dyDescent="0.35">
      <c r="A9317" t="s">
        <v>13636</v>
      </c>
      <c r="B9317" t="s">
        <v>13637</v>
      </c>
      <c r="C9317" t="s">
        <v>12</v>
      </c>
      <c r="D9317" t="s">
        <v>26</v>
      </c>
      <c r="E9317" s="1">
        <v>46025.259722222225</v>
      </c>
      <c r="F9317" s="1">
        <v>46026.509722222225</v>
      </c>
      <c r="G9317" t="s">
        <v>137</v>
      </c>
      <c r="H9317" t="s">
        <v>15</v>
      </c>
      <c r="I9317" t="s">
        <v>16</v>
      </c>
      <c r="J9317">
        <v>5</v>
      </c>
      <c r="K9317" t="str">
        <f>IF(tickets_dataset[[#This Row],[status]] = "Closed", "Yes","No")</f>
        <v>Yes</v>
      </c>
      <c r="L9317" s="2">
        <f t="shared" si="580"/>
        <v>30</v>
      </c>
      <c r="M9317" t="str">
        <f t="shared" si="581"/>
        <v>No</v>
      </c>
      <c r="N9317" t="str">
        <f t="shared" si="582"/>
        <v>Jan</v>
      </c>
      <c r="O9317" s="2">
        <f t="shared" si="583"/>
        <v>1.25</v>
      </c>
      <c r="P9317" t="str">
        <f>VLOOKUP(G9317,Agents!A:E,4,FALSE)</f>
        <v>Team5</v>
      </c>
      <c r="Q9317" t="str">
        <f>VLOOKUP(G9317,Agents!A:E,5,FALSE)</f>
        <v>Senior</v>
      </c>
      <c r="R9317" t="str">
        <f>VLOOKUP(G9317,Agents!A:E,2,FALSE)</f>
        <v>Night</v>
      </c>
    </row>
    <row r="9318" spans="1:18" x14ac:dyDescent="0.35">
      <c r="A9318" t="s">
        <v>13638</v>
      </c>
      <c r="B9318" t="s">
        <v>13639</v>
      </c>
      <c r="C9318" t="s">
        <v>50</v>
      </c>
      <c r="D9318" t="s">
        <v>13</v>
      </c>
      <c r="E9318" s="1">
        <v>46082.584722222222</v>
      </c>
      <c r="F9318" s="1">
        <v>46083.793055555558</v>
      </c>
      <c r="G9318" t="s">
        <v>80</v>
      </c>
      <c r="H9318" t="s">
        <v>15</v>
      </c>
      <c r="I9318" t="s">
        <v>16</v>
      </c>
      <c r="J9318">
        <v>3</v>
      </c>
      <c r="K9318" t="str">
        <f>IF(tickets_dataset[[#This Row],[status]] = "Closed", "Yes","No")</f>
        <v>Yes</v>
      </c>
      <c r="L9318" s="2">
        <f t="shared" si="580"/>
        <v>29.000000000058208</v>
      </c>
      <c r="M9318" t="str">
        <f t="shared" si="581"/>
        <v>No</v>
      </c>
      <c r="N9318" t="str">
        <f t="shared" si="582"/>
        <v>Mar</v>
      </c>
      <c r="O9318" s="2">
        <f t="shared" si="583"/>
        <v>1.2083333333357587</v>
      </c>
      <c r="P9318" t="str">
        <f>VLOOKUP(G9318,Agents!A:E,4,FALSE)</f>
        <v>Team3</v>
      </c>
      <c r="Q9318" t="str">
        <f>VLOOKUP(G9318,Agents!A:E,5,FALSE)</f>
        <v>Junior</v>
      </c>
      <c r="R9318" t="str">
        <f>VLOOKUP(G9318,Agents!A:E,2,FALSE)</f>
        <v>Evening</v>
      </c>
    </row>
    <row r="9319" spans="1:18" x14ac:dyDescent="0.35">
      <c r="A9319" t="s">
        <v>13640</v>
      </c>
      <c r="B9319" t="s">
        <v>1651</v>
      </c>
      <c r="C9319" t="s">
        <v>50</v>
      </c>
      <c r="D9319" t="s">
        <v>26</v>
      </c>
      <c r="E9319" s="1">
        <v>46088.611111111109</v>
      </c>
      <c r="F9319" s="1">
        <v>46089.194444444445</v>
      </c>
      <c r="G9319" t="s">
        <v>14</v>
      </c>
      <c r="H9319" t="s">
        <v>15</v>
      </c>
      <c r="I9319" t="s">
        <v>16</v>
      </c>
      <c r="J9319">
        <v>3</v>
      </c>
      <c r="K9319" t="str">
        <f>IF(tickets_dataset[[#This Row],[status]] = "Closed", "Yes","No")</f>
        <v>Yes</v>
      </c>
      <c r="L9319" s="2">
        <f t="shared" si="580"/>
        <v>14.000000000058208</v>
      </c>
      <c r="M9319" t="str">
        <f t="shared" si="581"/>
        <v>No</v>
      </c>
      <c r="N9319" t="str">
        <f t="shared" si="582"/>
        <v>Mar</v>
      </c>
      <c r="O9319" s="2">
        <f t="shared" si="583"/>
        <v>0.58333333333575865</v>
      </c>
      <c r="P9319" t="str">
        <f>VLOOKUP(G9319,Agents!A:E,4,FALSE)</f>
        <v>Team1</v>
      </c>
      <c r="Q9319" t="str">
        <f>VLOOKUP(G9319,Agents!A:E,5,FALSE)</f>
        <v>Senior</v>
      </c>
      <c r="R9319" t="str">
        <f>VLOOKUP(G9319,Agents!A:E,2,FALSE)</f>
        <v>Morning</v>
      </c>
    </row>
    <row r="9320" spans="1:18" x14ac:dyDescent="0.35">
      <c r="A9320" t="s">
        <v>13641</v>
      </c>
      <c r="B9320" t="s">
        <v>7871</v>
      </c>
      <c r="C9320" t="s">
        <v>12</v>
      </c>
      <c r="D9320" t="s">
        <v>38</v>
      </c>
      <c r="E9320" s="1">
        <v>46038.876388888886</v>
      </c>
      <c r="F9320" s="1">
        <v>46039.251388888886</v>
      </c>
      <c r="G9320" t="s">
        <v>221</v>
      </c>
      <c r="H9320" t="s">
        <v>28</v>
      </c>
      <c r="I9320" t="s">
        <v>16</v>
      </c>
      <c r="J9320">
        <v>5</v>
      </c>
      <c r="K9320" t="str">
        <f>IF(tickets_dataset[[#This Row],[status]] = "Closed", "Yes","No")</f>
        <v>No</v>
      </c>
      <c r="L9320" s="2">
        <f t="shared" si="580"/>
        <v>9</v>
      </c>
      <c r="M9320" t="str">
        <f t="shared" si="581"/>
        <v>No</v>
      </c>
      <c r="N9320" t="str">
        <f t="shared" si="582"/>
        <v>Jan</v>
      </c>
      <c r="O9320" s="2">
        <f t="shared" si="583"/>
        <v>0.375</v>
      </c>
      <c r="P9320" t="str">
        <f>VLOOKUP(G9320,Agents!A:E,4,FALSE)</f>
        <v>Team4</v>
      </c>
      <c r="Q9320" t="str">
        <f>VLOOKUP(G9320,Agents!A:E,5,FALSE)</f>
        <v>Senior</v>
      </c>
      <c r="R9320" t="str">
        <f>VLOOKUP(G9320,Agents!A:E,2,FALSE)</f>
        <v>Morning</v>
      </c>
    </row>
    <row r="9321" spans="1:18" x14ac:dyDescent="0.35">
      <c r="A9321" t="s">
        <v>13642</v>
      </c>
      <c r="B9321" t="s">
        <v>10249</v>
      </c>
      <c r="C9321" t="s">
        <v>50</v>
      </c>
      <c r="D9321" t="s">
        <v>38</v>
      </c>
      <c r="E9321" s="1">
        <v>46037.318055555559</v>
      </c>
      <c r="F9321" s="1">
        <v>46037.984722222223</v>
      </c>
      <c r="G9321" t="s">
        <v>14</v>
      </c>
      <c r="H9321" t="s">
        <v>15</v>
      </c>
      <c r="I9321" t="s">
        <v>16</v>
      </c>
      <c r="J9321">
        <v>5</v>
      </c>
      <c r="K9321" t="str">
        <f>IF(tickets_dataset[[#This Row],[status]] = "Closed", "Yes","No")</f>
        <v>Yes</v>
      </c>
      <c r="L9321" s="2">
        <f t="shared" si="580"/>
        <v>15.999999999941792</v>
      </c>
      <c r="M9321" t="str">
        <f t="shared" si="581"/>
        <v>No</v>
      </c>
      <c r="N9321" t="str">
        <f t="shared" si="582"/>
        <v>Jan</v>
      </c>
      <c r="O9321" s="2">
        <f t="shared" si="583"/>
        <v>0.66666666666424135</v>
      </c>
      <c r="P9321" t="str">
        <f>VLOOKUP(G9321,Agents!A:E,4,FALSE)</f>
        <v>Team1</v>
      </c>
      <c r="Q9321" t="str">
        <f>VLOOKUP(G9321,Agents!A:E,5,FALSE)</f>
        <v>Senior</v>
      </c>
      <c r="R9321" t="str">
        <f>VLOOKUP(G9321,Agents!A:E,2,FALSE)</f>
        <v>Morning</v>
      </c>
    </row>
    <row r="9322" spans="1:18" x14ac:dyDescent="0.35">
      <c r="A9322" t="s">
        <v>13643</v>
      </c>
      <c r="B9322" t="s">
        <v>12301</v>
      </c>
      <c r="C9322" t="s">
        <v>50</v>
      </c>
      <c r="D9322" t="s">
        <v>13</v>
      </c>
      <c r="E9322" s="1">
        <v>46074.927083333336</v>
      </c>
      <c r="F9322" s="1">
        <v>46076.260416666664</v>
      </c>
      <c r="G9322" t="s">
        <v>131</v>
      </c>
      <c r="H9322" t="s">
        <v>15</v>
      </c>
      <c r="I9322" t="s">
        <v>16</v>
      </c>
      <c r="J9322">
        <v>4</v>
      </c>
      <c r="K9322" t="str">
        <f>IF(tickets_dataset[[#This Row],[status]] = "Closed", "Yes","No")</f>
        <v>Yes</v>
      </c>
      <c r="L9322" s="2">
        <f t="shared" si="580"/>
        <v>31.999999999883585</v>
      </c>
      <c r="M9322" t="str">
        <f t="shared" si="581"/>
        <v>No</v>
      </c>
      <c r="N9322" t="str">
        <f t="shared" si="582"/>
        <v>Feb</v>
      </c>
      <c r="O9322" s="2">
        <f t="shared" si="583"/>
        <v>1.3333333333284827</v>
      </c>
      <c r="P9322" t="str">
        <f>VLOOKUP(G9322,Agents!A:E,4,FALSE)</f>
        <v>Team4</v>
      </c>
      <c r="Q9322" t="str">
        <f>VLOOKUP(G9322,Agents!A:E,5,FALSE)</f>
        <v>Junior</v>
      </c>
      <c r="R9322" t="str">
        <f>VLOOKUP(G9322,Agents!A:E,2,FALSE)</f>
        <v>Night</v>
      </c>
    </row>
    <row r="9323" spans="1:18" x14ac:dyDescent="0.35">
      <c r="A9323" t="s">
        <v>13644</v>
      </c>
      <c r="B9323" t="s">
        <v>1341</v>
      </c>
      <c r="C9323" t="s">
        <v>34</v>
      </c>
      <c r="D9323" t="s">
        <v>38</v>
      </c>
      <c r="E9323" s="1">
        <v>46061.46597222222</v>
      </c>
      <c r="F9323" s="1">
        <v>46063.174305555556</v>
      </c>
      <c r="G9323" t="s">
        <v>216</v>
      </c>
      <c r="H9323" t="s">
        <v>15</v>
      </c>
      <c r="I9323" t="s">
        <v>16</v>
      </c>
      <c r="J9323">
        <v>4</v>
      </c>
      <c r="K9323" t="str">
        <f>IF(tickets_dataset[[#This Row],[status]] = "Closed", "Yes","No")</f>
        <v>Yes</v>
      </c>
      <c r="L9323" s="2">
        <f t="shared" si="580"/>
        <v>41.000000000058208</v>
      </c>
      <c r="M9323" t="str">
        <f t="shared" si="581"/>
        <v>No</v>
      </c>
      <c r="N9323" t="str">
        <f t="shared" si="582"/>
        <v>Feb</v>
      </c>
      <c r="O9323" s="2">
        <f t="shared" si="583"/>
        <v>1.7083333333357587</v>
      </c>
      <c r="P9323" t="str">
        <f>VLOOKUP(G9323,Agents!A:E,4,FALSE)</f>
        <v>Team5</v>
      </c>
      <c r="Q9323" t="str">
        <f>VLOOKUP(G9323,Agents!A:E,5,FALSE)</f>
        <v>Junior</v>
      </c>
      <c r="R9323" t="str">
        <f>VLOOKUP(G9323,Agents!A:E,2,FALSE)</f>
        <v>Evening</v>
      </c>
    </row>
    <row r="9324" spans="1:18" x14ac:dyDescent="0.35">
      <c r="A9324" t="s">
        <v>13645</v>
      </c>
      <c r="B9324" t="s">
        <v>779</v>
      </c>
      <c r="C9324" t="s">
        <v>50</v>
      </c>
      <c r="D9324" t="s">
        <v>38</v>
      </c>
      <c r="E9324" s="1">
        <v>46026.34652777778</v>
      </c>
      <c r="F9324" s="1">
        <v>46028.179861111108</v>
      </c>
      <c r="G9324" t="s">
        <v>211</v>
      </c>
      <c r="H9324" t="s">
        <v>28</v>
      </c>
      <c r="I9324" t="s">
        <v>16</v>
      </c>
      <c r="J9324">
        <v>4</v>
      </c>
      <c r="K9324" t="str">
        <f>IF(tickets_dataset[[#This Row],[status]] = "Closed", "Yes","No")</f>
        <v>No</v>
      </c>
      <c r="L9324" s="2">
        <f t="shared" si="580"/>
        <v>43.999999999883585</v>
      </c>
      <c r="M9324" t="str">
        <f t="shared" si="581"/>
        <v>No</v>
      </c>
      <c r="N9324" t="str">
        <f t="shared" si="582"/>
        <v>Jan</v>
      </c>
      <c r="O9324" s="2">
        <f t="shared" si="583"/>
        <v>1.8333333333284827</v>
      </c>
      <c r="P9324" t="str">
        <f>VLOOKUP(G9324,Agents!A:E,4,FALSE)</f>
        <v>Team5</v>
      </c>
      <c r="Q9324" t="str">
        <f>VLOOKUP(G9324,Agents!A:E,5,FALSE)</f>
        <v>Senior</v>
      </c>
      <c r="R9324" t="str">
        <f>VLOOKUP(G9324,Agents!A:E,2,FALSE)</f>
        <v>Evening</v>
      </c>
    </row>
    <row r="9325" spans="1:18" x14ac:dyDescent="0.35">
      <c r="A9325" t="s">
        <v>13646</v>
      </c>
      <c r="B9325" t="s">
        <v>5403</v>
      </c>
      <c r="C9325" t="s">
        <v>12</v>
      </c>
      <c r="D9325" t="s">
        <v>13</v>
      </c>
      <c r="E9325" s="1">
        <v>46045.709027777775</v>
      </c>
      <c r="F9325" s="1">
        <v>46046.792361111111</v>
      </c>
      <c r="G9325" t="s">
        <v>27</v>
      </c>
      <c r="H9325" t="s">
        <v>15</v>
      </c>
      <c r="I9325" t="s">
        <v>16</v>
      </c>
      <c r="J9325">
        <v>4</v>
      </c>
      <c r="K9325" t="str">
        <f>IF(tickets_dataset[[#This Row],[status]] = "Closed", "Yes","No")</f>
        <v>Yes</v>
      </c>
      <c r="L9325" s="2">
        <f t="shared" si="580"/>
        <v>26.000000000058208</v>
      </c>
      <c r="M9325" t="str">
        <f t="shared" si="581"/>
        <v>No</v>
      </c>
      <c r="N9325" t="str">
        <f t="shared" si="582"/>
        <v>Jan</v>
      </c>
      <c r="O9325" s="2">
        <f t="shared" si="583"/>
        <v>1.0833333333357587</v>
      </c>
      <c r="P9325" t="str">
        <f>VLOOKUP(G9325,Agents!A:E,4,FALSE)</f>
        <v>Team5</v>
      </c>
      <c r="Q9325" t="str">
        <f>VLOOKUP(G9325,Agents!A:E,5,FALSE)</f>
        <v>Senior</v>
      </c>
      <c r="R9325" t="str">
        <f>VLOOKUP(G9325,Agents!A:E,2,FALSE)</f>
        <v>Morning</v>
      </c>
    </row>
    <row r="9326" spans="1:18" x14ac:dyDescent="0.35">
      <c r="A9326" t="s">
        <v>13647</v>
      </c>
      <c r="B9326" t="s">
        <v>481</v>
      </c>
      <c r="C9326" t="s">
        <v>34</v>
      </c>
      <c r="D9326" t="s">
        <v>38</v>
      </c>
      <c r="E9326" s="1">
        <v>46060.018750000003</v>
      </c>
      <c r="F9326" s="1">
        <v>46060.393750000003</v>
      </c>
      <c r="G9326" t="s">
        <v>77</v>
      </c>
      <c r="H9326" t="s">
        <v>15</v>
      </c>
      <c r="I9326" t="s">
        <v>16</v>
      </c>
      <c r="J9326">
        <v>3</v>
      </c>
      <c r="K9326" t="str">
        <f>IF(tickets_dataset[[#This Row],[status]] = "Closed", "Yes","No")</f>
        <v>Yes</v>
      </c>
      <c r="L9326" s="2">
        <f t="shared" si="580"/>
        <v>9</v>
      </c>
      <c r="M9326" t="str">
        <f t="shared" si="581"/>
        <v>No</v>
      </c>
      <c r="N9326" t="str">
        <f t="shared" si="582"/>
        <v>Feb</v>
      </c>
      <c r="O9326" s="2">
        <f t="shared" si="583"/>
        <v>0.375</v>
      </c>
      <c r="P9326" t="str">
        <f>VLOOKUP(G9326,Agents!A:E,4,FALSE)</f>
        <v>Team5</v>
      </c>
      <c r="Q9326" t="str">
        <f>VLOOKUP(G9326,Agents!A:E,5,FALSE)</f>
        <v>Junior</v>
      </c>
      <c r="R9326" t="str">
        <f>VLOOKUP(G9326,Agents!A:E,2,FALSE)</f>
        <v>Evening</v>
      </c>
    </row>
    <row r="9327" spans="1:18" x14ac:dyDescent="0.35">
      <c r="A9327" t="s">
        <v>13648</v>
      </c>
      <c r="B9327" t="s">
        <v>6127</v>
      </c>
      <c r="C9327" t="s">
        <v>34</v>
      </c>
      <c r="D9327" t="s">
        <v>26</v>
      </c>
      <c r="E9327" s="1">
        <v>46109.324999999997</v>
      </c>
      <c r="F9327" s="1">
        <v>46110.991666666669</v>
      </c>
      <c r="G9327" t="s">
        <v>149</v>
      </c>
      <c r="H9327" t="s">
        <v>15</v>
      </c>
      <c r="I9327" t="s">
        <v>16</v>
      </c>
      <c r="J9327">
        <v>5</v>
      </c>
      <c r="K9327" t="str">
        <f>IF(tickets_dataset[[#This Row],[status]] = "Closed", "Yes","No")</f>
        <v>Yes</v>
      </c>
      <c r="L9327" s="2">
        <f t="shared" si="580"/>
        <v>40.000000000116415</v>
      </c>
      <c r="M9327" t="str">
        <f t="shared" si="581"/>
        <v>No</v>
      </c>
      <c r="N9327" t="str">
        <f t="shared" si="582"/>
        <v>Mar</v>
      </c>
      <c r="O9327" s="2">
        <f t="shared" si="583"/>
        <v>1.6666666666715173</v>
      </c>
      <c r="P9327" t="str">
        <f>VLOOKUP(G9327,Agents!A:E,4,FALSE)</f>
        <v>Team3</v>
      </c>
      <c r="Q9327" t="str">
        <f>VLOOKUP(G9327,Agents!A:E,5,FALSE)</f>
        <v>Mid</v>
      </c>
      <c r="R9327" t="str">
        <f>VLOOKUP(G9327,Agents!A:E,2,FALSE)</f>
        <v>Night</v>
      </c>
    </row>
    <row r="9328" spans="1:18" x14ac:dyDescent="0.35">
      <c r="A9328" t="s">
        <v>13649</v>
      </c>
      <c r="B9328" t="s">
        <v>13650</v>
      </c>
      <c r="C9328" t="s">
        <v>22</v>
      </c>
      <c r="D9328" t="s">
        <v>38</v>
      </c>
      <c r="E9328" s="1">
        <v>46102.713194444441</v>
      </c>
      <c r="F9328" s="1">
        <v>46104.379861111112</v>
      </c>
      <c r="G9328" t="s">
        <v>221</v>
      </c>
      <c r="H9328" t="s">
        <v>132</v>
      </c>
      <c r="I9328" t="s">
        <v>16</v>
      </c>
      <c r="J9328">
        <v>4</v>
      </c>
      <c r="K9328" t="str">
        <f>IF(tickets_dataset[[#This Row],[status]] = "Closed", "Yes","No")</f>
        <v>No</v>
      </c>
      <c r="L9328" s="2">
        <f t="shared" si="580"/>
        <v>40.000000000116415</v>
      </c>
      <c r="M9328" t="str">
        <f t="shared" si="581"/>
        <v>No</v>
      </c>
      <c r="N9328" t="str">
        <f t="shared" si="582"/>
        <v>Mar</v>
      </c>
      <c r="O9328" s="2">
        <f t="shared" si="583"/>
        <v>1.6666666666715173</v>
      </c>
      <c r="P9328" t="str">
        <f>VLOOKUP(G9328,Agents!A:E,4,FALSE)</f>
        <v>Team4</v>
      </c>
      <c r="Q9328" t="str">
        <f>VLOOKUP(G9328,Agents!A:E,5,FALSE)</f>
        <v>Senior</v>
      </c>
      <c r="R9328" t="str">
        <f>VLOOKUP(G9328,Agents!A:E,2,FALSE)</f>
        <v>Morning</v>
      </c>
    </row>
    <row r="9329" spans="1:18" x14ac:dyDescent="0.35">
      <c r="A9329" t="s">
        <v>13651</v>
      </c>
      <c r="B9329" t="s">
        <v>13652</v>
      </c>
      <c r="C9329" t="s">
        <v>22</v>
      </c>
      <c r="D9329" t="s">
        <v>26</v>
      </c>
      <c r="E9329" s="1">
        <v>46039.243055555555</v>
      </c>
      <c r="F9329" s="1">
        <v>46041.826388888891</v>
      </c>
      <c r="G9329" t="s">
        <v>149</v>
      </c>
      <c r="H9329" t="s">
        <v>15</v>
      </c>
      <c r="I9329" t="s">
        <v>16</v>
      </c>
      <c r="J9329">
        <v>5</v>
      </c>
      <c r="K9329" t="str">
        <f>IF(tickets_dataset[[#This Row],[status]] = "Closed", "Yes","No")</f>
        <v>Yes</v>
      </c>
      <c r="L9329" s="2">
        <f t="shared" si="580"/>
        <v>62.000000000058208</v>
      </c>
      <c r="M9329" t="str">
        <f t="shared" si="581"/>
        <v>Yes</v>
      </c>
      <c r="N9329" t="str">
        <f t="shared" si="582"/>
        <v>Jan</v>
      </c>
      <c r="O9329" s="2">
        <f t="shared" si="583"/>
        <v>2.5833333333357587</v>
      </c>
      <c r="P9329" t="str">
        <f>VLOOKUP(G9329,Agents!A:E,4,FALSE)</f>
        <v>Team3</v>
      </c>
      <c r="Q9329" t="str">
        <f>VLOOKUP(G9329,Agents!A:E,5,FALSE)</f>
        <v>Mid</v>
      </c>
      <c r="R9329" t="str">
        <f>VLOOKUP(G9329,Agents!A:E,2,FALSE)</f>
        <v>Night</v>
      </c>
    </row>
    <row r="9330" spans="1:18" x14ac:dyDescent="0.35">
      <c r="A9330" t="s">
        <v>13653</v>
      </c>
      <c r="B9330" t="s">
        <v>6183</v>
      </c>
      <c r="C9330" t="s">
        <v>22</v>
      </c>
      <c r="D9330" t="s">
        <v>38</v>
      </c>
      <c r="E9330" s="1">
        <v>46083.69027777778</v>
      </c>
      <c r="F9330" s="1">
        <v>46084.69027777778</v>
      </c>
      <c r="G9330" t="s">
        <v>311</v>
      </c>
      <c r="H9330" t="s">
        <v>15</v>
      </c>
      <c r="I9330" t="s">
        <v>16</v>
      </c>
      <c r="J9330">
        <v>4</v>
      </c>
      <c r="K9330" t="str">
        <f>IF(tickets_dataset[[#This Row],[status]] = "Closed", "Yes","No")</f>
        <v>Yes</v>
      </c>
      <c r="L9330" s="2">
        <f t="shared" si="580"/>
        <v>24</v>
      </c>
      <c r="M9330" t="str">
        <f t="shared" si="581"/>
        <v>No</v>
      </c>
      <c r="N9330" t="str">
        <f t="shared" si="582"/>
        <v>Mar</v>
      </c>
      <c r="O9330" s="2">
        <f t="shared" si="583"/>
        <v>1</v>
      </c>
      <c r="P9330" t="str">
        <f>VLOOKUP(G9330,Agents!A:E,4,FALSE)</f>
        <v>Team5</v>
      </c>
      <c r="Q9330" t="str">
        <f>VLOOKUP(G9330,Agents!A:E,5,FALSE)</f>
        <v>Senior</v>
      </c>
      <c r="R9330" t="str">
        <f>VLOOKUP(G9330,Agents!A:E,2,FALSE)</f>
        <v>Evening</v>
      </c>
    </row>
    <row r="9331" spans="1:18" x14ac:dyDescent="0.35">
      <c r="A9331" t="s">
        <v>13654</v>
      </c>
      <c r="B9331" t="s">
        <v>11861</v>
      </c>
      <c r="C9331" t="s">
        <v>12</v>
      </c>
      <c r="D9331" t="s">
        <v>38</v>
      </c>
      <c r="E9331" s="1">
        <v>46099.072222222225</v>
      </c>
      <c r="F9331" s="1">
        <v>46099.780555555553</v>
      </c>
      <c r="G9331" t="s">
        <v>149</v>
      </c>
      <c r="H9331" t="s">
        <v>15</v>
      </c>
      <c r="I9331" t="s">
        <v>16</v>
      </c>
      <c r="J9331">
        <v>3</v>
      </c>
      <c r="K9331" t="str">
        <f>IF(tickets_dataset[[#This Row],[status]] = "Closed", "Yes","No")</f>
        <v>Yes</v>
      </c>
      <c r="L9331" s="2">
        <f t="shared" si="580"/>
        <v>16.999999999883585</v>
      </c>
      <c r="M9331" t="str">
        <f t="shared" si="581"/>
        <v>No</v>
      </c>
      <c r="N9331" t="str">
        <f t="shared" si="582"/>
        <v>Mar</v>
      </c>
      <c r="O9331" s="2">
        <f t="shared" si="583"/>
        <v>0.70833333332848269</v>
      </c>
      <c r="P9331" t="str">
        <f>VLOOKUP(G9331,Agents!A:E,4,FALSE)</f>
        <v>Team3</v>
      </c>
      <c r="Q9331" t="str">
        <f>VLOOKUP(G9331,Agents!A:E,5,FALSE)</f>
        <v>Mid</v>
      </c>
      <c r="R9331" t="str">
        <f>VLOOKUP(G9331,Agents!A:E,2,FALSE)</f>
        <v>Night</v>
      </c>
    </row>
    <row r="9332" spans="1:18" x14ac:dyDescent="0.35">
      <c r="A9332" t="s">
        <v>13655</v>
      </c>
      <c r="B9332" t="s">
        <v>5650</v>
      </c>
      <c r="C9332" t="s">
        <v>12</v>
      </c>
      <c r="D9332" t="s">
        <v>13</v>
      </c>
      <c r="E9332" s="1">
        <v>46068.67291666667</v>
      </c>
      <c r="F9332" s="1">
        <v>46069.214583333334</v>
      </c>
      <c r="G9332" t="s">
        <v>234</v>
      </c>
      <c r="H9332" t="s">
        <v>132</v>
      </c>
      <c r="I9332" t="s">
        <v>16</v>
      </c>
      <c r="J9332">
        <v>5</v>
      </c>
      <c r="K9332" t="str">
        <f>IF(tickets_dataset[[#This Row],[status]] = "Closed", "Yes","No")</f>
        <v>No</v>
      </c>
      <c r="L9332" s="2">
        <f t="shared" si="580"/>
        <v>12.999999999941792</v>
      </c>
      <c r="M9332" t="str">
        <f t="shared" si="581"/>
        <v>No</v>
      </c>
      <c r="N9332" t="str">
        <f t="shared" si="582"/>
        <v>Feb</v>
      </c>
      <c r="O9332" s="2">
        <f t="shared" si="583"/>
        <v>0.54166666666424135</v>
      </c>
      <c r="P9332" t="str">
        <f>VLOOKUP(G9332,Agents!A:E,4,FALSE)</f>
        <v>Team5</v>
      </c>
      <c r="Q9332" t="str">
        <f>VLOOKUP(G9332,Agents!A:E,5,FALSE)</f>
        <v>Senior</v>
      </c>
      <c r="R9332" t="str">
        <f>VLOOKUP(G9332,Agents!A:E,2,FALSE)</f>
        <v>Night</v>
      </c>
    </row>
    <row r="9333" spans="1:18" x14ac:dyDescent="0.35">
      <c r="A9333" t="s">
        <v>13656</v>
      </c>
      <c r="B9333" t="s">
        <v>1640</v>
      </c>
      <c r="C9333" t="s">
        <v>50</v>
      </c>
      <c r="D9333" t="s">
        <v>38</v>
      </c>
      <c r="E9333" s="1">
        <v>46080.317361111112</v>
      </c>
      <c r="F9333" s="1">
        <v>46084.150694444441</v>
      </c>
      <c r="G9333" t="s">
        <v>183</v>
      </c>
      <c r="H9333" t="s">
        <v>15</v>
      </c>
      <c r="I9333" t="s">
        <v>16</v>
      </c>
      <c r="J9333">
        <v>3</v>
      </c>
      <c r="K9333" t="str">
        <f>IF(tickets_dataset[[#This Row],[status]] = "Closed", "Yes","No")</f>
        <v>Yes</v>
      </c>
      <c r="L9333" s="2">
        <f t="shared" si="580"/>
        <v>91.999999999883585</v>
      </c>
      <c r="M9333" t="str">
        <f t="shared" si="581"/>
        <v>Yes</v>
      </c>
      <c r="N9333" t="str">
        <f t="shared" si="582"/>
        <v>Feb</v>
      </c>
      <c r="O9333" s="2">
        <f t="shared" si="583"/>
        <v>3.8333333333284827</v>
      </c>
      <c r="P9333" t="str">
        <f>VLOOKUP(G9333,Agents!A:E,4,FALSE)</f>
        <v>Team3</v>
      </c>
      <c r="Q9333" t="str">
        <f>VLOOKUP(G9333,Agents!A:E,5,FALSE)</f>
        <v>Senior</v>
      </c>
      <c r="R9333" t="str">
        <f>VLOOKUP(G9333,Agents!A:E,2,FALSE)</f>
        <v>Night</v>
      </c>
    </row>
    <row r="9334" spans="1:18" x14ac:dyDescent="0.35">
      <c r="A9334" t="s">
        <v>13657</v>
      </c>
      <c r="B9334" t="s">
        <v>178</v>
      </c>
      <c r="C9334" t="s">
        <v>12</v>
      </c>
      <c r="D9334" t="s">
        <v>38</v>
      </c>
      <c r="E9334" s="1">
        <v>46079.053472222222</v>
      </c>
      <c r="F9334" s="1">
        <v>46079.553472222222</v>
      </c>
      <c r="G9334" t="s">
        <v>62</v>
      </c>
      <c r="H9334" t="s">
        <v>15</v>
      </c>
      <c r="I9334" t="s">
        <v>16</v>
      </c>
      <c r="J9334">
        <v>4</v>
      </c>
      <c r="K9334" t="str">
        <f>IF(tickets_dataset[[#This Row],[status]] = "Closed", "Yes","No")</f>
        <v>Yes</v>
      </c>
      <c r="L9334" s="2">
        <f t="shared" si="580"/>
        <v>12</v>
      </c>
      <c r="M9334" t="str">
        <f t="shared" si="581"/>
        <v>No</v>
      </c>
      <c r="N9334" t="str">
        <f t="shared" si="582"/>
        <v>Feb</v>
      </c>
      <c r="O9334" s="2">
        <f t="shared" si="583"/>
        <v>0.5</v>
      </c>
      <c r="P9334" t="str">
        <f>VLOOKUP(G9334,Agents!A:E,4,FALSE)</f>
        <v>Team1</v>
      </c>
      <c r="Q9334" t="str">
        <f>VLOOKUP(G9334,Agents!A:E,5,FALSE)</f>
        <v>Junior</v>
      </c>
      <c r="R9334" t="str">
        <f>VLOOKUP(G9334,Agents!A:E,2,FALSE)</f>
        <v>Morning</v>
      </c>
    </row>
    <row r="9335" spans="1:18" x14ac:dyDescent="0.35">
      <c r="A9335" t="s">
        <v>13658</v>
      </c>
      <c r="B9335" t="s">
        <v>463</v>
      </c>
      <c r="C9335" t="s">
        <v>50</v>
      </c>
      <c r="D9335" t="s">
        <v>26</v>
      </c>
      <c r="E9335" s="1">
        <v>46095.1</v>
      </c>
      <c r="F9335" s="1">
        <v>46095.808333333334</v>
      </c>
      <c r="G9335" t="s">
        <v>344</v>
      </c>
      <c r="H9335" t="s">
        <v>15</v>
      </c>
      <c r="I9335" t="s">
        <v>16</v>
      </c>
      <c r="J9335">
        <v>5</v>
      </c>
      <c r="K9335" t="str">
        <f>IF(tickets_dataset[[#This Row],[status]] = "Closed", "Yes","No")</f>
        <v>Yes</v>
      </c>
      <c r="L9335" s="2">
        <f t="shared" si="580"/>
        <v>17.000000000058208</v>
      </c>
      <c r="M9335" t="str">
        <f t="shared" si="581"/>
        <v>No</v>
      </c>
      <c r="N9335" t="str">
        <f t="shared" si="582"/>
        <v>Mar</v>
      </c>
      <c r="O9335" s="2">
        <f t="shared" si="583"/>
        <v>0.70833333333575865</v>
      </c>
      <c r="P9335" t="str">
        <f>VLOOKUP(G9335,Agents!A:E,4,FALSE)</f>
        <v>Team4</v>
      </c>
      <c r="Q9335" t="str">
        <f>VLOOKUP(G9335,Agents!A:E,5,FALSE)</f>
        <v>Senior</v>
      </c>
      <c r="R9335" t="str">
        <f>VLOOKUP(G9335,Agents!A:E,2,FALSE)</f>
        <v>Night</v>
      </c>
    </row>
    <row r="9336" spans="1:18" x14ac:dyDescent="0.35">
      <c r="A9336" t="s">
        <v>13659</v>
      </c>
      <c r="B9336" t="s">
        <v>1432</v>
      </c>
      <c r="C9336" t="s">
        <v>50</v>
      </c>
      <c r="D9336" t="s">
        <v>26</v>
      </c>
      <c r="E9336" s="1">
        <v>46106.537499999999</v>
      </c>
      <c r="F9336" s="1">
        <v>46108.120833333334</v>
      </c>
      <c r="G9336" t="s">
        <v>53</v>
      </c>
      <c r="H9336" t="s">
        <v>15</v>
      </c>
      <c r="I9336" t="s">
        <v>16</v>
      </c>
      <c r="J9336">
        <v>4</v>
      </c>
      <c r="K9336" t="str">
        <f>IF(tickets_dataset[[#This Row],[status]] = "Closed", "Yes","No")</f>
        <v>Yes</v>
      </c>
      <c r="L9336" s="2">
        <f t="shared" si="580"/>
        <v>38.000000000058208</v>
      </c>
      <c r="M9336" t="str">
        <f t="shared" si="581"/>
        <v>No</v>
      </c>
      <c r="N9336" t="str">
        <f t="shared" si="582"/>
        <v>Mar</v>
      </c>
      <c r="O9336" s="2">
        <f t="shared" si="583"/>
        <v>1.5833333333357587</v>
      </c>
      <c r="P9336" t="str">
        <f>VLOOKUP(G9336,Agents!A:E,4,FALSE)</f>
        <v>Team1</v>
      </c>
      <c r="Q9336" t="str">
        <f>VLOOKUP(G9336,Agents!A:E,5,FALSE)</f>
        <v>Junior</v>
      </c>
      <c r="R9336" t="str">
        <f>VLOOKUP(G9336,Agents!A:E,2,FALSE)</f>
        <v>Night</v>
      </c>
    </row>
    <row r="9337" spans="1:18" x14ac:dyDescent="0.35">
      <c r="A9337" t="s">
        <v>13660</v>
      </c>
      <c r="B9337" t="s">
        <v>3736</v>
      </c>
      <c r="C9337" t="s">
        <v>12</v>
      </c>
      <c r="D9337" t="s">
        <v>26</v>
      </c>
      <c r="E9337" s="1">
        <v>46024.323611111111</v>
      </c>
      <c r="F9337" s="1">
        <v>46024.948611111111</v>
      </c>
      <c r="G9337" t="s">
        <v>83</v>
      </c>
      <c r="H9337" t="s">
        <v>15</v>
      </c>
      <c r="I9337" t="s">
        <v>16</v>
      </c>
      <c r="J9337">
        <v>5</v>
      </c>
      <c r="K9337" t="str">
        <f>IF(tickets_dataset[[#This Row],[status]] = "Closed", "Yes","No")</f>
        <v>Yes</v>
      </c>
      <c r="L9337" s="2">
        <f t="shared" si="580"/>
        <v>15</v>
      </c>
      <c r="M9337" t="str">
        <f t="shared" si="581"/>
        <v>No</v>
      </c>
      <c r="N9337" t="str">
        <f t="shared" si="582"/>
        <v>Jan</v>
      </c>
      <c r="O9337" s="2">
        <f t="shared" si="583"/>
        <v>0.625</v>
      </c>
      <c r="P9337" t="str">
        <f>VLOOKUP(G9337,Agents!A:E,4,FALSE)</f>
        <v>Team2</v>
      </c>
      <c r="Q9337" t="str">
        <f>VLOOKUP(G9337,Agents!A:E,5,FALSE)</f>
        <v>Junior</v>
      </c>
      <c r="R9337" t="str">
        <f>VLOOKUP(G9337,Agents!A:E,2,FALSE)</f>
        <v>Night</v>
      </c>
    </row>
    <row r="9338" spans="1:18" x14ac:dyDescent="0.35">
      <c r="A9338" t="s">
        <v>13661</v>
      </c>
      <c r="B9338" t="s">
        <v>9852</v>
      </c>
      <c r="C9338" t="s">
        <v>34</v>
      </c>
      <c r="D9338" t="s">
        <v>38</v>
      </c>
      <c r="E9338" s="1">
        <v>46024.590277777781</v>
      </c>
      <c r="F9338" s="1">
        <v>46024.840277777781</v>
      </c>
      <c r="G9338" t="s">
        <v>273</v>
      </c>
      <c r="H9338" t="s">
        <v>15</v>
      </c>
      <c r="I9338" t="s">
        <v>16</v>
      </c>
      <c r="J9338">
        <v>4</v>
      </c>
      <c r="K9338" t="str">
        <f>IF(tickets_dataset[[#This Row],[status]] = "Closed", "Yes","No")</f>
        <v>Yes</v>
      </c>
      <c r="L9338" s="2">
        <f t="shared" si="580"/>
        <v>6</v>
      </c>
      <c r="M9338" t="str">
        <f t="shared" si="581"/>
        <v>No</v>
      </c>
      <c r="N9338" t="str">
        <f t="shared" si="582"/>
        <v>Jan</v>
      </c>
      <c r="O9338" s="2">
        <f t="shared" si="583"/>
        <v>0.25</v>
      </c>
      <c r="P9338" t="str">
        <f>VLOOKUP(G9338,Agents!A:E,4,FALSE)</f>
        <v>Team3</v>
      </c>
      <c r="Q9338" t="str">
        <f>VLOOKUP(G9338,Agents!A:E,5,FALSE)</f>
        <v>Senior</v>
      </c>
      <c r="R9338" t="str">
        <f>VLOOKUP(G9338,Agents!A:E,2,FALSE)</f>
        <v>Evening</v>
      </c>
    </row>
    <row r="9339" spans="1:18" x14ac:dyDescent="0.35">
      <c r="A9339" t="s">
        <v>13662</v>
      </c>
      <c r="B9339" t="s">
        <v>6455</v>
      </c>
      <c r="C9339" t="s">
        <v>34</v>
      </c>
      <c r="D9339" t="s">
        <v>38</v>
      </c>
      <c r="E9339" s="1">
        <v>46048.79583333333</v>
      </c>
      <c r="F9339" s="1">
        <v>46050.17083333333</v>
      </c>
      <c r="G9339" t="s">
        <v>91</v>
      </c>
      <c r="H9339" t="s">
        <v>15</v>
      </c>
      <c r="I9339" t="s">
        <v>16</v>
      </c>
      <c r="J9339">
        <v>5</v>
      </c>
      <c r="K9339" t="str">
        <f>IF(tickets_dataset[[#This Row],[status]] = "Closed", "Yes","No")</f>
        <v>Yes</v>
      </c>
      <c r="L9339" s="2">
        <f t="shared" si="580"/>
        <v>33</v>
      </c>
      <c r="M9339" t="str">
        <f t="shared" si="581"/>
        <v>No</v>
      </c>
      <c r="N9339" t="str">
        <f t="shared" si="582"/>
        <v>Jan</v>
      </c>
      <c r="O9339" s="2">
        <f t="shared" si="583"/>
        <v>1.375</v>
      </c>
      <c r="P9339" t="str">
        <f>VLOOKUP(G9339,Agents!A:E,4,FALSE)</f>
        <v>Team5</v>
      </c>
      <c r="Q9339" t="str">
        <f>VLOOKUP(G9339,Agents!A:E,5,FALSE)</f>
        <v>Mid</v>
      </c>
      <c r="R9339" t="str">
        <f>VLOOKUP(G9339,Agents!A:E,2,FALSE)</f>
        <v>Night</v>
      </c>
    </row>
    <row r="9340" spans="1:18" x14ac:dyDescent="0.35">
      <c r="A9340" t="s">
        <v>13663</v>
      </c>
      <c r="B9340" t="s">
        <v>13664</v>
      </c>
      <c r="C9340" t="s">
        <v>22</v>
      </c>
      <c r="D9340" t="s">
        <v>13</v>
      </c>
      <c r="E9340" s="1">
        <v>46107.01458333333</v>
      </c>
      <c r="F9340" s="1">
        <v>46107.347916666666</v>
      </c>
      <c r="G9340" t="s">
        <v>27</v>
      </c>
      <c r="H9340" t="s">
        <v>15</v>
      </c>
      <c r="I9340" t="s">
        <v>16</v>
      </c>
      <c r="J9340">
        <v>4</v>
      </c>
      <c r="K9340" t="str">
        <f>IF(tickets_dataset[[#This Row],[status]] = "Closed", "Yes","No")</f>
        <v>Yes</v>
      </c>
      <c r="L9340" s="2">
        <f t="shared" si="580"/>
        <v>8.0000000000582077</v>
      </c>
      <c r="M9340" t="str">
        <f t="shared" si="581"/>
        <v>No</v>
      </c>
      <c r="N9340" t="str">
        <f t="shared" si="582"/>
        <v>Mar</v>
      </c>
      <c r="O9340" s="2">
        <f t="shared" si="583"/>
        <v>0.33333333333575865</v>
      </c>
      <c r="P9340" t="str">
        <f>VLOOKUP(G9340,Agents!A:E,4,FALSE)</f>
        <v>Team5</v>
      </c>
      <c r="Q9340" t="str">
        <f>VLOOKUP(G9340,Agents!A:E,5,FALSE)</f>
        <v>Senior</v>
      </c>
      <c r="R9340" t="str">
        <f>VLOOKUP(G9340,Agents!A:E,2,FALSE)</f>
        <v>Morning</v>
      </c>
    </row>
    <row r="9341" spans="1:18" x14ac:dyDescent="0.35">
      <c r="A9341" t="s">
        <v>13665</v>
      </c>
      <c r="B9341" t="s">
        <v>3229</v>
      </c>
      <c r="C9341" t="s">
        <v>12</v>
      </c>
      <c r="D9341" t="s">
        <v>13</v>
      </c>
      <c r="E9341" s="1">
        <v>46101.559027777781</v>
      </c>
      <c r="F9341" s="1">
        <v>46103.225694444445</v>
      </c>
      <c r="G9341" t="s">
        <v>62</v>
      </c>
      <c r="H9341" t="s">
        <v>15</v>
      </c>
      <c r="I9341" t="s">
        <v>68</v>
      </c>
      <c r="J9341">
        <v>2</v>
      </c>
      <c r="K9341" t="str">
        <f>IF(tickets_dataset[[#This Row],[status]] = "Closed", "Yes","No")</f>
        <v>Yes</v>
      </c>
      <c r="L9341" s="2">
        <f t="shared" si="580"/>
        <v>39.999999999941792</v>
      </c>
      <c r="M9341" t="str">
        <f t="shared" si="581"/>
        <v>No</v>
      </c>
      <c r="N9341" t="str">
        <f t="shared" si="582"/>
        <v>Mar</v>
      </c>
      <c r="O9341" s="2">
        <f t="shared" si="583"/>
        <v>1.6666666666642413</v>
      </c>
      <c r="P9341" t="str">
        <f>VLOOKUP(G9341,Agents!A:E,4,FALSE)</f>
        <v>Team1</v>
      </c>
      <c r="Q9341" t="str">
        <f>VLOOKUP(G9341,Agents!A:E,5,FALSE)</f>
        <v>Junior</v>
      </c>
      <c r="R9341" t="str">
        <f>VLOOKUP(G9341,Agents!A:E,2,FALSE)</f>
        <v>Morning</v>
      </c>
    </row>
    <row r="9342" spans="1:18" x14ac:dyDescent="0.35">
      <c r="A9342" t="s">
        <v>13666</v>
      </c>
      <c r="B9342" t="s">
        <v>6141</v>
      </c>
      <c r="C9342" t="s">
        <v>12</v>
      </c>
      <c r="D9342" t="s">
        <v>26</v>
      </c>
      <c r="E9342" s="1">
        <v>46094.251388888886</v>
      </c>
      <c r="F9342" s="1">
        <v>46097.084722222222</v>
      </c>
      <c r="G9342" t="s">
        <v>91</v>
      </c>
      <c r="H9342" t="s">
        <v>15</v>
      </c>
      <c r="I9342" t="s">
        <v>16</v>
      </c>
      <c r="J9342">
        <v>4</v>
      </c>
      <c r="K9342" t="str">
        <f>IF(tickets_dataset[[#This Row],[status]] = "Closed", "Yes","No")</f>
        <v>Yes</v>
      </c>
      <c r="L9342" s="2">
        <f t="shared" si="580"/>
        <v>68.000000000058208</v>
      </c>
      <c r="M9342" t="str">
        <f t="shared" si="581"/>
        <v>Yes</v>
      </c>
      <c r="N9342" t="str">
        <f t="shared" si="582"/>
        <v>Mar</v>
      </c>
      <c r="O9342" s="2">
        <f t="shared" si="583"/>
        <v>2.8333333333357587</v>
      </c>
      <c r="P9342" t="str">
        <f>VLOOKUP(G9342,Agents!A:E,4,FALSE)</f>
        <v>Team5</v>
      </c>
      <c r="Q9342" t="str">
        <f>VLOOKUP(G9342,Agents!A:E,5,FALSE)</f>
        <v>Mid</v>
      </c>
      <c r="R9342" t="str">
        <f>VLOOKUP(G9342,Agents!A:E,2,FALSE)</f>
        <v>Night</v>
      </c>
    </row>
    <row r="9343" spans="1:18" x14ac:dyDescent="0.35">
      <c r="A9343" t="s">
        <v>13667</v>
      </c>
      <c r="B9343" t="s">
        <v>448</v>
      </c>
      <c r="C9343" t="s">
        <v>34</v>
      </c>
      <c r="D9343" t="s">
        <v>26</v>
      </c>
      <c r="E9343" s="1">
        <v>46092.470138888886</v>
      </c>
      <c r="F9343" s="1">
        <v>46095.345138888886</v>
      </c>
      <c r="G9343" t="s">
        <v>80</v>
      </c>
      <c r="H9343" t="s">
        <v>15</v>
      </c>
      <c r="I9343" t="s">
        <v>16</v>
      </c>
      <c r="J9343">
        <v>4</v>
      </c>
      <c r="K9343" t="str">
        <f>IF(tickets_dataset[[#This Row],[status]] = "Closed", "Yes","No")</f>
        <v>Yes</v>
      </c>
      <c r="L9343" s="2">
        <f t="shared" si="580"/>
        <v>69</v>
      </c>
      <c r="M9343" t="str">
        <f t="shared" si="581"/>
        <v>Yes</v>
      </c>
      <c r="N9343" t="str">
        <f t="shared" si="582"/>
        <v>Mar</v>
      </c>
      <c r="O9343" s="2">
        <f t="shared" si="583"/>
        <v>2.875</v>
      </c>
      <c r="P9343" t="str">
        <f>VLOOKUP(G9343,Agents!A:E,4,FALSE)</f>
        <v>Team3</v>
      </c>
      <c r="Q9343" t="str">
        <f>VLOOKUP(G9343,Agents!A:E,5,FALSE)</f>
        <v>Junior</v>
      </c>
      <c r="R9343" t="str">
        <f>VLOOKUP(G9343,Agents!A:E,2,FALSE)</f>
        <v>Evening</v>
      </c>
    </row>
    <row r="9344" spans="1:18" x14ac:dyDescent="0.35">
      <c r="A9344" t="s">
        <v>13668</v>
      </c>
      <c r="B9344" t="s">
        <v>4854</v>
      </c>
      <c r="C9344" t="s">
        <v>34</v>
      </c>
      <c r="D9344" t="s">
        <v>13</v>
      </c>
      <c r="E9344" s="1">
        <v>46090.285416666666</v>
      </c>
      <c r="F9344" s="1">
        <v>46090.743750000001</v>
      </c>
      <c r="G9344" t="s">
        <v>23</v>
      </c>
      <c r="H9344" t="s">
        <v>15</v>
      </c>
      <c r="I9344" t="s">
        <v>68</v>
      </c>
      <c r="J9344">
        <v>5</v>
      </c>
      <c r="K9344" t="str">
        <f>IF(tickets_dataset[[#This Row],[status]] = "Closed", "Yes","No")</f>
        <v>Yes</v>
      </c>
      <c r="L9344" s="2">
        <f t="shared" si="580"/>
        <v>11.000000000058208</v>
      </c>
      <c r="M9344" t="str">
        <f t="shared" si="581"/>
        <v>No</v>
      </c>
      <c r="N9344" t="str">
        <f t="shared" si="582"/>
        <v>Mar</v>
      </c>
      <c r="O9344" s="2">
        <f t="shared" si="583"/>
        <v>0.45833333333575865</v>
      </c>
      <c r="P9344" t="str">
        <f>VLOOKUP(G9344,Agents!A:E,4,FALSE)</f>
        <v>Team3</v>
      </c>
      <c r="Q9344" t="str">
        <f>VLOOKUP(G9344,Agents!A:E,5,FALSE)</f>
        <v>Senior</v>
      </c>
      <c r="R9344" t="str">
        <f>VLOOKUP(G9344,Agents!A:E,2,FALSE)</f>
        <v>Evening</v>
      </c>
    </row>
    <row r="9345" spans="1:18" x14ac:dyDescent="0.35">
      <c r="A9345" t="s">
        <v>13669</v>
      </c>
      <c r="B9345" t="s">
        <v>8523</v>
      </c>
      <c r="C9345" t="s">
        <v>50</v>
      </c>
      <c r="D9345" t="s">
        <v>13</v>
      </c>
      <c r="E9345" s="1">
        <v>46079.856944444444</v>
      </c>
      <c r="F9345" s="1">
        <v>46081.356944444444</v>
      </c>
      <c r="G9345" t="s">
        <v>14</v>
      </c>
      <c r="H9345" t="s">
        <v>132</v>
      </c>
      <c r="I9345" t="s">
        <v>16</v>
      </c>
      <c r="J9345">
        <v>4</v>
      </c>
      <c r="K9345" t="str">
        <f>IF(tickets_dataset[[#This Row],[status]] = "Closed", "Yes","No")</f>
        <v>No</v>
      </c>
      <c r="L9345" s="2">
        <f t="shared" si="580"/>
        <v>36</v>
      </c>
      <c r="M9345" t="str">
        <f t="shared" si="581"/>
        <v>No</v>
      </c>
      <c r="N9345" t="str">
        <f t="shared" si="582"/>
        <v>Feb</v>
      </c>
      <c r="O9345" s="2">
        <f t="shared" si="583"/>
        <v>1.5</v>
      </c>
      <c r="P9345" t="str">
        <f>VLOOKUP(G9345,Agents!A:E,4,FALSE)</f>
        <v>Team1</v>
      </c>
      <c r="Q9345" t="str">
        <f>VLOOKUP(G9345,Agents!A:E,5,FALSE)</f>
        <v>Senior</v>
      </c>
      <c r="R9345" t="str">
        <f>VLOOKUP(G9345,Agents!A:E,2,FALSE)</f>
        <v>Morning</v>
      </c>
    </row>
    <row r="9346" spans="1:18" x14ac:dyDescent="0.35">
      <c r="A9346" t="s">
        <v>13670</v>
      </c>
      <c r="B9346" t="s">
        <v>1393</v>
      </c>
      <c r="C9346" t="s">
        <v>50</v>
      </c>
      <c r="D9346" t="s">
        <v>38</v>
      </c>
      <c r="E9346" s="1">
        <v>46105.976388888892</v>
      </c>
      <c r="F9346" s="1">
        <v>46109.643055555556</v>
      </c>
      <c r="G9346" t="s">
        <v>67</v>
      </c>
      <c r="H9346" t="s">
        <v>15</v>
      </c>
      <c r="I9346" t="s">
        <v>68</v>
      </c>
      <c r="J9346">
        <v>2</v>
      </c>
      <c r="K9346" t="str">
        <f>IF(tickets_dataset[[#This Row],[status]] = "Closed", "Yes","No")</f>
        <v>Yes</v>
      </c>
      <c r="L9346" s="2">
        <f t="shared" ref="L9346:L9409" si="584">IF(ISBLANK(F9346),"",(F9346-E9346)*24)</f>
        <v>87.999999999941792</v>
      </c>
      <c r="M9346" t="str">
        <f t="shared" ref="M9346:M9409" si="585">IF(L9346&gt;48,"Yes","No")</f>
        <v>Yes</v>
      </c>
      <c r="N9346" t="str">
        <f t="shared" ref="N9346:N9409" si="586">TEXT(E9346,"mmm")</f>
        <v>Mar</v>
      </c>
      <c r="O9346" s="2">
        <f t="shared" si="583"/>
        <v>3.6666666666642413</v>
      </c>
      <c r="P9346" t="str">
        <f>VLOOKUP(G9346,Agents!A:E,4,FALSE)</f>
        <v>Team5</v>
      </c>
      <c r="Q9346" t="str">
        <f>VLOOKUP(G9346,Agents!A:E,5,FALSE)</f>
        <v>Junior</v>
      </c>
      <c r="R9346" t="str">
        <f>VLOOKUP(G9346,Agents!A:E,2,FALSE)</f>
        <v>Evening</v>
      </c>
    </row>
    <row r="9347" spans="1:18" x14ac:dyDescent="0.35">
      <c r="A9347" t="s">
        <v>13671</v>
      </c>
      <c r="B9347" t="s">
        <v>6953</v>
      </c>
      <c r="C9347" t="s">
        <v>76</v>
      </c>
      <c r="D9347" t="s">
        <v>38</v>
      </c>
      <c r="E9347" s="1">
        <v>46050.436111111114</v>
      </c>
      <c r="F9347" s="1">
        <v>46053.269444444442</v>
      </c>
      <c r="G9347" t="s">
        <v>159</v>
      </c>
      <c r="H9347" t="s">
        <v>15</v>
      </c>
      <c r="I9347" t="s">
        <v>16</v>
      </c>
      <c r="J9347">
        <v>4</v>
      </c>
      <c r="K9347" t="str">
        <f>IF(tickets_dataset[[#This Row],[status]] = "Closed", "Yes","No")</f>
        <v>Yes</v>
      </c>
      <c r="L9347" s="2">
        <f t="shared" si="584"/>
        <v>67.999999999883585</v>
      </c>
      <c r="M9347" t="str">
        <f t="shared" si="585"/>
        <v>Yes</v>
      </c>
      <c r="N9347" t="str">
        <f t="shared" si="586"/>
        <v>Jan</v>
      </c>
      <c r="O9347" s="2">
        <f t="shared" ref="O9347:O9410" si="587">F9347-E9347</f>
        <v>2.8333333333284827</v>
      </c>
      <c r="P9347" t="str">
        <f>VLOOKUP(G9347,Agents!A:E,4,FALSE)</f>
        <v>Team4</v>
      </c>
      <c r="Q9347" t="str">
        <f>VLOOKUP(G9347,Agents!A:E,5,FALSE)</f>
        <v>Mid</v>
      </c>
      <c r="R9347" t="str">
        <f>VLOOKUP(G9347,Agents!A:E,2,FALSE)</f>
        <v>Night</v>
      </c>
    </row>
    <row r="9348" spans="1:18" x14ac:dyDescent="0.35">
      <c r="A9348" t="s">
        <v>13672</v>
      </c>
      <c r="B9348" t="s">
        <v>10957</v>
      </c>
      <c r="C9348" t="s">
        <v>76</v>
      </c>
      <c r="D9348" t="s">
        <v>26</v>
      </c>
      <c r="E9348" s="1">
        <v>46082.881249999999</v>
      </c>
      <c r="F9348" s="1">
        <v>46084.79791666667</v>
      </c>
      <c r="G9348" t="s">
        <v>110</v>
      </c>
      <c r="H9348" t="s">
        <v>15</v>
      </c>
      <c r="I9348" t="s">
        <v>16</v>
      </c>
      <c r="J9348">
        <v>3</v>
      </c>
      <c r="K9348" t="str">
        <f>IF(tickets_dataset[[#This Row],[status]] = "Closed", "Yes","No")</f>
        <v>Yes</v>
      </c>
      <c r="L9348" s="2">
        <f t="shared" si="584"/>
        <v>46.000000000116415</v>
      </c>
      <c r="M9348" t="str">
        <f t="shared" si="585"/>
        <v>No</v>
      </c>
      <c r="N9348" t="str">
        <f t="shared" si="586"/>
        <v>Mar</v>
      </c>
      <c r="O9348" s="2">
        <f t="shared" si="587"/>
        <v>1.9166666666715173</v>
      </c>
      <c r="P9348" t="str">
        <f>VLOOKUP(G9348,Agents!A:E,4,FALSE)</f>
        <v>Team4</v>
      </c>
      <c r="Q9348" t="str">
        <f>VLOOKUP(G9348,Agents!A:E,5,FALSE)</f>
        <v>Junior</v>
      </c>
      <c r="R9348" t="str">
        <f>VLOOKUP(G9348,Agents!A:E,2,FALSE)</f>
        <v>Morning</v>
      </c>
    </row>
    <row r="9349" spans="1:18" x14ac:dyDescent="0.35">
      <c r="A9349" t="s">
        <v>13673</v>
      </c>
      <c r="B9349" t="s">
        <v>8820</v>
      </c>
      <c r="C9349" t="s">
        <v>50</v>
      </c>
      <c r="D9349" t="s">
        <v>38</v>
      </c>
      <c r="E9349" s="1">
        <v>46080.106249999997</v>
      </c>
      <c r="F9349" s="1">
        <v>46083.606249999997</v>
      </c>
      <c r="G9349" t="s">
        <v>80</v>
      </c>
      <c r="H9349" t="s">
        <v>15</v>
      </c>
      <c r="I9349" t="s">
        <v>16</v>
      </c>
      <c r="J9349">
        <v>5</v>
      </c>
      <c r="K9349" t="str">
        <f>IF(tickets_dataset[[#This Row],[status]] = "Closed", "Yes","No")</f>
        <v>Yes</v>
      </c>
      <c r="L9349" s="2">
        <f t="shared" si="584"/>
        <v>84</v>
      </c>
      <c r="M9349" t="str">
        <f t="shared" si="585"/>
        <v>Yes</v>
      </c>
      <c r="N9349" t="str">
        <f t="shared" si="586"/>
        <v>Feb</v>
      </c>
      <c r="O9349" s="2">
        <f t="shared" si="587"/>
        <v>3.5</v>
      </c>
      <c r="P9349" t="str">
        <f>VLOOKUP(G9349,Agents!A:E,4,FALSE)</f>
        <v>Team3</v>
      </c>
      <c r="Q9349" t="str">
        <f>VLOOKUP(G9349,Agents!A:E,5,FALSE)</f>
        <v>Junior</v>
      </c>
      <c r="R9349" t="str">
        <f>VLOOKUP(G9349,Agents!A:E,2,FALSE)</f>
        <v>Evening</v>
      </c>
    </row>
    <row r="9350" spans="1:18" x14ac:dyDescent="0.35">
      <c r="A9350" t="s">
        <v>13674</v>
      </c>
      <c r="B9350" t="s">
        <v>13675</v>
      </c>
      <c r="C9350" t="s">
        <v>34</v>
      </c>
      <c r="D9350" t="s">
        <v>38</v>
      </c>
      <c r="E9350" s="1">
        <v>46065.732638888891</v>
      </c>
      <c r="F9350" s="1">
        <v>46067.524305555555</v>
      </c>
      <c r="G9350" t="s">
        <v>67</v>
      </c>
      <c r="H9350" t="s">
        <v>15</v>
      </c>
      <c r="I9350" t="s">
        <v>16</v>
      </c>
      <c r="J9350">
        <v>5</v>
      </c>
      <c r="K9350" t="str">
        <f>IF(tickets_dataset[[#This Row],[status]] = "Closed", "Yes","No")</f>
        <v>Yes</v>
      </c>
      <c r="L9350" s="2">
        <f t="shared" si="584"/>
        <v>42.999999999941792</v>
      </c>
      <c r="M9350" t="str">
        <f t="shared" si="585"/>
        <v>No</v>
      </c>
      <c r="N9350" t="str">
        <f t="shared" si="586"/>
        <v>Feb</v>
      </c>
      <c r="O9350" s="2">
        <f t="shared" si="587"/>
        <v>1.7916666666642413</v>
      </c>
      <c r="P9350" t="str">
        <f>VLOOKUP(G9350,Agents!A:E,4,FALSE)</f>
        <v>Team5</v>
      </c>
      <c r="Q9350" t="str">
        <f>VLOOKUP(G9350,Agents!A:E,5,FALSE)</f>
        <v>Junior</v>
      </c>
      <c r="R9350" t="str">
        <f>VLOOKUP(G9350,Agents!A:E,2,FALSE)</f>
        <v>Evening</v>
      </c>
    </row>
    <row r="9351" spans="1:18" x14ac:dyDescent="0.35">
      <c r="A9351" t="s">
        <v>13676</v>
      </c>
      <c r="B9351" t="s">
        <v>7655</v>
      </c>
      <c r="C9351" t="s">
        <v>22</v>
      </c>
      <c r="D9351" t="s">
        <v>38</v>
      </c>
      <c r="E9351" s="1">
        <v>46026.913888888892</v>
      </c>
      <c r="F9351" s="1">
        <v>46030.038888888892</v>
      </c>
      <c r="G9351" t="s">
        <v>234</v>
      </c>
      <c r="H9351" t="s">
        <v>15</v>
      </c>
      <c r="I9351" t="s">
        <v>16</v>
      </c>
      <c r="J9351">
        <v>4</v>
      </c>
      <c r="K9351" t="str">
        <f>IF(tickets_dataset[[#This Row],[status]] = "Closed", "Yes","No")</f>
        <v>Yes</v>
      </c>
      <c r="L9351" s="2">
        <f t="shared" si="584"/>
        <v>75</v>
      </c>
      <c r="M9351" t="str">
        <f t="shared" si="585"/>
        <v>Yes</v>
      </c>
      <c r="N9351" t="str">
        <f t="shared" si="586"/>
        <v>Jan</v>
      </c>
      <c r="O9351" s="2">
        <f t="shared" si="587"/>
        <v>3.125</v>
      </c>
      <c r="P9351" t="str">
        <f>VLOOKUP(G9351,Agents!A:E,4,FALSE)</f>
        <v>Team5</v>
      </c>
      <c r="Q9351" t="str">
        <f>VLOOKUP(G9351,Agents!A:E,5,FALSE)</f>
        <v>Senior</v>
      </c>
      <c r="R9351" t="str">
        <f>VLOOKUP(G9351,Agents!A:E,2,FALSE)</f>
        <v>Night</v>
      </c>
    </row>
    <row r="9352" spans="1:18" x14ac:dyDescent="0.35">
      <c r="A9352" t="s">
        <v>13677</v>
      </c>
      <c r="B9352" t="s">
        <v>13678</v>
      </c>
      <c r="C9352" t="s">
        <v>22</v>
      </c>
      <c r="D9352" t="s">
        <v>13</v>
      </c>
      <c r="E9352" s="1">
        <v>46035.245138888888</v>
      </c>
      <c r="F9352" s="1">
        <v>46037.078472222223</v>
      </c>
      <c r="G9352" t="s">
        <v>167</v>
      </c>
      <c r="H9352" t="s">
        <v>15</v>
      </c>
      <c r="I9352" t="s">
        <v>16</v>
      </c>
      <c r="J9352">
        <v>5</v>
      </c>
      <c r="K9352" t="str">
        <f>IF(tickets_dataset[[#This Row],[status]] = "Closed", "Yes","No")</f>
        <v>Yes</v>
      </c>
      <c r="L9352" s="2">
        <f t="shared" si="584"/>
        <v>44.000000000058208</v>
      </c>
      <c r="M9352" t="str">
        <f t="shared" si="585"/>
        <v>No</v>
      </c>
      <c r="N9352" t="str">
        <f t="shared" si="586"/>
        <v>Jan</v>
      </c>
      <c r="O9352" s="2">
        <f t="shared" si="587"/>
        <v>1.8333333333357587</v>
      </c>
      <c r="P9352" t="str">
        <f>VLOOKUP(G9352,Agents!A:E,4,FALSE)</f>
        <v>Team3</v>
      </c>
      <c r="Q9352" t="str">
        <f>VLOOKUP(G9352,Agents!A:E,5,FALSE)</f>
        <v>Mid</v>
      </c>
      <c r="R9352" t="str">
        <f>VLOOKUP(G9352,Agents!A:E,2,FALSE)</f>
        <v>Evening</v>
      </c>
    </row>
    <row r="9353" spans="1:18" x14ac:dyDescent="0.35">
      <c r="A9353" t="s">
        <v>13679</v>
      </c>
      <c r="B9353" t="s">
        <v>13680</v>
      </c>
      <c r="C9353" t="s">
        <v>76</v>
      </c>
      <c r="D9353" t="s">
        <v>38</v>
      </c>
      <c r="E9353" s="1">
        <v>46098.395138888889</v>
      </c>
      <c r="F9353" s="1">
        <v>46102.311805555553</v>
      </c>
      <c r="G9353" t="s">
        <v>14</v>
      </c>
      <c r="H9353" t="s">
        <v>15</v>
      </c>
      <c r="I9353" t="s">
        <v>16</v>
      </c>
      <c r="J9353">
        <v>3</v>
      </c>
      <c r="K9353" t="str">
        <f>IF(tickets_dataset[[#This Row],[status]] = "Closed", "Yes","No")</f>
        <v>Yes</v>
      </c>
      <c r="L9353" s="2">
        <f t="shared" si="584"/>
        <v>93.999999999941792</v>
      </c>
      <c r="M9353" t="str">
        <f t="shared" si="585"/>
        <v>Yes</v>
      </c>
      <c r="N9353" t="str">
        <f t="shared" si="586"/>
        <v>Mar</v>
      </c>
      <c r="O9353" s="2">
        <f t="shared" si="587"/>
        <v>3.9166666666642413</v>
      </c>
      <c r="P9353" t="str">
        <f>VLOOKUP(G9353,Agents!A:E,4,FALSE)</f>
        <v>Team1</v>
      </c>
      <c r="Q9353" t="str">
        <f>VLOOKUP(G9353,Agents!A:E,5,FALSE)</f>
        <v>Senior</v>
      </c>
      <c r="R9353" t="str">
        <f>VLOOKUP(G9353,Agents!A:E,2,FALSE)</f>
        <v>Morning</v>
      </c>
    </row>
    <row r="9354" spans="1:18" x14ac:dyDescent="0.35">
      <c r="A9354" t="s">
        <v>13681</v>
      </c>
      <c r="B9354" t="s">
        <v>412</v>
      </c>
      <c r="C9354" t="s">
        <v>34</v>
      </c>
      <c r="D9354" t="s">
        <v>13</v>
      </c>
      <c r="E9354" s="1">
        <v>46035.195138888892</v>
      </c>
      <c r="F9354" s="1">
        <v>46035.695138888892</v>
      </c>
      <c r="G9354" t="s">
        <v>45</v>
      </c>
      <c r="H9354" t="s">
        <v>28</v>
      </c>
      <c r="I9354" t="s">
        <v>16</v>
      </c>
      <c r="J9354">
        <v>2</v>
      </c>
      <c r="K9354" t="str">
        <f>IF(tickets_dataset[[#This Row],[status]] = "Closed", "Yes","No")</f>
        <v>No</v>
      </c>
      <c r="L9354" s="2">
        <f t="shared" si="584"/>
        <v>12</v>
      </c>
      <c r="M9354" t="str">
        <f t="shared" si="585"/>
        <v>No</v>
      </c>
      <c r="N9354" t="str">
        <f t="shared" si="586"/>
        <v>Jan</v>
      </c>
      <c r="O9354" s="2">
        <f t="shared" si="587"/>
        <v>0.5</v>
      </c>
      <c r="P9354" t="str">
        <f>VLOOKUP(G9354,Agents!A:E,4,FALSE)</f>
        <v>Team5</v>
      </c>
      <c r="Q9354" t="str">
        <f>VLOOKUP(G9354,Agents!A:E,5,FALSE)</f>
        <v>Senior</v>
      </c>
      <c r="R9354" t="str">
        <f>VLOOKUP(G9354,Agents!A:E,2,FALSE)</f>
        <v>Morning</v>
      </c>
    </row>
    <row r="9355" spans="1:18" x14ac:dyDescent="0.35">
      <c r="A9355" t="s">
        <v>13682</v>
      </c>
      <c r="B9355" t="s">
        <v>13683</v>
      </c>
      <c r="C9355" t="s">
        <v>12</v>
      </c>
      <c r="D9355" t="s">
        <v>26</v>
      </c>
      <c r="E9355" s="1">
        <v>46061.724305555559</v>
      </c>
      <c r="F9355" s="1">
        <v>46063.932638888888</v>
      </c>
      <c r="G9355" t="s">
        <v>239</v>
      </c>
      <c r="H9355" t="s">
        <v>15</v>
      </c>
      <c r="I9355" t="s">
        <v>16</v>
      </c>
      <c r="J9355">
        <v>3</v>
      </c>
      <c r="K9355" t="str">
        <f>IF(tickets_dataset[[#This Row],[status]] = "Closed", "Yes","No")</f>
        <v>Yes</v>
      </c>
      <c r="L9355" s="2">
        <f t="shared" si="584"/>
        <v>52.999999999883585</v>
      </c>
      <c r="M9355" t="str">
        <f t="shared" si="585"/>
        <v>Yes</v>
      </c>
      <c r="N9355" t="str">
        <f t="shared" si="586"/>
        <v>Feb</v>
      </c>
      <c r="O9355" s="2">
        <f t="shared" si="587"/>
        <v>2.2083333333284827</v>
      </c>
      <c r="P9355" t="str">
        <f>VLOOKUP(G9355,Agents!A:E,4,FALSE)</f>
        <v>Team1</v>
      </c>
      <c r="Q9355" t="str">
        <f>VLOOKUP(G9355,Agents!A:E,5,FALSE)</f>
        <v>Senior</v>
      </c>
      <c r="R9355" t="str">
        <f>VLOOKUP(G9355,Agents!A:E,2,FALSE)</f>
        <v>Evening</v>
      </c>
    </row>
    <row r="9356" spans="1:18" x14ac:dyDescent="0.35">
      <c r="A9356" t="s">
        <v>13684</v>
      </c>
      <c r="B9356" t="s">
        <v>151</v>
      </c>
      <c r="C9356" t="s">
        <v>22</v>
      </c>
      <c r="D9356" t="s">
        <v>26</v>
      </c>
      <c r="E9356" s="1">
        <v>46035.907638888886</v>
      </c>
      <c r="F9356" s="1">
        <v>46038.157638888886</v>
      </c>
      <c r="G9356" t="s">
        <v>131</v>
      </c>
      <c r="H9356" t="s">
        <v>15</v>
      </c>
      <c r="I9356" t="s">
        <v>16</v>
      </c>
      <c r="J9356">
        <v>4</v>
      </c>
      <c r="K9356" t="str">
        <f>IF(tickets_dataset[[#This Row],[status]] = "Closed", "Yes","No")</f>
        <v>Yes</v>
      </c>
      <c r="L9356" s="2">
        <f t="shared" si="584"/>
        <v>54</v>
      </c>
      <c r="M9356" t="str">
        <f t="shared" si="585"/>
        <v>Yes</v>
      </c>
      <c r="N9356" t="str">
        <f t="shared" si="586"/>
        <v>Jan</v>
      </c>
      <c r="O9356" s="2">
        <f t="shared" si="587"/>
        <v>2.25</v>
      </c>
      <c r="P9356" t="str">
        <f>VLOOKUP(G9356,Agents!A:E,4,FALSE)</f>
        <v>Team4</v>
      </c>
      <c r="Q9356" t="str">
        <f>VLOOKUP(G9356,Agents!A:E,5,FALSE)</f>
        <v>Junior</v>
      </c>
      <c r="R9356" t="str">
        <f>VLOOKUP(G9356,Agents!A:E,2,FALSE)</f>
        <v>Night</v>
      </c>
    </row>
    <row r="9357" spans="1:18" x14ac:dyDescent="0.35">
      <c r="A9357" t="s">
        <v>13685</v>
      </c>
      <c r="B9357" t="s">
        <v>3204</v>
      </c>
      <c r="C9357" t="s">
        <v>12</v>
      </c>
      <c r="D9357" t="s">
        <v>26</v>
      </c>
      <c r="E9357" s="1">
        <v>46099.378472222219</v>
      </c>
      <c r="F9357" s="1">
        <v>46099.795138888891</v>
      </c>
      <c r="G9357" t="s">
        <v>91</v>
      </c>
      <c r="H9357" t="s">
        <v>15</v>
      </c>
      <c r="I9357" t="s">
        <v>16</v>
      </c>
      <c r="J9357">
        <v>3</v>
      </c>
      <c r="K9357" t="str">
        <f>IF(tickets_dataset[[#This Row],[status]] = "Closed", "Yes","No")</f>
        <v>Yes</v>
      </c>
      <c r="L9357" s="2">
        <f t="shared" si="584"/>
        <v>10.000000000116415</v>
      </c>
      <c r="M9357" t="str">
        <f t="shared" si="585"/>
        <v>No</v>
      </c>
      <c r="N9357" t="str">
        <f t="shared" si="586"/>
        <v>Mar</v>
      </c>
      <c r="O9357" s="2">
        <f t="shared" si="587"/>
        <v>0.41666666667151731</v>
      </c>
      <c r="P9357" t="str">
        <f>VLOOKUP(G9357,Agents!A:E,4,FALSE)</f>
        <v>Team5</v>
      </c>
      <c r="Q9357" t="str">
        <f>VLOOKUP(G9357,Agents!A:E,5,FALSE)</f>
        <v>Mid</v>
      </c>
      <c r="R9357" t="str">
        <f>VLOOKUP(G9357,Agents!A:E,2,FALSE)</f>
        <v>Night</v>
      </c>
    </row>
    <row r="9358" spans="1:18" x14ac:dyDescent="0.35">
      <c r="A9358" t="s">
        <v>13686</v>
      </c>
      <c r="B9358" t="s">
        <v>10464</v>
      </c>
      <c r="C9358" t="s">
        <v>34</v>
      </c>
      <c r="D9358" t="s">
        <v>13</v>
      </c>
      <c r="E9358" s="1">
        <v>46052.254861111112</v>
      </c>
      <c r="F9358" s="1">
        <v>46053.379861111112</v>
      </c>
      <c r="G9358" t="s">
        <v>149</v>
      </c>
      <c r="H9358" t="s">
        <v>15</v>
      </c>
      <c r="I9358" t="s">
        <v>16</v>
      </c>
      <c r="J9358">
        <v>4</v>
      </c>
      <c r="K9358" t="str">
        <f>IF(tickets_dataset[[#This Row],[status]] = "Closed", "Yes","No")</f>
        <v>Yes</v>
      </c>
      <c r="L9358" s="2">
        <f t="shared" si="584"/>
        <v>27</v>
      </c>
      <c r="M9358" t="str">
        <f t="shared" si="585"/>
        <v>No</v>
      </c>
      <c r="N9358" t="str">
        <f t="shared" si="586"/>
        <v>Jan</v>
      </c>
      <c r="O9358" s="2">
        <f t="shared" si="587"/>
        <v>1.125</v>
      </c>
      <c r="P9358" t="str">
        <f>VLOOKUP(G9358,Agents!A:E,4,FALSE)</f>
        <v>Team3</v>
      </c>
      <c r="Q9358" t="str">
        <f>VLOOKUP(G9358,Agents!A:E,5,FALSE)</f>
        <v>Mid</v>
      </c>
      <c r="R9358" t="str">
        <f>VLOOKUP(G9358,Agents!A:E,2,FALSE)</f>
        <v>Night</v>
      </c>
    </row>
    <row r="9359" spans="1:18" x14ac:dyDescent="0.35">
      <c r="A9359" t="s">
        <v>13687</v>
      </c>
      <c r="B9359" t="s">
        <v>10138</v>
      </c>
      <c r="C9359" t="s">
        <v>12</v>
      </c>
      <c r="D9359" t="s">
        <v>13</v>
      </c>
      <c r="E9359" s="1">
        <v>46075.418749999997</v>
      </c>
      <c r="F9359" s="1">
        <v>46075.918749999997</v>
      </c>
      <c r="G9359" t="s">
        <v>91</v>
      </c>
      <c r="H9359" t="s">
        <v>15</v>
      </c>
      <c r="I9359" t="s">
        <v>16</v>
      </c>
      <c r="J9359">
        <v>5</v>
      </c>
      <c r="K9359" t="str">
        <f>IF(tickets_dataset[[#This Row],[status]] = "Closed", "Yes","No")</f>
        <v>Yes</v>
      </c>
      <c r="L9359" s="2">
        <f t="shared" si="584"/>
        <v>12</v>
      </c>
      <c r="M9359" t="str">
        <f t="shared" si="585"/>
        <v>No</v>
      </c>
      <c r="N9359" t="str">
        <f t="shared" si="586"/>
        <v>Feb</v>
      </c>
      <c r="O9359" s="2">
        <f t="shared" si="587"/>
        <v>0.5</v>
      </c>
      <c r="P9359" t="str">
        <f>VLOOKUP(G9359,Agents!A:E,4,FALSE)</f>
        <v>Team5</v>
      </c>
      <c r="Q9359" t="str">
        <f>VLOOKUP(G9359,Agents!A:E,5,FALSE)</f>
        <v>Mid</v>
      </c>
      <c r="R9359" t="str">
        <f>VLOOKUP(G9359,Agents!A:E,2,FALSE)</f>
        <v>Night</v>
      </c>
    </row>
    <row r="9360" spans="1:18" x14ac:dyDescent="0.35">
      <c r="A9360" t="s">
        <v>13688</v>
      </c>
      <c r="B9360" t="s">
        <v>13689</v>
      </c>
      <c r="C9360" t="s">
        <v>76</v>
      </c>
      <c r="D9360" t="s">
        <v>38</v>
      </c>
      <c r="E9360" s="1">
        <v>46046.136111111111</v>
      </c>
      <c r="F9360" s="1">
        <v>46047.636111111111</v>
      </c>
      <c r="G9360" t="s">
        <v>62</v>
      </c>
      <c r="H9360" t="s">
        <v>15</v>
      </c>
      <c r="I9360" t="s">
        <v>16</v>
      </c>
      <c r="J9360">
        <v>3</v>
      </c>
      <c r="K9360" t="str">
        <f>IF(tickets_dataset[[#This Row],[status]] = "Closed", "Yes","No")</f>
        <v>Yes</v>
      </c>
      <c r="L9360" s="2">
        <f t="shared" si="584"/>
        <v>36</v>
      </c>
      <c r="M9360" t="str">
        <f t="shared" si="585"/>
        <v>No</v>
      </c>
      <c r="N9360" t="str">
        <f t="shared" si="586"/>
        <v>Jan</v>
      </c>
      <c r="O9360" s="2">
        <f t="shared" si="587"/>
        <v>1.5</v>
      </c>
      <c r="P9360" t="str">
        <f>VLOOKUP(G9360,Agents!A:E,4,FALSE)</f>
        <v>Team1</v>
      </c>
      <c r="Q9360" t="str">
        <f>VLOOKUP(G9360,Agents!A:E,5,FALSE)</f>
        <v>Junior</v>
      </c>
      <c r="R9360" t="str">
        <f>VLOOKUP(G9360,Agents!A:E,2,FALSE)</f>
        <v>Morning</v>
      </c>
    </row>
    <row r="9361" spans="1:18" x14ac:dyDescent="0.35">
      <c r="A9361" t="s">
        <v>13690</v>
      </c>
      <c r="B9361" t="s">
        <v>5373</v>
      </c>
      <c r="C9361" t="s">
        <v>22</v>
      </c>
      <c r="D9361" t="s">
        <v>38</v>
      </c>
      <c r="E9361" s="1">
        <v>46047.893055555556</v>
      </c>
      <c r="F9361" s="1">
        <v>46050.101388888892</v>
      </c>
      <c r="G9361" t="s">
        <v>77</v>
      </c>
      <c r="H9361" t="s">
        <v>15</v>
      </c>
      <c r="I9361" t="s">
        <v>16</v>
      </c>
      <c r="J9361">
        <v>3</v>
      </c>
      <c r="K9361" t="str">
        <f>IF(tickets_dataset[[#This Row],[status]] = "Closed", "Yes","No")</f>
        <v>Yes</v>
      </c>
      <c r="L9361" s="2">
        <f t="shared" si="584"/>
        <v>53.000000000058208</v>
      </c>
      <c r="M9361" t="str">
        <f t="shared" si="585"/>
        <v>Yes</v>
      </c>
      <c r="N9361" t="str">
        <f t="shared" si="586"/>
        <v>Jan</v>
      </c>
      <c r="O9361" s="2">
        <f t="shared" si="587"/>
        <v>2.2083333333357587</v>
      </c>
      <c r="P9361" t="str">
        <f>VLOOKUP(G9361,Agents!A:E,4,FALSE)</f>
        <v>Team5</v>
      </c>
      <c r="Q9361" t="str">
        <f>VLOOKUP(G9361,Agents!A:E,5,FALSE)</f>
        <v>Junior</v>
      </c>
      <c r="R9361" t="str">
        <f>VLOOKUP(G9361,Agents!A:E,2,FALSE)</f>
        <v>Evening</v>
      </c>
    </row>
    <row r="9362" spans="1:18" x14ac:dyDescent="0.35">
      <c r="A9362" t="s">
        <v>13691</v>
      </c>
      <c r="B9362" t="s">
        <v>13692</v>
      </c>
      <c r="C9362" t="s">
        <v>34</v>
      </c>
      <c r="D9362" t="s">
        <v>38</v>
      </c>
      <c r="E9362" s="1">
        <v>46107.547222222223</v>
      </c>
      <c r="F9362" s="1">
        <v>46111.422222222223</v>
      </c>
      <c r="G9362" t="s">
        <v>35</v>
      </c>
      <c r="H9362" t="s">
        <v>15</v>
      </c>
      <c r="I9362" t="s">
        <v>16</v>
      </c>
      <c r="J9362">
        <v>4</v>
      </c>
      <c r="K9362" t="str">
        <f>IF(tickets_dataset[[#This Row],[status]] = "Closed", "Yes","No")</f>
        <v>Yes</v>
      </c>
      <c r="L9362" s="2">
        <f t="shared" si="584"/>
        <v>93</v>
      </c>
      <c r="M9362" t="str">
        <f t="shared" si="585"/>
        <v>Yes</v>
      </c>
      <c r="N9362" t="str">
        <f t="shared" si="586"/>
        <v>Mar</v>
      </c>
      <c r="O9362" s="2">
        <f t="shared" si="587"/>
        <v>3.875</v>
      </c>
      <c r="P9362" t="str">
        <f>VLOOKUP(G9362,Agents!A:E,4,FALSE)</f>
        <v>Team1</v>
      </c>
      <c r="Q9362" t="str">
        <f>VLOOKUP(G9362,Agents!A:E,5,FALSE)</f>
        <v>Senior</v>
      </c>
      <c r="R9362" t="str">
        <f>VLOOKUP(G9362,Agents!A:E,2,FALSE)</f>
        <v>Evening</v>
      </c>
    </row>
    <row r="9363" spans="1:18" x14ac:dyDescent="0.35">
      <c r="A9363" t="s">
        <v>13693</v>
      </c>
      <c r="B9363" t="s">
        <v>13694</v>
      </c>
      <c r="C9363" t="s">
        <v>76</v>
      </c>
      <c r="D9363" t="s">
        <v>13</v>
      </c>
      <c r="E9363" s="1">
        <v>46044.710416666669</v>
      </c>
      <c r="F9363" s="1">
        <v>46046.043749999997</v>
      </c>
      <c r="G9363" t="s">
        <v>282</v>
      </c>
      <c r="H9363" t="s">
        <v>15</v>
      </c>
      <c r="I9363" t="s">
        <v>16</v>
      </c>
      <c r="J9363">
        <v>4</v>
      </c>
      <c r="K9363" t="str">
        <f>IF(tickets_dataset[[#This Row],[status]] = "Closed", "Yes","No")</f>
        <v>Yes</v>
      </c>
      <c r="L9363" s="2">
        <f t="shared" si="584"/>
        <v>31.999999999883585</v>
      </c>
      <c r="M9363" t="str">
        <f t="shared" si="585"/>
        <v>No</v>
      </c>
      <c r="N9363" t="str">
        <f t="shared" si="586"/>
        <v>Jan</v>
      </c>
      <c r="O9363" s="2">
        <f t="shared" si="587"/>
        <v>1.3333333333284827</v>
      </c>
      <c r="P9363" t="str">
        <f>VLOOKUP(G9363,Agents!A:E,4,FALSE)</f>
        <v>Team4</v>
      </c>
      <c r="Q9363" t="str">
        <f>VLOOKUP(G9363,Agents!A:E,5,FALSE)</f>
        <v>Mid</v>
      </c>
      <c r="R9363" t="str">
        <f>VLOOKUP(G9363,Agents!A:E,2,FALSE)</f>
        <v>Morning</v>
      </c>
    </row>
    <row r="9364" spans="1:18" x14ac:dyDescent="0.35">
      <c r="A9364" t="s">
        <v>13695</v>
      </c>
      <c r="B9364" t="s">
        <v>2637</v>
      </c>
      <c r="C9364" t="s">
        <v>50</v>
      </c>
      <c r="D9364" t="s">
        <v>38</v>
      </c>
      <c r="E9364" s="1">
        <v>46060.181944444441</v>
      </c>
      <c r="F9364" s="1">
        <v>46062.515277777777</v>
      </c>
      <c r="G9364" t="s">
        <v>344</v>
      </c>
      <c r="H9364" t="s">
        <v>15</v>
      </c>
      <c r="I9364" t="s">
        <v>16</v>
      </c>
      <c r="J9364">
        <v>4</v>
      </c>
      <c r="K9364" t="str">
        <f>IF(tickets_dataset[[#This Row],[status]] = "Closed", "Yes","No")</f>
        <v>Yes</v>
      </c>
      <c r="L9364" s="2">
        <f t="shared" si="584"/>
        <v>56.000000000058208</v>
      </c>
      <c r="M9364" t="str">
        <f t="shared" si="585"/>
        <v>Yes</v>
      </c>
      <c r="N9364" t="str">
        <f t="shared" si="586"/>
        <v>Feb</v>
      </c>
      <c r="O9364" s="2">
        <f t="shared" si="587"/>
        <v>2.3333333333357587</v>
      </c>
      <c r="P9364" t="str">
        <f>VLOOKUP(G9364,Agents!A:E,4,FALSE)</f>
        <v>Team4</v>
      </c>
      <c r="Q9364" t="str">
        <f>VLOOKUP(G9364,Agents!A:E,5,FALSE)</f>
        <v>Senior</v>
      </c>
      <c r="R9364" t="str">
        <f>VLOOKUP(G9364,Agents!A:E,2,FALSE)</f>
        <v>Night</v>
      </c>
    </row>
    <row r="9365" spans="1:18" x14ac:dyDescent="0.35">
      <c r="A9365" t="s">
        <v>13696</v>
      </c>
      <c r="B9365" t="s">
        <v>485</v>
      </c>
      <c r="C9365" t="s">
        <v>76</v>
      </c>
      <c r="D9365" t="s">
        <v>38</v>
      </c>
      <c r="E9365" s="1">
        <v>46075.5625</v>
      </c>
      <c r="F9365" s="1">
        <v>46075.979166666664</v>
      </c>
      <c r="G9365" t="s">
        <v>42</v>
      </c>
      <c r="H9365" t="s">
        <v>15</v>
      </c>
      <c r="I9365" t="s">
        <v>16</v>
      </c>
      <c r="J9365">
        <v>3</v>
      </c>
      <c r="K9365" t="str">
        <f>IF(tickets_dataset[[#This Row],[status]] = "Closed", "Yes","No")</f>
        <v>Yes</v>
      </c>
      <c r="L9365" s="2">
        <f t="shared" si="584"/>
        <v>9.9999999999417923</v>
      </c>
      <c r="M9365" t="str">
        <f t="shared" si="585"/>
        <v>No</v>
      </c>
      <c r="N9365" t="str">
        <f t="shared" si="586"/>
        <v>Feb</v>
      </c>
      <c r="O9365" s="2">
        <f t="shared" si="587"/>
        <v>0.41666666666424135</v>
      </c>
      <c r="P9365" t="str">
        <f>VLOOKUP(G9365,Agents!A:E,4,FALSE)</f>
        <v>Team2</v>
      </c>
      <c r="Q9365" t="str">
        <f>VLOOKUP(G9365,Agents!A:E,5,FALSE)</f>
        <v>Junior</v>
      </c>
      <c r="R9365" t="str">
        <f>VLOOKUP(G9365,Agents!A:E,2,FALSE)</f>
        <v>Night</v>
      </c>
    </row>
    <row r="9366" spans="1:18" x14ac:dyDescent="0.35">
      <c r="A9366" t="s">
        <v>13697</v>
      </c>
      <c r="B9366" t="s">
        <v>8127</v>
      </c>
      <c r="C9366" t="s">
        <v>50</v>
      </c>
      <c r="D9366" t="s">
        <v>26</v>
      </c>
      <c r="E9366" s="1">
        <v>46105.745833333334</v>
      </c>
      <c r="F9366" s="1">
        <v>46107.07916666667</v>
      </c>
      <c r="G9366" t="s">
        <v>59</v>
      </c>
      <c r="H9366" t="s">
        <v>15</v>
      </c>
      <c r="I9366" t="s">
        <v>16</v>
      </c>
      <c r="J9366">
        <v>3</v>
      </c>
      <c r="K9366" t="str">
        <f>IF(tickets_dataset[[#This Row],[status]] = "Closed", "Yes","No")</f>
        <v>Yes</v>
      </c>
      <c r="L9366" s="2">
        <f t="shared" si="584"/>
        <v>32.000000000058208</v>
      </c>
      <c r="M9366" t="str">
        <f t="shared" si="585"/>
        <v>No</v>
      </c>
      <c r="N9366" t="str">
        <f t="shared" si="586"/>
        <v>Mar</v>
      </c>
      <c r="O9366" s="2">
        <f t="shared" si="587"/>
        <v>1.3333333333357587</v>
      </c>
      <c r="P9366" t="str">
        <f>VLOOKUP(G9366,Agents!A:E,4,FALSE)</f>
        <v>Team3</v>
      </c>
      <c r="Q9366" t="str">
        <f>VLOOKUP(G9366,Agents!A:E,5,FALSE)</f>
        <v>Senior</v>
      </c>
      <c r="R9366" t="str">
        <f>VLOOKUP(G9366,Agents!A:E,2,FALSE)</f>
        <v>Night</v>
      </c>
    </row>
    <row r="9367" spans="1:18" x14ac:dyDescent="0.35">
      <c r="A9367" t="s">
        <v>13698</v>
      </c>
      <c r="B9367" t="s">
        <v>13699</v>
      </c>
      <c r="C9367" t="s">
        <v>34</v>
      </c>
      <c r="D9367" t="s">
        <v>26</v>
      </c>
      <c r="E9367" s="1">
        <v>46047.513888888891</v>
      </c>
      <c r="F9367" s="1">
        <v>46048.972222222219</v>
      </c>
      <c r="G9367" t="s">
        <v>159</v>
      </c>
      <c r="H9367" t="s">
        <v>15</v>
      </c>
      <c r="I9367" t="s">
        <v>16</v>
      </c>
      <c r="J9367">
        <v>5</v>
      </c>
      <c r="K9367" t="str">
        <f>IF(tickets_dataset[[#This Row],[status]] = "Closed", "Yes","No")</f>
        <v>Yes</v>
      </c>
      <c r="L9367" s="2">
        <f t="shared" si="584"/>
        <v>34.999999999883585</v>
      </c>
      <c r="M9367" t="str">
        <f t="shared" si="585"/>
        <v>No</v>
      </c>
      <c r="N9367" t="str">
        <f t="shared" si="586"/>
        <v>Jan</v>
      </c>
      <c r="O9367" s="2">
        <f t="shared" si="587"/>
        <v>1.4583333333284827</v>
      </c>
      <c r="P9367" t="str">
        <f>VLOOKUP(G9367,Agents!A:E,4,FALSE)</f>
        <v>Team4</v>
      </c>
      <c r="Q9367" t="str">
        <f>VLOOKUP(G9367,Agents!A:E,5,FALSE)</f>
        <v>Mid</v>
      </c>
      <c r="R9367" t="str">
        <f>VLOOKUP(G9367,Agents!A:E,2,FALSE)</f>
        <v>Night</v>
      </c>
    </row>
    <row r="9368" spans="1:18" x14ac:dyDescent="0.35">
      <c r="A9368" t="s">
        <v>13700</v>
      </c>
      <c r="B9368" t="s">
        <v>8682</v>
      </c>
      <c r="C9368" t="s">
        <v>76</v>
      </c>
      <c r="D9368" t="s">
        <v>13</v>
      </c>
      <c r="E9368" s="1">
        <v>46056.792361111111</v>
      </c>
      <c r="F9368" s="1">
        <v>46058.750694444447</v>
      </c>
      <c r="G9368" t="s">
        <v>156</v>
      </c>
      <c r="H9368" t="s">
        <v>28</v>
      </c>
      <c r="I9368" t="s">
        <v>16</v>
      </c>
      <c r="J9368">
        <v>2</v>
      </c>
      <c r="K9368" t="str">
        <f>IF(tickets_dataset[[#This Row],[status]] = "Closed", "Yes","No")</f>
        <v>No</v>
      </c>
      <c r="L9368" s="2">
        <f t="shared" si="584"/>
        <v>47.000000000058208</v>
      </c>
      <c r="M9368" t="str">
        <f t="shared" si="585"/>
        <v>No</v>
      </c>
      <c r="N9368" t="str">
        <f t="shared" si="586"/>
        <v>Feb</v>
      </c>
      <c r="O9368" s="2">
        <f t="shared" si="587"/>
        <v>1.9583333333357587</v>
      </c>
      <c r="P9368" t="str">
        <f>VLOOKUP(G9368,Agents!A:E,4,FALSE)</f>
        <v>Team3</v>
      </c>
      <c r="Q9368" t="str">
        <f>VLOOKUP(G9368,Agents!A:E,5,FALSE)</f>
        <v>Mid</v>
      </c>
      <c r="R9368" t="str">
        <f>VLOOKUP(G9368,Agents!A:E,2,FALSE)</f>
        <v>Evening</v>
      </c>
    </row>
    <row r="9369" spans="1:18" x14ac:dyDescent="0.35">
      <c r="A9369" t="s">
        <v>13701</v>
      </c>
      <c r="B9369" t="s">
        <v>1902</v>
      </c>
      <c r="C9369" t="s">
        <v>12</v>
      </c>
      <c r="D9369" t="s">
        <v>26</v>
      </c>
      <c r="E9369" s="1">
        <v>46106.688194444447</v>
      </c>
      <c r="F9369" s="1">
        <v>46109.438194444447</v>
      </c>
      <c r="G9369" t="s">
        <v>27</v>
      </c>
      <c r="H9369" t="s">
        <v>15</v>
      </c>
      <c r="I9369" t="s">
        <v>16</v>
      </c>
      <c r="J9369">
        <v>5</v>
      </c>
      <c r="K9369" t="str">
        <f>IF(tickets_dataset[[#This Row],[status]] = "Closed", "Yes","No")</f>
        <v>Yes</v>
      </c>
      <c r="L9369" s="2">
        <f t="shared" si="584"/>
        <v>66</v>
      </c>
      <c r="M9369" t="str">
        <f t="shared" si="585"/>
        <v>Yes</v>
      </c>
      <c r="N9369" t="str">
        <f t="shared" si="586"/>
        <v>Mar</v>
      </c>
      <c r="O9369" s="2">
        <f t="shared" si="587"/>
        <v>2.75</v>
      </c>
      <c r="P9369" t="str">
        <f>VLOOKUP(G9369,Agents!A:E,4,FALSE)</f>
        <v>Team5</v>
      </c>
      <c r="Q9369" t="str">
        <f>VLOOKUP(G9369,Agents!A:E,5,FALSE)</f>
        <v>Senior</v>
      </c>
      <c r="R9369" t="str">
        <f>VLOOKUP(G9369,Agents!A:E,2,FALSE)</f>
        <v>Morning</v>
      </c>
    </row>
    <row r="9370" spans="1:18" x14ac:dyDescent="0.35">
      <c r="A9370" t="s">
        <v>13702</v>
      </c>
      <c r="B9370" t="s">
        <v>13703</v>
      </c>
      <c r="C9370" t="s">
        <v>34</v>
      </c>
      <c r="D9370" t="s">
        <v>13</v>
      </c>
      <c r="E9370" s="1">
        <v>46086.550694444442</v>
      </c>
      <c r="F9370" s="1">
        <v>46087.842361111114</v>
      </c>
      <c r="G9370" t="s">
        <v>59</v>
      </c>
      <c r="H9370" t="s">
        <v>15</v>
      </c>
      <c r="I9370" t="s">
        <v>68</v>
      </c>
      <c r="J9370">
        <v>3</v>
      </c>
      <c r="K9370" t="str">
        <f>IF(tickets_dataset[[#This Row],[status]] = "Closed", "Yes","No")</f>
        <v>Yes</v>
      </c>
      <c r="L9370" s="2">
        <f t="shared" si="584"/>
        <v>31.000000000116415</v>
      </c>
      <c r="M9370" t="str">
        <f t="shared" si="585"/>
        <v>No</v>
      </c>
      <c r="N9370" t="str">
        <f t="shared" si="586"/>
        <v>Mar</v>
      </c>
      <c r="O9370" s="2">
        <f t="shared" si="587"/>
        <v>1.2916666666715173</v>
      </c>
      <c r="P9370" t="str">
        <f>VLOOKUP(G9370,Agents!A:E,4,FALSE)</f>
        <v>Team3</v>
      </c>
      <c r="Q9370" t="str">
        <f>VLOOKUP(G9370,Agents!A:E,5,FALSE)</f>
        <v>Senior</v>
      </c>
      <c r="R9370" t="str">
        <f>VLOOKUP(G9370,Agents!A:E,2,FALSE)</f>
        <v>Night</v>
      </c>
    </row>
    <row r="9371" spans="1:18" x14ac:dyDescent="0.35">
      <c r="A9371" t="s">
        <v>13704</v>
      </c>
      <c r="B9371" t="s">
        <v>13652</v>
      </c>
      <c r="C9371" t="s">
        <v>12</v>
      </c>
      <c r="D9371" t="s">
        <v>13</v>
      </c>
      <c r="E9371" s="1">
        <v>46034.476388888892</v>
      </c>
      <c r="F9371" s="1">
        <v>46036.101388888892</v>
      </c>
      <c r="G9371" t="s">
        <v>311</v>
      </c>
      <c r="H9371" t="s">
        <v>15</v>
      </c>
      <c r="I9371" t="s">
        <v>16</v>
      </c>
      <c r="J9371">
        <v>3</v>
      </c>
      <c r="K9371" t="str">
        <f>IF(tickets_dataset[[#This Row],[status]] = "Closed", "Yes","No")</f>
        <v>Yes</v>
      </c>
      <c r="L9371" s="2">
        <f t="shared" si="584"/>
        <v>39</v>
      </c>
      <c r="M9371" t="str">
        <f t="shared" si="585"/>
        <v>No</v>
      </c>
      <c r="N9371" t="str">
        <f t="shared" si="586"/>
        <v>Jan</v>
      </c>
      <c r="O9371" s="2">
        <f t="shared" si="587"/>
        <v>1.625</v>
      </c>
      <c r="P9371" t="str">
        <f>VLOOKUP(G9371,Agents!A:E,4,FALSE)</f>
        <v>Team5</v>
      </c>
      <c r="Q9371" t="str">
        <f>VLOOKUP(G9371,Agents!A:E,5,FALSE)</f>
        <v>Senior</v>
      </c>
      <c r="R9371" t="str">
        <f>VLOOKUP(G9371,Agents!A:E,2,FALSE)</f>
        <v>Evening</v>
      </c>
    </row>
    <row r="9372" spans="1:18" x14ac:dyDescent="0.35">
      <c r="A9372" t="s">
        <v>13705</v>
      </c>
      <c r="B9372" t="s">
        <v>11375</v>
      </c>
      <c r="C9372" t="s">
        <v>12</v>
      </c>
      <c r="D9372" t="s">
        <v>13</v>
      </c>
      <c r="E9372" s="1">
        <v>46089.631249999999</v>
      </c>
      <c r="F9372" s="1">
        <v>46091.42291666667</v>
      </c>
      <c r="G9372" t="s">
        <v>19</v>
      </c>
      <c r="H9372" t="s">
        <v>15</v>
      </c>
      <c r="I9372" t="s">
        <v>16</v>
      </c>
      <c r="J9372">
        <v>3</v>
      </c>
      <c r="K9372" t="str">
        <f>IF(tickets_dataset[[#This Row],[status]] = "Closed", "Yes","No")</f>
        <v>Yes</v>
      </c>
      <c r="L9372" s="2">
        <f t="shared" si="584"/>
        <v>43.000000000116415</v>
      </c>
      <c r="M9372" t="str">
        <f t="shared" si="585"/>
        <v>No</v>
      </c>
      <c r="N9372" t="str">
        <f t="shared" si="586"/>
        <v>Mar</v>
      </c>
      <c r="O9372" s="2">
        <f t="shared" si="587"/>
        <v>1.7916666666715173</v>
      </c>
      <c r="P9372" t="str">
        <f>VLOOKUP(G9372,Agents!A:E,4,FALSE)</f>
        <v>Team4</v>
      </c>
      <c r="Q9372" t="str">
        <f>VLOOKUP(G9372,Agents!A:E,5,FALSE)</f>
        <v>Senior</v>
      </c>
      <c r="R9372" t="str">
        <f>VLOOKUP(G9372,Agents!A:E,2,FALSE)</f>
        <v>Evening</v>
      </c>
    </row>
    <row r="9373" spans="1:18" x14ac:dyDescent="0.35">
      <c r="A9373" t="s">
        <v>13706</v>
      </c>
      <c r="B9373" t="s">
        <v>95</v>
      </c>
      <c r="C9373" t="s">
        <v>34</v>
      </c>
      <c r="D9373" t="s">
        <v>13</v>
      </c>
      <c r="E9373" s="1">
        <v>46088.127083333333</v>
      </c>
      <c r="F9373" s="1">
        <v>46089.085416666669</v>
      </c>
      <c r="G9373" t="s">
        <v>183</v>
      </c>
      <c r="H9373" t="s">
        <v>15</v>
      </c>
      <c r="I9373" t="s">
        <v>16</v>
      </c>
      <c r="J9373">
        <v>5</v>
      </c>
      <c r="K9373" t="str">
        <f>IF(tickets_dataset[[#This Row],[status]] = "Closed", "Yes","No")</f>
        <v>Yes</v>
      </c>
      <c r="L9373" s="2">
        <f t="shared" si="584"/>
        <v>23.000000000058208</v>
      </c>
      <c r="M9373" t="str">
        <f t="shared" si="585"/>
        <v>No</v>
      </c>
      <c r="N9373" t="str">
        <f t="shared" si="586"/>
        <v>Mar</v>
      </c>
      <c r="O9373" s="2">
        <f t="shared" si="587"/>
        <v>0.95833333333575865</v>
      </c>
      <c r="P9373" t="str">
        <f>VLOOKUP(G9373,Agents!A:E,4,FALSE)</f>
        <v>Team3</v>
      </c>
      <c r="Q9373" t="str">
        <f>VLOOKUP(G9373,Agents!A:E,5,FALSE)</f>
        <v>Senior</v>
      </c>
      <c r="R9373" t="str">
        <f>VLOOKUP(G9373,Agents!A:E,2,FALSE)</f>
        <v>Night</v>
      </c>
    </row>
    <row r="9374" spans="1:18" x14ac:dyDescent="0.35">
      <c r="A9374" t="s">
        <v>13707</v>
      </c>
      <c r="B9374" t="s">
        <v>13708</v>
      </c>
      <c r="C9374" t="s">
        <v>12</v>
      </c>
      <c r="D9374" t="s">
        <v>26</v>
      </c>
      <c r="E9374" s="1">
        <v>46056.793055555558</v>
      </c>
      <c r="F9374" s="1">
        <v>46057.084722222222</v>
      </c>
      <c r="G9374" t="s">
        <v>183</v>
      </c>
      <c r="H9374" t="s">
        <v>15</v>
      </c>
      <c r="I9374" t="s">
        <v>16</v>
      </c>
      <c r="J9374">
        <v>4</v>
      </c>
      <c r="K9374" t="str">
        <f>IF(tickets_dataset[[#This Row],[status]] = "Closed", "Yes","No")</f>
        <v>Yes</v>
      </c>
      <c r="L9374" s="2">
        <f t="shared" si="584"/>
        <v>6.9999999999417923</v>
      </c>
      <c r="M9374" t="str">
        <f t="shared" si="585"/>
        <v>No</v>
      </c>
      <c r="N9374" t="str">
        <f t="shared" si="586"/>
        <v>Feb</v>
      </c>
      <c r="O9374" s="2">
        <f t="shared" si="587"/>
        <v>0.29166666666424135</v>
      </c>
      <c r="P9374" t="str">
        <f>VLOOKUP(G9374,Agents!A:E,4,FALSE)</f>
        <v>Team3</v>
      </c>
      <c r="Q9374" t="str">
        <f>VLOOKUP(G9374,Agents!A:E,5,FALSE)</f>
        <v>Senior</v>
      </c>
      <c r="R9374" t="str">
        <f>VLOOKUP(G9374,Agents!A:E,2,FALSE)</f>
        <v>Night</v>
      </c>
    </row>
    <row r="9375" spans="1:18" x14ac:dyDescent="0.35">
      <c r="A9375" t="s">
        <v>13709</v>
      </c>
      <c r="B9375" t="s">
        <v>1853</v>
      </c>
      <c r="C9375" t="s">
        <v>12</v>
      </c>
      <c r="D9375" t="s">
        <v>13</v>
      </c>
      <c r="E9375" s="1">
        <v>46073.887499999997</v>
      </c>
      <c r="F9375" s="1">
        <v>46074.970833333333</v>
      </c>
      <c r="G9375" t="s">
        <v>137</v>
      </c>
      <c r="H9375" t="s">
        <v>15</v>
      </c>
      <c r="I9375" t="s">
        <v>16</v>
      </c>
      <c r="J9375">
        <v>3</v>
      </c>
      <c r="K9375" t="str">
        <f>IF(tickets_dataset[[#This Row],[status]] = "Closed", "Yes","No")</f>
        <v>Yes</v>
      </c>
      <c r="L9375" s="2">
        <f t="shared" si="584"/>
        <v>26.000000000058208</v>
      </c>
      <c r="M9375" t="str">
        <f t="shared" si="585"/>
        <v>No</v>
      </c>
      <c r="N9375" t="str">
        <f t="shared" si="586"/>
        <v>Feb</v>
      </c>
      <c r="O9375" s="2">
        <f t="shared" si="587"/>
        <v>1.0833333333357587</v>
      </c>
      <c r="P9375" t="str">
        <f>VLOOKUP(G9375,Agents!A:E,4,FALSE)</f>
        <v>Team5</v>
      </c>
      <c r="Q9375" t="str">
        <f>VLOOKUP(G9375,Agents!A:E,5,FALSE)</f>
        <v>Senior</v>
      </c>
      <c r="R9375" t="str">
        <f>VLOOKUP(G9375,Agents!A:E,2,FALSE)</f>
        <v>Night</v>
      </c>
    </row>
    <row r="9376" spans="1:18" x14ac:dyDescent="0.35">
      <c r="A9376" t="s">
        <v>13710</v>
      </c>
      <c r="B9376" t="s">
        <v>4698</v>
      </c>
      <c r="C9376" t="s">
        <v>34</v>
      </c>
      <c r="D9376" t="s">
        <v>13</v>
      </c>
      <c r="E9376" s="1">
        <v>46033.488888888889</v>
      </c>
      <c r="F9376" s="1">
        <v>46034.447222222225</v>
      </c>
      <c r="G9376" t="s">
        <v>31</v>
      </c>
      <c r="H9376" t="s">
        <v>132</v>
      </c>
      <c r="I9376" t="s">
        <v>16</v>
      </c>
      <c r="J9376">
        <v>5</v>
      </c>
      <c r="K9376" t="str">
        <f>IF(tickets_dataset[[#This Row],[status]] = "Closed", "Yes","No")</f>
        <v>No</v>
      </c>
      <c r="L9376" s="2">
        <f t="shared" si="584"/>
        <v>23.000000000058208</v>
      </c>
      <c r="M9376" t="str">
        <f t="shared" si="585"/>
        <v>No</v>
      </c>
      <c r="N9376" t="str">
        <f t="shared" si="586"/>
        <v>Jan</v>
      </c>
      <c r="O9376" s="2">
        <f t="shared" si="587"/>
        <v>0.95833333333575865</v>
      </c>
      <c r="P9376" t="str">
        <f>VLOOKUP(G9376,Agents!A:E,4,FALSE)</f>
        <v>Team5</v>
      </c>
      <c r="Q9376" t="str">
        <f>VLOOKUP(G9376,Agents!A:E,5,FALSE)</f>
        <v>Senior</v>
      </c>
      <c r="R9376" t="str">
        <f>VLOOKUP(G9376,Agents!A:E,2,FALSE)</f>
        <v>Evening</v>
      </c>
    </row>
    <row r="9377" spans="1:18" x14ac:dyDescent="0.35">
      <c r="A9377" t="s">
        <v>13711</v>
      </c>
      <c r="B9377" t="s">
        <v>910</v>
      </c>
      <c r="C9377" t="s">
        <v>50</v>
      </c>
      <c r="D9377" t="s">
        <v>38</v>
      </c>
      <c r="E9377" s="1">
        <v>46086.697916666664</v>
      </c>
      <c r="F9377" s="1">
        <v>46090.03125</v>
      </c>
      <c r="G9377" t="s">
        <v>256</v>
      </c>
      <c r="H9377" t="s">
        <v>28</v>
      </c>
      <c r="I9377" t="s">
        <v>16</v>
      </c>
      <c r="J9377">
        <v>5</v>
      </c>
      <c r="K9377" t="str">
        <f>IF(tickets_dataset[[#This Row],[status]] = "Closed", "Yes","No")</f>
        <v>No</v>
      </c>
      <c r="L9377" s="2">
        <f t="shared" si="584"/>
        <v>80.000000000058208</v>
      </c>
      <c r="M9377" t="str">
        <f t="shared" si="585"/>
        <v>Yes</v>
      </c>
      <c r="N9377" t="str">
        <f t="shared" si="586"/>
        <v>Mar</v>
      </c>
      <c r="O9377" s="2">
        <f t="shared" si="587"/>
        <v>3.3333333333357587</v>
      </c>
      <c r="P9377" t="str">
        <f>VLOOKUP(G9377,Agents!A:E,4,FALSE)</f>
        <v>Team1</v>
      </c>
      <c r="Q9377" t="str">
        <f>VLOOKUP(G9377,Agents!A:E,5,FALSE)</f>
        <v>Mid</v>
      </c>
      <c r="R9377" t="str">
        <f>VLOOKUP(G9377,Agents!A:E,2,FALSE)</f>
        <v>Morning</v>
      </c>
    </row>
    <row r="9378" spans="1:18" x14ac:dyDescent="0.35">
      <c r="A9378" t="s">
        <v>13712</v>
      </c>
      <c r="B9378" t="s">
        <v>1906</v>
      </c>
      <c r="C9378" t="s">
        <v>76</v>
      </c>
      <c r="D9378" t="s">
        <v>38</v>
      </c>
      <c r="E9378" s="1">
        <v>46108.13958333333</v>
      </c>
      <c r="F9378" s="1">
        <v>46111.88958333333</v>
      </c>
      <c r="G9378" t="s">
        <v>239</v>
      </c>
      <c r="H9378" t="s">
        <v>15</v>
      </c>
      <c r="I9378" t="s">
        <v>16</v>
      </c>
      <c r="J9378">
        <v>3</v>
      </c>
      <c r="K9378" t="str">
        <f>IF(tickets_dataset[[#This Row],[status]] = "Closed", "Yes","No")</f>
        <v>Yes</v>
      </c>
      <c r="L9378" s="2">
        <f t="shared" si="584"/>
        <v>90</v>
      </c>
      <c r="M9378" t="str">
        <f t="shared" si="585"/>
        <v>Yes</v>
      </c>
      <c r="N9378" t="str">
        <f t="shared" si="586"/>
        <v>Mar</v>
      </c>
      <c r="O9378" s="2">
        <f t="shared" si="587"/>
        <v>3.75</v>
      </c>
      <c r="P9378" t="str">
        <f>VLOOKUP(G9378,Agents!A:E,4,FALSE)</f>
        <v>Team1</v>
      </c>
      <c r="Q9378" t="str">
        <f>VLOOKUP(G9378,Agents!A:E,5,FALSE)</f>
        <v>Senior</v>
      </c>
      <c r="R9378" t="str">
        <f>VLOOKUP(G9378,Agents!A:E,2,FALSE)</f>
        <v>Evening</v>
      </c>
    </row>
    <row r="9379" spans="1:18" x14ac:dyDescent="0.35">
      <c r="A9379" t="s">
        <v>13713</v>
      </c>
      <c r="B9379" t="s">
        <v>1101</v>
      </c>
      <c r="C9379" t="s">
        <v>50</v>
      </c>
      <c r="D9379" t="s">
        <v>13</v>
      </c>
      <c r="E9379" s="1">
        <v>46028.600694444445</v>
      </c>
      <c r="F9379" s="1">
        <v>46029.017361111109</v>
      </c>
      <c r="G9379" t="s">
        <v>256</v>
      </c>
      <c r="H9379" t="s">
        <v>15</v>
      </c>
      <c r="I9379" t="s">
        <v>16</v>
      </c>
      <c r="J9379">
        <v>5</v>
      </c>
      <c r="K9379" t="str">
        <f>IF(tickets_dataset[[#This Row],[status]] = "Closed", "Yes","No")</f>
        <v>Yes</v>
      </c>
      <c r="L9379" s="2">
        <f t="shared" si="584"/>
        <v>9.9999999999417923</v>
      </c>
      <c r="M9379" t="str">
        <f t="shared" si="585"/>
        <v>No</v>
      </c>
      <c r="N9379" t="str">
        <f t="shared" si="586"/>
        <v>Jan</v>
      </c>
      <c r="O9379" s="2">
        <f t="shared" si="587"/>
        <v>0.41666666666424135</v>
      </c>
      <c r="P9379" t="str">
        <f>VLOOKUP(G9379,Agents!A:E,4,FALSE)</f>
        <v>Team1</v>
      </c>
      <c r="Q9379" t="str">
        <f>VLOOKUP(G9379,Agents!A:E,5,FALSE)</f>
        <v>Mid</v>
      </c>
      <c r="R9379" t="str">
        <f>VLOOKUP(G9379,Agents!A:E,2,FALSE)</f>
        <v>Morning</v>
      </c>
    </row>
    <row r="9380" spans="1:18" x14ac:dyDescent="0.35">
      <c r="A9380" t="s">
        <v>13714</v>
      </c>
      <c r="B9380" t="s">
        <v>12409</v>
      </c>
      <c r="C9380" t="s">
        <v>76</v>
      </c>
      <c r="D9380" t="s">
        <v>13</v>
      </c>
      <c r="E9380" s="1">
        <v>46097.228472222225</v>
      </c>
      <c r="F9380" s="1">
        <v>46097.478472222225</v>
      </c>
      <c r="G9380" t="s">
        <v>83</v>
      </c>
      <c r="H9380" t="s">
        <v>15</v>
      </c>
      <c r="I9380" t="s">
        <v>16</v>
      </c>
      <c r="J9380">
        <v>3</v>
      </c>
      <c r="K9380" t="str">
        <f>IF(tickets_dataset[[#This Row],[status]] = "Closed", "Yes","No")</f>
        <v>Yes</v>
      </c>
      <c r="L9380" s="2">
        <f t="shared" si="584"/>
        <v>6</v>
      </c>
      <c r="M9380" t="str">
        <f t="shared" si="585"/>
        <v>No</v>
      </c>
      <c r="N9380" t="str">
        <f t="shared" si="586"/>
        <v>Mar</v>
      </c>
      <c r="O9380" s="2">
        <f t="shared" si="587"/>
        <v>0.25</v>
      </c>
      <c r="P9380" t="str">
        <f>VLOOKUP(G9380,Agents!A:E,4,FALSE)</f>
        <v>Team2</v>
      </c>
      <c r="Q9380" t="str">
        <f>VLOOKUP(G9380,Agents!A:E,5,FALSE)</f>
        <v>Junior</v>
      </c>
      <c r="R9380" t="str">
        <f>VLOOKUP(G9380,Agents!A:E,2,FALSE)</f>
        <v>Night</v>
      </c>
    </row>
    <row r="9381" spans="1:18" x14ac:dyDescent="0.35">
      <c r="A9381" t="s">
        <v>13715</v>
      </c>
      <c r="B9381" t="s">
        <v>5137</v>
      </c>
      <c r="C9381" t="s">
        <v>76</v>
      </c>
      <c r="D9381" t="s">
        <v>26</v>
      </c>
      <c r="E9381" s="1">
        <v>46102.255555555559</v>
      </c>
      <c r="F9381" s="1">
        <v>46103.838888888888</v>
      </c>
      <c r="G9381" t="s">
        <v>42</v>
      </c>
      <c r="H9381" t="s">
        <v>15</v>
      </c>
      <c r="I9381" t="s">
        <v>16</v>
      </c>
      <c r="J9381">
        <v>5</v>
      </c>
      <c r="K9381" t="str">
        <f>IF(tickets_dataset[[#This Row],[status]] = "Closed", "Yes","No")</f>
        <v>Yes</v>
      </c>
      <c r="L9381" s="2">
        <f t="shared" si="584"/>
        <v>37.999999999883585</v>
      </c>
      <c r="M9381" t="str">
        <f t="shared" si="585"/>
        <v>No</v>
      </c>
      <c r="N9381" t="str">
        <f t="shared" si="586"/>
        <v>Mar</v>
      </c>
      <c r="O9381" s="2">
        <f t="shared" si="587"/>
        <v>1.5833333333284827</v>
      </c>
      <c r="P9381" t="str">
        <f>VLOOKUP(G9381,Agents!A:E,4,FALSE)</f>
        <v>Team2</v>
      </c>
      <c r="Q9381" t="str">
        <f>VLOOKUP(G9381,Agents!A:E,5,FALSE)</f>
        <v>Junior</v>
      </c>
      <c r="R9381" t="str">
        <f>VLOOKUP(G9381,Agents!A:E,2,FALSE)</f>
        <v>Night</v>
      </c>
    </row>
    <row r="9382" spans="1:18" x14ac:dyDescent="0.35">
      <c r="A9382" t="s">
        <v>13716</v>
      </c>
      <c r="B9382" t="s">
        <v>10138</v>
      </c>
      <c r="C9382" t="s">
        <v>34</v>
      </c>
      <c r="D9382" t="s">
        <v>38</v>
      </c>
      <c r="E9382" s="1">
        <v>46039.225694444445</v>
      </c>
      <c r="F9382" s="1">
        <v>46043.059027777781</v>
      </c>
      <c r="G9382" t="s">
        <v>273</v>
      </c>
      <c r="H9382" t="s">
        <v>15</v>
      </c>
      <c r="I9382" t="s">
        <v>16</v>
      </c>
      <c r="J9382">
        <v>4</v>
      </c>
      <c r="K9382" t="str">
        <f>IF(tickets_dataset[[#This Row],[status]] = "Closed", "Yes","No")</f>
        <v>Yes</v>
      </c>
      <c r="L9382" s="2">
        <f t="shared" si="584"/>
        <v>92.000000000058208</v>
      </c>
      <c r="M9382" t="str">
        <f t="shared" si="585"/>
        <v>Yes</v>
      </c>
      <c r="N9382" t="str">
        <f t="shared" si="586"/>
        <v>Jan</v>
      </c>
      <c r="O9382" s="2">
        <f t="shared" si="587"/>
        <v>3.8333333333357587</v>
      </c>
      <c r="P9382" t="str">
        <f>VLOOKUP(G9382,Agents!A:E,4,FALSE)</f>
        <v>Team3</v>
      </c>
      <c r="Q9382" t="str">
        <f>VLOOKUP(G9382,Agents!A:E,5,FALSE)</f>
        <v>Senior</v>
      </c>
      <c r="R9382" t="str">
        <f>VLOOKUP(G9382,Agents!A:E,2,FALSE)</f>
        <v>Evening</v>
      </c>
    </row>
    <row r="9383" spans="1:18" x14ac:dyDescent="0.35">
      <c r="A9383" t="s">
        <v>13717</v>
      </c>
      <c r="B9383" t="s">
        <v>3588</v>
      </c>
      <c r="C9383" t="s">
        <v>50</v>
      </c>
      <c r="D9383" t="s">
        <v>26</v>
      </c>
      <c r="E9383" s="1">
        <v>46031.380555555559</v>
      </c>
      <c r="F9383" s="1">
        <v>46033.547222222223</v>
      </c>
      <c r="G9383" t="s">
        <v>239</v>
      </c>
      <c r="H9383" t="s">
        <v>15</v>
      </c>
      <c r="I9383" t="s">
        <v>16</v>
      </c>
      <c r="J9383">
        <v>5</v>
      </c>
      <c r="K9383" t="str">
        <f>IF(tickets_dataset[[#This Row],[status]] = "Closed", "Yes","No")</f>
        <v>Yes</v>
      </c>
      <c r="L9383" s="2">
        <f t="shared" si="584"/>
        <v>51.999999999941792</v>
      </c>
      <c r="M9383" t="str">
        <f t="shared" si="585"/>
        <v>Yes</v>
      </c>
      <c r="N9383" t="str">
        <f t="shared" si="586"/>
        <v>Jan</v>
      </c>
      <c r="O9383" s="2">
        <f t="shared" si="587"/>
        <v>2.1666666666642413</v>
      </c>
      <c r="P9383" t="str">
        <f>VLOOKUP(G9383,Agents!A:E,4,FALSE)</f>
        <v>Team1</v>
      </c>
      <c r="Q9383" t="str">
        <f>VLOOKUP(G9383,Agents!A:E,5,FALSE)</f>
        <v>Senior</v>
      </c>
      <c r="R9383" t="str">
        <f>VLOOKUP(G9383,Agents!A:E,2,FALSE)</f>
        <v>Evening</v>
      </c>
    </row>
    <row r="9384" spans="1:18" x14ac:dyDescent="0.35">
      <c r="A9384" t="s">
        <v>13718</v>
      </c>
      <c r="B9384" t="s">
        <v>2555</v>
      </c>
      <c r="C9384" t="s">
        <v>12</v>
      </c>
      <c r="D9384" t="s">
        <v>26</v>
      </c>
      <c r="E9384" s="1">
        <v>46075.259027777778</v>
      </c>
      <c r="F9384" s="1">
        <v>46076.300694444442</v>
      </c>
      <c r="G9384" t="s">
        <v>103</v>
      </c>
      <c r="H9384" t="s">
        <v>15</v>
      </c>
      <c r="I9384" t="s">
        <v>16</v>
      </c>
      <c r="J9384">
        <v>4</v>
      </c>
      <c r="K9384" t="str">
        <f>IF(tickets_dataset[[#This Row],[status]] = "Closed", "Yes","No")</f>
        <v>Yes</v>
      </c>
      <c r="L9384" s="2">
        <f t="shared" si="584"/>
        <v>24.999999999941792</v>
      </c>
      <c r="M9384" t="str">
        <f t="shared" si="585"/>
        <v>No</v>
      </c>
      <c r="N9384" t="str">
        <f t="shared" si="586"/>
        <v>Feb</v>
      </c>
      <c r="O9384" s="2">
        <f t="shared" si="587"/>
        <v>1.0416666666642413</v>
      </c>
      <c r="P9384" t="str">
        <f>VLOOKUP(G9384,Agents!A:E,4,FALSE)</f>
        <v>Team4</v>
      </c>
      <c r="Q9384" t="str">
        <f>VLOOKUP(G9384,Agents!A:E,5,FALSE)</f>
        <v>Senior</v>
      </c>
      <c r="R9384" t="str">
        <f>VLOOKUP(G9384,Agents!A:E,2,FALSE)</f>
        <v>Night</v>
      </c>
    </row>
    <row r="9385" spans="1:18" x14ac:dyDescent="0.35">
      <c r="A9385" t="s">
        <v>13719</v>
      </c>
      <c r="B9385" t="s">
        <v>3798</v>
      </c>
      <c r="C9385" t="s">
        <v>34</v>
      </c>
      <c r="D9385" t="s">
        <v>38</v>
      </c>
      <c r="E9385" s="1">
        <v>46057.931944444441</v>
      </c>
      <c r="F9385" s="1">
        <v>46059.973611111112</v>
      </c>
      <c r="G9385" t="s">
        <v>83</v>
      </c>
      <c r="H9385" t="s">
        <v>15</v>
      </c>
      <c r="I9385" t="s">
        <v>16</v>
      </c>
      <c r="J9385">
        <v>4</v>
      </c>
      <c r="K9385" t="str">
        <f>IF(tickets_dataset[[#This Row],[status]] = "Closed", "Yes","No")</f>
        <v>Yes</v>
      </c>
      <c r="L9385" s="2">
        <f t="shared" si="584"/>
        <v>49.000000000116415</v>
      </c>
      <c r="M9385" t="str">
        <f t="shared" si="585"/>
        <v>Yes</v>
      </c>
      <c r="N9385" t="str">
        <f t="shared" si="586"/>
        <v>Feb</v>
      </c>
      <c r="O9385" s="2">
        <f t="shared" si="587"/>
        <v>2.0416666666715173</v>
      </c>
      <c r="P9385" t="str">
        <f>VLOOKUP(G9385,Agents!A:E,4,FALSE)</f>
        <v>Team2</v>
      </c>
      <c r="Q9385" t="str">
        <f>VLOOKUP(G9385,Agents!A:E,5,FALSE)</f>
        <v>Junior</v>
      </c>
      <c r="R9385" t="str">
        <f>VLOOKUP(G9385,Agents!A:E,2,FALSE)</f>
        <v>Night</v>
      </c>
    </row>
    <row r="9386" spans="1:18" x14ac:dyDescent="0.35">
      <c r="A9386" t="s">
        <v>13720</v>
      </c>
      <c r="B9386" t="s">
        <v>13721</v>
      </c>
      <c r="C9386" t="s">
        <v>76</v>
      </c>
      <c r="D9386" t="s">
        <v>13</v>
      </c>
      <c r="E9386" s="1">
        <v>46074.286805555559</v>
      </c>
      <c r="F9386" s="1">
        <v>46075.495138888888</v>
      </c>
      <c r="G9386" t="s">
        <v>77</v>
      </c>
      <c r="H9386" t="s">
        <v>15</v>
      </c>
      <c r="I9386" t="s">
        <v>16</v>
      </c>
      <c r="J9386">
        <v>4</v>
      </c>
      <c r="K9386" t="str">
        <f>IF(tickets_dataset[[#This Row],[status]] = "Closed", "Yes","No")</f>
        <v>Yes</v>
      </c>
      <c r="L9386" s="2">
        <f t="shared" si="584"/>
        <v>28.999999999883585</v>
      </c>
      <c r="M9386" t="str">
        <f t="shared" si="585"/>
        <v>No</v>
      </c>
      <c r="N9386" t="str">
        <f t="shared" si="586"/>
        <v>Feb</v>
      </c>
      <c r="O9386" s="2">
        <f t="shared" si="587"/>
        <v>1.2083333333284827</v>
      </c>
      <c r="P9386" t="str">
        <f>VLOOKUP(G9386,Agents!A:E,4,FALSE)</f>
        <v>Team5</v>
      </c>
      <c r="Q9386" t="str">
        <f>VLOOKUP(G9386,Agents!A:E,5,FALSE)</f>
        <v>Junior</v>
      </c>
      <c r="R9386" t="str">
        <f>VLOOKUP(G9386,Agents!A:E,2,FALSE)</f>
        <v>Evening</v>
      </c>
    </row>
    <row r="9387" spans="1:18" x14ac:dyDescent="0.35">
      <c r="A9387" t="s">
        <v>13722</v>
      </c>
      <c r="B9387" t="s">
        <v>3806</v>
      </c>
      <c r="C9387" t="s">
        <v>50</v>
      </c>
      <c r="D9387" t="s">
        <v>38</v>
      </c>
      <c r="E9387" s="1">
        <v>46075.32916666667</v>
      </c>
      <c r="F9387" s="1">
        <v>46079.245833333334</v>
      </c>
      <c r="G9387" t="s">
        <v>221</v>
      </c>
      <c r="H9387" t="s">
        <v>15</v>
      </c>
      <c r="I9387" t="s">
        <v>16</v>
      </c>
      <c r="J9387">
        <v>2</v>
      </c>
      <c r="K9387" t="str">
        <f>IF(tickets_dataset[[#This Row],[status]] = "Closed", "Yes","No")</f>
        <v>Yes</v>
      </c>
      <c r="L9387" s="2">
        <f t="shared" si="584"/>
        <v>93.999999999941792</v>
      </c>
      <c r="M9387" t="str">
        <f t="shared" si="585"/>
        <v>Yes</v>
      </c>
      <c r="N9387" t="str">
        <f t="shared" si="586"/>
        <v>Feb</v>
      </c>
      <c r="O9387" s="2">
        <f t="shared" si="587"/>
        <v>3.9166666666642413</v>
      </c>
      <c r="P9387" t="str">
        <f>VLOOKUP(G9387,Agents!A:E,4,FALSE)</f>
        <v>Team4</v>
      </c>
      <c r="Q9387" t="str">
        <f>VLOOKUP(G9387,Agents!A:E,5,FALSE)</f>
        <v>Senior</v>
      </c>
      <c r="R9387" t="str">
        <f>VLOOKUP(G9387,Agents!A:E,2,FALSE)</f>
        <v>Morning</v>
      </c>
    </row>
    <row r="9388" spans="1:18" x14ac:dyDescent="0.35">
      <c r="A9388" t="s">
        <v>13723</v>
      </c>
      <c r="B9388" t="s">
        <v>824</v>
      </c>
      <c r="C9388" t="s">
        <v>12</v>
      </c>
      <c r="D9388" t="s">
        <v>38</v>
      </c>
      <c r="E9388" s="1">
        <v>46065.871527777781</v>
      </c>
      <c r="F9388" s="1">
        <v>46068.663194444445</v>
      </c>
      <c r="G9388" t="s">
        <v>239</v>
      </c>
      <c r="H9388" t="s">
        <v>15</v>
      </c>
      <c r="I9388" t="s">
        <v>16</v>
      </c>
      <c r="J9388">
        <v>4</v>
      </c>
      <c r="K9388" t="str">
        <f>IF(tickets_dataset[[#This Row],[status]] = "Closed", "Yes","No")</f>
        <v>Yes</v>
      </c>
      <c r="L9388" s="2">
        <f t="shared" si="584"/>
        <v>66.999999999941792</v>
      </c>
      <c r="M9388" t="str">
        <f t="shared" si="585"/>
        <v>Yes</v>
      </c>
      <c r="N9388" t="str">
        <f t="shared" si="586"/>
        <v>Feb</v>
      </c>
      <c r="O9388" s="2">
        <f t="shared" si="587"/>
        <v>2.7916666666642413</v>
      </c>
      <c r="P9388" t="str">
        <f>VLOOKUP(G9388,Agents!A:E,4,FALSE)</f>
        <v>Team1</v>
      </c>
      <c r="Q9388" t="str">
        <f>VLOOKUP(G9388,Agents!A:E,5,FALSE)</f>
        <v>Senior</v>
      </c>
      <c r="R9388" t="str">
        <f>VLOOKUP(G9388,Agents!A:E,2,FALSE)</f>
        <v>Evening</v>
      </c>
    </row>
    <row r="9389" spans="1:18" x14ac:dyDescent="0.35">
      <c r="A9389" t="s">
        <v>13724</v>
      </c>
      <c r="B9389" t="s">
        <v>10781</v>
      </c>
      <c r="C9389" t="s">
        <v>76</v>
      </c>
      <c r="D9389" t="s">
        <v>13</v>
      </c>
      <c r="E9389" s="1">
        <v>46087.665972222225</v>
      </c>
      <c r="F9389" s="1">
        <v>46088.832638888889</v>
      </c>
      <c r="G9389" t="s">
        <v>59</v>
      </c>
      <c r="H9389" t="s">
        <v>132</v>
      </c>
      <c r="I9389" t="s">
        <v>16</v>
      </c>
      <c r="J9389">
        <v>5</v>
      </c>
      <c r="K9389" t="str">
        <f>IF(tickets_dataset[[#This Row],[status]] = "Closed", "Yes","No")</f>
        <v>No</v>
      </c>
      <c r="L9389" s="2">
        <f t="shared" si="584"/>
        <v>27.999999999941792</v>
      </c>
      <c r="M9389" t="str">
        <f t="shared" si="585"/>
        <v>No</v>
      </c>
      <c r="N9389" t="str">
        <f t="shared" si="586"/>
        <v>Mar</v>
      </c>
      <c r="O9389" s="2">
        <f t="shared" si="587"/>
        <v>1.1666666666642413</v>
      </c>
      <c r="P9389" t="str">
        <f>VLOOKUP(G9389,Agents!A:E,4,FALSE)</f>
        <v>Team3</v>
      </c>
      <c r="Q9389" t="str">
        <f>VLOOKUP(G9389,Agents!A:E,5,FALSE)</f>
        <v>Senior</v>
      </c>
      <c r="R9389" t="str">
        <f>VLOOKUP(G9389,Agents!A:E,2,FALSE)</f>
        <v>Night</v>
      </c>
    </row>
    <row r="9390" spans="1:18" x14ac:dyDescent="0.35">
      <c r="A9390" t="s">
        <v>13725</v>
      </c>
      <c r="B9390" t="s">
        <v>12539</v>
      </c>
      <c r="C9390" t="s">
        <v>76</v>
      </c>
      <c r="D9390" t="s">
        <v>13</v>
      </c>
      <c r="E9390" s="1">
        <v>46098.806250000001</v>
      </c>
      <c r="F9390" s="1">
        <v>46098.972916666666</v>
      </c>
      <c r="G9390" t="s">
        <v>119</v>
      </c>
      <c r="H9390" t="s">
        <v>132</v>
      </c>
      <c r="I9390" t="s">
        <v>16</v>
      </c>
      <c r="J9390">
        <v>4</v>
      </c>
      <c r="K9390" t="str">
        <f>IF(tickets_dataset[[#This Row],[status]] = "Closed", "Yes","No")</f>
        <v>No</v>
      </c>
      <c r="L9390" s="2">
        <f t="shared" si="584"/>
        <v>3.9999999999417923</v>
      </c>
      <c r="M9390" t="str">
        <f t="shared" si="585"/>
        <v>No</v>
      </c>
      <c r="N9390" t="str">
        <f t="shared" si="586"/>
        <v>Mar</v>
      </c>
      <c r="O9390" s="2">
        <f t="shared" si="587"/>
        <v>0.16666666666424135</v>
      </c>
      <c r="P9390" t="str">
        <f>VLOOKUP(G9390,Agents!A:E,4,FALSE)</f>
        <v>Team1</v>
      </c>
      <c r="Q9390" t="str">
        <f>VLOOKUP(G9390,Agents!A:E,5,FALSE)</f>
        <v>Junior</v>
      </c>
      <c r="R9390" t="str">
        <f>VLOOKUP(G9390,Agents!A:E,2,FALSE)</f>
        <v>Morning</v>
      </c>
    </row>
    <row r="9391" spans="1:18" x14ac:dyDescent="0.35">
      <c r="A9391" t="s">
        <v>13726</v>
      </c>
      <c r="B9391" t="s">
        <v>1135</v>
      </c>
      <c r="C9391" t="s">
        <v>12</v>
      </c>
      <c r="D9391" t="s">
        <v>38</v>
      </c>
      <c r="E9391" s="1">
        <v>46104.928472222222</v>
      </c>
      <c r="F9391" s="1">
        <v>46107.220138888886</v>
      </c>
      <c r="G9391" t="s">
        <v>59</v>
      </c>
      <c r="H9391" t="s">
        <v>15</v>
      </c>
      <c r="I9391" t="s">
        <v>16</v>
      </c>
      <c r="J9391">
        <v>3</v>
      </c>
      <c r="K9391" t="str">
        <f>IF(tickets_dataset[[#This Row],[status]] = "Closed", "Yes","No")</f>
        <v>Yes</v>
      </c>
      <c r="L9391" s="2">
        <f t="shared" si="584"/>
        <v>54.999999999941792</v>
      </c>
      <c r="M9391" t="str">
        <f t="shared" si="585"/>
        <v>Yes</v>
      </c>
      <c r="N9391" t="str">
        <f t="shared" si="586"/>
        <v>Mar</v>
      </c>
      <c r="O9391" s="2">
        <f t="shared" si="587"/>
        <v>2.2916666666642413</v>
      </c>
      <c r="P9391" t="str">
        <f>VLOOKUP(G9391,Agents!A:E,4,FALSE)</f>
        <v>Team3</v>
      </c>
      <c r="Q9391" t="str">
        <f>VLOOKUP(G9391,Agents!A:E,5,FALSE)</f>
        <v>Senior</v>
      </c>
      <c r="R9391" t="str">
        <f>VLOOKUP(G9391,Agents!A:E,2,FALSE)</f>
        <v>Night</v>
      </c>
    </row>
    <row r="9392" spans="1:18" x14ac:dyDescent="0.35">
      <c r="A9392" t="s">
        <v>13727</v>
      </c>
      <c r="B9392" t="s">
        <v>4193</v>
      </c>
      <c r="C9392" t="s">
        <v>76</v>
      </c>
      <c r="D9392" t="s">
        <v>26</v>
      </c>
      <c r="E9392" s="1">
        <v>46038.744444444441</v>
      </c>
      <c r="F9392" s="1">
        <v>46039.952777777777</v>
      </c>
      <c r="G9392" t="s">
        <v>256</v>
      </c>
      <c r="H9392" t="s">
        <v>15</v>
      </c>
      <c r="I9392" t="s">
        <v>16</v>
      </c>
      <c r="J9392">
        <v>4</v>
      </c>
      <c r="K9392" t="str">
        <f>IF(tickets_dataset[[#This Row],[status]] = "Closed", "Yes","No")</f>
        <v>Yes</v>
      </c>
      <c r="L9392" s="2">
        <f t="shared" si="584"/>
        <v>29.000000000058208</v>
      </c>
      <c r="M9392" t="str">
        <f t="shared" si="585"/>
        <v>No</v>
      </c>
      <c r="N9392" t="str">
        <f t="shared" si="586"/>
        <v>Jan</v>
      </c>
      <c r="O9392" s="2">
        <f t="shared" si="587"/>
        <v>1.2083333333357587</v>
      </c>
      <c r="P9392" t="str">
        <f>VLOOKUP(G9392,Agents!A:E,4,FALSE)</f>
        <v>Team1</v>
      </c>
      <c r="Q9392" t="str">
        <f>VLOOKUP(G9392,Agents!A:E,5,FALSE)</f>
        <v>Mid</v>
      </c>
      <c r="R9392" t="str">
        <f>VLOOKUP(G9392,Agents!A:E,2,FALSE)</f>
        <v>Morning</v>
      </c>
    </row>
    <row r="9393" spans="1:18" x14ac:dyDescent="0.35">
      <c r="A9393" t="s">
        <v>13728</v>
      </c>
      <c r="B9393" t="s">
        <v>13729</v>
      </c>
      <c r="C9393" t="s">
        <v>12</v>
      </c>
      <c r="D9393" t="s">
        <v>26</v>
      </c>
      <c r="E9393" s="1">
        <v>46056.843055555553</v>
      </c>
      <c r="F9393" s="1">
        <v>46057.968055555553</v>
      </c>
      <c r="G9393" t="s">
        <v>273</v>
      </c>
      <c r="H9393" t="s">
        <v>15</v>
      </c>
      <c r="I9393" t="s">
        <v>16</v>
      </c>
      <c r="J9393">
        <v>4</v>
      </c>
      <c r="K9393" t="str">
        <f>IF(tickets_dataset[[#This Row],[status]] = "Closed", "Yes","No")</f>
        <v>Yes</v>
      </c>
      <c r="L9393" s="2">
        <f t="shared" si="584"/>
        <v>27</v>
      </c>
      <c r="M9393" t="str">
        <f t="shared" si="585"/>
        <v>No</v>
      </c>
      <c r="N9393" t="str">
        <f t="shared" si="586"/>
        <v>Feb</v>
      </c>
      <c r="O9393" s="2">
        <f t="shared" si="587"/>
        <v>1.125</v>
      </c>
      <c r="P9393" t="str">
        <f>VLOOKUP(G9393,Agents!A:E,4,FALSE)</f>
        <v>Team3</v>
      </c>
      <c r="Q9393" t="str">
        <f>VLOOKUP(G9393,Agents!A:E,5,FALSE)</f>
        <v>Senior</v>
      </c>
      <c r="R9393" t="str">
        <f>VLOOKUP(G9393,Agents!A:E,2,FALSE)</f>
        <v>Evening</v>
      </c>
    </row>
    <row r="9394" spans="1:18" x14ac:dyDescent="0.35">
      <c r="A9394" t="s">
        <v>13730</v>
      </c>
      <c r="B9394" t="s">
        <v>2131</v>
      </c>
      <c r="C9394" t="s">
        <v>12</v>
      </c>
      <c r="D9394" t="s">
        <v>38</v>
      </c>
      <c r="E9394" s="1">
        <v>46055.042361111111</v>
      </c>
      <c r="F9394" s="1">
        <v>46058.167361111111</v>
      </c>
      <c r="G9394" t="s">
        <v>77</v>
      </c>
      <c r="H9394" t="s">
        <v>15</v>
      </c>
      <c r="I9394" t="s">
        <v>16</v>
      </c>
      <c r="J9394">
        <v>5</v>
      </c>
      <c r="K9394" t="str">
        <f>IF(tickets_dataset[[#This Row],[status]] = "Closed", "Yes","No")</f>
        <v>Yes</v>
      </c>
      <c r="L9394" s="2">
        <f t="shared" si="584"/>
        <v>75</v>
      </c>
      <c r="M9394" t="str">
        <f t="shared" si="585"/>
        <v>Yes</v>
      </c>
      <c r="N9394" t="str">
        <f t="shared" si="586"/>
        <v>Feb</v>
      </c>
      <c r="O9394" s="2">
        <f t="shared" si="587"/>
        <v>3.125</v>
      </c>
      <c r="P9394" t="str">
        <f>VLOOKUP(G9394,Agents!A:E,4,FALSE)</f>
        <v>Team5</v>
      </c>
      <c r="Q9394" t="str">
        <f>VLOOKUP(G9394,Agents!A:E,5,FALSE)</f>
        <v>Junior</v>
      </c>
      <c r="R9394" t="str">
        <f>VLOOKUP(G9394,Agents!A:E,2,FALSE)</f>
        <v>Evening</v>
      </c>
    </row>
    <row r="9395" spans="1:18" x14ac:dyDescent="0.35">
      <c r="A9395" t="s">
        <v>13731</v>
      </c>
      <c r="B9395" t="s">
        <v>3374</v>
      </c>
      <c r="C9395" t="s">
        <v>22</v>
      </c>
      <c r="D9395" t="s">
        <v>13</v>
      </c>
      <c r="E9395" s="1">
        <v>46035.023611111108</v>
      </c>
      <c r="F9395" s="1">
        <v>46036.606944444444</v>
      </c>
      <c r="G9395" t="s">
        <v>110</v>
      </c>
      <c r="H9395" t="s">
        <v>15</v>
      </c>
      <c r="I9395" t="s">
        <v>16</v>
      </c>
      <c r="J9395">
        <v>3</v>
      </c>
      <c r="K9395" t="str">
        <f>IF(tickets_dataset[[#This Row],[status]] = "Closed", "Yes","No")</f>
        <v>Yes</v>
      </c>
      <c r="L9395" s="2">
        <f t="shared" si="584"/>
        <v>38.000000000058208</v>
      </c>
      <c r="M9395" t="str">
        <f t="shared" si="585"/>
        <v>No</v>
      </c>
      <c r="N9395" t="str">
        <f t="shared" si="586"/>
        <v>Jan</v>
      </c>
      <c r="O9395" s="2">
        <f t="shared" si="587"/>
        <v>1.5833333333357587</v>
      </c>
      <c r="P9395" t="str">
        <f>VLOOKUP(G9395,Agents!A:E,4,FALSE)</f>
        <v>Team4</v>
      </c>
      <c r="Q9395" t="str">
        <f>VLOOKUP(G9395,Agents!A:E,5,FALSE)</f>
        <v>Junior</v>
      </c>
      <c r="R9395" t="str">
        <f>VLOOKUP(G9395,Agents!A:E,2,FALSE)</f>
        <v>Morning</v>
      </c>
    </row>
    <row r="9396" spans="1:18" x14ac:dyDescent="0.35">
      <c r="A9396" t="s">
        <v>13732</v>
      </c>
      <c r="B9396" t="s">
        <v>13733</v>
      </c>
      <c r="C9396" t="s">
        <v>50</v>
      </c>
      <c r="D9396" t="s">
        <v>26</v>
      </c>
      <c r="E9396" s="1">
        <v>46031.851388888892</v>
      </c>
      <c r="F9396" s="1">
        <v>46032.268055555556</v>
      </c>
      <c r="G9396" t="s">
        <v>422</v>
      </c>
      <c r="H9396" t="s">
        <v>15</v>
      </c>
      <c r="I9396" t="s">
        <v>16</v>
      </c>
      <c r="J9396">
        <v>3</v>
      </c>
      <c r="K9396" t="str">
        <f>IF(tickets_dataset[[#This Row],[status]] = "Closed", "Yes","No")</f>
        <v>Yes</v>
      </c>
      <c r="L9396" s="2">
        <f t="shared" si="584"/>
        <v>9.9999999999417923</v>
      </c>
      <c r="M9396" t="str">
        <f t="shared" si="585"/>
        <v>No</v>
      </c>
      <c r="N9396" t="str">
        <f t="shared" si="586"/>
        <v>Jan</v>
      </c>
      <c r="O9396" s="2">
        <f t="shared" si="587"/>
        <v>0.41666666666424135</v>
      </c>
      <c r="P9396" t="str">
        <f>VLOOKUP(G9396,Agents!A:E,4,FALSE)</f>
        <v>Team5</v>
      </c>
      <c r="Q9396" t="str">
        <f>VLOOKUP(G9396,Agents!A:E,5,FALSE)</f>
        <v>Mid</v>
      </c>
      <c r="R9396" t="str">
        <f>VLOOKUP(G9396,Agents!A:E,2,FALSE)</f>
        <v>Evening</v>
      </c>
    </row>
    <row r="9397" spans="1:18" x14ac:dyDescent="0.35">
      <c r="A9397" t="s">
        <v>13734</v>
      </c>
      <c r="B9397" t="s">
        <v>13735</v>
      </c>
      <c r="C9397" t="s">
        <v>50</v>
      </c>
      <c r="D9397" t="s">
        <v>13</v>
      </c>
      <c r="E9397" s="1">
        <v>46084.65347222222</v>
      </c>
      <c r="F9397" s="1">
        <v>46085.861805555556</v>
      </c>
      <c r="G9397" t="s">
        <v>62</v>
      </c>
      <c r="H9397" t="s">
        <v>15</v>
      </c>
      <c r="I9397" t="s">
        <v>16</v>
      </c>
      <c r="J9397">
        <v>5</v>
      </c>
      <c r="K9397" t="str">
        <f>IF(tickets_dataset[[#This Row],[status]] = "Closed", "Yes","No")</f>
        <v>Yes</v>
      </c>
      <c r="L9397" s="2">
        <f t="shared" si="584"/>
        <v>29.000000000058208</v>
      </c>
      <c r="M9397" t="str">
        <f t="shared" si="585"/>
        <v>No</v>
      </c>
      <c r="N9397" t="str">
        <f t="shared" si="586"/>
        <v>Mar</v>
      </c>
      <c r="O9397" s="2">
        <f t="shared" si="587"/>
        <v>1.2083333333357587</v>
      </c>
      <c r="P9397" t="str">
        <f>VLOOKUP(G9397,Agents!A:E,4,FALSE)</f>
        <v>Team1</v>
      </c>
      <c r="Q9397" t="str">
        <f>VLOOKUP(G9397,Agents!A:E,5,FALSE)</f>
        <v>Junior</v>
      </c>
      <c r="R9397" t="str">
        <f>VLOOKUP(G9397,Agents!A:E,2,FALSE)</f>
        <v>Morning</v>
      </c>
    </row>
    <row r="9398" spans="1:18" x14ac:dyDescent="0.35">
      <c r="A9398" t="s">
        <v>13736</v>
      </c>
      <c r="B9398" t="s">
        <v>3964</v>
      </c>
      <c r="C9398" t="s">
        <v>34</v>
      </c>
      <c r="D9398" t="s">
        <v>13</v>
      </c>
      <c r="E9398" s="1">
        <v>46060.443055555559</v>
      </c>
      <c r="F9398" s="1">
        <v>46060.901388888888</v>
      </c>
      <c r="G9398" t="s">
        <v>137</v>
      </c>
      <c r="H9398" t="s">
        <v>15</v>
      </c>
      <c r="I9398" t="s">
        <v>16</v>
      </c>
      <c r="J9398">
        <v>4</v>
      </c>
      <c r="K9398" t="str">
        <f>IF(tickets_dataset[[#This Row],[status]] = "Closed", "Yes","No")</f>
        <v>Yes</v>
      </c>
      <c r="L9398" s="2">
        <f t="shared" si="584"/>
        <v>10.999999999883585</v>
      </c>
      <c r="M9398" t="str">
        <f t="shared" si="585"/>
        <v>No</v>
      </c>
      <c r="N9398" t="str">
        <f t="shared" si="586"/>
        <v>Feb</v>
      </c>
      <c r="O9398" s="2">
        <f t="shared" si="587"/>
        <v>0.45833333332848269</v>
      </c>
      <c r="P9398" t="str">
        <f>VLOOKUP(G9398,Agents!A:E,4,FALSE)</f>
        <v>Team5</v>
      </c>
      <c r="Q9398" t="str">
        <f>VLOOKUP(G9398,Agents!A:E,5,FALSE)</f>
        <v>Senior</v>
      </c>
      <c r="R9398" t="str">
        <f>VLOOKUP(G9398,Agents!A:E,2,FALSE)</f>
        <v>Night</v>
      </c>
    </row>
    <row r="9399" spans="1:18" x14ac:dyDescent="0.35">
      <c r="A9399" t="s">
        <v>13737</v>
      </c>
      <c r="B9399" t="s">
        <v>11806</v>
      </c>
      <c r="C9399" t="s">
        <v>50</v>
      </c>
      <c r="D9399" t="s">
        <v>38</v>
      </c>
      <c r="E9399" s="1">
        <v>46082.612500000003</v>
      </c>
      <c r="F9399" s="1">
        <v>46086.404166666667</v>
      </c>
      <c r="G9399" t="s">
        <v>221</v>
      </c>
      <c r="H9399" t="s">
        <v>15</v>
      </c>
      <c r="I9399" t="s">
        <v>68</v>
      </c>
      <c r="J9399">
        <v>3</v>
      </c>
      <c r="K9399" t="str">
        <f>IF(tickets_dataset[[#This Row],[status]] = "Closed", "Yes","No")</f>
        <v>Yes</v>
      </c>
      <c r="L9399" s="2">
        <f t="shared" si="584"/>
        <v>90.999999999941792</v>
      </c>
      <c r="M9399" t="str">
        <f t="shared" si="585"/>
        <v>Yes</v>
      </c>
      <c r="N9399" t="str">
        <f t="shared" si="586"/>
        <v>Mar</v>
      </c>
      <c r="O9399" s="2">
        <f t="shared" si="587"/>
        <v>3.7916666666642413</v>
      </c>
      <c r="P9399" t="str">
        <f>VLOOKUP(G9399,Agents!A:E,4,FALSE)</f>
        <v>Team4</v>
      </c>
      <c r="Q9399" t="str">
        <f>VLOOKUP(G9399,Agents!A:E,5,FALSE)</f>
        <v>Senior</v>
      </c>
      <c r="R9399" t="str">
        <f>VLOOKUP(G9399,Agents!A:E,2,FALSE)</f>
        <v>Morning</v>
      </c>
    </row>
    <row r="9400" spans="1:18" x14ac:dyDescent="0.35">
      <c r="A9400" t="s">
        <v>13738</v>
      </c>
      <c r="B9400" t="s">
        <v>1146</v>
      </c>
      <c r="C9400" t="s">
        <v>22</v>
      </c>
      <c r="D9400" t="s">
        <v>38</v>
      </c>
      <c r="E9400" s="1">
        <v>46093.195833333331</v>
      </c>
      <c r="F9400" s="1">
        <v>46096.904166666667</v>
      </c>
      <c r="G9400" t="s">
        <v>167</v>
      </c>
      <c r="H9400" t="s">
        <v>15</v>
      </c>
      <c r="I9400" t="s">
        <v>16</v>
      </c>
      <c r="J9400">
        <v>4</v>
      </c>
      <c r="K9400" t="str">
        <f>IF(tickets_dataset[[#This Row],[status]] = "Closed", "Yes","No")</f>
        <v>Yes</v>
      </c>
      <c r="L9400" s="2">
        <f t="shared" si="584"/>
        <v>89.000000000058208</v>
      </c>
      <c r="M9400" t="str">
        <f t="shared" si="585"/>
        <v>Yes</v>
      </c>
      <c r="N9400" t="str">
        <f t="shared" si="586"/>
        <v>Mar</v>
      </c>
      <c r="O9400" s="2">
        <f t="shared" si="587"/>
        <v>3.7083333333357587</v>
      </c>
      <c r="P9400" t="str">
        <f>VLOOKUP(G9400,Agents!A:E,4,FALSE)</f>
        <v>Team3</v>
      </c>
      <c r="Q9400" t="str">
        <f>VLOOKUP(G9400,Agents!A:E,5,FALSE)</f>
        <v>Mid</v>
      </c>
      <c r="R9400" t="str">
        <f>VLOOKUP(G9400,Agents!A:E,2,FALSE)</f>
        <v>Evening</v>
      </c>
    </row>
    <row r="9401" spans="1:18" x14ac:dyDescent="0.35">
      <c r="A9401" t="s">
        <v>13739</v>
      </c>
      <c r="B9401" t="s">
        <v>331</v>
      </c>
      <c r="C9401" t="s">
        <v>22</v>
      </c>
      <c r="D9401" t="s">
        <v>26</v>
      </c>
      <c r="E9401" s="1">
        <v>46070.469444444447</v>
      </c>
      <c r="F9401" s="1">
        <v>46072.261111111111</v>
      </c>
      <c r="G9401" t="s">
        <v>91</v>
      </c>
      <c r="H9401" t="s">
        <v>15</v>
      </c>
      <c r="I9401" t="s">
        <v>16</v>
      </c>
      <c r="J9401">
        <v>5</v>
      </c>
      <c r="K9401" t="str">
        <f>IF(tickets_dataset[[#This Row],[status]] = "Closed", "Yes","No")</f>
        <v>Yes</v>
      </c>
      <c r="L9401" s="2">
        <f t="shared" si="584"/>
        <v>42.999999999941792</v>
      </c>
      <c r="M9401" t="str">
        <f t="shared" si="585"/>
        <v>No</v>
      </c>
      <c r="N9401" t="str">
        <f t="shared" si="586"/>
        <v>Feb</v>
      </c>
      <c r="O9401" s="2">
        <f t="shared" si="587"/>
        <v>1.7916666666642413</v>
      </c>
      <c r="P9401" t="str">
        <f>VLOOKUP(G9401,Agents!A:E,4,FALSE)</f>
        <v>Team5</v>
      </c>
      <c r="Q9401" t="str">
        <f>VLOOKUP(G9401,Agents!A:E,5,FALSE)</f>
        <v>Mid</v>
      </c>
      <c r="R9401" t="str">
        <f>VLOOKUP(G9401,Agents!A:E,2,FALSE)</f>
        <v>Night</v>
      </c>
    </row>
    <row r="9402" spans="1:18" x14ac:dyDescent="0.35">
      <c r="A9402" t="s">
        <v>13740</v>
      </c>
      <c r="B9402" t="s">
        <v>9736</v>
      </c>
      <c r="C9402" t="s">
        <v>12</v>
      </c>
      <c r="D9402" t="s">
        <v>13</v>
      </c>
      <c r="E9402" s="1">
        <v>46043.906944444447</v>
      </c>
      <c r="F9402" s="1">
        <v>46044.865277777775</v>
      </c>
      <c r="G9402" t="s">
        <v>80</v>
      </c>
      <c r="H9402" t="s">
        <v>15</v>
      </c>
      <c r="I9402" t="s">
        <v>16</v>
      </c>
      <c r="J9402">
        <v>5</v>
      </c>
      <c r="K9402" t="str">
        <f>IF(tickets_dataset[[#This Row],[status]] = "Closed", "Yes","No")</f>
        <v>Yes</v>
      </c>
      <c r="L9402" s="2">
        <f t="shared" si="584"/>
        <v>22.999999999883585</v>
      </c>
      <c r="M9402" t="str">
        <f t="shared" si="585"/>
        <v>No</v>
      </c>
      <c r="N9402" t="str">
        <f t="shared" si="586"/>
        <v>Jan</v>
      </c>
      <c r="O9402" s="2">
        <f t="shared" si="587"/>
        <v>0.95833333332848269</v>
      </c>
      <c r="P9402" t="str">
        <f>VLOOKUP(G9402,Agents!A:E,4,FALSE)</f>
        <v>Team3</v>
      </c>
      <c r="Q9402" t="str">
        <f>VLOOKUP(G9402,Agents!A:E,5,FALSE)</f>
        <v>Junior</v>
      </c>
      <c r="R9402" t="str">
        <f>VLOOKUP(G9402,Agents!A:E,2,FALSE)</f>
        <v>Evening</v>
      </c>
    </row>
    <row r="9403" spans="1:18" x14ac:dyDescent="0.35">
      <c r="A9403" t="s">
        <v>13741</v>
      </c>
      <c r="B9403" t="s">
        <v>7152</v>
      </c>
      <c r="C9403" t="s">
        <v>22</v>
      </c>
      <c r="D9403" t="s">
        <v>13</v>
      </c>
      <c r="E9403" s="1">
        <v>46090.311111111114</v>
      </c>
      <c r="F9403" s="1">
        <v>46090.436111111114</v>
      </c>
      <c r="G9403" t="s">
        <v>31</v>
      </c>
      <c r="H9403" t="s">
        <v>15</v>
      </c>
      <c r="I9403" t="s">
        <v>16</v>
      </c>
      <c r="J9403">
        <v>4</v>
      </c>
      <c r="K9403" t="str">
        <f>IF(tickets_dataset[[#This Row],[status]] = "Closed", "Yes","No")</f>
        <v>Yes</v>
      </c>
      <c r="L9403" s="2">
        <f t="shared" si="584"/>
        <v>3</v>
      </c>
      <c r="M9403" t="str">
        <f t="shared" si="585"/>
        <v>No</v>
      </c>
      <c r="N9403" t="str">
        <f t="shared" si="586"/>
        <v>Mar</v>
      </c>
      <c r="O9403" s="2">
        <f t="shared" si="587"/>
        <v>0.125</v>
      </c>
      <c r="P9403" t="str">
        <f>VLOOKUP(G9403,Agents!A:E,4,FALSE)</f>
        <v>Team5</v>
      </c>
      <c r="Q9403" t="str">
        <f>VLOOKUP(G9403,Agents!A:E,5,FALSE)</f>
        <v>Senior</v>
      </c>
      <c r="R9403" t="str">
        <f>VLOOKUP(G9403,Agents!A:E,2,FALSE)</f>
        <v>Evening</v>
      </c>
    </row>
    <row r="9404" spans="1:18" x14ac:dyDescent="0.35">
      <c r="A9404" t="s">
        <v>13742</v>
      </c>
      <c r="B9404" t="s">
        <v>6745</v>
      </c>
      <c r="C9404" t="s">
        <v>12</v>
      </c>
      <c r="D9404" t="s">
        <v>38</v>
      </c>
      <c r="E9404" s="1">
        <v>46030.790277777778</v>
      </c>
      <c r="F9404" s="1">
        <v>46032.581944444442</v>
      </c>
      <c r="G9404" t="s">
        <v>357</v>
      </c>
      <c r="H9404" t="s">
        <v>15</v>
      </c>
      <c r="I9404" t="s">
        <v>16</v>
      </c>
      <c r="J9404">
        <v>4</v>
      </c>
      <c r="K9404" t="str">
        <f>IF(tickets_dataset[[#This Row],[status]] = "Closed", "Yes","No")</f>
        <v>Yes</v>
      </c>
      <c r="L9404" s="2">
        <f t="shared" si="584"/>
        <v>42.999999999941792</v>
      </c>
      <c r="M9404" t="str">
        <f t="shared" si="585"/>
        <v>No</v>
      </c>
      <c r="N9404" t="str">
        <f t="shared" si="586"/>
        <v>Jan</v>
      </c>
      <c r="O9404" s="2">
        <f t="shared" si="587"/>
        <v>1.7916666666642413</v>
      </c>
      <c r="P9404" t="str">
        <f>VLOOKUP(G9404,Agents!A:E,4,FALSE)</f>
        <v>Team1</v>
      </c>
      <c r="Q9404" t="str">
        <f>VLOOKUP(G9404,Agents!A:E,5,FALSE)</f>
        <v>Mid</v>
      </c>
      <c r="R9404" t="str">
        <f>VLOOKUP(G9404,Agents!A:E,2,FALSE)</f>
        <v>Morning</v>
      </c>
    </row>
    <row r="9405" spans="1:18" x14ac:dyDescent="0.35">
      <c r="A9405" t="s">
        <v>13743</v>
      </c>
      <c r="B9405" t="s">
        <v>4970</v>
      </c>
      <c r="C9405" t="s">
        <v>50</v>
      </c>
      <c r="D9405" t="s">
        <v>13</v>
      </c>
      <c r="E9405" s="1">
        <v>46039.750694444447</v>
      </c>
      <c r="F9405" s="1">
        <v>46040.459027777775</v>
      </c>
      <c r="G9405" t="s">
        <v>53</v>
      </c>
      <c r="H9405" t="s">
        <v>15</v>
      </c>
      <c r="I9405" t="s">
        <v>16</v>
      </c>
      <c r="J9405">
        <v>4</v>
      </c>
      <c r="K9405" t="str">
        <f>IF(tickets_dataset[[#This Row],[status]] = "Closed", "Yes","No")</f>
        <v>Yes</v>
      </c>
      <c r="L9405" s="2">
        <f t="shared" si="584"/>
        <v>16.999999999883585</v>
      </c>
      <c r="M9405" t="str">
        <f t="shared" si="585"/>
        <v>No</v>
      </c>
      <c r="N9405" t="str">
        <f t="shared" si="586"/>
        <v>Jan</v>
      </c>
      <c r="O9405" s="2">
        <f t="shared" si="587"/>
        <v>0.70833333332848269</v>
      </c>
      <c r="P9405" t="str">
        <f>VLOOKUP(G9405,Agents!A:E,4,FALSE)</f>
        <v>Team1</v>
      </c>
      <c r="Q9405" t="str">
        <f>VLOOKUP(G9405,Agents!A:E,5,FALSE)</f>
        <v>Junior</v>
      </c>
      <c r="R9405" t="str">
        <f>VLOOKUP(G9405,Agents!A:E,2,FALSE)</f>
        <v>Night</v>
      </c>
    </row>
    <row r="9406" spans="1:18" x14ac:dyDescent="0.35">
      <c r="A9406" t="s">
        <v>13744</v>
      </c>
      <c r="B9406" t="s">
        <v>13745</v>
      </c>
      <c r="C9406" t="s">
        <v>76</v>
      </c>
      <c r="D9406" t="s">
        <v>13</v>
      </c>
      <c r="E9406" s="1">
        <v>46099.556944444441</v>
      </c>
      <c r="F9406" s="1">
        <v>46100.890277777777</v>
      </c>
      <c r="G9406" t="s">
        <v>119</v>
      </c>
      <c r="H9406" t="s">
        <v>15</v>
      </c>
      <c r="I9406" t="s">
        <v>16</v>
      </c>
      <c r="J9406">
        <v>4</v>
      </c>
      <c r="K9406" t="str">
        <f>IF(tickets_dataset[[#This Row],[status]] = "Closed", "Yes","No")</f>
        <v>Yes</v>
      </c>
      <c r="L9406" s="2">
        <f t="shared" si="584"/>
        <v>32.000000000058208</v>
      </c>
      <c r="M9406" t="str">
        <f t="shared" si="585"/>
        <v>No</v>
      </c>
      <c r="N9406" t="str">
        <f t="shared" si="586"/>
        <v>Mar</v>
      </c>
      <c r="O9406" s="2">
        <f t="shared" si="587"/>
        <v>1.3333333333357587</v>
      </c>
      <c r="P9406" t="str">
        <f>VLOOKUP(G9406,Agents!A:E,4,FALSE)</f>
        <v>Team1</v>
      </c>
      <c r="Q9406" t="str">
        <f>VLOOKUP(G9406,Agents!A:E,5,FALSE)</f>
        <v>Junior</v>
      </c>
      <c r="R9406" t="str">
        <f>VLOOKUP(G9406,Agents!A:E,2,FALSE)</f>
        <v>Morning</v>
      </c>
    </row>
    <row r="9407" spans="1:18" x14ac:dyDescent="0.35">
      <c r="A9407" t="s">
        <v>13746</v>
      </c>
      <c r="B9407" t="s">
        <v>4531</v>
      </c>
      <c r="C9407" t="s">
        <v>22</v>
      </c>
      <c r="D9407" t="s">
        <v>38</v>
      </c>
      <c r="E9407" s="1">
        <v>46049.583333333336</v>
      </c>
      <c r="F9407" s="1">
        <v>46050</v>
      </c>
      <c r="G9407" t="s">
        <v>216</v>
      </c>
      <c r="H9407" t="s">
        <v>15</v>
      </c>
      <c r="I9407" t="s">
        <v>16</v>
      </c>
      <c r="J9407">
        <v>4</v>
      </c>
      <c r="K9407" t="str">
        <f>IF(tickets_dataset[[#This Row],[status]] = "Closed", "Yes","No")</f>
        <v>Yes</v>
      </c>
      <c r="L9407" s="2">
        <f t="shared" si="584"/>
        <v>9.9999999999417923</v>
      </c>
      <c r="M9407" t="str">
        <f t="shared" si="585"/>
        <v>No</v>
      </c>
      <c r="N9407" t="str">
        <f t="shared" si="586"/>
        <v>Jan</v>
      </c>
      <c r="O9407" s="2">
        <f t="shared" si="587"/>
        <v>0.41666666666424135</v>
      </c>
      <c r="P9407" t="str">
        <f>VLOOKUP(G9407,Agents!A:E,4,FALSE)</f>
        <v>Team5</v>
      </c>
      <c r="Q9407" t="str">
        <f>VLOOKUP(G9407,Agents!A:E,5,FALSE)</f>
        <v>Junior</v>
      </c>
      <c r="R9407" t="str">
        <f>VLOOKUP(G9407,Agents!A:E,2,FALSE)</f>
        <v>Evening</v>
      </c>
    </row>
    <row r="9408" spans="1:18" x14ac:dyDescent="0.35">
      <c r="A9408" t="s">
        <v>13747</v>
      </c>
      <c r="B9408" t="s">
        <v>8951</v>
      </c>
      <c r="C9408" t="s">
        <v>22</v>
      </c>
      <c r="D9408" t="s">
        <v>38</v>
      </c>
      <c r="E9408" s="1">
        <v>46108.552083333336</v>
      </c>
      <c r="F9408" s="1">
        <v>46109.885416666664</v>
      </c>
      <c r="G9408" t="s">
        <v>77</v>
      </c>
      <c r="H9408" t="s">
        <v>28</v>
      </c>
      <c r="I9408" t="s">
        <v>16</v>
      </c>
      <c r="J9408">
        <v>5</v>
      </c>
      <c r="K9408" t="str">
        <f>IF(tickets_dataset[[#This Row],[status]] = "Closed", "Yes","No")</f>
        <v>No</v>
      </c>
      <c r="L9408" s="2">
        <f t="shared" si="584"/>
        <v>31.999999999883585</v>
      </c>
      <c r="M9408" t="str">
        <f t="shared" si="585"/>
        <v>No</v>
      </c>
      <c r="N9408" t="str">
        <f t="shared" si="586"/>
        <v>Mar</v>
      </c>
      <c r="O9408" s="2">
        <f t="shared" si="587"/>
        <v>1.3333333333284827</v>
      </c>
      <c r="P9408" t="str">
        <f>VLOOKUP(G9408,Agents!A:E,4,FALSE)</f>
        <v>Team5</v>
      </c>
      <c r="Q9408" t="str">
        <f>VLOOKUP(G9408,Agents!A:E,5,FALSE)</f>
        <v>Junior</v>
      </c>
      <c r="R9408" t="str">
        <f>VLOOKUP(G9408,Agents!A:E,2,FALSE)</f>
        <v>Evening</v>
      </c>
    </row>
    <row r="9409" spans="1:18" x14ac:dyDescent="0.35">
      <c r="A9409" t="s">
        <v>13748</v>
      </c>
      <c r="B9409" t="s">
        <v>2221</v>
      </c>
      <c r="C9409" t="s">
        <v>22</v>
      </c>
      <c r="D9409" t="s">
        <v>13</v>
      </c>
      <c r="E9409" s="1">
        <v>46067.497916666667</v>
      </c>
      <c r="F9409" s="1">
        <v>46068.539583333331</v>
      </c>
      <c r="G9409" t="s">
        <v>31</v>
      </c>
      <c r="H9409" t="s">
        <v>15</v>
      </c>
      <c r="I9409" t="s">
        <v>16</v>
      </c>
      <c r="J9409">
        <v>4</v>
      </c>
      <c r="K9409" t="str">
        <f>IF(tickets_dataset[[#This Row],[status]] = "Closed", "Yes","No")</f>
        <v>Yes</v>
      </c>
      <c r="L9409" s="2">
        <f t="shared" si="584"/>
        <v>24.999999999941792</v>
      </c>
      <c r="M9409" t="str">
        <f t="shared" si="585"/>
        <v>No</v>
      </c>
      <c r="N9409" t="str">
        <f t="shared" si="586"/>
        <v>Feb</v>
      </c>
      <c r="O9409" s="2">
        <f t="shared" si="587"/>
        <v>1.0416666666642413</v>
      </c>
      <c r="P9409" t="str">
        <f>VLOOKUP(G9409,Agents!A:E,4,FALSE)</f>
        <v>Team5</v>
      </c>
      <c r="Q9409" t="str">
        <f>VLOOKUP(G9409,Agents!A:E,5,FALSE)</f>
        <v>Senior</v>
      </c>
      <c r="R9409" t="str">
        <f>VLOOKUP(G9409,Agents!A:E,2,FALSE)</f>
        <v>Evening</v>
      </c>
    </row>
    <row r="9410" spans="1:18" x14ac:dyDescent="0.35">
      <c r="A9410" t="s">
        <v>13749</v>
      </c>
      <c r="B9410" t="s">
        <v>416</v>
      </c>
      <c r="C9410" t="s">
        <v>12</v>
      </c>
      <c r="D9410" t="s">
        <v>26</v>
      </c>
      <c r="E9410" s="1">
        <v>46029.084027777775</v>
      </c>
      <c r="F9410" s="1">
        <v>46029.500694444447</v>
      </c>
      <c r="G9410" t="s">
        <v>59</v>
      </c>
      <c r="H9410" t="s">
        <v>15</v>
      </c>
      <c r="I9410" t="s">
        <v>16</v>
      </c>
      <c r="J9410">
        <v>4</v>
      </c>
      <c r="K9410" t="str">
        <f>IF(tickets_dataset[[#This Row],[status]] = "Closed", "Yes","No")</f>
        <v>Yes</v>
      </c>
      <c r="L9410" s="2">
        <f t="shared" ref="L9410:L9473" si="588">IF(ISBLANK(F9410),"",(F9410-E9410)*24)</f>
        <v>10.000000000116415</v>
      </c>
      <c r="M9410" t="str">
        <f t="shared" ref="M9410:M9473" si="589">IF(L9410&gt;48,"Yes","No")</f>
        <v>No</v>
      </c>
      <c r="N9410" t="str">
        <f t="shared" ref="N9410:N9473" si="590">TEXT(E9410,"mmm")</f>
        <v>Jan</v>
      </c>
      <c r="O9410" s="2">
        <f t="shared" si="587"/>
        <v>0.41666666667151731</v>
      </c>
      <c r="P9410" t="str">
        <f>VLOOKUP(G9410,Agents!A:E,4,FALSE)</f>
        <v>Team3</v>
      </c>
      <c r="Q9410" t="str">
        <f>VLOOKUP(G9410,Agents!A:E,5,FALSE)</f>
        <v>Senior</v>
      </c>
      <c r="R9410" t="str">
        <f>VLOOKUP(G9410,Agents!A:E,2,FALSE)</f>
        <v>Night</v>
      </c>
    </row>
    <row r="9411" spans="1:18" x14ac:dyDescent="0.35">
      <c r="A9411" t="s">
        <v>13750</v>
      </c>
      <c r="B9411" t="s">
        <v>5698</v>
      </c>
      <c r="C9411" t="s">
        <v>76</v>
      </c>
      <c r="D9411" t="s">
        <v>13</v>
      </c>
      <c r="E9411" s="1">
        <v>46074.742361111108</v>
      </c>
      <c r="F9411" s="1">
        <v>46076.53402777778</v>
      </c>
      <c r="G9411" t="s">
        <v>357</v>
      </c>
      <c r="H9411" t="s">
        <v>28</v>
      </c>
      <c r="I9411" t="s">
        <v>16</v>
      </c>
      <c r="J9411">
        <v>3</v>
      </c>
      <c r="K9411" t="str">
        <f>IF(tickets_dataset[[#This Row],[status]] = "Closed", "Yes","No")</f>
        <v>No</v>
      </c>
      <c r="L9411" s="2">
        <f t="shared" si="588"/>
        <v>43.000000000116415</v>
      </c>
      <c r="M9411" t="str">
        <f t="shared" si="589"/>
        <v>No</v>
      </c>
      <c r="N9411" t="str">
        <f t="shared" si="590"/>
        <v>Feb</v>
      </c>
      <c r="O9411" s="2">
        <f t="shared" ref="O9411:O9474" si="591">F9411-E9411</f>
        <v>1.7916666666715173</v>
      </c>
      <c r="P9411" t="str">
        <f>VLOOKUP(G9411,Agents!A:E,4,FALSE)</f>
        <v>Team1</v>
      </c>
      <c r="Q9411" t="str">
        <f>VLOOKUP(G9411,Agents!A:E,5,FALSE)</f>
        <v>Mid</v>
      </c>
      <c r="R9411" t="str">
        <f>VLOOKUP(G9411,Agents!A:E,2,FALSE)</f>
        <v>Morning</v>
      </c>
    </row>
    <row r="9412" spans="1:18" x14ac:dyDescent="0.35">
      <c r="A9412" t="s">
        <v>13751</v>
      </c>
      <c r="B9412" t="s">
        <v>5698</v>
      </c>
      <c r="C9412" t="s">
        <v>76</v>
      </c>
      <c r="D9412" t="s">
        <v>26</v>
      </c>
      <c r="E9412" s="1">
        <v>46104.261805555558</v>
      </c>
      <c r="F9412" s="1">
        <v>46105.261805555558</v>
      </c>
      <c r="G9412" t="s">
        <v>273</v>
      </c>
      <c r="H9412" t="s">
        <v>15</v>
      </c>
      <c r="I9412" t="s">
        <v>16</v>
      </c>
      <c r="J9412">
        <v>5</v>
      </c>
      <c r="K9412" t="str">
        <f>IF(tickets_dataset[[#This Row],[status]] = "Closed", "Yes","No")</f>
        <v>Yes</v>
      </c>
      <c r="L9412" s="2">
        <f t="shared" si="588"/>
        <v>24</v>
      </c>
      <c r="M9412" t="str">
        <f t="shared" si="589"/>
        <v>No</v>
      </c>
      <c r="N9412" t="str">
        <f t="shared" si="590"/>
        <v>Mar</v>
      </c>
      <c r="O9412" s="2">
        <f t="shared" si="591"/>
        <v>1</v>
      </c>
      <c r="P9412" t="str">
        <f>VLOOKUP(G9412,Agents!A:E,4,FALSE)</f>
        <v>Team3</v>
      </c>
      <c r="Q9412" t="str">
        <f>VLOOKUP(G9412,Agents!A:E,5,FALSE)</f>
        <v>Senior</v>
      </c>
      <c r="R9412" t="str">
        <f>VLOOKUP(G9412,Agents!A:E,2,FALSE)</f>
        <v>Evening</v>
      </c>
    </row>
    <row r="9413" spans="1:18" x14ac:dyDescent="0.35">
      <c r="A9413" t="s">
        <v>13752</v>
      </c>
      <c r="B9413" t="s">
        <v>1393</v>
      </c>
      <c r="C9413" t="s">
        <v>76</v>
      </c>
      <c r="D9413" t="s">
        <v>26</v>
      </c>
      <c r="E9413" s="1">
        <v>46057.685416666667</v>
      </c>
      <c r="F9413" s="1">
        <v>46058.685416666667</v>
      </c>
      <c r="G9413" t="s">
        <v>273</v>
      </c>
      <c r="H9413" t="s">
        <v>15</v>
      </c>
      <c r="I9413" t="s">
        <v>16</v>
      </c>
      <c r="J9413">
        <v>5</v>
      </c>
      <c r="K9413" t="str">
        <f>IF(tickets_dataset[[#This Row],[status]] = "Closed", "Yes","No")</f>
        <v>Yes</v>
      </c>
      <c r="L9413" s="2">
        <f t="shared" si="588"/>
        <v>24</v>
      </c>
      <c r="M9413" t="str">
        <f t="shared" si="589"/>
        <v>No</v>
      </c>
      <c r="N9413" t="str">
        <f t="shared" si="590"/>
        <v>Feb</v>
      </c>
      <c r="O9413" s="2">
        <f t="shared" si="591"/>
        <v>1</v>
      </c>
      <c r="P9413" t="str">
        <f>VLOOKUP(G9413,Agents!A:E,4,FALSE)</f>
        <v>Team3</v>
      </c>
      <c r="Q9413" t="str">
        <f>VLOOKUP(G9413,Agents!A:E,5,FALSE)</f>
        <v>Senior</v>
      </c>
      <c r="R9413" t="str">
        <f>VLOOKUP(G9413,Agents!A:E,2,FALSE)</f>
        <v>Evening</v>
      </c>
    </row>
    <row r="9414" spans="1:18" x14ac:dyDescent="0.35">
      <c r="A9414" t="s">
        <v>13753</v>
      </c>
      <c r="B9414" t="s">
        <v>5546</v>
      </c>
      <c r="C9414" t="s">
        <v>22</v>
      </c>
      <c r="D9414" t="s">
        <v>13</v>
      </c>
      <c r="E9414" s="1">
        <v>46071.982638888891</v>
      </c>
      <c r="F9414" s="1">
        <v>46073.232638888891</v>
      </c>
      <c r="G9414" t="s">
        <v>67</v>
      </c>
      <c r="H9414" t="s">
        <v>15</v>
      </c>
      <c r="I9414" t="s">
        <v>16</v>
      </c>
      <c r="J9414">
        <v>4</v>
      </c>
      <c r="K9414" t="str">
        <f>IF(tickets_dataset[[#This Row],[status]] = "Closed", "Yes","No")</f>
        <v>Yes</v>
      </c>
      <c r="L9414" s="2">
        <f t="shared" si="588"/>
        <v>30</v>
      </c>
      <c r="M9414" t="str">
        <f t="shared" si="589"/>
        <v>No</v>
      </c>
      <c r="N9414" t="str">
        <f t="shared" si="590"/>
        <v>Feb</v>
      </c>
      <c r="O9414" s="2">
        <f t="shared" si="591"/>
        <v>1.25</v>
      </c>
      <c r="P9414" t="str">
        <f>VLOOKUP(G9414,Agents!A:E,4,FALSE)</f>
        <v>Team5</v>
      </c>
      <c r="Q9414" t="str">
        <f>VLOOKUP(G9414,Agents!A:E,5,FALSE)</f>
        <v>Junior</v>
      </c>
      <c r="R9414" t="str">
        <f>VLOOKUP(G9414,Agents!A:E,2,FALSE)</f>
        <v>Evening</v>
      </c>
    </row>
    <row r="9415" spans="1:18" x14ac:dyDescent="0.35">
      <c r="A9415" t="s">
        <v>13754</v>
      </c>
      <c r="B9415" t="s">
        <v>7988</v>
      </c>
      <c r="C9415" t="s">
        <v>50</v>
      </c>
      <c r="D9415" t="s">
        <v>38</v>
      </c>
      <c r="E9415" s="1">
        <v>46084.606944444444</v>
      </c>
      <c r="F9415" s="1">
        <v>46087.44027777778</v>
      </c>
      <c r="G9415" t="s">
        <v>62</v>
      </c>
      <c r="H9415" t="s">
        <v>15</v>
      </c>
      <c r="I9415" t="s">
        <v>16</v>
      </c>
      <c r="J9415">
        <v>5</v>
      </c>
      <c r="K9415" t="str">
        <f>IF(tickets_dataset[[#This Row],[status]] = "Closed", "Yes","No")</f>
        <v>Yes</v>
      </c>
      <c r="L9415" s="2">
        <f t="shared" si="588"/>
        <v>68.000000000058208</v>
      </c>
      <c r="M9415" t="str">
        <f t="shared" si="589"/>
        <v>Yes</v>
      </c>
      <c r="N9415" t="str">
        <f t="shared" si="590"/>
        <v>Mar</v>
      </c>
      <c r="O9415" s="2">
        <f t="shared" si="591"/>
        <v>2.8333333333357587</v>
      </c>
      <c r="P9415" t="str">
        <f>VLOOKUP(G9415,Agents!A:E,4,FALSE)</f>
        <v>Team1</v>
      </c>
      <c r="Q9415" t="str">
        <f>VLOOKUP(G9415,Agents!A:E,5,FALSE)</f>
        <v>Junior</v>
      </c>
      <c r="R9415" t="str">
        <f>VLOOKUP(G9415,Agents!A:E,2,FALSE)</f>
        <v>Morning</v>
      </c>
    </row>
    <row r="9416" spans="1:18" x14ac:dyDescent="0.35">
      <c r="A9416" t="s">
        <v>13755</v>
      </c>
      <c r="B9416" t="s">
        <v>2928</v>
      </c>
      <c r="C9416" t="s">
        <v>34</v>
      </c>
      <c r="D9416" t="s">
        <v>26</v>
      </c>
      <c r="E9416" s="1">
        <v>46059.205555555556</v>
      </c>
      <c r="F9416" s="1">
        <v>46061.99722222222</v>
      </c>
      <c r="G9416" t="s">
        <v>357</v>
      </c>
      <c r="H9416" t="s">
        <v>15</v>
      </c>
      <c r="I9416" t="s">
        <v>16</v>
      </c>
      <c r="J9416">
        <v>3</v>
      </c>
      <c r="K9416" t="str">
        <f>IF(tickets_dataset[[#This Row],[status]] = "Closed", "Yes","No")</f>
        <v>Yes</v>
      </c>
      <c r="L9416" s="2">
        <f t="shared" si="588"/>
        <v>66.999999999941792</v>
      </c>
      <c r="M9416" t="str">
        <f t="shared" si="589"/>
        <v>Yes</v>
      </c>
      <c r="N9416" t="str">
        <f t="shared" si="590"/>
        <v>Feb</v>
      </c>
      <c r="O9416" s="2">
        <f t="shared" si="591"/>
        <v>2.7916666666642413</v>
      </c>
      <c r="P9416" t="str">
        <f>VLOOKUP(G9416,Agents!A:E,4,FALSE)</f>
        <v>Team1</v>
      </c>
      <c r="Q9416" t="str">
        <f>VLOOKUP(G9416,Agents!A:E,5,FALSE)</f>
        <v>Mid</v>
      </c>
      <c r="R9416" t="str">
        <f>VLOOKUP(G9416,Agents!A:E,2,FALSE)</f>
        <v>Morning</v>
      </c>
    </row>
    <row r="9417" spans="1:18" x14ac:dyDescent="0.35">
      <c r="A9417" t="s">
        <v>13756</v>
      </c>
      <c r="B9417" t="s">
        <v>6281</v>
      </c>
      <c r="C9417" t="s">
        <v>22</v>
      </c>
      <c r="D9417" t="s">
        <v>26</v>
      </c>
      <c r="E9417" s="1">
        <v>46034.438194444447</v>
      </c>
      <c r="F9417" s="1">
        <v>46035.396527777775</v>
      </c>
      <c r="G9417" t="s">
        <v>190</v>
      </c>
      <c r="H9417" t="s">
        <v>15</v>
      </c>
      <c r="I9417" t="s">
        <v>16</v>
      </c>
      <c r="J9417">
        <v>3</v>
      </c>
      <c r="K9417" t="str">
        <f>IF(tickets_dataset[[#This Row],[status]] = "Closed", "Yes","No")</f>
        <v>Yes</v>
      </c>
      <c r="L9417" s="2">
        <f t="shared" si="588"/>
        <v>22.999999999883585</v>
      </c>
      <c r="M9417" t="str">
        <f t="shared" si="589"/>
        <v>No</v>
      </c>
      <c r="N9417" t="str">
        <f t="shared" si="590"/>
        <v>Jan</v>
      </c>
      <c r="O9417" s="2">
        <f t="shared" si="591"/>
        <v>0.95833333332848269</v>
      </c>
      <c r="P9417" t="str">
        <f>VLOOKUP(G9417,Agents!A:E,4,FALSE)</f>
        <v>Team1</v>
      </c>
      <c r="Q9417" t="str">
        <f>VLOOKUP(G9417,Agents!A:E,5,FALSE)</f>
        <v>Senior</v>
      </c>
      <c r="R9417" t="str">
        <f>VLOOKUP(G9417,Agents!A:E,2,FALSE)</f>
        <v>Night</v>
      </c>
    </row>
    <row r="9418" spans="1:18" x14ac:dyDescent="0.35">
      <c r="A9418" t="s">
        <v>13757</v>
      </c>
      <c r="B9418" t="s">
        <v>13493</v>
      </c>
      <c r="C9418" t="s">
        <v>12</v>
      </c>
      <c r="D9418" t="s">
        <v>38</v>
      </c>
      <c r="E9418" s="1">
        <v>46081.1</v>
      </c>
      <c r="F9418" s="1">
        <v>46082.64166666667</v>
      </c>
      <c r="G9418" t="s">
        <v>170</v>
      </c>
      <c r="H9418" t="s">
        <v>15</v>
      </c>
      <c r="I9418" t="s">
        <v>16</v>
      </c>
      <c r="J9418">
        <v>3</v>
      </c>
      <c r="K9418" t="str">
        <f>IF(tickets_dataset[[#This Row],[status]] = "Closed", "Yes","No")</f>
        <v>Yes</v>
      </c>
      <c r="L9418" s="2">
        <f t="shared" si="588"/>
        <v>37.000000000116415</v>
      </c>
      <c r="M9418" t="str">
        <f t="shared" si="589"/>
        <v>No</v>
      </c>
      <c r="N9418" t="str">
        <f t="shared" si="590"/>
        <v>Feb</v>
      </c>
      <c r="O9418" s="2">
        <f t="shared" si="591"/>
        <v>1.5416666666715173</v>
      </c>
      <c r="P9418" t="str">
        <f>VLOOKUP(G9418,Agents!A:E,4,FALSE)</f>
        <v>Team5</v>
      </c>
      <c r="Q9418" t="str">
        <f>VLOOKUP(G9418,Agents!A:E,5,FALSE)</f>
        <v>Junior</v>
      </c>
      <c r="R9418" t="str">
        <f>VLOOKUP(G9418,Agents!A:E,2,FALSE)</f>
        <v>Night</v>
      </c>
    </row>
    <row r="9419" spans="1:18" x14ac:dyDescent="0.35">
      <c r="A9419" t="s">
        <v>13758</v>
      </c>
      <c r="B9419" t="s">
        <v>8563</v>
      </c>
      <c r="C9419" t="s">
        <v>22</v>
      </c>
      <c r="D9419" t="s">
        <v>13</v>
      </c>
      <c r="E9419" s="1">
        <v>46058.976388888892</v>
      </c>
      <c r="F9419" s="1">
        <v>46059.643055555556</v>
      </c>
      <c r="G9419" t="s">
        <v>91</v>
      </c>
      <c r="H9419" t="s">
        <v>15</v>
      </c>
      <c r="I9419" t="s">
        <v>16</v>
      </c>
      <c r="J9419">
        <v>4</v>
      </c>
      <c r="K9419" t="str">
        <f>IF(tickets_dataset[[#This Row],[status]] = "Closed", "Yes","No")</f>
        <v>Yes</v>
      </c>
      <c r="L9419" s="2">
        <f t="shared" si="588"/>
        <v>15.999999999941792</v>
      </c>
      <c r="M9419" t="str">
        <f t="shared" si="589"/>
        <v>No</v>
      </c>
      <c r="N9419" t="str">
        <f t="shared" si="590"/>
        <v>Feb</v>
      </c>
      <c r="O9419" s="2">
        <f t="shared" si="591"/>
        <v>0.66666666666424135</v>
      </c>
      <c r="P9419" t="str">
        <f>VLOOKUP(G9419,Agents!A:E,4,FALSE)</f>
        <v>Team5</v>
      </c>
      <c r="Q9419" t="str">
        <f>VLOOKUP(G9419,Agents!A:E,5,FALSE)</f>
        <v>Mid</v>
      </c>
      <c r="R9419" t="str">
        <f>VLOOKUP(G9419,Agents!A:E,2,FALSE)</f>
        <v>Night</v>
      </c>
    </row>
    <row r="9420" spans="1:18" x14ac:dyDescent="0.35">
      <c r="A9420" t="s">
        <v>13759</v>
      </c>
      <c r="B9420" t="s">
        <v>6162</v>
      </c>
      <c r="C9420" t="s">
        <v>50</v>
      </c>
      <c r="D9420" t="s">
        <v>26</v>
      </c>
      <c r="E9420" s="1">
        <v>46065.124305555553</v>
      </c>
      <c r="F9420" s="1">
        <v>46065.582638888889</v>
      </c>
      <c r="G9420" t="s">
        <v>199</v>
      </c>
      <c r="H9420" t="s">
        <v>15</v>
      </c>
      <c r="I9420" t="s">
        <v>16</v>
      </c>
      <c r="J9420">
        <v>4</v>
      </c>
      <c r="K9420" t="str">
        <f>IF(tickets_dataset[[#This Row],[status]] = "Closed", "Yes","No")</f>
        <v>Yes</v>
      </c>
      <c r="L9420" s="2">
        <f t="shared" si="588"/>
        <v>11.000000000058208</v>
      </c>
      <c r="M9420" t="str">
        <f t="shared" si="589"/>
        <v>No</v>
      </c>
      <c r="N9420" t="str">
        <f t="shared" si="590"/>
        <v>Feb</v>
      </c>
      <c r="O9420" s="2">
        <f t="shared" si="591"/>
        <v>0.45833333333575865</v>
      </c>
      <c r="P9420" t="str">
        <f>VLOOKUP(G9420,Agents!A:E,4,FALSE)</f>
        <v>Team1</v>
      </c>
      <c r="Q9420" t="str">
        <f>VLOOKUP(G9420,Agents!A:E,5,FALSE)</f>
        <v>Junior</v>
      </c>
      <c r="R9420" t="str">
        <f>VLOOKUP(G9420,Agents!A:E,2,FALSE)</f>
        <v>Morning</v>
      </c>
    </row>
    <row r="9421" spans="1:18" x14ac:dyDescent="0.35">
      <c r="A9421" t="s">
        <v>13760</v>
      </c>
      <c r="B9421" t="s">
        <v>1737</v>
      </c>
      <c r="C9421" t="s">
        <v>22</v>
      </c>
      <c r="D9421" t="s">
        <v>26</v>
      </c>
      <c r="E9421" s="1">
        <v>46047.95416666667</v>
      </c>
      <c r="F9421" s="1">
        <v>46049.95416666667</v>
      </c>
      <c r="G9421" t="s">
        <v>422</v>
      </c>
      <c r="H9421" t="s">
        <v>15</v>
      </c>
      <c r="I9421" t="s">
        <v>16</v>
      </c>
      <c r="J9421">
        <v>3</v>
      </c>
      <c r="K9421" t="str">
        <f>IF(tickets_dataset[[#This Row],[status]] = "Closed", "Yes","No")</f>
        <v>Yes</v>
      </c>
      <c r="L9421" s="2">
        <f t="shared" si="588"/>
        <v>48</v>
      </c>
      <c r="M9421" t="str">
        <f t="shared" si="589"/>
        <v>No</v>
      </c>
      <c r="N9421" t="str">
        <f t="shared" si="590"/>
        <v>Jan</v>
      </c>
      <c r="O9421" s="2">
        <f t="shared" si="591"/>
        <v>2</v>
      </c>
      <c r="P9421" t="str">
        <f>VLOOKUP(G9421,Agents!A:E,4,FALSE)</f>
        <v>Team5</v>
      </c>
      <c r="Q9421" t="str">
        <f>VLOOKUP(G9421,Agents!A:E,5,FALSE)</f>
        <v>Mid</v>
      </c>
      <c r="R9421" t="str">
        <f>VLOOKUP(G9421,Agents!A:E,2,FALSE)</f>
        <v>Evening</v>
      </c>
    </row>
    <row r="9422" spans="1:18" x14ac:dyDescent="0.35">
      <c r="A9422" t="s">
        <v>13761</v>
      </c>
      <c r="B9422" t="s">
        <v>5606</v>
      </c>
      <c r="C9422" t="s">
        <v>12</v>
      </c>
      <c r="D9422" t="s">
        <v>13</v>
      </c>
      <c r="E9422" s="1">
        <v>46054.423611111109</v>
      </c>
      <c r="F9422" s="1">
        <v>46054.965277777781</v>
      </c>
      <c r="G9422" t="s">
        <v>131</v>
      </c>
      <c r="H9422" t="s">
        <v>15</v>
      </c>
      <c r="I9422" t="s">
        <v>16</v>
      </c>
      <c r="J9422">
        <v>5</v>
      </c>
      <c r="K9422" t="str">
        <f>IF(tickets_dataset[[#This Row],[status]] = "Closed", "Yes","No")</f>
        <v>Yes</v>
      </c>
      <c r="L9422" s="2">
        <f t="shared" si="588"/>
        <v>13.000000000116415</v>
      </c>
      <c r="M9422" t="str">
        <f t="shared" si="589"/>
        <v>No</v>
      </c>
      <c r="N9422" t="str">
        <f t="shared" si="590"/>
        <v>Feb</v>
      </c>
      <c r="O9422" s="2">
        <f t="shared" si="591"/>
        <v>0.54166666667151731</v>
      </c>
      <c r="P9422" t="str">
        <f>VLOOKUP(G9422,Agents!A:E,4,FALSE)</f>
        <v>Team4</v>
      </c>
      <c r="Q9422" t="str">
        <f>VLOOKUP(G9422,Agents!A:E,5,FALSE)</f>
        <v>Junior</v>
      </c>
      <c r="R9422" t="str">
        <f>VLOOKUP(G9422,Agents!A:E,2,FALSE)</f>
        <v>Night</v>
      </c>
    </row>
    <row r="9423" spans="1:18" x14ac:dyDescent="0.35">
      <c r="A9423" t="s">
        <v>13762</v>
      </c>
      <c r="B9423" t="s">
        <v>7073</v>
      </c>
      <c r="C9423" t="s">
        <v>22</v>
      </c>
      <c r="D9423" t="s">
        <v>13</v>
      </c>
      <c r="E9423" s="1">
        <v>46031.019444444442</v>
      </c>
      <c r="F9423" s="1">
        <v>46031.519444444442</v>
      </c>
      <c r="G9423" t="s">
        <v>273</v>
      </c>
      <c r="H9423" t="s">
        <v>15</v>
      </c>
      <c r="I9423" t="s">
        <v>16</v>
      </c>
      <c r="J9423">
        <v>4</v>
      </c>
      <c r="K9423" t="str">
        <f>IF(tickets_dataset[[#This Row],[status]] = "Closed", "Yes","No")</f>
        <v>Yes</v>
      </c>
      <c r="L9423" s="2">
        <f t="shared" si="588"/>
        <v>12</v>
      </c>
      <c r="M9423" t="str">
        <f t="shared" si="589"/>
        <v>No</v>
      </c>
      <c r="N9423" t="str">
        <f t="shared" si="590"/>
        <v>Jan</v>
      </c>
      <c r="O9423" s="2">
        <f t="shared" si="591"/>
        <v>0.5</v>
      </c>
      <c r="P9423" t="str">
        <f>VLOOKUP(G9423,Agents!A:E,4,FALSE)</f>
        <v>Team3</v>
      </c>
      <c r="Q9423" t="str">
        <f>VLOOKUP(G9423,Agents!A:E,5,FALSE)</f>
        <v>Senior</v>
      </c>
      <c r="R9423" t="str">
        <f>VLOOKUP(G9423,Agents!A:E,2,FALSE)</f>
        <v>Evening</v>
      </c>
    </row>
    <row r="9424" spans="1:18" x14ac:dyDescent="0.35">
      <c r="A9424" t="s">
        <v>13763</v>
      </c>
      <c r="B9424" t="s">
        <v>408</v>
      </c>
      <c r="C9424" t="s">
        <v>76</v>
      </c>
      <c r="D9424" t="s">
        <v>26</v>
      </c>
      <c r="E9424" s="1">
        <v>46067.051388888889</v>
      </c>
      <c r="F9424" s="1">
        <v>46069.926388888889</v>
      </c>
      <c r="G9424" t="s">
        <v>183</v>
      </c>
      <c r="H9424" t="s">
        <v>15</v>
      </c>
      <c r="I9424" t="s">
        <v>16</v>
      </c>
      <c r="J9424">
        <v>3</v>
      </c>
      <c r="K9424" t="str">
        <f>IF(tickets_dataset[[#This Row],[status]] = "Closed", "Yes","No")</f>
        <v>Yes</v>
      </c>
      <c r="L9424" s="2">
        <f t="shared" si="588"/>
        <v>69</v>
      </c>
      <c r="M9424" t="str">
        <f t="shared" si="589"/>
        <v>Yes</v>
      </c>
      <c r="N9424" t="str">
        <f t="shared" si="590"/>
        <v>Feb</v>
      </c>
      <c r="O9424" s="2">
        <f t="shared" si="591"/>
        <v>2.875</v>
      </c>
      <c r="P9424" t="str">
        <f>VLOOKUP(G9424,Agents!A:E,4,FALSE)</f>
        <v>Team3</v>
      </c>
      <c r="Q9424" t="str">
        <f>VLOOKUP(G9424,Agents!A:E,5,FALSE)</f>
        <v>Senior</v>
      </c>
      <c r="R9424" t="str">
        <f>VLOOKUP(G9424,Agents!A:E,2,FALSE)</f>
        <v>Night</v>
      </c>
    </row>
    <row r="9425" spans="1:18" x14ac:dyDescent="0.35">
      <c r="A9425" t="s">
        <v>13764</v>
      </c>
      <c r="B9425" t="s">
        <v>6675</v>
      </c>
      <c r="C9425" t="s">
        <v>12</v>
      </c>
      <c r="D9425" t="s">
        <v>38</v>
      </c>
      <c r="E9425" s="1">
        <v>46067.636805555558</v>
      </c>
      <c r="F9425" s="1">
        <v>46070.970138888886</v>
      </c>
      <c r="G9425" t="s">
        <v>221</v>
      </c>
      <c r="H9425" t="s">
        <v>28</v>
      </c>
      <c r="I9425" t="s">
        <v>16</v>
      </c>
      <c r="J9425">
        <v>3</v>
      </c>
      <c r="K9425" t="str">
        <f>IF(tickets_dataset[[#This Row],[status]] = "Closed", "Yes","No")</f>
        <v>No</v>
      </c>
      <c r="L9425" s="2">
        <f t="shared" si="588"/>
        <v>79.999999999883585</v>
      </c>
      <c r="M9425" t="str">
        <f t="shared" si="589"/>
        <v>Yes</v>
      </c>
      <c r="N9425" t="str">
        <f t="shared" si="590"/>
        <v>Feb</v>
      </c>
      <c r="O9425" s="2">
        <f t="shared" si="591"/>
        <v>3.3333333333284827</v>
      </c>
      <c r="P9425" t="str">
        <f>VLOOKUP(G9425,Agents!A:E,4,FALSE)</f>
        <v>Team4</v>
      </c>
      <c r="Q9425" t="str">
        <f>VLOOKUP(G9425,Agents!A:E,5,FALSE)</f>
        <v>Senior</v>
      </c>
      <c r="R9425" t="str">
        <f>VLOOKUP(G9425,Agents!A:E,2,FALSE)</f>
        <v>Morning</v>
      </c>
    </row>
    <row r="9426" spans="1:18" x14ac:dyDescent="0.35">
      <c r="A9426" t="s">
        <v>13765</v>
      </c>
      <c r="B9426" t="s">
        <v>9079</v>
      </c>
      <c r="C9426" t="s">
        <v>22</v>
      </c>
      <c r="D9426" t="s">
        <v>26</v>
      </c>
      <c r="E9426" s="1">
        <v>46068.367361111108</v>
      </c>
      <c r="F9426" s="1">
        <v>46068.90902777778</v>
      </c>
      <c r="G9426" t="s">
        <v>77</v>
      </c>
      <c r="H9426" t="s">
        <v>15</v>
      </c>
      <c r="I9426" t="s">
        <v>16</v>
      </c>
      <c r="J9426">
        <v>5</v>
      </c>
      <c r="K9426" t="str">
        <f>IF(tickets_dataset[[#This Row],[status]] = "Closed", "Yes","No")</f>
        <v>Yes</v>
      </c>
      <c r="L9426" s="2">
        <f t="shared" si="588"/>
        <v>13.000000000116415</v>
      </c>
      <c r="M9426" t="str">
        <f t="shared" si="589"/>
        <v>No</v>
      </c>
      <c r="N9426" t="str">
        <f t="shared" si="590"/>
        <v>Feb</v>
      </c>
      <c r="O9426" s="2">
        <f t="shared" si="591"/>
        <v>0.54166666667151731</v>
      </c>
      <c r="P9426" t="str">
        <f>VLOOKUP(G9426,Agents!A:E,4,FALSE)</f>
        <v>Team5</v>
      </c>
      <c r="Q9426" t="str">
        <f>VLOOKUP(G9426,Agents!A:E,5,FALSE)</f>
        <v>Junior</v>
      </c>
      <c r="R9426" t="str">
        <f>VLOOKUP(G9426,Agents!A:E,2,FALSE)</f>
        <v>Evening</v>
      </c>
    </row>
    <row r="9427" spans="1:18" x14ac:dyDescent="0.35">
      <c r="A9427" t="s">
        <v>13766</v>
      </c>
      <c r="B9427" t="s">
        <v>963</v>
      </c>
      <c r="C9427" t="s">
        <v>12</v>
      </c>
      <c r="D9427" t="s">
        <v>26</v>
      </c>
      <c r="E9427" s="1">
        <v>46079.22152777778</v>
      </c>
      <c r="F9427" s="1">
        <v>46080.554861111108</v>
      </c>
      <c r="G9427" t="s">
        <v>357</v>
      </c>
      <c r="H9427" t="s">
        <v>15</v>
      </c>
      <c r="I9427" t="s">
        <v>16</v>
      </c>
      <c r="J9427">
        <v>3</v>
      </c>
      <c r="K9427" t="str">
        <f>IF(tickets_dataset[[#This Row],[status]] = "Closed", "Yes","No")</f>
        <v>Yes</v>
      </c>
      <c r="L9427" s="2">
        <f t="shared" si="588"/>
        <v>31.999999999883585</v>
      </c>
      <c r="M9427" t="str">
        <f t="shared" si="589"/>
        <v>No</v>
      </c>
      <c r="N9427" t="str">
        <f t="shared" si="590"/>
        <v>Feb</v>
      </c>
      <c r="O9427" s="2">
        <f t="shared" si="591"/>
        <v>1.3333333333284827</v>
      </c>
      <c r="P9427" t="str">
        <f>VLOOKUP(G9427,Agents!A:E,4,FALSE)</f>
        <v>Team1</v>
      </c>
      <c r="Q9427" t="str">
        <f>VLOOKUP(G9427,Agents!A:E,5,FALSE)</f>
        <v>Mid</v>
      </c>
      <c r="R9427" t="str">
        <f>VLOOKUP(G9427,Agents!A:E,2,FALSE)</f>
        <v>Morning</v>
      </c>
    </row>
    <row r="9428" spans="1:18" x14ac:dyDescent="0.35">
      <c r="A9428" t="s">
        <v>13767</v>
      </c>
      <c r="B9428" t="s">
        <v>9109</v>
      </c>
      <c r="C9428" t="s">
        <v>50</v>
      </c>
      <c r="D9428" t="s">
        <v>26</v>
      </c>
      <c r="E9428" s="1">
        <v>46052.942361111112</v>
      </c>
      <c r="F9428" s="1">
        <v>46055.692361111112</v>
      </c>
      <c r="G9428" t="s">
        <v>282</v>
      </c>
      <c r="H9428" t="s">
        <v>15</v>
      </c>
      <c r="I9428" t="s">
        <v>16</v>
      </c>
      <c r="J9428">
        <v>4</v>
      </c>
      <c r="K9428" t="str">
        <f>IF(tickets_dataset[[#This Row],[status]] = "Closed", "Yes","No")</f>
        <v>Yes</v>
      </c>
      <c r="L9428" s="2">
        <f t="shared" si="588"/>
        <v>66</v>
      </c>
      <c r="M9428" t="str">
        <f t="shared" si="589"/>
        <v>Yes</v>
      </c>
      <c r="N9428" t="str">
        <f t="shared" si="590"/>
        <v>Jan</v>
      </c>
      <c r="O9428" s="2">
        <f t="shared" si="591"/>
        <v>2.75</v>
      </c>
      <c r="P9428" t="str">
        <f>VLOOKUP(G9428,Agents!A:E,4,FALSE)</f>
        <v>Team4</v>
      </c>
      <c r="Q9428" t="str">
        <f>VLOOKUP(G9428,Agents!A:E,5,FALSE)</f>
        <v>Mid</v>
      </c>
      <c r="R9428" t="str">
        <f>VLOOKUP(G9428,Agents!A:E,2,FALSE)</f>
        <v>Morning</v>
      </c>
    </row>
    <row r="9429" spans="1:18" x14ac:dyDescent="0.35">
      <c r="A9429" t="s">
        <v>13768</v>
      </c>
      <c r="B9429" t="s">
        <v>3410</v>
      </c>
      <c r="C9429" t="s">
        <v>34</v>
      </c>
      <c r="D9429" t="s">
        <v>38</v>
      </c>
      <c r="E9429" s="1">
        <v>46075.498611111114</v>
      </c>
      <c r="F9429" s="1">
        <v>46076.081944444442</v>
      </c>
      <c r="G9429" t="s">
        <v>211</v>
      </c>
      <c r="H9429" t="s">
        <v>15</v>
      </c>
      <c r="I9429" t="s">
        <v>16</v>
      </c>
      <c r="J9429">
        <v>3</v>
      </c>
      <c r="K9429" t="str">
        <f>IF(tickets_dataset[[#This Row],[status]] = "Closed", "Yes","No")</f>
        <v>Yes</v>
      </c>
      <c r="L9429" s="2">
        <f t="shared" si="588"/>
        <v>13.999999999883585</v>
      </c>
      <c r="M9429" t="str">
        <f t="shared" si="589"/>
        <v>No</v>
      </c>
      <c r="N9429" t="str">
        <f t="shared" si="590"/>
        <v>Feb</v>
      </c>
      <c r="O9429" s="2">
        <f t="shared" si="591"/>
        <v>0.58333333332848269</v>
      </c>
      <c r="P9429" t="str">
        <f>VLOOKUP(G9429,Agents!A:E,4,FALSE)</f>
        <v>Team5</v>
      </c>
      <c r="Q9429" t="str">
        <f>VLOOKUP(G9429,Agents!A:E,5,FALSE)</f>
        <v>Senior</v>
      </c>
      <c r="R9429" t="str">
        <f>VLOOKUP(G9429,Agents!A:E,2,FALSE)</f>
        <v>Evening</v>
      </c>
    </row>
    <row r="9430" spans="1:18" x14ac:dyDescent="0.35">
      <c r="A9430" t="s">
        <v>13769</v>
      </c>
      <c r="B9430" t="s">
        <v>6014</v>
      </c>
      <c r="C9430" t="s">
        <v>22</v>
      </c>
      <c r="D9430" t="s">
        <v>38</v>
      </c>
      <c r="E9430" s="1">
        <v>46049.448611111111</v>
      </c>
      <c r="F9430" s="1">
        <v>46052.281944444447</v>
      </c>
      <c r="G9430" t="s">
        <v>56</v>
      </c>
      <c r="H9430" t="s">
        <v>15</v>
      </c>
      <c r="I9430" t="s">
        <v>16</v>
      </c>
      <c r="J9430">
        <v>3</v>
      </c>
      <c r="K9430" t="str">
        <f>IF(tickets_dataset[[#This Row],[status]] = "Closed", "Yes","No")</f>
        <v>Yes</v>
      </c>
      <c r="L9430" s="2">
        <f t="shared" si="588"/>
        <v>68.000000000058208</v>
      </c>
      <c r="M9430" t="str">
        <f t="shared" si="589"/>
        <v>Yes</v>
      </c>
      <c r="N9430" t="str">
        <f t="shared" si="590"/>
        <v>Jan</v>
      </c>
      <c r="O9430" s="2">
        <f t="shared" si="591"/>
        <v>2.8333333333357587</v>
      </c>
      <c r="P9430" t="str">
        <f>VLOOKUP(G9430,Agents!A:E,4,FALSE)</f>
        <v>Team1</v>
      </c>
      <c r="Q9430" t="str">
        <f>VLOOKUP(G9430,Agents!A:E,5,FALSE)</f>
        <v>Senior</v>
      </c>
      <c r="R9430" t="str">
        <f>VLOOKUP(G9430,Agents!A:E,2,FALSE)</f>
        <v>Night</v>
      </c>
    </row>
    <row r="9431" spans="1:18" x14ac:dyDescent="0.35">
      <c r="A9431" t="s">
        <v>13770</v>
      </c>
      <c r="B9431" t="s">
        <v>13771</v>
      </c>
      <c r="C9431" t="s">
        <v>50</v>
      </c>
      <c r="D9431" t="s">
        <v>38</v>
      </c>
      <c r="E9431" s="1">
        <v>46059.609722222223</v>
      </c>
      <c r="F9431" s="1">
        <v>46061.693055555559</v>
      </c>
      <c r="G9431" t="s">
        <v>221</v>
      </c>
      <c r="H9431" t="s">
        <v>15</v>
      </c>
      <c r="I9431" t="s">
        <v>16</v>
      </c>
      <c r="J9431">
        <v>5</v>
      </c>
      <c r="K9431" t="str">
        <f>IF(tickets_dataset[[#This Row],[status]] = "Closed", "Yes","No")</f>
        <v>Yes</v>
      </c>
      <c r="L9431" s="2">
        <f t="shared" si="588"/>
        <v>50.000000000058208</v>
      </c>
      <c r="M9431" t="str">
        <f t="shared" si="589"/>
        <v>Yes</v>
      </c>
      <c r="N9431" t="str">
        <f t="shared" si="590"/>
        <v>Feb</v>
      </c>
      <c r="O9431" s="2">
        <f t="shared" si="591"/>
        <v>2.0833333333357587</v>
      </c>
      <c r="P9431" t="str">
        <f>VLOOKUP(G9431,Agents!A:E,4,FALSE)</f>
        <v>Team4</v>
      </c>
      <c r="Q9431" t="str">
        <f>VLOOKUP(G9431,Agents!A:E,5,FALSE)</f>
        <v>Senior</v>
      </c>
      <c r="R9431" t="str">
        <f>VLOOKUP(G9431,Agents!A:E,2,FALSE)</f>
        <v>Morning</v>
      </c>
    </row>
    <row r="9432" spans="1:18" x14ac:dyDescent="0.35">
      <c r="A9432" t="s">
        <v>13772</v>
      </c>
      <c r="B9432" t="s">
        <v>1066</v>
      </c>
      <c r="C9432" t="s">
        <v>12</v>
      </c>
      <c r="D9432" t="s">
        <v>38</v>
      </c>
      <c r="E9432" s="1">
        <v>46100.822916666664</v>
      </c>
      <c r="F9432" s="1">
        <v>46103.28125</v>
      </c>
      <c r="G9432" t="s">
        <v>100</v>
      </c>
      <c r="H9432" t="s">
        <v>15</v>
      </c>
      <c r="I9432" t="s">
        <v>16</v>
      </c>
      <c r="J9432">
        <v>3</v>
      </c>
      <c r="K9432" t="str">
        <f>IF(tickets_dataset[[#This Row],[status]] = "Closed", "Yes","No")</f>
        <v>Yes</v>
      </c>
      <c r="L9432" s="2">
        <f t="shared" si="588"/>
        <v>59.000000000058208</v>
      </c>
      <c r="M9432" t="str">
        <f t="shared" si="589"/>
        <v>Yes</v>
      </c>
      <c r="N9432" t="str">
        <f t="shared" si="590"/>
        <v>Mar</v>
      </c>
      <c r="O9432" s="2">
        <f t="shared" si="591"/>
        <v>2.4583333333357587</v>
      </c>
      <c r="P9432" t="str">
        <f>VLOOKUP(G9432,Agents!A:E,4,FALSE)</f>
        <v>Team4</v>
      </c>
      <c r="Q9432" t="str">
        <f>VLOOKUP(G9432,Agents!A:E,5,FALSE)</f>
        <v>Junior</v>
      </c>
      <c r="R9432" t="str">
        <f>VLOOKUP(G9432,Agents!A:E,2,FALSE)</f>
        <v>Evening</v>
      </c>
    </row>
    <row r="9433" spans="1:18" x14ac:dyDescent="0.35">
      <c r="A9433" t="s">
        <v>13773</v>
      </c>
      <c r="B9433" t="s">
        <v>11282</v>
      </c>
      <c r="C9433" t="s">
        <v>50</v>
      </c>
      <c r="D9433" t="s">
        <v>13</v>
      </c>
      <c r="E9433" s="1">
        <v>46027.499305555553</v>
      </c>
      <c r="F9433" s="1">
        <v>46028.499305555553</v>
      </c>
      <c r="G9433" t="s">
        <v>149</v>
      </c>
      <c r="H9433" t="s">
        <v>15</v>
      </c>
      <c r="I9433" t="s">
        <v>16</v>
      </c>
      <c r="J9433">
        <v>4</v>
      </c>
      <c r="K9433" t="str">
        <f>IF(tickets_dataset[[#This Row],[status]] = "Closed", "Yes","No")</f>
        <v>Yes</v>
      </c>
      <c r="L9433" s="2">
        <f t="shared" si="588"/>
        <v>24</v>
      </c>
      <c r="M9433" t="str">
        <f t="shared" si="589"/>
        <v>No</v>
      </c>
      <c r="N9433" t="str">
        <f t="shared" si="590"/>
        <v>Jan</v>
      </c>
      <c r="O9433" s="2">
        <f t="shared" si="591"/>
        <v>1</v>
      </c>
      <c r="P9433" t="str">
        <f>VLOOKUP(G9433,Agents!A:E,4,FALSE)</f>
        <v>Team3</v>
      </c>
      <c r="Q9433" t="str">
        <f>VLOOKUP(G9433,Agents!A:E,5,FALSE)</f>
        <v>Mid</v>
      </c>
      <c r="R9433" t="str">
        <f>VLOOKUP(G9433,Agents!A:E,2,FALSE)</f>
        <v>Night</v>
      </c>
    </row>
    <row r="9434" spans="1:18" x14ac:dyDescent="0.35">
      <c r="A9434" t="s">
        <v>13774</v>
      </c>
      <c r="B9434" t="s">
        <v>6070</v>
      </c>
      <c r="C9434" t="s">
        <v>12</v>
      </c>
      <c r="D9434" t="s">
        <v>13</v>
      </c>
      <c r="E9434" s="1">
        <v>46066.234722222223</v>
      </c>
      <c r="F9434" s="1">
        <v>46066.776388888888</v>
      </c>
      <c r="G9434" t="s">
        <v>39</v>
      </c>
      <c r="H9434" t="s">
        <v>15</v>
      </c>
      <c r="I9434" t="s">
        <v>16</v>
      </c>
      <c r="J9434">
        <v>4</v>
      </c>
      <c r="K9434" t="str">
        <f>IF(tickets_dataset[[#This Row],[status]] = "Closed", "Yes","No")</f>
        <v>Yes</v>
      </c>
      <c r="L9434" s="2">
        <f t="shared" si="588"/>
        <v>12.999999999941792</v>
      </c>
      <c r="M9434" t="str">
        <f t="shared" si="589"/>
        <v>No</v>
      </c>
      <c r="N9434" t="str">
        <f t="shared" si="590"/>
        <v>Feb</v>
      </c>
      <c r="O9434" s="2">
        <f t="shared" si="591"/>
        <v>0.54166666666424135</v>
      </c>
      <c r="P9434" t="str">
        <f>VLOOKUP(G9434,Agents!A:E,4,FALSE)</f>
        <v>Team3</v>
      </c>
      <c r="Q9434" t="str">
        <f>VLOOKUP(G9434,Agents!A:E,5,FALSE)</f>
        <v>Mid</v>
      </c>
      <c r="R9434" t="str">
        <f>VLOOKUP(G9434,Agents!A:E,2,FALSE)</f>
        <v>Night</v>
      </c>
    </row>
    <row r="9435" spans="1:18" x14ac:dyDescent="0.35">
      <c r="A9435" t="s">
        <v>13775</v>
      </c>
      <c r="B9435" t="s">
        <v>5222</v>
      </c>
      <c r="C9435" t="s">
        <v>34</v>
      </c>
      <c r="D9435" t="s">
        <v>38</v>
      </c>
      <c r="E9435" s="1">
        <v>46094.81527777778</v>
      </c>
      <c r="F9435" s="1">
        <v>46098.648611111108</v>
      </c>
      <c r="G9435" t="s">
        <v>239</v>
      </c>
      <c r="H9435" t="s">
        <v>15</v>
      </c>
      <c r="I9435" t="s">
        <v>16</v>
      </c>
      <c r="J9435">
        <v>4</v>
      </c>
      <c r="K9435" t="str">
        <f>IF(tickets_dataset[[#This Row],[status]] = "Closed", "Yes","No")</f>
        <v>Yes</v>
      </c>
      <c r="L9435" s="2">
        <f t="shared" si="588"/>
        <v>91.999999999883585</v>
      </c>
      <c r="M9435" t="str">
        <f t="shared" si="589"/>
        <v>Yes</v>
      </c>
      <c r="N9435" t="str">
        <f t="shared" si="590"/>
        <v>Mar</v>
      </c>
      <c r="O9435" s="2">
        <f t="shared" si="591"/>
        <v>3.8333333333284827</v>
      </c>
      <c r="P9435" t="str">
        <f>VLOOKUP(G9435,Agents!A:E,4,FALSE)</f>
        <v>Team1</v>
      </c>
      <c r="Q9435" t="str">
        <f>VLOOKUP(G9435,Agents!A:E,5,FALSE)</f>
        <v>Senior</v>
      </c>
      <c r="R9435" t="str">
        <f>VLOOKUP(G9435,Agents!A:E,2,FALSE)</f>
        <v>Evening</v>
      </c>
    </row>
    <row r="9436" spans="1:18" x14ac:dyDescent="0.35">
      <c r="A9436" t="s">
        <v>13776</v>
      </c>
      <c r="B9436" t="s">
        <v>1365</v>
      </c>
      <c r="C9436" t="s">
        <v>34</v>
      </c>
      <c r="D9436" t="s">
        <v>26</v>
      </c>
      <c r="E9436" s="1">
        <v>46075.193055555559</v>
      </c>
      <c r="F9436" s="1">
        <v>46076.109722222223</v>
      </c>
      <c r="G9436" t="s">
        <v>110</v>
      </c>
      <c r="H9436" t="s">
        <v>132</v>
      </c>
      <c r="I9436" t="s">
        <v>16</v>
      </c>
      <c r="J9436">
        <v>3</v>
      </c>
      <c r="K9436" t="str">
        <f>IF(tickets_dataset[[#This Row],[status]] = "Closed", "Yes","No")</f>
        <v>No</v>
      </c>
      <c r="L9436" s="2">
        <f t="shared" si="588"/>
        <v>21.999999999941792</v>
      </c>
      <c r="M9436" t="str">
        <f t="shared" si="589"/>
        <v>No</v>
      </c>
      <c r="N9436" t="str">
        <f t="shared" si="590"/>
        <v>Feb</v>
      </c>
      <c r="O9436" s="2">
        <f t="shared" si="591"/>
        <v>0.91666666666424135</v>
      </c>
      <c r="P9436" t="str">
        <f>VLOOKUP(G9436,Agents!A:E,4,FALSE)</f>
        <v>Team4</v>
      </c>
      <c r="Q9436" t="str">
        <f>VLOOKUP(G9436,Agents!A:E,5,FALSE)</f>
        <v>Junior</v>
      </c>
      <c r="R9436" t="str">
        <f>VLOOKUP(G9436,Agents!A:E,2,FALSE)</f>
        <v>Morning</v>
      </c>
    </row>
    <row r="9437" spans="1:18" x14ac:dyDescent="0.35">
      <c r="A9437" t="s">
        <v>13777</v>
      </c>
      <c r="B9437" t="s">
        <v>13778</v>
      </c>
      <c r="C9437" t="s">
        <v>22</v>
      </c>
      <c r="D9437" t="s">
        <v>38</v>
      </c>
      <c r="E9437" s="1">
        <v>46080.905555555553</v>
      </c>
      <c r="F9437" s="1">
        <v>46083.197222222225</v>
      </c>
      <c r="G9437" t="s">
        <v>128</v>
      </c>
      <c r="H9437" t="s">
        <v>15</v>
      </c>
      <c r="I9437" t="s">
        <v>16</v>
      </c>
      <c r="J9437">
        <v>4</v>
      </c>
      <c r="K9437" t="str">
        <f>IF(tickets_dataset[[#This Row],[status]] = "Closed", "Yes","No")</f>
        <v>Yes</v>
      </c>
      <c r="L9437" s="2">
        <f t="shared" si="588"/>
        <v>55.000000000116415</v>
      </c>
      <c r="M9437" t="str">
        <f t="shared" si="589"/>
        <v>Yes</v>
      </c>
      <c r="N9437" t="str">
        <f t="shared" si="590"/>
        <v>Feb</v>
      </c>
      <c r="O9437" s="2">
        <f t="shared" si="591"/>
        <v>2.2916666666715173</v>
      </c>
      <c r="P9437" t="str">
        <f>VLOOKUP(G9437,Agents!A:E,4,FALSE)</f>
        <v>Team4</v>
      </c>
      <c r="Q9437" t="str">
        <f>VLOOKUP(G9437,Agents!A:E,5,FALSE)</f>
        <v>Mid</v>
      </c>
      <c r="R9437" t="str">
        <f>VLOOKUP(G9437,Agents!A:E,2,FALSE)</f>
        <v>Night</v>
      </c>
    </row>
    <row r="9438" spans="1:18" x14ac:dyDescent="0.35">
      <c r="A9438" t="s">
        <v>13779</v>
      </c>
      <c r="B9438" t="s">
        <v>6837</v>
      </c>
      <c r="C9438" t="s">
        <v>22</v>
      </c>
      <c r="D9438" t="s">
        <v>38</v>
      </c>
      <c r="E9438" s="1">
        <v>46034.164583333331</v>
      </c>
      <c r="F9438" s="1">
        <v>46037.289583333331</v>
      </c>
      <c r="G9438" t="s">
        <v>256</v>
      </c>
      <c r="H9438" t="s">
        <v>15</v>
      </c>
      <c r="I9438" t="s">
        <v>16</v>
      </c>
      <c r="J9438">
        <v>5</v>
      </c>
      <c r="K9438" t="str">
        <f>IF(tickets_dataset[[#This Row],[status]] = "Closed", "Yes","No")</f>
        <v>Yes</v>
      </c>
      <c r="L9438" s="2">
        <f t="shared" si="588"/>
        <v>75</v>
      </c>
      <c r="M9438" t="str">
        <f t="shared" si="589"/>
        <v>Yes</v>
      </c>
      <c r="N9438" t="str">
        <f t="shared" si="590"/>
        <v>Jan</v>
      </c>
      <c r="O9438" s="2">
        <f t="shared" si="591"/>
        <v>3.125</v>
      </c>
      <c r="P9438" t="str">
        <f>VLOOKUP(G9438,Agents!A:E,4,FALSE)</f>
        <v>Team1</v>
      </c>
      <c r="Q9438" t="str">
        <f>VLOOKUP(G9438,Agents!A:E,5,FALSE)</f>
        <v>Mid</v>
      </c>
      <c r="R9438" t="str">
        <f>VLOOKUP(G9438,Agents!A:E,2,FALSE)</f>
        <v>Morning</v>
      </c>
    </row>
    <row r="9439" spans="1:18" x14ac:dyDescent="0.35">
      <c r="A9439" t="s">
        <v>13780</v>
      </c>
      <c r="B9439" t="s">
        <v>9813</v>
      </c>
      <c r="C9439" t="s">
        <v>50</v>
      </c>
      <c r="D9439" t="s">
        <v>38</v>
      </c>
      <c r="E9439" s="1">
        <v>46099.685416666667</v>
      </c>
      <c r="F9439" s="1">
        <v>46103.310416666667</v>
      </c>
      <c r="G9439" t="s">
        <v>42</v>
      </c>
      <c r="H9439" t="s">
        <v>15</v>
      </c>
      <c r="I9439" t="s">
        <v>16</v>
      </c>
      <c r="J9439">
        <v>4</v>
      </c>
      <c r="K9439" t="str">
        <f>IF(tickets_dataset[[#This Row],[status]] = "Closed", "Yes","No")</f>
        <v>Yes</v>
      </c>
      <c r="L9439" s="2">
        <f t="shared" si="588"/>
        <v>87</v>
      </c>
      <c r="M9439" t="str">
        <f t="shared" si="589"/>
        <v>Yes</v>
      </c>
      <c r="N9439" t="str">
        <f t="shared" si="590"/>
        <v>Mar</v>
      </c>
      <c r="O9439" s="2">
        <f t="shared" si="591"/>
        <v>3.625</v>
      </c>
      <c r="P9439" t="str">
        <f>VLOOKUP(G9439,Agents!A:E,4,FALSE)</f>
        <v>Team2</v>
      </c>
      <c r="Q9439" t="str">
        <f>VLOOKUP(G9439,Agents!A:E,5,FALSE)</f>
        <v>Junior</v>
      </c>
      <c r="R9439" t="str">
        <f>VLOOKUP(G9439,Agents!A:E,2,FALSE)</f>
        <v>Night</v>
      </c>
    </row>
    <row r="9440" spans="1:18" x14ac:dyDescent="0.35">
      <c r="A9440" t="s">
        <v>13781</v>
      </c>
      <c r="B9440" t="s">
        <v>3248</v>
      </c>
      <c r="C9440" t="s">
        <v>50</v>
      </c>
      <c r="D9440" t="s">
        <v>38</v>
      </c>
      <c r="E9440" s="1">
        <v>46029.113194444442</v>
      </c>
      <c r="F9440" s="1">
        <v>46030.029861111114</v>
      </c>
      <c r="G9440" t="s">
        <v>77</v>
      </c>
      <c r="H9440" t="s">
        <v>15</v>
      </c>
      <c r="I9440" t="s">
        <v>16</v>
      </c>
      <c r="J9440">
        <v>4</v>
      </c>
      <c r="K9440" t="str">
        <f>IF(tickets_dataset[[#This Row],[status]] = "Closed", "Yes","No")</f>
        <v>Yes</v>
      </c>
      <c r="L9440" s="2">
        <f t="shared" si="588"/>
        <v>22.000000000116415</v>
      </c>
      <c r="M9440" t="str">
        <f t="shared" si="589"/>
        <v>No</v>
      </c>
      <c r="N9440" t="str">
        <f t="shared" si="590"/>
        <v>Jan</v>
      </c>
      <c r="O9440" s="2">
        <f t="shared" si="591"/>
        <v>0.91666666667151731</v>
      </c>
      <c r="P9440" t="str">
        <f>VLOOKUP(G9440,Agents!A:E,4,FALSE)</f>
        <v>Team5</v>
      </c>
      <c r="Q9440" t="str">
        <f>VLOOKUP(G9440,Agents!A:E,5,FALSE)</f>
        <v>Junior</v>
      </c>
      <c r="R9440" t="str">
        <f>VLOOKUP(G9440,Agents!A:E,2,FALSE)</f>
        <v>Evening</v>
      </c>
    </row>
    <row r="9441" spans="1:18" x14ac:dyDescent="0.35">
      <c r="A9441" t="s">
        <v>13782</v>
      </c>
      <c r="B9441" t="s">
        <v>13783</v>
      </c>
      <c r="C9441" t="s">
        <v>50</v>
      </c>
      <c r="D9441" t="s">
        <v>26</v>
      </c>
      <c r="E9441" s="1">
        <v>46111.604861111111</v>
      </c>
      <c r="F9441" s="1">
        <v>46113.146527777775</v>
      </c>
      <c r="G9441" t="s">
        <v>131</v>
      </c>
      <c r="H9441" t="s">
        <v>15</v>
      </c>
      <c r="I9441" t="s">
        <v>16</v>
      </c>
      <c r="J9441">
        <v>2</v>
      </c>
      <c r="K9441" t="str">
        <f>IF(tickets_dataset[[#This Row],[status]] = "Closed", "Yes","No")</f>
        <v>Yes</v>
      </c>
      <c r="L9441" s="2">
        <f t="shared" si="588"/>
        <v>36.999999999941792</v>
      </c>
      <c r="M9441" t="str">
        <f t="shared" si="589"/>
        <v>No</v>
      </c>
      <c r="N9441" t="str">
        <f t="shared" si="590"/>
        <v>Mar</v>
      </c>
      <c r="O9441" s="2">
        <f t="shared" si="591"/>
        <v>1.5416666666642413</v>
      </c>
      <c r="P9441" t="str">
        <f>VLOOKUP(G9441,Agents!A:E,4,FALSE)</f>
        <v>Team4</v>
      </c>
      <c r="Q9441" t="str">
        <f>VLOOKUP(G9441,Agents!A:E,5,FALSE)</f>
        <v>Junior</v>
      </c>
      <c r="R9441" t="str">
        <f>VLOOKUP(G9441,Agents!A:E,2,FALSE)</f>
        <v>Night</v>
      </c>
    </row>
    <row r="9442" spans="1:18" x14ac:dyDescent="0.35">
      <c r="A9442" t="s">
        <v>13784</v>
      </c>
      <c r="B9442" t="s">
        <v>1999</v>
      </c>
      <c r="C9442" t="s">
        <v>50</v>
      </c>
      <c r="D9442" t="s">
        <v>38</v>
      </c>
      <c r="E9442" s="1">
        <v>46108.338194444441</v>
      </c>
      <c r="F9442" s="1">
        <v>46109.463194444441</v>
      </c>
      <c r="G9442" t="s">
        <v>183</v>
      </c>
      <c r="H9442" t="s">
        <v>15</v>
      </c>
      <c r="I9442" t="s">
        <v>68</v>
      </c>
      <c r="J9442">
        <v>2</v>
      </c>
      <c r="K9442" t="str">
        <f>IF(tickets_dataset[[#This Row],[status]] = "Closed", "Yes","No")</f>
        <v>Yes</v>
      </c>
      <c r="L9442" s="2">
        <f t="shared" si="588"/>
        <v>27</v>
      </c>
      <c r="M9442" t="str">
        <f t="shared" si="589"/>
        <v>No</v>
      </c>
      <c r="N9442" t="str">
        <f t="shared" si="590"/>
        <v>Mar</v>
      </c>
      <c r="O9442" s="2">
        <f t="shared" si="591"/>
        <v>1.125</v>
      </c>
      <c r="P9442" t="str">
        <f>VLOOKUP(G9442,Agents!A:E,4,FALSE)</f>
        <v>Team3</v>
      </c>
      <c r="Q9442" t="str">
        <f>VLOOKUP(G9442,Agents!A:E,5,FALSE)</f>
        <v>Senior</v>
      </c>
      <c r="R9442" t="str">
        <f>VLOOKUP(G9442,Agents!A:E,2,FALSE)</f>
        <v>Night</v>
      </c>
    </row>
    <row r="9443" spans="1:18" x14ac:dyDescent="0.35">
      <c r="A9443" t="s">
        <v>13785</v>
      </c>
      <c r="B9443" t="s">
        <v>11113</v>
      </c>
      <c r="C9443" t="s">
        <v>34</v>
      </c>
      <c r="D9443" t="s">
        <v>38</v>
      </c>
      <c r="E9443" s="1">
        <v>46069.306944444441</v>
      </c>
      <c r="F9443" s="1">
        <v>46069.973611111112</v>
      </c>
      <c r="G9443" t="s">
        <v>357</v>
      </c>
      <c r="H9443" t="s">
        <v>15</v>
      </c>
      <c r="I9443" t="s">
        <v>16</v>
      </c>
      <c r="J9443">
        <v>3</v>
      </c>
      <c r="K9443" t="str">
        <f>IF(tickets_dataset[[#This Row],[status]] = "Closed", "Yes","No")</f>
        <v>Yes</v>
      </c>
      <c r="L9443" s="2">
        <f t="shared" si="588"/>
        <v>16.000000000116415</v>
      </c>
      <c r="M9443" t="str">
        <f t="shared" si="589"/>
        <v>No</v>
      </c>
      <c r="N9443" t="str">
        <f t="shared" si="590"/>
        <v>Feb</v>
      </c>
      <c r="O9443" s="2">
        <f t="shared" si="591"/>
        <v>0.66666666667151731</v>
      </c>
      <c r="P9443" t="str">
        <f>VLOOKUP(G9443,Agents!A:E,4,FALSE)</f>
        <v>Team1</v>
      </c>
      <c r="Q9443" t="str">
        <f>VLOOKUP(G9443,Agents!A:E,5,FALSE)</f>
        <v>Mid</v>
      </c>
      <c r="R9443" t="str">
        <f>VLOOKUP(G9443,Agents!A:E,2,FALSE)</f>
        <v>Morning</v>
      </c>
    </row>
    <row r="9444" spans="1:18" x14ac:dyDescent="0.35">
      <c r="A9444" t="s">
        <v>13786</v>
      </c>
      <c r="B9444" t="s">
        <v>13787</v>
      </c>
      <c r="C9444" t="s">
        <v>22</v>
      </c>
      <c r="D9444" t="s">
        <v>13</v>
      </c>
      <c r="E9444" s="1">
        <v>46072.845833333333</v>
      </c>
      <c r="F9444" s="1">
        <v>46073.054166666669</v>
      </c>
      <c r="G9444" t="s">
        <v>164</v>
      </c>
      <c r="H9444" t="s">
        <v>15</v>
      </c>
      <c r="I9444" t="s">
        <v>16</v>
      </c>
      <c r="J9444">
        <v>3</v>
      </c>
      <c r="K9444" t="str">
        <f>IF(tickets_dataset[[#This Row],[status]] = "Closed", "Yes","No")</f>
        <v>Yes</v>
      </c>
      <c r="L9444" s="2">
        <f t="shared" si="588"/>
        <v>5.0000000000582077</v>
      </c>
      <c r="M9444" t="str">
        <f t="shared" si="589"/>
        <v>No</v>
      </c>
      <c r="N9444" t="str">
        <f t="shared" si="590"/>
        <v>Feb</v>
      </c>
      <c r="O9444" s="2">
        <f t="shared" si="591"/>
        <v>0.20833333333575865</v>
      </c>
      <c r="P9444" t="str">
        <f>VLOOKUP(G9444,Agents!A:E,4,FALSE)</f>
        <v>Team4</v>
      </c>
      <c r="Q9444" t="str">
        <f>VLOOKUP(G9444,Agents!A:E,5,FALSE)</f>
        <v>Senior</v>
      </c>
      <c r="R9444" t="str">
        <f>VLOOKUP(G9444,Agents!A:E,2,FALSE)</f>
        <v>Evening</v>
      </c>
    </row>
    <row r="9445" spans="1:18" x14ac:dyDescent="0.35">
      <c r="A9445" t="s">
        <v>13788</v>
      </c>
      <c r="B9445" t="s">
        <v>7988</v>
      </c>
      <c r="C9445" t="s">
        <v>50</v>
      </c>
      <c r="D9445" t="s">
        <v>13</v>
      </c>
      <c r="E9445" s="1">
        <v>46086.445833333331</v>
      </c>
      <c r="F9445" s="1">
        <v>46086.529166666667</v>
      </c>
      <c r="G9445" t="s">
        <v>344</v>
      </c>
      <c r="H9445" t="s">
        <v>15</v>
      </c>
      <c r="I9445" t="s">
        <v>16</v>
      </c>
      <c r="J9445">
        <v>3</v>
      </c>
      <c r="K9445" t="str">
        <f>IF(tickets_dataset[[#This Row],[status]] = "Closed", "Yes","No")</f>
        <v>Yes</v>
      </c>
      <c r="L9445" s="2">
        <f t="shared" si="588"/>
        <v>2.0000000000582077</v>
      </c>
      <c r="M9445" t="str">
        <f t="shared" si="589"/>
        <v>No</v>
      </c>
      <c r="N9445" t="str">
        <f t="shared" si="590"/>
        <v>Mar</v>
      </c>
      <c r="O9445" s="2">
        <f t="shared" si="591"/>
        <v>8.3333333335758653E-2</v>
      </c>
      <c r="P9445" t="str">
        <f>VLOOKUP(G9445,Agents!A:E,4,FALSE)</f>
        <v>Team4</v>
      </c>
      <c r="Q9445" t="str">
        <f>VLOOKUP(G9445,Agents!A:E,5,FALSE)</f>
        <v>Senior</v>
      </c>
      <c r="R9445" t="str">
        <f>VLOOKUP(G9445,Agents!A:E,2,FALSE)</f>
        <v>Night</v>
      </c>
    </row>
    <row r="9446" spans="1:18" x14ac:dyDescent="0.35">
      <c r="A9446" t="s">
        <v>13789</v>
      </c>
      <c r="B9446" t="s">
        <v>4751</v>
      </c>
      <c r="C9446" t="s">
        <v>50</v>
      </c>
      <c r="D9446" t="s">
        <v>13</v>
      </c>
      <c r="E9446" s="1">
        <v>46065.500694444447</v>
      </c>
      <c r="F9446" s="1">
        <v>46065.917361111111</v>
      </c>
      <c r="G9446" t="s">
        <v>256</v>
      </c>
      <c r="H9446" t="s">
        <v>15</v>
      </c>
      <c r="I9446" t="s">
        <v>16</v>
      </c>
      <c r="J9446">
        <v>3</v>
      </c>
      <c r="K9446" t="str">
        <f>IF(tickets_dataset[[#This Row],[status]] = "Closed", "Yes","No")</f>
        <v>Yes</v>
      </c>
      <c r="L9446" s="2">
        <f t="shared" si="588"/>
        <v>9.9999999999417923</v>
      </c>
      <c r="M9446" t="str">
        <f t="shared" si="589"/>
        <v>No</v>
      </c>
      <c r="N9446" t="str">
        <f t="shared" si="590"/>
        <v>Feb</v>
      </c>
      <c r="O9446" s="2">
        <f t="shared" si="591"/>
        <v>0.41666666666424135</v>
      </c>
      <c r="P9446" t="str">
        <f>VLOOKUP(G9446,Agents!A:E,4,FALSE)</f>
        <v>Team1</v>
      </c>
      <c r="Q9446" t="str">
        <f>VLOOKUP(G9446,Agents!A:E,5,FALSE)</f>
        <v>Mid</v>
      </c>
      <c r="R9446" t="str">
        <f>VLOOKUP(G9446,Agents!A:E,2,FALSE)</f>
        <v>Morning</v>
      </c>
    </row>
    <row r="9447" spans="1:18" x14ac:dyDescent="0.35">
      <c r="A9447" t="s">
        <v>13790</v>
      </c>
      <c r="B9447" t="s">
        <v>9589</v>
      </c>
      <c r="C9447" t="s">
        <v>22</v>
      </c>
      <c r="D9447" t="s">
        <v>13</v>
      </c>
      <c r="E9447" s="1">
        <v>46066.774305555555</v>
      </c>
      <c r="F9447" s="1">
        <v>46068.315972222219</v>
      </c>
      <c r="G9447" t="s">
        <v>282</v>
      </c>
      <c r="H9447" t="s">
        <v>15</v>
      </c>
      <c r="I9447" t="s">
        <v>16</v>
      </c>
      <c r="J9447">
        <v>4</v>
      </c>
      <c r="K9447" t="str">
        <f>IF(tickets_dataset[[#This Row],[status]] = "Closed", "Yes","No")</f>
        <v>Yes</v>
      </c>
      <c r="L9447" s="2">
        <f t="shared" si="588"/>
        <v>36.999999999941792</v>
      </c>
      <c r="M9447" t="str">
        <f t="shared" si="589"/>
        <v>No</v>
      </c>
      <c r="N9447" t="str">
        <f t="shared" si="590"/>
        <v>Feb</v>
      </c>
      <c r="O9447" s="2">
        <f t="shared" si="591"/>
        <v>1.5416666666642413</v>
      </c>
      <c r="P9447" t="str">
        <f>VLOOKUP(G9447,Agents!A:E,4,FALSE)</f>
        <v>Team4</v>
      </c>
      <c r="Q9447" t="str">
        <f>VLOOKUP(G9447,Agents!A:E,5,FALSE)</f>
        <v>Mid</v>
      </c>
      <c r="R9447" t="str">
        <f>VLOOKUP(G9447,Agents!A:E,2,FALSE)</f>
        <v>Morning</v>
      </c>
    </row>
    <row r="9448" spans="1:18" x14ac:dyDescent="0.35">
      <c r="A9448" t="s">
        <v>13791</v>
      </c>
      <c r="B9448" t="s">
        <v>11475</v>
      </c>
      <c r="C9448" t="s">
        <v>12</v>
      </c>
      <c r="D9448" t="s">
        <v>38</v>
      </c>
      <c r="E9448" s="1">
        <v>46066.826388888891</v>
      </c>
      <c r="F9448" s="1">
        <v>46068.909722222219</v>
      </c>
      <c r="G9448" t="s">
        <v>59</v>
      </c>
      <c r="H9448" t="s">
        <v>28</v>
      </c>
      <c r="I9448" t="s">
        <v>16</v>
      </c>
      <c r="J9448">
        <v>5</v>
      </c>
      <c r="K9448" t="str">
        <f>IF(tickets_dataset[[#This Row],[status]] = "Closed", "Yes","No")</f>
        <v>No</v>
      </c>
      <c r="L9448" s="2">
        <f t="shared" si="588"/>
        <v>49.999999999883585</v>
      </c>
      <c r="M9448" t="str">
        <f t="shared" si="589"/>
        <v>Yes</v>
      </c>
      <c r="N9448" t="str">
        <f t="shared" si="590"/>
        <v>Feb</v>
      </c>
      <c r="O9448" s="2">
        <f t="shared" si="591"/>
        <v>2.0833333333284827</v>
      </c>
      <c r="P9448" t="str">
        <f>VLOOKUP(G9448,Agents!A:E,4,FALSE)</f>
        <v>Team3</v>
      </c>
      <c r="Q9448" t="str">
        <f>VLOOKUP(G9448,Agents!A:E,5,FALSE)</f>
        <v>Senior</v>
      </c>
      <c r="R9448" t="str">
        <f>VLOOKUP(G9448,Agents!A:E,2,FALSE)</f>
        <v>Night</v>
      </c>
    </row>
    <row r="9449" spans="1:18" x14ac:dyDescent="0.35">
      <c r="A9449" t="s">
        <v>13792</v>
      </c>
      <c r="B9449" t="s">
        <v>4874</v>
      </c>
      <c r="C9449" t="s">
        <v>76</v>
      </c>
      <c r="D9449" t="s">
        <v>13</v>
      </c>
      <c r="E9449" s="1">
        <v>46064.371527777781</v>
      </c>
      <c r="F9449" s="1">
        <v>46064.579861111109</v>
      </c>
      <c r="G9449" t="s">
        <v>100</v>
      </c>
      <c r="H9449" t="s">
        <v>15</v>
      </c>
      <c r="I9449" t="s">
        <v>16</v>
      </c>
      <c r="J9449">
        <v>4</v>
      </c>
      <c r="K9449" t="str">
        <f>IF(tickets_dataset[[#This Row],[status]] = "Closed", "Yes","No")</f>
        <v>Yes</v>
      </c>
      <c r="L9449" s="2">
        <f t="shared" si="588"/>
        <v>4.9999999998835847</v>
      </c>
      <c r="M9449" t="str">
        <f t="shared" si="589"/>
        <v>No</v>
      </c>
      <c r="N9449" t="str">
        <f t="shared" si="590"/>
        <v>Feb</v>
      </c>
      <c r="O9449" s="2">
        <f t="shared" si="591"/>
        <v>0.20833333332848269</v>
      </c>
      <c r="P9449" t="str">
        <f>VLOOKUP(G9449,Agents!A:E,4,FALSE)</f>
        <v>Team4</v>
      </c>
      <c r="Q9449" t="str">
        <f>VLOOKUP(G9449,Agents!A:E,5,FALSE)</f>
        <v>Junior</v>
      </c>
      <c r="R9449" t="str">
        <f>VLOOKUP(G9449,Agents!A:E,2,FALSE)</f>
        <v>Evening</v>
      </c>
    </row>
    <row r="9450" spans="1:18" x14ac:dyDescent="0.35">
      <c r="A9450" t="s">
        <v>13793</v>
      </c>
      <c r="B9450" t="s">
        <v>403</v>
      </c>
      <c r="C9450" t="s">
        <v>34</v>
      </c>
      <c r="D9450" t="s">
        <v>13</v>
      </c>
      <c r="E9450" s="1">
        <v>46038.70416666667</v>
      </c>
      <c r="F9450" s="1">
        <v>46039.287499999999</v>
      </c>
      <c r="G9450" t="s">
        <v>140</v>
      </c>
      <c r="H9450" t="s">
        <v>15</v>
      </c>
      <c r="I9450" t="s">
        <v>16</v>
      </c>
      <c r="J9450">
        <v>3</v>
      </c>
      <c r="K9450" t="str">
        <f>IF(tickets_dataset[[#This Row],[status]] = "Closed", "Yes","No")</f>
        <v>Yes</v>
      </c>
      <c r="L9450" s="2">
        <f t="shared" si="588"/>
        <v>13.999999999883585</v>
      </c>
      <c r="M9450" t="str">
        <f t="shared" si="589"/>
        <v>No</v>
      </c>
      <c r="N9450" t="str">
        <f t="shared" si="590"/>
        <v>Jan</v>
      </c>
      <c r="O9450" s="2">
        <f t="shared" si="591"/>
        <v>0.58333333332848269</v>
      </c>
      <c r="P9450" t="str">
        <f>VLOOKUP(G9450,Agents!A:E,4,FALSE)</f>
        <v>Team1</v>
      </c>
      <c r="Q9450" t="str">
        <f>VLOOKUP(G9450,Agents!A:E,5,FALSE)</f>
        <v>Junior</v>
      </c>
      <c r="R9450" t="str">
        <f>VLOOKUP(G9450,Agents!A:E,2,FALSE)</f>
        <v>Morning</v>
      </c>
    </row>
    <row r="9451" spans="1:18" x14ac:dyDescent="0.35">
      <c r="A9451" t="s">
        <v>13794</v>
      </c>
      <c r="B9451" t="s">
        <v>13692</v>
      </c>
      <c r="C9451" t="s">
        <v>50</v>
      </c>
      <c r="D9451" t="s">
        <v>38</v>
      </c>
      <c r="E9451" s="1">
        <v>46026.714583333334</v>
      </c>
      <c r="F9451" s="1">
        <v>46027.92291666667</v>
      </c>
      <c r="G9451" t="s">
        <v>39</v>
      </c>
      <c r="H9451" t="s">
        <v>15</v>
      </c>
      <c r="I9451" t="s">
        <v>16</v>
      </c>
      <c r="J9451">
        <v>5</v>
      </c>
      <c r="K9451" t="str">
        <f>IF(tickets_dataset[[#This Row],[status]] = "Closed", "Yes","No")</f>
        <v>Yes</v>
      </c>
      <c r="L9451" s="2">
        <f t="shared" si="588"/>
        <v>29.000000000058208</v>
      </c>
      <c r="M9451" t="str">
        <f t="shared" si="589"/>
        <v>No</v>
      </c>
      <c r="N9451" t="str">
        <f t="shared" si="590"/>
        <v>Jan</v>
      </c>
      <c r="O9451" s="2">
        <f t="shared" si="591"/>
        <v>1.2083333333357587</v>
      </c>
      <c r="P9451" t="str">
        <f>VLOOKUP(G9451,Agents!A:E,4,FALSE)</f>
        <v>Team3</v>
      </c>
      <c r="Q9451" t="str">
        <f>VLOOKUP(G9451,Agents!A:E,5,FALSE)</f>
        <v>Mid</v>
      </c>
      <c r="R9451" t="str">
        <f>VLOOKUP(G9451,Agents!A:E,2,FALSE)</f>
        <v>Night</v>
      </c>
    </row>
    <row r="9452" spans="1:18" x14ac:dyDescent="0.35">
      <c r="A9452" t="s">
        <v>13795</v>
      </c>
      <c r="B9452" t="s">
        <v>4241</v>
      </c>
      <c r="C9452" t="s">
        <v>22</v>
      </c>
      <c r="D9452" t="s">
        <v>13</v>
      </c>
      <c r="E9452" s="1">
        <v>46083.084722222222</v>
      </c>
      <c r="F9452" s="1">
        <v>46084.209722222222</v>
      </c>
      <c r="G9452" t="s">
        <v>357</v>
      </c>
      <c r="H9452" t="s">
        <v>15</v>
      </c>
      <c r="I9452" t="s">
        <v>16</v>
      </c>
      <c r="J9452">
        <v>4</v>
      </c>
      <c r="K9452" t="str">
        <f>IF(tickets_dataset[[#This Row],[status]] = "Closed", "Yes","No")</f>
        <v>Yes</v>
      </c>
      <c r="L9452" s="2">
        <f t="shared" si="588"/>
        <v>27</v>
      </c>
      <c r="M9452" t="str">
        <f t="shared" si="589"/>
        <v>No</v>
      </c>
      <c r="N9452" t="str">
        <f t="shared" si="590"/>
        <v>Mar</v>
      </c>
      <c r="O9452" s="2">
        <f t="shared" si="591"/>
        <v>1.125</v>
      </c>
      <c r="P9452" t="str">
        <f>VLOOKUP(G9452,Agents!A:E,4,FALSE)</f>
        <v>Team1</v>
      </c>
      <c r="Q9452" t="str">
        <f>VLOOKUP(G9452,Agents!A:E,5,FALSE)</f>
        <v>Mid</v>
      </c>
      <c r="R9452" t="str">
        <f>VLOOKUP(G9452,Agents!A:E,2,FALSE)</f>
        <v>Morning</v>
      </c>
    </row>
    <row r="9453" spans="1:18" x14ac:dyDescent="0.35">
      <c r="A9453" t="s">
        <v>13796</v>
      </c>
      <c r="B9453" t="s">
        <v>13797</v>
      </c>
      <c r="C9453" t="s">
        <v>22</v>
      </c>
      <c r="D9453" t="s">
        <v>26</v>
      </c>
      <c r="E9453" s="1">
        <v>46036.287499999999</v>
      </c>
      <c r="F9453" s="1">
        <v>46038.82916666667</v>
      </c>
      <c r="G9453" t="s">
        <v>86</v>
      </c>
      <c r="H9453" t="s">
        <v>15</v>
      </c>
      <c r="I9453" t="s">
        <v>16</v>
      </c>
      <c r="J9453">
        <v>5</v>
      </c>
      <c r="K9453" t="str">
        <f>IF(tickets_dataset[[#This Row],[status]] = "Closed", "Yes","No")</f>
        <v>Yes</v>
      </c>
      <c r="L9453" s="2">
        <f t="shared" si="588"/>
        <v>61.000000000116415</v>
      </c>
      <c r="M9453" t="str">
        <f t="shared" si="589"/>
        <v>Yes</v>
      </c>
      <c r="N9453" t="str">
        <f t="shared" si="590"/>
        <v>Jan</v>
      </c>
      <c r="O9453" s="2">
        <f t="shared" si="591"/>
        <v>2.5416666666715173</v>
      </c>
      <c r="P9453" t="str">
        <f>VLOOKUP(G9453,Agents!A:E,4,FALSE)</f>
        <v>Team1</v>
      </c>
      <c r="Q9453" t="str">
        <f>VLOOKUP(G9453,Agents!A:E,5,FALSE)</f>
        <v>Mid</v>
      </c>
      <c r="R9453" t="str">
        <f>VLOOKUP(G9453,Agents!A:E,2,FALSE)</f>
        <v>Morning</v>
      </c>
    </row>
    <row r="9454" spans="1:18" x14ac:dyDescent="0.35">
      <c r="A9454" t="s">
        <v>13798</v>
      </c>
      <c r="B9454" t="s">
        <v>575</v>
      </c>
      <c r="C9454" t="s">
        <v>22</v>
      </c>
      <c r="D9454" t="s">
        <v>13</v>
      </c>
      <c r="E9454" s="1">
        <v>46065.642361111109</v>
      </c>
      <c r="F9454" s="1">
        <v>46066.809027777781</v>
      </c>
      <c r="G9454" t="s">
        <v>53</v>
      </c>
      <c r="H9454" t="s">
        <v>15</v>
      </c>
      <c r="I9454" t="s">
        <v>16</v>
      </c>
      <c r="J9454">
        <v>3</v>
      </c>
      <c r="K9454" t="str">
        <f>IF(tickets_dataset[[#This Row],[status]] = "Closed", "Yes","No")</f>
        <v>Yes</v>
      </c>
      <c r="L9454" s="2">
        <f t="shared" si="588"/>
        <v>28.000000000116415</v>
      </c>
      <c r="M9454" t="str">
        <f t="shared" si="589"/>
        <v>No</v>
      </c>
      <c r="N9454" t="str">
        <f t="shared" si="590"/>
        <v>Feb</v>
      </c>
      <c r="O9454" s="2">
        <f t="shared" si="591"/>
        <v>1.1666666666715173</v>
      </c>
      <c r="P9454" t="str">
        <f>VLOOKUP(G9454,Agents!A:E,4,FALSE)</f>
        <v>Team1</v>
      </c>
      <c r="Q9454" t="str">
        <f>VLOOKUP(G9454,Agents!A:E,5,FALSE)</f>
        <v>Junior</v>
      </c>
      <c r="R9454" t="str">
        <f>VLOOKUP(G9454,Agents!A:E,2,FALSE)</f>
        <v>Night</v>
      </c>
    </row>
    <row r="9455" spans="1:18" x14ac:dyDescent="0.35">
      <c r="A9455" t="s">
        <v>13799</v>
      </c>
      <c r="B9455" t="s">
        <v>522</v>
      </c>
      <c r="C9455" t="s">
        <v>76</v>
      </c>
      <c r="D9455" t="s">
        <v>26</v>
      </c>
      <c r="E9455" s="1">
        <v>46053.786111111112</v>
      </c>
      <c r="F9455" s="1">
        <v>46055.702777777777</v>
      </c>
      <c r="G9455" t="s">
        <v>31</v>
      </c>
      <c r="H9455" t="s">
        <v>15</v>
      </c>
      <c r="I9455" t="s">
        <v>16</v>
      </c>
      <c r="J9455">
        <v>2</v>
      </c>
      <c r="K9455" t="str">
        <f>IF(tickets_dataset[[#This Row],[status]] = "Closed", "Yes","No")</f>
        <v>Yes</v>
      </c>
      <c r="L9455" s="2">
        <f t="shared" si="588"/>
        <v>45.999999999941792</v>
      </c>
      <c r="M9455" t="str">
        <f t="shared" si="589"/>
        <v>No</v>
      </c>
      <c r="N9455" t="str">
        <f t="shared" si="590"/>
        <v>Jan</v>
      </c>
      <c r="O9455" s="2">
        <f t="shared" si="591"/>
        <v>1.9166666666642413</v>
      </c>
      <c r="P9455" t="str">
        <f>VLOOKUP(G9455,Agents!A:E,4,FALSE)</f>
        <v>Team5</v>
      </c>
      <c r="Q9455" t="str">
        <f>VLOOKUP(G9455,Agents!A:E,5,FALSE)</f>
        <v>Senior</v>
      </c>
      <c r="R9455" t="str">
        <f>VLOOKUP(G9455,Agents!A:E,2,FALSE)</f>
        <v>Evening</v>
      </c>
    </row>
    <row r="9456" spans="1:18" x14ac:dyDescent="0.35">
      <c r="A9456" t="s">
        <v>13800</v>
      </c>
      <c r="B9456" t="s">
        <v>4648</v>
      </c>
      <c r="C9456" t="s">
        <v>34</v>
      </c>
      <c r="D9456" t="s">
        <v>38</v>
      </c>
      <c r="E9456" s="1">
        <v>46047.402777777781</v>
      </c>
      <c r="F9456" s="1">
        <v>46049.944444444445</v>
      </c>
      <c r="G9456" t="s">
        <v>149</v>
      </c>
      <c r="H9456" t="s">
        <v>15</v>
      </c>
      <c r="I9456" t="s">
        <v>16</v>
      </c>
      <c r="J9456">
        <v>5</v>
      </c>
      <c r="K9456" t="str">
        <f>IF(tickets_dataset[[#This Row],[status]] = "Closed", "Yes","No")</f>
        <v>Yes</v>
      </c>
      <c r="L9456" s="2">
        <f t="shared" si="588"/>
        <v>60.999999999941792</v>
      </c>
      <c r="M9456" t="str">
        <f t="shared" si="589"/>
        <v>Yes</v>
      </c>
      <c r="N9456" t="str">
        <f t="shared" si="590"/>
        <v>Jan</v>
      </c>
      <c r="O9456" s="2">
        <f t="shared" si="591"/>
        <v>2.5416666666642413</v>
      </c>
      <c r="P9456" t="str">
        <f>VLOOKUP(G9456,Agents!A:E,4,FALSE)</f>
        <v>Team3</v>
      </c>
      <c r="Q9456" t="str">
        <f>VLOOKUP(G9456,Agents!A:E,5,FALSE)</f>
        <v>Mid</v>
      </c>
      <c r="R9456" t="str">
        <f>VLOOKUP(G9456,Agents!A:E,2,FALSE)</f>
        <v>Night</v>
      </c>
    </row>
    <row r="9457" spans="1:18" x14ac:dyDescent="0.35">
      <c r="A9457" t="s">
        <v>13801</v>
      </c>
      <c r="B9457" t="s">
        <v>11764</v>
      </c>
      <c r="C9457" t="s">
        <v>22</v>
      </c>
      <c r="D9457" t="s">
        <v>13</v>
      </c>
      <c r="E9457" s="1">
        <v>46045.09375</v>
      </c>
      <c r="F9457" s="1">
        <v>46045.510416666664</v>
      </c>
      <c r="G9457" t="s">
        <v>211</v>
      </c>
      <c r="H9457" t="s">
        <v>15</v>
      </c>
      <c r="I9457" t="s">
        <v>16</v>
      </c>
      <c r="J9457">
        <v>4</v>
      </c>
      <c r="K9457" t="str">
        <f>IF(tickets_dataset[[#This Row],[status]] = "Closed", "Yes","No")</f>
        <v>Yes</v>
      </c>
      <c r="L9457" s="2">
        <f t="shared" si="588"/>
        <v>9.9999999999417923</v>
      </c>
      <c r="M9457" t="str">
        <f t="shared" si="589"/>
        <v>No</v>
      </c>
      <c r="N9457" t="str">
        <f t="shared" si="590"/>
        <v>Jan</v>
      </c>
      <c r="O9457" s="2">
        <f t="shared" si="591"/>
        <v>0.41666666666424135</v>
      </c>
      <c r="P9457" t="str">
        <f>VLOOKUP(G9457,Agents!A:E,4,FALSE)</f>
        <v>Team5</v>
      </c>
      <c r="Q9457" t="str">
        <f>VLOOKUP(G9457,Agents!A:E,5,FALSE)</f>
        <v>Senior</v>
      </c>
      <c r="R9457" t="str">
        <f>VLOOKUP(G9457,Agents!A:E,2,FALSE)</f>
        <v>Evening</v>
      </c>
    </row>
    <row r="9458" spans="1:18" x14ac:dyDescent="0.35">
      <c r="A9458" t="s">
        <v>13802</v>
      </c>
      <c r="B9458" t="s">
        <v>13803</v>
      </c>
      <c r="C9458" t="s">
        <v>34</v>
      </c>
      <c r="D9458" t="s">
        <v>26</v>
      </c>
      <c r="E9458" s="1">
        <v>46082.162499999999</v>
      </c>
      <c r="F9458" s="1">
        <v>46083.370833333334</v>
      </c>
      <c r="G9458" t="s">
        <v>42</v>
      </c>
      <c r="H9458" t="s">
        <v>28</v>
      </c>
      <c r="I9458" t="s">
        <v>16</v>
      </c>
      <c r="J9458">
        <v>3</v>
      </c>
      <c r="K9458" t="str">
        <f>IF(tickets_dataset[[#This Row],[status]] = "Closed", "Yes","No")</f>
        <v>No</v>
      </c>
      <c r="L9458" s="2">
        <f t="shared" si="588"/>
        <v>29.000000000058208</v>
      </c>
      <c r="M9458" t="str">
        <f t="shared" si="589"/>
        <v>No</v>
      </c>
      <c r="N9458" t="str">
        <f t="shared" si="590"/>
        <v>Mar</v>
      </c>
      <c r="O9458" s="2">
        <f t="shared" si="591"/>
        <v>1.2083333333357587</v>
      </c>
      <c r="P9458" t="str">
        <f>VLOOKUP(G9458,Agents!A:E,4,FALSE)</f>
        <v>Team2</v>
      </c>
      <c r="Q9458" t="str">
        <f>VLOOKUP(G9458,Agents!A:E,5,FALSE)</f>
        <v>Junior</v>
      </c>
      <c r="R9458" t="str">
        <f>VLOOKUP(G9458,Agents!A:E,2,FALSE)</f>
        <v>Night</v>
      </c>
    </row>
    <row r="9459" spans="1:18" x14ac:dyDescent="0.35">
      <c r="A9459" t="s">
        <v>13804</v>
      </c>
      <c r="B9459" t="s">
        <v>13805</v>
      </c>
      <c r="C9459" t="s">
        <v>76</v>
      </c>
      <c r="D9459" t="s">
        <v>38</v>
      </c>
      <c r="E9459" s="1">
        <v>46092.513194444444</v>
      </c>
      <c r="F9459" s="1">
        <v>46093.179861111108</v>
      </c>
      <c r="G9459" t="s">
        <v>77</v>
      </c>
      <c r="H9459" t="s">
        <v>15</v>
      </c>
      <c r="I9459" t="s">
        <v>16</v>
      </c>
      <c r="J9459">
        <v>4</v>
      </c>
      <c r="K9459" t="str">
        <f>IF(tickets_dataset[[#This Row],[status]] = "Closed", "Yes","No")</f>
        <v>Yes</v>
      </c>
      <c r="L9459" s="2">
        <f t="shared" si="588"/>
        <v>15.999999999941792</v>
      </c>
      <c r="M9459" t="str">
        <f t="shared" si="589"/>
        <v>No</v>
      </c>
      <c r="N9459" t="str">
        <f t="shared" si="590"/>
        <v>Mar</v>
      </c>
      <c r="O9459" s="2">
        <f t="shared" si="591"/>
        <v>0.66666666666424135</v>
      </c>
      <c r="P9459" t="str">
        <f>VLOOKUP(G9459,Agents!A:E,4,FALSE)</f>
        <v>Team5</v>
      </c>
      <c r="Q9459" t="str">
        <f>VLOOKUP(G9459,Agents!A:E,5,FALSE)</f>
        <v>Junior</v>
      </c>
      <c r="R9459" t="str">
        <f>VLOOKUP(G9459,Agents!A:E,2,FALSE)</f>
        <v>Evening</v>
      </c>
    </row>
    <row r="9460" spans="1:18" x14ac:dyDescent="0.35">
      <c r="A9460" t="s">
        <v>13806</v>
      </c>
      <c r="B9460" t="s">
        <v>1389</v>
      </c>
      <c r="C9460" t="s">
        <v>34</v>
      </c>
      <c r="D9460" t="s">
        <v>13</v>
      </c>
      <c r="E9460" s="1">
        <v>46095.731944444444</v>
      </c>
      <c r="F9460" s="1">
        <v>46095.94027777778</v>
      </c>
      <c r="G9460" t="s">
        <v>56</v>
      </c>
      <c r="H9460" t="s">
        <v>15</v>
      </c>
      <c r="I9460" t="s">
        <v>68</v>
      </c>
      <c r="J9460">
        <v>4</v>
      </c>
      <c r="K9460" t="str">
        <f>IF(tickets_dataset[[#This Row],[status]] = "Closed", "Yes","No")</f>
        <v>Yes</v>
      </c>
      <c r="L9460" s="2">
        <f t="shared" si="588"/>
        <v>5.0000000000582077</v>
      </c>
      <c r="M9460" t="str">
        <f t="shared" si="589"/>
        <v>No</v>
      </c>
      <c r="N9460" t="str">
        <f t="shared" si="590"/>
        <v>Mar</v>
      </c>
      <c r="O9460" s="2">
        <f t="shared" si="591"/>
        <v>0.20833333333575865</v>
      </c>
      <c r="P9460" t="str">
        <f>VLOOKUP(G9460,Agents!A:E,4,FALSE)</f>
        <v>Team1</v>
      </c>
      <c r="Q9460" t="str">
        <f>VLOOKUP(G9460,Agents!A:E,5,FALSE)</f>
        <v>Senior</v>
      </c>
      <c r="R9460" t="str">
        <f>VLOOKUP(G9460,Agents!A:E,2,FALSE)</f>
        <v>Night</v>
      </c>
    </row>
    <row r="9461" spans="1:18" x14ac:dyDescent="0.35">
      <c r="A9461" t="s">
        <v>13807</v>
      </c>
      <c r="B9461" t="s">
        <v>243</v>
      </c>
      <c r="C9461" t="s">
        <v>12</v>
      </c>
      <c r="D9461" t="s">
        <v>26</v>
      </c>
      <c r="E9461" s="1">
        <v>46059.94027777778</v>
      </c>
      <c r="F9461" s="1">
        <v>46062.023611111108</v>
      </c>
      <c r="G9461" t="s">
        <v>27</v>
      </c>
      <c r="H9461" t="s">
        <v>15</v>
      </c>
      <c r="I9461" t="s">
        <v>16</v>
      </c>
      <c r="J9461">
        <v>3</v>
      </c>
      <c r="K9461" t="str">
        <f>IF(tickets_dataset[[#This Row],[status]] = "Closed", "Yes","No")</f>
        <v>Yes</v>
      </c>
      <c r="L9461" s="2">
        <f t="shared" si="588"/>
        <v>49.999999999883585</v>
      </c>
      <c r="M9461" t="str">
        <f t="shared" si="589"/>
        <v>Yes</v>
      </c>
      <c r="N9461" t="str">
        <f t="shared" si="590"/>
        <v>Feb</v>
      </c>
      <c r="O9461" s="2">
        <f t="shared" si="591"/>
        <v>2.0833333333284827</v>
      </c>
      <c r="P9461" t="str">
        <f>VLOOKUP(G9461,Agents!A:E,4,FALSE)</f>
        <v>Team5</v>
      </c>
      <c r="Q9461" t="str">
        <f>VLOOKUP(G9461,Agents!A:E,5,FALSE)</f>
        <v>Senior</v>
      </c>
      <c r="R9461" t="str">
        <f>VLOOKUP(G9461,Agents!A:E,2,FALSE)</f>
        <v>Morning</v>
      </c>
    </row>
    <row r="9462" spans="1:18" x14ac:dyDescent="0.35">
      <c r="A9462" t="s">
        <v>13808</v>
      </c>
      <c r="B9462" t="s">
        <v>13809</v>
      </c>
      <c r="C9462" t="s">
        <v>76</v>
      </c>
      <c r="D9462" t="s">
        <v>26</v>
      </c>
      <c r="E9462" s="1">
        <v>46093.290972222225</v>
      </c>
      <c r="F9462" s="1">
        <v>46095.790972222225</v>
      </c>
      <c r="G9462" t="s">
        <v>42</v>
      </c>
      <c r="H9462" t="s">
        <v>15</v>
      </c>
      <c r="I9462" t="s">
        <v>16</v>
      </c>
      <c r="J9462">
        <v>5</v>
      </c>
      <c r="K9462" t="str">
        <f>IF(tickets_dataset[[#This Row],[status]] = "Closed", "Yes","No")</f>
        <v>Yes</v>
      </c>
      <c r="L9462" s="2">
        <f t="shared" si="588"/>
        <v>60</v>
      </c>
      <c r="M9462" t="str">
        <f t="shared" si="589"/>
        <v>Yes</v>
      </c>
      <c r="N9462" t="str">
        <f t="shared" si="590"/>
        <v>Mar</v>
      </c>
      <c r="O9462" s="2">
        <f t="shared" si="591"/>
        <v>2.5</v>
      </c>
      <c r="P9462" t="str">
        <f>VLOOKUP(G9462,Agents!A:E,4,FALSE)</f>
        <v>Team2</v>
      </c>
      <c r="Q9462" t="str">
        <f>VLOOKUP(G9462,Agents!A:E,5,FALSE)</f>
        <v>Junior</v>
      </c>
      <c r="R9462" t="str">
        <f>VLOOKUP(G9462,Agents!A:E,2,FALSE)</f>
        <v>Night</v>
      </c>
    </row>
    <row r="9463" spans="1:18" x14ac:dyDescent="0.35">
      <c r="A9463" t="s">
        <v>13810</v>
      </c>
      <c r="B9463" t="s">
        <v>7596</v>
      </c>
      <c r="C9463" t="s">
        <v>50</v>
      </c>
      <c r="D9463" t="s">
        <v>13</v>
      </c>
      <c r="E9463" s="1">
        <v>46082.152777777781</v>
      </c>
      <c r="F9463" s="1">
        <v>46083.027777777781</v>
      </c>
      <c r="G9463" t="s">
        <v>311</v>
      </c>
      <c r="H9463" t="s">
        <v>15</v>
      </c>
      <c r="I9463" t="s">
        <v>16</v>
      </c>
      <c r="J9463">
        <v>3</v>
      </c>
      <c r="K9463" t="str">
        <f>IF(tickets_dataset[[#This Row],[status]] = "Closed", "Yes","No")</f>
        <v>Yes</v>
      </c>
      <c r="L9463" s="2">
        <f t="shared" si="588"/>
        <v>21</v>
      </c>
      <c r="M9463" t="str">
        <f t="shared" si="589"/>
        <v>No</v>
      </c>
      <c r="N9463" t="str">
        <f t="shared" si="590"/>
        <v>Mar</v>
      </c>
      <c r="O9463" s="2">
        <f t="shared" si="591"/>
        <v>0.875</v>
      </c>
      <c r="P9463" t="str">
        <f>VLOOKUP(G9463,Agents!A:E,4,FALSE)</f>
        <v>Team5</v>
      </c>
      <c r="Q9463" t="str">
        <f>VLOOKUP(G9463,Agents!A:E,5,FALSE)</f>
        <v>Senior</v>
      </c>
      <c r="R9463" t="str">
        <f>VLOOKUP(G9463,Agents!A:E,2,FALSE)</f>
        <v>Evening</v>
      </c>
    </row>
    <row r="9464" spans="1:18" x14ac:dyDescent="0.35">
      <c r="A9464" t="s">
        <v>13811</v>
      </c>
      <c r="B9464" t="s">
        <v>13812</v>
      </c>
      <c r="C9464" t="s">
        <v>12</v>
      </c>
      <c r="D9464" t="s">
        <v>38</v>
      </c>
      <c r="E9464" s="1">
        <v>46026.465277777781</v>
      </c>
      <c r="F9464" s="1">
        <v>46030.340277777781</v>
      </c>
      <c r="G9464" t="s">
        <v>103</v>
      </c>
      <c r="H9464" t="s">
        <v>15</v>
      </c>
      <c r="I9464" t="s">
        <v>16</v>
      </c>
      <c r="J9464">
        <v>4</v>
      </c>
      <c r="K9464" t="str">
        <f>IF(tickets_dataset[[#This Row],[status]] = "Closed", "Yes","No")</f>
        <v>Yes</v>
      </c>
      <c r="L9464" s="2">
        <f t="shared" si="588"/>
        <v>93</v>
      </c>
      <c r="M9464" t="str">
        <f t="shared" si="589"/>
        <v>Yes</v>
      </c>
      <c r="N9464" t="str">
        <f t="shared" si="590"/>
        <v>Jan</v>
      </c>
      <c r="O9464" s="2">
        <f t="shared" si="591"/>
        <v>3.875</v>
      </c>
      <c r="P9464" t="str">
        <f>VLOOKUP(G9464,Agents!A:E,4,FALSE)</f>
        <v>Team4</v>
      </c>
      <c r="Q9464" t="str">
        <f>VLOOKUP(G9464,Agents!A:E,5,FALSE)</f>
        <v>Senior</v>
      </c>
      <c r="R9464" t="str">
        <f>VLOOKUP(G9464,Agents!A:E,2,FALSE)</f>
        <v>Night</v>
      </c>
    </row>
    <row r="9465" spans="1:18" x14ac:dyDescent="0.35">
      <c r="A9465" t="s">
        <v>13813</v>
      </c>
      <c r="B9465" t="s">
        <v>8823</v>
      </c>
      <c r="C9465" t="s">
        <v>22</v>
      </c>
      <c r="D9465" t="s">
        <v>26</v>
      </c>
      <c r="E9465" s="1">
        <v>46083.820833333331</v>
      </c>
      <c r="F9465" s="1">
        <v>46084.237500000003</v>
      </c>
      <c r="G9465" t="s">
        <v>42</v>
      </c>
      <c r="H9465" t="s">
        <v>15</v>
      </c>
      <c r="I9465" t="s">
        <v>16</v>
      </c>
      <c r="J9465">
        <v>5</v>
      </c>
      <c r="K9465" t="str">
        <f>IF(tickets_dataset[[#This Row],[status]] = "Closed", "Yes","No")</f>
        <v>Yes</v>
      </c>
      <c r="L9465" s="2">
        <f t="shared" si="588"/>
        <v>10.000000000116415</v>
      </c>
      <c r="M9465" t="str">
        <f t="shared" si="589"/>
        <v>No</v>
      </c>
      <c r="N9465" t="str">
        <f t="shared" si="590"/>
        <v>Mar</v>
      </c>
      <c r="O9465" s="2">
        <f t="shared" si="591"/>
        <v>0.41666666667151731</v>
      </c>
      <c r="P9465" t="str">
        <f>VLOOKUP(G9465,Agents!A:E,4,FALSE)</f>
        <v>Team2</v>
      </c>
      <c r="Q9465" t="str">
        <f>VLOOKUP(G9465,Agents!A:E,5,FALSE)</f>
        <v>Junior</v>
      </c>
      <c r="R9465" t="str">
        <f>VLOOKUP(G9465,Agents!A:E,2,FALSE)</f>
        <v>Night</v>
      </c>
    </row>
    <row r="9466" spans="1:18" x14ac:dyDescent="0.35">
      <c r="A9466" t="s">
        <v>13814</v>
      </c>
      <c r="B9466" t="s">
        <v>13815</v>
      </c>
      <c r="C9466" t="s">
        <v>50</v>
      </c>
      <c r="D9466" t="s">
        <v>26</v>
      </c>
      <c r="E9466" s="1">
        <v>46060.64166666667</v>
      </c>
      <c r="F9466" s="1">
        <v>46061.35</v>
      </c>
      <c r="G9466" t="s">
        <v>156</v>
      </c>
      <c r="H9466" t="s">
        <v>15</v>
      </c>
      <c r="I9466" t="s">
        <v>16</v>
      </c>
      <c r="J9466">
        <v>4</v>
      </c>
      <c r="K9466" t="str">
        <f>IF(tickets_dataset[[#This Row],[status]] = "Closed", "Yes","No")</f>
        <v>Yes</v>
      </c>
      <c r="L9466" s="2">
        <f t="shared" si="588"/>
        <v>16.999999999883585</v>
      </c>
      <c r="M9466" t="str">
        <f t="shared" si="589"/>
        <v>No</v>
      </c>
      <c r="N9466" t="str">
        <f t="shared" si="590"/>
        <v>Feb</v>
      </c>
      <c r="O9466" s="2">
        <f t="shared" si="591"/>
        <v>0.70833333332848269</v>
      </c>
      <c r="P9466" t="str">
        <f>VLOOKUP(G9466,Agents!A:E,4,FALSE)</f>
        <v>Team3</v>
      </c>
      <c r="Q9466" t="str">
        <f>VLOOKUP(G9466,Agents!A:E,5,FALSE)</f>
        <v>Mid</v>
      </c>
      <c r="R9466" t="str">
        <f>VLOOKUP(G9466,Agents!A:E,2,FALSE)</f>
        <v>Evening</v>
      </c>
    </row>
    <row r="9467" spans="1:18" x14ac:dyDescent="0.35">
      <c r="A9467" t="s">
        <v>13816</v>
      </c>
      <c r="B9467" t="s">
        <v>3840</v>
      </c>
      <c r="C9467" t="s">
        <v>22</v>
      </c>
      <c r="D9467" t="s">
        <v>13</v>
      </c>
      <c r="E9467" s="1">
        <v>46086.898611111108</v>
      </c>
      <c r="F9467" s="1">
        <v>46088.398611111108</v>
      </c>
      <c r="G9467" t="s">
        <v>62</v>
      </c>
      <c r="H9467" t="s">
        <v>15</v>
      </c>
      <c r="I9467" t="s">
        <v>16</v>
      </c>
      <c r="J9467">
        <v>4</v>
      </c>
      <c r="K9467" t="str">
        <f>IF(tickets_dataset[[#This Row],[status]] = "Closed", "Yes","No")</f>
        <v>Yes</v>
      </c>
      <c r="L9467" s="2">
        <f t="shared" si="588"/>
        <v>36</v>
      </c>
      <c r="M9467" t="str">
        <f t="shared" si="589"/>
        <v>No</v>
      </c>
      <c r="N9467" t="str">
        <f t="shared" si="590"/>
        <v>Mar</v>
      </c>
      <c r="O9467" s="2">
        <f t="shared" si="591"/>
        <v>1.5</v>
      </c>
      <c r="P9467" t="str">
        <f>VLOOKUP(G9467,Agents!A:E,4,FALSE)</f>
        <v>Team1</v>
      </c>
      <c r="Q9467" t="str">
        <f>VLOOKUP(G9467,Agents!A:E,5,FALSE)</f>
        <v>Junior</v>
      </c>
      <c r="R9467" t="str">
        <f>VLOOKUP(G9467,Agents!A:E,2,FALSE)</f>
        <v>Morning</v>
      </c>
    </row>
    <row r="9468" spans="1:18" x14ac:dyDescent="0.35">
      <c r="A9468" t="s">
        <v>13817</v>
      </c>
      <c r="B9468" t="s">
        <v>1016</v>
      </c>
      <c r="C9468" t="s">
        <v>22</v>
      </c>
      <c r="D9468" t="s">
        <v>38</v>
      </c>
      <c r="E9468" s="1">
        <v>46038.786111111112</v>
      </c>
      <c r="F9468" s="1">
        <v>46041.827777777777</v>
      </c>
      <c r="G9468" t="s">
        <v>422</v>
      </c>
      <c r="H9468" t="s">
        <v>15</v>
      </c>
      <c r="I9468" t="s">
        <v>16</v>
      </c>
      <c r="J9468">
        <v>5</v>
      </c>
      <c r="K9468" t="str">
        <f>IF(tickets_dataset[[#This Row],[status]] = "Closed", "Yes","No")</f>
        <v>Yes</v>
      </c>
      <c r="L9468" s="2">
        <f t="shared" si="588"/>
        <v>72.999999999941792</v>
      </c>
      <c r="M9468" t="str">
        <f t="shared" si="589"/>
        <v>Yes</v>
      </c>
      <c r="N9468" t="str">
        <f t="shared" si="590"/>
        <v>Jan</v>
      </c>
      <c r="O9468" s="2">
        <f t="shared" si="591"/>
        <v>3.0416666666642413</v>
      </c>
      <c r="P9468" t="str">
        <f>VLOOKUP(G9468,Agents!A:E,4,FALSE)</f>
        <v>Team5</v>
      </c>
      <c r="Q9468" t="str">
        <f>VLOOKUP(G9468,Agents!A:E,5,FALSE)</f>
        <v>Mid</v>
      </c>
      <c r="R9468" t="str">
        <f>VLOOKUP(G9468,Agents!A:E,2,FALSE)</f>
        <v>Evening</v>
      </c>
    </row>
    <row r="9469" spans="1:18" x14ac:dyDescent="0.35">
      <c r="A9469" t="s">
        <v>13818</v>
      </c>
      <c r="B9469" t="s">
        <v>1403</v>
      </c>
      <c r="C9469" t="s">
        <v>12</v>
      </c>
      <c r="D9469" t="s">
        <v>13</v>
      </c>
      <c r="E9469" s="1">
        <v>46044.488194444442</v>
      </c>
      <c r="F9469" s="1">
        <v>46045.321527777778</v>
      </c>
      <c r="G9469" t="s">
        <v>256</v>
      </c>
      <c r="H9469" t="s">
        <v>15</v>
      </c>
      <c r="I9469" t="s">
        <v>16</v>
      </c>
      <c r="J9469">
        <v>5</v>
      </c>
      <c r="K9469" t="str">
        <f>IF(tickets_dataset[[#This Row],[status]] = "Closed", "Yes","No")</f>
        <v>Yes</v>
      </c>
      <c r="L9469" s="2">
        <f t="shared" si="588"/>
        <v>20.000000000058208</v>
      </c>
      <c r="M9469" t="str">
        <f t="shared" si="589"/>
        <v>No</v>
      </c>
      <c r="N9469" t="str">
        <f t="shared" si="590"/>
        <v>Jan</v>
      </c>
      <c r="O9469" s="2">
        <f t="shared" si="591"/>
        <v>0.83333333333575865</v>
      </c>
      <c r="P9469" t="str">
        <f>VLOOKUP(G9469,Agents!A:E,4,FALSE)</f>
        <v>Team1</v>
      </c>
      <c r="Q9469" t="str">
        <f>VLOOKUP(G9469,Agents!A:E,5,FALSE)</f>
        <v>Mid</v>
      </c>
      <c r="R9469" t="str">
        <f>VLOOKUP(G9469,Agents!A:E,2,FALSE)</f>
        <v>Morning</v>
      </c>
    </row>
    <row r="9470" spans="1:18" x14ac:dyDescent="0.35">
      <c r="A9470" t="s">
        <v>13819</v>
      </c>
      <c r="B9470" t="s">
        <v>169</v>
      </c>
      <c r="C9470" t="s">
        <v>76</v>
      </c>
      <c r="D9470" t="s">
        <v>13</v>
      </c>
      <c r="E9470" s="1">
        <v>46073.004166666666</v>
      </c>
      <c r="F9470" s="1">
        <v>46073.67083333333</v>
      </c>
      <c r="G9470" t="s">
        <v>42</v>
      </c>
      <c r="H9470" t="s">
        <v>15</v>
      </c>
      <c r="I9470" t="s">
        <v>16</v>
      </c>
      <c r="J9470">
        <v>5</v>
      </c>
      <c r="K9470" t="str">
        <f>IF(tickets_dataset[[#This Row],[status]] = "Closed", "Yes","No")</f>
        <v>Yes</v>
      </c>
      <c r="L9470" s="2">
        <f t="shared" si="588"/>
        <v>15.999999999941792</v>
      </c>
      <c r="M9470" t="str">
        <f t="shared" si="589"/>
        <v>No</v>
      </c>
      <c r="N9470" t="str">
        <f t="shared" si="590"/>
        <v>Feb</v>
      </c>
      <c r="O9470" s="2">
        <f t="shared" si="591"/>
        <v>0.66666666666424135</v>
      </c>
      <c r="P9470" t="str">
        <f>VLOOKUP(G9470,Agents!A:E,4,FALSE)</f>
        <v>Team2</v>
      </c>
      <c r="Q9470" t="str">
        <f>VLOOKUP(G9470,Agents!A:E,5,FALSE)</f>
        <v>Junior</v>
      </c>
      <c r="R9470" t="str">
        <f>VLOOKUP(G9470,Agents!A:E,2,FALSE)</f>
        <v>Night</v>
      </c>
    </row>
    <row r="9471" spans="1:18" x14ac:dyDescent="0.35">
      <c r="A9471" t="s">
        <v>13820</v>
      </c>
      <c r="B9471" t="s">
        <v>11194</v>
      </c>
      <c r="C9471" t="s">
        <v>76</v>
      </c>
      <c r="D9471" t="s">
        <v>26</v>
      </c>
      <c r="E9471" s="1">
        <v>46062.765277777777</v>
      </c>
      <c r="F9471" s="1">
        <v>46063.556944444441</v>
      </c>
      <c r="G9471" t="s">
        <v>131</v>
      </c>
      <c r="H9471" t="s">
        <v>15</v>
      </c>
      <c r="I9471" t="s">
        <v>16</v>
      </c>
      <c r="J9471">
        <v>5</v>
      </c>
      <c r="K9471" t="str">
        <f>IF(tickets_dataset[[#This Row],[status]] = "Closed", "Yes","No")</f>
        <v>Yes</v>
      </c>
      <c r="L9471" s="2">
        <f t="shared" si="588"/>
        <v>18.999999999941792</v>
      </c>
      <c r="M9471" t="str">
        <f t="shared" si="589"/>
        <v>No</v>
      </c>
      <c r="N9471" t="str">
        <f t="shared" si="590"/>
        <v>Feb</v>
      </c>
      <c r="O9471" s="2">
        <f t="shared" si="591"/>
        <v>0.79166666666424135</v>
      </c>
      <c r="P9471" t="str">
        <f>VLOOKUP(G9471,Agents!A:E,4,FALSE)</f>
        <v>Team4</v>
      </c>
      <c r="Q9471" t="str">
        <f>VLOOKUP(G9471,Agents!A:E,5,FALSE)</f>
        <v>Junior</v>
      </c>
      <c r="R9471" t="str">
        <f>VLOOKUP(G9471,Agents!A:E,2,FALSE)</f>
        <v>Night</v>
      </c>
    </row>
    <row r="9472" spans="1:18" x14ac:dyDescent="0.35">
      <c r="A9472" t="s">
        <v>13821</v>
      </c>
      <c r="B9472" t="s">
        <v>13822</v>
      </c>
      <c r="C9472" t="s">
        <v>34</v>
      </c>
      <c r="D9472" t="s">
        <v>13</v>
      </c>
      <c r="E9472" s="1">
        <v>46058.529861111114</v>
      </c>
      <c r="F9472" s="1">
        <v>46059.738194444442</v>
      </c>
      <c r="G9472" t="s">
        <v>282</v>
      </c>
      <c r="H9472" t="s">
        <v>15</v>
      </c>
      <c r="I9472" t="s">
        <v>16</v>
      </c>
      <c r="J9472">
        <v>4</v>
      </c>
      <c r="K9472" t="str">
        <f>IF(tickets_dataset[[#This Row],[status]] = "Closed", "Yes","No")</f>
        <v>Yes</v>
      </c>
      <c r="L9472" s="2">
        <f t="shared" si="588"/>
        <v>28.999999999883585</v>
      </c>
      <c r="M9472" t="str">
        <f t="shared" si="589"/>
        <v>No</v>
      </c>
      <c r="N9472" t="str">
        <f t="shared" si="590"/>
        <v>Feb</v>
      </c>
      <c r="O9472" s="2">
        <f t="shared" si="591"/>
        <v>1.2083333333284827</v>
      </c>
      <c r="P9472" t="str">
        <f>VLOOKUP(G9472,Agents!A:E,4,FALSE)</f>
        <v>Team4</v>
      </c>
      <c r="Q9472" t="str">
        <f>VLOOKUP(G9472,Agents!A:E,5,FALSE)</f>
        <v>Mid</v>
      </c>
      <c r="R9472" t="str">
        <f>VLOOKUP(G9472,Agents!A:E,2,FALSE)</f>
        <v>Morning</v>
      </c>
    </row>
    <row r="9473" spans="1:18" x14ac:dyDescent="0.35">
      <c r="A9473" t="s">
        <v>13823</v>
      </c>
      <c r="B9473" t="s">
        <v>3798</v>
      </c>
      <c r="C9473" t="s">
        <v>12</v>
      </c>
      <c r="D9473" t="s">
        <v>38</v>
      </c>
      <c r="E9473" s="1">
        <v>46042.738888888889</v>
      </c>
      <c r="F9473" s="1">
        <v>46045.072222222225</v>
      </c>
      <c r="G9473" t="s">
        <v>73</v>
      </c>
      <c r="H9473" t="s">
        <v>15</v>
      </c>
      <c r="I9473" t="s">
        <v>16</v>
      </c>
      <c r="J9473">
        <v>4</v>
      </c>
      <c r="K9473" t="str">
        <f>IF(tickets_dataset[[#This Row],[status]] = "Closed", "Yes","No")</f>
        <v>Yes</v>
      </c>
      <c r="L9473" s="2">
        <f t="shared" si="588"/>
        <v>56.000000000058208</v>
      </c>
      <c r="M9473" t="str">
        <f t="shared" si="589"/>
        <v>Yes</v>
      </c>
      <c r="N9473" t="str">
        <f t="shared" si="590"/>
        <v>Jan</v>
      </c>
      <c r="O9473" s="2">
        <f t="shared" si="591"/>
        <v>2.3333333333357587</v>
      </c>
      <c r="P9473" t="str">
        <f>VLOOKUP(G9473,Agents!A:E,4,FALSE)</f>
        <v>Team4</v>
      </c>
      <c r="Q9473" t="str">
        <f>VLOOKUP(G9473,Agents!A:E,5,FALSE)</f>
        <v>Senior</v>
      </c>
      <c r="R9473" t="str">
        <f>VLOOKUP(G9473,Agents!A:E,2,FALSE)</f>
        <v>Night</v>
      </c>
    </row>
    <row r="9474" spans="1:18" x14ac:dyDescent="0.35">
      <c r="A9474" t="s">
        <v>13824</v>
      </c>
      <c r="B9474" t="s">
        <v>296</v>
      </c>
      <c r="C9474" t="s">
        <v>22</v>
      </c>
      <c r="D9474" t="s">
        <v>26</v>
      </c>
      <c r="E9474" s="1">
        <v>46033.99722222222</v>
      </c>
      <c r="F9474" s="1">
        <v>46034.49722222222</v>
      </c>
      <c r="G9474" t="s">
        <v>110</v>
      </c>
      <c r="H9474" t="s">
        <v>15</v>
      </c>
      <c r="I9474" t="s">
        <v>16</v>
      </c>
      <c r="J9474">
        <v>3</v>
      </c>
      <c r="K9474" t="str">
        <f>IF(tickets_dataset[[#This Row],[status]] = "Closed", "Yes","No")</f>
        <v>Yes</v>
      </c>
      <c r="L9474" s="2">
        <f t="shared" ref="L9474:L9537" si="592">IF(ISBLANK(F9474),"",(F9474-E9474)*24)</f>
        <v>12</v>
      </c>
      <c r="M9474" t="str">
        <f t="shared" ref="M9474:M9537" si="593">IF(L9474&gt;48,"Yes","No")</f>
        <v>No</v>
      </c>
      <c r="N9474" t="str">
        <f t="shared" ref="N9474:N9537" si="594">TEXT(E9474,"mmm")</f>
        <v>Jan</v>
      </c>
      <c r="O9474" s="2">
        <f t="shared" si="591"/>
        <v>0.5</v>
      </c>
      <c r="P9474" t="str">
        <f>VLOOKUP(G9474,Agents!A:E,4,FALSE)</f>
        <v>Team4</v>
      </c>
      <c r="Q9474" t="str">
        <f>VLOOKUP(G9474,Agents!A:E,5,FALSE)</f>
        <v>Junior</v>
      </c>
      <c r="R9474" t="str">
        <f>VLOOKUP(G9474,Agents!A:E,2,FALSE)</f>
        <v>Morning</v>
      </c>
    </row>
    <row r="9475" spans="1:18" x14ac:dyDescent="0.35">
      <c r="A9475" t="s">
        <v>13825</v>
      </c>
      <c r="B9475" t="s">
        <v>8244</v>
      </c>
      <c r="C9475" t="s">
        <v>12</v>
      </c>
      <c r="D9475" t="s">
        <v>13</v>
      </c>
      <c r="E9475" s="1">
        <v>46038.722222222219</v>
      </c>
      <c r="F9475" s="1">
        <v>46040.305555555555</v>
      </c>
      <c r="G9475" t="s">
        <v>256</v>
      </c>
      <c r="H9475" t="s">
        <v>15</v>
      </c>
      <c r="I9475" t="s">
        <v>16</v>
      </c>
      <c r="J9475">
        <v>4</v>
      </c>
      <c r="K9475" t="str">
        <f>IF(tickets_dataset[[#This Row],[status]] = "Closed", "Yes","No")</f>
        <v>Yes</v>
      </c>
      <c r="L9475" s="2">
        <f t="shared" si="592"/>
        <v>38.000000000058208</v>
      </c>
      <c r="M9475" t="str">
        <f t="shared" si="593"/>
        <v>No</v>
      </c>
      <c r="N9475" t="str">
        <f t="shared" si="594"/>
        <v>Jan</v>
      </c>
      <c r="O9475" s="2">
        <f t="shared" ref="O9475:O9538" si="595">F9475-E9475</f>
        <v>1.5833333333357587</v>
      </c>
      <c r="P9475" t="str">
        <f>VLOOKUP(G9475,Agents!A:E,4,FALSE)</f>
        <v>Team1</v>
      </c>
      <c r="Q9475" t="str">
        <f>VLOOKUP(G9475,Agents!A:E,5,FALSE)</f>
        <v>Mid</v>
      </c>
      <c r="R9475" t="str">
        <f>VLOOKUP(G9475,Agents!A:E,2,FALSE)</f>
        <v>Morning</v>
      </c>
    </row>
    <row r="9476" spans="1:18" x14ac:dyDescent="0.35">
      <c r="A9476" t="s">
        <v>13826</v>
      </c>
      <c r="B9476" t="s">
        <v>11562</v>
      </c>
      <c r="C9476" t="s">
        <v>22</v>
      </c>
      <c r="D9476" t="s">
        <v>26</v>
      </c>
      <c r="E9476" s="1">
        <v>46091.734722222223</v>
      </c>
      <c r="F9476" s="1">
        <v>46094.068055555559</v>
      </c>
      <c r="G9476" t="s">
        <v>77</v>
      </c>
      <c r="H9476" t="s">
        <v>28</v>
      </c>
      <c r="I9476" t="s">
        <v>16</v>
      </c>
      <c r="J9476">
        <v>5</v>
      </c>
      <c r="K9476" t="str">
        <f>IF(tickets_dataset[[#This Row],[status]] = "Closed", "Yes","No")</f>
        <v>No</v>
      </c>
      <c r="L9476" s="2">
        <f t="shared" si="592"/>
        <v>56.000000000058208</v>
      </c>
      <c r="M9476" t="str">
        <f t="shared" si="593"/>
        <v>Yes</v>
      </c>
      <c r="N9476" t="str">
        <f t="shared" si="594"/>
        <v>Mar</v>
      </c>
      <c r="O9476" s="2">
        <f t="shared" si="595"/>
        <v>2.3333333333357587</v>
      </c>
      <c r="P9476" t="str">
        <f>VLOOKUP(G9476,Agents!A:E,4,FALSE)</f>
        <v>Team5</v>
      </c>
      <c r="Q9476" t="str">
        <f>VLOOKUP(G9476,Agents!A:E,5,FALSE)</f>
        <v>Junior</v>
      </c>
      <c r="R9476" t="str">
        <f>VLOOKUP(G9476,Agents!A:E,2,FALSE)</f>
        <v>Evening</v>
      </c>
    </row>
    <row r="9477" spans="1:18" x14ac:dyDescent="0.35">
      <c r="A9477" t="s">
        <v>13827</v>
      </c>
      <c r="B9477" t="s">
        <v>6534</v>
      </c>
      <c r="C9477" t="s">
        <v>22</v>
      </c>
      <c r="D9477" t="s">
        <v>38</v>
      </c>
      <c r="E9477" s="1">
        <v>46105.325694444444</v>
      </c>
      <c r="F9477" s="1">
        <v>46106.617361111108</v>
      </c>
      <c r="G9477" t="s">
        <v>31</v>
      </c>
      <c r="H9477" t="s">
        <v>15</v>
      </c>
      <c r="I9477" t="s">
        <v>16</v>
      </c>
      <c r="J9477">
        <v>4</v>
      </c>
      <c r="K9477" t="str">
        <f>IF(tickets_dataset[[#This Row],[status]] = "Closed", "Yes","No")</f>
        <v>Yes</v>
      </c>
      <c r="L9477" s="2">
        <f t="shared" si="592"/>
        <v>30.999999999941792</v>
      </c>
      <c r="M9477" t="str">
        <f t="shared" si="593"/>
        <v>No</v>
      </c>
      <c r="N9477" t="str">
        <f t="shared" si="594"/>
        <v>Mar</v>
      </c>
      <c r="O9477" s="2">
        <f t="shared" si="595"/>
        <v>1.2916666666642413</v>
      </c>
      <c r="P9477" t="str">
        <f>VLOOKUP(G9477,Agents!A:E,4,FALSE)</f>
        <v>Team5</v>
      </c>
      <c r="Q9477" t="str">
        <f>VLOOKUP(G9477,Agents!A:E,5,FALSE)</f>
        <v>Senior</v>
      </c>
      <c r="R9477" t="str">
        <f>VLOOKUP(G9477,Agents!A:E,2,FALSE)</f>
        <v>Evening</v>
      </c>
    </row>
    <row r="9478" spans="1:18" x14ac:dyDescent="0.35">
      <c r="A9478" t="s">
        <v>13828</v>
      </c>
      <c r="B9478" t="s">
        <v>13829</v>
      </c>
      <c r="C9478" t="s">
        <v>76</v>
      </c>
      <c r="D9478" t="s">
        <v>26</v>
      </c>
      <c r="E9478" s="1">
        <v>46108.772222222222</v>
      </c>
      <c r="F9478" s="1">
        <v>46110.980555555558</v>
      </c>
      <c r="G9478" t="s">
        <v>56</v>
      </c>
      <c r="H9478" t="s">
        <v>15</v>
      </c>
      <c r="I9478" t="s">
        <v>16</v>
      </c>
      <c r="J9478">
        <v>4</v>
      </c>
      <c r="K9478" t="str">
        <f>IF(tickets_dataset[[#This Row],[status]] = "Closed", "Yes","No")</f>
        <v>Yes</v>
      </c>
      <c r="L9478" s="2">
        <f t="shared" si="592"/>
        <v>53.000000000058208</v>
      </c>
      <c r="M9478" t="str">
        <f t="shared" si="593"/>
        <v>Yes</v>
      </c>
      <c r="N9478" t="str">
        <f t="shared" si="594"/>
        <v>Mar</v>
      </c>
      <c r="O9478" s="2">
        <f t="shared" si="595"/>
        <v>2.2083333333357587</v>
      </c>
      <c r="P9478" t="str">
        <f>VLOOKUP(G9478,Agents!A:E,4,FALSE)</f>
        <v>Team1</v>
      </c>
      <c r="Q9478" t="str">
        <f>VLOOKUP(G9478,Agents!A:E,5,FALSE)</f>
        <v>Senior</v>
      </c>
      <c r="R9478" t="str">
        <f>VLOOKUP(G9478,Agents!A:E,2,FALSE)</f>
        <v>Night</v>
      </c>
    </row>
    <row r="9479" spans="1:18" x14ac:dyDescent="0.35">
      <c r="A9479" t="s">
        <v>13830</v>
      </c>
      <c r="B9479" t="s">
        <v>13733</v>
      </c>
      <c r="C9479" t="s">
        <v>76</v>
      </c>
      <c r="D9479" t="s">
        <v>13</v>
      </c>
      <c r="E9479" s="1">
        <v>46046.425694444442</v>
      </c>
      <c r="F9479" s="1">
        <v>46047.675694444442</v>
      </c>
      <c r="G9479" t="s">
        <v>67</v>
      </c>
      <c r="H9479" t="s">
        <v>15</v>
      </c>
      <c r="I9479" t="s">
        <v>68</v>
      </c>
      <c r="J9479">
        <v>4</v>
      </c>
      <c r="K9479" t="str">
        <f>IF(tickets_dataset[[#This Row],[status]] = "Closed", "Yes","No")</f>
        <v>Yes</v>
      </c>
      <c r="L9479" s="2">
        <f t="shared" si="592"/>
        <v>30</v>
      </c>
      <c r="M9479" t="str">
        <f t="shared" si="593"/>
        <v>No</v>
      </c>
      <c r="N9479" t="str">
        <f t="shared" si="594"/>
        <v>Jan</v>
      </c>
      <c r="O9479" s="2">
        <f t="shared" si="595"/>
        <v>1.25</v>
      </c>
      <c r="P9479" t="str">
        <f>VLOOKUP(G9479,Agents!A:E,4,FALSE)</f>
        <v>Team5</v>
      </c>
      <c r="Q9479" t="str">
        <f>VLOOKUP(G9479,Agents!A:E,5,FALSE)</f>
        <v>Junior</v>
      </c>
      <c r="R9479" t="str">
        <f>VLOOKUP(G9479,Agents!A:E,2,FALSE)</f>
        <v>Evening</v>
      </c>
    </row>
    <row r="9480" spans="1:18" x14ac:dyDescent="0.35">
      <c r="A9480" t="s">
        <v>13831</v>
      </c>
      <c r="B9480" t="s">
        <v>10467</v>
      </c>
      <c r="C9480" t="s">
        <v>76</v>
      </c>
      <c r="D9480" t="s">
        <v>38</v>
      </c>
      <c r="E9480" s="1">
        <v>46107.129166666666</v>
      </c>
      <c r="F9480" s="1">
        <v>46107.837500000001</v>
      </c>
      <c r="G9480" t="s">
        <v>103</v>
      </c>
      <c r="H9480" t="s">
        <v>15</v>
      </c>
      <c r="I9480" t="s">
        <v>16</v>
      </c>
      <c r="J9480">
        <v>2</v>
      </c>
      <c r="K9480" t="str">
        <f>IF(tickets_dataset[[#This Row],[status]] = "Closed", "Yes","No")</f>
        <v>Yes</v>
      </c>
      <c r="L9480" s="2">
        <f t="shared" si="592"/>
        <v>17.000000000058208</v>
      </c>
      <c r="M9480" t="str">
        <f t="shared" si="593"/>
        <v>No</v>
      </c>
      <c r="N9480" t="str">
        <f t="shared" si="594"/>
        <v>Mar</v>
      </c>
      <c r="O9480" s="2">
        <f t="shared" si="595"/>
        <v>0.70833333333575865</v>
      </c>
      <c r="P9480" t="str">
        <f>VLOOKUP(G9480,Agents!A:E,4,FALSE)</f>
        <v>Team4</v>
      </c>
      <c r="Q9480" t="str">
        <f>VLOOKUP(G9480,Agents!A:E,5,FALSE)</f>
        <v>Senior</v>
      </c>
      <c r="R9480" t="str">
        <f>VLOOKUP(G9480,Agents!A:E,2,FALSE)</f>
        <v>Night</v>
      </c>
    </row>
    <row r="9481" spans="1:18" x14ac:dyDescent="0.35">
      <c r="A9481" t="s">
        <v>13832</v>
      </c>
      <c r="B9481" t="s">
        <v>6922</v>
      </c>
      <c r="C9481" t="s">
        <v>34</v>
      </c>
      <c r="D9481" t="s">
        <v>26</v>
      </c>
      <c r="E9481" s="1">
        <v>46031.357638888891</v>
      </c>
      <c r="F9481" s="1">
        <v>46033.482638888891</v>
      </c>
      <c r="G9481" t="s">
        <v>73</v>
      </c>
      <c r="H9481" t="s">
        <v>28</v>
      </c>
      <c r="I9481" t="s">
        <v>16</v>
      </c>
      <c r="J9481">
        <v>4</v>
      </c>
      <c r="K9481" t="str">
        <f>IF(tickets_dataset[[#This Row],[status]] = "Closed", "Yes","No")</f>
        <v>No</v>
      </c>
      <c r="L9481" s="2">
        <f t="shared" si="592"/>
        <v>51</v>
      </c>
      <c r="M9481" t="str">
        <f t="shared" si="593"/>
        <v>Yes</v>
      </c>
      <c r="N9481" t="str">
        <f t="shared" si="594"/>
        <v>Jan</v>
      </c>
      <c r="O9481" s="2">
        <f t="shared" si="595"/>
        <v>2.125</v>
      </c>
      <c r="P9481" t="str">
        <f>VLOOKUP(G9481,Agents!A:E,4,FALSE)</f>
        <v>Team4</v>
      </c>
      <c r="Q9481" t="str">
        <f>VLOOKUP(G9481,Agents!A:E,5,FALSE)</f>
        <v>Senior</v>
      </c>
      <c r="R9481" t="str">
        <f>VLOOKUP(G9481,Agents!A:E,2,FALSE)</f>
        <v>Night</v>
      </c>
    </row>
    <row r="9482" spans="1:18" x14ac:dyDescent="0.35">
      <c r="A9482" t="s">
        <v>13833</v>
      </c>
      <c r="B9482" t="s">
        <v>497</v>
      </c>
      <c r="C9482" t="s">
        <v>50</v>
      </c>
      <c r="D9482" t="s">
        <v>13</v>
      </c>
      <c r="E9482" s="1">
        <v>46096.538888888892</v>
      </c>
      <c r="F9482" s="1">
        <v>46097.288888888892</v>
      </c>
      <c r="G9482" t="s">
        <v>190</v>
      </c>
      <c r="H9482" t="s">
        <v>15</v>
      </c>
      <c r="I9482" t="s">
        <v>68</v>
      </c>
      <c r="J9482">
        <v>3</v>
      </c>
      <c r="K9482" t="str">
        <f>IF(tickets_dataset[[#This Row],[status]] = "Closed", "Yes","No")</f>
        <v>Yes</v>
      </c>
      <c r="L9482" s="2">
        <f t="shared" si="592"/>
        <v>18</v>
      </c>
      <c r="M9482" t="str">
        <f t="shared" si="593"/>
        <v>No</v>
      </c>
      <c r="N9482" t="str">
        <f t="shared" si="594"/>
        <v>Mar</v>
      </c>
      <c r="O9482" s="2">
        <f t="shared" si="595"/>
        <v>0.75</v>
      </c>
      <c r="P9482" t="str">
        <f>VLOOKUP(G9482,Agents!A:E,4,FALSE)</f>
        <v>Team1</v>
      </c>
      <c r="Q9482" t="str">
        <f>VLOOKUP(G9482,Agents!A:E,5,FALSE)</f>
        <v>Senior</v>
      </c>
      <c r="R9482" t="str">
        <f>VLOOKUP(G9482,Agents!A:E,2,FALSE)</f>
        <v>Night</v>
      </c>
    </row>
    <row r="9483" spans="1:18" x14ac:dyDescent="0.35">
      <c r="A9483" t="s">
        <v>13834</v>
      </c>
      <c r="B9483" t="s">
        <v>7427</v>
      </c>
      <c r="C9483" t="s">
        <v>50</v>
      </c>
      <c r="D9483" t="s">
        <v>13</v>
      </c>
      <c r="E9483" s="1">
        <v>46044.560416666667</v>
      </c>
      <c r="F9483" s="1">
        <v>46045.352083333331</v>
      </c>
      <c r="G9483" t="s">
        <v>164</v>
      </c>
      <c r="H9483" t="s">
        <v>15</v>
      </c>
      <c r="I9483" t="s">
        <v>16</v>
      </c>
      <c r="J9483">
        <v>3</v>
      </c>
      <c r="K9483" t="str">
        <f>IF(tickets_dataset[[#This Row],[status]] = "Closed", "Yes","No")</f>
        <v>Yes</v>
      </c>
      <c r="L9483" s="2">
        <f t="shared" si="592"/>
        <v>18.999999999941792</v>
      </c>
      <c r="M9483" t="str">
        <f t="shared" si="593"/>
        <v>No</v>
      </c>
      <c r="N9483" t="str">
        <f t="shared" si="594"/>
        <v>Jan</v>
      </c>
      <c r="O9483" s="2">
        <f t="shared" si="595"/>
        <v>0.79166666666424135</v>
      </c>
      <c r="P9483" t="str">
        <f>VLOOKUP(G9483,Agents!A:E,4,FALSE)</f>
        <v>Team4</v>
      </c>
      <c r="Q9483" t="str">
        <f>VLOOKUP(G9483,Agents!A:E,5,FALSE)</f>
        <v>Senior</v>
      </c>
      <c r="R9483" t="str">
        <f>VLOOKUP(G9483,Agents!A:E,2,FALSE)</f>
        <v>Evening</v>
      </c>
    </row>
    <row r="9484" spans="1:18" x14ac:dyDescent="0.35">
      <c r="A9484" t="s">
        <v>13835</v>
      </c>
      <c r="B9484" t="s">
        <v>166</v>
      </c>
      <c r="C9484" t="s">
        <v>34</v>
      </c>
      <c r="D9484" t="s">
        <v>38</v>
      </c>
      <c r="E9484" s="1">
        <v>46079.17291666667</v>
      </c>
      <c r="F9484" s="1">
        <v>46082.506249999999</v>
      </c>
      <c r="G9484" t="s">
        <v>131</v>
      </c>
      <c r="H9484" t="s">
        <v>15</v>
      </c>
      <c r="I9484" t="s">
        <v>16</v>
      </c>
      <c r="J9484">
        <v>3</v>
      </c>
      <c r="K9484" t="str">
        <f>IF(tickets_dataset[[#This Row],[status]] = "Closed", "Yes","No")</f>
        <v>Yes</v>
      </c>
      <c r="L9484" s="2">
        <f t="shared" si="592"/>
        <v>79.999999999883585</v>
      </c>
      <c r="M9484" t="str">
        <f t="shared" si="593"/>
        <v>Yes</v>
      </c>
      <c r="N9484" t="str">
        <f t="shared" si="594"/>
        <v>Feb</v>
      </c>
      <c r="O9484" s="2">
        <f t="shared" si="595"/>
        <v>3.3333333333284827</v>
      </c>
      <c r="P9484" t="str">
        <f>VLOOKUP(G9484,Agents!A:E,4,FALSE)</f>
        <v>Team4</v>
      </c>
      <c r="Q9484" t="str">
        <f>VLOOKUP(G9484,Agents!A:E,5,FALSE)</f>
        <v>Junior</v>
      </c>
      <c r="R9484" t="str">
        <f>VLOOKUP(G9484,Agents!A:E,2,FALSE)</f>
        <v>Night</v>
      </c>
    </row>
    <row r="9485" spans="1:18" x14ac:dyDescent="0.35">
      <c r="A9485" t="s">
        <v>13836</v>
      </c>
      <c r="B9485" t="s">
        <v>13837</v>
      </c>
      <c r="C9485" t="s">
        <v>50</v>
      </c>
      <c r="D9485" t="s">
        <v>13</v>
      </c>
      <c r="E9485" s="1">
        <v>46090.880555555559</v>
      </c>
      <c r="F9485" s="1">
        <v>46091.422222222223</v>
      </c>
      <c r="G9485" t="s">
        <v>83</v>
      </c>
      <c r="H9485" t="s">
        <v>15</v>
      </c>
      <c r="I9485" t="s">
        <v>16</v>
      </c>
      <c r="J9485">
        <v>4</v>
      </c>
      <c r="K9485" t="str">
        <f>IF(tickets_dataset[[#This Row],[status]] = "Closed", "Yes","No")</f>
        <v>Yes</v>
      </c>
      <c r="L9485" s="2">
        <f t="shared" si="592"/>
        <v>12.999999999941792</v>
      </c>
      <c r="M9485" t="str">
        <f t="shared" si="593"/>
        <v>No</v>
      </c>
      <c r="N9485" t="str">
        <f t="shared" si="594"/>
        <v>Mar</v>
      </c>
      <c r="O9485" s="2">
        <f t="shared" si="595"/>
        <v>0.54166666666424135</v>
      </c>
      <c r="P9485" t="str">
        <f>VLOOKUP(G9485,Agents!A:E,4,FALSE)</f>
        <v>Team2</v>
      </c>
      <c r="Q9485" t="str">
        <f>VLOOKUP(G9485,Agents!A:E,5,FALSE)</f>
        <v>Junior</v>
      </c>
      <c r="R9485" t="str">
        <f>VLOOKUP(G9485,Agents!A:E,2,FALSE)</f>
        <v>Night</v>
      </c>
    </row>
    <row r="9486" spans="1:18" x14ac:dyDescent="0.35">
      <c r="A9486" t="s">
        <v>13838</v>
      </c>
      <c r="B9486" t="s">
        <v>1696</v>
      </c>
      <c r="C9486" t="s">
        <v>76</v>
      </c>
      <c r="D9486" t="s">
        <v>38</v>
      </c>
      <c r="E9486" s="1">
        <v>46078.918055555558</v>
      </c>
      <c r="F9486" s="1">
        <v>46080.084722222222</v>
      </c>
      <c r="G9486" t="s">
        <v>183</v>
      </c>
      <c r="H9486" t="s">
        <v>15</v>
      </c>
      <c r="I9486" t="s">
        <v>16</v>
      </c>
      <c r="J9486">
        <v>4</v>
      </c>
      <c r="K9486" t="str">
        <f>IF(tickets_dataset[[#This Row],[status]] = "Closed", "Yes","No")</f>
        <v>Yes</v>
      </c>
      <c r="L9486" s="2">
        <f t="shared" si="592"/>
        <v>27.999999999941792</v>
      </c>
      <c r="M9486" t="str">
        <f t="shared" si="593"/>
        <v>No</v>
      </c>
      <c r="N9486" t="str">
        <f t="shared" si="594"/>
        <v>Feb</v>
      </c>
      <c r="O9486" s="2">
        <f t="shared" si="595"/>
        <v>1.1666666666642413</v>
      </c>
      <c r="P9486" t="str">
        <f>VLOOKUP(G9486,Agents!A:E,4,FALSE)</f>
        <v>Team3</v>
      </c>
      <c r="Q9486" t="str">
        <f>VLOOKUP(G9486,Agents!A:E,5,FALSE)</f>
        <v>Senior</v>
      </c>
      <c r="R9486" t="str">
        <f>VLOOKUP(G9486,Agents!A:E,2,FALSE)</f>
        <v>Night</v>
      </c>
    </row>
    <row r="9487" spans="1:18" x14ac:dyDescent="0.35">
      <c r="A9487" t="s">
        <v>13839</v>
      </c>
      <c r="B9487" t="s">
        <v>831</v>
      </c>
      <c r="C9487" t="s">
        <v>76</v>
      </c>
      <c r="D9487" t="s">
        <v>38</v>
      </c>
      <c r="E9487" s="1">
        <v>46095.196527777778</v>
      </c>
      <c r="F9487" s="1">
        <v>46095.988194444442</v>
      </c>
      <c r="G9487" t="s">
        <v>216</v>
      </c>
      <c r="H9487" t="s">
        <v>15</v>
      </c>
      <c r="I9487" t="s">
        <v>16</v>
      </c>
      <c r="J9487">
        <v>3</v>
      </c>
      <c r="K9487" t="str">
        <f>IF(tickets_dataset[[#This Row],[status]] = "Closed", "Yes","No")</f>
        <v>Yes</v>
      </c>
      <c r="L9487" s="2">
        <f t="shared" si="592"/>
        <v>18.999999999941792</v>
      </c>
      <c r="M9487" t="str">
        <f t="shared" si="593"/>
        <v>No</v>
      </c>
      <c r="N9487" t="str">
        <f t="shared" si="594"/>
        <v>Mar</v>
      </c>
      <c r="O9487" s="2">
        <f t="shared" si="595"/>
        <v>0.79166666666424135</v>
      </c>
      <c r="P9487" t="str">
        <f>VLOOKUP(G9487,Agents!A:E,4,FALSE)</f>
        <v>Team5</v>
      </c>
      <c r="Q9487" t="str">
        <f>VLOOKUP(G9487,Agents!A:E,5,FALSE)</f>
        <v>Junior</v>
      </c>
      <c r="R9487" t="str">
        <f>VLOOKUP(G9487,Agents!A:E,2,FALSE)</f>
        <v>Evening</v>
      </c>
    </row>
    <row r="9488" spans="1:18" x14ac:dyDescent="0.35">
      <c r="A9488" t="s">
        <v>13840</v>
      </c>
      <c r="B9488" t="s">
        <v>984</v>
      </c>
      <c r="C9488" t="s">
        <v>76</v>
      </c>
      <c r="D9488" t="s">
        <v>13</v>
      </c>
      <c r="E9488" s="1">
        <v>46063.686111111114</v>
      </c>
      <c r="F9488" s="1">
        <v>46063.936111111114</v>
      </c>
      <c r="G9488" t="s">
        <v>190</v>
      </c>
      <c r="H9488" t="s">
        <v>15</v>
      </c>
      <c r="I9488" t="s">
        <v>68</v>
      </c>
      <c r="J9488">
        <v>2</v>
      </c>
      <c r="K9488" t="str">
        <f>IF(tickets_dataset[[#This Row],[status]] = "Closed", "Yes","No")</f>
        <v>Yes</v>
      </c>
      <c r="L9488" s="2">
        <f t="shared" si="592"/>
        <v>6</v>
      </c>
      <c r="M9488" t="str">
        <f t="shared" si="593"/>
        <v>No</v>
      </c>
      <c r="N9488" t="str">
        <f t="shared" si="594"/>
        <v>Feb</v>
      </c>
      <c r="O9488" s="2">
        <f t="shared" si="595"/>
        <v>0.25</v>
      </c>
      <c r="P9488" t="str">
        <f>VLOOKUP(G9488,Agents!A:E,4,FALSE)</f>
        <v>Team1</v>
      </c>
      <c r="Q9488" t="str">
        <f>VLOOKUP(G9488,Agents!A:E,5,FALSE)</f>
        <v>Senior</v>
      </c>
      <c r="R9488" t="str">
        <f>VLOOKUP(G9488,Agents!A:E,2,FALSE)</f>
        <v>Night</v>
      </c>
    </row>
    <row r="9489" spans="1:18" x14ac:dyDescent="0.35">
      <c r="A9489" t="s">
        <v>13841</v>
      </c>
      <c r="B9489" t="s">
        <v>8618</v>
      </c>
      <c r="C9489" t="s">
        <v>76</v>
      </c>
      <c r="D9489" t="s">
        <v>13</v>
      </c>
      <c r="E9489" s="1">
        <v>46067.62777777778</v>
      </c>
      <c r="F9489" s="1">
        <v>46068.919444444444</v>
      </c>
      <c r="G9489" t="s">
        <v>59</v>
      </c>
      <c r="H9489" t="s">
        <v>15</v>
      </c>
      <c r="I9489" t="s">
        <v>16</v>
      </c>
      <c r="J9489">
        <v>4</v>
      </c>
      <c r="K9489" t="str">
        <f>IF(tickets_dataset[[#This Row],[status]] = "Closed", "Yes","No")</f>
        <v>Yes</v>
      </c>
      <c r="L9489" s="2">
        <f t="shared" si="592"/>
        <v>30.999999999941792</v>
      </c>
      <c r="M9489" t="str">
        <f t="shared" si="593"/>
        <v>No</v>
      </c>
      <c r="N9489" t="str">
        <f t="shared" si="594"/>
        <v>Feb</v>
      </c>
      <c r="O9489" s="2">
        <f t="shared" si="595"/>
        <v>1.2916666666642413</v>
      </c>
      <c r="P9489" t="str">
        <f>VLOOKUP(G9489,Agents!A:E,4,FALSE)</f>
        <v>Team3</v>
      </c>
      <c r="Q9489" t="str">
        <f>VLOOKUP(G9489,Agents!A:E,5,FALSE)</f>
        <v>Senior</v>
      </c>
      <c r="R9489" t="str">
        <f>VLOOKUP(G9489,Agents!A:E,2,FALSE)</f>
        <v>Night</v>
      </c>
    </row>
    <row r="9490" spans="1:18" x14ac:dyDescent="0.35">
      <c r="A9490" t="s">
        <v>13842</v>
      </c>
      <c r="B9490" t="s">
        <v>7503</v>
      </c>
      <c r="C9490" t="s">
        <v>50</v>
      </c>
      <c r="D9490" t="s">
        <v>13</v>
      </c>
      <c r="E9490" s="1">
        <v>46031.417361111111</v>
      </c>
      <c r="F9490" s="1">
        <v>46032.042361111111</v>
      </c>
      <c r="G9490" t="s">
        <v>27</v>
      </c>
      <c r="H9490" t="s">
        <v>15</v>
      </c>
      <c r="I9490" t="s">
        <v>16</v>
      </c>
      <c r="J9490">
        <v>4</v>
      </c>
      <c r="K9490" t="str">
        <f>IF(tickets_dataset[[#This Row],[status]] = "Closed", "Yes","No")</f>
        <v>Yes</v>
      </c>
      <c r="L9490" s="2">
        <f t="shared" si="592"/>
        <v>15</v>
      </c>
      <c r="M9490" t="str">
        <f t="shared" si="593"/>
        <v>No</v>
      </c>
      <c r="N9490" t="str">
        <f t="shared" si="594"/>
        <v>Jan</v>
      </c>
      <c r="O9490" s="2">
        <f t="shared" si="595"/>
        <v>0.625</v>
      </c>
      <c r="P9490" t="str">
        <f>VLOOKUP(G9490,Agents!A:E,4,FALSE)</f>
        <v>Team5</v>
      </c>
      <c r="Q9490" t="str">
        <f>VLOOKUP(G9490,Agents!A:E,5,FALSE)</f>
        <v>Senior</v>
      </c>
      <c r="R9490" t="str">
        <f>VLOOKUP(G9490,Agents!A:E,2,FALSE)</f>
        <v>Morning</v>
      </c>
    </row>
    <row r="9491" spans="1:18" x14ac:dyDescent="0.35">
      <c r="A9491" t="s">
        <v>13843</v>
      </c>
      <c r="B9491" t="s">
        <v>13365</v>
      </c>
      <c r="C9491" t="s">
        <v>76</v>
      </c>
      <c r="D9491" t="s">
        <v>13</v>
      </c>
      <c r="E9491" s="1">
        <v>46025.072222222225</v>
      </c>
      <c r="F9491" s="1">
        <v>46026.322222222225</v>
      </c>
      <c r="G9491" t="s">
        <v>39</v>
      </c>
      <c r="H9491" t="s">
        <v>15</v>
      </c>
      <c r="I9491" t="s">
        <v>16</v>
      </c>
      <c r="J9491">
        <v>4</v>
      </c>
      <c r="K9491" t="str">
        <f>IF(tickets_dataset[[#This Row],[status]] = "Closed", "Yes","No")</f>
        <v>Yes</v>
      </c>
      <c r="L9491" s="2">
        <f t="shared" si="592"/>
        <v>30</v>
      </c>
      <c r="M9491" t="str">
        <f t="shared" si="593"/>
        <v>No</v>
      </c>
      <c r="N9491" t="str">
        <f t="shared" si="594"/>
        <v>Jan</v>
      </c>
      <c r="O9491" s="2">
        <f t="shared" si="595"/>
        <v>1.25</v>
      </c>
      <c r="P9491" t="str">
        <f>VLOOKUP(G9491,Agents!A:E,4,FALSE)</f>
        <v>Team3</v>
      </c>
      <c r="Q9491" t="str">
        <f>VLOOKUP(G9491,Agents!A:E,5,FALSE)</f>
        <v>Mid</v>
      </c>
      <c r="R9491" t="str">
        <f>VLOOKUP(G9491,Agents!A:E,2,FALSE)</f>
        <v>Night</v>
      </c>
    </row>
    <row r="9492" spans="1:18" x14ac:dyDescent="0.35">
      <c r="A9492" t="s">
        <v>13844</v>
      </c>
      <c r="B9492" t="s">
        <v>4681</v>
      </c>
      <c r="C9492" t="s">
        <v>22</v>
      </c>
      <c r="D9492" t="s">
        <v>38</v>
      </c>
      <c r="E9492" s="1">
        <v>46065.191666666666</v>
      </c>
      <c r="F9492" s="1">
        <v>46067.316666666666</v>
      </c>
      <c r="G9492" t="s">
        <v>216</v>
      </c>
      <c r="H9492" t="s">
        <v>28</v>
      </c>
      <c r="I9492" t="s">
        <v>16</v>
      </c>
      <c r="J9492">
        <v>4</v>
      </c>
      <c r="K9492" t="str">
        <f>IF(tickets_dataset[[#This Row],[status]] = "Closed", "Yes","No")</f>
        <v>No</v>
      </c>
      <c r="L9492" s="2">
        <f t="shared" si="592"/>
        <v>51</v>
      </c>
      <c r="M9492" t="str">
        <f t="shared" si="593"/>
        <v>Yes</v>
      </c>
      <c r="N9492" t="str">
        <f t="shared" si="594"/>
        <v>Feb</v>
      </c>
      <c r="O9492" s="2">
        <f t="shared" si="595"/>
        <v>2.125</v>
      </c>
      <c r="P9492" t="str">
        <f>VLOOKUP(G9492,Agents!A:E,4,FALSE)</f>
        <v>Team5</v>
      </c>
      <c r="Q9492" t="str">
        <f>VLOOKUP(G9492,Agents!A:E,5,FALSE)</f>
        <v>Junior</v>
      </c>
      <c r="R9492" t="str">
        <f>VLOOKUP(G9492,Agents!A:E,2,FALSE)</f>
        <v>Evening</v>
      </c>
    </row>
    <row r="9493" spans="1:18" x14ac:dyDescent="0.35">
      <c r="A9493" t="s">
        <v>13845</v>
      </c>
      <c r="B9493" t="s">
        <v>4725</v>
      </c>
      <c r="C9493" t="s">
        <v>34</v>
      </c>
      <c r="D9493" t="s">
        <v>13</v>
      </c>
      <c r="E9493" s="1">
        <v>46077.26458333333</v>
      </c>
      <c r="F9493" s="1">
        <v>46078.931250000001</v>
      </c>
      <c r="G9493" t="s">
        <v>216</v>
      </c>
      <c r="H9493" t="s">
        <v>15</v>
      </c>
      <c r="I9493" t="s">
        <v>16</v>
      </c>
      <c r="J9493">
        <v>5</v>
      </c>
      <c r="K9493" t="str">
        <f>IF(tickets_dataset[[#This Row],[status]] = "Closed", "Yes","No")</f>
        <v>Yes</v>
      </c>
      <c r="L9493" s="2">
        <f t="shared" si="592"/>
        <v>40.000000000116415</v>
      </c>
      <c r="M9493" t="str">
        <f t="shared" si="593"/>
        <v>No</v>
      </c>
      <c r="N9493" t="str">
        <f t="shared" si="594"/>
        <v>Feb</v>
      </c>
      <c r="O9493" s="2">
        <f t="shared" si="595"/>
        <v>1.6666666666715173</v>
      </c>
      <c r="P9493" t="str">
        <f>VLOOKUP(G9493,Agents!A:E,4,FALSE)</f>
        <v>Team5</v>
      </c>
      <c r="Q9493" t="str">
        <f>VLOOKUP(G9493,Agents!A:E,5,FALSE)</f>
        <v>Junior</v>
      </c>
      <c r="R9493" t="str">
        <f>VLOOKUP(G9493,Agents!A:E,2,FALSE)</f>
        <v>Evening</v>
      </c>
    </row>
    <row r="9494" spans="1:18" x14ac:dyDescent="0.35">
      <c r="A9494" t="s">
        <v>13846</v>
      </c>
      <c r="B9494" t="s">
        <v>2461</v>
      </c>
      <c r="C9494" t="s">
        <v>34</v>
      </c>
      <c r="D9494" t="s">
        <v>26</v>
      </c>
      <c r="E9494" s="1">
        <v>46073.620138888888</v>
      </c>
      <c r="F9494" s="1">
        <v>46075.661805555559</v>
      </c>
      <c r="G9494" t="s">
        <v>164</v>
      </c>
      <c r="H9494" t="s">
        <v>15</v>
      </c>
      <c r="I9494" t="s">
        <v>16</v>
      </c>
      <c r="J9494">
        <v>3</v>
      </c>
      <c r="K9494" t="str">
        <f>IF(tickets_dataset[[#This Row],[status]] = "Closed", "Yes","No")</f>
        <v>Yes</v>
      </c>
      <c r="L9494" s="2">
        <f t="shared" si="592"/>
        <v>49.000000000116415</v>
      </c>
      <c r="M9494" t="str">
        <f t="shared" si="593"/>
        <v>Yes</v>
      </c>
      <c r="N9494" t="str">
        <f t="shared" si="594"/>
        <v>Feb</v>
      </c>
      <c r="O9494" s="2">
        <f t="shared" si="595"/>
        <v>2.0416666666715173</v>
      </c>
      <c r="P9494" t="str">
        <f>VLOOKUP(G9494,Agents!A:E,4,FALSE)</f>
        <v>Team4</v>
      </c>
      <c r="Q9494" t="str">
        <f>VLOOKUP(G9494,Agents!A:E,5,FALSE)</f>
        <v>Senior</v>
      </c>
      <c r="R9494" t="str">
        <f>VLOOKUP(G9494,Agents!A:E,2,FALSE)</f>
        <v>Evening</v>
      </c>
    </row>
    <row r="9495" spans="1:18" x14ac:dyDescent="0.35">
      <c r="A9495" t="s">
        <v>13847</v>
      </c>
      <c r="B9495" t="s">
        <v>3196</v>
      </c>
      <c r="C9495" t="s">
        <v>12</v>
      </c>
      <c r="D9495" t="s">
        <v>26</v>
      </c>
      <c r="E9495" s="1">
        <v>46085.685416666667</v>
      </c>
      <c r="F9495" s="1">
        <v>46088.185416666667</v>
      </c>
      <c r="G9495" t="s">
        <v>39</v>
      </c>
      <c r="H9495" t="s">
        <v>15</v>
      </c>
      <c r="I9495" t="s">
        <v>16</v>
      </c>
      <c r="J9495">
        <v>4</v>
      </c>
      <c r="K9495" t="str">
        <f>IF(tickets_dataset[[#This Row],[status]] = "Closed", "Yes","No")</f>
        <v>Yes</v>
      </c>
      <c r="L9495" s="2">
        <f t="shared" si="592"/>
        <v>60</v>
      </c>
      <c r="M9495" t="str">
        <f t="shared" si="593"/>
        <v>Yes</v>
      </c>
      <c r="N9495" t="str">
        <f t="shared" si="594"/>
        <v>Mar</v>
      </c>
      <c r="O9495" s="2">
        <f t="shared" si="595"/>
        <v>2.5</v>
      </c>
      <c r="P9495" t="str">
        <f>VLOOKUP(G9495,Agents!A:E,4,FALSE)</f>
        <v>Team3</v>
      </c>
      <c r="Q9495" t="str">
        <f>VLOOKUP(G9495,Agents!A:E,5,FALSE)</f>
        <v>Mid</v>
      </c>
      <c r="R9495" t="str">
        <f>VLOOKUP(G9495,Agents!A:E,2,FALSE)</f>
        <v>Night</v>
      </c>
    </row>
    <row r="9496" spans="1:18" x14ac:dyDescent="0.35">
      <c r="A9496" t="s">
        <v>13848</v>
      </c>
      <c r="B9496" t="s">
        <v>3590</v>
      </c>
      <c r="C9496" t="s">
        <v>76</v>
      </c>
      <c r="D9496" t="s">
        <v>38</v>
      </c>
      <c r="E9496" s="1">
        <v>46038.847916666666</v>
      </c>
      <c r="F9496" s="1">
        <v>46039.347916666666</v>
      </c>
      <c r="G9496" t="s">
        <v>256</v>
      </c>
      <c r="H9496" t="s">
        <v>28</v>
      </c>
      <c r="I9496" t="s">
        <v>68</v>
      </c>
      <c r="J9496">
        <v>3</v>
      </c>
      <c r="K9496" t="str">
        <f>IF(tickets_dataset[[#This Row],[status]] = "Closed", "Yes","No")</f>
        <v>No</v>
      </c>
      <c r="L9496" s="2">
        <f t="shared" si="592"/>
        <v>12</v>
      </c>
      <c r="M9496" t="str">
        <f t="shared" si="593"/>
        <v>No</v>
      </c>
      <c r="N9496" t="str">
        <f t="shared" si="594"/>
        <v>Jan</v>
      </c>
      <c r="O9496" s="2">
        <f t="shared" si="595"/>
        <v>0.5</v>
      </c>
      <c r="P9496" t="str">
        <f>VLOOKUP(G9496,Agents!A:E,4,FALSE)</f>
        <v>Team1</v>
      </c>
      <c r="Q9496" t="str">
        <f>VLOOKUP(G9496,Agents!A:E,5,FALSE)</f>
        <v>Mid</v>
      </c>
      <c r="R9496" t="str">
        <f>VLOOKUP(G9496,Agents!A:E,2,FALSE)</f>
        <v>Morning</v>
      </c>
    </row>
    <row r="9497" spans="1:18" x14ac:dyDescent="0.35">
      <c r="A9497" t="s">
        <v>13849</v>
      </c>
      <c r="B9497" t="s">
        <v>5335</v>
      </c>
      <c r="C9497" t="s">
        <v>50</v>
      </c>
      <c r="D9497" t="s">
        <v>26</v>
      </c>
      <c r="E9497" s="1">
        <v>46109.258333333331</v>
      </c>
      <c r="F9497" s="1">
        <v>46110.55</v>
      </c>
      <c r="G9497" t="s">
        <v>35</v>
      </c>
      <c r="H9497" t="s">
        <v>15</v>
      </c>
      <c r="I9497" t="s">
        <v>16</v>
      </c>
      <c r="J9497">
        <v>4</v>
      </c>
      <c r="K9497" t="str">
        <f>IF(tickets_dataset[[#This Row],[status]] = "Closed", "Yes","No")</f>
        <v>Yes</v>
      </c>
      <c r="L9497" s="2">
        <f t="shared" si="592"/>
        <v>31.000000000116415</v>
      </c>
      <c r="M9497" t="str">
        <f t="shared" si="593"/>
        <v>No</v>
      </c>
      <c r="N9497" t="str">
        <f t="shared" si="594"/>
        <v>Mar</v>
      </c>
      <c r="O9497" s="2">
        <f t="shared" si="595"/>
        <v>1.2916666666715173</v>
      </c>
      <c r="P9497" t="str">
        <f>VLOOKUP(G9497,Agents!A:E,4,FALSE)</f>
        <v>Team1</v>
      </c>
      <c r="Q9497" t="str">
        <f>VLOOKUP(G9497,Agents!A:E,5,FALSE)</f>
        <v>Senior</v>
      </c>
      <c r="R9497" t="str">
        <f>VLOOKUP(G9497,Agents!A:E,2,FALSE)</f>
        <v>Evening</v>
      </c>
    </row>
    <row r="9498" spans="1:18" x14ac:dyDescent="0.35">
      <c r="A9498" t="s">
        <v>13850</v>
      </c>
      <c r="B9498" t="s">
        <v>2192</v>
      </c>
      <c r="C9498" t="s">
        <v>50</v>
      </c>
      <c r="D9498" t="s">
        <v>26</v>
      </c>
      <c r="E9498" s="1">
        <v>46096.945833333331</v>
      </c>
      <c r="F9498" s="1">
        <v>46097.945833333331</v>
      </c>
      <c r="G9498" t="s">
        <v>190</v>
      </c>
      <c r="H9498" t="s">
        <v>15</v>
      </c>
      <c r="I9498" t="s">
        <v>16</v>
      </c>
      <c r="J9498">
        <v>3</v>
      </c>
      <c r="K9498" t="str">
        <f>IF(tickets_dataset[[#This Row],[status]] = "Closed", "Yes","No")</f>
        <v>Yes</v>
      </c>
      <c r="L9498" s="2">
        <f t="shared" si="592"/>
        <v>24</v>
      </c>
      <c r="M9498" t="str">
        <f t="shared" si="593"/>
        <v>No</v>
      </c>
      <c r="N9498" t="str">
        <f t="shared" si="594"/>
        <v>Mar</v>
      </c>
      <c r="O9498" s="2">
        <f t="shared" si="595"/>
        <v>1</v>
      </c>
      <c r="P9498" t="str">
        <f>VLOOKUP(G9498,Agents!A:E,4,FALSE)</f>
        <v>Team1</v>
      </c>
      <c r="Q9498" t="str">
        <f>VLOOKUP(G9498,Agents!A:E,5,FALSE)</f>
        <v>Senior</v>
      </c>
      <c r="R9498" t="str">
        <f>VLOOKUP(G9498,Agents!A:E,2,FALSE)</f>
        <v>Night</v>
      </c>
    </row>
    <row r="9499" spans="1:18" x14ac:dyDescent="0.35">
      <c r="A9499" t="s">
        <v>13851</v>
      </c>
      <c r="B9499" t="s">
        <v>1696</v>
      </c>
      <c r="C9499" t="s">
        <v>76</v>
      </c>
      <c r="D9499" t="s">
        <v>26</v>
      </c>
      <c r="E9499" s="1">
        <v>46085.682638888888</v>
      </c>
      <c r="F9499" s="1">
        <v>46087.182638888888</v>
      </c>
      <c r="G9499" t="s">
        <v>27</v>
      </c>
      <c r="H9499" t="s">
        <v>15</v>
      </c>
      <c r="I9499" t="s">
        <v>16</v>
      </c>
      <c r="J9499">
        <v>4</v>
      </c>
      <c r="K9499" t="str">
        <f>IF(tickets_dataset[[#This Row],[status]] = "Closed", "Yes","No")</f>
        <v>Yes</v>
      </c>
      <c r="L9499" s="2">
        <f t="shared" si="592"/>
        <v>36</v>
      </c>
      <c r="M9499" t="str">
        <f t="shared" si="593"/>
        <v>No</v>
      </c>
      <c r="N9499" t="str">
        <f t="shared" si="594"/>
        <v>Mar</v>
      </c>
      <c r="O9499" s="2">
        <f t="shared" si="595"/>
        <v>1.5</v>
      </c>
      <c r="P9499" t="str">
        <f>VLOOKUP(G9499,Agents!A:E,4,FALSE)</f>
        <v>Team5</v>
      </c>
      <c r="Q9499" t="str">
        <f>VLOOKUP(G9499,Agents!A:E,5,FALSE)</f>
        <v>Senior</v>
      </c>
      <c r="R9499" t="str">
        <f>VLOOKUP(G9499,Agents!A:E,2,FALSE)</f>
        <v>Morning</v>
      </c>
    </row>
    <row r="9500" spans="1:18" x14ac:dyDescent="0.35">
      <c r="A9500" t="s">
        <v>13852</v>
      </c>
      <c r="B9500" t="s">
        <v>3283</v>
      </c>
      <c r="C9500" t="s">
        <v>34</v>
      </c>
      <c r="D9500" t="s">
        <v>26</v>
      </c>
      <c r="E9500" s="1">
        <v>46055.86041666667</v>
      </c>
      <c r="F9500" s="1">
        <v>46056.902083333334</v>
      </c>
      <c r="G9500" t="s">
        <v>31</v>
      </c>
      <c r="H9500" t="s">
        <v>15</v>
      </c>
      <c r="I9500" t="s">
        <v>16</v>
      </c>
      <c r="J9500">
        <v>4</v>
      </c>
      <c r="K9500" t="str">
        <f>IF(tickets_dataset[[#This Row],[status]] = "Closed", "Yes","No")</f>
        <v>Yes</v>
      </c>
      <c r="L9500" s="2">
        <f t="shared" si="592"/>
        <v>24.999999999941792</v>
      </c>
      <c r="M9500" t="str">
        <f t="shared" si="593"/>
        <v>No</v>
      </c>
      <c r="N9500" t="str">
        <f t="shared" si="594"/>
        <v>Feb</v>
      </c>
      <c r="O9500" s="2">
        <f t="shared" si="595"/>
        <v>1.0416666666642413</v>
      </c>
      <c r="P9500" t="str">
        <f>VLOOKUP(G9500,Agents!A:E,4,FALSE)</f>
        <v>Team5</v>
      </c>
      <c r="Q9500" t="str">
        <f>VLOOKUP(G9500,Agents!A:E,5,FALSE)</f>
        <v>Senior</v>
      </c>
      <c r="R9500" t="str">
        <f>VLOOKUP(G9500,Agents!A:E,2,FALSE)</f>
        <v>Evening</v>
      </c>
    </row>
    <row r="9501" spans="1:18" x14ac:dyDescent="0.35">
      <c r="A9501" t="s">
        <v>13853</v>
      </c>
      <c r="B9501" t="s">
        <v>3259</v>
      </c>
      <c r="C9501" t="s">
        <v>12</v>
      </c>
      <c r="D9501" t="s">
        <v>26</v>
      </c>
      <c r="E9501" s="1">
        <v>46055.182638888888</v>
      </c>
      <c r="F9501" s="1">
        <v>46055.474305555559</v>
      </c>
      <c r="G9501" t="s">
        <v>149</v>
      </c>
      <c r="H9501" t="s">
        <v>15</v>
      </c>
      <c r="I9501" t="s">
        <v>16</v>
      </c>
      <c r="J9501">
        <v>4</v>
      </c>
      <c r="K9501" t="str">
        <f>IF(tickets_dataset[[#This Row],[status]] = "Closed", "Yes","No")</f>
        <v>Yes</v>
      </c>
      <c r="L9501" s="2">
        <f t="shared" si="592"/>
        <v>7.0000000001164153</v>
      </c>
      <c r="M9501" t="str">
        <f t="shared" si="593"/>
        <v>No</v>
      </c>
      <c r="N9501" t="str">
        <f t="shared" si="594"/>
        <v>Feb</v>
      </c>
      <c r="O9501" s="2">
        <f t="shared" si="595"/>
        <v>0.29166666667151731</v>
      </c>
      <c r="P9501" t="str">
        <f>VLOOKUP(G9501,Agents!A:E,4,FALSE)</f>
        <v>Team3</v>
      </c>
      <c r="Q9501" t="str">
        <f>VLOOKUP(G9501,Agents!A:E,5,FALSE)</f>
        <v>Mid</v>
      </c>
      <c r="R9501" t="str">
        <f>VLOOKUP(G9501,Agents!A:E,2,FALSE)</f>
        <v>Night</v>
      </c>
    </row>
    <row r="9502" spans="1:18" x14ac:dyDescent="0.35">
      <c r="A9502" t="s">
        <v>13854</v>
      </c>
      <c r="B9502" t="s">
        <v>11771</v>
      </c>
      <c r="C9502" t="s">
        <v>22</v>
      </c>
      <c r="D9502" t="s">
        <v>13</v>
      </c>
      <c r="E9502" s="1">
        <v>46104.030555555553</v>
      </c>
      <c r="F9502" s="1">
        <v>46105.613888888889</v>
      </c>
      <c r="G9502" t="s">
        <v>183</v>
      </c>
      <c r="H9502" t="s">
        <v>28</v>
      </c>
      <c r="I9502" t="s">
        <v>16</v>
      </c>
      <c r="J9502">
        <v>5</v>
      </c>
      <c r="K9502" t="str">
        <f>IF(tickets_dataset[[#This Row],[status]] = "Closed", "Yes","No")</f>
        <v>No</v>
      </c>
      <c r="L9502" s="2">
        <f t="shared" si="592"/>
        <v>38.000000000058208</v>
      </c>
      <c r="M9502" t="str">
        <f t="shared" si="593"/>
        <v>No</v>
      </c>
      <c r="N9502" t="str">
        <f t="shared" si="594"/>
        <v>Mar</v>
      </c>
      <c r="O9502" s="2">
        <f t="shared" si="595"/>
        <v>1.5833333333357587</v>
      </c>
      <c r="P9502" t="str">
        <f>VLOOKUP(G9502,Agents!A:E,4,FALSE)</f>
        <v>Team3</v>
      </c>
      <c r="Q9502" t="str">
        <f>VLOOKUP(G9502,Agents!A:E,5,FALSE)</f>
        <v>Senior</v>
      </c>
      <c r="R9502" t="str">
        <f>VLOOKUP(G9502,Agents!A:E,2,FALSE)</f>
        <v>Night</v>
      </c>
    </row>
    <row r="9503" spans="1:18" x14ac:dyDescent="0.35">
      <c r="A9503" t="s">
        <v>13855</v>
      </c>
      <c r="B9503" t="s">
        <v>6998</v>
      </c>
      <c r="C9503" t="s">
        <v>34</v>
      </c>
      <c r="D9503" t="s">
        <v>26</v>
      </c>
      <c r="E9503" s="1">
        <v>46052.165277777778</v>
      </c>
      <c r="F9503" s="1">
        <v>46053.456944444442</v>
      </c>
      <c r="G9503" t="s">
        <v>80</v>
      </c>
      <c r="H9503" t="s">
        <v>15</v>
      </c>
      <c r="I9503" t="s">
        <v>16</v>
      </c>
      <c r="J9503">
        <v>4</v>
      </c>
      <c r="K9503" t="str">
        <f>IF(tickets_dataset[[#This Row],[status]] = "Closed", "Yes","No")</f>
        <v>Yes</v>
      </c>
      <c r="L9503" s="2">
        <f t="shared" si="592"/>
        <v>30.999999999941792</v>
      </c>
      <c r="M9503" t="str">
        <f t="shared" si="593"/>
        <v>No</v>
      </c>
      <c r="N9503" t="str">
        <f t="shared" si="594"/>
        <v>Jan</v>
      </c>
      <c r="O9503" s="2">
        <f t="shared" si="595"/>
        <v>1.2916666666642413</v>
      </c>
      <c r="P9503" t="str">
        <f>VLOOKUP(G9503,Agents!A:E,4,FALSE)</f>
        <v>Team3</v>
      </c>
      <c r="Q9503" t="str">
        <f>VLOOKUP(G9503,Agents!A:E,5,FALSE)</f>
        <v>Junior</v>
      </c>
      <c r="R9503" t="str">
        <f>VLOOKUP(G9503,Agents!A:E,2,FALSE)</f>
        <v>Evening</v>
      </c>
    </row>
    <row r="9504" spans="1:18" x14ac:dyDescent="0.35">
      <c r="A9504" t="s">
        <v>13856</v>
      </c>
      <c r="B9504" t="s">
        <v>4105</v>
      </c>
      <c r="C9504" t="s">
        <v>76</v>
      </c>
      <c r="D9504" t="s">
        <v>13</v>
      </c>
      <c r="E9504" s="1">
        <v>46028.784722222219</v>
      </c>
      <c r="F9504" s="1">
        <v>46029.493055555555</v>
      </c>
      <c r="G9504" t="s">
        <v>137</v>
      </c>
      <c r="H9504" t="s">
        <v>15</v>
      </c>
      <c r="I9504" t="s">
        <v>16</v>
      </c>
      <c r="J9504">
        <v>4</v>
      </c>
      <c r="K9504" t="str">
        <f>IF(tickets_dataset[[#This Row],[status]] = "Closed", "Yes","No")</f>
        <v>Yes</v>
      </c>
      <c r="L9504" s="2">
        <f t="shared" si="592"/>
        <v>17.000000000058208</v>
      </c>
      <c r="M9504" t="str">
        <f t="shared" si="593"/>
        <v>No</v>
      </c>
      <c r="N9504" t="str">
        <f t="shared" si="594"/>
        <v>Jan</v>
      </c>
      <c r="O9504" s="2">
        <f t="shared" si="595"/>
        <v>0.70833333333575865</v>
      </c>
      <c r="P9504" t="str">
        <f>VLOOKUP(G9504,Agents!A:E,4,FALSE)</f>
        <v>Team5</v>
      </c>
      <c r="Q9504" t="str">
        <f>VLOOKUP(G9504,Agents!A:E,5,FALSE)</f>
        <v>Senior</v>
      </c>
      <c r="R9504" t="str">
        <f>VLOOKUP(G9504,Agents!A:E,2,FALSE)</f>
        <v>Night</v>
      </c>
    </row>
    <row r="9505" spans="1:18" x14ac:dyDescent="0.35">
      <c r="A9505" t="s">
        <v>13857</v>
      </c>
      <c r="B9505" t="s">
        <v>8670</v>
      </c>
      <c r="C9505" t="s">
        <v>76</v>
      </c>
      <c r="D9505" t="s">
        <v>38</v>
      </c>
      <c r="E9505" s="1">
        <v>46092.797222222223</v>
      </c>
      <c r="F9505" s="1">
        <v>46095.130555555559</v>
      </c>
      <c r="G9505" t="s">
        <v>31</v>
      </c>
      <c r="H9505" t="s">
        <v>15</v>
      </c>
      <c r="I9505" t="s">
        <v>16</v>
      </c>
      <c r="J9505">
        <v>4</v>
      </c>
      <c r="K9505" t="str">
        <f>IF(tickets_dataset[[#This Row],[status]] = "Closed", "Yes","No")</f>
        <v>Yes</v>
      </c>
      <c r="L9505" s="2">
        <f t="shared" si="592"/>
        <v>56.000000000058208</v>
      </c>
      <c r="M9505" t="str">
        <f t="shared" si="593"/>
        <v>Yes</v>
      </c>
      <c r="N9505" t="str">
        <f t="shared" si="594"/>
        <v>Mar</v>
      </c>
      <c r="O9505" s="2">
        <f t="shared" si="595"/>
        <v>2.3333333333357587</v>
      </c>
      <c r="P9505" t="str">
        <f>VLOOKUP(G9505,Agents!A:E,4,FALSE)</f>
        <v>Team5</v>
      </c>
      <c r="Q9505" t="str">
        <f>VLOOKUP(G9505,Agents!A:E,5,FALSE)</f>
        <v>Senior</v>
      </c>
      <c r="R9505" t="str">
        <f>VLOOKUP(G9505,Agents!A:E,2,FALSE)</f>
        <v>Evening</v>
      </c>
    </row>
    <row r="9506" spans="1:18" x14ac:dyDescent="0.35">
      <c r="A9506" t="s">
        <v>13858</v>
      </c>
      <c r="B9506" t="s">
        <v>6127</v>
      </c>
      <c r="C9506" t="s">
        <v>12</v>
      </c>
      <c r="D9506" t="s">
        <v>38</v>
      </c>
      <c r="E9506" s="1">
        <v>46111.907638888886</v>
      </c>
      <c r="F9506" s="1">
        <v>46113.699305555558</v>
      </c>
      <c r="G9506" t="s">
        <v>156</v>
      </c>
      <c r="H9506" t="s">
        <v>15</v>
      </c>
      <c r="I9506" t="s">
        <v>16</v>
      </c>
      <c r="J9506">
        <v>3</v>
      </c>
      <c r="K9506" t="str">
        <f>IF(tickets_dataset[[#This Row],[status]] = "Closed", "Yes","No")</f>
        <v>Yes</v>
      </c>
      <c r="L9506" s="2">
        <f t="shared" si="592"/>
        <v>43.000000000116415</v>
      </c>
      <c r="M9506" t="str">
        <f t="shared" si="593"/>
        <v>No</v>
      </c>
      <c r="N9506" t="str">
        <f t="shared" si="594"/>
        <v>Mar</v>
      </c>
      <c r="O9506" s="2">
        <f t="shared" si="595"/>
        <v>1.7916666666715173</v>
      </c>
      <c r="P9506" t="str">
        <f>VLOOKUP(G9506,Agents!A:E,4,FALSE)</f>
        <v>Team3</v>
      </c>
      <c r="Q9506" t="str">
        <f>VLOOKUP(G9506,Agents!A:E,5,FALSE)</f>
        <v>Mid</v>
      </c>
      <c r="R9506" t="str">
        <f>VLOOKUP(G9506,Agents!A:E,2,FALSE)</f>
        <v>Evening</v>
      </c>
    </row>
    <row r="9507" spans="1:18" x14ac:dyDescent="0.35">
      <c r="A9507" t="s">
        <v>13859</v>
      </c>
      <c r="B9507" t="s">
        <v>13860</v>
      </c>
      <c r="C9507" t="s">
        <v>12</v>
      </c>
      <c r="D9507" t="s">
        <v>13</v>
      </c>
      <c r="E9507" s="1">
        <v>46068.832638888889</v>
      </c>
      <c r="F9507" s="1">
        <v>46070.332638888889</v>
      </c>
      <c r="G9507" t="s">
        <v>239</v>
      </c>
      <c r="H9507" t="s">
        <v>15</v>
      </c>
      <c r="I9507" t="s">
        <v>16</v>
      </c>
      <c r="J9507">
        <v>3</v>
      </c>
      <c r="K9507" t="str">
        <f>IF(tickets_dataset[[#This Row],[status]] = "Closed", "Yes","No")</f>
        <v>Yes</v>
      </c>
      <c r="L9507" s="2">
        <f t="shared" si="592"/>
        <v>36</v>
      </c>
      <c r="M9507" t="str">
        <f t="shared" si="593"/>
        <v>No</v>
      </c>
      <c r="N9507" t="str">
        <f t="shared" si="594"/>
        <v>Feb</v>
      </c>
      <c r="O9507" s="2">
        <f t="shared" si="595"/>
        <v>1.5</v>
      </c>
      <c r="P9507" t="str">
        <f>VLOOKUP(G9507,Agents!A:E,4,FALSE)</f>
        <v>Team1</v>
      </c>
      <c r="Q9507" t="str">
        <f>VLOOKUP(G9507,Agents!A:E,5,FALSE)</f>
        <v>Senior</v>
      </c>
      <c r="R9507" t="str">
        <f>VLOOKUP(G9507,Agents!A:E,2,FALSE)</f>
        <v>Evening</v>
      </c>
    </row>
    <row r="9508" spans="1:18" x14ac:dyDescent="0.35">
      <c r="A9508" t="s">
        <v>13861</v>
      </c>
      <c r="B9508" t="s">
        <v>308</v>
      </c>
      <c r="C9508" t="s">
        <v>34</v>
      </c>
      <c r="D9508" t="s">
        <v>26</v>
      </c>
      <c r="E9508" s="1">
        <v>46105.675694444442</v>
      </c>
      <c r="F9508" s="1">
        <v>46106.467361111114</v>
      </c>
      <c r="G9508" t="s">
        <v>62</v>
      </c>
      <c r="H9508" t="s">
        <v>28</v>
      </c>
      <c r="I9508" t="s">
        <v>16</v>
      </c>
      <c r="J9508">
        <v>3</v>
      </c>
      <c r="K9508" t="str">
        <f>IF(tickets_dataset[[#This Row],[status]] = "Closed", "Yes","No")</f>
        <v>No</v>
      </c>
      <c r="L9508" s="2">
        <f t="shared" si="592"/>
        <v>19.000000000116415</v>
      </c>
      <c r="M9508" t="str">
        <f t="shared" si="593"/>
        <v>No</v>
      </c>
      <c r="N9508" t="str">
        <f t="shared" si="594"/>
        <v>Mar</v>
      </c>
      <c r="O9508" s="2">
        <f t="shared" si="595"/>
        <v>0.79166666667151731</v>
      </c>
      <c r="P9508" t="str">
        <f>VLOOKUP(G9508,Agents!A:E,4,FALSE)</f>
        <v>Team1</v>
      </c>
      <c r="Q9508" t="str">
        <f>VLOOKUP(G9508,Agents!A:E,5,FALSE)</f>
        <v>Junior</v>
      </c>
      <c r="R9508" t="str">
        <f>VLOOKUP(G9508,Agents!A:E,2,FALSE)</f>
        <v>Morning</v>
      </c>
    </row>
    <row r="9509" spans="1:18" x14ac:dyDescent="0.35">
      <c r="A9509" t="s">
        <v>13862</v>
      </c>
      <c r="B9509" t="s">
        <v>5135</v>
      </c>
      <c r="C9509" t="s">
        <v>76</v>
      </c>
      <c r="D9509" t="s">
        <v>38</v>
      </c>
      <c r="E9509" s="1">
        <v>46100.967361111114</v>
      </c>
      <c r="F9509" s="1">
        <v>46101.342361111114</v>
      </c>
      <c r="G9509" t="s">
        <v>103</v>
      </c>
      <c r="H9509" t="s">
        <v>15</v>
      </c>
      <c r="I9509" t="s">
        <v>16</v>
      </c>
      <c r="J9509">
        <v>4</v>
      </c>
      <c r="K9509" t="str">
        <f>IF(tickets_dataset[[#This Row],[status]] = "Closed", "Yes","No")</f>
        <v>Yes</v>
      </c>
      <c r="L9509" s="2">
        <f t="shared" si="592"/>
        <v>9</v>
      </c>
      <c r="M9509" t="str">
        <f t="shared" si="593"/>
        <v>No</v>
      </c>
      <c r="N9509" t="str">
        <f t="shared" si="594"/>
        <v>Mar</v>
      </c>
      <c r="O9509" s="2">
        <f t="shared" si="595"/>
        <v>0.375</v>
      </c>
      <c r="P9509" t="str">
        <f>VLOOKUP(G9509,Agents!A:E,4,FALSE)</f>
        <v>Team4</v>
      </c>
      <c r="Q9509" t="str">
        <f>VLOOKUP(G9509,Agents!A:E,5,FALSE)</f>
        <v>Senior</v>
      </c>
      <c r="R9509" t="str">
        <f>VLOOKUP(G9509,Agents!A:E,2,FALSE)</f>
        <v>Night</v>
      </c>
    </row>
    <row r="9510" spans="1:18" x14ac:dyDescent="0.35">
      <c r="A9510" t="s">
        <v>13863</v>
      </c>
      <c r="B9510" t="s">
        <v>1152</v>
      </c>
      <c r="C9510" t="s">
        <v>76</v>
      </c>
      <c r="D9510" t="s">
        <v>38</v>
      </c>
      <c r="E9510" s="1">
        <v>46085.091666666667</v>
      </c>
      <c r="F9510" s="1">
        <v>46088.675000000003</v>
      </c>
      <c r="G9510" t="s">
        <v>53</v>
      </c>
      <c r="H9510" t="s">
        <v>132</v>
      </c>
      <c r="I9510" t="s">
        <v>16</v>
      </c>
      <c r="J9510">
        <v>4</v>
      </c>
      <c r="K9510" t="str">
        <f>IF(tickets_dataset[[#This Row],[status]] = "Closed", "Yes","No")</f>
        <v>No</v>
      </c>
      <c r="L9510" s="2">
        <f t="shared" si="592"/>
        <v>86.000000000058208</v>
      </c>
      <c r="M9510" t="str">
        <f t="shared" si="593"/>
        <v>Yes</v>
      </c>
      <c r="N9510" t="str">
        <f t="shared" si="594"/>
        <v>Mar</v>
      </c>
      <c r="O9510" s="2">
        <f t="shared" si="595"/>
        <v>3.5833333333357587</v>
      </c>
      <c r="P9510" t="str">
        <f>VLOOKUP(G9510,Agents!A:E,4,FALSE)</f>
        <v>Team1</v>
      </c>
      <c r="Q9510" t="str">
        <f>VLOOKUP(G9510,Agents!A:E,5,FALSE)</f>
        <v>Junior</v>
      </c>
      <c r="R9510" t="str">
        <f>VLOOKUP(G9510,Agents!A:E,2,FALSE)</f>
        <v>Night</v>
      </c>
    </row>
    <row r="9511" spans="1:18" x14ac:dyDescent="0.35">
      <c r="A9511" t="s">
        <v>13864</v>
      </c>
      <c r="B9511" t="s">
        <v>6089</v>
      </c>
      <c r="C9511" t="s">
        <v>12</v>
      </c>
      <c r="D9511" t="s">
        <v>38</v>
      </c>
      <c r="E9511" s="1">
        <v>46074.768750000003</v>
      </c>
      <c r="F9511" s="1">
        <v>46076.560416666667</v>
      </c>
      <c r="G9511" t="s">
        <v>190</v>
      </c>
      <c r="H9511" t="s">
        <v>15</v>
      </c>
      <c r="I9511" t="s">
        <v>16</v>
      </c>
      <c r="J9511">
        <v>4</v>
      </c>
      <c r="K9511" t="str">
        <f>IF(tickets_dataset[[#This Row],[status]] = "Closed", "Yes","No")</f>
        <v>Yes</v>
      </c>
      <c r="L9511" s="2">
        <f t="shared" si="592"/>
        <v>42.999999999941792</v>
      </c>
      <c r="M9511" t="str">
        <f t="shared" si="593"/>
        <v>No</v>
      </c>
      <c r="N9511" t="str">
        <f t="shared" si="594"/>
        <v>Feb</v>
      </c>
      <c r="O9511" s="2">
        <f t="shared" si="595"/>
        <v>1.7916666666642413</v>
      </c>
      <c r="P9511" t="str">
        <f>VLOOKUP(G9511,Agents!A:E,4,FALSE)</f>
        <v>Team1</v>
      </c>
      <c r="Q9511" t="str">
        <f>VLOOKUP(G9511,Agents!A:E,5,FALSE)</f>
        <v>Senior</v>
      </c>
      <c r="R9511" t="str">
        <f>VLOOKUP(G9511,Agents!A:E,2,FALSE)</f>
        <v>Night</v>
      </c>
    </row>
    <row r="9512" spans="1:18" x14ac:dyDescent="0.35">
      <c r="A9512" t="s">
        <v>13865</v>
      </c>
      <c r="B9512" t="s">
        <v>3058</v>
      </c>
      <c r="C9512" t="s">
        <v>50</v>
      </c>
      <c r="D9512" t="s">
        <v>26</v>
      </c>
      <c r="E9512" s="1">
        <v>46101.95208333333</v>
      </c>
      <c r="F9512" s="1">
        <v>46104.243750000001</v>
      </c>
      <c r="G9512" t="s">
        <v>39</v>
      </c>
      <c r="H9512" t="s">
        <v>15</v>
      </c>
      <c r="I9512" t="s">
        <v>16</v>
      </c>
      <c r="J9512">
        <v>4</v>
      </c>
      <c r="K9512" t="str">
        <f>IF(tickets_dataset[[#This Row],[status]] = "Closed", "Yes","No")</f>
        <v>Yes</v>
      </c>
      <c r="L9512" s="2">
        <f t="shared" si="592"/>
        <v>55.000000000116415</v>
      </c>
      <c r="M9512" t="str">
        <f t="shared" si="593"/>
        <v>Yes</v>
      </c>
      <c r="N9512" t="str">
        <f t="shared" si="594"/>
        <v>Mar</v>
      </c>
      <c r="O9512" s="2">
        <f t="shared" si="595"/>
        <v>2.2916666666715173</v>
      </c>
      <c r="P9512" t="str">
        <f>VLOOKUP(G9512,Agents!A:E,4,FALSE)</f>
        <v>Team3</v>
      </c>
      <c r="Q9512" t="str">
        <f>VLOOKUP(G9512,Agents!A:E,5,FALSE)</f>
        <v>Mid</v>
      </c>
      <c r="R9512" t="str">
        <f>VLOOKUP(G9512,Agents!A:E,2,FALSE)</f>
        <v>Night</v>
      </c>
    </row>
    <row r="9513" spans="1:18" x14ac:dyDescent="0.35">
      <c r="A9513" t="s">
        <v>13866</v>
      </c>
      <c r="B9513" t="s">
        <v>5356</v>
      </c>
      <c r="C9513" t="s">
        <v>76</v>
      </c>
      <c r="D9513" t="s">
        <v>26</v>
      </c>
      <c r="E9513" s="1">
        <v>46035.527083333334</v>
      </c>
      <c r="F9513" s="1">
        <v>46035.943749999999</v>
      </c>
      <c r="G9513" t="s">
        <v>31</v>
      </c>
      <c r="H9513" t="s">
        <v>15</v>
      </c>
      <c r="I9513" t="s">
        <v>16</v>
      </c>
      <c r="J9513">
        <v>4</v>
      </c>
      <c r="K9513" t="str">
        <f>IF(tickets_dataset[[#This Row],[status]] = "Closed", "Yes","No")</f>
        <v>Yes</v>
      </c>
      <c r="L9513" s="2">
        <f t="shared" si="592"/>
        <v>9.9999999999417923</v>
      </c>
      <c r="M9513" t="str">
        <f t="shared" si="593"/>
        <v>No</v>
      </c>
      <c r="N9513" t="str">
        <f t="shared" si="594"/>
        <v>Jan</v>
      </c>
      <c r="O9513" s="2">
        <f t="shared" si="595"/>
        <v>0.41666666666424135</v>
      </c>
      <c r="P9513" t="str">
        <f>VLOOKUP(G9513,Agents!A:E,4,FALSE)</f>
        <v>Team5</v>
      </c>
      <c r="Q9513" t="str">
        <f>VLOOKUP(G9513,Agents!A:E,5,FALSE)</f>
        <v>Senior</v>
      </c>
      <c r="R9513" t="str">
        <f>VLOOKUP(G9513,Agents!A:E,2,FALSE)</f>
        <v>Evening</v>
      </c>
    </row>
    <row r="9514" spans="1:18" x14ac:dyDescent="0.35">
      <c r="A9514" t="s">
        <v>13867</v>
      </c>
      <c r="B9514" t="s">
        <v>2501</v>
      </c>
      <c r="C9514" t="s">
        <v>50</v>
      </c>
      <c r="D9514" t="s">
        <v>38</v>
      </c>
      <c r="E9514" s="1">
        <v>46040.68472222222</v>
      </c>
      <c r="F9514" s="1">
        <v>46044.476388888892</v>
      </c>
      <c r="G9514" t="s">
        <v>131</v>
      </c>
      <c r="H9514" t="s">
        <v>15</v>
      </c>
      <c r="I9514" t="s">
        <v>16</v>
      </c>
      <c r="J9514">
        <v>4</v>
      </c>
      <c r="K9514" t="str">
        <f>IF(tickets_dataset[[#This Row],[status]] = "Closed", "Yes","No")</f>
        <v>Yes</v>
      </c>
      <c r="L9514" s="2">
        <f t="shared" si="592"/>
        <v>91.000000000116415</v>
      </c>
      <c r="M9514" t="str">
        <f t="shared" si="593"/>
        <v>Yes</v>
      </c>
      <c r="N9514" t="str">
        <f t="shared" si="594"/>
        <v>Jan</v>
      </c>
      <c r="O9514" s="2">
        <f t="shared" si="595"/>
        <v>3.7916666666715173</v>
      </c>
      <c r="P9514" t="str">
        <f>VLOOKUP(G9514,Agents!A:E,4,FALSE)</f>
        <v>Team4</v>
      </c>
      <c r="Q9514" t="str">
        <f>VLOOKUP(G9514,Agents!A:E,5,FALSE)</f>
        <v>Junior</v>
      </c>
      <c r="R9514" t="str">
        <f>VLOOKUP(G9514,Agents!A:E,2,FALSE)</f>
        <v>Night</v>
      </c>
    </row>
    <row r="9515" spans="1:18" x14ac:dyDescent="0.35">
      <c r="A9515" t="s">
        <v>13868</v>
      </c>
      <c r="B9515" t="s">
        <v>13869</v>
      </c>
      <c r="C9515" t="s">
        <v>34</v>
      </c>
      <c r="D9515" t="s">
        <v>38</v>
      </c>
      <c r="E9515" s="1">
        <v>46101.645833333336</v>
      </c>
      <c r="F9515" s="1">
        <v>46104.854166666664</v>
      </c>
      <c r="G9515" t="s">
        <v>256</v>
      </c>
      <c r="H9515" t="s">
        <v>15</v>
      </c>
      <c r="I9515" t="s">
        <v>16</v>
      </c>
      <c r="J9515">
        <v>4</v>
      </c>
      <c r="K9515" t="str">
        <f>IF(tickets_dataset[[#This Row],[status]] = "Closed", "Yes","No")</f>
        <v>Yes</v>
      </c>
      <c r="L9515" s="2">
        <f t="shared" si="592"/>
        <v>76.999999999883585</v>
      </c>
      <c r="M9515" t="str">
        <f t="shared" si="593"/>
        <v>Yes</v>
      </c>
      <c r="N9515" t="str">
        <f t="shared" si="594"/>
        <v>Mar</v>
      </c>
      <c r="O9515" s="2">
        <f t="shared" si="595"/>
        <v>3.2083333333284827</v>
      </c>
      <c r="P9515" t="str">
        <f>VLOOKUP(G9515,Agents!A:E,4,FALSE)</f>
        <v>Team1</v>
      </c>
      <c r="Q9515" t="str">
        <f>VLOOKUP(G9515,Agents!A:E,5,FALSE)</f>
        <v>Mid</v>
      </c>
      <c r="R9515" t="str">
        <f>VLOOKUP(G9515,Agents!A:E,2,FALSE)</f>
        <v>Morning</v>
      </c>
    </row>
    <row r="9516" spans="1:18" x14ac:dyDescent="0.35">
      <c r="A9516" t="s">
        <v>13870</v>
      </c>
      <c r="B9516" t="s">
        <v>6466</v>
      </c>
      <c r="C9516" t="s">
        <v>50</v>
      </c>
      <c r="D9516" t="s">
        <v>38</v>
      </c>
      <c r="E9516" s="1">
        <v>46106.051388888889</v>
      </c>
      <c r="F9516" s="1">
        <v>46107.093055555553</v>
      </c>
      <c r="G9516" t="s">
        <v>42</v>
      </c>
      <c r="H9516" t="s">
        <v>15</v>
      </c>
      <c r="I9516" t="s">
        <v>16</v>
      </c>
      <c r="J9516">
        <v>3</v>
      </c>
      <c r="K9516" t="str">
        <f>IF(tickets_dataset[[#This Row],[status]] = "Closed", "Yes","No")</f>
        <v>Yes</v>
      </c>
      <c r="L9516" s="2">
        <f t="shared" si="592"/>
        <v>24.999999999941792</v>
      </c>
      <c r="M9516" t="str">
        <f t="shared" si="593"/>
        <v>No</v>
      </c>
      <c r="N9516" t="str">
        <f t="shared" si="594"/>
        <v>Mar</v>
      </c>
      <c r="O9516" s="2">
        <f t="shared" si="595"/>
        <v>1.0416666666642413</v>
      </c>
      <c r="P9516" t="str">
        <f>VLOOKUP(G9516,Agents!A:E,4,FALSE)</f>
        <v>Team2</v>
      </c>
      <c r="Q9516" t="str">
        <f>VLOOKUP(G9516,Agents!A:E,5,FALSE)</f>
        <v>Junior</v>
      </c>
      <c r="R9516" t="str">
        <f>VLOOKUP(G9516,Agents!A:E,2,FALSE)</f>
        <v>Night</v>
      </c>
    </row>
    <row r="9517" spans="1:18" x14ac:dyDescent="0.35">
      <c r="A9517" t="s">
        <v>13871</v>
      </c>
      <c r="B9517" t="s">
        <v>13872</v>
      </c>
      <c r="C9517" t="s">
        <v>76</v>
      </c>
      <c r="D9517" t="s">
        <v>13</v>
      </c>
      <c r="E9517" s="1">
        <v>46091.613888888889</v>
      </c>
      <c r="F9517" s="1">
        <v>46093.488888888889</v>
      </c>
      <c r="G9517" t="s">
        <v>206</v>
      </c>
      <c r="H9517" t="s">
        <v>15</v>
      </c>
      <c r="I9517" t="s">
        <v>16</v>
      </c>
      <c r="J9517">
        <v>4</v>
      </c>
      <c r="K9517" t="str">
        <f>IF(tickets_dataset[[#This Row],[status]] = "Closed", "Yes","No")</f>
        <v>Yes</v>
      </c>
      <c r="L9517" s="2">
        <f t="shared" si="592"/>
        <v>45</v>
      </c>
      <c r="M9517" t="str">
        <f t="shared" si="593"/>
        <v>No</v>
      </c>
      <c r="N9517" t="str">
        <f t="shared" si="594"/>
        <v>Mar</v>
      </c>
      <c r="O9517" s="2">
        <f t="shared" si="595"/>
        <v>1.875</v>
      </c>
      <c r="P9517" t="str">
        <f>VLOOKUP(G9517,Agents!A:E,4,FALSE)</f>
        <v>Team5</v>
      </c>
      <c r="Q9517" t="str">
        <f>VLOOKUP(G9517,Agents!A:E,5,FALSE)</f>
        <v>Junior</v>
      </c>
      <c r="R9517" t="str">
        <f>VLOOKUP(G9517,Agents!A:E,2,FALSE)</f>
        <v>Evening</v>
      </c>
    </row>
    <row r="9518" spans="1:18" x14ac:dyDescent="0.35">
      <c r="A9518" t="s">
        <v>13873</v>
      </c>
      <c r="B9518" t="s">
        <v>1606</v>
      </c>
      <c r="C9518" t="s">
        <v>22</v>
      </c>
      <c r="D9518" t="s">
        <v>26</v>
      </c>
      <c r="E9518" s="1">
        <v>46035.607638888891</v>
      </c>
      <c r="F9518" s="1">
        <v>46036.274305555555</v>
      </c>
      <c r="G9518" t="s">
        <v>190</v>
      </c>
      <c r="H9518" t="s">
        <v>15</v>
      </c>
      <c r="I9518" t="s">
        <v>16</v>
      </c>
      <c r="J9518">
        <v>5</v>
      </c>
      <c r="K9518" t="str">
        <f>IF(tickets_dataset[[#This Row],[status]] = "Closed", "Yes","No")</f>
        <v>Yes</v>
      </c>
      <c r="L9518" s="2">
        <f t="shared" si="592"/>
        <v>15.999999999941792</v>
      </c>
      <c r="M9518" t="str">
        <f t="shared" si="593"/>
        <v>No</v>
      </c>
      <c r="N9518" t="str">
        <f t="shared" si="594"/>
        <v>Jan</v>
      </c>
      <c r="O9518" s="2">
        <f t="shared" si="595"/>
        <v>0.66666666666424135</v>
      </c>
      <c r="P9518" t="str">
        <f>VLOOKUP(G9518,Agents!A:E,4,FALSE)</f>
        <v>Team1</v>
      </c>
      <c r="Q9518" t="str">
        <f>VLOOKUP(G9518,Agents!A:E,5,FALSE)</f>
        <v>Senior</v>
      </c>
      <c r="R9518" t="str">
        <f>VLOOKUP(G9518,Agents!A:E,2,FALSE)</f>
        <v>Night</v>
      </c>
    </row>
    <row r="9519" spans="1:18" x14ac:dyDescent="0.35">
      <c r="A9519" t="s">
        <v>13874</v>
      </c>
      <c r="B9519" t="s">
        <v>2878</v>
      </c>
      <c r="C9519" t="s">
        <v>22</v>
      </c>
      <c r="D9519" t="s">
        <v>26</v>
      </c>
      <c r="E9519" s="1">
        <v>46065.945138888892</v>
      </c>
      <c r="F9519" s="1">
        <v>46066.945138888892</v>
      </c>
      <c r="G9519" t="s">
        <v>190</v>
      </c>
      <c r="H9519" t="s">
        <v>15</v>
      </c>
      <c r="I9519" t="s">
        <v>16</v>
      </c>
      <c r="J9519">
        <v>5</v>
      </c>
      <c r="K9519" t="str">
        <f>IF(tickets_dataset[[#This Row],[status]] = "Closed", "Yes","No")</f>
        <v>Yes</v>
      </c>
      <c r="L9519" s="2">
        <f t="shared" si="592"/>
        <v>24</v>
      </c>
      <c r="M9519" t="str">
        <f t="shared" si="593"/>
        <v>No</v>
      </c>
      <c r="N9519" t="str">
        <f t="shared" si="594"/>
        <v>Feb</v>
      </c>
      <c r="O9519" s="2">
        <f t="shared" si="595"/>
        <v>1</v>
      </c>
      <c r="P9519" t="str">
        <f>VLOOKUP(G9519,Agents!A:E,4,FALSE)</f>
        <v>Team1</v>
      </c>
      <c r="Q9519" t="str">
        <f>VLOOKUP(G9519,Agents!A:E,5,FALSE)</f>
        <v>Senior</v>
      </c>
      <c r="R9519" t="str">
        <f>VLOOKUP(G9519,Agents!A:E,2,FALSE)</f>
        <v>Night</v>
      </c>
    </row>
    <row r="9520" spans="1:18" x14ac:dyDescent="0.35">
      <c r="A9520" t="s">
        <v>13875</v>
      </c>
      <c r="B9520" t="s">
        <v>7871</v>
      </c>
      <c r="C9520" t="s">
        <v>76</v>
      </c>
      <c r="D9520" t="s">
        <v>26</v>
      </c>
      <c r="E9520" s="1">
        <v>46075.428472222222</v>
      </c>
      <c r="F9520" s="1">
        <v>46077.678472222222</v>
      </c>
      <c r="G9520" t="s">
        <v>183</v>
      </c>
      <c r="H9520" t="s">
        <v>15</v>
      </c>
      <c r="I9520" t="s">
        <v>16</v>
      </c>
      <c r="J9520">
        <v>3</v>
      </c>
      <c r="K9520" t="str">
        <f>IF(tickets_dataset[[#This Row],[status]] = "Closed", "Yes","No")</f>
        <v>Yes</v>
      </c>
      <c r="L9520" s="2">
        <f t="shared" si="592"/>
        <v>54</v>
      </c>
      <c r="M9520" t="str">
        <f t="shared" si="593"/>
        <v>Yes</v>
      </c>
      <c r="N9520" t="str">
        <f t="shared" si="594"/>
        <v>Feb</v>
      </c>
      <c r="O9520" s="2">
        <f t="shared" si="595"/>
        <v>2.25</v>
      </c>
      <c r="P9520" t="str">
        <f>VLOOKUP(G9520,Agents!A:E,4,FALSE)</f>
        <v>Team3</v>
      </c>
      <c r="Q9520" t="str">
        <f>VLOOKUP(G9520,Agents!A:E,5,FALSE)</f>
        <v>Senior</v>
      </c>
      <c r="R9520" t="str">
        <f>VLOOKUP(G9520,Agents!A:E,2,FALSE)</f>
        <v>Night</v>
      </c>
    </row>
    <row r="9521" spans="1:18" x14ac:dyDescent="0.35">
      <c r="A9521" t="s">
        <v>13876</v>
      </c>
      <c r="B9521" t="s">
        <v>13877</v>
      </c>
      <c r="C9521" t="s">
        <v>76</v>
      </c>
      <c r="D9521" t="s">
        <v>13</v>
      </c>
      <c r="E9521" s="1">
        <v>46086.586805555555</v>
      </c>
      <c r="F9521" s="1">
        <v>46086.961805555555</v>
      </c>
      <c r="G9521" t="s">
        <v>91</v>
      </c>
      <c r="H9521" t="s">
        <v>15</v>
      </c>
      <c r="I9521" t="s">
        <v>16</v>
      </c>
      <c r="J9521">
        <v>5</v>
      </c>
      <c r="K9521" t="str">
        <f>IF(tickets_dataset[[#This Row],[status]] = "Closed", "Yes","No")</f>
        <v>Yes</v>
      </c>
      <c r="L9521" s="2">
        <f t="shared" si="592"/>
        <v>9</v>
      </c>
      <c r="M9521" t="str">
        <f t="shared" si="593"/>
        <v>No</v>
      </c>
      <c r="N9521" t="str">
        <f t="shared" si="594"/>
        <v>Mar</v>
      </c>
      <c r="O9521" s="2">
        <f t="shared" si="595"/>
        <v>0.375</v>
      </c>
      <c r="P9521" t="str">
        <f>VLOOKUP(G9521,Agents!A:E,4,FALSE)</f>
        <v>Team5</v>
      </c>
      <c r="Q9521" t="str">
        <f>VLOOKUP(G9521,Agents!A:E,5,FALSE)</f>
        <v>Mid</v>
      </c>
      <c r="R9521" t="str">
        <f>VLOOKUP(G9521,Agents!A:E,2,FALSE)</f>
        <v>Night</v>
      </c>
    </row>
    <row r="9522" spans="1:18" x14ac:dyDescent="0.35">
      <c r="A9522" t="s">
        <v>13878</v>
      </c>
      <c r="B9522" t="s">
        <v>4784</v>
      </c>
      <c r="C9522" t="s">
        <v>12</v>
      </c>
      <c r="D9522" t="s">
        <v>13</v>
      </c>
      <c r="E9522" s="1">
        <v>46034.522916666669</v>
      </c>
      <c r="F9522" s="1">
        <v>46034.897916666669</v>
      </c>
      <c r="G9522" t="s">
        <v>190</v>
      </c>
      <c r="H9522" t="s">
        <v>132</v>
      </c>
      <c r="I9522" t="s">
        <v>16</v>
      </c>
      <c r="J9522">
        <v>4</v>
      </c>
      <c r="K9522" t="str">
        <f>IF(tickets_dataset[[#This Row],[status]] = "Closed", "Yes","No")</f>
        <v>No</v>
      </c>
      <c r="L9522" s="2">
        <f t="shared" si="592"/>
        <v>9</v>
      </c>
      <c r="M9522" t="str">
        <f t="shared" si="593"/>
        <v>No</v>
      </c>
      <c r="N9522" t="str">
        <f t="shared" si="594"/>
        <v>Jan</v>
      </c>
      <c r="O9522" s="2">
        <f t="shared" si="595"/>
        <v>0.375</v>
      </c>
      <c r="P9522" t="str">
        <f>VLOOKUP(G9522,Agents!A:E,4,FALSE)</f>
        <v>Team1</v>
      </c>
      <c r="Q9522" t="str">
        <f>VLOOKUP(G9522,Agents!A:E,5,FALSE)</f>
        <v>Senior</v>
      </c>
      <c r="R9522" t="str">
        <f>VLOOKUP(G9522,Agents!A:E,2,FALSE)</f>
        <v>Night</v>
      </c>
    </row>
    <row r="9523" spans="1:18" x14ac:dyDescent="0.35">
      <c r="A9523" t="s">
        <v>13879</v>
      </c>
      <c r="B9523" t="s">
        <v>1178</v>
      </c>
      <c r="C9523" t="s">
        <v>22</v>
      </c>
      <c r="D9523" t="s">
        <v>38</v>
      </c>
      <c r="E9523" s="1">
        <v>46086.813194444447</v>
      </c>
      <c r="F9523" s="1">
        <v>46087.313194444447</v>
      </c>
      <c r="G9523" t="s">
        <v>131</v>
      </c>
      <c r="H9523" t="s">
        <v>15</v>
      </c>
      <c r="I9523" t="s">
        <v>16</v>
      </c>
      <c r="J9523">
        <v>3</v>
      </c>
      <c r="K9523" t="str">
        <f>IF(tickets_dataset[[#This Row],[status]] = "Closed", "Yes","No")</f>
        <v>Yes</v>
      </c>
      <c r="L9523" s="2">
        <f t="shared" si="592"/>
        <v>12</v>
      </c>
      <c r="M9523" t="str">
        <f t="shared" si="593"/>
        <v>No</v>
      </c>
      <c r="N9523" t="str">
        <f t="shared" si="594"/>
        <v>Mar</v>
      </c>
      <c r="O9523" s="2">
        <f t="shared" si="595"/>
        <v>0.5</v>
      </c>
      <c r="P9523" t="str">
        <f>VLOOKUP(G9523,Agents!A:E,4,FALSE)</f>
        <v>Team4</v>
      </c>
      <c r="Q9523" t="str">
        <f>VLOOKUP(G9523,Agents!A:E,5,FALSE)</f>
        <v>Junior</v>
      </c>
      <c r="R9523" t="str">
        <f>VLOOKUP(G9523,Agents!A:E,2,FALSE)</f>
        <v>Night</v>
      </c>
    </row>
    <row r="9524" spans="1:18" x14ac:dyDescent="0.35">
      <c r="A9524" t="s">
        <v>13880</v>
      </c>
      <c r="B9524" t="s">
        <v>5398</v>
      </c>
      <c r="C9524" t="s">
        <v>76</v>
      </c>
      <c r="D9524" t="s">
        <v>26</v>
      </c>
      <c r="E9524" s="1">
        <v>46023.222222222219</v>
      </c>
      <c r="F9524" s="1">
        <v>46025.055555555555</v>
      </c>
      <c r="G9524" t="s">
        <v>100</v>
      </c>
      <c r="H9524" t="s">
        <v>15</v>
      </c>
      <c r="I9524" t="s">
        <v>68</v>
      </c>
      <c r="J9524">
        <v>2</v>
      </c>
      <c r="K9524" t="str">
        <f>IF(tickets_dataset[[#This Row],[status]] = "Closed", "Yes","No")</f>
        <v>Yes</v>
      </c>
      <c r="L9524" s="2">
        <f t="shared" si="592"/>
        <v>44.000000000058208</v>
      </c>
      <c r="M9524" t="str">
        <f t="shared" si="593"/>
        <v>No</v>
      </c>
      <c r="N9524" t="str">
        <f t="shared" si="594"/>
        <v>Jan</v>
      </c>
      <c r="O9524" s="2">
        <f t="shared" si="595"/>
        <v>1.8333333333357587</v>
      </c>
      <c r="P9524" t="str">
        <f>VLOOKUP(G9524,Agents!A:E,4,FALSE)</f>
        <v>Team4</v>
      </c>
      <c r="Q9524" t="str">
        <f>VLOOKUP(G9524,Agents!A:E,5,FALSE)</f>
        <v>Junior</v>
      </c>
      <c r="R9524" t="str">
        <f>VLOOKUP(G9524,Agents!A:E,2,FALSE)</f>
        <v>Evening</v>
      </c>
    </row>
    <row r="9525" spans="1:18" x14ac:dyDescent="0.35">
      <c r="A9525" t="s">
        <v>13881</v>
      </c>
      <c r="B9525" t="s">
        <v>3697</v>
      </c>
      <c r="C9525" t="s">
        <v>50</v>
      </c>
      <c r="D9525" t="s">
        <v>38</v>
      </c>
      <c r="E9525" s="1">
        <v>46051.915972222225</v>
      </c>
      <c r="F9525" s="1">
        <v>46055.124305555553</v>
      </c>
      <c r="G9525" t="s">
        <v>77</v>
      </c>
      <c r="H9525" t="s">
        <v>15</v>
      </c>
      <c r="I9525" t="s">
        <v>16</v>
      </c>
      <c r="J9525">
        <v>4</v>
      </c>
      <c r="K9525" t="str">
        <f>IF(tickets_dataset[[#This Row],[status]] = "Closed", "Yes","No")</f>
        <v>Yes</v>
      </c>
      <c r="L9525" s="2">
        <f t="shared" si="592"/>
        <v>76.999999999883585</v>
      </c>
      <c r="M9525" t="str">
        <f t="shared" si="593"/>
        <v>Yes</v>
      </c>
      <c r="N9525" t="str">
        <f t="shared" si="594"/>
        <v>Jan</v>
      </c>
      <c r="O9525" s="2">
        <f t="shared" si="595"/>
        <v>3.2083333333284827</v>
      </c>
      <c r="P9525" t="str">
        <f>VLOOKUP(G9525,Agents!A:E,4,FALSE)</f>
        <v>Team5</v>
      </c>
      <c r="Q9525" t="str">
        <f>VLOOKUP(G9525,Agents!A:E,5,FALSE)</f>
        <v>Junior</v>
      </c>
      <c r="R9525" t="str">
        <f>VLOOKUP(G9525,Agents!A:E,2,FALSE)</f>
        <v>Evening</v>
      </c>
    </row>
    <row r="9526" spans="1:18" x14ac:dyDescent="0.35">
      <c r="A9526" t="s">
        <v>13882</v>
      </c>
      <c r="B9526" t="s">
        <v>13883</v>
      </c>
      <c r="C9526" t="s">
        <v>34</v>
      </c>
      <c r="D9526" t="s">
        <v>26</v>
      </c>
      <c r="E9526" s="1">
        <v>46085.260416666664</v>
      </c>
      <c r="F9526" s="1">
        <v>46088.052083333336</v>
      </c>
      <c r="G9526" t="s">
        <v>119</v>
      </c>
      <c r="H9526" t="s">
        <v>15</v>
      </c>
      <c r="I9526" t="s">
        <v>16</v>
      </c>
      <c r="J9526">
        <v>4</v>
      </c>
      <c r="K9526" t="str">
        <f>IF(tickets_dataset[[#This Row],[status]] = "Closed", "Yes","No")</f>
        <v>Yes</v>
      </c>
      <c r="L9526" s="2">
        <f t="shared" si="592"/>
        <v>67.000000000116415</v>
      </c>
      <c r="M9526" t="str">
        <f t="shared" si="593"/>
        <v>Yes</v>
      </c>
      <c r="N9526" t="str">
        <f t="shared" si="594"/>
        <v>Mar</v>
      </c>
      <c r="O9526" s="2">
        <f t="shared" si="595"/>
        <v>2.7916666666715173</v>
      </c>
      <c r="P9526" t="str">
        <f>VLOOKUP(G9526,Agents!A:E,4,FALSE)</f>
        <v>Team1</v>
      </c>
      <c r="Q9526" t="str">
        <f>VLOOKUP(G9526,Agents!A:E,5,FALSE)</f>
        <v>Junior</v>
      </c>
      <c r="R9526" t="str">
        <f>VLOOKUP(G9526,Agents!A:E,2,FALSE)</f>
        <v>Morning</v>
      </c>
    </row>
    <row r="9527" spans="1:18" x14ac:dyDescent="0.35">
      <c r="A9527" t="s">
        <v>13884</v>
      </c>
      <c r="B9527" t="s">
        <v>7358</v>
      </c>
      <c r="C9527" t="s">
        <v>76</v>
      </c>
      <c r="D9527" t="s">
        <v>38</v>
      </c>
      <c r="E9527" s="1">
        <v>46100.917361111111</v>
      </c>
      <c r="F9527" s="1">
        <v>46103.834027777775</v>
      </c>
      <c r="G9527" t="s">
        <v>216</v>
      </c>
      <c r="H9527" t="s">
        <v>15</v>
      </c>
      <c r="I9527" t="s">
        <v>16</v>
      </c>
      <c r="J9527">
        <v>4</v>
      </c>
      <c r="K9527" t="str">
        <f>IF(tickets_dataset[[#This Row],[status]] = "Closed", "Yes","No")</f>
        <v>Yes</v>
      </c>
      <c r="L9527" s="2">
        <f t="shared" si="592"/>
        <v>69.999999999941792</v>
      </c>
      <c r="M9527" t="str">
        <f t="shared" si="593"/>
        <v>Yes</v>
      </c>
      <c r="N9527" t="str">
        <f t="shared" si="594"/>
        <v>Mar</v>
      </c>
      <c r="O9527" s="2">
        <f t="shared" si="595"/>
        <v>2.9166666666642413</v>
      </c>
      <c r="P9527" t="str">
        <f>VLOOKUP(G9527,Agents!A:E,4,FALSE)</f>
        <v>Team5</v>
      </c>
      <c r="Q9527" t="str">
        <f>VLOOKUP(G9527,Agents!A:E,5,FALSE)</f>
        <v>Junior</v>
      </c>
      <c r="R9527" t="str">
        <f>VLOOKUP(G9527,Agents!A:E,2,FALSE)</f>
        <v>Evening</v>
      </c>
    </row>
    <row r="9528" spans="1:18" x14ac:dyDescent="0.35">
      <c r="A9528" t="s">
        <v>13885</v>
      </c>
      <c r="B9528" t="s">
        <v>9656</v>
      </c>
      <c r="C9528" t="s">
        <v>22</v>
      </c>
      <c r="D9528" t="s">
        <v>38</v>
      </c>
      <c r="E9528" s="1">
        <v>46109.57708333333</v>
      </c>
      <c r="F9528" s="1">
        <v>46110.618750000001</v>
      </c>
      <c r="G9528" t="s">
        <v>137</v>
      </c>
      <c r="H9528" t="s">
        <v>15</v>
      </c>
      <c r="I9528" t="s">
        <v>16</v>
      </c>
      <c r="J9528">
        <v>5</v>
      </c>
      <c r="K9528" t="str">
        <f>IF(tickets_dataset[[#This Row],[status]] = "Closed", "Yes","No")</f>
        <v>Yes</v>
      </c>
      <c r="L9528" s="2">
        <f t="shared" si="592"/>
        <v>25.000000000116415</v>
      </c>
      <c r="M9528" t="str">
        <f t="shared" si="593"/>
        <v>No</v>
      </c>
      <c r="N9528" t="str">
        <f t="shared" si="594"/>
        <v>Mar</v>
      </c>
      <c r="O9528" s="2">
        <f t="shared" si="595"/>
        <v>1.0416666666715173</v>
      </c>
      <c r="P9528" t="str">
        <f>VLOOKUP(G9528,Agents!A:E,4,FALSE)</f>
        <v>Team5</v>
      </c>
      <c r="Q9528" t="str">
        <f>VLOOKUP(G9528,Agents!A:E,5,FALSE)</f>
        <v>Senior</v>
      </c>
      <c r="R9528" t="str">
        <f>VLOOKUP(G9528,Agents!A:E,2,FALSE)</f>
        <v>Night</v>
      </c>
    </row>
    <row r="9529" spans="1:18" x14ac:dyDescent="0.35">
      <c r="A9529" t="s">
        <v>13886</v>
      </c>
      <c r="B9529" t="s">
        <v>3502</v>
      </c>
      <c r="C9529" t="s">
        <v>12</v>
      </c>
      <c r="D9529" t="s">
        <v>26</v>
      </c>
      <c r="E9529" s="1">
        <v>46072.800000000003</v>
      </c>
      <c r="F9529" s="1">
        <v>46075.3</v>
      </c>
      <c r="G9529" t="s">
        <v>23</v>
      </c>
      <c r="H9529" t="s">
        <v>132</v>
      </c>
      <c r="I9529" t="s">
        <v>16</v>
      </c>
      <c r="J9529">
        <v>3</v>
      </c>
      <c r="K9529" t="str">
        <f>IF(tickets_dataset[[#This Row],[status]] = "Closed", "Yes","No")</f>
        <v>No</v>
      </c>
      <c r="L9529" s="2">
        <f t="shared" si="592"/>
        <v>60</v>
      </c>
      <c r="M9529" t="str">
        <f t="shared" si="593"/>
        <v>Yes</v>
      </c>
      <c r="N9529" t="str">
        <f t="shared" si="594"/>
        <v>Feb</v>
      </c>
      <c r="O9529" s="2">
        <f t="shared" si="595"/>
        <v>2.5</v>
      </c>
      <c r="P9529" t="str">
        <f>VLOOKUP(G9529,Agents!A:E,4,FALSE)</f>
        <v>Team3</v>
      </c>
      <c r="Q9529" t="str">
        <f>VLOOKUP(G9529,Agents!A:E,5,FALSE)</f>
        <v>Senior</v>
      </c>
      <c r="R9529" t="str">
        <f>VLOOKUP(G9529,Agents!A:E,2,FALSE)</f>
        <v>Evening</v>
      </c>
    </row>
    <row r="9530" spans="1:18" x14ac:dyDescent="0.35">
      <c r="A9530" t="s">
        <v>13887</v>
      </c>
      <c r="B9530" t="s">
        <v>6304</v>
      </c>
      <c r="C9530" t="s">
        <v>76</v>
      </c>
      <c r="D9530" t="s">
        <v>38</v>
      </c>
      <c r="E9530" s="1">
        <v>46106.274305555555</v>
      </c>
      <c r="F9530" s="1">
        <v>46110.024305555555</v>
      </c>
      <c r="G9530" t="s">
        <v>256</v>
      </c>
      <c r="H9530" t="s">
        <v>28</v>
      </c>
      <c r="I9530" t="s">
        <v>16</v>
      </c>
      <c r="J9530">
        <v>4</v>
      </c>
      <c r="K9530" t="str">
        <f>IF(tickets_dataset[[#This Row],[status]] = "Closed", "Yes","No")</f>
        <v>No</v>
      </c>
      <c r="L9530" s="2">
        <f t="shared" si="592"/>
        <v>90</v>
      </c>
      <c r="M9530" t="str">
        <f t="shared" si="593"/>
        <v>Yes</v>
      </c>
      <c r="N9530" t="str">
        <f t="shared" si="594"/>
        <v>Mar</v>
      </c>
      <c r="O9530" s="2">
        <f t="shared" si="595"/>
        <v>3.75</v>
      </c>
      <c r="P9530" t="str">
        <f>VLOOKUP(G9530,Agents!A:E,4,FALSE)</f>
        <v>Team1</v>
      </c>
      <c r="Q9530" t="str">
        <f>VLOOKUP(G9530,Agents!A:E,5,FALSE)</f>
        <v>Mid</v>
      </c>
      <c r="R9530" t="str">
        <f>VLOOKUP(G9530,Agents!A:E,2,FALSE)</f>
        <v>Morning</v>
      </c>
    </row>
    <row r="9531" spans="1:18" x14ac:dyDescent="0.35">
      <c r="A9531" t="s">
        <v>13888</v>
      </c>
      <c r="B9531" t="s">
        <v>1845</v>
      </c>
      <c r="C9531" t="s">
        <v>76</v>
      </c>
      <c r="D9531" t="s">
        <v>13</v>
      </c>
      <c r="E9531" s="1">
        <v>46104.644444444442</v>
      </c>
      <c r="F9531" s="1">
        <v>46104.977777777778</v>
      </c>
      <c r="G9531" t="s">
        <v>56</v>
      </c>
      <c r="H9531" t="s">
        <v>15</v>
      </c>
      <c r="I9531" t="s">
        <v>16</v>
      </c>
      <c r="J9531">
        <v>4</v>
      </c>
      <c r="K9531" t="str">
        <f>IF(tickets_dataset[[#This Row],[status]] = "Closed", "Yes","No")</f>
        <v>Yes</v>
      </c>
      <c r="L9531" s="2">
        <f t="shared" si="592"/>
        <v>8.0000000000582077</v>
      </c>
      <c r="M9531" t="str">
        <f t="shared" si="593"/>
        <v>No</v>
      </c>
      <c r="N9531" t="str">
        <f t="shared" si="594"/>
        <v>Mar</v>
      </c>
      <c r="O9531" s="2">
        <f t="shared" si="595"/>
        <v>0.33333333333575865</v>
      </c>
      <c r="P9531" t="str">
        <f>VLOOKUP(G9531,Agents!A:E,4,FALSE)</f>
        <v>Team1</v>
      </c>
      <c r="Q9531" t="str">
        <f>VLOOKUP(G9531,Agents!A:E,5,FALSE)</f>
        <v>Senior</v>
      </c>
      <c r="R9531" t="str">
        <f>VLOOKUP(G9531,Agents!A:E,2,FALSE)</f>
        <v>Night</v>
      </c>
    </row>
    <row r="9532" spans="1:18" x14ac:dyDescent="0.35">
      <c r="A9532" t="s">
        <v>13889</v>
      </c>
      <c r="B9532" t="s">
        <v>55</v>
      </c>
      <c r="C9532" t="s">
        <v>50</v>
      </c>
      <c r="D9532" t="s">
        <v>38</v>
      </c>
      <c r="E9532" s="1">
        <v>46096.603472222225</v>
      </c>
      <c r="F9532" s="1">
        <v>46099.270138888889</v>
      </c>
      <c r="G9532" t="s">
        <v>159</v>
      </c>
      <c r="H9532" t="s">
        <v>28</v>
      </c>
      <c r="I9532" t="s">
        <v>16</v>
      </c>
      <c r="J9532">
        <v>3</v>
      </c>
      <c r="K9532" t="str">
        <f>IF(tickets_dataset[[#This Row],[status]] = "Closed", "Yes","No")</f>
        <v>No</v>
      </c>
      <c r="L9532" s="2">
        <f t="shared" si="592"/>
        <v>63.999999999941792</v>
      </c>
      <c r="M9532" t="str">
        <f t="shared" si="593"/>
        <v>Yes</v>
      </c>
      <c r="N9532" t="str">
        <f t="shared" si="594"/>
        <v>Mar</v>
      </c>
      <c r="O9532" s="2">
        <f t="shared" si="595"/>
        <v>2.6666666666642413</v>
      </c>
      <c r="P9532" t="str">
        <f>VLOOKUP(G9532,Agents!A:E,4,FALSE)</f>
        <v>Team4</v>
      </c>
      <c r="Q9532" t="str">
        <f>VLOOKUP(G9532,Agents!A:E,5,FALSE)</f>
        <v>Mid</v>
      </c>
      <c r="R9532" t="str">
        <f>VLOOKUP(G9532,Agents!A:E,2,FALSE)</f>
        <v>Night</v>
      </c>
    </row>
    <row r="9533" spans="1:18" x14ac:dyDescent="0.35">
      <c r="A9533" t="s">
        <v>13890</v>
      </c>
      <c r="B9533" t="s">
        <v>13891</v>
      </c>
      <c r="C9533" t="s">
        <v>76</v>
      </c>
      <c r="D9533" t="s">
        <v>26</v>
      </c>
      <c r="E9533" s="1">
        <v>46091.890277777777</v>
      </c>
      <c r="F9533" s="1">
        <v>46093.390277777777</v>
      </c>
      <c r="G9533" t="s">
        <v>110</v>
      </c>
      <c r="H9533" t="s">
        <v>132</v>
      </c>
      <c r="I9533" t="s">
        <v>16</v>
      </c>
      <c r="J9533">
        <v>3</v>
      </c>
      <c r="K9533" t="str">
        <f>IF(tickets_dataset[[#This Row],[status]] = "Closed", "Yes","No")</f>
        <v>No</v>
      </c>
      <c r="L9533" s="2">
        <f t="shared" si="592"/>
        <v>36</v>
      </c>
      <c r="M9533" t="str">
        <f t="shared" si="593"/>
        <v>No</v>
      </c>
      <c r="N9533" t="str">
        <f t="shared" si="594"/>
        <v>Mar</v>
      </c>
      <c r="O9533" s="2">
        <f t="shared" si="595"/>
        <v>1.5</v>
      </c>
      <c r="P9533" t="str">
        <f>VLOOKUP(G9533,Agents!A:E,4,FALSE)</f>
        <v>Team4</v>
      </c>
      <c r="Q9533" t="str">
        <f>VLOOKUP(G9533,Agents!A:E,5,FALSE)</f>
        <v>Junior</v>
      </c>
      <c r="R9533" t="str">
        <f>VLOOKUP(G9533,Agents!A:E,2,FALSE)</f>
        <v>Morning</v>
      </c>
    </row>
    <row r="9534" spans="1:18" x14ac:dyDescent="0.35">
      <c r="A9534" t="s">
        <v>13892</v>
      </c>
      <c r="B9534" t="s">
        <v>2064</v>
      </c>
      <c r="C9534" t="s">
        <v>34</v>
      </c>
      <c r="D9534" t="s">
        <v>26</v>
      </c>
      <c r="E9534" s="1">
        <v>46111.144444444442</v>
      </c>
      <c r="F9534" s="1">
        <v>46112.352777777778</v>
      </c>
      <c r="G9534" t="s">
        <v>53</v>
      </c>
      <c r="H9534" t="s">
        <v>15</v>
      </c>
      <c r="I9534" t="s">
        <v>16</v>
      </c>
      <c r="J9534">
        <v>3</v>
      </c>
      <c r="K9534" t="str">
        <f>IF(tickets_dataset[[#This Row],[status]] = "Closed", "Yes","No")</f>
        <v>Yes</v>
      </c>
      <c r="L9534" s="2">
        <f t="shared" si="592"/>
        <v>29.000000000058208</v>
      </c>
      <c r="M9534" t="str">
        <f t="shared" si="593"/>
        <v>No</v>
      </c>
      <c r="N9534" t="str">
        <f t="shared" si="594"/>
        <v>Mar</v>
      </c>
      <c r="O9534" s="2">
        <f t="shared" si="595"/>
        <v>1.2083333333357587</v>
      </c>
      <c r="P9534" t="str">
        <f>VLOOKUP(G9534,Agents!A:E,4,FALSE)</f>
        <v>Team1</v>
      </c>
      <c r="Q9534" t="str">
        <f>VLOOKUP(G9534,Agents!A:E,5,FALSE)</f>
        <v>Junior</v>
      </c>
      <c r="R9534" t="str">
        <f>VLOOKUP(G9534,Agents!A:E,2,FALSE)</f>
        <v>Night</v>
      </c>
    </row>
    <row r="9535" spans="1:18" x14ac:dyDescent="0.35">
      <c r="A9535" t="s">
        <v>13893</v>
      </c>
      <c r="B9535" t="s">
        <v>524</v>
      </c>
      <c r="C9535" t="s">
        <v>34</v>
      </c>
      <c r="D9535" t="s">
        <v>38</v>
      </c>
      <c r="E9535" s="1">
        <v>46109.038194444445</v>
      </c>
      <c r="F9535" s="1">
        <v>46111.829861111109</v>
      </c>
      <c r="G9535" t="s">
        <v>31</v>
      </c>
      <c r="H9535" t="s">
        <v>132</v>
      </c>
      <c r="I9535" t="s">
        <v>16</v>
      </c>
      <c r="J9535">
        <v>4</v>
      </c>
      <c r="K9535" t="str">
        <f>IF(tickets_dataset[[#This Row],[status]] = "Closed", "Yes","No")</f>
        <v>No</v>
      </c>
      <c r="L9535" s="2">
        <f t="shared" si="592"/>
        <v>66.999999999941792</v>
      </c>
      <c r="M9535" t="str">
        <f t="shared" si="593"/>
        <v>Yes</v>
      </c>
      <c r="N9535" t="str">
        <f t="shared" si="594"/>
        <v>Mar</v>
      </c>
      <c r="O9535" s="2">
        <f t="shared" si="595"/>
        <v>2.7916666666642413</v>
      </c>
      <c r="P9535" t="str">
        <f>VLOOKUP(G9535,Agents!A:E,4,FALSE)</f>
        <v>Team5</v>
      </c>
      <c r="Q9535" t="str">
        <f>VLOOKUP(G9535,Agents!A:E,5,FALSE)</f>
        <v>Senior</v>
      </c>
      <c r="R9535" t="str">
        <f>VLOOKUP(G9535,Agents!A:E,2,FALSE)</f>
        <v>Evening</v>
      </c>
    </row>
    <row r="9536" spans="1:18" x14ac:dyDescent="0.35">
      <c r="A9536" t="s">
        <v>13894</v>
      </c>
      <c r="B9536" t="s">
        <v>8110</v>
      </c>
      <c r="C9536" t="s">
        <v>12</v>
      </c>
      <c r="D9536" t="s">
        <v>26</v>
      </c>
      <c r="E9536" s="1">
        <v>46034.548611111109</v>
      </c>
      <c r="F9536" s="1">
        <v>46034.756944444445</v>
      </c>
      <c r="G9536" t="s">
        <v>137</v>
      </c>
      <c r="H9536" t="s">
        <v>15</v>
      </c>
      <c r="I9536" t="s">
        <v>16</v>
      </c>
      <c r="J9536">
        <v>5</v>
      </c>
      <c r="K9536" t="str">
        <f>IF(tickets_dataset[[#This Row],[status]] = "Closed", "Yes","No")</f>
        <v>Yes</v>
      </c>
      <c r="L9536" s="2">
        <f t="shared" si="592"/>
        <v>5.0000000000582077</v>
      </c>
      <c r="M9536" t="str">
        <f t="shared" si="593"/>
        <v>No</v>
      </c>
      <c r="N9536" t="str">
        <f t="shared" si="594"/>
        <v>Jan</v>
      </c>
      <c r="O9536" s="2">
        <f t="shared" si="595"/>
        <v>0.20833333333575865</v>
      </c>
      <c r="P9536" t="str">
        <f>VLOOKUP(G9536,Agents!A:E,4,FALSE)</f>
        <v>Team5</v>
      </c>
      <c r="Q9536" t="str">
        <f>VLOOKUP(G9536,Agents!A:E,5,FALSE)</f>
        <v>Senior</v>
      </c>
      <c r="R9536" t="str">
        <f>VLOOKUP(G9536,Agents!A:E,2,FALSE)</f>
        <v>Night</v>
      </c>
    </row>
    <row r="9537" spans="1:18" x14ac:dyDescent="0.35">
      <c r="A9537" t="s">
        <v>13895</v>
      </c>
      <c r="B9537" t="s">
        <v>4126</v>
      </c>
      <c r="C9537" t="s">
        <v>22</v>
      </c>
      <c r="D9537" t="s">
        <v>13</v>
      </c>
      <c r="E9537" s="1">
        <v>46091.911805555559</v>
      </c>
      <c r="F9537" s="1">
        <v>46092.286805555559</v>
      </c>
      <c r="G9537" t="s">
        <v>183</v>
      </c>
      <c r="H9537" t="s">
        <v>15</v>
      </c>
      <c r="I9537" t="s">
        <v>68</v>
      </c>
      <c r="J9537">
        <v>2</v>
      </c>
      <c r="K9537" t="str">
        <f>IF(tickets_dataset[[#This Row],[status]] = "Closed", "Yes","No")</f>
        <v>Yes</v>
      </c>
      <c r="L9537" s="2">
        <f t="shared" si="592"/>
        <v>9</v>
      </c>
      <c r="M9537" t="str">
        <f t="shared" si="593"/>
        <v>No</v>
      </c>
      <c r="N9537" t="str">
        <f t="shared" si="594"/>
        <v>Mar</v>
      </c>
      <c r="O9537" s="2">
        <f t="shared" si="595"/>
        <v>0.375</v>
      </c>
      <c r="P9537" t="str">
        <f>VLOOKUP(G9537,Agents!A:E,4,FALSE)</f>
        <v>Team3</v>
      </c>
      <c r="Q9537" t="str">
        <f>VLOOKUP(G9537,Agents!A:E,5,FALSE)</f>
        <v>Senior</v>
      </c>
      <c r="R9537" t="str">
        <f>VLOOKUP(G9537,Agents!A:E,2,FALSE)</f>
        <v>Night</v>
      </c>
    </row>
    <row r="9538" spans="1:18" x14ac:dyDescent="0.35">
      <c r="A9538" t="s">
        <v>13896</v>
      </c>
      <c r="B9538" t="s">
        <v>8823</v>
      </c>
      <c r="C9538" t="s">
        <v>76</v>
      </c>
      <c r="D9538" t="s">
        <v>38</v>
      </c>
      <c r="E9538" s="1">
        <v>46061.091666666667</v>
      </c>
      <c r="F9538" s="1">
        <v>46063.425000000003</v>
      </c>
      <c r="G9538" t="s">
        <v>56</v>
      </c>
      <c r="H9538" t="s">
        <v>15</v>
      </c>
      <c r="I9538" t="s">
        <v>16</v>
      </c>
      <c r="J9538">
        <v>4</v>
      </c>
      <c r="K9538" t="str">
        <f>IF(tickets_dataset[[#This Row],[status]] = "Closed", "Yes","No")</f>
        <v>Yes</v>
      </c>
      <c r="L9538" s="2">
        <f t="shared" ref="L9538:L9601" si="596">IF(ISBLANK(F9538),"",(F9538-E9538)*24)</f>
        <v>56.000000000058208</v>
      </c>
      <c r="M9538" t="str">
        <f t="shared" ref="M9538:M9601" si="597">IF(L9538&gt;48,"Yes","No")</f>
        <v>Yes</v>
      </c>
      <c r="N9538" t="str">
        <f t="shared" ref="N9538:N9601" si="598">TEXT(E9538,"mmm")</f>
        <v>Feb</v>
      </c>
      <c r="O9538" s="2">
        <f t="shared" si="595"/>
        <v>2.3333333333357587</v>
      </c>
      <c r="P9538" t="str">
        <f>VLOOKUP(G9538,Agents!A:E,4,FALSE)</f>
        <v>Team1</v>
      </c>
      <c r="Q9538" t="str">
        <f>VLOOKUP(G9538,Agents!A:E,5,FALSE)</f>
        <v>Senior</v>
      </c>
      <c r="R9538" t="str">
        <f>VLOOKUP(G9538,Agents!A:E,2,FALSE)</f>
        <v>Night</v>
      </c>
    </row>
    <row r="9539" spans="1:18" x14ac:dyDescent="0.35">
      <c r="A9539" t="s">
        <v>13897</v>
      </c>
      <c r="B9539" t="s">
        <v>12657</v>
      </c>
      <c r="C9539" t="s">
        <v>34</v>
      </c>
      <c r="D9539" t="s">
        <v>13</v>
      </c>
      <c r="E9539" s="1">
        <v>46096.547222222223</v>
      </c>
      <c r="F9539" s="1">
        <v>46097.047222222223</v>
      </c>
      <c r="G9539" t="s">
        <v>45</v>
      </c>
      <c r="H9539" t="s">
        <v>15</v>
      </c>
      <c r="I9539" t="s">
        <v>16</v>
      </c>
      <c r="J9539">
        <v>5</v>
      </c>
      <c r="K9539" t="str">
        <f>IF(tickets_dataset[[#This Row],[status]] = "Closed", "Yes","No")</f>
        <v>Yes</v>
      </c>
      <c r="L9539" s="2">
        <f t="shared" si="596"/>
        <v>12</v>
      </c>
      <c r="M9539" t="str">
        <f t="shared" si="597"/>
        <v>No</v>
      </c>
      <c r="N9539" t="str">
        <f t="shared" si="598"/>
        <v>Mar</v>
      </c>
      <c r="O9539" s="2">
        <f t="shared" ref="O9539:O9602" si="599">F9539-E9539</f>
        <v>0.5</v>
      </c>
      <c r="P9539" t="str">
        <f>VLOOKUP(G9539,Agents!A:E,4,FALSE)</f>
        <v>Team5</v>
      </c>
      <c r="Q9539" t="str">
        <f>VLOOKUP(G9539,Agents!A:E,5,FALSE)</f>
        <v>Senior</v>
      </c>
      <c r="R9539" t="str">
        <f>VLOOKUP(G9539,Agents!A:E,2,FALSE)</f>
        <v>Morning</v>
      </c>
    </row>
    <row r="9540" spans="1:18" x14ac:dyDescent="0.35">
      <c r="A9540" t="s">
        <v>13898</v>
      </c>
      <c r="B9540" t="s">
        <v>41</v>
      </c>
      <c r="C9540" t="s">
        <v>12</v>
      </c>
      <c r="D9540" t="s">
        <v>38</v>
      </c>
      <c r="E9540" s="1">
        <v>46110.094444444447</v>
      </c>
      <c r="F9540" s="1">
        <v>46112.177777777775</v>
      </c>
      <c r="G9540" t="s">
        <v>216</v>
      </c>
      <c r="H9540" t="s">
        <v>15</v>
      </c>
      <c r="I9540" t="s">
        <v>16</v>
      </c>
      <c r="J9540">
        <v>4</v>
      </c>
      <c r="K9540" t="str">
        <f>IF(tickets_dataset[[#This Row],[status]] = "Closed", "Yes","No")</f>
        <v>Yes</v>
      </c>
      <c r="L9540" s="2">
        <f t="shared" si="596"/>
        <v>49.999999999883585</v>
      </c>
      <c r="M9540" t="str">
        <f t="shared" si="597"/>
        <v>Yes</v>
      </c>
      <c r="N9540" t="str">
        <f t="shared" si="598"/>
        <v>Mar</v>
      </c>
      <c r="O9540" s="2">
        <f t="shared" si="599"/>
        <v>2.0833333333284827</v>
      </c>
      <c r="P9540" t="str">
        <f>VLOOKUP(G9540,Agents!A:E,4,FALSE)</f>
        <v>Team5</v>
      </c>
      <c r="Q9540" t="str">
        <f>VLOOKUP(G9540,Agents!A:E,5,FALSE)</f>
        <v>Junior</v>
      </c>
      <c r="R9540" t="str">
        <f>VLOOKUP(G9540,Agents!A:E,2,FALSE)</f>
        <v>Evening</v>
      </c>
    </row>
    <row r="9541" spans="1:18" x14ac:dyDescent="0.35">
      <c r="A9541" t="s">
        <v>13899</v>
      </c>
      <c r="B9541" t="s">
        <v>13900</v>
      </c>
      <c r="C9541" t="s">
        <v>22</v>
      </c>
      <c r="D9541" t="s">
        <v>26</v>
      </c>
      <c r="E9541" s="1">
        <v>46065.816666666666</v>
      </c>
      <c r="F9541" s="1">
        <v>46066.15</v>
      </c>
      <c r="G9541" t="s">
        <v>119</v>
      </c>
      <c r="H9541" t="s">
        <v>15</v>
      </c>
      <c r="I9541" t="s">
        <v>16</v>
      </c>
      <c r="J9541">
        <v>5</v>
      </c>
      <c r="K9541" t="str">
        <f>IF(tickets_dataset[[#This Row],[status]] = "Closed", "Yes","No")</f>
        <v>Yes</v>
      </c>
      <c r="L9541" s="2">
        <f t="shared" si="596"/>
        <v>8.0000000000582077</v>
      </c>
      <c r="M9541" t="str">
        <f t="shared" si="597"/>
        <v>No</v>
      </c>
      <c r="N9541" t="str">
        <f t="shared" si="598"/>
        <v>Feb</v>
      </c>
      <c r="O9541" s="2">
        <f t="shared" si="599"/>
        <v>0.33333333333575865</v>
      </c>
      <c r="P9541" t="str">
        <f>VLOOKUP(G9541,Agents!A:E,4,FALSE)</f>
        <v>Team1</v>
      </c>
      <c r="Q9541" t="str">
        <f>VLOOKUP(G9541,Agents!A:E,5,FALSE)</f>
        <v>Junior</v>
      </c>
      <c r="R9541" t="str">
        <f>VLOOKUP(G9541,Agents!A:E,2,FALSE)</f>
        <v>Morning</v>
      </c>
    </row>
    <row r="9542" spans="1:18" x14ac:dyDescent="0.35">
      <c r="A9542" t="s">
        <v>13901</v>
      </c>
      <c r="B9542" t="s">
        <v>5466</v>
      </c>
      <c r="C9542" t="s">
        <v>22</v>
      </c>
      <c r="D9542" t="s">
        <v>26</v>
      </c>
      <c r="E9542" s="1">
        <v>46069.720833333333</v>
      </c>
      <c r="F9542" s="1">
        <v>46072.387499999997</v>
      </c>
      <c r="G9542" t="s">
        <v>59</v>
      </c>
      <c r="H9542" t="s">
        <v>15</v>
      </c>
      <c r="I9542" t="s">
        <v>16</v>
      </c>
      <c r="J9542">
        <v>3</v>
      </c>
      <c r="K9542" t="str">
        <f>IF(tickets_dataset[[#This Row],[status]] = "Closed", "Yes","No")</f>
        <v>Yes</v>
      </c>
      <c r="L9542" s="2">
        <f t="shared" si="596"/>
        <v>63.999999999941792</v>
      </c>
      <c r="M9542" t="str">
        <f t="shared" si="597"/>
        <v>Yes</v>
      </c>
      <c r="N9542" t="str">
        <f t="shared" si="598"/>
        <v>Feb</v>
      </c>
      <c r="O9542" s="2">
        <f t="shared" si="599"/>
        <v>2.6666666666642413</v>
      </c>
      <c r="P9542" t="str">
        <f>VLOOKUP(G9542,Agents!A:E,4,FALSE)</f>
        <v>Team3</v>
      </c>
      <c r="Q9542" t="str">
        <f>VLOOKUP(G9542,Agents!A:E,5,FALSE)</f>
        <v>Senior</v>
      </c>
      <c r="R9542" t="str">
        <f>VLOOKUP(G9542,Agents!A:E,2,FALSE)</f>
        <v>Night</v>
      </c>
    </row>
    <row r="9543" spans="1:18" x14ac:dyDescent="0.35">
      <c r="A9543" t="s">
        <v>13902</v>
      </c>
      <c r="B9543" t="s">
        <v>5825</v>
      </c>
      <c r="C9543" t="s">
        <v>12</v>
      </c>
      <c r="D9543" t="s">
        <v>38</v>
      </c>
      <c r="E9543" s="1">
        <v>46104.894444444442</v>
      </c>
      <c r="F9543" s="1">
        <v>46105.144444444442</v>
      </c>
      <c r="G9543" t="s">
        <v>190</v>
      </c>
      <c r="H9543" t="s">
        <v>15</v>
      </c>
      <c r="I9543" t="s">
        <v>16</v>
      </c>
      <c r="J9543">
        <v>5</v>
      </c>
      <c r="K9543" t="str">
        <f>IF(tickets_dataset[[#This Row],[status]] = "Closed", "Yes","No")</f>
        <v>Yes</v>
      </c>
      <c r="L9543" s="2">
        <f t="shared" si="596"/>
        <v>6</v>
      </c>
      <c r="M9543" t="str">
        <f t="shared" si="597"/>
        <v>No</v>
      </c>
      <c r="N9543" t="str">
        <f t="shared" si="598"/>
        <v>Mar</v>
      </c>
      <c r="O9543" s="2">
        <f t="shared" si="599"/>
        <v>0.25</v>
      </c>
      <c r="P9543" t="str">
        <f>VLOOKUP(G9543,Agents!A:E,4,FALSE)</f>
        <v>Team1</v>
      </c>
      <c r="Q9543" t="str">
        <f>VLOOKUP(G9543,Agents!A:E,5,FALSE)</f>
        <v>Senior</v>
      </c>
      <c r="R9543" t="str">
        <f>VLOOKUP(G9543,Agents!A:E,2,FALSE)</f>
        <v>Night</v>
      </c>
    </row>
    <row r="9544" spans="1:18" x14ac:dyDescent="0.35">
      <c r="A9544" t="s">
        <v>13903</v>
      </c>
      <c r="B9544" t="s">
        <v>11814</v>
      </c>
      <c r="C9544" t="s">
        <v>76</v>
      </c>
      <c r="D9544" t="s">
        <v>13</v>
      </c>
      <c r="E9544" s="1">
        <v>46024.722222222219</v>
      </c>
      <c r="F9544" s="1">
        <v>46026.097222222219</v>
      </c>
      <c r="G9544" t="s">
        <v>282</v>
      </c>
      <c r="H9544" t="s">
        <v>15</v>
      </c>
      <c r="I9544" t="s">
        <v>16</v>
      </c>
      <c r="J9544">
        <v>4</v>
      </c>
      <c r="K9544" t="str">
        <f>IF(tickets_dataset[[#This Row],[status]] = "Closed", "Yes","No")</f>
        <v>Yes</v>
      </c>
      <c r="L9544" s="2">
        <f t="shared" si="596"/>
        <v>33</v>
      </c>
      <c r="M9544" t="str">
        <f t="shared" si="597"/>
        <v>No</v>
      </c>
      <c r="N9544" t="str">
        <f t="shared" si="598"/>
        <v>Jan</v>
      </c>
      <c r="O9544" s="2">
        <f t="shared" si="599"/>
        <v>1.375</v>
      </c>
      <c r="P9544" t="str">
        <f>VLOOKUP(G9544,Agents!A:E,4,FALSE)</f>
        <v>Team4</v>
      </c>
      <c r="Q9544" t="str">
        <f>VLOOKUP(G9544,Agents!A:E,5,FALSE)</f>
        <v>Mid</v>
      </c>
      <c r="R9544" t="str">
        <f>VLOOKUP(G9544,Agents!A:E,2,FALSE)</f>
        <v>Morning</v>
      </c>
    </row>
    <row r="9545" spans="1:18" x14ac:dyDescent="0.35">
      <c r="A9545" t="s">
        <v>13904</v>
      </c>
      <c r="B9545" t="s">
        <v>1113</v>
      </c>
      <c r="C9545" t="s">
        <v>34</v>
      </c>
      <c r="D9545" t="s">
        <v>13</v>
      </c>
      <c r="E9545" s="1">
        <v>46082.134722222225</v>
      </c>
      <c r="F9545" s="1">
        <v>46082.384722222225</v>
      </c>
      <c r="G9545" t="s">
        <v>45</v>
      </c>
      <c r="H9545" t="s">
        <v>15</v>
      </c>
      <c r="I9545" t="s">
        <v>16</v>
      </c>
      <c r="J9545">
        <v>5</v>
      </c>
      <c r="K9545" t="str">
        <f>IF(tickets_dataset[[#This Row],[status]] = "Closed", "Yes","No")</f>
        <v>Yes</v>
      </c>
      <c r="L9545" s="2">
        <f t="shared" si="596"/>
        <v>6</v>
      </c>
      <c r="M9545" t="str">
        <f t="shared" si="597"/>
        <v>No</v>
      </c>
      <c r="N9545" t="str">
        <f t="shared" si="598"/>
        <v>Mar</v>
      </c>
      <c r="O9545" s="2">
        <f t="shared" si="599"/>
        <v>0.25</v>
      </c>
      <c r="P9545" t="str">
        <f>VLOOKUP(G9545,Agents!A:E,4,FALSE)</f>
        <v>Team5</v>
      </c>
      <c r="Q9545" t="str">
        <f>VLOOKUP(G9545,Agents!A:E,5,FALSE)</f>
        <v>Senior</v>
      </c>
      <c r="R9545" t="str">
        <f>VLOOKUP(G9545,Agents!A:E,2,FALSE)</f>
        <v>Morning</v>
      </c>
    </row>
    <row r="9546" spans="1:18" x14ac:dyDescent="0.35">
      <c r="A9546" t="s">
        <v>13905</v>
      </c>
      <c r="B9546" t="s">
        <v>645</v>
      </c>
      <c r="C9546" t="s">
        <v>22</v>
      </c>
      <c r="D9546" t="s">
        <v>26</v>
      </c>
      <c r="E9546" s="1">
        <v>46079.418055555558</v>
      </c>
      <c r="F9546" s="1">
        <v>46080.793055555558</v>
      </c>
      <c r="G9546" t="s">
        <v>86</v>
      </c>
      <c r="H9546" t="s">
        <v>15</v>
      </c>
      <c r="I9546" t="s">
        <v>16</v>
      </c>
      <c r="J9546">
        <v>3</v>
      </c>
      <c r="K9546" t="str">
        <f>IF(tickets_dataset[[#This Row],[status]] = "Closed", "Yes","No")</f>
        <v>Yes</v>
      </c>
      <c r="L9546" s="2">
        <f t="shared" si="596"/>
        <v>33</v>
      </c>
      <c r="M9546" t="str">
        <f t="shared" si="597"/>
        <v>No</v>
      </c>
      <c r="N9546" t="str">
        <f t="shared" si="598"/>
        <v>Feb</v>
      </c>
      <c r="O9546" s="2">
        <f t="shared" si="599"/>
        <v>1.375</v>
      </c>
      <c r="P9546" t="str">
        <f>VLOOKUP(G9546,Agents!A:E,4,FALSE)</f>
        <v>Team1</v>
      </c>
      <c r="Q9546" t="str">
        <f>VLOOKUP(G9546,Agents!A:E,5,FALSE)</f>
        <v>Mid</v>
      </c>
      <c r="R9546" t="str">
        <f>VLOOKUP(G9546,Agents!A:E,2,FALSE)</f>
        <v>Morning</v>
      </c>
    </row>
    <row r="9547" spans="1:18" x14ac:dyDescent="0.35">
      <c r="A9547" t="s">
        <v>13906</v>
      </c>
      <c r="B9547" t="s">
        <v>4625</v>
      </c>
      <c r="C9547" t="s">
        <v>50</v>
      </c>
      <c r="D9547" t="s">
        <v>26</v>
      </c>
      <c r="E9547" s="1">
        <v>46059.061111111114</v>
      </c>
      <c r="F9547" s="1">
        <v>46060.644444444442</v>
      </c>
      <c r="G9547" t="s">
        <v>164</v>
      </c>
      <c r="H9547" t="s">
        <v>15</v>
      </c>
      <c r="I9547" t="s">
        <v>68</v>
      </c>
      <c r="J9547">
        <v>3</v>
      </c>
      <c r="K9547" t="str">
        <f>IF(tickets_dataset[[#This Row],[status]] = "Closed", "Yes","No")</f>
        <v>Yes</v>
      </c>
      <c r="L9547" s="2">
        <f t="shared" si="596"/>
        <v>37.999999999883585</v>
      </c>
      <c r="M9547" t="str">
        <f t="shared" si="597"/>
        <v>No</v>
      </c>
      <c r="N9547" t="str">
        <f t="shared" si="598"/>
        <v>Feb</v>
      </c>
      <c r="O9547" s="2">
        <f t="shared" si="599"/>
        <v>1.5833333333284827</v>
      </c>
      <c r="P9547" t="str">
        <f>VLOOKUP(G9547,Agents!A:E,4,FALSE)</f>
        <v>Team4</v>
      </c>
      <c r="Q9547" t="str">
        <f>VLOOKUP(G9547,Agents!A:E,5,FALSE)</f>
        <v>Senior</v>
      </c>
      <c r="R9547" t="str">
        <f>VLOOKUP(G9547,Agents!A:E,2,FALSE)</f>
        <v>Evening</v>
      </c>
    </row>
    <row r="9548" spans="1:18" x14ac:dyDescent="0.35">
      <c r="A9548" t="s">
        <v>13907</v>
      </c>
      <c r="B9548" t="s">
        <v>818</v>
      </c>
      <c r="C9548" t="s">
        <v>76</v>
      </c>
      <c r="D9548" t="s">
        <v>26</v>
      </c>
      <c r="E9548" s="1">
        <v>46033.365277777775</v>
      </c>
      <c r="F9548" s="1">
        <v>46033.740277777775</v>
      </c>
      <c r="G9548" t="s">
        <v>183</v>
      </c>
      <c r="H9548" t="s">
        <v>15</v>
      </c>
      <c r="I9548" t="s">
        <v>16</v>
      </c>
      <c r="J9548">
        <v>3</v>
      </c>
      <c r="K9548" t="str">
        <f>IF(tickets_dataset[[#This Row],[status]] = "Closed", "Yes","No")</f>
        <v>Yes</v>
      </c>
      <c r="L9548" s="2">
        <f t="shared" si="596"/>
        <v>9</v>
      </c>
      <c r="M9548" t="str">
        <f t="shared" si="597"/>
        <v>No</v>
      </c>
      <c r="N9548" t="str">
        <f t="shared" si="598"/>
        <v>Jan</v>
      </c>
      <c r="O9548" s="2">
        <f t="shared" si="599"/>
        <v>0.375</v>
      </c>
      <c r="P9548" t="str">
        <f>VLOOKUP(G9548,Agents!A:E,4,FALSE)</f>
        <v>Team3</v>
      </c>
      <c r="Q9548" t="str">
        <f>VLOOKUP(G9548,Agents!A:E,5,FALSE)</f>
        <v>Senior</v>
      </c>
      <c r="R9548" t="str">
        <f>VLOOKUP(G9548,Agents!A:E,2,FALSE)</f>
        <v>Night</v>
      </c>
    </row>
    <row r="9549" spans="1:18" x14ac:dyDescent="0.35">
      <c r="A9549" t="s">
        <v>13908</v>
      </c>
      <c r="B9549" t="s">
        <v>2385</v>
      </c>
      <c r="C9549" t="s">
        <v>22</v>
      </c>
      <c r="D9549" t="s">
        <v>13</v>
      </c>
      <c r="E9549" s="1">
        <v>46033.277777777781</v>
      </c>
      <c r="F9549" s="1">
        <v>46035.236111111109</v>
      </c>
      <c r="G9549" t="s">
        <v>199</v>
      </c>
      <c r="H9549" t="s">
        <v>28</v>
      </c>
      <c r="I9549" t="s">
        <v>16</v>
      </c>
      <c r="J9549">
        <v>4</v>
      </c>
      <c r="K9549" t="str">
        <f>IF(tickets_dataset[[#This Row],[status]] = "Closed", "Yes","No")</f>
        <v>No</v>
      </c>
      <c r="L9549" s="2">
        <f t="shared" si="596"/>
        <v>46.999999999883585</v>
      </c>
      <c r="M9549" t="str">
        <f t="shared" si="597"/>
        <v>No</v>
      </c>
      <c r="N9549" t="str">
        <f t="shared" si="598"/>
        <v>Jan</v>
      </c>
      <c r="O9549" s="2">
        <f t="shared" si="599"/>
        <v>1.9583333333284827</v>
      </c>
      <c r="P9549" t="str">
        <f>VLOOKUP(G9549,Agents!A:E,4,FALSE)</f>
        <v>Team1</v>
      </c>
      <c r="Q9549" t="str">
        <f>VLOOKUP(G9549,Agents!A:E,5,FALSE)</f>
        <v>Junior</v>
      </c>
      <c r="R9549" t="str">
        <f>VLOOKUP(G9549,Agents!A:E,2,FALSE)</f>
        <v>Morning</v>
      </c>
    </row>
    <row r="9550" spans="1:18" x14ac:dyDescent="0.35">
      <c r="A9550" t="s">
        <v>13909</v>
      </c>
      <c r="B9550" t="s">
        <v>9620</v>
      </c>
      <c r="C9550" t="s">
        <v>76</v>
      </c>
      <c r="D9550" t="s">
        <v>26</v>
      </c>
      <c r="E9550" s="1">
        <v>46105.197916666664</v>
      </c>
      <c r="F9550" s="1">
        <v>46105.40625</v>
      </c>
      <c r="G9550" t="s">
        <v>206</v>
      </c>
      <c r="H9550" t="s">
        <v>15</v>
      </c>
      <c r="I9550" t="s">
        <v>16</v>
      </c>
      <c r="J9550">
        <v>4</v>
      </c>
      <c r="K9550" t="str">
        <f>IF(tickets_dataset[[#This Row],[status]] = "Closed", "Yes","No")</f>
        <v>Yes</v>
      </c>
      <c r="L9550" s="2">
        <f t="shared" si="596"/>
        <v>5.0000000000582077</v>
      </c>
      <c r="M9550" t="str">
        <f t="shared" si="597"/>
        <v>No</v>
      </c>
      <c r="N9550" t="str">
        <f t="shared" si="598"/>
        <v>Mar</v>
      </c>
      <c r="O9550" s="2">
        <f t="shared" si="599"/>
        <v>0.20833333333575865</v>
      </c>
      <c r="P9550" t="str">
        <f>VLOOKUP(G9550,Agents!A:E,4,FALSE)</f>
        <v>Team5</v>
      </c>
      <c r="Q9550" t="str">
        <f>VLOOKUP(G9550,Agents!A:E,5,FALSE)</f>
        <v>Junior</v>
      </c>
      <c r="R9550" t="str">
        <f>VLOOKUP(G9550,Agents!A:E,2,FALSE)</f>
        <v>Evening</v>
      </c>
    </row>
    <row r="9551" spans="1:18" x14ac:dyDescent="0.35">
      <c r="A9551" t="s">
        <v>13910</v>
      </c>
      <c r="B9551" t="s">
        <v>4522</v>
      </c>
      <c r="C9551" t="s">
        <v>76</v>
      </c>
      <c r="D9551" t="s">
        <v>38</v>
      </c>
      <c r="E9551" s="1">
        <v>46106.947222222225</v>
      </c>
      <c r="F9551" s="1">
        <v>46109.572222222225</v>
      </c>
      <c r="G9551" t="s">
        <v>311</v>
      </c>
      <c r="H9551" t="s">
        <v>15</v>
      </c>
      <c r="I9551" t="s">
        <v>16</v>
      </c>
      <c r="J9551">
        <v>4</v>
      </c>
      <c r="K9551" t="str">
        <f>IF(tickets_dataset[[#This Row],[status]] = "Closed", "Yes","No")</f>
        <v>Yes</v>
      </c>
      <c r="L9551" s="2">
        <f t="shared" si="596"/>
        <v>63</v>
      </c>
      <c r="M9551" t="str">
        <f t="shared" si="597"/>
        <v>Yes</v>
      </c>
      <c r="N9551" t="str">
        <f t="shared" si="598"/>
        <v>Mar</v>
      </c>
      <c r="O9551" s="2">
        <f t="shared" si="599"/>
        <v>2.625</v>
      </c>
      <c r="P9551" t="str">
        <f>VLOOKUP(G9551,Agents!A:E,4,FALSE)</f>
        <v>Team5</v>
      </c>
      <c r="Q9551" t="str">
        <f>VLOOKUP(G9551,Agents!A:E,5,FALSE)</f>
        <v>Senior</v>
      </c>
      <c r="R9551" t="str">
        <f>VLOOKUP(G9551,Agents!A:E,2,FALSE)</f>
        <v>Evening</v>
      </c>
    </row>
    <row r="9552" spans="1:18" x14ac:dyDescent="0.35">
      <c r="A9552" t="s">
        <v>13911</v>
      </c>
      <c r="B9552" t="s">
        <v>4094</v>
      </c>
      <c r="C9552" t="s">
        <v>34</v>
      </c>
      <c r="D9552" t="s">
        <v>26</v>
      </c>
      <c r="E9552" s="1">
        <v>46063.963194444441</v>
      </c>
      <c r="F9552" s="1">
        <v>46064.129861111112</v>
      </c>
      <c r="G9552" t="s">
        <v>80</v>
      </c>
      <c r="H9552" t="s">
        <v>15</v>
      </c>
      <c r="I9552" t="s">
        <v>16</v>
      </c>
      <c r="J9552">
        <v>5</v>
      </c>
      <c r="K9552" t="str">
        <f>IF(tickets_dataset[[#This Row],[status]] = "Closed", "Yes","No")</f>
        <v>Yes</v>
      </c>
      <c r="L9552" s="2">
        <f t="shared" si="596"/>
        <v>4.0000000001164153</v>
      </c>
      <c r="M9552" t="str">
        <f t="shared" si="597"/>
        <v>No</v>
      </c>
      <c r="N9552" t="str">
        <f t="shared" si="598"/>
        <v>Feb</v>
      </c>
      <c r="O9552" s="2">
        <f t="shared" si="599"/>
        <v>0.16666666667151731</v>
      </c>
      <c r="P9552" t="str">
        <f>VLOOKUP(G9552,Agents!A:E,4,FALSE)</f>
        <v>Team3</v>
      </c>
      <c r="Q9552" t="str">
        <f>VLOOKUP(G9552,Agents!A:E,5,FALSE)</f>
        <v>Junior</v>
      </c>
      <c r="R9552" t="str">
        <f>VLOOKUP(G9552,Agents!A:E,2,FALSE)</f>
        <v>Evening</v>
      </c>
    </row>
    <row r="9553" spans="1:18" x14ac:dyDescent="0.35">
      <c r="A9553" t="s">
        <v>13912</v>
      </c>
      <c r="B9553" t="s">
        <v>7194</v>
      </c>
      <c r="C9553" t="s">
        <v>76</v>
      </c>
      <c r="D9553" t="s">
        <v>13</v>
      </c>
      <c r="E9553" s="1">
        <v>46030.854166666664</v>
      </c>
      <c r="F9553" s="1">
        <v>46032.020833333336</v>
      </c>
      <c r="G9553" t="s">
        <v>170</v>
      </c>
      <c r="H9553" t="s">
        <v>28</v>
      </c>
      <c r="I9553" t="s">
        <v>16</v>
      </c>
      <c r="J9553">
        <v>5</v>
      </c>
      <c r="K9553" t="str">
        <f>IF(tickets_dataset[[#This Row],[status]] = "Closed", "Yes","No")</f>
        <v>No</v>
      </c>
      <c r="L9553" s="2">
        <f t="shared" si="596"/>
        <v>28.000000000116415</v>
      </c>
      <c r="M9553" t="str">
        <f t="shared" si="597"/>
        <v>No</v>
      </c>
      <c r="N9553" t="str">
        <f t="shared" si="598"/>
        <v>Jan</v>
      </c>
      <c r="O9553" s="2">
        <f t="shared" si="599"/>
        <v>1.1666666666715173</v>
      </c>
      <c r="P9553" t="str">
        <f>VLOOKUP(G9553,Agents!A:E,4,FALSE)</f>
        <v>Team5</v>
      </c>
      <c r="Q9553" t="str">
        <f>VLOOKUP(G9553,Agents!A:E,5,FALSE)</f>
        <v>Junior</v>
      </c>
      <c r="R9553" t="str">
        <f>VLOOKUP(G9553,Agents!A:E,2,FALSE)</f>
        <v>Night</v>
      </c>
    </row>
    <row r="9554" spans="1:18" x14ac:dyDescent="0.35">
      <c r="A9554" t="s">
        <v>13913</v>
      </c>
      <c r="B9554" t="s">
        <v>4083</v>
      </c>
      <c r="C9554" t="s">
        <v>12</v>
      </c>
      <c r="D9554" t="s">
        <v>38</v>
      </c>
      <c r="E9554" s="1">
        <v>46069.67083333333</v>
      </c>
      <c r="F9554" s="1">
        <v>46073.129166666666</v>
      </c>
      <c r="G9554" t="s">
        <v>53</v>
      </c>
      <c r="H9554" t="s">
        <v>15</v>
      </c>
      <c r="I9554" t="s">
        <v>16</v>
      </c>
      <c r="J9554">
        <v>4</v>
      </c>
      <c r="K9554" t="str">
        <f>IF(tickets_dataset[[#This Row],[status]] = "Closed", "Yes","No")</f>
        <v>Yes</v>
      </c>
      <c r="L9554" s="2">
        <f t="shared" si="596"/>
        <v>83.000000000058208</v>
      </c>
      <c r="M9554" t="str">
        <f t="shared" si="597"/>
        <v>Yes</v>
      </c>
      <c r="N9554" t="str">
        <f t="shared" si="598"/>
        <v>Feb</v>
      </c>
      <c r="O9554" s="2">
        <f t="shared" si="599"/>
        <v>3.4583333333357587</v>
      </c>
      <c r="P9554" t="str">
        <f>VLOOKUP(G9554,Agents!A:E,4,FALSE)</f>
        <v>Team1</v>
      </c>
      <c r="Q9554" t="str">
        <f>VLOOKUP(G9554,Agents!A:E,5,FALSE)</f>
        <v>Junior</v>
      </c>
      <c r="R9554" t="str">
        <f>VLOOKUP(G9554,Agents!A:E,2,FALSE)</f>
        <v>Night</v>
      </c>
    </row>
    <row r="9555" spans="1:18" x14ac:dyDescent="0.35">
      <c r="A9555" t="s">
        <v>13914</v>
      </c>
      <c r="B9555" t="s">
        <v>5296</v>
      </c>
      <c r="C9555" t="s">
        <v>22</v>
      </c>
      <c r="D9555" t="s">
        <v>38</v>
      </c>
      <c r="E9555" s="1">
        <v>46052.9</v>
      </c>
      <c r="F9555" s="1">
        <v>46053.941666666666</v>
      </c>
      <c r="G9555" t="s">
        <v>221</v>
      </c>
      <c r="H9555" t="s">
        <v>15</v>
      </c>
      <c r="I9555" t="s">
        <v>16</v>
      </c>
      <c r="J9555">
        <v>3</v>
      </c>
      <c r="K9555" t="str">
        <f>IF(tickets_dataset[[#This Row],[status]] = "Closed", "Yes","No")</f>
        <v>Yes</v>
      </c>
      <c r="L9555" s="2">
        <f t="shared" si="596"/>
        <v>24.999999999941792</v>
      </c>
      <c r="M9555" t="str">
        <f t="shared" si="597"/>
        <v>No</v>
      </c>
      <c r="N9555" t="str">
        <f t="shared" si="598"/>
        <v>Jan</v>
      </c>
      <c r="O9555" s="2">
        <f t="shared" si="599"/>
        <v>1.0416666666642413</v>
      </c>
      <c r="P9555" t="str">
        <f>VLOOKUP(G9555,Agents!A:E,4,FALSE)</f>
        <v>Team4</v>
      </c>
      <c r="Q9555" t="str">
        <f>VLOOKUP(G9555,Agents!A:E,5,FALSE)</f>
        <v>Senior</v>
      </c>
      <c r="R9555" t="str">
        <f>VLOOKUP(G9555,Agents!A:E,2,FALSE)</f>
        <v>Morning</v>
      </c>
    </row>
    <row r="9556" spans="1:18" x14ac:dyDescent="0.35">
      <c r="A9556" t="s">
        <v>13915</v>
      </c>
      <c r="B9556" t="s">
        <v>10923</v>
      </c>
      <c r="C9556" t="s">
        <v>50</v>
      </c>
      <c r="D9556" t="s">
        <v>13</v>
      </c>
      <c r="E9556" s="1">
        <v>46043.897916666669</v>
      </c>
      <c r="F9556" s="1">
        <v>46045.647916666669</v>
      </c>
      <c r="G9556" t="s">
        <v>77</v>
      </c>
      <c r="H9556" t="s">
        <v>132</v>
      </c>
      <c r="I9556" t="s">
        <v>68</v>
      </c>
      <c r="J9556">
        <v>3</v>
      </c>
      <c r="K9556" t="str">
        <f>IF(tickets_dataset[[#This Row],[status]] = "Closed", "Yes","No")</f>
        <v>No</v>
      </c>
      <c r="L9556" s="2">
        <f t="shared" si="596"/>
        <v>42</v>
      </c>
      <c r="M9556" t="str">
        <f t="shared" si="597"/>
        <v>No</v>
      </c>
      <c r="N9556" t="str">
        <f t="shared" si="598"/>
        <v>Jan</v>
      </c>
      <c r="O9556" s="2">
        <f t="shared" si="599"/>
        <v>1.75</v>
      </c>
      <c r="P9556" t="str">
        <f>VLOOKUP(G9556,Agents!A:E,4,FALSE)</f>
        <v>Team5</v>
      </c>
      <c r="Q9556" t="str">
        <f>VLOOKUP(G9556,Agents!A:E,5,FALSE)</f>
        <v>Junior</v>
      </c>
      <c r="R9556" t="str">
        <f>VLOOKUP(G9556,Agents!A:E,2,FALSE)</f>
        <v>Evening</v>
      </c>
    </row>
    <row r="9557" spans="1:18" x14ac:dyDescent="0.35">
      <c r="A9557" t="s">
        <v>13916</v>
      </c>
      <c r="B9557" t="s">
        <v>2988</v>
      </c>
      <c r="C9557" t="s">
        <v>22</v>
      </c>
      <c r="D9557" t="s">
        <v>13</v>
      </c>
      <c r="E9557" s="1">
        <v>46068.851388888892</v>
      </c>
      <c r="F9557" s="1">
        <v>46070.226388888892</v>
      </c>
      <c r="G9557" t="s">
        <v>14</v>
      </c>
      <c r="H9557" t="s">
        <v>15</v>
      </c>
      <c r="I9557" t="s">
        <v>16</v>
      </c>
      <c r="J9557">
        <v>4</v>
      </c>
      <c r="K9557" t="str">
        <f>IF(tickets_dataset[[#This Row],[status]] = "Closed", "Yes","No")</f>
        <v>Yes</v>
      </c>
      <c r="L9557" s="2">
        <f t="shared" si="596"/>
        <v>33</v>
      </c>
      <c r="M9557" t="str">
        <f t="shared" si="597"/>
        <v>No</v>
      </c>
      <c r="N9557" t="str">
        <f t="shared" si="598"/>
        <v>Feb</v>
      </c>
      <c r="O9557" s="2">
        <f t="shared" si="599"/>
        <v>1.375</v>
      </c>
      <c r="P9557" t="str">
        <f>VLOOKUP(G9557,Agents!A:E,4,FALSE)</f>
        <v>Team1</v>
      </c>
      <c r="Q9557" t="str">
        <f>VLOOKUP(G9557,Agents!A:E,5,FALSE)</f>
        <v>Senior</v>
      </c>
      <c r="R9557" t="str">
        <f>VLOOKUP(G9557,Agents!A:E,2,FALSE)</f>
        <v>Morning</v>
      </c>
    </row>
    <row r="9558" spans="1:18" x14ac:dyDescent="0.35">
      <c r="A9558" t="s">
        <v>13917</v>
      </c>
      <c r="B9558" t="s">
        <v>7887</v>
      </c>
      <c r="C9558" t="s">
        <v>50</v>
      </c>
      <c r="D9558" t="s">
        <v>26</v>
      </c>
      <c r="E9558" s="1">
        <v>46028.973611111112</v>
      </c>
      <c r="F9558" s="1">
        <v>46031.348611111112</v>
      </c>
      <c r="G9558" t="s">
        <v>422</v>
      </c>
      <c r="H9558" t="s">
        <v>15</v>
      </c>
      <c r="I9558" t="s">
        <v>16</v>
      </c>
      <c r="J9558">
        <v>5</v>
      </c>
      <c r="K9558" t="str">
        <f>IF(tickets_dataset[[#This Row],[status]] = "Closed", "Yes","No")</f>
        <v>Yes</v>
      </c>
      <c r="L9558" s="2">
        <f t="shared" si="596"/>
        <v>57</v>
      </c>
      <c r="M9558" t="str">
        <f t="shared" si="597"/>
        <v>Yes</v>
      </c>
      <c r="N9558" t="str">
        <f t="shared" si="598"/>
        <v>Jan</v>
      </c>
      <c r="O9558" s="2">
        <f t="shared" si="599"/>
        <v>2.375</v>
      </c>
      <c r="P9558" t="str">
        <f>VLOOKUP(G9558,Agents!A:E,4,FALSE)</f>
        <v>Team5</v>
      </c>
      <c r="Q9558" t="str">
        <f>VLOOKUP(G9558,Agents!A:E,5,FALSE)</f>
        <v>Mid</v>
      </c>
      <c r="R9558" t="str">
        <f>VLOOKUP(G9558,Agents!A:E,2,FALSE)</f>
        <v>Evening</v>
      </c>
    </row>
    <row r="9559" spans="1:18" x14ac:dyDescent="0.35">
      <c r="A9559" t="s">
        <v>13918</v>
      </c>
      <c r="B9559" t="s">
        <v>9400</v>
      </c>
      <c r="C9559" t="s">
        <v>22</v>
      </c>
      <c r="D9559" t="s">
        <v>26</v>
      </c>
      <c r="E9559" s="1">
        <v>46064.61041666667</v>
      </c>
      <c r="F9559" s="1">
        <v>46066.36041666667</v>
      </c>
      <c r="G9559" t="s">
        <v>56</v>
      </c>
      <c r="H9559" t="s">
        <v>15</v>
      </c>
      <c r="I9559" t="s">
        <v>16</v>
      </c>
      <c r="J9559">
        <v>4</v>
      </c>
      <c r="K9559" t="str">
        <f>IF(tickets_dataset[[#This Row],[status]] = "Closed", "Yes","No")</f>
        <v>Yes</v>
      </c>
      <c r="L9559" s="2">
        <f t="shared" si="596"/>
        <v>42</v>
      </c>
      <c r="M9559" t="str">
        <f t="shared" si="597"/>
        <v>No</v>
      </c>
      <c r="N9559" t="str">
        <f t="shared" si="598"/>
        <v>Feb</v>
      </c>
      <c r="O9559" s="2">
        <f t="shared" si="599"/>
        <v>1.75</v>
      </c>
      <c r="P9559" t="str">
        <f>VLOOKUP(G9559,Agents!A:E,4,FALSE)</f>
        <v>Team1</v>
      </c>
      <c r="Q9559" t="str">
        <f>VLOOKUP(G9559,Agents!A:E,5,FALSE)</f>
        <v>Senior</v>
      </c>
      <c r="R9559" t="str">
        <f>VLOOKUP(G9559,Agents!A:E,2,FALSE)</f>
        <v>Night</v>
      </c>
    </row>
    <row r="9560" spans="1:18" x14ac:dyDescent="0.35">
      <c r="A9560" t="s">
        <v>13919</v>
      </c>
      <c r="B9560" t="s">
        <v>848</v>
      </c>
      <c r="C9560" t="s">
        <v>22</v>
      </c>
      <c r="D9560" t="s">
        <v>13</v>
      </c>
      <c r="E9560" s="1">
        <v>46056.592361111114</v>
      </c>
      <c r="F9560" s="1">
        <v>46057.800694444442</v>
      </c>
      <c r="G9560" t="s">
        <v>14</v>
      </c>
      <c r="H9560" t="s">
        <v>15</v>
      </c>
      <c r="I9560" t="s">
        <v>16</v>
      </c>
      <c r="J9560">
        <v>4</v>
      </c>
      <c r="K9560" t="str">
        <f>IF(tickets_dataset[[#This Row],[status]] = "Closed", "Yes","No")</f>
        <v>Yes</v>
      </c>
      <c r="L9560" s="2">
        <f t="shared" si="596"/>
        <v>28.999999999883585</v>
      </c>
      <c r="M9560" t="str">
        <f t="shared" si="597"/>
        <v>No</v>
      </c>
      <c r="N9560" t="str">
        <f t="shared" si="598"/>
        <v>Feb</v>
      </c>
      <c r="O9560" s="2">
        <f t="shared" si="599"/>
        <v>1.2083333333284827</v>
      </c>
      <c r="P9560" t="str">
        <f>VLOOKUP(G9560,Agents!A:E,4,FALSE)</f>
        <v>Team1</v>
      </c>
      <c r="Q9560" t="str">
        <f>VLOOKUP(G9560,Agents!A:E,5,FALSE)</f>
        <v>Senior</v>
      </c>
      <c r="R9560" t="str">
        <f>VLOOKUP(G9560,Agents!A:E,2,FALSE)</f>
        <v>Morning</v>
      </c>
    </row>
    <row r="9561" spans="1:18" x14ac:dyDescent="0.35">
      <c r="A9561" t="s">
        <v>13920</v>
      </c>
      <c r="B9561" t="s">
        <v>1349</v>
      </c>
      <c r="C9561" t="s">
        <v>50</v>
      </c>
      <c r="D9561" t="s">
        <v>13</v>
      </c>
      <c r="E9561" s="1">
        <v>46073.125</v>
      </c>
      <c r="F9561" s="1">
        <v>46074.375</v>
      </c>
      <c r="G9561" t="s">
        <v>35</v>
      </c>
      <c r="H9561" t="s">
        <v>15</v>
      </c>
      <c r="I9561" t="s">
        <v>16</v>
      </c>
      <c r="J9561">
        <v>4</v>
      </c>
      <c r="K9561" t="str">
        <f>IF(tickets_dataset[[#This Row],[status]] = "Closed", "Yes","No")</f>
        <v>Yes</v>
      </c>
      <c r="L9561" s="2">
        <f t="shared" si="596"/>
        <v>30</v>
      </c>
      <c r="M9561" t="str">
        <f t="shared" si="597"/>
        <v>No</v>
      </c>
      <c r="N9561" t="str">
        <f t="shared" si="598"/>
        <v>Feb</v>
      </c>
      <c r="O9561" s="2">
        <f t="shared" si="599"/>
        <v>1.25</v>
      </c>
      <c r="P9561" t="str">
        <f>VLOOKUP(G9561,Agents!A:E,4,FALSE)</f>
        <v>Team1</v>
      </c>
      <c r="Q9561" t="str">
        <f>VLOOKUP(G9561,Agents!A:E,5,FALSE)</f>
        <v>Senior</v>
      </c>
      <c r="R9561" t="str">
        <f>VLOOKUP(G9561,Agents!A:E,2,FALSE)</f>
        <v>Evening</v>
      </c>
    </row>
    <row r="9562" spans="1:18" x14ac:dyDescent="0.35">
      <c r="A9562" t="s">
        <v>13921</v>
      </c>
      <c r="B9562" t="s">
        <v>4949</v>
      </c>
      <c r="C9562" t="s">
        <v>76</v>
      </c>
      <c r="D9562" t="s">
        <v>13</v>
      </c>
      <c r="E9562" s="1">
        <v>46025.6875</v>
      </c>
      <c r="F9562" s="1">
        <v>46026.520833333336</v>
      </c>
      <c r="G9562" t="s">
        <v>234</v>
      </c>
      <c r="H9562" t="s">
        <v>15</v>
      </c>
      <c r="I9562" t="s">
        <v>16</v>
      </c>
      <c r="J9562">
        <v>3</v>
      </c>
      <c r="K9562" t="str">
        <f>IF(tickets_dataset[[#This Row],[status]] = "Closed", "Yes","No")</f>
        <v>Yes</v>
      </c>
      <c r="L9562" s="2">
        <f t="shared" si="596"/>
        <v>20.000000000058208</v>
      </c>
      <c r="M9562" t="str">
        <f t="shared" si="597"/>
        <v>No</v>
      </c>
      <c r="N9562" t="str">
        <f t="shared" si="598"/>
        <v>Jan</v>
      </c>
      <c r="O9562" s="2">
        <f t="shared" si="599"/>
        <v>0.83333333333575865</v>
      </c>
      <c r="P9562" t="str">
        <f>VLOOKUP(G9562,Agents!A:E,4,FALSE)</f>
        <v>Team5</v>
      </c>
      <c r="Q9562" t="str">
        <f>VLOOKUP(G9562,Agents!A:E,5,FALSE)</f>
        <v>Senior</v>
      </c>
      <c r="R9562" t="str">
        <f>VLOOKUP(G9562,Agents!A:E,2,FALSE)</f>
        <v>Night</v>
      </c>
    </row>
    <row r="9563" spans="1:18" x14ac:dyDescent="0.35">
      <c r="A9563" t="s">
        <v>13922</v>
      </c>
      <c r="B9563" t="s">
        <v>13923</v>
      </c>
      <c r="C9563" t="s">
        <v>50</v>
      </c>
      <c r="D9563" t="s">
        <v>38</v>
      </c>
      <c r="E9563" s="1">
        <v>46071.198611111111</v>
      </c>
      <c r="F9563" s="1">
        <v>46073.198611111111</v>
      </c>
      <c r="G9563" t="s">
        <v>273</v>
      </c>
      <c r="H9563" t="s">
        <v>28</v>
      </c>
      <c r="I9563" t="s">
        <v>68</v>
      </c>
      <c r="J9563">
        <v>3</v>
      </c>
      <c r="K9563" t="str">
        <f>IF(tickets_dataset[[#This Row],[status]] = "Closed", "Yes","No")</f>
        <v>No</v>
      </c>
      <c r="L9563" s="2">
        <f t="shared" si="596"/>
        <v>48</v>
      </c>
      <c r="M9563" t="str">
        <f t="shared" si="597"/>
        <v>No</v>
      </c>
      <c r="N9563" t="str">
        <f t="shared" si="598"/>
        <v>Feb</v>
      </c>
      <c r="O9563" s="2">
        <f t="shared" si="599"/>
        <v>2</v>
      </c>
      <c r="P9563" t="str">
        <f>VLOOKUP(G9563,Agents!A:E,4,FALSE)</f>
        <v>Team3</v>
      </c>
      <c r="Q9563" t="str">
        <f>VLOOKUP(G9563,Agents!A:E,5,FALSE)</f>
        <v>Senior</v>
      </c>
      <c r="R9563" t="str">
        <f>VLOOKUP(G9563,Agents!A:E,2,FALSE)</f>
        <v>Evening</v>
      </c>
    </row>
    <row r="9564" spans="1:18" x14ac:dyDescent="0.35">
      <c r="A9564" t="s">
        <v>13924</v>
      </c>
      <c r="B9564" t="s">
        <v>912</v>
      </c>
      <c r="C9564" t="s">
        <v>50</v>
      </c>
      <c r="D9564" t="s">
        <v>13</v>
      </c>
      <c r="E9564" s="1">
        <v>46095.143750000003</v>
      </c>
      <c r="F9564" s="1">
        <v>46096.393750000003</v>
      </c>
      <c r="G9564" t="s">
        <v>80</v>
      </c>
      <c r="H9564" t="s">
        <v>15</v>
      </c>
      <c r="I9564" t="s">
        <v>16</v>
      </c>
      <c r="J9564">
        <v>3</v>
      </c>
      <c r="K9564" t="str">
        <f>IF(tickets_dataset[[#This Row],[status]] = "Closed", "Yes","No")</f>
        <v>Yes</v>
      </c>
      <c r="L9564" s="2">
        <f t="shared" si="596"/>
        <v>30</v>
      </c>
      <c r="M9564" t="str">
        <f t="shared" si="597"/>
        <v>No</v>
      </c>
      <c r="N9564" t="str">
        <f t="shared" si="598"/>
        <v>Mar</v>
      </c>
      <c r="O9564" s="2">
        <f t="shared" si="599"/>
        <v>1.25</v>
      </c>
      <c r="P9564" t="str">
        <f>VLOOKUP(G9564,Agents!A:E,4,FALSE)</f>
        <v>Team3</v>
      </c>
      <c r="Q9564" t="str">
        <f>VLOOKUP(G9564,Agents!A:E,5,FALSE)</f>
        <v>Junior</v>
      </c>
      <c r="R9564" t="str">
        <f>VLOOKUP(G9564,Agents!A:E,2,FALSE)</f>
        <v>Evening</v>
      </c>
    </row>
    <row r="9565" spans="1:18" x14ac:dyDescent="0.35">
      <c r="A9565" t="s">
        <v>13925</v>
      </c>
      <c r="B9565" t="s">
        <v>2649</v>
      </c>
      <c r="C9565" t="s">
        <v>22</v>
      </c>
      <c r="D9565" t="s">
        <v>13</v>
      </c>
      <c r="E9565" s="1">
        <v>46088.981249999997</v>
      </c>
      <c r="F9565" s="1">
        <v>46090.647916666669</v>
      </c>
      <c r="G9565" t="s">
        <v>234</v>
      </c>
      <c r="H9565" t="s">
        <v>15</v>
      </c>
      <c r="I9565" t="s">
        <v>16</v>
      </c>
      <c r="J9565">
        <v>4</v>
      </c>
      <c r="K9565" t="str">
        <f>IF(tickets_dataset[[#This Row],[status]] = "Closed", "Yes","No")</f>
        <v>Yes</v>
      </c>
      <c r="L9565" s="2">
        <f t="shared" si="596"/>
        <v>40.000000000116415</v>
      </c>
      <c r="M9565" t="str">
        <f t="shared" si="597"/>
        <v>No</v>
      </c>
      <c r="N9565" t="str">
        <f t="shared" si="598"/>
        <v>Mar</v>
      </c>
      <c r="O9565" s="2">
        <f t="shared" si="599"/>
        <v>1.6666666666715173</v>
      </c>
      <c r="P9565" t="str">
        <f>VLOOKUP(G9565,Agents!A:E,4,FALSE)</f>
        <v>Team5</v>
      </c>
      <c r="Q9565" t="str">
        <f>VLOOKUP(G9565,Agents!A:E,5,FALSE)</f>
        <v>Senior</v>
      </c>
      <c r="R9565" t="str">
        <f>VLOOKUP(G9565,Agents!A:E,2,FALSE)</f>
        <v>Night</v>
      </c>
    </row>
    <row r="9566" spans="1:18" x14ac:dyDescent="0.35">
      <c r="A9566" t="s">
        <v>13926</v>
      </c>
      <c r="B9566" t="s">
        <v>187</v>
      </c>
      <c r="C9566" t="s">
        <v>12</v>
      </c>
      <c r="D9566" t="s">
        <v>26</v>
      </c>
      <c r="E9566" s="1">
        <v>46068.790277777778</v>
      </c>
      <c r="F9566" s="1">
        <v>46069.498611111114</v>
      </c>
      <c r="G9566" t="s">
        <v>170</v>
      </c>
      <c r="H9566" t="s">
        <v>15</v>
      </c>
      <c r="I9566" t="s">
        <v>16</v>
      </c>
      <c r="J9566">
        <v>3</v>
      </c>
      <c r="K9566" t="str">
        <f>IF(tickets_dataset[[#This Row],[status]] = "Closed", "Yes","No")</f>
        <v>Yes</v>
      </c>
      <c r="L9566" s="2">
        <f t="shared" si="596"/>
        <v>17.000000000058208</v>
      </c>
      <c r="M9566" t="str">
        <f t="shared" si="597"/>
        <v>No</v>
      </c>
      <c r="N9566" t="str">
        <f t="shared" si="598"/>
        <v>Feb</v>
      </c>
      <c r="O9566" s="2">
        <f t="shared" si="599"/>
        <v>0.70833333333575865</v>
      </c>
      <c r="P9566" t="str">
        <f>VLOOKUP(G9566,Agents!A:E,4,FALSE)</f>
        <v>Team5</v>
      </c>
      <c r="Q9566" t="str">
        <f>VLOOKUP(G9566,Agents!A:E,5,FALSE)</f>
        <v>Junior</v>
      </c>
      <c r="R9566" t="str">
        <f>VLOOKUP(G9566,Agents!A:E,2,FALSE)</f>
        <v>Night</v>
      </c>
    </row>
    <row r="9567" spans="1:18" x14ac:dyDescent="0.35">
      <c r="A9567" t="s">
        <v>13927</v>
      </c>
      <c r="B9567" t="s">
        <v>9324</v>
      </c>
      <c r="C9567" t="s">
        <v>50</v>
      </c>
      <c r="D9567" t="s">
        <v>38</v>
      </c>
      <c r="E9567" s="1">
        <v>46055.257638888892</v>
      </c>
      <c r="F9567" s="1">
        <v>46057.09097222222</v>
      </c>
      <c r="G9567" t="s">
        <v>273</v>
      </c>
      <c r="H9567" t="s">
        <v>132</v>
      </c>
      <c r="I9567" t="s">
        <v>16</v>
      </c>
      <c r="J9567">
        <v>4</v>
      </c>
      <c r="K9567" t="str">
        <f>IF(tickets_dataset[[#This Row],[status]] = "Closed", "Yes","No")</f>
        <v>No</v>
      </c>
      <c r="L9567" s="2">
        <f t="shared" si="596"/>
        <v>43.999999999883585</v>
      </c>
      <c r="M9567" t="str">
        <f t="shared" si="597"/>
        <v>No</v>
      </c>
      <c r="N9567" t="str">
        <f t="shared" si="598"/>
        <v>Feb</v>
      </c>
      <c r="O9567" s="2">
        <f t="shared" si="599"/>
        <v>1.8333333333284827</v>
      </c>
      <c r="P9567" t="str">
        <f>VLOOKUP(G9567,Agents!A:E,4,FALSE)</f>
        <v>Team3</v>
      </c>
      <c r="Q9567" t="str">
        <f>VLOOKUP(G9567,Agents!A:E,5,FALSE)</f>
        <v>Senior</v>
      </c>
      <c r="R9567" t="str">
        <f>VLOOKUP(G9567,Agents!A:E,2,FALSE)</f>
        <v>Evening</v>
      </c>
    </row>
    <row r="9568" spans="1:18" x14ac:dyDescent="0.35">
      <c r="A9568" t="s">
        <v>13928</v>
      </c>
      <c r="B9568" t="s">
        <v>3918</v>
      </c>
      <c r="C9568" t="s">
        <v>76</v>
      </c>
      <c r="D9568" t="s">
        <v>38</v>
      </c>
      <c r="E9568" s="1">
        <v>46024.084722222222</v>
      </c>
      <c r="F9568" s="1">
        <v>46025.501388888886</v>
      </c>
      <c r="G9568" t="s">
        <v>39</v>
      </c>
      <c r="H9568" t="s">
        <v>15</v>
      </c>
      <c r="I9568" t="s">
        <v>16</v>
      </c>
      <c r="J9568">
        <v>3</v>
      </c>
      <c r="K9568" t="str">
        <f>IF(tickets_dataset[[#This Row],[status]] = "Closed", "Yes","No")</f>
        <v>Yes</v>
      </c>
      <c r="L9568" s="2">
        <f t="shared" si="596"/>
        <v>33.999999999941792</v>
      </c>
      <c r="M9568" t="str">
        <f t="shared" si="597"/>
        <v>No</v>
      </c>
      <c r="N9568" t="str">
        <f t="shared" si="598"/>
        <v>Jan</v>
      </c>
      <c r="O9568" s="2">
        <f t="shared" si="599"/>
        <v>1.4166666666642413</v>
      </c>
      <c r="P9568" t="str">
        <f>VLOOKUP(G9568,Agents!A:E,4,FALSE)</f>
        <v>Team3</v>
      </c>
      <c r="Q9568" t="str">
        <f>VLOOKUP(G9568,Agents!A:E,5,FALSE)</f>
        <v>Mid</v>
      </c>
      <c r="R9568" t="str">
        <f>VLOOKUP(G9568,Agents!A:E,2,FALSE)</f>
        <v>Night</v>
      </c>
    </row>
    <row r="9569" spans="1:18" x14ac:dyDescent="0.35">
      <c r="A9569" t="s">
        <v>13929</v>
      </c>
      <c r="B9569" t="s">
        <v>12096</v>
      </c>
      <c r="C9569" t="s">
        <v>34</v>
      </c>
      <c r="D9569" t="s">
        <v>26</v>
      </c>
      <c r="E9569" s="1">
        <v>46040.481944444444</v>
      </c>
      <c r="F9569" s="1">
        <v>46042.94027777778</v>
      </c>
      <c r="G9569" t="s">
        <v>211</v>
      </c>
      <c r="H9569" t="s">
        <v>15</v>
      </c>
      <c r="I9569" t="s">
        <v>16</v>
      </c>
      <c r="J9569">
        <v>3</v>
      </c>
      <c r="K9569" t="str">
        <f>IF(tickets_dataset[[#This Row],[status]] = "Closed", "Yes","No")</f>
        <v>Yes</v>
      </c>
      <c r="L9569" s="2">
        <f t="shared" si="596"/>
        <v>59.000000000058208</v>
      </c>
      <c r="M9569" t="str">
        <f t="shared" si="597"/>
        <v>Yes</v>
      </c>
      <c r="N9569" t="str">
        <f t="shared" si="598"/>
        <v>Jan</v>
      </c>
      <c r="O9569" s="2">
        <f t="shared" si="599"/>
        <v>2.4583333333357587</v>
      </c>
      <c r="P9569" t="str">
        <f>VLOOKUP(G9569,Agents!A:E,4,FALSE)</f>
        <v>Team5</v>
      </c>
      <c r="Q9569" t="str">
        <f>VLOOKUP(G9569,Agents!A:E,5,FALSE)</f>
        <v>Senior</v>
      </c>
      <c r="R9569" t="str">
        <f>VLOOKUP(G9569,Agents!A:E,2,FALSE)</f>
        <v>Evening</v>
      </c>
    </row>
    <row r="9570" spans="1:18" x14ac:dyDescent="0.35">
      <c r="A9570" t="s">
        <v>13930</v>
      </c>
      <c r="B9570" t="s">
        <v>13224</v>
      </c>
      <c r="C9570" t="s">
        <v>76</v>
      </c>
      <c r="D9570" t="s">
        <v>26</v>
      </c>
      <c r="E9570" s="1">
        <v>46049.447916666664</v>
      </c>
      <c r="F9570" s="1">
        <v>46051.90625</v>
      </c>
      <c r="G9570" t="s">
        <v>67</v>
      </c>
      <c r="H9570" t="s">
        <v>15</v>
      </c>
      <c r="I9570" t="s">
        <v>16</v>
      </c>
      <c r="J9570">
        <v>4</v>
      </c>
      <c r="K9570" t="str">
        <f>IF(tickets_dataset[[#This Row],[status]] = "Closed", "Yes","No")</f>
        <v>Yes</v>
      </c>
      <c r="L9570" s="2">
        <f t="shared" si="596"/>
        <v>59.000000000058208</v>
      </c>
      <c r="M9570" t="str">
        <f t="shared" si="597"/>
        <v>Yes</v>
      </c>
      <c r="N9570" t="str">
        <f t="shared" si="598"/>
        <v>Jan</v>
      </c>
      <c r="O9570" s="2">
        <f t="shared" si="599"/>
        <v>2.4583333333357587</v>
      </c>
      <c r="P9570" t="str">
        <f>VLOOKUP(G9570,Agents!A:E,4,FALSE)</f>
        <v>Team5</v>
      </c>
      <c r="Q9570" t="str">
        <f>VLOOKUP(G9570,Agents!A:E,5,FALSE)</f>
        <v>Junior</v>
      </c>
      <c r="R9570" t="str">
        <f>VLOOKUP(G9570,Agents!A:E,2,FALSE)</f>
        <v>Evening</v>
      </c>
    </row>
    <row r="9571" spans="1:18" x14ac:dyDescent="0.35">
      <c r="A9571" t="s">
        <v>13931</v>
      </c>
      <c r="B9571" t="s">
        <v>2435</v>
      </c>
      <c r="C9571" t="s">
        <v>50</v>
      </c>
      <c r="D9571" t="s">
        <v>38</v>
      </c>
      <c r="E9571" s="1">
        <v>46032.644444444442</v>
      </c>
      <c r="F9571" s="1">
        <v>46035.894444444442</v>
      </c>
      <c r="G9571" t="s">
        <v>23</v>
      </c>
      <c r="H9571" t="s">
        <v>15</v>
      </c>
      <c r="I9571" t="s">
        <v>16</v>
      </c>
      <c r="J9571">
        <v>5</v>
      </c>
      <c r="K9571" t="str">
        <f>IF(tickets_dataset[[#This Row],[status]] = "Closed", "Yes","No")</f>
        <v>Yes</v>
      </c>
      <c r="L9571" s="2">
        <f t="shared" si="596"/>
        <v>78</v>
      </c>
      <c r="M9571" t="str">
        <f t="shared" si="597"/>
        <v>Yes</v>
      </c>
      <c r="N9571" t="str">
        <f t="shared" si="598"/>
        <v>Jan</v>
      </c>
      <c r="O9571" s="2">
        <f t="shared" si="599"/>
        <v>3.25</v>
      </c>
      <c r="P9571" t="str">
        <f>VLOOKUP(G9571,Agents!A:E,4,FALSE)</f>
        <v>Team3</v>
      </c>
      <c r="Q9571" t="str">
        <f>VLOOKUP(G9571,Agents!A:E,5,FALSE)</f>
        <v>Senior</v>
      </c>
      <c r="R9571" t="str">
        <f>VLOOKUP(G9571,Agents!A:E,2,FALSE)</f>
        <v>Evening</v>
      </c>
    </row>
    <row r="9572" spans="1:18" x14ac:dyDescent="0.35">
      <c r="A9572" t="s">
        <v>13932</v>
      </c>
      <c r="B9572" t="s">
        <v>2131</v>
      </c>
      <c r="C9572" t="s">
        <v>76</v>
      </c>
      <c r="D9572" t="s">
        <v>38</v>
      </c>
      <c r="E9572" s="1">
        <v>46054.097916666666</v>
      </c>
      <c r="F9572" s="1">
        <v>46057.472916666666</v>
      </c>
      <c r="G9572" t="s">
        <v>39</v>
      </c>
      <c r="H9572" t="s">
        <v>15</v>
      </c>
      <c r="I9572" t="s">
        <v>16</v>
      </c>
      <c r="J9572">
        <v>4</v>
      </c>
      <c r="K9572" t="str">
        <f>IF(tickets_dataset[[#This Row],[status]] = "Closed", "Yes","No")</f>
        <v>Yes</v>
      </c>
      <c r="L9572" s="2">
        <f t="shared" si="596"/>
        <v>81</v>
      </c>
      <c r="M9572" t="str">
        <f t="shared" si="597"/>
        <v>Yes</v>
      </c>
      <c r="N9572" t="str">
        <f t="shared" si="598"/>
        <v>Feb</v>
      </c>
      <c r="O9572" s="2">
        <f t="shared" si="599"/>
        <v>3.375</v>
      </c>
      <c r="P9572" t="str">
        <f>VLOOKUP(G9572,Agents!A:E,4,FALSE)</f>
        <v>Team3</v>
      </c>
      <c r="Q9572" t="str">
        <f>VLOOKUP(G9572,Agents!A:E,5,FALSE)</f>
        <v>Mid</v>
      </c>
      <c r="R9572" t="str">
        <f>VLOOKUP(G9572,Agents!A:E,2,FALSE)</f>
        <v>Night</v>
      </c>
    </row>
    <row r="9573" spans="1:18" x14ac:dyDescent="0.35">
      <c r="A9573" t="s">
        <v>13933</v>
      </c>
      <c r="B9573" t="s">
        <v>3402</v>
      </c>
      <c r="C9573" t="s">
        <v>76</v>
      </c>
      <c r="D9573" t="s">
        <v>38</v>
      </c>
      <c r="E9573" s="1">
        <v>46092.57916666667</v>
      </c>
      <c r="F9573" s="1">
        <v>46095.495833333334</v>
      </c>
      <c r="G9573" t="s">
        <v>23</v>
      </c>
      <c r="H9573" t="s">
        <v>28</v>
      </c>
      <c r="I9573" t="s">
        <v>16</v>
      </c>
      <c r="J9573">
        <v>4</v>
      </c>
      <c r="K9573" t="str">
        <f>IF(tickets_dataset[[#This Row],[status]] = "Closed", "Yes","No")</f>
        <v>No</v>
      </c>
      <c r="L9573" s="2">
        <f t="shared" si="596"/>
        <v>69.999999999941792</v>
      </c>
      <c r="M9573" t="str">
        <f t="shared" si="597"/>
        <v>Yes</v>
      </c>
      <c r="N9573" t="str">
        <f t="shared" si="598"/>
        <v>Mar</v>
      </c>
      <c r="O9573" s="2">
        <f t="shared" si="599"/>
        <v>2.9166666666642413</v>
      </c>
      <c r="P9573" t="str">
        <f>VLOOKUP(G9573,Agents!A:E,4,FALSE)</f>
        <v>Team3</v>
      </c>
      <c r="Q9573" t="str">
        <f>VLOOKUP(G9573,Agents!A:E,5,FALSE)</f>
        <v>Senior</v>
      </c>
      <c r="R9573" t="str">
        <f>VLOOKUP(G9573,Agents!A:E,2,FALSE)</f>
        <v>Evening</v>
      </c>
    </row>
    <row r="9574" spans="1:18" x14ac:dyDescent="0.35">
      <c r="A9574" t="s">
        <v>13934</v>
      </c>
      <c r="B9574" t="s">
        <v>13935</v>
      </c>
      <c r="C9574" t="s">
        <v>12</v>
      </c>
      <c r="D9574" t="s">
        <v>38</v>
      </c>
      <c r="E9574" s="1">
        <v>46048.384027777778</v>
      </c>
      <c r="F9574" s="1">
        <v>46051.592361111114</v>
      </c>
      <c r="G9574" t="s">
        <v>311</v>
      </c>
      <c r="H9574" t="s">
        <v>15</v>
      </c>
      <c r="I9574" t="s">
        <v>16</v>
      </c>
      <c r="J9574">
        <v>5</v>
      </c>
      <c r="K9574" t="str">
        <f>IF(tickets_dataset[[#This Row],[status]] = "Closed", "Yes","No")</f>
        <v>Yes</v>
      </c>
      <c r="L9574" s="2">
        <f t="shared" si="596"/>
        <v>77.000000000058208</v>
      </c>
      <c r="M9574" t="str">
        <f t="shared" si="597"/>
        <v>Yes</v>
      </c>
      <c r="N9574" t="str">
        <f t="shared" si="598"/>
        <v>Jan</v>
      </c>
      <c r="O9574" s="2">
        <f t="shared" si="599"/>
        <v>3.2083333333357587</v>
      </c>
      <c r="P9574" t="str">
        <f>VLOOKUP(G9574,Agents!A:E,4,FALSE)</f>
        <v>Team5</v>
      </c>
      <c r="Q9574" t="str">
        <f>VLOOKUP(G9574,Agents!A:E,5,FALSE)</f>
        <v>Senior</v>
      </c>
      <c r="R9574" t="str">
        <f>VLOOKUP(G9574,Agents!A:E,2,FALSE)</f>
        <v>Evening</v>
      </c>
    </row>
    <row r="9575" spans="1:18" x14ac:dyDescent="0.35">
      <c r="A9575" t="s">
        <v>13936</v>
      </c>
      <c r="B9575" t="s">
        <v>13937</v>
      </c>
      <c r="C9575" t="s">
        <v>76</v>
      </c>
      <c r="D9575" t="s">
        <v>38</v>
      </c>
      <c r="E9575" s="1">
        <v>46076.161805555559</v>
      </c>
      <c r="F9575" s="1">
        <v>46077.995138888888</v>
      </c>
      <c r="G9575" t="s">
        <v>239</v>
      </c>
      <c r="H9575" t="s">
        <v>15</v>
      </c>
      <c r="I9575" t="s">
        <v>16</v>
      </c>
      <c r="J9575">
        <v>3</v>
      </c>
      <c r="K9575" t="str">
        <f>IF(tickets_dataset[[#This Row],[status]] = "Closed", "Yes","No")</f>
        <v>Yes</v>
      </c>
      <c r="L9575" s="2">
        <f t="shared" si="596"/>
        <v>43.999999999883585</v>
      </c>
      <c r="M9575" t="str">
        <f t="shared" si="597"/>
        <v>No</v>
      </c>
      <c r="N9575" t="str">
        <f t="shared" si="598"/>
        <v>Feb</v>
      </c>
      <c r="O9575" s="2">
        <f t="shared" si="599"/>
        <v>1.8333333333284827</v>
      </c>
      <c r="P9575" t="str">
        <f>VLOOKUP(G9575,Agents!A:E,4,FALSE)</f>
        <v>Team1</v>
      </c>
      <c r="Q9575" t="str">
        <f>VLOOKUP(G9575,Agents!A:E,5,FALSE)</f>
        <v>Senior</v>
      </c>
      <c r="R9575" t="str">
        <f>VLOOKUP(G9575,Agents!A:E,2,FALSE)</f>
        <v>Evening</v>
      </c>
    </row>
    <row r="9576" spans="1:18" x14ac:dyDescent="0.35">
      <c r="A9576" t="s">
        <v>13938</v>
      </c>
      <c r="B9576" t="s">
        <v>6325</v>
      </c>
      <c r="C9576" t="s">
        <v>12</v>
      </c>
      <c r="D9576" t="s">
        <v>13</v>
      </c>
      <c r="E9576" s="1">
        <v>46074.549305555556</v>
      </c>
      <c r="F9576" s="1">
        <v>46076.299305555556</v>
      </c>
      <c r="G9576" t="s">
        <v>234</v>
      </c>
      <c r="H9576" t="s">
        <v>132</v>
      </c>
      <c r="I9576" t="s">
        <v>16</v>
      </c>
      <c r="J9576">
        <v>4</v>
      </c>
      <c r="K9576" t="str">
        <f>IF(tickets_dataset[[#This Row],[status]] = "Closed", "Yes","No")</f>
        <v>No</v>
      </c>
      <c r="L9576" s="2">
        <f t="shared" si="596"/>
        <v>42</v>
      </c>
      <c r="M9576" t="str">
        <f t="shared" si="597"/>
        <v>No</v>
      </c>
      <c r="N9576" t="str">
        <f t="shared" si="598"/>
        <v>Feb</v>
      </c>
      <c r="O9576" s="2">
        <f t="shared" si="599"/>
        <v>1.75</v>
      </c>
      <c r="P9576" t="str">
        <f>VLOOKUP(G9576,Agents!A:E,4,FALSE)</f>
        <v>Team5</v>
      </c>
      <c r="Q9576" t="str">
        <f>VLOOKUP(G9576,Agents!A:E,5,FALSE)</f>
        <v>Senior</v>
      </c>
      <c r="R9576" t="str">
        <f>VLOOKUP(G9576,Agents!A:E,2,FALSE)</f>
        <v>Night</v>
      </c>
    </row>
    <row r="9577" spans="1:18" x14ac:dyDescent="0.35">
      <c r="A9577" t="s">
        <v>13939</v>
      </c>
      <c r="B9577" t="s">
        <v>10598</v>
      </c>
      <c r="C9577" t="s">
        <v>76</v>
      </c>
      <c r="D9577" t="s">
        <v>26</v>
      </c>
      <c r="E9577" s="1">
        <v>46052.113194444442</v>
      </c>
      <c r="F9577" s="1">
        <v>46052.321527777778</v>
      </c>
      <c r="G9577" t="s">
        <v>73</v>
      </c>
      <c r="H9577" t="s">
        <v>15</v>
      </c>
      <c r="I9577" t="s">
        <v>16</v>
      </c>
      <c r="J9577">
        <v>4</v>
      </c>
      <c r="K9577" t="str">
        <f>IF(tickets_dataset[[#This Row],[status]] = "Closed", "Yes","No")</f>
        <v>Yes</v>
      </c>
      <c r="L9577" s="2">
        <f t="shared" si="596"/>
        <v>5.0000000000582077</v>
      </c>
      <c r="M9577" t="str">
        <f t="shared" si="597"/>
        <v>No</v>
      </c>
      <c r="N9577" t="str">
        <f t="shared" si="598"/>
        <v>Jan</v>
      </c>
      <c r="O9577" s="2">
        <f t="shared" si="599"/>
        <v>0.20833333333575865</v>
      </c>
      <c r="P9577" t="str">
        <f>VLOOKUP(G9577,Agents!A:E,4,FALSE)</f>
        <v>Team4</v>
      </c>
      <c r="Q9577" t="str">
        <f>VLOOKUP(G9577,Agents!A:E,5,FALSE)</f>
        <v>Senior</v>
      </c>
      <c r="R9577" t="str">
        <f>VLOOKUP(G9577,Agents!A:E,2,FALSE)</f>
        <v>Night</v>
      </c>
    </row>
    <row r="9578" spans="1:18" x14ac:dyDescent="0.35">
      <c r="A9578" t="s">
        <v>13940</v>
      </c>
      <c r="B9578" t="s">
        <v>6841</v>
      </c>
      <c r="C9578" t="s">
        <v>34</v>
      </c>
      <c r="D9578" t="s">
        <v>26</v>
      </c>
      <c r="E9578" s="1">
        <v>46083.972222222219</v>
      </c>
      <c r="F9578" s="1">
        <v>46084.472222222219</v>
      </c>
      <c r="G9578" t="s">
        <v>62</v>
      </c>
      <c r="H9578" t="s">
        <v>15</v>
      </c>
      <c r="I9578" t="s">
        <v>16</v>
      </c>
      <c r="J9578">
        <v>5</v>
      </c>
      <c r="K9578" t="str">
        <f>IF(tickets_dataset[[#This Row],[status]] = "Closed", "Yes","No")</f>
        <v>Yes</v>
      </c>
      <c r="L9578" s="2">
        <f t="shared" si="596"/>
        <v>12</v>
      </c>
      <c r="M9578" t="str">
        <f t="shared" si="597"/>
        <v>No</v>
      </c>
      <c r="N9578" t="str">
        <f t="shared" si="598"/>
        <v>Mar</v>
      </c>
      <c r="O9578" s="2">
        <f t="shared" si="599"/>
        <v>0.5</v>
      </c>
      <c r="P9578" t="str">
        <f>VLOOKUP(G9578,Agents!A:E,4,FALSE)</f>
        <v>Team1</v>
      </c>
      <c r="Q9578" t="str">
        <f>VLOOKUP(G9578,Agents!A:E,5,FALSE)</f>
        <v>Junior</v>
      </c>
      <c r="R9578" t="str">
        <f>VLOOKUP(G9578,Agents!A:E,2,FALSE)</f>
        <v>Morning</v>
      </c>
    </row>
    <row r="9579" spans="1:18" x14ac:dyDescent="0.35">
      <c r="A9579" t="s">
        <v>13941</v>
      </c>
      <c r="B9579" t="s">
        <v>1465</v>
      </c>
      <c r="C9579" t="s">
        <v>22</v>
      </c>
      <c r="D9579" t="s">
        <v>38</v>
      </c>
      <c r="E9579" s="1">
        <v>46061.163888888892</v>
      </c>
      <c r="F9579" s="1">
        <v>46063.87222222222</v>
      </c>
      <c r="G9579" t="s">
        <v>91</v>
      </c>
      <c r="H9579" t="s">
        <v>28</v>
      </c>
      <c r="I9579" t="s">
        <v>16</v>
      </c>
      <c r="J9579">
        <v>4</v>
      </c>
      <c r="K9579" t="str">
        <f>IF(tickets_dataset[[#This Row],[status]] = "Closed", "Yes","No")</f>
        <v>No</v>
      </c>
      <c r="L9579" s="2">
        <f t="shared" si="596"/>
        <v>64.999999999883585</v>
      </c>
      <c r="M9579" t="str">
        <f t="shared" si="597"/>
        <v>Yes</v>
      </c>
      <c r="N9579" t="str">
        <f t="shared" si="598"/>
        <v>Feb</v>
      </c>
      <c r="O9579" s="2">
        <f t="shared" si="599"/>
        <v>2.7083333333284827</v>
      </c>
      <c r="P9579" t="str">
        <f>VLOOKUP(G9579,Agents!A:E,4,FALSE)</f>
        <v>Team5</v>
      </c>
      <c r="Q9579" t="str">
        <f>VLOOKUP(G9579,Agents!A:E,5,FALSE)</f>
        <v>Mid</v>
      </c>
      <c r="R9579" t="str">
        <f>VLOOKUP(G9579,Agents!A:E,2,FALSE)</f>
        <v>Night</v>
      </c>
    </row>
    <row r="9580" spans="1:18" x14ac:dyDescent="0.35">
      <c r="A9580" t="s">
        <v>13942</v>
      </c>
      <c r="B9580" t="s">
        <v>6961</v>
      </c>
      <c r="C9580" t="s">
        <v>12</v>
      </c>
      <c r="D9580" t="s">
        <v>26</v>
      </c>
      <c r="E9580" s="1">
        <v>46107.273611111108</v>
      </c>
      <c r="F9580" s="1">
        <v>46109.023611111108</v>
      </c>
      <c r="G9580" t="s">
        <v>39</v>
      </c>
      <c r="H9580" t="s">
        <v>28</v>
      </c>
      <c r="I9580" t="s">
        <v>16</v>
      </c>
      <c r="J9580">
        <v>5</v>
      </c>
      <c r="K9580" t="str">
        <f>IF(tickets_dataset[[#This Row],[status]] = "Closed", "Yes","No")</f>
        <v>No</v>
      </c>
      <c r="L9580" s="2">
        <f t="shared" si="596"/>
        <v>42</v>
      </c>
      <c r="M9580" t="str">
        <f t="shared" si="597"/>
        <v>No</v>
      </c>
      <c r="N9580" t="str">
        <f t="shared" si="598"/>
        <v>Mar</v>
      </c>
      <c r="O9580" s="2">
        <f t="shared" si="599"/>
        <v>1.75</v>
      </c>
      <c r="P9580" t="str">
        <f>VLOOKUP(G9580,Agents!A:E,4,FALSE)</f>
        <v>Team3</v>
      </c>
      <c r="Q9580" t="str">
        <f>VLOOKUP(G9580,Agents!A:E,5,FALSE)</f>
        <v>Mid</v>
      </c>
      <c r="R9580" t="str">
        <f>VLOOKUP(G9580,Agents!A:E,2,FALSE)</f>
        <v>Night</v>
      </c>
    </row>
    <row r="9581" spans="1:18" x14ac:dyDescent="0.35">
      <c r="A9581" t="s">
        <v>13943</v>
      </c>
      <c r="B9581" t="s">
        <v>3463</v>
      </c>
      <c r="C9581" t="s">
        <v>34</v>
      </c>
      <c r="D9581" t="s">
        <v>26</v>
      </c>
      <c r="E9581" s="1">
        <v>46078.547222222223</v>
      </c>
      <c r="F9581" s="1">
        <v>46079.172222222223</v>
      </c>
      <c r="G9581" t="s">
        <v>170</v>
      </c>
      <c r="H9581" t="s">
        <v>15</v>
      </c>
      <c r="I9581" t="s">
        <v>16</v>
      </c>
      <c r="J9581">
        <v>4</v>
      </c>
      <c r="K9581" t="str">
        <f>IF(tickets_dataset[[#This Row],[status]] = "Closed", "Yes","No")</f>
        <v>Yes</v>
      </c>
      <c r="L9581" s="2">
        <f t="shared" si="596"/>
        <v>15</v>
      </c>
      <c r="M9581" t="str">
        <f t="shared" si="597"/>
        <v>No</v>
      </c>
      <c r="N9581" t="str">
        <f t="shared" si="598"/>
        <v>Feb</v>
      </c>
      <c r="O9581" s="2">
        <f t="shared" si="599"/>
        <v>0.625</v>
      </c>
      <c r="P9581" t="str">
        <f>VLOOKUP(G9581,Agents!A:E,4,FALSE)</f>
        <v>Team5</v>
      </c>
      <c r="Q9581" t="str">
        <f>VLOOKUP(G9581,Agents!A:E,5,FALSE)</f>
        <v>Junior</v>
      </c>
      <c r="R9581" t="str">
        <f>VLOOKUP(G9581,Agents!A:E,2,FALSE)</f>
        <v>Night</v>
      </c>
    </row>
    <row r="9582" spans="1:18" x14ac:dyDescent="0.35">
      <c r="A9582" t="s">
        <v>13944</v>
      </c>
      <c r="B9582" t="s">
        <v>12106</v>
      </c>
      <c r="C9582" t="s">
        <v>50</v>
      </c>
      <c r="D9582" t="s">
        <v>13</v>
      </c>
      <c r="E9582" s="1">
        <v>46063.063888888886</v>
      </c>
      <c r="F9582" s="1">
        <v>46063.397222222222</v>
      </c>
      <c r="G9582" t="s">
        <v>137</v>
      </c>
      <c r="H9582" t="s">
        <v>15</v>
      </c>
      <c r="I9582" t="s">
        <v>16</v>
      </c>
      <c r="J9582">
        <v>4</v>
      </c>
      <c r="K9582" t="str">
        <f>IF(tickets_dataset[[#This Row],[status]] = "Closed", "Yes","No")</f>
        <v>Yes</v>
      </c>
      <c r="L9582" s="2">
        <f t="shared" si="596"/>
        <v>8.0000000000582077</v>
      </c>
      <c r="M9582" t="str">
        <f t="shared" si="597"/>
        <v>No</v>
      </c>
      <c r="N9582" t="str">
        <f t="shared" si="598"/>
        <v>Feb</v>
      </c>
      <c r="O9582" s="2">
        <f t="shared" si="599"/>
        <v>0.33333333333575865</v>
      </c>
      <c r="P9582" t="str">
        <f>VLOOKUP(G9582,Agents!A:E,4,FALSE)</f>
        <v>Team5</v>
      </c>
      <c r="Q9582" t="str">
        <f>VLOOKUP(G9582,Agents!A:E,5,FALSE)</f>
        <v>Senior</v>
      </c>
      <c r="R9582" t="str">
        <f>VLOOKUP(G9582,Agents!A:E,2,FALSE)</f>
        <v>Night</v>
      </c>
    </row>
    <row r="9583" spans="1:18" x14ac:dyDescent="0.35">
      <c r="A9583" t="s">
        <v>13945</v>
      </c>
      <c r="B9583" t="s">
        <v>13298</v>
      </c>
      <c r="C9583" t="s">
        <v>12</v>
      </c>
      <c r="D9583" t="s">
        <v>26</v>
      </c>
      <c r="E9583" s="1">
        <v>46050.859722222223</v>
      </c>
      <c r="F9583" s="1">
        <v>46053.026388888888</v>
      </c>
      <c r="G9583" t="s">
        <v>199</v>
      </c>
      <c r="H9583" t="s">
        <v>15</v>
      </c>
      <c r="I9583" t="s">
        <v>16</v>
      </c>
      <c r="J9583">
        <v>4</v>
      </c>
      <c r="K9583" t="str">
        <f>IF(tickets_dataset[[#This Row],[status]] = "Closed", "Yes","No")</f>
        <v>Yes</v>
      </c>
      <c r="L9583" s="2">
        <f t="shared" si="596"/>
        <v>51.999999999941792</v>
      </c>
      <c r="M9583" t="str">
        <f t="shared" si="597"/>
        <v>Yes</v>
      </c>
      <c r="N9583" t="str">
        <f t="shared" si="598"/>
        <v>Jan</v>
      </c>
      <c r="O9583" s="2">
        <f t="shared" si="599"/>
        <v>2.1666666666642413</v>
      </c>
      <c r="P9583" t="str">
        <f>VLOOKUP(G9583,Agents!A:E,4,FALSE)</f>
        <v>Team1</v>
      </c>
      <c r="Q9583" t="str">
        <f>VLOOKUP(G9583,Agents!A:E,5,FALSE)</f>
        <v>Junior</v>
      </c>
      <c r="R9583" t="str">
        <f>VLOOKUP(G9583,Agents!A:E,2,FALSE)</f>
        <v>Morning</v>
      </c>
    </row>
    <row r="9584" spans="1:18" x14ac:dyDescent="0.35">
      <c r="A9584" t="s">
        <v>13946</v>
      </c>
      <c r="B9584" t="s">
        <v>2803</v>
      </c>
      <c r="C9584" t="s">
        <v>12</v>
      </c>
      <c r="D9584" t="s">
        <v>13</v>
      </c>
      <c r="E9584" s="1">
        <v>46092.525694444441</v>
      </c>
      <c r="F9584" s="1">
        <v>46092.984027777777</v>
      </c>
      <c r="G9584" t="s">
        <v>91</v>
      </c>
      <c r="H9584" t="s">
        <v>132</v>
      </c>
      <c r="I9584" t="s">
        <v>16</v>
      </c>
      <c r="J9584">
        <v>4</v>
      </c>
      <c r="K9584" t="str">
        <f>IF(tickets_dataset[[#This Row],[status]] = "Closed", "Yes","No")</f>
        <v>No</v>
      </c>
      <c r="L9584" s="2">
        <f t="shared" si="596"/>
        <v>11.000000000058208</v>
      </c>
      <c r="M9584" t="str">
        <f t="shared" si="597"/>
        <v>No</v>
      </c>
      <c r="N9584" t="str">
        <f t="shared" si="598"/>
        <v>Mar</v>
      </c>
      <c r="O9584" s="2">
        <f t="shared" si="599"/>
        <v>0.45833333333575865</v>
      </c>
      <c r="P9584" t="str">
        <f>VLOOKUP(G9584,Agents!A:E,4,FALSE)</f>
        <v>Team5</v>
      </c>
      <c r="Q9584" t="str">
        <f>VLOOKUP(G9584,Agents!A:E,5,FALSE)</f>
        <v>Mid</v>
      </c>
      <c r="R9584" t="str">
        <f>VLOOKUP(G9584,Agents!A:E,2,FALSE)</f>
        <v>Night</v>
      </c>
    </row>
    <row r="9585" spans="1:18" x14ac:dyDescent="0.35">
      <c r="A9585" t="s">
        <v>13947</v>
      </c>
      <c r="B9585" t="s">
        <v>3674</v>
      </c>
      <c r="C9585" t="s">
        <v>12</v>
      </c>
      <c r="D9585" t="s">
        <v>13</v>
      </c>
      <c r="E9585" s="1">
        <v>46061.074305555558</v>
      </c>
      <c r="F9585" s="1">
        <v>46061.157638888886</v>
      </c>
      <c r="G9585" t="s">
        <v>167</v>
      </c>
      <c r="H9585" t="s">
        <v>15</v>
      </c>
      <c r="I9585" t="s">
        <v>16</v>
      </c>
      <c r="J9585">
        <v>4</v>
      </c>
      <c r="K9585" t="str">
        <f>IF(tickets_dataset[[#This Row],[status]] = "Closed", "Yes","No")</f>
        <v>Yes</v>
      </c>
      <c r="L9585" s="2">
        <f t="shared" si="596"/>
        <v>1.9999999998835847</v>
      </c>
      <c r="M9585" t="str">
        <f t="shared" si="597"/>
        <v>No</v>
      </c>
      <c r="N9585" t="str">
        <f t="shared" si="598"/>
        <v>Feb</v>
      </c>
      <c r="O9585" s="2">
        <f t="shared" si="599"/>
        <v>8.3333333328482695E-2</v>
      </c>
      <c r="P9585" t="str">
        <f>VLOOKUP(G9585,Agents!A:E,4,FALSE)</f>
        <v>Team3</v>
      </c>
      <c r="Q9585" t="str">
        <f>VLOOKUP(G9585,Agents!A:E,5,FALSE)</f>
        <v>Mid</v>
      </c>
      <c r="R9585" t="str">
        <f>VLOOKUP(G9585,Agents!A:E,2,FALSE)</f>
        <v>Evening</v>
      </c>
    </row>
    <row r="9586" spans="1:18" x14ac:dyDescent="0.35">
      <c r="A9586" t="s">
        <v>13948</v>
      </c>
      <c r="B9586" t="s">
        <v>9887</v>
      </c>
      <c r="C9586" t="s">
        <v>22</v>
      </c>
      <c r="D9586" t="s">
        <v>38</v>
      </c>
      <c r="E9586" s="1">
        <v>46025.487500000003</v>
      </c>
      <c r="F9586" s="1">
        <v>46028.445833333331</v>
      </c>
      <c r="G9586" t="s">
        <v>83</v>
      </c>
      <c r="H9586" t="s">
        <v>132</v>
      </c>
      <c r="I9586" t="s">
        <v>16</v>
      </c>
      <c r="J9586">
        <v>4</v>
      </c>
      <c r="K9586" t="str">
        <f>IF(tickets_dataset[[#This Row],[status]] = "Closed", "Yes","No")</f>
        <v>No</v>
      </c>
      <c r="L9586" s="2">
        <f t="shared" si="596"/>
        <v>70.999999999883585</v>
      </c>
      <c r="M9586" t="str">
        <f t="shared" si="597"/>
        <v>Yes</v>
      </c>
      <c r="N9586" t="str">
        <f t="shared" si="598"/>
        <v>Jan</v>
      </c>
      <c r="O9586" s="2">
        <f t="shared" si="599"/>
        <v>2.9583333333284827</v>
      </c>
      <c r="P9586" t="str">
        <f>VLOOKUP(G9586,Agents!A:E,4,FALSE)</f>
        <v>Team2</v>
      </c>
      <c r="Q9586" t="str">
        <f>VLOOKUP(G9586,Agents!A:E,5,FALSE)</f>
        <v>Junior</v>
      </c>
      <c r="R9586" t="str">
        <f>VLOOKUP(G9586,Agents!A:E,2,FALSE)</f>
        <v>Night</v>
      </c>
    </row>
    <row r="9587" spans="1:18" x14ac:dyDescent="0.35">
      <c r="A9587" t="s">
        <v>13949</v>
      </c>
      <c r="B9587" t="s">
        <v>6122</v>
      </c>
      <c r="C9587" t="s">
        <v>12</v>
      </c>
      <c r="D9587" t="s">
        <v>38</v>
      </c>
      <c r="E9587" s="1">
        <v>46080.657638888886</v>
      </c>
      <c r="F9587" s="1">
        <v>46083.282638888886</v>
      </c>
      <c r="G9587" t="s">
        <v>167</v>
      </c>
      <c r="H9587" t="s">
        <v>15</v>
      </c>
      <c r="I9587" t="s">
        <v>16</v>
      </c>
      <c r="J9587">
        <v>4</v>
      </c>
      <c r="K9587" t="str">
        <f>IF(tickets_dataset[[#This Row],[status]] = "Closed", "Yes","No")</f>
        <v>Yes</v>
      </c>
      <c r="L9587" s="2">
        <f t="shared" si="596"/>
        <v>63</v>
      </c>
      <c r="M9587" t="str">
        <f t="shared" si="597"/>
        <v>Yes</v>
      </c>
      <c r="N9587" t="str">
        <f t="shared" si="598"/>
        <v>Feb</v>
      </c>
      <c r="O9587" s="2">
        <f t="shared" si="599"/>
        <v>2.625</v>
      </c>
      <c r="P9587" t="str">
        <f>VLOOKUP(G9587,Agents!A:E,4,FALSE)</f>
        <v>Team3</v>
      </c>
      <c r="Q9587" t="str">
        <f>VLOOKUP(G9587,Agents!A:E,5,FALSE)</f>
        <v>Mid</v>
      </c>
      <c r="R9587" t="str">
        <f>VLOOKUP(G9587,Agents!A:E,2,FALSE)</f>
        <v>Evening</v>
      </c>
    </row>
    <row r="9588" spans="1:18" x14ac:dyDescent="0.35">
      <c r="A9588" t="s">
        <v>13950</v>
      </c>
      <c r="B9588" t="s">
        <v>3269</v>
      </c>
      <c r="C9588" t="s">
        <v>76</v>
      </c>
      <c r="D9588" t="s">
        <v>13</v>
      </c>
      <c r="E9588" s="1">
        <v>46066.810416666667</v>
      </c>
      <c r="F9588" s="1">
        <v>46068.602083333331</v>
      </c>
      <c r="G9588" t="s">
        <v>311</v>
      </c>
      <c r="H9588" t="s">
        <v>15</v>
      </c>
      <c r="I9588" t="s">
        <v>16</v>
      </c>
      <c r="J9588">
        <v>3</v>
      </c>
      <c r="K9588" t="str">
        <f>IF(tickets_dataset[[#This Row],[status]] = "Closed", "Yes","No")</f>
        <v>Yes</v>
      </c>
      <c r="L9588" s="2">
        <f t="shared" si="596"/>
        <v>42.999999999941792</v>
      </c>
      <c r="M9588" t="str">
        <f t="shared" si="597"/>
        <v>No</v>
      </c>
      <c r="N9588" t="str">
        <f t="shared" si="598"/>
        <v>Feb</v>
      </c>
      <c r="O9588" s="2">
        <f t="shared" si="599"/>
        <v>1.7916666666642413</v>
      </c>
      <c r="P9588" t="str">
        <f>VLOOKUP(G9588,Agents!A:E,4,FALSE)</f>
        <v>Team5</v>
      </c>
      <c r="Q9588" t="str">
        <f>VLOOKUP(G9588,Agents!A:E,5,FALSE)</f>
        <v>Senior</v>
      </c>
      <c r="R9588" t="str">
        <f>VLOOKUP(G9588,Agents!A:E,2,FALSE)</f>
        <v>Evening</v>
      </c>
    </row>
    <row r="9589" spans="1:18" x14ac:dyDescent="0.35">
      <c r="A9589" t="s">
        <v>13951</v>
      </c>
      <c r="B9589" t="s">
        <v>444</v>
      </c>
      <c r="C9589" t="s">
        <v>34</v>
      </c>
      <c r="D9589" t="s">
        <v>26</v>
      </c>
      <c r="E9589" s="1">
        <v>46030.04583333333</v>
      </c>
      <c r="F9589" s="1">
        <v>46031.29583333333</v>
      </c>
      <c r="G9589" t="s">
        <v>211</v>
      </c>
      <c r="H9589" t="s">
        <v>15</v>
      </c>
      <c r="I9589" t="s">
        <v>16</v>
      </c>
      <c r="J9589">
        <v>3</v>
      </c>
      <c r="K9589" t="str">
        <f>IF(tickets_dataset[[#This Row],[status]] = "Closed", "Yes","No")</f>
        <v>Yes</v>
      </c>
      <c r="L9589" s="2">
        <f t="shared" si="596"/>
        <v>30</v>
      </c>
      <c r="M9589" t="str">
        <f t="shared" si="597"/>
        <v>No</v>
      </c>
      <c r="N9589" t="str">
        <f t="shared" si="598"/>
        <v>Jan</v>
      </c>
      <c r="O9589" s="2">
        <f t="shared" si="599"/>
        <v>1.25</v>
      </c>
      <c r="P9589" t="str">
        <f>VLOOKUP(G9589,Agents!A:E,4,FALSE)</f>
        <v>Team5</v>
      </c>
      <c r="Q9589" t="str">
        <f>VLOOKUP(G9589,Agents!A:E,5,FALSE)</f>
        <v>Senior</v>
      </c>
      <c r="R9589" t="str">
        <f>VLOOKUP(G9589,Agents!A:E,2,FALSE)</f>
        <v>Evening</v>
      </c>
    </row>
    <row r="9590" spans="1:18" x14ac:dyDescent="0.35">
      <c r="A9590" t="s">
        <v>13952</v>
      </c>
      <c r="B9590" t="s">
        <v>1610</v>
      </c>
      <c r="C9590" t="s">
        <v>22</v>
      </c>
      <c r="D9590" t="s">
        <v>26</v>
      </c>
      <c r="E9590" s="1">
        <v>46045.863888888889</v>
      </c>
      <c r="F9590" s="1">
        <v>46048.030555555553</v>
      </c>
      <c r="G9590" t="s">
        <v>19</v>
      </c>
      <c r="H9590" t="s">
        <v>15</v>
      </c>
      <c r="I9590" t="s">
        <v>16</v>
      </c>
      <c r="J9590">
        <v>5</v>
      </c>
      <c r="K9590" t="str">
        <f>IF(tickets_dataset[[#This Row],[status]] = "Closed", "Yes","No")</f>
        <v>Yes</v>
      </c>
      <c r="L9590" s="2">
        <f t="shared" si="596"/>
        <v>51.999999999941792</v>
      </c>
      <c r="M9590" t="str">
        <f t="shared" si="597"/>
        <v>Yes</v>
      </c>
      <c r="N9590" t="str">
        <f t="shared" si="598"/>
        <v>Jan</v>
      </c>
      <c r="O9590" s="2">
        <f t="shared" si="599"/>
        <v>2.1666666666642413</v>
      </c>
      <c r="P9590" t="str">
        <f>VLOOKUP(G9590,Agents!A:E,4,FALSE)</f>
        <v>Team4</v>
      </c>
      <c r="Q9590" t="str">
        <f>VLOOKUP(G9590,Agents!A:E,5,FALSE)</f>
        <v>Senior</v>
      </c>
      <c r="R9590" t="str">
        <f>VLOOKUP(G9590,Agents!A:E,2,FALSE)</f>
        <v>Evening</v>
      </c>
    </row>
    <row r="9591" spans="1:18" x14ac:dyDescent="0.35">
      <c r="A9591" t="s">
        <v>13953</v>
      </c>
      <c r="B9591" t="s">
        <v>10218</v>
      </c>
      <c r="C9591" t="s">
        <v>76</v>
      </c>
      <c r="D9591" t="s">
        <v>26</v>
      </c>
      <c r="E9591" s="1">
        <v>46036.572916666664</v>
      </c>
      <c r="F9591" s="1">
        <v>46036.78125</v>
      </c>
      <c r="G9591" t="s">
        <v>256</v>
      </c>
      <c r="H9591" t="s">
        <v>15</v>
      </c>
      <c r="I9591" t="s">
        <v>16</v>
      </c>
      <c r="J9591">
        <v>4</v>
      </c>
      <c r="K9591" t="str">
        <f>IF(tickets_dataset[[#This Row],[status]] = "Closed", "Yes","No")</f>
        <v>Yes</v>
      </c>
      <c r="L9591" s="2">
        <f t="shared" si="596"/>
        <v>5.0000000000582077</v>
      </c>
      <c r="M9591" t="str">
        <f t="shared" si="597"/>
        <v>No</v>
      </c>
      <c r="N9591" t="str">
        <f t="shared" si="598"/>
        <v>Jan</v>
      </c>
      <c r="O9591" s="2">
        <f t="shared" si="599"/>
        <v>0.20833333333575865</v>
      </c>
      <c r="P9591" t="str">
        <f>VLOOKUP(G9591,Agents!A:E,4,FALSE)</f>
        <v>Team1</v>
      </c>
      <c r="Q9591" t="str">
        <f>VLOOKUP(G9591,Agents!A:E,5,FALSE)</f>
        <v>Mid</v>
      </c>
      <c r="R9591" t="str">
        <f>VLOOKUP(G9591,Agents!A:E,2,FALSE)</f>
        <v>Morning</v>
      </c>
    </row>
    <row r="9592" spans="1:18" x14ac:dyDescent="0.35">
      <c r="A9592" t="s">
        <v>13954</v>
      </c>
      <c r="B9592" t="s">
        <v>1629</v>
      </c>
      <c r="C9592" t="s">
        <v>22</v>
      </c>
      <c r="D9592" t="s">
        <v>26</v>
      </c>
      <c r="E9592" s="1">
        <v>46074.220138888886</v>
      </c>
      <c r="F9592" s="1">
        <v>46076.011805555558</v>
      </c>
      <c r="G9592" t="s">
        <v>159</v>
      </c>
      <c r="H9592" t="s">
        <v>15</v>
      </c>
      <c r="I9592" t="s">
        <v>16</v>
      </c>
      <c r="J9592">
        <v>3</v>
      </c>
      <c r="K9592" t="str">
        <f>IF(tickets_dataset[[#This Row],[status]] = "Closed", "Yes","No")</f>
        <v>Yes</v>
      </c>
      <c r="L9592" s="2">
        <f t="shared" si="596"/>
        <v>43.000000000116415</v>
      </c>
      <c r="M9592" t="str">
        <f t="shared" si="597"/>
        <v>No</v>
      </c>
      <c r="N9592" t="str">
        <f t="shared" si="598"/>
        <v>Feb</v>
      </c>
      <c r="O9592" s="2">
        <f t="shared" si="599"/>
        <v>1.7916666666715173</v>
      </c>
      <c r="P9592" t="str">
        <f>VLOOKUP(G9592,Agents!A:E,4,FALSE)</f>
        <v>Team4</v>
      </c>
      <c r="Q9592" t="str">
        <f>VLOOKUP(G9592,Agents!A:E,5,FALSE)</f>
        <v>Mid</v>
      </c>
      <c r="R9592" t="str">
        <f>VLOOKUP(G9592,Agents!A:E,2,FALSE)</f>
        <v>Night</v>
      </c>
    </row>
    <row r="9593" spans="1:18" x14ac:dyDescent="0.35">
      <c r="A9593" t="s">
        <v>13955</v>
      </c>
      <c r="B9593" t="s">
        <v>1012</v>
      </c>
      <c r="C9593" t="s">
        <v>12</v>
      </c>
      <c r="D9593" t="s">
        <v>26</v>
      </c>
      <c r="E9593" s="1">
        <v>46080.567361111112</v>
      </c>
      <c r="F9593" s="1">
        <v>46081.442361111112</v>
      </c>
      <c r="G9593" t="s">
        <v>42</v>
      </c>
      <c r="H9593" t="s">
        <v>15</v>
      </c>
      <c r="I9593" t="s">
        <v>16</v>
      </c>
      <c r="J9593">
        <v>3</v>
      </c>
      <c r="K9593" t="str">
        <f>IF(tickets_dataset[[#This Row],[status]] = "Closed", "Yes","No")</f>
        <v>Yes</v>
      </c>
      <c r="L9593" s="2">
        <f t="shared" si="596"/>
        <v>21</v>
      </c>
      <c r="M9593" t="str">
        <f t="shared" si="597"/>
        <v>No</v>
      </c>
      <c r="N9593" t="str">
        <f t="shared" si="598"/>
        <v>Feb</v>
      </c>
      <c r="O9593" s="2">
        <f t="shared" si="599"/>
        <v>0.875</v>
      </c>
      <c r="P9593" t="str">
        <f>VLOOKUP(G9593,Agents!A:E,4,FALSE)</f>
        <v>Team2</v>
      </c>
      <c r="Q9593" t="str">
        <f>VLOOKUP(G9593,Agents!A:E,5,FALSE)</f>
        <v>Junior</v>
      </c>
      <c r="R9593" t="str">
        <f>VLOOKUP(G9593,Agents!A:E,2,FALSE)</f>
        <v>Night</v>
      </c>
    </row>
    <row r="9594" spans="1:18" x14ac:dyDescent="0.35">
      <c r="A9594" t="s">
        <v>13956</v>
      </c>
      <c r="B9594" t="s">
        <v>4396</v>
      </c>
      <c r="C9594" t="s">
        <v>76</v>
      </c>
      <c r="D9594" t="s">
        <v>38</v>
      </c>
      <c r="E9594" s="1">
        <v>46073.259722222225</v>
      </c>
      <c r="F9594" s="1">
        <v>46075.759722222225</v>
      </c>
      <c r="G9594" t="s">
        <v>131</v>
      </c>
      <c r="H9594" t="s">
        <v>28</v>
      </c>
      <c r="I9594" t="s">
        <v>16</v>
      </c>
      <c r="J9594">
        <v>4</v>
      </c>
      <c r="K9594" t="str">
        <f>IF(tickets_dataset[[#This Row],[status]] = "Closed", "Yes","No")</f>
        <v>No</v>
      </c>
      <c r="L9594" s="2">
        <f t="shared" si="596"/>
        <v>60</v>
      </c>
      <c r="M9594" t="str">
        <f t="shared" si="597"/>
        <v>Yes</v>
      </c>
      <c r="N9594" t="str">
        <f t="shared" si="598"/>
        <v>Feb</v>
      </c>
      <c r="O9594" s="2">
        <f t="shared" si="599"/>
        <v>2.5</v>
      </c>
      <c r="P9594" t="str">
        <f>VLOOKUP(G9594,Agents!A:E,4,FALSE)</f>
        <v>Team4</v>
      </c>
      <c r="Q9594" t="str">
        <f>VLOOKUP(G9594,Agents!A:E,5,FALSE)</f>
        <v>Junior</v>
      </c>
      <c r="R9594" t="str">
        <f>VLOOKUP(G9594,Agents!A:E,2,FALSE)</f>
        <v>Night</v>
      </c>
    </row>
    <row r="9595" spans="1:18" x14ac:dyDescent="0.35">
      <c r="A9595" t="s">
        <v>13957</v>
      </c>
      <c r="B9595" t="s">
        <v>13958</v>
      </c>
      <c r="C9595" t="s">
        <v>12</v>
      </c>
      <c r="D9595" t="s">
        <v>26</v>
      </c>
      <c r="E9595" s="1">
        <v>46087.407638888886</v>
      </c>
      <c r="F9595" s="1">
        <v>46089.824305555558</v>
      </c>
      <c r="G9595" t="s">
        <v>77</v>
      </c>
      <c r="H9595" t="s">
        <v>15</v>
      </c>
      <c r="I9595" t="s">
        <v>16</v>
      </c>
      <c r="J9595">
        <v>3</v>
      </c>
      <c r="K9595" t="str">
        <f>IF(tickets_dataset[[#This Row],[status]] = "Closed", "Yes","No")</f>
        <v>Yes</v>
      </c>
      <c r="L9595" s="2">
        <f t="shared" si="596"/>
        <v>58.000000000116415</v>
      </c>
      <c r="M9595" t="str">
        <f t="shared" si="597"/>
        <v>Yes</v>
      </c>
      <c r="N9595" t="str">
        <f t="shared" si="598"/>
        <v>Mar</v>
      </c>
      <c r="O9595" s="2">
        <f t="shared" si="599"/>
        <v>2.4166666666715173</v>
      </c>
      <c r="P9595" t="str">
        <f>VLOOKUP(G9595,Agents!A:E,4,FALSE)</f>
        <v>Team5</v>
      </c>
      <c r="Q9595" t="str">
        <f>VLOOKUP(G9595,Agents!A:E,5,FALSE)</f>
        <v>Junior</v>
      </c>
      <c r="R9595" t="str">
        <f>VLOOKUP(G9595,Agents!A:E,2,FALSE)</f>
        <v>Evening</v>
      </c>
    </row>
    <row r="9596" spans="1:18" x14ac:dyDescent="0.35">
      <c r="A9596" t="s">
        <v>13959</v>
      </c>
      <c r="B9596" t="s">
        <v>6132</v>
      </c>
      <c r="C9596" t="s">
        <v>76</v>
      </c>
      <c r="D9596" t="s">
        <v>26</v>
      </c>
      <c r="E9596" s="1">
        <v>46040.791666666664</v>
      </c>
      <c r="F9596" s="1">
        <v>46041.958333333336</v>
      </c>
      <c r="G9596" t="s">
        <v>156</v>
      </c>
      <c r="H9596" t="s">
        <v>28</v>
      </c>
      <c r="I9596" t="s">
        <v>16</v>
      </c>
      <c r="J9596">
        <v>3</v>
      </c>
      <c r="K9596" t="str">
        <f>IF(tickets_dataset[[#This Row],[status]] = "Closed", "Yes","No")</f>
        <v>No</v>
      </c>
      <c r="L9596" s="2">
        <f t="shared" si="596"/>
        <v>28.000000000116415</v>
      </c>
      <c r="M9596" t="str">
        <f t="shared" si="597"/>
        <v>No</v>
      </c>
      <c r="N9596" t="str">
        <f t="shared" si="598"/>
        <v>Jan</v>
      </c>
      <c r="O9596" s="2">
        <f t="shared" si="599"/>
        <v>1.1666666666715173</v>
      </c>
      <c r="P9596" t="str">
        <f>VLOOKUP(G9596,Agents!A:E,4,FALSE)</f>
        <v>Team3</v>
      </c>
      <c r="Q9596" t="str">
        <f>VLOOKUP(G9596,Agents!A:E,5,FALSE)</f>
        <v>Mid</v>
      </c>
      <c r="R9596" t="str">
        <f>VLOOKUP(G9596,Agents!A:E,2,FALSE)</f>
        <v>Evening</v>
      </c>
    </row>
    <row r="9597" spans="1:18" x14ac:dyDescent="0.35">
      <c r="A9597" t="s">
        <v>13960</v>
      </c>
      <c r="B9597" t="s">
        <v>10081</v>
      </c>
      <c r="C9597" t="s">
        <v>12</v>
      </c>
      <c r="D9597" t="s">
        <v>38</v>
      </c>
      <c r="E9597" s="1">
        <v>46060.941666666666</v>
      </c>
      <c r="F9597" s="1">
        <v>46061.4</v>
      </c>
      <c r="G9597" t="s">
        <v>91</v>
      </c>
      <c r="H9597" t="s">
        <v>15</v>
      </c>
      <c r="I9597" t="s">
        <v>16</v>
      </c>
      <c r="J9597">
        <v>3</v>
      </c>
      <c r="K9597" t="str">
        <f>IF(tickets_dataset[[#This Row],[status]] = "Closed", "Yes","No")</f>
        <v>Yes</v>
      </c>
      <c r="L9597" s="2">
        <f t="shared" si="596"/>
        <v>11.000000000058208</v>
      </c>
      <c r="M9597" t="str">
        <f t="shared" si="597"/>
        <v>No</v>
      </c>
      <c r="N9597" t="str">
        <f t="shared" si="598"/>
        <v>Feb</v>
      </c>
      <c r="O9597" s="2">
        <f t="shared" si="599"/>
        <v>0.45833333333575865</v>
      </c>
      <c r="P9597" t="str">
        <f>VLOOKUP(G9597,Agents!A:E,4,FALSE)</f>
        <v>Team5</v>
      </c>
      <c r="Q9597" t="str">
        <f>VLOOKUP(G9597,Agents!A:E,5,FALSE)</f>
        <v>Mid</v>
      </c>
      <c r="R9597" t="str">
        <f>VLOOKUP(G9597,Agents!A:E,2,FALSE)</f>
        <v>Night</v>
      </c>
    </row>
    <row r="9598" spans="1:18" x14ac:dyDescent="0.35">
      <c r="A9598" t="s">
        <v>13961</v>
      </c>
      <c r="B9598" t="s">
        <v>2911</v>
      </c>
      <c r="C9598" t="s">
        <v>12</v>
      </c>
      <c r="D9598" t="s">
        <v>26</v>
      </c>
      <c r="E9598" s="1">
        <v>46090.79791666667</v>
      </c>
      <c r="F9598" s="1">
        <v>46092.17291666667</v>
      </c>
      <c r="G9598" t="s">
        <v>149</v>
      </c>
      <c r="H9598" t="s">
        <v>15</v>
      </c>
      <c r="I9598" t="s">
        <v>16</v>
      </c>
      <c r="J9598">
        <v>5</v>
      </c>
      <c r="K9598" t="str">
        <f>IF(tickets_dataset[[#This Row],[status]] = "Closed", "Yes","No")</f>
        <v>Yes</v>
      </c>
      <c r="L9598" s="2">
        <f t="shared" si="596"/>
        <v>33</v>
      </c>
      <c r="M9598" t="str">
        <f t="shared" si="597"/>
        <v>No</v>
      </c>
      <c r="N9598" t="str">
        <f t="shared" si="598"/>
        <v>Mar</v>
      </c>
      <c r="O9598" s="2">
        <f t="shared" si="599"/>
        <v>1.375</v>
      </c>
      <c r="P9598" t="str">
        <f>VLOOKUP(G9598,Agents!A:E,4,FALSE)</f>
        <v>Team3</v>
      </c>
      <c r="Q9598" t="str">
        <f>VLOOKUP(G9598,Agents!A:E,5,FALSE)</f>
        <v>Mid</v>
      </c>
      <c r="R9598" t="str">
        <f>VLOOKUP(G9598,Agents!A:E,2,FALSE)</f>
        <v>Night</v>
      </c>
    </row>
    <row r="9599" spans="1:18" x14ac:dyDescent="0.35">
      <c r="A9599" t="s">
        <v>13962</v>
      </c>
      <c r="B9599" t="s">
        <v>5024</v>
      </c>
      <c r="C9599" t="s">
        <v>50</v>
      </c>
      <c r="D9599" t="s">
        <v>13</v>
      </c>
      <c r="E9599" s="1">
        <v>46082.533333333333</v>
      </c>
      <c r="F9599" s="1">
        <v>46083.366666666669</v>
      </c>
      <c r="G9599" t="s">
        <v>23</v>
      </c>
      <c r="H9599" t="s">
        <v>15</v>
      </c>
      <c r="I9599" t="s">
        <v>16</v>
      </c>
      <c r="J9599">
        <v>4</v>
      </c>
      <c r="K9599" t="str">
        <f>IF(tickets_dataset[[#This Row],[status]] = "Closed", "Yes","No")</f>
        <v>Yes</v>
      </c>
      <c r="L9599" s="2">
        <f t="shared" si="596"/>
        <v>20.000000000058208</v>
      </c>
      <c r="M9599" t="str">
        <f t="shared" si="597"/>
        <v>No</v>
      </c>
      <c r="N9599" t="str">
        <f t="shared" si="598"/>
        <v>Mar</v>
      </c>
      <c r="O9599" s="2">
        <f t="shared" si="599"/>
        <v>0.83333333333575865</v>
      </c>
      <c r="P9599" t="str">
        <f>VLOOKUP(G9599,Agents!A:E,4,FALSE)</f>
        <v>Team3</v>
      </c>
      <c r="Q9599" t="str">
        <f>VLOOKUP(G9599,Agents!A:E,5,FALSE)</f>
        <v>Senior</v>
      </c>
      <c r="R9599" t="str">
        <f>VLOOKUP(G9599,Agents!A:E,2,FALSE)</f>
        <v>Evening</v>
      </c>
    </row>
    <row r="9600" spans="1:18" x14ac:dyDescent="0.35">
      <c r="A9600" t="s">
        <v>13963</v>
      </c>
      <c r="B9600" t="s">
        <v>8297</v>
      </c>
      <c r="C9600" t="s">
        <v>34</v>
      </c>
      <c r="D9600" t="s">
        <v>38</v>
      </c>
      <c r="E9600" s="1">
        <v>46089.598611111112</v>
      </c>
      <c r="F9600" s="1">
        <v>46089.848611111112</v>
      </c>
      <c r="G9600" t="s">
        <v>183</v>
      </c>
      <c r="H9600" t="s">
        <v>15</v>
      </c>
      <c r="I9600" t="s">
        <v>16</v>
      </c>
      <c r="J9600">
        <v>4</v>
      </c>
      <c r="K9600" t="str">
        <f>IF(tickets_dataset[[#This Row],[status]] = "Closed", "Yes","No")</f>
        <v>Yes</v>
      </c>
      <c r="L9600" s="2">
        <f t="shared" si="596"/>
        <v>6</v>
      </c>
      <c r="M9600" t="str">
        <f t="shared" si="597"/>
        <v>No</v>
      </c>
      <c r="N9600" t="str">
        <f t="shared" si="598"/>
        <v>Mar</v>
      </c>
      <c r="O9600" s="2">
        <f t="shared" si="599"/>
        <v>0.25</v>
      </c>
      <c r="P9600" t="str">
        <f>VLOOKUP(G9600,Agents!A:E,4,FALSE)</f>
        <v>Team3</v>
      </c>
      <c r="Q9600" t="str">
        <f>VLOOKUP(G9600,Agents!A:E,5,FALSE)</f>
        <v>Senior</v>
      </c>
      <c r="R9600" t="str">
        <f>VLOOKUP(G9600,Agents!A:E,2,FALSE)</f>
        <v>Night</v>
      </c>
    </row>
    <row r="9601" spans="1:18" x14ac:dyDescent="0.35">
      <c r="A9601" t="s">
        <v>13964</v>
      </c>
      <c r="B9601" t="s">
        <v>2188</v>
      </c>
      <c r="C9601" t="s">
        <v>22</v>
      </c>
      <c r="D9601" t="s">
        <v>26</v>
      </c>
      <c r="E9601" s="1">
        <v>46077.866666666669</v>
      </c>
      <c r="F9601" s="1">
        <v>46078.074999999997</v>
      </c>
      <c r="G9601" t="s">
        <v>53</v>
      </c>
      <c r="H9601" t="s">
        <v>15</v>
      </c>
      <c r="I9601" t="s">
        <v>16</v>
      </c>
      <c r="J9601">
        <v>4</v>
      </c>
      <c r="K9601" t="str">
        <f>IF(tickets_dataset[[#This Row],[status]] = "Closed", "Yes","No")</f>
        <v>Yes</v>
      </c>
      <c r="L9601" s="2">
        <f t="shared" si="596"/>
        <v>4.9999999998835847</v>
      </c>
      <c r="M9601" t="str">
        <f t="shared" si="597"/>
        <v>No</v>
      </c>
      <c r="N9601" t="str">
        <f t="shared" si="598"/>
        <v>Feb</v>
      </c>
      <c r="O9601" s="2">
        <f t="shared" si="599"/>
        <v>0.20833333332848269</v>
      </c>
      <c r="P9601" t="str">
        <f>VLOOKUP(G9601,Agents!A:E,4,FALSE)</f>
        <v>Team1</v>
      </c>
      <c r="Q9601" t="str">
        <f>VLOOKUP(G9601,Agents!A:E,5,FALSE)</f>
        <v>Junior</v>
      </c>
      <c r="R9601" t="str">
        <f>VLOOKUP(G9601,Agents!A:E,2,FALSE)</f>
        <v>Night</v>
      </c>
    </row>
    <row r="9602" spans="1:18" x14ac:dyDescent="0.35">
      <c r="A9602" t="s">
        <v>13965</v>
      </c>
      <c r="B9602" t="s">
        <v>5722</v>
      </c>
      <c r="C9602" t="s">
        <v>50</v>
      </c>
      <c r="D9602" t="s">
        <v>26</v>
      </c>
      <c r="E9602" s="1">
        <v>46063.425694444442</v>
      </c>
      <c r="F9602" s="1">
        <v>46063.842361111114</v>
      </c>
      <c r="G9602" t="s">
        <v>100</v>
      </c>
      <c r="H9602" t="s">
        <v>15</v>
      </c>
      <c r="I9602" t="s">
        <v>16</v>
      </c>
      <c r="J9602">
        <v>2</v>
      </c>
      <c r="K9602" t="str">
        <f>IF(tickets_dataset[[#This Row],[status]] = "Closed", "Yes","No")</f>
        <v>Yes</v>
      </c>
      <c r="L9602" s="2">
        <f t="shared" ref="L9602:L9665" si="600">IF(ISBLANK(F9602),"",(F9602-E9602)*24)</f>
        <v>10.000000000116415</v>
      </c>
      <c r="M9602" t="str">
        <f t="shared" ref="M9602:M9665" si="601">IF(L9602&gt;48,"Yes","No")</f>
        <v>No</v>
      </c>
      <c r="N9602" t="str">
        <f t="shared" ref="N9602:N9665" si="602">TEXT(E9602,"mmm")</f>
        <v>Feb</v>
      </c>
      <c r="O9602" s="2">
        <f t="shared" si="599"/>
        <v>0.41666666667151731</v>
      </c>
      <c r="P9602" t="str">
        <f>VLOOKUP(G9602,Agents!A:E,4,FALSE)</f>
        <v>Team4</v>
      </c>
      <c r="Q9602" t="str">
        <f>VLOOKUP(G9602,Agents!A:E,5,FALSE)</f>
        <v>Junior</v>
      </c>
      <c r="R9602" t="str">
        <f>VLOOKUP(G9602,Agents!A:E,2,FALSE)</f>
        <v>Evening</v>
      </c>
    </row>
    <row r="9603" spans="1:18" x14ac:dyDescent="0.35">
      <c r="A9603" t="s">
        <v>13966</v>
      </c>
      <c r="B9603" t="s">
        <v>1006</v>
      </c>
      <c r="C9603" t="s">
        <v>22</v>
      </c>
      <c r="D9603" t="s">
        <v>13</v>
      </c>
      <c r="E9603" s="1">
        <v>46048.115277777775</v>
      </c>
      <c r="F9603" s="1">
        <v>46049.240277777775</v>
      </c>
      <c r="G9603" t="s">
        <v>100</v>
      </c>
      <c r="H9603" t="s">
        <v>15</v>
      </c>
      <c r="I9603" t="s">
        <v>68</v>
      </c>
      <c r="J9603">
        <v>3</v>
      </c>
      <c r="K9603" t="str">
        <f>IF(tickets_dataset[[#This Row],[status]] = "Closed", "Yes","No")</f>
        <v>Yes</v>
      </c>
      <c r="L9603" s="2">
        <f t="shared" si="600"/>
        <v>27</v>
      </c>
      <c r="M9603" t="str">
        <f t="shared" si="601"/>
        <v>No</v>
      </c>
      <c r="N9603" t="str">
        <f t="shared" si="602"/>
        <v>Jan</v>
      </c>
      <c r="O9603" s="2">
        <f t="shared" ref="O9603:O9666" si="603">F9603-E9603</f>
        <v>1.125</v>
      </c>
      <c r="P9603" t="str">
        <f>VLOOKUP(G9603,Agents!A:E,4,FALSE)</f>
        <v>Team4</v>
      </c>
      <c r="Q9603" t="str">
        <f>VLOOKUP(G9603,Agents!A:E,5,FALSE)</f>
        <v>Junior</v>
      </c>
      <c r="R9603" t="str">
        <f>VLOOKUP(G9603,Agents!A:E,2,FALSE)</f>
        <v>Evening</v>
      </c>
    </row>
    <row r="9604" spans="1:18" x14ac:dyDescent="0.35">
      <c r="A9604" t="s">
        <v>13967</v>
      </c>
      <c r="B9604" t="s">
        <v>969</v>
      </c>
      <c r="C9604" t="s">
        <v>76</v>
      </c>
      <c r="D9604" t="s">
        <v>13</v>
      </c>
      <c r="E9604" s="1">
        <v>46073.546527777777</v>
      </c>
      <c r="F9604" s="1">
        <v>46073.754861111112</v>
      </c>
      <c r="G9604" t="s">
        <v>170</v>
      </c>
      <c r="H9604" t="s">
        <v>15</v>
      </c>
      <c r="I9604" t="s">
        <v>16</v>
      </c>
      <c r="J9604">
        <v>4</v>
      </c>
      <c r="K9604" t="str">
        <f>IF(tickets_dataset[[#This Row],[status]] = "Closed", "Yes","No")</f>
        <v>Yes</v>
      </c>
      <c r="L9604" s="2">
        <f t="shared" si="600"/>
        <v>5.0000000000582077</v>
      </c>
      <c r="M9604" t="str">
        <f t="shared" si="601"/>
        <v>No</v>
      </c>
      <c r="N9604" t="str">
        <f t="shared" si="602"/>
        <v>Feb</v>
      </c>
      <c r="O9604" s="2">
        <f t="shared" si="603"/>
        <v>0.20833333333575865</v>
      </c>
      <c r="P9604" t="str">
        <f>VLOOKUP(G9604,Agents!A:E,4,FALSE)</f>
        <v>Team5</v>
      </c>
      <c r="Q9604" t="str">
        <f>VLOOKUP(G9604,Agents!A:E,5,FALSE)</f>
        <v>Junior</v>
      </c>
      <c r="R9604" t="str">
        <f>VLOOKUP(G9604,Agents!A:E,2,FALSE)</f>
        <v>Night</v>
      </c>
    </row>
    <row r="9605" spans="1:18" x14ac:dyDescent="0.35">
      <c r="A9605" t="s">
        <v>13968</v>
      </c>
      <c r="B9605" t="s">
        <v>13969</v>
      </c>
      <c r="C9605" t="s">
        <v>22</v>
      </c>
      <c r="D9605" t="s">
        <v>38</v>
      </c>
      <c r="E9605" s="1">
        <v>46056.829861111109</v>
      </c>
      <c r="F9605" s="1">
        <v>46059.913194444445</v>
      </c>
      <c r="G9605" t="s">
        <v>56</v>
      </c>
      <c r="H9605" t="s">
        <v>15</v>
      </c>
      <c r="I9605" t="s">
        <v>16</v>
      </c>
      <c r="J9605">
        <v>4</v>
      </c>
      <c r="K9605" t="str">
        <f>IF(tickets_dataset[[#This Row],[status]] = "Closed", "Yes","No")</f>
        <v>Yes</v>
      </c>
      <c r="L9605" s="2">
        <f t="shared" si="600"/>
        <v>74.000000000058208</v>
      </c>
      <c r="M9605" t="str">
        <f t="shared" si="601"/>
        <v>Yes</v>
      </c>
      <c r="N9605" t="str">
        <f t="shared" si="602"/>
        <v>Feb</v>
      </c>
      <c r="O9605" s="2">
        <f t="shared" si="603"/>
        <v>3.0833333333357587</v>
      </c>
      <c r="P9605" t="str">
        <f>VLOOKUP(G9605,Agents!A:E,4,FALSE)</f>
        <v>Team1</v>
      </c>
      <c r="Q9605" t="str">
        <f>VLOOKUP(G9605,Agents!A:E,5,FALSE)</f>
        <v>Senior</v>
      </c>
      <c r="R9605" t="str">
        <f>VLOOKUP(G9605,Agents!A:E,2,FALSE)</f>
        <v>Night</v>
      </c>
    </row>
    <row r="9606" spans="1:18" x14ac:dyDescent="0.35">
      <c r="A9606" t="s">
        <v>13970</v>
      </c>
      <c r="B9606" t="s">
        <v>8267</v>
      </c>
      <c r="C9606" t="s">
        <v>76</v>
      </c>
      <c r="D9606" t="s">
        <v>38</v>
      </c>
      <c r="E9606" s="1">
        <v>46041.459722222222</v>
      </c>
      <c r="F9606" s="1">
        <v>46042.668055555558</v>
      </c>
      <c r="G9606" t="s">
        <v>19</v>
      </c>
      <c r="H9606" t="s">
        <v>15</v>
      </c>
      <c r="I9606" t="s">
        <v>68</v>
      </c>
      <c r="J9606">
        <v>4</v>
      </c>
      <c r="K9606" t="str">
        <f>IF(tickets_dataset[[#This Row],[status]] = "Closed", "Yes","No")</f>
        <v>Yes</v>
      </c>
      <c r="L9606" s="2">
        <f t="shared" si="600"/>
        <v>29.000000000058208</v>
      </c>
      <c r="M9606" t="str">
        <f t="shared" si="601"/>
        <v>No</v>
      </c>
      <c r="N9606" t="str">
        <f t="shared" si="602"/>
        <v>Jan</v>
      </c>
      <c r="O9606" s="2">
        <f t="shared" si="603"/>
        <v>1.2083333333357587</v>
      </c>
      <c r="P9606" t="str">
        <f>VLOOKUP(G9606,Agents!A:E,4,FALSE)</f>
        <v>Team4</v>
      </c>
      <c r="Q9606" t="str">
        <f>VLOOKUP(G9606,Agents!A:E,5,FALSE)</f>
        <v>Senior</v>
      </c>
      <c r="R9606" t="str">
        <f>VLOOKUP(G9606,Agents!A:E,2,FALSE)</f>
        <v>Evening</v>
      </c>
    </row>
    <row r="9607" spans="1:18" x14ac:dyDescent="0.35">
      <c r="A9607" t="s">
        <v>13971</v>
      </c>
      <c r="B9607" t="s">
        <v>13972</v>
      </c>
      <c r="C9607" t="s">
        <v>50</v>
      </c>
      <c r="D9607" t="s">
        <v>38</v>
      </c>
      <c r="E9607" s="1">
        <v>46101.412499999999</v>
      </c>
      <c r="F9607" s="1">
        <v>46105.20416666667</v>
      </c>
      <c r="G9607" t="s">
        <v>14</v>
      </c>
      <c r="H9607" t="s">
        <v>15</v>
      </c>
      <c r="I9607" t="s">
        <v>16</v>
      </c>
      <c r="J9607">
        <v>4</v>
      </c>
      <c r="K9607" t="str">
        <f>IF(tickets_dataset[[#This Row],[status]] = "Closed", "Yes","No")</f>
        <v>Yes</v>
      </c>
      <c r="L9607" s="2">
        <f t="shared" si="600"/>
        <v>91.000000000116415</v>
      </c>
      <c r="M9607" t="str">
        <f t="shared" si="601"/>
        <v>Yes</v>
      </c>
      <c r="N9607" t="str">
        <f t="shared" si="602"/>
        <v>Mar</v>
      </c>
      <c r="O9607" s="2">
        <f t="shared" si="603"/>
        <v>3.7916666666715173</v>
      </c>
      <c r="P9607" t="str">
        <f>VLOOKUP(G9607,Agents!A:E,4,FALSE)</f>
        <v>Team1</v>
      </c>
      <c r="Q9607" t="str">
        <f>VLOOKUP(G9607,Agents!A:E,5,FALSE)</f>
        <v>Senior</v>
      </c>
      <c r="R9607" t="str">
        <f>VLOOKUP(G9607,Agents!A:E,2,FALSE)</f>
        <v>Morning</v>
      </c>
    </row>
    <row r="9608" spans="1:18" x14ac:dyDescent="0.35">
      <c r="A9608" t="s">
        <v>13973</v>
      </c>
      <c r="B9608" t="s">
        <v>13974</v>
      </c>
      <c r="C9608" t="s">
        <v>76</v>
      </c>
      <c r="D9608" t="s">
        <v>38</v>
      </c>
      <c r="E9608" s="1">
        <v>46109.839583333334</v>
      </c>
      <c r="F9608" s="1">
        <v>46111.631249999999</v>
      </c>
      <c r="G9608" t="s">
        <v>62</v>
      </c>
      <c r="H9608" t="s">
        <v>15</v>
      </c>
      <c r="I9608" t="s">
        <v>16</v>
      </c>
      <c r="J9608">
        <v>4</v>
      </c>
      <c r="K9608" t="str">
        <f>IF(tickets_dataset[[#This Row],[status]] = "Closed", "Yes","No")</f>
        <v>Yes</v>
      </c>
      <c r="L9608" s="2">
        <f t="shared" si="600"/>
        <v>42.999999999941792</v>
      </c>
      <c r="M9608" t="str">
        <f t="shared" si="601"/>
        <v>No</v>
      </c>
      <c r="N9608" t="str">
        <f t="shared" si="602"/>
        <v>Mar</v>
      </c>
      <c r="O9608" s="2">
        <f t="shared" si="603"/>
        <v>1.7916666666642413</v>
      </c>
      <c r="P9608" t="str">
        <f>VLOOKUP(G9608,Agents!A:E,4,FALSE)</f>
        <v>Team1</v>
      </c>
      <c r="Q9608" t="str">
        <f>VLOOKUP(G9608,Agents!A:E,5,FALSE)</f>
        <v>Junior</v>
      </c>
      <c r="R9608" t="str">
        <f>VLOOKUP(G9608,Agents!A:E,2,FALSE)</f>
        <v>Morning</v>
      </c>
    </row>
    <row r="9609" spans="1:18" x14ac:dyDescent="0.35">
      <c r="A9609" t="s">
        <v>13975</v>
      </c>
      <c r="B9609" t="s">
        <v>13976</v>
      </c>
      <c r="C9609" t="s">
        <v>50</v>
      </c>
      <c r="D9609" t="s">
        <v>26</v>
      </c>
      <c r="E9609" s="1">
        <v>46067.827777777777</v>
      </c>
      <c r="F9609" s="1">
        <v>46069.494444444441</v>
      </c>
      <c r="G9609" t="s">
        <v>256</v>
      </c>
      <c r="H9609" t="s">
        <v>15</v>
      </c>
      <c r="I9609" t="s">
        <v>16</v>
      </c>
      <c r="J9609">
        <v>4</v>
      </c>
      <c r="K9609" t="str">
        <f>IF(tickets_dataset[[#This Row],[status]] = "Closed", "Yes","No")</f>
        <v>Yes</v>
      </c>
      <c r="L9609" s="2">
        <f t="shared" si="600"/>
        <v>39.999999999941792</v>
      </c>
      <c r="M9609" t="str">
        <f t="shared" si="601"/>
        <v>No</v>
      </c>
      <c r="N9609" t="str">
        <f t="shared" si="602"/>
        <v>Feb</v>
      </c>
      <c r="O9609" s="2">
        <f t="shared" si="603"/>
        <v>1.6666666666642413</v>
      </c>
      <c r="P9609" t="str">
        <f>VLOOKUP(G9609,Agents!A:E,4,FALSE)</f>
        <v>Team1</v>
      </c>
      <c r="Q9609" t="str">
        <f>VLOOKUP(G9609,Agents!A:E,5,FALSE)</f>
        <v>Mid</v>
      </c>
      <c r="R9609" t="str">
        <f>VLOOKUP(G9609,Agents!A:E,2,FALSE)</f>
        <v>Morning</v>
      </c>
    </row>
    <row r="9610" spans="1:18" x14ac:dyDescent="0.35">
      <c r="A9610" t="s">
        <v>13977</v>
      </c>
      <c r="B9610" t="s">
        <v>13978</v>
      </c>
      <c r="C9610" t="s">
        <v>34</v>
      </c>
      <c r="D9610" t="s">
        <v>13</v>
      </c>
      <c r="E9610" s="1">
        <v>46102.171527777777</v>
      </c>
      <c r="F9610" s="1">
        <v>46103.796527777777</v>
      </c>
      <c r="G9610" t="s">
        <v>59</v>
      </c>
      <c r="H9610" t="s">
        <v>15</v>
      </c>
      <c r="I9610" t="s">
        <v>16</v>
      </c>
      <c r="J9610">
        <v>3</v>
      </c>
      <c r="K9610" t="str">
        <f>IF(tickets_dataset[[#This Row],[status]] = "Closed", "Yes","No")</f>
        <v>Yes</v>
      </c>
      <c r="L9610" s="2">
        <f t="shared" si="600"/>
        <v>39</v>
      </c>
      <c r="M9610" t="str">
        <f t="shared" si="601"/>
        <v>No</v>
      </c>
      <c r="N9610" t="str">
        <f t="shared" si="602"/>
        <v>Mar</v>
      </c>
      <c r="O9610" s="2">
        <f t="shared" si="603"/>
        <v>1.625</v>
      </c>
      <c r="P9610" t="str">
        <f>VLOOKUP(G9610,Agents!A:E,4,FALSE)</f>
        <v>Team3</v>
      </c>
      <c r="Q9610" t="str">
        <f>VLOOKUP(G9610,Agents!A:E,5,FALSE)</f>
        <v>Senior</v>
      </c>
      <c r="R9610" t="str">
        <f>VLOOKUP(G9610,Agents!A:E,2,FALSE)</f>
        <v>Night</v>
      </c>
    </row>
    <row r="9611" spans="1:18" x14ac:dyDescent="0.35">
      <c r="A9611" t="s">
        <v>13979</v>
      </c>
      <c r="B9611" t="s">
        <v>13980</v>
      </c>
      <c r="C9611" t="s">
        <v>50</v>
      </c>
      <c r="D9611" t="s">
        <v>13</v>
      </c>
      <c r="E9611" s="1">
        <v>46083.917361111111</v>
      </c>
      <c r="F9611" s="1">
        <v>46084.417361111111</v>
      </c>
      <c r="G9611" t="s">
        <v>344</v>
      </c>
      <c r="H9611" t="s">
        <v>15</v>
      </c>
      <c r="I9611" t="s">
        <v>16</v>
      </c>
      <c r="J9611">
        <v>3</v>
      </c>
      <c r="K9611" t="str">
        <f>IF(tickets_dataset[[#This Row],[status]] = "Closed", "Yes","No")</f>
        <v>Yes</v>
      </c>
      <c r="L9611" s="2">
        <f t="shared" si="600"/>
        <v>12</v>
      </c>
      <c r="M9611" t="str">
        <f t="shared" si="601"/>
        <v>No</v>
      </c>
      <c r="N9611" t="str">
        <f t="shared" si="602"/>
        <v>Mar</v>
      </c>
      <c r="O9611" s="2">
        <f t="shared" si="603"/>
        <v>0.5</v>
      </c>
      <c r="P9611" t="str">
        <f>VLOOKUP(G9611,Agents!A:E,4,FALSE)</f>
        <v>Team4</v>
      </c>
      <c r="Q9611" t="str">
        <f>VLOOKUP(G9611,Agents!A:E,5,FALSE)</f>
        <v>Senior</v>
      </c>
      <c r="R9611" t="str">
        <f>VLOOKUP(G9611,Agents!A:E,2,FALSE)</f>
        <v>Night</v>
      </c>
    </row>
    <row r="9612" spans="1:18" x14ac:dyDescent="0.35">
      <c r="A9612" t="s">
        <v>13981</v>
      </c>
      <c r="B9612" t="s">
        <v>13900</v>
      </c>
      <c r="C9612" t="s">
        <v>12</v>
      </c>
      <c r="D9612" t="s">
        <v>26</v>
      </c>
      <c r="E9612" s="1">
        <v>46041.061111111114</v>
      </c>
      <c r="F9612" s="1">
        <v>46042.394444444442</v>
      </c>
      <c r="G9612" t="s">
        <v>221</v>
      </c>
      <c r="H9612" t="s">
        <v>132</v>
      </c>
      <c r="I9612" t="s">
        <v>16</v>
      </c>
      <c r="J9612">
        <v>5</v>
      </c>
      <c r="K9612" t="str">
        <f>IF(tickets_dataset[[#This Row],[status]] = "Closed", "Yes","No")</f>
        <v>No</v>
      </c>
      <c r="L9612" s="2">
        <f t="shared" si="600"/>
        <v>31.999999999883585</v>
      </c>
      <c r="M9612" t="str">
        <f t="shared" si="601"/>
        <v>No</v>
      </c>
      <c r="N9612" t="str">
        <f t="shared" si="602"/>
        <v>Jan</v>
      </c>
      <c r="O9612" s="2">
        <f t="shared" si="603"/>
        <v>1.3333333333284827</v>
      </c>
      <c r="P9612" t="str">
        <f>VLOOKUP(G9612,Agents!A:E,4,FALSE)</f>
        <v>Team4</v>
      </c>
      <c r="Q9612" t="str">
        <f>VLOOKUP(G9612,Agents!A:E,5,FALSE)</f>
        <v>Senior</v>
      </c>
      <c r="R9612" t="str">
        <f>VLOOKUP(G9612,Agents!A:E,2,FALSE)</f>
        <v>Morning</v>
      </c>
    </row>
    <row r="9613" spans="1:18" x14ac:dyDescent="0.35">
      <c r="A9613" t="s">
        <v>13982</v>
      </c>
      <c r="B9613" t="s">
        <v>2012</v>
      </c>
      <c r="C9613" t="s">
        <v>22</v>
      </c>
      <c r="D9613" t="s">
        <v>38</v>
      </c>
      <c r="E9613" s="1">
        <v>46084.741666666669</v>
      </c>
      <c r="F9613" s="1">
        <v>46085.7</v>
      </c>
      <c r="G9613" t="s">
        <v>56</v>
      </c>
      <c r="H9613" t="s">
        <v>132</v>
      </c>
      <c r="I9613" t="s">
        <v>16</v>
      </c>
      <c r="J9613">
        <v>3</v>
      </c>
      <c r="K9613" t="str">
        <f>IF(tickets_dataset[[#This Row],[status]] = "Closed", "Yes","No")</f>
        <v>No</v>
      </c>
      <c r="L9613" s="2">
        <f t="shared" si="600"/>
        <v>22.999999999883585</v>
      </c>
      <c r="M9613" t="str">
        <f t="shared" si="601"/>
        <v>No</v>
      </c>
      <c r="N9613" t="str">
        <f t="shared" si="602"/>
        <v>Mar</v>
      </c>
      <c r="O9613" s="2">
        <f t="shared" si="603"/>
        <v>0.95833333332848269</v>
      </c>
      <c r="P9613" t="str">
        <f>VLOOKUP(G9613,Agents!A:E,4,FALSE)</f>
        <v>Team1</v>
      </c>
      <c r="Q9613" t="str">
        <f>VLOOKUP(G9613,Agents!A:E,5,FALSE)</f>
        <v>Senior</v>
      </c>
      <c r="R9613" t="str">
        <f>VLOOKUP(G9613,Agents!A:E,2,FALSE)</f>
        <v>Night</v>
      </c>
    </row>
    <row r="9614" spans="1:18" x14ac:dyDescent="0.35">
      <c r="A9614" t="s">
        <v>13983</v>
      </c>
      <c r="B9614" t="s">
        <v>5007</v>
      </c>
      <c r="C9614" t="s">
        <v>76</v>
      </c>
      <c r="D9614" t="s">
        <v>13</v>
      </c>
      <c r="E9614" s="1">
        <v>46098.963194444441</v>
      </c>
      <c r="F9614" s="1">
        <v>46099.171527777777</v>
      </c>
      <c r="G9614" t="s">
        <v>211</v>
      </c>
      <c r="H9614" t="s">
        <v>15</v>
      </c>
      <c r="I9614" t="s">
        <v>16</v>
      </c>
      <c r="J9614">
        <v>5</v>
      </c>
      <c r="K9614" t="str">
        <f>IF(tickets_dataset[[#This Row],[status]] = "Closed", "Yes","No")</f>
        <v>Yes</v>
      </c>
      <c r="L9614" s="2">
        <f t="shared" si="600"/>
        <v>5.0000000000582077</v>
      </c>
      <c r="M9614" t="str">
        <f t="shared" si="601"/>
        <v>No</v>
      </c>
      <c r="N9614" t="str">
        <f t="shared" si="602"/>
        <v>Mar</v>
      </c>
      <c r="O9614" s="2">
        <f t="shared" si="603"/>
        <v>0.20833333333575865</v>
      </c>
      <c r="P9614" t="str">
        <f>VLOOKUP(G9614,Agents!A:E,4,FALSE)</f>
        <v>Team5</v>
      </c>
      <c r="Q9614" t="str">
        <f>VLOOKUP(G9614,Agents!A:E,5,FALSE)</f>
        <v>Senior</v>
      </c>
      <c r="R9614" t="str">
        <f>VLOOKUP(G9614,Agents!A:E,2,FALSE)</f>
        <v>Evening</v>
      </c>
    </row>
    <row r="9615" spans="1:18" x14ac:dyDescent="0.35">
      <c r="A9615" t="s">
        <v>13984</v>
      </c>
      <c r="B9615" t="s">
        <v>5538</v>
      </c>
      <c r="C9615" t="s">
        <v>76</v>
      </c>
      <c r="D9615" t="s">
        <v>13</v>
      </c>
      <c r="E9615" s="1">
        <v>46062.648611111108</v>
      </c>
      <c r="F9615" s="1">
        <v>46063.273611111108</v>
      </c>
      <c r="G9615" t="s">
        <v>14</v>
      </c>
      <c r="H9615" t="s">
        <v>15</v>
      </c>
      <c r="I9615" t="s">
        <v>16</v>
      </c>
      <c r="J9615">
        <v>3</v>
      </c>
      <c r="K9615" t="str">
        <f>IF(tickets_dataset[[#This Row],[status]] = "Closed", "Yes","No")</f>
        <v>Yes</v>
      </c>
      <c r="L9615" s="2">
        <f t="shared" si="600"/>
        <v>15</v>
      </c>
      <c r="M9615" t="str">
        <f t="shared" si="601"/>
        <v>No</v>
      </c>
      <c r="N9615" t="str">
        <f t="shared" si="602"/>
        <v>Feb</v>
      </c>
      <c r="O9615" s="2">
        <f t="shared" si="603"/>
        <v>0.625</v>
      </c>
      <c r="P9615" t="str">
        <f>VLOOKUP(G9615,Agents!A:E,4,FALSE)</f>
        <v>Team1</v>
      </c>
      <c r="Q9615" t="str">
        <f>VLOOKUP(G9615,Agents!A:E,5,FALSE)</f>
        <v>Senior</v>
      </c>
      <c r="R9615" t="str">
        <f>VLOOKUP(G9615,Agents!A:E,2,FALSE)</f>
        <v>Morning</v>
      </c>
    </row>
    <row r="9616" spans="1:18" x14ac:dyDescent="0.35">
      <c r="A9616" t="s">
        <v>13985</v>
      </c>
      <c r="B9616" t="s">
        <v>5980</v>
      </c>
      <c r="C9616" t="s">
        <v>50</v>
      </c>
      <c r="D9616" t="s">
        <v>26</v>
      </c>
      <c r="E9616" s="1">
        <v>46077.421527777777</v>
      </c>
      <c r="F9616" s="1">
        <v>46079.671527777777</v>
      </c>
      <c r="G9616" t="s">
        <v>39</v>
      </c>
      <c r="H9616" t="s">
        <v>15</v>
      </c>
      <c r="I9616" t="s">
        <v>68</v>
      </c>
      <c r="J9616">
        <v>4</v>
      </c>
      <c r="K9616" t="str">
        <f>IF(tickets_dataset[[#This Row],[status]] = "Closed", "Yes","No")</f>
        <v>Yes</v>
      </c>
      <c r="L9616" s="2">
        <f t="shared" si="600"/>
        <v>54</v>
      </c>
      <c r="M9616" t="str">
        <f t="shared" si="601"/>
        <v>Yes</v>
      </c>
      <c r="N9616" t="str">
        <f t="shared" si="602"/>
        <v>Feb</v>
      </c>
      <c r="O9616" s="2">
        <f t="shared" si="603"/>
        <v>2.25</v>
      </c>
      <c r="P9616" t="str">
        <f>VLOOKUP(G9616,Agents!A:E,4,FALSE)</f>
        <v>Team3</v>
      </c>
      <c r="Q9616" t="str">
        <f>VLOOKUP(G9616,Agents!A:E,5,FALSE)</f>
        <v>Mid</v>
      </c>
      <c r="R9616" t="str">
        <f>VLOOKUP(G9616,Agents!A:E,2,FALSE)</f>
        <v>Night</v>
      </c>
    </row>
    <row r="9617" spans="1:18" x14ac:dyDescent="0.35">
      <c r="A9617" t="s">
        <v>13986</v>
      </c>
      <c r="B9617" t="s">
        <v>13987</v>
      </c>
      <c r="C9617" t="s">
        <v>34</v>
      </c>
      <c r="D9617" t="s">
        <v>26</v>
      </c>
      <c r="E9617" s="1">
        <v>46111.859027777777</v>
      </c>
      <c r="F9617" s="1">
        <v>46112.275694444441</v>
      </c>
      <c r="G9617" t="s">
        <v>45</v>
      </c>
      <c r="H9617" t="s">
        <v>15</v>
      </c>
      <c r="I9617" t="s">
        <v>16</v>
      </c>
      <c r="J9617">
        <v>5</v>
      </c>
      <c r="K9617" t="str">
        <f>IF(tickets_dataset[[#This Row],[status]] = "Closed", "Yes","No")</f>
        <v>Yes</v>
      </c>
      <c r="L9617" s="2">
        <f t="shared" si="600"/>
        <v>9.9999999999417923</v>
      </c>
      <c r="M9617" t="str">
        <f t="shared" si="601"/>
        <v>No</v>
      </c>
      <c r="N9617" t="str">
        <f t="shared" si="602"/>
        <v>Mar</v>
      </c>
      <c r="O9617" s="2">
        <f t="shared" si="603"/>
        <v>0.41666666666424135</v>
      </c>
      <c r="P9617" t="str">
        <f>VLOOKUP(G9617,Agents!A:E,4,FALSE)</f>
        <v>Team5</v>
      </c>
      <c r="Q9617" t="str">
        <f>VLOOKUP(G9617,Agents!A:E,5,FALSE)</f>
        <v>Senior</v>
      </c>
      <c r="R9617" t="str">
        <f>VLOOKUP(G9617,Agents!A:E,2,FALSE)</f>
        <v>Morning</v>
      </c>
    </row>
    <row r="9618" spans="1:18" x14ac:dyDescent="0.35">
      <c r="A9618" t="s">
        <v>13988</v>
      </c>
      <c r="B9618" t="s">
        <v>4243</v>
      </c>
      <c r="C9618" t="s">
        <v>50</v>
      </c>
      <c r="D9618" t="s">
        <v>38</v>
      </c>
      <c r="E9618" s="1">
        <v>46093.274305555555</v>
      </c>
      <c r="F9618" s="1">
        <v>46094.399305555555</v>
      </c>
      <c r="G9618" t="s">
        <v>77</v>
      </c>
      <c r="H9618" t="s">
        <v>132</v>
      </c>
      <c r="I9618" t="s">
        <v>16</v>
      </c>
      <c r="J9618">
        <v>4</v>
      </c>
      <c r="K9618" t="str">
        <f>IF(tickets_dataset[[#This Row],[status]] = "Closed", "Yes","No")</f>
        <v>No</v>
      </c>
      <c r="L9618" s="2">
        <f t="shared" si="600"/>
        <v>27</v>
      </c>
      <c r="M9618" t="str">
        <f t="shared" si="601"/>
        <v>No</v>
      </c>
      <c r="N9618" t="str">
        <f t="shared" si="602"/>
        <v>Mar</v>
      </c>
      <c r="O9618" s="2">
        <f t="shared" si="603"/>
        <v>1.125</v>
      </c>
      <c r="P9618" t="str">
        <f>VLOOKUP(G9618,Agents!A:E,4,FALSE)</f>
        <v>Team5</v>
      </c>
      <c r="Q9618" t="str">
        <f>VLOOKUP(G9618,Agents!A:E,5,FALSE)</f>
        <v>Junior</v>
      </c>
      <c r="R9618" t="str">
        <f>VLOOKUP(G9618,Agents!A:E,2,FALSE)</f>
        <v>Evening</v>
      </c>
    </row>
    <row r="9619" spans="1:18" x14ac:dyDescent="0.35">
      <c r="A9619" t="s">
        <v>13989</v>
      </c>
      <c r="B9619" t="s">
        <v>8291</v>
      </c>
      <c r="C9619" t="s">
        <v>76</v>
      </c>
      <c r="D9619" t="s">
        <v>26</v>
      </c>
      <c r="E9619" s="1">
        <v>46096.876388888886</v>
      </c>
      <c r="F9619" s="1">
        <v>46097.626388888886</v>
      </c>
      <c r="G9619" t="s">
        <v>119</v>
      </c>
      <c r="H9619" t="s">
        <v>15</v>
      </c>
      <c r="I9619" t="s">
        <v>16</v>
      </c>
      <c r="J9619">
        <v>4</v>
      </c>
      <c r="K9619" t="str">
        <f>IF(tickets_dataset[[#This Row],[status]] = "Closed", "Yes","No")</f>
        <v>Yes</v>
      </c>
      <c r="L9619" s="2">
        <f t="shared" si="600"/>
        <v>18</v>
      </c>
      <c r="M9619" t="str">
        <f t="shared" si="601"/>
        <v>No</v>
      </c>
      <c r="N9619" t="str">
        <f t="shared" si="602"/>
        <v>Mar</v>
      </c>
      <c r="O9619" s="2">
        <f t="shared" si="603"/>
        <v>0.75</v>
      </c>
      <c r="P9619" t="str">
        <f>VLOOKUP(G9619,Agents!A:E,4,FALSE)</f>
        <v>Team1</v>
      </c>
      <c r="Q9619" t="str">
        <f>VLOOKUP(G9619,Agents!A:E,5,FALSE)</f>
        <v>Junior</v>
      </c>
      <c r="R9619" t="str">
        <f>VLOOKUP(G9619,Agents!A:E,2,FALSE)</f>
        <v>Morning</v>
      </c>
    </row>
    <row r="9620" spans="1:18" x14ac:dyDescent="0.35">
      <c r="A9620" t="s">
        <v>13990</v>
      </c>
      <c r="B9620" t="s">
        <v>13991</v>
      </c>
      <c r="C9620" t="s">
        <v>34</v>
      </c>
      <c r="D9620" t="s">
        <v>13</v>
      </c>
      <c r="E9620" s="1">
        <v>46029.074999999997</v>
      </c>
      <c r="F9620" s="1">
        <v>46030.366666666669</v>
      </c>
      <c r="G9620" t="s">
        <v>159</v>
      </c>
      <c r="H9620" t="s">
        <v>15</v>
      </c>
      <c r="I9620" t="s">
        <v>68</v>
      </c>
      <c r="J9620">
        <v>3</v>
      </c>
      <c r="K9620" t="str">
        <f>IF(tickets_dataset[[#This Row],[status]] = "Closed", "Yes","No")</f>
        <v>Yes</v>
      </c>
      <c r="L9620" s="2">
        <f t="shared" si="600"/>
        <v>31.000000000116415</v>
      </c>
      <c r="M9620" t="str">
        <f t="shared" si="601"/>
        <v>No</v>
      </c>
      <c r="N9620" t="str">
        <f t="shared" si="602"/>
        <v>Jan</v>
      </c>
      <c r="O9620" s="2">
        <f t="shared" si="603"/>
        <v>1.2916666666715173</v>
      </c>
      <c r="P9620" t="str">
        <f>VLOOKUP(G9620,Agents!A:E,4,FALSE)</f>
        <v>Team4</v>
      </c>
      <c r="Q9620" t="str">
        <f>VLOOKUP(G9620,Agents!A:E,5,FALSE)</f>
        <v>Mid</v>
      </c>
      <c r="R9620" t="str">
        <f>VLOOKUP(G9620,Agents!A:E,2,FALSE)</f>
        <v>Night</v>
      </c>
    </row>
    <row r="9621" spans="1:18" x14ac:dyDescent="0.35">
      <c r="A9621" t="s">
        <v>13992</v>
      </c>
      <c r="B9621" t="s">
        <v>9511</v>
      </c>
      <c r="C9621" t="s">
        <v>76</v>
      </c>
      <c r="D9621" t="s">
        <v>26</v>
      </c>
      <c r="E9621" s="1">
        <v>46062.313888888886</v>
      </c>
      <c r="F9621" s="1">
        <v>46063.855555555558</v>
      </c>
      <c r="G9621" t="s">
        <v>234</v>
      </c>
      <c r="H9621" t="s">
        <v>15</v>
      </c>
      <c r="I9621" t="s">
        <v>16</v>
      </c>
      <c r="J9621">
        <v>4</v>
      </c>
      <c r="K9621" t="str">
        <f>IF(tickets_dataset[[#This Row],[status]] = "Closed", "Yes","No")</f>
        <v>Yes</v>
      </c>
      <c r="L9621" s="2">
        <f t="shared" si="600"/>
        <v>37.000000000116415</v>
      </c>
      <c r="M9621" t="str">
        <f t="shared" si="601"/>
        <v>No</v>
      </c>
      <c r="N9621" t="str">
        <f t="shared" si="602"/>
        <v>Feb</v>
      </c>
      <c r="O9621" s="2">
        <f t="shared" si="603"/>
        <v>1.5416666666715173</v>
      </c>
      <c r="P9621" t="str">
        <f>VLOOKUP(G9621,Agents!A:E,4,FALSE)</f>
        <v>Team5</v>
      </c>
      <c r="Q9621" t="str">
        <f>VLOOKUP(G9621,Agents!A:E,5,FALSE)</f>
        <v>Senior</v>
      </c>
      <c r="R9621" t="str">
        <f>VLOOKUP(G9621,Agents!A:E,2,FALSE)</f>
        <v>Night</v>
      </c>
    </row>
    <row r="9622" spans="1:18" x14ac:dyDescent="0.35">
      <c r="A9622" t="s">
        <v>13993</v>
      </c>
      <c r="B9622" t="s">
        <v>3881</v>
      </c>
      <c r="C9622" t="s">
        <v>76</v>
      </c>
      <c r="D9622" t="s">
        <v>38</v>
      </c>
      <c r="E9622" s="1">
        <v>46085.14166666667</v>
      </c>
      <c r="F9622" s="1">
        <v>46085.933333333334</v>
      </c>
      <c r="G9622" t="s">
        <v>14</v>
      </c>
      <c r="H9622" t="s">
        <v>28</v>
      </c>
      <c r="I9622" t="s">
        <v>16</v>
      </c>
      <c r="J9622">
        <v>3</v>
      </c>
      <c r="K9622" t="str">
        <f>IF(tickets_dataset[[#This Row],[status]] = "Closed", "Yes","No")</f>
        <v>No</v>
      </c>
      <c r="L9622" s="2">
        <f t="shared" si="600"/>
        <v>18.999999999941792</v>
      </c>
      <c r="M9622" t="str">
        <f t="shared" si="601"/>
        <v>No</v>
      </c>
      <c r="N9622" t="str">
        <f t="shared" si="602"/>
        <v>Mar</v>
      </c>
      <c r="O9622" s="2">
        <f t="shared" si="603"/>
        <v>0.79166666666424135</v>
      </c>
      <c r="P9622" t="str">
        <f>VLOOKUP(G9622,Agents!A:E,4,FALSE)</f>
        <v>Team1</v>
      </c>
      <c r="Q9622" t="str">
        <f>VLOOKUP(G9622,Agents!A:E,5,FALSE)</f>
        <v>Senior</v>
      </c>
      <c r="R9622" t="str">
        <f>VLOOKUP(G9622,Agents!A:E,2,FALSE)</f>
        <v>Morning</v>
      </c>
    </row>
    <row r="9623" spans="1:18" x14ac:dyDescent="0.35">
      <c r="A9623" t="s">
        <v>13994</v>
      </c>
      <c r="B9623" t="s">
        <v>7089</v>
      </c>
      <c r="C9623" t="s">
        <v>34</v>
      </c>
      <c r="D9623" t="s">
        <v>26</v>
      </c>
      <c r="E9623" s="1">
        <v>46111.251388888886</v>
      </c>
      <c r="F9623" s="1">
        <v>46111.751388888886</v>
      </c>
      <c r="G9623" t="s">
        <v>53</v>
      </c>
      <c r="H9623" t="s">
        <v>15</v>
      </c>
      <c r="I9623" t="s">
        <v>16</v>
      </c>
      <c r="J9623">
        <v>5</v>
      </c>
      <c r="K9623" t="str">
        <f>IF(tickets_dataset[[#This Row],[status]] = "Closed", "Yes","No")</f>
        <v>Yes</v>
      </c>
      <c r="L9623" s="2">
        <f t="shared" si="600"/>
        <v>12</v>
      </c>
      <c r="M9623" t="str">
        <f t="shared" si="601"/>
        <v>No</v>
      </c>
      <c r="N9623" t="str">
        <f t="shared" si="602"/>
        <v>Mar</v>
      </c>
      <c r="O9623" s="2">
        <f t="shared" si="603"/>
        <v>0.5</v>
      </c>
      <c r="P9623" t="str">
        <f>VLOOKUP(G9623,Agents!A:E,4,FALSE)</f>
        <v>Team1</v>
      </c>
      <c r="Q9623" t="str">
        <f>VLOOKUP(G9623,Agents!A:E,5,FALSE)</f>
        <v>Junior</v>
      </c>
      <c r="R9623" t="str">
        <f>VLOOKUP(G9623,Agents!A:E,2,FALSE)</f>
        <v>Night</v>
      </c>
    </row>
    <row r="9624" spans="1:18" x14ac:dyDescent="0.35">
      <c r="A9624" t="s">
        <v>13995</v>
      </c>
      <c r="B9624" t="s">
        <v>7772</v>
      </c>
      <c r="C9624" t="s">
        <v>76</v>
      </c>
      <c r="D9624" t="s">
        <v>13</v>
      </c>
      <c r="E9624" s="1">
        <v>46058.412499999999</v>
      </c>
      <c r="F9624" s="1">
        <v>46058.995833333334</v>
      </c>
      <c r="G9624" t="s">
        <v>216</v>
      </c>
      <c r="H9624" t="s">
        <v>15</v>
      </c>
      <c r="I9624" t="s">
        <v>16</v>
      </c>
      <c r="J9624">
        <v>3</v>
      </c>
      <c r="K9624" t="str">
        <f>IF(tickets_dataset[[#This Row],[status]] = "Closed", "Yes","No")</f>
        <v>Yes</v>
      </c>
      <c r="L9624" s="2">
        <f t="shared" si="600"/>
        <v>14.000000000058208</v>
      </c>
      <c r="M9624" t="str">
        <f t="shared" si="601"/>
        <v>No</v>
      </c>
      <c r="N9624" t="str">
        <f t="shared" si="602"/>
        <v>Feb</v>
      </c>
      <c r="O9624" s="2">
        <f t="shared" si="603"/>
        <v>0.58333333333575865</v>
      </c>
      <c r="P9624" t="str">
        <f>VLOOKUP(G9624,Agents!A:E,4,FALSE)</f>
        <v>Team5</v>
      </c>
      <c r="Q9624" t="str">
        <f>VLOOKUP(G9624,Agents!A:E,5,FALSE)</f>
        <v>Junior</v>
      </c>
      <c r="R9624" t="str">
        <f>VLOOKUP(G9624,Agents!A:E,2,FALSE)</f>
        <v>Evening</v>
      </c>
    </row>
    <row r="9625" spans="1:18" x14ac:dyDescent="0.35">
      <c r="A9625" t="s">
        <v>13996</v>
      </c>
      <c r="B9625" t="s">
        <v>3527</v>
      </c>
      <c r="C9625" t="s">
        <v>12</v>
      </c>
      <c r="D9625" t="s">
        <v>13</v>
      </c>
      <c r="E9625" s="1">
        <v>46105.179166666669</v>
      </c>
      <c r="F9625" s="1">
        <v>46105.387499999997</v>
      </c>
      <c r="G9625" t="s">
        <v>216</v>
      </c>
      <c r="H9625" t="s">
        <v>15</v>
      </c>
      <c r="I9625" t="s">
        <v>16</v>
      </c>
      <c r="J9625">
        <v>4</v>
      </c>
      <c r="K9625" t="str">
        <f>IF(tickets_dataset[[#This Row],[status]] = "Closed", "Yes","No")</f>
        <v>Yes</v>
      </c>
      <c r="L9625" s="2">
        <f t="shared" si="600"/>
        <v>4.9999999998835847</v>
      </c>
      <c r="M9625" t="str">
        <f t="shared" si="601"/>
        <v>No</v>
      </c>
      <c r="N9625" t="str">
        <f t="shared" si="602"/>
        <v>Mar</v>
      </c>
      <c r="O9625" s="2">
        <f t="shared" si="603"/>
        <v>0.20833333332848269</v>
      </c>
      <c r="P9625" t="str">
        <f>VLOOKUP(G9625,Agents!A:E,4,FALSE)</f>
        <v>Team5</v>
      </c>
      <c r="Q9625" t="str">
        <f>VLOOKUP(G9625,Agents!A:E,5,FALSE)</f>
        <v>Junior</v>
      </c>
      <c r="R9625" t="str">
        <f>VLOOKUP(G9625,Agents!A:E,2,FALSE)</f>
        <v>Evening</v>
      </c>
    </row>
    <row r="9626" spans="1:18" x14ac:dyDescent="0.35">
      <c r="A9626" t="s">
        <v>13997</v>
      </c>
      <c r="B9626" t="s">
        <v>6295</v>
      </c>
      <c r="C9626" t="s">
        <v>34</v>
      </c>
      <c r="D9626" t="s">
        <v>26</v>
      </c>
      <c r="E9626" s="1">
        <v>46053.111111111109</v>
      </c>
      <c r="F9626" s="1">
        <v>46055.111111111109</v>
      </c>
      <c r="G9626" t="s">
        <v>282</v>
      </c>
      <c r="H9626" t="s">
        <v>15</v>
      </c>
      <c r="I9626" t="s">
        <v>16</v>
      </c>
      <c r="J9626">
        <v>4</v>
      </c>
      <c r="K9626" t="str">
        <f>IF(tickets_dataset[[#This Row],[status]] = "Closed", "Yes","No")</f>
        <v>Yes</v>
      </c>
      <c r="L9626" s="2">
        <f t="shared" si="600"/>
        <v>48</v>
      </c>
      <c r="M9626" t="str">
        <f t="shared" si="601"/>
        <v>No</v>
      </c>
      <c r="N9626" t="str">
        <f t="shared" si="602"/>
        <v>Jan</v>
      </c>
      <c r="O9626" s="2">
        <f t="shared" si="603"/>
        <v>2</v>
      </c>
      <c r="P9626" t="str">
        <f>VLOOKUP(G9626,Agents!A:E,4,FALSE)</f>
        <v>Team4</v>
      </c>
      <c r="Q9626" t="str">
        <f>VLOOKUP(G9626,Agents!A:E,5,FALSE)</f>
        <v>Mid</v>
      </c>
      <c r="R9626" t="str">
        <f>VLOOKUP(G9626,Agents!A:E,2,FALSE)</f>
        <v>Morning</v>
      </c>
    </row>
    <row r="9627" spans="1:18" x14ac:dyDescent="0.35">
      <c r="A9627" t="s">
        <v>13998</v>
      </c>
      <c r="B9627" t="s">
        <v>13999</v>
      </c>
      <c r="C9627" t="s">
        <v>22</v>
      </c>
      <c r="D9627" t="s">
        <v>26</v>
      </c>
      <c r="E9627" s="1">
        <v>46078.90625</v>
      </c>
      <c r="F9627" s="1">
        <v>46081.65625</v>
      </c>
      <c r="G9627" t="s">
        <v>27</v>
      </c>
      <c r="H9627" t="s">
        <v>15</v>
      </c>
      <c r="I9627" t="s">
        <v>16</v>
      </c>
      <c r="J9627">
        <v>5</v>
      </c>
      <c r="K9627" t="str">
        <f>IF(tickets_dataset[[#This Row],[status]] = "Closed", "Yes","No")</f>
        <v>Yes</v>
      </c>
      <c r="L9627" s="2">
        <f t="shared" si="600"/>
        <v>66</v>
      </c>
      <c r="M9627" t="str">
        <f t="shared" si="601"/>
        <v>Yes</v>
      </c>
      <c r="N9627" t="str">
        <f t="shared" si="602"/>
        <v>Feb</v>
      </c>
      <c r="O9627" s="2">
        <f t="shared" si="603"/>
        <v>2.75</v>
      </c>
      <c r="P9627" t="str">
        <f>VLOOKUP(G9627,Agents!A:E,4,FALSE)</f>
        <v>Team5</v>
      </c>
      <c r="Q9627" t="str">
        <f>VLOOKUP(G9627,Agents!A:E,5,FALSE)</f>
        <v>Senior</v>
      </c>
      <c r="R9627" t="str">
        <f>VLOOKUP(G9627,Agents!A:E,2,FALSE)</f>
        <v>Morning</v>
      </c>
    </row>
    <row r="9628" spans="1:18" x14ac:dyDescent="0.35">
      <c r="A9628" t="s">
        <v>14000</v>
      </c>
      <c r="B9628" t="s">
        <v>5868</v>
      </c>
      <c r="C9628" t="s">
        <v>22</v>
      </c>
      <c r="D9628" t="s">
        <v>13</v>
      </c>
      <c r="E9628" s="1">
        <v>46077.793055555558</v>
      </c>
      <c r="F9628" s="1">
        <v>46079.126388888886</v>
      </c>
      <c r="G9628" t="s">
        <v>357</v>
      </c>
      <c r="H9628" t="s">
        <v>15</v>
      </c>
      <c r="I9628" t="s">
        <v>68</v>
      </c>
      <c r="J9628">
        <v>4</v>
      </c>
      <c r="K9628" t="str">
        <f>IF(tickets_dataset[[#This Row],[status]] = "Closed", "Yes","No")</f>
        <v>Yes</v>
      </c>
      <c r="L9628" s="2">
        <f t="shared" si="600"/>
        <v>31.999999999883585</v>
      </c>
      <c r="M9628" t="str">
        <f t="shared" si="601"/>
        <v>No</v>
      </c>
      <c r="N9628" t="str">
        <f t="shared" si="602"/>
        <v>Feb</v>
      </c>
      <c r="O9628" s="2">
        <f t="shared" si="603"/>
        <v>1.3333333333284827</v>
      </c>
      <c r="P9628" t="str">
        <f>VLOOKUP(G9628,Agents!A:E,4,FALSE)</f>
        <v>Team1</v>
      </c>
      <c r="Q9628" t="str">
        <f>VLOOKUP(G9628,Agents!A:E,5,FALSE)</f>
        <v>Mid</v>
      </c>
      <c r="R9628" t="str">
        <f>VLOOKUP(G9628,Agents!A:E,2,FALSE)</f>
        <v>Morning</v>
      </c>
    </row>
    <row r="9629" spans="1:18" x14ac:dyDescent="0.35">
      <c r="A9629" t="s">
        <v>14001</v>
      </c>
      <c r="B9629" t="s">
        <v>8040</v>
      </c>
      <c r="C9629" t="s">
        <v>12</v>
      </c>
      <c r="D9629" t="s">
        <v>13</v>
      </c>
      <c r="E9629" s="1">
        <v>46061.878472222219</v>
      </c>
      <c r="F9629" s="1">
        <v>46062.878472222219</v>
      </c>
      <c r="G9629" t="s">
        <v>357</v>
      </c>
      <c r="H9629" t="s">
        <v>15</v>
      </c>
      <c r="I9629" t="s">
        <v>16</v>
      </c>
      <c r="J9629">
        <v>4</v>
      </c>
      <c r="K9629" t="str">
        <f>IF(tickets_dataset[[#This Row],[status]] = "Closed", "Yes","No")</f>
        <v>Yes</v>
      </c>
      <c r="L9629" s="2">
        <f t="shared" si="600"/>
        <v>24</v>
      </c>
      <c r="M9629" t="str">
        <f t="shared" si="601"/>
        <v>No</v>
      </c>
      <c r="N9629" t="str">
        <f t="shared" si="602"/>
        <v>Feb</v>
      </c>
      <c r="O9629" s="2">
        <f t="shared" si="603"/>
        <v>1</v>
      </c>
      <c r="P9629" t="str">
        <f>VLOOKUP(G9629,Agents!A:E,4,FALSE)</f>
        <v>Team1</v>
      </c>
      <c r="Q9629" t="str">
        <f>VLOOKUP(G9629,Agents!A:E,5,FALSE)</f>
        <v>Mid</v>
      </c>
      <c r="R9629" t="str">
        <f>VLOOKUP(G9629,Agents!A:E,2,FALSE)</f>
        <v>Morning</v>
      </c>
    </row>
    <row r="9630" spans="1:18" x14ac:dyDescent="0.35">
      <c r="A9630" t="s">
        <v>14002</v>
      </c>
      <c r="B9630" t="s">
        <v>3299</v>
      </c>
      <c r="C9630" t="s">
        <v>12</v>
      </c>
      <c r="D9630" t="s">
        <v>38</v>
      </c>
      <c r="E9630" s="1">
        <v>46061.885416666664</v>
      </c>
      <c r="F9630" s="1">
        <v>46065.677083333336</v>
      </c>
      <c r="G9630" t="s">
        <v>67</v>
      </c>
      <c r="H9630" t="s">
        <v>15</v>
      </c>
      <c r="I9630" t="s">
        <v>16</v>
      </c>
      <c r="J9630">
        <v>5</v>
      </c>
      <c r="K9630" t="str">
        <f>IF(tickets_dataset[[#This Row],[status]] = "Closed", "Yes","No")</f>
        <v>Yes</v>
      </c>
      <c r="L9630" s="2">
        <f t="shared" si="600"/>
        <v>91.000000000116415</v>
      </c>
      <c r="M9630" t="str">
        <f t="shared" si="601"/>
        <v>Yes</v>
      </c>
      <c r="N9630" t="str">
        <f t="shared" si="602"/>
        <v>Feb</v>
      </c>
      <c r="O9630" s="2">
        <f t="shared" si="603"/>
        <v>3.7916666666715173</v>
      </c>
      <c r="P9630" t="str">
        <f>VLOOKUP(G9630,Agents!A:E,4,FALSE)</f>
        <v>Team5</v>
      </c>
      <c r="Q9630" t="str">
        <f>VLOOKUP(G9630,Agents!A:E,5,FALSE)</f>
        <v>Junior</v>
      </c>
      <c r="R9630" t="str">
        <f>VLOOKUP(G9630,Agents!A:E,2,FALSE)</f>
        <v>Evening</v>
      </c>
    </row>
    <row r="9631" spans="1:18" x14ac:dyDescent="0.35">
      <c r="A9631" t="s">
        <v>14003</v>
      </c>
      <c r="B9631" t="s">
        <v>6613</v>
      </c>
      <c r="C9631" t="s">
        <v>34</v>
      </c>
      <c r="D9631" t="s">
        <v>38</v>
      </c>
      <c r="E9631" s="1">
        <v>46047.892361111109</v>
      </c>
      <c r="F9631" s="1">
        <v>46050.475694444445</v>
      </c>
      <c r="G9631" t="s">
        <v>39</v>
      </c>
      <c r="H9631" t="s">
        <v>28</v>
      </c>
      <c r="I9631" t="s">
        <v>16</v>
      </c>
      <c r="J9631">
        <v>3</v>
      </c>
      <c r="K9631" t="str">
        <f>IF(tickets_dataset[[#This Row],[status]] = "Closed", "Yes","No")</f>
        <v>No</v>
      </c>
      <c r="L9631" s="2">
        <f t="shared" si="600"/>
        <v>62.000000000058208</v>
      </c>
      <c r="M9631" t="str">
        <f t="shared" si="601"/>
        <v>Yes</v>
      </c>
      <c r="N9631" t="str">
        <f t="shared" si="602"/>
        <v>Jan</v>
      </c>
      <c r="O9631" s="2">
        <f t="shared" si="603"/>
        <v>2.5833333333357587</v>
      </c>
      <c r="P9631" t="str">
        <f>VLOOKUP(G9631,Agents!A:E,4,FALSE)</f>
        <v>Team3</v>
      </c>
      <c r="Q9631" t="str">
        <f>VLOOKUP(G9631,Agents!A:E,5,FALSE)</f>
        <v>Mid</v>
      </c>
      <c r="R9631" t="str">
        <f>VLOOKUP(G9631,Agents!A:E,2,FALSE)</f>
        <v>Night</v>
      </c>
    </row>
    <row r="9632" spans="1:18" x14ac:dyDescent="0.35">
      <c r="A9632" t="s">
        <v>14004</v>
      </c>
      <c r="B9632" t="s">
        <v>11922</v>
      </c>
      <c r="C9632" t="s">
        <v>76</v>
      </c>
      <c r="D9632" t="s">
        <v>26</v>
      </c>
      <c r="E9632" s="1">
        <v>46057.995833333334</v>
      </c>
      <c r="F9632" s="1">
        <v>46059.870833333334</v>
      </c>
      <c r="G9632" t="s">
        <v>234</v>
      </c>
      <c r="H9632" t="s">
        <v>15</v>
      </c>
      <c r="I9632" t="s">
        <v>16</v>
      </c>
      <c r="J9632">
        <v>3</v>
      </c>
      <c r="K9632" t="str">
        <f>IF(tickets_dataset[[#This Row],[status]] = "Closed", "Yes","No")</f>
        <v>Yes</v>
      </c>
      <c r="L9632" s="2">
        <f t="shared" si="600"/>
        <v>45</v>
      </c>
      <c r="M9632" t="str">
        <f t="shared" si="601"/>
        <v>No</v>
      </c>
      <c r="N9632" t="str">
        <f t="shared" si="602"/>
        <v>Feb</v>
      </c>
      <c r="O9632" s="2">
        <f t="shared" si="603"/>
        <v>1.875</v>
      </c>
      <c r="P9632" t="str">
        <f>VLOOKUP(G9632,Agents!A:E,4,FALSE)</f>
        <v>Team5</v>
      </c>
      <c r="Q9632" t="str">
        <f>VLOOKUP(G9632,Agents!A:E,5,FALSE)</f>
        <v>Senior</v>
      </c>
      <c r="R9632" t="str">
        <f>VLOOKUP(G9632,Agents!A:E,2,FALSE)</f>
        <v>Night</v>
      </c>
    </row>
    <row r="9633" spans="1:18" x14ac:dyDescent="0.35">
      <c r="A9633" t="s">
        <v>14005</v>
      </c>
      <c r="B9633" t="s">
        <v>8335</v>
      </c>
      <c r="C9633" t="s">
        <v>22</v>
      </c>
      <c r="D9633" t="s">
        <v>26</v>
      </c>
      <c r="E9633" s="1">
        <v>46093.975694444445</v>
      </c>
      <c r="F9633" s="1">
        <v>46095.225694444445</v>
      </c>
      <c r="G9633" t="s">
        <v>156</v>
      </c>
      <c r="H9633" t="s">
        <v>15</v>
      </c>
      <c r="I9633" t="s">
        <v>68</v>
      </c>
      <c r="J9633">
        <v>2</v>
      </c>
      <c r="K9633" t="str">
        <f>IF(tickets_dataset[[#This Row],[status]] = "Closed", "Yes","No")</f>
        <v>Yes</v>
      </c>
      <c r="L9633" s="2">
        <f t="shared" si="600"/>
        <v>30</v>
      </c>
      <c r="M9633" t="str">
        <f t="shared" si="601"/>
        <v>No</v>
      </c>
      <c r="N9633" t="str">
        <f t="shared" si="602"/>
        <v>Mar</v>
      </c>
      <c r="O9633" s="2">
        <f t="shared" si="603"/>
        <v>1.25</v>
      </c>
      <c r="P9633" t="str">
        <f>VLOOKUP(G9633,Agents!A:E,4,FALSE)</f>
        <v>Team3</v>
      </c>
      <c r="Q9633" t="str">
        <f>VLOOKUP(G9633,Agents!A:E,5,FALSE)</f>
        <v>Mid</v>
      </c>
      <c r="R9633" t="str">
        <f>VLOOKUP(G9633,Agents!A:E,2,FALSE)</f>
        <v>Evening</v>
      </c>
    </row>
    <row r="9634" spans="1:18" x14ac:dyDescent="0.35">
      <c r="A9634" t="s">
        <v>14006</v>
      </c>
      <c r="B9634" t="s">
        <v>508</v>
      </c>
      <c r="C9634" t="s">
        <v>22</v>
      </c>
      <c r="D9634" t="s">
        <v>38</v>
      </c>
      <c r="E9634" s="1">
        <v>46109.744444444441</v>
      </c>
      <c r="F9634" s="1">
        <v>46112.411111111112</v>
      </c>
      <c r="G9634" t="s">
        <v>273</v>
      </c>
      <c r="H9634" t="s">
        <v>15</v>
      </c>
      <c r="I9634" t="s">
        <v>16</v>
      </c>
      <c r="J9634">
        <v>5</v>
      </c>
      <c r="K9634" t="str">
        <f>IF(tickets_dataset[[#This Row],[status]] = "Closed", "Yes","No")</f>
        <v>Yes</v>
      </c>
      <c r="L9634" s="2">
        <f t="shared" si="600"/>
        <v>64.000000000116415</v>
      </c>
      <c r="M9634" t="str">
        <f t="shared" si="601"/>
        <v>Yes</v>
      </c>
      <c r="N9634" t="str">
        <f t="shared" si="602"/>
        <v>Mar</v>
      </c>
      <c r="O9634" s="2">
        <f t="shared" si="603"/>
        <v>2.6666666666715173</v>
      </c>
      <c r="P9634" t="str">
        <f>VLOOKUP(G9634,Agents!A:E,4,FALSE)</f>
        <v>Team3</v>
      </c>
      <c r="Q9634" t="str">
        <f>VLOOKUP(G9634,Agents!A:E,5,FALSE)</f>
        <v>Senior</v>
      </c>
      <c r="R9634" t="str">
        <f>VLOOKUP(G9634,Agents!A:E,2,FALSE)</f>
        <v>Evening</v>
      </c>
    </row>
    <row r="9635" spans="1:18" x14ac:dyDescent="0.35">
      <c r="A9635" t="s">
        <v>14007</v>
      </c>
      <c r="B9635" t="s">
        <v>8884</v>
      </c>
      <c r="C9635" t="s">
        <v>76</v>
      </c>
      <c r="D9635" t="s">
        <v>13</v>
      </c>
      <c r="E9635" s="1">
        <v>46062.357638888891</v>
      </c>
      <c r="F9635" s="1">
        <v>46063.399305555555</v>
      </c>
      <c r="G9635" t="s">
        <v>357</v>
      </c>
      <c r="H9635" t="s">
        <v>15</v>
      </c>
      <c r="I9635" t="s">
        <v>16</v>
      </c>
      <c r="J9635">
        <v>4</v>
      </c>
      <c r="K9635" t="str">
        <f>IF(tickets_dataset[[#This Row],[status]] = "Closed", "Yes","No")</f>
        <v>Yes</v>
      </c>
      <c r="L9635" s="2">
        <f t="shared" si="600"/>
        <v>24.999999999941792</v>
      </c>
      <c r="M9635" t="str">
        <f t="shared" si="601"/>
        <v>No</v>
      </c>
      <c r="N9635" t="str">
        <f t="shared" si="602"/>
        <v>Feb</v>
      </c>
      <c r="O9635" s="2">
        <f t="shared" si="603"/>
        <v>1.0416666666642413</v>
      </c>
      <c r="P9635" t="str">
        <f>VLOOKUP(G9635,Agents!A:E,4,FALSE)</f>
        <v>Team1</v>
      </c>
      <c r="Q9635" t="str">
        <f>VLOOKUP(G9635,Agents!A:E,5,FALSE)</f>
        <v>Mid</v>
      </c>
      <c r="R9635" t="str">
        <f>VLOOKUP(G9635,Agents!A:E,2,FALSE)</f>
        <v>Morning</v>
      </c>
    </row>
    <row r="9636" spans="1:18" x14ac:dyDescent="0.35">
      <c r="A9636" t="s">
        <v>14008</v>
      </c>
      <c r="B9636" t="s">
        <v>9494</v>
      </c>
      <c r="C9636" t="s">
        <v>76</v>
      </c>
      <c r="D9636" t="s">
        <v>13</v>
      </c>
      <c r="E9636" s="1">
        <v>46033.438194444447</v>
      </c>
      <c r="F9636" s="1">
        <v>46035.229861111111</v>
      </c>
      <c r="G9636" t="s">
        <v>67</v>
      </c>
      <c r="H9636" t="s">
        <v>15</v>
      </c>
      <c r="I9636" t="s">
        <v>16</v>
      </c>
      <c r="J9636">
        <v>5</v>
      </c>
      <c r="K9636" t="str">
        <f>IF(tickets_dataset[[#This Row],[status]] = "Closed", "Yes","No")</f>
        <v>Yes</v>
      </c>
      <c r="L9636" s="2">
        <f t="shared" si="600"/>
        <v>42.999999999941792</v>
      </c>
      <c r="M9636" t="str">
        <f t="shared" si="601"/>
        <v>No</v>
      </c>
      <c r="N9636" t="str">
        <f t="shared" si="602"/>
        <v>Jan</v>
      </c>
      <c r="O9636" s="2">
        <f t="shared" si="603"/>
        <v>1.7916666666642413</v>
      </c>
      <c r="P9636" t="str">
        <f>VLOOKUP(G9636,Agents!A:E,4,FALSE)</f>
        <v>Team5</v>
      </c>
      <c r="Q9636" t="str">
        <f>VLOOKUP(G9636,Agents!A:E,5,FALSE)</f>
        <v>Junior</v>
      </c>
      <c r="R9636" t="str">
        <f>VLOOKUP(G9636,Agents!A:E,2,FALSE)</f>
        <v>Evening</v>
      </c>
    </row>
    <row r="9637" spans="1:18" x14ac:dyDescent="0.35">
      <c r="A9637" t="s">
        <v>14009</v>
      </c>
      <c r="B9637" t="s">
        <v>5107</v>
      </c>
      <c r="C9637" t="s">
        <v>76</v>
      </c>
      <c r="D9637" t="s">
        <v>26</v>
      </c>
      <c r="E9637" s="1">
        <v>46105.988194444442</v>
      </c>
      <c r="F9637" s="1">
        <v>46107.988194444442</v>
      </c>
      <c r="G9637" t="s">
        <v>357</v>
      </c>
      <c r="H9637" t="s">
        <v>15</v>
      </c>
      <c r="I9637" t="s">
        <v>16</v>
      </c>
      <c r="J9637">
        <v>4</v>
      </c>
      <c r="K9637" t="str">
        <f>IF(tickets_dataset[[#This Row],[status]] = "Closed", "Yes","No")</f>
        <v>Yes</v>
      </c>
      <c r="L9637" s="2">
        <f t="shared" si="600"/>
        <v>48</v>
      </c>
      <c r="M9637" t="str">
        <f t="shared" si="601"/>
        <v>No</v>
      </c>
      <c r="N9637" t="str">
        <f t="shared" si="602"/>
        <v>Mar</v>
      </c>
      <c r="O9637" s="2">
        <f t="shared" si="603"/>
        <v>2</v>
      </c>
      <c r="P9637" t="str">
        <f>VLOOKUP(G9637,Agents!A:E,4,FALSE)</f>
        <v>Team1</v>
      </c>
      <c r="Q9637" t="str">
        <f>VLOOKUP(G9637,Agents!A:E,5,FALSE)</f>
        <v>Mid</v>
      </c>
      <c r="R9637" t="str">
        <f>VLOOKUP(G9637,Agents!A:E,2,FALSE)</f>
        <v>Morning</v>
      </c>
    </row>
    <row r="9638" spans="1:18" x14ac:dyDescent="0.35">
      <c r="A9638" t="s">
        <v>14010</v>
      </c>
      <c r="B9638" t="s">
        <v>514</v>
      </c>
      <c r="C9638" t="s">
        <v>50</v>
      </c>
      <c r="D9638" t="s">
        <v>13</v>
      </c>
      <c r="E9638" s="1">
        <v>46055.513888888891</v>
      </c>
      <c r="F9638" s="1">
        <v>46056.680555555555</v>
      </c>
      <c r="G9638" t="s">
        <v>73</v>
      </c>
      <c r="H9638" t="s">
        <v>15</v>
      </c>
      <c r="I9638" t="s">
        <v>16</v>
      </c>
      <c r="J9638">
        <v>3</v>
      </c>
      <c r="K9638" t="str">
        <f>IF(tickets_dataset[[#This Row],[status]] = "Closed", "Yes","No")</f>
        <v>Yes</v>
      </c>
      <c r="L9638" s="2">
        <f t="shared" si="600"/>
        <v>27.999999999941792</v>
      </c>
      <c r="M9638" t="str">
        <f t="shared" si="601"/>
        <v>No</v>
      </c>
      <c r="N9638" t="str">
        <f t="shared" si="602"/>
        <v>Feb</v>
      </c>
      <c r="O9638" s="2">
        <f t="shared" si="603"/>
        <v>1.1666666666642413</v>
      </c>
      <c r="P9638" t="str">
        <f>VLOOKUP(G9638,Agents!A:E,4,FALSE)</f>
        <v>Team4</v>
      </c>
      <c r="Q9638" t="str">
        <f>VLOOKUP(G9638,Agents!A:E,5,FALSE)</f>
        <v>Senior</v>
      </c>
      <c r="R9638" t="str">
        <f>VLOOKUP(G9638,Agents!A:E,2,FALSE)</f>
        <v>Night</v>
      </c>
    </row>
    <row r="9639" spans="1:18" x14ac:dyDescent="0.35">
      <c r="A9639" t="s">
        <v>14011</v>
      </c>
      <c r="B9639" t="s">
        <v>52</v>
      </c>
      <c r="C9639" t="s">
        <v>12</v>
      </c>
      <c r="D9639" t="s">
        <v>26</v>
      </c>
      <c r="E9639" s="1">
        <v>46058.525694444441</v>
      </c>
      <c r="F9639" s="1">
        <v>46059.109027777777</v>
      </c>
      <c r="G9639" t="s">
        <v>221</v>
      </c>
      <c r="H9639" t="s">
        <v>15</v>
      </c>
      <c r="I9639" t="s">
        <v>68</v>
      </c>
      <c r="J9639">
        <v>4</v>
      </c>
      <c r="K9639" t="str">
        <f>IF(tickets_dataset[[#This Row],[status]] = "Closed", "Yes","No")</f>
        <v>Yes</v>
      </c>
      <c r="L9639" s="2">
        <f t="shared" si="600"/>
        <v>14.000000000058208</v>
      </c>
      <c r="M9639" t="str">
        <f t="shared" si="601"/>
        <v>No</v>
      </c>
      <c r="N9639" t="str">
        <f t="shared" si="602"/>
        <v>Feb</v>
      </c>
      <c r="O9639" s="2">
        <f t="shared" si="603"/>
        <v>0.58333333333575865</v>
      </c>
      <c r="P9639" t="str">
        <f>VLOOKUP(G9639,Agents!A:E,4,FALSE)</f>
        <v>Team4</v>
      </c>
      <c r="Q9639" t="str">
        <f>VLOOKUP(G9639,Agents!A:E,5,FALSE)</f>
        <v>Senior</v>
      </c>
      <c r="R9639" t="str">
        <f>VLOOKUP(G9639,Agents!A:E,2,FALSE)</f>
        <v>Morning</v>
      </c>
    </row>
    <row r="9640" spans="1:18" x14ac:dyDescent="0.35">
      <c r="A9640" t="s">
        <v>14012</v>
      </c>
      <c r="B9640" t="s">
        <v>3995</v>
      </c>
      <c r="C9640" t="s">
        <v>22</v>
      </c>
      <c r="D9640" t="s">
        <v>13</v>
      </c>
      <c r="E9640" s="1">
        <v>46103.495833333334</v>
      </c>
      <c r="F9640" s="1">
        <v>46104.870833333334</v>
      </c>
      <c r="G9640" t="s">
        <v>42</v>
      </c>
      <c r="H9640" t="s">
        <v>15</v>
      </c>
      <c r="I9640" t="s">
        <v>16</v>
      </c>
      <c r="J9640">
        <v>3</v>
      </c>
      <c r="K9640" t="str">
        <f>IF(tickets_dataset[[#This Row],[status]] = "Closed", "Yes","No")</f>
        <v>Yes</v>
      </c>
      <c r="L9640" s="2">
        <f t="shared" si="600"/>
        <v>33</v>
      </c>
      <c r="M9640" t="str">
        <f t="shared" si="601"/>
        <v>No</v>
      </c>
      <c r="N9640" t="str">
        <f t="shared" si="602"/>
        <v>Mar</v>
      </c>
      <c r="O9640" s="2">
        <f t="shared" si="603"/>
        <v>1.375</v>
      </c>
      <c r="P9640" t="str">
        <f>VLOOKUP(G9640,Agents!A:E,4,FALSE)</f>
        <v>Team2</v>
      </c>
      <c r="Q9640" t="str">
        <f>VLOOKUP(G9640,Agents!A:E,5,FALSE)</f>
        <v>Junior</v>
      </c>
      <c r="R9640" t="str">
        <f>VLOOKUP(G9640,Agents!A:E,2,FALSE)</f>
        <v>Night</v>
      </c>
    </row>
    <row r="9641" spans="1:18" x14ac:dyDescent="0.35">
      <c r="A9641" t="s">
        <v>14013</v>
      </c>
      <c r="B9641" t="s">
        <v>12537</v>
      </c>
      <c r="C9641" t="s">
        <v>34</v>
      </c>
      <c r="D9641" t="s">
        <v>26</v>
      </c>
      <c r="E9641" s="1">
        <v>46024.950694444444</v>
      </c>
      <c r="F9641" s="1">
        <v>46026.492361111108</v>
      </c>
      <c r="G9641" t="s">
        <v>83</v>
      </c>
      <c r="H9641" t="s">
        <v>15</v>
      </c>
      <c r="I9641" t="s">
        <v>16</v>
      </c>
      <c r="J9641">
        <v>4</v>
      </c>
      <c r="K9641" t="str">
        <f>IF(tickets_dataset[[#This Row],[status]] = "Closed", "Yes","No")</f>
        <v>Yes</v>
      </c>
      <c r="L9641" s="2">
        <f t="shared" si="600"/>
        <v>36.999999999941792</v>
      </c>
      <c r="M9641" t="str">
        <f t="shared" si="601"/>
        <v>No</v>
      </c>
      <c r="N9641" t="str">
        <f t="shared" si="602"/>
        <v>Jan</v>
      </c>
      <c r="O9641" s="2">
        <f t="shared" si="603"/>
        <v>1.5416666666642413</v>
      </c>
      <c r="P9641" t="str">
        <f>VLOOKUP(G9641,Agents!A:E,4,FALSE)</f>
        <v>Team2</v>
      </c>
      <c r="Q9641" t="str">
        <f>VLOOKUP(G9641,Agents!A:E,5,FALSE)</f>
        <v>Junior</v>
      </c>
      <c r="R9641" t="str">
        <f>VLOOKUP(G9641,Agents!A:E,2,FALSE)</f>
        <v>Night</v>
      </c>
    </row>
    <row r="9642" spans="1:18" x14ac:dyDescent="0.35">
      <c r="A9642" t="s">
        <v>14014</v>
      </c>
      <c r="B9642" t="s">
        <v>123</v>
      </c>
      <c r="C9642" t="s">
        <v>22</v>
      </c>
      <c r="D9642" t="s">
        <v>13</v>
      </c>
      <c r="E9642" s="1">
        <v>46028.623611111114</v>
      </c>
      <c r="F9642" s="1">
        <v>46029.998611111114</v>
      </c>
      <c r="G9642" t="s">
        <v>56</v>
      </c>
      <c r="H9642" t="s">
        <v>15</v>
      </c>
      <c r="I9642" t="s">
        <v>16</v>
      </c>
      <c r="J9642">
        <v>4</v>
      </c>
      <c r="K9642" t="str">
        <f>IF(tickets_dataset[[#This Row],[status]] = "Closed", "Yes","No")</f>
        <v>Yes</v>
      </c>
      <c r="L9642" s="2">
        <f t="shared" si="600"/>
        <v>33</v>
      </c>
      <c r="M9642" t="str">
        <f t="shared" si="601"/>
        <v>No</v>
      </c>
      <c r="N9642" t="str">
        <f t="shared" si="602"/>
        <v>Jan</v>
      </c>
      <c r="O9642" s="2">
        <f t="shared" si="603"/>
        <v>1.375</v>
      </c>
      <c r="P9642" t="str">
        <f>VLOOKUP(G9642,Agents!A:E,4,FALSE)</f>
        <v>Team1</v>
      </c>
      <c r="Q9642" t="str">
        <f>VLOOKUP(G9642,Agents!A:E,5,FALSE)</f>
        <v>Senior</v>
      </c>
      <c r="R9642" t="str">
        <f>VLOOKUP(G9642,Agents!A:E,2,FALSE)</f>
        <v>Night</v>
      </c>
    </row>
    <row r="9643" spans="1:18" x14ac:dyDescent="0.35">
      <c r="A9643" t="s">
        <v>14015</v>
      </c>
      <c r="B9643" t="s">
        <v>12028</v>
      </c>
      <c r="C9643" t="s">
        <v>22</v>
      </c>
      <c r="D9643" t="s">
        <v>38</v>
      </c>
      <c r="E9643" s="1">
        <v>46045.564583333333</v>
      </c>
      <c r="F9643" s="1">
        <v>46046.356249999997</v>
      </c>
      <c r="G9643" t="s">
        <v>83</v>
      </c>
      <c r="H9643" t="s">
        <v>15</v>
      </c>
      <c r="I9643" t="s">
        <v>16</v>
      </c>
      <c r="J9643">
        <v>4</v>
      </c>
      <c r="K9643" t="str">
        <f>IF(tickets_dataset[[#This Row],[status]] = "Closed", "Yes","No")</f>
        <v>Yes</v>
      </c>
      <c r="L9643" s="2">
        <f t="shared" si="600"/>
        <v>18.999999999941792</v>
      </c>
      <c r="M9643" t="str">
        <f t="shared" si="601"/>
        <v>No</v>
      </c>
      <c r="N9643" t="str">
        <f t="shared" si="602"/>
        <v>Jan</v>
      </c>
      <c r="O9643" s="2">
        <f t="shared" si="603"/>
        <v>0.79166666666424135</v>
      </c>
      <c r="P9643" t="str">
        <f>VLOOKUP(G9643,Agents!A:E,4,FALSE)</f>
        <v>Team2</v>
      </c>
      <c r="Q9643" t="str">
        <f>VLOOKUP(G9643,Agents!A:E,5,FALSE)</f>
        <v>Junior</v>
      </c>
      <c r="R9643" t="str">
        <f>VLOOKUP(G9643,Agents!A:E,2,FALSE)</f>
        <v>Night</v>
      </c>
    </row>
    <row r="9644" spans="1:18" x14ac:dyDescent="0.35">
      <c r="A9644" t="s">
        <v>14016</v>
      </c>
      <c r="B9644" t="s">
        <v>6880</v>
      </c>
      <c r="C9644" t="s">
        <v>22</v>
      </c>
      <c r="D9644" t="s">
        <v>38</v>
      </c>
      <c r="E9644" s="1">
        <v>46080.912499999999</v>
      </c>
      <c r="F9644" s="1">
        <v>46083.82916666667</v>
      </c>
      <c r="G9644" t="s">
        <v>357</v>
      </c>
      <c r="H9644" t="s">
        <v>15</v>
      </c>
      <c r="I9644" t="s">
        <v>16</v>
      </c>
      <c r="J9644">
        <v>3</v>
      </c>
      <c r="K9644" t="str">
        <f>IF(tickets_dataset[[#This Row],[status]] = "Closed", "Yes","No")</f>
        <v>Yes</v>
      </c>
      <c r="L9644" s="2">
        <f t="shared" si="600"/>
        <v>70.000000000116415</v>
      </c>
      <c r="M9644" t="str">
        <f t="shared" si="601"/>
        <v>Yes</v>
      </c>
      <c r="N9644" t="str">
        <f t="shared" si="602"/>
        <v>Feb</v>
      </c>
      <c r="O9644" s="2">
        <f t="shared" si="603"/>
        <v>2.9166666666715173</v>
      </c>
      <c r="P9644" t="str">
        <f>VLOOKUP(G9644,Agents!A:E,4,FALSE)</f>
        <v>Team1</v>
      </c>
      <c r="Q9644" t="str">
        <f>VLOOKUP(G9644,Agents!A:E,5,FALSE)</f>
        <v>Mid</v>
      </c>
      <c r="R9644" t="str">
        <f>VLOOKUP(G9644,Agents!A:E,2,FALSE)</f>
        <v>Morning</v>
      </c>
    </row>
    <row r="9645" spans="1:18" x14ac:dyDescent="0.35">
      <c r="A9645" t="s">
        <v>14017</v>
      </c>
      <c r="B9645" t="s">
        <v>3060</v>
      </c>
      <c r="C9645" t="s">
        <v>34</v>
      </c>
      <c r="D9645" t="s">
        <v>38</v>
      </c>
      <c r="E9645" s="1">
        <v>46065.306944444441</v>
      </c>
      <c r="F9645" s="1">
        <v>46066.181944444441</v>
      </c>
      <c r="G9645" t="s">
        <v>190</v>
      </c>
      <c r="H9645" t="s">
        <v>15</v>
      </c>
      <c r="I9645" t="s">
        <v>16</v>
      </c>
      <c r="J9645">
        <v>4</v>
      </c>
      <c r="K9645" t="str">
        <f>IF(tickets_dataset[[#This Row],[status]] = "Closed", "Yes","No")</f>
        <v>Yes</v>
      </c>
      <c r="L9645" s="2">
        <f t="shared" si="600"/>
        <v>21</v>
      </c>
      <c r="M9645" t="str">
        <f t="shared" si="601"/>
        <v>No</v>
      </c>
      <c r="N9645" t="str">
        <f t="shared" si="602"/>
        <v>Feb</v>
      </c>
      <c r="O9645" s="2">
        <f t="shared" si="603"/>
        <v>0.875</v>
      </c>
      <c r="P9645" t="str">
        <f>VLOOKUP(G9645,Agents!A:E,4,FALSE)</f>
        <v>Team1</v>
      </c>
      <c r="Q9645" t="str">
        <f>VLOOKUP(G9645,Agents!A:E,5,FALSE)</f>
        <v>Senior</v>
      </c>
      <c r="R9645" t="str">
        <f>VLOOKUP(G9645,Agents!A:E,2,FALSE)</f>
        <v>Night</v>
      </c>
    </row>
    <row r="9646" spans="1:18" x14ac:dyDescent="0.35">
      <c r="A9646" t="s">
        <v>14018</v>
      </c>
      <c r="B9646" t="s">
        <v>2441</v>
      </c>
      <c r="C9646" t="s">
        <v>34</v>
      </c>
      <c r="D9646" t="s">
        <v>13</v>
      </c>
      <c r="E9646" s="1">
        <v>46098.863194444442</v>
      </c>
      <c r="F9646" s="1">
        <v>46100.488194444442</v>
      </c>
      <c r="G9646" t="s">
        <v>119</v>
      </c>
      <c r="H9646" t="s">
        <v>28</v>
      </c>
      <c r="I9646" t="s">
        <v>16</v>
      </c>
      <c r="J9646">
        <v>4</v>
      </c>
      <c r="K9646" t="str">
        <f>IF(tickets_dataset[[#This Row],[status]] = "Closed", "Yes","No")</f>
        <v>No</v>
      </c>
      <c r="L9646" s="2">
        <f t="shared" si="600"/>
        <v>39</v>
      </c>
      <c r="M9646" t="str">
        <f t="shared" si="601"/>
        <v>No</v>
      </c>
      <c r="N9646" t="str">
        <f t="shared" si="602"/>
        <v>Mar</v>
      </c>
      <c r="O9646" s="2">
        <f t="shared" si="603"/>
        <v>1.625</v>
      </c>
      <c r="P9646" t="str">
        <f>VLOOKUP(G9646,Agents!A:E,4,FALSE)</f>
        <v>Team1</v>
      </c>
      <c r="Q9646" t="str">
        <f>VLOOKUP(G9646,Agents!A:E,5,FALSE)</f>
        <v>Junior</v>
      </c>
      <c r="R9646" t="str">
        <f>VLOOKUP(G9646,Agents!A:E,2,FALSE)</f>
        <v>Morning</v>
      </c>
    </row>
    <row r="9647" spans="1:18" x14ac:dyDescent="0.35">
      <c r="A9647" t="s">
        <v>14019</v>
      </c>
      <c r="B9647" t="s">
        <v>14020</v>
      </c>
      <c r="C9647" t="s">
        <v>50</v>
      </c>
      <c r="D9647" t="s">
        <v>26</v>
      </c>
      <c r="E9647" s="1">
        <v>46038.006944444445</v>
      </c>
      <c r="F9647" s="1">
        <v>46039.215277777781</v>
      </c>
      <c r="G9647" t="s">
        <v>31</v>
      </c>
      <c r="H9647" t="s">
        <v>132</v>
      </c>
      <c r="I9647" t="s">
        <v>16</v>
      </c>
      <c r="J9647">
        <v>3</v>
      </c>
      <c r="K9647" t="str">
        <f>IF(tickets_dataset[[#This Row],[status]] = "Closed", "Yes","No")</f>
        <v>No</v>
      </c>
      <c r="L9647" s="2">
        <f t="shared" si="600"/>
        <v>29.000000000058208</v>
      </c>
      <c r="M9647" t="str">
        <f t="shared" si="601"/>
        <v>No</v>
      </c>
      <c r="N9647" t="str">
        <f t="shared" si="602"/>
        <v>Jan</v>
      </c>
      <c r="O9647" s="2">
        <f t="shared" si="603"/>
        <v>1.2083333333357587</v>
      </c>
      <c r="P9647" t="str">
        <f>VLOOKUP(G9647,Agents!A:E,4,FALSE)</f>
        <v>Team5</v>
      </c>
      <c r="Q9647" t="str">
        <f>VLOOKUP(G9647,Agents!A:E,5,FALSE)</f>
        <v>Senior</v>
      </c>
      <c r="R9647" t="str">
        <f>VLOOKUP(G9647,Agents!A:E,2,FALSE)</f>
        <v>Evening</v>
      </c>
    </row>
    <row r="9648" spans="1:18" x14ac:dyDescent="0.35">
      <c r="A9648" t="s">
        <v>14021</v>
      </c>
      <c r="B9648" t="s">
        <v>1170</v>
      </c>
      <c r="C9648" t="s">
        <v>50</v>
      </c>
      <c r="D9648" t="s">
        <v>13</v>
      </c>
      <c r="E9648" s="1">
        <v>46025.367361111108</v>
      </c>
      <c r="F9648" s="1">
        <v>46025.992361111108</v>
      </c>
      <c r="G9648" t="s">
        <v>100</v>
      </c>
      <c r="H9648" t="s">
        <v>15</v>
      </c>
      <c r="I9648" t="s">
        <v>16</v>
      </c>
      <c r="J9648">
        <v>3</v>
      </c>
      <c r="K9648" t="str">
        <f>IF(tickets_dataset[[#This Row],[status]] = "Closed", "Yes","No")</f>
        <v>Yes</v>
      </c>
      <c r="L9648" s="2">
        <f t="shared" si="600"/>
        <v>15</v>
      </c>
      <c r="M9648" t="str">
        <f t="shared" si="601"/>
        <v>No</v>
      </c>
      <c r="N9648" t="str">
        <f t="shared" si="602"/>
        <v>Jan</v>
      </c>
      <c r="O9648" s="2">
        <f t="shared" si="603"/>
        <v>0.625</v>
      </c>
      <c r="P9648" t="str">
        <f>VLOOKUP(G9648,Agents!A:E,4,FALSE)</f>
        <v>Team4</v>
      </c>
      <c r="Q9648" t="str">
        <f>VLOOKUP(G9648,Agents!A:E,5,FALSE)</f>
        <v>Junior</v>
      </c>
      <c r="R9648" t="str">
        <f>VLOOKUP(G9648,Agents!A:E,2,FALSE)</f>
        <v>Evening</v>
      </c>
    </row>
    <row r="9649" spans="1:18" x14ac:dyDescent="0.35">
      <c r="A9649" t="s">
        <v>14022</v>
      </c>
      <c r="B9649" t="s">
        <v>1430</v>
      </c>
      <c r="C9649" t="s">
        <v>34</v>
      </c>
      <c r="D9649" t="s">
        <v>26</v>
      </c>
      <c r="E9649" s="1">
        <v>46054.425000000003</v>
      </c>
      <c r="F9649" s="1">
        <v>46055.966666666667</v>
      </c>
      <c r="G9649" t="s">
        <v>42</v>
      </c>
      <c r="H9649" t="s">
        <v>15</v>
      </c>
      <c r="I9649" t="s">
        <v>16</v>
      </c>
      <c r="J9649">
        <v>5</v>
      </c>
      <c r="K9649" t="str">
        <f>IF(tickets_dataset[[#This Row],[status]] = "Closed", "Yes","No")</f>
        <v>Yes</v>
      </c>
      <c r="L9649" s="2">
        <f t="shared" si="600"/>
        <v>36.999999999941792</v>
      </c>
      <c r="M9649" t="str">
        <f t="shared" si="601"/>
        <v>No</v>
      </c>
      <c r="N9649" t="str">
        <f t="shared" si="602"/>
        <v>Feb</v>
      </c>
      <c r="O9649" s="2">
        <f t="shared" si="603"/>
        <v>1.5416666666642413</v>
      </c>
      <c r="P9649" t="str">
        <f>VLOOKUP(G9649,Agents!A:E,4,FALSE)</f>
        <v>Team2</v>
      </c>
      <c r="Q9649" t="str">
        <f>VLOOKUP(G9649,Agents!A:E,5,FALSE)</f>
        <v>Junior</v>
      </c>
      <c r="R9649" t="str">
        <f>VLOOKUP(G9649,Agents!A:E,2,FALSE)</f>
        <v>Night</v>
      </c>
    </row>
    <row r="9650" spans="1:18" x14ac:dyDescent="0.35">
      <c r="A9650" t="s">
        <v>14023</v>
      </c>
      <c r="B9650" t="s">
        <v>14024</v>
      </c>
      <c r="C9650" t="s">
        <v>76</v>
      </c>
      <c r="D9650" t="s">
        <v>38</v>
      </c>
      <c r="E9650" s="1">
        <v>46027.277083333334</v>
      </c>
      <c r="F9650" s="1">
        <v>46027.777083333334</v>
      </c>
      <c r="G9650" t="s">
        <v>77</v>
      </c>
      <c r="H9650" t="s">
        <v>15</v>
      </c>
      <c r="I9650" t="s">
        <v>16</v>
      </c>
      <c r="J9650">
        <v>3</v>
      </c>
      <c r="K9650" t="str">
        <f>IF(tickets_dataset[[#This Row],[status]] = "Closed", "Yes","No")</f>
        <v>Yes</v>
      </c>
      <c r="L9650" s="2">
        <f t="shared" si="600"/>
        <v>12</v>
      </c>
      <c r="M9650" t="str">
        <f t="shared" si="601"/>
        <v>No</v>
      </c>
      <c r="N9650" t="str">
        <f t="shared" si="602"/>
        <v>Jan</v>
      </c>
      <c r="O9650" s="2">
        <f t="shared" si="603"/>
        <v>0.5</v>
      </c>
      <c r="P9650" t="str">
        <f>VLOOKUP(G9650,Agents!A:E,4,FALSE)</f>
        <v>Team5</v>
      </c>
      <c r="Q9650" t="str">
        <f>VLOOKUP(G9650,Agents!A:E,5,FALSE)</f>
        <v>Junior</v>
      </c>
      <c r="R9650" t="str">
        <f>VLOOKUP(G9650,Agents!A:E,2,FALSE)</f>
        <v>Evening</v>
      </c>
    </row>
    <row r="9651" spans="1:18" x14ac:dyDescent="0.35">
      <c r="A9651" t="s">
        <v>14025</v>
      </c>
      <c r="B9651" t="s">
        <v>2278</v>
      </c>
      <c r="C9651" t="s">
        <v>22</v>
      </c>
      <c r="D9651" t="s">
        <v>26</v>
      </c>
      <c r="E9651" s="1">
        <v>46073.890277777777</v>
      </c>
      <c r="F9651" s="1">
        <v>46076.806944444441</v>
      </c>
      <c r="G9651" t="s">
        <v>14</v>
      </c>
      <c r="H9651" t="s">
        <v>15</v>
      </c>
      <c r="I9651" t="s">
        <v>16</v>
      </c>
      <c r="J9651">
        <v>5</v>
      </c>
      <c r="K9651" t="str">
        <f>IF(tickets_dataset[[#This Row],[status]] = "Closed", "Yes","No")</f>
        <v>Yes</v>
      </c>
      <c r="L9651" s="2">
        <f t="shared" si="600"/>
        <v>69.999999999941792</v>
      </c>
      <c r="M9651" t="str">
        <f t="shared" si="601"/>
        <v>Yes</v>
      </c>
      <c r="N9651" t="str">
        <f t="shared" si="602"/>
        <v>Feb</v>
      </c>
      <c r="O9651" s="2">
        <f t="shared" si="603"/>
        <v>2.9166666666642413</v>
      </c>
      <c r="P9651" t="str">
        <f>VLOOKUP(G9651,Agents!A:E,4,FALSE)</f>
        <v>Team1</v>
      </c>
      <c r="Q9651" t="str">
        <f>VLOOKUP(G9651,Agents!A:E,5,FALSE)</f>
        <v>Senior</v>
      </c>
      <c r="R9651" t="str">
        <f>VLOOKUP(G9651,Agents!A:E,2,FALSE)</f>
        <v>Morning</v>
      </c>
    </row>
    <row r="9652" spans="1:18" x14ac:dyDescent="0.35">
      <c r="A9652" t="s">
        <v>14026</v>
      </c>
      <c r="B9652" t="s">
        <v>14027</v>
      </c>
      <c r="C9652" t="s">
        <v>34</v>
      </c>
      <c r="D9652" t="s">
        <v>26</v>
      </c>
      <c r="E9652" s="1">
        <v>46109.340277777781</v>
      </c>
      <c r="F9652" s="1">
        <v>46110.381944444445</v>
      </c>
      <c r="G9652" t="s">
        <v>149</v>
      </c>
      <c r="H9652" t="s">
        <v>15</v>
      </c>
      <c r="I9652" t="s">
        <v>16</v>
      </c>
      <c r="J9652">
        <v>4</v>
      </c>
      <c r="K9652" t="str">
        <f>IF(tickets_dataset[[#This Row],[status]] = "Closed", "Yes","No")</f>
        <v>Yes</v>
      </c>
      <c r="L9652" s="2">
        <f t="shared" si="600"/>
        <v>24.999999999941792</v>
      </c>
      <c r="M9652" t="str">
        <f t="shared" si="601"/>
        <v>No</v>
      </c>
      <c r="N9652" t="str">
        <f t="shared" si="602"/>
        <v>Mar</v>
      </c>
      <c r="O9652" s="2">
        <f t="shared" si="603"/>
        <v>1.0416666666642413</v>
      </c>
      <c r="P9652" t="str">
        <f>VLOOKUP(G9652,Agents!A:E,4,FALSE)</f>
        <v>Team3</v>
      </c>
      <c r="Q9652" t="str">
        <f>VLOOKUP(G9652,Agents!A:E,5,FALSE)</f>
        <v>Mid</v>
      </c>
      <c r="R9652" t="str">
        <f>VLOOKUP(G9652,Agents!A:E,2,FALSE)</f>
        <v>Night</v>
      </c>
    </row>
    <row r="9653" spans="1:18" x14ac:dyDescent="0.35">
      <c r="A9653" t="s">
        <v>14028</v>
      </c>
      <c r="B9653" t="s">
        <v>4036</v>
      </c>
      <c r="C9653" t="s">
        <v>34</v>
      </c>
      <c r="D9653" t="s">
        <v>26</v>
      </c>
      <c r="E9653" s="1">
        <v>46058.734027777777</v>
      </c>
      <c r="F9653" s="1">
        <v>46059.567361111112</v>
      </c>
      <c r="G9653" t="s">
        <v>190</v>
      </c>
      <c r="H9653" t="s">
        <v>15</v>
      </c>
      <c r="I9653" t="s">
        <v>16</v>
      </c>
      <c r="J9653">
        <v>3</v>
      </c>
      <c r="K9653" t="str">
        <f>IF(tickets_dataset[[#This Row],[status]] = "Closed", "Yes","No")</f>
        <v>Yes</v>
      </c>
      <c r="L9653" s="2">
        <f t="shared" si="600"/>
        <v>20.000000000058208</v>
      </c>
      <c r="M9653" t="str">
        <f t="shared" si="601"/>
        <v>No</v>
      </c>
      <c r="N9653" t="str">
        <f t="shared" si="602"/>
        <v>Feb</v>
      </c>
      <c r="O9653" s="2">
        <f t="shared" si="603"/>
        <v>0.83333333333575865</v>
      </c>
      <c r="P9653" t="str">
        <f>VLOOKUP(G9653,Agents!A:E,4,FALSE)</f>
        <v>Team1</v>
      </c>
      <c r="Q9653" t="str">
        <f>VLOOKUP(G9653,Agents!A:E,5,FALSE)</f>
        <v>Senior</v>
      </c>
      <c r="R9653" t="str">
        <f>VLOOKUP(G9653,Agents!A:E,2,FALSE)</f>
        <v>Night</v>
      </c>
    </row>
    <row r="9654" spans="1:18" x14ac:dyDescent="0.35">
      <c r="A9654" t="s">
        <v>14029</v>
      </c>
      <c r="B9654" t="s">
        <v>11841</v>
      </c>
      <c r="C9654" t="s">
        <v>22</v>
      </c>
      <c r="D9654" t="s">
        <v>38</v>
      </c>
      <c r="E9654" s="1">
        <v>46075.15902777778</v>
      </c>
      <c r="F9654" s="1">
        <v>46076.950694444444</v>
      </c>
      <c r="G9654" t="s">
        <v>256</v>
      </c>
      <c r="H9654" t="s">
        <v>15</v>
      </c>
      <c r="I9654" t="s">
        <v>16</v>
      </c>
      <c r="J9654">
        <v>5</v>
      </c>
      <c r="K9654" t="str">
        <f>IF(tickets_dataset[[#This Row],[status]] = "Closed", "Yes","No")</f>
        <v>Yes</v>
      </c>
      <c r="L9654" s="2">
        <f t="shared" si="600"/>
        <v>42.999999999941792</v>
      </c>
      <c r="M9654" t="str">
        <f t="shared" si="601"/>
        <v>No</v>
      </c>
      <c r="N9654" t="str">
        <f t="shared" si="602"/>
        <v>Feb</v>
      </c>
      <c r="O9654" s="2">
        <f t="shared" si="603"/>
        <v>1.7916666666642413</v>
      </c>
      <c r="P9654" t="str">
        <f>VLOOKUP(G9654,Agents!A:E,4,FALSE)</f>
        <v>Team1</v>
      </c>
      <c r="Q9654" t="str">
        <f>VLOOKUP(G9654,Agents!A:E,5,FALSE)</f>
        <v>Mid</v>
      </c>
      <c r="R9654" t="str">
        <f>VLOOKUP(G9654,Agents!A:E,2,FALSE)</f>
        <v>Morning</v>
      </c>
    </row>
    <row r="9655" spans="1:18" x14ac:dyDescent="0.35">
      <c r="A9655" t="s">
        <v>14030</v>
      </c>
      <c r="B9655" t="s">
        <v>5643</v>
      </c>
      <c r="C9655" t="s">
        <v>12</v>
      </c>
      <c r="D9655" t="s">
        <v>38</v>
      </c>
      <c r="E9655" s="1">
        <v>46110.126388888886</v>
      </c>
      <c r="F9655" s="1">
        <v>46112.001388888886</v>
      </c>
      <c r="G9655" t="s">
        <v>282</v>
      </c>
      <c r="H9655" t="s">
        <v>15</v>
      </c>
      <c r="I9655" t="s">
        <v>16</v>
      </c>
      <c r="J9655">
        <v>4</v>
      </c>
      <c r="K9655" t="str">
        <f>IF(tickets_dataset[[#This Row],[status]] = "Closed", "Yes","No")</f>
        <v>Yes</v>
      </c>
      <c r="L9655" s="2">
        <f t="shared" si="600"/>
        <v>45</v>
      </c>
      <c r="M9655" t="str">
        <f t="shared" si="601"/>
        <v>No</v>
      </c>
      <c r="N9655" t="str">
        <f t="shared" si="602"/>
        <v>Mar</v>
      </c>
      <c r="O9655" s="2">
        <f t="shared" si="603"/>
        <v>1.875</v>
      </c>
      <c r="P9655" t="str">
        <f>VLOOKUP(G9655,Agents!A:E,4,FALSE)</f>
        <v>Team4</v>
      </c>
      <c r="Q9655" t="str">
        <f>VLOOKUP(G9655,Agents!A:E,5,FALSE)</f>
        <v>Mid</v>
      </c>
      <c r="R9655" t="str">
        <f>VLOOKUP(G9655,Agents!A:E,2,FALSE)</f>
        <v>Morning</v>
      </c>
    </row>
    <row r="9656" spans="1:18" x14ac:dyDescent="0.35">
      <c r="A9656" t="s">
        <v>14031</v>
      </c>
      <c r="B9656" t="s">
        <v>9616</v>
      </c>
      <c r="C9656" t="s">
        <v>76</v>
      </c>
      <c r="D9656" t="s">
        <v>13</v>
      </c>
      <c r="E9656" s="1">
        <v>46088.750694444447</v>
      </c>
      <c r="F9656" s="1">
        <v>46089.042361111111</v>
      </c>
      <c r="G9656" t="s">
        <v>156</v>
      </c>
      <c r="H9656" t="s">
        <v>15</v>
      </c>
      <c r="I9656" t="s">
        <v>16</v>
      </c>
      <c r="J9656">
        <v>3</v>
      </c>
      <c r="K9656" t="str">
        <f>IF(tickets_dataset[[#This Row],[status]] = "Closed", "Yes","No")</f>
        <v>Yes</v>
      </c>
      <c r="L9656" s="2">
        <f t="shared" si="600"/>
        <v>6.9999999999417923</v>
      </c>
      <c r="M9656" t="str">
        <f t="shared" si="601"/>
        <v>No</v>
      </c>
      <c r="N9656" t="str">
        <f t="shared" si="602"/>
        <v>Mar</v>
      </c>
      <c r="O9656" s="2">
        <f t="shared" si="603"/>
        <v>0.29166666666424135</v>
      </c>
      <c r="P9656" t="str">
        <f>VLOOKUP(G9656,Agents!A:E,4,FALSE)</f>
        <v>Team3</v>
      </c>
      <c r="Q9656" t="str">
        <f>VLOOKUP(G9656,Agents!A:E,5,FALSE)</f>
        <v>Mid</v>
      </c>
      <c r="R9656" t="str">
        <f>VLOOKUP(G9656,Agents!A:E,2,FALSE)</f>
        <v>Evening</v>
      </c>
    </row>
    <row r="9657" spans="1:18" x14ac:dyDescent="0.35">
      <c r="A9657" t="s">
        <v>14032</v>
      </c>
      <c r="B9657" t="s">
        <v>672</v>
      </c>
      <c r="C9657" t="s">
        <v>50</v>
      </c>
      <c r="D9657" t="s">
        <v>38</v>
      </c>
      <c r="E9657" s="1">
        <v>46061.96875</v>
      </c>
      <c r="F9657" s="1">
        <v>46065.427083333336</v>
      </c>
      <c r="G9657" t="s">
        <v>221</v>
      </c>
      <c r="H9657" t="s">
        <v>15</v>
      </c>
      <c r="I9657" t="s">
        <v>16</v>
      </c>
      <c r="J9657">
        <v>4</v>
      </c>
      <c r="K9657" t="str">
        <f>IF(tickets_dataset[[#This Row],[status]] = "Closed", "Yes","No")</f>
        <v>Yes</v>
      </c>
      <c r="L9657" s="2">
        <f t="shared" si="600"/>
        <v>83.000000000058208</v>
      </c>
      <c r="M9657" t="str">
        <f t="shared" si="601"/>
        <v>Yes</v>
      </c>
      <c r="N9657" t="str">
        <f t="shared" si="602"/>
        <v>Feb</v>
      </c>
      <c r="O9657" s="2">
        <f t="shared" si="603"/>
        <v>3.4583333333357587</v>
      </c>
      <c r="P9657" t="str">
        <f>VLOOKUP(G9657,Agents!A:E,4,FALSE)</f>
        <v>Team4</v>
      </c>
      <c r="Q9657" t="str">
        <f>VLOOKUP(G9657,Agents!A:E,5,FALSE)</f>
        <v>Senior</v>
      </c>
      <c r="R9657" t="str">
        <f>VLOOKUP(G9657,Agents!A:E,2,FALSE)</f>
        <v>Morning</v>
      </c>
    </row>
    <row r="9658" spans="1:18" x14ac:dyDescent="0.35">
      <c r="A9658" t="s">
        <v>14033</v>
      </c>
      <c r="B9658" t="s">
        <v>1401</v>
      </c>
      <c r="C9658" t="s">
        <v>50</v>
      </c>
      <c r="D9658" t="s">
        <v>38</v>
      </c>
      <c r="E9658" s="1">
        <v>46107.556944444441</v>
      </c>
      <c r="F9658" s="1">
        <v>46110.348611111112</v>
      </c>
      <c r="G9658" t="s">
        <v>183</v>
      </c>
      <c r="H9658" t="s">
        <v>15</v>
      </c>
      <c r="I9658" t="s">
        <v>16</v>
      </c>
      <c r="J9658">
        <v>4</v>
      </c>
      <c r="K9658" t="str">
        <f>IF(tickets_dataset[[#This Row],[status]] = "Closed", "Yes","No")</f>
        <v>Yes</v>
      </c>
      <c r="L9658" s="2">
        <f t="shared" si="600"/>
        <v>67.000000000116415</v>
      </c>
      <c r="M9658" t="str">
        <f t="shared" si="601"/>
        <v>Yes</v>
      </c>
      <c r="N9658" t="str">
        <f t="shared" si="602"/>
        <v>Mar</v>
      </c>
      <c r="O9658" s="2">
        <f t="shared" si="603"/>
        <v>2.7916666666715173</v>
      </c>
      <c r="P9658" t="str">
        <f>VLOOKUP(G9658,Agents!A:E,4,FALSE)</f>
        <v>Team3</v>
      </c>
      <c r="Q9658" t="str">
        <f>VLOOKUP(G9658,Agents!A:E,5,FALSE)</f>
        <v>Senior</v>
      </c>
      <c r="R9658" t="str">
        <f>VLOOKUP(G9658,Agents!A:E,2,FALSE)</f>
        <v>Night</v>
      </c>
    </row>
    <row r="9659" spans="1:18" x14ac:dyDescent="0.35">
      <c r="A9659" t="s">
        <v>14034</v>
      </c>
      <c r="B9659" t="s">
        <v>5708</v>
      </c>
      <c r="C9659" t="s">
        <v>12</v>
      </c>
      <c r="D9659" t="s">
        <v>13</v>
      </c>
      <c r="E9659" s="1">
        <v>46062.538888888892</v>
      </c>
      <c r="F9659" s="1">
        <v>46063.49722222222</v>
      </c>
      <c r="G9659" t="s">
        <v>103</v>
      </c>
      <c r="H9659" t="s">
        <v>15</v>
      </c>
      <c r="I9659" t="s">
        <v>16</v>
      </c>
      <c r="J9659">
        <v>5</v>
      </c>
      <c r="K9659" t="str">
        <f>IF(tickets_dataset[[#This Row],[status]] = "Closed", "Yes","No")</f>
        <v>Yes</v>
      </c>
      <c r="L9659" s="2">
        <f t="shared" si="600"/>
        <v>22.999999999883585</v>
      </c>
      <c r="M9659" t="str">
        <f t="shared" si="601"/>
        <v>No</v>
      </c>
      <c r="N9659" t="str">
        <f t="shared" si="602"/>
        <v>Feb</v>
      </c>
      <c r="O9659" s="2">
        <f t="shared" si="603"/>
        <v>0.95833333332848269</v>
      </c>
      <c r="P9659" t="str">
        <f>VLOOKUP(G9659,Agents!A:E,4,FALSE)</f>
        <v>Team4</v>
      </c>
      <c r="Q9659" t="str">
        <f>VLOOKUP(G9659,Agents!A:E,5,FALSE)</f>
        <v>Senior</v>
      </c>
      <c r="R9659" t="str">
        <f>VLOOKUP(G9659,Agents!A:E,2,FALSE)</f>
        <v>Night</v>
      </c>
    </row>
    <row r="9660" spans="1:18" x14ac:dyDescent="0.35">
      <c r="A9660" t="s">
        <v>14035</v>
      </c>
      <c r="B9660" t="s">
        <v>4072</v>
      </c>
      <c r="C9660" t="s">
        <v>76</v>
      </c>
      <c r="D9660" t="s">
        <v>26</v>
      </c>
      <c r="E9660" s="1">
        <v>46109.075694444444</v>
      </c>
      <c r="F9660" s="1">
        <v>46111.78402777778</v>
      </c>
      <c r="G9660" t="s">
        <v>100</v>
      </c>
      <c r="H9660" t="s">
        <v>15</v>
      </c>
      <c r="I9660" t="s">
        <v>16</v>
      </c>
      <c r="J9660">
        <v>4</v>
      </c>
      <c r="K9660" t="str">
        <f>IF(tickets_dataset[[#This Row],[status]] = "Closed", "Yes","No")</f>
        <v>Yes</v>
      </c>
      <c r="L9660" s="2">
        <f t="shared" si="600"/>
        <v>65.000000000058208</v>
      </c>
      <c r="M9660" t="str">
        <f t="shared" si="601"/>
        <v>Yes</v>
      </c>
      <c r="N9660" t="str">
        <f t="shared" si="602"/>
        <v>Mar</v>
      </c>
      <c r="O9660" s="2">
        <f t="shared" si="603"/>
        <v>2.7083333333357587</v>
      </c>
      <c r="P9660" t="str">
        <f>VLOOKUP(G9660,Agents!A:E,4,FALSE)</f>
        <v>Team4</v>
      </c>
      <c r="Q9660" t="str">
        <f>VLOOKUP(G9660,Agents!A:E,5,FALSE)</f>
        <v>Junior</v>
      </c>
      <c r="R9660" t="str">
        <f>VLOOKUP(G9660,Agents!A:E,2,FALSE)</f>
        <v>Evening</v>
      </c>
    </row>
    <row r="9661" spans="1:18" x14ac:dyDescent="0.35">
      <c r="A9661" t="s">
        <v>14036</v>
      </c>
      <c r="B9661" t="s">
        <v>7213</v>
      </c>
      <c r="C9661" t="s">
        <v>12</v>
      </c>
      <c r="D9661" t="s">
        <v>38</v>
      </c>
      <c r="E9661" s="1">
        <v>46098.438194444447</v>
      </c>
      <c r="F9661" s="1">
        <v>46099.438194444447</v>
      </c>
      <c r="G9661" t="s">
        <v>67</v>
      </c>
      <c r="H9661" t="s">
        <v>15</v>
      </c>
      <c r="I9661" t="s">
        <v>16</v>
      </c>
      <c r="J9661">
        <v>5</v>
      </c>
      <c r="K9661" t="str">
        <f>IF(tickets_dataset[[#This Row],[status]] = "Closed", "Yes","No")</f>
        <v>Yes</v>
      </c>
      <c r="L9661" s="2">
        <f t="shared" si="600"/>
        <v>24</v>
      </c>
      <c r="M9661" t="str">
        <f t="shared" si="601"/>
        <v>No</v>
      </c>
      <c r="N9661" t="str">
        <f t="shared" si="602"/>
        <v>Mar</v>
      </c>
      <c r="O9661" s="2">
        <f t="shared" si="603"/>
        <v>1</v>
      </c>
      <c r="P9661" t="str">
        <f>VLOOKUP(G9661,Agents!A:E,4,FALSE)</f>
        <v>Team5</v>
      </c>
      <c r="Q9661" t="str">
        <f>VLOOKUP(G9661,Agents!A:E,5,FALSE)</f>
        <v>Junior</v>
      </c>
      <c r="R9661" t="str">
        <f>VLOOKUP(G9661,Agents!A:E,2,FALSE)</f>
        <v>Evening</v>
      </c>
    </row>
    <row r="9662" spans="1:18" x14ac:dyDescent="0.35">
      <c r="A9662" t="s">
        <v>14037</v>
      </c>
      <c r="B9662" t="s">
        <v>7170</v>
      </c>
      <c r="C9662" t="s">
        <v>12</v>
      </c>
      <c r="D9662" t="s">
        <v>26</v>
      </c>
      <c r="E9662" s="1">
        <v>46023.637499999997</v>
      </c>
      <c r="F9662" s="1">
        <v>46024.762499999997</v>
      </c>
      <c r="G9662" t="s">
        <v>59</v>
      </c>
      <c r="H9662" t="s">
        <v>15</v>
      </c>
      <c r="I9662" t="s">
        <v>16</v>
      </c>
      <c r="J9662">
        <v>4</v>
      </c>
      <c r="K9662" t="str">
        <f>IF(tickets_dataset[[#This Row],[status]] = "Closed", "Yes","No")</f>
        <v>Yes</v>
      </c>
      <c r="L9662" s="2">
        <f t="shared" si="600"/>
        <v>27</v>
      </c>
      <c r="M9662" t="str">
        <f t="shared" si="601"/>
        <v>No</v>
      </c>
      <c r="N9662" t="str">
        <f t="shared" si="602"/>
        <v>Jan</v>
      </c>
      <c r="O9662" s="2">
        <f t="shared" si="603"/>
        <v>1.125</v>
      </c>
      <c r="P9662" t="str">
        <f>VLOOKUP(G9662,Agents!A:E,4,FALSE)</f>
        <v>Team3</v>
      </c>
      <c r="Q9662" t="str">
        <f>VLOOKUP(G9662,Agents!A:E,5,FALSE)</f>
        <v>Senior</v>
      </c>
      <c r="R9662" t="str">
        <f>VLOOKUP(G9662,Agents!A:E,2,FALSE)</f>
        <v>Night</v>
      </c>
    </row>
    <row r="9663" spans="1:18" x14ac:dyDescent="0.35">
      <c r="A9663" t="s">
        <v>14038</v>
      </c>
      <c r="B9663" t="s">
        <v>5197</v>
      </c>
      <c r="C9663" t="s">
        <v>34</v>
      </c>
      <c r="D9663" t="s">
        <v>13</v>
      </c>
      <c r="E9663" s="1">
        <v>46092.285416666666</v>
      </c>
      <c r="F9663" s="1">
        <v>46093.868750000001</v>
      </c>
      <c r="G9663" t="s">
        <v>256</v>
      </c>
      <c r="H9663" t="s">
        <v>15</v>
      </c>
      <c r="I9663" t="s">
        <v>16</v>
      </c>
      <c r="J9663">
        <v>4</v>
      </c>
      <c r="K9663" t="str">
        <f>IF(tickets_dataset[[#This Row],[status]] = "Closed", "Yes","No")</f>
        <v>Yes</v>
      </c>
      <c r="L9663" s="2">
        <f t="shared" si="600"/>
        <v>38.000000000058208</v>
      </c>
      <c r="M9663" t="str">
        <f t="shared" si="601"/>
        <v>No</v>
      </c>
      <c r="N9663" t="str">
        <f t="shared" si="602"/>
        <v>Mar</v>
      </c>
      <c r="O9663" s="2">
        <f t="shared" si="603"/>
        <v>1.5833333333357587</v>
      </c>
      <c r="P9663" t="str">
        <f>VLOOKUP(G9663,Agents!A:E,4,FALSE)</f>
        <v>Team1</v>
      </c>
      <c r="Q9663" t="str">
        <f>VLOOKUP(G9663,Agents!A:E,5,FALSE)</f>
        <v>Mid</v>
      </c>
      <c r="R9663" t="str">
        <f>VLOOKUP(G9663,Agents!A:E,2,FALSE)</f>
        <v>Morning</v>
      </c>
    </row>
    <row r="9664" spans="1:18" x14ac:dyDescent="0.35">
      <c r="A9664" t="s">
        <v>14039</v>
      </c>
      <c r="B9664" t="s">
        <v>3906</v>
      </c>
      <c r="C9664" t="s">
        <v>76</v>
      </c>
      <c r="D9664" t="s">
        <v>38</v>
      </c>
      <c r="E9664" s="1">
        <v>46076.45</v>
      </c>
      <c r="F9664" s="1">
        <v>46079.491666666669</v>
      </c>
      <c r="G9664" t="s">
        <v>239</v>
      </c>
      <c r="H9664" t="s">
        <v>15</v>
      </c>
      <c r="I9664" t="s">
        <v>16</v>
      </c>
      <c r="J9664">
        <v>5</v>
      </c>
      <c r="K9664" t="str">
        <f>IF(tickets_dataset[[#This Row],[status]] = "Closed", "Yes","No")</f>
        <v>Yes</v>
      </c>
      <c r="L9664" s="2">
        <f t="shared" si="600"/>
        <v>73.000000000116415</v>
      </c>
      <c r="M9664" t="str">
        <f t="shared" si="601"/>
        <v>Yes</v>
      </c>
      <c r="N9664" t="str">
        <f t="shared" si="602"/>
        <v>Feb</v>
      </c>
      <c r="O9664" s="2">
        <f t="shared" si="603"/>
        <v>3.0416666666715173</v>
      </c>
      <c r="P9664" t="str">
        <f>VLOOKUP(G9664,Agents!A:E,4,FALSE)</f>
        <v>Team1</v>
      </c>
      <c r="Q9664" t="str">
        <f>VLOOKUP(G9664,Agents!A:E,5,FALSE)</f>
        <v>Senior</v>
      </c>
      <c r="R9664" t="str">
        <f>VLOOKUP(G9664,Agents!A:E,2,FALSE)</f>
        <v>Evening</v>
      </c>
    </row>
    <row r="9665" spans="1:18" x14ac:dyDescent="0.35">
      <c r="A9665" t="s">
        <v>14040</v>
      </c>
      <c r="B9665" t="s">
        <v>7779</v>
      </c>
      <c r="C9665" t="s">
        <v>76</v>
      </c>
      <c r="D9665" t="s">
        <v>13</v>
      </c>
      <c r="E9665" s="1">
        <v>46045.310416666667</v>
      </c>
      <c r="F9665" s="1">
        <v>46046.477083333331</v>
      </c>
      <c r="G9665" t="s">
        <v>35</v>
      </c>
      <c r="H9665" t="s">
        <v>15</v>
      </c>
      <c r="I9665" t="s">
        <v>16</v>
      </c>
      <c r="J9665">
        <v>4</v>
      </c>
      <c r="K9665" t="str">
        <f>IF(tickets_dataset[[#This Row],[status]] = "Closed", "Yes","No")</f>
        <v>Yes</v>
      </c>
      <c r="L9665" s="2">
        <f t="shared" si="600"/>
        <v>27.999999999941792</v>
      </c>
      <c r="M9665" t="str">
        <f t="shared" si="601"/>
        <v>No</v>
      </c>
      <c r="N9665" t="str">
        <f t="shared" si="602"/>
        <v>Jan</v>
      </c>
      <c r="O9665" s="2">
        <f t="shared" si="603"/>
        <v>1.1666666666642413</v>
      </c>
      <c r="P9665" t="str">
        <f>VLOOKUP(G9665,Agents!A:E,4,FALSE)</f>
        <v>Team1</v>
      </c>
      <c r="Q9665" t="str">
        <f>VLOOKUP(G9665,Agents!A:E,5,FALSE)</f>
        <v>Senior</v>
      </c>
      <c r="R9665" t="str">
        <f>VLOOKUP(G9665,Agents!A:E,2,FALSE)</f>
        <v>Evening</v>
      </c>
    </row>
    <row r="9666" spans="1:18" x14ac:dyDescent="0.35">
      <c r="A9666" t="s">
        <v>14041</v>
      </c>
      <c r="B9666" t="s">
        <v>8066</v>
      </c>
      <c r="C9666" t="s">
        <v>34</v>
      </c>
      <c r="D9666" t="s">
        <v>26</v>
      </c>
      <c r="E9666" s="1">
        <v>46044.310416666667</v>
      </c>
      <c r="F9666" s="1">
        <v>46047.102083333331</v>
      </c>
      <c r="G9666" t="s">
        <v>27</v>
      </c>
      <c r="H9666" t="s">
        <v>28</v>
      </c>
      <c r="I9666" t="s">
        <v>16</v>
      </c>
      <c r="J9666">
        <v>4</v>
      </c>
      <c r="K9666" t="str">
        <f>IF(tickets_dataset[[#This Row],[status]] = "Closed", "Yes","No")</f>
        <v>No</v>
      </c>
      <c r="L9666" s="2">
        <f t="shared" ref="L9666:L9729" si="604">IF(ISBLANK(F9666),"",(F9666-E9666)*24)</f>
        <v>66.999999999941792</v>
      </c>
      <c r="M9666" t="str">
        <f t="shared" ref="M9666:M9729" si="605">IF(L9666&gt;48,"Yes","No")</f>
        <v>Yes</v>
      </c>
      <c r="N9666" t="str">
        <f t="shared" ref="N9666:N9729" si="606">TEXT(E9666,"mmm")</f>
        <v>Jan</v>
      </c>
      <c r="O9666" s="2">
        <f t="shared" si="603"/>
        <v>2.7916666666642413</v>
      </c>
      <c r="P9666" t="str">
        <f>VLOOKUP(G9666,Agents!A:E,4,FALSE)</f>
        <v>Team5</v>
      </c>
      <c r="Q9666" t="str">
        <f>VLOOKUP(G9666,Agents!A:E,5,FALSE)</f>
        <v>Senior</v>
      </c>
      <c r="R9666" t="str">
        <f>VLOOKUP(G9666,Agents!A:E,2,FALSE)</f>
        <v>Morning</v>
      </c>
    </row>
    <row r="9667" spans="1:18" x14ac:dyDescent="0.35">
      <c r="A9667" t="s">
        <v>14042</v>
      </c>
      <c r="B9667" t="s">
        <v>12039</v>
      </c>
      <c r="C9667" t="s">
        <v>12</v>
      </c>
      <c r="D9667" t="s">
        <v>38</v>
      </c>
      <c r="E9667" s="1">
        <v>46094.722222222219</v>
      </c>
      <c r="F9667" s="1">
        <v>46096.472222222219</v>
      </c>
      <c r="G9667" t="s">
        <v>149</v>
      </c>
      <c r="H9667" t="s">
        <v>15</v>
      </c>
      <c r="I9667" t="s">
        <v>16</v>
      </c>
      <c r="J9667">
        <v>3</v>
      </c>
      <c r="K9667" t="str">
        <f>IF(tickets_dataset[[#This Row],[status]] = "Closed", "Yes","No")</f>
        <v>Yes</v>
      </c>
      <c r="L9667" s="2">
        <f t="shared" si="604"/>
        <v>42</v>
      </c>
      <c r="M9667" t="str">
        <f t="shared" si="605"/>
        <v>No</v>
      </c>
      <c r="N9667" t="str">
        <f t="shared" si="606"/>
        <v>Mar</v>
      </c>
      <c r="O9667" s="2">
        <f t="shared" ref="O9667:O9730" si="607">F9667-E9667</f>
        <v>1.75</v>
      </c>
      <c r="P9667" t="str">
        <f>VLOOKUP(G9667,Agents!A:E,4,FALSE)</f>
        <v>Team3</v>
      </c>
      <c r="Q9667" t="str">
        <f>VLOOKUP(G9667,Agents!A:E,5,FALSE)</f>
        <v>Mid</v>
      </c>
      <c r="R9667" t="str">
        <f>VLOOKUP(G9667,Agents!A:E,2,FALSE)</f>
        <v>Night</v>
      </c>
    </row>
    <row r="9668" spans="1:18" x14ac:dyDescent="0.35">
      <c r="A9668" t="s">
        <v>14043</v>
      </c>
      <c r="B9668" t="s">
        <v>7810</v>
      </c>
      <c r="C9668" t="s">
        <v>12</v>
      </c>
      <c r="D9668" t="s">
        <v>38</v>
      </c>
      <c r="E9668" s="1">
        <v>46054.404861111114</v>
      </c>
      <c r="F9668" s="1">
        <v>46057.821527777778</v>
      </c>
      <c r="G9668" t="s">
        <v>140</v>
      </c>
      <c r="H9668" t="s">
        <v>15</v>
      </c>
      <c r="I9668" t="s">
        <v>16</v>
      </c>
      <c r="J9668">
        <v>3</v>
      </c>
      <c r="K9668" t="str">
        <f>IF(tickets_dataset[[#This Row],[status]] = "Closed", "Yes","No")</f>
        <v>Yes</v>
      </c>
      <c r="L9668" s="2">
        <f t="shared" si="604"/>
        <v>81.999999999941792</v>
      </c>
      <c r="M9668" t="str">
        <f t="shared" si="605"/>
        <v>Yes</v>
      </c>
      <c r="N9668" t="str">
        <f t="shared" si="606"/>
        <v>Feb</v>
      </c>
      <c r="O9668" s="2">
        <f t="shared" si="607"/>
        <v>3.4166666666642413</v>
      </c>
      <c r="P9668" t="str">
        <f>VLOOKUP(G9668,Agents!A:E,4,FALSE)</f>
        <v>Team1</v>
      </c>
      <c r="Q9668" t="str">
        <f>VLOOKUP(G9668,Agents!A:E,5,FALSE)</f>
        <v>Junior</v>
      </c>
      <c r="R9668" t="str">
        <f>VLOOKUP(G9668,Agents!A:E,2,FALSE)</f>
        <v>Morning</v>
      </c>
    </row>
    <row r="9669" spans="1:18" x14ac:dyDescent="0.35">
      <c r="A9669" t="s">
        <v>14044</v>
      </c>
      <c r="B9669" t="s">
        <v>4663</v>
      </c>
      <c r="C9669" t="s">
        <v>12</v>
      </c>
      <c r="D9669" t="s">
        <v>38</v>
      </c>
      <c r="E9669" s="1">
        <v>46101.44027777778</v>
      </c>
      <c r="F9669" s="1">
        <v>46103.398611111108</v>
      </c>
      <c r="G9669" t="s">
        <v>35</v>
      </c>
      <c r="H9669" t="s">
        <v>15</v>
      </c>
      <c r="I9669" t="s">
        <v>16</v>
      </c>
      <c r="J9669">
        <v>3</v>
      </c>
      <c r="K9669" t="str">
        <f>IF(tickets_dataset[[#This Row],[status]] = "Closed", "Yes","No")</f>
        <v>Yes</v>
      </c>
      <c r="L9669" s="2">
        <f t="shared" si="604"/>
        <v>46.999999999883585</v>
      </c>
      <c r="M9669" t="str">
        <f t="shared" si="605"/>
        <v>No</v>
      </c>
      <c r="N9669" t="str">
        <f t="shared" si="606"/>
        <v>Mar</v>
      </c>
      <c r="O9669" s="2">
        <f t="shared" si="607"/>
        <v>1.9583333333284827</v>
      </c>
      <c r="P9669" t="str">
        <f>VLOOKUP(G9669,Agents!A:E,4,FALSE)</f>
        <v>Team1</v>
      </c>
      <c r="Q9669" t="str">
        <f>VLOOKUP(G9669,Agents!A:E,5,FALSE)</f>
        <v>Senior</v>
      </c>
      <c r="R9669" t="str">
        <f>VLOOKUP(G9669,Agents!A:E,2,FALSE)</f>
        <v>Evening</v>
      </c>
    </row>
    <row r="9670" spans="1:18" x14ac:dyDescent="0.35">
      <c r="A9670" t="s">
        <v>14045</v>
      </c>
      <c r="B9670" t="s">
        <v>2333</v>
      </c>
      <c r="C9670" t="s">
        <v>50</v>
      </c>
      <c r="D9670" t="s">
        <v>26</v>
      </c>
      <c r="E9670" s="1">
        <v>46026.081250000003</v>
      </c>
      <c r="F9670" s="1">
        <v>46028.747916666667</v>
      </c>
      <c r="G9670" t="s">
        <v>67</v>
      </c>
      <c r="H9670" t="s">
        <v>15</v>
      </c>
      <c r="I9670" t="s">
        <v>16</v>
      </c>
      <c r="J9670">
        <v>4</v>
      </c>
      <c r="K9670" t="str">
        <f>IF(tickets_dataset[[#This Row],[status]] = "Closed", "Yes","No")</f>
        <v>Yes</v>
      </c>
      <c r="L9670" s="2">
        <f t="shared" si="604"/>
        <v>63.999999999941792</v>
      </c>
      <c r="M9670" t="str">
        <f t="shared" si="605"/>
        <v>Yes</v>
      </c>
      <c r="N9670" t="str">
        <f t="shared" si="606"/>
        <v>Jan</v>
      </c>
      <c r="O9670" s="2">
        <f t="shared" si="607"/>
        <v>2.6666666666642413</v>
      </c>
      <c r="P9670" t="str">
        <f>VLOOKUP(G9670,Agents!A:E,4,FALSE)</f>
        <v>Team5</v>
      </c>
      <c r="Q9670" t="str">
        <f>VLOOKUP(G9670,Agents!A:E,5,FALSE)</f>
        <v>Junior</v>
      </c>
      <c r="R9670" t="str">
        <f>VLOOKUP(G9670,Agents!A:E,2,FALSE)</f>
        <v>Evening</v>
      </c>
    </row>
    <row r="9671" spans="1:18" x14ac:dyDescent="0.35">
      <c r="A9671" t="s">
        <v>14046</v>
      </c>
      <c r="B9671" t="s">
        <v>710</v>
      </c>
      <c r="C9671" t="s">
        <v>12</v>
      </c>
      <c r="D9671" t="s">
        <v>26</v>
      </c>
      <c r="E9671" s="1">
        <v>46029.253472222219</v>
      </c>
      <c r="F9671" s="1">
        <v>46031.128472222219</v>
      </c>
      <c r="G9671" t="s">
        <v>59</v>
      </c>
      <c r="H9671" t="s">
        <v>28</v>
      </c>
      <c r="I9671" t="s">
        <v>16</v>
      </c>
      <c r="J9671">
        <v>4</v>
      </c>
      <c r="K9671" t="str">
        <f>IF(tickets_dataset[[#This Row],[status]] = "Closed", "Yes","No")</f>
        <v>No</v>
      </c>
      <c r="L9671" s="2">
        <f t="shared" si="604"/>
        <v>45</v>
      </c>
      <c r="M9671" t="str">
        <f t="shared" si="605"/>
        <v>No</v>
      </c>
      <c r="N9671" t="str">
        <f t="shared" si="606"/>
        <v>Jan</v>
      </c>
      <c r="O9671" s="2">
        <f t="shared" si="607"/>
        <v>1.875</v>
      </c>
      <c r="P9671" t="str">
        <f>VLOOKUP(G9671,Agents!A:E,4,FALSE)</f>
        <v>Team3</v>
      </c>
      <c r="Q9671" t="str">
        <f>VLOOKUP(G9671,Agents!A:E,5,FALSE)</f>
        <v>Senior</v>
      </c>
      <c r="R9671" t="str">
        <f>VLOOKUP(G9671,Agents!A:E,2,FALSE)</f>
        <v>Night</v>
      </c>
    </row>
    <row r="9672" spans="1:18" x14ac:dyDescent="0.35">
      <c r="A9672" t="s">
        <v>14047</v>
      </c>
      <c r="B9672" t="s">
        <v>7781</v>
      </c>
      <c r="C9672" t="s">
        <v>76</v>
      </c>
      <c r="D9672" t="s">
        <v>26</v>
      </c>
      <c r="E9672" s="1">
        <v>46035.578472222223</v>
      </c>
      <c r="F9672" s="1">
        <v>46036.620138888888</v>
      </c>
      <c r="G9672" t="s">
        <v>239</v>
      </c>
      <c r="H9672" t="s">
        <v>15</v>
      </c>
      <c r="I9672" t="s">
        <v>16</v>
      </c>
      <c r="J9672">
        <v>5</v>
      </c>
      <c r="K9672" t="str">
        <f>IF(tickets_dataset[[#This Row],[status]] = "Closed", "Yes","No")</f>
        <v>Yes</v>
      </c>
      <c r="L9672" s="2">
        <f t="shared" si="604"/>
        <v>24.999999999941792</v>
      </c>
      <c r="M9672" t="str">
        <f t="shared" si="605"/>
        <v>No</v>
      </c>
      <c r="N9672" t="str">
        <f t="shared" si="606"/>
        <v>Jan</v>
      </c>
      <c r="O9672" s="2">
        <f t="shared" si="607"/>
        <v>1.0416666666642413</v>
      </c>
      <c r="P9672" t="str">
        <f>VLOOKUP(G9672,Agents!A:E,4,FALSE)</f>
        <v>Team1</v>
      </c>
      <c r="Q9672" t="str">
        <f>VLOOKUP(G9672,Agents!A:E,5,FALSE)</f>
        <v>Senior</v>
      </c>
      <c r="R9672" t="str">
        <f>VLOOKUP(G9672,Agents!A:E,2,FALSE)</f>
        <v>Evening</v>
      </c>
    </row>
    <row r="9673" spans="1:18" x14ac:dyDescent="0.35">
      <c r="A9673" t="s">
        <v>14048</v>
      </c>
      <c r="B9673" t="s">
        <v>4384</v>
      </c>
      <c r="C9673" t="s">
        <v>76</v>
      </c>
      <c r="D9673" t="s">
        <v>13</v>
      </c>
      <c r="E9673" s="1">
        <v>46111.34652777778</v>
      </c>
      <c r="F9673" s="1">
        <v>46112.138194444444</v>
      </c>
      <c r="G9673" t="s">
        <v>83</v>
      </c>
      <c r="H9673" t="s">
        <v>15</v>
      </c>
      <c r="I9673" t="s">
        <v>16</v>
      </c>
      <c r="J9673">
        <v>4</v>
      </c>
      <c r="K9673" t="str">
        <f>IF(tickets_dataset[[#This Row],[status]] = "Closed", "Yes","No")</f>
        <v>Yes</v>
      </c>
      <c r="L9673" s="2">
        <f t="shared" si="604"/>
        <v>18.999999999941792</v>
      </c>
      <c r="M9673" t="str">
        <f t="shared" si="605"/>
        <v>No</v>
      </c>
      <c r="N9673" t="str">
        <f t="shared" si="606"/>
        <v>Mar</v>
      </c>
      <c r="O9673" s="2">
        <f t="shared" si="607"/>
        <v>0.79166666666424135</v>
      </c>
      <c r="P9673" t="str">
        <f>VLOOKUP(G9673,Agents!A:E,4,FALSE)</f>
        <v>Team2</v>
      </c>
      <c r="Q9673" t="str">
        <f>VLOOKUP(G9673,Agents!A:E,5,FALSE)</f>
        <v>Junior</v>
      </c>
      <c r="R9673" t="str">
        <f>VLOOKUP(G9673,Agents!A:E,2,FALSE)</f>
        <v>Night</v>
      </c>
    </row>
    <row r="9674" spans="1:18" x14ac:dyDescent="0.35">
      <c r="A9674" t="s">
        <v>14049</v>
      </c>
      <c r="B9674" t="s">
        <v>3902</v>
      </c>
      <c r="C9674" t="s">
        <v>76</v>
      </c>
      <c r="D9674" t="s">
        <v>38</v>
      </c>
      <c r="E9674" s="1">
        <v>46092.05</v>
      </c>
      <c r="F9674" s="1">
        <v>46094.216666666667</v>
      </c>
      <c r="G9674" t="s">
        <v>357</v>
      </c>
      <c r="H9674" t="s">
        <v>15</v>
      </c>
      <c r="I9674" t="s">
        <v>16</v>
      </c>
      <c r="J9674">
        <v>3</v>
      </c>
      <c r="K9674" t="str">
        <f>IF(tickets_dataset[[#This Row],[status]] = "Closed", "Yes","No")</f>
        <v>Yes</v>
      </c>
      <c r="L9674" s="2">
        <f t="shared" si="604"/>
        <v>51.999999999941792</v>
      </c>
      <c r="M9674" t="str">
        <f t="shared" si="605"/>
        <v>Yes</v>
      </c>
      <c r="N9674" t="str">
        <f t="shared" si="606"/>
        <v>Mar</v>
      </c>
      <c r="O9674" s="2">
        <f t="shared" si="607"/>
        <v>2.1666666666642413</v>
      </c>
      <c r="P9674" t="str">
        <f>VLOOKUP(G9674,Agents!A:E,4,FALSE)</f>
        <v>Team1</v>
      </c>
      <c r="Q9674" t="str">
        <f>VLOOKUP(G9674,Agents!A:E,5,FALSE)</f>
        <v>Mid</v>
      </c>
      <c r="R9674" t="str">
        <f>VLOOKUP(G9674,Agents!A:E,2,FALSE)</f>
        <v>Morning</v>
      </c>
    </row>
    <row r="9675" spans="1:18" x14ac:dyDescent="0.35">
      <c r="A9675" t="s">
        <v>14050</v>
      </c>
      <c r="B9675" t="s">
        <v>9097</v>
      </c>
      <c r="C9675" t="s">
        <v>76</v>
      </c>
      <c r="D9675" t="s">
        <v>26</v>
      </c>
      <c r="E9675" s="1">
        <v>46091.116666666669</v>
      </c>
      <c r="F9675" s="1">
        <v>46093.533333333333</v>
      </c>
      <c r="G9675" t="s">
        <v>31</v>
      </c>
      <c r="H9675" t="s">
        <v>15</v>
      </c>
      <c r="I9675" t="s">
        <v>16</v>
      </c>
      <c r="J9675">
        <v>3</v>
      </c>
      <c r="K9675" t="str">
        <f>IF(tickets_dataset[[#This Row],[status]] = "Closed", "Yes","No")</f>
        <v>Yes</v>
      </c>
      <c r="L9675" s="2">
        <f t="shared" si="604"/>
        <v>57.999999999941792</v>
      </c>
      <c r="M9675" t="str">
        <f t="shared" si="605"/>
        <v>Yes</v>
      </c>
      <c r="N9675" t="str">
        <f t="shared" si="606"/>
        <v>Mar</v>
      </c>
      <c r="O9675" s="2">
        <f t="shared" si="607"/>
        <v>2.4166666666642413</v>
      </c>
      <c r="P9675" t="str">
        <f>VLOOKUP(G9675,Agents!A:E,4,FALSE)</f>
        <v>Team5</v>
      </c>
      <c r="Q9675" t="str">
        <f>VLOOKUP(G9675,Agents!A:E,5,FALSE)</f>
        <v>Senior</v>
      </c>
      <c r="R9675" t="str">
        <f>VLOOKUP(G9675,Agents!A:E,2,FALSE)</f>
        <v>Evening</v>
      </c>
    </row>
    <row r="9676" spans="1:18" x14ac:dyDescent="0.35">
      <c r="A9676" t="s">
        <v>14051</v>
      </c>
      <c r="B9676" t="s">
        <v>1584</v>
      </c>
      <c r="C9676" t="s">
        <v>34</v>
      </c>
      <c r="D9676" t="s">
        <v>13</v>
      </c>
      <c r="E9676" s="1">
        <v>46082.586111111108</v>
      </c>
      <c r="F9676" s="1">
        <v>46082.794444444444</v>
      </c>
      <c r="G9676" t="s">
        <v>311</v>
      </c>
      <c r="H9676" t="s">
        <v>15</v>
      </c>
      <c r="I9676" t="s">
        <v>16</v>
      </c>
      <c r="J9676">
        <v>5</v>
      </c>
      <c r="K9676" t="str">
        <f>IF(tickets_dataset[[#This Row],[status]] = "Closed", "Yes","No")</f>
        <v>Yes</v>
      </c>
      <c r="L9676" s="2">
        <f t="shared" si="604"/>
        <v>5.0000000000582077</v>
      </c>
      <c r="M9676" t="str">
        <f t="shared" si="605"/>
        <v>No</v>
      </c>
      <c r="N9676" t="str">
        <f t="shared" si="606"/>
        <v>Mar</v>
      </c>
      <c r="O9676" s="2">
        <f t="shared" si="607"/>
        <v>0.20833333333575865</v>
      </c>
      <c r="P9676" t="str">
        <f>VLOOKUP(G9676,Agents!A:E,4,FALSE)</f>
        <v>Team5</v>
      </c>
      <c r="Q9676" t="str">
        <f>VLOOKUP(G9676,Agents!A:E,5,FALSE)</f>
        <v>Senior</v>
      </c>
      <c r="R9676" t="str">
        <f>VLOOKUP(G9676,Agents!A:E,2,FALSE)</f>
        <v>Evening</v>
      </c>
    </row>
    <row r="9677" spans="1:18" x14ac:dyDescent="0.35">
      <c r="A9677" t="s">
        <v>14052</v>
      </c>
      <c r="B9677" t="s">
        <v>1406</v>
      </c>
      <c r="C9677" t="s">
        <v>12</v>
      </c>
      <c r="D9677" t="s">
        <v>13</v>
      </c>
      <c r="E9677" s="1">
        <v>46033.120138888888</v>
      </c>
      <c r="F9677" s="1">
        <v>46033.995138888888</v>
      </c>
      <c r="G9677" t="s">
        <v>27</v>
      </c>
      <c r="H9677" t="s">
        <v>15</v>
      </c>
      <c r="I9677" t="s">
        <v>16</v>
      </c>
      <c r="J9677">
        <v>3</v>
      </c>
      <c r="K9677" t="str">
        <f>IF(tickets_dataset[[#This Row],[status]] = "Closed", "Yes","No")</f>
        <v>Yes</v>
      </c>
      <c r="L9677" s="2">
        <f t="shared" si="604"/>
        <v>21</v>
      </c>
      <c r="M9677" t="str">
        <f t="shared" si="605"/>
        <v>No</v>
      </c>
      <c r="N9677" t="str">
        <f t="shared" si="606"/>
        <v>Jan</v>
      </c>
      <c r="O9677" s="2">
        <f t="shared" si="607"/>
        <v>0.875</v>
      </c>
      <c r="P9677" t="str">
        <f>VLOOKUP(G9677,Agents!A:E,4,FALSE)</f>
        <v>Team5</v>
      </c>
      <c r="Q9677" t="str">
        <f>VLOOKUP(G9677,Agents!A:E,5,FALSE)</f>
        <v>Senior</v>
      </c>
      <c r="R9677" t="str">
        <f>VLOOKUP(G9677,Agents!A:E,2,FALSE)</f>
        <v>Morning</v>
      </c>
    </row>
    <row r="9678" spans="1:18" x14ac:dyDescent="0.35">
      <c r="A9678" t="s">
        <v>14053</v>
      </c>
      <c r="B9678" t="s">
        <v>4282</v>
      </c>
      <c r="C9678" t="s">
        <v>12</v>
      </c>
      <c r="D9678" t="s">
        <v>38</v>
      </c>
      <c r="E9678" s="1">
        <v>46105.147222222222</v>
      </c>
      <c r="F9678" s="1">
        <v>46108.272222222222</v>
      </c>
      <c r="G9678" t="s">
        <v>216</v>
      </c>
      <c r="H9678" t="s">
        <v>15</v>
      </c>
      <c r="I9678" t="s">
        <v>16</v>
      </c>
      <c r="J9678">
        <v>4</v>
      </c>
      <c r="K9678" t="str">
        <f>IF(tickets_dataset[[#This Row],[status]] = "Closed", "Yes","No")</f>
        <v>Yes</v>
      </c>
      <c r="L9678" s="2">
        <f t="shared" si="604"/>
        <v>75</v>
      </c>
      <c r="M9678" t="str">
        <f t="shared" si="605"/>
        <v>Yes</v>
      </c>
      <c r="N9678" t="str">
        <f t="shared" si="606"/>
        <v>Mar</v>
      </c>
      <c r="O9678" s="2">
        <f t="shared" si="607"/>
        <v>3.125</v>
      </c>
      <c r="P9678" t="str">
        <f>VLOOKUP(G9678,Agents!A:E,4,FALSE)</f>
        <v>Team5</v>
      </c>
      <c r="Q9678" t="str">
        <f>VLOOKUP(G9678,Agents!A:E,5,FALSE)</f>
        <v>Junior</v>
      </c>
      <c r="R9678" t="str">
        <f>VLOOKUP(G9678,Agents!A:E,2,FALSE)</f>
        <v>Evening</v>
      </c>
    </row>
    <row r="9679" spans="1:18" x14ac:dyDescent="0.35">
      <c r="A9679" t="s">
        <v>14054</v>
      </c>
      <c r="B9679" t="s">
        <v>5533</v>
      </c>
      <c r="C9679" t="s">
        <v>50</v>
      </c>
      <c r="D9679" t="s">
        <v>38</v>
      </c>
      <c r="E9679" s="1">
        <v>46033.316666666666</v>
      </c>
      <c r="F9679" s="1">
        <v>46036.566666666666</v>
      </c>
      <c r="G9679" t="s">
        <v>27</v>
      </c>
      <c r="H9679" t="s">
        <v>15</v>
      </c>
      <c r="I9679" t="s">
        <v>16</v>
      </c>
      <c r="J9679">
        <v>3</v>
      </c>
      <c r="K9679" t="str">
        <f>IF(tickets_dataset[[#This Row],[status]] = "Closed", "Yes","No")</f>
        <v>Yes</v>
      </c>
      <c r="L9679" s="2">
        <f t="shared" si="604"/>
        <v>78</v>
      </c>
      <c r="M9679" t="str">
        <f t="shared" si="605"/>
        <v>Yes</v>
      </c>
      <c r="N9679" t="str">
        <f t="shared" si="606"/>
        <v>Jan</v>
      </c>
      <c r="O9679" s="2">
        <f t="shared" si="607"/>
        <v>3.25</v>
      </c>
      <c r="P9679" t="str">
        <f>VLOOKUP(G9679,Agents!A:E,4,FALSE)</f>
        <v>Team5</v>
      </c>
      <c r="Q9679" t="str">
        <f>VLOOKUP(G9679,Agents!A:E,5,FALSE)</f>
        <v>Senior</v>
      </c>
      <c r="R9679" t="str">
        <f>VLOOKUP(G9679,Agents!A:E,2,FALSE)</f>
        <v>Morning</v>
      </c>
    </row>
    <row r="9680" spans="1:18" x14ac:dyDescent="0.35">
      <c r="A9680" t="s">
        <v>14055</v>
      </c>
      <c r="B9680" t="s">
        <v>4909</v>
      </c>
      <c r="C9680" t="s">
        <v>76</v>
      </c>
      <c r="D9680" t="s">
        <v>13</v>
      </c>
      <c r="E9680" s="1">
        <v>46036.704861111109</v>
      </c>
      <c r="F9680" s="1">
        <v>46037.329861111109</v>
      </c>
      <c r="G9680" t="s">
        <v>159</v>
      </c>
      <c r="H9680" t="s">
        <v>15</v>
      </c>
      <c r="I9680" t="s">
        <v>16</v>
      </c>
      <c r="J9680">
        <v>4</v>
      </c>
      <c r="K9680" t="str">
        <f>IF(tickets_dataset[[#This Row],[status]] = "Closed", "Yes","No")</f>
        <v>Yes</v>
      </c>
      <c r="L9680" s="2">
        <f t="shared" si="604"/>
        <v>15</v>
      </c>
      <c r="M9680" t="str">
        <f t="shared" si="605"/>
        <v>No</v>
      </c>
      <c r="N9680" t="str">
        <f t="shared" si="606"/>
        <v>Jan</v>
      </c>
      <c r="O9680" s="2">
        <f t="shared" si="607"/>
        <v>0.625</v>
      </c>
      <c r="P9680" t="str">
        <f>VLOOKUP(G9680,Agents!A:E,4,FALSE)</f>
        <v>Team4</v>
      </c>
      <c r="Q9680" t="str">
        <f>VLOOKUP(G9680,Agents!A:E,5,FALSE)</f>
        <v>Mid</v>
      </c>
      <c r="R9680" t="str">
        <f>VLOOKUP(G9680,Agents!A:E,2,FALSE)</f>
        <v>Night</v>
      </c>
    </row>
    <row r="9681" spans="1:18" x14ac:dyDescent="0.35">
      <c r="A9681" t="s">
        <v>14056</v>
      </c>
      <c r="B9681" t="s">
        <v>1945</v>
      </c>
      <c r="C9681" t="s">
        <v>76</v>
      </c>
      <c r="D9681" t="s">
        <v>13</v>
      </c>
      <c r="E9681" s="1">
        <v>46053.14166666667</v>
      </c>
      <c r="F9681" s="1">
        <v>46053.599999999999</v>
      </c>
      <c r="G9681" t="s">
        <v>53</v>
      </c>
      <c r="H9681" t="s">
        <v>15</v>
      </c>
      <c r="I9681" t="s">
        <v>16</v>
      </c>
      <c r="J9681">
        <v>4</v>
      </c>
      <c r="K9681" t="str">
        <f>IF(tickets_dataset[[#This Row],[status]] = "Closed", "Yes","No")</f>
        <v>Yes</v>
      </c>
      <c r="L9681" s="2">
        <f t="shared" si="604"/>
        <v>10.999999999883585</v>
      </c>
      <c r="M9681" t="str">
        <f t="shared" si="605"/>
        <v>No</v>
      </c>
      <c r="N9681" t="str">
        <f t="shared" si="606"/>
        <v>Jan</v>
      </c>
      <c r="O9681" s="2">
        <f t="shared" si="607"/>
        <v>0.45833333332848269</v>
      </c>
      <c r="P9681" t="str">
        <f>VLOOKUP(G9681,Agents!A:E,4,FALSE)</f>
        <v>Team1</v>
      </c>
      <c r="Q9681" t="str">
        <f>VLOOKUP(G9681,Agents!A:E,5,FALSE)</f>
        <v>Junior</v>
      </c>
      <c r="R9681" t="str">
        <f>VLOOKUP(G9681,Agents!A:E,2,FALSE)</f>
        <v>Night</v>
      </c>
    </row>
    <row r="9682" spans="1:18" x14ac:dyDescent="0.35">
      <c r="A9682" t="s">
        <v>14057</v>
      </c>
      <c r="B9682" t="s">
        <v>6100</v>
      </c>
      <c r="C9682" t="s">
        <v>12</v>
      </c>
      <c r="D9682" t="s">
        <v>38</v>
      </c>
      <c r="E9682" s="1">
        <v>46104.561805555553</v>
      </c>
      <c r="F9682" s="1">
        <v>46106.186805555553</v>
      </c>
      <c r="G9682" t="s">
        <v>59</v>
      </c>
      <c r="H9682" t="s">
        <v>15</v>
      </c>
      <c r="I9682" t="s">
        <v>16</v>
      </c>
      <c r="J9682">
        <v>4</v>
      </c>
      <c r="K9682" t="str">
        <f>IF(tickets_dataset[[#This Row],[status]] = "Closed", "Yes","No")</f>
        <v>Yes</v>
      </c>
      <c r="L9682" s="2">
        <f t="shared" si="604"/>
        <v>39</v>
      </c>
      <c r="M9682" t="str">
        <f t="shared" si="605"/>
        <v>No</v>
      </c>
      <c r="N9682" t="str">
        <f t="shared" si="606"/>
        <v>Mar</v>
      </c>
      <c r="O9682" s="2">
        <f t="shared" si="607"/>
        <v>1.625</v>
      </c>
      <c r="P9682" t="str">
        <f>VLOOKUP(G9682,Agents!A:E,4,FALSE)</f>
        <v>Team3</v>
      </c>
      <c r="Q9682" t="str">
        <f>VLOOKUP(G9682,Agents!A:E,5,FALSE)</f>
        <v>Senior</v>
      </c>
      <c r="R9682" t="str">
        <f>VLOOKUP(G9682,Agents!A:E,2,FALSE)</f>
        <v>Night</v>
      </c>
    </row>
    <row r="9683" spans="1:18" x14ac:dyDescent="0.35">
      <c r="A9683" t="s">
        <v>14058</v>
      </c>
      <c r="B9683" t="s">
        <v>8721</v>
      </c>
      <c r="C9683" t="s">
        <v>50</v>
      </c>
      <c r="D9683" t="s">
        <v>13</v>
      </c>
      <c r="E9683" s="1">
        <v>46104.255555555559</v>
      </c>
      <c r="F9683" s="1">
        <v>46105.213888888888</v>
      </c>
      <c r="G9683" t="s">
        <v>86</v>
      </c>
      <c r="H9683" t="s">
        <v>15</v>
      </c>
      <c r="I9683" t="s">
        <v>16</v>
      </c>
      <c r="J9683">
        <v>4</v>
      </c>
      <c r="K9683" t="str">
        <f>IF(tickets_dataset[[#This Row],[status]] = "Closed", "Yes","No")</f>
        <v>Yes</v>
      </c>
      <c r="L9683" s="2">
        <f t="shared" si="604"/>
        <v>22.999999999883585</v>
      </c>
      <c r="M9683" t="str">
        <f t="shared" si="605"/>
        <v>No</v>
      </c>
      <c r="N9683" t="str">
        <f t="shared" si="606"/>
        <v>Mar</v>
      </c>
      <c r="O9683" s="2">
        <f t="shared" si="607"/>
        <v>0.95833333332848269</v>
      </c>
      <c r="P9683" t="str">
        <f>VLOOKUP(G9683,Agents!A:E,4,FALSE)</f>
        <v>Team1</v>
      </c>
      <c r="Q9683" t="str">
        <f>VLOOKUP(G9683,Agents!A:E,5,FALSE)</f>
        <v>Mid</v>
      </c>
      <c r="R9683" t="str">
        <f>VLOOKUP(G9683,Agents!A:E,2,FALSE)</f>
        <v>Morning</v>
      </c>
    </row>
    <row r="9684" spans="1:18" x14ac:dyDescent="0.35">
      <c r="A9684" t="s">
        <v>14059</v>
      </c>
      <c r="B9684" t="s">
        <v>5681</v>
      </c>
      <c r="C9684" t="s">
        <v>50</v>
      </c>
      <c r="D9684" t="s">
        <v>26</v>
      </c>
      <c r="E9684" s="1">
        <v>46063.431944444441</v>
      </c>
      <c r="F9684" s="1">
        <v>46064.848611111112</v>
      </c>
      <c r="G9684" t="s">
        <v>211</v>
      </c>
      <c r="H9684" t="s">
        <v>15</v>
      </c>
      <c r="I9684" t="s">
        <v>16</v>
      </c>
      <c r="J9684">
        <v>3</v>
      </c>
      <c r="K9684" t="str">
        <f>IF(tickets_dataset[[#This Row],[status]] = "Closed", "Yes","No")</f>
        <v>Yes</v>
      </c>
      <c r="L9684" s="2">
        <f t="shared" si="604"/>
        <v>34.000000000116415</v>
      </c>
      <c r="M9684" t="str">
        <f t="shared" si="605"/>
        <v>No</v>
      </c>
      <c r="N9684" t="str">
        <f t="shared" si="606"/>
        <v>Feb</v>
      </c>
      <c r="O9684" s="2">
        <f t="shared" si="607"/>
        <v>1.4166666666715173</v>
      </c>
      <c r="P9684" t="str">
        <f>VLOOKUP(G9684,Agents!A:E,4,FALSE)</f>
        <v>Team5</v>
      </c>
      <c r="Q9684" t="str">
        <f>VLOOKUP(G9684,Agents!A:E,5,FALSE)</f>
        <v>Senior</v>
      </c>
      <c r="R9684" t="str">
        <f>VLOOKUP(G9684,Agents!A:E,2,FALSE)</f>
        <v>Evening</v>
      </c>
    </row>
    <row r="9685" spans="1:18" x14ac:dyDescent="0.35">
      <c r="A9685" t="s">
        <v>14060</v>
      </c>
      <c r="B9685" t="s">
        <v>9196</v>
      </c>
      <c r="C9685" t="s">
        <v>50</v>
      </c>
      <c r="D9685" t="s">
        <v>26</v>
      </c>
      <c r="E9685" s="1">
        <v>46027.068055555559</v>
      </c>
      <c r="F9685" s="1">
        <v>46029.109722222223</v>
      </c>
      <c r="G9685" t="s">
        <v>190</v>
      </c>
      <c r="H9685" t="s">
        <v>15</v>
      </c>
      <c r="I9685" t="s">
        <v>16</v>
      </c>
      <c r="J9685">
        <v>4</v>
      </c>
      <c r="K9685" t="str">
        <f>IF(tickets_dataset[[#This Row],[status]] = "Closed", "Yes","No")</f>
        <v>Yes</v>
      </c>
      <c r="L9685" s="2">
        <f t="shared" si="604"/>
        <v>48.999999999941792</v>
      </c>
      <c r="M9685" t="str">
        <f t="shared" si="605"/>
        <v>Yes</v>
      </c>
      <c r="N9685" t="str">
        <f t="shared" si="606"/>
        <v>Jan</v>
      </c>
      <c r="O9685" s="2">
        <f t="shared" si="607"/>
        <v>2.0416666666642413</v>
      </c>
      <c r="P9685" t="str">
        <f>VLOOKUP(G9685,Agents!A:E,4,FALSE)</f>
        <v>Team1</v>
      </c>
      <c r="Q9685" t="str">
        <f>VLOOKUP(G9685,Agents!A:E,5,FALSE)</f>
        <v>Senior</v>
      </c>
      <c r="R9685" t="str">
        <f>VLOOKUP(G9685,Agents!A:E,2,FALSE)</f>
        <v>Night</v>
      </c>
    </row>
    <row r="9686" spans="1:18" x14ac:dyDescent="0.35">
      <c r="A9686" t="s">
        <v>14061</v>
      </c>
      <c r="B9686" t="s">
        <v>2233</v>
      </c>
      <c r="C9686" t="s">
        <v>12</v>
      </c>
      <c r="D9686" t="s">
        <v>13</v>
      </c>
      <c r="E9686" s="1">
        <v>46094.28125</v>
      </c>
      <c r="F9686" s="1">
        <v>46094.989583333336</v>
      </c>
      <c r="G9686" t="s">
        <v>282</v>
      </c>
      <c r="H9686" t="s">
        <v>15</v>
      </c>
      <c r="I9686" t="s">
        <v>16</v>
      </c>
      <c r="J9686">
        <v>5</v>
      </c>
      <c r="K9686" t="str">
        <f>IF(tickets_dataset[[#This Row],[status]] = "Closed", "Yes","No")</f>
        <v>Yes</v>
      </c>
      <c r="L9686" s="2">
        <f t="shared" si="604"/>
        <v>17.000000000058208</v>
      </c>
      <c r="M9686" t="str">
        <f t="shared" si="605"/>
        <v>No</v>
      </c>
      <c r="N9686" t="str">
        <f t="shared" si="606"/>
        <v>Mar</v>
      </c>
      <c r="O9686" s="2">
        <f t="shared" si="607"/>
        <v>0.70833333333575865</v>
      </c>
      <c r="P9686" t="str">
        <f>VLOOKUP(G9686,Agents!A:E,4,FALSE)</f>
        <v>Team4</v>
      </c>
      <c r="Q9686" t="str">
        <f>VLOOKUP(G9686,Agents!A:E,5,FALSE)</f>
        <v>Mid</v>
      </c>
      <c r="R9686" t="str">
        <f>VLOOKUP(G9686,Agents!A:E,2,FALSE)</f>
        <v>Morning</v>
      </c>
    </row>
    <row r="9687" spans="1:18" x14ac:dyDescent="0.35">
      <c r="A9687" t="s">
        <v>14062</v>
      </c>
      <c r="B9687" t="s">
        <v>11342</v>
      </c>
      <c r="C9687" t="s">
        <v>12</v>
      </c>
      <c r="D9687" t="s">
        <v>26</v>
      </c>
      <c r="E9687" s="1">
        <v>46061.84375</v>
      </c>
      <c r="F9687" s="1">
        <v>46063.96875</v>
      </c>
      <c r="G9687" t="s">
        <v>73</v>
      </c>
      <c r="H9687" t="s">
        <v>15</v>
      </c>
      <c r="I9687" t="s">
        <v>16</v>
      </c>
      <c r="J9687">
        <v>4</v>
      </c>
      <c r="K9687" t="str">
        <f>IF(tickets_dataset[[#This Row],[status]] = "Closed", "Yes","No")</f>
        <v>Yes</v>
      </c>
      <c r="L9687" s="2">
        <f t="shared" si="604"/>
        <v>51</v>
      </c>
      <c r="M9687" t="str">
        <f t="shared" si="605"/>
        <v>Yes</v>
      </c>
      <c r="N9687" t="str">
        <f t="shared" si="606"/>
        <v>Feb</v>
      </c>
      <c r="O9687" s="2">
        <f t="shared" si="607"/>
        <v>2.125</v>
      </c>
      <c r="P9687" t="str">
        <f>VLOOKUP(G9687,Agents!A:E,4,FALSE)</f>
        <v>Team4</v>
      </c>
      <c r="Q9687" t="str">
        <f>VLOOKUP(G9687,Agents!A:E,5,FALSE)</f>
        <v>Senior</v>
      </c>
      <c r="R9687" t="str">
        <f>VLOOKUP(G9687,Agents!A:E,2,FALSE)</f>
        <v>Night</v>
      </c>
    </row>
    <row r="9688" spans="1:18" x14ac:dyDescent="0.35">
      <c r="A9688" t="s">
        <v>14063</v>
      </c>
      <c r="B9688" t="s">
        <v>10344</v>
      </c>
      <c r="C9688" t="s">
        <v>50</v>
      </c>
      <c r="D9688" t="s">
        <v>26</v>
      </c>
      <c r="E9688" s="1">
        <v>46068.15625</v>
      </c>
      <c r="F9688" s="1">
        <v>46069.78125</v>
      </c>
      <c r="G9688" t="s">
        <v>422</v>
      </c>
      <c r="H9688" t="s">
        <v>15</v>
      </c>
      <c r="I9688" t="s">
        <v>16</v>
      </c>
      <c r="J9688">
        <v>2</v>
      </c>
      <c r="K9688" t="str">
        <f>IF(tickets_dataset[[#This Row],[status]] = "Closed", "Yes","No")</f>
        <v>Yes</v>
      </c>
      <c r="L9688" s="2">
        <f t="shared" si="604"/>
        <v>39</v>
      </c>
      <c r="M9688" t="str">
        <f t="shared" si="605"/>
        <v>No</v>
      </c>
      <c r="N9688" t="str">
        <f t="shared" si="606"/>
        <v>Feb</v>
      </c>
      <c r="O9688" s="2">
        <f t="shared" si="607"/>
        <v>1.625</v>
      </c>
      <c r="P9688" t="str">
        <f>VLOOKUP(G9688,Agents!A:E,4,FALSE)</f>
        <v>Team5</v>
      </c>
      <c r="Q9688" t="str">
        <f>VLOOKUP(G9688,Agents!A:E,5,FALSE)</f>
        <v>Mid</v>
      </c>
      <c r="R9688" t="str">
        <f>VLOOKUP(G9688,Agents!A:E,2,FALSE)</f>
        <v>Evening</v>
      </c>
    </row>
    <row r="9689" spans="1:18" x14ac:dyDescent="0.35">
      <c r="A9689" t="s">
        <v>14064</v>
      </c>
      <c r="B9689" t="s">
        <v>3231</v>
      </c>
      <c r="C9689" t="s">
        <v>50</v>
      </c>
      <c r="D9689" t="s">
        <v>38</v>
      </c>
      <c r="E9689" s="1">
        <v>46039.486111111109</v>
      </c>
      <c r="F9689" s="1">
        <v>46042.361111111109</v>
      </c>
      <c r="G9689" t="s">
        <v>23</v>
      </c>
      <c r="H9689" t="s">
        <v>15</v>
      </c>
      <c r="I9689" t="s">
        <v>16</v>
      </c>
      <c r="J9689">
        <v>5</v>
      </c>
      <c r="K9689" t="str">
        <f>IF(tickets_dataset[[#This Row],[status]] = "Closed", "Yes","No")</f>
        <v>Yes</v>
      </c>
      <c r="L9689" s="2">
        <f t="shared" si="604"/>
        <v>69</v>
      </c>
      <c r="M9689" t="str">
        <f t="shared" si="605"/>
        <v>Yes</v>
      </c>
      <c r="N9689" t="str">
        <f t="shared" si="606"/>
        <v>Jan</v>
      </c>
      <c r="O9689" s="2">
        <f t="shared" si="607"/>
        <v>2.875</v>
      </c>
      <c r="P9689" t="str">
        <f>VLOOKUP(G9689,Agents!A:E,4,FALSE)</f>
        <v>Team3</v>
      </c>
      <c r="Q9689" t="str">
        <f>VLOOKUP(G9689,Agents!A:E,5,FALSE)</f>
        <v>Senior</v>
      </c>
      <c r="R9689" t="str">
        <f>VLOOKUP(G9689,Agents!A:E,2,FALSE)</f>
        <v>Evening</v>
      </c>
    </row>
    <row r="9690" spans="1:18" x14ac:dyDescent="0.35">
      <c r="A9690" t="s">
        <v>14065</v>
      </c>
      <c r="B9690" t="s">
        <v>10464</v>
      </c>
      <c r="C9690" t="s">
        <v>50</v>
      </c>
      <c r="D9690" t="s">
        <v>13</v>
      </c>
      <c r="E9690" s="1">
        <v>46089.833333333336</v>
      </c>
      <c r="F9690" s="1">
        <v>46091.666666666664</v>
      </c>
      <c r="G9690" t="s">
        <v>86</v>
      </c>
      <c r="H9690" t="s">
        <v>15</v>
      </c>
      <c r="I9690" t="s">
        <v>16</v>
      </c>
      <c r="J9690">
        <v>4</v>
      </c>
      <c r="K9690" t="str">
        <f>IF(tickets_dataset[[#This Row],[status]] = "Closed", "Yes","No")</f>
        <v>Yes</v>
      </c>
      <c r="L9690" s="2">
        <f t="shared" si="604"/>
        <v>43.999999999883585</v>
      </c>
      <c r="M9690" t="str">
        <f t="shared" si="605"/>
        <v>No</v>
      </c>
      <c r="N9690" t="str">
        <f t="shared" si="606"/>
        <v>Mar</v>
      </c>
      <c r="O9690" s="2">
        <f t="shared" si="607"/>
        <v>1.8333333333284827</v>
      </c>
      <c r="P9690" t="str">
        <f>VLOOKUP(G9690,Agents!A:E,4,FALSE)</f>
        <v>Team1</v>
      </c>
      <c r="Q9690" t="str">
        <f>VLOOKUP(G9690,Agents!A:E,5,FALSE)</f>
        <v>Mid</v>
      </c>
      <c r="R9690" t="str">
        <f>VLOOKUP(G9690,Agents!A:E,2,FALSE)</f>
        <v>Morning</v>
      </c>
    </row>
    <row r="9691" spans="1:18" x14ac:dyDescent="0.35">
      <c r="A9691" t="s">
        <v>14066</v>
      </c>
      <c r="B9691" t="s">
        <v>4932</v>
      </c>
      <c r="C9691" t="s">
        <v>76</v>
      </c>
      <c r="D9691" t="s">
        <v>26</v>
      </c>
      <c r="E9691" s="1">
        <v>46070.952777777777</v>
      </c>
      <c r="F9691" s="1">
        <v>46072.494444444441</v>
      </c>
      <c r="G9691" t="s">
        <v>83</v>
      </c>
      <c r="H9691" t="s">
        <v>15</v>
      </c>
      <c r="I9691" t="s">
        <v>16</v>
      </c>
      <c r="J9691">
        <v>5</v>
      </c>
      <c r="K9691" t="str">
        <f>IF(tickets_dataset[[#This Row],[status]] = "Closed", "Yes","No")</f>
        <v>Yes</v>
      </c>
      <c r="L9691" s="2">
        <f t="shared" si="604"/>
        <v>36.999999999941792</v>
      </c>
      <c r="M9691" t="str">
        <f t="shared" si="605"/>
        <v>No</v>
      </c>
      <c r="N9691" t="str">
        <f t="shared" si="606"/>
        <v>Feb</v>
      </c>
      <c r="O9691" s="2">
        <f t="shared" si="607"/>
        <v>1.5416666666642413</v>
      </c>
      <c r="P9691" t="str">
        <f>VLOOKUP(G9691,Agents!A:E,4,FALSE)</f>
        <v>Team2</v>
      </c>
      <c r="Q9691" t="str">
        <f>VLOOKUP(G9691,Agents!A:E,5,FALSE)</f>
        <v>Junior</v>
      </c>
      <c r="R9691" t="str">
        <f>VLOOKUP(G9691,Agents!A:E,2,FALSE)</f>
        <v>Night</v>
      </c>
    </row>
    <row r="9692" spans="1:18" x14ac:dyDescent="0.35">
      <c r="A9692" t="s">
        <v>14067</v>
      </c>
      <c r="B9692" t="s">
        <v>14068</v>
      </c>
      <c r="C9692" t="s">
        <v>22</v>
      </c>
      <c r="D9692" t="s">
        <v>38</v>
      </c>
      <c r="E9692" s="1">
        <v>46029.990972222222</v>
      </c>
      <c r="F9692" s="1">
        <v>46031.907638888886</v>
      </c>
      <c r="G9692" t="s">
        <v>156</v>
      </c>
      <c r="H9692" t="s">
        <v>15</v>
      </c>
      <c r="I9692" t="s">
        <v>16</v>
      </c>
      <c r="J9692">
        <v>3</v>
      </c>
      <c r="K9692" t="str">
        <f>IF(tickets_dataset[[#This Row],[status]] = "Closed", "Yes","No")</f>
        <v>Yes</v>
      </c>
      <c r="L9692" s="2">
        <f t="shared" si="604"/>
        <v>45.999999999941792</v>
      </c>
      <c r="M9692" t="str">
        <f t="shared" si="605"/>
        <v>No</v>
      </c>
      <c r="N9692" t="str">
        <f t="shared" si="606"/>
        <v>Jan</v>
      </c>
      <c r="O9692" s="2">
        <f t="shared" si="607"/>
        <v>1.9166666666642413</v>
      </c>
      <c r="P9692" t="str">
        <f>VLOOKUP(G9692,Agents!A:E,4,FALSE)</f>
        <v>Team3</v>
      </c>
      <c r="Q9692" t="str">
        <f>VLOOKUP(G9692,Agents!A:E,5,FALSE)</f>
        <v>Mid</v>
      </c>
      <c r="R9692" t="str">
        <f>VLOOKUP(G9692,Agents!A:E,2,FALSE)</f>
        <v>Evening</v>
      </c>
    </row>
    <row r="9693" spans="1:18" x14ac:dyDescent="0.35">
      <c r="A9693" t="s">
        <v>14069</v>
      </c>
      <c r="B9693" t="s">
        <v>11533</v>
      </c>
      <c r="C9693" t="s">
        <v>12</v>
      </c>
      <c r="D9693" t="s">
        <v>13</v>
      </c>
      <c r="E9693" s="1">
        <v>46082.334722222222</v>
      </c>
      <c r="F9693" s="1">
        <v>46083.668055555558</v>
      </c>
      <c r="G9693" t="s">
        <v>39</v>
      </c>
      <c r="H9693" t="s">
        <v>15</v>
      </c>
      <c r="I9693" t="s">
        <v>16</v>
      </c>
      <c r="J9693">
        <v>5</v>
      </c>
      <c r="K9693" t="str">
        <f>IF(tickets_dataset[[#This Row],[status]] = "Closed", "Yes","No")</f>
        <v>Yes</v>
      </c>
      <c r="L9693" s="2">
        <f t="shared" si="604"/>
        <v>32.000000000058208</v>
      </c>
      <c r="M9693" t="str">
        <f t="shared" si="605"/>
        <v>No</v>
      </c>
      <c r="N9693" t="str">
        <f t="shared" si="606"/>
        <v>Mar</v>
      </c>
      <c r="O9693" s="2">
        <f t="shared" si="607"/>
        <v>1.3333333333357587</v>
      </c>
      <c r="P9693" t="str">
        <f>VLOOKUP(G9693,Agents!A:E,4,FALSE)</f>
        <v>Team3</v>
      </c>
      <c r="Q9693" t="str">
        <f>VLOOKUP(G9693,Agents!A:E,5,FALSE)</f>
        <v>Mid</v>
      </c>
      <c r="R9693" t="str">
        <f>VLOOKUP(G9693,Agents!A:E,2,FALSE)</f>
        <v>Night</v>
      </c>
    </row>
    <row r="9694" spans="1:18" x14ac:dyDescent="0.35">
      <c r="A9694" t="s">
        <v>14070</v>
      </c>
      <c r="B9694" t="s">
        <v>14071</v>
      </c>
      <c r="C9694" t="s">
        <v>76</v>
      </c>
      <c r="D9694" t="s">
        <v>38</v>
      </c>
      <c r="E9694" s="1">
        <v>46049.14166666667</v>
      </c>
      <c r="F9694" s="1">
        <v>46049.76666666667</v>
      </c>
      <c r="G9694" t="s">
        <v>167</v>
      </c>
      <c r="H9694" t="s">
        <v>15</v>
      </c>
      <c r="I9694" t="s">
        <v>16</v>
      </c>
      <c r="J9694">
        <v>4</v>
      </c>
      <c r="K9694" t="str">
        <f>IF(tickets_dataset[[#This Row],[status]] = "Closed", "Yes","No")</f>
        <v>Yes</v>
      </c>
      <c r="L9694" s="2">
        <f t="shared" si="604"/>
        <v>15</v>
      </c>
      <c r="M9694" t="str">
        <f t="shared" si="605"/>
        <v>No</v>
      </c>
      <c r="N9694" t="str">
        <f t="shared" si="606"/>
        <v>Jan</v>
      </c>
      <c r="O9694" s="2">
        <f t="shared" si="607"/>
        <v>0.625</v>
      </c>
      <c r="P9694" t="str">
        <f>VLOOKUP(G9694,Agents!A:E,4,FALSE)</f>
        <v>Team3</v>
      </c>
      <c r="Q9694" t="str">
        <f>VLOOKUP(G9694,Agents!A:E,5,FALSE)</f>
        <v>Mid</v>
      </c>
      <c r="R9694" t="str">
        <f>VLOOKUP(G9694,Agents!A:E,2,FALSE)</f>
        <v>Evening</v>
      </c>
    </row>
    <row r="9695" spans="1:18" x14ac:dyDescent="0.35">
      <c r="A9695" t="s">
        <v>14072</v>
      </c>
      <c r="B9695" t="s">
        <v>14073</v>
      </c>
      <c r="C9695" t="s">
        <v>12</v>
      </c>
      <c r="D9695" t="s">
        <v>13</v>
      </c>
      <c r="E9695" s="1">
        <v>46067.649305555555</v>
      </c>
      <c r="F9695" s="1">
        <v>46068.774305555555</v>
      </c>
      <c r="G9695" t="s">
        <v>190</v>
      </c>
      <c r="H9695" t="s">
        <v>28</v>
      </c>
      <c r="I9695" t="s">
        <v>16</v>
      </c>
      <c r="J9695">
        <v>4</v>
      </c>
      <c r="K9695" t="str">
        <f>IF(tickets_dataset[[#This Row],[status]] = "Closed", "Yes","No")</f>
        <v>No</v>
      </c>
      <c r="L9695" s="2">
        <f t="shared" si="604"/>
        <v>27</v>
      </c>
      <c r="M9695" t="str">
        <f t="shared" si="605"/>
        <v>No</v>
      </c>
      <c r="N9695" t="str">
        <f t="shared" si="606"/>
        <v>Feb</v>
      </c>
      <c r="O9695" s="2">
        <f t="shared" si="607"/>
        <v>1.125</v>
      </c>
      <c r="P9695" t="str">
        <f>VLOOKUP(G9695,Agents!A:E,4,FALSE)</f>
        <v>Team1</v>
      </c>
      <c r="Q9695" t="str">
        <f>VLOOKUP(G9695,Agents!A:E,5,FALSE)</f>
        <v>Senior</v>
      </c>
      <c r="R9695" t="str">
        <f>VLOOKUP(G9695,Agents!A:E,2,FALSE)</f>
        <v>Night</v>
      </c>
    </row>
    <row r="9696" spans="1:18" x14ac:dyDescent="0.35">
      <c r="A9696" t="s">
        <v>14074</v>
      </c>
      <c r="B9696" t="s">
        <v>1918</v>
      </c>
      <c r="C9696" t="s">
        <v>34</v>
      </c>
      <c r="D9696" t="s">
        <v>13</v>
      </c>
      <c r="E9696" s="1">
        <v>46031.410416666666</v>
      </c>
      <c r="F9696" s="1">
        <v>46032.70208333333</v>
      </c>
      <c r="G9696" t="s">
        <v>156</v>
      </c>
      <c r="H9696" t="s">
        <v>15</v>
      </c>
      <c r="I9696" t="s">
        <v>16</v>
      </c>
      <c r="J9696">
        <v>5</v>
      </c>
      <c r="K9696" t="str">
        <f>IF(tickets_dataset[[#This Row],[status]] = "Closed", "Yes","No")</f>
        <v>Yes</v>
      </c>
      <c r="L9696" s="2">
        <f t="shared" si="604"/>
        <v>30.999999999941792</v>
      </c>
      <c r="M9696" t="str">
        <f t="shared" si="605"/>
        <v>No</v>
      </c>
      <c r="N9696" t="str">
        <f t="shared" si="606"/>
        <v>Jan</v>
      </c>
      <c r="O9696" s="2">
        <f t="shared" si="607"/>
        <v>1.2916666666642413</v>
      </c>
      <c r="P9696" t="str">
        <f>VLOOKUP(G9696,Agents!A:E,4,FALSE)</f>
        <v>Team3</v>
      </c>
      <c r="Q9696" t="str">
        <f>VLOOKUP(G9696,Agents!A:E,5,FALSE)</f>
        <v>Mid</v>
      </c>
      <c r="R9696" t="str">
        <f>VLOOKUP(G9696,Agents!A:E,2,FALSE)</f>
        <v>Evening</v>
      </c>
    </row>
    <row r="9697" spans="1:18" x14ac:dyDescent="0.35">
      <c r="A9697" t="s">
        <v>14075</v>
      </c>
      <c r="B9697" t="s">
        <v>840</v>
      </c>
      <c r="C9697" t="s">
        <v>12</v>
      </c>
      <c r="D9697" t="s">
        <v>26</v>
      </c>
      <c r="E9697" s="1">
        <v>46074.538194444445</v>
      </c>
      <c r="F9697" s="1">
        <v>46075.621527777781</v>
      </c>
      <c r="G9697" t="s">
        <v>183</v>
      </c>
      <c r="H9697" t="s">
        <v>15</v>
      </c>
      <c r="I9697" t="s">
        <v>16</v>
      </c>
      <c r="J9697">
        <v>4</v>
      </c>
      <c r="K9697" t="str">
        <f>IF(tickets_dataset[[#This Row],[status]] = "Closed", "Yes","No")</f>
        <v>Yes</v>
      </c>
      <c r="L9697" s="2">
        <f t="shared" si="604"/>
        <v>26.000000000058208</v>
      </c>
      <c r="M9697" t="str">
        <f t="shared" si="605"/>
        <v>No</v>
      </c>
      <c r="N9697" t="str">
        <f t="shared" si="606"/>
        <v>Feb</v>
      </c>
      <c r="O9697" s="2">
        <f t="shared" si="607"/>
        <v>1.0833333333357587</v>
      </c>
      <c r="P9697" t="str">
        <f>VLOOKUP(G9697,Agents!A:E,4,FALSE)</f>
        <v>Team3</v>
      </c>
      <c r="Q9697" t="str">
        <f>VLOOKUP(G9697,Agents!A:E,5,FALSE)</f>
        <v>Senior</v>
      </c>
      <c r="R9697" t="str">
        <f>VLOOKUP(G9697,Agents!A:E,2,FALSE)</f>
        <v>Night</v>
      </c>
    </row>
    <row r="9698" spans="1:18" x14ac:dyDescent="0.35">
      <c r="A9698" t="s">
        <v>14076</v>
      </c>
      <c r="B9698" t="s">
        <v>3564</v>
      </c>
      <c r="C9698" t="s">
        <v>22</v>
      </c>
      <c r="D9698" t="s">
        <v>38</v>
      </c>
      <c r="E9698" s="1">
        <v>46092.853472222225</v>
      </c>
      <c r="F9698" s="1">
        <v>46093.478472222225</v>
      </c>
      <c r="G9698" t="s">
        <v>119</v>
      </c>
      <c r="H9698" t="s">
        <v>15</v>
      </c>
      <c r="I9698" t="s">
        <v>16</v>
      </c>
      <c r="J9698">
        <v>3</v>
      </c>
      <c r="K9698" t="str">
        <f>IF(tickets_dataset[[#This Row],[status]] = "Closed", "Yes","No")</f>
        <v>Yes</v>
      </c>
      <c r="L9698" s="2">
        <f t="shared" si="604"/>
        <v>15</v>
      </c>
      <c r="M9698" t="str">
        <f t="shared" si="605"/>
        <v>No</v>
      </c>
      <c r="N9698" t="str">
        <f t="shared" si="606"/>
        <v>Mar</v>
      </c>
      <c r="O9698" s="2">
        <f t="shared" si="607"/>
        <v>0.625</v>
      </c>
      <c r="P9698" t="str">
        <f>VLOOKUP(G9698,Agents!A:E,4,FALSE)</f>
        <v>Team1</v>
      </c>
      <c r="Q9698" t="str">
        <f>VLOOKUP(G9698,Agents!A:E,5,FALSE)</f>
        <v>Junior</v>
      </c>
      <c r="R9698" t="str">
        <f>VLOOKUP(G9698,Agents!A:E,2,FALSE)</f>
        <v>Morning</v>
      </c>
    </row>
    <row r="9699" spans="1:18" x14ac:dyDescent="0.35">
      <c r="A9699" t="s">
        <v>14077</v>
      </c>
      <c r="B9699" t="s">
        <v>14078</v>
      </c>
      <c r="C9699" t="s">
        <v>76</v>
      </c>
      <c r="D9699" t="s">
        <v>26</v>
      </c>
      <c r="E9699" s="1">
        <v>46100.168749999997</v>
      </c>
      <c r="F9699" s="1">
        <v>46102.918749999997</v>
      </c>
      <c r="G9699" t="s">
        <v>91</v>
      </c>
      <c r="H9699" t="s">
        <v>15</v>
      </c>
      <c r="I9699" t="s">
        <v>16</v>
      </c>
      <c r="J9699">
        <v>4</v>
      </c>
      <c r="K9699" t="str">
        <f>IF(tickets_dataset[[#This Row],[status]] = "Closed", "Yes","No")</f>
        <v>Yes</v>
      </c>
      <c r="L9699" s="2">
        <f t="shared" si="604"/>
        <v>66</v>
      </c>
      <c r="M9699" t="str">
        <f t="shared" si="605"/>
        <v>Yes</v>
      </c>
      <c r="N9699" t="str">
        <f t="shared" si="606"/>
        <v>Mar</v>
      </c>
      <c r="O9699" s="2">
        <f t="shared" si="607"/>
        <v>2.75</v>
      </c>
      <c r="P9699" t="str">
        <f>VLOOKUP(G9699,Agents!A:E,4,FALSE)</f>
        <v>Team5</v>
      </c>
      <c r="Q9699" t="str">
        <f>VLOOKUP(G9699,Agents!A:E,5,FALSE)</f>
        <v>Mid</v>
      </c>
      <c r="R9699" t="str">
        <f>VLOOKUP(G9699,Agents!A:E,2,FALSE)</f>
        <v>Night</v>
      </c>
    </row>
    <row r="9700" spans="1:18" x14ac:dyDescent="0.35">
      <c r="A9700" t="s">
        <v>14079</v>
      </c>
      <c r="B9700" t="s">
        <v>8743</v>
      </c>
      <c r="C9700" t="s">
        <v>12</v>
      </c>
      <c r="D9700" t="s">
        <v>13</v>
      </c>
      <c r="E9700" s="1">
        <v>46091.081944444442</v>
      </c>
      <c r="F9700" s="1">
        <v>46092.956944444442</v>
      </c>
      <c r="G9700" t="s">
        <v>344</v>
      </c>
      <c r="H9700" t="s">
        <v>15</v>
      </c>
      <c r="I9700" t="s">
        <v>68</v>
      </c>
      <c r="J9700">
        <v>2</v>
      </c>
      <c r="K9700" t="str">
        <f>IF(tickets_dataset[[#This Row],[status]] = "Closed", "Yes","No")</f>
        <v>Yes</v>
      </c>
      <c r="L9700" s="2">
        <f t="shared" si="604"/>
        <v>45</v>
      </c>
      <c r="M9700" t="str">
        <f t="shared" si="605"/>
        <v>No</v>
      </c>
      <c r="N9700" t="str">
        <f t="shared" si="606"/>
        <v>Mar</v>
      </c>
      <c r="O9700" s="2">
        <f t="shared" si="607"/>
        <v>1.875</v>
      </c>
      <c r="P9700" t="str">
        <f>VLOOKUP(G9700,Agents!A:E,4,FALSE)</f>
        <v>Team4</v>
      </c>
      <c r="Q9700" t="str">
        <f>VLOOKUP(G9700,Agents!A:E,5,FALSE)</f>
        <v>Senior</v>
      </c>
      <c r="R9700" t="str">
        <f>VLOOKUP(G9700,Agents!A:E,2,FALSE)</f>
        <v>Night</v>
      </c>
    </row>
    <row r="9701" spans="1:18" x14ac:dyDescent="0.35">
      <c r="A9701" t="s">
        <v>14080</v>
      </c>
      <c r="B9701" t="s">
        <v>4957</v>
      </c>
      <c r="C9701" t="s">
        <v>34</v>
      </c>
      <c r="D9701" t="s">
        <v>38</v>
      </c>
      <c r="E9701" s="1">
        <v>46089.5</v>
      </c>
      <c r="F9701" s="1">
        <v>46092.875</v>
      </c>
      <c r="G9701" t="s">
        <v>206</v>
      </c>
      <c r="H9701" t="s">
        <v>28</v>
      </c>
      <c r="I9701" t="s">
        <v>16</v>
      </c>
      <c r="J9701">
        <v>3</v>
      </c>
      <c r="K9701" t="str">
        <f>IF(tickets_dataset[[#This Row],[status]] = "Closed", "Yes","No")</f>
        <v>No</v>
      </c>
      <c r="L9701" s="2">
        <f t="shared" si="604"/>
        <v>81</v>
      </c>
      <c r="M9701" t="str">
        <f t="shared" si="605"/>
        <v>Yes</v>
      </c>
      <c r="N9701" t="str">
        <f t="shared" si="606"/>
        <v>Mar</v>
      </c>
      <c r="O9701" s="2">
        <f t="shared" si="607"/>
        <v>3.375</v>
      </c>
      <c r="P9701" t="str">
        <f>VLOOKUP(G9701,Agents!A:E,4,FALSE)</f>
        <v>Team5</v>
      </c>
      <c r="Q9701" t="str">
        <f>VLOOKUP(G9701,Agents!A:E,5,FALSE)</f>
        <v>Junior</v>
      </c>
      <c r="R9701" t="str">
        <f>VLOOKUP(G9701,Agents!A:E,2,FALSE)</f>
        <v>Evening</v>
      </c>
    </row>
    <row r="9702" spans="1:18" x14ac:dyDescent="0.35">
      <c r="A9702" t="s">
        <v>14081</v>
      </c>
      <c r="B9702" t="s">
        <v>10204</v>
      </c>
      <c r="C9702" t="s">
        <v>34</v>
      </c>
      <c r="D9702" t="s">
        <v>38</v>
      </c>
      <c r="E9702" s="1">
        <v>46045.283333333333</v>
      </c>
      <c r="F9702" s="1">
        <v>46049.116666666669</v>
      </c>
      <c r="G9702" t="s">
        <v>357</v>
      </c>
      <c r="H9702" t="s">
        <v>15</v>
      </c>
      <c r="I9702" t="s">
        <v>16</v>
      </c>
      <c r="J9702">
        <v>5</v>
      </c>
      <c r="K9702" t="str">
        <f>IF(tickets_dataset[[#This Row],[status]] = "Closed", "Yes","No")</f>
        <v>Yes</v>
      </c>
      <c r="L9702" s="2">
        <f t="shared" si="604"/>
        <v>92.000000000058208</v>
      </c>
      <c r="M9702" t="str">
        <f t="shared" si="605"/>
        <v>Yes</v>
      </c>
      <c r="N9702" t="str">
        <f t="shared" si="606"/>
        <v>Jan</v>
      </c>
      <c r="O9702" s="2">
        <f t="shared" si="607"/>
        <v>3.8333333333357587</v>
      </c>
      <c r="P9702" t="str">
        <f>VLOOKUP(G9702,Agents!A:E,4,FALSE)</f>
        <v>Team1</v>
      </c>
      <c r="Q9702" t="str">
        <f>VLOOKUP(G9702,Agents!A:E,5,FALSE)</f>
        <v>Mid</v>
      </c>
      <c r="R9702" t="str">
        <f>VLOOKUP(G9702,Agents!A:E,2,FALSE)</f>
        <v>Morning</v>
      </c>
    </row>
    <row r="9703" spans="1:18" x14ac:dyDescent="0.35">
      <c r="A9703" t="s">
        <v>14082</v>
      </c>
      <c r="B9703" t="s">
        <v>5906</v>
      </c>
      <c r="C9703" t="s">
        <v>50</v>
      </c>
      <c r="D9703" t="s">
        <v>38</v>
      </c>
      <c r="E9703" s="1">
        <v>46077.620833333334</v>
      </c>
      <c r="F9703" s="1">
        <v>46079.57916666667</v>
      </c>
      <c r="G9703" t="s">
        <v>199</v>
      </c>
      <c r="H9703" t="s">
        <v>15</v>
      </c>
      <c r="I9703" t="s">
        <v>16</v>
      </c>
      <c r="J9703">
        <v>4</v>
      </c>
      <c r="K9703" t="str">
        <f>IF(tickets_dataset[[#This Row],[status]] = "Closed", "Yes","No")</f>
        <v>Yes</v>
      </c>
      <c r="L9703" s="2">
        <f t="shared" si="604"/>
        <v>47.000000000058208</v>
      </c>
      <c r="M9703" t="str">
        <f t="shared" si="605"/>
        <v>No</v>
      </c>
      <c r="N9703" t="str">
        <f t="shared" si="606"/>
        <v>Feb</v>
      </c>
      <c r="O9703" s="2">
        <f t="shared" si="607"/>
        <v>1.9583333333357587</v>
      </c>
      <c r="P9703" t="str">
        <f>VLOOKUP(G9703,Agents!A:E,4,FALSE)</f>
        <v>Team1</v>
      </c>
      <c r="Q9703" t="str">
        <f>VLOOKUP(G9703,Agents!A:E,5,FALSE)</f>
        <v>Junior</v>
      </c>
      <c r="R9703" t="str">
        <f>VLOOKUP(G9703,Agents!A:E,2,FALSE)</f>
        <v>Morning</v>
      </c>
    </row>
    <row r="9704" spans="1:18" x14ac:dyDescent="0.35">
      <c r="A9704" t="s">
        <v>14083</v>
      </c>
      <c r="B9704" t="s">
        <v>10891</v>
      </c>
      <c r="C9704" t="s">
        <v>50</v>
      </c>
      <c r="D9704" t="s">
        <v>26</v>
      </c>
      <c r="E9704" s="1">
        <v>46111.786111111112</v>
      </c>
      <c r="F9704" s="1">
        <v>46113.036111111112</v>
      </c>
      <c r="G9704" t="s">
        <v>103</v>
      </c>
      <c r="H9704" t="s">
        <v>15</v>
      </c>
      <c r="I9704" t="s">
        <v>16</v>
      </c>
      <c r="J9704">
        <v>4</v>
      </c>
      <c r="K9704" t="str">
        <f>IF(tickets_dataset[[#This Row],[status]] = "Closed", "Yes","No")</f>
        <v>Yes</v>
      </c>
      <c r="L9704" s="2">
        <f t="shared" si="604"/>
        <v>30</v>
      </c>
      <c r="M9704" t="str">
        <f t="shared" si="605"/>
        <v>No</v>
      </c>
      <c r="N9704" t="str">
        <f t="shared" si="606"/>
        <v>Mar</v>
      </c>
      <c r="O9704" s="2">
        <f t="shared" si="607"/>
        <v>1.25</v>
      </c>
      <c r="P9704" t="str">
        <f>VLOOKUP(G9704,Agents!A:E,4,FALSE)</f>
        <v>Team4</v>
      </c>
      <c r="Q9704" t="str">
        <f>VLOOKUP(G9704,Agents!A:E,5,FALSE)</f>
        <v>Senior</v>
      </c>
      <c r="R9704" t="str">
        <f>VLOOKUP(G9704,Agents!A:E,2,FALSE)</f>
        <v>Night</v>
      </c>
    </row>
    <row r="9705" spans="1:18" x14ac:dyDescent="0.35">
      <c r="A9705" t="s">
        <v>14084</v>
      </c>
      <c r="B9705" t="s">
        <v>14071</v>
      </c>
      <c r="C9705" t="s">
        <v>50</v>
      </c>
      <c r="D9705" t="s">
        <v>38</v>
      </c>
      <c r="E9705" s="1">
        <v>46069.451388888891</v>
      </c>
      <c r="F9705" s="1">
        <v>46071.868055555555</v>
      </c>
      <c r="G9705" t="s">
        <v>103</v>
      </c>
      <c r="H9705" t="s">
        <v>15</v>
      </c>
      <c r="I9705" t="s">
        <v>68</v>
      </c>
      <c r="J9705">
        <v>5</v>
      </c>
      <c r="K9705" t="str">
        <f>IF(tickets_dataset[[#This Row],[status]] = "Closed", "Yes","No")</f>
        <v>Yes</v>
      </c>
      <c r="L9705" s="2">
        <f t="shared" si="604"/>
        <v>57.999999999941792</v>
      </c>
      <c r="M9705" t="str">
        <f t="shared" si="605"/>
        <v>Yes</v>
      </c>
      <c r="N9705" t="str">
        <f t="shared" si="606"/>
        <v>Feb</v>
      </c>
      <c r="O9705" s="2">
        <f t="shared" si="607"/>
        <v>2.4166666666642413</v>
      </c>
      <c r="P9705" t="str">
        <f>VLOOKUP(G9705,Agents!A:E,4,FALSE)</f>
        <v>Team4</v>
      </c>
      <c r="Q9705" t="str">
        <f>VLOOKUP(G9705,Agents!A:E,5,FALSE)</f>
        <v>Senior</v>
      </c>
      <c r="R9705" t="str">
        <f>VLOOKUP(G9705,Agents!A:E,2,FALSE)</f>
        <v>Night</v>
      </c>
    </row>
    <row r="9706" spans="1:18" x14ac:dyDescent="0.35">
      <c r="A9706" t="s">
        <v>14085</v>
      </c>
      <c r="B9706" t="s">
        <v>2813</v>
      </c>
      <c r="C9706" t="s">
        <v>12</v>
      </c>
      <c r="D9706" t="s">
        <v>26</v>
      </c>
      <c r="E9706" s="1">
        <v>46081.919444444444</v>
      </c>
      <c r="F9706" s="1">
        <v>46084.544444444444</v>
      </c>
      <c r="G9706" t="s">
        <v>344</v>
      </c>
      <c r="H9706" t="s">
        <v>15</v>
      </c>
      <c r="I9706" t="s">
        <v>16</v>
      </c>
      <c r="J9706">
        <v>3</v>
      </c>
      <c r="K9706" t="str">
        <f>IF(tickets_dataset[[#This Row],[status]] = "Closed", "Yes","No")</f>
        <v>Yes</v>
      </c>
      <c r="L9706" s="2">
        <f t="shared" si="604"/>
        <v>63</v>
      </c>
      <c r="M9706" t="str">
        <f t="shared" si="605"/>
        <v>Yes</v>
      </c>
      <c r="N9706" t="str">
        <f t="shared" si="606"/>
        <v>Feb</v>
      </c>
      <c r="O9706" s="2">
        <f t="shared" si="607"/>
        <v>2.625</v>
      </c>
      <c r="P9706" t="str">
        <f>VLOOKUP(G9706,Agents!A:E,4,FALSE)</f>
        <v>Team4</v>
      </c>
      <c r="Q9706" t="str">
        <f>VLOOKUP(G9706,Agents!A:E,5,FALSE)</f>
        <v>Senior</v>
      </c>
      <c r="R9706" t="str">
        <f>VLOOKUP(G9706,Agents!A:E,2,FALSE)</f>
        <v>Night</v>
      </c>
    </row>
    <row r="9707" spans="1:18" x14ac:dyDescent="0.35">
      <c r="A9707" t="s">
        <v>14086</v>
      </c>
      <c r="B9707" t="s">
        <v>473</v>
      </c>
      <c r="C9707" t="s">
        <v>34</v>
      </c>
      <c r="D9707" t="s">
        <v>38</v>
      </c>
      <c r="E9707" s="1">
        <v>46077.431944444441</v>
      </c>
      <c r="F9707" s="1">
        <v>46081.181944444441</v>
      </c>
      <c r="G9707" t="s">
        <v>167</v>
      </c>
      <c r="H9707" t="s">
        <v>15</v>
      </c>
      <c r="I9707" t="s">
        <v>16</v>
      </c>
      <c r="J9707">
        <v>4</v>
      </c>
      <c r="K9707" t="str">
        <f>IF(tickets_dataset[[#This Row],[status]] = "Closed", "Yes","No")</f>
        <v>Yes</v>
      </c>
      <c r="L9707" s="2">
        <f t="shared" si="604"/>
        <v>90</v>
      </c>
      <c r="M9707" t="str">
        <f t="shared" si="605"/>
        <v>Yes</v>
      </c>
      <c r="N9707" t="str">
        <f t="shared" si="606"/>
        <v>Feb</v>
      </c>
      <c r="O9707" s="2">
        <f t="shared" si="607"/>
        <v>3.75</v>
      </c>
      <c r="P9707" t="str">
        <f>VLOOKUP(G9707,Agents!A:E,4,FALSE)</f>
        <v>Team3</v>
      </c>
      <c r="Q9707" t="str">
        <f>VLOOKUP(G9707,Agents!A:E,5,FALSE)</f>
        <v>Mid</v>
      </c>
      <c r="R9707" t="str">
        <f>VLOOKUP(G9707,Agents!A:E,2,FALSE)</f>
        <v>Evening</v>
      </c>
    </row>
    <row r="9708" spans="1:18" x14ac:dyDescent="0.35">
      <c r="A9708" t="s">
        <v>14087</v>
      </c>
      <c r="B9708" t="s">
        <v>14088</v>
      </c>
      <c r="C9708" t="s">
        <v>12</v>
      </c>
      <c r="D9708" t="s">
        <v>26</v>
      </c>
      <c r="E9708" s="1">
        <v>46050.277083333334</v>
      </c>
      <c r="F9708" s="1">
        <v>46051.98541666667</v>
      </c>
      <c r="G9708" t="s">
        <v>282</v>
      </c>
      <c r="H9708" t="s">
        <v>15</v>
      </c>
      <c r="I9708" t="s">
        <v>16</v>
      </c>
      <c r="J9708">
        <v>5</v>
      </c>
      <c r="K9708" t="str">
        <f>IF(tickets_dataset[[#This Row],[status]] = "Closed", "Yes","No")</f>
        <v>Yes</v>
      </c>
      <c r="L9708" s="2">
        <f t="shared" si="604"/>
        <v>41.000000000058208</v>
      </c>
      <c r="M9708" t="str">
        <f t="shared" si="605"/>
        <v>No</v>
      </c>
      <c r="N9708" t="str">
        <f t="shared" si="606"/>
        <v>Jan</v>
      </c>
      <c r="O9708" s="2">
        <f t="shared" si="607"/>
        <v>1.7083333333357587</v>
      </c>
      <c r="P9708" t="str">
        <f>VLOOKUP(G9708,Agents!A:E,4,FALSE)</f>
        <v>Team4</v>
      </c>
      <c r="Q9708" t="str">
        <f>VLOOKUP(G9708,Agents!A:E,5,FALSE)</f>
        <v>Mid</v>
      </c>
      <c r="R9708" t="str">
        <f>VLOOKUP(G9708,Agents!A:E,2,FALSE)</f>
        <v>Morning</v>
      </c>
    </row>
    <row r="9709" spans="1:18" x14ac:dyDescent="0.35">
      <c r="A9709" t="s">
        <v>14089</v>
      </c>
      <c r="B9709" t="s">
        <v>7622</v>
      </c>
      <c r="C9709" t="s">
        <v>50</v>
      </c>
      <c r="D9709" t="s">
        <v>13</v>
      </c>
      <c r="E9709" s="1">
        <v>46104.10833333333</v>
      </c>
      <c r="F9709" s="1">
        <v>46105.191666666666</v>
      </c>
      <c r="G9709" t="s">
        <v>62</v>
      </c>
      <c r="H9709" t="s">
        <v>15</v>
      </c>
      <c r="I9709" t="s">
        <v>16</v>
      </c>
      <c r="J9709">
        <v>3</v>
      </c>
      <c r="K9709" t="str">
        <f>IF(tickets_dataset[[#This Row],[status]] = "Closed", "Yes","No")</f>
        <v>Yes</v>
      </c>
      <c r="L9709" s="2">
        <f t="shared" si="604"/>
        <v>26.000000000058208</v>
      </c>
      <c r="M9709" t="str">
        <f t="shared" si="605"/>
        <v>No</v>
      </c>
      <c r="N9709" t="str">
        <f t="shared" si="606"/>
        <v>Mar</v>
      </c>
      <c r="O9709" s="2">
        <f t="shared" si="607"/>
        <v>1.0833333333357587</v>
      </c>
      <c r="P9709" t="str">
        <f>VLOOKUP(G9709,Agents!A:E,4,FALSE)</f>
        <v>Team1</v>
      </c>
      <c r="Q9709" t="str">
        <f>VLOOKUP(G9709,Agents!A:E,5,FALSE)</f>
        <v>Junior</v>
      </c>
      <c r="R9709" t="str">
        <f>VLOOKUP(G9709,Agents!A:E,2,FALSE)</f>
        <v>Morning</v>
      </c>
    </row>
    <row r="9710" spans="1:18" x14ac:dyDescent="0.35">
      <c r="A9710" t="s">
        <v>14090</v>
      </c>
      <c r="B9710" t="s">
        <v>3685</v>
      </c>
      <c r="C9710" t="s">
        <v>34</v>
      </c>
      <c r="D9710" t="s">
        <v>26</v>
      </c>
      <c r="E9710" s="1">
        <v>46109.100694444445</v>
      </c>
      <c r="F9710" s="1">
        <v>46109.475694444445</v>
      </c>
      <c r="G9710" t="s">
        <v>128</v>
      </c>
      <c r="H9710" t="s">
        <v>15</v>
      </c>
      <c r="I9710" t="s">
        <v>16</v>
      </c>
      <c r="J9710">
        <v>4</v>
      </c>
      <c r="K9710" t="str">
        <f>IF(tickets_dataset[[#This Row],[status]] = "Closed", "Yes","No")</f>
        <v>Yes</v>
      </c>
      <c r="L9710" s="2">
        <f t="shared" si="604"/>
        <v>9</v>
      </c>
      <c r="M9710" t="str">
        <f t="shared" si="605"/>
        <v>No</v>
      </c>
      <c r="N9710" t="str">
        <f t="shared" si="606"/>
        <v>Mar</v>
      </c>
      <c r="O9710" s="2">
        <f t="shared" si="607"/>
        <v>0.375</v>
      </c>
      <c r="P9710" t="str">
        <f>VLOOKUP(G9710,Agents!A:E,4,FALSE)</f>
        <v>Team4</v>
      </c>
      <c r="Q9710" t="str">
        <f>VLOOKUP(G9710,Agents!A:E,5,FALSE)</f>
        <v>Mid</v>
      </c>
      <c r="R9710" t="str">
        <f>VLOOKUP(G9710,Agents!A:E,2,FALSE)</f>
        <v>Night</v>
      </c>
    </row>
    <row r="9711" spans="1:18" x14ac:dyDescent="0.35">
      <c r="A9711" t="s">
        <v>14091</v>
      </c>
      <c r="B9711" t="s">
        <v>12780</v>
      </c>
      <c r="C9711" t="s">
        <v>12</v>
      </c>
      <c r="D9711" t="s">
        <v>13</v>
      </c>
      <c r="E9711" s="1">
        <v>46071.464583333334</v>
      </c>
      <c r="F9711" s="1">
        <v>46072.756249999999</v>
      </c>
      <c r="G9711" t="s">
        <v>91</v>
      </c>
      <c r="H9711" t="s">
        <v>15</v>
      </c>
      <c r="I9711" t="s">
        <v>16</v>
      </c>
      <c r="J9711">
        <v>3</v>
      </c>
      <c r="K9711" t="str">
        <f>IF(tickets_dataset[[#This Row],[status]] = "Closed", "Yes","No")</f>
        <v>Yes</v>
      </c>
      <c r="L9711" s="2">
        <f t="shared" si="604"/>
        <v>30.999999999941792</v>
      </c>
      <c r="M9711" t="str">
        <f t="shared" si="605"/>
        <v>No</v>
      </c>
      <c r="N9711" t="str">
        <f t="shared" si="606"/>
        <v>Feb</v>
      </c>
      <c r="O9711" s="2">
        <f t="shared" si="607"/>
        <v>1.2916666666642413</v>
      </c>
      <c r="P9711" t="str">
        <f>VLOOKUP(G9711,Agents!A:E,4,FALSE)</f>
        <v>Team5</v>
      </c>
      <c r="Q9711" t="str">
        <f>VLOOKUP(G9711,Agents!A:E,5,FALSE)</f>
        <v>Mid</v>
      </c>
      <c r="R9711" t="str">
        <f>VLOOKUP(G9711,Agents!A:E,2,FALSE)</f>
        <v>Night</v>
      </c>
    </row>
    <row r="9712" spans="1:18" x14ac:dyDescent="0.35">
      <c r="A9712" t="s">
        <v>14092</v>
      </c>
      <c r="B9712" t="s">
        <v>14093</v>
      </c>
      <c r="C9712" t="s">
        <v>50</v>
      </c>
      <c r="D9712" t="s">
        <v>38</v>
      </c>
      <c r="E9712" s="1">
        <v>46040.619444444441</v>
      </c>
      <c r="F9712" s="1">
        <v>46041.869444444441</v>
      </c>
      <c r="G9712" t="s">
        <v>170</v>
      </c>
      <c r="H9712" t="s">
        <v>15</v>
      </c>
      <c r="I9712" t="s">
        <v>16</v>
      </c>
      <c r="J9712">
        <v>4</v>
      </c>
      <c r="K9712" t="str">
        <f>IF(tickets_dataset[[#This Row],[status]] = "Closed", "Yes","No")</f>
        <v>Yes</v>
      </c>
      <c r="L9712" s="2">
        <f t="shared" si="604"/>
        <v>30</v>
      </c>
      <c r="M9712" t="str">
        <f t="shared" si="605"/>
        <v>No</v>
      </c>
      <c r="N9712" t="str">
        <f t="shared" si="606"/>
        <v>Jan</v>
      </c>
      <c r="O9712" s="2">
        <f t="shared" si="607"/>
        <v>1.25</v>
      </c>
      <c r="P9712" t="str">
        <f>VLOOKUP(G9712,Agents!A:E,4,FALSE)</f>
        <v>Team5</v>
      </c>
      <c r="Q9712" t="str">
        <f>VLOOKUP(G9712,Agents!A:E,5,FALSE)</f>
        <v>Junior</v>
      </c>
      <c r="R9712" t="str">
        <f>VLOOKUP(G9712,Agents!A:E,2,FALSE)</f>
        <v>Night</v>
      </c>
    </row>
    <row r="9713" spans="1:18" x14ac:dyDescent="0.35">
      <c r="A9713" t="s">
        <v>14094</v>
      </c>
      <c r="B9713" t="s">
        <v>5017</v>
      </c>
      <c r="C9713" t="s">
        <v>76</v>
      </c>
      <c r="D9713" t="s">
        <v>26</v>
      </c>
      <c r="E9713" s="1">
        <v>46051.085416666669</v>
      </c>
      <c r="F9713" s="1">
        <v>46053.668749999997</v>
      </c>
      <c r="G9713" t="s">
        <v>27</v>
      </c>
      <c r="H9713" t="s">
        <v>15</v>
      </c>
      <c r="I9713" t="s">
        <v>16</v>
      </c>
      <c r="J9713">
        <v>5</v>
      </c>
      <c r="K9713" t="str">
        <f>IF(tickets_dataset[[#This Row],[status]] = "Closed", "Yes","No")</f>
        <v>Yes</v>
      </c>
      <c r="L9713" s="2">
        <f t="shared" si="604"/>
        <v>61.999999999883585</v>
      </c>
      <c r="M9713" t="str">
        <f t="shared" si="605"/>
        <v>Yes</v>
      </c>
      <c r="N9713" t="str">
        <f t="shared" si="606"/>
        <v>Jan</v>
      </c>
      <c r="O9713" s="2">
        <f t="shared" si="607"/>
        <v>2.5833333333284827</v>
      </c>
      <c r="P9713" t="str">
        <f>VLOOKUP(G9713,Agents!A:E,4,FALSE)</f>
        <v>Team5</v>
      </c>
      <c r="Q9713" t="str">
        <f>VLOOKUP(G9713,Agents!A:E,5,FALSE)</f>
        <v>Senior</v>
      </c>
      <c r="R9713" t="str">
        <f>VLOOKUP(G9713,Agents!A:E,2,FALSE)</f>
        <v>Morning</v>
      </c>
    </row>
    <row r="9714" spans="1:18" x14ac:dyDescent="0.35">
      <c r="A9714" t="s">
        <v>14095</v>
      </c>
      <c r="B9714" t="s">
        <v>5409</v>
      </c>
      <c r="C9714" t="s">
        <v>50</v>
      </c>
      <c r="D9714" t="s">
        <v>38</v>
      </c>
      <c r="E9714" s="1">
        <v>46082.414583333331</v>
      </c>
      <c r="F9714" s="1">
        <v>46084.789583333331</v>
      </c>
      <c r="G9714" t="s">
        <v>167</v>
      </c>
      <c r="H9714" t="s">
        <v>15</v>
      </c>
      <c r="I9714" t="s">
        <v>16</v>
      </c>
      <c r="J9714">
        <v>5</v>
      </c>
      <c r="K9714" t="str">
        <f>IF(tickets_dataset[[#This Row],[status]] = "Closed", "Yes","No")</f>
        <v>Yes</v>
      </c>
      <c r="L9714" s="2">
        <f t="shared" si="604"/>
        <v>57</v>
      </c>
      <c r="M9714" t="str">
        <f t="shared" si="605"/>
        <v>Yes</v>
      </c>
      <c r="N9714" t="str">
        <f t="shared" si="606"/>
        <v>Mar</v>
      </c>
      <c r="O9714" s="2">
        <f t="shared" si="607"/>
        <v>2.375</v>
      </c>
      <c r="P9714" t="str">
        <f>VLOOKUP(G9714,Agents!A:E,4,FALSE)</f>
        <v>Team3</v>
      </c>
      <c r="Q9714" t="str">
        <f>VLOOKUP(G9714,Agents!A:E,5,FALSE)</f>
        <v>Mid</v>
      </c>
      <c r="R9714" t="str">
        <f>VLOOKUP(G9714,Agents!A:E,2,FALSE)</f>
        <v>Evening</v>
      </c>
    </row>
    <row r="9715" spans="1:18" x14ac:dyDescent="0.35">
      <c r="A9715" t="s">
        <v>14096</v>
      </c>
      <c r="B9715" t="s">
        <v>2653</v>
      </c>
      <c r="C9715" t="s">
        <v>50</v>
      </c>
      <c r="D9715" t="s">
        <v>13</v>
      </c>
      <c r="E9715" s="1">
        <v>46070.09375</v>
      </c>
      <c r="F9715" s="1">
        <v>46071.09375</v>
      </c>
      <c r="G9715" t="s">
        <v>164</v>
      </c>
      <c r="H9715" t="s">
        <v>15</v>
      </c>
      <c r="I9715" t="s">
        <v>16</v>
      </c>
      <c r="J9715">
        <v>5</v>
      </c>
      <c r="K9715" t="str">
        <f>IF(tickets_dataset[[#This Row],[status]] = "Closed", "Yes","No")</f>
        <v>Yes</v>
      </c>
      <c r="L9715" s="2">
        <f t="shared" si="604"/>
        <v>24</v>
      </c>
      <c r="M9715" t="str">
        <f t="shared" si="605"/>
        <v>No</v>
      </c>
      <c r="N9715" t="str">
        <f t="shared" si="606"/>
        <v>Feb</v>
      </c>
      <c r="O9715" s="2">
        <f t="shared" si="607"/>
        <v>1</v>
      </c>
      <c r="P9715" t="str">
        <f>VLOOKUP(G9715,Agents!A:E,4,FALSE)</f>
        <v>Team4</v>
      </c>
      <c r="Q9715" t="str">
        <f>VLOOKUP(G9715,Agents!A:E,5,FALSE)</f>
        <v>Senior</v>
      </c>
      <c r="R9715" t="str">
        <f>VLOOKUP(G9715,Agents!A:E,2,FALSE)</f>
        <v>Evening</v>
      </c>
    </row>
    <row r="9716" spans="1:18" x14ac:dyDescent="0.35">
      <c r="A9716" t="s">
        <v>14097</v>
      </c>
      <c r="B9716" t="s">
        <v>3788</v>
      </c>
      <c r="C9716" t="s">
        <v>12</v>
      </c>
      <c r="D9716" t="s">
        <v>13</v>
      </c>
      <c r="E9716" s="1">
        <v>46060.147916666669</v>
      </c>
      <c r="F9716" s="1">
        <v>46060.606249999997</v>
      </c>
      <c r="G9716" t="s">
        <v>159</v>
      </c>
      <c r="H9716" t="s">
        <v>15</v>
      </c>
      <c r="I9716" t="s">
        <v>68</v>
      </c>
      <c r="J9716">
        <v>3</v>
      </c>
      <c r="K9716" t="str">
        <f>IF(tickets_dataset[[#This Row],[status]] = "Closed", "Yes","No")</f>
        <v>Yes</v>
      </c>
      <c r="L9716" s="2">
        <f t="shared" si="604"/>
        <v>10.999999999883585</v>
      </c>
      <c r="M9716" t="str">
        <f t="shared" si="605"/>
        <v>No</v>
      </c>
      <c r="N9716" t="str">
        <f t="shared" si="606"/>
        <v>Feb</v>
      </c>
      <c r="O9716" s="2">
        <f t="shared" si="607"/>
        <v>0.45833333332848269</v>
      </c>
      <c r="P9716" t="str">
        <f>VLOOKUP(G9716,Agents!A:E,4,FALSE)</f>
        <v>Team4</v>
      </c>
      <c r="Q9716" t="str">
        <f>VLOOKUP(G9716,Agents!A:E,5,FALSE)</f>
        <v>Mid</v>
      </c>
      <c r="R9716" t="str">
        <f>VLOOKUP(G9716,Agents!A:E,2,FALSE)</f>
        <v>Night</v>
      </c>
    </row>
    <row r="9717" spans="1:18" x14ac:dyDescent="0.35">
      <c r="A9717" t="s">
        <v>14098</v>
      </c>
      <c r="B9717" t="s">
        <v>11390</v>
      </c>
      <c r="C9717" t="s">
        <v>12</v>
      </c>
      <c r="D9717" t="s">
        <v>13</v>
      </c>
      <c r="E9717" s="1">
        <v>46095.688888888886</v>
      </c>
      <c r="F9717" s="1">
        <v>46097.272222222222</v>
      </c>
      <c r="G9717" t="s">
        <v>344</v>
      </c>
      <c r="H9717" t="s">
        <v>132</v>
      </c>
      <c r="I9717" t="s">
        <v>16</v>
      </c>
      <c r="J9717">
        <v>2</v>
      </c>
      <c r="K9717" t="str">
        <f>IF(tickets_dataset[[#This Row],[status]] = "Closed", "Yes","No")</f>
        <v>No</v>
      </c>
      <c r="L9717" s="2">
        <f t="shared" si="604"/>
        <v>38.000000000058208</v>
      </c>
      <c r="M9717" t="str">
        <f t="shared" si="605"/>
        <v>No</v>
      </c>
      <c r="N9717" t="str">
        <f t="shared" si="606"/>
        <v>Mar</v>
      </c>
      <c r="O9717" s="2">
        <f t="shared" si="607"/>
        <v>1.5833333333357587</v>
      </c>
      <c r="P9717" t="str">
        <f>VLOOKUP(G9717,Agents!A:E,4,FALSE)</f>
        <v>Team4</v>
      </c>
      <c r="Q9717" t="str">
        <f>VLOOKUP(G9717,Agents!A:E,5,FALSE)</f>
        <v>Senior</v>
      </c>
      <c r="R9717" t="str">
        <f>VLOOKUP(G9717,Agents!A:E,2,FALSE)</f>
        <v>Night</v>
      </c>
    </row>
    <row r="9718" spans="1:18" x14ac:dyDescent="0.35">
      <c r="A9718" t="s">
        <v>14099</v>
      </c>
      <c r="B9718" t="s">
        <v>1782</v>
      </c>
      <c r="C9718" t="s">
        <v>22</v>
      </c>
      <c r="D9718" t="s">
        <v>26</v>
      </c>
      <c r="E9718" s="1">
        <v>46053.67291666667</v>
      </c>
      <c r="F9718" s="1">
        <v>46054.006249999999</v>
      </c>
      <c r="G9718" t="s">
        <v>77</v>
      </c>
      <c r="H9718" t="s">
        <v>15</v>
      </c>
      <c r="I9718" t="s">
        <v>16</v>
      </c>
      <c r="J9718">
        <v>5</v>
      </c>
      <c r="K9718" t="str">
        <f>IF(tickets_dataset[[#This Row],[status]] = "Closed", "Yes","No")</f>
        <v>Yes</v>
      </c>
      <c r="L9718" s="2">
        <f t="shared" si="604"/>
        <v>7.9999999998835847</v>
      </c>
      <c r="M9718" t="str">
        <f t="shared" si="605"/>
        <v>No</v>
      </c>
      <c r="N9718" t="str">
        <f t="shared" si="606"/>
        <v>Jan</v>
      </c>
      <c r="O9718" s="2">
        <f t="shared" si="607"/>
        <v>0.33333333332848269</v>
      </c>
      <c r="P9718" t="str">
        <f>VLOOKUP(G9718,Agents!A:E,4,FALSE)</f>
        <v>Team5</v>
      </c>
      <c r="Q9718" t="str">
        <f>VLOOKUP(G9718,Agents!A:E,5,FALSE)</f>
        <v>Junior</v>
      </c>
      <c r="R9718" t="str">
        <f>VLOOKUP(G9718,Agents!A:E,2,FALSE)</f>
        <v>Evening</v>
      </c>
    </row>
    <row r="9719" spans="1:18" x14ac:dyDescent="0.35">
      <c r="A9719" t="s">
        <v>14100</v>
      </c>
      <c r="B9719" t="s">
        <v>1556</v>
      </c>
      <c r="C9719" t="s">
        <v>50</v>
      </c>
      <c r="D9719" t="s">
        <v>38</v>
      </c>
      <c r="E9719" s="1">
        <v>46092.494444444441</v>
      </c>
      <c r="F9719" s="1">
        <v>46092.952777777777</v>
      </c>
      <c r="G9719" t="s">
        <v>83</v>
      </c>
      <c r="H9719" t="s">
        <v>15</v>
      </c>
      <c r="I9719" t="s">
        <v>16</v>
      </c>
      <c r="J9719">
        <v>4</v>
      </c>
      <c r="K9719" t="str">
        <f>IF(tickets_dataset[[#This Row],[status]] = "Closed", "Yes","No")</f>
        <v>Yes</v>
      </c>
      <c r="L9719" s="2">
        <f t="shared" si="604"/>
        <v>11.000000000058208</v>
      </c>
      <c r="M9719" t="str">
        <f t="shared" si="605"/>
        <v>No</v>
      </c>
      <c r="N9719" t="str">
        <f t="shared" si="606"/>
        <v>Mar</v>
      </c>
      <c r="O9719" s="2">
        <f t="shared" si="607"/>
        <v>0.45833333333575865</v>
      </c>
      <c r="P9719" t="str">
        <f>VLOOKUP(G9719,Agents!A:E,4,FALSE)</f>
        <v>Team2</v>
      </c>
      <c r="Q9719" t="str">
        <f>VLOOKUP(G9719,Agents!A:E,5,FALSE)</f>
        <v>Junior</v>
      </c>
      <c r="R9719" t="str">
        <f>VLOOKUP(G9719,Agents!A:E,2,FALSE)</f>
        <v>Night</v>
      </c>
    </row>
    <row r="9720" spans="1:18" x14ac:dyDescent="0.35">
      <c r="A9720" t="s">
        <v>14101</v>
      </c>
      <c r="B9720" t="s">
        <v>2161</v>
      </c>
      <c r="C9720" t="s">
        <v>50</v>
      </c>
      <c r="D9720" t="s">
        <v>13</v>
      </c>
      <c r="E9720" s="1">
        <v>46098.440972222219</v>
      </c>
      <c r="F9720" s="1">
        <v>46099.690972222219</v>
      </c>
      <c r="G9720" t="s">
        <v>137</v>
      </c>
      <c r="H9720" t="s">
        <v>15</v>
      </c>
      <c r="I9720" t="s">
        <v>16</v>
      </c>
      <c r="J9720">
        <v>5</v>
      </c>
      <c r="K9720" t="str">
        <f>IF(tickets_dataset[[#This Row],[status]] = "Closed", "Yes","No")</f>
        <v>Yes</v>
      </c>
      <c r="L9720" s="2">
        <f t="shared" si="604"/>
        <v>30</v>
      </c>
      <c r="M9720" t="str">
        <f t="shared" si="605"/>
        <v>No</v>
      </c>
      <c r="N9720" t="str">
        <f t="shared" si="606"/>
        <v>Mar</v>
      </c>
      <c r="O9720" s="2">
        <f t="shared" si="607"/>
        <v>1.25</v>
      </c>
      <c r="P9720" t="str">
        <f>VLOOKUP(G9720,Agents!A:E,4,FALSE)</f>
        <v>Team5</v>
      </c>
      <c r="Q9720" t="str">
        <f>VLOOKUP(G9720,Agents!A:E,5,FALSE)</f>
        <v>Senior</v>
      </c>
      <c r="R9720" t="str">
        <f>VLOOKUP(G9720,Agents!A:E,2,FALSE)</f>
        <v>Night</v>
      </c>
    </row>
    <row r="9721" spans="1:18" x14ac:dyDescent="0.35">
      <c r="A9721" t="s">
        <v>14102</v>
      </c>
      <c r="B9721" t="s">
        <v>4026</v>
      </c>
      <c r="C9721" t="s">
        <v>12</v>
      </c>
      <c r="D9721" t="s">
        <v>13</v>
      </c>
      <c r="E9721" s="1">
        <v>46052.866666666669</v>
      </c>
      <c r="F9721" s="1">
        <v>46053.491666666669</v>
      </c>
      <c r="G9721" t="s">
        <v>110</v>
      </c>
      <c r="H9721" t="s">
        <v>15</v>
      </c>
      <c r="I9721" t="s">
        <v>16</v>
      </c>
      <c r="J9721">
        <v>5</v>
      </c>
      <c r="K9721" t="str">
        <f>IF(tickets_dataset[[#This Row],[status]] = "Closed", "Yes","No")</f>
        <v>Yes</v>
      </c>
      <c r="L9721" s="2">
        <f t="shared" si="604"/>
        <v>15</v>
      </c>
      <c r="M9721" t="str">
        <f t="shared" si="605"/>
        <v>No</v>
      </c>
      <c r="N9721" t="str">
        <f t="shared" si="606"/>
        <v>Jan</v>
      </c>
      <c r="O9721" s="2">
        <f t="shared" si="607"/>
        <v>0.625</v>
      </c>
      <c r="P9721" t="str">
        <f>VLOOKUP(G9721,Agents!A:E,4,FALSE)</f>
        <v>Team4</v>
      </c>
      <c r="Q9721" t="str">
        <f>VLOOKUP(G9721,Agents!A:E,5,FALSE)</f>
        <v>Junior</v>
      </c>
      <c r="R9721" t="str">
        <f>VLOOKUP(G9721,Agents!A:E,2,FALSE)</f>
        <v>Morning</v>
      </c>
    </row>
    <row r="9722" spans="1:18" x14ac:dyDescent="0.35">
      <c r="A9722" t="s">
        <v>14103</v>
      </c>
      <c r="B9722" t="s">
        <v>3715</v>
      </c>
      <c r="C9722" t="s">
        <v>22</v>
      </c>
      <c r="D9722" t="s">
        <v>38</v>
      </c>
      <c r="E9722" s="1">
        <v>46111.147916666669</v>
      </c>
      <c r="F9722" s="1">
        <v>46114.356249999997</v>
      </c>
      <c r="G9722" t="s">
        <v>73</v>
      </c>
      <c r="H9722" t="s">
        <v>28</v>
      </c>
      <c r="I9722" t="s">
        <v>16</v>
      </c>
      <c r="J9722">
        <v>4</v>
      </c>
      <c r="K9722" t="str">
        <f>IF(tickets_dataset[[#This Row],[status]] = "Closed", "Yes","No")</f>
        <v>No</v>
      </c>
      <c r="L9722" s="2">
        <f t="shared" si="604"/>
        <v>76.999999999883585</v>
      </c>
      <c r="M9722" t="str">
        <f t="shared" si="605"/>
        <v>Yes</v>
      </c>
      <c r="N9722" t="str">
        <f t="shared" si="606"/>
        <v>Mar</v>
      </c>
      <c r="O9722" s="2">
        <f t="shared" si="607"/>
        <v>3.2083333333284827</v>
      </c>
      <c r="P9722" t="str">
        <f>VLOOKUP(G9722,Agents!A:E,4,FALSE)</f>
        <v>Team4</v>
      </c>
      <c r="Q9722" t="str">
        <f>VLOOKUP(G9722,Agents!A:E,5,FALSE)</f>
        <v>Senior</v>
      </c>
      <c r="R9722" t="str">
        <f>VLOOKUP(G9722,Agents!A:E,2,FALSE)</f>
        <v>Night</v>
      </c>
    </row>
    <row r="9723" spans="1:18" x14ac:dyDescent="0.35">
      <c r="A9723" t="s">
        <v>14104</v>
      </c>
      <c r="B9723" t="s">
        <v>7966</v>
      </c>
      <c r="C9723" t="s">
        <v>50</v>
      </c>
      <c r="D9723" t="s">
        <v>38</v>
      </c>
      <c r="E9723" s="1">
        <v>46040.225694444445</v>
      </c>
      <c r="F9723" s="1">
        <v>46040.934027777781</v>
      </c>
      <c r="G9723" t="s">
        <v>422</v>
      </c>
      <c r="H9723" t="s">
        <v>15</v>
      </c>
      <c r="I9723" t="s">
        <v>16</v>
      </c>
      <c r="J9723">
        <v>5</v>
      </c>
      <c r="K9723" t="str">
        <f>IF(tickets_dataset[[#This Row],[status]] = "Closed", "Yes","No")</f>
        <v>Yes</v>
      </c>
      <c r="L9723" s="2">
        <f t="shared" si="604"/>
        <v>17.000000000058208</v>
      </c>
      <c r="M9723" t="str">
        <f t="shared" si="605"/>
        <v>No</v>
      </c>
      <c r="N9723" t="str">
        <f t="shared" si="606"/>
        <v>Jan</v>
      </c>
      <c r="O9723" s="2">
        <f t="shared" si="607"/>
        <v>0.70833333333575865</v>
      </c>
      <c r="P9723" t="str">
        <f>VLOOKUP(G9723,Agents!A:E,4,FALSE)</f>
        <v>Team5</v>
      </c>
      <c r="Q9723" t="str">
        <f>VLOOKUP(G9723,Agents!A:E,5,FALSE)</f>
        <v>Mid</v>
      </c>
      <c r="R9723" t="str">
        <f>VLOOKUP(G9723,Agents!A:E,2,FALSE)</f>
        <v>Evening</v>
      </c>
    </row>
    <row r="9724" spans="1:18" x14ac:dyDescent="0.35">
      <c r="A9724" t="s">
        <v>14105</v>
      </c>
      <c r="B9724" t="s">
        <v>706</v>
      </c>
      <c r="C9724" t="s">
        <v>50</v>
      </c>
      <c r="D9724" t="s">
        <v>26</v>
      </c>
      <c r="E9724" s="1">
        <v>46068.105555555558</v>
      </c>
      <c r="F9724" s="1">
        <v>46070.813888888886</v>
      </c>
      <c r="G9724" t="s">
        <v>211</v>
      </c>
      <c r="H9724" t="s">
        <v>28</v>
      </c>
      <c r="I9724" t="s">
        <v>16</v>
      </c>
      <c r="J9724">
        <v>4</v>
      </c>
      <c r="K9724" t="str">
        <f>IF(tickets_dataset[[#This Row],[status]] = "Closed", "Yes","No")</f>
        <v>No</v>
      </c>
      <c r="L9724" s="2">
        <f t="shared" si="604"/>
        <v>64.999999999883585</v>
      </c>
      <c r="M9724" t="str">
        <f t="shared" si="605"/>
        <v>Yes</v>
      </c>
      <c r="N9724" t="str">
        <f t="shared" si="606"/>
        <v>Feb</v>
      </c>
      <c r="O9724" s="2">
        <f t="shared" si="607"/>
        <v>2.7083333333284827</v>
      </c>
      <c r="P9724" t="str">
        <f>VLOOKUP(G9724,Agents!A:E,4,FALSE)</f>
        <v>Team5</v>
      </c>
      <c r="Q9724" t="str">
        <f>VLOOKUP(G9724,Agents!A:E,5,FALSE)</f>
        <v>Senior</v>
      </c>
      <c r="R9724" t="str">
        <f>VLOOKUP(G9724,Agents!A:E,2,FALSE)</f>
        <v>Evening</v>
      </c>
    </row>
    <row r="9725" spans="1:18" x14ac:dyDescent="0.35">
      <c r="A9725" t="s">
        <v>14106</v>
      </c>
      <c r="B9725" t="s">
        <v>6033</v>
      </c>
      <c r="C9725" t="s">
        <v>12</v>
      </c>
      <c r="D9725" t="s">
        <v>38</v>
      </c>
      <c r="E9725" s="1">
        <v>46023.572916666664</v>
      </c>
      <c r="F9725" s="1">
        <v>46027.40625</v>
      </c>
      <c r="G9725" t="s">
        <v>27</v>
      </c>
      <c r="H9725" t="s">
        <v>15</v>
      </c>
      <c r="I9725" t="s">
        <v>16</v>
      </c>
      <c r="J9725">
        <v>5</v>
      </c>
      <c r="K9725" t="str">
        <f>IF(tickets_dataset[[#This Row],[status]] = "Closed", "Yes","No")</f>
        <v>Yes</v>
      </c>
      <c r="L9725" s="2">
        <f t="shared" si="604"/>
        <v>92.000000000058208</v>
      </c>
      <c r="M9725" t="str">
        <f t="shared" si="605"/>
        <v>Yes</v>
      </c>
      <c r="N9725" t="str">
        <f t="shared" si="606"/>
        <v>Jan</v>
      </c>
      <c r="O9725" s="2">
        <f t="shared" si="607"/>
        <v>3.8333333333357587</v>
      </c>
      <c r="P9725" t="str">
        <f>VLOOKUP(G9725,Agents!A:E,4,FALSE)</f>
        <v>Team5</v>
      </c>
      <c r="Q9725" t="str">
        <f>VLOOKUP(G9725,Agents!A:E,5,FALSE)</f>
        <v>Senior</v>
      </c>
      <c r="R9725" t="str">
        <f>VLOOKUP(G9725,Agents!A:E,2,FALSE)</f>
        <v>Morning</v>
      </c>
    </row>
    <row r="9726" spans="1:18" x14ac:dyDescent="0.35">
      <c r="A9726" t="s">
        <v>14107</v>
      </c>
      <c r="B9726" t="s">
        <v>2056</v>
      </c>
      <c r="C9726" t="s">
        <v>12</v>
      </c>
      <c r="D9726" t="s">
        <v>26</v>
      </c>
      <c r="E9726" s="1">
        <v>46064.711805555555</v>
      </c>
      <c r="F9726" s="1">
        <v>46067.253472222219</v>
      </c>
      <c r="G9726" t="s">
        <v>149</v>
      </c>
      <c r="H9726" t="s">
        <v>15</v>
      </c>
      <c r="I9726" t="s">
        <v>16</v>
      </c>
      <c r="J9726">
        <v>3</v>
      </c>
      <c r="K9726" t="str">
        <f>IF(tickets_dataset[[#This Row],[status]] = "Closed", "Yes","No")</f>
        <v>Yes</v>
      </c>
      <c r="L9726" s="2">
        <f t="shared" si="604"/>
        <v>60.999999999941792</v>
      </c>
      <c r="M9726" t="str">
        <f t="shared" si="605"/>
        <v>Yes</v>
      </c>
      <c r="N9726" t="str">
        <f t="shared" si="606"/>
        <v>Feb</v>
      </c>
      <c r="O9726" s="2">
        <f t="shared" si="607"/>
        <v>2.5416666666642413</v>
      </c>
      <c r="P9726" t="str">
        <f>VLOOKUP(G9726,Agents!A:E,4,FALSE)</f>
        <v>Team3</v>
      </c>
      <c r="Q9726" t="str">
        <f>VLOOKUP(G9726,Agents!A:E,5,FALSE)</f>
        <v>Mid</v>
      </c>
      <c r="R9726" t="str">
        <f>VLOOKUP(G9726,Agents!A:E,2,FALSE)</f>
        <v>Night</v>
      </c>
    </row>
    <row r="9727" spans="1:18" x14ac:dyDescent="0.35">
      <c r="A9727" t="s">
        <v>14108</v>
      </c>
      <c r="B9727" t="s">
        <v>210</v>
      </c>
      <c r="C9727" t="s">
        <v>22</v>
      </c>
      <c r="D9727" t="s">
        <v>26</v>
      </c>
      <c r="E9727" s="1">
        <v>46026.692361111112</v>
      </c>
      <c r="F9727" s="1">
        <v>46029.234027777777</v>
      </c>
      <c r="G9727" t="s">
        <v>149</v>
      </c>
      <c r="H9727" t="s">
        <v>28</v>
      </c>
      <c r="I9727" t="s">
        <v>68</v>
      </c>
      <c r="J9727">
        <v>4</v>
      </c>
      <c r="K9727" t="str">
        <f>IF(tickets_dataset[[#This Row],[status]] = "Closed", "Yes","No")</f>
        <v>No</v>
      </c>
      <c r="L9727" s="2">
        <f t="shared" si="604"/>
        <v>60.999999999941792</v>
      </c>
      <c r="M9727" t="str">
        <f t="shared" si="605"/>
        <v>Yes</v>
      </c>
      <c r="N9727" t="str">
        <f t="shared" si="606"/>
        <v>Jan</v>
      </c>
      <c r="O9727" s="2">
        <f t="shared" si="607"/>
        <v>2.5416666666642413</v>
      </c>
      <c r="P9727" t="str">
        <f>VLOOKUP(G9727,Agents!A:E,4,FALSE)</f>
        <v>Team3</v>
      </c>
      <c r="Q9727" t="str">
        <f>VLOOKUP(G9727,Agents!A:E,5,FALSE)</f>
        <v>Mid</v>
      </c>
      <c r="R9727" t="str">
        <f>VLOOKUP(G9727,Agents!A:E,2,FALSE)</f>
        <v>Night</v>
      </c>
    </row>
    <row r="9728" spans="1:18" x14ac:dyDescent="0.35">
      <c r="A9728" t="s">
        <v>14109</v>
      </c>
      <c r="B9728" t="s">
        <v>9283</v>
      </c>
      <c r="C9728" t="s">
        <v>22</v>
      </c>
      <c r="D9728" t="s">
        <v>38</v>
      </c>
      <c r="E9728" s="1">
        <v>46041.797222222223</v>
      </c>
      <c r="F9728" s="1">
        <v>46044.588888888888</v>
      </c>
      <c r="G9728" t="s">
        <v>273</v>
      </c>
      <c r="H9728" t="s">
        <v>15</v>
      </c>
      <c r="I9728" t="s">
        <v>16</v>
      </c>
      <c r="J9728">
        <v>2</v>
      </c>
      <c r="K9728" t="str">
        <f>IF(tickets_dataset[[#This Row],[status]] = "Closed", "Yes","No")</f>
        <v>Yes</v>
      </c>
      <c r="L9728" s="2">
        <f t="shared" si="604"/>
        <v>66.999999999941792</v>
      </c>
      <c r="M9728" t="str">
        <f t="shared" si="605"/>
        <v>Yes</v>
      </c>
      <c r="N9728" t="str">
        <f t="shared" si="606"/>
        <v>Jan</v>
      </c>
      <c r="O9728" s="2">
        <f t="shared" si="607"/>
        <v>2.7916666666642413</v>
      </c>
      <c r="P9728" t="str">
        <f>VLOOKUP(G9728,Agents!A:E,4,FALSE)</f>
        <v>Team3</v>
      </c>
      <c r="Q9728" t="str">
        <f>VLOOKUP(G9728,Agents!A:E,5,FALSE)</f>
        <v>Senior</v>
      </c>
      <c r="R9728" t="str">
        <f>VLOOKUP(G9728,Agents!A:E,2,FALSE)</f>
        <v>Evening</v>
      </c>
    </row>
    <row r="9729" spans="1:18" x14ac:dyDescent="0.35">
      <c r="A9729" t="s">
        <v>14110</v>
      </c>
      <c r="B9729" t="s">
        <v>4997</v>
      </c>
      <c r="C9729" t="s">
        <v>22</v>
      </c>
      <c r="D9729" t="s">
        <v>13</v>
      </c>
      <c r="E9729" s="1">
        <v>46056.801388888889</v>
      </c>
      <c r="F9729" s="1">
        <v>46057.093055555553</v>
      </c>
      <c r="G9729" t="s">
        <v>42</v>
      </c>
      <c r="H9729" t="s">
        <v>15</v>
      </c>
      <c r="I9729" t="s">
        <v>16</v>
      </c>
      <c r="J9729">
        <v>5</v>
      </c>
      <c r="K9729" t="str">
        <f>IF(tickets_dataset[[#This Row],[status]] = "Closed", "Yes","No")</f>
        <v>Yes</v>
      </c>
      <c r="L9729" s="2">
        <f t="shared" si="604"/>
        <v>6.9999999999417923</v>
      </c>
      <c r="M9729" t="str">
        <f t="shared" si="605"/>
        <v>No</v>
      </c>
      <c r="N9729" t="str">
        <f t="shared" si="606"/>
        <v>Feb</v>
      </c>
      <c r="O9729" s="2">
        <f t="shared" si="607"/>
        <v>0.29166666666424135</v>
      </c>
      <c r="P9729" t="str">
        <f>VLOOKUP(G9729,Agents!A:E,4,FALSE)</f>
        <v>Team2</v>
      </c>
      <c r="Q9729" t="str">
        <f>VLOOKUP(G9729,Agents!A:E,5,FALSE)</f>
        <v>Junior</v>
      </c>
      <c r="R9729" t="str">
        <f>VLOOKUP(G9729,Agents!A:E,2,FALSE)</f>
        <v>Night</v>
      </c>
    </row>
    <row r="9730" spans="1:18" x14ac:dyDescent="0.35">
      <c r="A9730" t="s">
        <v>14111</v>
      </c>
      <c r="B9730" t="s">
        <v>2269</v>
      </c>
      <c r="C9730" t="s">
        <v>12</v>
      </c>
      <c r="D9730" t="s">
        <v>13</v>
      </c>
      <c r="E9730" s="1">
        <v>46061.852083333331</v>
      </c>
      <c r="F9730" s="1">
        <v>46063.393750000003</v>
      </c>
      <c r="G9730" t="s">
        <v>19</v>
      </c>
      <c r="H9730" t="s">
        <v>15</v>
      </c>
      <c r="I9730" t="s">
        <v>16</v>
      </c>
      <c r="J9730">
        <v>5</v>
      </c>
      <c r="K9730" t="str">
        <f>IF(tickets_dataset[[#This Row],[status]] = "Closed", "Yes","No")</f>
        <v>Yes</v>
      </c>
      <c r="L9730" s="2">
        <f t="shared" ref="L9730:L9793" si="608">IF(ISBLANK(F9730),"",(F9730-E9730)*24)</f>
        <v>37.000000000116415</v>
      </c>
      <c r="M9730" t="str">
        <f t="shared" ref="M9730:M9793" si="609">IF(L9730&gt;48,"Yes","No")</f>
        <v>No</v>
      </c>
      <c r="N9730" t="str">
        <f t="shared" ref="N9730:N9793" si="610">TEXT(E9730,"mmm")</f>
        <v>Feb</v>
      </c>
      <c r="O9730" s="2">
        <f t="shared" si="607"/>
        <v>1.5416666666715173</v>
      </c>
      <c r="P9730" t="str">
        <f>VLOOKUP(G9730,Agents!A:E,4,FALSE)</f>
        <v>Team4</v>
      </c>
      <c r="Q9730" t="str">
        <f>VLOOKUP(G9730,Agents!A:E,5,FALSE)</f>
        <v>Senior</v>
      </c>
      <c r="R9730" t="str">
        <f>VLOOKUP(G9730,Agents!A:E,2,FALSE)</f>
        <v>Evening</v>
      </c>
    </row>
    <row r="9731" spans="1:18" x14ac:dyDescent="0.35">
      <c r="A9731" t="s">
        <v>14112</v>
      </c>
      <c r="B9731" t="s">
        <v>2784</v>
      </c>
      <c r="C9731" t="s">
        <v>22</v>
      </c>
      <c r="D9731" t="s">
        <v>13</v>
      </c>
      <c r="E9731" s="1">
        <v>46029.564583333333</v>
      </c>
      <c r="F9731" s="1">
        <v>46030.856249999997</v>
      </c>
      <c r="G9731" t="s">
        <v>110</v>
      </c>
      <c r="H9731" t="s">
        <v>15</v>
      </c>
      <c r="I9731" t="s">
        <v>16</v>
      </c>
      <c r="J9731">
        <v>4</v>
      </c>
      <c r="K9731" t="str">
        <f>IF(tickets_dataset[[#This Row],[status]] = "Closed", "Yes","No")</f>
        <v>Yes</v>
      </c>
      <c r="L9731" s="2">
        <f t="shared" si="608"/>
        <v>30.999999999941792</v>
      </c>
      <c r="M9731" t="str">
        <f t="shared" si="609"/>
        <v>No</v>
      </c>
      <c r="N9731" t="str">
        <f t="shared" si="610"/>
        <v>Jan</v>
      </c>
      <c r="O9731" s="2">
        <f t="shared" ref="O9731:O9794" si="611">F9731-E9731</f>
        <v>1.2916666666642413</v>
      </c>
      <c r="P9731" t="str">
        <f>VLOOKUP(G9731,Agents!A:E,4,FALSE)</f>
        <v>Team4</v>
      </c>
      <c r="Q9731" t="str">
        <f>VLOOKUP(G9731,Agents!A:E,5,FALSE)</f>
        <v>Junior</v>
      </c>
      <c r="R9731" t="str">
        <f>VLOOKUP(G9731,Agents!A:E,2,FALSE)</f>
        <v>Morning</v>
      </c>
    </row>
    <row r="9732" spans="1:18" x14ac:dyDescent="0.35">
      <c r="A9732" t="s">
        <v>14113</v>
      </c>
      <c r="B9732" t="s">
        <v>9724</v>
      </c>
      <c r="C9732" t="s">
        <v>12</v>
      </c>
      <c r="D9732" t="s">
        <v>13</v>
      </c>
      <c r="E9732" s="1">
        <v>46088.533333333333</v>
      </c>
      <c r="F9732" s="1">
        <v>46088.7</v>
      </c>
      <c r="G9732" t="s">
        <v>344</v>
      </c>
      <c r="H9732" t="s">
        <v>15</v>
      </c>
      <c r="I9732" t="s">
        <v>16</v>
      </c>
      <c r="J9732">
        <v>4</v>
      </c>
      <c r="K9732" t="str">
        <f>IF(tickets_dataset[[#This Row],[status]] = "Closed", "Yes","No")</f>
        <v>Yes</v>
      </c>
      <c r="L9732" s="2">
        <f t="shared" si="608"/>
        <v>3.9999999999417923</v>
      </c>
      <c r="M9732" t="str">
        <f t="shared" si="609"/>
        <v>No</v>
      </c>
      <c r="N9732" t="str">
        <f t="shared" si="610"/>
        <v>Mar</v>
      </c>
      <c r="O9732" s="2">
        <f t="shared" si="611"/>
        <v>0.16666666666424135</v>
      </c>
      <c r="P9732" t="str">
        <f>VLOOKUP(G9732,Agents!A:E,4,FALSE)</f>
        <v>Team4</v>
      </c>
      <c r="Q9732" t="str">
        <f>VLOOKUP(G9732,Agents!A:E,5,FALSE)</f>
        <v>Senior</v>
      </c>
      <c r="R9732" t="str">
        <f>VLOOKUP(G9732,Agents!A:E,2,FALSE)</f>
        <v>Night</v>
      </c>
    </row>
    <row r="9733" spans="1:18" x14ac:dyDescent="0.35">
      <c r="A9733" t="s">
        <v>14114</v>
      </c>
      <c r="B9733" t="s">
        <v>5991</v>
      </c>
      <c r="C9733" t="s">
        <v>76</v>
      </c>
      <c r="D9733" t="s">
        <v>26</v>
      </c>
      <c r="E9733" s="1">
        <v>46033.655555555553</v>
      </c>
      <c r="F9733" s="1">
        <v>46035.363888888889</v>
      </c>
      <c r="G9733" t="s">
        <v>31</v>
      </c>
      <c r="H9733" t="s">
        <v>15</v>
      </c>
      <c r="I9733" t="s">
        <v>16</v>
      </c>
      <c r="J9733">
        <v>4</v>
      </c>
      <c r="K9733" t="str">
        <f>IF(tickets_dataset[[#This Row],[status]] = "Closed", "Yes","No")</f>
        <v>Yes</v>
      </c>
      <c r="L9733" s="2">
        <f t="shared" si="608"/>
        <v>41.000000000058208</v>
      </c>
      <c r="M9733" t="str">
        <f t="shared" si="609"/>
        <v>No</v>
      </c>
      <c r="N9733" t="str">
        <f t="shared" si="610"/>
        <v>Jan</v>
      </c>
      <c r="O9733" s="2">
        <f t="shared" si="611"/>
        <v>1.7083333333357587</v>
      </c>
      <c r="P9733" t="str">
        <f>VLOOKUP(G9733,Agents!A:E,4,FALSE)</f>
        <v>Team5</v>
      </c>
      <c r="Q9733" t="str">
        <f>VLOOKUP(G9733,Agents!A:E,5,FALSE)</f>
        <v>Senior</v>
      </c>
      <c r="R9733" t="str">
        <f>VLOOKUP(G9733,Agents!A:E,2,FALSE)</f>
        <v>Evening</v>
      </c>
    </row>
    <row r="9734" spans="1:18" x14ac:dyDescent="0.35">
      <c r="A9734" t="s">
        <v>14115</v>
      </c>
      <c r="B9734" t="s">
        <v>14116</v>
      </c>
      <c r="C9734" t="s">
        <v>12</v>
      </c>
      <c r="D9734" t="s">
        <v>38</v>
      </c>
      <c r="E9734" s="1">
        <v>46066.43472222222</v>
      </c>
      <c r="F9734" s="1">
        <v>46070.018055555556</v>
      </c>
      <c r="G9734" t="s">
        <v>256</v>
      </c>
      <c r="H9734" t="s">
        <v>15</v>
      </c>
      <c r="I9734" t="s">
        <v>16</v>
      </c>
      <c r="J9734">
        <v>5</v>
      </c>
      <c r="K9734" t="str">
        <f>IF(tickets_dataset[[#This Row],[status]] = "Closed", "Yes","No")</f>
        <v>Yes</v>
      </c>
      <c r="L9734" s="2">
        <f t="shared" si="608"/>
        <v>86.000000000058208</v>
      </c>
      <c r="M9734" t="str">
        <f t="shared" si="609"/>
        <v>Yes</v>
      </c>
      <c r="N9734" t="str">
        <f t="shared" si="610"/>
        <v>Feb</v>
      </c>
      <c r="O9734" s="2">
        <f t="shared" si="611"/>
        <v>3.5833333333357587</v>
      </c>
      <c r="P9734" t="str">
        <f>VLOOKUP(G9734,Agents!A:E,4,FALSE)</f>
        <v>Team1</v>
      </c>
      <c r="Q9734" t="str">
        <f>VLOOKUP(G9734,Agents!A:E,5,FALSE)</f>
        <v>Mid</v>
      </c>
      <c r="R9734" t="str">
        <f>VLOOKUP(G9734,Agents!A:E,2,FALSE)</f>
        <v>Morning</v>
      </c>
    </row>
    <row r="9735" spans="1:18" x14ac:dyDescent="0.35">
      <c r="A9735" t="s">
        <v>14117</v>
      </c>
      <c r="B9735" t="s">
        <v>2227</v>
      </c>
      <c r="C9735" t="s">
        <v>34</v>
      </c>
      <c r="D9735" t="s">
        <v>26</v>
      </c>
      <c r="E9735" s="1">
        <v>46024.106249999997</v>
      </c>
      <c r="F9735" s="1">
        <v>46024.314583333333</v>
      </c>
      <c r="G9735" t="s">
        <v>128</v>
      </c>
      <c r="H9735" t="s">
        <v>15</v>
      </c>
      <c r="I9735" t="s">
        <v>16</v>
      </c>
      <c r="J9735">
        <v>3</v>
      </c>
      <c r="K9735" t="str">
        <f>IF(tickets_dataset[[#This Row],[status]] = "Closed", "Yes","No")</f>
        <v>Yes</v>
      </c>
      <c r="L9735" s="2">
        <f t="shared" si="608"/>
        <v>5.0000000000582077</v>
      </c>
      <c r="M9735" t="str">
        <f t="shared" si="609"/>
        <v>No</v>
      </c>
      <c r="N9735" t="str">
        <f t="shared" si="610"/>
        <v>Jan</v>
      </c>
      <c r="O9735" s="2">
        <f t="shared" si="611"/>
        <v>0.20833333333575865</v>
      </c>
      <c r="P9735" t="str">
        <f>VLOOKUP(G9735,Agents!A:E,4,FALSE)</f>
        <v>Team4</v>
      </c>
      <c r="Q9735" t="str">
        <f>VLOOKUP(G9735,Agents!A:E,5,FALSE)</f>
        <v>Mid</v>
      </c>
      <c r="R9735" t="str">
        <f>VLOOKUP(G9735,Agents!A:E,2,FALSE)</f>
        <v>Night</v>
      </c>
    </row>
    <row r="9736" spans="1:18" x14ac:dyDescent="0.35">
      <c r="A9736" t="s">
        <v>14118</v>
      </c>
      <c r="B9736" t="s">
        <v>14119</v>
      </c>
      <c r="C9736" t="s">
        <v>50</v>
      </c>
      <c r="D9736" t="s">
        <v>26</v>
      </c>
      <c r="E9736" s="1">
        <v>46025.214583333334</v>
      </c>
      <c r="F9736" s="1">
        <v>46026.756249999999</v>
      </c>
      <c r="G9736" t="s">
        <v>234</v>
      </c>
      <c r="H9736" t="s">
        <v>28</v>
      </c>
      <c r="I9736" t="s">
        <v>16</v>
      </c>
      <c r="J9736">
        <v>3</v>
      </c>
      <c r="K9736" t="str">
        <f>IF(tickets_dataset[[#This Row],[status]] = "Closed", "Yes","No")</f>
        <v>No</v>
      </c>
      <c r="L9736" s="2">
        <f t="shared" si="608"/>
        <v>36.999999999941792</v>
      </c>
      <c r="M9736" t="str">
        <f t="shared" si="609"/>
        <v>No</v>
      </c>
      <c r="N9736" t="str">
        <f t="shared" si="610"/>
        <v>Jan</v>
      </c>
      <c r="O9736" s="2">
        <f t="shared" si="611"/>
        <v>1.5416666666642413</v>
      </c>
      <c r="P9736" t="str">
        <f>VLOOKUP(G9736,Agents!A:E,4,FALSE)</f>
        <v>Team5</v>
      </c>
      <c r="Q9736" t="str">
        <f>VLOOKUP(G9736,Agents!A:E,5,FALSE)</f>
        <v>Senior</v>
      </c>
      <c r="R9736" t="str">
        <f>VLOOKUP(G9736,Agents!A:E,2,FALSE)</f>
        <v>Night</v>
      </c>
    </row>
    <row r="9737" spans="1:18" x14ac:dyDescent="0.35">
      <c r="A9737" t="s">
        <v>14120</v>
      </c>
      <c r="B9737" t="s">
        <v>5226</v>
      </c>
      <c r="C9737" t="s">
        <v>50</v>
      </c>
      <c r="D9737" t="s">
        <v>13</v>
      </c>
      <c r="E9737" s="1">
        <v>46024.606249999997</v>
      </c>
      <c r="F9737" s="1">
        <v>46025.647916666669</v>
      </c>
      <c r="G9737" t="s">
        <v>282</v>
      </c>
      <c r="H9737" t="s">
        <v>15</v>
      </c>
      <c r="I9737" t="s">
        <v>68</v>
      </c>
      <c r="J9737">
        <v>3</v>
      </c>
      <c r="K9737" t="str">
        <f>IF(tickets_dataset[[#This Row],[status]] = "Closed", "Yes","No")</f>
        <v>Yes</v>
      </c>
      <c r="L9737" s="2">
        <f t="shared" si="608"/>
        <v>25.000000000116415</v>
      </c>
      <c r="M9737" t="str">
        <f t="shared" si="609"/>
        <v>No</v>
      </c>
      <c r="N9737" t="str">
        <f t="shared" si="610"/>
        <v>Jan</v>
      </c>
      <c r="O9737" s="2">
        <f t="shared" si="611"/>
        <v>1.0416666666715173</v>
      </c>
      <c r="P9737" t="str">
        <f>VLOOKUP(G9737,Agents!A:E,4,FALSE)</f>
        <v>Team4</v>
      </c>
      <c r="Q9737" t="str">
        <f>VLOOKUP(G9737,Agents!A:E,5,FALSE)</f>
        <v>Mid</v>
      </c>
      <c r="R9737" t="str">
        <f>VLOOKUP(G9737,Agents!A:E,2,FALSE)</f>
        <v>Morning</v>
      </c>
    </row>
    <row r="9738" spans="1:18" x14ac:dyDescent="0.35">
      <c r="A9738" t="s">
        <v>14121</v>
      </c>
      <c r="B9738" t="s">
        <v>6228</v>
      </c>
      <c r="C9738" t="s">
        <v>22</v>
      </c>
      <c r="D9738" t="s">
        <v>26</v>
      </c>
      <c r="E9738" s="1">
        <v>46089.704861111109</v>
      </c>
      <c r="F9738" s="1">
        <v>46092.288194444445</v>
      </c>
      <c r="G9738" t="s">
        <v>311</v>
      </c>
      <c r="H9738" t="s">
        <v>132</v>
      </c>
      <c r="I9738" t="s">
        <v>16</v>
      </c>
      <c r="J9738">
        <v>4</v>
      </c>
      <c r="K9738" t="str">
        <f>IF(tickets_dataset[[#This Row],[status]] = "Closed", "Yes","No")</f>
        <v>No</v>
      </c>
      <c r="L9738" s="2">
        <f t="shared" si="608"/>
        <v>62.000000000058208</v>
      </c>
      <c r="M9738" t="str">
        <f t="shared" si="609"/>
        <v>Yes</v>
      </c>
      <c r="N9738" t="str">
        <f t="shared" si="610"/>
        <v>Mar</v>
      </c>
      <c r="O9738" s="2">
        <f t="shared" si="611"/>
        <v>2.5833333333357587</v>
      </c>
      <c r="P9738" t="str">
        <f>VLOOKUP(G9738,Agents!A:E,4,FALSE)</f>
        <v>Team5</v>
      </c>
      <c r="Q9738" t="str">
        <f>VLOOKUP(G9738,Agents!A:E,5,FALSE)</f>
        <v>Senior</v>
      </c>
      <c r="R9738" t="str">
        <f>VLOOKUP(G9738,Agents!A:E,2,FALSE)</f>
        <v>Evening</v>
      </c>
    </row>
    <row r="9739" spans="1:18" x14ac:dyDescent="0.35">
      <c r="A9739" t="s">
        <v>14122</v>
      </c>
      <c r="B9739" t="s">
        <v>1541</v>
      </c>
      <c r="C9739" t="s">
        <v>22</v>
      </c>
      <c r="D9739" t="s">
        <v>26</v>
      </c>
      <c r="E9739" s="1">
        <v>46111.256944444445</v>
      </c>
      <c r="F9739" s="1">
        <v>46111.840277777781</v>
      </c>
      <c r="G9739" t="s">
        <v>53</v>
      </c>
      <c r="H9739" t="s">
        <v>15</v>
      </c>
      <c r="I9739" t="s">
        <v>16</v>
      </c>
      <c r="J9739">
        <v>2</v>
      </c>
      <c r="K9739" t="str">
        <f>IF(tickets_dataset[[#This Row],[status]] = "Closed", "Yes","No")</f>
        <v>Yes</v>
      </c>
      <c r="L9739" s="2">
        <f t="shared" si="608"/>
        <v>14.000000000058208</v>
      </c>
      <c r="M9739" t="str">
        <f t="shared" si="609"/>
        <v>No</v>
      </c>
      <c r="N9739" t="str">
        <f t="shared" si="610"/>
        <v>Mar</v>
      </c>
      <c r="O9739" s="2">
        <f t="shared" si="611"/>
        <v>0.58333333333575865</v>
      </c>
      <c r="P9739" t="str">
        <f>VLOOKUP(G9739,Agents!A:E,4,FALSE)</f>
        <v>Team1</v>
      </c>
      <c r="Q9739" t="str">
        <f>VLOOKUP(G9739,Agents!A:E,5,FALSE)</f>
        <v>Junior</v>
      </c>
      <c r="R9739" t="str">
        <f>VLOOKUP(G9739,Agents!A:E,2,FALSE)</f>
        <v>Night</v>
      </c>
    </row>
    <row r="9740" spans="1:18" x14ac:dyDescent="0.35">
      <c r="A9740" t="s">
        <v>14123</v>
      </c>
      <c r="B9740" t="s">
        <v>2051</v>
      </c>
      <c r="C9740" t="s">
        <v>50</v>
      </c>
      <c r="D9740" t="s">
        <v>13</v>
      </c>
      <c r="E9740" s="1">
        <v>46036.397222222222</v>
      </c>
      <c r="F9740" s="1">
        <v>46036.522222222222</v>
      </c>
      <c r="G9740" t="s">
        <v>167</v>
      </c>
      <c r="H9740" t="s">
        <v>15</v>
      </c>
      <c r="I9740" t="s">
        <v>16</v>
      </c>
      <c r="J9740">
        <v>4</v>
      </c>
      <c r="K9740" t="str">
        <f>IF(tickets_dataset[[#This Row],[status]] = "Closed", "Yes","No")</f>
        <v>Yes</v>
      </c>
      <c r="L9740" s="2">
        <f t="shared" si="608"/>
        <v>3</v>
      </c>
      <c r="M9740" t="str">
        <f t="shared" si="609"/>
        <v>No</v>
      </c>
      <c r="N9740" t="str">
        <f t="shared" si="610"/>
        <v>Jan</v>
      </c>
      <c r="O9740" s="2">
        <f t="shared" si="611"/>
        <v>0.125</v>
      </c>
      <c r="P9740" t="str">
        <f>VLOOKUP(G9740,Agents!A:E,4,FALSE)</f>
        <v>Team3</v>
      </c>
      <c r="Q9740" t="str">
        <f>VLOOKUP(G9740,Agents!A:E,5,FALSE)</f>
        <v>Mid</v>
      </c>
      <c r="R9740" t="str">
        <f>VLOOKUP(G9740,Agents!A:E,2,FALSE)</f>
        <v>Evening</v>
      </c>
    </row>
    <row r="9741" spans="1:18" x14ac:dyDescent="0.35">
      <c r="A9741" t="s">
        <v>14124</v>
      </c>
      <c r="B9741" t="s">
        <v>9724</v>
      </c>
      <c r="C9741" t="s">
        <v>50</v>
      </c>
      <c r="D9741" t="s">
        <v>13</v>
      </c>
      <c r="E9741" s="1">
        <v>46051.6875</v>
      </c>
      <c r="F9741" s="1">
        <v>46052.479166666664</v>
      </c>
      <c r="G9741" t="s">
        <v>27</v>
      </c>
      <c r="H9741" t="s">
        <v>15</v>
      </c>
      <c r="I9741" t="s">
        <v>16</v>
      </c>
      <c r="J9741">
        <v>4</v>
      </c>
      <c r="K9741" t="str">
        <f>IF(tickets_dataset[[#This Row],[status]] = "Closed", "Yes","No")</f>
        <v>Yes</v>
      </c>
      <c r="L9741" s="2">
        <f t="shared" si="608"/>
        <v>18.999999999941792</v>
      </c>
      <c r="M9741" t="str">
        <f t="shared" si="609"/>
        <v>No</v>
      </c>
      <c r="N9741" t="str">
        <f t="shared" si="610"/>
        <v>Jan</v>
      </c>
      <c r="O9741" s="2">
        <f t="shared" si="611"/>
        <v>0.79166666666424135</v>
      </c>
      <c r="P9741" t="str">
        <f>VLOOKUP(G9741,Agents!A:E,4,FALSE)</f>
        <v>Team5</v>
      </c>
      <c r="Q9741" t="str">
        <f>VLOOKUP(G9741,Agents!A:E,5,FALSE)</f>
        <v>Senior</v>
      </c>
      <c r="R9741" t="str">
        <f>VLOOKUP(G9741,Agents!A:E,2,FALSE)</f>
        <v>Morning</v>
      </c>
    </row>
    <row r="9742" spans="1:18" x14ac:dyDescent="0.35">
      <c r="A9742" t="s">
        <v>14125</v>
      </c>
      <c r="B9742" t="s">
        <v>1506</v>
      </c>
      <c r="C9742" t="s">
        <v>12</v>
      </c>
      <c r="D9742" t="s">
        <v>26</v>
      </c>
      <c r="E9742" s="1">
        <v>46028.479166666664</v>
      </c>
      <c r="F9742" s="1">
        <v>46031.354166666664</v>
      </c>
      <c r="G9742" t="s">
        <v>206</v>
      </c>
      <c r="H9742" t="s">
        <v>28</v>
      </c>
      <c r="I9742" t="s">
        <v>16</v>
      </c>
      <c r="J9742">
        <v>3</v>
      </c>
      <c r="K9742" t="str">
        <f>IF(tickets_dataset[[#This Row],[status]] = "Closed", "Yes","No")</f>
        <v>No</v>
      </c>
      <c r="L9742" s="2">
        <f t="shared" si="608"/>
        <v>69</v>
      </c>
      <c r="M9742" t="str">
        <f t="shared" si="609"/>
        <v>Yes</v>
      </c>
      <c r="N9742" t="str">
        <f t="shared" si="610"/>
        <v>Jan</v>
      </c>
      <c r="O9742" s="2">
        <f t="shared" si="611"/>
        <v>2.875</v>
      </c>
      <c r="P9742" t="str">
        <f>VLOOKUP(G9742,Agents!A:E,4,FALSE)</f>
        <v>Team5</v>
      </c>
      <c r="Q9742" t="str">
        <f>VLOOKUP(G9742,Agents!A:E,5,FALSE)</f>
        <v>Junior</v>
      </c>
      <c r="R9742" t="str">
        <f>VLOOKUP(G9742,Agents!A:E,2,FALSE)</f>
        <v>Evening</v>
      </c>
    </row>
    <row r="9743" spans="1:18" x14ac:dyDescent="0.35">
      <c r="A9743" t="s">
        <v>14126</v>
      </c>
      <c r="B9743" t="s">
        <v>639</v>
      </c>
      <c r="C9743" t="s">
        <v>12</v>
      </c>
      <c r="D9743" t="s">
        <v>13</v>
      </c>
      <c r="E9743" s="1">
        <v>46028.206944444442</v>
      </c>
      <c r="F9743" s="1">
        <v>46029.540277777778</v>
      </c>
      <c r="G9743" t="s">
        <v>77</v>
      </c>
      <c r="H9743" t="s">
        <v>15</v>
      </c>
      <c r="I9743" t="s">
        <v>16</v>
      </c>
      <c r="J9743">
        <v>5</v>
      </c>
      <c r="K9743" t="str">
        <f>IF(tickets_dataset[[#This Row],[status]] = "Closed", "Yes","No")</f>
        <v>Yes</v>
      </c>
      <c r="L9743" s="2">
        <f t="shared" si="608"/>
        <v>32.000000000058208</v>
      </c>
      <c r="M9743" t="str">
        <f t="shared" si="609"/>
        <v>No</v>
      </c>
      <c r="N9743" t="str">
        <f t="shared" si="610"/>
        <v>Jan</v>
      </c>
      <c r="O9743" s="2">
        <f t="shared" si="611"/>
        <v>1.3333333333357587</v>
      </c>
      <c r="P9743" t="str">
        <f>VLOOKUP(G9743,Agents!A:E,4,FALSE)</f>
        <v>Team5</v>
      </c>
      <c r="Q9743" t="str">
        <f>VLOOKUP(G9743,Agents!A:E,5,FALSE)</f>
        <v>Junior</v>
      </c>
      <c r="R9743" t="str">
        <f>VLOOKUP(G9743,Agents!A:E,2,FALSE)</f>
        <v>Evening</v>
      </c>
    </row>
    <row r="9744" spans="1:18" x14ac:dyDescent="0.35">
      <c r="A9744" t="s">
        <v>14127</v>
      </c>
      <c r="B9744" t="s">
        <v>1973</v>
      </c>
      <c r="C9744" t="s">
        <v>50</v>
      </c>
      <c r="D9744" t="s">
        <v>13</v>
      </c>
      <c r="E9744" s="1">
        <v>46054.402777777781</v>
      </c>
      <c r="F9744" s="1">
        <v>46056.069444444445</v>
      </c>
      <c r="G9744" t="s">
        <v>199</v>
      </c>
      <c r="H9744" t="s">
        <v>15</v>
      </c>
      <c r="I9744" t="s">
        <v>16</v>
      </c>
      <c r="J9744">
        <v>2</v>
      </c>
      <c r="K9744" t="str">
        <f>IF(tickets_dataset[[#This Row],[status]] = "Closed", "Yes","No")</f>
        <v>Yes</v>
      </c>
      <c r="L9744" s="2">
        <f t="shared" si="608"/>
        <v>39.999999999941792</v>
      </c>
      <c r="M9744" t="str">
        <f t="shared" si="609"/>
        <v>No</v>
      </c>
      <c r="N9744" t="str">
        <f t="shared" si="610"/>
        <v>Feb</v>
      </c>
      <c r="O9744" s="2">
        <f t="shared" si="611"/>
        <v>1.6666666666642413</v>
      </c>
      <c r="P9744" t="str">
        <f>VLOOKUP(G9744,Agents!A:E,4,FALSE)</f>
        <v>Team1</v>
      </c>
      <c r="Q9744" t="str">
        <f>VLOOKUP(G9744,Agents!A:E,5,FALSE)</f>
        <v>Junior</v>
      </c>
      <c r="R9744" t="str">
        <f>VLOOKUP(G9744,Agents!A:E,2,FALSE)</f>
        <v>Morning</v>
      </c>
    </row>
    <row r="9745" spans="1:18" x14ac:dyDescent="0.35">
      <c r="A9745" t="s">
        <v>14128</v>
      </c>
      <c r="B9745" t="s">
        <v>12551</v>
      </c>
      <c r="C9745" t="s">
        <v>50</v>
      </c>
      <c r="D9745" t="s">
        <v>13</v>
      </c>
      <c r="E9745" s="1">
        <v>46064.674305555556</v>
      </c>
      <c r="F9745" s="1">
        <v>46066.132638888892</v>
      </c>
      <c r="G9745" t="s">
        <v>199</v>
      </c>
      <c r="H9745" t="s">
        <v>15</v>
      </c>
      <c r="I9745" t="s">
        <v>16</v>
      </c>
      <c r="J9745">
        <v>4</v>
      </c>
      <c r="K9745" t="str">
        <f>IF(tickets_dataset[[#This Row],[status]] = "Closed", "Yes","No")</f>
        <v>Yes</v>
      </c>
      <c r="L9745" s="2">
        <f t="shared" si="608"/>
        <v>35.000000000058208</v>
      </c>
      <c r="M9745" t="str">
        <f t="shared" si="609"/>
        <v>No</v>
      </c>
      <c r="N9745" t="str">
        <f t="shared" si="610"/>
        <v>Feb</v>
      </c>
      <c r="O9745" s="2">
        <f t="shared" si="611"/>
        <v>1.4583333333357587</v>
      </c>
      <c r="P9745" t="str">
        <f>VLOOKUP(G9745,Agents!A:E,4,FALSE)</f>
        <v>Team1</v>
      </c>
      <c r="Q9745" t="str">
        <f>VLOOKUP(G9745,Agents!A:E,5,FALSE)</f>
        <v>Junior</v>
      </c>
      <c r="R9745" t="str">
        <f>VLOOKUP(G9745,Agents!A:E,2,FALSE)</f>
        <v>Morning</v>
      </c>
    </row>
    <row r="9746" spans="1:18" x14ac:dyDescent="0.35">
      <c r="A9746" t="s">
        <v>14129</v>
      </c>
      <c r="B9746" t="s">
        <v>9736</v>
      </c>
      <c r="C9746" t="s">
        <v>12</v>
      </c>
      <c r="D9746" t="s">
        <v>26</v>
      </c>
      <c r="E9746" s="1">
        <v>46027.095833333333</v>
      </c>
      <c r="F9746" s="1">
        <v>46027.762499999997</v>
      </c>
      <c r="G9746" t="s">
        <v>344</v>
      </c>
      <c r="H9746" t="s">
        <v>15</v>
      </c>
      <c r="I9746" t="s">
        <v>16</v>
      </c>
      <c r="J9746">
        <v>4</v>
      </c>
      <c r="K9746" t="str">
        <f>IF(tickets_dataset[[#This Row],[status]] = "Closed", "Yes","No")</f>
        <v>Yes</v>
      </c>
      <c r="L9746" s="2">
        <f t="shared" si="608"/>
        <v>15.999999999941792</v>
      </c>
      <c r="M9746" t="str">
        <f t="shared" si="609"/>
        <v>No</v>
      </c>
      <c r="N9746" t="str">
        <f t="shared" si="610"/>
        <v>Jan</v>
      </c>
      <c r="O9746" s="2">
        <f t="shared" si="611"/>
        <v>0.66666666666424135</v>
      </c>
      <c r="P9746" t="str">
        <f>VLOOKUP(G9746,Agents!A:E,4,FALSE)</f>
        <v>Team4</v>
      </c>
      <c r="Q9746" t="str">
        <f>VLOOKUP(G9746,Agents!A:E,5,FALSE)</f>
        <v>Senior</v>
      </c>
      <c r="R9746" t="str">
        <f>VLOOKUP(G9746,Agents!A:E,2,FALSE)</f>
        <v>Night</v>
      </c>
    </row>
    <row r="9747" spans="1:18" x14ac:dyDescent="0.35">
      <c r="A9747" t="s">
        <v>14130</v>
      </c>
      <c r="B9747" t="s">
        <v>12931</v>
      </c>
      <c r="C9747" t="s">
        <v>76</v>
      </c>
      <c r="D9747" t="s">
        <v>38</v>
      </c>
      <c r="E9747" s="1">
        <v>46077.739583333336</v>
      </c>
      <c r="F9747" s="1">
        <v>46078.947916666664</v>
      </c>
      <c r="G9747" t="s">
        <v>211</v>
      </c>
      <c r="H9747" t="s">
        <v>15</v>
      </c>
      <c r="I9747" t="s">
        <v>16</v>
      </c>
      <c r="J9747">
        <v>3</v>
      </c>
      <c r="K9747" t="str">
        <f>IF(tickets_dataset[[#This Row],[status]] = "Closed", "Yes","No")</f>
        <v>Yes</v>
      </c>
      <c r="L9747" s="2">
        <f t="shared" si="608"/>
        <v>28.999999999883585</v>
      </c>
      <c r="M9747" t="str">
        <f t="shared" si="609"/>
        <v>No</v>
      </c>
      <c r="N9747" t="str">
        <f t="shared" si="610"/>
        <v>Feb</v>
      </c>
      <c r="O9747" s="2">
        <f t="shared" si="611"/>
        <v>1.2083333333284827</v>
      </c>
      <c r="P9747" t="str">
        <f>VLOOKUP(G9747,Agents!A:E,4,FALSE)</f>
        <v>Team5</v>
      </c>
      <c r="Q9747" t="str">
        <f>VLOOKUP(G9747,Agents!A:E,5,FALSE)</f>
        <v>Senior</v>
      </c>
      <c r="R9747" t="str">
        <f>VLOOKUP(G9747,Agents!A:E,2,FALSE)</f>
        <v>Evening</v>
      </c>
    </row>
    <row r="9748" spans="1:18" x14ac:dyDescent="0.35">
      <c r="A9748" t="s">
        <v>14131</v>
      </c>
      <c r="B9748" t="s">
        <v>13609</v>
      </c>
      <c r="C9748" t="s">
        <v>12</v>
      </c>
      <c r="D9748" t="s">
        <v>26</v>
      </c>
      <c r="E9748" s="1">
        <v>46036.879166666666</v>
      </c>
      <c r="F9748" s="1">
        <v>46039.04583333333</v>
      </c>
      <c r="G9748" t="s">
        <v>183</v>
      </c>
      <c r="H9748" t="s">
        <v>15</v>
      </c>
      <c r="I9748" t="s">
        <v>16</v>
      </c>
      <c r="J9748">
        <v>4</v>
      </c>
      <c r="K9748" t="str">
        <f>IF(tickets_dataset[[#This Row],[status]] = "Closed", "Yes","No")</f>
        <v>Yes</v>
      </c>
      <c r="L9748" s="2">
        <f t="shared" si="608"/>
        <v>51.999999999941792</v>
      </c>
      <c r="M9748" t="str">
        <f t="shared" si="609"/>
        <v>Yes</v>
      </c>
      <c r="N9748" t="str">
        <f t="shared" si="610"/>
        <v>Jan</v>
      </c>
      <c r="O9748" s="2">
        <f t="shared" si="611"/>
        <v>2.1666666666642413</v>
      </c>
      <c r="P9748" t="str">
        <f>VLOOKUP(G9748,Agents!A:E,4,FALSE)</f>
        <v>Team3</v>
      </c>
      <c r="Q9748" t="str">
        <f>VLOOKUP(G9748,Agents!A:E,5,FALSE)</f>
        <v>Senior</v>
      </c>
      <c r="R9748" t="str">
        <f>VLOOKUP(G9748,Agents!A:E,2,FALSE)</f>
        <v>Night</v>
      </c>
    </row>
    <row r="9749" spans="1:18" x14ac:dyDescent="0.35">
      <c r="A9749" t="s">
        <v>14132</v>
      </c>
      <c r="B9749" t="s">
        <v>7791</v>
      </c>
      <c r="C9749" t="s">
        <v>76</v>
      </c>
      <c r="D9749" t="s">
        <v>13</v>
      </c>
      <c r="E9749" s="1">
        <v>46031.056944444441</v>
      </c>
      <c r="F9749" s="1">
        <v>46032.556944444441</v>
      </c>
      <c r="G9749" t="s">
        <v>159</v>
      </c>
      <c r="H9749" t="s">
        <v>15</v>
      </c>
      <c r="I9749" t="s">
        <v>16</v>
      </c>
      <c r="J9749">
        <v>3</v>
      </c>
      <c r="K9749" t="str">
        <f>IF(tickets_dataset[[#This Row],[status]] = "Closed", "Yes","No")</f>
        <v>Yes</v>
      </c>
      <c r="L9749" s="2">
        <f t="shared" si="608"/>
        <v>36</v>
      </c>
      <c r="M9749" t="str">
        <f t="shared" si="609"/>
        <v>No</v>
      </c>
      <c r="N9749" t="str">
        <f t="shared" si="610"/>
        <v>Jan</v>
      </c>
      <c r="O9749" s="2">
        <f t="shared" si="611"/>
        <v>1.5</v>
      </c>
      <c r="P9749" t="str">
        <f>VLOOKUP(G9749,Agents!A:E,4,FALSE)</f>
        <v>Team4</v>
      </c>
      <c r="Q9749" t="str">
        <f>VLOOKUP(G9749,Agents!A:E,5,FALSE)</f>
        <v>Mid</v>
      </c>
      <c r="R9749" t="str">
        <f>VLOOKUP(G9749,Agents!A:E,2,FALSE)</f>
        <v>Night</v>
      </c>
    </row>
    <row r="9750" spans="1:18" x14ac:dyDescent="0.35">
      <c r="A9750" t="s">
        <v>14133</v>
      </c>
      <c r="B9750" t="s">
        <v>10827</v>
      </c>
      <c r="C9750" t="s">
        <v>12</v>
      </c>
      <c r="D9750" t="s">
        <v>38</v>
      </c>
      <c r="E9750" s="1">
        <v>46076.440972222219</v>
      </c>
      <c r="F9750" s="1">
        <v>46078.815972222219</v>
      </c>
      <c r="G9750" t="s">
        <v>91</v>
      </c>
      <c r="H9750" t="s">
        <v>15</v>
      </c>
      <c r="I9750" t="s">
        <v>16</v>
      </c>
      <c r="J9750">
        <v>4</v>
      </c>
      <c r="K9750" t="str">
        <f>IF(tickets_dataset[[#This Row],[status]] = "Closed", "Yes","No")</f>
        <v>Yes</v>
      </c>
      <c r="L9750" s="2">
        <f t="shared" si="608"/>
        <v>57</v>
      </c>
      <c r="M9750" t="str">
        <f t="shared" si="609"/>
        <v>Yes</v>
      </c>
      <c r="N9750" t="str">
        <f t="shared" si="610"/>
        <v>Feb</v>
      </c>
      <c r="O9750" s="2">
        <f t="shared" si="611"/>
        <v>2.375</v>
      </c>
      <c r="P9750" t="str">
        <f>VLOOKUP(G9750,Agents!A:E,4,FALSE)</f>
        <v>Team5</v>
      </c>
      <c r="Q9750" t="str">
        <f>VLOOKUP(G9750,Agents!A:E,5,FALSE)</f>
        <v>Mid</v>
      </c>
      <c r="R9750" t="str">
        <f>VLOOKUP(G9750,Agents!A:E,2,FALSE)</f>
        <v>Night</v>
      </c>
    </row>
    <row r="9751" spans="1:18" x14ac:dyDescent="0.35">
      <c r="A9751" t="s">
        <v>14134</v>
      </c>
      <c r="B9751" t="s">
        <v>4475</v>
      </c>
      <c r="C9751" t="s">
        <v>34</v>
      </c>
      <c r="D9751" t="s">
        <v>13</v>
      </c>
      <c r="E9751" s="1">
        <v>46023.502083333333</v>
      </c>
      <c r="F9751" s="1">
        <v>46024.710416666669</v>
      </c>
      <c r="G9751" t="s">
        <v>131</v>
      </c>
      <c r="H9751" t="s">
        <v>15</v>
      </c>
      <c r="I9751" t="s">
        <v>16</v>
      </c>
      <c r="J9751">
        <v>4</v>
      </c>
      <c r="K9751" t="str">
        <f>IF(tickets_dataset[[#This Row],[status]] = "Closed", "Yes","No")</f>
        <v>Yes</v>
      </c>
      <c r="L9751" s="2">
        <f t="shared" si="608"/>
        <v>29.000000000058208</v>
      </c>
      <c r="M9751" t="str">
        <f t="shared" si="609"/>
        <v>No</v>
      </c>
      <c r="N9751" t="str">
        <f t="shared" si="610"/>
        <v>Jan</v>
      </c>
      <c r="O9751" s="2">
        <f t="shared" si="611"/>
        <v>1.2083333333357587</v>
      </c>
      <c r="P9751" t="str">
        <f>VLOOKUP(G9751,Agents!A:E,4,FALSE)</f>
        <v>Team4</v>
      </c>
      <c r="Q9751" t="str">
        <f>VLOOKUP(G9751,Agents!A:E,5,FALSE)</f>
        <v>Junior</v>
      </c>
      <c r="R9751" t="str">
        <f>VLOOKUP(G9751,Agents!A:E,2,FALSE)</f>
        <v>Night</v>
      </c>
    </row>
    <row r="9752" spans="1:18" x14ac:dyDescent="0.35">
      <c r="A9752" t="s">
        <v>14135</v>
      </c>
      <c r="B9752" t="s">
        <v>2690</v>
      </c>
      <c r="C9752" t="s">
        <v>22</v>
      </c>
      <c r="D9752" t="s">
        <v>13</v>
      </c>
      <c r="E9752" s="1">
        <v>46109.223611111112</v>
      </c>
      <c r="F9752" s="1">
        <v>46109.598611111112</v>
      </c>
      <c r="G9752" t="s">
        <v>216</v>
      </c>
      <c r="H9752" t="s">
        <v>15</v>
      </c>
      <c r="I9752" t="s">
        <v>16</v>
      </c>
      <c r="J9752">
        <v>4</v>
      </c>
      <c r="K9752" t="str">
        <f>IF(tickets_dataset[[#This Row],[status]] = "Closed", "Yes","No")</f>
        <v>Yes</v>
      </c>
      <c r="L9752" s="2">
        <f t="shared" si="608"/>
        <v>9</v>
      </c>
      <c r="M9752" t="str">
        <f t="shared" si="609"/>
        <v>No</v>
      </c>
      <c r="N9752" t="str">
        <f t="shared" si="610"/>
        <v>Mar</v>
      </c>
      <c r="O9752" s="2">
        <f t="shared" si="611"/>
        <v>0.375</v>
      </c>
      <c r="P9752" t="str">
        <f>VLOOKUP(G9752,Agents!A:E,4,FALSE)</f>
        <v>Team5</v>
      </c>
      <c r="Q9752" t="str">
        <f>VLOOKUP(G9752,Agents!A:E,5,FALSE)</f>
        <v>Junior</v>
      </c>
      <c r="R9752" t="str">
        <f>VLOOKUP(G9752,Agents!A:E,2,FALSE)</f>
        <v>Evening</v>
      </c>
    </row>
    <row r="9753" spans="1:18" x14ac:dyDescent="0.35">
      <c r="A9753" t="s">
        <v>14136</v>
      </c>
      <c r="B9753" t="s">
        <v>4947</v>
      </c>
      <c r="C9753" t="s">
        <v>76</v>
      </c>
      <c r="D9753" t="s">
        <v>13</v>
      </c>
      <c r="E9753" s="1">
        <v>46106.395833333336</v>
      </c>
      <c r="F9753" s="1">
        <v>46107.270833333336</v>
      </c>
      <c r="G9753" t="s">
        <v>206</v>
      </c>
      <c r="H9753" t="s">
        <v>15</v>
      </c>
      <c r="I9753" t="s">
        <v>68</v>
      </c>
      <c r="J9753">
        <v>4</v>
      </c>
      <c r="K9753" t="str">
        <f>IF(tickets_dataset[[#This Row],[status]] = "Closed", "Yes","No")</f>
        <v>Yes</v>
      </c>
      <c r="L9753" s="2">
        <f t="shared" si="608"/>
        <v>21</v>
      </c>
      <c r="M9753" t="str">
        <f t="shared" si="609"/>
        <v>No</v>
      </c>
      <c r="N9753" t="str">
        <f t="shared" si="610"/>
        <v>Mar</v>
      </c>
      <c r="O9753" s="2">
        <f t="shared" si="611"/>
        <v>0.875</v>
      </c>
      <c r="P9753" t="str">
        <f>VLOOKUP(G9753,Agents!A:E,4,FALSE)</f>
        <v>Team5</v>
      </c>
      <c r="Q9753" t="str">
        <f>VLOOKUP(G9753,Agents!A:E,5,FALSE)</f>
        <v>Junior</v>
      </c>
      <c r="R9753" t="str">
        <f>VLOOKUP(G9753,Agents!A:E,2,FALSE)</f>
        <v>Evening</v>
      </c>
    </row>
    <row r="9754" spans="1:18" x14ac:dyDescent="0.35">
      <c r="A9754" t="s">
        <v>14137</v>
      </c>
      <c r="B9754" t="s">
        <v>2441</v>
      </c>
      <c r="C9754" t="s">
        <v>22</v>
      </c>
      <c r="D9754" t="s">
        <v>38</v>
      </c>
      <c r="E9754" s="1">
        <v>46078.51458333333</v>
      </c>
      <c r="F9754" s="1">
        <v>46079.38958333333</v>
      </c>
      <c r="G9754" t="s">
        <v>100</v>
      </c>
      <c r="H9754" t="s">
        <v>15</v>
      </c>
      <c r="I9754" t="s">
        <v>16</v>
      </c>
      <c r="J9754">
        <v>4</v>
      </c>
      <c r="K9754" t="str">
        <f>IF(tickets_dataset[[#This Row],[status]] = "Closed", "Yes","No")</f>
        <v>Yes</v>
      </c>
      <c r="L9754" s="2">
        <f t="shared" si="608"/>
        <v>21</v>
      </c>
      <c r="M9754" t="str">
        <f t="shared" si="609"/>
        <v>No</v>
      </c>
      <c r="N9754" t="str">
        <f t="shared" si="610"/>
        <v>Feb</v>
      </c>
      <c r="O9754" s="2">
        <f t="shared" si="611"/>
        <v>0.875</v>
      </c>
      <c r="P9754" t="str">
        <f>VLOOKUP(G9754,Agents!A:E,4,FALSE)</f>
        <v>Team4</v>
      </c>
      <c r="Q9754" t="str">
        <f>VLOOKUP(G9754,Agents!A:E,5,FALSE)</f>
        <v>Junior</v>
      </c>
      <c r="R9754" t="str">
        <f>VLOOKUP(G9754,Agents!A:E,2,FALSE)</f>
        <v>Evening</v>
      </c>
    </row>
    <row r="9755" spans="1:18" x14ac:dyDescent="0.35">
      <c r="A9755" t="s">
        <v>14138</v>
      </c>
      <c r="B9755" t="s">
        <v>4858</v>
      </c>
      <c r="C9755" t="s">
        <v>34</v>
      </c>
      <c r="D9755" t="s">
        <v>13</v>
      </c>
      <c r="E9755" s="1">
        <v>46034.069444444445</v>
      </c>
      <c r="F9755" s="1">
        <v>46034.277777777781</v>
      </c>
      <c r="G9755" t="s">
        <v>221</v>
      </c>
      <c r="H9755" t="s">
        <v>15</v>
      </c>
      <c r="I9755" t="s">
        <v>68</v>
      </c>
      <c r="J9755">
        <v>2</v>
      </c>
      <c r="K9755" t="str">
        <f>IF(tickets_dataset[[#This Row],[status]] = "Closed", "Yes","No")</f>
        <v>Yes</v>
      </c>
      <c r="L9755" s="2">
        <f t="shared" si="608"/>
        <v>5.0000000000582077</v>
      </c>
      <c r="M9755" t="str">
        <f t="shared" si="609"/>
        <v>No</v>
      </c>
      <c r="N9755" t="str">
        <f t="shared" si="610"/>
        <v>Jan</v>
      </c>
      <c r="O9755" s="2">
        <f t="shared" si="611"/>
        <v>0.20833333333575865</v>
      </c>
      <c r="P9755" t="str">
        <f>VLOOKUP(G9755,Agents!A:E,4,FALSE)</f>
        <v>Team4</v>
      </c>
      <c r="Q9755" t="str">
        <f>VLOOKUP(G9755,Agents!A:E,5,FALSE)</f>
        <v>Senior</v>
      </c>
      <c r="R9755" t="str">
        <f>VLOOKUP(G9755,Agents!A:E,2,FALSE)</f>
        <v>Morning</v>
      </c>
    </row>
    <row r="9756" spans="1:18" x14ac:dyDescent="0.35">
      <c r="A9756" t="s">
        <v>14139</v>
      </c>
      <c r="B9756" t="s">
        <v>6520</v>
      </c>
      <c r="C9756" t="s">
        <v>22</v>
      </c>
      <c r="D9756" t="s">
        <v>38</v>
      </c>
      <c r="E9756" s="1">
        <v>46081.835416666669</v>
      </c>
      <c r="F9756" s="1">
        <v>46083.418749999997</v>
      </c>
      <c r="G9756" t="s">
        <v>31</v>
      </c>
      <c r="H9756" t="s">
        <v>28</v>
      </c>
      <c r="I9756" t="s">
        <v>16</v>
      </c>
      <c r="J9756">
        <v>4</v>
      </c>
      <c r="K9756" t="str">
        <f>IF(tickets_dataset[[#This Row],[status]] = "Closed", "Yes","No")</f>
        <v>No</v>
      </c>
      <c r="L9756" s="2">
        <f t="shared" si="608"/>
        <v>37.999999999883585</v>
      </c>
      <c r="M9756" t="str">
        <f t="shared" si="609"/>
        <v>No</v>
      </c>
      <c r="N9756" t="str">
        <f t="shared" si="610"/>
        <v>Feb</v>
      </c>
      <c r="O9756" s="2">
        <f t="shared" si="611"/>
        <v>1.5833333333284827</v>
      </c>
      <c r="P9756" t="str">
        <f>VLOOKUP(G9756,Agents!A:E,4,FALSE)</f>
        <v>Team5</v>
      </c>
      <c r="Q9756" t="str">
        <f>VLOOKUP(G9756,Agents!A:E,5,FALSE)</f>
        <v>Senior</v>
      </c>
      <c r="R9756" t="str">
        <f>VLOOKUP(G9756,Agents!A:E,2,FALSE)</f>
        <v>Evening</v>
      </c>
    </row>
    <row r="9757" spans="1:18" x14ac:dyDescent="0.35">
      <c r="A9757" t="s">
        <v>14140</v>
      </c>
      <c r="B9757" t="s">
        <v>14141</v>
      </c>
      <c r="C9757" t="s">
        <v>50</v>
      </c>
      <c r="D9757" t="s">
        <v>38</v>
      </c>
      <c r="E9757" s="1">
        <v>46088.690972222219</v>
      </c>
      <c r="F9757" s="1">
        <v>46091.940972222219</v>
      </c>
      <c r="G9757" t="s">
        <v>91</v>
      </c>
      <c r="H9757" t="s">
        <v>15</v>
      </c>
      <c r="I9757" t="s">
        <v>16</v>
      </c>
      <c r="J9757">
        <v>5</v>
      </c>
      <c r="K9757" t="str">
        <f>IF(tickets_dataset[[#This Row],[status]] = "Closed", "Yes","No")</f>
        <v>Yes</v>
      </c>
      <c r="L9757" s="2">
        <f t="shared" si="608"/>
        <v>78</v>
      </c>
      <c r="M9757" t="str">
        <f t="shared" si="609"/>
        <v>Yes</v>
      </c>
      <c r="N9757" t="str">
        <f t="shared" si="610"/>
        <v>Mar</v>
      </c>
      <c r="O9757" s="2">
        <f t="shared" si="611"/>
        <v>3.25</v>
      </c>
      <c r="P9757" t="str">
        <f>VLOOKUP(G9757,Agents!A:E,4,FALSE)</f>
        <v>Team5</v>
      </c>
      <c r="Q9757" t="str">
        <f>VLOOKUP(G9757,Agents!A:E,5,FALSE)</f>
        <v>Mid</v>
      </c>
      <c r="R9757" t="str">
        <f>VLOOKUP(G9757,Agents!A:E,2,FALSE)</f>
        <v>Night</v>
      </c>
    </row>
    <row r="9758" spans="1:18" x14ac:dyDescent="0.35">
      <c r="A9758" t="s">
        <v>14142</v>
      </c>
      <c r="B9758" t="s">
        <v>7988</v>
      </c>
      <c r="C9758" t="s">
        <v>34</v>
      </c>
      <c r="D9758" t="s">
        <v>26</v>
      </c>
      <c r="E9758" s="1">
        <v>46107.90902777778</v>
      </c>
      <c r="F9758" s="1">
        <v>46110.075694444444</v>
      </c>
      <c r="G9758" t="s">
        <v>56</v>
      </c>
      <c r="H9758" t="s">
        <v>15</v>
      </c>
      <c r="I9758" t="s">
        <v>16</v>
      </c>
      <c r="J9758">
        <v>5</v>
      </c>
      <c r="K9758" t="str">
        <f>IF(tickets_dataset[[#This Row],[status]] = "Closed", "Yes","No")</f>
        <v>Yes</v>
      </c>
      <c r="L9758" s="2">
        <f t="shared" si="608"/>
        <v>51.999999999941792</v>
      </c>
      <c r="M9758" t="str">
        <f t="shared" si="609"/>
        <v>Yes</v>
      </c>
      <c r="N9758" t="str">
        <f t="shared" si="610"/>
        <v>Mar</v>
      </c>
      <c r="O9758" s="2">
        <f t="shared" si="611"/>
        <v>2.1666666666642413</v>
      </c>
      <c r="P9758" t="str">
        <f>VLOOKUP(G9758,Agents!A:E,4,FALSE)</f>
        <v>Team1</v>
      </c>
      <c r="Q9758" t="str">
        <f>VLOOKUP(G9758,Agents!A:E,5,FALSE)</f>
        <v>Senior</v>
      </c>
      <c r="R9758" t="str">
        <f>VLOOKUP(G9758,Agents!A:E,2,FALSE)</f>
        <v>Night</v>
      </c>
    </row>
    <row r="9759" spans="1:18" x14ac:dyDescent="0.35">
      <c r="A9759" t="s">
        <v>14143</v>
      </c>
      <c r="B9759" t="s">
        <v>1922</v>
      </c>
      <c r="C9759" t="s">
        <v>76</v>
      </c>
      <c r="D9759" t="s">
        <v>26</v>
      </c>
      <c r="E9759" s="1">
        <v>46067.030555555553</v>
      </c>
      <c r="F9759" s="1">
        <v>46068.947222222225</v>
      </c>
      <c r="G9759" t="s">
        <v>344</v>
      </c>
      <c r="H9759" t="s">
        <v>15</v>
      </c>
      <c r="I9759" t="s">
        <v>16</v>
      </c>
      <c r="J9759">
        <v>5</v>
      </c>
      <c r="K9759" t="str">
        <f>IF(tickets_dataset[[#This Row],[status]] = "Closed", "Yes","No")</f>
        <v>Yes</v>
      </c>
      <c r="L9759" s="2">
        <f t="shared" si="608"/>
        <v>46.000000000116415</v>
      </c>
      <c r="M9759" t="str">
        <f t="shared" si="609"/>
        <v>No</v>
      </c>
      <c r="N9759" t="str">
        <f t="shared" si="610"/>
        <v>Feb</v>
      </c>
      <c r="O9759" s="2">
        <f t="shared" si="611"/>
        <v>1.9166666666715173</v>
      </c>
      <c r="P9759" t="str">
        <f>VLOOKUP(G9759,Agents!A:E,4,FALSE)</f>
        <v>Team4</v>
      </c>
      <c r="Q9759" t="str">
        <f>VLOOKUP(G9759,Agents!A:E,5,FALSE)</f>
        <v>Senior</v>
      </c>
      <c r="R9759" t="str">
        <f>VLOOKUP(G9759,Agents!A:E,2,FALSE)</f>
        <v>Night</v>
      </c>
    </row>
    <row r="9760" spans="1:18" x14ac:dyDescent="0.35">
      <c r="A9760" t="s">
        <v>14144</v>
      </c>
      <c r="B9760" t="s">
        <v>10645</v>
      </c>
      <c r="C9760" t="s">
        <v>34</v>
      </c>
      <c r="D9760" t="s">
        <v>26</v>
      </c>
      <c r="E9760" s="1">
        <v>46042.013888888891</v>
      </c>
      <c r="F9760" s="1">
        <v>46042.763888888891</v>
      </c>
      <c r="G9760" t="s">
        <v>273</v>
      </c>
      <c r="H9760" t="s">
        <v>15</v>
      </c>
      <c r="I9760" t="s">
        <v>16</v>
      </c>
      <c r="J9760">
        <v>4</v>
      </c>
      <c r="K9760" t="str">
        <f>IF(tickets_dataset[[#This Row],[status]] = "Closed", "Yes","No")</f>
        <v>Yes</v>
      </c>
      <c r="L9760" s="2">
        <f t="shared" si="608"/>
        <v>18</v>
      </c>
      <c r="M9760" t="str">
        <f t="shared" si="609"/>
        <v>No</v>
      </c>
      <c r="N9760" t="str">
        <f t="shared" si="610"/>
        <v>Jan</v>
      </c>
      <c r="O9760" s="2">
        <f t="shared" si="611"/>
        <v>0.75</v>
      </c>
      <c r="P9760" t="str">
        <f>VLOOKUP(G9760,Agents!A:E,4,FALSE)</f>
        <v>Team3</v>
      </c>
      <c r="Q9760" t="str">
        <f>VLOOKUP(G9760,Agents!A:E,5,FALSE)</f>
        <v>Senior</v>
      </c>
      <c r="R9760" t="str">
        <f>VLOOKUP(G9760,Agents!A:E,2,FALSE)</f>
        <v>Evening</v>
      </c>
    </row>
    <row r="9761" spans="1:18" x14ac:dyDescent="0.35">
      <c r="A9761" t="s">
        <v>14145</v>
      </c>
      <c r="B9761" t="s">
        <v>10126</v>
      </c>
      <c r="C9761" t="s">
        <v>50</v>
      </c>
      <c r="D9761" t="s">
        <v>38</v>
      </c>
      <c r="E9761" s="1">
        <v>46071.874305555553</v>
      </c>
      <c r="F9761" s="1">
        <v>46072.374305555553</v>
      </c>
      <c r="G9761" t="s">
        <v>86</v>
      </c>
      <c r="H9761" t="s">
        <v>28</v>
      </c>
      <c r="I9761" t="s">
        <v>16</v>
      </c>
      <c r="J9761">
        <v>4</v>
      </c>
      <c r="K9761" t="str">
        <f>IF(tickets_dataset[[#This Row],[status]] = "Closed", "Yes","No")</f>
        <v>No</v>
      </c>
      <c r="L9761" s="2">
        <f t="shared" si="608"/>
        <v>12</v>
      </c>
      <c r="M9761" t="str">
        <f t="shared" si="609"/>
        <v>No</v>
      </c>
      <c r="N9761" t="str">
        <f t="shared" si="610"/>
        <v>Feb</v>
      </c>
      <c r="O9761" s="2">
        <f t="shared" si="611"/>
        <v>0.5</v>
      </c>
      <c r="P9761" t="str">
        <f>VLOOKUP(G9761,Agents!A:E,4,FALSE)</f>
        <v>Team1</v>
      </c>
      <c r="Q9761" t="str">
        <f>VLOOKUP(G9761,Agents!A:E,5,FALSE)</f>
        <v>Mid</v>
      </c>
      <c r="R9761" t="str">
        <f>VLOOKUP(G9761,Agents!A:E,2,FALSE)</f>
        <v>Morning</v>
      </c>
    </row>
    <row r="9762" spans="1:18" x14ac:dyDescent="0.35">
      <c r="A9762" t="s">
        <v>14146</v>
      </c>
      <c r="B9762" t="s">
        <v>5908</v>
      </c>
      <c r="C9762" t="s">
        <v>12</v>
      </c>
      <c r="D9762" t="s">
        <v>38</v>
      </c>
      <c r="E9762" s="1">
        <v>46081.399305555555</v>
      </c>
      <c r="F9762" s="1">
        <v>46085.190972222219</v>
      </c>
      <c r="G9762" t="s">
        <v>256</v>
      </c>
      <c r="H9762" t="s">
        <v>15</v>
      </c>
      <c r="I9762" t="s">
        <v>16</v>
      </c>
      <c r="J9762">
        <v>2</v>
      </c>
      <c r="K9762" t="str">
        <f>IF(tickets_dataset[[#This Row],[status]] = "Closed", "Yes","No")</f>
        <v>Yes</v>
      </c>
      <c r="L9762" s="2">
        <f t="shared" si="608"/>
        <v>90.999999999941792</v>
      </c>
      <c r="M9762" t="str">
        <f t="shared" si="609"/>
        <v>Yes</v>
      </c>
      <c r="N9762" t="str">
        <f t="shared" si="610"/>
        <v>Feb</v>
      </c>
      <c r="O9762" s="2">
        <f t="shared" si="611"/>
        <v>3.7916666666642413</v>
      </c>
      <c r="P9762" t="str">
        <f>VLOOKUP(G9762,Agents!A:E,4,FALSE)</f>
        <v>Team1</v>
      </c>
      <c r="Q9762" t="str">
        <f>VLOOKUP(G9762,Agents!A:E,5,FALSE)</f>
        <v>Mid</v>
      </c>
      <c r="R9762" t="str">
        <f>VLOOKUP(G9762,Agents!A:E,2,FALSE)</f>
        <v>Morning</v>
      </c>
    </row>
    <row r="9763" spans="1:18" x14ac:dyDescent="0.35">
      <c r="A9763" t="s">
        <v>14147</v>
      </c>
      <c r="B9763" t="s">
        <v>5858</v>
      </c>
      <c r="C9763" t="s">
        <v>34</v>
      </c>
      <c r="D9763" t="s">
        <v>13</v>
      </c>
      <c r="E9763" s="1">
        <v>46089.915972222225</v>
      </c>
      <c r="F9763" s="1">
        <v>46091.457638888889</v>
      </c>
      <c r="G9763" t="s">
        <v>62</v>
      </c>
      <c r="H9763" t="s">
        <v>15</v>
      </c>
      <c r="I9763" t="s">
        <v>16</v>
      </c>
      <c r="J9763">
        <v>4</v>
      </c>
      <c r="K9763" t="str">
        <f>IF(tickets_dataset[[#This Row],[status]] = "Closed", "Yes","No")</f>
        <v>Yes</v>
      </c>
      <c r="L9763" s="2">
        <f t="shared" si="608"/>
        <v>36.999999999941792</v>
      </c>
      <c r="M9763" t="str">
        <f t="shared" si="609"/>
        <v>No</v>
      </c>
      <c r="N9763" t="str">
        <f t="shared" si="610"/>
        <v>Mar</v>
      </c>
      <c r="O9763" s="2">
        <f t="shared" si="611"/>
        <v>1.5416666666642413</v>
      </c>
      <c r="P9763" t="str">
        <f>VLOOKUP(G9763,Agents!A:E,4,FALSE)</f>
        <v>Team1</v>
      </c>
      <c r="Q9763" t="str">
        <f>VLOOKUP(G9763,Agents!A:E,5,FALSE)</f>
        <v>Junior</v>
      </c>
      <c r="R9763" t="str">
        <f>VLOOKUP(G9763,Agents!A:E,2,FALSE)</f>
        <v>Morning</v>
      </c>
    </row>
    <row r="9764" spans="1:18" x14ac:dyDescent="0.35">
      <c r="A9764" t="s">
        <v>14148</v>
      </c>
      <c r="B9764" t="s">
        <v>9101</v>
      </c>
      <c r="C9764" t="s">
        <v>12</v>
      </c>
      <c r="D9764" t="s">
        <v>13</v>
      </c>
      <c r="E9764" s="1">
        <v>46043.38958333333</v>
      </c>
      <c r="F9764" s="1">
        <v>46045.056250000001</v>
      </c>
      <c r="G9764" t="s">
        <v>282</v>
      </c>
      <c r="H9764" t="s">
        <v>15</v>
      </c>
      <c r="I9764" t="s">
        <v>16</v>
      </c>
      <c r="J9764">
        <v>3</v>
      </c>
      <c r="K9764" t="str">
        <f>IF(tickets_dataset[[#This Row],[status]] = "Closed", "Yes","No")</f>
        <v>Yes</v>
      </c>
      <c r="L9764" s="2">
        <f t="shared" si="608"/>
        <v>40.000000000116415</v>
      </c>
      <c r="M9764" t="str">
        <f t="shared" si="609"/>
        <v>No</v>
      </c>
      <c r="N9764" t="str">
        <f t="shared" si="610"/>
        <v>Jan</v>
      </c>
      <c r="O9764" s="2">
        <f t="shared" si="611"/>
        <v>1.6666666666715173</v>
      </c>
      <c r="P9764" t="str">
        <f>VLOOKUP(G9764,Agents!A:E,4,FALSE)</f>
        <v>Team4</v>
      </c>
      <c r="Q9764" t="str">
        <f>VLOOKUP(G9764,Agents!A:E,5,FALSE)</f>
        <v>Mid</v>
      </c>
      <c r="R9764" t="str">
        <f>VLOOKUP(G9764,Agents!A:E,2,FALSE)</f>
        <v>Morning</v>
      </c>
    </row>
    <row r="9765" spans="1:18" x14ac:dyDescent="0.35">
      <c r="A9765" t="s">
        <v>14149</v>
      </c>
      <c r="B9765" t="s">
        <v>10503</v>
      </c>
      <c r="C9765" t="s">
        <v>22</v>
      </c>
      <c r="D9765" t="s">
        <v>13</v>
      </c>
      <c r="E9765" s="1">
        <v>46103.632638888892</v>
      </c>
      <c r="F9765" s="1">
        <v>46104.174305555556</v>
      </c>
      <c r="G9765" t="s">
        <v>211</v>
      </c>
      <c r="H9765" t="s">
        <v>15</v>
      </c>
      <c r="I9765" t="s">
        <v>16</v>
      </c>
      <c r="J9765">
        <v>4</v>
      </c>
      <c r="K9765" t="str">
        <f>IF(tickets_dataset[[#This Row],[status]] = "Closed", "Yes","No")</f>
        <v>Yes</v>
      </c>
      <c r="L9765" s="2">
        <f t="shared" si="608"/>
        <v>12.999999999941792</v>
      </c>
      <c r="M9765" t="str">
        <f t="shared" si="609"/>
        <v>No</v>
      </c>
      <c r="N9765" t="str">
        <f t="shared" si="610"/>
        <v>Mar</v>
      </c>
      <c r="O9765" s="2">
        <f t="shared" si="611"/>
        <v>0.54166666666424135</v>
      </c>
      <c r="P9765" t="str">
        <f>VLOOKUP(G9765,Agents!A:E,4,FALSE)</f>
        <v>Team5</v>
      </c>
      <c r="Q9765" t="str">
        <f>VLOOKUP(G9765,Agents!A:E,5,FALSE)</f>
        <v>Senior</v>
      </c>
      <c r="R9765" t="str">
        <f>VLOOKUP(G9765,Agents!A:E,2,FALSE)</f>
        <v>Evening</v>
      </c>
    </row>
    <row r="9766" spans="1:18" x14ac:dyDescent="0.35">
      <c r="A9766" t="s">
        <v>14150</v>
      </c>
      <c r="B9766" t="s">
        <v>1455</v>
      </c>
      <c r="C9766" t="s">
        <v>22</v>
      </c>
      <c r="D9766" t="s">
        <v>26</v>
      </c>
      <c r="E9766" s="1">
        <v>46083.239583333336</v>
      </c>
      <c r="F9766" s="1">
        <v>46083.947916666664</v>
      </c>
      <c r="G9766" t="s">
        <v>422</v>
      </c>
      <c r="H9766" t="s">
        <v>15</v>
      </c>
      <c r="I9766" t="s">
        <v>16</v>
      </c>
      <c r="J9766">
        <v>4</v>
      </c>
      <c r="K9766" t="str">
        <f>IF(tickets_dataset[[#This Row],[status]] = "Closed", "Yes","No")</f>
        <v>Yes</v>
      </c>
      <c r="L9766" s="2">
        <f t="shared" si="608"/>
        <v>16.999999999883585</v>
      </c>
      <c r="M9766" t="str">
        <f t="shared" si="609"/>
        <v>No</v>
      </c>
      <c r="N9766" t="str">
        <f t="shared" si="610"/>
        <v>Mar</v>
      </c>
      <c r="O9766" s="2">
        <f t="shared" si="611"/>
        <v>0.70833333332848269</v>
      </c>
      <c r="P9766" t="str">
        <f>VLOOKUP(G9766,Agents!A:E,4,FALSE)</f>
        <v>Team5</v>
      </c>
      <c r="Q9766" t="str">
        <f>VLOOKUP(G9766,Agents!A:E,5,FALSE)</f>
        <v>Mid</v>
      </c>
      <c r="R9766" t="str">
        <f>VLOOKUP(G9766,Agents!A:E,2,FALSE)</f>
        <v>Evening</v>
      </c>
    </row>
    <row r="9767" spans="1:18" x14ac:dyDescent="0.35">
      <c r="A9767" t="s">
        <v>14151</v>
      </c>
      <c r="B9767" t="s">
        <v>724</v>
      </c>
      <c r="C9767" t="s">
        <v>76</v>
      </c>
      <c r="D9767" t="s">
        <v>13</v>
      </c>
      <c r="E9767" s="1">
        <v>46101.308333333334</v>
      </c>
      <c r="F9767" s="1">
        <v>46102.01666666667</v>
      </c>
      <c r="G9767" t="s">
        <v>137</v>
      </c>
      <c r="H9767" t="s">
        <v>15</v>
      </c>
      <c r="I9767" t="s">
        <v>16</v>
      </c>
      <c r="J9767">
        <v>3</v>
      </c>
      <c r="K9767" t="str">
        <f>IF(tickets_dataset[[#This Row],[status]] = "Closed", "Yes","No")</f>
        <v>Yes</v>
      </c>
      <c r="L9767" s="2">
        <f t="shared" si="608"/>
        <v>17.000000000058208</v>
      </c>
      <c r="M9767" t="str">
        <f t="shared" si="609"/>
        <v>No</v>
      </c>
      <c r="N9767" t="str">
        <f t="shared" si="610"/>
        <v>Mar</v>
      </c>
      <c r="O9767" s="2">
        <f t="shared" si="611"/>
        <v>0.70833333333575865</v>
      </c>
      <c r="P9767" t="str">
        <f>VLOOKUP(G9767,Agents!A:E,4,FALSE)</f>
        <v>Team5</v>
      </c>
      <c r="Q9767" t="str">
        <f>VLOOKUP(G9767,Agents!A:E,5,FALSE)</f>
        <v>Senior</v>
      </c>
      <c r="R9767" t="str">
        <f>VLOOKUP(G9767,Agents!A:E,2,FALSE)</f>
        <v>Night</v>
      </c>
    </row>
    <row r="9768" spans="1:18" x14ac:dyDescent="0.35">
      <c r="A9768" t="s">
        <v>14152</v>
      </c>
      <c r="B9768" t="s">
        <v>10729</v>
      </c>
      <c r="C9768" t="s">
        <v>50</v>
      </c>
      <c r="D9768" t="s">
        <v>13</v>
      </c>
      <c r="E9768" s="1">
        <v>46040.792361111111</v>
      </c>
      <c r="F9768" s="1">
        <v>46040.917361111111</v>
      </c>
      <c r="G9768" t="s">
        <v>23</v>
      </c>
      <c r="H9768" t="s">
        <v>15</v>
      </c>
      <c r="I9768" t="s">
        <v>16</v>
      </c>
      <c r="J9768">
        <v>4</v>
      </c>
      <c r="K9768" t="str">
        <f>IF(tickets_dataset[[#This Row],[status]] = "Closed", "Yes","No")</f>
        <v>Yes</v>
      </c>
      <c r="L9768" s="2">
        <f t="shared" si="608"/>
        <v>3</v>
      </c>
      <c r="M9768" t="str">
        <f t="shared" si="609"/>
        <v>No</v>
      </c>
      <c r="N9768" t="str">
        <f t="shared" si="610"/>
        <v>Jan</v>
      </c>
      <c r="O9768" s="2">
        <f t="shared" si="611"/>
        <v>0.125</v>
      </c>
      <c r="P9768" t="str">
        <f>VLOOKUP(G9768,Agents!A:E,4,FALSE)</f>
        <v>Team3</v>
      </c>
      <c r="Q9768" t="str">
        <f>VLOOKUP(G9768,Agents!A:E,5,FALSE)</f>
        <v>Senior</v>
      </c>
      <c r="R9768" t="str">
        <f>VLOOKUP(G9768,Agents!A:E,2,FALSE)</f>
        <v>Evening</v>
      </c>
    </row>
    <row r="9769" spans="1:18" x14ac:dyDescent="0.35">
      <c r="A9769" t="s">
        <v>14153</v>
      </c>
      <c r="B9769" t="s">
        <v>12922</v>
      </c>
      <c r="C9769" t="s">
        <v>12</v>
      </c>
      <c r="D9769" t="s">
        <v>26</v>
      </c>
      <c r="E9769" s="1">
        <v>46039.227083333331</v>
      </c>
      <c r="F9769" s="1">
        <v>46039.935416666667</v>
      </c>
      <c r="G9769" t="s">
        <v>422</v>
      </c>
      <c r="H9769" t="s">
        <v>15</v>
      </c>
      <c r="I9769" t="s">
        <v>16</v>
      </c>
      <c r="J9769">
        <v>5</v>
      </c>
      <c r="K9769" t="str">
        <f>IF(tickets_dataset[[#This Row],[status]] = "Closed", "Yes","No")</f>
        <v>Yes</v>
      </c>
      <c r="L9769" s="2">
        <f t="shared" si="608"/>
        <v>17.000000000058208</v>
      </c>
      <c r="M9769" t="str">
        <f t="shared" si="609"/>
        <v>No</v>
      </c>
      <c r="N9769" t="str">
        <f t="shared" si="610"/>
        <v>Jan</v>
      </c>
      <c r="O9769" s="2">
        <f t="shared" si="611"/>
        <v>0.70833333333575865</v>
      </c>
      <c r="P9769" t="str">
        <f>VLOOKUP(G9769,Agents!A:E,4,FALSE)</f>
        <v>Team5</v>
      </c>
      <c r="Q9769" t="str">
        <f>VLOOKUP(G9769,Agents!A:E,5,FALSE)</f>
        <v>Mid</v>
      </c>
      <c r="R9769" t="str">
        <f>VLOOKUP(G9769,Agents!A:E,2,FALSE)</f>
        <v>Evening</v>
      </c>
    </row>
    <row r="9770" spans="1:18" x14ac:dyDescent="0.35">
      <c r="A9770" t="s">
        <v>14154</v>
      </c>
      <c r="B9770" t="s">
        <v>12639</v>
      </c>
      <c r="C9770" t="s">
        <v>22</v>
      </c>
      <c r="D9770" t="s">
        <v>38</v>
      </c>
      <c r="E9770" s="1">
        <v>46039.124305555553</v>
      </c>
      <c r="F9770" s="1">
        <v>46041.207638888889</v>
      </c>
      <c r="G9770" t="s">
        <v>59</v>
      </c>
      <c r="H9770" t="s">
        <v>28</v>
      </c>
      <c r="I9770" t="s">
        <v>16</v>
      </c>
      <c r="J9770">
        <v>3</v>
      </c>
      <c r="K9770" t="str">
        <f>IF(tickets_dataset[[#This Row],[status]] = "Closed", "Yes","No")</f>
        <v>No</v>
      </c>
      <c r="L9770" s="2">
        <f t="shared" si="608"/>
        <v>50.000000000058208</v>
      </c>
      <c r="M9770" t="str">
        <f t="shared" si="609"/>
        <v>Yes</v>
      </c>
      <c r="N9770" t="str">
        <f t="shared" si="610"/>
        <v>Jan</v>
      </c>
      <c r="O9770" s="2">
        <f t="shared" si="611"/>
        <v>2.0833333333357587</v>
      </c>
      <c r="P9770" t="str">
        <f>VLOOKUP(G9770,Agents!A:E,4,FALSE)</f>
        <v>Team3</v>
      </c>
      <c r="Q9770" t="str">
        <f>VLOOKUP(G9770,Agents!A:E,5,FALSE)</f>
        <v>Senior</v>
      </c>
      <c r="R9770" t="str">
        <f>VLOOKUP(G9770,Agents!A:E,2,FALSE)</f>
        <v>Night</v>
      </c>
    </row>
    <row r="9771" spans="1:18" x14ac:dyDescent="0.35">
      <c r="A9771" t="s">
        <v>14155</v>
      </c>
      <c r="B9771" t="s">
        <v>10996</v>
      </c>
      <c r="C9771" t="s">
        <v>22</v>
      </c>
      <c r="D9771" t="s">
        <v>26</v>
      </c>
      <c r="E9771" s="1">
        <v>46027.678472222222</v>
      </c>
      <c r="F9771" s="1">
        <v>46030.553472222222</v>
      </c>
      <c r="G9771" t="s">
        <v>56</v>
      </c>
      <c r="H9771" t="s">
        <v>15</v>
      </c>
      <c r="I9771" t="s">
        <v>16</v>
      </c>
      <c r="J9771">
        <v>4</v>
      </c>
      <c r="K9771" t="str">
        <f>IF(tickets_dataset[[#This Row],[status]] = "Closed", "Yes","No")</f>
        <v>Yes</v>
      </c>
      <c r="L9771" s="2">
        <f t="shared" si="608"/>
        <v>69</v>
      </c>
      <c r="M9771" t="str">
        <f t="shared" si="609"/>
        <v>Yes</v>
      </c>
      <c r="N9771" t="str">
        <f t="shared" si="610"/>
        <v>Jan</v>
      </c>
      <c r="O9771" s="2">
        <f t="shared" si="611"/>
        <v>2.875</v>
      </c>
      <c r="P9771" t="str">
        <f>VLOOKUP(G9771,Agents!A:E,4,FALSE)</f>
        <v>Team1</v>
      </c>
      <c r="Q9771" t="str">
        <f>VLOOKUP(G9771,Agents!A:E,5,FALSE)</f>
        <v>Senior</v>
      </c>
      <c r="R9771" t="str">
        <f>VLOOKUP(G9771,Agents!A:E,2,FALSE)</f>
        <v>Night</v>
      </c>
    </row>
    <row r="9772" spans="1:18" x14ac:dyDescent="0.35">
      <c r="A9772" t="s">
        <v>14156</v>
      </c>
      <c r="B9772" t="s">
        <v>3627</v>
      </c>
      <c r="C9772" t="s">
        <v>50</v>
      </c>
      <c r="D9772" t="s">
        <v>13</v>
      </c>
      <c r="E9772" s="1">
        <v>46081.020833333336</v>
      </c>
      <c r="F9772" s="1">
        <v>46081.979166666664</v>
      </c>
      <c r="G9772" t="s">
        <v>239</v>
      </c>
      <c r="H9772" t="s">
        <v>15</v>
      </c>
      <c r="I9772" t="s">
        <v>16</v>
      </c>
      <c r="J9772">
        <v>4</v>
      </c>
      <c r="K9772" t="str">
        <f>IF(tickets_dataset[[#This Row],[status]] = "Closed", "Yes","No")</f>
        <v>Yes</v>
      </c>
      <c r="L9772" s="2">
        <f t="shared" si="608"/>
        <v>22.999999999883585</v>
      </c>
      <c r="M9772" t="str">
        <f t="shared" si="609"/>
        <v>No</v>
      </c>
      <c r="N9772" t="str">
        <f t="shared" si="610"/>
        <v>Feb</v>
      </c>
      <c r="O9772" s="2">
        <f t="shared" si="611"/>
        <v>0.95833333332848269</v>
      </c>
      <c r="P9772" t="str">
        <f>VLOOKUP(G9772,Agents!A:E,4,FALSE)</f>
        <v>Team1</v>
      </c>
      <c r="Q9772" t="str">
        <f>VLOOKUP(G9772,Agents!A:E,5,FALSE)</f>
        <v>Senior</v>
      </c>
      <c r="R9772" t="str">
        <f>VLOOKUP(G9772,Agents!A:E,2,FALSE)</f>
        <v>Evening</v>
      </c>
    </row>
    <row r="9773" spans="1:18" x14ac:dyDescent="0.35">
      <c r="A9773" t="s">
        <v>14157</v>
      </c>
      <c r="B9773" t="s">
        <v>9841</v>
      </c>
      <c r="C9773" t="s">
        <v>22</v>
      </c>
      <c r="D9773" t="s">
        <v>26</v>
      </c>
      <c r="E9773" s="1">
        <v>46083.25277777778</v>
      </c>
      <c r="F9773" s="1">
        <v>46085.794444444444</v>
      </c>
      <c r="G9773" t="s">
        <v>67</v>
      </c>
      <c r="H9773" t="s">
        <v>15</v>
      </c>
      <c r="I9773" t="s">
        <v>16</v>
      </c>
      <c r="J9773">
        <v>4</v>
      </c>
      <c r="K9773" t="str">
        <f>IF(tickets_dataset[[#This Row],[status]] = "Closed", "Yes","No")</f>
        <v>Yes</v>
      </c>
      <c r="L9773" s="2">
        <f t="shared" si="608"/>
        <v>60.999999999941792</v>
      </c>
      <c r="M9773" t="str">
        <f t="shared" si="609"/>
        <v>Yes</v>
      </c>
      <c r="N9773" t="str">
        <f t="shared" si="610"/>
        <v>Mar</v>
      </c>
      <c r="O9773" s="2">
        <f t="shared" si="611"/>
        <v>2.5416666666642413</v>
      </c>
      <c r="P9773" t="str">
        <f>VLOOKUP(G9773,Agents!A:E,4,FALSE)</f>
        <v>Team5</v>
      </c>
      <c r="Q9773" t="str">
        <f>VLOOKUP(G9773,Agents!A:E,5,FALSE)</f>
        <v>Junior</v>
      </c>
      <c r="R9773" t="str">
        <f>VLOOKUP(G9773,Agents!A:E,2,FALSE)</f>
        <v>Evening</v>
      </c>
    </row>
    <row r="9774" spans="1:18" x14ac:dyDescent="0.35">
      <c r="A9774" t="s">
        <v>14158</v>
      </c>
      <c r="B9774" t="s">
        <v>3977</v>
      </c>
      <c r="C9774" t="s">
        <v>12</v>
      </c>
      <c r="D9774" t="s">
        <v>38</v>
      </c>
      <c r="E9774" s="1">
        <v>46034.311111111114</v>
      </c>
      <c r="F9774" s="1">
        <v>46037.561111111114</v>
      </c>
      <c r="G9774" t="s">
        <v>119</v>
      </c>
      <c r="H9774" t="s">
        <v>15</v>
      </c>
      <c r="I9774" t="s">
        <v>16</v>
      </c>
      <c r="J9774">
        <v>4</v>
      </c>
      <c r="K9774" t="str">
        <f>IF(tickets_dataset[[#This Row],[status]] = "Closed", "Yes","No")</f>
        <v>Yes</v>
      </c>
      <c r="L9774" s="2">
        <f t="shared" si="608"/>
        <v>78</v>
      </c>
      <c r="M9774" t="str">
        <f t="shared" si="609"/>
        <v>Yes</v>
      </c>
      <c r="N9774" t="str">
        <f t="shared" si="610"/>
        <v>Jan</v>
      </c>
      <c r="O9774" s="2">
        <f t="shared" si="611"/>
        <v>3.25</v>
      </c>
      <c r="P9774" t="str">
        <f>VLOOKUP(G9774,Agents!A:E,4,FALSE)</f>
        <v>Team1</v>
      </c>
      <c r="Q9774" t="str">
        <f>VLOOKUP(G9774,Agents!A:E,5,FALSE)</f>
        <v>Junior</v>
      </c>
      <c r="R9774" t="str">
        <f>VLOOKUP(G9774,Agents!A:E,2,FALSE)</f>
        <v>Morning</v>
      </c>
    </row>
    <row r="9775" spans="1:18" x14ac:dyDescent="0.35">
      <c r="A9775" t="s">
        <v>14159</v>
      </c>
      <c r="B9775" t="s">
        <v>6403</v>
      </c>
      <c r="C9775" t="s">
        <v>50</v>
      </c>
      <c r="D9775" t="s">
        <v>38</v>
      </c>
      <c r="E9775" s="1">
        <v>46074.776388888888</v>
      </c>
      <c r="F9775" s="1">
        <v>46078.276388888888</v>
      </c>
      <c r="G9775" t="s">
        <v>149</v>
      </c>
      <c r="H9775" t="s">
        <v>15</v>
      </c>
      <c r="I9775" t="s">
        <v>16</v>
      </c>
      <c r="J9775">
        <v>4</v>
      </c>
      <c r="K9775" t="str">
        <f>IF(tickets_dataset[[#This Row],[status]] = "Closed", "Yes","No")</f>
        <v>Yes</v>
      </c>
      <c r="L9775" s="2">
        <f t="shared" si="608"/>
        <v>84</v>
      </c>
      <c r="M9775" t="str">
        <f t="shared" si="609"/>
        <v>Yes</v>
      </c>
      <c r="N9775" t="str">
        <f t="shared" si="610"/>
        <v>Feb</v>
      </c>
      <c r="O9775" s="2">
        <f t="shared" si="611"/>
        <v>3.5</v>
      </c>
      <c r="P9775" t="str">
        <f>VLOOKUP(G9775,Agents!A:E,4,FALSE)</f>
        <v>Team3</v>
      </c>
      <c r="Q9775" t="str">
        <f>VLOOKUP(G9775,Agents!A:E,5,FALSE)</f>
        <v>Mid</v>
      </c>
      <c r="R9775" t="str">
        <f>VLOOKUP(G9775,Agents!A:E,2,FALSE)</f>
        <v>Night</v>
      </c>
    </row>
    <row r="9776" spans="1:18" x14ac:dyDescent="0.35">
      <c r="A9776" t="s">
        <v>14160</v>
      </c>
      <c r="B9776" t="s">
        <v>6703</v>
      </c>
      <c r="C9776" t="s">
        <v>12</v>
      </c>
      <c r="D9776" t="s">
        <v>13</v>
      </c>
      <c r="E9776" s="1">
        <v>46109.798611111109</v>
      </c>
      <c r="F9776" s="1">
        <v>46111.006944444445</v>
      </c>
      <c r="G9776" t="s">
        <v>344</v>
      </c>
      <c r="H9776" t="s">
        <v>15</v>
      </c>
      <c r="I9776" t="s">
        <v>16</v>
      </c>
      <c r="J9776">
        <v>4</v>
      </c>
      <c r="K9776" t="str">
        <f>IF(tickets_dataset[[#This Row],[status]] = "Closed", "Yes","No")</f>
        <v>Yes</v>
      </c>
      <c r="L9776" s="2">
        <f t="shared" si="608"/>
        <v>29.000000000058208</v>
      </c>
      <c r="M9776" t="str">
        <f t="shared" si="609"/>
        <v>No</v>
      </c>
      <c r="N9776" t="str">
        <f t="shared" si="610"/>
        <v>Mar</v>
      </c>
      <c r="O9776" s="2">
        <f t="shared" si="611"/>
        <v>1.2083333333357587</v>
      </c>
      <c r="P9776" t="str">
        <f>VLOOKUP(G9776,Agents!A:E,4,FALSE)</f>
        <v>Team4</v>
      </c>
      <c r="Q9776" t="str">
        <f>VLOOKUP(G9776,Agents!A:E,5,FALSE)</f>
        <v>Senior</v>
      </c>
      <c r="R9776" t="str">
        <f>VLOOKUP(G9776,Agents!A:E,2,FALSE)</f>
        <v>Night</v>
      </c>
    </row>
    <row r="9777" spans="1:18" x14ac:dyDescent="0.35">
      <c r="A9777" t="s">
        <v>14161</v>
      </c>
      <c r="B9777" t="s">
        <v>2971</v>
      </c>
      <c r="C9777" t="s">
        <v>22</v>
      </c>
      <c r="D9777" t="s">
        <v>26</v>
      </c>
      <c r="E9777" s="1">
        <v>46071.893750000003</v>
      </c>
      <c r="F9777" s="1">
        <v>46072.268750000003</v>
      </c>
      <c r="G9777" t="s">
        <v>23</v>
      </c>
      <c r="H9777" t="s">
        <v>15</v>
      </c>
      <c r="I9777" t="s">
        <v>16</v>
      </c>
      <c r="J9777">
        <v>4</v>
      </c>
      <c r="K9777" t="str">
        <f>IF(tickets_dataset[[#This Row],[status]] = "Closed", "Yes","No")</f>
        <v>Yes</v>
      </c>
      <c r="L9777" s="2">
        <f t="shared" si="608"/>
        <v>9</v>
      </c>
      <c r="M9777" t="str">
        <f t="shared" si="609"/>
        <v>No</v>
      </c>
      <c r="N9777" t="str">
        <f t="shared" si="610"/>
        <v>Feb</v>
      </c>
      <c r="O9777" s="2">
        <f t="shared" si="611"/>
        <v>0.375</v>
      </c>
      <c r="P9777" t="str">
        <f>VLOOKUP(G9777,Agents!A:E,4,FALSE)</f>
        <v>Team3</v>
      </c>
      <c r="Q9777" t="str">
        <f>VLOOKUP(G9777,Agents!A:E,5,FALSE)</f>
        <v>Senior</v>
      </c>
      <c r="R9777" t="str">
        <f>VLOOKUP(G9777,Agents!A:E,2,FALSE)</f>
        <v>Evening</v>
      </c>
    </row>
    <row r="9778" spans="1:18" x14ac:dyDescent="0.35">
      <c r="A9778" t="s">
        <v>14162</v>
      </c>
      <c r="B9778" t="s">
        <v>3328</v>
      </c>
      <c r="C9778" t="s">
        <v>76</v>
      </c>
      <c r="D9778" t="s">
        <v>13</v>
      </c>
      <c r="E9778" s="1">
        <v>46071.843055555553</v>
      </c>
      <c r="F9778" s="1">
        <v>46071.926388888889</v>
      </c>
      <c r="G9778" t="s">
        <v>56</v>
      </c>
      <c r="H9778" t="s">
        <v>15</v>
      </c>
      <c r="I9778" t="s">
        <v>16</v>
      </c>
      <c r="J9778">
        <v>4</v>
      </c>
      <c r="K9778" t="str">
        <f>IF(tickets_dataset[[#This Row],[status]] = "Closed", "Yes","No")</f>
        <v>Yes</v>
      </c>
      <c r="L9778" s="2">
        <f t="shared" si="608"/>
        <v>2.0000000000582077</v>
      </c>
      <c r="M9778" t="str">
        <f t="shared" si="609"/>
        <v>No</v>
      </c>
      <c r="N9778" t="str">
        <f t="shared" si="610"/>
        <v>Feb</v>
      </c>
      <c r="O9778" s="2">
        <f t="shared" si="611"/>
        <v>8.3333333335758653E-2</v>
      </c>
      <c r="P9778" t="str">
        <f>VLOOKUP(G9778,Agents!A:E,4,FALSE)</f>
        <v>Team1</v>
      </c>
      <c r="Q9778" t="str">
        <f>VLOOKUP(G9778,Agents!A:E,5,FALSE)</f>
        <v>Senior</v>
      </c>
      <c r="R9778" t="str">
        <f>VLOOKUP(G9778,Agents!A:E,2,FALSE)</f>
        <v>Night</v>
      </c>
    </row>
    <row r="9779" spans="1:18" x14ac:dyDescent="0.35">
      <c r="A9779" t="s">
        <v>14163</v>
      </c>
      <c r="B9779" t="s">
        <v>14078</v>
      </c>
      <c r="C9779" t="s">
        <v>76</v>
      </c>
      <c r="D9779" t="s">
        <v>38</v>
      </c>
      <c r="E9779" s="1">
        <v>46080.822222222225</v>
      </c>
      <c r="F9779" s="1">
        <v>46083.613888888889</v>
      </c>
      <c r="G9779" t="s">
        <v>167</v>
      </c>
      <c r="H9779" t="s">
        <v>15</v>
      </c>
      <c r="I9779" t="s">
        <v>16</v>
      </c>
      <c r="J9779">
        <v>4</v>
      </c>
      <c r="K9779" t="str">
        <f>IF(tickets_dataset[[#This Row],[status]] = "Closed", "Yes","No")</f>
        <v>Yes</v>
      </c>
      <c r="L9779" s="2">
        <f t="shared" si="608"/>
        <v>66.999999999941792</v>
      </c>
      <c r="M9779" t="str">
        <f t="shared" si="609"/>
        <v>Yes</v>
      </c>
      <c r="N9779" t="str">
        <f t="shared" si="610"/>
        <v>Feb</v>
      </c>
      <c r="O9779" s="2">
        <f t="shared" si="611"/>
        <v>2.7916666666642413</v>
      </c>
      <c r="P9779" t="str">
        <f>VLOOKUP(G9779,Agents!A:E,4,FALSE)</f>
        <v>Team3</v>
      </c>
      <c r="Q9779" t="str">
        <f>VLOOKUP(G9779,Agents!A:E,5,FALSE)</f>
        <v>Mid</v>
      </c>
      <c r="R9779" t="str">
        <f>VLOOKUP(G9779,Agents!A:E,2,FALSE)</f>
        <v>Evening</v>
      </c>
    </row>
    <row r="9780" spans="1:18" x14ac:dyDescent="0.35">
      <c r="A9780" t="s">
        <v>14164</v>
      </c>
      <c r="B9780" t="s">
        <v>9044</v>
      </c>
      <c r="C9780" t="s">
        <v>76</v>
      </c>
      <c r="D9780" t="s">
        <v>38</v>
      </c>
      <c r="E9780" s="1">
        <v>46046.927083333336</v>
      </c>
      <c r="F9780" s="1">
        <v>46048.59375</v>
      </c>
      <c r="G9780" t="s">
        <v>159</v>
      </c>
      <c r="H9780" t="s">
        <v>15</v>
      </c>
      <c r="I9780" t="s">
        <v>16</v>
      </c>
      <c r="J9780">
        <v>4</v>
      </c>
      <c r="K9780" t="str">
        <f>IF(tickets_dataset[[#This Row],[status]] = "Closed", "Yes","No")</f>
        <v>Yes</v>
      </c>
      <c r="L9780" s="2">
        <f t="shared" si="608"/>
        <v>39.999999999941792</v>
      </c>
      <c r="M9780" t="str">
        <f t="shared" si="609"/>
        <v>No</v>
      </c>
      <c r="N9780" t="str">
        <f t="shared" si="610"/>
        <v>Jan</v>
      </c>
      <c r="O9780" s="2">
        <f t="shared" si="611"/>
        <v>1.6666666666642413</v>
      </c>
      <c r="P9780" t="str">
        <f>VLOOKUP(G9780,Agents!A:E,4,FALSE)</f>
        <v>Team4</v>
      </c>
      <c r="Q9780" t="str">
        <f>VLOOKUP(G9780,Agents!A:E,5,FALSE)</f>
        <v>Mid</v>
      </c>
      <c r="R9780" t="str">
        <f>VLOOKUP(G9780,Agents!A:E,2,FALSE)</f>
        <v>Night</v>
      </c>
    </row>
    <row r="9781" spans="1:18" x14ac:dyDescent="0.35">
      <c r="A9781" t="s">
        <v>14165</v>
      </c>
      <c r="B9781" t="s">
        <v>371</v>
      </c>
      <c r="C9781" t="s">
        <v>34</v>
      </c>
      <c r="D9781" t="s">
        <v>13</v>
      </c>
      <c r="E9781" s="1">
        <v>46066.083333333336</v>
      </c>
      <c r="F9781" s="1">
        <v>46067.583333333336</v>
      </c>
      <c r="G9781" t="s">
        <v>80</v>
      </c>
      <c r="H9781" t="s">
        <v>15</v>
      </c>
      <c r="I9781" t="s">
        <v>16</v>
      </c>
      <c r="J9781">
        <v>4</v>
      </c>
      <c r="K9781" t="str">
        <f>IF(tickets_dataset[[#This Row],[status]] = "Closed", "Yes","No")</f>
        <v>Yes</v>
      </c>
      <c r="L9781" s="2">
        <f t="shared" si="608"/>
        <v>36</v>
      </c>
      <c r="M9781" t="str">
        <f t="shared" si="609"/>
        <v>No</v>
      </c>
      <c r="N9781" t="str">
        <f t="shared" si="610"/>
        <v>Feb</v>
      </c>
      <c r="O9781" s="2">
        <f t="shared" si="611"/>
        <v>1.5</v>
      </c>
      <c r="P9781" t="str">
        <f>VLOOKUP(G9781,Agents!A:E,4,FALSE)</f>
        <v>Team3</v>
      </c>
      <c r="Q9781" t="str">
        <f>VLOOKUP(G9781,Agents!A:E,5,FALSE)</f>
        <v>Junior</v>
      </c>
      <c r="R9781" t="str">
        <f>VLOOKUP(G9781,Agents!A:E,2,FALSE)</f>
        <v>Evening</v>
      </c>
    </row>
    <row r="9782" spans="1:18" x14ac:dyDescent="0.35">
      <c r="A9782" t="s">
        <v>14166</v>
      </c>
      <c r="B9782" t="s">
        <v>10526</v>
      </c>
      <c r="C9782" t="s">
        <v>76</v>
      </c>
      <c r="D9782" t="s">
        <v>13</v>
      </c>
      <c r="E9782" s="1">
        <v>46068.549305555556</v>
      </c>
      <c r="F9782" s="1">
        <v>46070.21597222222</v>
      </c>
      <c r="G9782" t="s">
        <v>31</v>
      </c>
      <c r="H9782" t="s">
        <v>15</v>
      </c>
      <c r="I9782" t="s">
        <v>16</v>
      </c>
      <c r="J9782">
        <v>3</v>
      </c>
      <c r="K9782" t="str">
        <f>IF(tickets_dataset[[#This Row],[status]] = "Closed", "Yes","No")</f>
        <v>Yes</v>
      </c>
      <c r="L9782" s="2">
        <f t="shared" si="608"/>
        <v>39.999999999941792</v>
      </c>
      <c r="M9782" t="str">
        <f t="shared" si="609"/>
        <v>No</v>
      </c>
      <c r="N9782" t="str">
        <f t="shared" si="610"/>
        <v>Feb</v>
      </c>
      <c r="O9782" s="2">
        <f t="shared" si="611"/>
        <v>1.6666666666642413</v>
      </c>
      <c r="P9782" t="str">
        <f>VLOOKUP(G9782,Agents!A:E,4,FALSE)</f>
        <v>Team5</v>
      </c>
      <c r="Q9782" t="str">
        <f>VLOOKUP(G9782,Agents!A:E,5,FALSE)</f>
        <v>Senior</v>
      </c>
      <c r="R9782" t="str">
        <f>VLOOKUP(G9782,Agents!A:E,2,FALSE)</f>
        <v>Evening</v>
      </c>
    </row>
    <row r="9783" spans="1:18" x14ac:dyDescent="0.35">
      <c r="A9783" t="s">
        <v>14167</v>
      </c>
      <c r="B9783" t="s">
        <v>4839</v>
      </c>
      <c r="C9783" t="s">
        <v>50</v>
      </c>
      <c r="D9783" t="s">
        <v>38</v>
      </c>
      <c r="E9783" s="1">
        <v>46032.359722222223</v>
      </c>
      <c r="F9783" s="1">
        <v>46036.234722222223</v>
      </c>
      <c r="G9783" t="s">
        <v>137</v>
      </c>
      <c r="H9783" t="s">
        <v>15</v>
      </c>
      <c r="I9783" t="s">
        <v>16</v>
      </c>
      <c r="J9783">
        <v>3</v>
      </c>
      <c r="K9783" t="str">
        <f>IF(tickets_dataset[[#This Row],[status]] = "Closed", "Yes","No")</f>
        <v>Yes</v>
      </c>
      <c r="L9783" s="2">
        <f t="shared" si="608"/>
        <v>93</v>
      </c>
      <c r="M9783" t="str">
        <f t="shared" si="609"/>
        <v>Yes</v>
      </c>
      <c r="N9783" t="str">
        <f t="shared" si="610"/>
        <v>Jan</v>
      </c>
      <c r="O9783" s="2">
        <f t="shared" si="611"/>
        <v>3.875</v>
      </c>
      <c r="P9783" t="str">
        <f>VLOOKUP(G9783,Agents!A:E,4,FALSE)</f>
        <v>Team5</v>
      </c>
      <c r="Q9783" t="str">
        <f>VLOOKUP(G9783,Agents!A:E,5,FALSE)</f>
        <v>Senior</v>
      </c>
      <c r="R9783" t="str">
        <f>VLOOKUP(G9783,Agents!A:E,2,FALSE)</f>
        <v>Night</v>
      </c>
    </row>
    <row r="9784" spans="1:18" x14ac:dyDescent="0.35">
      <c r="A9784" t="s">
        <v>14168</v>
      </c>
      <c r="B9784" t="s">
        <v>241</v>
      </c>
      <c r="C9784" t="s">
        <v>76</v>
      </c>
      <c r="D9784" t="s">
        <v>13</v>
      </c>
      <c r="E9784" s="1">
        <v>46051.823611111111</v>
      </c>
      <c r="F9784" s="1">
        <v>46052.531944444447</v>
      </c>
      <c r="G9784" t="s">
        <v>35</v>
      </c>
      <c r="H9784" t="s">
        <v>15</v>
      </c>
      <c r="I9784" t="s">
        <v>16</v>
      </c>
      <c r="J9784">
        <v>4</v>
      </c>
      <c r="K9784" t="str">
        <f>IF(tickets_dataset[[#This Row],[status]] = "Closed", "Yes","No")</f>
        <v>Yes</v>
      </c>
      <c r="L9784" s="2">
        <f t="shared" si="608"/>
        <v>17.000000000058208</v>
      </c>
      <c r="M9784" t="str">
        <f t="shared" si="609"/>
        <v>No</v>
      </c>
      <c r="N9784" t="str">
        <f t="shared" si="610"/>
        <v>Jan</v>
      </c>
      <c r="O9784" s="2">
        <f t="shared" si="611"/>
        <v>0.70833333333575865</v>
      </c>
      <c r="P9784" t="str">
        <f>VLOOKUP(G9784,Agents!A:E,4,FALSE)</f>
        <v>Team1</v>
      </c>
      <c r="Q9784" t="str">
        <f>VLOOKUP(G9784,Agents!A:E,5,FALSE)</f>
        <v>Senior</v>
      </c>
      <c r="R9784" t="str">
        <f>VLOOKUP(G9784,Agents!A:E,2,FALSE)</f>
        <v>Evening</v>
      </c>
    </row>
    <row r="9785" spans="1:18" x14ac:dyDescent="0.35">
      <c r="A9785" t="s">
        <v>14169</v>
      </c>
      <c r="B9785" t="s">
        <v>14170</v>
      </c>
      <c r="C9785" t="s">
        <v>34</v>
      </c>
      <c r="D9785" t="s">
        <v>38</v>
      </c>
      <c r="E9785" s="1">
        <v>46087.677083333336</v>
      </c>
      <c r="F9785" s="1">
        <v>46089.552083333336</v>
      </c>
      <c r="G9785" t="s">
        <v>344</v>
      </c>
      <c r="H9785" t="s">
        <v>15</v>
      </c>
      <c r="I9785" t="s">
        <v>16</v>
      </c>
      <c r="J9785">
        <v>5</v>
      </c>
      <c r="K9785" t="str">
        <f>IF(tickets_dataset[[#This Row],[status]] = "Closed", "Yes","No")</f>
        <v>Yes</v>
      </c>
      <c r="L9785" s="2">
        <f t="shared" si="608"/>
        <v>45</v>
      </c>
      <c r="M9785" t="str">
        <f t="shared" si="609"/>
        <v>No</v>
      </c>
      <c r="N9785" t="str">
        <f t="shared" si="610"/>
        <v>Mar</v>
      </c>
      <c r="O9785" s="2">
        <f t="shared" si="611"/>
        <v>1.875</v>
      </c>
      <c r="P9785" t="str">
        <f>VLOOKUP(G9785,Agents!A:E,4,FALSE)</f>
        <v>Team4</v>
      </c>
      <c r="Q9785" t="str">
        <f>VLOOKUP(G9785,Agents!A:E,5,FALSE)</f>
        <v>Senior</v>
      </c>
      <c r="R9785" t="str">
        <f>VLOOKUP(G9785,Agents!A:E,2,FALSE)</f>
        <v>Night</v>
      </c>
    </row>
    <row r="9786" spans="1:18" x14ac:dyDescent="0.35">
      <c r="A9786" t="s">
        <v>14171</v>
      </c>
      <c r="B9786" t="s">
        <v>8502</v>
      </c>
      <c r="C9786" t="s">
        <v>50</v>
      </c>
      <c r="D9786" t="s">
        <v>38</v>
      </c>
      <c r="E9786" s="1">
        <v>46031.245138888888</v>
      </c>
      <c r="F9786" s="1">
        <v>46034.120138888888</v>
      </c>
      <c r="G9786" t="s">
        <v>119</v>
      </c>
      <c r="H9786" t="s">
        <v>15</v>
      </c>
      <c r="I9786" t="s">
        <v>16</v>
      </c>
      <c r="J9786">
        <v>4</v>
      </c>
      <c r="K9786" t="str">
        <f>IF(tickets_dataset[[#This Row],[status]] = "Closed", "Yes","No")</f>
        <v>Yes</v>
      </c>
      <c r="L9786" s="2">
        <f t="shared" si="608"/>
        <v>69</v>
      </c>
      <c r="M9786" t="str">
        <f t="shared" si="609"/>
        <v>Yes</v>
      </c>
      <c r="N9786" t="str">
        <f t="shared" si="610"/>
        <v>Jan</v>
      </c>
      <c r="O9786" s="2">
        <f t="shared" si="611"/>
        <v>2.875</v>
      </c>
      <c r="P9786" t="str">
        <f>VLOOKUP(G9786,Agents!A:E,4,FALSE)</f>
        <v>Team1</v>
      </c>
      <c r="Q9786" t="str">
        <f>VLOOKUP(G9786,Agents!A:E,5,FALSE)</f>
        <v>Junior</v>
      </c>
      <c r="R9786" t="str">
        <f>VLOOKUP(G9786,Agents!A:E,2,FALSE)</f>
        <v>Morning</v>
      </c>
    </row>
    <row r="9787" spans="1:18" x14ac:dyDescent="0.35">
      <c r="A9787" t="s">
        <v>14172</v>
      </c>
      <c r="B9787" t="s">
        <v>4696</v>
      </c>
      <c r="C9787" t="s">
        <v>12</v>
      </c>
      <c r="D9787" t="s">
        <v>13</v>
      </c>
      <c r="E9787" s="1">
        <v>46043.469444444447</v>
      </c>
      <c r="F9787" s="1">
        <v>46045.094444444447</v>
      </c>
      <c r="G9787" t="s">
        <v>56</v>
      </c>
      <c r="H9787" t="s">
        <v>15</v>
      </c>
      <c r="I9787" t="s">
        <v>16</v>
      </c>
      <c r="J9787">
        <v>3</v>
      </c>
      <c r="K9787" t="str">
        <f>IF(tickets_dataset[[#This Row],[status]] = "Closed", "Yes","No")</f>
        <v>Yes</v>
      </c>
      <c r="L9787" s="2">
        <f t="shared" si="608"/>
        <v>39</v>
      </c>
      <c r="M9787" t="str">
        <f t="shared" si="609"/>
        <v>No</v>
      </c>
      <c r="N9787" t="str">
        <f t="shared" si="610"/>
        <v>Jan</v>
      </c>
      <c r="O9787" s="2">
        <f t="shared" si="611"/>
        <v>1.625</v>
      </c>
      <c r="P9787" t="str">
        <f>VLOOKUP(G9787,Agents!A:E,4,FALSE)</f>
        <v>Team1</v>
      </c>
      <c r="Q9787" t="str">
        <f>VLOOKUP(G9787,Agents!A:E,5,FALSE)</f>
        <v>Senior</v>
      </c>
      <c r="R9787" t="str">
        <f>VLOOKUP(G9787,Agents!A:E,2,FALSE)</f>
        <v>Night</v>
      </c>
    </row>
    <row r="9788" spans="1:18" x14ac:dyDescent="0.35">
      <c r="A9788" t="s">
        <v>14173</v>
      </c>
      <c r="B9788" t="s">
        <v>14174</v>
      </c>
      <c r="C9788" t="s">
        <v>34</v>
      </c>
      <c r="D9788" t="s">
        <v>38</v>
      </c>
      <c r="E9788" s="1">
        <v>46025.301388888889</v>
      </c>
      <c r="F9788" s="1">
        <v>46026.301388888889</v>
      </c>
      <c r="G9788" t="s">
        <v>167</v>
      </c>
      <c r="H9788" t="s">
        <v>15</v>
      </c>
      <c r="I9788" t="s">
        <v>16</v>
      </c>
      <c r="J9788">
        <v>4</v>
      </c>
      <c r="K9788" t="str">
        <f>IF(tickets_dataset[[#This Row],[status]] = "Closed", "Yes","No")</f>
        <v>Yes</v>
      </c>
      <c r="L9788" s="2">
        <f t="shared" si="608"/>
        <v>24</v>
      </c>
      <c r="M9788" t="str">
        <f t="shared" si="609"/>
        <v>No</v>
      </c>
      <c r="N9788" t="str">
        <f t="shared" si="610"/>
        <v>Jan</v>
      </c>
      <c r="O9788" s="2">
        <f t="shared" si="611"/>
        <v>1</v>
      </c>
      <c r="P9788" t="str">
        <f>VLOOKUP(G9788,Agents!A:E,4,FALSE)</f>
        <v>Team3</v>
      </c>
      <c r="Q9788" t="str">
        <f>VLOOKUP(G9788,Agents!A:E,5,FALSE)</f>
        <v>Mid</v>
      </c>
      <c r="R9788" t="str">
        <f>VLOOKUP(G9788,Agents!A:E,2,FALSE)</f>
        <v>Evening</v>
      </c>
    </row>
    <row r="9789" spans="1:18" x14ac:dyDescent="0.35">
      <c r="A9789" t="s">
        <v>14175</v>
      </c>
      <c r="B9789" t="s">
        <v>14176</v>
      </c>
      <c r="C9789" t="s">
        <v>12</v>
      </c>
      <c r="D9789" t="s">
        <v>38</v>
      </c>
      <c r="E9789" s="1">
        <v>46026.598611111112</v>
      </c>
      <c r="F9789" s="1">
        <v>46028.056944444441</v>
      </c>
      <c r="G9789" t="s">
        <v>137</v>
      </c>
      <c r="H9789" t="s">
        <v>28</v>
      </c>
      <c r="I9789" t="s">
        <v>16</v>
      </c>
      <c r="J9789">
        <v>4</v>
      </c>
      <c r="K9789" t="str">
        <f>IF(tickets_dataset[[#This Row],[status]] = "Closed", "Yes","No")</f>
        <v>No</v>
      </c>
      <c r="L9789" s="2">
        <f t="shared" si="608"/>
        <v>34.999999999883585</v>
      </c>
      <c r="M9789" t="str">
        <f t="shared" si="609"/>
        <v>No</v>
      </c>
      <c r="N9789" t="str">
        <f t="shared" si="610"/>
        <v>Jan</v>
      </c>
      <c r="O9789" s="2">
        <f t="shared" si="611"/>
        <v>1.4583333333284827</v>
      </c>
      <c r="P9789" t="str">
        <f>VLOOKUP(G9789,Agents!A:E,4,FALSE)</f>
        <v>Team5</v>
      </c>
      <c r="Q9789" t="str">
        <f>VLOOKUP(G9789,Agents!A:E,5,FALSE)</f>
        <v>Senior</v>
      </c>
      <c r="R9789" t="str">
        <f>VLOOKUP(G9789,Agents!A:E,2,FALSE)</f>
        <v>Night</v>
      </c>
    </row>
    <row r="9790" spans="1:18" x14ac:dyDescent="0.35">
      <c r="A9790" t="s">
        <v>14177</v>
      </c>
      <c r="B9790" t="s">
        <v>9653</v>
      </c>
      <c r="C9790" t="s">
        <v>50</v>
      </c>
      <c r="D9790" t="s">
        <v>38</v>
      </c>
      <c r="E9790" s="1">
        <v>46050.715277777781</v>
      </c>
      <c r="F9790" s="1">
        <v>46052.006944444445</v>
      </c>
      <c r="G9790" t="s">
        <v>211</v>
      </c>
      <c r="H9790" t="s">
        <v>15</v>
      </c>
      <c r="I9790" t="s">
        <v>16</v>
      </c>
      <c r="J9790">
        <v>4</v>
      </c>
      <c r="K9790" t="str">
        <f>IF(tickets_dataset[[#This Row],[status]] = "Closed", "Yes","No")</f>
        <v>Yes</v>
      </c>
      <c r="L9790" s="2">
        <f t="shared" si="608"/>
        <v>30.999999999941792</v>
      </c>
      <c r="M9790" t="str">
        <f t="shared" si="609"/>
        <v>No</v>
      </c>
      <c r="N9790" t="str">
        <f t="shared" si="610"/>
        <v>Jan</v>
      </c>
      <c r="O9790" s="2">
        <f t="shared" si="611"/>
        <v>1.2916666666642413</v>
      </c>
      <c r="P9790" t="str">
        <f>VLOOKUP(G9790,Agents!A:E,4,FALSE)</f>
        <v>Team5</v>
      </c>
      <c r="Q9790" t="str">
        <f>VLOOKUP(G9790,Agents!A:E,5,FALSE)</f>
        <v>Senior</v>
      </c>
      <c r="R9790" t="str">
        <f>VLOOKUP(G9790,Agents!A:E,2,FALSE)</f>
        <v>Evening</v>
      </c>
    </row>
    <row r="9791" spans="1:18" x14ac:dyDescent="0.35">
      <c r="A9791" t="s">
        <v>14178</v>
      </c>
      <c r="B9791" t="s">
        <v>2606</v>
      </c>
      <c r="C9791" t="s">
        <v>22</v>
      </c>
      <c r="D9791" t="s">
        <v>26</v>
      </c>
      <c r="E9791" s="1">
        <v>46051.9375</v>
      </c>
      <c r="F9791" s="1">
        <v>46054.4375</v>
      </c>
      <c r="G9791" t="s">
        <v>131</v>
      </c>
      <c r="H9791" t="s">
        <v>15</v>
      </c>
      <c r="I9791" t="s">
        <v>16</v>
      </c>
      <c r="J9791">
        <v>5</v>
      </c>
      <c r="K9791" t="str">
        <f>IF(tickets_dataset[[#This Row],[status]] = "Closed", "Yes","No")</f>
        <v>Yes</v>
      </c>
      <c r="L9791" s="2">
        <f t="shared" si="608"/>
        <v>60</v>
      </c>
      <c r="M9791" t="str">
        <f t="shared" si="609"/>
        <v>Yes</v>
      </c>
      <c r="N9791" t="str">
        <f t="shared" si="610"/>
        <v>Jan</v>
      </c>
      <c r="O9791" s="2">
        <f t="shared" si="611"/>
        <v>2.5</v>
      </c>
      <c r="P9791" t="str">
        <f>VLOOKUP(G9791,Agents!A:E,4,FALSE)</f>
        <v>Team4</v>
      </c>
      <c r="Q9791" t="str">
        <f>VLOOKUP(G9791,Agents!A:E,5,FALSE)</f>
        <v>Junior</v>
      </c>
      <c r="R9791" t="str">
        <f>VLOOKUP(G9791,Agents!A:E,2,FALSE)</f>
        <v>Night</v>
      </c>
    </row>
    <row r="9792" spans="1:18" x14ac:dyDescent="0.35">
      <c r="A9792" t="s">
        <v>14179</v>
      </c>
      <c r="B9792" t="s">
        <v>5520</v>
      </c>
      <c r="C9792" t="s">
        <v>50</v>
      </c>
      <c r="D9792" t="s">
        <v>38</v>
      </c>
      <c r="E9792" s="1">
        <v>46091.509027777778</v>
      </c>
      <c r="F9792" s="1">
        <v>46094.134027777778</v>
      </c>
      <c r="G9792" t="s">
        <v>156</v>
      </c>
      <c r="H9792" t="s">
        <v>15</v>
      </c>
      <c r="I9792" t="s">
        <v>16</v>
      </c>
      <c r="J9792">
        <v>3</v>
      </c>
      <c r="K9792" t="str">
        <f>IF(tickets_dataset[[#This Row],[status]] = "Closed", "Yes","No")</f>
        <v>Yes</v>
      </c>
      <c r="L9792" s="2">
        <f t="shared" si="608"/>
        <v>63</v>
      </c>
      <c r="M9792" t="str">
        <f t="shared" si="609"/>
        <v>Yes</v>
      </c>
      <c r="N9792" t="str">
        <f t="shared" si="610"/>
        <v>Mar</v>
      </c>
      <c r="O9792" s="2">
        <f t="shared" si="611"/>
        <v>2.625</v>
      </c>
      <c r="P9792" t="str">
        <f>VLOOKUP(G9792,Agents!A:E,4,FALSE)</f>
        <v>Team3</v>
      </c>
      <c r="Q9792" t="str">
        <f>VLOOKUP(G9792,Agents!A:E,5,FALSE)</f>
        <v>Mid</v>
      </c>
      <c r="R9792" t="str">
        <f>VLOOKUP(G9792,Agents!A:E,2,FALSE)</f>
        <v>Evening</v>
      </c>
    </row>
    <row r="9793" spans="1:18" x14ac:dyDescent="0.35">
      <c r="A9793" t="s">
        <v>14180</v>
      </c>
      <c r="B9793" t="s">
        <v>14181</v>
      </c>
      <c r="C9793" t="s">
        <v>22</v>
      </c>
      <c r="D9793" t="s">
        <v>26</v>
      </c>
      <c r="E9793" s="1">
        <v>46093.952777777777</v>
      </c>
      <c r="F9793" s="1">
        <v>46094.411111111112</v>
      </c>
      <c r="G9793" t="s">
        <v>216</v>
      </c>
      <c r="H9793" t="s">
        <v>15</v>
      </c>
      <c r="I9793" t="s">
        <v>16</v>
      </c>
      <c r="J9793">
        <v>3</v>
      </c>
      <c r="K9793" t="str">
        <f>IF(tickets_dataset[[#This Row],[status]] = "Closed", "Yes","No")</f>
        <v>Yes</v>
      </c>
      <c r="L9793" s="2">
        <f t="shared" si="608"/>
        <v>11.000000000058208</v>
      </c>
      <c r="M9793" t="str">
        <f t="shared" si="609"/>
        <v>No</v>
      </c>
      <c r="N9793" t="str">
        <f t="shared" si="610"/>
        <v>Mar</v>
      </c>
      <c r="O9793" s="2">
        <f t="shared" si="611"/>
        <v>0.45833333333575865</v>
      </c>
      <c r="P9793" t="str">
        <f>VLOOKUP(G9793,Agents!A:E,4,FALSE)</f>
        <v>Team5</v>
      </c>
      <c r="Q9793" t="str">
        <f>VLOOKUP(G9793,Agents!A:E,5,FALSE)</f>
        <v>Junior</v>
      </c>
      <c r="R9793" t="str">
        <f>VLOOKUP(G9793,Agents!A:E,2,FALSE)</f>
        <v>Evening</v>
      </c>
    </row>
    <row r="9794" spans="1:18" x14ac:dyDescent="0.35">
      <c r="A9794" t="s">
        <v>14182</v>
      </c>
      <c r="B9794" t="s">
        <v>2944</v>
      </c>
      <c r="C9794" t="s">
        <v>22</v>
      </c>
      <c r="D9794" t="s">
        <v>38</v>
      </c>
      <c r="E9794" s="1">
        <v>46033.603472222225</v>
      </c>
      <c r="F9794" s="1">
        <v>46036.020138888889</v>
      </c>
      <c r="G9794" t="s">
        <v>53</v>
      </c>
      <c r="H9794" t="s">
        <v>15</v>
      </c>
      <c r="I9794" t="s">
        <v>16</v>
      </c>
      <c r="J9794">
        <v>4</v>
      </c>
      <c r="K9794" t="str">
        <f>IF(tickets_dataset[[#This Row],[status]] = "Closed", "Yes","No")</f>
        <v>Yes</v>
      </c>
      <c r="L9794" s="2">
        <f t="shared" ref="L9794:L9857" si="612">IF(ISBLANK(F9794),"",(F9794-E9794)*24)</f>
        <v>57.999999999941792</v>
      </c>
      <c r="M9794" t="str">
        <f t="shared" ref="M9794:M9857" si="613">IF(L9794&gt;48,"Yes","No")</f>
        <v>Yes</v>
      </c>
      <c r="N9794" t="str">
        <f t="shared" ref="N9794:N9857" si="614">TEXT(E9794,"mmm")</f>
        <v>Jan</v>
      </c>
      <c r="O9794" s="2">
        <f t="shared" si="611"/>
        <v>2.4166666666642413</v>
      </c>
      <c r="P9794" t="str">
        <f>VLOOKUP(G9794,Agents!A:E,4,FALSE)</f>
        <v>Team1</v>
      </c>
      <c r="Q9794" t="str">
        <f>VLOOKUP(G9794,Agents!A:E,5,FALSE)</f>
        <v>Junior</v>
      </c>
      <c r="R9794" t="str">
        <f>VLOOKUP(G9794,Agents!A:E,2,FALSE)</f>
        <v>Night</v>
      </c>
    </row>
    <row r="9795" spans="1:18" x14ac:dyDescent="0.35">
      <c r="A9795" t="s">
        <v>14183</v>
      </c>
      <c r="B9795" t="s">
        <v>14184</v>
      </c>
      <c r="C9795" t="s">
        <v>12</v>
      </c>
      <c r="D9795" t="s">
        <v>13</v>
      </c>
      <c r="E9795" s="1">
        <v>46085.590277777781</v>
      </c>
      <c r="F9795" s="1">
        <v>46086.298611111109</v>
      </c>
      <c r="G9795" t="s">
        <v>211</v>
      </c>
      <c r="H9795" t="s">
        <v>15</v>
      </c>
      <c r="I9795" t="s">
        <v>16</v>
      </c>
      <c r="J9795">
        <v>2</v>
      </c>
      <c r="K9795" t="str">
        <f>IF(tickets_dataset[[#This Row],[status]] = "Closed", "Yes","No")</f>
        <v>Yes</v>
      </c>
      <c r="L9795" s="2">
        <f t="shared" si="612"/>
        <v>16.999999999883585</v>
      </c>
      <c r="M9795" t="str">
        <f t="shared" si="613"/>
        <v>No</v>
      </c>
      <c r="N9795" t="str">
        <f t="shared" si="614"/>
        <v>Mar</v>
      </c>
      <c r="O9795" s="2">
        <f t="shared" ref="O9795:O9858" si="615">F9795-E9795</f>
        <v>0.70833333332848269</v>
      </c>
      <c r="P9795" t="str">
        <f>VLOOKUP(G9795,Agents!A:E,4,FALSE)</f>
        <v>Team5</v>
      </c>
      <c r="Q9795" t="str">
        <f>VLOOKUP(G9795,Agents!A:E,5,FALSE)</f>
        <v>Senior</v>
      </c>
      <c r="R9795" t="str">
        <f>VLOOKUP(G9795,Agents!A:E,2,FALSE)</f>
        <v>Evening</v>
      </c>
    </row>
    <row r="9796" spans="1:18" x14ac:dyDescent="0.35">
      <c r="A9796" t="s">
        <v>14185</v>
      </c>
      <c r="B9796" t="s">
        <v>755</v>
      </c>
      <c r="C9796" t="s">
        <v>22</v>
      </c>
      <c r="D9796" t="s">
        <v>13</v>
      </c>
      <c r="E9796" s="1">
        <v>46079.286805555559</v>
      </c>
      <c r="F9796" s="1">
        <v>46080.620138888888</v>
      </c>
      <c r="G9796" t="s">
        <v>137</v>
      </c>
      <c r="H9796" t="s">
        <v>15</v>
      </c>
      <c r="I9796" t="s">
        <v>16</v>
      </c>
      <c r="J9796">
        <v>4</v>
      </c>
      <c r="K9796" t="str">
        <f>IF(tickets_dataset[[#This Row],[status]] = "Closed", "Yes","No")</f>
        <v>Yes</v>
      </c>
      <c r="L9796" s="2">
        <f t="shared" si="612"/>
        <v>31.999999999883585</v>
      </c>
      <c r="M9796" t="str">
        <f t="shared" si="613"/>
        <v>No</v>
      </c>
      <c r="N9796" t="str">
        <f t="shared" si="614"/>
        <v>Feb</v>
      </c>
      <c r="O9796" s="2">
        <f t="shared" si="615"/>
        <v>1.3333333333284827</v>
      </c>
      <c r="P9796" t="str">
        <f>VLOOKUP(G9796,Agents!A:E,4,FALSE)</f>
        <v>Team5</v>
      </c>
      <c r="Q9796" t="str">
        <f>VLOOKUP(G9796,Agents!A:E,5,FALSE)</f>
        <v>Senior</v>
      </c>
      <c r="R9796" t="str">
        <f>VLOOKUP(G9796,Agents!A:E,2,FALSE)</f>
        <v>Night</v>
      </c>
    </row>
    <row r="9797" spans="1:18" x14ac:dyDescent="0.35">
      <c r="A9797" t="s">
        <v>14186</v>
      </c>
      <c r="B9797" t="s">
        <v>4749</v>
      </c>
      <c r="C9797" t="s">
        <v>12</v>
      </c>
      <c r="D9797" t="s">
        <v>26</v>
      </c>
      <c r="E9797" s="1">
        <v>46068.887499999997</v>
      </c>
      <c r="F9797" s="1">
        <v>46070.845833333333</v>
      </c>
      <c r="G9797" t="s">
        <v>164</v>
      </c>
      <c r="H9797" t="s">
        <v>15</v>
      </c>
      <c r="I9797" t="s">
        <v>16</v>
      </c>
      <c r="J9797">
        <v>3</v>
      </c>
      <c r="K9797" t="str">
        <f>IF(tickets_dataset[[#This Row],[status]] = "Closed", "Yes","No")</f>
        <v>Yes</v>
      </c>
      <c r="L9797" s="2">
        <f t="shared" si="612"/>
        <v>47.000000000058208</v>
      </c>
      <c r="M9797" t="str">
        <f t="shared" si="613"/>
        <v>No</v>
      </c>
      <c r="N9797" t="str">
        <f t="shared" si="614"/>
        <v>Feb</v>
      </c>
      <c r="O9797" s="2">
        <f t="shared" si="615"/>
        <v>1.9583333333357587</v>
      </c>
      <c r="P9797" t="str">
        <f>VLOOKUP(G9797,Agents!A:E,4,FALSE)</f>
        <v>Team4</v>
      </c>
      <c r="Q9797" t="str">
        <f>VLOOKUP(G9797,Agents!A:E,5,FALSE)</f>
        <v>Senior</v>
      </c>
      <c r="R9797" t="str">
        <f>VLOOKUP(G9797,Agents!A:E,2,FALSE)</f>
        <v>Evening</v>
      </c>
    </row>
    <row r="9798" spans="1:18" x14ac:dyDescent="0.35">
      <c r="A9798" t="s">
        <v>14187</v>
      </c>
      <c r="B9798" t="s">
        <v>14188</v>
      </c>
      <c r="C9798" t="s">
        <v>12</v>
      </c>
      <c r="D9798" t="s">
        <v>13</v>
      </c>
      <c r="E9798" s="1">
        <v>46067.356249999997</v>
      </c>
      <c r="F9798" s="1">
        <v>46068.064583333333</v>
      </c>
      <c r="G9798" t="s">
        <v>119</v>
      </c>
      <c r="H9798" t="s">
        <v>15</v>
      </c>
      <c r="I9798" t="s">
        <v>16</v>
      </c>
      <c r="J9798">
        <v>4</v>
      </c>
      <c r="K9798" t="str">
        <f>IF(tickets_dataset[[#This Row],[status]] = "Closed", "Yes","No")</f>
        <v>Yes</v>
      </c>
      <c r="L9798" s="2">
        <f t="shared" si="612"/>
        <v>17.000000000058208</v>
      </c>
      <c r="M9798" t="str">
        <f t="shared" si="613"/>
        <v>No</v>
      </c>
      <c r="N9798" t="str">
        <f t="shared" si="614"/>
        <v>Feb</v>
      </c>
      <c r="O9798" s="2">
        <f t="shared" si="615"/>
        <v>0.70833333333575865</v>
      </c>
      <c r="P9798" t="str">
        <f>VLOOKUP(G9798,Agents!A:E,4,FALSE)</f>
        <v>Team1</v>
      </c>
      <c r="Q9798" t="str">
        <f>VLOOKUP(G9798,Agents!A:E,5,FALSE)</f>
        <v>Junior</v>
      </c>
      <c r="R9798" t="str">
        <f>VLOOKUP(G9798,Agents!A:E,2,FALSE)</f>
        <v>Morning</v>
      </c>
    </row>
    <row r="9799" spans="1:18" x14ac:dyDescent="0.35">
      <c r="A9799" t="s">
        <v>14189</v>
      </c>
      <c r="B9799" t="s">
        <v>14190</v>
      </c>
      <c r="C9799" t="s">
        <v>22</v>
      </c>
      <c r="D9799" t="s">
        <v>38</v>
      </c>
      <c r="E9799" s="1">
        <v>46078.834722222222</v>
      </c>
      <c r="F9799" s="1">
        <v>46080.418055555558</v>
      </c>
      <c r="G9799" t="s">
        <v>190</v>
      </c>
      <c r="H9799" t="s">
        <v>15</v>
      </c>
      <c r="I9799" t="s">
        <v>16</v>
      </c>
      <c r="J9799">
        <v>4</v>
      </c>
      <c r="K9799" t="str">
        <f>IF(tickets_dataset[[#This Row],[status]] = "Closed", "Yes","No")</f>
        <v>Yes</v>
      </c>
      <c r="L9799" s="2">
        <f t="shared" si="612"/>
        <v>38.000000000058208</v>
      </c>
      <c r="M9799" t="str">
        <f t="shared" si="613"/>
        <v>No</v>
      </c>
      <c r="N9799" t="str">
        <f t="shared" si="614"/>
        <v>Feb</v>
      </c>
      <c r="O9799" s="2">
        <f t="shared" si="615"/>
        <v>1.5833333333357587</v>
      </c>
      <c r="P9799" t="str">
        <f>VLOOKUP(G9799,Agents!A:E,4,FALSE)</f>
        <v>Team1</v>
      </c>
      <c r="Q9799" t="str">
        <f>VLOOKUP(G9799,Agents!A:E,5,FALSE)</f>
        <v>Senior</v>
      </c>
      <c r="R9799" t="str">
        <f>VLOOKUP(G9799,Agents!A:E,2,FALSE)</f>
        <v>Night</v>
      </c>
    </row>
    <row r="9800" spans="1:18" x14ac:dyDescent="0.35">
      <c r="A9800" t="s">
        <v>14191</v>
      </c>
      <c r="B9800" t="s">
        <v>4932</v>
      </c>
      <c r="C9800" t="s">
        <v>50</v>
      </c>
      <c r="D9800" t="s">
        <v>13</v>
      </c>
      <c r="E9800" s="1">
        <v>46083.259722222225</v>
      </c>
      <c r="F9800" s="1">
        <v>46085.093055555553</v>
      </c>
      <c r="G9800" t="s">
        <v>170</v>
      </c>
      <c r="H9800" t="s">
        <v>15</v>
      </c>
      <c r="I9800" t="s">
        <v>16</v>
      </c>
      <c r="J9800">
        <v>4</v>
      </c>
      <c r="K9800" t="str">
        <f>IF(tickets_dataset[[#This Row],[status]] = "Closed", "Yes","No")</f>
        <v>Yes</v>
      </c>
      <c r="L9800" s="2">
        <f t="shared" si="612"/>
        <v>43.999999999883585</v>
      </c>
      <c r="M9800" t="str">
        <f t="shared" si="613"/>
        <v>No</v>
      </c>
      <c r="N9800" t="str">
        <f t="shared" si="614"/>
        <v>Mar</v>
      </c>
      <c r="O9800" s="2">
        <f t="shared" si="615"/>
        <v>1.8333333333284827</v>
      </c>
      <c r="P9800" t="str">
        <f>VLOOKUP(G9800,Agents!A:E,4,FALSE)</f>
        <v>Team5</v>
      </c>
      <c r="Q9800" t="str">
        <f>VLOOKUP(G9800,Agents!A:E,5,FALSE)</f>
        <v>Junior</v>
      </c>
      <c r="R9800" t="str">
        <f>VLOOKUP(G9800,Agents!A:E,2,FALSE)</f>
        <v>Night</v>
      </c>
    </row>
    <row r="9801" spans="1:18" x14ac:dyDescent="0.35">
      <c r="A9801" t="s">
        <v>14192</v>
      </c>
      <c r="B9801" t="s">
        <v>1765</v>
      </c>
      <c r="C9801" t="s">
        <v>12</v>
      </c>
      <c r="D9801" t="s">
        <v>26</v>
      </c>
      <c r="E9801" s="1">
        <v>46085.588888888888</v>
      </c>
      <c r="F9801" s="1">
        <v>46088.463888888888</v>
      </c>
      <c r="G9801" t="s">
        <v>39</v>
      </c>
      <c r="H9801" t="s">
        <v>15</v>
      </c>
      <c r="I9801" t="s">
        <v>16</v>
      </c>
      <c r="J9801">
        <v>5</v>
      </c>
      <c r="K9801" t="str">
        <f>IF(tickets_dataset[[#This Row],[status]] = "Closed", "Yes","No")</f>
        <v>Yes</v>
      </c>
      <c r="L9801" s="2">
        <f t="shared" si="612"/>
        <v>69</v>
      </c>
      <c r="M9801" t="str">
        <f t="shared" si="613"/>
        <v>Yes</v>
      </c>
      <c r="N9801" t="str">
        <f t="shared" si="614"/>
        <v>Mar</v>
      </c>
      <c r="O9801" s="2">
        <f t="shared" si="615"/>
        <v>2.875</v>
      </c>
      <c r="P9801" t="str">
        <f>VLOOKUP(G9801,Agents!A:E,4,FALSE)</f>
        <v>Team3</v>
      </c>
      <c r="Q9801" t="str">
        <f>VLOOKUP(G9801,Agents!A:E,5,FALSE)</f>
        <v>Mid</v>
      </c>
      <c r="R9801" t="str">
        <f>VLOOKUP(G9801,Agents!A:E,2,FALSE)</f>
        <v>Night</v>
      </c>
    </row>
    <row r="9802" spans="1:18" x14ac:dyDescent="0.35">
      <c r="A9802" t="s">
        <v>14193</v>
      </c>
      <c r="B9802" t="s">
        <v>14194</v>
      </c>
      <c r="C9802" t="s">
        <v>22</v>
      </c>
      <c r="D9802" t="s">
        <v>26</v>
      </c>
      <c r="E9802" s="1">
        <v>46100.401388888888</v>
      </c>
      <c r="F9802" s="1">
        <v>46101.318055555559</v>
      </c>
      <c r="G9802" t="s">
        <v>103</v>
      </c>
      <c r="H9802" t="s">
        <v>15</v>
      </c>
      <c r="I9802" t="s">
        <v>16</v>
      </c>
      <c r="J9802">
        <v>5</v>
      </c>
      <c r="K9802" t="str">
        <f>IF(tickets_dataset[[#This Row],[status]] = "Closed", "Yes","No")</f>
        <v>Yes</v>
      </c>
      <c r="L9802" s="2">
        <f t="shared" si="612"/>
        <v>22.000000000116415</v>
      </c>
      <c r="M9802" t="str">
        <f t="shared" si="613"/>
        <v>No</v>
      </c>
      <c r="N9802" t="str">
        <f t="shared" si="614"/>
        <v>Mar</v>
      </c>
      <c r="O9802" s="2">
        <f t="shared" si="615"/>
        <v>0.91666666667151731</v>
      </c>
      <c r="P9802" t="str">
        <f>VLOOKUP(G9802,Agents!A:E,4,FALSE)</f>
        <v>Team4</v>
      </c>
      <c r="Q9802" t="str">
        <f>VLOOKUP(G9802,Agents!A:E,5,FALSE)</f>
        <v>Senior</v>
      </c>
      <c r="R9802" t="str">
        <f>VLOOKUP(G9802,Agents!A:E,2,FALSE)</f>
        <v>Night</v>
      </c>
    </row>
    <row r="9803" spans="1:18" x14ac:dyDescent="0.35">
      <c r="A9803" t="s">
        <v>14195</v>
      </c>
      <c r="B9803" t="s">
        <v>1401</v>
      </c>
      <c r="C9803" t="s">
        <v>34</v>
      </c>
      <c r="D9803" t="s">
        <v>38</v>
      </c>
      <c r="E9803" s="1">
        <v>46075.290972222225</v>
      </c>
      <c r="F9803" s="1">
        <v>46078.707638888889</v>
      </c>
      <c r="G9803" t="s">
        <v>53</v>
      </c>
      <c r="H9803" t="s">
        <v>15</v>
      </c>
      <c r="I9803" t="s">
        <v>16</v>
      </c>
      <c r="J9803">
        <v>3</v>
      </c>
      <c r="K9803" t="str">
        <f>IF(tickets_dataset[[#This Row],[status]] = "Closed", "Yes","No")</f>
        <v>Yes</v>
      </c>
      <c r="L9803" s="2">
        <f t="shared" si="612"/>
        <v>81.999999999941792</v>
      </c>
      <c r="M9803" t="str">
        <f t="shared" si="613"/>
        <v>Yes</v>
      </c>
      <c r="N9803" t="str">
        <f t="shared" si="614"/>
        <v>Feb</v>
      </c>
      <c r="O9803" s="2">
        <f t="shared" si="615"/>
        <v>3.4166666666642413</v>
      </c>
      <c r="P9803" t="str">
        <f>VLOOKUP(G9803,Agents!A:E,4,FALSE)</f>
        <v>Team1</v>
      </c>
      <c r="Q9803" t="str">
        <f>VLOOKUP(G9803,Agents!A:E,5,FALSE)</f>
        <v>Junior</v>
      </c>
      <c r="R9803" t="str">
        <f>VLOOKUP(G9803,Agents!A:E,2,FALSE)</f>
        <v>Night</v>
      </c>
    </row>
    <row r="9804" spans="1:18" x14ac:dyDescent="0.35">
      <c r="A9804" t="s">
        <v>14196</v>
      </c>
      <c r="B9804" t="s">
        <v>5628</v>
      </c>
      <c r="C9804" t="s">
        <v>50</v>
      </c>
      <c r="D9804" t="s">
        <v>13</v>
      </c>
      <c r="E9804" s="1">
        <v>46094.865972222222</v>
      </c>
      <c r="F9804" s="1">
        <v>46095.615972222222</v>
      </c>
      <c r="G9804" t="s">
        <v>103</v>
      </c>
      <c r="H9804" t="s">
        <v>15</v>
      </c>
      <c r="I9804" t="s">
        <v>16</v>
      </c>
      <c r="J9804">
        <v>4</v>
      </c>
      <c r="K9804" t="str">
        <f>IF(tickets_dataset[[#This Row],[status]] = "Closed", "Yes","No")</f>
        <v>Yes</v>
      </c>
      <c r="L9804" s="2">
        <f t="shared" si="612"/>
        <v>18</v>
      </c>
      <c r="M9804" t="str">
        <f t="shared" si="613"/>
        <v>No</v>
      </c>
      <c r="N9804" t="str">
        <f t="shared" si="614"/>
        <v>Mar</v>
      </c>
      <c r="O9804" s="2">
        <f t="shared" si="615"/>
        <v>0.75</v>
      </c>
      <c r="P9804" t="str">
        <f>VLOOKUP(G9804,Agents!A:E,4,FALSE)</f>
        <v>Team4</v>
      </c>
      <c r="Q9804" t="str">
        <f>VLOOKUP(G9804,Agents!A:E,5,FALSE)</f>
        <v>Senior</v>
      </c>
      <c r="R9804" t="str">
        <f>VLOOKUP(G9804,Agents!A:E,2,FALSE)</f>
        <v>Night</v>
      </c>
    </row>
    <row r="9805" spans="1:18" x14ac:dyDescent="0.35">
      <c r="A9805" t="s">
        <v>14197</v>
      </c>
      <c r="B9805" t="s">
        <v>9387</v>
      </c>
      <c r="C9805" t="s">
        <v>34</v>
      </c>
      <c r="D9805" t="s">
        <v>26</v>
      </c>
      <c r="E9805" s="1">
        <v>46026.70208333333</v>
      </c>
      <c r="F9805" s="1">
        <v>46028.95208333333</v>
      </c>
      <c r="G9805" t="s">
        <v>86</v>
      </c>
      <c r="H9805" t="s">
        <v>15</v>
      </c>
      <c r="I9805" t="s">
        <v>68</v>
      </c>
      <c r="J9805">
        <v>2</v>
      </c>
      <c r="K9805" t="str">
        <f>IF(tickets_dataset[[#This Row],[status]] = "Closed", "Yes","No")</f>
        <v>Yes</v>
      </c>
      <c r="L9805" s="2">
        <f t="shared" si="612"/>
        <v>54</v>
      </c>
      <c r="M9805" t="str">
        <f t="shared" si="613"/>
        <v>Yes</v>
      </c>
      <c r="N9805" t="str">
        <f t="shared" si="614"/>
        <v>Jan</v>
      </c>
      <c r="O9805" s="2">
        <f t="shared" si="615"/>
        <v>2.25</v>
      </c>
      <c r="P9805" t="str">
        <f>VLOOKUP(G9805,Agents!A:E,4,FALSE)</f>
        <v>Team1</v>
      </c>
      <c r="Q9805" t="str">
        <f>VLOOKUP(G9805,Agents!A:E,5,FALSE)</f>
        <v>Mid</v>
      </c>
      <c r="R9805" t="str">
        <f>VLOOKUP(G9805,Agents!A:E,2,FALSE)</f>
        <v>Morning</v>
      </c>
    </row>
    <row r="9806" spans="1:18" x14ac:dyDescent="0.35">
      <c r="A9806" t="s">
        <v>14198</v>
      </c>
      <c r="B9806" t="s">
        <v>13063</v>
      </c>
      <c r="C9806" t="s">
        <v>76</v>
      </c>
      <c r="D9806" t="s">
        <v>26</v>
      </c>
      <c r="E9806" s="1">
        <v>46030.339583333334</v>
      </c>
      <c r="F9806" s="1">
        <v>46031.006249999999</v>
      </c>
      <c r="G9806" t="s">
        <v>282</v>
      </c>
      <c r="H9806" t="s">
        <v>15</v>
      </c>
      <c r="I9806" t="s">
        <v>16</v>
      </c>
      <c r="J9806">
        <v>5</v>
      </c>
      <c r="K9806" t="str">
        <f>IF(tickets_dataset[[#This Row],[status]] = "Closed", "Yes","No")</f>
        <v>Yes</v>
      </c>
      <c r="L9806" s="2">
        <f t="shared" si="612"/>
        <v>15.999999999941792</v>
      </c>
      <c r="M9806" t="str">
        <f t="shared" si="613"/>
        <v>No</v>
      </c>
      <c r="N9806" t="str">
        <f t="shared" si="614"/>
        <v>Jan</v>
      </c>
      <c r="O9806" s="2">
        <f t="shared" si="615"/>
        <v>0.66666666666424135</v>
      </c>
      <c r="P9806" t="str">
        <f>VLOOKUP(G9806,Agents!A:E,4,FALSE)</f>
        <v>Team4</v>
      </c>
      <c r="Q9806" t="str">
        <f>VLOOKUP(G9806,Agents!A:E,5,FALSE)</f>
        <v>Mid</v>
      </c>
      <c r="R9806" t="str">
        <f>VLOOKUP(G9806,Agents!A:E,2,FALSE)</f>
        <v>Morning</v>
      </c>
    </row>
    <row r="9807" spans="1:18" x14ac:dyDescent="0.35">
      <c r="A9807" t="s">
        <v>14199</v>
      </c>
      <c r="B9807" t="s">
        <v>2149</v>
      </c>
      <c r="C9807" t="s">
        <v>22</v>
      </c>
      <c r="D9807" t="s">
        <v>38</v>
      </c>
      <c r="E9807" s="1">
        <v>46091.354166666664</v>
      </c>
      <c r="F9807" s="1">
        <v>46094.1875</v>
      </c>
      <c r="G9807" t="s">
        <v>167</v>
      </c>
      <c r="H9807" t="s">
        <v>15</v>
      </c>
      <c r="I9807" t="s">
        <v>16</v>
      </c>
      <c r="J9807">
        <v>3</v>
      </c>
      <c r="K9807" t="str">
        <f>IF(tickets_dataset[[#This Row],[status]] = "Closed", "Yes","No")</f>
        <v>Yes</v>
      </c>
      <c r="L9807" s="2">
        <f t="shared" si="612"/>
        <v>68.000000000058208</v>
      </c>
      <c r="M9807" t="str">
        <f t="shared" si="613"/>
        <v>Yes</v>
      </c>
      <c r="N9807" t="str">
        <f t="shared" si="614"/>
        <v>Mar</v>
      </c>
      <c r="O9807" s="2">
        <f t="shared" si="615"/>
        <v>2.8333333333357587</v>
      </c>
      <c r="P9807" t="str">
        <f>VLOOKUP(G9807,Agents!A:E,4,FALSE)</f>
        <v>Team3</v>
      </c>
      <c r="Q9807" t="str">
        <f>VLOOKUP(G9807,Agents!A:E,5,FALSE)</f>
        <v>Mid</v>
      </c>
      <c r="R9807" t="str">
        <f>VLOOKUP(G9807,Agents!A:E,2,FALSE)</f>
        <v>Evening</v>
      </c>
    </row>
    <row r="9808" spans="1:18" x14ac:dyDescent="0.35">
      <c r="A9808" t="s">
        <v>14200</v>
      </c>
      <c r="B9808" t="s">
        <v>251</v>
      </c>
      <c r="C9808" t="s">
        <v>12</v>
      </c>
      <c r="D9808" t="s">
        <v>13</v>
      </c>
      <c r="E9808" s="1">
        <v>46058.654861111114</v>
      </c>
      <c r="F9808" s="1">
        <v>46058.738194444442</v>
      </c>
      <c r="G9808" t="s">
        <v>103</v>
      </c>
      <c r="H9808" t="s">
        <v>15</v>
      </c>
      <c r="I9808" t="s">
        <v>16</v>
      </c>
      <c r="J9808">
        <v>3</v>
      </c>
      <c r="K9808" t="str">
        <f>IF(tickets_dataset[[#This Row],[status]] = "Closed", "Yes","No")</f>
        <v>Yes</v>
      </c>
      <c r="L9808" s="2">
        <f t="shared" si="612"/>
        <v>1.9999999998835847</v>
      </c>
      <c r="M9808" t="str">
        <f t="shared" si="613"/>
        <v>No</v>
      </c>
      <c r="N9808" t="str">
        <f t="shared" si="614"/>
        <v>Feb</v>
      </c>
      <c r="O9808" s="2">
        <f t="shared" si="615"/>
        <v>8.3333333328482695E-2</v>
      </c>
      <c r="P9808" t="str">
        <f>VLOOKUP(G9808,Agents!A:E,4,FALSE)</f>
        <v>Team4</v>
      </c>
      <c r="Q9808" t="str">
        <f>VLOOKUP(G9808,Agents!A:E,5,FALSE)</f>
        <v>Senior</v>
      </c>
      <c r="R9808" t="str">
        <f>VLOOKUP(G9808,Agents!A:E,2,FALSE)</f>
        <v>Night</v>
      </c>
    </row>
    <row r="9809" spans="1:18" x14ac:dyDescent="0.35">
      <c r="A9809" t="s">
        <v>14201</v>
      </c>
      <c r="B9809" t="s">
        <v>4210</v>
      </c>
      <c r="C9809" t="s">
        <v>50</v>
      </c>
      <c r="D9809" t="s">
        <v>26</v>
      </c>
      <c r="E9809" s="1">
        <v>46026.308333333334</v>
      </c>
      <c r="F9809" s="1">
        <v>46027.39166666667</v>
      </c>
      <c r="G9809" t="s">
        <v>282</v>
      </c>
      <c r="H9809" t="s">
        <v>28</v>
      </c>
      <c r="I9809" t="s">
        <v>16</v>
      </c>
      <c r="J9809">
        <v>3</v>
      </c>
      <c r="K9809" t="str">
        <f>IF(tickets_dataset[[#This Row],[status]] = "Closed", "Yes","No")</f>
        <v>No</v>
      </c>
      <c r="L9809" s="2">
        <f t="shared" si="612"/>
        <v>26.000000000058208</v>
      </c>
      <c r="M9809" t="str">
        <f t="shared" si="613"/>
        <v>No</v>
      </c>
      <c r="N9809" t="str">
        <f t="shared" si="614"/>
        <v>Jan</v>
      </c>
      <c r="O9809" s="2">
        <f t="shared" si="615"/>
        <v>1.0833333333357587</v>
      </c>
      <c r="P9809" t="str">
        <f>VLOOKUP(G9809,Agents!A:E,4,FALSE)</f>
        <v>Team4</v>
      </c>
      <c r="Q9809" t="str">
        <f>VLOOKUP(G9809,Agents!A:E,5,FALSE)</f>
        <v>Mid</v>
      </c>
      <c r="R9809" t="str">
        <f>VLOOKUP(G9809,Agents!A:E,2,FALSE)</f>
        <v>Morning</v>
      </c>
    </row>
    <row r="9810" spans="1:18" x14ac:dyDescent="0.35">
      <c r="A9810" t="s">
        <v>14202</v>
      </c>
      <c r="B9810" t="s">
        <v>741</v>
      </c>
      <c r="C9810" t="s">
        <v>50</v>
      </c>
      <c r="D9810" t="s">
        <v>26</v>
      </c>
      <c r="E9810" s="1">
        <v>46080.198611111111</v>
      </c>
      <c r="F9810" s="1">
        <v>46082.448611111111</v>
      </c>
      <c r="G9810" t="s">
        <v>273</v>
      </c>
      <c r="H9810" t="s">
        <v>15</v>
      </c>
      <c r="I9810" t="s">
        <v>16</v>
      </c>
      <c r="J9810">
        <v>2</v>
      </c>
      <c r="K9810" t="str">
        <f>IF(tickets_dataset[[#This Row],[status]] = "Closed", "Yes","No")</f>
        <v>Yes</v>
      </c>
      <c r="L9810" s="2">
        <f t="shared" si="612"/>
        <v>54</v>
      </c>
      <c r="M9810" t="str">
        <f t="shared" si="613"/>
        <v>Yes</v>
      </c>
      <c r="N9810" t="str">
        <f t="shared" si="614"/>
        <v>Feb</v>
      </c>
      <c r="O9810" s="2">
        <f t="shared" si="615"/>
        <v>2.25</v>
      </c>
      <c r="P9810" t="str">
        <f>VLOOKUP(G9810,Agents!A:E,4,FALSE)</f>
        <v>Team3</v>
      </c>
      <c r="Q9810" t="str">
        <f>VLOOKUP(G9810,Agents!A:E,5,FALSE)</f>
        <v>Senior</v>
      </c>
      <c r="R9810" t="str">
        <f>VLOOKUP(G9810,Agents!A:E,2,FALSE)</f>
        <v>Evening</v>
      </c>
    </row>
    <row r="9811" spans="1:18" x14ac:dyDescent="0.35">
      <c r="A9811" t="s">
        <v>14203</v>
      </c>
      <c r="B9811" t="s">
        <v>6171</v>
      </c>
      <c r="C9811" t="s">
        <v>76</v>
      </c>
      <c r="D9811" t="s">
        <v>26</v>
      </c>
      <c r="E9811" s="1">
        <v>46042.481249999997</v>
      </c>
      <c r="F9811" s="1">
        <v>46044.022916666669</v>
      </c>
      <c r="G9811" t="s">
        <v>103</v>
      </c>
      <c r="H9811" t="s">
        <v>15</v>
      </c>
      <c r="I9811" t="s">
        <v>16</v>
      </c>
      <c r="J9811">
        <v>4</v>
      </c>
      <c r="K9811" t="str">
        <f>IF(tickets_dataset[[#This Row],[status]] = "Closed", "Yes","No")</f>
        <v>Yes</v>
      </c>
      <c r="L9811" s="2">
        <f t="shared" si="612"/>
        <v>37.000000000116415</v>
      </c>
      <c r="M9811" t="str">
        <f t="shared" si="613"/>
        <v>No</v>
      </c>
      <c r="N9811" t="str">
        <f t="shared" si="614"/>
        <v>Jan</v>
      </c>
      <c r="O9811" s="2">
        <f t="shared" si="615"/>
        <v>1.5416666666715173</v>
      </c>
      <c r="P9811" t="str">
        <f>VLOOKUP(G9811,Agents!A:E,4,FALSE)</f>
        <v>Team4</v>
      </c>
      <c r="Q9811" t="str">
        <f>VLOOKUP(G9811,Agents!A:E,5,FALSE)</f>
        <v>Senior</v>
      </c>
      <c r="R9811" t="str">
        <f>VLOOKUP(G9811,Agents!A:E,2,FALSE)</f>
        <v>Night</v>
      </c>
    </row>
    <row r="9812" spans="1:18" x14ac:dyDescent="0.35">
      <c r="A9812" t="s">
        <v>14204</v>
      </c>
      <c r="B9812" t="s">
        <v>6373</v>
      </c>
      <c r="C9812" t="s">
        <v>12</v>
      </c>
      <c r="D9812" t="s">
        <v>38</v>
      </c>
      <c r="E9812" s="1">
        <v>46031.027777777781</v>
      </c>
      <c r="F9812" s="1">
        <v>46034.527777777781</v>
      </c>
      <c r="G9812" t="s">
        <v>273</v>
      </c>
      <c r="H9812" t="s">
        <v>15</v>
      </c>
      <c r="I9812" t="s">
        <v>16</v>
      </c>
      <c r="J9812">
        <v>5</v>
      </c>
      <c r="K9812" t="str">
        <f>IF(tickets_dataset[[#This Row],[status]] = "Closed", "Yes","No")</f>
        <v>Yes</v>
      </c>
      <c r="L9812" s="2">
        <f t="shared" si="612"/>
        <v>84</v>
      </c>
      <c r="M9812" t="str">
        <f t="shared" si="613"/>
        <v>Yes</v>
      </c>
      <c r="N9812" t="str">
        <f t="shared" si="614"/>
        <v>Jan</v>
      </c>
      <c r="O9812" s="2">
        <f t="shared" si="615"/>
        <v>3.5</v>
      </c>
      <c r="P9812" t="str">
        <f>VLOOKUP(G9812,Agents!A:E,4,FALSE)</f>
        <v>Team3</v>
      </c>
      <c r="Q9812" t="str">
        <f>VLOOKUP(G9812,Agents!A:E,5,FALSE)</f>
        <v>Senior</v>
      </c>
      <c r="R9812" t="str">
        <f>VLOOKUP(G9812,Agents!A:E,2,FALSE)</f>
        <v>Evening</v>
      </c>
    </row>
    <row r="9813" spans="1:18" x14ac:dyDescent="0.35">
      <c r="A9813" t="s">
        <v>14205</v>
      </c>
      <c r="B9813" t="s">
        <v>14206</v>
      </c>
      <c r="C9813" t="s">
        <v>76</v>
      </c>
      <c r="D9813" t="s">
        <v>38</v>
      </c>
      <c r="E9813" s="1">
        <v>46053.04583333333</v>
      </c>
      <c r="F9813" s="1">
        <v>46055.004166666666</v>
      </c>
      <c r="G9813" t="s">
        <v>357</v>
      </c>
      <c r="H9813" t="s">
        <v>15</v>
      </c>
      <c r="I9813" t="s">
        <v>16</v>
      </c>
      <c r="J9813">
        <v>5</v>
      </c>
      <c r="K9813" t="str">
        <f>IF(tickets_dataset[[#This Row],[status]] = "Closed", "Yes","No")</f>
        <v>Yes</v>
      </c>
      <c r="L9813" s="2">
        <f t="shared" si="612"/>
        <v>47.000000000058208</v>
      </c>
      <c r="M9813" t="str">
        <f t="shared" si="613"/>
        <v>No</v>
      </c>
      <c r="N9813" t="str">
        <f t="shared" si="614"/>
        <v>Jan</v>
      </c>
      <c r="O9813" s="2">
        <f t="shared" si="615"/>
        <v>1.9583333333357587</v>
      </c>
      <c r="P9813" t="str">
        <f>VLOOKUP(G9813,Agents!A:E,4,FALSE)</f>
        <v>Team1</v>
      </c>
      <c r="Q9813" t="str">
        <f>VLOOKUP(G9813,Agents!A:E,5,FALSE)</f>
        <v>Mid</v>
      </c>
      <c r="R9813" t="str">
        <f>VLOOKUP(G9813,Agents!A:E,2,FALSE)</f>
        <v>Morning</v>
      </c>
    </row>
    <row r="9814" spans="1:18" x14ac:dyDescent="0.35">
      <c r="A9814" t="s">
        <v>14207</v>
      </c>
      <c r="B9814" t="s">
        <v>12916</v>
      </c>
      <c r="C9814" t="s">
        <v>22</v>
      </c>
      <c r="D9814" t="s">
        <v>13</v>
      </c>
      <c r="E9814" s="1">
        <v>46036.863888888889</v>
      </c>
      <c r="F9814" s="1">
        <v>46037.822222222225</v>
      </c>
      <c r="G9814" t="s">
        <v>131</v>
      </c>
      <c r="H9814" t="s">
        <v>15</v>
      </c>
      <c r="I9814" t="s">
        <v>16</v>
      </c>
      <c r="J9814">
        <v>3</v>
      </c>
      <c r="K9814" t="str">
        <f>IF(tickets_dataset[[#This Row],[status]] = "Closed", "Yes","No")</f>
        <v>Yes</v>
      </c>
      <c r="L9814" s="2">
        <f t="shared" si="612"/>
        <v>23.000000000058208</v>
      </c>
      <c r="M9814" t="str">
        <f t="shared" si="613"/>
        <v>No</v>
      </c>
      <c r="N9814" t="str">
        <f t="shared" si="614"/>
        <v>Jan</v>
      </c>
      <c r="O9814" s="2">
        <f t="shared" si="615"/>
        <v>0.95833333333575865</v>
      </c>
      <c r="P9814" t="str">
        <f>VLOOKUP(G9814,Agents!A:E,4,FALSE)</f>
        <v>Team4</v>
      </c>
      <c r="Q9814" t="str">
        <f>VLOOKUP(G9814,Agents!A:E,5,FALSE)</f>
        <v>Junior</v>
      </c>
      <c r="R9814" t="str">
        <f>VLOOKUP(G9814,Agents!A:E,2,FALSE)</f>
        <v>Night</v>
      </c>
    </row>
    <row r="9815" spans="1:18" x14ac:dyDescent="0.35">
      <c r="A9815" t="s">
        <v>14208</v>
      </c>
      <c r="B9815" t="s">
        <v>6721</v>
      </c>
      <c r="C9815" t="s">
        <v>50</v>
      </c>
      <c r="D9815" t="s">
        <v>26</v>
      </c>
      <c r="E9815" s="1">
        <v>46030.822222222225</v>
      </c>
      <c r="F9815" s="1">
        <v>46031.322222222225</v>
      </c>
      <c r="G9815" t="s">
        <v>239</v>
      </c>
      <c r="H9815" t="s">
        <v>15</v>
      </c>
      <c r="I9815" t="s">
        <v>16</v>
      </c>
      <c r="J9815">
        <v>5</v>
      </c>
      <c r="K9815" t="str">
        <f>IF(tickets_dataset[[#This Row],[status]] = "Closed", "Yes","No")</f>
        <v>Yes</v>
      </c>
      <c r="L9815" s="2">
        <f t="shared" si="612"/>
        <v>12</v>
      </c>
      <c r="M9815" t="str">
        <f t="shared" si="613"/>
        <v>No</v>
      </c>
      <c r="N9815" t="str">
        <f t="shared" si="614"/>
        <v>Jan</v>
      </c>
      <c r="O9815" s="2">
        <f t="shared" si="615"/>
        <v>0.5</v>
      </c>
      <c r="P9815" t="str">
        <f>VLOOKUP(G9815,Agents!A:E,4,FALSE)</f>
        <v>Team1</v>
      </c>
      <c r="Q9815" t="str">
        <f>VLOOKUP(G9815,Agents!A:E,5,FALSE)</f>
        <v>Senior</v>
      </c>
      <c r="R9815" t="str">
        <f>VLOOKUP(G9815,Agents!A:E,2,FALSE)</f>
        <v>Evening</v>
      </c>
    </row>
    <row r="9816" spans="1:18" x14ac:dyDescent="0.35">
      <c r="A9816" t="s">
        <v>14209</v>
      </c>
      <c r="B9816" t="s">
        <v>4065</v>
      </c>
      <c r="C9816" t="s">
        <v>34</v>
      </c>
      <c r="D9816" t="s">
        <v>13</v>
      </c>
      <c r="E9816" s="1">
        <v>46061.37222222222</v>
      </c>
      <c r="F9816" s="1">
        <v>46062.37222222222</v>
      </c>
      <c r="G9816" t="s">
        <v>273</v>
      </c>
      <c r="H9816" t="s">
        <v>15</v>
      </c>
      <c r="I9816" t="s">
        <v>16</v>
      </c>
      <c r="J9816">
        <v>5</v>
      </c>
      <c r="K9816" t="str">
        <f>IF(tickets_dataset[[#This Row],[status]] = "Closed", "Yes","No")</f>
        <v>Yes</v>
      </c>
      <c r="L9816" s="2">
        <f t="shared" si="612"/>
        <v>24</v>
      </c>
      <c r="M9816" t="str">
        <f t="shared" si="613"/>
        <v>No</v>
      </c>
      <c r="N9816" t="str">
        <f t="shared" si="614"/>
        <v>Feb</v>
      </c>
      <c r="O9816" s="2">
        <f t="shared" si="615"/>
        <v>1</v>
      </c>
      <c r="P9816" t="str">
        <f>VLOOKUP(G9816,Agents!A:E,4,FALSE)</f>
        <v>Team3</v>
      </c>
      <c r="Q9816" t="str">
        <f>VLOOKUP(G9816,Agents!A:E,5,FALSE)</f>
        <v>Senior</v>
      </c>
      <c r="R9816" t="str">
        <f>VLOOKUP(G9816,Agents!A:E,2,FALSE)</f>
        <v>Evening</v>
      </c>
    </row>
    <row r="9817" spans="1:18" x14ac:dyDescent="0.35">
      <c r="A9817" t="s">
        <v>14210</v>
      </c>
      <c r="B9817" t="s">
        <v>5514</v>
      </c>
      <c r="C9817" t="s">
        <v>22</v>
      </c>
      <c r="D9817" t="s">
        <v>13</v>
      </c>
      <c r="E9817" s="1">
        <v>46037.170138888891</v>
      </c>
      <c r="F9817" s="1">
        <v>46038.920138888891</v>
      </c>
      <c r="G9817" t="s">
        <v>110</v>
      </c>
      <c r="H9817" t="s">
        <v>15</v>
      </c>
      <c r="I9817" t="s">
        <v>16</v>
      </c>
      <c r="J9817">
        <v>5</v>
      </c>
      <c r="K9817" t="str">
        <f>IF(tickets_dataset[[#This Row],[status]] = "Closed", "Yes","No")</f>
        <v>Yes</v>
      </c>
      <c r="L9817" s="2">
        <f t="shared" si="612"/>
        <v>42</v>
      </c>
      <c r="M9817" t="str">
        <f t="shared" si="613"/>
        <v>No</v>
      </c>
      <c r="N9817" t="str">
        <f t="shared" si="614"/>
        <v>Jan</v>
      </c>
      <c r="O9817" s="2">
        <f t="shared" si="615"/>
        <v>1.75</v>
      </c>
      <c r="P9817" t="str">
        <f>VLOOKUP(G9817,Agents!A:E,4,FALSE)</f>
        <v>Team4</v>
      </c>
      <c r="Q9817" t="str">
        <f>VLOOKUP(G9817,Agents!A:E,5,FALSE)</f>
        <v>Junior</v>
      </c>
      <c r="R9817" t="str">
        <f>VLOOKUP(G9817,Agents!A:E,2,FALSE)</f>
        <v>Morning</v>
      </c>
    </row>
    <row r="9818" spans="1:18" x14ac:dyDescent="0.35">
      <c r="A9818" t="s">
        <v>14211</v>
      </c>
      <c r="B9818" t="s">
        <v>11446</v>
      </c>
      <c r="C9818" t="s">
        <v>22</v>
      </c>
      <c r="D9818" t="s">
        <v>38</v>
      </c>
      <c r="E9818" s="1">
        <v>46037.55</v>
      </c>
      <c r="F9818" s="1">
        <v>46039.591666666667</v>
      </c>
      <c r="G9818" t="s">
        <v>156</v>
      </c>
      <c r="H9818" t="s">
        <v>15</v>
      </c>
      <c r="I9818" t="s">
        <v>16</v>
      </c>
      <c r="J9818">
        <v>4</v>
      </c>
      <c r="K9818" t="str">
        <f>IF(tickets_dataset[[#This Row],[status]] = "Closed", "Yes","No")</f>
        <v>Yes</v>
      </c>
      <c r="L9818" s="2">
        <f t="shared" si="612"/>
        <v>48.999999999941792</v>
      </c>
      <c r="M9818" t="str">
        <f t="shared" si="613"/>
        <v>Yes</v>
      </c>
      <c r="N9818" t="str">
        <f t="shared" si="614"/>
        <v>Jan</v>
      </c>
      <c r="O9818" s="2">
        <f t="shared" si="615"/>
        <v>2.0416666666642413</v>
      </c>
      <c r="P9818" t="str">
        <f>VLOOKUP(G9818,Agents!A:E,4,FALSE)</f>
        <v>Team3</v>
      </c>
      <c r="Q9818" t="str">
        <f>VLOOKUP(G9818,Agents!A:E,5,FALSE)</f>
        <v>Mid</v>
      </c>
      <c r="R9818" t="str">
        <f>VLOOKUP(G9818,Agents!A:E,2,FALSE)</f>
        <v>Evening</v>
      </c>
    </row>
    <row r="9819" spans="1:18" x14ac:dyDescent="0.35">
      <c r="A9819" t="s">
        <v>14212</v>
      </c>
      <c r="B9819" t="s">
        <v>13114</v>
      </c>
      <c r="C9819" t="s">
        <v>12</v>
      </c>
      <c r="D9819" t="s">
        <v>26</v>
      </c>
      <c r="E9819" s="1">
        <v>46058.394444444442</v>
      </c>
      <c r="F9819" s="1">
        <v>46059.269444444442</v>
      </c>
      <c r="G9819" t="s">
        <v>23</v>
      </c>
      <c r="H9819" t="s">
        <v>15</v>
      </c>
      <c r="I9819" t="s">
        <v>16</v>
      </c>
      <c r="J9819">
        <v>3</v>
      </c>
      <c r="K9819" t="str">
        <f>IF(tickets_dataset[[#This Row],[status]] = "Closed", "Yes","No")</f>
        <v>Yes</v>
      </c>
      <c r="L9819" s="2">
        <f t="shared" si="612"/>
        <v>21</v>
      </c>
      <c r="M9819" t="str">
        <f t="shared" si="613"/>
        <v>No</v>
      </c>
      <c r="N9819" t="str">
        <f t="shared" si="614"/>
        <v>Feb</v>
      </c>
      <c r="O9819" s="2">
        <f t="shared" si="615"/>
        <v>0.875</v>
      </c>
      <c r="P9819" t="str">
        <f>VLOOKUP(G9819,Agents!A:E,4,FALSE)</f>
        <v>Team3</v>
      </c>
      <c r="Q9819" t="str">
        <f>VLOOKUP(G9819,Agents!A:E,5,FALSE)</f>
        <v>Senior</v>
      </c>
      <c r="R9819" t="str">
        <f>VLOOKUP(G9819,Agents!A:E,2,FALSE)</f>
        <v>Evening</v>
      </c>
    </row>
    <row r="9820" spans="1:18" x14ac:dyDescent="0.35">
      <c r="A9820" t="s">
        <v>14213</v>
      </c>
      <c r="B9820" t="s">
        <v>1345</v>
      </c>
      <c r="C9820" t="s">
        <v>50</v>
      </c>
      <c r="D9820" t="s">
        <v>38</v>
      </c>
      <c r="E9820" s="1">
        <v>46095.155555555553</v>
      </c>
      <c r="F9820" s="1">
        <v>46097.072222222225</v>
      </c>
      <c r="G9820" t="s">
        <v>239</v>
      </c>
      <c r="H9820" t="s">
        <v>15</v>
      </c>
      <c r="I9820" t="s">
        <v>16</v>
      </c>
      <c r="J9820">
        <v>5</v>
      </c>
      <c r="K9820" t="str">
        <f>IF(tickets_dataset[[#This Row],[status]] = "Closed", "Yes","No")</f>
        <v>Yes</v>
      </c>
      <c r="L9820" s="2">
        <f t="shared" si="612"/>
        <v>46.000000000116415</v>
      </c>
      <c r="M9820" t="str">
        <f t="shared" si="613"/>
        <v>No</v>
      </c>
      <c r="N9820" t="str">
        <f t="shared" si="614"/>
        <v>Mar</v>
      </c>
      <c r="O9820" s="2">
        <f t="shared" si="615"/>
        <v>1.9166666666715173</v>
      </c>
      <c r="P9820" t="str">
        <f>VLOOKUP(G9820,Agents!A:E,4,FALSE)</f>
        <v>Team1</v>
      </c>
      <c r="Q9820" t="str">
        <f>VLOOKUP(G9820,Agents!A:E,5,FALSE)</f>
        <v>Senior</v>
      </c>
      <c r="R9820" t="str">
        <f>VLOOKUP(G9820,Agents!A:E,2,FALSE)</f>
        <v>Evening</v>
      </c>
    </row>
    <row r="9821" spans="1:18" x14ac:dyDescent="0.35">
      <c r="A9821" t="s">
        <v>14214</v>
      </c>
      <c r="B9821" t="s">
        <v>6397</v>
      </c>
      <c r="C9821" t="s">
        <v>50</v>
      </c>
      <c r="D9821" t="s">
        <v>13</v>
      </c>
      <c r="E9821" s="1">
        <v>46049.578472222223</v>
      </c>
      <c r="F9821" s="1">
        <v>46051.453472222223</v>
      </c>
      <c r="G9821" t="s">
        <v>131</v>
      </c>
      <c r="H9821" t="s">
        <v>28</v>
      </c>
      <c r="I9821" t="s">
        <v>16</v>
      </c>
      <c r="J9821">
        <v>4</v>
      </c>
      <c r="K9821" t="str">
        <f>IF(tickets_dataset[[#This Row],[status]] = "Closed", "Yes","No")</f>
        <v>No</v>
      </c>
      <c r="L9821" s="2">
        <f t="shared" si="612"/>
        <v>45</v>
      </c>
      <c r="M9821" t="str">
        <f t="shared" si="613"/>
        <v>No</v>
      </c>
      <c r="N9821" t="str">
        <f t="shared" si="614"/>
        <v>Jan</v>
      </c>
      <c r="O9821" s="2">
        <f t="shared" si="615"/>
        <v>1.875</v>
      </c>
      <c r="P9821" t="str">
        <f>VLOOKUP(G9821,Agents!A:E,4,FALSE)</f>
        <v>Team4</v>
      </c>
      <c r="Q9821" t="str">
        <f>VLOOKUP(G9821,Agents!A:E,5,FALSE)</f>
        <v>Junior</v>
      </c>
      <c r="R9821" t="str">
        <f>VLOOKUP(G9821,Agents!A:E,2,FALSE)</f>
        <v>Night</v>
      </c>
    </row>
    <row r="9822" spans="1:18" x14ac:dyDescent="0.35">
      <c r="A9822" t="s">
        <v>14215</v>
      </c>
      <c r="B9822" t="s">
        <v>471</v>
      </c>
      <c r="C9822" t="s">
        <v>76</v>
      </c>
      <c r="D9822" t="s">
        <v>13</v>
      </c>
      <c r="E9822" s="1">
        <v>46094.954861111109</v>
      </c>
      <c r="F9822" s="1">
        <v>46095.246527777781</v>
      </c>
      <c r="G9822" t="s">
        <v>119</v>
      </c>
      <c r="H9822" t="s">
        <v>15</v>
      </c>
      <c r="I9822" t="s">
        <v>16</v>
      </c>
      <c r="J9822">
        <v>4</v>
      </c>
      <c r="K9822" t="str">
        <f>IF(tickets_dataset[[#This Row],[status]] = "Closed", "Yes","No")</f>
        <v>Yes</v>
      </c>
      <c r="L9822" s="2">
        <f t="shared" si="612"/>
        <v>7.0000000001164153</v>
      </c>
      <c r="M9822" t="str">
        <f t="shared" si="613"/>
        <v>No</v>
      </c>
      <c r="N9822" t="str">
        <f t="shared" si="614"/>
        <v>Mar</v>
      </c>
      <c r="O9822" s="2">
        <f t="shared" si="615"/>
        <v>0.29166666667151731</v>
      </c>
      <c r="P9822" t="str">
        <f>VLOOKUP(G9822,Agents!A:E,4,FALSE)</f>
        <v>Team1</v>
      </c>
      <c r="Q9822" t="str">
        <f>VLOOKUP(G9822,Agents!A:E,5,FALSE)</f>
        <v>Junior</v>
      </c>
      <c r="R9822" t="str">
        <f>VLOOKUP(G9822,Agents!A:E,2,FALSE)</f>
        <v>Morning</v>
      </c>
    </row>
    <row r="9823" spans="1:18" x14ac:dyDescent="0.35">
      <c r="A9823" t="s">
        <v>14216</v>
      </c>
      <c r="B9823" t="s">
        <v>1414</v>
      </c>
      <c r="C9823" t="s">
        <v>50</v>
      </c>
      <c r="D9823" t="s">
        <v>13</v>
      </c>
      <c r="E9823" s="1">
        <v>46047.884027777778</v>
      </c>
      <c r="F9823" s="1">
        <v>46047.967361111114</v>
      </c>
      <c r="G9823" t="s">
        <v>83</v>
      </c>
      <c r="H9823" t="s">
        <v>15</v>
      </c>
      <c r="I9823" t="s">
        <v>16</v>
      </c>
      <c r="J9823">
        <v>5</v>
      </c>
      <c r="K9823" t="str">
        <f>IF(tickets_dataset[[#This Row],[status]] = "Closed", "Yes","No")</f>
        <v>Yes</v>
      </c>
      <c r="L9823" s="2">
        <f t="shared" si="612"/>
        <v>2.0000000000582077</v>
      </c>
      <c r="M9823" t="str">
        <f t="shared" si="613"/>
        <v>No</v>
      </c>
      <c r="N9823" t="str">
        <f t="shared" si="614"/>
        <v>Jan</v>
      </c>
      <c r="O9823" s="2">
        <f t="shared" si="615"/>
        <v>8.3333333335758653E-2</v>
      </c>
      <c r="P9823" t="str">
        <f>VLOOKUP(G9823,Agents!A:E,4,FALSE)</f>
        <v>Team2</v>
      </c>
      <c r="Q9823" t="str">
        <f>VLOOKUP(G9823,Agents!A:E,5,FALSE)</f>
        <v>Junior</v>
      </c>
      <c r="R9823" t="str">
        <f>VLOOKUP(G9823,Agents!A:E,2,FALSE)</f>
        <v>Night</v>
      </c>
    </row>
    <row r="9824" spans="1:18" x14ac:dyDescent="0.35">
      <c r="A9824" t="s">
        <v>14217</v>
      </c>
      <c r="B9824" t="s">
        <v>10039</v>
      </c>
      <c r="C9824" t="s">
        <v>34</v>
      </c>
      <c r="D9824" t="s">
        <v>26</v>
      </c>
      <c r="E9824" s="1">
        <v>46094.991666666669</v>
      </c>
      <c r="F9824" s="1">
        <v>46095.45</v>
      </c>
      <c r="G9824" t="s">
        <v>53</v>
      </c>
      <c r="H9824" t="s">
        <v>28</v>
      </c>
      <c r="I9824" t="s">
        <v>16</v>
      </c>
      <c r="J9824">
        <v>3</v>
      </c>
      <c r="K9824" t="str">
        <f>IF(tickets_dataset[[#This Row],[status]] = "Closed", "Yes","No")</f>
        <v>No</v>
      </c>
      <c r="L9824" s="2">
        <f t="shared" si="612"/>
        <v>10.999999999883585</v>
      </c>
      <c r="M9824" t="str">
        <f t="shared" si="613"/>
        <v>No</v>
      </c>
      <c r="N9824" t="str">
        <f t="shared" si="614"/>
        <v>Mar</v>
      </c>
      <c r="O9824" s="2">
        <f t="shared" si="615"/>
        <v>0.45833333332848269</v>
      </c>
      <c r="P9824" t="str">
        <f>VLOOKUP(G9824,Agents!A:E,4,FALSE)</f>
        <v>Team1</v>
      </c>
      <c r="Q9824" t="str">
        <f>VLOOKUP(G9824,Agents!A:E,5,FALSE)</f>
        <v>Junior</v>
      </c>
      <c r="R9824" t="str">
        <f>VLOOKUP(G9824,Agents!A:E,2,FALSE)</f>
        <v>Night</v>
      </c>
    </row>
    <row r="9825" spans="1:18" x14ac:dyDescent="0.35">
      <c r="A9825" t="s">
        <v>14218</v>
      </c>
      <c r="B9825" t="s">
        <v>5946</v>
      </c>
      <c r="C9825" t="s">
        <v>76</v>
      </c>
      <c r="D9825" t="s">
        <v>13</v>
      </c>
      <c r="E9825" s="1">
        <v>46077.138194444444</v>
      </c>
      <c r="F9825" s="1">
        <v>46078.263194444444</v>
      </c>
      <c r="G9825" t="s">
        <v>137</v>
      </c>
      <c r="H9825" t="s">
        <v>15</v>
      </c>
      <c r="I9825" t="s">
        <v>16</v>
      </c>
      <c r="J9825">
        <v>4</v>
      </c>
      <c r="K9825" t="str">
        <f>IF(tickets_dataset[[#This Row],[status]] = "Closed", "Yes","No")</f>
        <v>Yes</v>
      </c>
      <c r="L9825" s="2">
        <f t="shared" si="612"/>
        <v>27</v>
      </c>
      <c r="M9825" t="str">
        <f t="shared" si="613"/>
        <v>No</v>
      </c>
      <c r="N9825" t="str">
        <f t="shared" si="614"/>
        <v>Feb</v>
      </c>
      <c r="O9825" s="2">
        <f t="shared" si="615"/>
        <v>1.125</v>
      </c>
      <c r="P9825" t="str">
        <f>VLOOKUP(G9825,Agents!A:E,4,FALSE)</f>
        <v>Team5</v>
      </c>
      <c r="Q9825" t="str">
        <f>VLOOKUP(G9825,Agents!A:E,5,FALSE)</f>
        <v>Senior</v>
      </c>
      <c r="R9825" t="str">
        <f>VLOOKUP(G9825,Agents!A:E,2,FALSE)</f>
        <v>Night</v>
      </c>
    </row>
    <row r="9826" spans="1:18" x14ac:dyDescent="0.35">
      <c r="A9826" t="s">
        <v>14219</v>
      </c>
      <c r="B9826" t="s">
        <v>7494</v>
      </c>
      <c r="C9826" t="s">
        <v>34</v>
      </c>
      <c r="D9826" t="s">
        <v>38</v>
      </c>
      <c r="E9826" s="1">
        <v>46067.019444444442</v>
      </c>
      <c r="F9826" s="1">
        <v>46069.144444444442</v>
      </c>
      <c r="G9826" t="s">
        <v>83</v>
      </c>
      <c r="H9826" t="s">
        <v>15</v>
      </c>
      <c r="I9826" t="s">
        <v>16</v>
      </c>
      <c r="J9826">
        <v>4</v>
      </c>
      <c r="K9826" t="str">
        <f>IF(tickets_dataset[[#This Row],[status]] = "Closed", "Yes","No")</f>
        <v>Yes</v>
      </c>
      <c r="L9826" s="2">
        <f t="shared" si="612"/>
        <v>51</v>
      </c>
      <c r="M9826" t="str">
        <f t="shared" si="613"/>
        <v>Yes</v>
      </c>
      <c r="N9826" t="str">
        <f t="shared" si="614"/>
        <v>Feb</v>
      </c>
      <c r="O9826" s="2">
        <f t="shared" si="615"/>
        <v>2.125</v>
      </c>
      <c r="P9826" t="str">
        <f>VLOOKUP(G9826,Agents!A:E,4,FALSE)</f>
        <v>Team2</v>
      </c>
      <c r="Q9826" t="str">
        <f>VLOOKUP(G9826,Agents!A:E,5,FALSE)</f>
        <v>Junior</v>
      </c>
      <c r="R9826" t="str">
        <f>VLOOKUP(G9826,Agents!A:E,2,FALSE)</f>
        <v>Night</v>
      </c>
    </row>
    <row r="9827" spans="1:18" x14ac:dyDescent="0.35">
      <c r="A9827" t="s">
        <v>14220</v>
      </c>
      <c r="B9827" t="s">
        <v>1072</v>
      </c>
      <c r="C9827" t="s">
        <v>22</v>
      </c>
      <c r="D9827" t="s">
        <v>13</v>
      </c>
      <c r="E9827" s="1">
        <v>46078.749305555553</v>
      </c>
      <c r="F9827" s="1">
        <v>46079.082638888889</v>
      </c>
      <c r="G9827" t="s">
        <v>159</v>
      </c>
      <c r="H9827" t="s">
        <v>15</v>
      </c>
      <c r="I9827" t="s">
        <v>16</v>
      </c>
      <c r="J9827">
        <v>4</v>
      </c>
      <c r="K9827" t="str">
        <f>IF(tickets_dataset[[#This Row],[status]] = "Closed", "Yes","No")</f>
        <v>Yes</v>
      </c>
      <c r="L9827" s="2">
        <f t="shared" si="612"/>
        <v>8.0000000000582077</v>
      </c>
      <c r="M9827" t="str">
        <f t="shared" si="613"/>
        <v>No</v>
      </c>
      <c r="N9827" t="str">
        <f t="shared" si="614"/>
        <v>Feb</v>
      </c>
      <c r="O9827" s="2">
        <f t="shared" si="615"/>
        <v>0.33333333333575865</v>
      </c>
      <c r="P9827" t="str">
        <f>VLOOKUP(G9827,Agents!A:E,4,FALSE)</f>
        <v>Team4</v>
      </c>
      <c r="Q9827" t="str">
        <f>VLOOKUP(G9827,Agents!A:E,5,FALSE)</f>
        <v>Mid</v>
      </c>
      <c r="R9827" t="str">
        <f>VLOOKUP(G9827,Agents!A:E,2,FALSE)</f>
        <v>Night</v>
      </c>
    </row>
    <row r="9828" spans="1:18" x14ac:dyDescent="0.35">
      <c r="A9828" t="s">
        <v>14221</v>
      </c>
      <c r="B9828" t="s">
        <v>4991</v>
      </c>
      <c r="C9828" t="s">
        <v>34</v>
      </c>
      <c r="D9828" t="s">
        <v>13</v>
      </c>
      <c r="E9828" s="1">
        <v>46078.994444444441</v>
      </c>
      <c r="F9828" s="1">
        <v>46080.786111111112</v>
      </c>
      <c r="G9828" t="s">
        <v>19</v>
      </c>
      <c r="H9828" t="s">
        <v>28</v>
      </c>
      <c r="I9828" t="s">
        <v>16</v>
      </c>
      <c r="J9828">
        <v>2</v>
      </c>
      <c r="K9828" t="str">
        <f>IF(tickets_dataset[[#This Row],[status]] = "Closed", "Yes","No")</f>
        <v>No</v>
      </c>
      <c r="L9828" s="2">
        <f t="shared" si="612"/>
        <v>43.000000000116415</v>
      </c>
      <c r="M9828" t="str">
        <f t="shared" si="613"/>
        <v>No</v>
      </c>
      <c r="N9828" t="str">
        <f t="shared" si="614"/>
        <v>Feb</v>
      </c>
      <c r="O9828" s="2">
        <f t="shared" si="615"/>
        <v>1.7916666666715173</v>
      </c>
      <c r="P9828" t="str">
        <f>VLOOKUP(G9828,Agents!A:E,4,FALSE)</f>
        <v>Team4</v>
      </c>
      <c r="Q9828" t="str">
        <f>VLOOKUP(G9828,Agents!A:E,5,FALSE)</f>
        <v>Senior</v>
      </c>
      <c r="R9828" t="str">
        <f>VLOOKUP(G9828,Agents!A:E,2,FALSE)</f>
        <v>Evening</v>
      </c>
    </row>
    <row r="9829" spans="1:18" x14ac:dyDescent="0.35">
      <c r="A9829" t="s">
        <v>14222</v>
      </c>
      <c r="B9829" t="s">
        <v>5550</v>
      </c>
      <c r="C9829" t="s">
        <v>76</v>
      </c>
      <c r="D9829" t="s">
        <v>26</v>
      </c>
      <c r="E9829" s="1">
        <v>46042.865277777775</v>
      </c>
      <c r="F9829" s="1">
        <v>46045.448611111111</v>
      </c>
      <c r="G9829" t="s">
        <v>282</v>
      </c>
      <c r="H9829" t="s">
        <v>15</v>
      </c>
      <c r="I9829" t="s">
        <v>16</v>
      </c>
      <c r="J9829">
        <v>5</v>
      </c>
      <c r="K9829" t="str">
        <f>IF(tickets_dataset[[#This Row],[status]] = "Closed", "Yes","No")</f>
        <v>Yes</v>
      </c>
      <c r="L9829" s="2">
        <f t="shared" si="612"/>
        <v>62.000000000058208</v>
      </c>
      <c r="M9829" t="str">
        <f t="shared" si="613"/>
        <v>Yes</v>
      </c>
      <c r="N9829" t="str">
        <f t="shared" si="614"/>
        <v>Jan</v>
      </c>
      <c r="O9829" s="2">
        <f t="shared" si="615"/>
        <v>2.5833333333357587</v>
      </c>
      <c r="P9829" t="str">
        <f>VLOOKUP(G9829,Agents!A:E,4,FALSE)</f>
        <v>Team4</v>
      </c>
      <c r="Q9829" t="str">
        <f>VLOOKUP(G9829,Agents!A:E,5,FALSE)</f>
        <v>Mid</v>
      </c>
      <c r="R9829" t="str">
        <f>VLOOKUP(G9829,Agents!A:E,2,FALSE)</f>
        <v>Morning</v>
      </c>
    </row>
    <row r="9830" spans="1:18" x14ac:dyDescent="0.35">
      <c r="A9830" t="s">
        <v>14223</v>
      </c>
      <c r="B9830" t="s">
        <v>6308</v>
      </c>
      <c r="C9830" t="s">
        <v>50</v>
      </c>
      <c r="D9830" t="s">
        <v>26</v>
      </c>
      <c r="E9830" s="1">
        <v>46093.98333333333</v>
      </c>
      <c r="F9830" s="1">
        <v>46096.48333333333</v>
      </c>
      <c r="G9830" t="s">
        <v>45</v>
      </c>
      <c r="H9830" t="s">
        <v>15</v>
      </c>
      <c r="I9830" t="s">
        <v>16</v>
      </c>
      <c r="J9830">
        <v>4</v>
      </c>
      <c r="K9830" t="str">
        <f>IF(tickets_dataset[[#This Row],[status]] = "Closed", "Yes","No")</f>
        <v>Yes</v>
      </c>
      <c r="L9830" s="2">
        <f t="shared" si="612"/>
        <v>60</v>
      </c>
      <c r="M9830" t="str">
        <f t="shared" si="613"/>
        <v>Yes</v>
      </c>
      <c r="N9830" t="str">
        <f t="shared" si="614"/>
        <v>Mar</v>
      </c>
      <c r="O9830" s="2">
        <f t="shared" si="615"/>
        <v>2.5</v>
      </c>
      <c r="P9830" t="str">
        <f>VLOOKUP(G9830,Agents!A:E,4,FALSE)</f>
        <v>Team5</v>
      </c>
      <c r="Q9830" t="str">
        <f>VLOOKUP(G9830,Agents!A:E,5,FALSE)</f>
        <v>Senior</v>
      </c>
      <c r="R9830" t="str">
        <f>VLOOKUP(G9830,Agents!A:E,2,FALSE)</f>
        <v>Morning</v>
      </c>
    </row>
    <row r="9831" spans="1:18" x14ac:dyDescent="0.35">
      <c r="A9831" t="s">
        <v>14224</v>
      </c>
      <c r="B9831" t="s">
        <v>430</v>
      </c>
      <c r="C9831" t="s">
        <v>12</v>
      </c>
      <c r="D9831" t="s">
        <v>38</v>
      </c>
      <c r="E9831" s="1">
        <v>46047.175694444442</v>
      </c>
      <c r="F9831" s="1">
        <v>46047.967361111114</v>
      </c>
      <c r="G9831" t="s">
        <v>216</v>
      </c>
      <c r="H9831" t="s">
        <v>28</v>
      </c>
      <c r="I9831" t="s">
        <v>16</v>
      </c>
      <c r="J9831">
        <v>3</v>
      </c>
      <c r="K9831" t="str">
        <f>IF(tickets_dataset[[#This Row],[status]] = "Closed", "Yes","No")</f>
        <v>No</v>
      </c>
      <c r="L9831" s="2">
        <f t="shared" si="612"/>
        <v>19.000000000116415</v>
      </c>
      <c r="M9831" t="str">
        <f t="shared" si="613"/>
        <v>No</v>
      </c>
      <c r="N9831" t="str">
        <f t="shared" si="614"/>
        <v>Jan</v>
      </c>
      <c r="O9831" s="2">
        <f t="shared" si="615"/>
        <v>0.79166666667151731</v>
      </c>
      <c r="P9831" t="str">
        <f>VLOOKUP(G9831,Agents!A:E,4,FALSE)</f>
        <v>Team5</v>
      </c>
      <c r="Q9831" t="str">
        <f>VLOOKUP(G9831,Agents!A:E,5,FALSE)</f>
        <v>Junior</v>
      </c>
      <c r="R9831" t="str">
        <f>VLOOKUP(G9831,Agents!A:E,2,FALSE)</f>
        <v>Evening</v>
      </c>
    </row>
    <row r="9832" spans="1:18" x14ac:dyDescent="0.35">
      <c r="A9832" t="s">
        <v>14225</v>
      </c>
      <c r="B9832" t="s">
        <v>5191</v>
      </c>
      <c r="C9832" t="s">
        <v>34</v>
      </c>
      <c r="D9832" t="s">
        <v>26</v>
      </c>
      <c r="E9832" s="1">
        <v>46042.803472222222</v>
      </c>
      <c r="F9832" s="1">
        <v>46043.928472222222</v>
      </c>
      <c r="G9832" t="s">
        <v>199</v>
      </c>
      <c r="H9832" t="s">
        <v>15</v>
      </c>
      <c r="I9832" t="s">
        <v>16</v>
      </c>
      <c r="J9832">
        <v>3</v>
      </c>
      <c r="K9832" t="str">
        <f>IF(tickets_dataset[[#This Row],[status]] = "Closed", "Yes","No")</f>
        <v>Yes</v>
      </c>
      <c r="L9832" s="2">
        <f t="shared" si="612"/>
        <v>27</v>
      </c>
      <c r="M9832" t="str">
        <f t="shared" si="613"/>
        <v>No</v>
      </c>
      <c r="N9832" t="str">
        <f t="shared" si="614"/>
        <v>Jan</v>
      </c>
      <c r="O9832" s="2">
        <f t="shared" si="615"/>
        <v>1.125</v>
      </c>
      <c r="P9832" t="str">
        <f>VLOOKUP(G9832,Agents!A:E,4,FALSE)</f>
        <v>Team1</v>
      </c>
      <c r="Q9832" t="str">
        <f>VLOOKUP(G9832,Agents!A:E,5,FALSE)</f>
        <v>Junior</v>
      </c>
      <c r="R9832" t="str">
        <f>VLOOKUP(G9832,Agents!A:E,2,FALSE)</f>
        <v>Morning</v>
      </c>
    </row>
    <row r="9833" spans="1:18" x14ac:dyDescent="0.35">
      <c r="A9833" t="s">
        <v>14226</v>
      </c>
      <c r="B9833" t="s">
        <v>1255</v>
      </c>
      <c r="C9833" t="s">
        <v>22</v>
      </c>
      <c r="D9833" t="s">
        <v>38</v>
      </c>
      <c r="E9833" s="1">
        <v>46094.727083333331</v>
      </c>
      <c r="F9833" s="1">
        <v>46096.352083333331</v>
      </c>
      <c r="G9833" t="s">
        <v>91</v>
      </c>
      <c r="H9833" t="s">
        <v>15</v>
      </c>
      <c r="I9833" t="s">
        <v>16</v>
      </c>
      <c r="J9833">
        <v>4</v>
      </c>
      <c r="K9833" t="str">
        <f>IF(tickets_dataset[[#This Row],[status]] = "Closed", "Yes","No")</f>
        <v>Yes</v>
      </c>
      <c r="L9833" s="2">
        <f t="shared" si="612"/>
        <v>39</v>
      </c>
      <c r="M9833" t="str">
        <f t="shared" si="613"/>
        <v>No</v>
      </c>
      <c r="N9833" t="str">
        <f t="shared" si="614"/>
        <v>Mar</v>
      </c>
      <c r="O9833" s="2">
        <f t="shared" si="615"/>
        <v>1.625</v>
      </c>
      <c r="P9833" t="str">
        <f>VLOOKUP(G9833,Agents!A:E,4,FALSE)</f>
        <v>Team5</v>
      </c>
      <c r="Q9833" t="str">
        <f>VLOOKUP(G9833,Agents!A:E,5,FALSE)</f>
        <v>Mid</v>
      </c>
      <c r="R9833" t="str">
        <f>VLOOKUP(G9833,Agents!A:E,2,FALSE)</f>
        <v>Night</v>
      </c>
    </row>
    <row r="9834" spans="1:18" x14ac:dyDescent="0.35">
      <c r="A9834" t="s">
        <v>14227</v>
      </c>
      <c r="B9834" t="s">
        <v>4002</v>
      </c>
      <c r="C9834" t="s">
        <v>22</v>
      </c>
      <c r="D9834" t="s">
        <v>26</v>
      </c>
      <c r="E9834" s="1">
        <v>46101.980555555558</v>
      </c>
      <c r="F9834" s="1">
        <v>46104.272222222222</v>
      </c>
      <c r="G9834" t="s">
        <v>35</v>
      </c>
      <c r="H9834" t="s">
        <v>15</v>
      </c>
      <c r="I9834" t="s">
        <v>16</v>
      </c>
      <c r="J9834">
        <v>5</v>
      </c>
      <c r="K9834" t="str">
        <f>IF(tickets_dataset[[#This Row],[status]] = "Closed", "Yes","No")</f>
        <v>Yes</v>
      </c>
      <c r="L9834" s="2">
        <f t="shared" si="612"/>
        <v>54.999999999941792</v>
      </c>
      <c r="M9834" t="str">
        <f t="shared" si="613"/>
        <v>Yes</v>
      </c>
      <c r="N9834" t="str">
        <f t="shared" si="614"/>
        <v>Mar</v>
      </c>
      <c r="O9834" s="2">
        <f t="shared" si="615"/>
        <v>2.2916666666642413</v>
      </c>
      <c r="P9834" t="str">
        <f>VLOOKUP(G9834,Agents!A:E,4,FALSE)</f>
        <v>Team1</v>
      </c>
      <c r="Q9834" t="str">
        <f>VLOOKUP(G9834,Agents!A:E,5,FALSE)</f>
        <v>Senior</v>
      </c>
      <c r="R9834" t="str">
        <f>VLOOKUP(G9834,Agents!A:E,2,FALSE)</f>
        <v>Evening</v>
      </c>
    </row>
    <row r="9835" spans="1:18" x14ac:dyDescent="0.35">
      <c r="A9835" t="s">
        <v>14228</v>
      </c>
      <c r="B9835" t="s">
        <v>11486</v>
      </c>
      <c r="C9835" t="s">
        <v>76</v>
      </c>
      <c r="D9835" t="s">
        <v>26</v>
      </c>
      <c r="E9835" s="1">
        <v>46084.4375</v>
      </c>
      <c r="F9835" s="1">
        <v>46085.020833333336</v>
      </c>
      <c r="G9835" t="s">
        <v>59</v>
      </c>
      <c r="H9835" t="s">
        <v>15</v>
      </c>
      <c r="I9835" t="s">
        <v>16</v>
      </c>
      <c r="J9835">
        <v>5</v>
      </c>
      <c r="K9835" t="str">
        <f>IF(tickets_dataset[[#This Row],[status]] = "Closed", "Yes","No")</f>
        <v>Yes</v>
      </c>
      <c r="L9835" s="2">
        <f t="shared" si="612"/>
        <v>14.000000000058208</v>
      </c>
      <c r="M9835" t="str">
        <f t="shared" si="613"/>
        <v>No</v>
      </c>
      <c r="N9835" t="str">
        <f t="shared" si="614"/>
        <v>Mar</v>
      </c>
      <c r="O9835" s="2">
        <f t="shared" si="615"/>
        <v>0.58333333333575865</v>
      </c>
      <c r="P9835" t="str">
        <f>VLOOKUP(G9835,Agents!A:E,4,FALSE)</f>
        <v>Team3</v>
      </c>
      <c r="Q9835" t="str">
        <f>VLOOKUP(G9835,Agents!A:E,5,FALSE)</f>
        <v>Senior</v>
      </c>
      <c r="R9835" t="str">
        <f>VLOOKUP(G9835,Agents!A:E,2,FALSE)</f>
        <v>Night</v>
      </c>
    </row>
    <row r="9836" spans="1:18" x14ac:dyDescent="0.35">
      <c r="A9836" t="s">
        <v>14229</v>
      </c>
      <c r="B9836" t="s">
        <v>2192</v>
      </c>
      <c r="C9836" t="s">
        <v>22</v>
      </c>
      <c r="D9836" t="s">
        <v>13</v>
      </c>
      <c r="E9836" s="1">
        <v>46062.969444444447</v>
      </c>
      <c r="F9836" s="1">
        <v>46063.969444444447</v>
      </c>
      <c r="G9836" t="s">
        <v>19</v>
      </c>
      <c r="H9836" t="s">
        <v>15</v>
      </c>
      <c r="I9836" t="s">
        <v>16</v>
      </c>
      <c r="J9836">
        <v>5</v>
      </c>
      <c r="K9836" t="str">
        <f>IF(tickets_dataset[[#This Row],[status]] = "Closed", "Yes","No")</f>
        <v>Yes</v>
      </c>
      <c r="L9836" s="2">
        <f t="shared" si="612"/>
        <v>24</v>
      </c>
      <c r="M9836" t="str">
        <f t="shared" si="613"/>
        <v>No</v>
      </c>
      <c r="N9836" t="str">
        <f t="shared" si="614"/>
        <v>Feb</v>
      </c>
      <c r="O9836" s="2">
        <f t="shared" si="615"/>
        <v>1</v>
      </c>
      <c r="P9836" t="str">
        <f>VLOOKUP(G9836,Agents!A:E,4,FALSE)</f>
        <v>Team4</v>
      </c>
      <c r="Q9836" t="str">
        <f>VLOOKUP(G9836,Agents!A:E,5,FALSE)</f>
        <v>Senior</v>
      </c>
      <c r="R9836" t="str">
        <f>VLOOKUP(G9836,Agents!A:E,2,FALSE)</f>
        <v>Evening</v>
      </c>
    </row>
    <row r="9837" spans="1:18" x14ac:dyDescent="0.35">
      <c r="A9837" t="s">
        <v>14230</v>
      </c>
      <c r="B9837" t="s">
        <v>1710</v>
      </c>
      <c r="C9837" t="s">
        <v>34</v>
      </c>
      <c r="D9837" t="s">
        <v>13</v>
      </c>
      <c r="E9837" s="1">
        <v>46043.015277777777</v>
      </c>
      <c r="F9837" s="1">
        <v>46044.140277777777</v>
      </c>
      <c r="G9837" t="s">
        <v>91</v>
      </c>
      <c r="H9837" t="s">
        <v>15</v>
      </c>
      <c r="I9837" t="s">
        <v>16</v>
      </c>
      <c r="J9837">
        <v>1</v>
      </c>
      <c r="K9837" t="str">
        <f>IF(tickets_dataset[[#This Row],[status]] = "Closed", "Yes","No")</f>
        <v>Yes</v>
      </c>
      <c r="L9837" s="2">
        <f t="shared" si="612"/>
        <v>27</v>
      </c>
      <c r="M9837" t="str">
        <f t="shared" si="613"/>
        <v>No</v>
      </c>
      <c r="N9837" t="str">
        <f t="shared" si="614"/>
        <v>Jan</v>
      </c>
      <c r="O9837" s="2">
        <f t="shared" si="615"/>
        <v>1.125</v>
      </c>
      <c r="P9837" t="str">
        <f>VLOOKUP(G9837,Agents!A:E,4,FALSE)</f>
        <v>Team5</v>
      </c>
      <c r="Q9837" t="str">
        <f>VLOOKUP(G9837,Agents!A:E,5,FALSE)</f>
        <v>Mid</v>
      </c>
      <c r="R9837" t="str">
        <f>VLOOKUP(G9837,Agents!A:E,2,FALSE)</f>
        <v>Night</v>
      </c>
    </row>
    <row r="9838" spans="1:18" x14ac:dyDescent="0.35">
      <c r="A9838" t="s">
        <v>14231</v>
      </c>
      <c r="B9838" t="s">
        <v>2035</v>
      </c>
      <c r="C9838" t="s">
        <v>76</v>
      </c>
      <c r="D9838" t="s">
        <v>38</v>
      </c>
      <c r="E9838" s="1">
        <v>46065.076388888891</v>
      </c>
      <c r="F9838" s="1">
        <v>46068.159722222219</v>
      </c>
      <c r="G9838" t="s">
        <v>137</v>
      </c>
      <c r="H9838" t="s">
        <v>15</v>
      </c>
      <c r="I9838" t="s">
        <v>16</v>
      </c>
      <c r="J9838">
        <v>5</v>
      </c>
      <c r="K9838" t="str">
        <f>IF(tickets_dataset[[#This Row],[status]] = "Closed", "Yes","No")</f>
        <v>Yes</v>
      </c>
      <c r="L9838" s="2">
        <f t="shared" si="612"/>
        <v>73.999999999883585</v>
      </c>
      <c r="M9838" t="str">
        <f t="shared" si="613"/>
        <v>Yes</v>
      </c>
      <c r="N9838" t="str">
        <f t="shared" si="614"/>
        <v>Feb</v>
      </c>
      <c r="O9838" s="2">
        <f t="shared" si="615"/>
        <v>3.0833333333284827</v>
      </c>
      <c r="P9838" t="str">
        <f>VLOOKUP(G9838,Agents!A:E,4,FALSE)</f>
        <v>Team5</v>
      </c>
      <c r="Q9838" t="str">
        <f>VLOOKUP(G9838,Agents!A:E,5,FALSE)</f>
        <v>Senior</v>
      </c>
      <c r="R9838" t="str">
        <f>VLOOKUP(G9838,Agents!A:E,2,FALSE)</f>
        <v>Night</v>
      </c>
    </row>
    <row r="9839" spans="1:18" x14ac:dyDescent="0.35">
      <c r="A9839" t="s">
        <v>14232</v>
      </c>
      <c r="B9839" t="s">
        <v>10745</v>
      </c>
      <c r="C9839" t="s">
        <v>22</v>
      </c>
      <c r="D9839" t="s">
        <v>38</v>
      </c>
      <c r="E9839" s="1">
        <v>46042.629861111112</v>
      </c>
      <c r="F9839" s="1">
        <v>46042.879861111112</v>
      </c>
      <c r="G9839" t="s">
        <v>100</v>
      </c>
      <c r="H9839" t="s">
        <v>15</v>
      </c>
      <c r="I9839" t="s">
        <v>16</v>
      </c>
      <c r="J9839">
        <v>4</v>
      </c>
      <c r="K9839" t="str">
        <f>IF(tickets_dataset[[#This Row],[status]] = "Closed", "Yes","No")</f>
        <v>Yes</v>
      </c>
      <c r="L9839" s="2">
        <f t="shared" si="612"/>
        <v>6</v>
      </c>
      <c r="M9839" t="str">
        <f t="shared" si="613"/>
        <v>No</v>
      </c>
      <c r="N9839" t="str">
        <f t="shared" si="614"/>
        <v>Jan</v>
      </c>
      <c r="O9839" s="2">
        <f t="shared" si="615"/>
        <v>0.25</v>
      </c>
      <c r="P9839" t="str">
        <f>VLOOKUP(G9839,Agents!A:E,4,FALSE)</f>
        <v>Team4</v>
      </c>
      <c r="Q9839" t="str">
        <f>VLOOKUP(G9839,Agents!A:E,5,FALSE)</f>
        <v>Junior</v>
      </c>
      <c r="R9839" t="str">
        <f>VLOOKUP(G9839,Agents!A:E,2,FALSE)</f>
        <v>Evening</v>
      </c>
    </row>
    <row r="9840" spans="1:18" x14ac:dyDescent="0.35">
      <c r="A9840" t="s">
        <v>14233</v>
      </c>
      <c r="B9840" t="s">
        <v>1806</v>
      </c>
      <c r="C9840" t="s">
        <v>12</v>
      </c>
      <c r="D9840" t="s">
        <v>38</v>
      </c>
      <c r="E9840" s="1">
        <v>46029.068055555559</v>
      </c>
      <c r="F9840" s="1">
        <v>46031.526388888888</v>
      </c>
      <c r="G9840" t="s">
        <v>110</v>
      </c>
      <c r="H9840" t="s">
        <v>15</v>
      </c>
      <c r="I9840" t="s">
        <v>16</v>
      </c>
      <c r="J9840">
        <v>4</v>
      </c>
      <c r="K9840" t="str">
        <f>IF(tickets_dataset[[#This Row],[status]] = "Closed", "Yes","No")</f>
        <v>Yes</v>
      </c>
      <c r="L9840" s="2">
        <f t="shared" si="612"/>
        <v>58.999999999883585</v>
      </c>
      <c r="M9840" t="str">
        <f t="shared" si="613"/>
        <v>Yes</v>
      </c>
      <c r="N9840" t="str">
        <f t="shared" si="614"/>
        <v>Jan</v>
      </c>
      <c r="O9840" s="2">
        <f t="shared" si="615"/>
        <v>2.4583333333284827</v>
      </c>
      <c r="P9840" t="str">
        <f>VLOOKUP(G9840,Agents!A:E,4,FALSE)</f>
        <v>Team4</v>
      </c>
      <c r="Q9840" t="str">
        <f>VLOOKUP(G9840,Agents!A:E,5,FALSE)</f>
        <v>Junior</v>
      </c>
      <c r="R9840" t="str">
        <f>VLOOKUP(G9840,Agents!A:E,2,FALSE)</f>
        <v>Morning</v>
      </c>
    </row>
    <row r="9841" spans="1:18" x14ac:dyDescent="0.35">
      <c r="A9841" t="s">
        <v>14234</v>
      </c>
      <c r="B9841" t="s">
        <v>956</v>
      </c>
      <c r="C9841" t="s">
        <v>12</v>
      </c>
      <c r="D9841" t="s">
        <v>13</v>
      </c>
      <c r="E9841" s="1">
        <v>46106.678472222222</v>
      </c>
      <c r="F9841" s="1">
        <v>46108.303472222222</v>
      </c>
      <c r="G9841" t="s">
        <v>167</v>
      </c>
      <c r="H9841" t="s">
        <v>15</v>
      </c>
      <c r="I9841" t="s">
        <v>16</v>
      </c>
      <c r="J9841">
        <v>3</v>
      </c>
      <c r="K9841" t="str">
        <f>IF(tickets_dataset[[#This Row],[status]] = "Closed", "Yes","No")</f>
        <v>Yes</v>
      </c>
      <c r="L9841" s="2">
        <f t="shared" si="612"/>
        <v>39</v>
      </c>
      <c r="M9841" t="str">
        <f t="shared" si="613"/>
        <v>No</v>
      </c>
      <c r="N9841" t="str">
        <f t="shared" si="614"/>
        <v>Mar</v>
      </c>
      <c r="O9841" s="2">
        <f t="shared" si="615"/>
        <v>1.625</v>
      </c>
      <c r="P9841" t="str">
        <f>VLOOKUP(G9841,Agents!A:E,4,FALSE)</f>
        <v>Team3</v>
      </c>
      <c r="Q9841" t="str">
        <f>VLOOKUP(G9841,Agents!A:E,5,FALSE)</f>
        <v>Mid</v>
      </c>
      <c r="R9841" t="str">
        <f>VLOOKUP(G9841,Agents!A:E,2,FALSE)</f>
        <v>Evening</v>
      </c>
    </row>
    <row r="9842" spans="1:18" x14ac:dyDescent="0.35">
      <c r="A9842" t="s">
        <v>14235</v>
      </c>
      <c r="B9842" t="s">
        <v>14236</v>
      </c>
      <c r="C9842" t="s">
        <v>76</v>
      </c>
      <c r="D9842" t="s">
        <v>38</v>
      </c>
      <c r="E9842" s="1">
        <v>46044.005555555559</v>
      </c>
      <c r="F9842" s="1">
        <v>46044.838888888888</v>
      </c>
      <c r="G9842" t="s">
        <v>56</v>
      </c>
      <c r="H9842" t="s">
        <v>28</v>
      </c>
      <c r="I9842" t="s">
        <v>16</v>
      </c>
      <c r="J9842">
        <v>3</v>
      </c>
      <c r="K9842" t="str">
        <f>IF(tickets_dataset[[#This Row],[status]] = "Closed", "Yes","No")</f>
        <v>No</v>
      </c>
      <c r="L9842" s="2">
        <f t="shared" si="612"/>
        <v>19.999999999883585</v>
      </c>
      <c r="M9842" t="str">
        <f t="shared" si="613"/>
        <v>No</v>
      </c>
      <c r="N9842" t="str">
        <f t="shared" si="614"/>
        <v>Jan</v>
      </c>
      <c r="O9842" s="2">
        <f t="shared" si="615"/>
        <v>0.83333333332848269</v>
      </c>
      <c r="P9842" t="str">
        <f>VLOOKUP(G9842,Agents!A:E,4,FALSE)</f>
        <v>Team1</v>
      </c>
      <c r="Q9842" t="str">
        <f>VLOOKUP(G9842,Agents!A:E,5,FALSE)</f>
        <v>Senior</v>
      </c>
      <c r="R9842" t="str">
        <f>VLOOKUP(G9842,Agents!A:E,2,FALSE)</f>
        <v>Night</v>
      </c>
    </row>
    <row r="9843" spans="1:18" x14ac:dyDescent="0.35">
      <c r="A9843" t="s">
        <v>14237</v>
      </c>
      <c r="B9843" t="s">
        <v>13259</v>
      </c>
      <c r="C9843" t="s">
        <v>34</v>
      </c>
      <c r="D9843" t="s">
        <v>26</v>
      </c>
      <c r="E9843" s="1">
        <v>46033.786805555559</v>
      </c>
      <c r="F9843" s="1">
        <v>46034.536805555559</v>
      </c>
      <c r="G9843" t="s">
        <v>422</v>
      </c>
      <c r="H9843" t="s">
        <v>15</v>
      </c>
      <c r="I9843" t="s">
        <v>16</v>
      </c>
      <c r="J9843">
        <v>4</v>
      </c>
      <c r="K9843" t="str">
        <f>IF(tickets_dataset[[#This Row],[status]] = "Closed", "Yes","No")</f>
        <v>Yes</v>
      </c>
      <c r="L9843" s="2">
        <f t="shared" si="612"/>
        <v>18</v>
      </c>
      <c r="M9843" t="str">
        <f t="shared" si="613"/>
        <v>No</v>
      </c>
      <c r="N9843" t="str">
        <f t="shared" si="614"/>
        <v>Jan</v>
      </c>
      <c r="O9843" s="2">
        <f t="shared" si="615"/>
        <v>0.75</v>
      </c>
      <c r="P9843" t="str">
        <f>VLOOKUP(G9843,Agents!A:E,4,FALSE)</f>
        <v>Team5</v>
      </c>
      <c r="Q9843" t="str">
        <f>VLOOKUP(G9843,Agents!A:E,5,FALSE)</f>
        <v>Mid</v>
      </c>
      <c r="R9843" t="str">
        <f>VLOOKUP(G9843,Agents!A:E,2,FALSE)</f>
        <v>Evening</v>
      </c>
    </row>
    <row r="9844" spans="1:18" x14ac:dyDescent="0.35">
      <c r="A9844" t="s">
        <v>14238</v>
      </c>
      <c r="B9844" t="s">
        <v>10130</v>
      </c>
      <c r="C9844" t="s">
        <v>34</v>
      </c>
      <c r="D9844" t="s">
        <v>26</v>
      </c>
      <c r="E9844" s="1">
        <v>46076.879166666666</v>
      </c>
      <c r="F9844" s="1">
        <v>46079.587500000001</v>
      </c>
      <c r="G9844" t="s">
        <v>131</v>
      </c>
      <c r="H9844" t="s">
        <v>15</v>
      </c>
      <c r="I9844" t="s">
        <v>16</v>
      </c>
      <c r="J9844">
        <v>4</v>
      </c>
      <c r="K9844" t="str">
        <f>IF(tickets_dataset[[#This Row],[status]] = "Closed", "Yes","No")</f>
        <v>Yes</v>
      </c>
      <c r="L9844" s="2">
        <f t="shared" si="612"/>
        <v>65.000000000058208</v>
      </c>
      <c r="M9844" t="str">
        <f t="shared" si="613"/>
        <v>Yes</v>
      </c>
      <c r="N9844" t="str">
        <f t="shared" si="614"/>
        <v>Feb</v>
      </c>
      <c r="O9844" s="2">
        <f t="shared" si="615"/>
        <v>2.7083333333357587</v>
      </c>
      <c r="P9844" t="str">
        <f>VLOOKUP(G9844,Agents!A:E,4,FALSE)</f>
        <v>Team4</v>
      </c>
      <c r="Q9844" t="str">
        <f>VLOOKUP(G9844,Agents!A:E,5,FALSE)</f>
        <v>Junior</v>
      </c>
      <c r="R9844" t="str">
        <f>VLOOKUP(G9844,Agents!A:E,2,FALSE)</f>
        <v>Night</v>
      </c>
    </row>
    <row r="9845" spans="1:18" x14ac:dyDescent="0.35">
      <c r="A9845" t="s">
        <v>14239</v>
      </c>
      <c r="B9845" t="s">
        <v>2651</v>
      </c>
      <c r="C9845" t="s">
        <v>22</v>
      </c>
      <c r="D9845" t="s">
        <v>26</v>
      </c>
      <c r="E9845" s="1">
        <v>46026.888888888891</v>
      </c>
      <c r="F9845" s="1">
        <v>46028.680555555555</v>
      </c>
      <c r="G9845" t="s">
        <v>91</v>
      </c>
      <c r="H9845" t="s">
        <v>15</v>
      </c>
      <c r="I9845" t="s">
        <v>16</v>
      </c>
      <c r="J9845">
        <v>5</v>
      </c>
      <c r="K9845" t="str">
        <f>IF(tickets_dataset[[#This Row],[status]] = "Closed", "Yes","No")</f>
        <v>Yes</v>
      </c>
      <c r="L9845" s="2">
        <f t="shared" si="612"/>
        <v>42.999999999941792</v>
      </c>
      <c r="M9845" t="str">
        <f t="shared" si="613"/>
        <v>No</v>
      </c>
      <c r="N9845" t="str">
        <f t="shared" si="614"/>
        <v>Jan</v>
      </c>
      <c r="O9845" s="2">
        <f t="shared" si="615"/>
        <v>1.7916666666642413</v>
      </c>
      <c r="P9845" t="str">
        <f>VLOOKUP(G9845,Agents!A:E,4,FALSE)</f>
        <v>Team5</v>
      </c>
      <c r="Q9845" t="str">
        <f>VLOOKUP(G9845,Agents!A:E,5,FALSE)</f>
        <v>Mid</v>
      </c>
      <c r="R9845" t="str">
        <f>VLOOKUP(G9845,Agents!A:E,2,FALSE)</f>
        <v>Night</v>
      </c>
    </row>
    <row r="9846" spans="1:18" x14ac:dyDescent="0.35">
      <c r="A9846" t="s">
        <v>14240</v>
      </c>
      <c r="B9846" t="s">
        <v>10745</v>
      </c>
      <c r="C9846" t="s">
        <v>76</v>
      </c>
      <c r="D9846" t="s">
        <v>13</v>
      </c>
      <c r="E9846" s="1">
        <v>46052.982638888891</v>
      </c>
      <c r="F9846" s="1">
        <v>46054.315972222219</v>
      </c>
      <c r="G9846" t="s">
        <v>190</v>
      </c>
      <c r="H9846" t="s">
        <v>15</v>
      </c>
      <c r="I9846" t="s">
        <v>16</v>
      </c>
      <c r="J9846">
        <v>3</v>
      </c>
      <c r="K9846" t="str">
        <f>IF(tickets_dataset[[#This Row],[status]] = "Closed", "Yes","No")</f>
        <v>Yes</v>
      </c>
      <c r="L9846" s="2">
        <f t="shared" si="612"/>
        <v>31.999999999883585</v>
      </c>
      <c r="M9846" t="str">
        <f t="shared" si="613"/>
        <v>No</v>
      </c>
      <c r="N9846" t="str">
        <f t="shared" si="614"/>
        <v>Jan</v>
      </c>
      <c r="O9846" s="2">
        <f t="shared" si="615"/>
        <v>1.3333333333284827</v>
      </c>
      <c r="P9846" t="str">
        <f>VLOOKUP(G9846,Agents!A:E,4,FALSE)</f>
        <v>Team1</v>
      </c>
      <c r="Q9846" t="str">
        <f>VLOOKUP(G9846,Agents!A:E,5,FALSE)</f>
        <v>Senior</v>
      </c>
      <c r="R9846" t="str">
        <f>VLOOKUP(G9846,Agents!A:E,2,FALSE)</f>
        <v>Night</v>
      </c>
    </row>
    <row r="9847" spans="1:18" x14ac:dyDescent="0.35">
      <c r="A9847" t="s">
        <v>14241</v>
      </c>
      <c r="B9847" t="s">
        <v>3480</v>
      </c>
      <c r="C9847" t="s">
        <v>34</v>
      </c>
      <c r="D9847" t="s">
        <v>38</v>
      </c>
      <c r="E9847" s="1">
        <v>46027.29791666667</v>
      </c>
      <c r="F9847" s="1">
        <v>46029.339583333334</v>
      </c>
      <c r="G9847" t="s">
        <v>239</v>
      </c>
      <c r="H9847" t="s">
        <v>15</v>
      </c>
      <c r="I9847" t="s">
        <v>16</v>
      </c>
      <c r="J9847">
        <v>3</v>
      </c>
      <c r="K9847" t="str">
        <f>IF(tickets_dataset[[#This Row],[status]] = "Closed", "Yes","No")</f>
        <v>Yes</v>
      </c>
      <c r="L9847" s="2">
        <f t="shared" si="612"/>
        <v>48.999999999941792</v>
      </c>
      <c r="M9847" t="str">
        <f t="shared" si="613"/>
        <v>Yes</v>
      </c>
      <c r="N9847" t="str">
        <f t="shared" si="614"/>
        <v>Jan</v>
      </c>
      <c r="O9847" s="2">
        <f t="shared" si="615"/>
        <v>2.0416666666642413</v>
      </c>
      <c r="P9847" t="str">
        <f>VLOOKUP(G9847,Agents!A:E,4,FALSE)</f>
        <v>Team1</v>
      </c>
      <c r="Q9847" t="str">
        <f>VLOOKUP(G9847,Agents!A:E,5,FALSE)</f>
        <v>Senior</v>
      </c>
      <c r="R9847" t="str">
        <f>VLOOKUP(G9847,Agents!A:E,2,FALSE)</f>
        <v>Evening</v>
      </c>
    </row>
    <row r="9848" spans="1:18" x14ac:dyDescent="0.35">
      <c r="A9848" t="s">
        <v>14242</v>
      </c>
      <c r="B9848" t="s">
        <v>4335</v>
      </c>
      <c r="C9848" t="s">
        <v>22</v>
      </c>
      <c r="D9848" t="s">
        <v>26</v>
      </c>
      <c r="E9848" s="1">
        <v>46082.497916666667</v>
      </c>
      <c r="F9848" s="1">
        <v>46084.331250000003</v>
      </c>
      <c r="G9848" t="s">
        <v>282</v>
      </c>
      <c r="H9848" t="s">
        <v>15</v>
      </c>
      <c r="I9848" t="s">
        <v>16</v>
      </c>
      <c r="J9848">
        <v>3</v>
      </c>
      <c r="K9848" t="str">
        <f>IF(tickets_dataset[[#This Row],[status]] = "Closed", "Yes","No")</f>
        <v>Yes</v>
      </c>
      <c r="L9848" s="2">
        <f t="shared" si="612"/>
        <v>44.000000000058208</v>
      </c>
      <c r="M9848" t="str">
        <f t="shared" si="613"/>
        <v>No</v>
      </c>
      <c r="N9848" t="str">
        <f t="shared" si="614"/>
        <v>Mar</v>
      </c>
      <c r="O9848" s="2">
        <f t="shared" si="615"/>
        <v>1.8333333333357587</v>
      </c>
      <c r="P9848" t="str">
        <f>VLOOKUP(G9848,Agents!A:E,4,FALSE)</f>
        <v>Team4</v>
      </c>
      <c r="Q9848" t="str">
        <f>VLOOKUP(G9848,Agents!A:E,5,FALSE)</f>
        <v>Mid</v>
      </c>
      <c r="R9848" t="str">
        <f>VLOOKUP(G9848,Agents!A:E,2,FALSE)</f>
        <v>Morning</v>
      </c>
    </row>
    <row r="9849" spans="1:18" x14ac:dyDescent="0.35">
      <c r="A9849" t="s">
        <v>14243</v>
      </c>
      <c r="B9849" t="s">
        <v>1089</v>
      </c>
      <c r="C9849" t="s">
        <v>76</v>
      </c>
      <c r="D9849" t="s">
        <v>13</v>
      </c>
      <c r="E9849" s="1">
        <v>46051.578472222223</v>
      </c>
      <c r="F9849" s="1">
        <v>46053.370138888888</v>
      </c>
      <c r="G9849" t="s">
        <v>221</v>
      </c>
      <c r="H9849" t="s">
        <v>15</v>
      </c>
      <c r="I9849" t="s">
        <v>16</v>
      </c>
      <c r="J9849">
        <v>4</v>
      </c>
      <c r="K9849" t="str">
        <f>IF(tickets_dataset[[#This Row],[status]] = "Closed", "Yes","No")</f>
        <v>Yes</v>
      </c>
      <c r="L9849" s="2">
        <f t="shared" si="612"/>
        <v>42.999999999941792</v>
      </c>
      <c r="M9849" t="str">
        <f t="shared" si="613"/>
        <v>No</v>
      </c>
      <c r="N9849" t="str">
        <f t="shared" si="614"/>
        <v>Jan</v>
      </c>
      <c r="O9849" s="2">
        <f t="shared" si="615"/>
        <v>1.7916666666642413</v>
      </c>
      <c r="P9849" t="str">
        <f>VLOOKUP(G9849,Agents!A:E,4,FALSE)</f>
        <v>Team4</v>
      </c>
      <c r="Q9849" t="str">
        <f>VLOOKUP(G9849,Agents!A:E,5,FALSE)</f>
        <v>Senior</v>
      </c>
      <c r="R9849" t="str">
        <f>VLOOKUP(G9849,Agents!A:E,2,FALSE)</f>
        <v>Morning</v>
      </c>
    </row>
    <row r="9850" spans="1:18" x14ac:dyDescent="0.35">
      <c r="A9850" t="s">
        <v>14244</v>
      </c>
      <c r="B9850" t="s">
        <v>13860</v>
      </c>
      <c r="C9850" t="s">
        <v>76</v>
      </c>
      <c r="D9850" t="s">
        <v>13</v>
      </c>
      <c r="E9850" s="1">
        <v>46069.104861111111</v>
      </c>
      <c r="F9850" s="1">
        <v>46070.021527777775</v>
      </c>
      <c r="G9850" t="s">
        <v>59</v>
      </c>
      <c r="H9850" t="s">
        <v>15</v>
      </c>
      <c r="I9850" t="s">
        <v>16</v>
      </c>
      <c r="J9850">
        <v>4</v>
      </c>
      <c r="K9850" t="str">
        <f>IF(tickets_dataset[[#This Row],[status]] = "Closed", "Yes","No")</f>
        <v>Yes</v>
      </c>
      <c r="L9850" s="2">
        <f t="shared" si="612"/>
        <v>21.999999999941792</v>
      </c>
      <c r="M9850" t="str">
        <f t="shared" si="613"/>
        <v>No</v>
      </c>
      <c r="N9850" t="str">
        <f t="shared" si="614"/>
        <v>Feb</v>
      </c>
      <c r="O9850" s="2">
        <f t="shared" si="615"/>
        <v>0.91666666666424135</v>
      </c>
      <c r="P9850" t="str">
        <f>VLOOKUP(G9850,Agents!A:E,4,FALSE)</f>
        <v>Team3</v>
      </c>
      <c r="Q9850" t="str">
        <f>VLOOKUP(G9850,Agents!A:E,5,FALSE)</f>
        <v>Senior</v>
      </c>
      <c r="R9850" t="str">
        <f>VLOOKUP(G9850,Agents!A:E,2,FALSE)</f>
        <v>Night</v>
      </c>
    </row>
    <row r="9851" spans="1:18" x14ac:dyDescent="0.35">
      <c r="A9851" t="s">
        <v>14245</v>
      </c>
      <c r="B9851" t="s">
        <v>5856</v>
      </c>
      <c r="C9851" t="s">
        <v>12</v>
      </c>
      <c r="D9851" t="s">
        <v>26</v>
      </c>
      <c r="E9851" s="1">
        <v>46034.906944444447</v>
      </c>
      <c r="F9851" s="1">
        <v>46035.115277777775</v>
      </c>
      <c r="G9851" t="s">
        <v>156</v>
      </c>
      <c r="H9851" t="s">
        <v>15</v>
      </c>
      <c r="I9851" t="s">
        <v>16</v>
      </c>
      <c r="J9851">
        <v>4</v>
      </c>
      <c r="K9851" t="str">
        <f>IF(tickets_dataset[[#This Row],[status]] = "Closed", "Yes","No")</f>
        <v>Yes</v>
      </c>
      <c r="L9851" s="2">
        <f t="shared" si="612"/>
        <v>4.9999999998835847</v>
      </c>
      <c r="M9851" t="str">
        <f t="shared" si="613"/>
        <v>No</v>
      </c>
      <c r="N9851" t="str">
        <f t="shared" si="614"/>
        <v>Jan</v>
      </c>
      <c r="O9851" s="2">
        <f t="shared" si="615"/>
        <v>0.20833333332848269</v>
      </c>
      <c r="P9851" t="str">
        <f>VLOOKUP(G9851,Agents!A:E,4,FALSE)</f>
        <v>Team3</v>
      </c>
      <c r="Q9851" t="str">
        <f>VLOOKUP(G9851,Agents!A:E,5,FALSE)</f>
        <v>Mid</v>
      </c>
      <c r="R9851" t="str">
        <f>VLOOKUP(G9851,Agents!A:E,2,FALSE)</f>
        <v>Evening</v>
      </c>
    </row>
    <row r="9852" spans="1:18" x14ac:dyDescent="0.35">
      <c r="A9852" t="s">
        <v>14246</v>
      </c>
      <c r="B9852" t="s">
        <v>3036</v>
      </c>
      <c r="C9852" t="s">
        <v>12</v>
      </c>
      <c r="D9852" t="s">
        <v>26</v>
      </c>
      <c r="E9852" s="1">
        <v>46029.484027777777</v>
      </c>
      <c r="F9852" s="1">
        <v>46029.942361111112</v>
      </c>
      <c r="G9852" t="s">
        <v>119</v>
      </c>
      <c r="H9852" t="s">
        <v>15</v>
      </c>
      <c r="I9852" t="s">
        <v>16</v>
      </c>
      <c r="J9852">
        <v>4</v>
      </c>
      <c r="K9852" t="str">
        <f>IF(tickets_dataset[[#This Row],[status]] = "Closed", "Yes","No")</f>
        <v>Yes</v>
      </c>
      <c r="L9852" s="2">
        <f t="shared" si="612"/>
        <v>11.000000000058208</v>
      </c>
      <c r="M9852" t="str">
        <f t="shared" si="613"/>
        <v>No</v>
      </c>
      <c r="N9852" t="str">
        <f t="shared" si="614"/>
        <v>Jan</v>
      </c>
      <c r="O9852" s="2">
        <f t="shared" si="615"/>
        <v>0.45833333333575865</v>
      </c>
      <c r="P9852" t="str">
        <f>VLOOKUP(G9852,Agents!A:E,4,FALSE)</f>
        <v>Team1</v>
      </c>
      <c r="Q9852" t="str">
        <f>VLOOKUP(G9852,Agents!A:E,5,FALSE)</f>
        <v>Junior</v>
      </c>
      <c r="R9852" t="str">
        <f>VLOOKUP(G9852,Agents!A:E,2,FALSE)</f>
        <v>Morning</v>
      </c>
    </row>
    <row r="9853" spans="1:18" x14ac:dyDescent="0.35">
      <c r="A9853" t="s">
        <v>14247</v>
      </c>
      <c r="B9853" t="s">
        <v>6940</v>
      </c>
      <c r="C9853" t="s">
        <v>76</v>
      </c>
      <c r="D9853" t="s">
        <v>38</v>
      </c>
      <c r="E9853" s="1">
        <v>46045.227777777778</v>
      </c>
      <c r="F9853" s="1">
        <v>46046.602777777778</v>
      </c>
      <c r="G9853" t="s">
        <v>167</v>
      </c>
      <c r="H9853" t="s">
        <v>15</v>
      </c>
      <c r="I9853" t="s">
        <v>16</v>
      </c>
      <c r="J9853">
        <v>4</v>
      </c>
      <c r="K9853" t="str">
        <f>IF(tickets_dataset[[#This Row],[status]] = "Closed", "Yes","No")</f>
        <v>Yes</v>
      </c>
      <c r="L9853" s="2">
        <f t="shared" si="612"/>
        <v>33</v>
      </c>
      <c r="M9853" t="str">
        <f t="shared" si="613"/>
        <v>No</v>
      </c>
      <c r="N9853" t="str">
        <f t="shared" si="614"/>
        <v>Jan</v>
      </c>
      <c r="O9853" s="2">
        <f t="shared" si="615"/>
        <v>1.375</v>
      </c>
      <c r="P9853" t="str">
        <f>VLOOKUP(G9853,Agents!A:E,4,FALSE)</f>
        <v>Team3</v>
      </c>
      <c r="Q9853" t="str">
        <f>VLOOKUP(G9853,Agents!A:E,5,FALSE)</f>
        <v>Mid</v>
      </c>
      <c r="R9853" t="str">
        <f>VLOOKUP(G9853,Agents!A:E,2,FALSE)</f>
        <v>Evening</v>
      </c>
    </row>
    <row r="9854" spans="1:18" x14ac:dyDescent="0.35">
      <c r="A9854" t="s">
        <v>14248</v>
      </c>
      <c r="B9854" t="s">
        <v>5505</v>
      </c>
      <c r="C9854" t="s">
        <v>76</v>
      </c>
      <c r="D9854" t="s">
        <v>38</v>
      </c>
      <c r="E9854" s="1">
        <v>46035.365277777775</v>
      </c>
      <c r="F9854" s="1">
        <v>46037.448611111111</v>
      </c>
      <c r="G9854" t="s">
        <v>110</v>
      </c>
      <c r="H9854" t="s">
        <v>15</v>
      </c>
      <c r="I9854" t="s">
        <v>16</v>
      </c>
      <c r="J9854">
        <v>5</v>
      </c>
      <c r="K9854" t="str">
        <f>IF(tickets_dataset[[#This Row],[status]] = "Closed", "Yes","No")</f>
        <v>Yes</v>
      </c>
      <c r="L9854" s="2">
        <f t="shared" si="612"/>
        <v>50.000000000058208</v>
      </c>
      <c r="M9854" t="str">
        <f t="shared" si="613"/>
        <v>Yes</v>
      </c>
      <c r="N9854" t="str">
        <f t="shared" si="614"/>
        <v>Jan</v>
      </c>
      <c r="O9854" s="2">
        <f t="shared" si="615"/>
        <v>2.0833333333357587</v>
      </c>
      <c r="P9854" t="str">
        <f>VLOOKUP(G9854,Agents!A:E,4,FALSE)</f>
        <v>Team4</v>
      </c>
      <c r="Q9854" t="str">
        <f>VLOOKUP(G9854,Agents!A:E,5,FALSE)</f>
        <v>Junior</v>
      </c>
      <c r="R9854" t="str">
        <f>VLOOKUP(G9854,Agents!A:E,2,FALSE)</f>
        <v>Morning</v>
      </c>
    </row>
    <row r="9855" spans="1:18" x14ac:dyDescent="0.35">
      <c r="A9855" t="s">
        <v>14249</v>
      </c>
      <c r="B9855" t="s">
        <v>14250</v>
      </c>
      <c r="C9855" t="s">
        <v>50</v>
      </c>
      <c r="D9855" t="s">
        <v>38</v>
      </c>
      <c r="E9855" s="1">
        <v>46044.509027777778</v>
      </c>
      <c r="F9855" s="1">
        <v>46045.259027777778</v>
      </c>
      <c r="G9855" t="s">
        <v>128</v>
      </c>
      <c r="H9855" t="s">
        <v>15</v>
      </c>
      <c r="I9855" t="s">
        <v>16</v>
      </c>
      <c r="J9855">
        <v>3</v>
      </c>
      <c r="K9855" t="str">
        <f>IF(tickets_dataset[[#This Row],[status]] = "Closed", "Yes","No")</f>
        <v>Yes</v>
      </c>
      <c r="L9855" s="2">
        <f t="shared" si="612"/>
        <v>18</v>
      </c>
      <c r="M9855" t="str">
        <f t="shared" si="613"/>
        <v>No</v>
      </c>
      <c r="N9855" t="str">
        <f t="shared" si="614"/>
        <v>Jan</v>
      </c>
      <c r="O9855" s="2">
        <f t="shared" si="615"/>
        <v>0.75</v>
      </c>
      <c r="P9855" t="str">
        <f>VLOOKUP(G9855,Agents!A:E,4,FALSE)</f>
        <v>Team4</v>
      </c>
      <c r="Q9855" t="str">
        <f>VLOOKUP(G9855,Agents!A:E,5,FALSE)</f>
        <v>Mid</v>
      </c>
      <c r="R9855" t="str">
        <f>VLOOKUP(G9855,Agents!A:E,2,FALSE)</f>
        <v>Night</v>
      </c>
    </row>
    <row r="9856" spans="1:18" x14ac:dyDescent="0.35">
      <c r="A9856" t="s">
        <v>14251</v>
      </c>
      <c r="B9856" t="s">
        <v>10745</v>
      </c>
      <c r="C9856" t="s">
        <v>34</v>
      </c>
      <c r="D9856" t="s">
        <v>38</v>
      </c>
      <c r="E9856" s="1">
        <v>46027.442361111112</v>
      </c>
      <c r="F9856" s="1">
        <v>46028.275694444441</v>
      </c>
      <c r="G9856" t="s">
        <v>39</v>
      </c>
      <c r="H9856" t="s">
        <v>15</v>
      </c>
      <c r="I9856" t="s">
        <v>16</v>
      </c>
      <c r="J9856">
        <v>4</v>
      </c>
      <c r="K9856" t="str">
        <f>IF(tickets_dataset[[#This Row],[status]] = "Closed", "Yes","No")</f>
        <v>Yes</v>
      </c>
      <c r="L9856" s="2">
        <f t="shared" si="612"/>
        <v>19.999999999883585</v>
      </c>
      <c r="M9856" t="str">
        <f t="shared" si="613"/>
        <v>No</v>
      </c>
      <c r="N9856" t="str">
        <f t="shared" si="614"/>
        <v>Jan</v>
      </c>
      <c r="O9856" s="2">
        <f t="shared" si="615"/>
        <v>0.83333333332848269</v>
      </c>
      <c r="P9856" t="str">
        <f>VLOOKUP(G9856,Agents!A:E,4,FALSE)</f>
        <v>Team3</v>
      </c>
      <c r="Q9856" t="str">
        <f>VLOOKUP(G9856,Agents!A:E,5,FALSE)</f>
        <v>Mid</v>
      </c>
      <c r="R9856" t="str">
        <f>VLOOKUP(G9856,Agents!A:E,2,FALSE)</f>
        <v>Night</v>
      </c>
    </row>
    <row r="9857" spans="1:18" x14ac:dyDescent="0.35">
      <c r="A9857" t="s">
        <v>14252</v>
      </c>
      <c r="B9857" t="s">
        <v>8335</v>
      </c>
      <c r="C9857" t="s">
        <v>76</v>
      </c>
      <c r="D9857" t="s">
        <v>26</v>
      </c>
      <c r="E9857" s="1">
        <v>46088.719444444447</v>
      </c>
      <c r="F9857" s="1">
        <v>46090.136111111111</v>
      </c>
      <c r="G9857" t="s">
        <v>183</v>
      </c>
      <c r="H9857" t="s">
        <v>15</v>
      </c>
      <c r="I9857" t="s">
        <v>68</v>
      </c>
      <c r="J9857">
        <v>4</v>
      </c>
      <c r="K9857" t="str">
        <f>IF(tickets_dataset[[#This Row],[status]] = "Closed", "Yes","No")</f>
        <v>Yes</v>
      </c>
      <c r="L9857" s="2">
        <f t="shared" si="612"/>
        <v>33.999999999941792</v>
      </c>
      <c r="M9857" t="str">
        <f t="shared" si="613"/>
        <v>No</v>
      </c>
      <c r="N9857" t="str">
        <f t="shared" si="614"/>
        <v>Mar</v>
      </c>
      <c r="O9857" s="2">
        <f t="shared" si="615"/>
        <v>1.4166666666642413</v>
      </c>
      <c r="P9857" t="str">
        <f>VLOOKUP(G9857,Agents!A:E,4,FALSE)</f>
        <v>Team3</v>
      </c>
      <c r="Q9857" t="str">
        <f>VLOOKUP(G9857,Agents!A:E,5,FALSE)</f>
        <v>Senior</v>
      </c>
      <c r="R9857" t="str">
        <f>VLOOKUP(G9857,Agents!A:E,2,FALSE)</f>
        <v>Night</v>
      </c>
    </row>
    <row r="9858" spans="1:18" x14ac:dyDescent="0.35">
      <c r="A9858" t="s">
        <v>14253</v>
      </c>
      <c r="B9858" t="s">
        <v>3531</v>
      </c>
      <c r="C9858" t="s">
        <v>34</v>
      </c>
      <c r="D9858" t="s">
        <v>38</v>
      </c>
      <c r="E9858" s="1">
        <v>46098.453472222223</v>
      </c>
      <c r="F9858" s="1">
        <v>46100.411805555559</v>
      </c>
      <c r="G9858" t="s">
        <v>282</v>
      </c>
      <c r="H9858" t="s">
        <v>132</v>
      </c>
      <c r="I9858" t="s">
        <v>16</v>
      </c>
      <c r="J9858">
        <v>4</v>
      </c>
      <c r="K9858" t="str">
        <f>IF(tickets_dataset[[#This Row],[status]] = "Closed", "Yes","No")</f>
        <v>No</v>
      </c>
      <c r="L9858" s="2">
        <f t="shared" ref="L9858:L9921" si="616">IF(ISBLANK(F9858),"",(F9858-E9858)*24)</f>
        <v>47.000000000058208</v>
      </c>
      <c r="M9858" t="str">
        <f t="shared" ref="M9858:M9921" si="617">IF(L9858&gt;48,"Yes","No")</f>
        <v>No</v>
      </c>
      <c r="N9858" t="str">
        <f t="shared" ref="N9858:N9921" si="618">TEXT(E9858,"mmm")</f>
        <v>Mar</v>
      </c>
      <c r="O9858" s="2">
        <f t="shared" si="615"/>
        <v>1.9583333333357587</v>
      </c>
      <c r="P9858" t="str">
        <f>VLOOKUP(G9858,Agents!A:E,4,FALSE)</f>
        <v>Team4</v>
      </c>
      <c r="Q9858" t="str">
        <f>VLOOKUP(G9858,Agents!A:E,5,FALSE)</f>
        <v>Mid</v>
      </c>
      <c r="R9858" t="str">
        <f>VLOOKUP(G9858,Agents!A:E,2,FALSE)</f>
        <v>Morning</v>
      </c>
    </row>
    <row r="9859" spans="1:18" x14ac:dyDescent="0.35">
      <c r="A9859" t="s">
        <v>14254</v>
      </c>
      <c r="B9859" t="s">
        <v>6279</v>
      </c>
      <c r="C9859" t="s">
        <v>22</v>
      </c>
      <c r="D9859" t="s">
        <v>13</v>
      </c>
      <c r="E9859" s="1">
        <v>46110.716666666667</v>
      </c>
      <c r="F9859" s="1">
        <v>46112.55</v>
      </c>
      <c r="G9859" t="s">
        <v>67</v>
      </c>
      <c r="H9859" t="s">
        <v>15</v>
      </c>
      <c r="I9859" t="s">
        <v>16</v>
      </c>
      <c r="J9859">
        <v>4</v>
      </c>
      <c r="K9859" t="str">
        <f>IF(tickets_dataset[[#This Row],[status]] = "Closed", "Yes","No")</f>
        <v>Yes</v>
      </c>
      <c r="L9859" s="2">
        <f t="shared" si="616"/>
        <v>44.000000000058208</v>
      </c>
      <c r="M9859" t="str">
        <f t="shared" si="617"/>
        <v>No</v>
      </c>
      <c r="N9859" t="str">
        <f t="shared" si="618"/>
        <v>Mar</v>
      </c>
      <c r="O9859" s="2">
        <f t="shared" ref="O9859:O9922" si="619">F9859-E9859</f>
        <v>1.8333333333357587</v>
      </c>
      <c r="P9859" t="str">
        <f>VLOOKUP(G9859,Agents!A:E,4,FALSE)</f>
        <v>Team5</v>
      </c>
      <c r="Q9859" t="str">
        <f>VLOOKUP(G9859,Agents!A:E,5,FALSE)</f>
        <v>Junior</v>
      </c>
      <c r="R9859" t="str">
        <f>VLOOKUP(G9859,Agents!A:E,2,FALSE)</f>
        <v>Evening</v>
      </c>
    </row>
    <row r="9860" spans="1:18" x14ac:dyDescent="0.35">
      <c r="A9860" t="s">
        <v>14255</v>
      </c>
      <c r="B9860" t="s">
        <v>4574</v>
      </c>
      <c r="C9860" t="s">
        <v>76</v>
      </c>
      <c r="D9860" t="s">
        <v>38</v>
      </c>
      <c r="E9860" s="1">
        <v>46041.289583333331</v>
      </c>
      <c r="F9860" s="1">
        <v>46044.539583333331</v>
      </c>
      <c r="G9860" t="s">
        <v>45</v>
      </c>
      <c r="H9860" t="s">
        <v>15</v>
      </c>
      <c r="I9860" t="s">
        <v>16</v>
      </c>
      <c r="J9860">
        <v>2</v>
      </c>
      <c r="K9860" t="str">
        <f>IF(tickets_dataset[[#This Row],[status]] = "Closed", "Yes","No")</f>
        <v>Yes</v>
      </c>
      <c r="L9860" s="2">
        <f t="shared" si="616"/>
        <v>78</v>
      </c>
      <c r="M9860" t="str">
        <f t="shared" si="617"/>
        <v>Yes</v>
      </c>
      <c r="N9860" t="str">
        <f t="shared" si="618"/>
        <v>Jan</v>
      </c>
      <c r="O9860" s="2">
        <f t="shared" si="619"/>
        <v>3.25</v>
      </c>
      <c r="P9860" t="str">
        <f>VLOOKUP(G9860,Agents!A:E,4,FALSE)</f>
        <v>Team5</v>
      </c>
      <c r="Q9860" t="str">
        <f>VLOOKUP(G9860,Agents!A:E,5,FALSE)</f>
        <v>Senior</v>
      </c>
      <c r="R9860" t="str">
        <f>VLOOKUP(G9860,Agents!A:E,2,FALSE)</f>
        <v>Morning</v>
      </c>
    </row>
    <row r="9861" spans="1:18" x14ac:dyDescent="0.35">
      <c r="A9861" t="s">
        <v>14256</v>
      </c>
      <c r="B9861" t="s">
        <v>4627</v>
      </c>
      <c r="C9861" t="s">
        <v>22</v>
      </c>
      <c r="D9861" t="s">
        <v>26</v>
      </c>
      <c r="E9861" s="1">
        <v>46043.034722222219</v>
      </c>
      <c r="F9861" s="1">
        <v>46044.118055555555</v>
      </c>
      <c r="G9861" t="s">
        <v>35</v>
      </c>
      <c r="H9861" t="s">
        <v>15</v>
      </c>
      <c r="I9861" t="s">
        <v>16</v>
      </c>
      <c r="J9861">
        <v>5</v>
      </c>
      <c r="K9861" t="str">
        <f>IF(tickets_dataset[[#This Row],[status]] = "Closed", "Yes","No")</f>
        <v>Yes</v>
      </c>
      <c r="L9861" s="2">
        <f t="shared" si="616"/>
        <v>26.000000000058208</v>
      </c>
      <c r="M9861" t="str">
        <f t="shared" si="617"/>
        <v>No</v>
      </c>
      <c r="N9861" t="str">
        <f t="shared" si="618"/>
        <v>Jan</v>
      </c>
      <c r="O9861" s="2">
        <f t="shared" si="619"/>
        <v>1.0833333333357587</v>
      </c>
      <c r="P9861" t="str">
        <f>VLOOKUP(G9861,Agents!A:E,4,FALSE)</f>
        <v>Team1</v>
      </c>
      <c r="Q9861" t="str">
        <f>VLOOKUP(G9861,Agents!A:E,5,FALSE)</f>
        <v>Senior</v>
      </c>
      <c r="R9861" t="str">
        <f>VLOOKUP(G9861,Agents!A:E,2,FALSE)</f>
        <v>Evening</v>
      </c>
    </row>
    <row r="9862" spans="1:18" x14ac:dyDescent="0.35">
      <c r="A9862" t="s">
        <v>14257</v>
      </c>
      <c r="B9862" t="s">
        <v>7052</v>
      </c>
      <c r="C9862" t="s">
        <v>50</v>
      </c>
      <c r="D9862" t="s">
        <v>26</v>
      </c>
      <c r="E9862" s="1">
        <v>46070.67291666667</v>
      </c>
      <c r="F9862" s="1">
        <v>46072.839583333334</v>
      </c>
      <c r="G9862" t="s">
        <v>59</v>
      </c>
      <c r="H9862" t="s">
        <v>15</v>
      </c>
      <c r="I9862" t="s">
        <v>16</v>
      </c>
      <c r="J9862">
        <v>5</v>
      </c>
      <c r="K9862" t="str">
        <f>IF(tickets_dataset[[#This Row],[status]] = "Closed", "Yes","No")</f>
        <v>Yes</v>
      </c>
      <c r="L9862" s="2">
        <f t="shared" si="616"/>
        <v>51.999999999941792</v>
      </c>
      <c r="M9862" t="str">
        <f t="shared" si="617"/>
        <v>Yes</v>
      </c>
      <c r="N9862" t="str">
        <f t="shared" si="618"/>
        <v>Feb</v>
      </c>
      <c r="O9862" s="2">
        <f t="shared" si="619"/>
        <v>2.1666666666642413</v>
      </c>
      <c r="P9862" t="str">
        <f>VLOOKUP(G9862,Agents!A:E,4,FALSE)</f>
        <v>Team3</v>
      </c>
      <c r="Q9862" t="str">
        <f>VLOOKUP(G9862,Agents!A:E,5,FALSE)</f>
        <v>Senior</v>
      </c>
      <c r="R9862" t="str">
        <f>VLOOKUP(G9862,Agents!A:E,2,FALSE)</f>
        <v>Night</v>
      </c>
    </row>
    <row r="9863" spans="1:18" x14ac:dyDescent="0.35">
      <c r="A9863" t="s">
        <v>14258</v>
      </c>
      <c r="B9863" t="s">
        <v>1833</v>
      </c>
      <c r="C9863" t="s">
        <v>34</v>
      </c>
      <c r="D9863" t="s">
        <v>38</v>
      </c>
      <c r="E9863" s="1">
        <v>46109.484027777777</v>
      </c>
      <c r="F9863" s="1">
        <v>46110.317361111112</v>
      </c>
      <c r="G9863" t="s">
        <v>119</v>
      </c>
      <c r="H9863" t="s">
        <v>132</v>
      </c>
      <c r="I9863" t="s">
        <v>16</v>
      </c>
      <c r="J9863">
        <v>4</v>
      </c>
      <c r="K9863" t="str">
        <f>IF(tickets_dataset[[#This Row],[status]] = "Closed", "Yes","No")</f>
        <v>No</v>
      </c>
      <c r="L9863" s="2">
        <f t="shared" si="616"/>
        <v>20.000000000058208</v>
      </c>
      <c r="M9863" t="str">
        <f t="shared" si="617"/>
        <v>No</v>
      </c>
      <c r="N9863" t="str">
        <f t="shared" si="618"/>
        <v>Mar</v>
      </c>
      <c r="O9863" s="2">
        <f t="shared" si="619"/>
        <v>0.83333333333575865</v>
      </c>
      <c r="P9863" t="str">
        <f>VLOOKUP(G9863,Agents!A:E,4,FALSE)</f>
        <v>Team1</v>
      </c>
      <c r="Q9863" t="str">
        <f>VLOOKUP(G9863,Agents!A:E,5,FALSE)</f>
        <v>Junior</v>
      </c>
      <c r="R9863" t="str">
        <f>VLOOKUP(G9863,Agents!A:E,2,FALSE)</f>
        <v>Morning</v>
      </c>
    </row>
    <row r="9864" spans="1:18" x14ac:dyDescent="0.35">
      <c r="A9864" t="s">
        <v>14259</v>
      </c>
      <c r="B9864" t="s">
        <v>10508</v>
      </c>
      <c r="C9864" t="s">
        <v>50</v>
      </c>
      <c r="D9864" t="s">
        <v>13</v>
      </c>
      <c r="E9864" s="1">
        <v>46025.506249999999</v>
      </c>
      <c r="F9864" s="1">
        <v>46026.17291666667</v>
      </c>
      <c r="G9864" t="s">
        <v>149</v>
      </c>
      <c r="H9864" t="s">
        <v>28</v>
      </c>
      <c r="I9864" t="s">
        <v>16</v>
      </c>
      <c r="J9864">
        <v>3</v>
      </c>
      <c r="K9864" t="str">
        <f>IF(tickets_dataset[[#This Row],[status]] = "Closed", "Yes","No")</f>
        <v>No</v>
      </c>
      <c r="L9864" s="2">
        <f t="shared" si="616"/>
        <v>16.000000000116415</v>
      </c>
      <c r="M9864" t="str">
        <f t="shared" si="617"/>
        <v>No</v>
      </c>
      <c r="N9864" t="str">
        <f t="shared" si="618"/>
        <v>Jan</v>
      </c>
      <c r="O9864" s="2">
        <f t="shared" si="619"/>
        <v>0.66666666667151731</v>
      </c>
      <c r="P9864" t="str">
        <f>VLOOKUP(G9864,Agents!A:E,4,FALSE)</f>
        <v>Team3</v>
      </c>
      <c r="Q9864" t="str">
        <f>VLOOKUP(G9864,Agents!A:E,5,FALSE)</f>
        <v>Mid</v>
      </c>
      <c r="R9864" t="str">
        <f>VLOOKUP(G9864,Agents!A:E,2,FALSE)</f>
        <v>Night</v>
      </c>
    </row>
    <row r="9865" spans="1:18" x14ac:dyDescent="0.35">
      <c r="A9865" t="s">
        <v>14260</v>
      </c>
      <c r="B9865" t="s">
        <v>4517</v>
      </c>
      <c r="C9865" t="s">
        <v>22</v>
      </c>
      <c r="D9865" t="s">
        <v>38</v>
      </c>
      <c r="E9865" s="1">
        <v>46048.706944444442</v>
      </c>
      <c r="F9865" s="1">
        <v>46051.831944444442</v>
      </c>
      <c r="G9865" t="s">
        <v>221</v>
      </c>
      <c r="H9865" t="s">
        <v>28</v>
      </c>
      <c r="I9865" t="s">
        <v>16</v>
      </c>
      <c r="J9865">
        <v>5</v>
      </c>
      <c r="K9865" t="str">
        <f>IF(tickets_dataset[[#This Row],[status]] = "Closed", "Yes","No")</f>
        <v>No</v>
      </c>
      <c r="L9865" s="2">
        <f t="shared" si="616"/>
        <v>75</v>
      </c>
      <c r="M9865" t="str">
        <f t="shared" si="617"/>
        <v>Yes</v>
      </c>
      <c r="N9865" t="str">
        <f t="shared" si="618"/>
        <v>Jan</v>
      </c>
      <c r="O9865" s="2">
        <f t="shared" si="619"/>
        <v>3.125</v>
      </c>
      <c r="P9865" t="str">
        <f>VLOOKUP(G9865,Agents!A:E,4,FALSE)</f>
        <v>Team4</v>
      </c>
      <c r="Q9865" t="str">
        <f>VLOOKUP(G9865,Agents!A:E,5,FALSE)</f>
        <v>Senior</v>
      </c>
      <c r="R9865" t="str">
        <f>VLOOKUP(G9865,Agents!A:E,2,FALSE)</f>
        <v>Morning</v>
      </c>
    </row>
    <row r="9866" spans="1:18" x14ac:dyDescent="0.35">
      <c r="A9866" t="s">
        <v>14261</v>
      </c>
      <c r="B9866" t="s">
        <v>14262</v>
      </c>
      <c r="C9866" t="s">
        <v>50</v>
      </c>
      <c r="D9866" t="s">
        <v>13</v>
      </c>
      <c r="E9866" s="1">
        <v>46061.524305555555</v>
      </c>
      <c r="F9866" s="1">
        <v>46063.440972222219</v>
      </c>
      <c r="G9866" t="s">
        <v>31</v>
      </c>
      <c r="H9866" t="s">
        <v>28</v>
      </c>
      <c r="I9866" t="s">
        <v>68</v>
      </c>
      <c r="J9866">
        <v>4</v>
      </c>
      <c r="K9866" t="str">
        <f>IF(tickets_dataset[[#This Row],[status]] = "Closed", "Yes","No")</f>
        <v>No</v>
      </c>
      <c r="L9866" s="2">
        <f t="shared" si="616"/>
        <v>45.999999999941792</v>
      </c>
      <c r="M9866" t="str">
        <f t="shared" si="617"/>
        <v>No</v>
      </c>
      <c r="N9866" t="str">
        <f t="shared" si="618"/>
        <v>Feb</v>
      </c>
      <c r="O9866" s="2">
        <f t="shared" si="619"/>
        <v>1.9166666666642413</v>
      </c>
      <c r="P9866" t="str">
        <f>VLOOKUP(G9866,Agents!A:E,4,FALSE)</f>
        <v>Team5</v>
      </c>
      <c r="Q9866" t="str">
        <f>VLOOKUP(G9866,Agents!A:E,5,FALSE)</f>
        <v>Senior</v>
      </c>
      <c r="R9866" t="str">
        <f>VLOOKUP(G9866,Agents!A:E,2,FALSE)</f>
        <v>Evening</v>
      </c>
    </row>
    <row r="9867" spans="1:18" x14ac:dyDescent="0.35">
      <c r="A9867" t="s">
        <v>14263</v>
      </c>
      <c r="B9867" t="s">
        <v>4428</v>
      </c>
      <c r="C9867" t="s">
        <v>50</v>
      </c>
      <c r="D9867" t="s">
        <v>13</v>
      </c>
      <c r="E9867" s="1">
        <v>46056.343055555553</v>
      </c>
      <c r="F9867" s="1">
        <v>46056.843055555553</v>
      </c>
      <c r="G9867" t="s">
        <v>27</v>
      </c>
      <c r="H9867" t="s">
        <v>15</v>
      </c>
      <c r="I9867" t="s">
        <v>16</v>
      </c>
      <c r="J9867">
        <v>5</v>
      </c>
      <c r="K9867" t="str">
        <f>IF(tickets_dataset[[#This Row],[status]] = "Closed", "Yes","No")</f>
        <v>Yes</v>
      </c>
      <c r="L9867" s="2">
        <f t="shared" si="616"/>
        <v>12</v>
      </c>
      <c r="M9867" t="str">
        <f t="shared" si="617"/>
        <v>No</v>
      </c>
      <c r="N9867" t="str">
        <f t="shared" si="618"/>
        <v>Feb</v>
      </c>
      <c r="O9867" s="2">
        <f t="shared" si="619"/>
        <v>0.5</v>
      </c>
      <c r="P9867" t="str">
        <f>VLOOKUP(G9867,Agents!A:E,4,FALSE)</f>
        <v>Team5</v>
      </c>
      <c r="Q9867" t="str">
        <f>VLOOKUP(G9867,Agents!A:E,5,FALSE)</f>
        <v>Senior</v>
      </c>
      <c r="R9867" t="str">
        <f>VLOOKUP(G9867,Agents!A:E,2,FALSE)</f>
        <v>Morning</v>
      </c>
    </row>
    <row r="9868" spans="1:18" x14ac:dyDescent="0.35">
      <c r="A9868" t="s">
        <v>14264</v>
      </c>
      <c r="B9868" t="s">
        <v>9613</v>
      </c>
      <c r="C9868" t="s">
        <v>12</v>
      </c>
      <c r="D9868" t="s">
        <v>38</v>
      </c>
      <c r="E9868" s="1">
        <v>46083.177083333336</v>
      </c>
      <c r="F9868" s="1">
        <v>46086.760416666664</v>
      </c>
      <c r="G9868" t="s">
        <v>131</v>
      </c>
      <c r="H9868" t="s">
        <v>28</v>
      </c>
      <c r="I9868" t="s">
        <v>16</v>
      </c>
      <c r="J9868">
        <v>4</v>
      </c>
      <c r="K9868" t="str">
        <f>IF(tickets_dataset[[#This Row],[status]] = "Closed", "Yes","No")</f>
        <v>No</v>
      </c>
      <c r="L9868" s="2">
        <f t="shared" si="616"/>
        <v>85.999999999883585</v>
      </c>
      <c r="M9868" t="str">
        <f t="shared" si="617"/>
        <v>Yes</v>
      </c>
      <c r="N9868" t="str">
        <f t="shared" si="618"/>
        <v>Mar</v>
      </c>
      <c r="O9868" s="2">
        <f t="shared" si="619"/>
        <v>3.5833333333284827</v>
      </c>
      <c r="P9868" t="str">
        <f>VLOOKUP(G9868,Agents!A:E,4,FALSE)</f>
        <v>Team4</v>
      </c>
      <c r="Q9868" t="str">
        <f>VLOOKUP(G9868,Agents!A:E,5,FALSE)</f>
        <v>Junior</v>
      </c>
      <c r="R9868" t="str">
        <f>VLOOKUP(G9868,Agents!A:E,2,FALSE)</f>
        <v>Night</v>
      </c>
    </row>
    <row r="9869" spans="1:18" x14ac:dyDescent="0.35">
      <c r="A9869" t="s">
        <v>14265</v>
      </c>
      <c r="B9869" t="s">
        <v>7652</v>
      </c>
      <c r="C9869" t="s">
        <v>22</v>
      </c>
      <c r="D9869" t="s">
        <v>26</v>
      </c>
      <c r="E9869" s="1">
        <v>46073.49722222222</v>
      </c>
      <c r="F9869" s="1">
        <v>46073.913888888892</v>
      </c>
      <c r="G9869" t="s">
        <v>357</v>
      </c>
      <c r="H9869" t="s">
        <v>15</v>
      </c>
      <c r="I9869" t="s">
        <v>16</v>
      </c>
      <c r="J9869">
        <v>4</v>
      </c>
      <c r="K9869" t="str">
        <f>IF(tickets_dataset[[#This Row],[status]] = "Closed", "Yes","No")</f>
        <v>Yes</v>
      </c>
      <c r="L9869" s="2">
        <f t="shared" si="616"/>
        <v>10.000000000116415</v>
      </c>
      <c r="M9869" t="str">
        <f t="shared" si="617"/>
        <v>No</v>
      </c>
      <c r="N9869" t="str">
        <f t="shared" si="618"/>
        <v>Feb</v>
      </c>
      <c r="O9869" s="2">
        <f t="shared" si="619"/>
        <v>0.41666666667151731</v>
      </c>
      <c r="P9869" t="str">
        <f>VLOOKUP(G9869,Agents!A:E,4,FALSE)</f>
        <v>Team1</v>
      </c>
      <c r="Q9869" t="str">
        <f>VLOOKUP(G9869,Agents!A:E,5,FALSE)</f>
        <v>Mid</v>
      </c>
      <c r="R9869" t="str">
        <f>VLOOKUP(G9869,Agents!A:E,2,FALSE)</f>
        <v>Morning</v>
      </c>
    </row>
    <row r="9870" spans="1:18" x14ac:dyDescent="0.35">
      <c r="A9870" t="s">
        <v>14266</v>
      </c>
      <c r="B9870" t="s">
        <v>12855</v>
      </c>
      <c r="C9870" t="s">
        <v>22</v>
      </c>
      <c r="D9870" t="s">
        <v>26</v>
      </c>
      <c r="E9870" s="1">
        <v>46023.417361111111</v>
      </c>
      <c r="F9870" s="1">
        <v>46025.500694444447</v>
      </c>
      <c r="G9870" t="s">
        <v>282</v>
      </c>
      <c r="H9870" t="s">
        <v>15</v>
      </c>
      <c r="I9870" t="s">
        <v>16</v>
      </c>
      <c r="J9870">
        <v>4</v>
      </c>
      <c r="K9870" t="str">
        <f>IF(tickets_dataset[[#This Row],[status]] = "Closed", "Yes","No")</f>
        <v>Yes</v>
      </c>
      <c r="L9870" s="2">
        <f t="shared" si="616"/>
        <v>50.000000000058208</v>
      </c>
      <c r="M9870" t="str">
        <f t="shared" si="617"/>
        <v>Yes</v>
      </c>
      <c r="N9870" t="str">
        <f t="shared" si="618"/>
        <v>Jan</v>
      </c>
      <c r="O9870" s="2">
        <f t="shared" si="619"/>
        <v>2.0833333333357587</v>
      </c>
      <c r="P9870" t="str">
        <f>VLOOKUP(G9870,Agents!A:E,4,FALSE)</f>
        <v>Team4</v>
      </c>
      <c r="Q9870" t="str">
        <f>VLOOKUP(G9870,Agents!A:E,5,FALSE)</f>
        <v>Mid</v>
      </c>
      <c r="R9870" t="str">
        <f>VLOOKUP(G9870,Agents!A:E,2,FALSE)</f>
        <v>Morning</v>
      </c>
    </row>
    <row r="9871" spans="1:18" x14ac:dyDescent="0.35">
      <c r="A9871" t="s">
        <v>14267</v>
      </c>
      <c r="B9871" t="s">
        <v>11267</v>
      </c>
      <c r="C9871" t="s">
        <v>12</v>
      </c>
      <c r="D9871" t="s">
        <v>26</v>
      </c>
      <c r="E9871" s="1">
        <v>46038.681250000001</v>
      </c>
      <c r="F9871" s="1">
        <v>46041.431250000001</v>
      </c>
      <c r="G9871" t="s">
        <v>23</v>
      </c>
      <c r="H9871" t="s">
        <v>15</v>
      </c>
      <c r="I9871" t="s">
        <v>16</v>
      </c>
      <c r="J9871">
        <v>4</v>
      </c>
      <c r="K9871" t="str">
        <f>IF(tickets_dataset[[#This Row],[status]] = "Closed", "Yes","No")</f>
        <v>Yes</v>
      </c>
      <c r="L9871" s="2">
        <f t="shared" si="616"/>
        <v>66</v>
      </c>
      <c r="M9871" t="str">
        <f t="shared" si="617"/>
        <v>Yes</v>
      </c>
      <c r="N9871" t="str">
        <f t="shared" si="618"/>
        <v>Jan</v>
      </c>
      <c r="O9871" s="2">
        <f t="shared" si="619"/>
        <v>2.75</v>
      </c>
      <c r="P9871" t="str">
        <f>VLOOKUP(G9871,Agents!A:E,4,FALSE)</f>
        <v>Team3</v>
      </c>
      <c r="Q9871" t="str">
        <f>VLOOKUP(G9871,Agents!A:E,5,FALSE)</f>
        <v>Senior</v>
      </c>
      <c r="R9871" t="str">
        <f>VLOOKUP(G9871,Agents!A:E,2,FALSE)</f>
        <v>Evening</v>
      </c>
    </row>
    <row r="9872" spans="1:18" x14ac:dyDescent="0.35">
      <c r="A9872" t="s">
        <v>14268</v>
      </c>
      <c r="B9872" t="s">
        <v>684</v>
      </c>
      <c r="C9872" t="s">
        <v>12</v>
      </c>
      <c r="D9872" t="s">
        <v>13</v>
      </c>
      <c r="E9872" s="1">
        <v>46073.847222222219</v>
      </c>
      <c r="F9872" s="1">
        <v>46075.222222222219</v>
      </c>
      <c r="G9872" t="s">
        <v>19</v>
      </c>
      <c r="H9872" t="s">
        <v>15</v>
      </c>
      <c r="I9872" t="s">
        <v>16</v>
      </c>
      <c r="J9872">
        <v>5</v>
      </c>
      <c r="K9872" t="str">
        <f>IF(tickets_dataset[[#This Row],[status]] = "Closed", "Yes","No")</f>
        <v>Yes</v>
      </c>
      <c r="L9872" s="2">
        <f t="shared" si="616"/>
        <v>33</v>
      </c>
      <c r="M9872" t="str">
        <f t="shared" si="617"/>
        <v>No</v>
      </c>
      <c r="N9872" t="str">
        <f t="shared" si="618"/>
        <v>Feb</v>
      </c>
      <c r="O9872" s="2">
        <f t="shared" si="619"/>
        <v>1.375</v>
      </c>
      <c r="P9872" t="str">
        <f>VLOOKUP(G9872,Agents!A:E,4,FALSE)</f>
        <v>Team4</v>
      </c>
      <c r="Q9872" t="str">
        <f>VLOOKUP(G9872,Agents!A:E,5,FALSE)</f>
        <v>Senior</v>
      </c>
      <c r="R9872" t="str">
        <f>VLOOKUP(G9872,Agents!A:E,2,FALSE)</f>
        <v>Evening</v>
      </c>
    </row>
    <row r="9873" spans="1:18" x14ac:dyDescent="0.35">
      <c r="A9873" t="s">
        <v>14269</v>
      </c>
      <c r="B9873" t="s">
        <v>12450</v>
      </c>
      <c r="C9873" t="s">
        <v>34</v>
      </c>
      <c r="D9873" t="s">
        <v>38</v>
      </c>
      <c r="E9873" s="1">
        <v>46089.947222222225</v>
      </c>
      <c r="F9873" s="1">
        <v>46092.988888888889</v>
      </c>
      <c r="G9873" t="s">
        <v>199</v>
      </c>
      <c r="H9873" t="s">
        <v>15</v>
      </c>
      <c r="I9873" t="s">
        <v>16</v>
      </c>
      <c r="J9873">
        <v>5</v>
      </c>
      <c r="K9873" t="str">
        <f>IF(tickets_dataset[[#This Row],[status]] = "Closed", "Yes","No")</f>
        <v>Yes</v>
      </c>
      <c r="L9873" s="2">
        <f t="shared" si="616"/>
        <v>72.999999999941792</v>
      </c>
      <c r="M9873" t="str">
        <f t="shared" si="617"/>
        <v>Yes</v>
      </c>
      <c r="N9873" t="str">
        <f t="shared" si="618"/>
        <v>Mar</v>
      </c>
      <c r="O9873" s="2">
        <f t="shared" si="619"/>
        <v>3.0416666666642413</v>
      </c>
      <c r="P9873" t="str">
        <f>VLOOKUP(G9873,Agents!A:E,4,FALSE)</f>
        <v>Team1</v>
      </c>
      <c r="Q9873" t="str">
        <f>VLOOKUP(G9873,Agents!A:E,5,FALSE)</f>
        <v>Junior</v>
      </c>
      <c r="R9873" t="str">
        <f>VLOOKUP(G9873,Agents!A:E,2,FALSE)</f>
        <v>Morning</v>
      </c>
    </row>
    <row r="9874" spans="1:18" x14ac:dyDescent="0.35">
      <c r="A9874" t="s">
        <v>14270</v>
      </c>
      <c r="B9874" t="s">
        <v>82</v>
      </c>
      <c r="C9874" t="s">
        <v>50</v>
      </c>
      <c r="D9874" t="s">
        <v>13</v>
      </c>
      <c r="E9874" s="1">
        <v>46061.511805555558</v>
      </c>
      <c r="F9874" s="1">
        <v>46062.178472222222</v>
      </c>
      <c r="G9874" t="s">
        <v>110</v>
      </c>
      <c r="H9874" t="s">
        <v>15</v>
      </c>
      <c r="I9874" t="s">
        <v>68</v>
      </c>
      <c r="J9874">
        <v>4</v>
      </c>
      <c r="K9874" t="str">
        <f>IF(tickets_dataset[[#This Row],[status]] = "Closed", "Yes","No")</f>
        <v>Yes</v>
      </c>
      <c r="L9874" s="2">
        <f t="shared" si="616"/>
        <v>15.999999999941792</v>
      </c>
      <c r="M9874" t="str">
        <f t="shared" si="617"/>
        <v>No</v>
      </c>
      <c r="N9874" t="str">
        <f t="shared" si="618"/>
        <v>Feb</v>
      </c>
      <c r="O9874" s="2">
        <f t="shared" si="619"/>
        <v>0.66666666666424135</v>
      </c>
      <c r="P9874" t="str">
        <f>VLOOKUP(G9874,Agents!A:E,4,FALSE)</f>
        <v>Team4</v>
      </c>
      <c r="Q9874" t="str">
        <f>VLOOKUP(G9874,Agents!A:E,5,FALSE)</f>
        <v>Junior</v>
      </c>
      <c r="R9874" t="str">
        <f>VLOOKUP(G9874,Agents!A:E,2,FALSE)</f>
        <v>Morning</v>
      </c>
    </row>
    <row r="9875" spans="1:18" x14ac:dyDescent="0.35">
      <c r="A9875" t="s">
        <v>14271</v>
      </c>
      <c r="B9875" t="s">
        <v>10115</v>
      </c>
      <c r="C9875" t="s">
        <v>76</v>
      </c>
      <c r="D9875" t="s">
        <v>13</v>
      </c>
      <c r="E9875" s="1">
        <v>46088.211805555555</v>
      </c>
      <c r="F9875" s="1">
        <v>46088.753472222219</v>
      </c>
      <c r="G9875" t="s">
        <v>140</v>
      </c>
      <c r="H9875" t="s">
        <v>15</v>
      </c>
      <c r="I9875" t="s">
        <v>16</v>
      </c>
      <c r="J9875">
        <v>4</v>
      </c>
      <c r="K9875" t="str">
        <f>IF(tickets_dataset[[#This Row],[status]] = "Closed", "Yes","No")</f>
        <v>Yes</v>
      </c>
      <c r="L9875" s="2">
        <f t="shared" si="616"/>
        <v>12.999999999941792</v>
      </c>
      <c r="M9875" t="str">
        <f t="shared" si="617"/>
        <v>No</v>
      </c>
      <c r="N9875" t="str">
        <f t="shared" si="618"/>
        <v>Mar</v>
      </c>
      <c r="O9875" s="2">
        <f t="shared" si="619"/>
        <v>0.54166666666424135</v>
      </c>
      <c r="P9875" t="str">
        <f>VLOOKUP(G9875,Agents!A:E,4,FALSE)</f>
        <v>Team1</v>
      </c>
      <c r="Q9875" t="str">
        <f>VLOOKUP(G9875,Agents!A:E,5,FALSE)</f>
        <v>Junior</v>
      </c>
      <c r="R9875" t="str">
        <f>VLOOKUP(G9875,Agents!A:E,2,FALSE)</f>
        <v>Morning</v>
      </c>
    </row>
    <row r="9876" spans="1:18" x14ac:dyDescent="0.35">
      <c r="A9876" t="s">
        <v>14272</v>
      </c>
      <c r="B9876" t="s">
        <v>8221</v>
      </c>
      <c r="C9876" t="s">
        <v>76</v>
      </c>
      <c r="D9876" t="s">
        <v>26</v>
      </c>
      <c r="E9876" s="1">
        <v>46060.876388888886</v>
      </c>
      <c r="F9876" s="1">
        <v>46062.751388888886</v>
      </c>
      <c r="G9876" t="s">
        <v>170</v>
      </c>
      <c r="H9876" t="s">
        <v>28</v>
      </c>
      <c r="I9876" t="s">
        <v>16</v>
      </c>
      <c r="J9876">
        <v>2</v>
      </c>
      <c r="K9876" t="str">
        <f>IF(tickets_dataset[[#This Row],[status]] = "Closed", "Yes","No")</f>
        <v>No</v>
      </c>
      <c r="L9876" s="2">
        <f t="shared" si="616"/>
        <v>45</v>
      </c>
      <c r="M9876" t="str">
        <f t="shared" si="617"/>
        <v>No</v>
      </c>
      <c r="N9876" t="str">
        <f t="shared" si="618"/>
        <v>Feb</v>
      </c>
      <c r="O9876" s="2">
        <f t="shared" si="619"/>
        <v>1.875</v>
      </c>
      <c r="P9876" t="str">
        <f>VLOOKUP(G9876,Agents!A:E,4,FALSE)</f>
        <v>Team5</v>
      </c>
      <c r="Q9876" t="str">
        <f>VLOOKUP(G9876,Agents!A:E,5,FALSE)</f>
        <v>Junior</v>
      </c>
      <c r="R9876" t="str">
        <f>VLOOKUP(G9876,Agents!A:E,2,FALSE)</f>
        <v>Night</v>
      </c>
    </row>
    <row r="9877" spans="1:18" x14ac:dyDescent="0.35">
      <c r="A9877" t="s">
        <v>14273</v>
      </c>
      <c r="B9877" t="s">
        <v>2839</v>
      </c>
      <c r="C9877" t="s">
        <v>50</v>
      </c>
      <c r="D9877" t="s">
        <v>13</v>
      </c>
      <c r="E9877" s="1">
        <v>46070.034722222219</v>
      </c>
      <c r="F9877" s="1">
        <v>46071.451388888891</v>
      </c>
      <c r="G9877" t="s">
        <v>80</v>
      </c>
      <c r="H9877" t="s">
        <v>15</v>
      </c>
      <c r="I9877" t="s">
        <v>16</v>
      </c>
      <c r="J9877">
        <v>3</v>
      </c>
      <c r="K9877" t="str">
        <f>IF(tickets_dataset[[#This Row],[status]] = "Closed", "Yes","No")</f>
        <v>Yes</v>
      </c>
      <c r="L9877" s="2">
        <f t="shared" si="616"/>
        <v>34.000000000116415</v>
      </c>
      <c r="M9877" t="str">
        <f t="shared" si="617"/>
        <v>No</v>
      </c>
      <c r="N9877" t="str">
        <f t="shared" si="618"/>
        <v>Feb</v>
      </c>
      <c r="O9877" s="2">
        <f t="shared" si="619"/>
        <v>1.4166666666715173</v>
      </c>
      <c r="P9877" t="str">
        <f>VLOOKUP(G9877,Agents!A:E,4,FALSE)</f>
        <v>Team3</v>
      </c>
      <c r="Q9877" t="str">
        <f>VLOOKUP(G9877,Agents!A:E,5,FALSE)</f>
        <v>Junior</v>
      </c>
      <c r="R9877" t="str">
        <f>VLOOKUP(G9877,Agents!A:E,2,FALSE)</f>
        <v>Evening</v>
      </c>
    </row>
    <row r="9878" spans="1:18" x14ac:dyDescent="0.35">
      <c r="A9878" t="s">
        <v>14274</v>
      </c>
      <c r="B9878" t="s">
        <v>389</v>
      </c>
      <c r="C9878" t="s">
        <v>22</v>
      </c>
      <c r="D9878" t="s">
        <v>26</v>
      </c>
      <c r="E9878" s="1">
        <v>46045.806944444441</v>
      </c>
      <c r="F9878" s="1">
        <v>46048.431944444441</v>
      </c>
      <c r="G9878" t="s">
        <v>62</v>
      </c>
      <c r="H9878" t="s">
        <v>15</v>
      </c>
      <c r="I9878" t="s">
        <v>16</v>
      </c>
      <c r="J9878">
        <v>3</v>
      </c>
      <c r="K9878" t="str">
        <f>IF(tickets_dataset[[#This Row],[status]] = "Closed", "Yes","No")</f>
        <v>Yes</v>
      </c>
      <c r="L9878" s="2">
        <f t="shared" si="616"/>
        <v>63</v>
      </c>
      <c r="M9878" t="str">
        <f t="shared" si="617"/>
        <v>Yes</v>
      </c>
      <c r="N9878" t="str">
        <f t="shared" si="618"/>
        <v>Jan</v>
      </c>
      <c r="O9878" s="2">
        <f t="shared" si="619"/>
        <v>2.625</v>
      </c>
      <c r="P9878" t="str">
        <f>VLOOKUP(G9878,Agents!A:E,4,FALSE)</f>
        <v>Team1</v>
      </c>
      <c r="Q9878" t="str">
        <f>VLOOKUP(G9878,Agents!A:E,5,FALSE)</f>
        <v>Junior</v>
      </c>
      <c r="R9878" t="str">
        <f>VLOOKUP(G9878,Agents!A:E,2,FALSE)</f>
        <v>Morning</v>
      </c>
    </row>
    <row r="9879" spans="1:18" x14ac:dyDescent="0.35">
      <c r="A9879" t="s">
        <v>14275</v>
      </c>
      <c r="B9879" t="s">
        <v>3092</v>
      </c>
      <c r="C9879" t="s">
        <v>22</v>
      </c>
      <c r="D9879" t="s">
        <v>38</v>
      </c>
      <c r="E9879" s="1">
        <v>46036.413194444445</v>
      </c>
      <c r="F9879" s="1">
        <v>46038.329861111109</v>
      </c>
      <c r="G9879" t="s">
        <v>53</v>
      </c>
      <c r="H9879" t="s">
        <v>15</v>
      </c>
      <c r="I9879" t="s">
        <v>16</v>
      </c>
      <c r="J9879">
        <v>5</v>
      </c>
      <c r="K9879" t="str">
        <f>IF(tickets_dataset[[#This Row],[status]] = "Closed", "Yes","No")</f>
        <v>Yes</v>
      </c>
      <c r="L9879" s="2">
        <f t="shared" si="616"/>
        <v>45.999999999941792</v>
      </c>
      <c r="M9879" t="str">
        <f t="shared" si="617"/>
        <v>No</v>
      </c>
      <c r="N9879" t="str">
        <f t="shared" si="618"/>
        <v>Jan</v>
      </c>
      <c r="O9879" s="2">
        <f t="shared" si="619"/>
        <v>1.9166666666642413</v>
      </c>
      <c r="P9879" t="str">
        <f>VLOOKUP(G9879,Agents!A:E,4,FALSE)</f>
        <v>Team1</v>
      </c>
      <c r="Q9879" t="str">
        <f>VLOOKUP(G9879,Agents!A:E,5,FALSE)</f>
        <v>Junior</v>
      </c>
      <c r="R9879" t="str">
        <f>VLOOKUP(G9879,Agents!A:E,2,FALSE)</f>
        <v>Night</v>
      </c>
    </row>
    <row r="9880" spans="1:18" x14ac:dyDescent="0.35">
      <c r="A9880" t="s">
        <v>14276</v>
      </c>
      <c r="B9880" t="s">
        <v>6421</v>
      </c>
      <c r="C9880" t="s">
        <v>12</v>
      </c>
      <c r="D9880" t="s">
        <v>38</v>
      </c>
      <c r="E9880" s="1">
        <v>46064.07708333333</v>
      </c>
      <c r="F9880" s="1">
        <v>46064.410416666666</v>
      </c>
      <c r="G9880" t="s">
        <v>31</v>
      </c>
      <c r="H9880" t="s">
        <v>15</v>
      </c>
      <c r="I9880" t="s">
        <v>16</v>
      </c>
      <c r="J9880">
        <v>4</v>
      </c>
      <c r="K9880" t="str">
        <f>IF(tickets_dataset[[#This Row],[status]] = "Closed", "Yes","No")</f>
        <v>Yes</v>
      </c>
      <c r="L9880" s="2">
        <f t="shared" si="616"/>
        <v>8.0000000000582077</v>
      </c>
      <c r="M9880" t="str">
        <f t="shared" si="617"/>
        <v>No</v>
      </c>
      <c r="N9880" t="str">
        <f t="shared" si="618"/>
        <v>Feb</v>
      </c>
      <c r="O9880" s="2">
        <f t="shared" si="619"/>
        <v>0.33333333333575865</v>
      </c>
      <c r="P9880" t="str">
        <f>VLOOKUP(G9880,Agents!A:E,4,FALSE)</f>
        <v>Team5</v>
      </c>
      <c r="Q9880" t="str">
        <f>VLOOKUP(G9880,Agents!A:E,5,FALSE)</f>
        <v>Senior</v>
      </c>
      <c r="R9880" t="str">
        <f>VLOOKUP(G9880,Agents!A:E,2,FALSE)</f>
        <v>Evening</v>
      </c>
    </row>
    <row r="9881" spans="1:18" x14ac:dyDescent="0.35">
      <c r="A9881" t="s">
        <v>14277</v>
      </c>
      <c r="B9881" t="s">
        <v>1467</v>
      </c>
      <c r="C9881" t="s">
        <v>50</v>
      </c>
      <c r="D9881" t="s">
        <v>26</v>
      </c>
      <c r="E9881" s="1">
        <v>46059.012499999997</v>
      </c>
      <c r="F9881" s="1">
        <v>46061.012499999997</v>
      </c>
      <c r="G9881" t="s">
        <v>103</v>
      </c>
      <c r="H9881" t="s">
        <v>132</v>
      </c>
      <c r="I9881" t="s">
        <v>16</v>
      </c>
      <c r="J9881">
        <v>5</v>
      </c>
      <c r="K9881" t="str">
        <f>IF(tickets_dataset[[#This Row],[status]] = "Closed", "Yes","No")</f>
        <v>No</v>
      </c>
      <c r="L9881" s="2">
        <f t="shared" si="616"/>
        <v>48</v>
      </c>
      <c r="M9881" t="str">
        <f t="shared" si="617"/>
        <v>No</v>
      </c>
      <c r="N9881" t="str">
        <f t="shared" si="618"/>
        <v>Feb</v>
      </c>
      <c r="O9881" s="2">
        <f t="shared" si="619"/>
        <v>2</v>
      </c>
      <c r="P9881" t="str">
        <f>VLOOKUP(G9881,Agents!A:E,4,FALSE)</f>
        <v>Team4</v>
      </c>
      <c r="Q9881" t="str">
        <f>VLOOKUP(G9881,Agents!A:E,5,FALSE)</f>
        <v>Senior</v>
      </c>
      <c r="R9881" t="str">
        <f>VLOOKUP(G9881,Agents!A:E,2,FALSE)</f>
        <v>Night</v>
      </c>
    </row>
    <row r="9882" spans="1:18" x14ac:dyDescent="0.35">
      <c r="A9882" t="s">
        <v>14278</v>
      </c>
      <c r="B9882" t="s">
        <v>3672</v>
      </c>
      <c r="C9882" t="s">
        <v>76</v>
      </c>
      <c r="D9882" t="s">
        <v>26</v>
      </c>
      <c r="E9882" s="1">
        <v>46109.23333333333</v>
      </c>
      <c r="F9882" s="1">
        <v>46111.316666666666</v>
      </c>
      <c r="G9882" t="s">
        <v>282</v>
      </c>
      <c r="H9882" t="s">
        <v>132</v>
      </c>
      <c r="I9882" t="s">
        <v>16</v>
      </c>
      <c r="J9882">
        <v>5</v>
      </c>
      <c r="K9882" t="str">
        <f>IF(tickets_dataset[[#This Row],[status]] = "Closed", "Yes","No")</f>
        <v>No</v>
      </c>
      <c r="L9882" s="2">
        <f t="shared" si="616"/>
        <v>50.000000000058208</v>
      </c>
      <c r="M9882" t="str">
        <f t="shared" si="617"/>
        <v>Yes</v>
      </c>
      <c r="N9882" t="str">
        <f t="shared" si="618"/>
        <v>Mar</v>
      </c>
      <c r="O9882" s="2">
        <f t="shared" si="619"/>
        <v>2.0833333333357587</v>
      </c>
      <c r="P9882" t="str">
        <f>VLOOKUP(G9882,Agents!A:E,4,FALSE)</f>
        <v>Team4</v>
      </c>
      <c r="Q9882" t="str">
        <f>VLOOKUP(G9882,Agents!A:E,5,FALSE)</f>
        <v>Mid</v>
      </c>
      <c r="R9882" t="str">
        <f>VLOOKUP(G9882,Agents!A:E,2,FALSE)</f>
        <v>Morning</v>
      </c>
    </row>
    <row r="9883" spans="1:18" x14ac:dyDescent="0.35">
      <c r="A9883" t="s">
        <v>14279</v>
      </c>
      <c r="B9883" t="s">
        <v>3222</v>
      </c>
      <c r="C9883" t="s">
        <v>50</v>
      </c>
      <c r="D9883" t="s">
        <v>38</v>
      </c>
      <c r="E9883" s="1">
        <v>46065.780555555553</v>
      </c>
      <c r="F9883" s="1">
        <v>46066.072222222225</v>
      </c>
      <c r="G9883" t="s">
        <v>67</v>
      </c>
      <c r="H9883" t="s">
        <v>15</v>
      </c>
      <c r="I9883" t="s">
        <v>16</v>
      </c>
      <c r="J9883">
        <v>5</v>
      </c>
      <c r="K9883" t="str">
        <f>IF(tickets_dataset[[#This Row],[status]] = "Closed", "Yes","No")</f>
        <v>Yes</v>
      </c>
      <c r="L9883" s="2">
        <f t="shared" si="616"/>
        <v>7.0000000001164153</v>
      </c>
      <c r="M9883" t="str">
        <f t="shared" si="617"/>
        <v>No</v>
      </c>
      <c r="N9883" t="str">
        <f t="shared" si="618"/>
        <v>Feb</v>
      </c>
      <c r="O9883" s="2">
        <f t="shared" si="619"/>
        <v>0.29166666667151731</v>
      </c>
      <c r="P9883" t="str">
        <f>VLOOKUP(G9883,Agents!A:E,4,FALSE)</f>
        <v>Team5</v>
      </c>
      <c r="Q9883" t="str">
        <f>VLOOKUP(G9883,Agents!A:E,5,FALSE)</f>
        <v>Junior</v>
      </c>
      <c r="R9883" t="str">
        <f>VLOOKUP(G9883,Agents!A:E,2,FALSE)</f>
        <v>Evening</v>
      </c>
    </row>
    <row r="9884" spans="1:18" x14ac:dyDescent="0.35">
      <c r="A9884" t="s">
        <v>14280</v>
      </c>
      <c r="B9884" t="s">
        <v>14281</v>
      </c>
      <c r="C9884" t="s">
        <v>34</v>
      </c>
      <c r="D9884" t="s">
        <v>38</v>
      </c>
      <c r="E9884" s="1">
        <v>46103.584722222222</v>
      </c>
      <c r="F9884" s="1">
        <v>46105.959722222222</v>
      </c>
      <c r="G9884" t="s">
        <v>19</v>
      </c>
      <c r="H9884" t="s">
        <v>28</v>
      </c>
      <c r="I9884" t="s">
        <v>16</v>
      </c>
      <c r="J9884">
        <v>4</v>
      </c>
      <c r="K9884" t="str">
        <f>IF(tickets_dataset[[#This Row],[status]] = "Closed", "Yes","No")</f>
        <v>No</v>
      </c>
      <c r="L9884" s="2">
        <f t="shared" si="616"/>
        <v>57</v>
      </c>
      <c r="M9884" t="str">
        <f t="shared" si="617"/>
        <v>Yes</v>
      </c>
      <c r="N9884" t="str">
        <f t="shared" si="618"/>
        <v>Mar</v>
      </c>
      <c r="O9884" s="2">
        <f t="shared" si="619"/>
        <v>2.375</v>
      </c>
      <c r="P9884" t="str">
        <f>VLOOKUP(G9884,Agents!A:E,4,FALSE)</f>
        <v>Team4</v>
      </c>
      <c r="Q9884" t="str">
        <f>VLOOKUP(G9884,Agents!A:E,5,FALSE)</f>
        <v>Senior</v>
      </c>
      <c r="R9884" t="str">
        <f>VLOOKUP(G9884,Agents!A:E,2,FALSE)</f>
        <v>Evening</v>
      </c>
    </row>
    <row r="9885" spans="1:18" x14ac:dyDescent="0.35">
      <c r="A9885" t="s">
        <v>14282</v>
      </c>
      <c r="B9885" t="s">
        <v>1918</v>
      </c>
      <c r="C9885" t="s">
        <v>12</v>
      </c>
      <c r="D9885" t="s">
        <v>13</v>
      </c>
      <c r="E9885" s="1">
        <v>46082.386111111111</v>
      </c>
      <c r="F9885" s="1">
        <v>46084.302777777775</v>
      </c>
      <c r="G9885" t="s">
        <v>199</v>
      </c>
      <c r="H9885" t="s">
        <v>15</v>
      </c>
      <c r="I9885" t="s">
        <v>16</v>
      </c>
      <c r="J9885">
        <v>4</v>
      </c>
      <c r="K9885" t="str">
        <f>IF(tickets_dataset[[#This Row],[status]] = "Closed", "Yes","No")</f>
        <v>Yes</v>
      </c>
      <c r="L9885" s="2">
        <f t="shared" si="616"/>
        <v>45.999999999941792</v>
      </c>
      <c r="M9885" t="str">
        <f t="shared" si="617"/>
        <v>No</v>
      </c>
      <c r="N9885" t="str">
        <f t="shared" si="618"/>
        <v>Mar</v>
      </c>
      <c r="O9885" s="2">
        <f t="shared" si="619"/>
        <v>1.9166666666642413</v>
      </c>
      <c r="P9885" t="str">
        <f>VLOOKUP(G9885,Agents!A:E,4,FALSE)</f>
        <v>Team1</v>
      </c>
      <c r="Q9885" t="str">
        <f>VLOOKUP(G9885,Agents!A:E,5,FALSE)</f>
        <v>Junior</v>
      </c>
      <c r="R9885" t="str">
        <f>VLOOKUP(G9885,Agents!A:E,2,FALSE)</f>
        <v>Morning</v>
      </c>
    </row>
    <row r="9886" spans="1:18" x14ac:dyDescent="0.35">
      <c r="A9886" t="s">
        <v>14283</v>
      </c>
      <c r="B9886" t="s">
        <v>6087</v>
      </c>
      <c r="C9886" t="s">
        <v>22</v>
      </c>
      <c r="D9886" t="s">
        <v>38</v>
      </c>
      <c r="E9886" s="1">
        <v>46071.288888888892</v>
      </c>
      <c r="F9886" s="1">
        <v>46073.205555555556</v>
      </c>
      <c r="G9886" t="s">
        <v>357</v>
      </c>
      <c r="H9886" t="s">
        <v>15</v>
      </c>
      <c r="I9886" t="s">
        <v>16</v>
      </c>
      <c r="J9886">
        <v>4</v>
      </c>
      <c r="K9886" t="str">
        <f>IF(tickets_dataset[[#This Row],[status]] = "Closed", "Yes","No")</f>
        <v>Yes</v>
      </c>
      <c r="L9886" s="2">
        <f t="shared" si="616"/>
        <v>45.999999999941792</v>
      </c>
      <c r="M9886" t="str">
        <f t="shared" si="617"/>
        <v>No</v>
      </c>
      <c r="N9886" t="str">
        <f t="shared" si="618"/>
        <v>Feb</v>
      </c>
      <c r="O9886" s="2">
        <f t="shared" si="619"/>
        <v>1.9166666666642413</v>
      </c>
      <c r="P9886" t="str">
        <f>VLOOKUP(G9886,Agents!A:E,4,FALSE)</f>
        <v>Team1</v>
      </c>
      <c r="Q9886" t="str">
        <f>VLOOKUP(G9886,Agents!A:E,5,FALSE)</f>
        <v>Mid</v>
      </c>
      <c r="R9886" t="str">
        <f>VLOOKUP(G9886,Agents!A:E,2,FALSE)</f>
        <v>Morning</v>
      </c>
    </row>
    <row r="9887" spans="1:18" x14ac:dyDescent="0.35">
      <c r="A9887" t="s">
        <v>14284</v>
      </c>
      <c r="B9887" t="s">
        <v>241</v>
      </c>
      <c r="C9887" t="s">
        <v>50</v>
      </c>
      <c r="D9887" t="s">
        <v>13</v>
      </c>
      <c r="E9887" s="1">
        <v>46055.844444444447</v>
      </c>
      <c r="F9887" s="1">
        <v>46056.386111111111</v>
      </c>
      <c r="G9887" t="s">
        <v>77</v>
      </c>
      <c r="H9887" t="s">
        <v>28</v>
      </c>
      <c r="I9887" t="s">
        <v>68</v>
      </c>
      <c r="J9887">
        <v>3</v>
      </c>
      <c r="K9887" t="str">
        <f>IF(tickets_dataset[[#This Row],[status]] = "Closed", "Yes","No")</f>
        <v>No</v>
      </c>
      <c r="L9887" s="2">
        <f t="shared" si="616"/>
        <v>12.999999999941792</v>
      </c>
      <c r="M9887" t="str">
        <f t="shared" si="617"/>
        <v>No</v>
      </c>
      <c r="N9887" t="str">
        <f t="shared" si="618"/>
        <v>Feb</v>
      </c>
      <c r="O9887" s="2">
        <f t="shared" si="619"/>
        <v>0.54166666666424135</v>
      </c>
      <c r="P9887" t="str">
        <f>VLOOKUP(G9887,Agents!A:E,4,FALSE)</f>
        <v>Team5</v>
      </c>
      <c r="Q9887" t="str">
        <f>VLOOKUP(G9887,Agents!A:E,5,FALSE)</f>
        <v>Junior</v>
      </c>
      <c r="R9887" t="str">
        <f>VLOOKUP(G9887,Agents!A:E,2,FALSE)</f>
        <v>Evening</v>
      </c>
    </row>
    <row r="9888" spans="1:18" x14ac:dyDescent="0.35">
      <c r="A9888" t="s">
        <v>14285</v>
      </c>
      <c r="B9888" t="s">
        <v>2629</v>
      </c>
      <c r="C9888" t="s">
        <v>50</v>
      </c>
      <c r="D9888" t="s">
        <v>26</v>
      </c>
      <c r="E9888" s="1">
        <v>46067.974999999999</v>
      </c>
      <c r="F9888" s="1">
        <v>46070.35</v>
      </c>
      <c r="G9888" t="s">
        <v>344</v>
      </c>
      <c r="H9888" t="s">
        <v>15</v>
      </c>
      <c r="I9888" t="s">
        <v>16</v>
      </c>
      <c r="J9888">
        <v>4</v>
      </c>
      <c r="K9888" t="str">
        <f>IF(tickets_dataset[[#This Row],[status]] = "Closed", "Yes","No")</f>
        <v>Yes</v>
      </c>
      <c r="L9888" s="2">
        <f t="shared" si="616"/>
        <v>57</v>
      </c>
      <c r="M9888" t="str">
        <f t="shared" si="617"/>
        <v>Yes</v>
      </c>
      <c r="N9888" t="str">
        <f t="shared" si="618"/>
        <v>Feb</v>
      </c>
      <c r="O9888" s="2">
        <f t="shared" si="619"/>
        <v>2.375</v>
      </c>
      <c r="P9888" t="str">
        <f>VLOOKUP(G9888,Agents!A:E,4,FALSE)</f>
        <v>Team4</v>
      </c>
      <c r="Q9888" t="str">
        <f>VLOOKUP(G9888,Agents!A:E,5,FALSE)</f>
        <v>Senior</v>
      </c>
      <c r="R9888" t="str">
        <f>VLOOKUP(G9888,Agents!A:E,2,FALSE)</f>
        <v>Night</v>
      </c>
    </row>
    <row r="9889" spans="1:18" x14ac:dyDescent="0.35">
      <c r="A9889" t="s">
        <v>14286</v>
      </c>
      <c r="B9889" t="s">
        <v>7972</v>
      </c>
      <c r="C9889" t="s">
        <v>34</v>
      </c>
      <c r="D9889" t="s">
        <v>38</v>
      </c>
      <c r="E9889" s="1">
        <v>46045.438888888886</v>
      </c>
      <c r="F9889" s="1">
        <v>46046.522222222222</v>
      </c>
      <c r="G9889" t="s">
        <v>35</v>
      </c>
      <c r="H9889" t="s">
        <v>15</v>
      </c>
      <c r="I9889" t="s">
        <v>16</v>
      </c>
      <c r="J9889">
        <v>4</v>
      </c>
      <c r="K9889" t="str">
        <f>IF(tickets_dataset[[#This Row],[status]] = "Closed", "Yes","No")</f>
        <v>Yes</v>
      </c>
      <c r="L9889" s="2">
        <f t="shared" si="616"/>
        <v>26.000000000058208</v>
      </c>
      <c r="M9889" t="str">
        <f t="shared" si="617"/>
        <v>No</v>
      </c>
      <c r="N9889" t="str">
        <f t="shared" si="618"/>
        <v>Jan</v>
      </c>
      <c r="O9889" s="2">
        <f t="shared" si="619"/>
        <v>1.0833333333357587</v>
      </c>
      <c r="P9889" t="str">
        <f>VLOOKUP(G9889,Agents!A:E,4,FALSE)</f>
        <v>Team1</v>
      </c>
      <c r="Q9889" t="str">
        <f>VLOOKUP(G9889,Agents!A:E,5,FALSE)</f>
        <v>Senior</v>
      </c>
      <c r="R9889" t="str">
        <f>VLOOKUP(G9889,Agents!A:E,2,FALSE)</f>
        <v>Evening</v>
      </c>
    </row>
    <row r="9890" spans="1:18" x14ac:dyDescent="0.35">
      <c r="A9890" t="s">
        <v>14287</v>
      </c>
      <c r="B9890" t="s">
        <v>13683</v>
      </c>
      <c r="C9890" t="s">
        <v>50</v>
      </c>
      <c r="D9890" t="s">
        <v>13</v>
      </c>
      <c r="E9890" s="1">
        <v>46070.101388888892</v>
      </c>
      <c r="F9890" s="1">
        <v>46071.393055555556</v>
      </c>
      <c r="G9890" t="s">
        <v>156</v>
      </c>
      <c r="H9890" t="s">
        <v>15</v>
      </c>
      <c r="I9890" t="s">
        <v>16</v>
      </c>
      <c r="J9890">
        <v>3</v>
      </c>
      <c r="K9890" t="str">
        <f>IF(tickets_dataset[[#This Row],[status]] = "Closed", "Yes","No")</f>
        <v>Yes</v>
      </c>
      <c r="L9890" s="2">
        <f t="shared" si="616"/>
        <v>30.999999999941792</v>
      </c>
      <c r="M9890" t="str">
        <f t="shared" si="617"/>
        <v>No</v>
      </c>
      <c r="N9890" t="str">
        <f t="shared" si="618"/>
        <v>Feb</v>
      </c>
      <c r="O9890" s="2">
        <f t="shared" si="619"/>
        <v>1.2916666666642413</v>
      </c>
      <c r="P9890" t="str">
        <f>VLOOKUP(G9890,Agents!A:E,4,FALSE)</f>
        <v>Team3</v>
      </c>
      <c r="Q9890" t="str">
        <f>VLOOKUP(G9890,Agents!A:E,5,FALSE)</f>
        <v>Mid</v>
      </c>
      <c r="R9890" t="str">
        <f>VLOOKUP(G9890,Agents!A:E,2,FALSE)</f>
        <v>Evening</v>
      </c>
    </row>
    <row r="9891" spans="1:18" x14ac:dyDescent="0.35">
      <c r="A9891" t="s">
        <v>14288</v>
      </c>
      <c r="B9891" t="s">
        <v>3680</v>
      </c>
      <c r="C9891" t="s">
        <v>50</v>
      </c>
      <c r="D9891" t="s">
        <v>38</v>
      </c>
      <c r="E9891" s="1">
        <v>46060.134027777778</v>
      </c>
      <c r="F9891" s="1">
        <v>46063.342361111114</v>
      </c>
      <c r="G9891" t="s">
        <v>239</v>
      </c>
      <c r="H9891" t="s">
        <v>15</v>
      </c>
      <c r="I9891" t="s">
        <v>16</v>
      </c>
      <c r="J9891">
        <v>4</v>
      </c>
      <c r="K9891" t="str">
        <f>IF(tickets_dataset[[#This Row],[status]] = "Closed", "Yes","No")</f>
        <v>Yes</v>
      </c>
      <c r="L9891" s="2">
        <f t="shared" si="616"/>
        <v>77.000000000058208</v>
      </c>
      <c r="M9891" t="str">
        <f t="shared" si="617"/>
        <v>Yes</v>
      </c>
      <c r="N9891" t="str">
        <f t="shared" si="618"/>
        <v>Feb</v>
      </c>
      <c r="O9891" s="2">
        <f t="shared" si="619"/>
        <v>3.2083333333357587</v>
      </c>
      <c r="P9891" t="str">
        <f>VLOOKUP(G9891,Agents!A:E,4,FALSE)</f>
        <v>Team1</v>
      </c>
      <c r="Q9891" t="str">
        <f>VLOOKUP(G9891,Agents!A:E,5,FALSE)</f>
        <v>Senior</v>
      </c>
      <c r="R9891" t="str">
        <f>VLOOKUP(G9891,Agents!A:E,2,FALSE)</f>
        <v>Evening</v>
      </c>
    </row>
    <row r="9892" spans="1:18" x14ac:dyDescent="0.35">
      <c r="A9892" t="s">
        <v>14289</v>
      </c>
      <c r="B9892" t="s">
        <v>14290</v>
      </c>
      <c r="C9892" t="s">
        <v>50</v>
      </c>
      <c r="D9892" t="s">
        <v>38</v>
      </c>
      <c r="E9892" s="1">
        <v>46085.47152777778</v>
      </c>
      <c r="F9892" s="1">
        <v>46086.013194444444</v>
      </c>
      <c r="G9892" t="s">
        <v>42</v>
      </c>
      <c r="H9892" t="s">
        <v>15</v>
      </c>
      <c r="I9892" t="s">
        <v>16</v>
      </c>
      <c r="J9892">
        <v>3</v>
      </c>
      <c r="K9892" t="str">
        <f>IF(tickets_dataset[[#This Row],[status]] = "Closed", "Yes","No")</f>
        <v>Yes</v>
      </c>
      <c r="L9892" s="2">
        <f t="shared" si="616"/>
        <v>12.999999999941792</v>
      </c>
      <c r="M9892" t="str">
        <f t="shared" si="617"/>
        <v>No</v>
      </c>
      <c r="N9892" t="str">
        <f t="shared" si="618"/>
        <v>Mar</v>
      </c>
      <c r="O9892" s="2">
        <f t="shared" si="619"/>
        <v>0.54166666666424135</v>
      </c>
      <c r="P9892" t="str">
        <f>VLOOKUP(G9892,Agents!A:E,4,FALSE)</f>
        <v>Team2</v>
      </c>
      <c r="Q9892" t="str">
        <f>VLOOKUP(G9892,Agents!A:E,5,FALSE)</f>
        <v>Junior</v>
      </c>
      <c r="R9892" t="str">
        <f>VLOOKUP(G9892,Agents!A:E,2,FALSE)</f>
        <v>Night</v>
      </c>
    </row>
    <row r="9893" spans="1:18" x14ac:dyDescent="0.35">
      <c r="A9893" t="s">
        <v>14291</v>
      </c>
      <c r="B9893" t="s">
        <v>13111</v>
      </c>
      <c r="C9893" t="s">
        <v>34</v>
      </c>
      <c r="D9893" t="s">
        <v>26</v>
      </c>
      <c r="E9893" s="1">
        <v>46064.660416666666</v>
      </c>
      <c r="F9893" s="1">
        <v>46064.868750000001</v>
      </c>
      <c r="G9893" t="s">
        <v>156</v>
      </c>
      <c r="H9893" t="s">
        <v>28</v>
      </c>
      <c r="I9893" t="s">
        <v>16</v>
      </c>
      <c r="J9893">
        <v>4</v>
      </c>
      <c r="K9893" t="str">
        <f>IF(tickets_dataset[[#This Row],[status]] = "Closed", "Yes","No")</f>
        <v>No</v>
      </c>
      <c r="L9893" s="2">
        <f t="shared" si="616"/>
        <v>5.0000000000582077</v>
      </c>
      <c r="M9893" t="str">
        <f t="shared" si="617"/>
        <v>No</v>
      </c>
      <c r="N9893" t="str">
        <f t="shared" si="618"/>
        <v>Feb</v>
      </c>
      <c r="O9893" s="2">
        <f t="shared" si="619"/>
        <v>0.20833333333575865</v>
      </c>
      <c r="P9893" t="str">
        <f>VLOOKUP(G9893,Agents!A:E,4,FALSE)</f>
        <v>Team3</v>
      </c>
      <c r="Q9893" t="str">
        <f>VLOOKUP(G9893,Agents!A:E,5,FALSE)</f>
        <v>Mid</v>
      </c>
      <c r="R9893" t="str">
        <f>VLOOKUP(G9893,Agents!A:E,2,FALSE)</f>
        <v>Evening</v>
      </c>
    </row>
    <row r="9894" spans="1:18" x14ac:dyDescent="0.35">
      <c r="A9894" t="s">
        <v>14292</v>
      </c>
      <c r="B9894" t="s">
        <v>11101</v>
      </c>
      <c r="C9894" t="s">
        <v>22</v>
      </c>
      <c r="D9894" t="s">
        <v>13</v>
      </c>
      <c r="E9894" s="1">
        <v>46047.334027777775</v>
      </c>
      <c r="F9894" s="1">
        <v>46048.084027777775</v>
      </c>
      <c r="G9894" t="s">
        <v>311</v>
      </c>
      <c r="H9894" t="s">
        <v>15</v>
      </c>
      <c r="I9894" t="s">
        <v>16</v>
      </c>
      <c r="J9894">
        <v>3</v>
      </c>
      <c r="K9894" t="str">
        <f>IF(tickets_dataset[[#This Row],[status]] = "Closed", "Yes","No")</f>
        <v>Yes</v>
      </c>
      <c r="L9894" s="2">
        <f t="shared" si="616"/>
        <v>18</v>
      </c>
      <c r="M9894" t="str">
        <f t="shared" si="617"/>
        <v>No</v>
      </c>
      <c r="N9894" t="str">
        <f t="shared" si="618"/>
        <v>Jan</v>
      </c>
      <c r="O9894" s="2">
        <f t="shared" si="619"/>
        <v>0.75</v>
      </c>
      <c r="P9894" t="str">
        <f>VLOOKUP(G9894,Agents!A:E,4,FALSE)</f>
        <v>Team5</v>
      </c>
      <c r="Q9894" t="str">
        <f>VLOOKUP(G9894,Agents!A:E,5,FALSE)</f>
        <v>Senior</v>
      </c>
      <c r="R9894" t="str">
        <f>VLOOKUP(G9894,Agents!A:E,2,FALSE)</f>
        <v>Evening</v>
      </c>
    </row>
    <row r="9895" spans="1:18" x14ac:dyDescent="0.35">
      <c r="A9895" t="s">
        <v>14293</v>
      </c>
      <c r="B9895" t="s">
        <v>4756</v>
      </c>
      <c r="C9895" t="s">
        <v>34</v>
      </c>
      <c r="D9895" t="s">
        <v>13</v>
      </c>
      <c r="E9895" s="1">
        <v>46075.636111111111</v>
      </c>
      <c r="F9895" s="1">
        <v>46077.219444444447</v>
      </c>
      <c r="G9895" t="s">
        <v>199</v>
      </c>
      <c r="H9895" t="s">
        <v>15</v>
      </c>
      <c r="I9895" t="s">
        <v>68</v>
      </c>
      <c r="J9895">
        <v>3</v>
      </c>
      <c r="K9895" t="str">
        <f>IF(tickets_dataset[[#This Row],[status]] = "Closed", "Yes","No")</f>
        <v>Yes</v>
      </c>
      <c r="L9895" s="2">
        <f t="shared" si="616"/>
        <v>38.000000000058208</v>
      </c>
      <c r="M9895" t="str">
        <f t="shared" si="617"/>
        <v>No</v>
      </c>
      <c r="N9895" t="str">
        <f t="shared" si="618"/>
        <v>Feb</v>
      </c>
      <c r="O9895" s="2">
        <f t="shared" si="619"/>
        <v>1.5833333333357587</v>
      </c>
      <c r="P9895" t="str">
        <f>VLOOKUP(G9895,Agents!A:E,4,FALSE)</f>
        <v>Team1</v>
      </c>
      <c r="Q9895" t="str">
        <f>VLOOKUP(G9895,Agents!A:E,5,FALSE)</f>
        <v>Junior</v>
      </c>
      <c r="R9895" t="str">
        <f>VLOOKUP(G9895,Agents!A:E,2,FALSE)</f>
        <v>Morning</v>
      </c>
    </row>
    <row r="9896" spans="1:18" x14ac:dyDescent="0.35">
      <c r="A9896" t="s">
        <v>14294</v>
      </c>
      <c r="B9896" t="s">
        <v>6317</v>
      </c>
      <c r="C9896" t="s">
        <v>22</v>
      </c>
      <c r="D9896" t="s">
        <v>38</v>
      </c>
      <c r="E9896" s="1">
        <v>46111.974999999999</v>
      </c>
      <c r="F9896" s="1">
        <v>46114.6</v>
      </c>
      <c r="G9896" t="s">
        <v>77</v>
      </c>
      <c r="H9896" t="s">
        <v>15</v>
      </c>
      <c r="I9896" t="s">
        <v>16</v>
      </c>
      <c r="J9896">
        <v>5</v>
      </c>
      <c r="K9896" t="str">
        <f>IF(tickets_dataset[[#This Row],[status]] = "Closed", "Yes","No")</f>
        <v>Yes</v>
      </c>
      <c r="L9896" s="2">
        <f t="shared" si="616"/>
        <v>63</v>
      </c>
      <c r="M9896" t="str">
        <f t="shared" si="617"/>
        <v>Yes</v>
      </c>
      <c r="N9896" t="str">
        <f t="shared" si="618"/>
        <v>Mar</v>
      </c>
      <c r="O9896" s="2">
        <f t="shared" si="619"/>
        <v>2.625</v>
      </c>
      <c r="P9896" t="str">
        <f>VLOOKUP(G9896,Agents!A:E,4,FALSE)</f>
        <v>Team5</v>
      </c>
      <c r="Q9896" t="str">
        <f>VLOOKUP(G9896,Agents!A:E,5,FALSE)</f>
        <v>Junior</v>
      </c>
      <c r="R9896" t="str">
        <f>VLOOKUP(G9896,Agents!A:E,2,FALSE)</f>
        <v>Evening</v>
      </c>
    </row>
    <row r="9897" spans="1:18" x14ac:dyDescent="0.35">
      <c r="A9897" t="s">
        <v>14295</v>
      </c>
      <c r="B9897" t="s">
        <v>1996</v>
      </c>
      <c r="C9897" t="s">
        <v>76</v>
      </c>
      <c r="D9897" t="s">
        <v>38</v>
      </c>
      <c r="E9897" s="1">
        <v>46094.443055555559</v>
      </c>
      <c r="F9897" s="1">
        <v>46096.901388888888</v>
      </c>
      <c r="G9897" t="s">
        <v>83</v>
      </c>
      <c r="H9897" t="s">
        <v>15</v>
      </c>
      <c r="I9897" t="s">
        <v>16</v>
      </c>
      <c r="J9897">
        <v>4</v>
      </c>
      <c r="K9897" t="str">
        <f>IF(tickets_dataset[[#This Row],[status]] = "Closed", "Yes","No")</f>
        <v>Yes</v>
      </c>
      <c r="L9897" s="2">
        <f t="shared" si="616"/>
        <v>58.999999999883585</v>
      </c>
      <c r="M9897" t="str">
        <f t="shared" si="617"/>
        <v>Yes</v>
      </c>
      <c r="N9897" t="str">
        <f t="shared" si="618"/>
        <v>Mar</v>
      </c>
      <c r="O9897" s="2">
        <f t="shared" si="619"/>
        <v>2.4583333333284827</v>
      </c>
      <c r="P9897" t="str">
        <f>VLOOKUP(G9897,Agents!A:E,4,FALSE)</f>
        <v>Team2</v>
      </c>
      <c r="Q9897" t="str">
        <f>VLOOKUP(G9897,Agents!A:E,5,FALSE)</f>
        <v>Junior</v>
      </c>
      <c r="R9897" t="str">
        <f>VLOOKUP(G9897,Agents!A:E,2,FALSE)</f>
        <v>Night</v>
      </c>
    </row>
    <row r="9898" spans="1:18" x14ac:dyDescent="0.35">
      <c r="A9898" t="s">
        <v>14296</v>
      </c>
      <c r="B9898" t="s">
        <v>2291</v>
      </c>
      <c r="C9898" t="s">
        <v>12</v>
      </c>
      <c r="D9898" t="s">
        <v>26</v>
      </c>
      <c r="E9898" s="1">
        <v>46033.05972222222</v>
      </c>
      <c r="F9898" s="1">
        <v>46033.68472222222</v>
      </c>
      <c r="G9898" t="s">
        <v>206</v>
      </c>
      <c r="H9898" t="s">
        <v>15</v>
      </c>
      <c r="I9898" t="s">
        <v>16</v>
      </c>
      <c r="J9898">
        <v>3</v>
      </c>
      <c r="K9898" t="str">
        <f>IF(tickets_dataset[[#This Row],[status]] = "Closed", "Yes","No")</f>
        <v>Yes</v>
      </c>
      <c r="L9898" s="2">
        <f t="shared" si="616"/>
        <v>15</v>
      </c>
      <c r="M9898" t="str">
        <f t="shared" si="617"/>
        <v>No</v>
      </c>
      <c r="N9898" t="str">
        <f t="shared" si="618"/>
        <v>Jan</v>
      </c>
      <c r="O9898" s="2">
        <f t="shared" si="619"/>
        <v>0.625</v>
      </c>
      <c r="P9898" t="str">
        <f>VLOOKUP(G9898,Agents!A:E,4,FALSE)</f>
        <v>Team5</v>
      </c>
      <c r="Q9898" t="str">
        <f>VLOOKUP(G9898,Agents!A:E,5,FALSE)</f>
        <v>Junior</v>
      </c>
      <c r="R9898" t="str">
        <f>VLOOKUP(G9898,Agents!A:E,2,FALSE)</f>
        <v>Evening</v>
      </c>
    </row>
    <row r="9899" spans="1:18" x14ac:dyDescent="0.35">
      <c r="A9899" t="s">
        <v>14297</v>
      </c>
      <c r="B9899" t="s">
        <v>4193</v>
      </c>
      <c r="C9899" t="s">
        <v>50</v>
      </c>
      <c r="D9899" t="s">
        <v>38</v>
      </c>
      <c r="E9899" s="1">
        <v>46080.940972222219</v>
      </c>
      <c r="F9899" s="1">
        <v>46083.565972222219</v>
      </c>
      <c r="G9899" t="s">
        <v>67</v>
      </c>
      <c r="H9899" t="s">
        <v>28</v>
      </c>
      <c r="I9899" t="s">
        <v>16</v>
      </c>
      <c r="J9899">
        <v>4</v>
      </c>
      <c r="K9899" t="str">
        <f>IF(tickets_dataset[[#This Row],[status]] = "Closed", "Yes","No")</f>
        <v>No</v>
      </c>
      <c r="L9899" s="2">
        <f t="shared" si="616"/>
        <v>63</v>
      </c>
      <c r="M9899" t="str">
        <f t="shared" si="617"/>
        <v>Yes</v>
      </c>
      <c r="N9899" t="str">
        <f t="shared" si="618"/>
        <v>Feb</v>
      </c>
      <c r="O9899" s="2">
        <f t="shared" si="619"/>
        <v>2.625</v>
      </c>
      <c r="P9899" t="str">
        <f>VLOOKUP(G9899,Agents!A:E,4,FALSE)</f>
        <v>Team5</v>
      </c>
      <c r="Q9899" t="str">
        <f>VLOOKUP(G9899,Agents!A:E,5,FALSE)</f>
        <v>Junior</v>
      </c>
      <c r="R9899" t="str">
        <f>VLOOKUP(G9899,Agents!A:E,2,FALSE)</f>
        <v>Evening</v>
      </c>
    </row>
    <row r="9900" spans="1:18" x14ac:dyDescent="0.35">
      <c r="A9900" t="s">
        <v>14298</v>
      </c>
      <c r="B9900" t="s">
        <v>5900</v>
      </c>
      <c r="C9900" t="s">
        <v>12</v>
      </c>
      <c r="D9900" t="s">
        <v>13</v>
      </c>
      <c r="E9900" s="1">
        <v>46068.645833333336</v>
      </c>
      <c r="F9900" s="1">
        <v>46070.5625</v>
      </c>
      <c r="G9900" t="s">
        <v>67</v>
      </c>
      <c r="H9900" t="s">
        <v>15</v>
      </c>
      <c r="I9900" t="s">
        <v>16</v>
      </c>
      <c r="J9900">
        <v>3</v>
      </c>
      <c r="K9900" t="str">
        <f>IF(tickets_dataset[[#This Row],[status]] = "Closed", "Yes","No")</f>
        <v>Yes</v>
      </c>
      <c r="L9900" s="2">
        <f t="shared" si="616"/>
        <v>45.999999999941792</v>
      </c>
      <c r="M9900" t="str">
        <f t="shared" si="617"/>
        <v>No</v>
      </c>
      <c r="N9900" t="str">
        <f t="shared" si="618"/>
        <v>Feb</v>
      </c>
      <c r="O9900" s="2">
        <f t="shared" si="619"/>
        <v>1.9166666666642413</v>
      </c>
      <c r="P9900" t="str">
        <f>VLOOKUP(G9900,Agents!A:E,4,FALSE)</f>
        <v>Team5</v>
      </c>
      <c r="Q9900" t="str">
        <f>VLOOKUP(G9900,Agents!A:E,5,FALSE)</f>
        <v>Junior</v>
      </c>
      <c r="R9900" t="str">
        <f>VLOOKUP(G9900,Agents!A:E,2,FALSE)</f>
        <v>Evening</v>
      </c>
    </row>
    <row r="9901" spans="1:18" x14ac:dyDescent="0.35">
      <c r="A9901" t="s">
        <v>14299</v>
      </c>
      <c r="B9901" t="s">
        <v>589</v>
      </c>
      <c r="C9901" t="s">
        <v>50</v>
      </c>
      <c r="D9901" t="s">
        <v>26</v>
      </c>
      <c r="E9901" s="1">
        <v>46085.426388888889</v>
      </c>
      <c r="F9901" s="1">
        <v>46085.801388888889</v>
      </c>
      <c r="G9901" t="s">
        <v>216</v>
      </c>
      <c r="H9901" t="s">
        <v>15</v>
      </c>
      <c r="I9901" t="s">
        <v>16</v>
      </c>
      <c r="J9901">
        <v>4</v>
      </c>
      <c r="K9901" t="str">
        <f>IF(tickets_dataset[[#This Row],[status]] = "Closed", "Yes","No")</f>
        <v>Yes</v>
      </c>
      <c r="L9901" s="2">
        <f t="shared" si="616"/>
        <v>9</v>
      </c>
      <c r="M9901" t="str">
        <f t="shared" si="617"/>
        <v>No</v>
      </c>
      <c r="N9901" t="str">
        <f t="shared" si="618"/>
        <v>Mar</v>
      </c>
      <c r="O9901" s="2">
        <f t="shared" si="619"/>
        <v>0.375</v>
      </c>
      <c r="P9901" t="str">
        <f>VLOOKUP(G9901,Agents!A:E,4,FALSE)</f>
        <v>Team5</v>
      </c>
      <c r="Q9901" t="str">
        <f>VLOOKUP(G9901,Agents!A:E,5,FALSE)</f>
        <v>Junior</v>
      </c>
      <c r="R9901" t="str">
        <f>VLOOKUP(G9901,Agents!A:E,2,FALSE)</f>
        <v>Evening</v>
      </c>
    </row>
    <row r="9902" spans="1:18" x14ac:dyDescent="0.35">
      <c r="A9902" t="s">
        <v>14300</v>
      </c>
      <c r="B9902" t="s">
        <v>2033</v>
      </c>
      <c r="C9902" t="s">
        <v>76</v>
      </c>
      <c r="D9902" t="s">
        <v>13</v>
      </c>
      <c r="E9902" s="1">
        <v>46068.161805555559</v>
      </c>
      <c r="F9902" s="1">
        <v>46069.120138888888</v>
      </c>
      <c r="G9902" t="s">
        <v>35</v>
      </c>
      <c r="H9902" t="s">
        <v>15</v>
      </c>
      <c r="I9902" t="s">
        <v>68</v>
      </c>
      <c r="J9902">
        <v>2</v>
      </c>
      <c r="K9902" t="str">
        <f>IF(tickets_dataset[[#This Row],[status]] = "Closed", "Yes","No")</f>
        <v>Yes</v>
      </c>
      <c r="L9902" s="2">
        <f t="shared" si="616"/>
        <v>22.999999999883585</v>
      </c>
      <c r="M9902" t="str">
        <f t="shared" si="617"/>
        <v>No</v>
      </c>
      <c r="N9902" t="str">
        <f t="shared" si="618"/>
        <v>Feb</v>
      </c>
      <c r="O9902" s="2">
        <f t="shared" si="619"/>
        <v>0.95833333332848269</v>
      </c>
      <c r="P9902" t="str">
        <f>VLOOKUP(G9902,Agents!A:E,4,FALSE)</f>
        <v>Team1</v>
      </c>
      <c r="Q9902" t="str">
        <f>VLOOKUP(G9902,Agents!A:E,5,FALSE)</f>
        <v>Senior</v>
      </c>
      <c r="R9902" t="str">
        <f>VLOOKUP(G9902,Agents!A:E,2,FALSE)</f>
        <v>Evening</v>
      </c>
    </row>
    <row r="9903" spans="1:18" x14ac:dyDescent="0.35">
      <c r="A9903" t="s">
        <v>14301</v>
      </c>
      <c r="B9903" t="s">
        <v>3250</v>
      </c>
      <c r="C9903" t="s">
        <v>50</v>
      </c>
      <c r="D9903" t="s">
        <v>38</v>
      </c>
      <c r="E9903" s="1">
        <v>46048.09375</v>
      </c>
      <c r="F9903" s="1">
        <v>46051.802083333336</v>
      </c>
      <c r="G9903" t="s">
        <v>221</v>
      </c>
      <c r="H9903" t="s">
        <v>15</v>
      </c>
      <c r="I9903" t="s">
        <v>16</v>
      </c>
      <c r="J9903">
        <v>4</v>
      </c>
      <c r="K9903" t="str">
        <f>IF(tickets_dataset[[#This Row],[status]] = "Closed", "Yes","No")</f>
        <v>Yes</v>
      </c>
      <c r="L9903" s="2">
        <f t="shared" si="616"/>
        <v>89.000000000058208</v>
      </c>
      <c r="M9903" t="str">
        <f t="shared" si="617"/>
        <v>Yes</v>
      </c>
      <c r="N9903" t="str">
        <f t="shared" si="618"/>
        <v>Jan</v>
      </c>
      <c r="O9903" s="2">
        <f t="shared" si="619"/>
        <v>3.7083333333357587</v>
      </c>
      <c r="P9903" t="str">
        <f>VLOOKUP(G9903,Agents!A:E,4,FALSE)</f>
        <v>Team4</v>
      </c>
      <c r="Q9903" t="str">
        <f>VLOOKUP(G9903,Agents!A:E,5,FALSE)</f>
        <v>Senior</v>
      </c>
      <c r="R9903" t="str">
        <f>VLOOKUP(G9903,Agents!A:E,2,FALSE)</f>
        <v>Morning</v>
      </c>
    </row>
    <row r="9904" spans="1:18" x14ac:dyDescent="0.35">
      <c r="A9904" t="s">
        <v>14302</v>
      </c>
      <c r="B9904" t="s">
        <v>13745</v>
      </c>
      <c r="C9904" t="s">
        <v>22</v>
      </c>
      <c r="D9904" t="s">
        <v>38</v>
      </c>
      <c r="E9904" s="1">
        <v>46101.594444444447</v>
      </c>
      <c r="F9904" s="1">
        <v>46103.594444444447</v>
      </c>
      <c r="G9904" t="s">
        <v>422</v>
      </c>
      <c r="H9904" t="s">
        <v>15</v>
      </c>
      <c r="I9904" t="s">
        <v>16</v>
      </c>
      <c r="J9904">
        <v>3</v>
      </c>
      <c r="K9904" t="str">
        <f>IF(tickets_dataset[[#This Row],[status]] = "Closed", "Yes","No")</f>
        <v>Yes</v>
      </c>
      <c r="L9904" s="2">
        <f t="shared" si="616"/>
        <v>48</v>
      </c>
      <c r="M9904" t="str">
        <f t="shared" si="617"/>
        <v>No</v>
      </c>
      <c r="N9904" t="str">
        <f t="shared" si="618"/>
        <v>Mar</v>
      </c>
      <c r="O9904" s="2">
        <f t="shared" si="619"/>
        <v>2</v>
      </c>
      <c r="P9904" t="str">
        <f>VLOOKUP(G9904,Agents!A:E,4,FALSE)</f>
        <v>Team5</v>
      </c>
      <c r="Q9904" t="str">
        <f>VLOOKUP(G9904,Agents!A:E,5,FALSE)</f>
        <v>Mid</v>
      </c>
      <c r="R9904" t="str">
        <f>VLOOKUP(G9904,Agents!A:E,2,FALSE)</f>
        <v>Evening</v>
      </c>
    </row>
    <row r="9905" spans="1:18" x14ac:dyDescent="0.35">
      <c r="A9905" t="s">
        <v>14303</v>
      </c>
      <c r="B9905" t="s">
        <v>8055</v>
      </c>
      <c r="C9905" t="s">
        <v>50</v>
      </c>
      <c r="D9905" t="s">
        <v>26</v>
      </c>
      <c r="E9905" s="1">
        <v>46052.206944444442</v>
      </c>
      <c r="F9905" s="1">
        <v>46052.956944444442</v>
      </c>
      <c r="G9905" t="s">
        <v>42</v>
      </c>
      <c r="H9905" t="s">
        <v>15</v>
      </c>
      <c r="I9905" t="s">
        <v>16</v>
      </c>
      <c r="J9905">
        <v>5</v>
      </c>
      <c r="K9905" t="str">
        <f>IF(tickets_dataset[[#This Row],[status]] = "Closed", "Yes","No")</f>
        <v>Yes</v>
      </c>
      <c r="L9905" s="2">
        <f t="shared" si="616"/>
        <v>18</v>
      </c>
      <c r="M9905" t="str">
        <f t="shared" si="617"/>
        <v>No</v>
      </c>
      <c r="N9905" t="str">
        <f t="shared" si="618"/>
        <v>Jan</v>
      </c>
      <c r="O9905" s="2">
        <f t="shared" si="619"/>
        <v>0.75</v>
      </c>
      <c r="P9905" t="str">
        <f>VLOOKUP(G9905,Agents!A:E,4,FALSE)</f>
        <v>Team2</v>
      </c>
      <c r="Q9905" t="str">
        <f>VLOOKUP(G9905,Agents!A:E,5,FALSE)</f>
        <v>Junior</v>
      </c>
      <c r="R9905" t="str">
        <f>VLOOKUP(G9905,Agents!A:E,2,FALSE)</f>
        <v>Night</v>
      </c>
    </row>
    <row r="9906" spans="1:18" x14ac:dyDescent="0.35">
      <c r="A9906" t="s">
        <v>14304</v>
      </c>
      <c r="B9906" t="s">
        <v>9801</v>
      </c>
      <c r="C9906" t="s">
        <v>22</v>
      </c>
      <c r="D9906" t="s">
        <v>26</v>
      </c>
      <c r="E9906" s="1">
        <v>46032.927083333336</v>
      </c>
      <c r="F9906" s="1">
        <v>46034.34375</v>
      </c>
      <c r="G9906" t="s">
        <v>103</v>
      </c>
      <c r="H9906" t="s">
        <v>15</v>
      </c>
      <c r="I9906" t="s">
        <v>16</v>
      </c>
      <c r="J9906">
        <v>3</v>
      </c>
      <c r="K9906" t="str">
        <f>IF(tickets_dataset[[#This Row],[status]] = "Closed", "Yes","No")</f>
        <v>Yes</v>
      </c>
      <c r="L9906" s="2">
        <f t="shared" si="616"/>
        <v>33.999999999941792</v>
      </c>
      <c r="M9906" t="str">
        <f t="shared" si="617"/>
        <v>No</v>
      </c>
      <c r="N9906" t="str">
        <f t="shared" si="618"/>
        <v>Jan</v>
      </c>
      <c r="O9906" s="2">
        <f t="shared" si="619"/>
        <v>1.4166666666642413</v>
      </c>
      <c r="P9906" t="str">
        <f>VLOOKUP(G9906,Agents!A:E,4,FALSE)</f>
        <v>Team4</v>
      </c>
      <c r="Q9906" t="str">
        <f>VLOOKUP(G9906,Agents!A:E,5,FALSE)</f>
        <v>Senior</v>
      </c>
      <c r="R9906" t="str">
        <f>VLOOKUP(G9906,Agents!A:E,2,FALSE)</f>
        <v>Night</v>
      </c>
    </row>
    <row r="9907" spans="1:18" x14ac:dyDescent="0.35">
      <c r="A9907" t="s">
        <v>14305</v>
      </c>
      <c r="B9907" t="s">
        <v>14306</v>
      </c>
      <c r="C9907" t="s">
        <v>22</v>
      </c>
      <c r="D9907" t="s">
        <v>38</v>
      </c>
      <c r="E9907" s="1">
        <v>46052.76458333333</v>
      </c>
      <c r="F9907" s="1">
        <v>46053.26458333333</v>
      </c>
      <c r="G9907" t="s">
        <v>86</v>
      </c>
      <c r="H9907" t="s">
        <v>15</v>
      </c>
      <c r="I9907" t="s">
        <v>16</v>
      </c>
      <c r="J9907">
        <v>3</v>
      </c>
      <c r="K9907" t="str">
        <f>IF(tickets_dataset[[#This Row],[status]] = "Closed", "Yes","No")</f>
        <v>Yes</v>
      </c>
      <c r="L9907" s="2">
        <f t="shared" si="616"/>
        <v>12</v>
      </c>
      <c r="M9907" t="str">
        <f t="shared" si="617"/>
        <v>No</v>
      </c>
      <c r="N9907" t="str">
        <f t="shared" si="618"/>
        <v>Jan</v>
      </c>
      <c r="O9907" s="2">
        <f t="shared" si="619"/>
        <v>0.5</v>
      </c>
      <c r="P9907" t="str">
        <f>VLOOKUP(G9907,Agents!A:E,4,FALSE)</f>
        <v>Team1</v>
      </c>
      <c r="Q9907" t="str">
        <f>VLOOKUP(G9907,Agents!A:E,5,FALSE)</f>
        <v>Mid</v>
      </c>
      <c r="R9907" t="str">
        <f>VLOOKUP(G9907,Agents!A:E,2,FALSE)</f>
        <v>Morning</v>
      </c>
    </row>
    <row r="9908" spans="1:18" x14ac:dyDescent="0.35">
      <c r="A9908" t="s">
        <v>14307</v>
      </c>
      <c r="B9908" t="s">
        <v>52</v>
      </c>
      <c r="C9908" t="s">
        <v>34</v>
      </c>
      <c r="D9908" t="s">
        <v>38</v>
      </c>
      <c r="E9908" s="1">
        <v>46091.267361111109</v>
      </c>
      <c r="F9908" s="1">
        <v>46095.142361111109</v>
      </c>
      <c r="G9908" t="s">
        <v>100</v>
      </c>
      <c r="H9908" t="s">
        <v>15</v>
      </c>
      <c r="I9908" t="s">
        <v>16</v>
      </c>
      <c r="J9908">
        <v>4</v>
      </c>
      <c r="K9908" t="str">
        <f>IF(tickets_dataset[[#This Row],[status]] = "Closed", "Yes","No")</f>
        <v>Yes</v>
      </c>
      <c r="L9908" s="2">
        <f t="shared" si="616"/>
        <v>93</v>
      </c>
      <c r="M9908" t="str">
        <f t="shared" si="617"/>
        <v>Yes</v>
      </c>
      <c r="N9908" t="str">
        <f t="shared" si="618"/>
        <v>Mar</v>
      </c>
      <c r="O9908" s="2">
        <f t="shared" si="619"/>
        <v>3.875</v>
      </c>
      <c r="P9908" t="str">
        <f>VLOOKUP(G9908,Agents!A:E,4,FALSE)</f>
        <v>Team4</v>
      </c>
      <c r="Q9908" t="str">
        <f>VLOOKUP(G9908,Agents!A:E,5,FALSE)</f>
        <v>Junior</v>
      </c>
      <c r="R9908" t="str">
        <f>VLOOKUP(G9908,Agents!A:E,2,FALSE)</f>
        <v>Evening</v>
      </c>
    </row>
    <row r="9909" spans="1:18" x14ac:dyDescent="0.35">
      <c r="A9909" t="s">
        <v>14308</v>
      </c>
      <c r="B9909" t="s">
        <v>11121</v>
      </c>
      <c r="C9909" t="s">
        <v>50</v>
      </c>
      <c r="D9909" t="s">
        <v>13</v>
      </c>
      <c r="E9909" s="1">
        <v>46027.976388888892</v>
      </c>
      <c r="F9909" s="1">
        <v>46028.93472222222</v>
      </c>
      <c r="G9909" t="s">
        <v>344</v>
      </c>
      <c r="H9909" t="s">
        <v>15</v>
      </c>
      <c r="I9909" t="s">
        <v>16</v>
      </c>
      <c r="J9909">
        <v>3</v>
      </c>
      <c r="K9909" t="str">
        <f>IF(tickets_dataset[[#This Row],[status]] = "Closed", "Yes","No")</f>
        <v>Yes</v>
      </c>
      <c r="L9909" s="2">
        <f t="shared" si="616"/>
        <v>22.999999999883585</v>
      </c>
      <c r="M9909" t="str">
        <f t="shared" si="617"/>
        <v>No</v>
      </c>
      <c r="N9909" t="str">
        <f t="shared" si="618"/>
        <v>Jan</v>
      </c>
      <c r="O9909" s="2">
        <f t="shared" si="619"/>
        <v>0.95833333332848269</v>
      </c>
      <c r="P9909" t="str">
        <f>VLOOKUP(G9909,Agents!A:E,4,FALSE)</f>
        <v>Team4</v>
      </c>
      <c r="Q9909" t="str">
        <f>VLOOKUP(G9909,Agents!A:E,5,FALSE)</f>
        <v>Senior</v>
      </c>
      <c r="R9909" t="str">
        <f>VLOOKUP(G9909,Agents!A:E,2,FALSE)</f>
        <v>Night</v>
      </c>
    </row>
    <row r="9910" spans="1:18" x14ac:dyDescent="0.35">
      <c r="A9910" t="s">
        <v>14309</v>
      </c>
      <c r="B9910" t="s">
        <v>2319</v>
      </c>
      <c r="C9910" t="s">
        <v>22</v>
      </c>
      <c r="D9910" t="s">
        <v>26</v>
      </c>
      <c r="E9910" s="1">
        <v>46106.240972222222</v>
      </c>
      <c r="F9910" s="1">
        <v>46107.365972222222</v>
      </c>
      <c r="G9910" t="s">
        <v>183</v>
      </c>
      <c r="H9910" t="s">
        <v>28</v>
      </c>
      <c r="I9910" t="s">
        <v>16</v>
      </c>
      <c r="J9910">
        <v>5</v>
      </c>
      <c r="K9910" t="str">
        <f>IF(tickets_dataset[[#This Row],[status]] = "Closed", "Yes","No")</f>
        <v>No</v>
      </c>
      <c r="L9910" s="2">
        <f t="shared" si="616"/>
        <v>27</v>
      </c>
      <c r="M9910" t="str">
        <f t="shared" si="617"/>
        <v>No</v>
      </c>
      <c r="N9910" t="str">
        <f t="shared" si="618"/>
        <v>Mar</v>
      </c>
      <c r="O9910" s="2">
        <f t="shared" si="619"/>
        <v>1.125</v>
      </c>
      <c r="P9910" t="str">
        <f>VLOOKUP(G9910,Agents!A:E,4,FALSE)</f>
        <v>Team3</v>
      </c>
      <c r="Q9910" t="str">
        <f>VLOOKUP(G9910,Agents!A:E,5,FALSE)</f>
        <v>Senior</v>
      </c>
      <c r="R9910" t="str">
        <f>VLOOKUP(G9910,Agents!A:E,2,FALSE)</f>
        <v>Night</v>
      </c>
    </row>
    <row r="9911" spans="1:18" x14ac:dyDescent="0.35">
      <c r="A9911" t="s">
        <v>14310</v>
      </c>
      <c r="B9911" t="s">
        <v>8191</v>
      </c>
      <c r="C9911" t="s">
        <v>22</v>
      </c>
      <c r="D9911" t="s">
        <v>13</v>
      </c>
      <c r="E9911" s="1">
        <v>46101.881249999999</v>
      </c>
      <c r="F9911" s="1">
        <v>46102.381249999999</v>
      </c>
      <c r="G9911" t="s">
        <v>149</v>
      </c>
      <c r="H9911" t="s">
        <v>15</v>
      </c>
      <c r="I9911" t="s">
        <v>16</v>
      </c>
      <c r="J9911">
        <v>4</v>
      </c>
      <c r="K9911" t="str">
        <f>IF(tickets_dataset[[#This Row],[status]] = "Closed", "Yes","No")</f>
        <v>Yes</v>
      </c>
      <c r="L9911" s="2">
        <f t="shared" si="616"/>
        <v>12</v>
      </c>
      <c r="M9911" t="str">
        <f t="shared" si="617"/>
        <v>No</v>
      </c>
      <c r="N9911" t="str">
        <f t="shared" si="618"/>
        <v>Mar</v>
      </c>
      <c r="O9911" s="2">
        <f t="shared" si="619"/>
        <v>0.5</v>
      </c>
      <c r="P9911" t="str">
        <f>VLOOKUP(G9911,Agents!A:E,4,FALSE)</f>
        <v>Team3</v>
      </c>
      <c r="Q9911" t="str">
        <f>VLOOKUP(G9911,Agents!A:E,5,FALSE)</f>
        <v>Mid</v>
      </c>
      <c r="R9911" t="str">
        <f>VLOOKUP(G9911,Agents!A:E,2,FALSE)</f>
        <v>Night</v>
      </c>
    </row>
    <row r="9912" spans="1:18" x14ac:dyDescent="0.35">
      <c r="A9912" t="s">
        <v>14311</v>
      </c>
      <c r="B9912" t="s">
        <v>7463</v>
      </c>
      <c r="C9912" t="s">
        <v>22</v>
      </c>
      <c r="D9912" t="s">
        <v>38</v>
      </c>
      <c r="E9912" s="1">
        <v>46043.578472222223</v>
      </c>
      <c r="F9912" s="1">
        <v>46044.036805555559</v>
      </c>
      <c r="G9912" t="s">
        <v>86</v>
      </c>
      <c r="H9912" t="s">
        <v>15</v>
      </c>
      <c r="I9912" t="s">
        <v>16</v>
      </c>
      <c r="J9912">
        <v>4</v>
      </c>
      <c r="K9912" t="str">
        <f>IF(tickets_dataset[[#This Row],[status]] = "Closed", "Yes","No")</f>
        <v>Yes</v>
      </c>
      <c r="L9912" s="2">
        <f t="shared" si="616"/>
        <v>11.000000000058208</v>
      </c>
      <c r="M9912" t="str">
        <f t="shared" si="617"/>
        <v>No</v>
      </c>
      <c r="N9912" t="str">
        <f t="shared" si="618"/>
        <v>Jan</v>
      </c>
      <c r="O9912" s="2">
        <f t="shared" si="619"/>
        <v>0.45833333333575865</v>
      </c>
      <c r="P9912" t="str">
        <f>VLOOKUP(G9912,Agents!A:E,4,FALSE)</f>
        <v>Team1</v>
      </c>
      <c r="Q9912" t="str">
        <f>VLOOKUP(G9912,Agents!A:E,5,FALSE)</f>
        <v>Mid</v>
      </c>
      <c r="R9912" t="str">
        <f>VLOOKUP(G9912,Agents!A:E,2,FALSE)</f>
        <v>Morning</v>
      </c>
    </row>
    <row r="9913" spans="1:18" x14ac:dyDescent="0.35">
      <c r="A9913" t="s">
        <v>14312</v>
      </c>
      <c r="B9913" t="s">
        <v>13735</v>
      </c>
      <c r="C9913" t="s">
        <v>12</v>
      </c>
      <c r="D9913" t="s">
        <v>26</v>
      </c>
      <c r="E9913" s="1">
        <v>46099.856944444444</v>
      </c>
      <c r="F9913" s="1">
        <v>46100.148611111108</v>
      </c>
      <c r="G9913" t="s">
        <v>239</v>
      </c>
      <c r="H9913" t="s">
        <v>15</v>
      </c>
      <c r="I9913" t="s">
        <v>16</v>
      </c>
      <c r="J9913">
        <v>3</v>
      </c>
      <c r="K9913" t="str">
        <f>IF(tickets_dataset[[#This Row],[status]] = "Closed", "Yes","No")</f>
        <v>Yes</v>
      </c>
      <c r="L9913" s="2">
        <f t="shared" si="616"/>
        <v>6.9999999999417923</v>
      </c>
      <c r="M9913" t="str">
        <f t="shared" si="617"/>
        <v>No</v>
      </c>
      <c r="N9913" t="str">
        <f t="shared" si="618"/>
        <v>Mar</v>
      </c>
      <c r="O9913" s="2">
        <f t="shared" si="619"/>
        <v>0.29166666666424135</v>
      </c>
      <c r="P9913" t="str">
        <f>VLOOKUP(G9913,Agents!A:E,4,FALSE)</f>
        <v>Team1</v>
      </c>
      <c r="Q9913" t="str">
        <f>VLOOKUP(G9913,Agents!A:E,5,FALSE)</f>
        <v>Senior</v>
      </c>
      <c r="R9913" t="str">
        <f>VLOOKUP(G9913,Agents!A:E,2,FALSE)</f>
        <v>Evening</v>
      </c>
    </row>
    <row r="9914" spans="1:18" x14ac:dyDescent="0.35">
      <c r="A9914" t="s">
        <v>14313</v>
      </c>
      <c r="B9914" t="s">
        <v>14314</v>
      </c>
      <c r="C9914" t="s">
        <v>76</v>
      </c>
      <c r="D9914" t="s">
        <v>38</v>
      </c>
      <c r="E9914" s="1">
        <v>46090.070833333331</v>
      </c>
      <c r="F9914" s="1">
        <v>46091.362500000003</v>
      </c>
      <c r="G9914" t="s">
        <v>239</v>
      </c>
      <c r="H9914" t="s">
        <v>15</v>
      </c>
      <c r="I9914" t="s">
        <v>16</v>
      </c>
      <c r="J9914">
        <v>3</v>
      </c>
      <c r="K9914" t="str">
        <f>IF(tickets_dataset[[#This Row],[status]] = "Closed", "Yes","No")</f>
        <v>Yes</v>
      </c>
      <c r="L9914" s="2">
        <f t="shared" si="616"/>
        <v>31.000000000116415</v>
      </c>
      <c r="M9914" t="str">
        <f t="shared" si="617"/>
        <v>No</v>
      </c>
      <c r="N9914" t="str">
        <f t="shared" si="618"/>
        <v>Mar</v>
      </c>
      <c r="O9914" s="2">
        <f t="shared" si="619"/>
        <v>1.2916666666715173</v>
      </c>
      <c r="P9914" t="str">
        <f>VLOOKUP(G9914,Agents!A:E,4,FALSE)</f>
        <v>Team1</v>
      </c>
      <c r="Q9914" t="str">
        <f>VLOOKUP(G9914,Agents!A:E,5,FALSE)</f>
        <v>Senior</v>
      </c>
      <c r="R9914" t="str">
        <f>VLOOKUP(G9914,Agents!A:E,2,FALSE)</f>
        <v>Evening</v>
      </c>
    </row>
    <row r="9915" spans="1:18" x14ac:dyDescent="0.35">
      <c r="A9915" t="s">
        <v>14315</v>
      </c>
      <c r="B9915" t="s">
        <v>6882</v>
      </c>
      <c r="C9915" t="s">
        <v>12</v>
      </c>
      <c r="D9915" t="s">
        <v>38</v>
      </c>
      <c r="E9915" s="1">
        <v>46064.145138888889</v>
      </c>
      <c r="F9915" s="1">
        <v>46065.895138888889</v>
      </c>
      <c r="G9915" t="s">
        <v>234</v>
      </c>
      <c r="H9915" t="s">
        <v>15</v>
      </c>
      <c r="I9915" t="s">
        <v>16</v>
      </c>
      <c r="J9915">
        <v>4</v>
      </c>
      <c r="K9915" t="str">
        <f>IF(tickets_dataset[[#This Row],[status]] = "Closed", "Yes","No")</f>
        <v>Yes</v>
      </c>
      <c r="L9915" s="2">
        <f t="shared" si="616"/>
        <v>42</v>
      </c>
      <c r="M9915" t="str">
        <f t="shared" si="617"/>
        <v>No</v>
      </c>
      <c r="N9915" t="str">
        <f t="shared" si="618"/>
        <v>Feb</v>
      </c>
      <c r="O9915" s="2">
        <f t="shared" si="619"/>
        <v>1.75</v>
      </c>
      <c r="P9915" t="str">
        <f>VLOOKUP(G9915,Agents!A:E,4,FALSE)</f>
        <v>Team5</v>
      </c>
      <c r="Q9915" t="str">
        <f>VLOOKUP(G9915,Agents!A:E,5,FALSE)</f>
        <v>Senior</v>
      </c>
      <c r="R9915" t="str">
        <f>VLOOKUP(G9915,Agents!A:E,2,FALSE)</f>
        <v>Night</v>
      </c>
    </row>
    <row r="9916" spans="1:18" x14ac:dyDescent="0.35">
      <c r="A9916" t="s">
        <v>14316</v>
      </c>
      <c r="B9916" t="s">
        <v>1379</v>
      </c>
      <c r="C9916" t="s">
        <v>12</v>
      </c>
      <c r="D9916" t="s">
        <v>38</v>
      </c>
      <c r="E9916" s="1">
        <v>46045.290277777778</v>
      </c>
      <c r="F9916" s="1">
        <v>46046.248611111114</v>
      </c>
      <c r="G9916" t="s">
        <v>282</v>
      </c>
      <c r="H9916" t="s">
        <v>132</v>
      </c>
      <c r="I9916" t="s">
        <v>16</v>
      </c>
      <c r="J9916">
        <v>4</v>
      </c>
      <c r="K9916" t="str">
        <f>IF(tickets_dataset[[#This Row],[status]] = "Closed", "Yes","No")</f>
        <v>No</v>
      </c>
      <c r="L9916" s="2">
        <f t="shared" si="616"/>
        <v>23.000000000058208</v>
      </c>
      <c r="M9916" t="str">
        <f t="shared" si="617"/>
        <v>No</v>
      </c>
      <c r="N9916" t="str">
        <f t="shared" si="618"/>
        <v>Jan</v>
      </c>
      <c r="O9916" s="2">
        <f t="shared" si="619"/>
        <v>0.95833333333575865</v>
      </c>
      <c r="P9916" t="str">
        <f>VLOOKUP(G9916,Agents!A:E,4,FALSE)</f>
        <v>Team4</v>
      </c>
      <c r="Q9916" t="str">
        <f>VLOOKUP(G9916,Agents!A:E,5,FALSE)</f>
        <v>Mid</v>
      </c>
      <c r="R9916" t="str">
        <f>VLOOKUP(G9916,Agents!A:E,2,FALSE)</f>
        <v>Morning</v>
      </c>
    </row>
    <row r="9917" spans="1:18" x14ac:dyDescent="0.35">
      <c r="A9917" t="s">
        <v>14317</v>
      </c>
      <c r="B9917" t="s">
        <v>14318</v>
      </c>
      <c r="C9917" t="s">
        <v>50</v>
      </c>
      <c r="D9917" t="s">
        <v>13</v>
      </c>
      <c r="E9917" s="1">
        <v>46064.384027777778</v>
      </c>
      <c r="F9917" s="1">
        <v>46066.050694444442</v>
      </c>
      <c r="G9917" t="s">
        <v>67</v>
      </c>
      <c r="H9917" t="s">
        <v>15</v>
      </c>
      <c r="I9917" t="s">
        <v>16</v>
      </c>
      <c r="J9917">
        <v>4</v>
      </c>
      <c r="K9917" t="str">
        <f>IF(tickets_dataset[[#This Row],[status]] = "Closed", "Yes","No")</f>
        <v>Yes</v>
      </c>
      <c r="L9917" s="2">
        <f t="shared" si="616"/>
        <v>39.999999999941792</v>
      </c>
      <c r="M9917" t="str">
        <f t="shared" si="617"/>
        <v>No</v>
      </c>
      <c r="N9917" t="str">
        <f t="shared" si="618"/>
        <v>Feb</v>
      </c>
      <c r="O9917" s="2">
        <f t="shared" si="619"/>
        <v>1.6666666666642413</v>
      </c>
      <c r="P9917" t="str">
        <f>VLOOKUP(G9917,Agents!A:E,4,FALSE)</f>
        <v>Team5</v>
      </c>
      <c r="Q9917" t="str">
        <f>VLOOKUP(G9917,Agents!A:E,5,FALSE)</f>
        <v>Junior</v>
      </c>
      <c r="R9917" t="str">
        <f>VLOOKUP(G9917,Agents!A:E,2,FALSE)</f>
        <v>Evening</v>
      </c>
    </row>
    <row r="9918" spans="1:18" x14ac:dyDescent="0.35">
      <c r="A9918" t="s">
        <v>14319</v>
      </c>
      <c r="B9918" t="s">
        <v>2474</v>
      </c>
      <c r="C9918" t="s">
        <v>50</v>
      </c>
      <c r="D9918" t="s">
        <v>26</v>
      </c>
      <c r="E9918" s="1">
        <v>46092.508333333331</v>
      </c>
      <c r="F9918" s="1">
        <v>46093.3</v>
      </c>
      <c r="G9918" t="s">
        <v>31</v>
      </c>
      <c r="H9918" t="s">
        <v>15</v>
      </c>
      <c r="I9918" t="s">
        <v>16</v>
      </c>
      <c r="J9918">
        <v>4</v>
      </c>
      <c r="K9918" t="str">
        <f>IF(tickets_dataset[[#This Row],[status]] = "Closed", "Yes","No")</f>
        <v>Yes</v>
      </c>
      <c r="L9918" s="2">
        <f t="shared" si="616"/>
        <v>19.000000000116415</v>
      </c>
      <c r="M9918" t="str">
        <f t="shared" si="617"/>
        <v>No</v>
      </c>
      <c r="N9918" t="str">
        <f t="shared" si="618"/>
        <v>Mar</v>
      </c>
      <c r="O9918" s="2">
        <f t="shared" si="619"/>
        <v>0.79166666667151731</v>
      </c>
      <c r="P9918" t="str">
        <f>VLOOKUP(G9918,Agents!A:E,4,FALSE)</f>
        <v>Team5</v>
      </c>
      <c r="Q9918" t="str">
        <f>VLOOKUP(G9918,Agents!A:E,5,FALSE)</f>
        <v>Senior</v>
      </c>
      <c r="R9918" t="str">
        <f>VLOOKUP(G9918,Agents!A:E,2,FALSE)</f>
        <v>Evening</v>
      </c>
    </row>
    <row r="9919" spans="1:18" x14ac:dyDescent="0.35">
      <c r="A9919" t="s">
        <v>14320</v>
      </c>
      <c r="B9919" t="s">
        <v>11646</v>
      </c>
      <c r="C9919" t="s">
        <v>34</v>
      </c>
      <c r="D9919" t="s">
        <v>38</v>
      </c>
      <c r="E9919" s="1">
        <v>46069.753472222219</v>
      </c>
      <c r="F9919" s="1">
        <v>46073.336805555555</v>
      </c>
      <c r="G9919" t="s">
        <v>344</v>
      </c>
      <c r="H9919" t="s">
        <v>15</v>
      </c>
      <c r="I9919" t="s">
        <v>16</v>
      </c>
      <c r="J9919">
        <v>4</v>
      </c>
      <c r="K9919" t="str">
        <f>IF(tickets_dataset[[#This Row],[status]] = "Closed", "Yes","No")</f>
        <v>Yes</v>
      </c>
      <c r="L9919" s="2">
        <f t="shared" si="616"/>
        <v>86.000000000058208</v>
      </c>
      <c r="M9919" t="str">
        <f t="shared" si="617"/>
        <v>Yes</v>
      </c>
      <c r="N9919" t="str">
        <f t="shared" si="618"/>
        <v>Feb</v>
      </c>
      <c r="O9919" s="2">
        <f t="shared" si="619"/>
        <v>3.5833333333357587</v>
      </c>
      <c r="P9919" t="str">
        <f>VLOOKUP(G9919,Agents!A:E,4,FALSE)</f>
        <v>Team4</v>
      </c>
      <c r="Q9919" t="str">
        <f>VLOOKUP(G9919,Agents!A:E,5,FALSE)</f>
        <v>Senior</v>
      </c>
      <c r="R9919" t="str">
        <f>VLOOKUP(G9919,Agents!A:E,2,FALSE)</f>
        <v>Night</v>
      </c>
    </row>
    <row r="9920" spans="1:18" x14ac:dyDescent="0.35">
      <c r="A9920" t="s">
        <v>14321</v>
      </c>
      <c r="B9920" t="s">
        <v>4477</v>
      </c>
      <c r="C9920" t="s">
        <v>12</v>
      </c>
      <c r="D9920" t="s">
        <v>26</v>
      </c>
      <c r="E9920" s="1">
        <v>46053.508333333331</v>
      </c>
      <c r="F9920" s="1">
        <v>46054.55</v>
      </c>
      <c r="G9920" t="s">
        <v>73</v>
      </c>
      <c r="H9920" t="s">
        <v>15</v>
      </c>
      <c r="I9920" t="s">
        <v>16</v>
      </c>
      <c r="J9920">
        <v>3</v>
      </c>
      <c r="K9920" t="str">
        <f>IF(tickets_dataset[[#This Row],[status]] = "Closed", "Yes","No")</f>
        <v>Yes</v>
      </c>
      <c r="L9920" s="2">
        <f t="shared" si="616"/>
        <v>25.000000000116415</v>
      </c>
      <c r="M9920" t="str">
        <f t="shared" si="617"/>
        <v>No</v>
      </c>
      <c r="N9920" t="str">
        <f t="shared" si="618"/>
        <v>Jan</v>
      </c>
      <c r="O9920" s="2">
        <f t="shared" si="619"/>
        <v>1.0416666666715173</v>
      </c>
      <c r="P9920" t="str">
        <f>VLOOKUP(G9920,Agents!A:E,4,FALSE)</f>
        <v>Team4</v>
      </c>
      <c r="Q9920" t="str">
        <f>VLOOKUP(G9920,Agents!A:E,5,FALSE)</f>
        <v>Senior</v>
      </c>
      <c r="R9920" t="str">
        <f>VLOOKUP(G9920,Agents!A:E,2,FALSE)</f>
        <v>Night</v>
      </c>
    </row>
    <row r="9921" spans="1:18" x14ac:dyDescent="0.35">
      <c r="A9921" t="s">
        <v>14322</v>
      </c>
      <c r="B9921" t="s">
        <v>9845</v>
      </c>
      <c r="C9921" t="s">
        <v>34</v>
      </c>
      <c r="D9921" t="s">
        <v>38</v>
      </c>
      <c r="E9921" s="1">
        <v>46089.489583333336</v>
      </c>
      <c r="F9921" s="1">
        <v>46092.65625</v>
      </c>
      <c r="G9921" t="s">
        <v>83</v>
      </c>
      <c r="H9921" t="s">
        <v>28</v>
      </c>
      <c r="I9921" t="s">
        <v>16</v>
      </c>
      <c r="J9921">
        <v>4</v>
      </c>
      <c r="K9921" t="str">
        <f>IF(tickets_dataset[[#This Row],[status]] = "Closed", "Yes","No")</f>
        <v>No</v>
      </c>
      <c r="L9921" s="2">
        <f t="shared" si="616"/>
        <v>75.999999999941792</v>
      </c>
      <c r="M9921" t="str">
        <f t="shared" si="617"/>
        <v>Yes</v>
      </c>
      <c r="N9921" t="str">
        <f t="shared" si="618"/>
        <v>Mar</v>
      </c>
      <c r="O9921" s="2">
        <f t="shared" si="619"/>
        <v>3.1666666666642413</v>
      </c>
      <c r="P9921" t="str">
        <f>VLOOKUP(G9921,Agents!A:E,4,FALSE)</f>
        <v>Team2</v>
      </c>
      <c r="Q9921" t="str">
        <f>VLOOKUP(G9921,Agents!A:E,5,FALSE)</f>
        <v>Junior</v>
      </c>
      <c r="R9921" t="str">
        <f>VLOOKUP(G9921,Agents!A:E,2,FALSE)</f>
        <v>Night</v>
      </c>
    </row>
    <row r="9922" spans="1:18" x14ac:dyDescent="0.35">
      <c r="A9922" t="s">
        <v>14323</v>
      </c>
      <c r="B9922" t="s">
        <v>5812</v>
      </c>
      <c r="C9922" t="s">
        <v>50</v>
      </c>
      <c r="D9922" t="s">
        <v>13</v>
      </c>
      <c r="E9922" s="1">
        <v>46060.926388888889</v>
      </c>
      <c r="F9922" s="1">
        <v>46061.426388888889</v>
      </c>
      <c r="G9922" t="s">
        <v>14</v>
      </c>
      <c r="H9922" t="s">
        <v>15</v>
      </c>
      <c r="I9922" t="s">
        <v>16</v>
      </c>
      <c r="J9922">
        <v>4</v>
      </c>
      <c r="K9922" t="str">
        <f>IF(tickets_dataset[[#This Row],[status]] = "Closed", "Yes","No")</f>
        <v>Yes</v>
      </c>
      <c r="L9922" s="2">
        <f t="shared" ref="L9922:L9985" si="620">IF(ISBLANK(F9922),"",(F9922-E9922)*24)</f>
        <v>12</v>
      </c>
      <c r="M9922" t="str">
        <f t="shared" ref="M9922:M9985" si="621">IF(L9922&gt;48,"Yes","No")</f>
        <v>No</v>
      </c>
      <c r="N9922" t="str">
        <f t="shared" ref="N9922:N9985" si="622">TEXT(E9922,"mmm")</f>
        <v>Feb</v>
      </c>
      <c r="O9922" s="2">
        <f t="shared" si="619"/>
        <v>0.5</v>
      </c>
      <c r="P9922" t="str">
        <f>VLOOKUP(G9922,Agents!A:E,4,FALSE)</f>
        <v>Team1</v>
      </c>
      <c r="Q9922" t="str">
        <f>VLOOKUP(G9922,Agents!A:E,5,FALSE)</f>
        <v>Senior</v>
      </c>
      <c r="R9922" t="str">
        <f>VLOOKUP(G9922,Agents!A:E,2,FALSE)</f>
        <v>Morning</v>
      </c>
    </row>
    <row r="9923" spans="1:18" x14ac:dyDescent="0.35">
      <c r="A9923" t="s">
        <v>14324</v>
      </c>
      <c r="B9923" t="s">
        <v>424</v>
      </c>
      <c r="C9923" t="s">
        <v>50</v>
      </c>
      <c r="D9923" t="s">
        <v>13</v>
      </c>
      <c r="E9923" s="1">
        <v>46069.699305555558</v>
      </c>
      <c r="F9923" s="1">
        <v>46071.199305555558</v>
      </c>
      <c r="G9923" t="s">
        <v>211</v>
      </c>
      <c r="H9923" t="s">
        <v>15</v>
      </c>
      <c r="I9923" t="s">
        <v>16</v>
      </c>
      <c r="J9923">
        <v>4</v>
      </c>
      <c r="K9923" t="str">
        <f>IF(tickets_dataset[[#This Row],[status]] = "Closed", "Yes","No")</f>
        <v>Yes</v>
      </c>
      <c r="L9923" s="2">
        <f t="shared" si="620"/>
        <v>36</v>
      </c>
      <c r="M9923" t="str">
        <f t="shared" si="621"/>
        <v>No</v>
      </c>
      <c r="N9923" t="str">
        <f t="shared" si="622"/>
        <v>Feb</v>
      </c>
      <c r="O9923" s="2">
        <f t="shared" ref="O9923:O9986" si="623">F9923-E9923</f>
        <v>1.5</v>
      </c>
      <c r="P9923" t="str">
        <f>VLOOKUP(G9923,Agents!A:E,4,FALSE)</f>
        <v>Team5</v>
      </c>
      <c r="Q9923" t="str">
        <f>VLOOKUP(G9923,Agents!A:E,5,FALSE)</f>
        <v>Senior</v>
      </c>
      <c r="R9923" t="str">
        <f>VLOOKUP(G9923,Agents!A:E,2,FALSE)</f>
        <v>Evening</v>
      </c>
    </row>
    <row r="9924" spans="1:18" x14ac:dyDescent="0.35">
      <c r="A9924" t="s">
        <v>14325</v>
      </c>
      <c r="B9924" t="s">
        <v>6257</v>
      </c>
      <c r="C9924" t="s">
        <v>34</v>
      </c>
      <c r="D9924" t="s">
        <v>38</v>
      </c>
      <c r="E9924" s="1">
        <v>46103.39166666667</v>
      </c>
      <c r="F9924" s="1">
        <v>46107.183333333334</v>
      </c>
      <c r="G9924" t="s">
        <v>239</v>
      </c>
      <c r="H9924" t="s">
        <v>28</v>
      </c>
      <c r="I9924" t="s">
        <v>16</v>
      </c>
      <c r="J9924">
        <v>4</v>
      </c>
      <c r="K9924" t="str">
        <f>IF(tickets_dataset[[#This Row],[status]] = "Closed", "Yes","No")</f>
        <v>No</v>
      </c>
      <c r="L9924" s="2">
        <f t="shared" si="620"/>
        <v>90.999999999941792</v>
      </c>
      <c r="M9924" t="str">
        <f t="shared" si="621"/>
        <v>Yes</v>
      </c>
      <c r="N9924" t="str">
        <f t="shared" si="622"/>
        <v>Mar</v>
      </c>
      <c r="O9924" s="2">
        <f t="shared" si="623"/>
        <v>3.7916666666642413</v>
      </c>
      <c r="P9924" t="str">
        <f>VLOOKUP(G9924,Agents!A:E,4,FALSE)</f>
        <v>Team1</v>
      </c>
      <c r="Q9924" t="str">
        <f>VLOOKUP(G9924,Agents!A:E,5,FALSE)</f>
        <v>Senior</v>
      </c>
      <c r="R9924" t="str">
        <f>VLOOKUP(G9924,Agents!A:E,2,FALSE)</f>
        <v>Evening</v>
      </c>
    </row>
    <row r="9925" spans="1:18" x14ac:dyDescent="0.35">
      <c r="A9925" t="s">
        <v>14326</v>
      </c>
      <c r="B9925" t="s">
        <v>4905</v>
      </c>
      <c r="C9925" t="s">
        <v>50</v>
      </c>
      <c r="D9925" t="s">
        <v>38</v>
      </c>
      <c r="E9925" s="1">
        <v>46106.270138888889</v>
      </c>
      <c r="F9925" s="1">
        <v>46110.020138888889</v>
      </c>
      <c r="G9925" t="s">
        <v>199</v>
      </c>
      <c r="H9925" t="s">
        <v>15</v>
      </c>
      <c r="I9925" t="s">
        <v>16</v>
      </c>
      <c r="J9925">
        <v>3</v>
      </c>
      <c r="K9925" t="str">
        <f>IF(tickets_dataset[[#This Row],[status]] = "Closed", "Yes","No")</f>
        <v>Yes</v>
      </c>
      <c r="L9925" s="2">
        <f t="shared" si="620"/>
        <v>90</v>
      </c>
      <c r="M9925" t="str">
        <f t="shared" si="621"/>
        <v>Yes</v>
      </c>
      <c r="N9925" t="str">
        <f t="shared" si="622"/>
        <v>Mar</v>
      </c>
      <c r="O9925" s="2">
        <f t="shared" si="623"/>
        <v>3.75</v>
      </c>
      <c r="P9925" t="str">
        <f>VLOOKUP(G9925,Agents!A:E,4,FALSE)</f>
        <v>Team1</v>
      </c>
      <c r="Q9925" t="str">
        <f>VLOOKUP(G9925,Agents!A:E,5,FALSE)</f>
        <v>Junior</v>
      </c>
      <c r="R9925" t="str">
        <f>VLOOKUP(G9925,Agents!A:E,2,FALSE)</f>
        <v>Morning</v>
      </c>
    </row>
    <row r="9926" spans="1:18" x14ac:dyDescent="0.35">
      <c r="A9926" t="s">
        <v>14327</v>
      </c>
      <c r="B9926" t="s">
        <v>9380</v>
      </c>
      <c r="C9926" t="s">
        <v>76</v>
      </c>
      <c r="D9926" t="s">
        <v>38</v>
      </c>
      <c r="E9926" s="1">
        <v>46075.67291666667</v>
      </c>
      <c r="F9926" s="1">
        <v>46076.04791666667</v>
      </c>
      <c r="G9926" t="s">
        <v>164</v>
      </c>
      <c r="H9926" t="s">
        <v>15</v>
      </c>
      <c r="I9926" t="s">
        <v>16</v>
      </c>
      <c r="J9926">
        <v>3</v>
      </c>
      <c r="K9926" t="str">
        <f>IF(tickets_dataset[[#This Row],[status]] = "Closed", "Yes","No")</f>
        <v>Yes</v>
      </c>
      <c r="L9926" s="2">
        <f t="shared" si="620"/>
        <v>9</v>
      </c>
      <c r="M9926" t="str">
        <f t="shared" si="621"/>
        <v>No</v>
      </c>
      <c r="N9926" t="str">
        <f t="shared" si="622"/>
        <v>Feb</v>
      </c>
      <c r="O9926" s="2">
        <f t="shared" si="623"/>
        <v>0.375</v>
      </c>
      <c r="P9926" t="str">
        <f>VLOOKUP(G9926,Agents!A:E,4,FALSE)</f>
        <v>Team4</v>
      </c>
      <c r="Q9926" t="str">
        <f>VLOOKUP(G9926,Agents!A:E,5,FALSE)</f>
        <v>Senior</v>
      </c>
      <c r="R9926" t="str">
        <f>VLOOKUP(G9926,Agents!A:E,2,FALSE)</f>
        <v>Evening</v>
      </c>
    </row>
    <row r="9927" spans="1:18" x14ac:dyDescent="0.35">
      <c r="A9927" t="s">
        <v>14328</v>
      </c>
      <c r="B9927" t="s">
        <v>14329</v>
      </c>
      <c r="C9927" t="s">
        <v>50</v>
      </c>
      <c r="D9927" t="s">
        <v>26</v>
      </c>
      <c r="E9927" s="1">
        <v>46066.875</v>
      </c>
      <c r="F9927" s="1">
        <v>46068.416666666664</v>
      </c>
      <c r="G9927" t="s">
        <v>67</v>
      </c>
      <c r="H9927" t="s">
        <v>15</v>
      </c>
      <c r="I9927" t="s">
        <v>16</v>
      </c>
      <c r="J9927">
        <v>5</v>
      </c>
      <c r="K9927" t="str">
        <f>IF(tickets_dataset[[#This Row],[status]] = "Closed", "Yes","No")</f>
        <v>Yes</v>
      </c>
      <c r="L9927" s="2">
        <f t="shared" si="620"/>
        <v>36.999999999941792</v>
      </c>
      <c r="M9927" t="str">
        <f t="shared" si="621"/>
        <v>No</v>
      </c>
      <c r="N9927" t="str">
        <f t="shared" si="622"/>
        <v>Feb</v>
      </c>
      <c r="O9927" s="2">
        <f t="shared" si="623"/>
        <v>1.5416666666642413</v>
      </c>
      <c r="P9927" t="str">
        <f>VLOOKUP(G9927,Agents!A:E,4,FALSE)</f>
        <v>Team5</v>
      </c>
      <c r="Q9927" t="str">
        <f>VLOOKUP(G9927,Agents!A:E,5,FALSE)</f>
        <v>Junior</v>
      </c>
      <c r="R9927" t="str">
        <f>VLOOKUP(G9927,Agents!A:E,2,FALSE)</f>
        <v>Evening</v>
      </c>
    </row>
    <row r="9928" spans="1:18" x14ac:dyDescent="0.35">
      <c r="A9928" t="s">
        <v>14330</v>
      </c>
      <c r="B9928" t="s">
        <v>7014</v>
      </c>
      <c r="C9928" t="s">
        <v>50</v>
      </c>
      <c r="D9928" t="s">
        <v>38</v>
      </c>
      <c r="E9928" s="1">
        <v>46046.8</v>
      </c>
      <c r="F9928" s="1">
        <v>46048.591666666667</v>
      </c>
      <c r="G9928" t="s">
        <v>357</v>
      </c>
      <c r="H9928" t="s">
        <v>15</v>
      </c>
      <c r="I9928" t="s">
        <v>16</v>
      </c>
      <c r="J9928">
        <v>4</v>
      </c>
      <c r="K9928" t="str">
        <f>IF(tickets_dataset[[#This Row],[status]] = "Closed", "Yes","No")</f>
        <v>Yes</v>
      </c>
      <c r="L9928" s="2">
        <f t="shared" si="620"/>
        <v>42.999999999941792</v>
      </c>
      <c r="M9928" t="str">
        <f t="shared" si="621"/>
        <v>No</v>
      </c>
      <c r="N9928" t="str">
        <f t="shared" si="622"/>
        <v>Jan</v>
      </c>
      <c r="O9928" s="2">
        <f t="shared" si="623"/>
        <v>1.7916666666642413</v>
      </c>
      <c r="P9928" t="str">
        <f>VLOOKUP(G9928,Agents!A:E,4,FALSE)</f>
        <v>Team1</v>
      </c>
      <c r="Q9928" t="str">
        <f>VLOOKUP(G9928,Agents!A:E,5,FALSE)</f>
        <v>Mid</v>
      </c>
      <c r="R9928" t="str">
        <f>VLOOKUP(G9928,Agents!A:E,2,FALSE)</f>
        <v>Morning</v>
      </c>
    </row>
    <row r="9929" spans="1:18" x14ac:dyDescent="0.35">
      <c r="A9929" t="s">
        <v>14331</v>
      </c>
      <c r="B9929" t="s">
        <v>6109</v>
      </c>
      <c r="C9929" t="s">
        <v>34</v>
      </c>
      <c r="D9929" t="s">
        <v>26</v>
      </c>
      <c r="E9929" s="1">
        <v>46050.790972222225</v>
      </c>
      <c r="F9929" s="1">
        <v>46053.457638888889</v>
      </c>
      <c r="G9929" t="s">
        <v>45</v>
      </c>
      <c r="H9929" t="s">
        <v>15</v>
      </c>
      <c r="I9929" t="s">
        <v>16</v>
      </c>
      <c r="J9929">
        <v>4</v>
      </c>
      <c r="K9929" t="str">
        <f>IF(tickets_dataset[[#This Row],[status]] = "Closed", "Yes","No")</f>
        <v>Yes</v>
      </c>
      <c r="L9929" s="2">
        <f t="shared" si="620"/>
        <v>63.999999999941792</v>
      </c>
      <c r="M9929" t="str">
        <f t="shared" si="621"/>
        <v>Yes</v>
      </c>
      <c r="N9929" t="str">
        <f t="shared" si="622"/>
        <v>Jan</v>
      </c>
      <c r="O9929" s="2">
        <f t="shared" si="623"/>
        <v>2.6666666666642413</v>
      </c>
      <c r="P9929" t="str">
        <f>VLOOKUP(G9929,Agents!A:E,4,FALSE)</f>
        <v>Team5</v>
      </c>
      <c r="Q9929" t="str">
        <f>VLOOKUP(G9929,Agents!A:E,5,FALSE)</f>
        <v>Senior</v>
      </c>
      <c r="R9929" t="str">
        <f>VLOOKUP(G9929,Agents!A:E,2,FALSE)</f>
        <v>Morning</v>
      </c>
    </row>
    <row r="9930" spans="1:18" x14ac:dyDescent="0.35">
      <c r="A9930" t="s">
        <v>14332</v>
      </c>
      <c r="B9930" t="s">
        <v>716</v>
      </c>
      <c r="C9930" t="s">
        <v>76</v>
      </c>
      <c r="D9930" t="s">
        <v>26</v>
      </c>
      <c r="E9930" s="1">
        <v>46100.534722222219</v>
      </c>
      <c r="F9930" s="1">
        <v>46102.784722222219</v>
      </c>
      <c r="G9930" t="s">
        <v>62</v>
      </c>
      <c r="H9930" t="s">
        <v>15</v>
      </c>
      <c r="I9930" t="s">
        <v>16</v>
      </c>
      <c r="J9930">
        <v>3</v>
      </c>
      <c r="K9930" t="str">
        <f>IF(tickets_dataset[[#This Row],[status]] = "Closed", "Yes","No")</f>
        <v>Yes</v>
      </c>
      <c r="L9930" s="2">
        <f t="shared" si="620"/>
        <v>54</v>
      </c>
      <c r="M9930" t="str">
        <f t="shared" si="621"/>
        <v>Yes</v>
      </c>
      <c r="N9930" t="str">
        <f t="shared" si="622"/>
        <v>Mar</v>
      </c>
      <c r="O9930" s="2">
        <f t="shared" si="623"/>
        <v>2.25</v>
      </c>
      <c r="P9930" t="str">
        <f>VLOOKUP(G9930,Agents!A:E,4,FALSE)</f>
        <v>Team1</v>
      </c>
      <c r="Q9930" t="str">
        <f>VLOOKUP(G9930,Agents!A:E,5,FALSE)</f>
        <v>Junior</v>
      </c>
      <c r="R9930" t="str">
        <f>VLOOKUP(G9930,Agents!A:E,2,FALSE)</f>
        <v>Morning</v>
      </c>
    </row>
    <row r="9931" spans="1:18" x14ac:dyDescent="0.35">
      <c r="A9931" t="s">
        <v>14333</v>
      </c>
      <c r="B9931" t="s">
        <v>11080</v>
      </c>
      <c r="C9931" t="s">
        <v>50</v>
      </c>
      <c r="D9931" t="s">
        <v>38</v>
      </c>
      <c r="E9931" s="1">
        <v>46067.924305555556</v>
      </c>
      <c r="F9931" s="1">
        <v>46068.84097222222</v>
      </c>
      <c r="G9931" t="s">
        <v>311</v>
      </c>
      <c r="H9931" t="s">
        <v>28</v>
      </c>
      <c r="I9931" t="s">
        <v>16</v>
      </c>
      <c r="J9931">
        <v>3</v>
      </c>
      <c r="K9931" t="str">
        <f>IF(tickets_dataset[[#This Row],[status]] = "Closed", "Yes","No")</f>
        <v>No</v>
      </c>
      <c r="L9931" s="2">
        <f t="shared" si="620"/>
        <v>21.999999999941792</v>
      </c>
      <c r="M9931" t="str">
        <f t="shared" si="621"/>
        <v>No</v>
      </c>
      <c r="N9931" t="str">
        <f t="shared" si="622"/>
        <v>Feb</v>
      </c>
      <c r="O9931" s="2">
        <f t="shared" si="623"/>
        <v>0.91666666666424135</v>
      </c>
      <c r="P9931" t="str">
        <f>VLOOKUP(G9931,Agents!A:E,4,FALSE)</f>
        <v>Team5</v>
      </c>
      <c r="Q9931" t="str">
        <f>VLOOKUP(G9931,Agents!A:E,5,FALSE)</f>
        <v>Senior</v>
      </c>
      <c r="R9931" t="str">
        <f>VLOOKUP(G9931,Agents!A:E,2,FALSE)</f>
        <v>Evening</v>
      </c>
    </row>
    <row r="9932" spans="1:18" x14ac:dyDescent="0.35">
      <c r="A9932" t="s">
        <v>14334</v>
      </c>
      <c r="B9932" t="s">
        <v>13622</v>
      </c>
      <c r="C9932" t="s">
        <v>34</v>
      </c>
      <c r="D9932" t="s">
        <v>13</v>
      </c>
      <c r="E9932" s="1">
        <v>46050.129166666666</v>
      </c>
      <c r="F9932" s="1">
        <v>46050.79583333333</v>
      </c>
      <c r="G9932" t="s">
        <v>27</v>
      </c>
      <c r="H9932" t="s">
        <v>15</v>
      </c>
      <c r="I9932" t="s">
        <v>68</v>
      </c>
      <c r="J9932">
        <v>2</v>
      </c>
      <c r="K9932" t="str">
        <f>IF(tickets_dataset[[#This Row],[status]] = "Closed", "Yes","No")</f>
        <v>Yes</v>
      </c>
      <c r="L9932" s="2">
        <f t="shared" si="620"/>
        <v>15.999999999941792</v>
      </c>
      <c r="M9932" t="str">
        <f t="shared" si="621"/>
        <v>No</v>
      </c>
      <c r="N9932" t="str">
        <f t="shared" si="622"/>
        <v>Jan</v>
      </c>
      <c r="O9932" s="2">
        <f t="shared" si="623"/>
        <v>0.66666666666424135</v>
      </c>
      <c r="P9932" t="str">
        <f>VLOOKUP(G9932,Agents!A:E,4,FALSE)</f>
        <v>Team5</v>
      </c>
      <c r="Q9932" t="str">
        <f>VLOOKUP(G9932,Agents!A:E,5,FALSE)</f>
        <v>Senior</v>
      </c>
      <c r="R9932" t="str">
        <f>VLOOKUP(G9932,Agents!A:E,2,FALSE)</f>
        <v>Morning</v>
      </c>
    </row>
    <row r="9933" spans="1:18" x14ac:dyDescent="0.35">
      <c r="A9933" t="s">
        <v>14335</v>
      </c>
      <c r="B9933" t="s">
        <v>10636</v>
      </c>
      <c r="C9933" t="s">
        <v>22</v>
      </c>
      <c r="D9933" t="s">
        <v>13</v>
      </c>
      <c r="E9933" s="1">
        <v>46033.131944444445</v>
      </c>
      <c r="F9933" s="1">
        <v>46034.756944444445</v>
      </c>
      <c r="G9933" t="s">
        <v>27</v>
      </c>
      <c r="H9933" t="s">
        <v>15</v>
      </c>
      <c r="I9933" t="s">
        <v>16</v>
      </c>
      <c r="J9933">
        <v>3</v>
      </c>
      <c r="K9933" t="str">
        <f>IF(tickets_dataset[[#This Row],[status]] = "Closed", "Yes","No")</f>
        <v>Yes</v>
      </c>
      <c r="L9933" s="2">
        <f t="shared" si="620"/>
        <v>39</v>
      </c>
      <c r="M9933" t="str">
        <f t="shared" si="621"/>
        <v>No</v>
      </c>
      <c r="N9933" t="str">
        <f t="shared" si="622"/>
        <v>Jan</v>
      </c>
      <c r="O9933" s="2">
        <f t="shared" si="623"/>
        <v>1.625</v>
      </c>
      <c r="P9933" t="str">
        <f>VLOOKUP(G9933,Agents!A:E,4,FALSE)</f>
        <v>Team5</v>
      </c>
      <c r="Q9933" t="str">
        <f>VLOOKUP(G9933,Agents!A:E,5,FALSE)</f>
        <v>Senior</v>
      </c>
      <c r="R9933" t="str">
        <f>VLOOKUP(G9933,Agents!A:E,2,FALSE)</f>
        <v>Morning</v>
      </c>
    </row>
    <row r="9934" spans="1:18" x14ac:dyDescent="0.35">
      <c r="A9934" t="s">
        <v>14336</v>
      </c>
      <c r="B9934" t="s">
        <v>14337</v>
      </c>
      <c r="C9934" t="s">
        <v>50</v>
      </c>
      <c r="D9934" t="s">
        <v>38</v>
      </c>
      <c r="E9934" s="1">
        <v>46040.13958333333</v>
      </c>
      <c r="F9934" s="1">
        <v>46040.556250000001</v>
      </c>
      <c r="G9934" t="s">
        <v>211</v>
      </c>
      <c r="H9934" t="s">
        <v>15</v>
      </c>
      <c r="I9934" t="s">
        <v>16</v>
      </c>
      <c r="J9934">
        <v>3</v>
      </c>
      <c r="K9934" t="str">
        <f>IF(tickets_dataset[[#This Row],[status]] = "Closed", "Yes","No")</f>
        <v>Yes</v>
      </c>
      <c r="L9934" s="2">
        <f t="shared" si="620"/>
        <v>10.000000000116415</v>
      </c>
      <c r="M9934" t="str">
        <f t="shared" si="621"/>
        <v>No</v>
      </c>
      <c r="N9934" t="str">
        <f t="shared" si="622"/>
        <v>Jan</v>
      </c>
      <c r="O9934" s="2">
        <f t="shared" si="623"/>
        <v>0.41666666667151731</v>
      </c>
      <c r="P9934" t="str">
        <f>VLOOKUP(G9934,Agents!A:E,4,FALSE)</f>
        <v>Team5</v>
      </c>
      <c r="Q9934" t="str">
        <f>VLOOKUP(G9934,Agents!A:E,5,FALSE)</f>
        <v>Senior</v>
      </c>
      <c r="R9934" t="str">
        <f>VLOOKUP(G9934,Agents!A:E,2,FALSE)</f>
        <v>Evening</v>
      </c>
    </row>
    <row r="9935" spans="1:18" x14ac:dyDescent="0.35">
      <c r="A9935" t="s">
        <v>14338</v>
      </c>
      <c r="B9935" t="s">
        <v>14339</v>
      </c>
      <c r="C9935" t="s">
        <v>50</v>
      </c>
      <c r="D9935" t="s">
        <v>13</v>
      </c>
      <c r="E9935" s="1">
        <v>46058.554166666669</v>
      </c>
      <c r="F9935" s="1">
        <v>46059.345833333333</v>
      </c>
      <c r="G9935" t="s">
        <v>45</v>
      </c>
      <c r="H9935" t="s">
        <v>15</v>
      </c>
      <c r="I9935" t="s">
        <v>16</v>
      </c>
      <c r="J9935">
        <v>5</v>
      </c>
      <c r="K9935" t="str">
        <f>IF(tickets_dataset[[#This Row],[status]] = "Closed", "Yes","No")</f>
        <v>Yes</v>
      </c>
      <c r="L9935" s="2">
        <f t="shared" si="620"/>
        <v>18.999999999941792</v>
      </c>
      <c r="M9935" t="str">
        <f t="shared" si="621"/>
        <v>No</v>
      </c>
      <c r="N9935" t="str">
        <f t="shared" si="622"/>
        <v>Feb</v>
      </c>
      <c r="O9935" s="2">
        <f t="shared" si="623"/>
        <v>0.79166666666424135</v>
      </c>
      <c r="P9935" t="str">
        <f>VLOOKUP(G9935,Agents!A:E,4,FALSE)</f>
        <v>Team5</v>
      </c>
      <c r="Q9935" t="str">
        <f>VLOOKUP(G9935,Agents!A:E,5,FALSE)</f>
        <v>Senior</v>
      </c>
      <c r="R9935" t="str">
        <f>VLOOKUP(G9935,Agents!A:E,2,FALSE)</f>
        <v>Morning</v>
      </c>
    </row>
    <row r="9936" spans="1:18" x14ac:dyDescent="0.35">
      <c r="A9936" t="s">
        <v>14340</v>
      </c>
      <c r="B9936" t="s">
        <v>12610</v>
      </c>
      <c r="C9936" t="s">
        <v>34</v>
      </c>
      <c r="D9936" t="s">
        <v>38</v>
      </c>
      <c r="E9936" s="1">
        <v>46055.97152777778</v>
      </c>
      <c r="F9936" s="1">
        <v>46057.263194444444</v>
      </c>
      <c r="G9936" t="s">
        <v>190</v>
      </c>
      <c r="H9936" t="s">
        <v>15</v>
      </c>
      <c r="I9936" t="s">
        <v>16</v>
      </c>
      <c r="J9936">
        <v>4</v>
      </c>
      <c r="K9936" t="str">
        <f>IF(tickets_dataset[[#This Row],[status]] = "Closed", "Yes","No")</f>
        <v>Yes</v>
      </c>
      <c r="L9936" s="2">
        <f t="shared" si="620"/>
        <v>30.999999999941792</v>
      </c>
      <c r="M9936" t="str">
        <f t="shared" si="621"/>
        <v>No</v>
      </c>
      <c r="N9936" t="str">
        <f t="shared" si="622"/>
        <v>Feb</v>
      </c>
      <c r="O9936" s="2">
        <f t="shared" si="623"/>
        <v>1.2916666666642413</v>
      </c>
      <c r="P9936" t="str">
        <f>VLOOKUP(G9936,Agents!A:E,4,FALSE)</f>
        <v>Team1</v>
      </c>
      <c r="Q9936" t="str">
        <f>VLOOKUP(G9936,Agents!A:E,5,FALSE)</f>
        <v>Senior</v>
      </c>
      <c r="R9936" t="str">
        <f>VLOOKUP(G9936,Agents!A:E,2,FALSE)</f>
        <v>Night</v>
      </c>
    </row>
    <row r="9937" spans="1:18" x14ac:dyDescent="0.35">
      <c r="A9937" t="s">
        <v>14341</v>
      </c>
      <c r="B9937" t="s">
        <v>14342</v>
      </c>
      <c r="C9937" t="s">
        <v>76</v>
      </c>
      <c r="D9937" t="s">
        <v>26</v>
      </c>
      <c r="E9937" s="1">
        <v>46047.369444444441</v>
      </c>
      <c r="F9937" s="1">
        <v>46048.077777777777</v>
      </c>
      <c r="G9937" t="s">
        <v>67</v>
      </c>
      <c r="H9937" t="s">
        <v>15</v>
      </c>
      <c r="I9937" t="s">
        <v>16</v>
      </c>
      <c r="J9937">
        <v>3</v>
      </c>
      <c r="K9937" t="str">
        <f>IF(tickets_dataset[[#This Row],[status]] = "Closed", "Yes","No")</f>
        <v>Yes</v>
      </c>
      <c r="L9937" s="2">
        <f t="shared" si="620"/>
        <v>17.000000000058208</v>
      </c>
      <c r="M9937" t="str">
        <f t="shared" si="621"/>
        <v>No</v>
      </c>
      <c r="N9937" t="str">
        <f t="shared" si="622"/>
        <v>Jan</v>
      </c>
      <c r="O9937" s="2">
        <f t="shared" si="623"/>
        <v>0.70833333333575865</v>
      </c>
      <c r="P9937" t="str">
        <f>VLOOKUP(G9937,Agents!A:E,4,FALSE)</f>
        <v>Team5</v>
      </c>
      <c r="Q9937" t="str">
        <f>VLOOKUP(G9937,Agents!A:E,5,FALSE)</f>
        <v>Junior</v>
      </c>
      <c r="R9937" t="str">
        <f>VLOOKUP(G9937,Agents!A:E,2,FALSE)</f>
        <v>Evening</v>
      </c>
    </row>
    <row r="9938" spans="1:18" x14ac:dyDescent="0.35">
      <c r="A9938" t="s">
        <v>14343</v>
      </c>
      <c r="B9938" t="s">
        <v>4335</v>
      </c>
      <c r="C9938" t="s">
        <v>34</v>
      </c>
      <c r="D9938" t="s">
        <v>26</v>
      </c>
      <c r="E9938" s="1">
        <v>46074.51666666667</v>
      </c>
      <c r="F9938" s="1">
        <v>46074.808333333334</v>
      </c>
      <c r="G9938" t="s">
        <v>31</v>
      </c>
      <c r="H9938" t="s">
        <v>28</v>
      </c>
      <c r="I9938" t="s">
        <v>16</v>
      </c>
      <c r="J9938">
        <v>5</v>
      </c>
      <c r="K9938" t="str">
        <f>IF(tickets_dataset[[#This Row],[status]] = "Closed", "Yes","No")</f>
        <v>No</v>
      </c>
      <c r="L9938" s="2">
        <f t="shared" si="620"/>
        <v>6.9999999999417923</v>
      </c>
      <c r="M9938" t="str">
        <f t="shared" si="621"/>
        <v>No</v>
      </c>
      <c r="N9938" t="str">
        <f t="shared" si="622"/>
        <v>Feb</v>
      </c>
      <c r="O9938" s="2">
        <f t="shared" si="623"/>
        <v>0.29166666666424135</v>
      </c>
      <c r="P9938" t="str">
        <f>VLOOKUP(G9938,Agents!A:E,4,FALSE)</f>
        <v>Team5</v>
      </c>
      <c r="Q9938" t="str">
        <f>VLOOKUP(G9938,Agents!A:E,5,FALSE)</f>
        <v>Senior</v>
      </c>
      <c r="R9938" t="str">
        <f>VLOOKUP(G9938,Agents!A:E,2,FALSE)</f>
        <v>Evening</v>
      </c>
    </row>
    <row r="9939" spans="1:18" x14ac:dyDescent="0.35">
      <c r="A9939" t="s">
        <v>14344</v>
      </c>
      <c r="B9939" t="s">
        <v>11050</v>
      </c>
      <c r="C9939" t="s">
        <v>22</v>
      </c>
      <c r="D9939" t="s">
        <v>38</v>
      </c>
      <c r="E9939" s="1">
        <v>46062.52847222222</v>
      </c>
      <c r="F9939" s="1">
        <v>46063.90347222222</v>
      </c>
      <c r="G9939" t="s">
        <v>422</v>
      </c>
      <c r="H9939" t="s">
        <v>15</v>
      </c>
      <c r="I9939" t="s">
        <v>16</v>
      </c>
      <c r="J9939">
        <v>5</v>
      </c>
      <c r="K9939" t="str">
        <f>IF(tickets_dataset[[#This Row],[status]] = "Closed", "Yes","No")</f>
        <v>Yes</v>
      </c>
      <c r="L9939" s="2">
        <f t="shared" si="620"/>
        <v>33</v>
      </c>
      <c r="M9939" t="str">
        <f t="shared" si="621"/>
        <v>No</v>
      </c>
      <c r="N9939" t="str">
        <f t="shared" si="622"/>
        <v>Feb</v>
      </c>
      <c r="O9939" s="2">
        <f t="shared" si="623"/>
        <v>1.375</v>
      </c>
      <c r="P9939" t="str">
        <f>VLOOKUP(G9939,Agents!A:E,4,FALSE)</f>
        <v>Team5</v>
      </c>
      <c r="Q9939" t="str">
        <f>VLOOKUP(G9939,Agents!A:E,5,FALSE)</f>
        <v>Mid</v>
      </c>
      <c r="R9939" t="str">
        <f>VLOOKUP(G9939,Agents!A:E,2,FALSE)</f>
        <v>Evening</v>
      </c>
    </row>
    <row r="9940" spans="1:18" x14ac:dyDescent="0.35">
      <c r="A9940" t="s">
        <v>14345</v>
      </c>
      <c r="B9940" t="s">
        <v>954</v>
      </c>
      <c r="C9940" t="s">
        <v>12</v>
      </c>
      <c r="D9940" t="s">
        <v>26</v>
      </c>
      <c r="E9940" s="1">
        <v>46065.238194444442</v>
      </c>
      <c r="F9940" s="1">
        <v>46067.696527777778</v>
      </c>
      <c r="G9940" t="s">
        <v>216</v>
      </c>
      <c r="H9940" t="s">
        <v>15</v>
      </c>
      <c r="I9940" t="s">
        <v>16</v>
      </c>
      <c r="J9940">
        <v>1</v>
      </c>
      <c r="K9940" t="str">
        <f>IF(tickets_dataset[[#This Row],[status]] = "Closed", "Yes","No")</f>
        <v>Yes</v>
      </c>
      <c r="L9940" s="2">
        <f t="shared" si="620"/>
        <v>59.000000000058208</v>
      </c>
      <c r="M9940" t="str">
        <f t="shared" si="621"/>
        <v>Yes</v>
      </c>
      <c r="N9940" t="str">
        <f t="shared" si="622"/>
        <v>Feb</v>
      </c>
      <c r="O9940" s="2">
        <f t="shared" si="623"/>
        <v>2.4583333333357587</v>
      </c>
      <c r="P9940" t="str">
        <f>VLOOKUP(G9940,Agents!A:E,4,FALSE)</f>
        <v>Team5</v>
      </c>
      <c r="Q9940" t="str">
        <f>VLOOKUP(G9940,Agents!A:E,5,FALSE)</f>
        <v>Junior</v>
      </c>
      <c r="R9940" t="str">
        <f>VLOOKUP(G9940,Agents!A:E,2,FALSE)</f>
        <v>Evening</v>
      </c>
    </row>
    <row r="9941" spans="1:18" x14ac:dyDescent="0.35">
      <c r="A9941" t="s">
        <v>14346</v>
      </c>
      <c r="B9941" t="s">
        <v>10130</v>
      </c>
      <c r="C9941" t="s">
        <v>50</v>
      </c>
      <c r="D9941" t="s">
        <v>38</v>
      </c>
      <c r="E9941" s="1">
        <v>46059.315972222219</v>
      </c>
      <c r="F9941" s="1">
        <v>46061.065972222219</v>
      </c>
      <c r="G9941" t="s">
        <v>344</v>
      </c>
      <c r="H9941" t="s">
        <v>15</v>
      </c>
      <c r="I9941" t="s">
        <v>16</v>
      </c>
      <c r="J9941">
        <v>5</v>
      </c>
      <c r="K9941" t="str">
        <f>IF(tickets_dataset[[#This Row],[status]] = "Closed", "Yes","No")</f>
        <v>Yes</v>
      </c>
      <c r="L9941" s="2">
        <f t="shared" si="620"/>
        <v>42</v>
      </c>
      <c r="M9941" t="str">
        <f t="shared" si="621"/>
        <v>No</v>
      </c>
      <c r="N9941" t="str">
        <f t="shared" si="622"/>
        <v>Feb</v>
      </c>
      <c r="O9941" s="2">
        <f t="shared" si="623"/>
        <v>1.75</v>
      </c>
      <c r="P9941" t="str">
        <f>VLOOKUP(G9941,Agents!A:E,4,FALSE)</f>
        <v>Team4</v>
      </c>
      <c r="Q9941" t="str">
        <f>VLOOKUP(G9941,Agents!A:E,5,FALSE)</f>
        <v>Senior</v>
      </c>
      <c r="R9941" t="str">
        <f>VLOOKUP(G9941,Agents!A:E,2,FALSE)</f>
        <v>Night</v>
      </c>
    </row>
    <row r="9942" spans="1:18" x14ac:dyDescent="0.35">
      <c r="A9942" t="s">
        <v>14347</v>
      </c>
      <c r="B9942" t="s">
        <v>2155</v>
      </c>
      <c r="C9942" t="s">
        <v>12</v>
      </c>
      <c r="D9942" t="s">
        <v>38</v>
      </c>
      <c r="E9942" s="1">
        <v>46092.211805555555</v>
      </c>
      <c r="F9942" s="1">
        <v>46093.461805555555</v>
      </c>
      <c r="G9942" t="s">
        <v>77</v>
      </c>
      <c r="H9942" t="s">
        <v>15</v>
      </c>
      <c r="I9942" t="s">
        <v>16</v>
      </c>
      <c r="J9942">
        <v>4</v>
      </c>
      <c r="K9942" t="str">
        <f>IF(tickets_dataset[[#This Row],[status]] = "Closed", "Yes","No")</f>
        <v>Yes</v>
      </c>
      <c r="L9942" s="2">
        <f t="shared" si="620"/>
        <v>30</v>
      </c>
      <c r="M9942" t="str">
        <f t="shared" si="621"/>
        <v>No</v>
      </c>
      <c r="N9942" t="str">
        <f t="shared" si="622"/>
        <v>Mar</v>
      </c>
      <c r="O9942" s="2">
        <f t="shared" si="623"/>
        <v>1.25</v>
      </c>
      <c r="P9942" t="str">
        <f>VLOOKUP(G9942,Agents!A:E,4,FALSE)</f>
        <v>Team5</v>
      </c>
      <c r="Q9942" t="str">
        <f>VLOOKUP(G9942,Agents!A:E,5,FALSE)</f>
        <v>Junior</v>
      </c>
      <c r="R9942" t="str">
        <f>VLOOKUP(G9942,Agents!A:E,2,FALSE)</f>
        <v>Evening</v>
      </c>
    </row>
    <row r="9943" spans="1:18" x14ac:dyDescent="0.35">
      <c r="A9943" t="s">
        <v>14348</v>
      </c>
      <c r="B9943" t="s">
        <v>1851</v>
      </c>
      <c r="C9943" t="s">
        <v>12</v>
      </c>
      <c r="D9943" t="s">
        <v>38</v>
      </c>
      <c r="E9943" s="1">
        <v>46083.571527777778</v>
      </c>
      <c r="F9943" s="1">
        <v>46085.238194444442</v>
      </c>
      <c r="G9943" t="s">
        <v>221</v>
      </c>
      <c r="H9943" t="s">
        <v>15</v>
      </c>
      <c r="I9943" t="s">
        <v>16</v>
      </c>
      <c r="J9943">
        <v>3</v>
      </c>
      <c r="K9943" t="str">
        <f>IF(tickets_dataset[[#This Row],[status]] = "Closed", "Yes","No")</f>
        <v>Yes</v>
      </c>
      <c r="L9943" s="2">
        <f t="shared" si="620"/>
        <v>39.999999999941792</v>
      </c>
      <c r="M9943" t="str">
        <f t="shared" si="621"/>
        <v>No</v>
      </c>
      <c r="N9943" t="str">
        <f t="shared" si="622"/>
        <v>Mar</v>
      </c>
      <c r="O9943" s="2">
        <f t="shared" si="623"/>
        <v>1.6666666666642413</v>
      </c>
      <c r="P9943" t="str">
        <f>VLOOKUP(G9943,Agents!A:E,4,FALSE)</f>
        <v>Team4</v>
      </c>
      <c r="Q9943" t="str">
        <f>VLOOKUP(G9943,Agents!A:E,5,FALSE)</f>
        <v>Senior</v>
      </c>
      <c r="R9943" t="str">
        <f>VLOOKUP(G9943,Agents!A:E,2,FALSE)</f>
        <v>Morning</v>
      </c>
    </row>
    <row r="9944" spans="1:18" x14ac:dyDescent="0.35">
      <c r="A9944" t="s">
        <v>14349</v>
      </c>
      <c r="B9944" t="s">
        <v>12679</v>
      </c>
      <c r="C9944" t="s">
        <v>50</v>
      </c>
      <c r="D9944" t="s">
        <v>13</v>
      </c>
      <c r="E9944" s="1">
        <v>46069.558333333334</v>
      </c>
      <c r="F9944" s="1">
        <v>46071.1</v>
      </c>
      <c r="G9944" t="s">
        <v>211</v>
      </c>
      <c r="H9944" t="s">
        <v>15</v>
      </c>
      <c r="I9944" t="s">
        <v>16</v>
      </c>
      <c r="J9944">
        <v>4</v>
      </c>
      <c r="K9944" t="str">
        <f>IF(tickets_dataset[[#This Row],[status]] = "Closed", "Yes","No")</f>
        <v>Yes</v>
      </c>
      <c r="L9944" s="2">
        <f t="shared" si="620"/>
        <v>36.999999999941792</v>
      </c>
      <c r="M9944" t="str">
        <f t="shared" si="621"/>
        <v>No</v>
      </c>
      <c r="N9944" t="str">
        <f t="shared" si="622"/>
        <v>Feb</v>
      </c>
      <c r="O9944" s="2">
        <f t="shared" si="623"/>
        <v>1.5416666666642413</v>
      </c>
      <c r="P9944" t="str">
        <f>VLOOKUP(G9944,Agents!A:E,4,FALSE)</f>
        <v>Team5</v>
      </c>
      <c r="Q9944" t="str">
        <f>VLOOKUP(G9944,Agents!A:E,5,FALSE)</f>
        <v>Senior</v>
      </c>
      <c r="R9944" t="str">
        <f>VLOOKUP(G9944,Agents!A:E,2,FALSE)</f>
        <v>Evening</v>
      </c>
    </row>
    <row r="9945" spans="1:18" x14ac:dyDescent="0.35">
      <c r="A9945" t="s">
        <v>14350</v>
      </c>
      <c r="B9945" t="s">
        <v>3608</v>
      </c>
      <c r="C9945" t="s">
        <v>12</v>
      </c>
      <c r="D9945" t="s">
        <v>13</v>
      </c>
      <c r="E9945" s="1">
        <v>46034.794444444444</v>
      </c>
      <c r="F9945" s="1">
        <v>46034.919444444444</v>
      </c>
      <c r="G9945" t="s">
        <v>39</v>
      </c>
      <c r="H9945" t="s">
        <v>15</v>
      </c>
      <c r="I9945" t="s">
        <v>16</v>
      </c>
      <c r="J9945">
        <v>4</v>
      </c>
      <c r="K9945" t="str">
        <f>IF(tickets_dataset[[#This Row],[status]] = "Closed", "Yes","No")</f>
        <v>Yes</v>
      </c>
      <c r="L9945" s="2">
        <f t="shared" si="620"/>
        <v>3</v>
      </c>
      <c r="M9945" t="str">
        <f t="shared" si="621"/>
        <v>No</v>
      </c>
      <c r="N9945" t="str">
        <f t="shared" si="622"/>
        <v>Jan</v>
      </c>
      <c r="O9945" s="2">
        <f t="shared" si="623"/>
        <v>0.125</v>
      </c>
      <c r="P9945" t="str">
        <f>VLOOKUP(G9945,Agents!A:E,4,FALSE)</f>
        <v>Team3</v>
      </c>
      <c r="Q9945" t="str">
        <f>VLOOKUP(G9945,Agents!A:E,5,FALSE)</f>
        <v>Mid</v>
      </c>
      <c r="R9945" t="str">
        <f>VLOOKUP(G9945,Agents!A:E,2,FALSE)</f>
        <v>Night</v>
      </c>
    </row>
    <row r="9946" spans="1:18" x14ac:dyDescent="0.35">
      <c r="A9946" t="s">
        <v>14351</v>
      </c>
      <c r="B9946" t="s">
        <v>1808</v>
      </c>
      <c r="C9946" t="s">
        <v>50</v>
      </c>
      <c r="D9946" t="s">
        <v>13</v>
      </c>
      <c r="E9946" s="1">
        <v>46060.495138888888</v>
      </c>
      <c r="F9946" s="1">
        <v>46062.078472222223</v>
      </c>
      <c r="G9946" t="s">
        <v>77</v>
      </c>
      <c r="H9946" t="s">
        <v>15</v>
      </c>
      <c r="I9946" t="s">
        <v>16</v>
      </c>
      <c r="J9946">
        <v>4</v>
      </c>
      <c r="K9946" t="str">
        <f>IF(tickets_dataset[[#This Row],[status]] = "Closed", "Yes","No")</f>
        <v>Yes</v>
      </c>
      <c r="L9946" s="2">
        <f t="shared" si="620"/>
        <v>38.000000000058208</v>
      </c>
      <c r="M9946" t="str">
        <f t="shared" si="621"/>
        <v>No</v>
      </c>
      <c r="N9946" t="str">
        <f t="shared" si="622"/>
        <v>Feb</v>
      </c>
      <c r="O9946" s="2">
        <f t="shared" si="623"/>
        <v>1.5833333333357587</v>
      </c>
      <c r="P9946" t="str">
        <f>VLOOKUP(G9946,Agents!A:E,4,FALSE)</f>
        <v>Team5</v>
      </c>
      <c r="Q9946" t="str">
        <f>VLOOKUP(G9946,Agents!A:E,5,FALSE)</f>
        <v>Junior</v>
      </c>
      <c r="R9946" t="str">
        <f>VLOOKUP(G9946,Agents!A:E,2,FALSE)</f>
        <v>Evening</v>
      </c>
    </row>
    <row r="9947" spans="1:18" x14ac:dyDescent="0.35">
      <c r="A9947" t="s">
        <v>14352</v>
      </c>
      <c r="B9947" t="s">
        <v>1482</v>
      </c>
      <c r="C9947" t="s">
        <v>34</v>
      </c>
      <c r="D9947" t="s">
        <v>38</v>
      </c>
      <c r="E9947" s="1">
        <v>46097.478472222225</v>
      </c>
      <c r="F9947" s="1">
        <v>46099.853472222225</v>
      </c>
      <c r="G9947" t="s">
        <v>128</v>
      </c>
      <c r="H9947" t="s">
        <v>15</v>
      </c>
      <c r="I9947" t="s">
        <v>16</v>
      </c>
      <c r="J9947">
        <v>5</v>
      </c>
      <c r="K9947" t="str">
        <f>IF(tickets_dataset[[#This Row],[status]] = "Closed", "Yes","No")</f>
        <v>Yes</v>
      </c>
      <c r="L9947" s="2">
        <f t="shared" si="620"/>
        <v>57</v>
      </c>
      <c r="M9947" t="str">
        <f t="shared" si="621"/>
        <v>Yes</v>
      </c>
      <c r="N9947" t="str">
        <f t="shared" si="622"/>
        <v>Mar</v>
      </c>
      <c r="O9947" s="2">
        <f t="shared" si="623"/>
        <v>2.375</v>
      </c>
      <c r="P9947" t="str">
        <f>VLOOKUP(G9947,Agents!A:E,4,FALSE)</f>
        <v>Team4</v>
      </c>
      <c r="Q9947" t="str">
        <f>VLOOKUP(G9947,Agents!A:E,5,FALSE)</f>
        <v>Mid</v>
      </c>
      <c r="R9947" t="str">
        <f>VLOOKUP(G9947,Agents!A:E,2,FALSE)</f>
        <v>Night</v>
      </c>
    </row>
    <row r="9948" spans="1:18" x14ac:dyDescent="0.35">
      <c r="A9948" t="s">
        <v>14353</v>
      </c>
      <c r="B9948" t="s">
        <v>2155</v>
      </c>
      <c r="C9948" t="s">
        <v>22</v>
      </c>
      <c r="D9948" t="s">
        <v>26</v>
      </c>
      <c r="E9948" s="1">
        <v>46037.52847222222</v>
      </c>
      <c r="F9948" s="1">
        <v>46040.445138888892</v>
      </c>
      <c r="G9948" t="s">
        <v>83</v>
      </c>
      <c r="H9948" t="s">
        <v>15</v>
      </c>
      <c r="I9948" t="s">
        <v>16</v>
      </c>
      <c r="J9948">
        <v>4</v>
      </c>
      <c r="K9948" t="str">
        <f>IF(tickets_dataset[[#This Row],[status]] = "Closed", "Yes","No")</f>
        <v>Yes</v>
      </c>
      <c r="L9948" s="2">
        <f t="shared" si="620"/>
        <v>70.000000000116415</v>
      </c>
      <c r="M9948" t="str">
        <f t="shared" si="621"/>
        <v>Yes</v>
      </c>
      <c r="N9948" t="str">
        <f t="shared" si="622"/>
        <v>Jan</v>
      </c>
      <c r="O9948" s="2">
        <f t="shared" si="623"/>
        <v>2.9166666666715173</v>
      </c>
      <c r="P9948" t="str">
        <f>VLOOKUP(G9948,Agents!A:E,4,FALSE)</f>
        <v>Team2</v>
      </c>
      <c r="Q9948" t="str">
        <f>VLOOKUP(G9948,Agents!A:E,5,FALSE)</f>
        <v>Junior</v>
      </c>
      <c r="R9948" t="str">
        <f>VLOOKUP(G9948,Agents!A:E,2,FALSE)</f>
        <v>Night</v>
      </c>
    </row>
    <row r="9949" spans="1:18" x14ac:dyDescent="0.35">
      <c r="A9949" t="s">
        <v>14354</v>
      </c>
      <c r="B9949" t="s">
        <v>1339</v>
      </c>
      <c r="C9949" t="s">
        <v>76</v>
      </c>
      <c r="D9949" t="s">
        <v>26</v>
      </c>
      <c r="E9949" s="1">
        <v>46045.253472222219</v>
      </c>
      <c r="F9949" s="1">
        <v>46046.086805555555</v>
      </c>
      <c r="G9949" t="s">
        <v>31</v>
      </c>
      <c r="H9949" t="s">
        <v>15</v>
      </c>
      <c r="I9949" t="s">
        <v>16</v>
      </c>
      <c r="J9949">
        <v>3</v>
      </c>
      <c r="K9949" t="str">
        <f>IF(tickets_dataset[[#This Row],[status]] = "Closed", "Yes","No")</f>
        <v>Yes</v>
      </c>
      <c r="L9949" s="2">
        <f t="shared" si="620"/>
        <v>20.000000000058208</v>
      </c>
      <c r="M9949" t="str">
        <f t="shared" si="621"/>
        <v>No</v>
      </c>
      <c r="N9949" t="str">
        <f t="shared" si="622"/>
        <v>Jan</v>
      </c>
      <c r="O9949" s="2">
        <f t="shared" si="623"/>
        <v>0.83333333333575865</v>
      </c>
      <c r="P9949" t="str">
        <f>VLOOKUP(G9949,Agents!A:E,4,FALSE)</f>
        <v>Team5</v>
      </c>
      <c r="Q9949" t="str">
        <f>VLOOKUP(G9949,Agents!A:E,5,FALSE)</f>
        <v>Senior</v>
      </c>
      <c r="R9949" t="str">
        <f>VLOOKUP(G9949,Agents!A:E,2,FALSE)</f>
        <v>Evening</v>
      </c>
    </row>
    <row r="9950" spans="1:18" x14ac:dyDescent="0.35">
      <c r="A9950" t="s">
        <v>14355</v>
      </c>
      <c r="B9950" t="s">
        <v>7442</v>
      </c>
      <c r="C9950" t="s">
        <v>12</v>
      </c>
      <c r="D9950" t="s">
        <v>26</v>
      </c>
      <c r="E9950" s="1">
        <v>46031.347222222219</v>
      </c>
      <c r="F9950" s="1">
        <v>46032.972222222219</v>
      </c>
      <c r="G9950" t="s">
        <v>119</v>
      </c>
      <c r="H9950" t="s">
        <v>15</v>
      </c>
      <c r="I9950" t="s">
        <v>16</v>
      </c>
      <c r="J9950">
        <v>3</v>
      </c>
      <c r="K9950" t="str">
        <f>IF(tickets_dataset[[#This Row],[status]] = "Closed", "Yes","No")</f>
        <v>Yes</v>
      </c>
      <c r="L9950" s="2">
        <f t="shared" si="620"/>
        <v>39</v>
      </c>
      <c r="M9950" t="str">
        <f t="shared" si="621"/>
        <v>No</v>
      </c>
      <c r="N9950" t="str">
        <f t="shared" si="622"/>
        <v>Jan</v>
      </c>
      <c r="O9950" s="2">
        <f t="shared" si="623"/>
        <v>1.625</v>
      </c>
      <c r="P9950" t="str">
        <f>VLOOKUP(G9950,Agents!A:E,4,FALSE)</f>
        <v>Team1</v>
      </c>
      <c r="Q9950" t="str">
        <f>VLOOKUP(G9950,Agents!A:E,5,FALSE)</f>
        <v>Junior</v>
      </c>
      <c r="R9950" t="str">
        <f>VLOOKUP(G9950,Agents!A:E,2,FALSE)</f>
        <v>Morning</v>
      </c>
    </row>
    <row r="9951" spans="1:18" x14ac:dyDescent="0.35">
      <c r="A9951" t="s">
        <v>14356</v>
      </c>
      <c r="B9951" t="s">
        <v>10551</v>
      </c>
      <c r="C9951" t="s">
        <v>34</v>
      </c>
      <c r="D9951" t="s">
        <v>26</v>
      </c>
      <c r="E9951" s="1">
        <v>46055.614583333336</v>
      </c>
      <c r="F9951" s="1">
        <v>46055.822916666664</v>
      </c>
      <c r="G9951" t="s">
        <v>206</v>
      </c>
      <c r="H9951" t="s">
        <v>15</v>
      </c>
      <c r="I9951" t="s">
        <v>16</v>
      </c>
      <c r="J9951">
        <v>4</v>
      </c>
      <c r="K9951" t="str">
        <f>IF(tickets_dataset[[#This Row],[status]] = "Closed", "Yes","No")</f>
        <v>Yes</v>
      </c>
      <c r="L9951" s="2">
        <f t="shared" si="620"/>
        <v>4.9999999998835847</v>
      </c>
      <c r="M9951" t="str">
        <f t="shared" si="621"/>
        <v>No</v>
      </c>
      <c r="N9951" t="str">
        <f t="shared" si="622"/>
        <v>Feb</v>
      </c>
      <c r="O9951" s="2">
        <f t="shared" si="623"/>
        <v>0.20833333332848269</v>
      </c>
      <c r="P9951" t="str">
        <f>VLOOKUP(G9951,Agents!A:E,4,FALSE)</f>
        <v>Team5</v>
      </c>
      <c r="Q9951" t="str">
        <f>VLOOKUP(G9951,Agents!A:E,5,FALSE)</f>
        <v>Junior</v>
      </c>
      <c r="R9951" t="str">
        <f>VLOOKUP(G9951,Agents!A:E,2,FALSE)</f>
        <v>Evening</v>
      </c>
    </row>
    <row r="9952" spans="1:18" x14ac:dyDescent="0.35">
      <c r="A9952" t="s">
        <v>14357</v>
      </c>
      <c r="B9952" t="s">
        <v>10900</v>
      </c>
      <c r="C9952" t="s">
        <v>22</v>
      </c>
      <c r="D9952" t="s">
        <v>13</v>
      </c>
      <c r="E9952" s="1">
        <v>46062.142361111109</v>
      </c>
      <c r="F9952" s="1">
        <v>46062.225694444445</v>
      </c>
      <c r="G9952" t="s">
        <v>164</v>
      </c>
      <c r="H9952" t="s">
        <v>15</v>
      </c>
      <c r="I9952" t="s">
        <v>16</v>
      </c>
      <c r="J9952">
        <v>5</v>
      </c>
      <c r="K9952" t="str">
        <f>IF(tickets_dataset[[#This Row],[status]] = "Closed", "Yes","No")</f>
        <v>Yes</v>
      </c>
      <c r="L9952" s="2">
        <f t="shared" si="620"/>
        <v>2.0000000000582077</v>
      </c>
      <c r="M9952" t="str">
        <f t="shared" si="621"/>
        <v>No</v>
      </c>
      <c r="N9952" t="str">
        <f t="shared" si="622"/>
        <v>Feb</v>
      </c>
      <c r="O9952" s="2">
        <f t="shared" si="623"/>
        <v>8.3333333335758653E-2</v>
      </c>
      <c r="P9952" t="str">
        <f>VLOOKUP(G9952,Agents!A:E,4,FALSE)</f>
        <v>Team4</v>
      </c>
      <c r="Q9952" t="str">
        <f>VLOOKUP(G9952,Agents!A:E,5,FALSE)</f>
        <v>Senior</v>
      </c>
      <c r="R9952" t="str">
        <f>VLOOKUP(G9952,Agents!A:E,2,FALSE)</f>
        <v>Evening</v>
      </c>
    </row>
    <row r="9953" spans="1:18" x14ac:dyDescent="0.35">
      <c r="A9953" t="s">
        <v>14358</v>
      </c>
      <c r="B9953" t="s">
        <v>6891</v>
      </c>
      <c r="C9953" t="s">
        <v>22</v>
      </c>
      <c r="D9953" t="s">
        <v>26</v>
      </c>
      <c r="E9953" s="1">
        <v>46066.923611111109</v>
      </c>
      <c r="F9953" s="1">
        <v>46068.006944444445</v>
      </c>
      <c r="G9953" t="s">
        <v>39</v>
      </c>
      <c r="H9953" t="s">
        <v>15</v>
      </c>
      <c r="I9953" t="s">
        <v>16</v>
      </c>
      <c r="J9953">
        <v>4</v>
      </c>
      <c r="K9953" t="str">
        <f>IF(tickets_dataset[[#This Row],[status]] = "Closed", "Yes","No")</f>
        <v>Yes</v>
      </c>
      <c r="L9953" s="2">
        <f t="shared" si="620"/>
        <v>26.000000000058208</v>
      </c>
      <c r="M9953" t="str">
        <f t="shared" si="621"/>
        <v>No</v>
      </c>
      <c r="N9953" t="str">
        <f t="shared" si="622"/>
        <v>Feb</v>
      </c>
      <c r="O9953" s="2">
        <f t="shared" si="623"/>
        <v>1.0833333333357587</v>
      </c>
      <c r="P9953" t="str">
        <f>VLOOKUP(G9953,Agents!A:E,4,FALSE)</f>
        <v>Team3</v>
      </c>
      <c r="Q9953" t="str">
        <f>VLOOKUP(G9953,Agents!A:E,5,FALSE)</f>
        <v>Mid</v>
      </c>
      <c r="R9953" t="str">
        <f>VLOOKUP(G9953,Agents!A:E,2,FALSE)</f>
        <v>Night</v>
      </c>
    </row>
    <row r="9954" spans="1:18" x14ac:dyDescent="0.35">
      <c r="A9954" t="s">
        <v>14359</v>
      </c>
      <c r="B9954" t="s">
        <v>3005</v>
      </c>
      <c r="C9954" t="s">
        <v>34</v>
      </c>
      <c r="D9954" t="s">
        <v>38</v>
      </c>
      <c r="E9954" s="1">
        <v>46070.04791666667</v>
      </c>
      <c r="F9954" s="1">
        <v>46072.339583333334</v>
      </c>
      <c r="G9954" t="s">
        <v>83</v>
      </c>
      <c r="H9954" t="s">
        <v>28</v>
      </c>
      <c r="I9954" t="s">
        <v>16</v>
      </c>
      <c r="J9954">
        <v>4</v>
      </c>
      <c r="K9954" t="str">
        <f>IF(tickets_dataset[[#This Row],[status]] = "Closed", "Yes","No")</f>
        <v>No</v>
      </c>
      <c r="L9954" s="2">
        <f t="shared" si="620"/>
        <v>54.999999999941792</v>
      </c>
      <c r="M9954" t="str">
        <f t="shared" si="621"/>
        <v>Yes</v>
      </c>
      <c r="N9954" t="str">
        <f t="shared" si="622"/>
        <v>Feb</v>
      </c>
      <c r="O9954" s="2">
        <f t="shared" si="623"/>
        <v>2.2916666666642413</v>
      </c>
      <c r="P9954" t="str">
        <f>VLOOKUP(G9954,Agents!A:E,4,FALSE)</f>
        <v>Team2</v>
      </c>
      <c r="Q9954" t="str">
        <f>VLOOKUP(G9954,Agents!A:E,5,FALSE)</f>
        <v>Junior</v>
      </c>
      <c r="R9954" t="str">
        <f>VLOOKUP(G9954,Agents!A:E,2,FALSE)</f>
        <v>Night</v>
      </c>
    </row>
    <row r="9955" spans="1:18" x14ac:dyDescent="0.35">
      <c r="A9955" t="s">
        <v>14360</v>
      </c>
      <c r="B9955" t="s">
        <v>14361</v>
      </c>
      <c r="C9955" t="s">
        <v>76</v>
      </c>
      <c r="D9955" t="s">
        <v>38</v>
      </c>
      <c r="E9955" s="1">
        <v>46024.738194444442</v>
      </c>
      <c r="F9955" s="1">
        <v>46025.529861111114</v>
      </c>
      <c r="G9955" t="s">
        <v>311</v>
      </c>
      <c r="H9955" t="s">
        <v>28</v>
      </c>
      <c r="I9955" t="s">
        <v>16</v>
      </c>
      <c r="J9955">
        <v>5</v>
      </c>
      <c r="K9955" t="str">
        <f>IF(tickets_dataset[[#This Row],[status]] = "Closed", "Yes","No")</f>
        <v>No</v>
      </c>
      <c r="L9955" s="2">
        <f t="shared" si="620"/>
        <v>19.000000000116415</v>
      </c>
      <c r="M9955" t="str">
        <f t="shared" si="621"/>
        <v>No</v>
      </c>
      <c r="N9955" t="str">
        <f t="shared" si="622"/>
        <v>Jan</v>
      </c>
      <c r="O9955" s="2">
        <f t="shared" si="623"/>
        <v>0.79166666667151731</v>
      </c>
      <c r="P9955" t="str">
        <f>VLOOKUP(G9955,Agents!A:E,4,FALSE)</f>
        <v>Team5</v>
      </c>
      <c r="Q9955" t="str">
        <f>VLOOKUP(G9955,Agents!A:E,5,FALSE)</f>
        <v>Senior</v>
      </c>
      <c r="R9955" t="str">
        <f>VLOOKUP(G9955,Agents!A:E,2,FALSE)</f>
        <v>Evening</v>
      </c>
    </row>
    <row r="9956" spans="1:18" x14ac:dyDescent="0.35">
      <c r="A9956" t="s">
        <v>14362</v>
      </c>
      <c r="B9956" t="s">
        <v>174</v>
      </c>
      <c r="C9956" t="s">
        <v>22</v>
      </c>
      <c r="D9956" t="s">
        <v>38</v>
      </c>
      <c r="E9956" s="1">
        <v>46101.677777777775</v>
      </c>
      <c r="F9956" s="1">
        <v>46102.052777777775</v>
      </c>
      <c r="G9956" t="s">
        <v>140</v>
      </c>
      <c r="H9956" t="s">
        <v>15</v>
      </c>
      <c r="I9956" t="s">
        <v>16</v>
      </c>
      <c r="J9956">
        <v>3</v>
      </c>
      <c r="K9956" t="str">
        <f>IF(tickets_dataset[[#This Row],[status]] = "Closed", "Yes","No")</f>
        <v>Yes</v>
      </c>
      <c r="L9956" s="2">
        <f t="shared" si="620"/>
        <v>9</v>
      </c>
      <c r="M9956" t="str">
        <f t="shared" si="621"/>
        <v>No</v>
      </c>
      <c r="N9956" t="str">
        <f t="shared" si="622"/>
        <v>Mar</v>
      </c>
      <c r="O9956" s="2">
        <f t="shared" si="623"/>
        <v>0.375</v>
      </c>
      <c r="P9956" t="str">
        <f>VLOOKUP(G9956,Agents!A:E,4,FALSE)</f>
        <v>Team1</v>
      </c>
      <c r="Q9956" t="str">
        <f>VLOOKUP(G9956,Agents!A:E,5,FALSE)</f>
        <v>Junior</v>
      </c>
      <c r="R9956" t="str">
        <f>VLOOKUP(G9956,Agents!A:E,2,FALSE)</f>
        <v>Morning</v>
      </c>
    </row>
    <row r="9957" spans="1:18" x14ac:dyDescent="0.35">
      <c r="A9957" t="s">
        <v>14363</v>
      </c>
      <c r="B9957" t="s">
        <v>2583</v>
      </c>
      <c r="C9957" t="s">
        <v>22</v>
      </c>
      <c r="D9957" t="s">
        <v>26</v>
      </c>
      <c r="E9957" s="1">
        <v>46058.802777777775</v>
      </c>
      <c r="F9957" s="1">
        <v>46059.511111111111</v>
      </c>
      <c r="G9957" t="s">
        <v>103</v>
      </c>
      <c r="H9957" t="s">
        <v>15</v>
      </c>
      <c r="I9957" t="s">
        <v>16</v>
      </c>
      <c r="J9957">
        <v>5</v>
      </c>
      <c r="K9957" t="str">
        <f>IF(tickets_dataset[[#This Row],[status]] = "Closed", "Yes","No")</f>
        <v>Yes</v>
      </c>
      <c r="L9957" s="2">
        <f t="shared" si="620"/>
        <v>17.000000000058208</v>
      </c>
      <c r="M9957" t="str">
        <f t="shared" si="621"/>
        <v>No</v>
      </c>
      <c r="N9957" t="str">
        <f t="shared" si="622"/>
        <v>Feb</v>
      </c>
      <c r="O9957" s="2">
        <f t="shared" si="623"/>
        <v>0.70833333333575865</v>
      </c>
      <c r="P9957" t="str">
        <f>VLOOKUP(G9957,Agents!A:E,4,FALSE)</f>
        <v>Team4</v>
      </c>
      <c r="Q9957" t="str">
        <f>VLOOKUP(G9957,Agents!A:E,5,FALSE)</f>
        <v>Senior</v>
      </c>
      <c r="R9957" t="str">
        <f>VLOOKUP(G9957,Agents!A:E,2,FALSE)</f>
        <v>Night</v>
      </c>
    </row>
    <row r="9958" spans="1:18" x14ac:dyDescent="0.35">
      <c r="A9958" t="s">
        <v>14364</v>
      </c>
      <c r="B9958" t="s">
        <v>4653</v>
      </c>
      <c r="C9958" t="s">
        <v>22</v>
      </c>
      <c r="D9958" t="s">
        <v>26</v>
      </c>
      <c r="E9958" s="1">
        <v>46077.368750000001</v>
      </c>
      <c r="F9958" s="1">
        <v>46079.32708333333</v>
      </c>
      <c r="G9958" t="s">
        <v>211</v>
      </c>
      <c r="H9958" t="s">
        <v>15</v>
      </c>
      <c r="I9958" t="s">
        <v>16</v>
      </c>
      <c r="J9958">
        <v>4</v>
      </c>
      <c r="K9958" t="str">
        <f>IF(tickets_dataset[[#This Row],[status]] = "Closed", "Yes","No")</f>
        <v>Yes</v>
      </c>
      <c r="L9958" s="2">
        <f t="shared" si="620"/>
        <v>46.999999999883585</v>
      </c>
      <c r="M9958" t="str">
        <f t="shared" si="621"/>
        <v>No</v>
      </c>
      <c r="N9958" t="str">
        <f t="shared" si="622"/>
        <v>Feb</v>
      </c>
      <c r="O9958" s="2">
        <f t="shared" si="623"/>
        <v>1.9583333333284827</v>
      </c>
      <c r="P9958" t="str">
        <f>VLOOKUP(G9958,Agents!A:E,4,FALSE)</f>
        <v>Team5</v>
      </c>
      <c r="Q9958" t="str">
        <f>VLOOKUP(G9958,Agents!A:E,5,FALSE)</f>
        <v>Senior</v>
      </c>
      <c r="R9958" t="str">
        <f>VLOOKUP(G9958,Agents!A:E,2,FALSE)</f>
        <v>Evening</v>
      </c>
    </row>
    <row r="9959" spans="1:18" x14ac:dyDescent="0.35">
      <c r="A9959" t="s">
        <v>14365</v>
      </c>
      <c r="B9959" t="s">
        <v>5884</v>
      </c>
      <c r="C9959" t="s">
        <v>76</v>
      </c>
      <c r="D9959" t="s">
        <v>26</v>
      </c>
      <c r="E9959" s="1">
        <v>46094.158333333333</v>
      </c>
      <c r="F9959" s="1">
        <v>46095.408333333333</v>
      </c>
      <c r="G9959" t="s">
        <v>59</v>
      </c>
      <c r="H9959" t="s">
        <v>15</v>
      </c>
      <c r="I9959" t="s">
        <v>16</v>
      </c>
      <c r="J9959">
        <v>3</v>
      </c>
      <c r="K9959" t="str">
        <f>IF(tickets_dataset[[#This Row],[status]] = "Closed", "Yes","No")</f>
        <v>Yes</v>
      </c>
      <c r="L9959" s="2">
        <f t="shared" si="620"/>
        <v>30</v>
      </c>
      <c r="M9959" t="str">
        <f t="shared" si="621"/>
        <v>No</v>
      </c>
      <c r="N9959" t="str">
        <f t="shared" si="622"/>
        <v>Mar</v>
      </c>
      <c r="O9959" s="2">
        <f t="shared" si="623"/>
        <v>1.25</v>
      </c>
      <c r="P9959" t="str">
        <f>VLOOKUP(G9959,Agents!A:E,4,FALSE)</f>
        <v>Team3</v>
      </c>
      <c r="Q9959" t="str">
        <f>VLOOKUP(G9959,Agents!A:E,5,FALSE)</f>
        <v>Senior</v>
      </c>
      <c r="R9959" t="str">
        <f>VLOOKUP(G9959,Agents!A:E,2,FALSE)</f>
        <v>Night</v>
      </c>
    </row>
    <row r="9960" spans="1:18" x14ac:dyDescent="0.35">
      <c r="A9960" t="s">
        <v>14366</v>
      </c>
      <c r="B9960" t="s">
        <v>14367</v>
      </c>
      <c r="C9960" t="s">
        <v>12</v>
      </c>
      <c r="D9960" t="s">
        <v>38</v>
      </c>
      <c r="E9960" s="1">
        <v>46063.063194444447</v>
      </c>
      <c r="F9960" s="1">
        <v>46064.938194444447</v>
      </c>
      <c r="G9960" t="s">
        <v>273</v>
      </c>
      <c r="H9960" t="s">
        <v>15</v>
      </c>
      <c r="I9960" t="s">
        <v>16</v>
      </c>
      <c r="J9960">
        <v>3</v>
      </c>
      <c r="K9960" t="str">
        <f>IF(tickets_dataset[[#This Row],[status]] = "Closed", "Yes","No")</f>
        <v>Yes</v>
      </c>
      <c r="L9960" s="2">
        <f t="shared" si="620"/>
        <v>45</v>
      </c>
      <c r="M9960" t="str">
        <f t="shared" si="621"/>
        <v>No</v>
      </c>
      <c r="N9960" t="str">
        <f t="shared" si="622"/>
        <v>Feb</v>
      </c>
      <c r="O9960" s="2">
        <f t="shared" si="623"/>
        <v>1.875</v>
      </c>
      <c r="P9960" t="str">
        <f>VLOOKUP(G9960,Agents!A:E,4,FALSE)</f>
        <v>Team3</v>
      </c>
      <c r="Q9960" t="str">
        <f>VLOOKUP(G9960,Agents!A:E,5,FALSE)</f>
        <v>Senior</v>
      </c>
      <c r="R9960" t="str">
        <f>VLOOKUP(G9960,Agents!A:E,2,FALSE)</f>
        <v>Evening</v>
      </c>
    </row>
    <row r="9961" spans="1:18" x14ac:dyDescent="0.35">
      <c r="A9961" t="s">
        <v>14368</v>
      </c>
      <c r="B9961" t="s">
        <v>5226</v>
      </c>
      <c r="C9961" t="s">
        <v>12</v>
      </c>
      <c r="D9961" t="s">
        <v>13</v>
      </c>
      <c r="E9961" s="1">
        <v>46077.390277777777</v>
      </c>
      <c r="F9961" s="1">
        <v>46078.765277777777</v>
      </c>
      <c r="G9961" t="s">
        <v>239</v>
      </c>
      <c r="H9961" t="s">
        <v>15</v>
      </c>
      <c r="I9961" t="s">
        <v>16</v>
      </c>
      <c r="J9961">
        <v>5</v>
      </c>
      <c r="K9961" t="str">
        <f>IF(tickets_dataset[[#This Row],[status]] = "Closed", "Yes","No")</f>
        <v>Yes</v>
      </c>
      <c r="L9961" s="2">
        <f t="shared" si="620"/>
        <v>33</v>
      </c>
      <c r="M9961" t="str">
        <f t="shared" si="621"/>
        <v>No</v>
      </c>
      <c r="N9961" t="str">
        <f t="shared" si="622"/>
        <v>Feb</v>
      </c>
      <c r="O9961" s="2">
        <f t="shared" si="623"/>
        <v>1.375</v>
      </c>
      <c r="P9961" t="str">
        <f>VLOOKUP(G9961,Agents!A:E,4,FALSE)</f>
        <v>Team1</v>
      </c>
      <c r="Q9961" t="str">
        <f>VLOOKUP(G9961,Agents!A:E,5,FALSE)</f>
        <v>Senior</v>
      </c>
      <c r="R9961" t="str">
        <f>VLOOKUP(G9961,Agents!A:E,2,FALSE)</f>
        <v>Evening</v>
      </c>
    </row>
    <row r="9962" spans="1:18" x14ac:dyDescent="0.35">
      <c r="A9962" t="s">
        <v>14369</v>
      </c>
      <c r="B9962" t="s">
        <v>7610</v>
      </c>
      <c r="C9962" t="s">
        <v>76</v>
      </c>
      <c r="D9962" t="s">
        <v>38</v>
      </c>
      <c r="E9962" s="1">
        <v>46093.995833333334</v>
      </c>
      <c r="F9962" s="1">
        <v>46095.245833333334</v>
      </c>
      <c r="G9962" t="s">
        <v>35</v>
      </c>
      <c r="H9962" t="s">
        <v>15</v>
      </c>
      <c r="I9962" t="s">
        <v>68</v>
      </c>
      <c r="J9962">
        <v>4</v>
      </c>
      <c r="K9962" t="str">
        <f>IF(tickets_dataset[[#This Row],[status]] = "Closed", "Yes","No")</f>
        <v>Yes</v>
      </c>
      <c r="L9962" s="2">
        <f t="shared" si="620"/>
        <v>30</v>
      </c>
      <c r="M9962" t="str">
        <f t="shared" si="621"/>
        <v>No</v>
      </c>
      <c r="N9962" t="str">
        <f t="shared" si="622"/>
        <v>Mar</v>
      </c>
      <c r="O9962" s="2">
        <f t="shared" si="623"/>
        <v>1.25</v>
      </c>
      <c r="P9962" t="str">
        <f>VLOOKUP(G9962,Agents!A:E,4,FALSE)</f>
        <v>Team1</v>
      </c>
      <c r="Q9962" t="str">
        <f>VLOOKUP(G9962,Agents!A:E,5,FALSE)</f>
        <v>Senior</v>
      </c>
      <c r="R9962" t="str">
        <f>VLOOKUP(G9962,Agents!A:E,2,FALSE)</f>
        <v>Evening</v>
      </c>
    </row>
    <row r="9963" spans="1:18" x14ac:dyDescent="0.35">
      <c r="A9963" t="s">
        <v>14370</v>
      </c>
      <c r="B9963" t="s">
        <v>12627</v>
      </c>
      <c r="C9963" t="s">
        <v>50</v>
      </c>
      <c r="D9963" t="s">
        <v>26</v>
      </c>
      <c r="E9963" s="1">
        <v>46027.868750000001</v>
      </c>
      <c r="F9963" s="1">
        <v>46029.160416666666</v>
      </c>
      <c r="G9963" t="s">
        <v>282</v>
      </c>
      <c r="H9963" t="s">
        <v>15</v>
      </c>
      <c r="I9963" t="s">
        <v>16</v>
      </c>
      <c r="J9963">
        <v>5</v>
      </c>
      <c r="K9963" t="str">
        <f>IF(tickets_dataset[[#This Row],[status]] = "Closed", "Yes","No")</f>
        <v>Yes</v>
      </c>
      <c r="L9963" s="2">
        <f t="shared" si="620"/>
        <v>30.999999999941792</v>
      </c>
      <c r="M9963" t="str">
        <f t="shared" si="621"/>
        <v>No</v>
      </c>
      <c r="N9963" t="str">
        <f t="shared" si="622"/>
        <v>Jan</v>
      </c>
      <c r="O9963" s="2">
        <f t="shared" si="623"/>
        <v>1.2916666666642413</v>
      </c>
      <c r="P9963" t="str">
        <f>VLOOKUP(G9963,Agents!A:E,4,FALSE)</f>
        <v>Team4</v>
      </c>
      <c r="Q9963" t="str">
        <f>VLOOKUP(G9963,Agents!A:E,5,FALSE)</f>
        <v>Mid</v>
      </c>
      <c r="R9963" t="str">
        <f>VLOOKUP(G9963,Agents!A:E,2,FALSE)</f>
        <v>Morning</v>
      </c>
    </row>
    <row r="9964" spans="1:18" x14ac:dyDescent="0.35">
      <c r="A9964" t="s">
        <v>14371</v>
      </c>
      <c r="B9964" t="s">
        <v>4305</v>
      </c>
      <c r="C9964" t="s">
        <v>76</v>
      </c>
      <c r="D9964" t="s">
        <v>26</v>
      </c>
      <c r="E9964" s="1">
        <v>46024.857638888891</v>
      </c>
      <c r="F9964" s="1">
        <v>46025.940972222219</v>
      </c>
      <c r="G9964" t="s">
        <v>45</v>
      </c>
      <c r="H9964" t="s">
        <v>15</v>
      </c>
      <c r="I9964" t="s">
        <v>16</v>
      </c>
      <c r="J9964">
        <v>4</v>
      </c>
      <c r="K9964" t="str">
        <f>IF(tickets_dataset[[#This Row],[status]] = "Closed", "Yes","No")</f>
        <v>Yes</v>
      </c>
      <c r="L9964" s="2">
        <f t="shared" si="620"/>
        <v>25.999999999883585</v>
      </c>
      <c r="M9964" t="str">
        <f t="shared" si="621"/>
        <v>No</v>
      </c>
      <c r="N9964" t="str">
        <f t="shared" si="622"/>
        <v>Jan</v>
      </c>
      <c r="O9964" s="2">
        <f t="shared" si="623"/>
        <v>1.0833333333284827</v>
      </c>
      <c r="P9964" t="str">
        <f>VLOOKUP(G9964,Agents!A:E,4,FALSE)</f>
        <v>Team5</v>
      </c>
      <c r="Q9964" t="str">
        <f>VLOOKUP(G9964,Agents!A:E,5,FALSE)</f>
        <v>Senior</v>
      </c>
      <c r="R9964" t="str">
        <f>VLOOKUP(G9964,Agents!A:E,2,FALSE)</f>
        <v>Morning</v>
      </c>
    </row>
    <row r="9965" spans="1:18" x14ac:dyDescent="0.35">
      <c r="A9965" t="s">
        <v>14372</v>
      </c>
      <c r="B9965" t="s">
        <v>2772</v>
      </c>
      <c r="C9965" t="s">
        <v>50</v>
      </c>
      <c r="D9965" t="s">
        <v>26</v>
      </c>
      <c r="E9965" s="1">
        <v>46044.175000000003</v>
      </c>
      <c r="F9965" s="1">
        <v>46045.925000000003</v>
      </c>
      <c r="G9965" t="s">
        <v>23</v>
      </c>
      <c r="H9965" t="s">
        <v>15</v>
      </c>
      <c r="I9965" t="s">
        <v>16</v>
      </c>
      <c r="J9965">
        <v>3</v>
      </c>
      <c r="K9965" t="str">
        <f>IF(tickets_dataset[[#This Row],[status]] = "Closed", "Yes","No")</f>
        <v>Yes</v>
      </c>
      <c r="L9965" s="2">
        <f t="shared" si="620"/>
        <v>42</v>
      </c>
      <c r="M9965" t="str">
        <f t="shared" si="621"/>
        <v>No</v>
      </c>
      <c r="N9965" t="str">
        <f t="shared" si="622"/>
        <v>Jan</v>
      </c>
      <c r="O9965" s="2">
        <f t="shared" si="623"/>
        <v>1.75</v>
      </c>
      <c r="P9965" t="str">
        <f>VLOOKUP(G9965,Agents!A:E,4,FALSE)</f>
        <v>Team3</v>
      </c>
      <c r="Q9965" t="str">
        <f>VLOOKUP(G9965,Agents!A:E,5,FALSE)</f>
        <v>Senior</v>
      </c>
      <c r="R9965" t="str">
        <f>VLOOKUP(G9965,Agents!A:E,2,FALSE)</f>
        <v>Evening</v>
      </c>
    </row>
    <row r="9966" spans="1:18" x14ac:dyDescent="0.35">
      <c r="A9966" t="s">
        <v>14373</v>
      </c>
      <c r="B9966" t="s">
        <v>258</v>
      </c>
      <c r="C9966" t="s">
        <v>50</v>
      </c>
      <c r="D9966" t="s">
        <v>38</v>
      </c>
      <c r="E9966" s="1">
        <v>46029.140277777777</v>
      </c>
      <c r="F9966" s="1">
        <v>46030.848611111112</v>
      </c>
      <c r="G9966" t="s">
        <v>31</v>
      </c>
      <c r="H9966" t="s">
        <v>15</v>
      </c>
      <c r="I9966" t="s">
        <v>16</v>
      </c>
      <c r="J9966">
        <v>4</v>
      </c>
      <c r="K9966" t="str">
        <f>IF(tickets_dataset[[#This Row],[status]] = "Closed", "Yes","No")</f>
        <v>Yes</v>
      </c>
      <c r="L9966" s="2">
        <f t="shared" si="620"/>
        <v>41.000000000058208</v>
      </c>
      <c r="M9966" t="str">
        <f t="shared" si="621"/>
        <v>No</v>
      </c>
      <c r="N9966" t="str">
        <f t="shared" si="622"/>
        <v>Jan</v>
      </c>
      <c r="O9966" s="2">
        <f t="shared" si="623"/>
        <v>1.7083333333357587</v>
      </c>
      <c r="P9966" t="str">
        <f>VLOOKUP(G9966,Agents!A:E,4,FALSE)</f>
        <v>Team5</v>
      </c>
      <c r="Q9966" t="str">
        <f>VLOOKUP(G9966,Agents!A:E,5,FALSE)</f>
        <v>Senior</v>
      </c>
      <c r="R9966" t="str">
        <f>VLOOKUP(G9966,Agents!A:E,2,FALSE)</f>
        <v>Evening</v>
      </c>
    </row>
    <row r="9967" spans="1:18" x14ac:dyDescent="0.35">
      <c r="A9967" t="s">
        <v>14374</v>
      </c>
      <c r="B9967" t="s">
        <v>9923</v>
      </c>
      <c r="C9967" t="s">
        <v>76</v>
      </c>
      <c r="D9967" t="s">
        <v>26</v>
      </c>
      <c r="E9967" s="1">
        <v>46058.271527777775</v>
      </c>
      <c r="F9967" s="1">
        <v>46058.938194444447</v>
      </c>
      <c r="G9967" t="s">
        <v>42</v>
      </c>
      <c r="H9967" t="s">
        <v>15</v>
      </c>
      <c r="I9967" t="s">
        <v>16</v>
      </c>
      <c r="J9967">
        <v>4</v>
      </c>
      <c r="K9967" t="str">
        <f>IF(tickets_dataset[[#This Row],[status]] = "Closed", "Yes","No")</f>
        <v>Yes</v>
      </c>
      <c r="L9967" s="2">
        <f t="shared" si="620"/>
        <v>16.000000000116415</v>
      </c>
      <c r="M9967" t="str">
        <f t="shared" si="621"/>
        <v>No</v>
      </c>
      <c r="N9967" t="str">
        <f t="shared" si="622"/>
        <v>Feb</v>
      </c>
      <c r="O9967" s="2">
        <f t="shared" si="623"/>
        <v>0.66666666667151731</v>
      </c>
      <c r="P9967" t="str">
        <f>VLOOKUP(G9967,Agents!A:E,4,FALSE)</f>
        <v>Team2</v>
      </c>
      <c r="Q9967" t="str">
        <f>VLOOKUP(G9967,Agents!A:E,5,FALSE)</f>
        <v>Junior</v>
      </c>
      <c r="R9967" t="str">
        <f>VLOOKUP(G9967,Agents!A:E,2,FALSE)</f>
        <v>Night</v>
      </c>
    </row>
    <row r="9968" spans="1:18" x14ac:dyDescent="0.35">
      <c r="A9968" t="s">
        <v>14375</v>
      </c>
      <c r="B9968" t="s">
        <v>1016</v>
      </c>
      <c r="C9968" t="s">
        <v>76</v>
      </c>
      <c r="D9968" t="s">
        <v>13</v>
      </c>
      <c r="E9968" s="1">
        <v>46058.900694444441</v>
      </c>
      <c r="F9968" s="1">
        <v>46060.025694444441</v>
      </c>
      <c r="G9968" t="s">
        <v>45</v>
      </c>
      <c r="H9968" t="s">
        <v>15</v>
      </c>
      <c r="I9968" t="s">
        <v>16</v>
      </c>
      <c r="J9968">
        <v>4</v>
      </c>
      <c r="K9968" t="str">
        <f>IF(tickets_dataset[[#This Row],[status]] = "Closed", "Yes","No")</f>
        <v>Yes</v>
      </c>
      <c r="L9968" s="2">
        <f t="shared" si="620"/>
        <v>27</v>
      </c>
      <c r="M9968" t="str">
        <f t="shared" si="621"/>
        <v>No</v>
      </c>
      <c r="N9968" t="str">
        <f t="shared" si="622"/>
        <v>Feb</v>
      </c>
      <c r="O9968" s="2">
        <f t="shared" si="623"/>
        <v>1.125</v>
      </c>
      <c r="P9968" t="str">
        <f>VLOOKUP(G9968,Agents!A:E,4,FALSE)</f>
        <v>Team5</v>
      </c>
      <c r="Q9968" t="str">
        <f>VLOOKUP(G9968,Agents!A:E,5,FALSE)</f>
        <v>Senior</v>
      </c>
      <c r="R9968" t="str">
        <f>VLOOKUP(G9968,Agents!A:E,2,FALSE)</f>
        <v>Morning</v>
      </c>
    </row>
    <row r="9969" spans="1:18" x14ac:dyDescent="0.35">
      <c r="A9969" t="s">
        <v>14376</v>
      </c>
      <c r="B9969" t="s">
        <v>14377</v>
      </c>
      <c r="C9969" t="s">
        <v>50</v>
      </c>
      <c r="D9969" t="s">
        <v>13</v>
      </c>
      <c r="E9969" s="1">
        <v>46044.55</v>
      </c>
      <c r="F9969" s="1">
        <v>46044.675000000003</v>
      </c>
      <c r="G9969" t="s">
        <v>149</v>
      </c>
      <c r="H9969" t="s">
        <v>15</v>
      </c>
      <c r="I9969" t="s">
        <v>16</v>
      </c>
      <c r="J9969">
        <v>5</v>
      </c>
      <c r="K9969" t="str">
        <f>IF(tickets_dataset[[#This Row],[status]] = "Closed", "Yes","No")</f>
        <v>Yes</v>
      </c>
      <c r="L9969" s="2">
        <f t="shared" si="620"/>
        <v>3</v>
      </c>
      <c r="M9969" t="str">
        <f t="shared" si="621"/>
        <v>No</v>
      </c>
      <c r="N9969" t="str">
        <f t="shared" si="622"/>
        <v>Jan</v>
      </c>
      <c r="O9969" s="2">
        <f t="shared" si="623"/>
        <v>0.125</v>
      </c>
      <c r="P9969" t="str">
        <f>VLOOKUP(G9969,Agents!A:E,4,FALSE)</f>
        <v>Team3</v>
      </c>
      <c r="Q9969" t="str">
        <f>VLOOKUP(G9969,Agents!A:E,5,FALSE)</f>
        <v>Mid</v>
      </c>
      <c r="R9969" t="str">
        <f>VLOOKUP(G9969,Agents!A:E,2,FALSE)</f>
        <v>Night</v>
      </c>
    </row>
    <row r="9970" spans="1:18" x14ac:dyDescent="0.35">
      <c r="A9970" t="s">
        <v>14378</v>
      </c>
      <c r="B9970" t="s">
        <v>5338</v>
      </c>
      <c r="C9970" t="s">
        <v>34</v>
      </c>
      <c r="D9970" t="s">
        <v>13</v>
      </c>
      <c r="E9970" s="1">
        <v>46092.1</v>
      </c>
      <c r="F9970" s="1">
        <v>46092.974999999999</v>
      </c>
      <c r="G9970" t="s">
        <v>167</v>
      </c>
      <c r="H9970" t="s">
        <v>28</v>
      </c>
      <c r="I9970" t="s">
        <v>16</v>
      </c>
      <c r="J9970">
        <v>4</v>
      </c>
      <c r="K9970" t="str">
        <f>IF(tickets_dataset[[#This Row],[status]] = "Closed", "Yes","No")</f>
        <v>No</v>
      </c>
      <c r="L9970" s="2">
        <f t="shared" si="620"/>
        <v>21</v>
      </c>
      <c r="M9970" t="str">
        <f t="shared" si="621"/>
        <v>No</v>
      </c>
      <c r="N9970" t="str">
        <f t="shared" si="622"/>
        <v>Mar</v>
      </c>
      <c r="O9970" s="2">
        <f t="shared" si="623"/>
        <v>0.875</v>
      </c>
      <c r="P9970" t="str">
        <f>VLOOKUP(G9970,Agents!A:E,4,FALSE)</f>
        <v>Team3</v>
      </c>
      <c r="Q9970" t="str">
        <f>VLOOKUP(G9970,Agents!A:E,5,FALSE)</f>
        <v>Mid</v>
      </c>
      <c r="R9970" t="str">
        <f>VLOOKUP(G9970,Agents!A:E,2,FALSE)</f>
        <v>Evening</v>
      </c>
    </row>
    <row r="9971" spans="1:18" x14ac:dyDescent="0.35">
      <c r="A9971" t="s">
        <v>14379</v>
      </c>
      <c r="B9971" t="s">
        <v>7189</v>
      </c>
      <c r="C9971" t="s">
        <v>50</v>
      </c>
      <c r="D9971" t="s">
        <v>13</v>
      </c>
      <c r="E9971" s="1">
        <v>46080.973611111112</v>
      </c>
      <c r="F9971" s="1">
        <v>46082.515277777777</v>
      </c>
      <c r="G9971" t="s">
        <v>83</v>
      </c>
      <c r="H9971" t="s">
        <v>15</v>
      </c>
      <c r="I9971" t="s">
        <v>16</v>
      </c>
      <c r="J9971">
        <v>3</v>
      </c>
      <c r="K9971" t="str">
        <f>IF(tickets_dataset[[#This Row],[status]] = "Closed", "Yes","No")</f>
        <v>Yes</v>
      </c>
      <c r="L9971" s="2">
        <f t="shared" si="620"/>
        <v>36.999999999941792</v>
      </c>
      <c r="M9971" t="str">
        <f t="shared" si="621"/>
        <v>No</v>
      </c>
      <c r="N9971" t="str">
        <f t="shared" si="622"/>
        <v>Feb</v>
      </c>
      <c r="O9971" s="2">
        <f t="shared" si="623"/>
        <v>1.5416666666642413</v>
      </c>
      <c r="P9971" t="str">
        <f>VLOOKUP(G9971,Agents!A:E,4,FALSE)</f>
        <v>Team2</v>
      </c>
      <c r="Q9971" t="str">
        <f>VLOOKUP(G9971,Agents!A:E,5,FALSE)</f>
        <v>Junior</v>
      </c>
      <c r="R9971" t="str">
        <f>VLOOKUP(G9971,Agents!A:E,2,FALSE)</f>
        <v>Night</v>
      </c>
    </row>
    <row r="9972" spans="1:18" x14ac:dyDescent="0.35">
      <c r="A9972" t="s">
        <v>14380</v>
      </c>
      <c r="B9972" t="s">
        <v>9411</v>
      </c>
      <c r="C9972" t="s">
        <v>34</v>
      </c>
      <c r="D9972" t="s">
        <v>38</v>
      </c>
      <c r="E9972" s="1">
        <v>46058.100694444445</v>
      </c>
      <c r="F9972" s="1">
        <v>46061.350694444445</v>
      </c>
      <c r="G9972" t="s">
        <v>23</v>
      </c>
      <c r="H9972" t="s">
        <v>15</v>
      </c>
      <c r="I9972" t="s">
        <v>16</v>
      </c>
      <c r="J9972">
        <v>3</v>
      </c>
      <c r="K9972" t="str">
        <f>IF(tickets_dataset[[#This Row],[status]] = "Closed", "Yes","No")</f>
        <v>Yes</v>
      </c>
      <c r="L9972" s="2">
        <f t="shared" si="620"/>
        <v>78</v>
      </c>
      <c r="M9972" t="str">
        <f t="shared" si="621"/>
        <v>Yes</v>
      </c>
      <c r="N9972" t="str">
        <f t="shared" si="622"/>
        <v>Feb</v>
      </c>
      <c r="O9972" s="2">
        <f t="shared" si="623"/>
        <v>3.25</v>
      </c>
      <c r="P9972" t="str">
        <f>VLOOKUP(G9972,Agents!A:E,4,FALSE)</f>
        <v>Team3</v>
      </c>
      <c r="Q9972" t="str">
        <f>VLOOKUP(G9972,Agents!A:E,5,FALSE)</f>
        <v>Senior</v>
      </c>
      <c r="R9972" t="str">
        <f>VLOOKUP(G9972,Agents!A:E,2,FALSE)</f>
        <v>Evening</v>
      </c>
    </row>
    <row r="9973" spans="1:18" x14ac:dyDescent="0.35">
      <c r="A9973" t="s">
        <v>14381</v>
      </c>
      <c r="B9973" t="s">
        <v>14382</v>
      </c>
      <c r="C9973" t="s">
        <v>22</v>
      </c>
      <c r="D9973" t="s">
        <v>26</v>
      </c>
      <c r="E9973" s="1">
        <v>46050.361805555556</v>
      </c>
      <c r="F9973" s="1">
        <v>46051.486805555556</v>
      </c>
      <c r="G9973" t="s">
        <v>282</v>
      </c>
      <c r="H9973" t="s">
        <v>15</v>
      </c>
      <c r="I9973" t="s">
        <v>16</v>
      </c>
      <c r="J9973">
        <v>5</v>
      </c>
      <c r="K9973" t="str">
        <f>IF(tickets_dataset[[#This Row],[status]] = "Closed", "Yes","No")</f>
        <v>Yes</v>
      </c>
      <c r="L9973" s="2">
        <f t="shared" si="620"/>
        <v>27</v>
      </c>
      <c r="M9973" t="str">
        <f t="shared" si="621"/>
        <v>No</v>
      </c>
      <c r="N9973" t="str">
        <f t="shared" si="622"/>
        <v>Jan</v>
      </c>
      <c r="O9973" s="2">
        <f t="shared" si="623"/>
        <v>1.125</v>
      </c>
      <c r="P9973" t="str">
        <f>VLOOKUP(G9973,Agents!A:E,4,FALSE)</f>
        <v>Team4</v>
      </c>
      <c r="Q9973" t="str">
        <f>VLOOKUP(G9973,Agents!A:E,5,FALSE)</f>
        <v>Mid</v>
      </c>
      <c r="R9973" t="str">
        <f>VLOOKUP(G9973,Agents!A:E,2,FALSE)</f>
        <v>Morning</v>
      </c>
    </row>
    <row r="9974" spans="1:18" x14ac:dyDescent="0.35">
      <c r="A9974" t="s">
        <v>14383</v>
      </c>
      <c r="B9974" t="s">
        <v>2529</v>
      </c>
      <c r="C9974" t="s">
        <v>76</v>
      </c>
      <c r="D9974" t="s">
        <v>38</v>
      </c>
      <c r="E9974" s="1">
        <v>46097.613194444442</v>
      </c>
      <c r="F9974" s="1">
        <v>46098.113194444442</v>
      </c>
      <c r="G9974" t="s">
        <v>273</v>
      </c>
      <c r="H9974" t="s">
        <v>132</v>
      </c>
      <c r="I9974" t="s">
        <v>16</v>
      </c>
      <c r="J9974">
        <v>3</v>
      </c>
      <c r="K9974" t="str">
        <f>IF(tickets_dataset[[#This Row],[status]] = "Closed", "Yes","No")</f>
        <v>No</v>
      </c>
      <c r="L9974" s="2">
        <f t="shared" si="620"/>
        <v>12</v>
      </c>
      <c r="M9974" t="str">
        <f t="shared" si="621"/>
        <v>No</v>
      </c>
      <c r="N9974" t="str">
        <f t="shared" si="622"/>
        <v>Mar</v>
      </c>
      <c r="O9974" s="2">
        <f t="shared" si="623"/>
        <v>0.5</v>
      </c>
      <c r="P9974" t="str">
        <f>VLOOKUP(G9974,Agents!A:E,4,FALSE)</f>
        <v>Team3</v>
      </c>
      <c r="Q9974" t="str">
        <f>VLOOKUP(G9974,Agents!A:E,5,FALSE)</f>
        <v>Senior</v>
      </c>
      <c r="R9974" t="str">
        <f>VLOOKUP(G9974,Agents!A:E,2,FALSE)</f>
        <v>Evening</v>
      </c>
    </row>
    <row r="9975" spans="1:18" x14ac:dyDescent="0.35">
      <c r="A9975" t="s">
        <v>14384</v>
      </c>
      <c r="B9975" t="s">
        <v>9894</v>
      </c>
      <c r="C9975" t="s">
        <v>22</v>
      </c>
      <c r="D9975" t="s">
        <v>38</v>
      </c>
      <c r="E9975" s="1">
        <v>46045.163194444445</v>
      </c>
      <c r="F9975" s="1">
        <v>46047.621527777781</v>
      </c>
      <c r="G9975" t="s">
        <v>77</v>
      </c>
      <c r="H9975" t="s">
        <v>15</v>
      </c>
      <c r="I9975" t="s">
        <v>16</v>
      </c>
      <c r="J9975">
        <v>3</v>
      </c>
      <c r="K9975" t="str">
        <f>IF(tickets_dataset[[#This Row],[status]] = "Closed", "Yes","No")</f>
        <v>Yes</v>
      </c>
      <c r="L9975" s="2">
        <f t="shared" si="620"/>
        <v>59.000000000058208</v>
      </c>
      <c r="M9975" t="str">
        <f t="shared" si="621"/>
        <v>Yes</v>
      </c>
      <c r="N9975" t="str">
        <f t="shared" si="622"/>
        <v>Jan</v>
      </c>
      <c r="O9975" s="2">
        <f t="shared" si="623"/>
        <v>2.4583333333357587</v>
      </c>
      <c r="P9975" t="str">
        <f>VLOOKUP(G9975,Agents!A:E,4,FALSE)</f>
        <v>Team5</v>
      </c>
      <c r="Q9975" t="str">
        <f>VLOOKUP(G9975,Agents!A:E,5,FALSE)</f>
        <v>Junior</v>
      </c>
      <c r="R9975" t="str">
        <f>VLOOKUP(G9975,Agents!A:E,2,FALSE)</f>
        <v>Evening</v>
      </c>
    </row>
    <row r="9976" spans="1:18" x14ac:dyDescent="0.35">
      <c r="A9976" t="s">
        <v>14385</v>
      </c>
      <c r="B9976" t="s">
        <v>2635</v>
      </c>
      <c r="C9976" t="s">
        <v>22</v>
      </c>
      <c r="D9976" t="s">
        <v>26</v>
      </c>
      <c r="E9976" s="1">
        <v>46038.390277777777</v>
      </c>
      <c r="F9976" s="1">
        <v>46040.140277777777</v>
      </c>
      <c r="G9976" t="s">
        <v>282</v>
      </c>
      <c r="H9976" t="s">
        <v>15</v>
      </c>
      <c r="I9976" t="s">
        <v>16</v>
      </c>
      <c r="J9976">
        <v>4</v>
      </c>
      <c r="K9976" t="str">
        <f>IF(tickets_dataset[[#This Row],[status]] = "Closed", "Yes","No")</f>
        <v>Yes</v>
      </c>
      <c r="L9976" s="2">
        <f t="shared" si="620"/>
        <v>42</v>
      </c>
      <c r="M9976" t="str">
        <f t="shared" si="621"/>
        <v>No</v>
      </c>
      <c r="N9976" t="str">
        <f t="shared" si="622"/>
        <v>Jan</v>
      </c>
      <c r="O9976" s="2">
        <f t="shared" si="623"/>
        <v>1.75</v>
      </c>
      <c r="P9976" t="str">
        <f>VLOOKUP(G9976,Agents!A:E,4,FALSE)</f>
        <v>Team4</v>
      </c>
      <c r="Q9976" t="str">
        <f>VLOOKUP(G9976,Agents!A:E,5,FALSE)</f>
        <v>Mid</v>
      </c>
      <c r="R9976" t="str">
        <f>VLOOKUP(G9976,Agents!A:E,2,FALSE)</f>
        <v>Morning</v>
      </c>
    </row>
    <row r="9977" spans="1:18" x14ac:dyDescent="0.35">
      <c r="A9977" t="s">
        <v>14386</v>
      </c>
      <c r="B9977" t="s">
        <v>14387</v>
      </c>
      <c r="C9977" t="s">
        <v>76</v>
      </c>
      <c r="D9977" t="s">
        <v>38</v>
      </c>
      <c r="E9977" s="1">
        <v>46039.785416666666</v>
      </c>
      <c r="F9977" s="1">
        <v>46042.493750000001</v>
      </c>
      <c r="G9977" t="s">
        <v>357</v>
      </c>
      <c r="H9977" t="s">
        <v>15</v>
      </c>
      <c r="I9977" t="s">
        <v>16</v>
      </c>
      <c r="J9977">
        <v>3</v>
      </c>
      <c r="K9977" t="str">
        <f>IF(tickets_dataset[[#This Row],[status]] = "Closed", "Yes","No")</f>
        <v>Yes</v>
      </c>
      <c r="L9977" s="2">
        <f t="shared" si="620"/>
        <v>65.000000000058208</v>
      </c>
      <c r="M9977" t="str">
        <f t="shared" si="621"/>
        <v>Yes</v>
      </c>
      <c r="N9977" t="str">
        <f t="shared" si="622"/>
        <v>Jan</v>
      </c>
      <c r="O9977" s="2">
        <f t="shared" si="623"/>
        <v>2.7083333333357587</v>
      </c>
      <c r="P9977" t="str">
        <f>VLOOKUP(G9977,Agents!A:E,4,FALSE)</f>
        <v>Team1</v>
      </c>
      <c r="Q9977" t="str">
        <f>VLOOKUP(G9977,Agents!A:E,5,FALSE)</f>
        <v>Mid</v>
      </c>
      <c r="R9977" t="str">
        <f>VLOOKUP(G9977,Agents!A:E,2,FALSE)</f>
        <v>Morning</v>
      </c>
    </row>
    <row r="9978" spans="1:18" x14ac:dyDescent="0.35">
      <c r="A9978" t="s">
        <v>14388</v>
      </c>
      <c r="B9978" t="s">
        <v>4610</v>
      </c>
      <c r="C9978" t="s">
        <v>12</v>
      </c>
      <c r="D9978" t="s">
        <v>26</v>
      </c>
      <c r="E9978" s="1">
        <v>46060.865972222222</v>
      </c>
      <c r="F9978" s="1">
        <v>46063.365972222222</v>
      </c>
      <c r="G9978" t="s">
        <v>59</v>
      </c>
      <c r="H9978" t="s">
        <v>28</v>
      </c>
      <c r="I9978" t="s">
        <v>16</v>
      </c>
      <c r="J9978">
        <v>3</v>
      </c>
      <c r="K9978" t="str">
        <f>IF(tickets_dataset[[#This Row],[status]] = "Closed", "Yes","No")</f>
        <v>No</v>
      </c>
      <c r="L9978" s="2">
        <f t="shared" si="620"/>
        <v>60</v>
      </c>
      <c r="M9978" t="str">
        <f t="shared" si="621"/>
        <v>Yes</v>
      </c>
      <c r="N9978" t="str">
        <f t="shared" si="622"/>
        <v>Feb</v>
      </c>
      <c r="O9978" s="2">
        <f t="shared" si="623"/>
        <v>2.5</v>
      </c>
      <c r="P9978" t="str">
        <f>VLOOKUP(G9978,Agents!A:E,4,FALSE)</f>
        <v>Team3</v>
      </c>
      <c r="Q9978" t="str">
        <f>VLOOKUP(G9978,Agents!A:E,5,FALSE)</f>
        <v>Senior</v>
      </c>
      <c r="R9978" t="str">
        <f>VLOOKUP(G9978,Agents!A:E,2,FALSE)</f>
        <v>Night</v>
      </c>
    </row>
    <row r="9979" spans="1:18" x14ac:dyDescent="0.35">
      <c r="A9979" t="s">
        <v>14389</v>
      </c>
      <c r="B9979" t="s">
        <v>4749</v>
      </c>
      <c r="C9979" t="s">
        <v>50</v>
      </c>
      <c r="D9979" t="s">
        <v>13</v>
      </c>
      <c r="E9979" s="1">
        <v>46028.015972222223</v>
      </c>
      <c r="F9979" s="1">
        <v>46029.932638888888</v>
      </c>
      <c r="G9979" t="s">
        <v>100</v>
      </c>
      <c r="H9979" t="s">
        <v>15</v>
      </c>
      <c r="I9979" t="s">
        <v>16</v>
      </c>
      <c r="J9979">
        <v>4</v>
      </c>
      <c r="K9979" t="str">
        <f>IF(tickets_dataset[[#This Row],[status]] = "Closed", "Yes","No")</f>
        <v>Yes</v>
      </c>
      <c r="L9979" s="2">
        <f t="shared" si="620"/>
        <v>45.999999999941792</v>
      </c>
      <c r="M9979" t="str">
        <f t="shared" si="621"/>
        <v>No</v>
      </c>
      <c r="N9979" t="str">
        <f t="shared" si="622"/>
        <v>Jan</v>
      </c>
      <c r="O9979" s="2">
        <f t="shared" si="623"/>
        <v>1.9166666666642413</v>
      </c>
      <c r="P9979" t="str">
        <f>VLOOKUP(G9979,Agents!A:E,4,FALSE)</f>
        <v>Team4</v>
      </c>
      <c r="Q9979" t="str">
        <f>VLOOKUP(G9979,Agents!A:E,5,FALSE)</f>
        <v>Junior</v>
      </c>
      <c r="R9979" t="str">
        <f>VLOOKUP(G9979,Agents!A:E,2,FALSE)</f>
        <v>Evening</v>
      </c>
    </row>
    <row r="9980" spans="1:18" x14ac:dyDescent="0.35">
      <c r="A9980" t="s">
        <v>14390</v>
      </c>
      <c r="B9980" t="s">
        <v>14391</v>
      </c>
      <c r="C9980" t="s">
        <v>34</v>
      </c>
      <c r="D9980" t="s">
        <v>38</v>
      </c>
      <c r="E9980" s="1">
        <v>46040.349305555559</v>
      </c>
      <c r="F9980" s="1">
        <v>46043.515972222223</v>
      </c>
      <c r="G9980" t="s">
        <v>190</v>
      </c>
      <c r="H9980" t="s">
        <v>28</v>
      </c>
      <c r="I9980" t="s">
        <v>16</v>
      </c>
      <c r="J9980">
        <v>4</v>
      </c>
      <c r="K9980" t="str">
        <f>IF(tickets_dataset[[#This Row],[status]] = "Closed", "Yes","No")</f>
        <v>No</v>
      </c>
      <c r="L9980" s="2">
        <f t="shared" si="620"/>
        <v>75.999999999941792</v>
      </c>
      <c r="M9980" t="str">
        <f t="shared" si="621"/>
        <v>Yes</v>
      </c>
      <c r="N9980" t="str">
        <f t="shared" si="622"/>
        <v>Jan</v>
      </c>
      <c r="O9980" s="2">
        <f t="shared" si="623"/>
        <v>3.1666666666642413</v>
      </c>
      <c r="P9980" t="str">
        <f>VLOOKUP(G9980,Agents!A:E,4,FALSE)</f>
        <v>Team1</v>
      </c>
      <c r="Q9980" t="str">
        <f>VLOOKUP(G9980,Agents!A:E,5,FALSE)</f>
        <v>Senior</v>
      </c>
      <c r="R9980" t="str">
        <f>VLOOKUP(G9980,Agents!A:E,2,FALSE)</f>
        <v>Night</v>
      </c>
    </row>
    <row r="9981" spans="1:18" x14ac:dyDescent="0.35">
      <c r="A9981" t="s">
        <v>14392</v>
      </c>
      <c r="B9981" t="s">
        <v>6797</v>
      </c>
      <c r="C9981" t="s">
        <v>12</v>
      </c>
      <c r="D9981" t="s">
        <v>38</v>
      </c>
      <c r="E9981" s="1">
        <v>46098.051388888889</v>
      </c>
      <c r="F9981" s="1">
        <v>46101.593055555553</v>
      </c>
      <c r="G9981" t="s">
        <v>239</v>
      </c>
      <c r="H9981" t="s">
        <v>15</v>
      </c>
      <c r="I9981" t="s">
        <v>16</v>
      </c>
      <c r="J9981">
        <v>5</v>
      </c>
      <c r="K9981" t="str">
        <f>IF(tickets_dataset[[#This Row],[status]] = "Closed", "Yes","No")</f>
        <v>Yes</v>
      </c>
      <c r="L9981" s="2">
        <f t="shared" si="620"/>
        <v>84.999999999941792</v>
      </c>
      <c r="M9981" t="str">
        <f t="shared" si="621"/>
        <v>Yes</v>
      </c>
      <c r="N9981" t="str">
        <f t="shared" si="622"/>
        <v>Mar</v>
      </c>
      <c r="O9981" s="2">
        <f t="shared" si="623"/>
        <v>3.5416666666642413</v>
      </c>
      <c r="P9981" t="str">
        <f>VLOOKUP(G9981,Agents!A:E,4,FALSE)</f>
        <v>Team1</v>
      </c>
      <c r="Q9981" t="str">
        <f>VLOOKUP(G9981,Agents!A:E,5,FALSE)</f>
        <v>Senior</v>
      </c>
      <c r="R9981" t="str">
        <f>VLOOKUP(G9981,Agents!A:E,2,FALSE)</f>
        <v>Evening</v>
      </c>
    </row>
    <row r="9982" spans="1:18" x14ac:dyDescent="0.35">
      <c r="A9982" t="s">
        <v>14393</v>
      </c>
      <c r="B9982" t="s">
        <v>3098</v>
      </c>
      <c r="C9982" t="s">
        <v>34</v>
      </c>
      <c r="D9982" t="s">
        <v>13</v>
      </c>
      <c r="E9982" s="1">
        <v>46071.347916666666</v>
      </c>
      <c r="F9982" s="1">
        <v>46072.13958333333</v>
      </c>
      <c r="G9982" t="s">
        <v>156</v>
      </c>
      <c r="H9982" t="s">
        <v>132</v>
      </c>
      <c r="I9982" t="s">
        <v>16</v>
      </c>
      <c r="J9982">
        <v>5</v>
      </c>
      <c r="K9982" t="str">
        <f>IF(tickets_dataset[[#This Row],[status]] = "Closed", "Yes","No")</f>
        <v>No</v>
      </c>
      <c r="L9982" s="2">
        <f t="shared" si="620"/>
        <v>18.999999999941792</v>
      </c>
      <c r="M9982" t="str">
        <f t="shared" si="621"/>
        <v>No</v>
      </c>
      <c r="N9982" t="str">
        <f t="shared" si="622"/>
        <v>Feb</v>
      </c>
      <c r="O9982" s="2">
        <f t="shared" si="623"/>
        <v>0.79166666666424135</v>
      </c>
      <c r="P9982" t="str">
        <f>VLOOKUP(G9982,Agents!A:E,4,FALSE)</f>
        <v>Team3</v>
      </c>
      <c r="Q9982" t="str">
        <f>VLOOKUP(G9982,Agents!A:E,5,FALSE)</f>
        <v>Mid</v>
      </c>
      <c r="R9982" t="str">
        <f>VLOOKUP(G9982,Agents!A:E,2,FALSE)</f>
        <v>Evening</v>
      </c>
    </row>
    <row r="9983" spans="1:18" x14ac:dyDescent="0.35">
      <c r="A9983" t="s">
        <v>14394</v>
      </c>
      <c r="B9983" t="s">
        <v>1524</v>
      </c>
      <c r="C9983" t="s">
        <v>76</v>
      </c>
      <c r="D9983" t="s">
        <v>38</v>
      </c>
      <c r="E9983" s="1">
        <v>46055.788888888892</v>
      </c>
      <c r="F9983" s="1">
        <v>46056.24722222222</v>
      </c>
      <c r="G9983" t="s">
        <v>39</v>
      </c>
      <c r="H9983" t="s">
        <v>15</v>
      </c>
      <c r="I9983" t="s">
        <v>16</v>
      </c>
      <c r="J9983">
        <v>3</v>
      </c>
      <c r="K9983" t="str">
        <f>IF(tickets_dataset[[#This Row],[status]] = "Closed", "Yes","No")</f>
        <v>Yes</v>
      </c>
      <c r="L9983" s="2">
        <f t="shared" si="620"/>
        <v>10.999999999883585</v>
      </c>
      <c r="M9983" t="str">
        <f t="shared" si="621"/>
        <v>No</v>
      </c>
      <c r="N9983" t="str">
        <f t="shared" si="622"/>
        <v>Feb</v>
      </c>
      <c r="O9983" s="2">
        <f t="shared" si="623"/>
        <v>0.45833333332848269</v>
      </c>
      <c r="P9983" t="str">
        <f>VLOOKUP(G9983,Agents!A:E,4,FALSE)</f>
        <v>Team3</v>
      </c>
      <c r="Q9983" t="str">
        <f>VLOOKUP(G9983,Agents!A:E,5,FALSE)</f>
        <v>Mid</v>
      </c>
      <c r="R9983" t="str">
        <f>VLOOKUP(G9983,Agents!A:E,2,FALSE)</f>
        <v>Night</v>
      </c>
    </row>
    <row r="9984" spans="1:18" x14ac:dyDescent="0.35">
      <c r="A9984" t="s">
        <v>14395</v>
      </c>
      <c r="B9984" t="s">
        <v>4708</v>
      </c>
      <c r="C9984" t="s">
        <v>12</v>
      </c>
      <c r="D9984" t="s">
        <v>38</v>
      </c>
      <c r="E9984" s="1">
        <v>46095.28402777778</v>
      </c>
      <c r="F9984" s="1">
        <v>46097.28402777778</v>
      </c>
      <c r="G9984" t="s">
        <v>170</v>
      </c>
      <c r="H9984" t="s">
        <v>15</v>
      </c>
      <c r="I9984" t="s">
        <v>16</v>
      </c>
      <c r="J9984">
        <v>4</v>
      </c>
      <c r="K9984" t="str">
        <f>IF(tickets_dataset[[#This Row],[status]] = "Closed", "Yes","No")</f>
        <v>Yes</v>
      </c>
      <c r="L9984" s="2">
        <f t="shared" si="620"/>
        <v>48</v>
      </c>
      <c r="M9984" t="str">
        <f t="shared" si="621"/>
        <v>No</v>
      </c>
      <c r="N9984" t="str">
        <f t="shared" si="622"/>
        <v>Mar</v>
      </c>
      <c r="O9984" s="2">
        <f t="shared" si="623"/>
        <v>2</v>
      </c>
      <c r="P9984" t="str">
        <f>VLOOKUP(G9984,Agents!A:E,4,FALSE)</f>
        <v>Team5</v>
      </c>
      <c r="Q9984" t="str">
        <f>VLOOKUP(G9984,Agents!A:E,5,FALSE)</f>
        <v>Junior</v>
      </c>
      <c r="R9984" t="str">
        <f>VLOOKUP(G9984,Agents!A:E,2,FALSE)</f>
        <v>Night</v>
      </c>
    </row>
    <row r="9985" spans="1:18" x14ac:dyDescent="0.35">
      <c r="A9985" t="s">
        <v>14396</v>
      </c>
      <c r="B9985" t="s">
        <v>11041</v>
      </c>
      <c r="C9985" t="s">
        <v>12</v>
      </c>
      <c r="D9985" t="s">
        <v>26</v>
      </c>
      <c r="E9985" s="1">
        <v>46077.726388888892</v>
      </c>
      <c r="F9985" s="1">
        <v>46078.976388888892</v>
      </c>
      <c r="G9985" t="s">
        <v>311</v>
      </c>
      <c r="H9985" t="s">
        <v>15</v>
      </c>
      <c r="I9985" t="s">
        <v>16</v>
      </c>
      <c r="J9985">
        <v>5</v>
      </c>
      <c r="K9985" t="str">
        <f>IF(tickets_dataset[[#This Row],[status]] = "Closed", "Yes","No")</f>
        <v>Yes</v>
      </c>
      <c r="L9985" s="2">
        <f t="shared" si="620"/>
        <v>30</v>
      </c>
      <c r="M9985" t="str">
        <f t="shared" si="621"/>
        <v>No</v>
      </c>
      <c r="N9985" t="str">
        <f t="shared" si="622"/>
        <v>Feb</v>
      </c>
      <c r="O9985" s="2">
        <f t="shared" si="623"/>
        <v>1.25</v>
      </c>
      <c r="P9985" t="str">
        <f>VLOOKUP(G9985,Agents!A:E,4,FALSE)</f>
        <v>Team5</v>
      </c>
      <c r="Q9985" t="str">
        <f>VLOOKUP(G9985,Agents!A:E,5,FALSE)</f>
        <v>Senior</v>
      </c>
      <c r="R9985" t="str">
        <f>VLOOKUP(G9985,Agents!A:E,2,FALSE)</f>
        <v>Evening</v>
      </c>
    </row>
    <row r="9986" spans="1:18" x14ac:dyDescent="0.35">
      <c r="A9986" t="s">
        <v>14397</v>
      </c>
      <c r="B9986" t="s">
        <v>1676</v>
      </c>
      <c r="C9986" t="s">
        <v>22</v>
      </c>
      <c r="D9986" t="s">
        <v>13</v>
      </c>
      <c r="E9986" s="1">
        <v>46078.422222222223</v>
      </c>
      <c r="F9986" s="1">
        <v>46078.630555555559</v>
      </c>
      <c r="G9986" t="s">
        <v>221</v>
      </c>
      <c r="H9986" t="s">
        <v>15</v>
      </c>
      <c r="I9986" t="s">
        <v>68</v>
      </c>
      <c r="J9986">
        <v>5</v>
      </c>
      <c r="K9986" t="str">
        <f>IF(tickets_dataset[[#This Row],[status]] = "Closed", "Yes","No")</f>
        <v>Yes</v>
      </c>
      <c r="L9986" s="2">
        <f t="shared" ref="L9986:L10001" si="624">IF(ISBLANK(F9986),"",(F9986-E9986)*24)</f>
        <v>5.0000000000582077</v>
      </c>
      <c r="M9986" t="str">
        <f t="shared" ref="M9986:M10001" si="625">IF(L9986&gt;48,"Yes","No")</f>
        <v>No</v>
      </c>
      <c r="N9986" t="str">
        <f t="shared" ref="N9986:N10001" si="626">TEXT(E9986,"mmm")</f>
        <v>Feb</v>
      </c>
      <c r="O9986" s="2">
        <f t="shared" si="623"/>
        <v>0.20833333333575865</v>
      </c>
      <c r="P9986" t="str">
        <f>VLOOKUP(G9986,Agents!A:E,4,FALSE)</f>
        <v>Team4</v>
      </c>
      <c r="Q9986" t="str">
        <f>VLOOKUP(G9986,Agents!A:E,5,FALSE)</f>
        <v>Senior</v>
      </c>
      <c r="R9986" t="str">
        <f>VLOOKUP(G9986,Agents!A:E,2,FALSE)</f>
        <v>Morning</v>
      </c>
    </row>
    <row r="9987" spans="1:18" x14ac:dyDescent="0.35">
      <c r="A9987" t="s">
        <v>14398</v>
      </c>
      <c r="B9987" t="s">
        <v>7253</v>
      </c>
      <c r="C9987" t="s">
        <v>50</v>
      </c>
      <c r="D9987" t="s">
        <v>38</v>
      </c>
      <c r="E9987" s="1">
        <v>46094.363194444442</v>
      </c>
      <c r="F9987" s="1">
        <v>46096.946527777778</v>
      </c>
      <c r="G9987" t="s">
        <v>62</v>
      </c>
      <c r="H9987" t="s">
        <v>15</v>
      </c>
      <c r="I9987" t="s">
        <v>16</v>
      </c>
      <c r="J9987">
        <v>4</v>
      </c>
      <c r="K9987" t="str">
        <f>IF(tickets_dataset[[#This Row],[status]] = "Closed", "Yes","No")</f>
        <v>Yes</v>
      </c>
      <c r="L9987" s="2">
        <f t="shared" si="624"/>
        <v>62.000000000058208</v>
      </c>
      <c r="M9987" t="str">
        <f t="shared" si="625"/>
        <v>Yes</v>
      </c>
      <c r="N9987" t="str">
        <f t="shared" si="626"/>
        <v>Mar</v>
      </c>
      <c r="O9987" s="2">
        <f t="shared" ref="O9987:O10001" si="627">F9987-E9987</f>
        <v>2.5833333333357587</v>
      </c>
      <c r="P9987" t="str">
        <f>VLOOKUP(G9987,Agents!A:E,4,FALSE)</f>
        <v>Team1</v>
      </c>
      <c r="Q9987" t="str">
        <f>VLOOKUP(G9987,Agents!A:E,5,FALSE)</f>
        <v>Junior</v>
      </c>
      <c r="R9987" t="str">
        <f>VLOOKUP(G9987,Agents!A:E,2,FALSE)</f>
        <v>Morning</v>
      </c>
    </row>
    <row r="9988" spans="1:18" x14ac:dyDescent="0.35">
      <c r="A9988" t="s">
        <v>14399</v>
      </c>
      <c r="B9988" t="s">
        <v>2244</v>
      </c>
      <c r="C9988" t="s">
        <v>50</v>
      </c>
      <c r="D9988" t="s">
        <v>13</v>
      </c>
      <c r="E9988" s="1">
        <v>46035.455555555556</v>
      </c>
      <c r="F9988" s="1">
        <v>46036.87222222222</v>
      </c>
      <c r="G9988" t="s">
        <v>273</v>
      </c>
      <c r="H9988" t="s">
        <v>15</v>
      </c>
      <c r="I9988" t="s">
        <v>16</v>
      </c>
      <c r="J9988">
        <v>4</v>
      </c>
      <c r="K9988" t="str">
        <f>IF(tickets_dataset[[#This Row],[status]] = "Closed", "Yes","No")</f>
        <v>Yes</v>
      </c>
      <c r="L9988" s="2">
        <f t="shared" si="624"/>
        <v>33.999999999941792</v>
      </c>
      <c r="M9988" t="str">
        <f t="shared" si="625"/>
        <v>No</v>
      </c>
      <c r="N9988" t="str">
        <f t="shared" si="626"/>
        <v>Jan</v>
      </c>
      <c r="O9988" s="2">
        <f t="shared" si="627"/>
        <v>1.4166666666642413</v>
      </c>
      <c r="P9988" t="str">
        <f>VLOOKUP(G9988,Agents!A:E,4,FALSE)</f>
        <v>Team3</v>
      </c>
      <c r="Q9988" t="str">
        <f>VLOOKUP(G9988,Agents!A:E,5,FALSE)</f>
        <v>Senior</v>
      </c>
      <c r="R9988" t="str">
        <f>VLOOKUP(G9988,Agents!A:E,2,FALSE)</f>
        <v>Evening</v>
      </c>
    </row>
    <row r="9989" spans="1:18" x14ac:dyDescent="0.35">
      <c r="A9989" t="s">
        <v>14400</v>
      </c>
      <c r="B9989" t="s">
        <v>7113</v>
      </c>
      <c r="C9989" t="s">
        <v>50</v>
      </c>
      <c r="D9989" t="s">
        <v>38</v>
      </c>
      <c r="E9989" s="1">
        <v>46075.808333333334</v>
      </c>
      <c r="F9989" s="1">
        <v>46079.39166666667</v>
      </c>
      <c r="G9989" t="s">
        <v>31</v>
      </c>
      <c r="H9989" t="s">
        <v>28</v>
      </c>
      <c r="I9989" t="s">
        <v>16</v>
      </c>
      <c r="J9989">
        <v>4</v>
      </c>
      <c r="K9989" t="str">
        <f>IF(tickets_dataset[[#This Row],[status]] = "Closed", "Yes","No")</f>
        <v>No</v>
      </c>
      <c r="L9989" s="2">
        <f t="shared" si="624"/>
        <v>86.000000000058208</v>
      </c>
      <c r="M9989" t="str">
        <f t="shared" si="625"/>
        <v>Yes</v>
      </c>
      <c r="N9989" t="str">
        <f t="shared" si="626"/>
        <v>Feb</v>
      </c>
      <c r="O9989" s="2">
        <f t="shared" si="627"/>
        <v>3.5833333333357587</v>
      </c>
      <c r="P9989" t="str">
        <f>VLOOKUP(G9989,Agents!A:E,4,FALSE)</f>
        <v>Team5</v>
      </c>
      <c r="Q9989" t="str">
        <f>VLOOKUP(G9989,Agents!A:E,5,FALSE)</f>
        <v>Senior</v>
      </c>
      <c r="R9989" t="str">
        <f>VLOOKUP(G9989,Agents!A:E,2,FALSE)</f>
        <v>Evening</v>
      </c>
    </row>
    <row r="9990" spans="1:18" x14ac:dyDescent="0.35">
      <c r="A9990" t="s">
        <v>14401</v>
      </c>
      <c r="B9990" t="s">
        <v>4308</v>
      </c>
      <c r="C9990" t="s">
        <v>50</v>
      </c>
      <c r="D9990" t="s">
        <v>13</v>
      </c>
      <c r="E9990" s="1">
        <v>46092.931250000001</v>
      </c>
      <c r="F9990" s="1">
        <v>46093.51458333333</v>
      </c>
      <c r="G9990" t="s">
        <v>206</v>
      </c>
      <c r="H9990" t="s">
        <v>15</v>
      </c>
      <c r="I9990" t="s">
        <v>68</v>
      </c>
      <c r="J9990">
        <v>2</v>
      </c>
      <c r="K9990" t="str">
        <f>IF(tickets_dataset[[#This Row],[status]] = "Closed", "Yes","No")</f>
        <v>Yes</v>
      </c>
      <c r="L9990" s="2">
        <f t="shared" si="624"/>
        <v>13.999999999883585</v>
      </c>
      <c r="M9990" t="str">
        <f t="shared" si="625"/>
        <v>No</v>
      </c>
      <c r="N9990" t="str">
        <f t="shared" si="626"/>
        <v>Mar</v>
      </c>
      <c r="O9990" s="2">
        <f t="shared" si="627"/>
        <v>0.58333333332848269</v>
      </c>
      <c r="P9990" t="str">
        <f>VLOOKUP(G9990,Agents!A:E,4,FALSE)</f>
        <v>Team5</v>
      </c>
      <c r="Q9990" t="str">
        <f>VLOOKUP(G9990,Agents!A:E,5,FALSE)</f>
        <v>Junior</v>
      </c>
      <c r="R9990" t="str">
        <f>VLOOKUP(G9990,Agents!A:E,2,FALSE)</f>
        <v>Evening</v>
      </c>
    </row>
    <row r="9991" spans="1:18" x14ac:dyDescent="0.35">
      <c r="A9991" t="s">
        <v>14402</v>
      </c>
      <c r="B9991" t="s">
        <v>12256</v>
      </c>
      <c r="C9991" t="s">
        <v>12</v>
      </c>
      <c r="D9991" t="s">
        <v>26</v>
      </c>
      <c r="E9991" s="1">
        <v>46094.138888888891</v>
      </c>
      <c r="F9991" s="1">
        <v>46095.972222222219</v>
      </c>
      <c r="G9991" t="s">
        <v>56</v>
      </c>
      <c r="H9991" t="s">
        <v>15</v>
      </c>
      <c r="I9991" t="s">
        <v>16</v>
      </c>
      <c r="J9991">
        <v>4</v>
      </c>
      <c r="K9991" t="str">
        <f>IF(tickets_dataset[[#This Row],[status]] = "Closed", "Yes","No")</f>
        <v>Yes</v>
      </c>
      <c r="L9991" s="2">
        <f t="shared" si="624"/>
        <v>43.999999999883585</v>
      </c>
      <c r="M9991" t="str">
        <f t="shared" si="625"/>
        <v>No</v>
      </c>
      <c r="N9991" t="str">
        <f t="shared" si="626"/>
        <v>Mar</v>
      </c>
      <c r="O9991" s="2">
        <f t="shared" si="627"/>
        <v>1.8333333333284827</v>
      </c>
      <c r="P9991" t="str">
        <f>VLOOKUP(G9991,Agents!A:E,4,FALSE)</f>
        <v>Team1</v>
      </c>
      <c r="Q9991" t="str">
        <f>VLOOKUP(G9991,Agents!A:E,5,FALSE)</f>
        <v>Senior</v>
      </c>
      <c r="R9991" t="str">
        <f>VLOOKUP(G9991,Agents!A:E,2,FALSE)</f>
        <v>Night</v>
      </c>
    </row>
    <row r="9992" spans="1:18" x14ac:dyDescent="0.35">
      <c r="A9992" t="s">
        <v>14403</v>
      </c>
      <c r="B9992" t="s">
        <v>14404</v>
      </c>
      <c r="C9992" t="s">
        <v>76</v>
      </c>
      <c r="D9992" t="s">
        <v>13</v>
      </c>
      <c r="E9992" s="1">
        <v>46092.665972222225</v>
      </c>
      <c r="F9992" s="1">
        <v>46093.832638888889</v>
      </c>
      <c r="G9992" t="s">
        <v>19</v>
      </c>
      <c r="H9992" t="s">
        <v>132</v>
      </c>
      <c r="I9992" t="s">
        <v>16</v>
      </c>
      <c r="J9992">
        <v>4</v>
      </c>
      <c r="K9992" t="str">
        <f>IF(tickets_dataset[[#This Row],[status]] = "Closed", "Yes","No")</f>
        <v>No</v>
      </c>
      <c r="L9992" s="2">
        <f t="shared" si="624"/>
        <v>27.999999999941792</v>
      </c>
      <c r="M9992" t="str">
        <f t="shared" si="625"/>
        <v>No</v>
      </c>
      <c r="N9992" t="str">
        <f t="shared" si="626"/>
        <v>Mar</v>
      </c>
      <c r="O9992" s="2">
        <f t="shared" si="627"/>
        <v>1.1666666666642413</v>
      </c>
      <c r="P9992" t="str">
        <f>VLOOKUP(G9992,Agents!A:E,4,FALSE)</f>
        <v>Team4</v>
      </c>
      <c r="Q9992" t="str">
        <f>VLOOKUP(G9992,Agents!A:E,5,FALSE)</f>
        <v>Senior</v>
      </c>
      <c r="R9992" t="str">
        <f>VLOOKUP(G9992,Agents!A:E,2,FALSE)</f>
        <v>Evening</v>
      </c>
    </row>
    <row r="9993" spans="1:18" x14ac:dyDescent="0.35">
      <c r="A9993" t="s">
        <v>14405</v>
      </c>
      <c r="B9993" t="s">
        <v>444</v>
      </c>
      <c r="C9993" t="s">
        <v>76</v>
      </c>
      <c r="D9993" t="s">
        <v>26</v>
      </c>
      <c r="E9993" s="1">
        <v>46045.456250000003</v>
      </c>
      <c r="F9993" s="1">
        <v>46047.872916666667</v>
      </c>
      <c r="G9993" t="s">
        <v>100</v>
      </c>
      <c r="H9993" t="s">
        <v>15</v>
      </c>
      <c r="I9993" t="s">
        <v>16</v>
      </c>
      <c r="J9993">
        <v>5</v>
      </c>
      <c r="K9993" t="str">
        <f>IF(tickets_dataset[[#This Row],[status]] = "Closed", "Yes","No")</f>
        <v>Yes</v>
      </c>
      <c r="L9993" s="2">
        <f t="shared" si="624"/>
        <v>57.999999999941792</v>
      </c>
      <c r="M9993" t="str">
        <f t="shared" si="625"/>
        <v>Yes</v>
      </c>
      <c r="N9993" t="str">
        <f t="shared" si="626"/>
        <v>Jan</v>
      </c>
      <c r="O9993" s="2">
        <f t="shared" si="627"/>
        <v>2.4166666666642413</v>
      </c>
      <c r="P9993" t="str">
        <f>VLOOKUP(G9993,Agents!A:E,4,FALSE)</f>
        <v>Team4</v>
      </c>
      <c r="Q9993" t="str">
        <f>VLOOKUP(G9993,Agents!A:E,5,FALSE)</f>
        <v>Junior</v>
      </c>
      <c r="R9993" t="str">
        <f>VLOOKUP(G9993,Agents!A:E,2,FALSE)</f>
        <v>Evening</v>
      </c>
    </row>
    <row r="9994" spans="1:18" x14ac:dyDescent="0.35">
      <c r="A9994" t="s">
        <v>14406</v>
      </c>
      <c r="B9994" t="s">
        <v>465</v>
      </c>
      <c r="C9994" t="s">
        <v>34</v>
      </c>
      <c r="D9994" t="s">
        <v>38</v>
      </c>
      <c r="E9994" s="1">
        <v>46085.048611111109</v>
      </c>
      <c r="F9994" s="1">
        <v>46087.256944444445</v>
      </c>
      <c r="G9994" t="s">
        <v>164</v>
      </c>
      <c r="H9994" t="s">
        <v>15</v>
      </c>
      <c r="I9994" t="s">
        <v>16</v>
      </c>
      <c r="J9994">
        <v>4</v>
      </c>
      <c r="K9994" t="str">
        <f>IF(tickets_dataset[[#This Row],[status]] = "Closed", "Yes","No")</f>
        <v>Yes</v>
      </c>
      <c r="L9994" s="2">
        <f t="shared" si="624"/>
        <v>53.000000000058208</v>
      </c>
      <c r="M9994" t="str">
        <f t="shared" si="625"/>
        <v>Yes</v>
      </c>
      <c r="N9994" t="str">
        <f t="shared" si="626"/>
        <v>Mar</v>
      </c>
      <c r="O9994" s="2">
        <f t="shared" si="627"/>
        <v>2.2083333333357587</v>
      </c>
      <c r="P9994" t="str">
        <f>VLOOKUP(G9994,Agents!A:E,4,FALSE)</f>
        <v>Team4</v>
      </c>
      <c r="Q9994" t="str">
        <f>VLOOKUP(G9994,Agents!A:E,5,FALSE)</f>
        <v>Senior</v>
      </c>
      <c r="R9994" t="str">
        <f>VLOOKUP(G9994,Agents!A:E,2,FALSE)</f>
        <v>Evening</v>
      </c>
    </row>
    <row r="9995" spans="1:18" x14ac:dyDescent="0.35">
      <c r="A9995" t="s">
        <v>14407</v>
      </c>
      <c r="B9995" t="s">
        <v>13495</v>
      </c>
      <c r="C9995" t="s">
        <v>76</v>
      </c>
      <c r="D9995" t="s">
        <v>13</v>
      </c>
      <c r="E9995" s="1">
        <v>46087.605555555558</v>
      </c>
      <c r="F9995" s="1">
        <v>46088.605555555558</v>
      </c>
      <c r="G9995" t="s">
        <v>256</v>
      </c>
      <c r="H9995" t="s">
        <v>15</v>
      </c>
      <c r="I9995" t="s">
        <v>16</v>
      </c>
      <c r="J9995">
        <v>4</v>
      </c>
      <c r="K9995" t="str">
        <f>IF(tickets_dataset[[#This Row],[status]] = "Closed", "Yes","No")</f>
        <v>Yes</v>
      </c>
      <c r="L9995" s="2">
        <f t="shared" si="624"/>
        <v>24</v>
      </c>
      <c r="M9995" t="str">
        <f t="shared" si="625"/>
        <v>No</v>
      </c>
      <c r="N9995" t="str">
        <f t="shared" si="626"/>
        <v>Mar</v>
      </c>
      <c r="O9995" s="2">
        <f t="shared" si="627"/>
        <v>1</v>
      </c>
      <c r="P9995" t="str">
        <f>VLOOKUP(G9995,Agents!A:E,4,FALSE)</f>
        <v>Team1</v>
      </c>
      <c r="Q9995" t="str">
        <f>VLOOKUP(G9995,Agents!A:E,5,FALSE)</f>
        <v>Mid</v>
      </c>
      <c r="R9995" t="str">
        <f>VLOOKUP(G9995,Agents!A:E,2,FALSE)</f>
        <v>Morning</v>
      </c>
    </row>
    <row r="9996" spans="1:18" x14ac:dyDescent="0.35">
      <c r="A9996" t="s">
        <v>14408</v>
      </c>
      <c r="B9996" t="s">
        <v>1798</v>
      </c>
      <c r="C9996" t="s">
        <v>12</v>
      </c>
      <c r="D9996" t="s">
        <v>38</v>
      </c>
      <c r="E9996" s="1">
        <v>46067.714583333334</v>
      </c>
      <c r="F9996" s="1">
        <v>46068.131249999999</v>
      </c>
      <c r="G9996" t="s">
        <v>77</v>
      </c>
      <c r="H9996" t="s">
        <v>15</v>
      </c>
      <c r="I9996" t="s">
        <v>16</v>
      </c>
      <c r="J9996">
        <v>5</v>
      </c>
      <c r="K9996" t="str">
        <f>IF(tickets_dataset[[#This Row],[status]] = "Closed", "Yes","No")</f>
        <v>Yes</v>
      </c>
      <c r="L9996" s="2">
        <f t="shared" si="624"/>
        <v>9.9999999999417923</v>
      </c>
      <c r="M9996" t="str">
        <f t="shared" si="625"/>
        <v>No</v>
      </c>
      <c r="N9996" t="str">
        <f t="shared" si="626"/>
        <v>Feb</v>
      </c>
      <c r="O9996" s="2">
        <f t="shared" si="627"/>
        <v>0.41666666666424135</v>
      </c>
      <c r="P9996" t="str">
        <f>VLOOKUP(G9996,Agents!A:E,4,FALSE)</f>
        <v>Team5</v>
      </c>
      <c r="Q9996" t="str">
        <f>VLOOKUP(G9996,Agents!A:E,5,FALSE)</f>
        <v>Junior</v>
      </c>
      <c r="R9996" t="str">
        <f>VLOOKUP(G9996,Agents!A:E,2,FALSE)</f>
        <v>Evening</v>
      </c>
    </row>
    <row r="9997" spans="1:18" x14ac:dyDescent="0.35">
      <c r="A9997" t="s">
        <v>14409</v>
      </c>
      <c r="B9997" t="s">
        <v>2054</v>
      </c>
      <c r="C9997" t="s">
        <v>34</v>
      </c>
      <c r="D9997" t="s">
        <v>26</v>
      </c>
      <c r="E9997" s="1">
        <v>46067.045138888891</v>
      </c>
      <c r="F9997" s="1">
        <v>46069.461805555555</v>
      </c>
      <c r="G9997" t="s">
        <v>183</v>
      </c>
      <c r="H9997" t="s">
        <v>15</v>
      </c>
      <c r="I9997" t="s">
        <v>16</v>
      </c>
      <c r="J9997">
        <v>3</v>
      </c>
      <c r="K9997" t="str">
        <f>IF(tickets_dataset[[#This Row],[status]] = "Closed", "Yes","No")</f>
        <v>Yes</v>
      </c>
      <c r="L9997" s="2">
        <f t="shared" si="624"/>
        <v>57.999999999941792</v>
      </c>
      <c r="M9997" t="str">
        <f t="shared" si="625"/>
        <v>Yes</v>
      </c>
      <c r="N9997" t="str">
        <f t="shared" si="626"/>
        <v>Feb</v>
      </c>
      <c r="O9997" s="2">
        <f t="shared" si="627"/>
        <v>2.4166666666642413</v>
      </c>
      <c r="P9997" t="str">
        <f>VLOOKUP(G9997,Agents!A:E,4,FALSE)</f>
        <v>Team3</v>
      </c>
      <c r="Q9997" t="str">
        <f>VLOOKUP(G9997,Agents!A:E,5,FALSE)</f>
        <v>Senior</v>
      </c>
      <c r="R9997" t="str">
        <f>VLOOKUP(G9997,Agents!A:E,2,FALSE)</f>
        <v>Night</v>
      </c>
    </row>
    <row r="9998" spans="1:18" x14ac:dyDescent="0.35">
      <c r="A9998" t="s">
        <v>14410</v>
      </c>
      <c r="B9998" t="s">
        <v>3451</v>
      </c>
      <c r="C9998" t="s">
        <v>50</v>
      </c>
      <c r="D9998" t="s">
        <v>26</v>
      </c>
      <c r="E9998" s="1">
        <v>46063.119444444441</v>
      </c>
      <c r="F9998" s="1">
        <v>46064.036111111112</v>
      </c>
      <c r="G9998" t="s">
        <v>23</v>
      </c>
      <c r="H9998" t="s">
        <v>15</v>
      </c>
      <c r="I9998" t="s">
        <v>16</v>
      </c>
      <c r="J9998">
        <v>3</v>
      </c>
      <c r="K9998" t="str">
        <f>IF(tickets_dataset[[#This Row],[status]] = "Closed", "Yes","No")</f>
        <v>Yes</v>
      </c>
      <c r="L9998" s="2">
        <f t="shared" si="624"/>
        <v>22.000000000116415</v>
      </c>
      <c r="M9998" t="str">
        <f t="shared" si="625"/>
        <v>No</v>
      </c>
      <c r="N9998" t="str">
        <f t="shared" si="626"/>
        <v>Feb</v>
      </c>
      <c r="O9998" s="2">
        <f t="shared" si="627"/>
        <v>0.91666666667151731</v>
      </c>
      <c r="P9998" t="str">
        <f>VLOOKUP(G9998,Agents!A:E,4,FALSE)</f>
        <v>Team3</v>
      </c>
      <c r="Q9998" t="str">
        <f>VLOOKUP(G9998,Agents!A:E,5,FALSE)</f>
        <v>Senior</v>
      </c>
      <c r="R9998" t="str">
        <f>VLOOKUP(G9998,Agents!A:E,2,FALSE)</f>
        <v>Evening</v>
      </c>
    </row>
    <row r="9999" spans="1:18" x14ac:dyDescent="0.35">
      <c r="A9999" t="s">
        <v>14411</v>
      </c>
      <c r="B9999" t="s">
        <v>6055</v>
      </c>
      <c r="C9999" t="s">
        <v>76</v>
      </c>
      <c r="D9999" t="s">
        <v>26</v>
      </c>
      <c r="E9999" s="1">
        <v>46089.540277777778</v>
      </c>
      <c r="F9999" s="1">
        <v>46092.456944444442</v>
      </c>
      <c r="G9999" t="s">
        <v>14</v>
      </c>
      <c r="H9999" t="s">
        <v>15</v>
      </c>
      <c r="I9999" t="s">
        <v>16</v>
      </c>
      <c r="J9999">
        <v>4</v>
      </c>
      <c r="K9999" t="str">
        <f>IF(tickets_dataset[[#This Row],[status]] = "Closed", "Yes","No")</f>
        <v>Yes</v>
      </c>
      <c r="L9999" s="2">
        <f t="shared" si="624"/>
        <v>69.999999999941792</v>
      </c>
      <c r="M9999" t="str">
        <f t="shared" si="625"/>
        <v>Yes</v>
      </c>
      <c r="N9999" t="str">
        <f t="shared" si="626"/>
        <v>Mar</v>
      </c>
      <c r="O9999" s="2">
        <f t="shared" si="627"/>
        <v>2.9166666666642413</v>
      </c>
      <c r="P9999" t="str">
        <f>VLOOKUP(G9999,Agents!A:E,4,FALSE)</f>
        <v>Team1</v>
      </c>
      <c r="Q9999" t="str">
        <f>VLOOKUP(G9999,Agents!A:E,5,FALSE)</f>
        <v>Senior</v>
      </c>
      <c r="R9999" t="str">
        <f>VLOOKUP(G9999,Agents!A:E,2,FALSE)</f>
        <v>Morning</v>
      </c>
    </row>
    <row r="10000" spans="1:18" x14ac:dyDescent="0.35">
      <c r="A10000" t="s">
        <v>14412</v>
      </c>
      <c r="B10000" t="s">
        <v>14413</v>
      </c>
      <c r="C10000" t="s">
        <v>12</v>
      </c>
      <c r="D10000" t="s">
        <v>13</v>
      </c>
      <c r="E10000" s="1">
        <v>46080.546527777777</v>
      </c>
      <c r="F10000" s="1">
        <v>46081.796527777777</v>
      </c>
      <c r="G10000" t="s">
        <v>91</v>
      </c>
      <c r="H10000" t="s">
        <v>15</v>
      </c>
      <c r="I10000" t="s">
        <v>16</v>
      </c>
      <c r="J10000">
        <v>5</v>
      </c>
      <c r="K10000" t="str">
        <f>IF(tickets_dataset[[#This Row],[status]] = "Closed", "Yes","No")</f>
        <v>Yes</v>
      </c>
      <c r="L10000" s="2">
        <f t="shared" si="624"/>
        <v>30</v>
      </c>
      <c r="M10000" t="str">
        <f t="shared" si="625"/>
        <v>No</v>
      </c>
      <c r="N10000" t="str">
        <f t="shared" si="626"/>
        <v>Feb</v>
      </c>
      <c r="O10000" s="2">
        <f t="shared" si="627"/>
        <v>1.25</v>
      </c>
      <c r="P10000" t="str">
        <f>VLOOKUP(G10000,Agents!A:E,4,FALSE)</f>
        <v>Team5</v>
      </c>
      <c r="Q10000" t="str">
        <f>VLOOKUP(G10000,Agents!A:E,5,FALSE)</f>
        <v>Mid</v>
      </c>
      <c r="R10000" t="str">
        <f>VLOOKUP(G10000,Agents!A:E,2,FALSE)</f>
        <v>Night</v>
      </c>
    </row>
    <row r="10001" spans="1:18" x14ac:dyDescent="0.35">
      <c r="A10001" t="s">
        <v>14414</v>
      </c>
      <c r="B10001" t="s">
        <v>3090</v>
      </c>
      <c r="C10001" t="s">
        <v>22</v>
      </c>
      <c r="D10001" t="s">
        <v>38</v>
      </c>
      <c r="E10001" s="1">
        <v>46063.894444444442</v>
      </c>
      <c r="F10001" s="1">
        <v>46064.811111111114</v>
      </c>
      <c r="G10001" t="s">
        <v>42</v>
      </c>
      <c r="H10001" t="s">
        <v>15</v>
      </c>
      <c r="I10001" t="s">
        <v>16</v>
      </c>
      <c r="J10001">
        <v>5</v>
      </c>
      <c r="K10001" t="str">
        <f>IF(tickets_dataset[[#This Row],[status]] = "Closed", "Yes","No")</f>
        <v>Yes</v>
      </c>
      <c r="L10001" s="2">
        <f t="shared" si="624"/>
        <v>22.000000000116415</v>
      </c>
      <c r="M10001" t="str">
        <f t="shared" si="625"/>
        <v>No</v>
      </c>
      <c r="N10001" t="str">
        <f t="shared" si="626"/>
        <v>Feb</v>
      </c>
      <c r="O10001" s="2">
        <f t="shared" si="627"/>
        <v>0.91666666667151731</v>
      </c>
      <c r="P10001" t="str">
        <f>VLOOKUP(G10001,Agents!A:E,4,FALSE)</f>
        <v>Team2</v>
      </c>
      <c r="Q10001" t="str">
        <f>VLOOKUP(G10001,Agents!A:E,5,FALSE)</f>
        <v>Junior</v>
      </c>
      <c r="R10001" t="str">
        <f>VLOOKUP(G10001,Agents!A:E,2,FALSE)</f>
        <v>Night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22B4-53E5-47D8-8A58-996150C65F2D}">
  <dimension ref="A1:I2"/>
  <sheetViews>
    <sheetView topLeftCell="E1" workbookViewId="0">
      <selection activeCell="G2" sqref="G2"/>
    </sheetView>
  </sheetViews>
  <sheetFormatPr defaultRowHeight="14.5" x14ac:dyDescent="0.35"/>
  <cols>
    <col min="2" max="2" width="13.36328125" customWidth="1"/>
    <col min="3" max="3" width="14.6328125" customWidth="1"/>
    <col min="4" max="4" width="15.26953125" customWidth="1"/>
    <col min="5" max="5" width="23.6328125" customWidth="1"/>
    <col min="6" max="6" width="15" customWidth="1"/>
    <col min="7" max="7" width="17.81640625" customWidth="1"/>
    <col min="8" max="8" width="17.453125" customWidth="1"/>
    <col min="9" max="9" width="15.7265625" customWidth="1"/>
  </cols>
  <sheetData>
    <row r="1" spans="1:9" x14ac:dyDescent="0.35">
      <c r="A1" s="3" t="s">
        <v>14435</v>
      </c>
      <c r="B1" s="4" t="s">
        <v>14436</v>
      </c>
      <c r="C1" s="4" t="s">
        <v>14437</v>
      </c>
      <c r="D1" s="4" t="s">
        <v>14438</v>
      </c>
      <c r="E1" s="4" t="s">
        <v>14439</v>
      </c>
      <c r="F1" s="4" t="s">
        <v>14440</v>
      </c>
      <c r="G1" s="4" t="s">
        <v>14441</v>
      </c>
      <c r="H1" s="4" t="s">
        <v>14442</v>
      </c>
      <c r="I1" s="5" t="s">
        <v>14443</v>
      </c>
    </row>
    <row r="2" spans="1:9" x14ac:dyDescent="0.35">
      <c r="A2" s="6"/>
      <c r="B2" s="7">
        <f>COUNTA(tickets_dataset[ticket_id])</f>
        <v>10000</v>
      </c>
      <c r="C2" s="7">
        <f>COUNTIF(tickets_dataset[is_closed],"Yes")</f>
        <v>8493</v>
      </c>
      <c r="D2" s="9">
        <f>COUNTIF(tickets_dataset[is_closed],"Yes")/COUNTA(tickets_dataset[ticket_id])</f>
        <v>0.84930000000000005</v>
      </c>
      <c r="E2" s="8">
        <f>AVERAGE(tickets_dataset[resolved_time_hours])</f>
        <v>36.957996666665167</v>
      </c>
      <c r="F2" s="8">
        <f>AVERAGE(tickets_dataset[tat_days])</f>
        <v>1.5399165277777151</v>
      </c>
      <c r="G2" s="10">
        <f>1-(COUNTIF(tickets_dataset[sla_breach],"Yes")/COUNTA(tickets_dataset[ticket_id]))</f>
        <v>0.72389999999999999</v>
      </c>
      <c r="H2" s="9">
        <f>COUNTIF(tickets_dataset[escalation_flag],"Yes")/COUNTA(tickets_dataset[ticket_id])</f>
        <v>6.6100000000000006E-2</v>
      </c>
      <c r="I2" s="11">
        <f>AVERAGE(tickets_dataset[csat_score])</f>
        <v>3.9014000000000002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03FB-D89C-4177-B1ED-563FA8D7C927}">
  <dimension ref="A3:K24"/>
  <sheetViews>
    <sheetView showGridLines="0" workbookViewId="0">
      <selection activeCell="J21" sqref="J21"/>
    </sheetView>
  </sheetViews>
  <sheetFormatPr defaultRowHeight="14.5" x14ac:dyDescent="0.35"/>
  <cols>
    <col min="1" max="1" width="12.36328125" bestFit="1" customWidth="1"/>
    <col min="2" max="2" width="15.90625" bestFit="1" customWidth="1"/>
    <col min="3" max="3" width="17" bestFit="1" customWidth="1"/>
  </cols>
  <sheetData>
    <row r="3" spans="1:2" x14ac:dyDescent="0.35">
      <c r="A3" s="12" t="s">
        <v>14444</v>
      </c>
      <c r="B3" t="s">
        <v>14446</v>
      </c>
    </row>
    <row r="4" spans="1:2" x14ac:dyDescent="0.35">
      <c r="A4" s="13" t="s">
        <v>13</v>
      </c>
      <c r="B4" s="14">
        <v>0.34050000000000002</v>
      </c>
    </row>
    <row r="5" spans="1:2" x14ac:dyDescent="0.35">
      <c r="A5" s="13" t="s">
        <v>38</v>
      </c>
      <c r="B5" s="14">
        <v>0.32940000000000003</v>
      </c>
    </row>
    <row r="6" spans="1:2" x14ac:dyDescent="0.35">
      <c r="A6" s="13" t="s">
        <v>26</v>
      </c>
      <c r="B6" s="14">
        <v>0.3301</v>
      </c>
    </row>
    <row r="7" spans="1:2" x14ac:dyDescent="0.35">
      <c r="A7" s="13" t="s">
        <v>14445</v>
      </c>
      <c r="B7" s="14">
        <v>1</v>
      </c>
    </row>
    <row r="19" spans="2:11" x14ac:dyDescent="0.35">
      <c r="B19" t="s">
        <v>14447</v>
      </c>
      <c r="D19" s="14">
        <v>0.34050000000000002</v>
      </c>
      <c r="E19" t="s">
        <v>14448</v>
      </c>
    </row>
    <row r="21" spans="2:11" x14ac:dyDescent="0.35">
      <c r="C21" t="s">
        <v>14488</v>
      </c>
      <c r="K21" t="s">
        <v>14487</v>
      </c>
    </row>
    <row r="23" spans="2:11" x14ac:dyDescent="0.35">
      <c r="C23" t="s">
        <v>14489</v>
      </c>
    </row>
    <row r="24" spans="2:11" x14ac:dyDescent="0.35">
      <c r="C24" t="s">
        <v>14490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DE5F-7522-4A99-B6AD-4BFA56EE7553}">
  <dimension ref="A3:C21"/>
  <sheetViews>
    <sheetView showGridLines="0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3" spans="1:3" x14ac:dyDescent="0.35">
      <c r="A3" s="12" t="s">
        <v>14444</v>
      </c>
      <c r="B3" t="s">
        <v>14446</v>
      </c>
      <c r="C3" t="s">
        <v>14449</v>
      </c>
    </row>
    <row r="4" spans="1:3" x14ac:dyDescent="0.35">
      <c r="A4" s="13" t="s">
        <v>15</v>
      </c>
      <c r="B4">
        <v>8493</v>
      </c>
      <c r="C4" s="15">
        <f>GETPIVOTDATA("ticket_id",$A$3,"status","Closed")/GETPIVOTDATA("ticket_id",$A$3)</f>
        <v>0.84930000000000005</v>
      </c>
    </row>
    <row r="5" spans="1:3" x14ac:dyDescent="0.35">
      <c r="A5" s="13" t="s">
        <v>132</v>
      </c>
      <c r="B5">
        <v>501</v>
      </c>
    </row>
    <row r="6" spans="1:3" x14ac:dyDescent="0.35">
      <c r="A6" s="13" t="s">
        <v>28</v>
      </c>
      <c r="B6">
        <v>1006</v>
      </c>
    </row>
    <row r="7" spans="1:3" x14ac:dyDescent="0.35">
      <c r="A7" s="13" t="s">
        <v>14445</v>
      </c>
      <c r="B7">
        <v>10000</v>
      </c>
    </row>
    <row r="21" spans="1:1" x14ac:dyDescent="0.35">
      <c r="A21" t="s">
        <v>14450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0D56-D7F6-49E3-A085-E9C0309C2FD6}">
  <dimension ref="A3:D54"/>
  <sheetViews>
    <sheetView topLeftCell="C1" zoomScale="91" workbookViewId="0">
      <selection activeCell="D24" sqref="D24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3" spans="1:2" x14ac:dyDescent="0.35">
      <c r="A3" s="12" t="s">
        <v>14444</v>
      </c>
      <c r="B3" t="s">
        <v>14446</v>
      </c>
    </row>
    <row r="4" spans="1:2" x14ac:dyDescent="0.35">
      <c r="A4" s="13" t="s">
        <v>39</v>
      </c>
      <c r="B4">
        <v>234</v>
      </c>
    </row>
    <row r="5" spans="1:2" x14ac:dyDescent="0.35">
      <c r="A5" s="13" t="s">
        <v>42</v>
      </c>
      <c r="B5">
        <v>233</v>
      </c>
    </row>
    <row r="6" spans="1:2" x14ac:dyDescent="0.35">
      <c r="A6" s="13" t="s">
        <v>67</v>
      </c>
      <c r="B6">
        <v>230</v>
      </c>
    </row>
    <row r="7" spans="1:2" x14ac:dyDescent="0.35">
      <c r="A7" s="13" t="s">
        <v>53</v>
      </c>
      <c r="B7">
        <v>225</v>
      </c>
    </row>
    <row r="8" spans="1:2" x14ac:dyDescent="0.35">
      <c r="A8" s="13" t="s">
        <v>140</v>
      </c>
      <c r="B8">
        <v>224</v>
      </c>
    </row>
    <row r="9" spans="1:2" x14ac:dyDescent="0.35">
      <c r="A9" s="13" t="s">
        <v>357</v>
      </c>
      <c r="B9">
        <v>223</v>
      </c>
    </row>
    <row r="10" spans="1:2" x14ac:dyDescent="0.35">
      <c r="A10" s="13" t="s">
        <v>256</v>
      </c>
      <c r="B10">
        <v>216</v>
      </c>
    </row>
    <row r="11" spans="1:2" x14ac:dyDescent="0.35">
      <c r="A11" s="13" t="s">
        <v>149</v>
      </c>
      <c r="B11">
        <v>215</v>
      </c>
    </row>
    <row r="12" spans="1:2" x14ac:dyDescent="0.35">
      <c r="A12" s="13" t="s">
        <v>170</v>
      </c>
      <c r="B12">
        <v>214</v>
      </c>
    </row>
    <row r="13" spans="1:2" x14ac:dyDescent="0.35">
      <c r="A13" s="13" t="s">
        <v>206</v>
      </c>
      <c r="B13">
        <v>211</v>
      </c>
    </row>
    <row r="14" spans="1:2" x14ac:dyDescent="0.35">
      <c r="A14" s="13" t="s">
        <v>62</v>
      </c>
      <c r="B14">
        <v>207</v>
      </c>
    </row>
    <row r="15" spans="1:2" x14ac:dyDescent="0.35">
      <c r="A15" s="13" t="s">
        <v>422</v>
      </c>
      <c r="B15">
        <v>206</v>
      </c>
    </row>
    <row r="16" spans="1:2" x14ac:dyDescent="0.35">
      <c r="A16" s="13" t="s">
        <v>164</v>
      </c>
      <c r="B16">
        <v>205</v>
      </c>
    </row>
    <row r="17" spans="1:4" x14ac:dyDescent="0.35">
      <c r="A17" s="13" t="s">
        <v>19</v>
      </c>
      <c r="B17">
        <v>205</v>
      </c>
    </row>
    <row r="18" spans="1:4" x14ac:dyDescent="0.35">
      <c r="A18" s="13" t="s">
        <v>80</v>
      </c>
      <c r="B18">
        <v>204</v>
      </c>
    </row>
    <row r="19" spans="1:4" x14ac:dyDescent="0.35">
      <c r="A19" s="13" t="s">
        <v>216</v>
      </c>
      <c r="B19">
        <v>204</v>
      </c>
    </row>
    <row r="20" spans="1:4" x14ac:dyDescent="0.35">
      <c r="A20" s="13" t="s">
        <v>91</v>
      </c>
      <c r="B20">
        <v>203</v>
      </c>
    </row>
    <row r="21" spans="1:4" x14ac:dyDescent="0.35">
      <c r="A21" s="13" t="s">
        <v>239</v>
      </c>
      <c r="B21">
        <v>203</v>
      </c>
      <c r="D21" t="s">
        <v>14452</v>
      </c>
    </row>
    <row r="22" spans="1:4" x14ac:dyDescent="0.35">
      <c r="A22" s="13" t="s">
        <v>59</v>
      </c>
      <c r="B22">
        <v>202</v>
      </c>
      <c r="D22" t="s">
        <v>14451</v>
      </c>
    </row>
    <row r="23" spans="1:4" x14ac:dyDescent="0.35">
      <c r="A23" s="13" t="s">
        <v>100</v>
      </c>
      <c r="B23">
        <v>202</v>
      </c>
    </row>
    <row r="24" spans="1:4" x14ac:dyDescent="0.35">
      <c r="A24" s="13" t="s">
        <v>183</v>
      </c>
      <c r="B24">
        <v>201</v>
      </c>
      <c r="D24" t="s">
        <v>14491</v>
      </c>
    </row>
    <row r="25" spans="1:4" x14ac:dyDescent="0.35">
      <c r="A25" s="13" t="s">
        <v>221</v>
      </c>
      <c r="B25">
        <v>201</v>
      </c>
    </row>
    <row r="26" spans="1:4" x14ac:dyDescent="0.35">
      <c r="A26" s="13" t="s">
        <v>128</v>
      </c>
      <c r="B26">
        <v>200</v>
      </c>
    </row>
    <row r="27" spans="1:4" x14ac:dyDescent="0.35">
      <c r="A27" s="13" t="s">
        <v>273</v>
      </c>
      <c r="B27">
        <v>199</v>
      </c>
    </row>
    <row r="28" spans="1:4" x14ac:dyDescent="0.35">
      <c r="A28" s="13" t="s">
        <v>131</v>
      </c>
      <c r="B28">
        <v>199</v>
      </c>
    </row>
    <row r="29" spans="1:4" x14ac:dyDescent="0.35">
      <c r="A29" s="13" t="s">
        <v>31</v>
      </c>
      <c r="B29">
        <v>198</v>
      </c>
    </row>
    <row r="30" spans="1:4" x14ac:dyDescent="0.35">
      <c r="A30" s="13" t="s">
        <v>156</v>
      </c>
      <c r="B30">
        <v>197</v>
      </c>
    </row>
    <row r="31" spans="1:4" x14ac:dyDescent="0.35">
      <c r="A31" s="13" t="s">
        <v>282</v>
      </c>
      <c r="B31">
        <v>197</v>
      </c>
    </row>
    <row r="32" spans="1:4" x14ac:dyDescent="0.35">
      <c r="A32" s="13" t="s">
        <v>35</v>
      </c>
      <c r="B32">
        <v>196</v>
      </c>
    </row>
    <row r="33" spans="1:2" x14ac:dyDescent="0.35">
      <c r="A33" s="13" t="s">
        <v>56</v>
      </c>
      <c r="B33">
        <v>196</v>
      </c>
    </row>
    <row r="34" spans="1:2" x14ac:dyDescent="0.35">
      <c r="A34" s="13" t="s">
        <v>23</v>
      </c>
      <c r="B34">
        <v>195</v>
      </c>
    </row>
    <row r="35" spans="1:2" x14ac:dyDescent="0.35">
      <c r="A35" s="13" t="s">
        <v>14</v>
      </c>
      <c r="B35">
        <v>195</v>
      </c>
    </row>
    <row r="36" spans="1:2" x14ac:dyDescent="0.35">
      <c r="A36" s="13" t="s">
        <v>199</v>
      </c>
      <c r="B36">
        <v>195</v>
      </c>
    </row>
    <row r="37" spans="1:2" x14ac:dyDescent="0.35">
      <c r="A37" s="13" t="s">
        <v>211</v>
      </c>
      <c r="B37">
        <v>195</v>
      </c>
    </row>
    <row r="38" spans="1:2" x14ac:dyDescent="0.35">
      <c r="A38" s="13" t="s">
        <v>83</v>
      </c>
      <c r="B38">
        <v>194</v>
      </c>
    </row>
    <row r="39" spans="1:2" x14ac:dyDescent="0.35">
      <c r="A39" s="13" t="s">
        <v>119</v>
      </c>
      <c r="B39">
        <v>194</v>
      </c>
    </row>
    <row r="40" spans="1:2" x14ac:dyDescent="0.35">
      <c r="A40" s="13" t="s">
        <v>86</v>
      </c>
      <c r="B40">
        <v>193</v>
      </c>
    </row>
    <row r="41" spans="1:2" x14ac:dyDescent="0.35">
      <c r="A41" s="13" t="s">
        <v>77</v>
      </c>
      <c r="B41">
        <v>193</v>
      </c>
    </row>
    <row r="42" spans="1:2" x14ac:dyDescent="0.35">
      <c r="A42" s="13" t="s">
        <v>73</v>
      </c>
      <c r="B42">
        <v>193</v>
      </c>
    </row>
    <row r="43" spans="1:2" x14ac:dyDescent="0.35">
      <c r="A43" s="13" t="s">
        <v>190</v>
      </c>
      <c r="B43">
        <v>192</v>
      </c>
    </row>
    <row r="44" spans="1:2" x14ac:dyDescent="0.35">
      <c r="A44" s="13" t="s">
        <v>234</v>
      </c>
      <c r="B44">
        <v>188</v>
      </c>
    </row>
    <row r="45" spans="1:2" x14ac:dyDescent="0.35">
      <c r="A45" s="13" t="s">
        <v>103</v>
      </c>
      <c r="B45">
        <v>187</v>
      </c>
    </row>
    <row r="46" spans="1:2" x14ac:dyDescent="0.35">
      <c r="A46" s="13" t="s">
        <v>137</v>
      </c>
      <c r="B46">
        <v>187</v>
      </c>
    </row>
    <row r="47" spans="1:2" x14ac:dyDescent="0.35">
      <c r="A47" s="13" t="s">
        <v>27</v>
      </c>
      <c r="B47">
        <v>186</v>
      </c>
    </row>
    <row r="48" spans="1:2" x14ac:dyDescent="0.35">
      <c r="A48" s="13" t="s">
        <v>159</v>
      </c>
      <c r="B48">
        <v>185</v>
      </c>
    </row>
    <row r="49" spans="1:2" x14ac:dyDescent="0.35">
      <c r="A49" s="13" t="s">
        <v>110</v>
      </c>
      <c r="B49">
        <v>185</v>
      </c>
    </row>
    <row r="50" spans="1:2" x14ac:dyDescent="0.35">
      <c r="A50" s="13" t="s">
        <v>311</v>
      </c>
      <c r="B50">
        <v>182</v>
      </c>
    </row>
    <row r="51" spans="1:2" x14ac:dyDescent="0.35">
      <c r="A51" s="13" t="s">
        <v>344</v>
      </c>
      <c r="B51">
        <v>178</v>
      </c>
    </row>
    <row r="52" spans="1:2" x14ac:dyDescent="0.35">
      <c r="A52" s="13" t="s">
        <v>45</v>
      </c>
      <c r="B52">
        <v>173</v>
      </c>
    </row>
    <row r="53" spans="1:2" x14ac:dyDescent="0.35">
      <c r="A53" s="13" t="s">
        <v>167</v>
      </c>
      <c r="B53">
        <v>160</v>
      </c>
    </row>
    <row r="54" spans="1:2" x14ac:dyDescent="0.35">
      <c r="A54" s="13" t="s">
        <v>14445</v>
      </c>
      <c r="B54">
        <v>10000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9CD4-600E-4C55-AB41-81AF2272A6D2}">
  <dimension ref="A3:D54"/>
  <sheetViews>
    <sheetView topLeftCell="A10" workbookViewId="0">
      <selection activeCell="D22" sqref="D22"/>
    </sheetView>
  </sheetViews>
  <sheetFormatPr defaultRowHeight="14.5" x14ac:dyDescent="0.35"/>
  <cols>
    <col min="1" max="1" width="12.36328125" bestFit="1" customWidth="1"/>
    <col min="2" max="2" width="28.26953125" bestFit="1" customWidth="1"/>
  </cols>
  <sheetData>
    <row r="3" spans="1:2" x14ac:dyDescent="0.35">
      <c r="A3" s="12" t="s">
        <v>14444</v>
      </c>
      <c r="B3" t="s">
        <v>14459</v>
      </c>
    </row>
    <row r="4" spans="1:2" x14ac:dyDescent="0.35">
      <c r="A4" s="13" t="s">
        <v>119</v>
      </c>
      <c r="B4" s="2">
        <v>34.262886597937545</v>
      </c>
    </row>
    <row r="5" spans="1:2" x14ac:dyDescent="0.35">
      <c r="A5" s="13" t="s">
        <v>234</v>
      </c>
      <c r="B5" s="2">
        <v>34.345744680848895</v>
      </c>
    </row>
    <row r="6" spans="1:2" x14ac:dyDescent="0.35">
      <c r="A6" s="13" t="s">
        <v>86</v>
      </c>
      <c r="B6" s="2">
        <v>34.777202072535843</v>
      </c>
    </row>
    <row r="7" spans="1:2" x14ac:dyDescent="0.35">
      <c r="A7" s="13" t="s">
        <v>19</v>
      </c>
      <c r="B7" s="2">
        <v>35.092682926835231</v>
      </c>
    </row>
    <row r="8" spans="1:2" x14ac:dyDescent="0.35">
      <c r="A8" s="13" t="s">
        <v>183</v>
      </c>
      <c r="B8" s="2">
        <v>35.308457711440468</v>
      </c>
    </row>
    <row r="9" spans="1:2" x14ac:dyDescent="0.35">
      <c r="A9" s="13" t="s">
        <v>156</v>
      </c>
      <c r="B9" s="2">
        <v>35.370558375634815</v>
      </c>
    </row>
    <row r="10" spans="1:2" x14ac:dyDescent="0.35">
      <c r="A10" s="13" t="s">
        <v>110</v>
      </c>
      <c r="B10" s="2">
        <v>35.502702702698613</v>
      </c>
    </row>
    <row r="11" spans="1:2" x14ac:dyDescent="0.35">
      <c r="A11" s="13" t="s">
        <v>164</v>
      </c>
      <c r="B11" s="2">
        <v>35.507317073166192</v>
      </c>
    </row>
    <row r="12" spans="1:2" x14ac:dyDescent="0.35">
      <c r="A12" s="13" t="s">
        <v>206</v>
      </c>
      <c r="B12" s="2">
        <v>35.592417061617716</v>
      </c>
    </row>
    <row r="13" spans="1:2" x14ac:dyDescent="0.35">
      <c r="A13" s="13" t="s">
        <v>170</v>
      </c>
      <c r="B13" s="2">
        <v>35.593457943934212</v>
      </c>
    </row>
    <row r="14" spans="1:2" x14ac:dyDescent="0.35">
      <c r="A14" s="13" t="s">
        <v>137</v>
      </c>
      <c r="B14" s="2">
        <v>35.673796791434825</v>
      </c>
    </row>
    <row r="15" spans="1:2" x14ac:dyDescent="0.35">
      <c r="A15" s="13" t="s">
        <v>73</v>
      </c>
      <c r="B15" s="2">
        <v>35.772020725391016</v>
      </c>
    </row>
    <row r="16" spans="1:2" x14ac:dyDescent="0.35">
      <c r="A16" s="13" t="s">
        <v>31</v>
      </c>
      <c r="B16" s="2">
        <v>35.797979797976566</v>
      </c>
    </row>
    <row r="17" spans="1:4" x14ac:dyDescent="0.35">
      <c r="A17" s="13" t="s">
        <v>91</v>
      </c>
      <c r="B17" s="2">
        <v>35.940886699509967</v>
      </c>
    </row>
    <row r="18" spans="1:4" x14ac:dyDescent="0.35">
      <c r="A18" s="13" t="s">
        <v>140</v>
      </c>
      <c r="B18" s="2">
        <v>35.950892857145718</v>
      </c>
    </row>
    <row r="19" spans="1:4" x14ac:dyDescent="0.35">
      <c r="A19" s="13" t="s">
        <v>39</v>
      </c>
      <c r="B19" s="2">
        <v>35.987179487175759</v>
      </c>
    </row>
    <row r="20" spans="1:4" x14ac:dyDescent="0.35">
      <c r="A20" s="13" t="s">
        <v>199</v>
      </c>
      <c r="B20" s="2">
        <v>36.071794871794275</v>
      </c>
      <c r="D20" t="s">
        <v>14463</v>
      </c>
    </row>
    <row r="21" spans="1:4" x14ac:dyDescent="0.35">
      <c r="A21" s="13" t="s">
        <v>45</v>
      </c>
      <c r="B21" s="2">
        <v>36.080924855489648</v>
      </c>
      <c r="D21" t="s">
        <v>14464</v>
      </c>
    </row>
    <row r="22" spans="1:4" x14ac:dyDescent="0.35">
      <c r="A22" s="13" t="s">
        <v>59</v>
      </c>
      <c r="B22" s="2">
        <v>36.094059405941174</v>
      </c>
      <c r="D22" t="s">
        <v>14465</v>
      </c>
    </row>
    <row r="23" spans="1:4" x14ac:dyDescent="0.35">
      <c r="A23" s="13" t="s">
        <v>80</v>
      </c>
      <c r="B23" s="2">
        <v>36.132352941186745</v>
      </c>
    </row>
    <row r="24" spans="1:4" x14ac:dyDescent="0.35">
      <c r="A24" s="13" t="s">
        <v>77</v>
      </c>
      <c r="B24" s="2">
        <v>36.316062176166405</v>
      </c>
      <c r="D24" t="s">
        <v>14452</v>
      </c>
    </row>
    <row r="25" spans="1:4" x14ac:dyDescent="0.35">
      <c r="A25" s="13" t="s">
        <v>62</v>
      </c>
      <c r="B25" s="2">
        <v>36.454106280190423</v>
      </c>
      <c r="D25" t="s">
        <v>14466</v>
      </c>
    </row>
    <row r="26" spans="1:4" x14ac:dyDescent="0.35">
      <c r="A26" s="13" t="s">
        <v>128</v>
      </c>
      <c r="B26" s="2">
        <v>36.455000000004951</v>
      </c>
    </row>
    <row r="27" spans="1:4" x14ac:dyDescent="0.35">
      <c r="A27" s="13" t="s">
        <v>211</v>
      </c>
      <c r="B27" s="2">
        <v>36.456410256407871</v>
      </c>
      <c r="D27" t="s">
        <v>14467</v>
      </c>
    </row>
    <row r="28" spans="1:4" x14ac:dyDescent="0.35">
      <c r="A28" s="13" t="s">
        <v>190</v>
      </c>
      <c r="B28" s="2">
        <v>36.630208333326664</v>
      </c>
    </row>
    <row r="29" spans="1:4" x14ac:dyDescent="0.35">
      <c r="A29" s="13" t="s">
        <v>53</v>
      </c>
      <c r="B29" s="2">
        <v>36.671111111106974</v>
      </c>
      <c r="D29" t="s">
        <v>14492</v>
      </c>
    </row>
    <row r="30" spans="1:4" x14ac:dyDescent="0.35">
      <c r="A30" s="13" t="s">
        <v>56</v>
      </c>
      <c r="B30" s="2">
        <v>36.775510204074806</v>
      </c>
    </row>
    <row r="31" spans="1:4" x14ac:dyDescent="0.35">
      <c r="A31" s="13" t="s">
        <v>131</v>
      </c>
      <c r="B31" s="2">
        <v>36.944723618089867</v>
      </c>
    </row>
    <row r="32" spans="1:4" x14ac:dyDescent="0.35">
      <c r="A32" s="13" t="s">
        <v>14</v>
      </c>
      <c r="B32" s="2">
        <v>37.061538461541147</v>
      </c>
    </row>
    <row r="33" spans="1:2" x14ac:dyDescent="0.35">
      <c r="A33" s="13" t="s">
        <v>282</v>
      </c>
      <c r="B33" s="2">
        <v>37.137055837561974</v>
      </c>
    </row>
    <row r="34" spans="1:2" x14ac:dyDescent="0.35">
      <c r="A34" s="13" t="s">
        <v>167</v>
      </c>
      <c r="B34" s="2">
        <v>37.325000000001452</v>
      </c>
    </row>
    <row r="35" spans="1:2" x14ac:dyDescent="0.35">
      <c r="A35" s="13" t="s">
        <v>159</v>
      </c>
      <c r="B35" s="2">
        <v>37.389189189182893</v>
      </c>
    </row>
    <row r="36" spans="1:2" x14ac:dyDescent="0.35">
      <c r="A36" s="13" t="s">
        <v>216</v>
      </c>
      <c r="B36" s="2">
        <v>37.401960784308301</v>
      </c>
    </row>
    <row r="37" spans="1:2" x14ac:dyDescent="0.35">
      <c r="A37" s="13" t="s">
        <v>221</v>
      </c>
      <c r="B37" s="2">
        <v>37.522388059692808</v>
      </c>
    </row>
    <row r="38" spans="1:2" x14ac:dyDescent="0.35">
      <c r="A38" s="13" t="s">
        <v>67</v>
      </c>
      <c r="B38" s="2">
        <v>37.539130434779572</v>
      </c>
    </row>
    <row r="39" spans="1:2" x14ac:dyDescent="0.35">
      <c r="A39" s="13" t="s">
        <v>23</v>
      </c>
      <c r="B39" s="2">
        <v>37.610085470084314</v>
      </c>
    </row>
    <row r="40" spans="1:2" x14ac:dyDescent="0.35">
      <c r="A40" s="13" t="s">
        <v>344</v>
      </c>
      <c r="B40" s="2">
        <v>37.99438202246079</v>
      </c>
    </row>
    <row r="41" spans="1:2" x14ac:dyDescent="0.35">
      <c r="A41" s="13" t="s">
        <v>103</v>
      </c>
      <c r="B41" s="2">
        <v>38.032085561489232</v>
      </c>
    </row>
    <row r="42" spans="1:2" x14ac:dyDescent="0.35">
      <c r="A42" s="13" t="s">
        <v>149</v>
      </c>
      <c r="B42" s="2">
        <v>38.130232558142239</v>
      </c>
    </row>
    <row r="43" spans="1:2" x14ac:dyDescent="0.35">
      <c r="A43" s="13" t="s">
        <v>357</v>
      </c>
      <c r="B43" s="2">
        <v>38.260089686091604</v>
      </c>
    </row>
    <row r="44" spans="1:2" x14ac:dyDescent="0.35">
      <c r="A44" s="13" t="s">
        <v>256</v>
      </c>
      <c r="B44" s="2">
        <v>38.296296296288752</v>
      </c>
    </row>
    <row r="45" spans="1:2" x14ac:dyDescent="0.35">
      <c r="A45" s="13" t="s">
        <v>311</v>
      </c>
      <c r="B45" s="2">
        <v>38.41208791209143</v>
      </c>
    </row>
    <row r="46" spans="1:2" x14ac:dyDescent="0.35">
      <c r="A46" s="13" t="s">
        <v>83</v>
      </c>
      <c r="B46" s="2">
        <v>38.75257731958763</v>
      </c>
    </row>
    <row r="47" spans="1:2" x14ac:dyDescent="0.35">
      <c r="A47" s="13" t="s">
        <v>422</v>
      </c>
      <c r="B47" s="2">
        <v>38.762135922323601</v>
      </c>
    </row>
    <row r="48" spans="1:2" x14ac:dyDescent="0.35">
      <c r="A48" s="13" t="s">
        <v>100</v>
      </c>
      <c r="B48" s="2">
        <v>38.782178217816309</v>
      </c>
    </row>
    <row r="49" spans="1:2" x14ac:dyDescent="0.35">
      <c r="A49" s="13" t="s">
        <v>42</v>
      </c>
      <c r="B49" s="2">
        <v>39.094420600855123</v>
      </c>
    </row>
    <row r="50" spans="1:2" x14ac:dyDescent="0.35">
      <c r="A50" s="13" t="s">
        <v>35</v>
      </c>
      <c r="B50" s="2">
        <v>39.311224489800964</v>
      </c>
    </row>
    <row r="51" spans="1:2" x14ac:dyDescent="0.35">
      <c r="A51" s="13" t="s">
        <v>273</v>
      </c>
      <c r="B51" s="2">
        <v>40.150753768845682</v>
      </c>
    </row>
    <row r="52" spans="1:2" x14ac:dyDescent="0.35">
      <c r="A52" s="13" t="s">
        <v>239</v>
      </c>
      <c r="B52" s="2">
        <v>40.177339901478121</v>
      </c>
    </row>
    <row r="53" spans="1:2" x14ac:dyDescent="0.35">
      <c r="A53" s="13" t="s">
        <v>27</v>
      </c>
      <c r="B53" s="2">
        <v>40.989247311822012</v>
      </c>
    </row>
    <row r="54" spans="1:2" x14ac:dyDescent="0.35">
      <c r="A54" s="13" t="s">
        <v>14445</v>
      </c>
      <c r="B54" s="2">
        <v>36.957996666665167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67A3-86C3-4E7B-AE62-287564135CF0}">
  <dimension ref="A3:B9"/>
  <sheetViews>
    <sheetView workbookViewId="0">
      <selection activeCell="I19" sqref="I19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3" spans="1:2" x14ac:dyDescent="0.35">
      <c r="A3" s="12" t="s">
        <v>14444</v>
      </c>
      <c r="B3" t="s">
        <v>14446</v>
      </c>
    </row>
    <row r="4" spans="1:2" x14ac:dyDescent="0.35">
      <c r="A4" s="13" t="s">
        <v>22</v>
      </c>
      <c r="B4" s="14">
        <v>0.19189999999999999</v>
      </c>
    </row>
    <row r="5" spans="1:2" x14ac:dyDescent="0.35">
      <c r="A5" s="13" t="s">
        <v>34</v>
      </c>
      <c r="B5" s="14">
        <v>0.19939999999999999</v>
      </c>
    </row>
    <row r="6" spans="1:2" x14ac:dyDescent="0.35">
      <c r="A6" s="13" t="s">
        <v>76</v>
      </c>
      <c r="B6" s="14">
        <v>0.20019999999999999</v>
      </c>
    </row>
    <row r="7" spans="1:2" x14ac:dyDescent="0.35">
      <c r="A7" s="13" t="s">
        <v>12</v>
      </c>
      <c r="B7" s="14">
        <v>0.20180000000000001</v>
      </c>
    </row>
    <row r="8" spans="1:2" x14ac:dyDescent="0.35">
      <c r="A8" s="13" t="s">
        <v>50</v>
      </c>
      <c r="B8" s="14">
        <v>0.20669999999999999</v>
      </c>
    </row>
    <row r="9" spans="1:2" x14ac:dyDescent="0.35">
      <c r="A9" s="13" t="s">
        <v>14445</v>
      </c>
      <c r="B9" s="14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9516-B46F-40E4-BDD0-0F46429C64A4}">
  <dimension ref="A3:B24"/>
  <sheetViews>
    <sheetView topLeftCell="B2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5.90625" bestFit="1" customWidth="1"/>
  </cols>
  <sheetData>
    <row r="3" spans="1:2" x14ac:dyDescent="0.35">
      <c r="A3" s="12" t="s">
        <v>14444</v>
      </c>
      <c r="B3" t="s">
        <v>14446</v>
      </c>
    </row>
    <row r="4" spans="1:2" x14ac:dyDescent="0.35">
      <c r="A4" s="13" t="s">
        <v>14460</v>
      </c>
      <c r="B4" s="14">
        <v>0.34520000000000001</v>
      </c>
    </row>
    <row r="5" spans="1:2" x14ac:dyDescent="0.35">
      <c r="A5" s="13" t="s">
        <v>14462</v>
      </c>
      <c r="B5" s="14">
        <v>0.31909999999999999</v>
      </c>
    </row>
    <row r="6" spans="1:2" x14ac:dyDescent="0.35">
      <c r="A6" s="13" t="s">
        <v>14461</v>
      </c>
      <c r="B6" s="14">
        <v>0.3357</v>
      </c>
    </row>
    <row r="7" spans="1:2" x14ac:dyDescent="0.35">
      <c r="A7" s="13" t="s">
        <v>14445</v>
      </c>
      <c r="B7" s="14">
        <v>1</v>
      </c>
    </row>
    <row r="18" spans="2:2" x14ac:dyDescent="0.35">
      <c r="B18" t="s">
        <v>14474</v>
      </c>
    </row>
    <row r="19" spans="2:2" x14ac:dyDescent="0.35">
      <c r="B19" t="s">
        <v>14473</v>
      </c>
    </row>
    <row r="20" spans="2:2" x14ac:dyDescent="0.35">
      <c r="B20" t="s">
        <v>14475</v>
      </c>
    </row>
    <row r="21" spans="2:2" x14ac:dyDescent="0.35">
      <c r="B21" t="s">
        <v>14476</v>
      </c>
    </row>
    <row r="24" spans="2:2" x14ac:dyDescent="0.35">
      <c r="B24" t="s">
        <v>14477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72C5-ECCF-44BF-9018-8C7AE7BEC7B7}">
  <dimension ref="A1:D7"/>
  <sheetViews>
    <sheetView tabSelected="1" zoomScale="68" workbookViewId="0">
      <selection activeCell="C3" sqref="C3"/>
    </sheetView>
  </sheetViews>
  <sheetFormatPr defaultRowHeight="14.5" x14ac:dyDescent="0.35"/>
  <cols>
    <col min="1" max="1" width="22.7265625" bestFit="1" customWidth="1"/>
    <col min="2" max="2" width="49" bestFit="1" customWidth="1"/>
    <col min="3" max="3" width="198.81640625" bestFit="1" customWidth="1"/>
    <col min="4" max="4" width="80.453125" bestFit="1" customWidth="1"/>
    <col min="11" max="11" width="18.7265625" customWidth="1"/>
  </cols>
  <sheetData>
    <row r="1" spans="1:4" x14ac:dyDescent="0.35">
      <c r="A1" t="s">
        <v>14453</v>
      </c>
      <c r="B1" t="s">
        <v>14454</v>
      </c>
      <c r="C1" t="s">
        <v>14455</v>
      </c>
      <c r="D1" t="s">
        <v>14493</v>
      </c>
    </row>
    <row r="2" spans="1:4" x14ac:dyDescent="0.35">
      <c r="A2" t="s">
        <v>14456</v>
      </c>
      <c r="B2" t="s">
        <v>14479</v>
      </c>
      <c r="C2" t="s">
        <v>14486</v>
      </c>
      <c r="D2" t="s">
        <v>14494</v>
      </c>
    </row>
    <row r="3" spans="1:4" x14ac:dyDescent="0.35">
      <c r="A3" t="s">
        <v>14457</v>
      </c>
      <c r="B3" t="s">
        <v>14480</v>
      </c>
      <c r="C3" t="s">
        <v>14485</v>
      </c>
      <c r="D3" t="s">
        <v>14499</v>
      </c>
    </row>
    <row r="4" spans="1:4" x14ac:dyDescent="0.35">
      <c r="A4" t="s">
        <v>14458</v>
      </c>
      <c r="B4" t="s">
        <v>14481</v>
      </c>
      <c r="C4" t="s">
        <v>14496</v>
      </c>
      <c r="D4" t="s">
        <v>14495</v>
      </c>
    </row>
    <row r="5" spans="1:4" x14ac:dyDescent="0.35">
      <c r="A5" t="s">
        <v>14483</v>
      </c>
      <c r="B5" t="s">
        <v>14482</v>
      </c>
      <c r="C5" t="s">
        <v>14484</v>
      </c>
      <c r="D5" t="s">
        <v>14497</v>
      </c>
    </row>
    <row r="6" spans="1:4" x14ac:dyDescent="0.35">
      <c r="A6" t="s">
        <v>14468</v>
      </c>
      <c r="B6" t="s">
        <v>14469</v>
      </c>
      <c r="C6" t="s">
        <v>14470</v>
      </c>
      <c r="D6" t="s">
        <v>14498</v>
      </c>
    </row>
    <row r="7" spans="1:4" x14ac:dyDescent="0.35">
      <c r="A7" t="s">
        <v>14471</v>
      </c>
      <c r="B7" t="s">
        <v>14472</v>
      </c>
      <c r="C7" t="s">
        <v>14478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DDD344-844A-4A79-BB26-75E1DED043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Agents</vt:lpstr>
      <vt:lpstr>Tickets</vt:lpstr>
      <vt:lpstr>KPI_summary</vt:lpstr>
      <vt:lpstr>pivot_priority</vt:lpstr>
      <vt:lpstr>pivot_ticket_status</vt:lpstr>
      <vt:lpstr>pivot_agent_performance</vt:lpstr>
      <vt:lpstr>pivot_agent_resolution</vt:lpstr>
      <vt:lpstr>pivot_issuetype</vt:lpstr>
      <vt:lpstr>pivot_monthly_trend</vt:lpstr>
      <vt:lpstr>Business Insight Analysis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Arjun Lande</cp:lastModifiedBy>
  <dcterms:created xsi:type="dcterms:W3CDTF">2026-03-04T13:45:05Z</dcterms:created>
  <dcterms:modified xsi:type="dcterms:W3CDTF">2026-05-12T19:48:10Z</dcterms:modified>
</cp:coreProperties>
</file>